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omments6.xml" ContentType="application/vnd.openxmlformats-officedocument.spreadsheetml.comments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omments7.xml" ContentType="application/vnd.openxmlformats-officedocument.spreadsheetml.comments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omments8.xml" ContentType="application/vnd.openxmlformats-officedocument.spreadsheetml.comments+xml"/>
  <Override PartName="/xl/drawings/drawing2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omments9.xml" ContentType="application/vnd.openxmlformats-officedocument.spreadsheetml.comments+xml"/>
  <Override PartName="/xl/drawings/drawing2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1.xml" ContentType="application/vnd.openxmlformats-officedocument.drawing+xml"/>
  <Override PartName="/xl/comments10.xml" ContentType="application/vnd.openxmlformats-officedocument.spreadsheetml.comments+xml"/>
  <Override PartName="/xl/drawings/drawing3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6.xml" ContentType="application/vnd.openxmlformats-officedocument.drawing+xml"/>
  <Override PartName="/xl/comments11.xml" ContentType="application/vnd.openxmlformats-officedocument.spreadsheetml.comment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0.xml" ContentType="application/vnd.openxmlformats-officedocument.drawing+xml"/>
  <Override PartName="/xl/comments12.xml" ContentType="application/vnd.openxmlformats-officedocument.spreadsheetml.comment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2.xml" ContentType="application/vnd.openxmlformats-officedocument.drawing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cb2855e5a6e368c2/Research/2022-StanfordGeothermalWorkshop/"/>
    </mc:Choice>
  </mc:AlternateContent>
  <xr:revisionPtr revIDLastSave="1170" documentId="8_{956926D4-C7A1-44F1-AC8D-4FD766D6F5FB}" xr6:coauthVersionLast="47" xr6:coauthVersionMax="47" xr10:uidLastSave="{813571F2-68FE-4E2B-81A8-E8F621FF6786}"/>
  <bookViews>
    <workbookView xWindow="-98" yWindow="-98" windowWidth="28996" windowHeight="15796" tabRatio="894" xr2:uid="{00000000-000D-0000-FFFF-FFFF00000000}"/>
  </bookViews>
  <sheets>
    <sheet name="CoverSheet" sheetId="18" r:id="rId1"/>
    <sheet name="Prob Grow Sensitivity Case" sheetId="58" r:id="rId2"/>
    <sheet name="Prob Grow Sensitivity CDF" sheetId="71" r:id="rId3"/>
    <sheet name="Prob Reduce Sensitivity" sheetId="79" r:id="rId4"/>
    <sheet name="Prob Reduce Sensitivity CDF" sheetId="80" r:id="rId5"/>
    <sheet name="Deterministic (Set Flow)" sheetId="49" r:id="rId6"/>
    <sheet name="Prob Base Case" sheetId="31" r:id="rId7"/>
    <sheet name="Prob Base Case CDF" sheetId="45" r:id="rId8"/>
    <sheet name="Construction" sheetId="81" r:id="rId9"/>
    <sheet name="Construction CDF" sheetId="82" r:id="rId10"/>
    <sheet name="Prob Redevelop Alt Case" sheetId="60" r:id="rId11"/>
    <sheet name="Prob Redevelop Alt CDF" sheetId="70" r:id="rId12"/>
    <sheet name="Prob Restim Case" sheetId="72" r:id="rId13"/>
    <sheet name="Prob Restim Alt CDF" sheetId="73" r:id="rId14"/>
    <sheet name="Prob Grow" sheetId="77" r:id="rId15"/>
    <sheet name="Prob Grow CDF" sheetId="78" r:id="rId16"/>
    <sheet name="Prob Reduce Price" sheetId="75" r:id="rId17"/>
    <sheet name="Prob Reduce Price CDF" sheetId="76" r:id="rId18"/>
    <sheet name="Prob Reduce Case" sheetId="56" r:id="rId19"/>
    <sheet name="Prob Reduce Case CDF" sheetId="74" r:id="rId20"/>
    <sheet name="Supporting and PR PDF" sheetId="20" r:id="rId21"/>
    <sheet name="Tornado Support" sheetId="50" r:id="rId22"/>
    <sheet name="Tornado" sheetId="51" r:id="rId23"/>
    <sheet name="STEO Elec Pricing - Annual (2)" sheetId="66" r:id="rId24"/>
    <sheet name="STEO Elec Pricing - Annual" sheetId="37" r:id="rId25"/>
    <sheet name="STEO Elec Pricing - Seasonal" sheetId="29" r:id="rId26"/>
    <sheet name="AEO Elec Pricing" sheetId="22" r:id="rId27"/>
    <sheet name="Drawdown PDF" sheetId="33" r:id="rId28"/>
    <sheet name="Drilling Costs PDF" sheetId="44" r:id="rId29"/>
    <sheet name="Reservoir Temp PDF" sheetId="67" r:id="rId30"/>
    <sheet name="Geotherm Grad PDF" sheetId="68" r:id="rId31"/>
    <sheet name="Drilling Costs" sheetId="26" state="hidden" r:id="rId32"/>
    <sheet name="Ambient Temp PDF" sheetId="32" r:id="rId33"/>
    <sheet name="UNUSED - Deterministic (Set KW)" sheetId="48" r:id="rId34"/>
  </sheets>
  <definedNames>
    <definedName name="_xlnm._FilterDatabase" localSheetId="22" hidden="1">Tornado!$W$3:$AB$10</definedName>
    <definedName name="RiskCollectDistributionSamples">2</definedName>
    <definedName name="RiskFixedSeed">1</definedName>
    <definedName name="RiskHasSettings">TRUE</definedName>
    <definedName name="RiskMinimizeOnStart">FALSE</definedName>
    <definedName name="RiskMonitorConvergence">FALSE</definedName>
    <definedName name="RiskNumIterations">5000</definedName>
    <definedName name="RiskNumSimulations">1</definedName>
    <definedName name="RiskPauseOnError">FALSE</definedName>
    <definedName name="RiskRealTimeResults">FALSE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2</definedName>
    <definedName name="RiskStatFunctionsUpdateFreq">1</definedName>
    <definedName name="RiskUpdateDisplay">FALSE</definedName>
    <definedName name="RiskUpdateStatFunctions">TRUE</definedName>
    <definedName name="RiskUseDifferentSeedForEachSim">FALSE</definedName>
    <definedName name="RiskUseFixedSeed">FALSE</definedName>
    <definedName name="XLSIMPARAM" hidden="1">{"Param","Uncertainty!$B$26","NPV","1,000","1","3","1","level","Uncertainty!$E$12:$H$12","Uncertainty!$B$12"}</definedName>
    <definedName name="XLSIMSIM" hidden="1">{"Sim",1,"Output 1","'Uncertainty'!$B$26","1","3","1,000","0"}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0" i="37" l="1"/>
  <c r="G59" i="37"/>
  <c r="G58" i="37"/>
  <c r="G57" i="37"/>
  <c r="G56" i="37"/>
  <c r="G55" i="37"/>
  <c r="G54" i="37"/>
  <c r="G53" i="37"/>
  <c r="G52" i="37"/>
  <c r="G51" i="37"/>
  <c r="G61" i="37"/>
  <c r="G60" i="37"/>
  <c r="G44" i="37"/>
  <c r="G62" i="37"/>
  <c r="G50" i="37"/>
  <c r="G49" i="37"/>
  <c r="G48" i="37"/>
  <c r="G47" i="37"/>
  <c r="G46" i="37"/>
  <c r="G45" i="37"/>
  <c r="G43" i="37"/>
  <c r="G42" i="37"/>
  <c r="G41" i="37"/>
  <c r="G39" i="37"/>
  <c r="G38" i="37"/>
  <c r="G37" i="37"/>
  <c r="G36" i="37"/>
  <c r="G35" i="37"/>
  <c r="G3" i="37"/>
  <c r="G2" i="37"/>
  <c r="C45" i="81"/>
  <c r="E45" i="49"/>
  <c r="C66" i="79" l="1"/>
  <c r="C68" i="79" s="1"/>
  <c r="C59" i="79"/>
  <c r="C68" i="58"/>
  <c r="C67" i="58"/>
  <c r="C66" i="58"/>
  <c r="B6" i="76"/>
  <c r="B9" i="74"/>
  <c r="B8" i="74"/>
  <c r="C67" i="56"/>
  <c r="C66" i="56"/>
  <c r="C68" i="56" s="1"/>
  <c r="C59" i="56"/>
  <c r="B9" i="76"/>
  <c r="B8" i="76"/>
  <c r="C67" i="75"/>
  <c r="C66" i="75"/>
  <c r="C68" i="75" s="1"/>
  <c r="C59" i="75"/>
  <c r="B6" i="78"/>
  <c r="B9" i="78"/>
  <c r="B8" i="78"/>
  <c r="C68" i="77"/>
  <c r="C67" i="77"/>
  <c r="C66" i="77"/>
  <c r="C59" i="77"/>
  <c r="B9" i="73"/>
  <c r="B8" i="73"/>
  <c r="C66" i="72"/>
  <c r="C68" i="72" s="1"/>
  <c r="C59" i="72"/>
  <c r="B9" i="70"/>
  <c r="B8" i="70"/>
  <c r="C68" i="60"/>
  <c r="C67" i="60"/>
  <c r="C66" i="60"/>
  <c r="C59" i="60"/>
  <c r="C42" i="31"/>
  <c r="B9" i="45"/>
  <c r="B8" i="45"/>
  <c r="C68" i="48" l="1"/>
  <c r="C67" i="48"/>
  <c r="C66" i="48"/>
  <c r="B9" i="82"/>
  <c r="B8" i="82"/>
  <c r="C67" i="31"/>
  <c r="C66" i="31"/>
  <c r="C68" i="31" s="1"/>
  <c r="C66" i="50"/>
  <c r="C65" i="50"/>
  <c r="C67" i="50" s="1"/>
  <c r="C58" i="50"/>
  <c r="C68" i="49"/>
  <c r="C67" i="49"/>
  <c r="C66" i="49"/>
  <c r="C67" i="81"/>
  <c r="C66" i="81"/>
  <c r="C68" i="81" s="1"/>
  <c r="P6" i="33" l="1"/>
  <c r="P5" i="33"/>
  <c r="Q6" i="33"/>
  <c r="Q7" i="33" s="1"/>
  <c r="E54" i="20"/>
  <c r="C54" i="20"/>
  <c r="E53" i="20"/>
  <c r="C53" i="20"/>
  <c r="E52" i="20"/>
  <c r="C52" i="20"/>
  <c r="E51" i="20"/>
  <c r="C51" i="20"/>
  <c r="E50" i="20"/>
  <c r="C50" i="20"/>
  <c r="E49" i="20"/>
  <c r="C49" i="20"/>
  <c r="E48" i="20"/>
  <c r="C48" i="20"/>
  <c r="E47" i="20"/>
  <c r="C47" i="20"/>
  <c r="E46" i="20"/>
  <c r="C46" i="20"/>
  <c r="E45" i="20"/>
  <c r="C45" i="20"/>
  <c r="P7" i="33" l="1"/>
  <c r="Q8" i="33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P9" i="33"/>
  <c r="P8" i="33"/>
  <c r="G21" i="82"/>
  <c r="G22" i="82" s="1"/>
  <c r="G23" i="82" s="1"/>
  <c r="G24" i="82" s="1"/>
  <c r="G25" i="82" s="1"/>
  <c r="G26" i="82" s="1"/>
  <c r="G27" i="82" s="1"/>
  <c r="G28" i="82" s="1"/>
  <c r="G29" i="82" s="1"/>
  <c r="G30" i="82" s="1"/>
  <c r="G31" i="82" s="1"/>
  <c r="G32" i="82" s="1"/>
  <c r="G33" i="82" s="1"/>
  <c r="G34" i="82" s="1"/>
  <c r="G35" i="82" s="1"/>
  <c r="G36" i="82" s="1"/>
  <c r="G37" i="82" s="1"/>
  <c r="G38" i="82" s="1"/>
  <c r="G39" i="82" s="1"/>
  <c r="G40" i="82" s="1"/>
  <c r="G41" i="82" s="1"/>
  <c r="G42" i="82" s="1"/>
  <c r="G43" i="82" s="1"/>
  <c r="G44" i="82" s="1"/>
  <c r="G45" i="82" s="1"/>
  <c r="G46" i="82" s="1"/>
  <c r="G47" i="82" s="1"/>
  <c r="G48" i="82" s="1"/>
  <c r="G49" i="82" s="1"/>
  <c r="G50" i="82" s="1"/>
  <c r="G51" i="82" s="1"/>
  <c r="G52" i="82" s="1"/>
  <c r="G53" i="82" s="1"/>
  <c r="G54" i="82" s="1"/>
  <c r="G55" i="82" s="1"/>
  <c r="G56" i="82" s="1"/>
  <c r="G57" i="82" s="1"/>
  <c r="G58" i="82" s="1"/>
  <c r="G59" i="82" s="1"/>
  <c r="G60" i="82" s="1"/>
  <c r="G61" i="82" s="1"/>
  <c r="G62" i="82" s="1"/>
  <c r="G63" i="82" s="1"/>
  <c r="G64" i="82" s="1"/>
  <c r="G65" i="82" s="1"/>
  <c r="G66" i="82" s="1"/>
  <c r="G67" i="82" s="1"/>
  <c r="G68" i="82" s="1"/>
  <c r="G69" i="82" s="1"/>
  <c r="G70" i="82" s="1"/>
  <c r="A20" i="82"/>
  <c r="A21" i="82" s="1"/>
  <c r="A22" i="82" s="1"/>
  <c r="A23" i="82" s="1"/>
  <c r="A24" i="82" s="1"/>
  <c r="A25" i="82" s="1"/>
  <c r="A26" i="82" s="1"/>
  <c r="A27" i="82" s="1"/>
  <c r="A28" i="82" s="1"/>
  <c r="A29" i="82" s="1"/>
  <c r="A30" i="82" s="1"/>
  <c r="A31" i="82" s="1"/>
  <c r="A32" i="82" s="1"/>
  <c r="A33" i="82" s="1"/>
  <c r="A34" i="82" s="1"/>
  <c r="A35" i="82" s="1"/>
  <c r="A36" i="82" s="1"/>
  <c r="A37" i="82" s="1"/>
  <c r="A38" i="82" s="1"/>
  <c r="A39" i="82" s="1"/>
  <c r="A40" i="82" s="1"/>
  <c r="A41" i="82" s="1"/>
  <c r="A42" i="82" s="1"/>
  <c r="A43" i="82" s="1"/>
  <c r="A44" i="82" s="1"/>
  <c r="A45" i="82" s="1"/>
  <c r="A46" i="82" s="1"/>
  <c r="A47" i="82" s="1"/>
  <c r="A48" i="82" s="1"/>
  <c r="A49" i="82" s="1"/>
  <c r="A50" i="82" s="1"/>
  <c r="A51" i="82" s="1"/>
  <c r="A52" i="82" s="1"/>
  <c r="A53" i="82" s="1"/>
  <c r="A54" i="82" s="1"/>
  <c r="A55" i="82" s="1"/>
  <c r="A56" i="82" s="1"/>
  <c r="A57" i="82" s="1"/>
  <c r="A58" i="82" s="1"/>
  <c r="A59" i="82" s="1"/>
  <c r="A60" i="82" s="1"/>
  <c r="A61" i="82" s="1"/>
  <c r="A62" i="82" s="1"/>
  <c r="A63" i="82" s="1"/>
  <c r="A64" i="82" s="1"/>
  <c r="A65" i="82" s="1"/>
  <c r="A66" i="82" s="1"/>
  <c r="A67" i="82" s="1"/>
  <c r="A68" i="82" s="1"/>
  <c r="A69" i="82" s="1"/>
  <c r="A70" i="82" s="1"/>
  <c r="A71" i="82" s="1"/>
  <c r="A72" i="82" s="1"/>
  <c r="A73" i="82" s="1"/>
  <c r="A74" i="82" s="1"/>
  <c r="A75" i="82" s="1"/>
  <c r="A76" i="82" s="1"/>
  <c r="A77" i="82" s="1"/>
  <c r="A78" i="82" s="1"/>
  <c r="A79" i="82" s="1"/>
  <c r="A80" i="82" s="1"/>
  <c r="A81" i="82" s="1"/>
  <c r="A82" i="82" s="1"/>
  <c r="A83" i="82" s="1"/>
  <c r="A84" i="82" s="1"/>
  <c r="A85" i="82" s="1"/>
  <c r="A86" i="82" s="1"/>
  <c r="A87" i="82" s="1"/>
  <c r="A88" i="82" s="1"/>
  <c r="A89" i="82" s="1"/>
  <c r="A90" i="82" s="1"/>
  <c r="A91" i="82" s="1"/>
  <c r="A92" i="82" s="1"/>
  <c r="A93" i="82" s="1"/>
  <c r="A94" i="82" s="1"/>
  <c r="A95" i="82" s="1"/>
  <c r="A96" i="82" s="1"/>
  <c r="A97" i="82" s="1"/>
  <c r="A98" i="82" s="1"/>
  <c r="A99" i="82" s="1"/>
  <c r="A100" i="82" s="1"/>
  <c r="A101" i="82" s="1"/>
  <c r="A102" i="82" s="1"/>
  <c r="A103" i="82" s="1"/>
  <c r="A104" i="82" s="1"/>
  <c r="A105" i="82" s="1"/>
  <c r="A106" i="82" s="1"/>
  <c r="A107" i="82" s="1"/>
  <c r="A108" i="82" s="1"/>
  <c r="A109" i="82" s="1"/>
  <c r="A110" i="82" s="1"/>
  <c r="A111" i="82" s="1"/>
  <c r="A112" i="82" s="1"/>
  <c r="A113" i="82" s="1"/>
  <c r="A114" i="82" s="1"/>
  <c r="A115" i="82" s="1"/>
  <c r="A116" i="82" s="1"/>
  <c r="A117" i="82" s="1"/>
  <c r="A118" i="82" s="1"/>
  <c r="A119" i="82" s="1"/>
  <c r="A120" i="82" s="1"/>
  <c r="A121" i="82" s="1"/>
  <c r="A122" i="82" s="1"/>
  <c r="A123" i="82" s="1"/>
  <c r="A124" i="82" s="1"/>
  <c r="A125" i="82" s="1"/>
  <c r="A126" i="82" s="1"/>
  <c r="A127" i="82" s="1"/>
  <c r="A128" i="82" s="1"/>
  <c r="A129" i="82" s="1"/>
  <c r="A130" i="82" s="1"/>
  <c r="A131" i="82" s="1"/>
  <c r="A132" i="82" s="1"/>
  <c r="A133" i="82" s="1"/>
  <c r="A134" i="82" s="1"/>
  <c r="A135" i="82" s="1"/>
  <c r="A136" i="82" s="1"/>
  <c r="A137" i="82" s="1"/>
  <c r="A138" i="82" s="1"/>
  <c r="A139" i="82" s="1"/>
  <c r="A140" i="82" s="1"/>
  <c r="A141" i="82" s="1"/>
  <c r="A142" i="82" s="1"/>
  <c r="A143" i="82" s="1"/>
  <c r="A144" i="82" s="1"/>
  <c r="A145" i="82" s="1"/>
  <c r="A146" i="82" s="1"/>
  <c r="A147" i="82" s="1"/>
  <c r="A148" i="82" s="1"/>
  <c r="A149" i="82" s="1"/>
  <c r="A150" i="82" s="1"/>
  <c r="A151" i="82" s="1"/>
  <c r="A152" i="82" s="1"/>
  <c r="A153" i="82" s="1"/>
  <c r="A154" i="82" s="1"/>
  <c r="A155" i="82" s="1"/>
  <c r="A156" i="82" s="1"/>
  <c r="A157" i="82" s="1"/>
  <c r="A158" i="82" s="1"/>
  <c r="A159" i="82" s="1"/>
  <c r="A160" i="82" s="1"/>
  <c r="A161" i="82" s="1"/>
  <c r="A162" i="82" s="1"/>
  <c r="A163" i="82" s="1"/>
  <c r="A164" i="82" s="1"/>
  <c r="A165" i="82" s="1"/>
  <c r="A166" i="82" s="1"/>
  <c r="A167" i="82" s="1"/>
  <c r="A168" i="82" s="1"/>
  <c r="A169" i="82" s="1"/>
  <c r="A170" i="82" s="1"/>
  <c r="A171" i="82" s="1"/>
  <c r="A172" i="82" s="1"/>
  <c r="A173" i="82" s="1"/>
  <c r="A174" i="82" s="1"/>
  <c r="A175" i="82" s="1"/>
  <c r="A176" i="82" s="1"/>
  <c r="A177" i="82" s="1"/>
  <c r="A178" i="82" s="1"/>
  <c r="A179" i="82" s="1"/>
  <c r="A180" i="82" s="1"/>
  <c r="A181" i="82" s="1"/>
  <c r="A182" i="82" s="1"/>
  <c r="A183" i="82" s="1"/>
  <c r="A184" i="82" s="1"/>
  <c r="A185" i="82" s="1"/>
  <c r="A186" i="82" s="1"/>
  <c r="A187" i="82" s="1"/>
  <c r="A188" i="82" s="1"/>
  <c r="A189" i="82" s="1"/>
  <c r="A190" i="82" s="1"/>
  <c r="A191" i="82" s="1"/>
  <c r="A192" i="82" s="1"/>
  <c r="A193" i="82" s="1"/>
  <c r="A194" i="82" s="1"/>
  <c r="A195" i="82" s="1"/>
  <c r="A196" i="82" s="1"/>
  <c r="A197" i="82" s="1"/>
  <c r="A198" i="82" s="1"/>
  <c r="A199" i="82" s="1"/>
  <c r="A200" i="82" s="1"/>
  <c r="A201" i="82" s="1"/>
  <c r="A202" i="82" s="1"/>
  <c r="A203" i="82" s="1"/>
  <c r="A204" i="82" s="1"/>
  <c r="A205" i="82" s="1"/>
  <c r="A206" i="82" s="1"/>
  <c r="A207" i="82" s="1"/>
  <c r="A208" i="82" s="1"/>
  <c r="A209" i="82" s="1"/>
  <c r="A210" i="82" s="1"/>
  <c r="A211" i="82" s="1"/>
  <c r="A212" i="82" s="1"/>
  <c r="A213" i="82" s="1"/>
  <c r="A214" i="82" s="1"/>
  <c r="A215" i="82" s="1"/>
  <c r="A216" i="82" s="1"/>
  <c r="A217" i="82" s="1"/>
  <c r="A218" i="82" s="1"/>
  <c r="A219" i="82" s="1"/>
  <c r="A220" i="82" s="1"/>
  <c r="A221" i="82" s="1"/>
  <c r="A222" i="82" s="1"/>
  <c r="A223" i="82" s="1"/>
  <c r="A224" i="82" s="1"/>
  <c r="A225" i="82" s="1"/>
  <c r="A226" i="82" s="1"/>
  <c r="A227" i="82" s="1"/>
  <c r="A228" i="82" s="1"/>
  <c r="A229" i="82" s="1"/>
  <c r="A230" i="82" s="1"/>
  <c r="A231" i="82" s="1"/>
  <c r="A232" i="82" s="1"/>
  <c r="A233" i="82" s="1"/>
  <c r="A234" i="82" s="1"/>
  <c r="A235" i="82" s="1"/>
  <c r="A236" i="82" s="1"/>
  <c r="A237" i="82" s="1"/>
  <c r="A238" i="82" s="1"/>
  <c r="A239" i="82" s="1"/>
  <c r="A240" i="82" s="1"/>
  <c r="A241" i="82" s="1"/>
  <c r="A242" i="82" s="1"/>
  <c r="A243" i="82" s="1"/>
  <c r="A244" i="82" s="1"/>
  <c r="A245" i="82" s="1"/>
  <c r="A246" i="82" s="1"/>
  <c r="A247" i="82" s="1"/>
  <c r="A248" i="82" s="1"/>
  <c r="A249" i="82" s="1"/>
  <c r="A250" i="82" s="1"/>
  <c r="A251" i="82" s="1"/>
  <c r="A252" i="82" s="1"/>
  <c r="A253" i="82" s="1"/>
  <c r="A254" i="82" s="1"/>
  <c r="A255" i="82" s="1"/>
  <c r="A256" i="82" s="1"/>
  <c r="A257" i="82" s="1"/>
  <c r="A258" i="82" s="1"/>
  <c r="A259" i="82" s="1"/>
  <c r="A260" i="82" s="1"/>
  <c r="A261" i="82" s="1"/>
  <c r="A262" i="82" s="1"/>
  <c r="A263" i="82" s="1"/>
  <c r="A264" i="82" s="1"/>
  <c r="A265" i="82" s="1"/>
  <c r="A266" i="82" s="1"/>
  <c r="A267" i="82" s="1"/>
  <c r="A268" i="82" s="1"/>
  <c r="A269" i="82" s="1"/>
  <c r="A270" i="82" s="1"/>
  <c r="A271" i="82" s="1"/>
  <c r="A272" i="82" s="1"/>
  <c r="A273" i="82" s="1"/>
  <c r="A274" i="82" s="1"/>
  <c r="A275" i="82" s="1"/>
  <c r="A276" i="82" s="1"/>
  <c r="A277" i="82" s="1"/>
  <c r="A278" i="82" s="1"/>
  <c r="A279" i="82" s="1"/>
  <c r="A280" i="82" s="1"/>
  <c r="A281" i="82" s="1"/>
  <c r="A282" i="82" s="1"/>
  <c r="A283" i="82" s="1"/>
  <c r="A284" i="82" s="1"/>
  <c r="A285" i="82" s="1"/>
  <c r="A286" i="82" s="1"/>
  <c r="A287" i="82" s="1"/>
  <c r="A288" i="82" s="1"/>
  <c r="A289" i="82" s="1"/>
  <c r="A290" i="82" s="1"/>
  <c r="A291" i="82" s="1"/>
  <c r="A292" i="82" s="1"/>
  <c r="A293" i="82" s="1"/>
  <c r="A294" i="82" s="1"/>
  <c r="A295" i="82" s="1"/>
  <c r="A296" i="82" s="1"/>
  <c r="A297" i="82" s="1"/>
  <c r="A298" i="82" s="1"/>
  <c r="A299" i="82" s="1"/>
  <c r="A300" i="82" s="1"/>
  <c r="A301" i="82" s="1"/>
  <c r="A302" i="82" s="1"/>
  <c r="A303" i="82" s="1"/>
  <c r="A304" i="82" s="1"/>
  <c r="A305" i="82" s="1"/>
  <c r="A306" i="82" s="1"/>
  <c r="A307" i="82" s="1"/>
  <c r="A308" i="82" s="1"/>
  <c r="A309" i="82" s="1"/>
  <c r="A310" i="82" s="1"/>
  <c r="A311" i="82" s="1"/>
  <c r="A312" i="82" s="1"/>
  <c r="A313" i="82" s="1"/>
  <c r="A314" i="82" s="1"/>
  <c r="A315" i="82" s="1"/>
  <c r="A316" i="82" s="1"/>
  <c r="A317" i="82" s="1"/>
  <c r="A318" i="82" s="1"/>
  <c r="A319" i="82" s="1"/>
  <c r="A320" i="82" s="1"/>
  <c r="A321" i="82" s="1"/>
  <c r="A322" i="82" s="1"/>
  <c r="A323" i="82" s="1"/>
  <c r="A324" i="82" s="1"/>
  <c r="A325" i="82" s="1"/>
  <c r="A326" i="82" s="1"/>
  <c r="A327" i="82" s="1"/>
  <c r="A328" i="82" s="1"/>
  <c r="A329" i="82" s="1"/>
  <c r="A330" i="82" s="1"/>
  <c r="A331" i="82" s="1"/>
  <c r="A332" i="82" s="1"/>
  <c r="A333" i="82" s="1"/>
  <c r="A334" i="82" s="1"/>
  <c r="A335" i="82" s="1"/>
  <c r="A336" i="82" s="1"/>
  <c r="A337" i="82" s="1"/>
  <c r="A338" i="82" s="1"/>
  <c r="A339" i="82" s="1"/>
  <c r="A340" i="82" s="1"/>
  <c r="A341" i="82" s="1"/>
  <c r="A342" i="82" s="1"/>
  <c r="A343" i="82" s="1"/>
  <c r="A344" i="82" s="1"/>
  <c r="A345" i="82" s="1"/>
  <c r="A346" i="82" s="1"/>
  <c r="A347" i="82" s="1"/>
  <c r="A348" i="82" s="1"/>
  <c r="A349" i="82" s="1"/>
  <c r="A350" i="82" s="1"/>
  <c r="A351" i="82" s="1"/>
  <c r="A352" i="82" s="1"/>
  <c r="A353" i="82" s="1"/>
  <c r="A354" i="82" s="1"/>
  <c r="A355" i="82" s="1"/>
  <c r="A356" i="82" s="1"/>
  <c r="A357" i="82" s="1"/>
  <c r="A358" i="82" s="1"/>
  <c r="A359" i="82" s="1"/>
  <c r="A360" i="82" s="1"/>
  <c r="A361" i="82" s="1"/>
  <c r="A362" i="82" s="1"/>
  <c r="A363" i="82" s="1"/>
  <c r="A364" i="82" s="1"/>
  <c r="A365" i="82" s="1"/>
  <c r="A366" i="82" s="1"/>
  <c r="A367" i="82" s="1"/>
  <c r="A368" i="82" s="1"/>
  <c r="A369" i="82" s="1"/>
  <c r="A370" i="82" s="1"/>
  <c r="A371" i="82" s="1"/>
  <c r="A372" i="82" s="1"/>
  <c r="A373" i="82" s="1"/>
  <c r="A374" i="82" s="1"/>
  <c r="A375" i="82" s="1"/>
  <c r="A376" i="82" s="1"/>
  <c r="A377" i="82" s="1"/>
  <c r="A378" i="82" s="1"/>
  <c r="A379" i="82" s="1"/>
  <c r="A380" i="82" s="1"/>
  <c r="A381" i="82" s="1"/>
  <c r="A382" i="82" s="1"/>
  <c r="A383" i="82" s="1"/>
  <c r="A384" i="82" s="1"/>
  <c r="A385" i="82" s="1"/>
  <c r="A386" i="82" s="1"/>
  <c r="A387" i="82" s="1"/>
  <c r="A388" i="82" s="1"/>
  <c r="A389" i="82" s="1"/>
  <c r="A390" i="82" s="1"/>
  <c r="A391" i="82" s="1"/>
  <c r="A392" i="82" s="1"/>
  <c r="A393" i="82" s="1"/>
  <c r="A394" i="82" s="1"/>
  <c r="A395" i="82" s="1"/>
  <c r="A396" i="82" s="1"/>
  <c r="A397" i="82" s="1"/>
  <c r="A398" i="82" s="1"/>
  <c r="A399" i="82" s="1"/>
  <c r="A400" i="82" s="1"/>
  <c r="A401" i="82" s="1"/>
  <c r="A402" i="82" s="1"/>
  <c r="A403" i="82" s="1"/>
  <c r="A404" i="82" s="1"/>
  <c r="A405" i="82" s="1"/>
  <c r="A406" i="82" s="1"/>
  <c r="A407" i="82" s="1"/>
  <c r="A408" i="82" s="1"/>
  <c r="A409" i="82" s="1"/>
  <c r="A410" i="82" s="1"/>
  <c r="A411" i="82" s="1"/>
  <c r="A412" i="82" s="1"/>
  <c r="A413" i="82" s="1"/>
  <c r="A414" i="82" s="1"/>
  <c r="A415" i="82" s="1"/>
  <c r="A416" i="82" s="1"/>
  <c r="A417" i="82" s="1"/>
  <c r="A418" i="82" s="1"/>
  <c r="A419" i="82" s="1"/>
  <c r="A420" i="82" s="1"/>
  <c r="A421" i="82" s="1"/>
  <c r="A422" i="82" s="1"/>
  <c r="A423" i="82" s="1"/>
  <c r="A424" i="82" s="1"/>
  <c r="A425" i="82" s="1"/>
  <c r="A426" i="82" s="1"/>
  <c r="A427" i="82" s="1"/>
  <c r="A428" i="82" s="1"/>
  <c r="A429" i="82" s="1"/>
  <c r="A430" i="82" s="1"/>
  <c r="A431" i="82" s="1"/>
  <c r="A432" i="82" s="1"/>
  <c r="A433" i="82" s="1"/>
  <c r="A434" i="82" s="1"/>
  <c r="A435" i="82" s="1"/>
  <c r="A436" i="82" s="1"/>
  <c r="A437" i="82" s="1"/>
  <c r="A438" i="82" s="1"/>
  <c r="A439" i="82" s="1"/>
  <c r="A440" i="82" s="1"/>
  <c r="A441" i="82" s="1"/>
  <c r="A442" i="82" s="1"/>
  <c r="A443" i="82" s="1"/>
  <c r="A444" i="82" s="1"/>
  <c r="A445" i="82" s="1"/>
  <c r="A446" i="82" s="1"/>
  <c r="A447" i="82" s="1"/>
  <c r="A448" i="82" s="1"/>
  <c r="A449" i="82" s="1"/>
  <c r="A450" i="82" s="1"/>
  <c r="A451" i="82" s="1"/>
  <c r="A452" i="82" s="1"/>
  <c r="A453" i="82" s="1"/>
  <c r="A454" i="82" s="1"/>
  <c r="A455" i="82" s="1"/>
  <c r="A456" i="82" s="1"/>
  <c r="A457" i="82" s="1"/>
  <c r="A458" i="82" s="1"/>
  <c r="A459" i="82" s="1"/>
  <c r="A460" i="82" s="1"/>
  <c r="A461" i="82" s="1"/>
  <c r="A462" i="82" s="1"/>
  <c r="A463" i="82" s="1"/>
  <c r="A464" i="82" s="1"/>
  <c r="A465" i="82" s="1"/>
  <c r="A466" i="82" s="1"/>
  <c r="A467" i="82" s="1"/>
  <c r="A468" i="82" s="1"/>
  <c r="A469" i="82" s="1"/>
  <c r="A470" i="82" s="1"/>
  <c r="A471" i="82" s="1"/>
  <c r="A472" i="82" s="1"/>
  <c r="A473" i="82" s="1"/>
  <c r="A474" i="82" s="1"/>
  <c r="A475" i="82" s="1"/>
  <c r="A476" i="82" s="1"/>
  <c r="A477" i="82" s="1"/>
  <c r="A478" i="82" s="1"/>
  <c r="A479" i="82" s="1"/>
  <c r="A480" i="82" s="1"/>
  <c r="A481" i="82" s="1"/>
  <c r="A482" i="82" s="1"/>
  <c r="A483" i="82" s="1"/>
  <c r="A484" i="82" s="1"/>
  <c r="A485" i="82" s="1"/>
  <c r="A486" i="82" s="1"/>
  <c r="A487" i="82" s="1"/>
  <c r="A488" i="82" s="1"/>
  <c r="A489" i="82" s="1"/>
  <c r="A490" i="82" s="1"/>
  <c r="A491" i="82" s="1"/>
  <c r="A492" i="82" s="1"/>
  <c r="A493" i="82" s="1"/>
  <c r="A494" i="82" s="1"/>
  <c r="A495" i="82" s="1"/>
  <c r="A496" i="82" s="1"/>
  <c r="A497" i="82" s="1"/>
  <c r="A498" i="82" s="1"/>
  <c r="A499" i="82" s="1"/>
  <c r="A500" i="82" s="1"/>
  <c r="A501" i="82" s="1"/>
  <c r="A502" i="82" s="1"/>
  <c r="A503" i="82" s="1"/>
  <c r="A504" i="82" s="1"/>
  <c r="A505" i="82" s="1"/>
  <c r="A506" i="82" s="1"/>
  <c r="A507" i="82" s="1"/>
  <c r="A508" i="82" s="1"/>
  <c r="A509" i="82" s="1"/>
  <c r="A510" i="82" s="1"/>
  <c r="A511" i="82" s="1"/>
  <c r="A512" i="82" s="1"/>
  <c r="A513" i="82" s="1"/>
  <c r="A514" i="82" s="1"/>
  <c r="A515" i="82" s="1"/>
  <c r="A516" i="82" s="1"/>
  <c r="A517" i="82" s="1"/>
  <c r="A518" i="82" s="1"/>
  <c r="A519" i="82" s="1"/>
  <c r="A520" i="82" s="1"/>
  <c r="A521" i="82" s="1"/>
  <c r="A522" i="82" s="1"/>
  <c r="A523" i="82" s="1"/>
  <c r="A524" i="82" s="1"/>
  <c r="A525" i="82" s="1"/>
  <c r="A526" i="82" s="1"/>
  <c r="A527" i="82" s="1"/>
  <c r="A528" i="82" s="1"/>
  <c r="A529" i="82" s="1"/>
  <c r="A530" i="82" s="1"/>
  <c r="A531" i="82" s="1"/>
  <c r="A532" i="82" s="1"/>
  <c r="A533" i="82" s="1"/>
  <c r="A534" i="82" s="1"/>
  <c r="A535" i="82" s="1"/>
  <c r="A536" i="82" s="1"/>
  <c r="A537" i="82" s="1"/>
  <c r="A538" i="82" s="1"/>
  <c r="A539" i="82" s="1"/>
  <c r="A540" i="82" s="1"/>
  <c r="A541" i="82" s="1"/>
  <c r="A542" i="82" s="1"/>
  <c r="A543" i="82" s="1"/>
  <c r="A544" i="82" s="1"/>
  <c r="A545" i="82" s="1"/>
  <c r="A546" i="82" s="1"/>
  <c r="A547" i="82" s="1"/>
  <c r="A548" i="82" s="1"/>
  <c r="A549" i="82" s="1"/>
  <c r="A550" i="82" s="1"/>
  <c r="A551" i="82" s="1"/>
  <c r="A552" i="82" s="1"/>
  <c r="A553" i="82" s="1"/>
  <c r="A554" i="82" s="1"/>
  <c r="A555" i="82" s="1"/>
  <c r="A556" i="82" s="1"/>
  <c r="A557" i="82" s="1"/>
  <c r="A558" i="82" s="1"/>
  <c r="A559" i="82" s="1"/>
  <c r="A560" i="82" s="1"/>
  <c r="A561" i="82" s="1"/>
  <c r="A562" i="82" s="1"/>
  <c r="A563" i="82" s="1"/>
  <c r="A564" i="82" s="1"/>
  <c r="A565" i="82" s="1"/>
  <c r="A566" i="82" s="1"/>
  <c r="A567" i="82" s="1"/>
  <c r="A568" i="82" s="1"/>
  <c r="A569" i="82" s="1"/>
  <c r="A570" i="82" s="1"/>
  <c r="A571" i="82" s="1"/>
  <c r="A572" i="82" s="1"/>
  <c r="A573" i="82" s="1"/>
  <c r="A574" i="82" s="1"/>
  <c r="A575" i="82" s="1"/>
  <c r="A576" i="82" s="1"/>
  <c r="A577" i="82" s="1"/>
  <c r="A578" i="82" s="1"/>
  <c r="A579" i="82" s="1"/>
  <c r="A580" i="82" s="1"/>
  <c r="A581" i="82" s="1"/>
  <c r="A582" i="82" s="1"/>
  <c r="A583" i="82" s="1"/>
  <c r="A584" i="82" s="1"/>
  <c r="A585" i="82" s="1"/>
  <c r="A586" i="82" s="1"/>
  <c r="A587" i="82" s="1"/>
  <c r="A588" i="82" s="1"/>
  <c r="A589" i="82" s="1"/>
  <c r="A590" i="82" s="1"/>
  <c r="A591" i="82" s="1"/>
  <c r="A592" i="82" s="1"/>
  <c r="A593" i="82" s="1"/>
  <c r="A594" i="82" s="1"/>
  <c r="A595" i="82" s="1"/>
  <c r="A596" i="82" s="1"/>
  <c r="A597" i="82" s="1"/>
  <c r="A598" i="82" s="1"/>
  <c r="A599" i="82" s="1"/>
  <c r="A600" i="82" s="1"/>
  <c r="A601" i="82" s="1"/>
  <c r="A602" i="82" s="1"/>
  <c r="A603" i="82" s="1"/>
  <c r="A604" i="82" s="1"/>
  <c r="A605" i="82" s="1"/>
  <c r="A606" i="82" s="1"/>
  <c r="A607" i="82" s="1"/>
  <c r="A608" i="82" s="1"/>
  <c r="A609" i="82" s="1"/>
  <c r="A610" i="82" s="1"/>
  <c r="A611" i="82" s="1"/>
  <c r="A612" i="82" s="1"/>
  <c r="A613" i="82" s="1"/>
  <c r="A614" i="82" s="1"/>
  <c r="A615" i="82" s="1"/>
  <c r="A616" i="82" s="1"/>
  <c r="A617" i="82" s="1"/>
  <c r="A618" i="82" s="1"/>
  <c r="A619" i="82" s="1"/>
  <c r="A620" i="82" s="1"/>
  <c r="A621" i="82" s="1"/>
  <c r="A622" i="82" s="1"/>
  <c r="A623" i="82" s="1"/>
  <c r="A624" i="82" s="1"/>
  <c r="A625" i="82" s="1"/>
  <c r="A626" i="82" s="1"/>
  <c r="A627" i="82" s="1"/>
  <c r="A628" i="82" s="1"/>
  <c r="A629" i="82" s="1"/>
  <c r="A630" i="82" s="1"/>
  <c r="A631" i="82" s="1"/>
  <c r="A632" i="82" s="1"/>
  <c r="A633" i="82" s="1"/>
  <c r="A634" i="82" s="1"/>
  <c r="A635" i="82" s="1"/>
  <c r="A636" i="82" s="1"/>
  <c r="A637" i="82" s="1"/>
  <c r="A638" i="82" s="1"/>
  <c r="A639" i="82" s="1"/>
  <c r="A640" i="82" s="1"/>
  <c r="A641" i="82" s="1"/>
  <c r="A642" i="82" s="1"/>
  <c r="A643" i="82" s="1"/>
  <c r="A644" i="82" s="1"/>
  <c r="A645" i="82" s="1"/>
  <c r="A646" i="82" s="1"/>
  <c r="A647" i="82" s="1"/>
  <c r="A648" i="82" s="1"/>
  <c r="A649" i="82" s="1"/>
  <c r="A650" i="82" s="1"/>
  <c r="A651" i="82" s="1"/>
  <c r="A652" i="82" s="1"/>
  <c r="A653" i="82" s="1"/>
  <c r="A654" i="82" s="1"/>
  <c r="A655" i="82" s="1"/>
  <c r="A656" i="82" s="1"/>
  <c r="A657" i="82" s="1"/>
  <c r="A658" i="82" s="1"/>
  <c r="A659" i="82" s="1"/>
  <c r="A660" i="82" s="1"/>
  <c r="A661" i="82" s="1"/>
  <c r="A662" i="82" s="1"/>
  <c r="A663" i="82" s="1"/>
  <c r="A664" i="82" s="1"/>
  <c r="A665" i="82" s="1"/>
  <c r="A666" i="82" s="1"/>
  <c r="A667" i="82" s="1"/>
  <c r="A668" i="82" s="1"/>
  <c r="A669" i="82" s="1"/>
  <c r="A670" i="82" s="1"/>
  <c r="A671" i="82" s="1"/>
  <c r="A672" i="82" s="1"/>
  <c r="A673" i="82" s="1"/>
  <c r="A674" i="82" s="1"/>
  <c r="A675" i="82" s="1"/>
  <c r="A676" i="82" s="1"/>
  <c r="A677" i="82" s="1"/>
  <c r="A678" i="82" s="1"/>
  <c r="A679" i="82" s="1"/>
  <c r="A680" i="82" s="1"/>
  <c r="A681" i="82" s="1"/>
  <c r="A682" i="82" s="1"/>
  <c r="A683" i="82" s="1"/>
  <c r="A684" i="82" s="1"/>
  <c r="A685" i="82" s="1"/>
  <c r="A686" i="82" s="1"/>
  <c r="A687" i="82" s="1"/>
  <c r="A688" i="82" s="1"/>
  <c r="A689" i="82" s="1"/>
  <c r="A690" i="82" s="1"/>
  <c r="A691" i="82" s="1"/>
  <c r="A692" i="82" s="1"/>
  <c r="A693" i="82" s="1"/>
  <c r="A694" i="82" s="1"/>
  <c r="A695" i="82" s="1"/>
  <c r="A696" i="82" s="1"/>
  <c r="A697" i="82" s="1"/>
  <c r="A698" i="82" s="1"/>
  <c r="A699" i="82" s="1"/>
  <c r="A700" i="82" s="1"/>
  <c r="A701" i="82" s="1"/>
  <c r="A702" i="82" s="1"/>
  <c r="A703" i="82" s="1"/>
  <c r="A704" i="82" s="1"/>
  <c r="A705" i="82" s="1"/>
  <c r="A706" i="82" s="1"/>
  <c r="A707" i="82" s="1"/>
  <c r="A708" i="82" s="1"/>
  <c r="A709" i="82" s="1"/>
  <c r="A710" i="82" s="1"/>
  <c r="A711" i="82" s="1"/>
  <c r="A712" i="82" s="1"/>
  <c r="A713" i="82" s="1"/>
  <c r="A714" i="82" s="1"/>
  <c r="A715" i="82" s="1"/>
  <c r="A716" i="82" s="1"/>
  <c r="A717" i="82" s="1"/>
  <c r="A718" i="82" s="1"/>
  <c r="A719" i="82" s="1"/>
  <c r="A720" i="82" s="1"/>
  <c r="A721" i="82" s="1"/>
  <c r="A722" i="82" s="1"/>
  <c r="A723" i="82" s="1"/>
  <c r="A724" i="82" s="1"/>
  <c r="A725" i="82" s="1"/>
  <c r="A726" i="82" s="1"/>
  <c r="A727" i="82" s="1"/>
  <c r="A728" i="82" s="1"/>
  <c r="A729" i="82" s="1"/>
  <c r="A730" i="82" s="1"/>
  <c r="A731" i="82" s="1"/>
  <c r="A732" i="82" s="1"/>
  <c r="A733" i="82" s="1"/>
  <c r="A734" i="82" s="1"/>
  <c r="A735" i="82" s="1"/>
  <c r="A736" i="82" s="1"/>
  <c r="A737" i="82" s="1"/>
  <c r="A738" i="82" s="1"/>
  <c r="A739" i="82" s="1"/>
  <c r="A740" i="82" s="1"/>
  <c r="A741" i="82" s="1"/>
  <c r="A742" i="82" s="1"/>
  <c r="A743" i="82" s="1"/>
  <c r="A744" i="82" s="1"/>
  <c r="A745" i="82" s="1"/>
  <c r="A746" i="82" s="1"/>
  <c r="A747" i="82" s="1"/>
  <c r="A748" i="82" s="1"/>
  <c r="A749" i="82" s="1"/>
  <c r="A750" i="82" s="1"/>
  <c r="A751" i="82" s="1"/>
  <c r="A752" i="82" s="1"/>
  <c r="A753" i="82" s="1"/>
  <c r="A754" i="82" s="1"/>
  <c r="A755" i="82" s="1"/>
  <c r="A756" i="82" s="1"/>
  <c r="A757" i="82" s="1"/>
  <c r="A758" i="82" s="1"/>
  <c r="A759" i="82" s="1"/>
  <c r="A760" i="82" s="1"/>
  <c r="A761" i="82" s="1"/>
  <c r="A762" i="82" s="1"/>
  <c r="A763" i="82" s="1"/>
  <c r="A764" i="82" s="1"/>
  <c r="A765" i="82" s="1"/>
  <c r="A766" i="82" s="1"/>
  <c r="A767" i="82" s="1"/>
  <c r="A768" i="82" s="1"/>
  <c r="A769" i="82" s="1"/>
  <c r="A770" i="82" s="1"/>
  <c r="A771" i="82" s="1"/>
  <c r="A772" i="82" s="1"/>
  <c r="A773" i="82" s="1"/>
  <c r="A774" i="82" s="1"/>
  <c r="A775" i="82" s="1"/>
  <c r="A776" i="82" s="1"/>
  <c r="A777" i="82" s="1"/>
  <c r="A778" i="82" s="1"/>
  <c r="A779" i="82" s="1"/>
  <c r="A780" i="82" s="1"/>
  <c r="A781" i="82" s="1"/>
  <c r="A782" i="82" s="1"/>
  <c r="A783" i="82" s="1"/>
  <c r="A784" i="82" s="1"/>
  <c r="A785" i="82" s="1"/>
  <c r="A786" i="82" s="1"/>
  <c r="A787" i="82" s="1"/>
  <c r="A788" i="82" s="1"/>
  <c r="A789" i="82" s="1"/>
  <c r="A790" i="82" s="1"/>
  <c r="A791" i="82" s="1"/>
  <c r="A792" i="82" s="1"/>
  <c r="A793" i="82" s="1"/>
  <c r="A794" i="82" s="1"/>
  <c r="A795" i="82" s="1"/>
  <c r="A796" i="82" s="1"/>
  <c r="A797" i="82" s="1"/>
  <c r="A798" i="82" s="1"/>
  <c r="A799" i="82" s="1"/>
  <c r="A800" i="82" s="1"/>
  <c r="A801" i="82" s="1"/>
  <c r="A802" i="82" s="1"/>
  <c r="A803" i="82" s="1"/>
  <c r="A804" i="82" s="1"/>
  <c r="A805" i="82" s="1"/>
  <c r="A806" i="82" s="1"/>
  <c r="A807" i="82" s="1"/>
  <c r="A808" i="82" s="1"/>
  <c r="A809" i="82" s="1"/>
  <c r="A810" i="82" s="1"/>
  <c r="A811" i="82" s="1"/>
  <c r="A812" i="82" s="1"/>
  <c r="A813" i="82" s="1"/>
  <c r="A814" i="82" s="1"/>
  <c r="A815" i="82" s="1"/>
  <c r="A816" i="82" s="1"/>
  <c r="A817" i="82" s="1"/>
  <c r="A818" i="82" s="1"/>
  <c r="A819" i="82" s="1"/>
  <c r="A820" i="82" s="1"/>
  <c r="A821" i="82" s="1"/>
  <c r="A822" i="82" s="1"/>
  <c r="A823" i="82" s="1"/>
  <c r="A824" i="82" s="1"/>
  <c r="A825" i="82" s="1"/>
  <c r="A826" i="82" s="1"/>
  <c r="A827" i="82" s="1"/>
  <c r="A828" i="82" s="1"/>
  <c r="A829" i="82" s="1"/>
  <c r="A830" i="82" s="1"/>
  <c r="A831" i="82" s="1"/>
  <c r="A832" i="82" s="1"/>
  <c r="A833" i="82" s="1"/>
  <c r="A834" i="82" s="1"/>
  <c r="A835" i="82" s="1"/>
  <c r="A836" i="82" s="1"/>
  <c r="A837" i="82" s="1"/>
  <c r="A838" i="82" s="1"/>
  <c r="A839" i="82" s="1"/>
  <c r="A840" i="82" s="1"/>
  <c r="A841" i="82" s="1"/>
  <c r="A842" i="82" s="1"/>
  <c r="A843" i="82" s="1"/>
  <c r="A844" i="82" s="1"/>
  <c r="A845" i="82" s="1"/>
  <c r="A846" i="82" s="1"/>
  <c r="A847" i="82" s="1"/>
  <c r="A848" i="82" s="1"/>
  <c r="A849" i="82" s="1"/>
  <c r="A850" i="82" s="1"/>
  <c r="A851" i="82" s="1"/>
  <c r="A852" i="82" s="1"/>
  <c r="A853" i="82" s="1"/>
  <c r="A854" i="82" s="1"/>
  <c r="A855" i="82" s="1"/>
  <c r="A856" i="82" s="1"/>
  <c r="A857" i="82" s="1"/>
  <c r="A858" i="82" s="1"/>
  <c r="A859" i="82" s="1"/>
  <c r="A860" i="82" s="1"/>
  <c r="A861" i="82" s="1"/>
  <c r="A862" i="82" s="1"/>
  <c r="A863" i="82" s="1"/>
  <c r="A864" i="82" s="1"/>
  <c r="A865" i="82" s="1"/>
  <c r="A866" i="82" s="1"/>
  <c r="A867" i="82" s="1"/>
  <c r="A868" i="82" s="1"/>
  <c r="A869" i="82" s="1"/>
  <c r="A870" i="82" s="1"/>
  <c r="A871" i="82" s="1"/>
  <c r="A872" i="82" s="1"/>
  <c r="A873" i="82" s="1"/>
  <c r="A874" i="82" s="1"/>
  <c r="A875" i="82" s="1"/>
  <c r="A876" i="82" s="1"/>
  <c r="A877" i="82" s="1"/>
  <c r="A878" i="82" s="1"/>
  <c r="A879" i="82" s="1"/>
  <c r="A880" i="82" s="1"/>
  <c r="A881" i="82" s="1"/>
  <c r="A882" i="82" s="1"/>
  <c r="A883" i="82" s="1"/>
  <c r="A884" i="82" s="1"/>
  <c r="A885" i="82" s="1"/>
  <c r="A886" i="82" s="1"/>
  <c r="A887" i="82" s="1"/>
  <c r="A888" i="82" s="1"/>
  <c r="A889" i="82" s="1"/>
  <c r="A890" i="82" s="1"/>
  <c r="A891" i="82" s="1"/>
  <c r="A892" i="82" s="1"/>
  <c r="A893" i="82" s="1"/>
  <c r="A894" i="82" s="1"/>
  <c r="A895" i="82" s="1"/>
  <c r="A896" i="82" s="1"/>
  <c r="A897" i="82" s="1"/>
  <c r="A898" i="82" s="1"/>
  <c r="A899" i="82" s="1"/>
  <c r="A900" i="82" s="1"/>
  <c r="A901" i="82" s="1"/>
  <c r="A902" i="82" s="1"/>
  <c r="A903" i="82" s="1"/>
  <c r="A904" i="82" s="1"/>
  <c r="A905" i="82" s="1"/>
  <c r="A906" i="82" s="1"/>
  <c r="A907" i="82" s="1"/>
  <c r="A908" i="82" s="1"/>
  <c r="A909" i="82" s="1"/>
  <c r="A910" i="82" s="1"/>
  <c r="A911" i="82" s="1"/>
  <c r="A912" i="82" s="1"/>
  <c r="A913" i="82" s="1"/>
  <c r="A914" i="82" s="1"/>
  <c r="A915" i="82" s="1"/>
  <c r="A916" i="82" s="1"/>
  <c r="A917" i="82" s="1"/>
  <c r="A918" i="82" s="1"/>
  <c r="A919" i="82" s="1"/>
  <c r="A920" i="82" s="1"/>
  <c r="A921" i="82" s="1"/>
  <c r="A922" i="82" s="1"/>
  <c r="A923" i="82" s="1"/>
  <c r="A924" i="82" s="1"/>
  <c r="A925" i="82" s="1"/>
  <c r="A926" i="82" s="1"/>
  <c r="A927" i="82" s="1"/>
  <c r="A928" i="82" s="1"/>
  <c r="A929" i="82" s="1"/>
  <c r="A930" i="82" s="1"/>
  <c r="A931" i="82" s="1"/>
  <c r="A932" i="82" s="1"/>
  <c r="A933" i="82" s="1"/>
  <c r="A934" i="82" s="1"/>
  <c r="A935" i="82" s="1"/>
  <c r="A936" i="82" s="1"/>
  <c r="A937" i="82" s="1"/>
  <c r="A938" i="82" s="1"/>
  <c r="A939" i="82" s="1"/>
  <c r="A940" i="82" s="1"/>
  <c r="A941" i="82" s="1"/>
  <c r="A942" i="82" s="1"/>
  <c r="A943" i="82" s="1"/>
  <c r="A944" i="82" s="1"/>
  <c r="A945" i="82" s="1"/>
  <c r="A946" i="82" s="1"/>
  <c r="A947" i="82" s="1"/>
  <c r="A948" i="82" s="1"/>
  <c r="A949" i="82" s="1"/>
  <c r="A950" i="82" s="1"/>
  <c r="A951" i="82" s="1"/>
  <c r="A952" i="82" s="1"/>
  <c r="A953" i="82" s="1"/>
  <c r="A954" i="82" s="1"/>
  <c r="A955" i="82" s="1"/>
  <c r="A956" i="82" s="1"/>
  <c r="A957" i="82" s="1"/>
  <c r="A958" i="82" s="1"/>
  <c r="A959" i="82" s="1"/>
  <c r="A960" i="82" s="1"/>
  <c r="A961" i="82" s="1"/>
  <c r="A962" i="82" s="1"/>
  <c r="A963" i="82" s="1"/>
  <c r="A964" i="82" s="1"/>
  <c r="A965" i="82" s="1"/>
  <c r="A966" i="82" s="1"/>
  <c r="A967" i="82" s="1"/>
  <c r="A968" i="82" s="1"/>
  <c r="A969" i="82" s="1"/>
  <c r="A970" i="82" s="1"/>
  <c r="A971" i="82" s="1"/>
  <c r="A972" i="82" s="1"/>
  <c r="A973" i="82" s="1"/>
  <c r="A974" i="82" s="1"/>
  <c r="A975" i="82" s="1"/>
  <c r="A976" i="82" s="1"/>
  <c r="A977" i="82" s="1"/>
  <c r="A978" i="82" s="1"/>
  <c r="A979" i="82" s="1"/>
  <c r="A980" i="82" s="1"/>
  <c r="A981" i="82" s="1"/>
  <c r="A982" i="82" s="1"/>
  <c r="A983" i="82" s="1"/>
  <c r="A984" i="82" s="1"/>
  <c r="A985" i="82" s="1"/>
  <c r="A986" i="82" s="1"/>
  <c r="A987" i="82" s="1"/>
  <c r="A988" i="82" s="1"/>
  <c r="A989" i="82" s="1"/>
  <c r="A990" i="82" s="1"/>
  <c r="A991" i="82" s="1"/>
  <c r="A992" i="82" s="1"/>
  <c r="A993" i="82" s="1"/>
  <c r="A994" i="82" s="1"/>
  <c r="A995" i="82" s="1"/>
  <c r="A996" i="82" s="1"/>
  <c r="A997" i="82" s="1"/>
  <c r="A998" i="82" s="1"/>
  <c r="A999" i="82" s="1"/>
  <c r="A1000" i="82" s="1"/>
  <c r="A1001" i="82" s="1"/>
  <c r="A1002" i="82" s="1"/>
  <c r="A1003" i="82" s="1"/>
  <c r="A1004" i="82" s="1"/>
  <c r="A1005" i="82" s="1"/>
  <c r="A1006" i="82" s="1"/>
  <c r="A1007" i="82" s="1"/>
  <c r="A1008" i="82" s="1"/>
  <c r="A1009" i="82" s="1"/>
  <c r="A1010" i="82" s="1"/>
  <c r="A1011" i="82" s="1"/>
  <c r="A1012" i="82" s="1"/>
  <c r="A1013" i="82" s="1"/>
  <c r="A1014" i="82" s="1"/>
  <c r="A1015" i="82" s="1"/>
  <c r="A1016" i="82" s="1"/>
  <c r="A1017" i="82" s="1"/>
  <c r="A1018" i="82" s="1"/>
  <c r="A1019" i="82" s="1"/>
  <c r="A1020" i="82" s="1"/>
  <c r="A1021" i="82" s="1"/>
  <c r="A1022" i="82" s="1"/>
  <c r="A1023" i="82" s="1"/>
  <c r="A1024" i="82" s="1"/>
  <c r="A1025" i="82" s="1"/>
  <c r="A1026" i="82" s="1"/>
  <c r="A1027" i="82" s="1"/>
  <c r="A1028" i="82" s="1"/>
  <c r="A1029" i="82" s="1"/>
  <c r="A1030" i="82" s="1"/>
  <c r="A1031" i="82" s="1"/>
  <c r="A1032" i="82" s="1"/>
  <c r="A1033" i="82" s="1"/>
  <c r="A1034" i="82" s="1"/>
  <c r="A1035" i="82" s="1"/>
  <c r="A1036" i="82" s="1"/>
  <c r="A1037" i="82" s="1"/>
  <c r="A1038" i="82" s="1"/>
  <c r="A1039" i="82" s="1"/>
  <c r="A1040" i="82" s="1"/>
  <c r="A1041" i="82" s="1"/>
  <c r="A1042" i="82" s="1"/>
  <c r="A1043" i="82" s="1"/>
  <c r="A1044" i="82" s="1"/>
  <c r="A1045" i="82" s="1"/>
  <c r="A1046" i="82" s="1"/>
  <c r="A1047" i="82" s="1"/>
  <c r="A1048" i="82" s="1"/>
  <c r="A1049" i="82" s="1"/>
  <c r="A1050" i="82" s="1"/>
  <c r="A1051" i="82" s="1"/>
  <c r="A1052" i="82" s="1"/>
  <c r="A1053" i="82" s="1"/>
  <c r="A1054" i="82" s="1"/>
  <c r="A1055" i="82" s="1"/>
  <c r="A1056" i="82" s="1"/>
  <c r="A1057" i="82" s="1"/>
  <c r="A1058" i="82" s="1"/>
  <c r="A1059" i="82" s="1"/>
  <c r="A1060" i="82" s="1"/>
  <c r="A1061" i="82" s="1"/>
  <c r="A1062" i="82" s="1"/>
  <c r="A1063" i="82" s="1"/>
  <c r="A1064" i="82" s="1"/>
  <c r="A1065" i="82" s="1"/>
  <c r="A1066" i="82" s="1"/>
  <c r="A1067" i="82" s="1"/>
  <c r="A1068" i="82" s="1"/>
  <c r="A1069" i="82" s="1"/>
  <c r="A1070" i="82" s="1"/>
  <c r="A1071" i="82" s="1"/>
  <c r="A1072" i="82" s="1"/>
  <c r="A1073" i="82" s="1"/>
  <c r="A1074" i="82" s="1"/>
  <c r="A1075" i="82" s="1"/>
  <c r="A1076" i="82" s="1"/>
  <c r="A1077" i="82" s="1"/>
  <c r="A1078" i="82" s="1"/>
  <c r="A1079" i="82" s="1"/>
  <c r="A1080" i="82" s="1"/>
  <c r="A1081" i="82" s="1"/>
  <c r="A1082" i="82" s="1"/>
  <c r="A1083" i="82" s="1"/>
  <c r="A1084" i="82" s="1"/>
  <c r="A1085" i="82" s="1"/>
  <c r="A1086" i="82" s="1"/>
  <c r="A1087" i="82" s="1"/>
  <c r="A1088" i="82" s="1"/>
  <c r="A1089" i="82" s="1"/>
  <c r="A1090" i="82" s="1"/>
  <c r="A1091" i="82" s="1"/>
  <c r="A1092" i="82" s="1"/>
  <c r="A1093" i="82" s="1"/>
  <c r="A1094" i="82" s="1"/>
  <c r="A1095" i="82" s="1"/>
  <c r="A1096" i="82" s="1"/>
  <c r="A1097" i="82" s="1"/>
  <c r="A1098" i="82" s="1"/>
  <c r="A1099" i="82" s="1"/>
  <c r="A1100" i="82" s="1"/>
  <c r="A1101" i="82" s="1"/>
  <c r="A1102" i="82" s="1"/>
  <c r="A1103" i="82" s="1"/>
  <c r="A1104" i="82" s="1"/>
  <c r="A1105" i="82" s="1"/>
  <c r="A1106" i="82" s="1"/>
  <c r="A1107" i="82" s="1"/>
  <c r="A1108" i="82" s="1"/>
  <c r="A1109" i="82" s="1"/>
  <c r="A1110" i="82" s="1"/>
  <c r="A1111" i="82" s="1"/>
  <c r="A1112" i="82" s="1"/>
  <c r="A1113" i="82" s="1"/>
  <c r="A1114" i="82" s="1"/>
  <c r="A1115" i="82" s="1"/>
  <c r="A1116" i="82" s="1"/>
  <c r="A1117" i="82" s="1"/>
  <c r="A1118" i="82" s="1"/>
  <c r="A1119" i="82" s="1"/>
  <c r="A1120" i="82" s="1"/>
  <c r="A1121" i="82" s="1"/>
  <c r="A1122" i="82" s="1"/>
  <c r="A1123" i="82" s="1"/>
  <c r="A1124" i="82" s="1"/>
  <c r="A1125" i="82" s="1"/>
  <c r="A1126" i="82" s="1"/>
  <c r="A1127" i="82" s="1"/>
  <c r="A1128" i="82" s="1"/>
  <c r="A1129" i="82" s="1"/>
  <c r="A1130" i="82" s="1"/>
  <c r="A1131" i="82" s="1"/>
  <c r="A1132" i="82" s="1"/>
  <c r="A1133" i="82" s="1"/>
  <c r="A1134" i="82" s="1"/>
  <c r="A1135" i="82" s="1"/>
  <c r="A1136" i="82" s="1"/>
  <c r="A1137" i="82" s="1"/>
  <c r="A1138" i="82" s="1"/>
  <c r="A1139" i="82" s="1"/>
  <c r="A1140" i="82" s="1"/>
  <c r="A1141" i="82" s="1"/>
  <c r="A1142" i="82" s="1"/>
  <c r="A1143" i="82" s="1"/>
  <c r="A1144" i="82" s="1"/>
  <c r="A1145" i="82" s="1"/>
  <c r="A1146" i="82" s="1"/>
  <c r="A1147" i="82" s="1"/>
  <c r="A1148" i="82" s="1"/>
  <c r="A1149" i="82" s="1"/>
  <c r="A1150" i="82" s="1"/>
  <c r="A1151" i="82" s="1"/>
  <c r="A1152" i="82" s="1"/>
  <c r="A1153" i="82" s="1"/>
  <c r="A1154" i="82" s="1"/>
  <c r="A1155" i="82" s="1"/>
  <c r="A1156" i="82" s="1"/>
  <c r="A1157" i="82" s="1"/>
  <c r="A1158" i="82" s="1"/>
  <c r="A1159" i="82" s="1"/>
  <c r="A1160" i="82" s="1"/>
  <c r="A1161" i="82" s="1"/>
  <c r="A1162" i="82" s="1"/>
  <c r="A1163" i="82" s="1"/>
  <c r="A1164" i="82" s="1"/>
  <c r="A1165" i="82" s="1"/>
  <c r="A1166" i="82" s="1"/>
  <c r="A1167" i="82" s="1"/>
  <c r="A1168" i="82" s="1"/>
  <c r="A1169" i="82" s="1"/>
  <c r="A1170" i="82" s="1"/>
  <c r="A1171" i="82" s="1"/>
  <c r="A1172" i="82" s="1"/>
  <c r="A1173" i="82" s="1"/>
  <c r="A1174" i="82" s="1"/>
  <c r="A1175" i="82" s="1"/>
  <c r="A1176" i="82" s="1"/>
  <c r="A1177" i="82" s="1"/>
  <c r="A1178" i="82" s="1"/>
  <c r="A1179" i="82" s="1"/>
  <c r="A1180" i="82" s="1"/>
  <c r="A1181" i="82" s="1"/>
  <c r="A1182" i="82" s="1"/>
  <c r="A1183" i="82" s="1"/>
  <c r="A1184" i="82" s="1"/>
  <c r="A1185" i="82" s="1"/>
  <c r="A1186" i="82" s="1"/>
  <c r="A1187" i="82" s="1"/>
  <c r="A1188" i="82" s="1"/>
  <c r="A1189" i="82" s="1"/>
  <c r="A1190" i="82" s="1"/>
  <c r="A1191" i="82" s="1"/>
  <c r="A1192" i="82" s="1"/>
  <c r="A1193" i="82" s="1"/>
  <c r="A1194" i="82" s="1"/>
  <c r="A1195" i="82" s="1"/>
  <c r="A1196" i="82" s="1"/>
  <c r="A1197" i="82" s="1"/>
  <c r="A1198" i="82" s="1"/>
  <c r="A1199" i="82" s="1"/>
  <c r="A1200" i="82" s="1"/>
  <c r="A1201" i="82" s="1"/>
  <c r="A1202" i="82" s="1"/>
  <c r="A1203" i="82" s="1"/>
  <c r="A1204" i="82" s="1"/>
  <c r="A1205" i="82" s="1"/>
  <c r="A1206" i="82" s="1"/>
  <c r="A1207" i="82" s="1"/>
  <c r="A1208" i="82" s="1"/>
  <c r="A1209" i="82" s="1"/>
  <c r="A1210" i="82" s="1"/>
  <c r="A1211" i="82" s="1"/>
  <c r="A1212" i="82" s="1"/>
  <c r="A1213" i="82" s="1"/>
  <c r="A1214" i="82" s="1"/>
  <c r="A1215" i="82" s="1"/>
  <c r="A1216" i="82" s="1"/>
  <c r="A1217" i="82" s="1"/>
  <c r="A1218" i="82" s="1"/>
  <c r="A1219" i="82" s="1"/>
  <c r="A1220" i="82" s="1"/>
  <c r="A1221" i="82" s="1"/>
  <c r="A1222" i="82" s="1"/>
  <c r="A1223" i="82" s="1"/>
  <c r="A1224" i="82" s="1"/>
  <c r="A1225" i="82" s="1"/>
  <c r="A1226" i="82" s="1"/>
  <c r="A1227" i="82" s="1"/>
  <c r="A1228" i="82" s="1"/>
  <c r="A1229" i="82" s="1"/>
  <c r="A1230" i="82" s="1"/>
  <c r="A1231" i="82" s="1"/>
  <c r="A1232" i="82" s="1"/>
  <c r="A1233" i="82" s="1"/>
  <c r="A1234" i="82" s="1"/>
  <c r="A1235" i="82" s="1"/>
  <c r="A1236" i="82" s="1"/>
  <c r="A1237" i="82" s="1"/>
  <c r="A1238" i="82" s="1"/>
  <c r="A1239" i="82" s="1"/>
  <c r="A1240" i="82" s="1"/>
  <c r="A1241" i="82" s="1"/>
  <c r="A1242" i="82" s="1"/>
  <c r="A1243" i="82" s="1"/>
  <c r="A1244" i="82" s="1"/>
  <c r="A1245" i="82" s="1"/>
  <c r="A1246" i="82" s="1"/>
  <c r="A1247" i="82" s="1"/>
  <c r="A1248" i="82" s="1"/>
  <c r="A1249" i="82" s="1"/>
  <c r="A1250" i="82" s="1"/>
  <c r="A1251" i="82" s="1"/>
  <c r="A1252" i="82" s="1"/>
  <c r="A1253" i="82" s="1"/>
  <c r="A1254" i="82" s="1"/>
  <c r="A1255" i="82" s="1"/>
  <c r="A1256" i="82" s="1"/>
  <c r="A1257" i="82" s="1"/>
  <c r="A1258" i="82" s="1"/>
  <c r="A1259" i="82" s="1"/>
  <c r="A1260" i="82" s="1"/>
  <c r="A1261" i="82" s="1"/>
  <c r="A1262" i="82" s="1"/>
  <c r="A1263" i="82" s="1"/>
  <c r="A1264" i="82" s="1"/>
  <c r="A1265" i="82" s="1"/>
  <c r="A1266" i="82" s="1"/>
  <c r="A1267" i="82" s="1"/>
  <c r="A1268" i="82" s="1"/>
  <c r="A1269" i="82" s="1"/>
  <c r="A1270" i="82" s="1"/>
  <c r="A1271" i="82" s="1"/>
  <c r="A1272" i="82" s="1"/>
  <c r="A1273" i="82" s="1"/>
  <c r="A1274" i="82" s="1"/>
  <c r="A1275" i="82" s="1"/>
  <c r="A1276" i="82" s="1"/>
  <c r="A1277" i="82" s="1"/>
  <c r="A1278" i="82" s="1"/>
  <c r="A1279" i="82" s="1"/>
  <c r="A1280" i="82" s="1"/>
  <c r="A1281" i="82" s="1"/>
  <c r="A1282" i="82" s="1"/>
  <c r="A1283" i="82" s="1"/>
  <c r="A1284" i="82" s="1"/>
  <c r="A1285" i="82" s="1"/>
  <c r="A1286" i="82" s="1"/>
  <c r="A1287" i="82" s="1"/>
  <c r="A1288" i="82" s="1"/>
  <c r="A1289" i="82" s="1"/>
  <c r="A1290" i="82" s="1"/>
  <c r="A1291" i="82" s="1"/>
  <c r="A1292" i="82" s="1"/>
  <c r="A1293" i="82" s="1"/>
  <c r="A1294" i="82" s="1"/>
  <c r="A1295" i="82" s="1"/>
  <c r="A1296" i="82" s="1"/>
  <c r="A1297" i="82" s="1"/>
  <c r="A1298" i="82" s="1"/>
  <c r="A1299" i="82" s="1"/>
  <c r="A1300" i="82" s="1"/>
  <c r="A1301" i="82" s="1"/>
  <c r="A1302" i="82" s="1"/>
  <c r="A1303" i="82" s="1"/>
  <c r="A1304" i="82" s="1"/>
  <c r="A1305" i="82" s="1"/>
  <c r="A1306" i="82" s="1"/>
  <c r="A1307" i="82" s="1"/>
  <c r="A1308" i="82" s="1"/>
  <c r="A1309" i="82" s="1"/>
  <c r="A1310" i="82" s="1"/>
  <c r="A1311" i="82" s="1"/>
  <c r="A1312" i="82" s="1"/>
  <c r="A1313" i="82" s="1"/>
  <c r="A1314" i="82" s="1"/>
  <c r="A1315" i="82" s="1"/>
  <c r="A1316" i="82" s="1"/>
  <c r="A1317" i="82" s="1"/>
  <c r="A1318" i="82" s="1"/>
  <c r="A1319" i="82" s="1"/>
  <c r="A1320" i="82" s="1"/>
  <c r="A1321" i="82" s="1"/>
  <c r="A1322" i="82" s="1"/>
  <c r="A1323" i="82" s="1"/>
  <c r="A1324" i="82" s="1"/>
  <c r="A1325" i="82" s="1"/>
  <c r="A1326" i="82" s="1"/>
  <c r="A1327" i="82" s="1"/>
  <c r="A1328" i="82" s="1"/>
  <c r="A1329" i="82" s="1"/>
  <c r="A1330" i="82" s="1"/>
  <c r="A1331" i="82" s="1"/>
  <c r="A1332" i="82" s="1"/>
  <c r="A1333" i="82" s="1"/>
  <c r="A1334" i="82" s="1"/>
  <c r="A1335" i="82" s="1"/>
  <c r="A1336" i="82" s="1"/>
  <c r="A1337" i="82" s="1"/>
  <c r="A1338" i="82" s="1"/>
  <c r="A1339" i="82" s="1"/>
  <c r="A1340" i="82" s="1"/>
  <c r="A1341" i="82" s="1"/>
  <c r="A1342" i="82" s="1"/>
  <c r="A1343" i="82" s="1"/>
  <c r="A1344" i="82" s="1"/>
  <c r="A1345" i="82" s="1"/>
  <c r="A1346" i="82" s="1"/>
  <c r="A1347" i="82" s="1"/>
  <c r="A1348" i="82" s="1"/>
  <c r="A1349" i="82" s="1"/>
  <c r="A1350" i="82" s="1"/>
  <c r="A1351" i="82" s="1"/>
  <c r="A1352" i="82" s="1"/>
  <c r="A1353" i="82" s="1"/>
  <c r="A1354" i="82" s="1"/>
  <c r="A1355" i="82" s="1"/>
  <c r="A1356" i="82" s="1"/>
  <c r="A1357" i="82" s="1"/>
  <c r="A1358" i="82" s="1"/>
  <c r="A1359" i="82" s="1"/>
  <c r="A1360" i="82" s="1"/>
  <c r="A1361" i="82" s="1"/>
  <c r="A1362" i="82" s="1"/>
  <c r="A1363" i="82" s="1"/>
  <c r="A1364" i="82" s="1"/>
  <c r="A1365" i="82" s="1"/>
  <c r="A1366" i="82" s="1"/>
  <c r="A1367" i="82" s="1"/>
  <c r="A1368" i="82" s="1"/>
  <c r="A1369" i="82" s="1"/>
  <c r="A1370" i="82" s="1"/>
  <c r="A1371" i="82" s="1"/>
  <c r="A1372" i="82" s="1"/>
  <c r="A1373" i="82" s="1"/>
  <c r="A1374" i="82" s="1"/>
  <c r="A1375" i="82" s="1"/>
  <c r="A1376" i="82" s="1"/>
  <c r="A1377" i="82" s="1"/>
  <c r="A1378" i="82" s="1"/>
  <c r="A1379" i="82" s="1"/>
  <c r="A1380" i="82" s="1"/>
  <c r="A1381" i="82" s="1"/>
  <c r="A1382" i="82" s="1"/>
  <c r="A1383" i="82" s="1"/>
  <c r="A1384" i="82" s="1"/>
  <c r="A1385" i="82" s="1"/>
  <c r="A1386" i="82" s="1"/>
  <c r="A1387" i="82" s="1"/>
  <c r="A1388" i="82" s="1"/>
  <c r="A1389" i="82" s="1"/>
  <c r="A1390" i="82" s="1"/>
  <c r="A1391" i="82" s="1"/>
  <c r="A1392" i="82" s="1"/>
  <c r="A1393" i="82" s="1"/>
  <c r="A1394" i="82" s="1"/>
  <c r="A1395" i="82" s="1"/>
  <c r="A1396" i="82" s="1"/>
  <c r="A1397" i="82" s="1"/>
  <c r="A1398" i="82" s="1"/>
  <c r="A1399" i="82" s="1"/>
  <c r="A1400" i="82" s="1"/>
  <c r="A1401" i="82" s="1"/>
  <c r="A1402" i="82" s="1"/>
  <c r="A1403" i="82" s="1"/>
  <c r="A1404" i="82" s="1"/>
  <c r="A1405" i="82" s="1"/>
  <c r="A1406" i="82" s="1"/>
  <c r="A1407" i="82" s="1"/>
  <c r="A1408" i="82" s="1"/>
  <c r="A1409" i="82" s="1"/>
  <c r="A1410" i="82" s="1"/>
  <c r="A1411" i="82" s="1"/>
  <c r="A1412" i="82" s="1"/>
  <c r="A1413" i="82" s="1"/>
  <c r="A1414" i="82" s="1"/>
  <c r="A1415" i="82" s="1"/>
  <c r="A1416" i="82" s="1"/>
  <c r="A1417" i="82" s="1"/>
  <c r="A1418" i="82" s="1"/>
  <c r="A1419" i="82" s="1"/>
  <c r="A1420" i="82" s="1"/>
  <c r="A1421" i="82" s="1"/>
  <c r="A1422" i="82" s="1"/>
  <c r="A1423" i="82" s="1"/>
  <c r="A1424" i="82" s="1"/>
  <c r="A1425" i="82" s="1"/>
  <c r="A1426" i="82" s="1"/>
  <c r="A1427" i="82" s="1"/>
  <c r="A1428" i="82" s="1"/>
  <c r="A1429" i="82" s="1"/>
  <c r="A1430" i="82" s="1"/>
  <c r="A1431" i="82" s="1"/>
  <c r="A1432" i="82" s="1"/>
  <c r="A1433" i="82" s="1"/>
  <c r="A1434" i="82" s="1"/>
  <c r="A1435" i="82" s="1"/>
  <c r="A1436" i="82" s="1"/>
  <c r="A1437" i="82" s="1"/>
  <c r="A1438" i="82" s="1"/>
  <c r="A1439" i="82" s="1"/>
  <c r="A1440" i="82" s="1"/>
  <c r="A1441" i="82" s="1"/>
  <c r="A1442" i="82" s="1"/>
  <c r="A1443" i="82" s="1"/>
  <c r="A1444" i="82" s="1"/>
  <c r="A1445" i="82" s="1"/>
  <c r="A1446" i="82" s="1"/>
  <c r="A1447" i="82" s="1"/>
  <c r="A1448" i="82" s="1"/>
  <c r="A1449" i="82" s="1"/>
  <c r="A1450" i="82" s="1"/>
  <c r="A1451" i="82" s="1"/>
  <c r="A1452" i="82" s="1"/>
  <c r="A1453" i="82" s="1"/>
  <c r="A1454" i="82" s="1"/>
  <c r="A1455" i="82" s="1"/>
  <c r="A1456" i="82" s="1"/>
  <c r="A1457" i="82" s="1"/>
  <c r="A1458" i="82" s="1"/>
  <c r="A1459" i="82" s="1"/>
  <c r="A1460" i="82" s="1"/>
  <c r="A1461" i="82" s="1"/>
  <c r="A1462" i="82" s="1"/>
  <c r="A1463" i="82" s="1"/>
  <c r="A1464" i="82" s="1"/>
  <c r="A1465" i="82" s="1"/>
  <c r="A1466" i="82" s="1"/>
  <c r="A1467" i="82" s="1"/>
  <c r="A1468" i="82" s="1"/>
  <c r="A1469" i="82" s="1"/>
  <c r="A1470" i="82" s="1"/>
  <c r="A1471" i="82" s="1"/>
  <c r="A1472" i="82" s="1"/>
  <c r="A1473" i="82" s="1"/>
  <c r="A1474" i="82" s="1"/>
  <c r="A1475" i="82" s="1"/>
  <c r="A1476" i="82" s="1"/>
  <c r="A1477" i="82" s="1"/>
  <c r="A1478" i="82" s="1"/>
  <c r="A1479" i="82" s="1"/>
  <c r="A1480" i="82" s="1"/>
  <c r="A1481" i="82" s="1"/>
  <c r="A1482" i="82" s="1"/>
  <c r="A1483" i="82" s="1"/>
  <c r="A1484" i="82" s="1"/>
  <c r="A1485" i="82" s="1"/>
  <c r="A1486" i="82" s="1"/>
  <c r="A1487" i="82" s="1"/>
  <c r="A1488" i="82" s="1"/>
  <c r="A1489" i="82" s="1"/>
  <c r="A1490" i="82" s="1"/>
  <c r="A1491" i="82" s="1"/>
  <c r="A1492" i="82" s="1"/>
  <c r="A1493" i="82" s="1"/>
  <c r="A1494" i="82" s="1"/>
  <c r="A1495" i="82" s="1"/>
  <c r="A1496" i="82" s="1"/>
  <c r="A1497" i="82" s="1"/>
  <c r="A1498" i="82" s="1"/>
  <c r="A1499" i="82" s="1"/>
  <c r="A1500" i="82" s="1"/>
  <c r="A1501" i="82" s="1"/>
  <c r="A1502" i="82" s="1"/>
  <c r="A1503" i="82" s="1"/>
  <c r="A1504" i="82" s="1"/>
  <c r="A1505" i="82" s="1"/>
  <c r="A1506" i="82" s="1"/>
  <c r="A1507" i="82" s="1"/>
  <c r="A1508" i="82" s="1"/>
  <c r="A1509" i="82" s="1"/>
  <c r="A1510" i="82" s="1"/>
  <c r="A1511" i="82" s="1"/>
  <c r="A1512" i="82" s="1"/>
  <c r="A1513" i="82" s="1"/>
  <c r="A1514" i="82" s="1"/>
  <c r="A1515" i="82" s="1"/>
  <c r="A1516" i="82" s="1"/>
  <c r="A1517" i="82" s="1"/>
  <c r="A1518" i="82" s="1"/>
  <c r="A1519" i="82" s="1"/>
  <c r="A1520" i="82" s="1"/>
  <c r="A1521" i="82" s="1"/>
  <c r="A1522" i="82" s="1"/>
  <c r="A1523" i="82" s="1"/>
  <c r="A1524" i="82" s="1"/>
  <c r="A1525" i="82" s="1"/>
  <c r="A1526" i="82" s="1"/>
  <c r="A1527" i="82" s="1"/>
  <c r="A1528" i="82" s="1"/>
  <c r="A1529" i="82" s="1"/>
  <c r="A1530" i="82" s="1"/>
  <c r="A1531" i="82" s="1"/>
  <c r="A1532" i="82" s="1"/>
  <c r="A1533" i="82" s="1"/>
  <c r="A1534" i="82" s="1"/>
  <c r="A1535" i="82" s="1"/>
  <c r="A1536" i="82" s="1"/>
  <c r="A1537" i="82" s="1"/>
  <c r="A1538" i="82" s="1"/>
  <c r="A1539" i="82" s="1"/>
  <c r="A1540" i="82" s="1"/>
  <c r="A1541" i="82" s="1"/>
  <c r="A1542" i="82" s="1"/>
  <c r="A1543" i="82" s="1"/>
  <c r="A1544" i="82" s="1"/>
  <c r="A1545" i="82" s="1"/>
  <c r="A1546" i="82" s="1"/>
  <c r="A1547" i="82" s="1"/>
  <c r="A1548" i="82" s="1"/>
  <c r="A1549" i="82" s="1"/>
  <c r="A1550" i="82" s="1"/>
  <c r="A1551" i="82" s="1"/>
  <c r="A1552" i="82" s="1"/>
  <c r="A1553" i="82" s="1"/>
  <c r="A1554" i="82" s="1"/>
  <c r="A1555" i="82" s="1"/>
  <c r="A1556" i="82" s="1"/>
  <c r="A1557" i="82" s="1"/>
  <c r="A1558" i="82" s="1"/>
  <c r="A1559" i="82" s="1"/>
  <c r="A1560" i="82" s="1"/>
  <c r="A1561" i="82" s="1"/>
  <c r="A1562" i="82" s="1"/>
  <c r="A1563" i="82" s="1"/>
  <c r="A1564" i="82" s="1"/>
  <c r="A1565" i="82" s="1"/>
  <c r="A1566" i="82" s="1"/>
  <c r="A1567" i="82" s="1"/>
  <c r="A1568" i="82" s="1"/>
  <c r="A1569" i="82" s="1"/>
  <c r="A1570" i="82" s="1"/>
  <c r="A1571" i="82" s="1"/>
  <c r="A1572" i="82" s="1"/>
  <c r="A1573" i="82" s="1"/>
  <c r="A1574" i="82" s="1"/>
  <c r="A1575" i="82" s="1"/>
  <c r="A1576" i="82" s="1"/>
  <c r="A1577" i="82" s="1"/>
  <c r="A1578" i="82" s="1"/>
  <c r="A1579" i="82" s="1"/>
  <c r="A1580" i="82" s="1"/>
  <c r="A1581" i="82" s="1"/>
  <c r="A1582" i="82" s="1"/>
  <c r="A1583" i="82" s="1"/>
  <c r="A1584" i="82" s="1"/>
  <c r="A1585" i="82" s="1"/>
  <c r="A1586" i="82" s="1"/>
  <c r="A1587" i="82" s="1"/>
  <c r="A1588" i="82" s="1"/>
  <c r="A1589" i="82" s="1"/>
  <c r="A1590" i="82" s="1"/>
  <c r="A1591" i="82" s="1"/>
  <c r="A1592" i="82" s="1"/>
  <c r="A1593" i="82" s="1"/>
  <c r="A1594" i="82" s="1"/>
  <c r="A1595" i="82" s="1"/>
  <c r="A1596" i="82" s="1"/>
  <c r="A1597" i="82" s="1"/>
  <c r="A1598" i="82" s="1"/>
  <c r="A1599" i="82" s="1"/>
  <c r="A1600" i="82" s="1"/>
  <c r="A1601" i="82" s="1"/>
  <c r="A1602" i="82" s="1"/>
  <c r="A1603" i="82" s="1"/>
  <c r="A1604" i="82" s="1"/>
  <c r="A1605" i="82" s="1"/>
  <c r="A1606" i="82" s="1"/>
  <c r="A1607" i="82" s="1"/>
  <c r="A1608" i="82" s="1"/>
  <c r="A1609" i="82" s="1"/>
  <c r="A1610" i="82" s="1"/>
  <c r="A1611" i="82" s="1"/>
  <c r="A1612" i="82" s="1"/>
  <c r="A1613" i="82" s="1"/>
  <c r="A1614" i="82" s="1"/>
  <c r="A1615" i="82" s="1"/>
  <c r="A1616" i="82" s="1"/>
  <c r="A1617" i="82" s="1"/>
  <c r="A1618" i="82" s="1"/>
  <c r="A1619" i="82" s="1"/>
  <c r="A1620" i="82" s="1"/>
  <c r="A1621" i="82" s="1"/>
  <c r="A1622" i="82" s="1"/>
  <c r="A1623" i="82" s="1"/>
  <c r="A1624" i="82" s="1"/>
  <c r="A1625" i="82" s="1"/>
  <c r="A1626" i="82" s="1"/>
  <c r="A1627" i="82" s="1"/>
  <c r="A1628" i="82" s="1"/>
  <c r="A1629" i="82" s="1"/>
  <c r="A1630" i="82" s="1"/>
  <c r="A1631" i="82" s="1"/>
  <c r="A1632" i="82" s="1"/>
  <c r="A1633" i="82" s="1"/>
  <c r="A1634" i="82" s="1"/>
  <c r="A1635" i="82" s="1"/>
  <c r="A1636" i="82" s="1"/>
  <c r="A1637" i="82" s="1"/>
  <c r="A1638" i="82" s="1"/>
  <c r="A1639" i="82" s="1"/>
  <c r="A1640" i="82" s="1"/>
  <c r="A1641" i="82" s="1"/>
  <c r="A1642" i="82" s="1"/>
  <c r="A1643" i="82" s="1"/>
  <c r="A1644" i="82" s="1"/>
  <c r="A1645" i="82" s="1"/>
  <c r="A1646" i="82" s="1"/>
  <c r="A1647" i="82" s="1"/>
  <c r="A1648" i="82" s="1"/>
  <c r="A1649" i="82" s="1"/>
  <c r="A1650" i="82" s="1"/>
  <c r="A1651" i="82" s="1"/>
  <c r="A1652" i="82" s="1"/>
  <c r="A1653" i="82" s="1"/>
  <c r="A1654" i="82" s="1"/>
  <c r="A1655" i="82" s="1"/>
  <c r="A1656" i="82" s="1"/>
  <c r="A1657" i="82" s="1"/>
  <c r="A1658" i="82" s="1"/>
  <c r="A1659" i="82" s="1"/>
  <c r="A1660" i="82" s="1"/>
  <c r="A1661" i="82" s="1"/>
  <c r="A1662" i="82" s="1"/>
  <c r="A1663" i="82" s="1"/>
  <c r="A1664" i="82" s="1"/>
  <c r="A1665" i="82" s="1"/>
  <c r="A1666" i="82" s="1"/>
  <c r="A1667" i="82" s="1"/>
  <c r="A1668" i="82" s="1"/>
  <c r="A1669" i="82" s="1"/>
  <c r="A1670" i="82" s="1"/>
  <c r="A1671" i="82" s="1"/>
  <c r="A1672" i="82" s="1"/>
  <c r="A1673" i="82" s="1"/>
  <c r="A1674" i="82" s="1"/>
  <c r="A1675" i="82" s="1"/>
  <c r="A1676" i="82" s="1"/>
  <c r="A1677" i="82" s="1"/>
  <c r="A1678" i="82" s="1"/>
  <c r="A1679" i="82" s="1"/>
  <c r="A1680" i="82" s="1"/>
  <c r="A1681" i="82" s="1"/>
  <c r="A1682" i="82" s="1"/>
  <c r="A1683" i="82" s="1"/>
  <c r="A1684" i="82" s="1"/>
  <c r="A1685" i="82" s="1"/>
  <c r="A1686" i="82" s="1"/>
  <c r="A1687" i="82" s="1"/>
  <c r="A1688" i="82" s="1"/>
  <c r="A1689" i="82" s="1"/>
  <c r="A1690" i="82" s="1"/>
  <c r="A1691" i="82" s="1"/>
  <c r="A1692" i="82" s="1"/>
  <c r="A1693" i="82" s="1"/>
  <c r="A1694" i="82" s="1"/>
  <c r="A1695" i="82" s="1"/>
  <c r="A1696" i="82" s="1"/>
  <c r="A1697" i="82" s="1"/>
  <c r="A1698" i="82" s="1"/>
  <c r="A1699" i="82" s="1"/>
  <c r="A1700" i="82" s="1"/>
  <c r="A1701" i="82" s="1"/>
  <c r="A1702" i="82" s="1"/>
  <c r="A1703" i="82" s="1"/>
  <c r="A1704" i="82" s="1"/>
  <c r="A1705" i="82" s="1"/>
  <c r="A1706" i="82" s="1"/>
  <c r="A1707" i="82" s="1"/>
  <c r="A1708" i="82" s="1"/>
  <c r="A1709" i="82" s="1"/>
  <c r="A1710" i="82" s="1"/>
  <c r="A1711" i="82" s="1"/>
  <c r="A1712" i="82" s="1"/>
  <c r="A1713" i="82" s="1"/>
  <c r="A1714" i="82" s="1"/>
  <c r="A1715" i="82" s="1"/>
  <c r="A1716" i="82" s="1"/>
  <c r="A1717" i="82" s="1"/>
  <c r="A1718" i="82" s="1"/>
  <c r="A1719" i="82" s="1"/>
  <c r="A1720" i="82" s="1"/>
  <c r="A1721" i="82" s="1"/>
  <c r="A1722" i="82" s="1"/>
  <c r="A1723" i="82" s="1"/>
  <c r="A1724" i="82" s="1"/>
  <c r="A1725" i="82" s="1"/>
  <c r="A1726" i="82" s="1"/>
  <c r="A1727" i="82" s="1"/>
  <c r="A1728" i="82" s="1"/>
  <c r="A1729" i="82" s="1"/>
  <c r="A1730" i="82" s="1"/>
  <c r="A1731" i="82" s="1"/>
  <c r="A1732" i="82" s="1"/>
  <c r="A1733" i="82" s="1"/>
  <c r="A1734" i="82" s="1"/>
  <c r="A1735" i="82" s="1"/>
  <c r="A1736" i="82" s="1"/>
  <c r="A1737" i="82" s="1"/>
  <c r="A1738" i="82" s="1"/>
  <c r="A1739" i="82" s="1"/>
  <c r="A1740" i="82" s="1"/>
  <c r="A1741" i="82" s="1"/>
  <c r="A1742" i="82" s="1"/>
  <c r="A1743" i="82" s="1"/>
  <c r="A1744" i="82" s="1"/>
  <c r="A1745" i="82" s="1"/>
  <c r="A1746" i="82" s="1"/>
  <c r="A1747" i="82" s="1"/>
  <c r="A1748" i="82" s="1"/>
  <c r="A1749" i="82" s="1"/>
  <c r="A1750" i="82" s="1"/>
  <c r="A1751" i="82" s="1"/>
  <c r="A1752" i="82" s="1"/>
  <c r="A1753" i="82" s="1"/>
  <c r="A1754" i="82" s="1"/>
  <c r="A1755" i="82" s="1"/>
  <c r="A1756" i="82" s="1"/>
  <c r="A1757" i="82" s="1"/>
  <c r="A1758" i="82" s="1"/>
  <c r="A1759" i="82" s="1"/>
  <c r="A1760" i="82" s="1"/>
  <c r="A1761" i="82" s="1"/>
  <c r="A1762" i="82" s="1"/>
  <c r="A1763" i="82" s="1"/>
  <c r="A1764" i="82" s="1"/>
  <c r="A1765" i="82" s="1"/>
  <c r="A1766" i="82" s="1"/>
  <c r="A1767" i="82" s="1"/>
  <c r="A1768" i="82" s="1"/>
  <c r="A1769" i="82" s="1"/>
  <c r="A1770" i="82" s="1"/>
  <c r="A1771" i="82" s="1"/>
  <c r="A1772" i="82" s="1"/>
  <c r="A1773" i="82" s="1"/>
  <c r="A1774" i="82" s="1"/>
  <c r="A1775" i="82" s="1"/>
  <c r="A1776" i="82" s="1"/>
  <c r="A1777" i="82" s="1"/>
  <c r="A1778" i="82" s="1"/>
  <c r="A1779" i="82" s="1"/>
  <c r="A1780" i="82" s="1"/>
  <c r="A1781" i="82" s="1"/>
  <c r="A1782" i="82" s="1"/>
  <c r="A1783" i="82" s="1"/>
  <c r="A1784" i="82" s="1"/>
  <c r="A1785" i="82" s="1"/>
  <c r="A1786" i="82" s="1"/>
  <c r="A1787" i="82" s="1"/>
  <c r="A1788" i="82" s="1"/>
  <c r="A1789" i="82" s="1"/>
  <c r="A1790" i="82" s="1"/>
  <c r="A1791" i="82" s="1"/>
  <c r="A1792" i="82" s="1"/>
  <c r="A1793" i="82" s="1"/>
  <c r="A1794" i="82" s="1"/>
  <c r="A1795" i="82" s="1"/>
  <c r="A1796" i="82" s="1"/>
  <c r="A1797" i="82" s="1"/>
  <c r="A1798" i="82" s="1"/>
  <c r="A1799" i="82" s="1"/>
  <c r="A1800" i="82" s="1"/>
  <c r="A1801" i="82" s="1"/>
  <c r="A1802" i="82" s="1"/>
  <c r="A1803" i="82" s="1"/>
  <c r="A1804" i="82" s="1"/>
  <c r="A1805" i="82" s="1"/>
  <c r="A1806" i="82" s="1"/>
  <c r="A1807" i="82" s="1"/>
  <c r="A1808" i="82" s="1"/>
  <c r="A1809" i="82" s="1"/>
  <c r="A1810" i="82" s="1"/>
  <c r="A1811" i="82" s="1"/>
  <c r="A1812" i="82" s="1"/>
  <c r="A1813" i="82" s="1"/>
  <c r="A1814" i="82" s="1"/>
  <c r="A1815" i="82" s="1"/>
  <c r="A1816" i="82" s="1"/>
  <c r="A1817" i="82" s="1"/>
  <c r="A1818" i="82" s="1"/>
  <c r="A1819" i="82" s="1"/>
  <c r="A1820" i="82" s="1"/>
  <c r="A1821" i="82" s="1"/>
  <c r="A1822" i="82" s="1"/>
  <c r="A1823" i="82" s="1"/>
  <c r="A1824" i="82" s="1"/>
  <c r="A1825" i="82" s="1"/>
  <c r="A1826" i="82" s="1"/>
  <c r="A1827" i="82" s="1"/>
  <c r="A1828" i="82" s="1"/>
  <c r="A1829" i="82" s="1"/>
  <c r="A1830" i="82" s="1"/>
  <c r="A1831" i="82" s="1"/>
  <c r="A1832" i="82" s="1"/>
  <c r="A1833" i="82" s="1"/>
  <c r="A1834" i="82" s="1"/>
  <c r="A1835" i="82" s="1"/>
  <c r="A1836" i="82" s="1"/>
  <c r="A1837" i="82" s="1"/>
  <c r="A1838" i="82" s="1"/>
  <c r="A1839" i="82" s="1"/>
  <c r="A1840" i="82" s="1"/>
  <c r="A1841" i="82" s="1"/>
  <c r="A1842" i="82" s="1"/>
  <c r="A1843" i="82" s="1"/>
  <c r="A1844" i="82" s="1"/>
  <c r="A1845" i="82" s="1"/>
  <c r="A1846" i="82" s="1"/>
  <c r="A1847" i="82" s="1"/>
  <c r="A1848" i="82" s="1"/>
  <c r="A1849" i="82" s="1"/>
  <c r="A1850" i="82" s="1"/>
  <c r="A1851" i="82" s="1"/>
  <c r="A1852" i="82" s="1"/>
  <c r="A1853" i="82" s="1"/>
  <c r="A1854" i="82" s="1"/>
  <c r="A1855" i="82" s="1"/>
  <c r="A1856" i="82" s="1"/>
  <c r="A1857" i="82" s="1"/>
  <c r="A1858" i="82" s="1"/>
  <c r="A1859" i="82" s="1"/>
  <c r="A1860" i="82" s="1"/>
  <c r="A1861" i="82" s="1"/>
  <c r="A1862" i="82" s="1"/>
  <c r="A1863" i="82" s="1"/>
  <c r="A1864" i="82" s="1"/>
  <c r="A1865" i="82" s="1"/>
  <c r="A1866" i="82" s="1"/>
  <c r="A1867" i="82" s="1"/>
  <c r="A1868" i="82" s="1"/>
  <c r="A1869" i="82" s="1"/>
  <c r="A1870" i="82" s="1"/>
  <c r="A1871" i="82" s="1"/>
  <c r="A1872" i="82" s="1"/>
  <c r="A1873" i="82" s="1"/>
  <c r="A1874" i="82" s="1"/>
  <c r="A1875" i="82" s="1"/>
  <c r="A1876" i="82" s="1"/>
  <c r="A1877" i="82" s="1"/>
  <c r="A1878" i="82" s="1"/>
  <c r="A1879" i="82" s="1"/>
  <c r="A1880" i="82" s="1"/>
  <c r="A1881" i="82" s="1"/>
  <c r="A1882" i="82" s="1"/>
  <c r="A1883" i="82" s="1"/>
  <c r="A1884" i="82" s="1"/>
  <c r="A1885" i="82" s="1"/>
  <c r="A1886" i="82" s="1"/>
  <c r="A1887" i="82" s="1"/>
  <c r="A1888" i="82" s="1"/>
  <c r="A1889" i="82" s="1"/>
  <c r="A1890" i="82" s="1"/>
  <c r="A1891" i="82" s="1"/>
  <c r="A1892" i="82" s="1"/>
  <c r="A1893" i="82" s="1"/>
  <c r="A1894" i="82" s="1"/>
  <c r="A1895" i="82" s="1"/>
  <c r="A1896" i="82" s="1"/>
  <c r="A1897" i="82" s="1"/>
  <c r="A1898" i="82" s="1"/>
  <c r="A1899" i="82" s="1"/>
  <c r="A1900" i="82" s="1"/>
  <c r="A1901" i="82" s="1"/>
  <c r="A1902" i="82" s="1"/>
  <c r="A1903" i="82" s="1"/>
  <c r="A1904" i="82" s="1"/>
  <c r="A1905" i="82" s="1"/>
  <c r="A1906" i="82" s="1"/>
  <c r="A1907" i="82" s="1"/>
  <c r="A1908" i="82" s="1"/>
  <c r="A1909" i="82" s="1"/>
  <c r="A1910" i="82" s="1"/>
  <c r="A1911" i="82" s="1"/>
  <c r="A1912" i="82" s="1"/>
  <c r="A1913" i="82" s="1"/>
  <c r="A1914" i="82" s="1"/>
  <c r="A1915" i="82" s="1"/>
  <c r="A1916" i="82" s="1"/>
  <c r="A1917" i="82" s="1"/>
  <c r="A1918" i="82" s="1"/>
  <c r="A1919" i="82" s="1"/>
  <c r="A1920" i="82" s="1"/>
  <c r="A1921" i="82" s="1"/>
  <c r="A1922" i="82" s="1"/>
  <c r="A1923" i="82" s="1"/>
  <c r="A1924" i="82" s="1"/>
  <c r="A1925" i="82" s="1"/>
  <c r="A1926" i="82" s="1"/>
  <c r="A1927" i="82" s="1"/>
  <c r="A1928" i="82" s="1"/>
  <c r="A1929" i="82" s="1"/>
  <c r="A1930" i="82" s="1"/>
  <c r="A1931" i="82" s="1"/>
  <c r="A1932" i="82" s="1"/>
  <c r="A1933" i="82" s="1"/>
  <c r="A1934" i="82" s="1"/>
  <c r="A1935" i="82" s="1"/>
  <c r="A1936" i="82" s="1"/>
  <c r="A1937" i="82" s="1"/>
  <c r="A1938" i="82" s="1"/>
  <c r="A1939" i="82" s="1"/>
  <c r="A1940" i="82" s="1"/>
  <c r="A1941" i="82" s="1"/>
  <c r="A1942" i="82" s="1"/>
  <c r="A1943" i="82" s="1"/>
  <c r="A1944" i="82" s="1"/>
  <c r="A1945" i="82" s="1"/>
  <c r="A1946" i="82" s="1"/>
  <c r="A1947" i="82" s="1"/>
  <c r="A1948" i="82" s="1"/>
  <c r="A1949" i="82" s="1"/>
  <c r="A1950" i="82" s="1"/>
  <c r="A1951" i="82" s="1"/>
  <c r="A1952" i="82" s="1"/>
  <c r="A1953" i="82" s="1"/>
  <c r="A1954" i="82" s="1"/>
  <c r="A1955" i="82" s="1"/>
  <c r="A1956" i="82" s="1"/>
  <c r="A1957" i="82" s="1"/>
  <c r="A1958" i="82" s="1"/>
  <c r="A1959" i="82" s="1"/>
  <c r="A1960" i="82" s="1"/>
  <c r="A1961" i="82" s="1"/>
  <c r="A1962" i="82" s="1"/>
  <c r="A1963" i="82" s="1"/>
  <c r="A1964" i="82" s="1"/>
  <c r="A1965" i="82" s="1"/>
  <c r="A1966" i="82" s="1"/>
  <c r="A1967" i="82" s="1"/>
  <c r="A1968" i="82" s="1"/>
  <c r="A1969" i="82" s="1"/>
  <c r="A1970" i="82" s="1"/>
  <c r="A1971" i="82" s="1"/>
  <c r="A1972" i="82" s="1"/>
  <c r="A1973" i="82" s="1"/>
  <c r="A1974" i="82" s="1"/>
  <c r="A1975" i="82" s="1"/>
  <c r="A1976" i="82" s="1"/>
  <c r="A1977" i="82" s="1"/>
  <c r="A1978" i="82" s="1"/>
  <c r="A1979" i="82" s="1"/>
  <c r="A1980" i="82" s="1"/>
  <c r="A1981" i="82" s="1"/>
  <c r="A1982" i="82" s="1"/>
  <c r="A1983" i="82" s="1"/>
  <c r="A1984" i="82" s="1"/>
  <c r="A1985" i="82" s="1"/>
  <c r="A1986" i="82" s="1"/>
  <c r="A1987" i="82" s="1"/>
  <c r="A1988" i="82" s="1"/>
  <c r="A1989" i="82" s="1"/>
  <c r="A1990" i="82" s="1"/>
  <c r="A1991" i="82" s="1"/>
  <c r="A1992" i="82" s="1"/>
  <c r="A1993" i="82" s="1"/>
  <c r="A1994" i="82" s="1"/>
  <c r="A1995" i="82" s="1"/>
  <c r="A1996" i="82" s="1"/>
  <c r="A1997" i="82" s="1"/>
  <c r="A1998" i="82" s="1"/>
  <c r="A1999" i="82" s="1"/>
  <c r="A2000" i="82" s="1"/>
  <c r="A2001" i="82" s="1"/>
  <c r="A2002" i="82" s="1"/>
  <c r="A2003" i="82" s="1"/>
  <c r="A2004" i="82" s="1"/>
  <c r="A2005" i="82" s="1"/>
  <c r="A2006" i="82" s="1"/>
  <c r="A2007" i="82" s="1"/>
  <c r="A2008" i="82" s="1"/>
  <c r="A2009" i="82" s="1"/>
  <c r="A2010" i="82" s="1"/>
  <c r="A2011" i="82" s="1"/>
  <c r="A2012" i="82" s="1"/>
  <c r="A2013" i="82" s="1"/>
  <c r="A2014" i="82" s="1"/>
  <c r="A2015" i="82" s="1"/>
  <c r="A2016" i="82" s="1"/>
  <c r="A2017" i="82" s="1"/>
  <c r="A2018" i="82" s="1"/>
  <c r="A2019" i="82" s="1"/>
  <c r="A2020" i="82" s="1"/>
  <c r="A2021" i="82" s="1"/>
  <c r="A2022" i="82" s="1"/>
  <c r="A2023" i="82" s="1"/>
  <c r="A2024" i="82" s="1"/>
  <c r="A2025" i="82" s="1"/>
  <c r="A2026" i="82" s="1"/>
  <c r="A2027" i="82" s="1"/>
  <c r="A2028" i="82" s="1"/>
  <c r="A2029" i="82" s="1"/>
  <c r="A2030" i="82" s="1"/>
  <c r="A2031" i="82" s="1"/>
  <c r="A2032" i="82" s="1"/>
  <c r="A2033" i="82" s="1"/>
  <c r="A2034" i="82" s="1"/>
  <c r="A2035" i="82" s="1"/>
  <c r="A2036" i="82" s="1"/>
  <c r="A2037" i="82" s="1"/>
  <c r="A2038" i="82" s="1"/>
  <c r="A2039" i="82" s="1"/>
  <c r="A2040" i="82" s="1"/>
  <c r="A2041" i="82" s="1"/>
  <c r="A2042" i="82" s="1"/>
  <c r="A2043" i="82" s="1"/>
  <c r="A2044" i="82" s="1"/>
  <c r="A2045" i="82" s="1"/>
  <c r="A2046" i="82" s="1"/>
  <c r="A2047" i="82" s="1"/>
  <c r="A2048" i="82" s="1"/>
  <c r="A2049" i="82" s="1"/>
  <c r="A2050" i="82" s="1"/>
  <c r="A2051" i="82" s="1"/>
  <c r="A2052" i="82" s="1"/>
  <c r="A2053" i="82" s="1"/>
  <c r="A2054" i="82" s="1"/>
  <c r="A2055" i="82" s="1"/>
  <c r="A2056" i="82" s="1"/>
  <c r="A2057" i="82" s="1"/>
  <c r="A2058" i="82" s="1"/>
  <c r="A2059" i="82" s="1"/>
  <c r="A2060" i="82" s="1"/>
  <c r="A2061" i="82" s="1"/>
  <c r="A2062" i="82" s="1"/>
  <c r="A2063" i="82" s="1"/>
  <c r="A2064" i="82" s="1"/>
  <c r="A2065" i="82" s="1"/>
  <c r="A2066" i="82" s="1"/>
  <c r="A2067" i="82" s="1"/>
  <c r="A2068" i="82" s="1"/>
  <c r="A2069" i="82" s="1"/>
  <c r="A2070" i="82" s="1"/>
  <c r="A2071" i="82" s="1"/>
  <c r="A2072" i="82" s="1"/>
  <c r="A2073" i="82" s="1"/>
  <c r="A2074" i="82" s="1"/>
  <c r="A2075" i="82" s="1"/>
  <c r="A2076" i="82" s="1"/>
  <c r="A2077" i="82" s="1"/>
  <c r="A2078" i="82" s="1"/>
  <c r="A2079" i="82" s="1"/>
  <c r="A2080" i="82" s="1"/>
  <c r="A2081" i="82" s="1"/>
  <c r="A2082" i="82" s="1"/>
  <c r="A2083" i="82" s="1"/>
  <c r="A2084" i="82" s="1"/>
  <c r="A2085" i="82" s="1"/>
  <c r="A2086" i="82" s="1"/>
  <c r="A2087" i="82" s="1"/>
  <c r="A2088" i="82" s="1"/>
  <c r="A2089" i="82" s="1"/>
  <c r="A2090" i="82" s="1"/>
  <c r="A2091" i="82" s="1"/>
  <c r="A2092" i="82" s="1"/>
  <c r="A2093" i="82" s="1"/>
  <c r="A2094" i="82" s="1"/>
  <c r="A2095" i="82" s="1"/>
  <c r="A2096" i="82" s="1"/>
  <c r="A2097" i="82" s="1"/>
  <c r="A2098" i="82" s="1"/>
  <c r="A2099" i="82" s="1"/>
  <c r="A2100" i="82" s="1"/>
  <c r="A2101" i="82" s="1"/>
  <c r="A2102" i="82" s="1"/>
  <c r="A2103" i="82" s="1"/>
  <c r="A2104" i="82" s="1"/>
  <c r="A2105" i="82" s="1"/>
  <c r="A2106" i="82" s="1"/>
  <c r="A2107" i="82" s="1"/>
  <c r="A2108" i="82" s="1"/>
  <c r="A2109" i="82" s="1"/>
  <c r="A2110" i="82" s="1"/>
  <c r="A2111" i="82" s="1"/>
  <c r="A2112" i="82" s="1"/>
  <c r="A2113" i="82" s="1"/>
  <c r="A2114" i="82" s="1"/>
  <c r="A2115" i="82" s="1"/>
  <c r="A2116" i="82" s="1"/>
  <c r="A2117" i="82" s="1"/>
  <c r="A2118" i="82" s="1"/>
  <c r="A2119" i="82" s="1"/>
  <c r="A2120" i="82" s="1"/>
  <c r="A2121" i="82" s="1"/>
  <c r="A2122" i="82" s="1"/>
  <c r="A2123" i="82" s="1"/>
  <c r="A2124" i="82" s="1"/>
  <c r="A2125" i="82" s="1"/>
  <c r="A2126" i="82" s="1"/>
  <c r="A2127" i="82" s="1"/>
  <c r="A2128" i="82" s="1"/>
  <c r="A2129" i="82" s="1"/>
  <c r="A2130" i="82" s="1"/>
  <c r="A2131" i="82" s="1"/>
  <c r="A2132" i="82" s="1"/>
  <c r="A2133" i="82" s="1"/>
  <c r="A2134" i="82" s="1"/>
  <c r="A2135" i="82" s="1"/>
  <c r="A2136" i="82" s="1"/>
  <c r="A2137" i="82" s="1"/>
  <c r="A2138" i="82" s="1"/>
  <c r="A2139" i="82" s="1"/>
  <c r="A2140" i="82" s="1"/>
  <c r="A2141" i="82" s="1"/>
  <c r="A2142" i="82" s="1"/>
  <c r="A2143" i="82" s="1"/>
  <c r="A2144" i="82" s="1"/>
  <c r="A2145" i="82" s="1"/>
  <c r="A2146" i="82" s="1"/>
  <c r="A2147" i="82" s="1"/>
  <c r="A2148" i="82" s="1"/>
  <c r="A2149" i="82" s="1"/>
  <c r="A2150" i="82" s="1"/>
  <c r="A2151" i="82" s="1"/>
  <c r="A2152" i="82" s="1"/>
  <c r="A2153" i="82" s="1"/>
  <c r="A2154" i="82" s="1"/>
  <c r="A2155" i="82" s="1"/>
  <c r="A2156" i="82" s="1"/>
  <c r="A2157" i="82" s="1"/>
  <c r="A2158" i="82" s="1"/>
  <c r="A2159" i="82" s="1"/>
  <c r="A2160" i="82" s="1"/>
  <c r="A2161" i="82" s="1"/>
  <c r="A2162" i="82" s="1"/>
  <c r="A2163" i="82" s="1"/>
  <c r="A2164" i="82" s="1"/>
  <c r="A2165" i="82" s="1"/>
  <c r="A2166" i="82" s="1"/>
  <c r="A2167" i="82" s="1"/>
  <c r="A2168" i="82" s="1"/>
  <c r="A2169" i="82" s="1"/>
  <c r="A2170" i="82" s="1"/>
  <c r="A2171" i="82" s="1"/>
  <c r="A2172" i="82" s="1"/>
  <c r="A2173" i="82" s="1"/>
  <c r="A2174" i="82" s="1"/>
  <c r="A2175" i="82" s="1"/>
  <c r="A2176" i="82" s="1"/>
  <c r="A2177" i="82" s="1"/>
  <c r="A2178" i="82" s="1"/>
  <c r="A2179" i="82" s="1"/>
  <c r="A2180" i="82" s="1"/>
  <c r="A2181" i="82" s="1"/>
  <c r="A2182" i="82" s="1"/>
  <c r="A2183" i="82" s="1"/>
  <c r="A2184" i="82" s="1"/>
  <c r="A2185" i="82" s="1"/>
  <c r="A2186" i="82" s="1"/>
  <c r="A2187" i="82" s="1"/>
  <c r="A2188" i="82" s="1"/>
  <c r="A2189" i="82" s="1"/>
  <c r="A2190" i="82" s="1"/>
  <c r="A2191" i="82" s="1"/>
  <c r="A2192" i="82" s="1"/>
  <c r="A2193" i="82" s="1"/>
  <c r="A2194" i="82" s="1"/>
  <c r="A2195" i="82" s="1"/>
  <c r="A2196" i="82" s="1"/>
  <c r="A2197" i="82" s="1"/>
  <c r="A2198" i="82" s="1"/>
  <c r="A2199" i="82" s="1"/>
  <c r="A2200" i="82" s="1"/>
  <c r="A2201" i="82" s="1"/>
  <c r="A2202" i="82" s="1"/>
  <c r="A2203" i="82" s="1"/>
  <c r="A2204" i="82" s="1"/>
  <c r="A2205" i="82" s="1"/>
  <c r="A2206" i="82" s="1"/>
  <c r="A2207" i="82" s="1"/>
  <c r="A2208" i="82" s="1"/>
  <c r="A2209" i="82" s="1"/>
  <c r="A2210" i="82" s="1"/>
  <c r="A2211" i="82" s="1"/>
  <c r="A2212" i="82" s="1"/>
  <c r="A2213" i="82" s="1"/>
  <c r="A2214" i="82" s="1"/>
  <c r="A2215" i="82" s="1"/>
  <c r="A2216" i="82" s="1"/>
  <c r="A2217" i="82" s="1"/>
  <c r="A2218" i="82" s="1"/>
  <c r="A2219" i="82" s="1"/>
  <c r="A2220" i="82" s="1"/>
  <c r="A2221" i="82" s="1"/>
  <c r="A2222" i="82" s="1"/>
  <c r="A2223" i="82" s="1"/>
  <c r="A2224" i="82" s="1"/>
  <c r="A2225" i="82" s="1"/>
  <c r="A2226" i="82" s="1"/>
  <c r="A2227" i="82" s="1"/>
  <c r="A2228" i="82" s="1"/>
  <c r="A2229" i="82" s="1"/>
  <c r="A2230" i="82" s="1"/>
  <c r="A2231" i="82" s="1"/>
  <c r="A2232" i="82" s="1"/>
  <c r="A2233" i="82" s="1"/>
  <c r="A2234" i="82" s="1"/>
  <c r="A2235" i="82" s="1"/>
  <c r="A2236" i="82" s="1"/>
  <c r="A2237" i="82" s="1"/>
  <c r="A2238" i="82" s="1"/>
  <c r="A2239" i="82" s="1"/>
  <c r="A2240" i="82" s="1"/>
  <c r="A2241" i="82" s="1"/>
  <c r="A2242" i="82" s="1"/>
  <c r="A2243" i="82" s="1"/>
  <c r="A2244" i="82" s="1"/>
  <c r="A2245" i="82" s="1"/>
  <c r="A2246" i="82" s="1"/>
  <c r="A2247" i="82" s="1"/>
  <c r="A2248" i="82" s="1"/>
  <c r="A2249" i="82" s="1"/>
  <c r="A2250" i="82" s="1"/>
  <c r="A2251" i="82" s="1"/>
  <c r="A2252" i="82" s="1"/>
  <c r="A2253" i="82" s="1"/>
  <c r="A2254" i="82" s="1"/>
  <c r="A2255" i="82" s="1"/>
  <c r="A2256" i="82" s="1"/>
  <c r="A2257" i="82" s="1"/>
  <c r="A2258" i="82" s="1"/>
  <c r="A2259" i="82" s="1"/>
  <c r="A2260" i="82" s="1"/>
  <c r="A2261" i="82" s="1"/>
  <c r="A2262" i="82" s="1"/>
  <c r="A2263" i="82" s="1"/>
  <c r="A2264" i="82" s="1"/>
  <c r="A2265" i="82" s="1"/>
  <c r="A2266" i="82" s="1"/>
  <c r="A2267" i="82" s="1"/>
  <c r="A2268" i="82" s="1"/>
  <c r="A2269" i="82" s="1"/>
  <c r="A2270" i="82" s="1"/>
  <c r="A2271" i="82" s="1"/>
  <c r="A2272" i="82" s="1"/>
  <c r="A2273" i="82" s="1"/>
  <c r="A2274" i="82" s="1"/>
  <c r="A2275" i="82" s="1"/>
  <c r="A2276" i="82" s="1"/>
  <c r="A2277" i="82" s="1"/>
  <c r="A2278" i="82" s="1"/>
  <c r="A2279" i="82" s="1"/>
  <c r="A2280" i="82" s="1"/>
  <c r="A2281" i="82" s="1"/>
  <c r="A2282" i="82" s="1"/>
  <c r="A2283" i="82" s="1"/>
  <c r="A2284" i="82" s="1"/>
  <c r="A2285" i="82" s="1"/>
  <c r="A2286" i="82" s="1"/>
  <c r="A2287" i="82" s="1"/>
  <c r="A2288" i="82" s="1"/>
  <c r="A2289" i="82" s="1"/>
  <c r="A2290" i="82" s="1"/>
  <c r="A2291" i="82" s="1"/>
  <c r="A2292" i="82" s="1"/>
  <c r="A2293" i="82" s="1"/>
  <c r="A2294" i="82" s="1"/>
  <c r="A2295" i="82" s="1"/>
  <c r="A2296" i="82" s="1"/>
  <c r="A2297" i="82" s="1"/>
  <c r="A2298" i="82" s="1"/>
  <c r="A2299" i="82" s="1"/>
  <c r="A2300" i="82" s="1"/>
  <c r="A2301" i="82" s="1"/>
  <c r="A2302" i="82" s="1"/>
  <c r="A2303" i="82" s="1"/>
  <c r="A2304" i="82" s="1"/>
  <c r="A2305" i="82" s="1"/>
  <c r="A2306" i="82" s="1"/>
  <c r="A2307" i="82" s="1"/>
  <c r="A2308" i="82" s="1"/>
  <c r="A2309" i="82" s="1"/>
  <c r="A2310" i="82" s="1"/>
  <c r="A2311" i="82" s="1"/>
  <c r="A2312" i="82" s="1"/>
  <c r="A2313" i="82" s="1"/>
  <c r="A2314" i="82" s="1"/>
  <c r="A2315" i="82" s="1"/>
  <c r="A2316" i="82" s="1"/>
  <c r="A2317" i="82" s="1"/>
  <c r="A2318" i="82" s="1"/>
  <c r="A2319" i="82" s="1"/>
  <c r="A2320" i="82" s="1"/>
  <c r="A2321" i="82" s="1"/>
  <c r="A2322" i="82" s="1"/>
  <c r="A2323" i="82" s="1"/>
  <c r="A2324" i="82" s="1"/>
  <c r="A2325" i="82" s="1"/>
  <c r="A2326" i="82" s="1"/>
  <c r="A2327" i="82" s="1"/>
  <c r="A2328" i="82" s="1"/>
  <c r="A2329" i="82" s="1"/>
  <c r="A2330" i="82" s="1"/>
  <c r="A2331" i="82" s="1"/>
  <c r="A2332" i="82" s="1"/>
  <c r="A2333" i="82" s="1"/>
  <c r="A2334" i="82" s="1"/>
  <c r="A2335" i="82" s="1"/>
  <c r="A2336" i="82" s="1"/>
  <c r="A2337" i="82" s="1"/>
  <c r="A2338" i="82" s="1"/>
  <c r="A2339" i="82" s="1"/>
  <c r="A2340" i="82" s="1"/>
  <c r="A2341" i="82" s="1"/>
  <c r="A2342" i="82" s="1"/>
  <c r="A2343" i="82" s="1"/>
  <c r="A2344" i="82" s="1"/>
  <c r="A2345" i="82" s="1"/>
  <c r="A2346" i="82" s="1"/>
  <c r="A2347" i="82" s="1"/>
  <c r="A2348" i="82" s="1"/>
  <c r="A2349" i="82" s="1"/>
  <c r="A2350" i="82" s="1"/>
  <c r="A2351" i="82" s="1"/>
  <c r="A2352" i="82" s="1"/>
  <c r="A2353" i="82" s="1"/>
  <c r="A2354" i="82" s="1"/>
  <c r="A2355" i="82" s="1"/>
  <c r="A2356" i="82" s="1"/>
  <c r="A2357" i="82" s="1"/>
  <c r="A2358" i="82" s="1"/>
  <c r="A2359" i="82" s="1"/>
  <c r="A2360" i="82" s="1"/>
  <c r="A2361" i="82" s="1"/>
  <c r="A2362" i="82" s="1"/>
  <c r="A2363" i="82" s="1"/>
  <c r="A2364" i="82" s="1"/>
  <c r="A2365" i="82" s="1"/>
  <c r="A2366" i="82" s="1"/>
  <c r="A2367" i="82" s="1"/>
  <c r="A2368" i="82" s="1"/>
  <c r="A2369" i="82" s="1"/>
  <c r="A2370" i="82" s="1"/>
  <c r="A2371" i="82" s="1"/>
  <c r="A2372" i="82" s="1"/>
  <c r="A2373" i="82" s="1"/>
  <c r="A2374" i="82" s="1"/>
  <c r="A2375" i="82" s="1"/>
  <c r="A2376" i="82" s="1"/>
  <c r="A2377" i="82" s="1"/>
  <c r="A2378" i="82" s="1"/>
  <c r="A2379" i="82" s="1"/>
  <c r="A2380" i="82" s="1"/>
  <c r="A2381" i="82" s="1"/>
  <c r="A2382" i="82" s="1"/>
  <c r="A2383" i="82" s="1"/>
  <c r="A2384" i="82" s="1"/>
  <c r="A2385" i="82" s="1"/>
  <c r="A2386" i="82" s="1"/>
  <c r="A2387" i="82" s="1"/>
  <c r="A2388" i="82" s="1"/>
  <c r="A2389" i="82" s="1"/>
  <c r="A2390" i="82" s="1"/>
  <c r="A2391" i="82" s="1"/>
  <c r="A2392" i="82" s="1"/>
  <c r="A2393" i="82" s="1"/>
  <c r="A2394" i="82" s="1"/>
  <c r="A2395" i="82" s="1"/>
  <c r="A2396" i="82" s="1"/>
  <c r="A2397" i="82" s="1"/>
  <c r="A2398" i="82" s="1"/>
  <c r="A2399" i="82" s="1"/>
  <c r="A2400" i="82" s="1"/>
  <c r="A2401" i="82" s="1"/>
  <c r="A2402" i="82" s="1"/>
  <c r="A2403" i="82" s="1"/>
  <c r="A2404" i="82" s="1"/>
  <c r="A2405" i="82" s="1"/>
  <c r="A2406" i="82" s="1"/>
  <c r="A2407" i="82" s="1"/>
  <c r="A2408" i="82" s="1"/>
  <c r="A2409" i="82" s="1"/>
  <c r="A2410" i="82" s="1"/>
  <c r="A2411" i="82" s="1"/>
  <c r="A2412" i="82" s="1"/>
  <c r="A2413" i="82" s="1"/>
  <c r="A2414" i="82" s="1"/>
  <c r="A2415" i="82" s="1"/>
  <c r="A2416" i="82" s="1"/>
  <c r="A2417" i="82" s="1"/>
  <c r="A2418" i="82" s="1"/>
  <c r="A2419" i="82" s="1"/>
  <c r="A2420" i="82" s="1"/>
  <c r="A2421" i="82" s="1"/>
  <c r="A2422" i="82" s="1"/>
  <c r="A2423" i="82" s="1"/>
  <c r="A2424" i="82" s="1"/>
  <c r="A2425" i="82" s="1"/>
  <c r="A2426" i="82" s="1"/>
  <c r="A2427" i="82" s="1"/>
  <c r="A2428" i="82" s="1"/>
  <c r="A2429" i="82" s="1"/>
  <c r="A2430" i="82" s="1"/>
  <c r="A2431" i="82" s="1"/>
  <c r="A2432" i="82" s="1"/>
  <c r="A2433" i="82" s="1"/>
  <c r="A2434" i="82" s="1"/>
  <c r="A2435" i="82" s="1"/>
  <c r="A2436" i="82" s="1"/>
  <c r="A2437" i="82" s="1"/>
  <c r="A2438" i="82" s="1"/>
  <c r="A2439" i="82" s="1"/>
  <c r="A2440" i="82" s="1"/>
  <c r="A2441" i="82" s="1"/>
  <c r="A2442" i="82" s="1"/>
  <c r="A2443" i="82" s="1"/>
  <c r="A2444" i="82" s="1"/>
  <c r="A2445" i="82" s="1"/>
  <c r="A2446" i="82" s="1"/>
  <c r="A2447" i="82" s="1"/>
  <c r="A2448" i="82" s="1"/>
  <c r="A2449" i="82" s="1"/>
  <c r="A2450" i="82" s="1"/>
  <c r="A2451" i="82" s="1"/>
  <c r="A2452" i="82" s="1"/>
  <c r="A2453" i="82" s="1"/>
  <c r="A2454" i="82" s="1"/>
  <c r="A2455" i="82" s="1"/>
  <c r="A2456" i="82" s="1"/>
  <c r="A2457" i="82" s="1"/>
  <c r="A2458" i="82" s="1"/>
  <c r="A2459" i="82" s="1"/>
  <c r="A2460" i="82" s="1"/>
  <c r="A2461" i="82" s="1"/>
  <c r="A2462" i="82" s="1"/>
  <c r="A2463" i="82" s="1"/>
  <c r="A2464" i="82" s="1"/>
  <c r="A2465" i="82" s="1"/>
  <c r="A2466" i="82" s="1"/>
  <c r="A2467" i="82" s="1"/>
  <c r="A2468" i="82" s="1"/>
  <c r="A2469" i="82" s="1"/>
  <c r="A2470" i="82" s="1"/>
  <c r="A2471" i="82" s="1"/>
  <c r="A2472" i="82" s="1"/>
  <c r="A2473" i="82" s="1"/>
  <c r="A2474" i="82" s="1"/>
  <c r="A2475" i="82" s="1"/>
  <c r="A2476" i="82" s="1"/>
  <c r="A2477" i="82" s="1"/>
  <c r="A2478" i="82" s="1"/>
  <c r="A2479" i="82" s="1"/>
  <c r="A2480" i="82" s="1"/>
  <c r="A2481" i="82" s="1"/>
  <c r="A2482" i="82" s="1"/>
  <c r="A2483" i="82" s="1"/>
  <c r="A2484" i="82" s="1"/>
  <c r="A2485" i="82" s="1"/>
  <c r="A2486" i="82" s="1"/>
  <c r="A2487" i="82" s="1"/>
  <c r="A2488" i="82" s="1"/>
  <c r="A2489" i="82" s="1"/>
  <c r="A2490" i="82" s="1"/>
  <c r="A2491" i="82" s="1"/>
  <c r="A2492" i="82" s="1"/>
  <c r="A2493" i="82" s="1"/>
  <c r="A2494" i="82" s="1"/>
  <c r="A2495" i="82" s="1"/>
  <c r="A2496" i="82" s="1"/>
  <c r="A2497" i="82" s="1"/>
  <c r="A2498" i="82" s="1"/>
  <c r="A2499" i="82" s="1"/>
  <c r="A2500" i="82" s="1"/>
  <c r="A2501" i="82" s="1"/>
  <c r="A2502" i="82" s="1"/>
  <c r="A2503" i="82" s="1"/>
  <c r="A2504" i="82" s="1"/>
  <c r="A2505" i="82" s="1"/>
  <c r="A2506" i="82" s="1"/>
  <c r="A2507" i="82" s="1"/>
  <c r="A2508" i="82" s="1"/>
  <c r="A2509" i="82" s="1"/>
  <c r="A2510" i="82" s="1"/>
  <c r="A2511" i="82" s="1"/>
  <c r="A2512" i="82" s="1"/>
  <c r="A2513" i="82" s="1"/>
  <c r="A2514" i="82" s="1"/>
  <c r="A2515" i="82" s="1"/>
  <c r="A2516" i="82" s="1"/>
  <c r="A2517" i="82" s="1"/>
  <c r="A2518" i="82" s="1"/>
  <c r="A2519" i="82" s="1"/>
  <c r="A2520" i="82" s="1"/>
  <c r="A2521" i="82" s="1"/>
  <c r="A2522" i="82" s="1"/>
  <c r="A2523" i="82" s="1"/>
  <c r="A2524" i="82" s="1"/>
  <c r="A2525" i="82" s="1"/>
  <c r="A2526" i="82" s="1"/>
  <c r="A2527" i="82" s="1"/>
  <c r="A2528" i="82" s="1"/>
  <c r="A2529" i="82" s="1"/>
  <c r="A2530" i="82" s="1"/>
  <c r="A2531" i="82" s="1"/>
  <c r="A2532" i="82" s="1"/>
  <c r="A2533" i="82" s="1"/>
  <c r="A2534" i="82" s="1"/>
  <c r="A2535" i="82" s="1"/>
  <c r="A2536" i="82" s="1"/>
  <c r="A2537" i="82" s="1"/>
  <c r="A2538" i="82" s="1"/>
  <c r="A2539" i="82" s="1"/>
  <c r="A2540" i="82" s="1"/>
  <c r="A2541" i="82" s="1"/>
  <c r="A2542" i="82" s="1"/>
  <c r="A2543" i="82" s="1"/>
  <c r="A2544" i="82" s="1"/>
  <c r="A2545" i="82" s="1"/>
  <c r="A2546" i="82" s="1"/>
  <c r="A2547" i="82" s="1"/>
  <c r="A2548" i="82" s="1"/>
  <c r="A2549" i="82" s="1"/>
  <c r="A2550" i="82" s="1"/>
  <c r="A2551" i="82" s="1"/>
  <c r="A2552" i="82" s="1"/>
  <c r="A2553" i="82" s="1"/>
  <c r="A2554" i="82" s="1"/>
  <c r="A2555" i="82" s="1"/>
  <c r="A2556" i="82" s="1"/>
  <c r="A2557" i="82" s="1"/>
  <c r="A2558" i="82" s="1"/>
  <c r="A2559" i="82" s="1"/>
  <c r="A2560" i="82" s="1"/>
  <c r="A2561" i="82" s="1"/>
  <c r="A2562" i="82" s="1"/>
  <c r="A2563" i="82" s="1"/>
  <c r="A2564" i="82" s="1"/>
  <c r="A2565" i="82" s="1"/>
  <c r="A2566" i="82" s="1"/>
  <c r="A2567" i="82" s="1"/>
  <c r="A2568" i="82" s="1"/>
  <c r="A2569" i="82" s="1"/>
  <c r="A2570" i="82" s="1"/>
  <c r="A2571" i="82" s="1"/>
  <c r="A2572" i="82" s="1"/>
  <c r="A2573" i="82" s="1"/>
  <c r="A2574" i="82" s="1"/>
  <c r="A2575" i="82" s="1"/>
  <c r="A2576" i="82" s="1"/>
  <c r="A2577" i="82" s="1"/>
  <c r="A2578" i="82" s="1"/>
  <c r="A2579" i="82" s="1"/>
  <c r="A2580" i="82" s="1"/>
  <c r="A2581" i="82" s="1"/>
  <c r="A2582" i="82" s="1"/>
  <c r="A2583" i="82" s="1"/>
  <c r="A2584" i="82" s="1"/>
  <c r="A2585" i="82" s="1"/>
  <c r="A2586" i="82" s="1"/>
  <c r="A2587" i="82" s="1"/>
  <c r="A2588" i="82" s="1"/>
  <c r="A2589" i="82" s="1"/>
  <c r="A2590" i="82" s="1"/>
  <c r="A2591" i="82" s="1"/>
  <c r="A2592" i="82" s="1"/>
  <c r="A2593" i="82" s="1"/>
  <c r="A2594" i="82" s="1"/>
  <c r="A2595" i="82" s="1"/>
  <c r="A2596" i="82" s="1"/>
  <c r="A2597" i="82" s="1"/>
  <c r="A2598" i="82" s="1"/>
  <c r="A2599" i="82" s="1"/>
  <c r="A2600" i="82" s="1"/>
  <c r="A2601" i="82" s="1"/>
  <c r="A2602" i="82" s="1"/>
  <c r="A2603" i="82" s="1"/>
  <c r="A2604" i="82" s="1"/>
  <c r="A2605" i="82" s="1"/>
  <c r="A2606" i="82" s="1"/>
  <c r="A2607" i="82" s="1"/>
  <c r="A2608" i="82" s="1"/>
  <c r="A2609" i="82" s="1"/>
  <c r="A2610" i="82" s="1"/>
  <c r="A2611" i="82" s="1"/>
  <c r="A2612" i="82" s="1"/>
  <c r="A2613" i="82" s="1"/>
  <c r="A2614" i="82" s="1"/>
  <c r="A2615" i="82" s="1"/>
  <c r="A2616" i="82" s="1"/>
  <c r="A2617" i="82" s="1"/>
  <c r="A2618" i="82" s="1"/>
  <c r="A2619" i="82" s="1"/>
  <c r="A2620" i="82" s="1"/>
  <c r="A2621" i="82" s="1"/>
  <c r="A2622" i="82" s="1"/>
  <c r="A2623" i="82" s="1"/>
  <c r="A2624" i="82" s="1"/>
  <c r="A2625" i="82" s="1"/>
  <c r="A2626" i="82" s="1"/>
  <c r="A2627" i="82" s="1"/>
  <c r="A2628" i="82" s="1"/>
  <c r="A2629" i="82" s="1"/>
  <c r="A2630" i="82" s="1"/>
  <c r="A2631" i="82" s="1"/>
  <c r="A2632" i="82" s="1"/>
  <c r="A2633" i="82" s="1"/>
  <c r="A2634" i="82" s="1"/>
  <c r="A2635" i="82" s="1"/>
  <c r="A2636" i="82" s="1"/>
  <c r="A2637" i="82" s="1"/>
  <c r="A2638" i="82" s="1"/>
  <c r="A2639" i="82" s="1"/>
  <c r="A2640" i="82" s="1"/>
  <c r="A2641" i="82" s="1"/>
  <c r="A2642" i="82" s="1"/>
  <c r="A2643" i="82" s="1"/>
  <c r="A2644" i="82" s="1"/>
  <c r="A2645" i="82" s="1"/>
  <c r="A2646" i="82" s="1"/>
  <c r="A2647" i="82" s="1"/>
  <c r="A2648" i="82" s="1"/>
  <c r="A2649" i="82" s="1"/>
  <c r="A2650" i="82" s="1"/>
  <c r="A2651" i="82" s="1"/>
  <c r="A2652" i="82" s="1"/>
  <c r="A2653" i="82" s="1"/>
  <c r="A2654" i="82" s="1"/>
  <c r="A2655" i="82" s="1"/>
  <c r="A2656" i="82" s="1"/>
  <c r="A2657" i="82" s="1"/>
  <c r="A2658" i="82" s="1"/>
  <c r="A2659" i="82" s="1"/>
  <c r="A2660" i="82" s="1"/>
  <c r="A2661" i="82" s="1"/>
  <c r="A2662" i="82" s="1"/>
  <c r="A2663" i="82" s="1"/>
  <c r="A2664" i="82" s="1"/>
  <c r="A2665" i="82" s="1"/>
  <c r="A2666" i="82" s="1"/>
  <c r="A2667" i="82" s="1"/>
  <c r="A2668" i="82" s="1"/>
  <c r="A2669" i="82" s="1"/>
  <c r="A2670" i="82" s="1"/>
  <c r="A2671" i="82" s="1"/>
  <c r="A2672" i="82" s="1"/>
  <c r="A2673" i="82" s="1"/>
  <c r="A2674" i="82" s="1"/>
  <c r="A2675" i="82" s="1"/>
  <c r="A2676" i="82" s="1"/>
  <c r="A2677" i="82" s="1"/>
  <c r="A2678" i="82" s="1"/>
  <c r="A2679" i="82" s="1"/>
  <c r="A2680" i="82" s="1"/>
  <c r="A2681" i="82" s="1"/>
  <c r="A2682" i="82" s="1"/>
  <c r="A2683" i="82" s="1"/>
  <c r="A2684" i="82" s="1"/>
  <c r="A2685" i="82" s="1"/>
  <c r="A2686" i="82" s="1"/>
  <c r="A2687" i="82" s="1"/>
  <c r="A2688" i="82" s="1"/>
  <c r="A2689" i="82" s="1"/>
  <c r="A2690" i="82" s="1"/>
  <c r="A2691" i="82" s="1"/>
  <c r="A2692" i="82" s="1"/>
  <c r="A2693" i="82" s="1"/>
  <c r="A2694" i="82" s="1"/>
  <c r="A2695" i="82" s="1"/>
  <c r="A2696" i="82" s="1"/>
  <c r="A2697" i="82" s="1"/>
  <c r="A2698" i="82" s="1"/>
  <c r="A2699" i="82" s="1"/>
  <c r="A2700" i="82" s="1"/>
  <c r="A2701" i="82" s="1"/>
  <c r="A2702" i="82" s="1"/>
  <c r="A2703" i="82" s="1"/>
  <c r="A2704" i="82" s="1"/>
  <c r="A2705" i="82" s="1"/>
  <c r="A2706" i="82" s="1"/>
  <c r="A2707" i="82" s="1"/>
  <c r="A2708" i="82" s="1"/>
  <c r="A2709" i="82" s="1"/>
  <c r="A2710" i="82" s="1"/>
  <c r="A2711" i="82" s="1"/>
  <c r="A2712" i="82" s="1"/>
  <c r="A2713" i="82" s="1"/>
  <c r="A2714" i="82" s="1"/>
  <c r="A2715" i="82" s="1"/>
  <c r="A2716" i="82" s="1"/>
  <c r="A2717" i="82" s="1"/>
  <c r="A2718" i="82" s="1"/>
  <c r="A2719" i="82" s="1"/>
  <c r="A2720" i="82" s="1"/>
  <c r="A2721" i="82" s="1"/>
  <c r="A2722" i="82" s="1"/>
  <c r="A2723" i="82" s="1"/>
  <c r="A2724" i="82" s="1"/>
  <c r="A2725" i="82" s="1"/>
  <c r="A2726" i="82" s="1"/>
  <c r="A2727" i="82" s="1"/>
  <c r="A2728" i="82" s="1"/>
  <c r="A2729" i="82" s="1"/>
  <c r="A2730" i="82" s="1"/>
  <c r="A2731" i="82" s="1"/>
  <c r="A2732" i="82" s="1"/>
  <c r="A2733" i="82" s="1"/>
  <c r="A2734" i="82" s="1"/>
  <c r="A2735" i="82" s="1"/>
  <c r="A2736" i="82" s="1"/>
  <c r="A2737" i="82" s="1"/>
  <c r="A2738" i="82" s="1"/>
  <c r="A2739" i="82" s="1"/>
  <c r="A2740" i="82" s="1"/>
  <c r="A2741" i="82" s="1"/>
  <c r="A2742" i="82" s="1"/>
  <c r="A2743" i="82" s="1"/>
  <c r="A2744" i="82" s="1"/>
  <c r="A2745" i="82" s="1"/>
  <c r="A2746" i="82" s="1"/>
  <c r="A2747" i="82" s="1"/>
  <c r="A2748" i="82" s="1"/>
  <c r="A2749" i="82" s="1"/>
  <c r="A2750" i="82" s="1"/>
  <c r="A2751" i="82" s="1"/>
  <c r="A2752" i="82" s="1"/>
  <c r="A2753" i="82" s="1"/>
  <c r="A2754" i="82" s="1"/>
  <c r="A2755" i="82" s="1"/>
  <c r="A2756" i="82" s="1"/>
  <c r="A2757" i="82" s="1"/>
  <c r="A2758" i="82" s="1"/>
  <c r="A2759" i="82" s="1"/>
  <c r="A2760" i="82" s="1"/>
  <c r="A2761" i="82" s="1"/>
  <c r="A2762" i="82" s="1"/>
  <c r="A2763" i="82" s="1"/>
  <c r="A2764" i="82" s="1"/>
  <c r="A2765" i="82" s="1"/>
  <c r="A2766" i="82" s="1"/>
  <c r="A2767" i="82" s="1"/>
  <c r="A2768" i="82" s="1"/>
  <c r="A2769" i="82" s="1"/>
  <c r="A2770" i="82" s="1"/>
  <c r="A2771" i="82" s="1"/>
  <c r="A2772" i="82" s="1"/>
  <c r="A2773" i="82" s="1"/>
  <c r="A2774" i="82" s="1"/>
  <c r="A2775" i="82" s="1"/>
  <c r="A2776" i="82" s="1"/>
  <c r="A2777" i="82" s="1"/>
  <c r="A2778" i="82" s="1"/>
  <c r="A2779" i="82" s="1"/>
  <c r="A2780" i="82" s="1"/>
  <c r="A2781" i="82" s="1"/>
  <c r="A2782" i="82" s="1"/>
  <c r="A2783" i="82" s="1"/>
  <c r="A2784" i="82" s="1"/>
  <c r="A2785" i="82" s="1"/>
  <c r="A2786" i="82" s="1"/>
  <c r="A2787" i="82" s="1"/>
  <c r="A2788" i="82" s="1"/>
  <c r="A2789" i="82" s="1"/>
  <c r="A2790" i="82" s="1"/>
  <c r="A2791" i="82" s="1"/>
  <c r="A2792" i="82" s="1"/>
  <c r="A2793" i="82" s="1"/>
  <c r="A2794" i="82" s="1"/>
  <c r="A2795" i="82" s="1"/>
  <c r="A2796" i="82" s="1"/>
  <c r="A2797" i="82" s="1"/>
  <c r="A2798" i="82" s="1"/>
  <c r="A2799" i="82" s="1"/>
  <c r="A2800" i="82" s="1"/>
  <c r="A2801" i="82" s="1"/>
  <c r="A2802" i="82" s="1"/>
  <c r="A2803" i="82" s="1"/>
  <c r="A2804" i="82" s="1"/>
  <c r="A2805" i="82" s="1"/>
  <c r="A2806" i="82" s="1"/>
  <c r="A2807" i="82" s="1"/>
  <c r="A2808" i="82" s="1"/>
  <c r="A2809" i="82" s="1"/>
  <c r="A2810" i="82" s="1"/>
  <c r="A2811" i="82" s="1"/>
  <c r="A2812" i="82" s="1"/>
  <c r="A2813" i="82" s="1"/>
  <c r="A2814" i="82" s="1"/>
  <c r="A2815" i="82" s="1"/>
  <c r="A2816" i="82" s="1"/>
  <c r="A2817" i="82" s="1"/>
  <c r="A2818" i="82" s="1"/>
  <c r="A2819" i="82" s="1"/>
  <c r="A2820" i="82" s="1"/>
  <c r="A2821" i="82" s="1"/>
  <c r="A2822" i="82" s="1"/>
  <c r="A2823" i="82" s="1"/>
  <c r="A2824" i="82" s="1"/>
  <c r="A2825" i="82" s="1"/>
  <c r="A2826" i="82" s="1"/>
  <c r="A2827" i="82" s="1"/>
  <c r="A2828" i="82" s="1"/>
  <c r="A2829" i="82" s="1"/>
  <c r="A2830" i="82" s="1"/>
  <c r="A2831" i="82" s="1"/>
  <c r="A2832" i="82" s="1"/>
  <c r="A2833" i="82" s="1"/>
  <c r="A2834" i="82" s="1"/>
  <c r="A2835" i="82" s="1"/>
  <c r="A2836" i="82" s="1"/>
  <c r="A2837" i="82" s="1"/>
  <c r="A2838" i="82" s="1"/>
  <c r="A2839" i="82" s="1"/>
  <c r="A2840" i="82" s="1"/>
  <c r="A2841" i="82" s="1"/>
  <c r="A2842" i="82" s="1"/>
  <c r="A2843" i="82" s="1"/>
  <c r="A2844" i="82" s="1"/>
  <c r="A2845" i="82" s="1"/>
  <c r="A2846" i="82" s="1"/>
  <c r="A2847" i="82" s="1"/>
  <c r="A2848" i="82" s="1"/>
  <c r="A2849" i="82" s="1"/>
  <c r="A2850" i="82" s="1"/>
  <c r="A2851" i="82" s="1"/>
  <c r="A2852" i="82" s="1"/>
  <c r="A2853" i="82" s="1"/>
  <c r="A2854" i="82" s="1"/>
  <c r="A2855" i="82" s="1"/>
  <c r="A2856" i="82" s="1"/>
  <c r="A2857" i="82" s="1"/>
  <c r="A2858" i="82" s="1"/>
  <c r="A2859" i="82" s="1"/>
  <c r="A2860" i="82" s="1"/>
  <c r="A2861" i="82" s="1"/>
  <c r="A2862" i="82" s="1"/>
  <c r="A2863" i="82" s="1"/>
  <c r="A2864" i="82" s="1"/>
  <c r="A2865" i="82" s="1"/>
  <c r="A2866" i="82" s="1"/>
  <c r="A2867" i="82" s="1"/>
  <c r="A2868" i="82" s="1"/>
  <c r="A2869" i="82" s="1"/>
  <c r="A2870" i="82" s="1"/>
  <c r="A2871" i="82" s="1"/>
  <c r="A2872" i="82" s="1"/>
  <c r="A2873" i="82" s="1"/>
  <c r="A2874" i="82" s="1"/>
  <c r="A2875" i="82" s="1"/>
  <c r="A2876" i="82" s="1"/>
  <c r="A2877" i="82" s="1"/>
  <c r="A2878" i="82" s="1"/>
  <c r="A2879" i="82" s="1"/>
  <c r="A2880" i="82" s="1"/>
  <c r="A2881" i="82" s="1"/>
  <c r="A2882" i="82" s="1"/>
  <c r="A2883" i="82" s="1"/>
  <c r="A2884" i="82" s="1"/>
  <c r="A2885" i="82" s="1"/>
  <c r="A2886" i="82" s="1"/>
  <c r="A2887" i="82" s="1"/>
  <c r="A2888" i="82" s="1"/>
  <c r="A2889" i="82" s="1"/>
  <c r="A2890" i="82" s="1"/>
  <c r="A2891" i="82" s="1"/>
  <c r="A2892" i="82" s="1"/>
  <c r="A2893" i="82" s="1"/>
  <c r="A2894" i="82" s="1"/>
  <c r="A2895" i="82" s="1"/>
  <c r="A2896" i="82" s="1"/>
  <c r="A2897" i="82" s="1"/>
  <c r="A2898" i="82" s="1"/>
  <c r="A2899" i="82" s="1"/>
  <c r="A2900" i="82" s="1"/>
  <c r="A2901" i="82" s="1"/>
  <c r="A2902" i="82" s="1"/>
  <c r="A2903" i="82" s="1"/>
  <c r="A2904" i="82" s="1"/>
  <c r="A2905" i="82" s="1"/>
  <c r="A2906" i="82" s="1"/>
  <c r="A2907" i="82" s="1"/>
  <c r="A2908" i="82" s="1"/>
  <c r="A2909" i="82" s="1"/>
  <c r="A2910" i="82" s="1"/>
  <c r="A2911" i="82" s="1"/>
  <c r="A2912" i="82" s="1"/>
  <c r="A2913" i="82" s="1"/>
  <c r="A2914" i="82" s="1"/>
  <c r="A2915" i="82" s="1"/>
  <c r="A2916" i="82" s="1"/>
  <c r="A2917" i="82" s="1"/>
  <c r="A2918" i="82" s="1"/>
  <c r="A2919" i="82" s="1"/>
  <c r="A2920" i="82" s="1"/>
  <c r="A2921" i="82" s="1"/>
  <c r="A2922" i="82" s="1"/>
  <c r="A2923" i="82" s="1"/>
  <c r="A2924" i="82" s="1"/>
  <c r="A2925" i="82" s="1"/>
  <c r="A2926" i="82" s="1"/>
  <c r="A2927" i="82" s="1"/>
  <c r="A2928" i="82" s="1"/>
  <c r="A2929" i="82" s="1"/>
  <c r="A2930" i="82" s="1"/>
  <c r="A2931" i="82" s="1"/>
  <c r="A2932" i="82" s="1"/>
  <c r="A2933" i="82" s="1"/>
  <c r="A2934" i="82" s="1"/>
  <c r="A2935" i="82" s="1"/>
  <c r="A2936" i="82" s="1"/>
  <c r="A2937" i="82" s="1"/>
  <c r="A2938" i="82" s="1"/>
  <c r="A2939" i="82" s="1"/>
  <c r="A2940" i="82" s="1"/>
  <c r="A2941" i="82" s="1"/>
  <c r="A2942" i="82" s="1"/>
  <c r="A2943" i="82" s="1"/>
  <c r="A2944" i="82" s="1"/>
  <c r="A2945" i="82" s="1"/>
  <c r="A2946" i="82" s="1"/>
  <c r="A2947" i="82" s="1"/>
  <c r="A2948" i="82" s="1"/>
  <c r="A2949" i="82" s="1"/>
  <c r="A2950" i="82" s="1"/>
  <c r="A2951" i="82" s="1"/>
  <c r="A2952" i="82" s="1"/>
  <c r="A2953" i="82" s="1"/>
  <c r="A2954" i="82" s="1"/>
  <c r="A2955" i="82" s="1"/>
  <c r="A2956" i="82" s="1"/>
  <c r="A2957" i="82" s="1"/>
  <c r="A2958" i="82" s="1"/>
  <c r="A2959" i="82" s="1"/>
  <c r="A2960" i="82" s="1"/>
  <c r="A2961" i="82" s="1"/>
  <c r="A2962" i="82" s="1"/>
  <c r="A2963" i="82" s="1"/>
  <c r="A2964" i="82" s="1"/>
  <c r="A2965" i="82" s="1"/>
  <c r="A2966" i="82" s="1"/>
  <c r="A2967" i="82" s="1"/>
  <c r="A2968" i="82" s="1"/>
  <c r="A2969" i="82" s="1"/>
  <c r="A2970" i="82" s="1"/>
  <c r="A2971" i="82" s="1"/>
  <c r="A2972" i="82" s="1"/>
  <c r="A2973" i="82" s="1"/>
  <c r="A2974" i="82" s="1"/>
  <c r="A2975" i="82" s="1"/>
  <c r="A2976" i="82" s="1"/>
  <c r="A2977" i="82" s="1"/>
  <c r="A2978" i="82" s="1"/>
  <c r="A2979" i="82" s="1"/>
  <c r="A2980" i="82" s="1"/>
  <c r="A2981" i="82" s="1"/>
  <c r="A2982" i="82" s="1"/>
  <c r="A2983" i="82" s="1"/>
  <c r="A2984" i="82" s="1"/>
  <c r="A2985" i="82" s="1"/>
  <c r="A2986" i="82" s="1"/>
  <c r="A2987" i="82" s="1"/>
  <c r="A2988" i="82" s="1"/>
  <c r="A2989" i="82" s="1"/>
  <c r="A2990" i="82" s="1"/>
  <c r="A2991" i="82" s="1"/>
  <c r="A2992" i="82" s="1"/>
  <c r="A2993" i="82" s="1"/>
  <c r="A2994" i="82" s="1"/>
  <c r="A2995" i="82" s="1"/>
  <c r="A2996" i="82" s="1"/>
  <c r="A2997" i="82" s="1"/>
  <c r="A2998" i="82" s="1"/>
  <c r="A2999" i="82" s="1"/>
  <c r="A3000" i="82" s="1"/>
  <c r="A3001" i="82" s="1"/>
  <c r="A3002" i="82" s="1"/>
  <c r="A3003" i="82" s="1"/>
  <c r="A3004" i="82" s="1"/>
  <c r="A3005" i="82" s="1"/>
  <c r="A3006" i="82" s="1"/>
  <c r="A3007" i="82" s="1"/>
  <c r="A3008" i="82" s="1"/>
  <c r="A3009" i="82" s="1"/>
  <c r="A3010" i="82" s="1"/>
  <c r="A3011" i="82" s="1"/>
  <c r="A3012" i="82" s="1"/>
  <c r="A3013" i="82" s="1"/>
  <c r="A3014" i="82" s="1"/>
  <c r="A3015" i="82" s="1"/>
  <c r="A3016" i="82" s="1"/>
  <c r="A3017" i="82" s="1"/>
  <c r="A3018" i="82" s="1"/>
  <c r="A3019" i="82" s="1"/>
  <c r="A3020" i="82" s="1"/>
  <c r="A3021" i="82" s="1"/>
  <c r="A3022" i="82" s="1"/>
  <c r="A3023" i="82" s="1"/>
  <c r="A3024" i="82" s="1"/>
  <c r="A3025" i="82" s="1"/>
  <c r="A3026" i="82" s="1"/>
  <c r="A3027" i="82" s="1"/>
  <c r="A3028" i="82" s="1"/>
  <c r="A3029" i="82" s="1"/>
  <c r="A3030" i="82" s="1"/>
  <c r="A3031" i="82" s="1"/>
  <c r="A3032" i="82" s="1"/>
  <c r="A3033" i="82" s="1"/>
  <c r="A3034" i="82" s="1"/>
  <c r="A3035" i="82" s="1"/>
  <c r="A3036" i="82" s="1"/>
  <c r="A3037" i="82" s="1"/>
  <c r="A3038" i="82" s="1"/>
  <c r="A3039" i="82" s="1"/>
  <c r="A3040" i="82" s="1"/>
  <c r="A3041" i="82" s="1"/>
  <c r="A3042" i="82" s="1"/>
  <c r="A3043" i="82" s="1"/>
  <c r="A3044" i="82" s="1"/>
  <c r="A3045" i="82" s="1"/>
  <c r="A3046" i="82" s="1"/>
  <c r="A3047" i="82" s="1"/>
  <c r="A3048" i="82" s="1"/>
  <c r="A3049" i="82" s="1"/>
  <c r="A3050" i="82" s="1"/>
  <c r="A3051" i="82" s="1"/>
  <c r="A3052" i="82" s="1"/>
  <c r="A3053" i="82" s="1"/>
  <c r="A3054" i="82" s="1"/>
  <c r="A3055" i="82" s="1"/>
  <c r="A3056" i="82" s="1"/>
  <c r="A3057" i="82" s="1"/>
  <c r="A3058" i="82" s="1"/>
  <c r="A3059" i="82" s="1"/>
  <c r="A3060" i="82" s="1"/>
  <c r="A3061" i="82" s="1"/>
  <c r="A3062" i="82" s="1"/>
  <c r="A3063" i="82" s="1"/>
  <c r="A3064" i="82" s="1"/>
  <c r="A3065" i="82" s="1"/>
  <c r="A3066" i="82" s="1"/>
  <c r="A3067" i="82" s="1"/>
  <c r="A3068" i="82" s="1"/>
  <c r="A3069" i="82" s="1"/>
  <c r="A3070" i="82" s="1"/>
  <c r="A3071" i="82" s="1"/>
  <c r="A3072" i="82" s="1"/>
  <c r="A3073" i="82" s="1"/>
  <c r="A3074" i="82" s="1"/>
  <c r="A3075" i="82" s="1"/>
  <c r="A3076" i="82" s="1"/>
  <c r="A3077" i="82" s="1"/>
  <c r="A3078" i="82" s="1"/>
  <c r="A3079" i="82" s="1"/>
  <c r="A3080" i="82" s="1"/>
  <c r="A3081" i="82" s="1"/>
  <c r="A3082" i="82" s="1"/>
  <c r="A3083" i="82" s="1"/>
  <c r="A3084" i="82" s="1"/>
  <c r="A3085" i="82" s="1"/>
  <c r="A3086" i="82" s="1"/>
  <c r="A3087" i="82" s="1"/>
  <c r="A3088" i="82" s="1"/>
  <c r="A3089" i="82" s="1"/>
  <c r="A3090" i="82" s="1"/>
  <c r="A3091" i="82" s="1"/>
  <c r="A3092" i="82" s="1"/>
  <c r="A3093" i="82" s="1"/>
  <c r="A3094" i="82" s="1"/>
  <c r="A3095" i="82" s="1"/>
  <c r="A3096" i="82" s="1"/>
  <c r="A3097" i="82" s="1"/>
  <c r="A3098" i="82" s="1"/>
  <c r="A3099" i="82" s="1"/>
  <c r="A3100" i="82" s="1"/>
  <c r="A3101" i="82" s="1"/>
  <c r="A3102" i="82" s="1"/>
  <c r="A3103" i="82" s="1"/>
  <c r="A3104" i="82" s="1"/>
  <c r="A3105" i="82" s="1"/>
  <c r="A3106" i="82" s="1"/>
  <c r="A3107" i="82" s="1"/>
  <c r="A3108" i="82" s="1"/>
  <c r="A3109" i="82" s="1"/>
  <c r="A3110" i="82" s="1"/>
  <c r="A3111" i="82" s="1"/>
  <c r="A3112" i="82" s="1"/>
  <c r="A3113" i="82" s="1"/>
  <c r="A3114" i="82" s="1"/>
  <c r="A3115" i="82" s="1"/>
  <c r="A3116" i="82" s="1"/>
  <c r="A3117" i="82" s="1"/>
  <c r="A3118" i="82" s="1"/>
  <c r="A3119" i="82" s="1"/>
  <c r="A3120" i="82" s="1"/>
  <c r="A3121" i="82" s="1"/>
  <c r="A3122" i="82" s="1"/>
  <c r="A3123" i="82" s="1"/>
  <c r="A3124" i="82" s="1"/>
  <c r="A3125" i="82" s="1"/>
  <c r="A3126" i="82" s="1"/>
  <c r="A3127" i="82" s="1"/>
  <c r="A3128" i="82" s="1"/>
  <c r="A3129" i="82" s="1"/>
  <c r="A3130" i="82" s="1"/>
  <c r="A3131" i="82" s="1"/>
  <c r="A3132" i="82" s="1"/>
  <c r="A3133" i="82" s="1"/>
  <c r="A3134" i="82" s="1"/>
  <c r="A3135" i="82" s="1"/>
  <c r="A3136" i="82" s="1"/>
  <c r="A3137" i="82" s="1"/>
  <c r="A3138" i="82" s="1"/>
  <c r="A3139" i="82" s="1"/>
  <c r="A3140" i="82" s="1"/>
  <c r="A3141" i="82" s="1"/>
  <c r="A3142" i="82" s="1"/>
  <c r="A3143" i="82" s="1"/>
  <c r="A3144" i="82" s="1"/>
  <c r="A3145" i="82" s="1"/>
  <c r="A3146" i="82" s="1"/>
  <c r="A3147" i="82" s="1"/>
  <c r="A3148" i="82" s="1"/>
  <c r="A3149" i="82" s="1"/>
  <c r="A3150" i="82" s="1"/>
  <c r="A3151" i="82" s="1"/>
  <c r="A3152" i="82" s="1"/>
  <c r="A3153" i="82" s="1"/>
  <c r="A3154" i="82" s="1"/>
  <c r="A3155" i="82" s="1"/>
  <c r="A3156" i="82" s="1"/>
  <c r="A3157" i="82" s="1"/>
  <c r="A3158" i="82" s="1"/>
  <c r="A3159" i="82" s="1"/>
  <c r="A3160" i="82" s="1"/>
  <c r="A3161" i="82" s="1"/>
  <c r="A3162" i="82" s="1"/>
  <c r="A3163" i="82" s="1"/>
  <c r="A3164" i="82" s="1"/>
  <c r="A3165" i="82" s="1"/>
  <c r="A3166" i="82" s="1"/>
  <c r="A3167" i="82" s="1"/>
  <c r="A3168" i="82" s="1"/>
  <c r="A3169" i="82" s="1"/>
  <c r="A3170" i="82" s="1"/>
  <c r="A3171" i="82" s="1"/>
  <c r="A3172" i="82" s="1"/>
  <c r="A3173" i="82" s="1"/>
  <c r="A3174" i="82" s="1"/>
  <c r="A3175" i="82" s="1"/>
  <c r="A3176" i="82" s="1"/>
  <c r="A3177" i="82" s="1"/>
  <c r="A3178" i="82" s="1"/>
  <c r="A3179" i="82" s="1"/>
  <c r="A3180" i="82" s="1"/>
  <c r="A3181" i="82" s="1"/>
  <c r="A3182" i="82" s="1"/>
  <c r="A3183" i="82" s="1"/>
  <c r="A3184" i="82" s="1"/>
  <c r="A3185" i="82" s="1"/>
  <c r="A3186" i="82" s="1"/>
  <c r="A3187" i="82" s="1"/>
  <c r="A3188" i="82" s="1"/>
  <c r="A3189" i="82" s="1"/>
  <c r="A3190" i="82" s="1"/>
  <c r="A3191" i="82" s="1"/>
  <c r="A3192" i="82" s="1"/>
  <c r="A3193" i="82" s="1"/>
  <c r="A3194" i="82" s="1"/>
  <c r="A3195" i="82" s="1"/>
  <c r="A3196" i="82" s="1"/>
  <c r="A3197" i="82" s="1"/>
  <c r="A3198" i="82" s="1"/>
  <c r="A3199" i="82" s="1"/>
  <c r="A3200" i="82" s="1"/>
  <c r="A3201" i="82" s="1"/>
  <c r="A3202" i="82" s="1"/>
  <c r="A3203" i="82" s="1"/>
  <c r="A3204" i="82" s="1"/>
  <c r="A3205" i="82" s="1"/>
  <c r="A3206" i="82" s="1"/>
  <c r="A3207" i="82" s="1"/>
  <c r="A3208" i="82" s="1"/>
  <c r="A3209" i="82" s="1"/>
  <c r="A3210" i="82" s="1"/>
  <c r="A3211" i="82" s="1"/>
  <c r="A3212" i="82" s="1"/>
  <c r="A3213" i="82" s="1"/>
  <c r="A3214" i="82" s="1"/>
  <c r="A3215" i="82" s="1"/>
  <c r="A3216" i="82" s="1"/>
  <c r="A3217" i="82" s="1"/>
  <c r="A3218" i="82" s="1"/>
  <c r="A3219" i="82" s="1"/>
  <c r="A3220" i="82" s="1"/>
  <c r="A3221" i="82" s="1"/>
  <c r="A3222" i="82" s="1"/>
  <c r="A3223" i="82" s="1"/>
  <c r="A3224" i="82" s="1"/>
  <c r="A3225" i="82" s="1"/>
  <c r="A3226" i="82" s="1"/>
  <c r="A3227" i="82" s="1"/>
  <c r="A3228" i="82" s="1"/>
  <c r="A3229" i="82" s="1"/>
  <c r="A3230" i="82" s="1"/>
  <c r="A3231" i="82" s="1"/>
  <c r="A3232" i="82" s="1"/>
  <c r="A3233" i="82" s="1"/>
  <c r="A3234" i="82" s="1"/>
  <c r="A3235" i="82" s="1"/>
  <c r="A3236" i="82" s="1"/>
  <c r="A3237" i="82" s="1"/>
  <c r="A3238" i="82" s="1"/>
  <c r="A3239" i="82" s="1"/>
  <c r="A3240" i="82" s="1"/>
  <c r="A3241" i="82" s="1"/>
  <c r="A3242" i="82" s="1"/>
  <c r="A3243" i="82" s="1"/>
  <c r="A3244" i="82" s="1"/>
  <c r="A3245" i="82" s="1"/>
  <c r="A3246" i="82" s="1"/>
  <c r="A3247" i="82" s="1"/>
  <c r="A3248" i="82" s="1"/>
  <c r="A3249" i="82" s="1"/>
  <c r="A3250" i="82" s="1"/>
  <c r="A3251" i="82" s="1"/>
  <c r="A3252" i="82" s="1"/>
  <c r="A3253" i="82" s="1"/>
  <c r="A3254" i="82" s="1"/>
  <c r="A3255" i="82" s="1"/>
  <c r="A3256" i="82" s="1"/>
  <c r="A3257" i="82" s="1"/>
  <c r="A3258" i="82" s="1"/>
  <c r="A3259" i="82" s="1"/>
  <c r="A3260" i="82" s="1"/>
  <c r="A3261" i="82" s="1"/>
  <c r="A3262" i="82" s="1"/>
  <c r="A3263" i="82" s="1"/>
  <c r="A3264" i="82" s="1"/>
  <c r="A3265" i="82" s="1"/>
  <c r="A3266" i="82" s="1"/>
  <c r="A3267" i="82" s="1"/>
  <c r="A3268" i="82" s="1"/>
  <c r="A3269" i="82" s="1"/>
  <c r="A3270" i="82" s="1"/>
  <c r="A3271" i="82" s="1"/>
  <c r="A3272" i="82" s="1"/>
  <c r="A3273" i="82" s="1"/>
  <c r="A3274" i="82" s="1"/>
  <c r="A3275" i="82" s="1"/>
  <c r="A3276" i="82" s="1"/>
  <c r="A3277" i="82" s="1"/>
  <c r="A3278" i="82" s="1"/>
  <c r="A3279" i="82" s="1"/>
  <c r="A3280" i="82" s="1"/>
  <c r="A3281" i="82" s="1"/>
  <c r="A3282" i="82" s="1"/>
  <c r="A3283" i="82" s="1"/>
  <c r="A3284" i="82" s="1"/>
  <c r="A3285" i="82" s="1"/>
  <c r="A3286" i="82" s="1"/>
  <c r="A3287" i="82" s="1"/>
  <c r="A3288" i="82" s="1"/>
  <c r="A3289" i="82" s="1"/>
  <c r="A3290" i="82" s="1"/>
  <c r="A3291" i="82" s="1"/>
  <c r="A3292" i="82" s="1"/>
  <c r="A3293" i="82" s="1"/>
  <c r="A3294" i="82" s="1"/>
  <c r="A3295" i="82" s="1"/>
  <c r="A3296" i="82" s="1"/>
  <c r="A3297" i="82" s="1"/>
  <c r="A3298" i="82" s="1"/>
  <c r="A3299" i="82" s="1"/>
  <c r="A3300" i="82" s="1"/>
  <c r="A3301" i="82" s="1"/>
  <c r="A3302" i="82" s="1"/>
  <c r="A3303" i="82" s="1"/>
  <c r="A3304" i="82" s="1"/>
  <c r="A3305" i="82" s="1"/>
  <c r="A3306" i="82" s="1"/>
  <c r="A3307" i="82" s="1"/>
  <c r="A3308" i="82" s="1"/>
  <c r="A3309" i="82" s="1"/>
  <c r="A3310" i="82" s="1"/>
  <c r="A3311" i="82" s="1"/>
  <c r="A3312" i="82" s="1"/>
  <c r="A3313" i="82" s="1"/>
  <c r="A3314" i="82" s="1"/>
  <c r="A3315" i="82" s="1"/>
  <c r="A3316" i="82" s="1"/>
  <c r="A3317" i="82" s="1"/>
  <c r="A3318" i="82" s="1"/>
  <c r="A3319" i="82" s="1"/>
  <c r="A3320" i="82" s="1"/>
  <c r="A3321" i="82" s="1"/>
  <c r="A3322" i="82" s="1"/>
  <c r="A3323" i="82" s="1"/>
  <c r="A3324" i="82" s="1"/>
  <c r="A3325" i="82" s="1"/>
  <c r="A3326" i="82" s="1"/>
  <c r="A3327" i="82" s="1"/>
  <c r="A3328" i="82" s="1"/>
  <c r="A3329" i="82" s="1"/>
  <c r="A3330" i="82" s="1"/>
  <c r="A3331" i="82" s="1"/>
  <c r="A3332" i="82" s="1"/>
  <c r="A3333" i="82" s="1"/>
  <c r="A3334" i="82" s="1"/>
  <c r="A3335" i="82" s="1"/>
  <c r="A3336" i="82" s="1"/>
  <c r="A3337" i="82" s="1"/>
  <c r="A3338" i="82" s="1"/>
  <c r="A3339" i="82" s="1"/>
  <c r="A3340" i="82" s="1"/>
  <c r="A3341" i="82" s="1"/>
  <c r="A3342" i="82" s="1"/>
  <c r="A3343" i="82" s="1"/>
  <c r="A3344" i="82" s="1"/>
  <c r="A3345" i="82" s="1"/>
  <c r="A3346" i="82" s="1"/>
  <c r="A3347" i="82" s="1"/>
  <c r="A3348" i="82" s="1"/>
  <c r="A3349" i="82" s="1"/>
  <c r="A3350" i="82" s="1"/>
  <c r="A3351" i="82" s="1"/>
  <c r="A3352" i="82" s="1"/>
  <c r="A3353" i="82" s="1"/>
  <c r="A3354" i="82" s="1"/>
  <c r="A3355" i="82" s="1"/>
  <c r="A3356" i="82" s="1"/>
  <c r="A3357" i="82" s="1"/>
  <c r="A3358" i="82" s="1"/>
  <c r="A3359" i="82" s="1"/>
  <c r="A3360" i="82" s="1"/>
  <c r="A3361" i="82" s="1"/>
  <c r="A3362" i="82" s="1"/>
  <c r="A3363" i="82" s="1"/>
  <c r="A3364" i="82" s="1"/>
  <c r="A3365" i="82" s="1"/>
  <c r="A3366" i="82" s="1"/>
  <c r="A3367" i="82" s="1"/>
  <c r="A3368" i="82" s="1"/>
  <c r="A3369" i="82" s="1"/>
  <c r="A3370" i="82" s="1"/>
  <c r="A3371" i="82" s="1"/>
  <c r="A3372" i="82" s="1"/>
  <c r="A3373" i="82" s="1"/>
  <c r="A3374" i="82" s="1"/>
  <c r="A3375" i="82" s="1"/>
  <c r="A3376" i="82" s="1"/>
  <c r="A3377" i="82" s="1"/>
  <c r="A3378" i="82" s="1"/>
  <c r="A3379" i="82" s="1"/>
  <c r="A3380" i="82" s="1"/>
  <c r="A3381" i="82" s="1"/>
  <c r="A3382" i="82" s="1"/>
  <c r="A3383" i="82" s="1"/>
  <c r="A3384" i="82" s="1"/>
  <c r="A3385" i="82" s="1"/>
  <c r="A3386" i="82" s="1"/>
  <c r="A3387" i="82" s="1"/>
  <c r="A3388" i="82" s="1"/>
  <c r="A3389" i="82" s="1"/>
  <c r="A3390" i="82" s="1"/>
  <c r="A3391" i="82" s="1"/>
  <c r="A3392" i="82" s="1"/>
  <c r="A3393" i="82" s="1"/>
  <c r="A3394" i="82" s="1"/>
  <c r="A3395" i="82" s="1"/>
  <c r="A3396" i="82" s="1"/>
  <c r="A3397" i="82" s="1"/>
  <c r="A3398" i="82" s="1"/>
  <c r="A3399" i="82" s="1"/>
  <c r="A3400" i="82" s="1"/>
  <c r="A3401" i="82" s="1"/>
  <c r="A3402" i="82" s="1"/>
  <c r="A3403" i="82" s="1"/>
  <c r="A3404" i="82" s="1"/>
  <c r="A3405" i="82" s="1"/>
  <c r="A3406" i="82" s="1"/>
  <c r="A3407" i="82" s="1"/>
  <c r="A3408" i="82" s="1"/>
  <c r="A3409" i="82" s="1"/>
  <c r="A3410" i="82" s="1"/>
  <c r="A3411" i="82" s="1"/>
  <c r="A3412" i="82" s="1"/>
  <c r="A3413" i="82" s="1"/>
  <c r="A3414" i="82" s="1"/>
  <c r="A3415" i="82" s="1"/>
  <c r="A3416" i="82" s="1"/>
  <c r="A3417" i="82" s="1"/>
  <c r="A3418" i="82" s="1"/>
  <c r="A3419" i="82" s="1"/>
  <c r="A3420" i="82" s="1"/>
  <c r="A3421" i="82" s="1"/>
  <c r="A3422" i="82" s="1"/>
  <c r="A3423" i="82" s="1"/>
  <c r="A3424" i="82" s="1"/>
  <c r="A3425" i="82" s="1"/>
  <c r="A3426" i="82" s="1"/>
  <c r="A3427" i="82" s="1"/>
  <c r="A3428" i="82" s="1"/>
  <c r="A3429" i="82" s="1"/>
  <c r="A3430" i="82" s="1"/>
  <c r="A3431" i="82" s="1"/>
  <c r="A3432" i="82" s="1"/>
  <c r="A3433" i="82" s="1"/>
  <c r="A3434" i="82" s="1"/>
  <c r="A3435" i="82" s="1"/>
  <c r="A3436" i="82" s="1"/>
  <c r="A3437" i="82" s="1"/>
  <c r="A3438" i="82" s="1"/>
  <c r="A3439" i="82" s="1"/>
  <c r="A3440" i="82" s="1"/>
  <c r="A3441" i="82" s="1"/>
  <c r="A3442" i="82" s="1"/>
  <c r="A3443" i="82" s="1"/>
  <c r="A3444" i="82" s="1"/>
  <c r="A3445" i="82" s="1"/>
  <c r="A3446" i="82" s="1"/>
  <c r="A3447" i="82" s="1"/>
  <c r="A3448" i="82" s="1"/>
  <c r="A3449" i="82" s="1"/>
  <c r="A3450" i="82" s="1"/>
  <c r="A3451" i="82" s="1"/>
  <c r="A3452" i="82" s="1"/>
  <c r="A3453" i="82" s="1"/>
  <c r="A3454" i="82" s="1"/>
  <c r="A3455" i="82" s="1"/>
  <c r="A3456" i="82" s="1"/>
  <c r="A3457" i="82" s="1"/>
  <c r="A3458" i="82" s="1"/>
  <c r="A3459" i="82" s="1"/>
  <c r="A3460" i="82" s="1"/>
  <c r="A3461" i="82" s="1"/>
  <c r="A3462" i="82" s="1"/>
  <c r="A3463" i="82" s="1"/>
  <c r="A3464" i="82" s="1"/>
  <c r="A3465" i="82" s="1"/>
  <c r="A3466" i="82" s="1"/>
  <c r="A3467" i="82" s="1"/>
  <c r="A3468" i="82" s="1"/>
  <c r="A3469" i="82" s="1"/>
  <c r="A3470" i="82" s="1"/>
  <c r="A3471" i="82" s="1"/>
  <c r="A3472" i="82" s="1"/>
  <c r="A3473" i="82" s="1"/>
  <c r="A3474" i="82" s="1"/>
  <c r="A3475" i="82" s="1"/>
  <c r="A3476" i="82" s="1"/>
  <c r="A3477" i="82" s="1"/>
  <c r="A3478" i="82" s="1"/>
  <c r="A3479" i="82" s="1"/>
  <c r="A3480" i="82" s="1"/>
  <c r="A3481" i="82" s="1"/>
  <c r="A3482" i="82" s="1"/>
  <c r="A3483" i="82" s="1"/>
  <c r="A3484" i="82" s="1"/>
  <c r="A3485" i="82" s="1"/>
  <c r="A3486" i="82" s="1"/>
  <c r="A3487" i="82" s="1"/>
  <c r="A3488" i="82" s="1"/>
  <c r="A3489" i="82" s="1"/>
  <c r="A3490" i="82" s="1"/>
  <c r="A3491" i="82" s="1"/>
  <c r="A3492" i="82" s="1"/>
  <c r="A3493" i="82" s="1"/>
  <c r="A3494" i="82" s="1"/>
  <c r="A3495" i="82" s="1"/>
  <c r="A3496" i="82" s="1"/>
  <c r="A3497" i="82" s="1"/>
  <c r="A3498" i="82" s="1"/>
  <c r="A3499" i="82" s="1"/>
  <c r="A3500" i="82" s="1"/>
  <c r="A3501" i="82" s="1"/>
  <c r="A3502" i="82" s="1"/>
  <c r="A3503" i="82" s="1"/>
  <c r="A3504" i="82" s="1"/>
  <c r="A3505" i="82" s="1"/>
  <c r="A3506" i="82" s="1"/>
  <c r="A3507" i="82" s="1"/>
  <c r="A3508" i="82" s="1"/>
  <c r="A3509" i="82" s="1"/>
  <c r="A3510" i="82" s="1"/>
  <c r="A3511" i="82" s="1"/>
  <c r="A3512" i="82" s="1"/>
  <c r="A3513" i="82" s="1"/>
  <c r="A3514" i="82" s="1"/>
  <c r="A3515" i="82" s="1"/>
  <c r="A3516" i="82" s="1"/>
  <c r="A3517" i="82" s="1"/>
  <c r="A3518" i="82" s="1"/>
  <c r="A3519" i="82" s="1"/>
  <c r="A3520" i="82" s="1"/>
  <c r="A3521" i="82" s="1"/>
  <c r="A3522" i="82" s="1"/>
  <c r="A3523" i="82" s="1"/>
  <c r="A3524" i="82" s="1"/>
  <c r="A3525" i="82" s="1"/>
  <c r="A3526" i="82" s="1"/>
  <c r="A3527" i="82" s="1"/>
  <c r="A3528" i="82" s="1"/>
  <c r="A3529" i="82" s="1"/>
  <c r="A3530" i="82" s="1"/>
  <c r="A3531" i="82" s="1"/>
  <c r="A3532" i="82" s="1"/>
  <c r="A3533" i="82" s="1"/>
  <c r="A3534" i="82" s="1"/>
  <c r="A3535" i="82" s="1"/>
  <c r="A3536" i="82" s="1"/>
  <c r="A3537" i="82" s="1"/>
  <c r="A3538" i="82" s="1"/>
  <c r="A3539" i="82" s="1"/>
  <c r="A3540" i="82" s="1"/>
  <c r="A3541" i="82" s="1"/>
  <c r="A3542" i="82" s="1"/>
  <c r="A3543" i="82" s="1"/>
  <c r="A3544" i="82" s="1"/>
  <c r="A3545" i="82" s="1"/>
  <c r="A3546" i="82" s="1"/>
  <c r="A3547" i="82" s="1"/>
  <c r="A3548" i="82" s="1"/>
  <c r="A3549" i="82" s="1"/>
  <c r="A3550" i="82" s="1"/>
  <c r="A3551" i="82" s="1"/>
  <c r="A3552" i="82" s="1"/>
  <c r="A3553" i="82" s="1"/>
  <c r="A3554" i="82" s="1"/>
  <c r="A3555" i="82" s="1"/>
  <c r="A3556" i="82" s="1"/>
  <c r="A3557" i="82" s="1"/>
  <c r="A3558" i="82" s="1"/>
  <c r="A3559" i="82" s="1"/>
  <c r="A3560" i="82" s="1"/>
  <c r="A3561" i="82" s="1"/>
  <c r="A3562" i="82" s="1"/>
  <c r="A3563" i="82" s="1"/>
  <c r="A3564" i="82" s="1"/>
  <c r="A3565" i="82" s="1"/>
  <c r="A3566" i="82" s="1"/>
  <c r="A3567" i="82" s="1"/>
  <c r="A3568" i="82" s="1"/>
  <c r="A3569" i="82" s="1"/>
  <c r="A3570" i="82" s="1"/>
  <c r="A3571" i="82" s="1"/>
  <c r="A3572" i="82" s="1"/>
  <c r="A3573" i="82" s="1"/>
  <c r="A3574" i="82" s="1"/>
  <c r="A3575" i="82" s="1"/>
  <c r="A3576" i="82" s="1"/>
  <c r="A3577" i="82" s="1"/>
  <c r="A3578" i="82" s="1"/>
  <c r="A3579" i="82" s="1"/>
  <c r="A3580" i="82" s="1"/>
  <c r="A3581" i="82" s="1"/>
  <c r="A3582" i="82" s="1"/>
  <c r="A3583" i="82" s="1"/>
  <c r="A3584" i="82" s="1"/>
  <c r="A3585" i="82" s="1"/>
  <c r="A3586" i="82" s="1"/>
  <c r="A3587" i="82" s="1"/>
  <c r="A3588" i="82" s="1"/>
  <c r="A3589" i="82" s="1"/>
  <c r="A3590" i="82" s="1"/>
  <c r="A3591" i="82" s="1"/>
  <c r="A3592" i="82" s="1"/>
  <c r="A3593" i="82" s="1"/>
  <c r="A3594" i="82" s="1"/>
  <c r="A3595" i="82" s="1"/>
  <c r="A3596" i="82" s="1"/>
  <c r="A3597" i="82" s="1"/>
  <c r="A3598" i="82" s="1"/>
  <c r="A3599" i="82" s="1"/>
  <c r="A3600" i="82" s="1"/>
  <c r="A3601" i="82" s="1"/>
  <c r="A3602" i="82" s="1"/>
  <c r="A3603" i="82" s="1"/>
  <c r="A3604" i="82" s="1"/>
  <c r="A3605" i="82" s="1"/>
  <c r="A3606" i="82" s="1"/>
  <c r="A3607" i="82" s="1"/>
  <c r="A3608" i="82" s="1"/>
  <c r="A3609" i="82" s="1"/>
  <c r="A3610" i="82" s="1"/>
  <c r="A3611" i="82" s="1"/>
  <c r="A3612" i="82" s="1"/>
  <c r="A3613" i="82" s="1"/>
  <c r="A3614" i="82" s="1"/>
  <c r="A3615" i="82" s="1"/>
  <c r="A3616" i="82" s="1"/>
  <c r="A3617" i="82" s="1"/>
  <c r="A3618" i="82" s="1"/>
  <c r="A3619" i="82" s="1"/>
  <c r="A3620" i="82" s="1"/>
  <c r="A3621" i="82" s="1"/>
  <c r="A3622" i="82" s="1"/>
  <c r="A3623" i="82" s="1"/>
  <c r="A3624" i="82" s="1"/>
  <c r="A3625" i="82" s="1"/>
  <c r="A3626" i="82" s="1"/>
  <c r="A3627" i="82" s="1"/>
  <c r="A3628" i="82" s="1"/>
  <c r="A3629" i="82" s="1"/>
  <c r="A3630" i="82" s="1"/>
  <c r="A3631" i="82" s="1"/>
  <c r="A3632" i="82" s="1"/>
  <c r="A3633" i="82" s="1"/>
  <c r="A3634" i="82" s="1"/>
  <c r="A3635" i="82" s="1"/>
  <c r="A3636" i="82" s="1"/>
  <c r="A3637" i="82" s="1"/>
  <c r="A3638" i="82" s="1"/>
  <c r="A3639" i="82" s="1"/>
  <c r="A3640" i="82" s="1"/>
  <c r="A3641" i="82" s="1"/>
  <c r="A3642" i="82" s="1"/>
  <c r="A3643" i="82" s="1"/>
  <c r="A3644" i="82" s="1"/>
  <c r="A3645" i="82" s="1"/>
  <c r="A3646" i="82" s="1"/>
  <c r="A3647" i="82" s="1"/>
  <c r="A3648" i="82" s="1"/>
  <c r="A3649" i="82" s="1"/>
  <c r="A3650" i="82" s="1"/>
  <c r="A3651" i="82" s="1"/>
  <c r="A3652" i="82" s="1"/>
  <c r="A3653" i="82" s="1"/>
  <c r="A3654" i="82" s="1"/>
  <c r="A3655" i="82" s="1"/>
  <c r="A3656" i="82" s="1"/>
  <c r="A3657" i="82" s="1"/>
  <c r="A3658" i="82" s="1"/>
  <c r="A3659" i="82" s="1"/>
  <c r="A3660" i="82" s="1"/>
  <c r="A3661" i="82" s="1"/>
  <c r="A3662" i="82" s="1"/>
  <c r="A3663" i="82" s="1"/>
  <c r="A3664" i="82" s="1"/>
  <c r="A3665" i="82" s="1"/>
  <c r="A3666" i="82" s="1"/>
  <c r="A3667" i="82" s="1"/>
  <c r="A3668" i="82" s="1"/>
  <c r="A3669" i="82" s="1"/>
  <c r="A3670" i="82" s="1"/>
  <c r="A3671" i="82" s="1"/>
  <c r="A3672" i="82" s="1"/>
  <c r="A3673" i="82" s="1"/>
  <c r="A3674" i="82" s="1"/>
  <c r="A3675" i="82" s="1"/>
  <c r="A3676" i="82" s="1"/>
  <c r="A3677" i="82" s="1"/>
  <c r="A3678" i="82" s="1"/>
  <c r="A3679" i="82" s="1"/>
  <c r="A3680" i="82" s="1"/>
  <c r="A3681" i="82" s="1"/>
  <c r="A3682" i="82" s="1"/>
  <c r="A3683" i="82" s="1"/>
  <c r="A3684" i="82" s="1"/>
  <c r="A3685" i="82" s="1"/>
  <c r="A3686" i="82" s="1"/>
  <c r="A3687" i="82" s="1"/>
  <c r="A3688" i="82" s="1"/>
  <c r="A3689" i="82" s="1"/>
  <c r="A3690" i="82" s="1"/>
  <c r="A3691" i="82" s="1"/>
  <c r="A3692" i="82" s="1"/>
  <c r="A3693" i="82" s="1"/>
  <c r="A3694" i="82" s="1"/>
  <c r="A3695" i="82" s="1"/>
  <c r="A3696" i="82" s="1"/>
  <c r="A3697" i="82" s="1"/>
  <c r="A3698" i="82" s="1"/>
  <c r="A3699" i="82" s="1"/>
  <c r="A3700" i="82" s="1"/>
  <c r="A3701" i="82" s="1"/>
  <c r="A3702" i="82" s="1"/>
  <c r="A3703" i="82" s="1"/>
  <c r="A3704" i="82" s="1"/>
  <c r="A3705" i="82" s="1"/>
  <c r="A3706" i="82" s="1"/>
  <c r="A3707" i="82" s="1"/>
  <c r="A3708" i="82" s="1"/>
  <c r="A3709" i="82" s="1"/>
  <c r="A3710" i="82" s="1"/>
  <c r="A3711" i="82" s="1"/>
  <c r="A3712" i="82" s="1"/>
  <c r="A3713" i="82" s="1"/>
  <c r="A3714" i="82" s="1"/>
  <c r="A3715" i="82" s="1"/>
  <c r="A3716" i="82" s="1"/>
  <c r="A3717" i="82" s="1"/>
  <c r="A3718" i="82" s="1"/>
  <c r="A3719" i="82" s="1"/>
  <c r="A3720" i="82" s="1"/>
  <c r="A3721" i="82" s="1"/>
  <c r="A3722" i="82" s="1"/>
  <c r="A3723" i="82" s="1"/>
  <c r="A3724" i="82" s="1"/>
  <c r="A3725" i="82" s="1"/>
  <c r="A3726" i="82" s="1"/>
  <c r="A3727" i="82" s="1"/>
  <c r="A3728" i="82" s="1"/>
  <c r="A3729" i="82" s="1"/>
  <c r="A3730" i="82" s="1"/>
  <c r="A3731" i="82" s="1"/>
  <c r="A3732" i="82" s="1"/>
  <c r="A3733" i="82" s="1"/>
  <c r="A3734" i="82" s="1"/>
  <c r="A3735" i="82" s="1"/>
  <c r="A3736" i="82" s="1"/>
  <c r="A3737" i="82" s="1"/>
  <c r="A3738" i="82" s="1"/>
  <c r="A3739" i="82" s="1"/>
  <c r="A3740" i="82" s="1"/>
  <c r="A3741" i="82" s="1"/>
  <c r="A3742" i="82" s="1"/>
  <c r="A3743" i="82" s="1"/>
  <c r="A3744" i="82" s="1"/>
  <c r="A3745" i="82" s="1"/>
  <c r="A3746" i="82" s="1"/>
  <c r="A3747" i="82" s="1"/>
  <c r="A3748" i="82" s="1"/>
  <c r="A3749" i="82" s="1"/>
  <c r="A3750" i="82" s="1"/>
  <c r="A3751" i="82" s="1"/>
  <c r="A3752" i="82" s="1"/>
  <c r="A3753" i="82" s="1"/>
  <c r="A3754" i="82" s="1"/>
  <c r="A3755" i="82" s="1"/>
  <c r="A3756" i="82" s="1"/>
  <c r="A3757" i="82" s="1"/>
  <c r="A3758" i="82" s="1"/>
  <c r="A3759" i="82" s="1"/>
  <c r="A3760" i="82" s="1"/>
  <c r="A3761" i="82" s="1"/>
  <c r="A3762" i="82" s="1"/>
  <c r="A3763" i="82" s="1"/>
  <c r="A3764" i="82" s="1"/>
  <c r="A3765" i="82" s="1"/>
  <c r="A3766" i="82" s="1"/>
  <c r="A3767" i="82" s="1"/>
  <c r="A3768" i="82" s="1"/>
  <c r="A3769" i="82" s="1"/>
  <c r="A3770" i="82" s="1"/>
  <c r="A3771" i="82" s="1"/>
  <c r="A3772" i="82" s="1"/>
  <c r="A3773" i="82" s="1"/>
  <c r="A3774" i="82" s="1"/>
  <c r="A3775" i="82" s="1"/>
  <c r="A3776" i="82" s="1"/>
  <c r="A3777" i="82" s="1"/>
  <c r="A3778" i="82" s="1"/>
  <c r="A3779" i="82" s="1"/>
  <c r="A3780" i="82" s="1"/>
  <c r="A3781" i="82" s="1"/>
  <c r="A3782" i="82" s="1"/>
  <c r="A3783" i="82" s="1"/>
  <c r="A3784" i="82" s="1"/>
  <c r="A3785" i="82" s="1"/>
  <c r="A3786" i="82" s="1"/>
  <c r="A3787" i="82" s="1"/>
  <c r="A3788" i="82" s="1"/>
  <c r="A3789" i="82" s="1"/>
  <c r="A3790" i="82" s="1"/>
  <c r="A3791" i="82" s="1"/>
  <c r="A3792" i="82" s="1"/>
  <c r="A3793" i="82" s="1"/>
  <c r="A3794" i="82" s="1"/>
  <c r="A3795" i="82" s="1"/>
  <c r="A3796" i="82" s="1"/>
  <c r="A3797" i="82" s="1"/>
  <c r="A3798" i="82" s="1"/>
  <c r="A3799" i="82" s="1"/>
  <c r="A3800" i="82" s="1"/>
  <c r="A3801" i="82" s="1"/>
  <c r="A3802" i="82" s="1"/>
  <c r="A3803" i="82" s="1"/>
  <c r="A3804" i="82" s="1"/>
  <c r="A3805" i="82" s="1"/>
  <c r="A3806" i="82" s="1"/>
  <c r="A3807" i="82" s="1"/>
  <c r="A3808" i="82" s="1"/>
  <c r="A3809" i="82" s="1"/>
  <c r="A3810" i="82" s="1"/>
  <c r="A3811" i="82" s="1"/>
  <c r="A3812" i="82" s="1"/>
  <c r="A3813" i="82" s="1"/>
  <c r="A3814" i="82" s="1"/>
  <c r="A3815" i="82" s="1"/>
  <c r="A3816" i="82" s="1"/>
  <c r="A3817" i="82" s="1"/>
  <c r="A3818" i="82" s="1"/>
  <c r="A3819" i="82" s="1"/>
  <c r="A3820" i="82" s="1"/>
  <c r="A3821" i="82" s="1"/>
  <c r="A3822" i="82" s="1"/>
  <c r="A3823" i="82" s="1"/>
  <c r="A3824" i="82" s="1"/>
  <c r="A3825" i="82" s="1"/>
  <c r="A3826" i="82" s="1"/>
  <c r="A3827" i="82" s="1"/>
  <c r="A3828" i="82" s="1"/>
  <c r="A3829" i="82" s="1"/>
  <c r="A3830" i="82" s="1"/>
  <c r="A3831" i="82" s="1"/>
  <c r="A3832" i="82" s="1"/>
  <c r="A3833" i="82" s="1"/>
  <c r="A3834" i="82" s="1"/>
  <c r="A3835" i="82" s="1"/>
  <c r="A3836" i="82" s="1"/>
  <c r="A3837" i="82" s="1"/>
  <c r="A3838" i="82" s="1"/>
  <c r="A3839" i="82" s="1"/>
  <c r="A3840" i="82" s="1"/>
  <c r="A3841" i="82" s="1"/>
  <c r="A3842" i="82" s="1"/>
  <c r="A3843" i="82" s="1"/>
  <c r="A3844" i="82" s="1"/>
  <c r="A3845" i="82" s="1"/>
  <c r="A3846" i="82" s="1"/>
  <c r="A3847" i="82" s="1"/>
  <c r="A3848" i="82" s="1"/>
  <c r="A3849" i="82" s="1"/>
  <c r="A3850" i="82" s="1"/>
  <c r="A3851" i="82" s="1"/>
  <c r="A3852" i="82" s="1"/>
  <c r="A3853" i="82" s="1"/>
  <c r="A3854" i="82" s="1"/>
  <c r="A3855" i="82" s="1"/>
  <c r="A3856" i="82" s="1"/>
  <c r="A3857" i="82" s="1"/>
  <c r="A3858" i="82" s="1"/>
  <c r="A3859" i="82" s="1"/>
  <c r="A3860" i="82" s="1"/>
  <c r="A3861" i="82" s="1"/>
  <c r="A3862" i="82" s="1"/>
  <c r="A3863" i="82" s="1"/>
  <c r="A3864" i="82" s="1"/>
  <c r="A3865" i="82" s="1"/>
  <c r="A3866" i="82" s="1"/>
  <c r="A3867" i="82" s="1"/>
  <c r="A3868" i="82" s="1"/>
  <c r="A3869" i="82" s="1"/>
  <c r="A3870" i="82" s="1"/>
  <c r="A3871" i="82" s="1"/>
  <c r="A3872" i="82" s="1"/>
  <c r="A3873" i="82" s="1"/>
  <c r="A3874" i="82" s="1"/>
  <c r="A3875" i="82" s="1"/>
  <c r="A3876" i="82" s="1"/>
  <c r="A3877" i="82" s="1"/>
  <c r="A3878" i="82" s="1"/>
  <c r="A3879" i="82" s="1"/>
  <c r="A3880" i="82" s="1"/>
  <c r="A3881" i="82" s="1"/>
  <c r="A3882" i="82" s="1"/>
  <c r="A3883" i="82" s="1"/>
  <c r="A3884" i="82" s="1"/>
  <c r="A3885" i="82" s="1"/>
  <c r="A3886" i="82" s="1"/>
  <c r="A3887" i="82" s="1"/>
  <c r="A3888" i="82" s="1"/>
  <c r="A3889" i="82" s="1"/>
  <c r="A3890" i="82" s="1"/>
  <c r="A3891" i="82" s="1"/>
  <c r="A3892" i="82" s="1"/>
  <c r="A3893" i="82" s="1"/>
  <c r="A3894" i="82" s="1"/>
  <c r="A3895" i="82" s="1"/>
  <c r="A3896" i="82" s="1"/>
  <c r="A3897" i="82" s="1"/>
  <c r="A3898" i="82" s="1"/>
  <c r="A3899" i="82" s="1"/>
  <c r="A3900" i="82" s="1"/>
  <c r="A3901" i="82" s="1"/>
  <c r="A3902" i="82" s="1"/>
  <c r="A3903" i="82" s="1"/>
  <c r="A3904" i="82" s="1"/>
  <c r="A3905" i="82" s="1"/>
  <c r="A3906" i="82" s="1"/>
  <c r="A3907" i="82" s="1"/>
  <c r="A3908" i="82" s="1"/>
  <c r="A3909" i="82" s="1"/>
  <c r="A3910" i="82" s="1"/>
  <c r="A3911" i="82" s="1"/>
  <c r="A3912" i="82" s="1"/>
  <c r="A3913" i="82" s="1"/>
  <c r="A3914" i="82" s="1"/>
  <c r="A3915" i="82" s="1"/>
  <c r="A3916" i="82" s="1"/>
  <c r="A3917" i="82" s="1"/>
  <c r="A3918" i="82" s="1"/>
  <c r="A3919" i="82" s="1"/>
  <c r="A3920" i="82" s="1"/>
  <c r="A3921" i="82" s="1"/>
  <c r="A3922" i="82" s="1"/>
  <c r="A3923" i="82" s="1"/>
  <c r="A3924" i="82" s="1"/>
  <c r="A3925" i="82" s="1"/>
  <c r="A3926" i="82" s="1"/>
  <c r="A3927" i="82" s="1"/>
  <c r="A3928" i="82" s="1"/>
  <c r="A3929" i="82" s="1"/>
  <c r="A3930" i="82" s="1"/>
  <c r="A3931" i="82" s="1"/>
  <c r="A3932" i="82" s="1"/>
  <c r="A3933" i="82" s="1"/>
  <c r="A3934" i="82" s="1"/>
  <c r="A3935" i="82" s="1"/>
  <c r="A3936" i="82" s="1"/>
  <c r="A3937" i="82" s="1"/>
  <c r="A3938" i="82" s="1"/>
  <c r="A3939" i="82" s="1"/>
  <c r="A3940" i="82" s="1"/>
  <c r="A3941" i="82" s="1"/>
  <c r="A3942" i="82" s="1"/>
  <c r="A3943" i="82" s="1"/>
  <c r="A3944" i="82" s="1"/>
  <c r="A3945" i="82" s="1"/>
  <c r="A3946" i="82" s="1"/>
  <c r="A3947" i="82" s="1"/>
  <c r="A3948" i="82" s="1"/>
  <c r="A3949" i="82" s="1"/>
  <c r="A3950" i="82" s="1"/>
  <c r="A3951" i="82" s="1"/>
  <c r="A3952" i="82" s="1"/>
  <c r="A3953" i="82" s="1"/>
  <c r="A3954" i="82" s="1"/>
  <c r="A3955" i="82" s="1"/>
  <c r="A3956" i="82" s="1"/>
  <c r="A3957" i="82" s="1"/>
  <c r="A3958" i="82" s="1"/>
  <c r="A3959" i="82" s="1"/>
  <c r="A3960" i="82" s="1"/>
  <c r="A3961" i="82" s="1"/>
  <c r="A3962" i="82" s="1"/>
  <c r="A3963" i="82" s="1"/>
  <c r="A3964" i="82" s="1"/>
  <c r="A3965" i="82" s="1"/>
  <c r="A3966" i="82" s="1"/>
  <c r="A3967" i="82" s="1"/>
  <c r="A3968" i="82" s="1"/>
  <c r="A3969" i="82" s="1"/>
  <c r="A3970" i="82" s="1"/>
  <c r="A3971" i="82" s="1"/>
  <c r="A3972" i="82" s="1"/>
  <c r="A3973" i="82" s="1"/>
  <c r="A3974" i="82" s="1"/>
  <c r="A3975" i="82" s="1"/>
  <c r="A3976" i="82" s="1"/>
  <c r="A3977" i="82" s="1"/>
  <c r="A3978" i="82" s="1"/>
  <c r="A3979" i="82" s="1"/>
  <c r="A3980" i="82" s="1"/>
  <c r="A3981" i="82" s="1"/>
  <c r="A3982" i="82" s="1"/>
  <c r="A3983" i="82" s="1"/>
  <c r="A3984" i="82" s="1"/>
  <c r="A3985" i="82" s="1"/>
  <c r="A3986" i="82" s="1"/>
  <c r="A3987" i="82" s="1"/>
  <c r="A3988" i="82" s="1"/>
  <c r="A3989" i="82" s="1"/>
  <c r="A3990" i="82" s="1"/>
  <c r="A3991" i="82" s="1"/>
  <c r="A3992" i="82" s="1"/>
  <c r="A3993" i="82" s="1"/>
  <c r="A3994" i="82" s="1"/>
  <c r="A3995" i="82" s="1"/>
  <c r="A3996" i="82" s="1"/>
  <c r="A3997" i="82" s="1"/>
  <c r="A3998" i="82" s="1"/>
  <c r="A3999" i="82" s="1"/>
  <c r="A4000" i="82" s="1"/>
  <c r="A4001" i="82" s="1"/>
  <c r="A4002" i="82" s="1"/>
  <c r="A4003" i="82" s="1"/>
  <c r="A4004" i="82" s="1"/>
  <c r="A4005" i="82" s="1"/>
  <c r="A4006" i="82" s="1"/>
  <c r="A4007" i="82" s="1"/>
  <c r="A4008" i="82" s="1"/>
  <c r="A4009" i="82" s="1"/>
  <c r="A4010" i="82" s="1"/>
  <c r="A4011" i="82" s="1"/>
  <c r="A4012" i="82" s="1"/>
  <c r="A4013" i="82" s="1"/>
  <c r="A4014" i="82" s="1"/>
  <c r="A4015" i="82" s="1"/>
  <c r="A4016" i="82" s="1"/>
  <c r="A4017" i="82" s="1"/>
  <c r="A4018" i="82" s="1"/>
  <c r="A4019" i="82" s="1"/>
  <c r="A4020" i="82" s="1"/>
  <c r="A4021" i="82" s="1"/>
  <c r="A4022" i="82" s="1"/>
  <c r="A4023" i="82" s="1"/>
  <c r="A4024" i="82" s="1"/>
  <c r="A4025" i="82" s="1"/>
  <c r="A4026" i="82" s="1"/>
  <c r="A4027" i="82" s="1"/>
  <c r="A4028" i="82" s="1"/>
  <c r="A4029" i="82" s="1"/>
  <c r="A4030" i="82" s="1"/>
  <c r="A4031" i="82" s="1"/>
  <c r="A4032" i="82" s="1"/>
  <c r="A4033" i="82" s="1"/>
  <c r="A4034" i="82" s="1"/>
  <c r="A4035" i="82" s="1"/>
  <c r="A4036" i="82" s="1"/>
  <c r="A4037" i="82" s="1"/>
  <c r="A4038" i="82" s="1"/>
  <c r="A4039" i="82" s="1"/>
  <c r="A4040" i="82" s="1"/>
  <c r="A4041" i="82" s="1"/>
  <c r="A4042" i="82" s="1"/>
  <c r="A4043" i="82" s="1"/>
  <c r="A4044" i="82" s="1"/>
  <c r="A4045" i="82" s="1"/>
  <c r="A4046" i="82" s="1"/>
  <c r="A4047" i="82" s="1"/>
  <c r="A4048" i="82" s="1"/>
  <c r="A4049" i="82" s="1"/>
  <c r="A4050" i="82" s="1"/>
  <c r="A4051" i="82" s="1"/>
  <c r="A4052" i="82" s="1"/>
  <c r="A4053" i="82" s="1"/>
  <c r="A4054" i="82" s="1"/>
  <c r="A4055" i="82" s="1"/>
  <c r="A4056" i="82" s="1"/>
  <c r="A4057" i="82" s="1"/>
  <c r="A4058" i="82" s="1"/>
  <c r="A4059" i="82" s="1"/>
  <c r="A4060" i="82" s="1"/>
  <c r="A4061" i="82" s="1"/>
  <c r="A4062" i="82" s="1"/>
  <c r="A4063" i="82" s="1"/>
  <c r="A4064" i="82" s="1"/>
  <c r="A4065" i="82" s="1"/>
  <c r="A4066" i="82" s="1"/>
  <c r="A4067" i="82" s="1"/>
  <c r="A4068" i="82" s="1"/>
  <c r="A4069" i="82" s="1"/>
  <c r="A4070" i="82" s="1"/>
  <c r="A4071" i="82" s="1"/>
  <c r="A4072" i="82" s="1"/>
  <c r="A4073" i="82" s="1"/>
  <c r="A4074" i="82" s="1"/>
  <c r="A4075" i="82" s="1"/>
  <c r="A4076" i="82" s="1"/>
  <c r="A4077" i="82" s="1"/>
  <c r="A4078" i="82" s="1"/>
  <c r="A4079" i="82" s="1"/>
  <c r="A4080" i="82" s="1"/>
  <c r="A4081" i="82" s="1"/>
  <c r="A4082" i="82" s="1"/>
  <c r="A4083" i="82" s="1"/>
  <c r="A4084" i="82" s="1"/>
  <c r="A4085" i="82" s="1"/>
  <c r="A4086" i="82" s="1"/>
  <c r="A4087" i="82" s="1"/>
  <c r="A4088" i="82" s="1"/>
  <c r="A4089" i="82" s="1"/>
  <c r="A4090" i="82" s="1"/>
  <c r="A4091" i="82" s="1"/>
  <c r="A4092" i="82" s="1"/>
  <c r="A4093" i="82" s="1"/>
  <c r="A4094" i="82" s="1"/>
  <c r="A4095" i="82" s="1"/>
  <c r="A4096" i="82" s="1"/>
  <c r="A4097" i="82" s="1"/>
  <c r="A4098" i="82" s="1"/>
  <c r="A4099" i="82" s="1"/>
  <c r="A4100" i="82" s="1"/>
  <c r="A4101" i="82" s="1"/>
  <c r="A4102" i="82" s="1"/>
  <c r="A4103" i="82" s="1"/>
  <c r="A4104" i="82" s="1"/>
  <c r="A4105" i="82" s="1"/>
  <c r="A4106" i="82" s="1"/>
  <c r="A4107" i="82" s="1"/>
  <c r="A4108" i="82" s="1"/>
  <c r="A4109" i="82" s="1"/>
  <c r="A4110" i="82" s="1"/>
  <c r="A4111" i="82" s="1"/>
  <c r="A4112" i="82" s="1"/>
  <c r="A4113" i="82" s="1"/>
  <c r="A4114" i="82" s="1"/>
  <c r="A4115" i="82" s="1"/>
  <c r="A4116" i="82" s="1"/>
  <c r="A4117" i="82" s="1"/>
  <c r="A4118" i="82" s="1"/>
  <c r="A4119" i="82" s="1"/>
  <c r="A4120" i="82" s="1"/>
  <c r="A4121" i="82" s="1"/>
  <c r="A4122" i="82" s="1"/>
  <c r="A4123" i="82" s="1"/>
  <c r="A4124" i="82" s="1"/>
  <c r="A4125" i="82" s="1"/>
  <c r="A4126" i="82" s="1"/>
  <c r="A4127" i="82" s="1"/>
  <c r="A4128" i="82" s="1"/>
  <c r="A4129" i="82" s="1"/>
  <c r="A4130" i="82" s="1"/>
  <c r="A4131" i="82" s="1"/>
  <c r="A4132" i="82" s="1"/>
  <c r="A4133" i="82" s="1"/>
  <c r="A4134" i="82" s="1"/>
  <c r="A4135" i="82" s="1"/>
  <c r="A4136" i="82" s="1"/>
  <c r="A4137" i="82" s="1"/>
  <c r="A4138" i="82" s="1"/>
  <c r="A4139" i="82" s="1"/>
  <c r="A4140" i="82" s="1"/>
  <c r="A4141" i="82" s="1"/>
  <c r="A4142" i="82" s="1"/>
  <c r="A4143" i="82" s="1"/>
  <c r="A4144" i="82" s="1"/>
  <c r="A4145" i="82" s="1"/>
  <c r="A4146" i="82" s="1"/>
  <c r="A4147" i="82" s="1"/>
  <c r="A4148" i="82" s="1"/>
  <c r="A4149" i="82" s="1"/>
  <c r="A4150" i="82" s="1"/>
  <c r="A4151" i="82" s="1"/>
  <c r="A4152" i="82" s="1"/>
  <c r="A4153" i="82" s="1"/>
  <c r="A4154" i="82" s="1"/>
  <c r="A4155" i="82" s="1"/>
  <c r="A4156" i="82" s="1"/>
  <c r="A4157" i="82" s="1"/>
  <c r="A4158" i="82" s="1"/>
  <c r="A4159" i="82" s="1"/>
  <c r="A4160" i="82" s="1"/>
  <c r="A4161" i="82" s="1"/>
  <c r="A4162" i="82" s="1"/>
  <c r="A4163" i="82" s="1"/>
  <c r="A4164" i="82" s="1"/>
  <c r="A4165" i="82" s="1"/>
  <c r="A4166" i="82" s="1"/>
  <c r="A4167" i="82" s="1"/>
  <c r="A4168" i="82" s="1"/>
  <c r="A4169" i="82" s="1"/>
  <c r="A4170" i="82" s="1"/>
  <c r="A4171" i="82" s="1"/>
  <c r="A4172" i="82" s="1"/>
  <c r="A4173" i="82" s="1"/>
  <c r="A4174" i="82" s="1"/>
  <c r="A4175" i="82" s="1"/>
  <c r="A4176" i="82" s="1"/>
  <c r="A4177" i="82" s="1"/>
  <c r="A4178" i="82" s="1"/>
  <c r="A4179" i="82" s="1"/>
  <c r="A4180" i="82" s="1"/>
  <c r="A4181" i="82" s="1"/>
  <c r="A4182" i="82" s="1"/>
  <c r="A4183" i="82" s="1"/>
  <c r="A4184" i="82" s="1"/>
  <c r="A4185" i="82" s="1"/>
  <c r="A4186" i="82" s="1"/>
  <c r="A4187" i="82" s="1"/>
  <c r="A4188" i="82" s="1"/>
  <c r="A4189" i="82" s="1"/>
  <c r="A4190" i="82" s="1"/>
  <c r="A4191" i="82" s="1"/>
  <c r="A4192" i="82" s="1"/>
  <c r="A4193" i="82" s="1"/>
  <c r="A4194" i="82" s="1"/>
  <c r="A4195" i="82" s="1"/>
  <c r="A4196" i="82" s="1"/>
  <c r="A4197" i="82" s="1"/>
  <c r="A4198" i="82" s="1"/>
  <c r="A4199" i="82" s="1"/>
  <c r="A4200" i="82" s="1"/>
  <c r="A4201" i="82" s="1"/>
  <c r="A4202" i="82" s="1"/>
  <c r="A4203" i="82" s="1"/>
  <c r="A4204" i="82" s="1"/>
  <c r="A4205" i="82" s="1"/>
  <c r="A4206" i="82" s="1"/>
  <c r="A4207" i="82" s="1"/>
  <c r="A4208" i="82" s="1"/>
  <c r="A4209" i="82" s="1"/>
  <c r="A4210" i="82" s="1"/>
  <c r="A4211" i="82" s="1"/>
  <c r="A4212" i="82" s="1"/>
  <c r="A4213" i="82" s="1"/>
  <c r="A4214" i="82" s="1"/>
  <c r="A4215" i="82" s="1"/>
  <c r="A4216" i="82" s="1"/>
  <c r="A4217" i="82" s="1"/>
  <c r="A4218" i="82" s="1"/>
  <c r="A4219" i="82" s="1"/>
  <c r="A4220" i="82" s="1"/>
  <c r="A4221" i="82" s="1"/>
  <c r="A4222" i="82" s="1"/>
  <c r="A4223" i="82" s="1"/>
  <c r="A4224" i="82" s="1"/>
  <c r="A4225" i="82" s="1"/>
  <c r="A4226" i="82" s="1"/>
  <c r="A4227" i="82" s="1"/>
  <c r="A4228" i="82" s="1"/>
  <c r="A4229" i="82" s="1"/>
  <c r="A4230" i="82" s="1"/>
  <c r="A4231" i="82" s="1"/>
  <c r="A4232" i="82" s="1"/>
  <c r="A4233" i="82" s="1"/>
  <c r="A4234" i="82" s="1"/>
  <c r="A4235" i="82" s="1"/>
  <c r="A4236" i="82" s="1"/>
  <c r="A4237" i="82" s="1"/>
  <c r="A4238" i="82" s="1"/>
  <c r="A4239" i="82" s="1"/>
  <c r="A4240" i="82" s="1"/>
  <c r="A4241" i="82" s="1"/>
  <c r="A4242" i="82" s="1"/>
  <c r="A4243" i="82" s="1"/>
  <c r="A4244" i="82" s="1"/>
  <c r="A4245" i="82" s="1"/>
  <c r="A4246" i="82" s="1"/>
  <c r="A4247" i="82" s="1"/>
  <c r="A4248" i="82" s="1"/>
  <c r="A4249" i="82" s="1"/>
  <c r="A4250" i="82" s="1"/>
  <c r="A4251" i="82" s="1"/>
  <c r="A4252" i="82" s="1"/>
  <c r="A4253" i="82" s="1"/>
  <c r="A4254" i="82" s="1"/>
  <c r="A4255" i="82" s="1"/>
  <c r="A4256" i="82" s="1"/>
  <c r="A4257" i="82" s="1"/>
  <c r="A4258" i="82" s="1"/>
  <c r="A4259" i="82" s="1"/>
  <c r="A4260" i="82" s="1"/>
  <c r="A4261" i="82" s="1"/>
  <c r="A4262" i="82" s="1"/>
  <c r="A4263" i="82" s="1"/>
  <c r="A4264" i="82" s="1"/>
  <c r="A4265" i="82" s="1"/>
  <c r="A4266" i="82" s="1"/>
  <c r="A4267" i="82" s="1"/>
  <c r="A4268" i="82" s="1"/>
  <c r="A4269" i="82" s="1"/>
  <c r="A4270" i="82" s="1"/>
  <c r="A4271" i="82" s="1"/>
  <c r="A4272" i="82" s="1"/>
  <c r="A4273" i="82" s="1"/>
  <c r="A4274" i="82" s="1"/>
  <c r="A4275" i="82" s="1"/>
  <c r="A4276" i="82" s="1"/>
  <c r="A4277" i="82" s="1"/>
  <c r="A4278" i="82" s="1"/>
  <c r="A4279" i="82" s="1"/>
  <c r="A4280" i="82" s="1"/>
  <c r="A4281" i="82" s="1"/>
  <c r="A4282" i="82" s="1"/>
  <c r="A4283" i="82" s="1"/>
  <c r="A4284" i="82" s="1"/>
  <c r="A4285" i="82" s="1"/>
  <c r="A4286" i="82" s="1"/>
  <c r="A4287" i="82" s="1"/>
  <c r="A4288" i="82" s="1"/>
  <c r="A4289" i="82" s="1"/>
  <c r="A4290" i="82" s="1"/>
  <c r="A4291" i="82" s="1"/>
  <c r="A4292" i="82" s="1"/>
  <c r="A4293" i="82" s="1"/>
  <c r="A4294" i="82" s="1"/>
  <c r="A4295" i="82" s="1"/>
  <c r="A4296" i="82" s="1"/>
  <c r="A4297" i="82" s="1"/>
  <c r="A4298" i="82" s="1"/>
  <c r="A4299" i="82" s="1"/>
  <c r="A4300" i="82" s="1"/>
  <c r="A4301" i="82" s="1"/>
  <c r="A4302" i="82" s="1"/>
  <c r="A4303" i="82" s="1"/>
  <c r="A4304" i="82" s="1"/>
  <c r="A4305" i="82" s="1"/>
  <c r="A4306" i="82" s="1"/>
  <c r="A4307" i="82" s="1"/>
  <c r="A4308" i="82" s="1"/>
  <c r="A4309" i="82" s="1"/>
  <c r="A4310" i="82" s="1"/>
  <c r="A4311" i="82" s="1"/>
  <c r="A4312" i="82" s="1"/>
  <c r="A4313" i="82" s="1"/>
  <c r="A4314" i="82" s="1"/>
  <c r="A4315" i="82" s="1"/>
  <c r="A4316" i="82" s="1"/>
  <c r="A4317" i="82" s="1"/>
  <c r="A4318" i="82" s="1"/>
  <c r="A4319" i="82" s="1"/>
  <c r="A4320" i="82" s="1"/>
  <c r="A4321" i="82" s="1"/>
  <c r="A4322" i="82" s="1"/>
  <c r="A4323" i="82" s="1"/>
  <c r="A4324" i="82" s="1"/>
  <c r="A4325" i="82" s="1"/>
  <c r="A4326" i="82" s="1"/>
  <c r="A4327" i="82" s="1"/>
  <c r="A4328" i="82" s="1"/>
  <c r="A4329" i="82" s="1"/>
  <c r="A4330" i="82" s="1"/>
  <c r="A4331" i="82" s="1"/>
  <c r="A4332" i="82" s="1"/>
  <c r="A4333" i="82" s="1"/>
  <c r="A4334" i="82" s="1"/>
  <c r="A4335" i="82" s="1"/>
  <c r="A4336" i="82" s="1"/>
  <c r="A4337" i="82" s="1"/>
  <c r="A4338" i="82" s="1"/>
  <c r="A4339" i="82" s="1"/>
  <c r="A4340" i="82" s="1"/>
  <c r="A4341" i="82" s="1"/>
  <c r="A4342" i="82" s="1"/>
  <c r="A4343" i="82" s="1"/>
  <c r="A4344" i="82" s="1"/>
  <c r="A4345" i="82" s="1"/>
  <c r="A4346" i="82" s="1"/>
  <c r="A4347" i="82" s="1"/>
  <c r="A4348" i="82" s="1"/>
  <c r="A4349" i="82" s="1"/>
  <c r="A4350" i="82" s="1"/>
  <c r="A4351" i="82" s="1"/>
  <c r="A4352" i="82" s="1"/>
  <c r="A4353" i="82" s="1"/>
  <c r="A4354" i="82" s="1"/>
  <c r="A4355" i="82" s="1"/>
  <c r="A4356" i="82" s="1"/>
  <c r="A4357" i="82" s="1"/>
  <c r="A4358" i="82" s="1"/>
  <c r="A4359" i="82" s="1"/>
  <c r="A4360" i="82" s="1"/>
  <c r="A4361" i="82" s="1"/>
  <c r="A4362" i="82" s="1"/>
  <c r="A4363" i="82" s="1"/>
  <c r="A4364" i="82" s="1"/>
  <c r="A4365" i="82" s="1"/>
  <c r="A4366" i="82" s="1"/>
  <c r="A4367" i="82" s="1"/>
  <c r="A4368" i="82" s="1"/>
  <c r="A4369" i="82" s="1"/>
  <c r="A4370" i="82" s="1"/>
  <c r="A4371" i="82" s="1"/>
  <c r="A4372" i="82" s="1"/>
  <c r="A4373" i="82" s="1"/>
  <c r="A4374" i="82" s="1"/>
  <c r="A4375" i="82" s="1"/>
  <c r="A4376" i="82" s="1"/>
  <c r="A4377" i="82" s="1"/>
  <c r="A4378" i="82" s="1"/>
  <c r="A4379" i="82" s="1"/>
  <c r="A4380" i="82" s="1"/>
  <c r="A4381" i="82" s="1"/>
  <c r="A4382" i="82" s="1"/>
  <c r="A4383" i="82" s="1"/>
  <c r="A4384" i="82" s="1"/>
  <c r="A4385" i="82" s="1"/>
  <c r="A4386" i="82" s="1"/>
  <c r="A4387" i="82" s="1"/>
  <c r="A4388" i="82" s="1"/>
  <c r="A4389" i="82" s="1"/>
  <c r="A4390" i="82" s="1"/>
  <c r="A4391" i="82" s="1"/>
  <c r="A4392" i="82" s="1"/>
  <c r="A4393" i="82" s="1"/>
  <c r="A4394" i="82" s="1"/>
  <c r="A4395" i="82" s="1"/>
  <c r="A4396" i="82" s="1"/>
  <c r="A4397" i="82" s="1"/>
  <c r="A4398" i="82" s="1"/>
  <c r="A4399" i="82" s="1"/>
  <c r="A4400" i="82" s="1"/>
  <c r="A4401" i="82" s="1"/>
  <c r="A4402" i="82" s="1"/>
  <c r="A4403" i="82" s="1"/>
  <c r="A4404" i="82" s="1"/>
  <c r="A4405" i="82" s="1"/>
  <c r="A4406" i="82" s="1"/>
  <c r="A4407" i="82" s="1"/>
  <c r="A4408" i="82" s="1"/>
  <c r="A4409" i="82" s="1"/>
  <c r="A4410" i="82" s="1"/>
  <c r="A4411" i="82" s="1"/>
  <c r="A4412" i="82" s="1"/>
  <c r="A4413" i="82" s="1"/>
  <c r="A4414" i="82" s="1"/>
  <c r="A4415" i="82" s="1"/>
  <c r="A4416" i="82" s="1"/>
  <c r="A4417" i="82" s="1"/>
  <c r="A4418" i="82" s="1"/>
  <c r="A4419" i="82" s="1"/>
  <c r="A4420" i="82" s="1"/>
  <c r="A4421" i="82" s="1"/>
  <c r="A4422" i="82" s="1"/>
  <c r="A4423" i="82" s="1"/>
  <c r="A4424" i="82" s="1"/>
  <c r="A4425" i="82" s="1"/>
  <c r="A4426" i="82" s="1"/>
  <c r="A4427" i="82" s="1"/>
  <c r="A4428" i="82" s="1"/>
  <c r="A4429" i="82" s="1"/>
  <c r="A4430" i="82" s="1"/>
  <c r="A4431" i="82" s="1"/>
  <c r="A4432" i="82" s="1"/>
  <c r="A4433" i="82" s="1"/>
  <c r="A4434" i="82" s="1"/>
  <c r="A4435" i="82" s="1"/>
  <c r="A4436" i="82" s="1"/>
  <c r="A4437" i="82" s="1"/>
  <c r="A4438" i="82" s="1"/>
  <c r="A4439" i="82" s="1"/>
  <c r="A4440" i="82" s="1"/>
  <c r="A4441" i="82" s="1"/>
  <c r="A4442" i="82" s="1"/>
  <c r="A4443" i="82" s="1"/>
  <c r="A4444" i="82" s="1"/>
  <c r="A4445" i="82" s="1"/>
  <c r="A4446" i="82" s="1"/>
  <c r="A4447" i="82" s="1"/>
  <c r="A4448" i="82" s="1"/>
  <c r="A4449" i="82" s="1"/>
  <c r="A4450" i="82" s="1"/>
  <c r="A4451" i="82" s="1"/>
  <c r="A4452" i="82" s="1"/>
  <c r="A4453" i="82" s="1"/>
  <c r="A4454" i="82" s="1"/>
  <c r="A4455" i="82" s="1"/>
  <c r="A4456" i="82" s="1"/>
  <c r="A4457" i="82" s="1"/>
  <c r="A4458" i="82" s="1"/>
  <c r="A4459" i="82" s="1"/>
  <c r="A4460" i="82" s="1"/>
  <c r="A4461" i="82" s="1"/>
  <c r="A4462" i="82" s="1"/>
  <c r="A4463" i="82" s="1"/>
  <c r="A4464" i="82" s="1"/>
  <c r="A4465" i="82" s="1"/>
  <c r="A4466" i="82" s="1"/>
  <c r="A4467" i="82" s="1"/>
  <c r="A4468" i="82" s="1"/>
  <c r="A4469" i="82" s="1"/>
  <c r="A4470" i="82" s="1"/>
  <c r="A4471" i="82" s="1"/>
  <c r="A4472" i="82" s="1"/>
  <c r="A4473" i="82" s="1"/>
  <c r="A4474" i="82" s="1"/>
  <c r="A4475" i="82" s="1"/>
  <c r="A4476" i="82" s="1"/>
  <c r="A4477" i="82" s="1"/>
  <c r="A4478" i="82" s="1"/>
  <c r="A4479" i="82" s="1"/>
  <c r="A4480" i="82" s="1"/>
  <c r="A4481" i="82" s="1"/>
  <c r="A4482" i="82" s="1"/>
  <c r="A4483" i="82" s="1"/>
  <c r="A4484" i="82" s="1"/>
  <c r="A4485" i="82" s="1"/>
  <c r="A4486" i="82" s="1"/>
  <c r="A4487" i="82" s="1"/>
  <c r="A4488" i="82" s="1"/>
  <c r="A4489" i="82" s="1"/>
  <c r="A4490" i="82" s="1"/>
  <c r="A4491" i="82" s="1"/>
  <c r="A4492" i="82" s="1"/>
  <c r="A4493" i="82" s="1"/>
  <c r="A4494" i="82" s="1"/>
  <c r="A4495" i="82" s="1"/>
  <c r="A4496" i="82" s="1"/>
  <c r="A4497" i="82" s="1"/>
  <c r="A4498" i="82" s="1"/>
  <c r="A4499" i="82" s="1"/>
  <c r="A4500" i="82" s="1"/>
  <c r="A4501" i="82" s="1"/>
  <c r="A4502" i="82" s="1"/>
  <c r="A4503" i="82" s="1"/>
  <c r="A4504" i="82" s="1"/>
  <c r="A4505" i="82" s="1"/>
  <c r="A4506" i="82" s="1"/>
  <c r="A4507" i="82" s="1"/>
  <c r="A4508" i="82" s="1"/>
  <c r="A4509" i="82" s="1"/>
  <c r="A4510" i="82" s="1"/>
  <c r="A4511" i="82" s="1"/>
  <c r="A4512" i="82" s="1"/>
  <c r="A4513" i="82" s="1"/>
  <c r="A4514" i="82" s="1"/>
  <c r="A4515" i="82" s="1"/>
  <c r="A4516" i="82" s="1"/>
  <c r="A4517" i="82" s="1"/>
  <c r="A4518" i="82" s="1"/>
  <c r="A4519" i="82" s="1"/>
  <c r="A4520" i="82" s="1"/>
  <c r="A4521" i="82" s="1"/>
  <c r="A4522" i="82" s="1"/>
  <c r="A4523" i="82" s="1"/>
  <c r="A4524" i="82" s="1"/>
  <c r="A4525" i="82" s="1"/>
  <c r="A4526" i="82" s="1"/>
  <c r="A4527" i="82" s="1"/>
  <c r="A4528" i="82" s="1"/>
  <c r="A4529" i="82" s="1"/>
  <c r="A4530" i="82" s="1"/>
  <c r="A4531" i="82" s="1"/>
  <c r="A4532" i="82" s="1"/>
  <c r="A4533" i="82" s="1"/>
  <c r="A4534" i="82" s="1"/>
  <c r="A4535" i="82" s="1"/>
  <c r="A4536" i="82" s="1"/>
  <c r="A4537" i="82" s="1"/>
  <c r="A4538" i="82" s="1"/>
  <c r="A4539" i="82" s="1"/>
  <c r="A4540" i="82" s="1"/>
  <c r="A4541" i="82" s="1"/>
  <c r="A4542" i="82" s="1"/>
  <c r="A4543" i="82" s="1"/>
  <c r="A4544" i="82" s="1"/>
  <c r="A4545" i="82" s="1"/>
  <c r="A4546" i="82" s="1"/>
  <c r="A4547" i="82" s="1"/>
  <c r="A4548" i="82" s="1"/>
  <c r="A4549" i="82" s="1"/>
  <c r="A4550" i="82" s="1"/>
  <c r="A4551" i="82" s="1"/>
  <c r="A4552" i="82" s="1"/>
  <c r="A4553" i="82" s="1"/>
  <c r="A4554" i="82" s="1"/>
  <c r="A4555" i="82" s="1"/>
  <c r="A4556" i="82" s="1"/>
  <c r="A4557" i="82" s="1"/>
  <c r="A4558" i="82" s="1"/>
  <c r="A4559" i="82" s="1"/>
  <c r="A4560" i="82" s="1"/>
  <c r="A4561" i="82" s="1"/>
  <c r="A4562" i="82" s="1"/>
  <c r="A4563" i="82" s="1"/>
  <c r="A4564" i="82" s="1"/>
  <c r="A4565" i="82" s="1"/>
  <c r="A4566" i="82" s="1"/>
  <c r="A4567" i="82" s="1"/>
  <c r="A4568" i="82" s="1"/>
  <c r="A4569" i="82" s="1"/>
  <c r="A4570" i="82" s="1"/>
  <c r="A4571" i="82" s="1"/>
  <c r="A4572" i="82" s="1"/>
  <c r="A4573" i="82" s="1"/>
  <c r="A4574" i="82" s="1"/>
  <c r="A4575" i="82" s="1"/>
  <c r="A4576" i="82" s="1"/>
  <c r="A4577" i="82" s="1"/>
  <c r="A4578" i="82" s="1"/>
  <c r="A4579" i="82" s="1"/>
  <c r="A4580" i="82" s="1"/>
  <c r="A4581" i="82" s="1"/>
  <c r="A4582" i="82" s="1"/>
  <c r="A4583" i="82" s="1"/>
  <c r="A4584" i="82" s="1"/>
  <c r="A4585" i="82" s="1"/>
  <c r="A4586" i="82" s="1"/>
  <c r="A4587" i="82" s="1"/>
  <c r="A4588" i="82" s="1"/>
  <c r="A4589" i="82" s="1"/>
  <c r="A4590" i="82" s="1"/>
  <c r="A4591" i="82" s="1"/>
  <c r="A4592" i="82" s="1"/>
  <c r="A4593" i="82" s="1"/>
  <c r="A4594" i="82" s="1"/>
  <c r="A4595" i="82" s="1"/>
  <c r="A4596" i="82" s="1"/>
  <c r="A4597" i="82" s="1"/>
  <c r="A4598" i="82" s="1"/>
  <c r="A4599" i="82" s="1"/>
  <c r="A4600" i="82" s="1"/>
  <c r="A4601" i="82" s="1"/>
  <c r="A4602" i="82" s="1"/>
  <c r="A4603" i="82" s="1"/>
  <c r="A4604" i="82" s="1"/>
  <c r="A4605" i="82" s="1"/>
  <c r="A4606" i="82" s="1"/>
  <c r="A4607" i="82" s="1"/>
  <c r="A4608" i="82" s="1"/>
  <c r="A4609" i="82" s="1"/>
  <c r="A4610" i="82" s="1"/>
  <c r="A4611" i="82" s="1"/>
  <c r="A4612" i="82" s="1"/>
  <c r="A4613" i="82" s="1"/>
  <c r="A4614" i="82" s="1"/>
  <c r="A4615" i="82" s="1"/>
  <c r="A4616" i="82" s="1"/>
  <c r="A4617" i="82" s="1"/>
  <c r="A4618" i="82" s="1"/>
  <c r="A4619" i="82" s="1"/>
  <c r="A4620" i="82" s="1"/>
  <c r="A4621" i="82" s="1"/>
  <c r="A4622" i="82" s="1"/>
  <c r="A4623" i="82" s="1"/>
  <c r="A4624" i="82" s="1"/>
  <c r="A4625" i="82" s="1"/>
  <c r="A4626" i="82" s="1"/>
  <c r="A4627" i="82" s="1"/>
  <c r="A4628" i="82" s="1"/>
  <c r="A4629" i="82" s="1"/>
  <c r="A4630" i="82" s="1"/>
  <c r="A4631" i="82" s="1"/>
  <c r="A4632" i="82" s="1"/>
  <c r="A4633" i="82" s="1"/>
  <c r="A4634" i="82" s="1"/>
  <c r="A4635" i="82" s="1"/>
  <c r="A4636" i="82" s="1"/>
  <c r="A4637" i="82" s="1"/>
  <c r="A4638" i="82" s="1"/>
  <c r="A4639" i="82" s="1"/>
  <c r="A4640" i="82" s="1"/>
  <c r="A4641" i="82" s="1"/>
  <c r="A4642" i="82" s="1"/>
  <c r="A4643" i="82" s="1"/>
  <c r="A4644" i="82" s="1"/>
  <c r="A4645" i="82" s="1"/>
  <c r="A4646" i="82" s="1"/>
  <c r="A4647" i="82" s="1"/>
  <c r="A4648" i="82" s="1"/>
  <c r="A4649" i="82" s="1"/>
  <c r="A4650" i="82" s="1"/>
  <c r="A4651" i="82" s="1"/>
  <c r="A4652" i="82" s="1"/>
  <c r="A4653" i="82" s="1"/>
  <c r="A4654" i="82" s="1"/>
  <c r="A4655" i="82" s="1"/>
  <c r="A4656" i="82" s="1"/>
  <c r="A4657" i="82" s="1"/>
  <c r="A4658" i="82" s="1"/>
  <c r="A4659" i="82" s="1"/>
  <c r="A4660" i="82" s="1"/>
  <c r="A4661" i="82" s="1"/>
  <c r="A4662" i="82" s="1"/>
  <c r="A4663" i="82" s="1"/>
  <c r="A4664" i="82" s="1"/>
  <c r="A4665" i="82" s="1"/>
  <c r="A4666" i="82" s="1"/>
  <c r="A4667" i="82" s="1"/>
  <c r="A4668" i="82" s="1"/>
  <c r="A4669" i="82" s="1"/>
  <c r="A4670" i="82" s="1"/>
  <c r="A4671" i="82" s="1"/>
  <c r="A4672" i="82" s="1"/>
  <c r="A4673" i="82" s="1"/>
  <c r="A4674" i="82" s="1"/>
  <c r="A4675" i="82" s="1"/>
  <c r="A4676" i="82" s="1"/>
  <c r="A4677" i="82" s="1"/>
  <c r="A4678" i="82" s="1"/>
  <c r="A4679" i="82" s="1"/>
  <c r="A4680" i="82" s="1"/>
  <c r="A4681" i="82" s="1"/>
  <c r="A4682" i="82" s="1"/>
  <c r="A4683" i="82" s="1"/>
  <c r="A4684" i="82" s="1"/>
  <c r="A4685" i="82" s="1"/>
  <c r="A4686" i="82" s="1"/>
  <c r="A4687" i="82" s="1"/>
  <c r="A4688" i="82" s="1"/>
  <c r="A4689" i="82" s="1"/>
  <c r="A4690" i="82" s="1"/>
  <c r="A4691" i="82" s="1"/>
  <c r="A4692" i="82" s="1"/>
  <c r="A4693" i="82" s="1"/>
  <c r="A4694" i="82" s="1"/>
  <c r="A4695" i="82" s="1"/>
  <c r="A4696" i="82" s="1"/>
  <c r="A4697" i="82" s="1"/>
  <c r="A4698" i="82" s="1"/>
  <c r="A4699" i="82" s="1"/>
  <c r="A4700" i="82" s="1"/>
  <c r="A4701" i="82" s="1"/>
  <c r="A4702" i="82" s="1"/>
  <c r="A4703" i="82" s="1"/>
  <c r="A4704" i="82" s="1"/>
  <c r="A4705" i="82" s="1"/>
  <c r="A4706" i="82" s="1"/>
  <c r="A4707" i="82" s="1"/>
  <c r="A4708" i="82" s="1"/>
  <c r="A4709" i="82" s="1"/>
  <c r="A4710" i="82" s="1"/>
  <c r="A4711" i="82" s="1"/>
  <c r="A4712" i="82" s="1"/>
  <c r="A4713" i="82" s="1"/>
  <c r="A4714" i="82" s="1"/>
  <c r="A4715" i="82" s="1"/>
  <c r="A4716" i="82" s="1"/>
  <c r="A4717" i="82" s="1"/>
  <c r="A4718" i="82" s="1"/>
  <c r="A4719" i="82" s="1"/>
  <c r="A4720" i="82" s="1"/>
  <c r="A4721" i="82" s="1"/>
  <c r="A4722" i="82" s="1"/>
  <c r="A4723" i="82" s="1"/>
  <c r="A4724" i="82" s="1"/>
  <c r="A4725" i="82" s="1"/>
  <c r="A4726" i="82" s="1"/>
  <c r="A4727" i="82" s="1"/>
  <c r="A4728" i="82" s="1"/>
  <c r="A4729" i="82" s="1"/>
  <c r="A4730" i="82" s="1"/>
  <c r="A4731" i="82" s="1"/>
  <c r="A4732" i="82" s="1"/>
  <c r="A4733" i="82" s="1"/>
  <c r="A4734" i="82" s="1"/>
  <c r="A4735" i="82" s="1"/>
  <c r="A4736" i="82" s="1"/>
  <c r="A4737" i="82" s="1"/>
  <c r="A4738" i="82" s="1"/>
  <c r="A4739" i="82" s="1"/>
  <c r="A4740" i="82" s="1"/>
  <c r="A4741" i="82" s="1"/>
  <c r="A4742" i="82" s="1"/>
  <c r="A4743" i="82" s="1"/>
  <c r="A4744" i="82" s="1"/>
  <c r="A4745" i="82" s="1"/>
  <c r="A4746" i="82" s="1"/>
  <c r="A4747" i="82" s="1"/>
  <c r="A4748" i="82" s="1"/>
  <c r="A4749" i="82" s="1"/>
  <c r="A4750" i="82" s="1"/>
  <c r="A4751" i="82" s="1"/>
  <c r="A4752" i="82" s="1"/>
  <c r="A4753" i="82" s="1"/>
  <c r="A4754" i="82" s="1"/>
  <c r="A4755" i="82" s="1"/>
  <c r="A4756" i="82" s="1"/>
  <c r="A4757" i="82" s="1"/>
  <c r="A4758" i="82" s="1"/>
  <c r="A4759" i="82" s="1"/>
  <c r="A4760" i="82" s="1"/>
  <c r="A4761" i="82" s="1"/>
  <c r="A4762" i="82" s="1"/>
  <c r="A4763" i="82" s="1"/>
  <c r="A4764" i="82" s="1"/>
  <c r="A4765" i="82" s="1"/>
  <c r="A4766" i="82" s="1"/>
  <c r="A4767" i="82" s="1"/>
  <c r="A4768" i="82" s="1"/>
  <c r="A4769" i="82" s="1"/>
  <c r="A4770" i="82" s="1"/>
  <c r="A4771" i="82" s="1"/>
  <c r="A4772" i="82" s="1"/>
  <c r="A4773" i="82" s="1"/>
  <c r="A4774" i="82" s="1"/>
  <c r="A4775" i="82" s="1"/>
  <c r="A4776" i="82" s="1"/>
  <c r="A4777" i="82" s="1"/>
  <c r="A4778" i="82" s="1"/>
  <c r="A4779" i="82" s="1"/>
  <c r="A4780" i="82" s="1"/>
  <c r="A4781" i="82" s="1"/>
  <c r="A4782" i="82" s="1"/>
  <c r="A4783" i="82" s="1"/>
  <c r="A4784" i="82" s="1"/>
  <c r="A4785" i="82" s="1"/>
  <c r="A4786" i="82" s="1"/>
  <c r="A4787" i="82" s="1"/>
  <c r="A4788" i="82" s="1"/>
  <c r="A4789" i="82" s="1"/>
  <c r="A4790" i="82" s="1"/>
  <c r="A4791" i="82" s="1"/>
  <c r="A4792" i="82" s="1"/>
  <c r="A4793" i="82" s="1"/>
  <c r="A4794" i="82" s="1"/>
  <c r="A4795" i="82" s="1"/>
  <c r="A4796" i="82" s="1"/>
  <c r="A4797" i="82" s="1"/>
  <c r="A4798" i="82" s="1"/>
  <c r="A4799" i="82" s="1"/>
  <c r="A4800" i="82" s="1"/>
  <c r="A4801" i="82" s="1"/>
  <c r="A4802" i="82" s="1"/>
  <c r="A4803" i="82" s="1"/>
  <c r="A4804" i="82" s="1"/>
  <c r="A4805" i="82" s="1"/>
  <c r="A4806" i="82" s="1"/>
  <c r="A4807" i="82" s="1"/>
  <c r="A4808" i="82" s="1"/>
  <c r="A4809" i="82" s="1"/>
  <c r="A4810" i="82" s="1"/>
  <c r="A4811" i="82" s="1"/>
  <c r="A4812" i="82" s="1"/>
  <c r="A4813" i="82" s="1"/>
  <c r="A4814" i="82" s="1"/>
  <c r="A4815" i="82" s="1"/>
  <c r="A4816" i="82" s="1"/>
  <c r="A4817" i="82" s="1"/>
  <c r="A4818" i="82" s="1"/>
  <c r="A4819" i="82" s="1"/>
  <c r="A4820" i="82" s="1"/>
  <c r="A4821" i="82" s="1"/>
  <c r="A4822" i="82" s="1"/>
  <c r="A4823" i="82" s="1"/>
  <c r="A4824" i="82" s="1"/>
  <c r="A4825" i="82" s="1"/>
  <c r="A4826" i="82" s="1"/>
  <c r="A4827" i="82" s="1"/>
  <c r="A4828" i="82" s="1"/>
  <c r="A4829" i="82" s="1"/>
  <c r="A4830" i="82" s="1"/>
  <c r="A4831" i="82" s="1"/>
  <c r="A4832" i="82" s="1"/>
  <c r="A4833" i="82" s="1"/>
  <c r="A4834" i="82" s="1"/>
  <c r="A4835" i="82" s="1"/>
  <c r="A4836" i="82" s="1"/>
  <c r="A4837" i="82" s="1"/>
  <c r="A4838" i="82" s="1"/>
  <c r="A4839" i="82" s="1"/>
  <c r="A4840" i="82" s="1"/>
  <c r="A4841" i="82" s="1"/>
  <c r="A4842" i="82" s="1"/>
  <c r="A4843" i="82" s="1"/>
  <c r="A4844" i="82" s="1"/>
  <c r="A4845" i="82" s="1"/>
  <c r="A4846" i="82" s="1"/>
  <c r="A4847" i="82" s="1"/>
  <c r="A4848" i="82" s="1"/>
  <c r="A4849" i="82" s="1"/>
  <c r="A4850" i="82" s="1"/>
  <c r="A4851" i="82" s="1"/>
  <c r="A4852" i="82" s="1"/>
  <c r="A4853" i="82" s="1"/>
  <c r="A4854" i="82" s="1"/>
  <c r="A4855" i="82" s="1"/>
  <c r="A4856" i="82" s="1"/>
  <c r="A4857" i="82" s="1"/>
  <c r="A4858" i="82" s="1"/>
  <c r="A4859" i="82" s="1"/>
  <c r="A4860" i="82" s="1"/>
  <c r="A4861" i="82" s="1"/>
  <c r="A4862" i="82" s="1"/>
  <c r="A4863" i="82" s="1"/>
  <c r="A4864" i="82" s="1"/>
  <c r="A4865" i="82" s="1"/>
  <c r="A4866" i="82" s="1"/>
  <c r="A4867" i="82" s="1"/>
  <c r="A4868" i="82" s="1"/>
  <c r="A4869" i="82" s="1"/>
  <c r="A4870" i="82" s="1"/>
  <c r="A4871" i="82" s="1"/>
  <c r="A4872" i="82" s="1"/>
  <c r="A4873" i="82" s="1"/>
  <c r="A4874" i="82" s="1"/>
  <c r="A4875" i="82" s="1"/>
  <c r="A4876" i="82" s="1"/>
  <c r="A4877" i="82" s="1"/>
  <c r="A4878" i="82" s="1"/>
  <c r="A4879" i="82" s="1"/>
  <c r="A4880" i="82" s="1"/>
  <c r="A4881" i="82" s="1"/>
  <c r="A4882" i="82" s="1"/>
  <c r="A4883" i="82" s="1"/>
  <c r="A4884" i="82" s="1"/>
  <c r="A4885" i="82" s="1"/>
  <c r="A4886" i="82" s="1"/>
  <c r="A4887" i="82" s="1"/>
  <c r="A4888" i="82" s="1"/>
  <c r="A4889" i="82" s="1"/>
  <c r="A4890" i="82" s="1"/>
  <c r="A4891" i="82" s="1"/>
  <c r="A4892" i="82" s="1"/>
  <c r="A4893" i="82" s="1"/>
  <c r="A4894" i="82" s="1"/>
  <c r="A4895" i="82" s="1"/>
  <c r="A4896" i="82" s="1"/>
  <c r="A4897" i="82" s="1"/>
  <c r="A4898" i="82" s="1"/>
  <c r="A4899" i="82" s="1"/>
  <c r="A4900" i="82" s="1"/>
  <c r="A4901" i="82" s="1"/>
  <c r="A4902" i="82" s="1"/>
  <c r="A4903" i="82" s="1"/>
  <c r="A4904" i="82" s="1"/>
  <c r="A4905" i="82" s="1"/>
  <c r="A4906" i="82" s="1"/>
  <c r="A4907" i="82" s="1"/>
  <c r="A4908" i="82" s="1"/>
  <c r="A4909" i="82" s="1"/>
  <c r="A4910" i="82" s="1"/>
  <c r="A4911" i="82" s="1"/>
  <c r="A4912" i="82" s="1"/>
  <c r="A4913" i="82" s="1"/>
  <c r="A4914" i="82" s="1"/>
  <c r="A4915" i="82" s="1"/>
  <c r="A4916" i="82" s="1"/>
  <c r="A4917" i="82" s="1"/>
  <c r="A4918" i="82" s="1"/>
  <c r="A4919" i="82" s="1"/>
  <c r="A4920" i="82" s="1"/>
  <c r="A4921" i="82" s="1"/>
  <c r="A4922" i="82" s="1"/>
  <c r="A4923" i="82" s="1"/>
  <c r="A4924" i="82" s="1"/>
  <c r="A4925" i="82" s="1"/>
  <c r="A4926" i="82" s="1"/>
  <c r="A4927" i="82" s="1"/>
  <c r="A4928" i="82" s="1"/>
  <c r="A4929" i="82" s="1"/>
  <c r="A4930" i="82" s="1"/>
  <c r="A4931" i="82" s="1"/>
  <c r="A4932" i="82" s="1"/>
  <c r="A4933" i="82" s="1"/>
  <c r="A4934" i="82" s="1"/>
  <c r="A4935" i="82" s="1"/>
  <c r="A4936" i="82" s="1"/>
  <c r="A4937" i="82" s="1"/>
  <c r="A4938" i="82" s="1"/>
  <c r="A4939" i="82" s="1"/>
  <c r="A4940" i="82" s="1"/>
  <c r="A4941" i="82" s="1"/>
  <c r="A4942" i="82" s="1"/>
  <c r="A4943" i="82" s="1"/>
  <c r="A4944" i="82" s="1"/>
  <c r="A4945" i="82" s="1"/>
  <c r="A4946" i="82" s="1"/>
  <c r="A4947" i="82" s="1"/>
  <c r="A4948" i="82" s="1"/>
  <c r="A4949" i="82" s="1"/>
  <c r="A4950" i="82" s="1"/>
  <c r="A4951" i="82" s="1"/>
  <c r="A4952" i="82" s="1"/>
  <c r="A4953" i="82" s="1"/>
  <c r="A4954" i="82" s="1"/>
  <c r="A4955" i="82" s="1"/>
  <c r="A4956" i="82" s="1"/>
  <c r="A4957" i="82" s="1"/>
  <c r="A4958" i="82" s="1"/>
  <c r="A4959" i="82" s="1"/>
  <c r="A4960" i="82" s="1"/>
  <c r="A4961" i="82" s="1"/>
  <c r="A4962" i="82" s="1"/>
  <c r="A4963" i="82" s="1"/>
  <c r="A4964" i="82" s="1"/>
  <c r="A4965" i="82" s="1"/>
  <c r="A4966" i="82" s="1"/>
  <c r="A4967" i="82" s="1"/>
  <c r="A4968" i="82" s="1"/>
  <c r="A4969" i="82" s="1"/>
  <c r="A4970" i="82" s="1"/>
  <c r="A4971" i="82" s="1"/>
  <c r="A4972" i="82" s="1"/>
  <c r="A4973" i="82" s="1"/>
  <c r="A4974" i="82" s="1"/>
  <c r="A4975" i="82" s="1"/>
  <c r="A4976" i="82" s="1"/>
  <c r="A4977" i="82" s="1"/>
  <c r="A4978" i="82" s="1"/>
  <c r="A4979" i="82" s="1"/>
  <c r="A4980" i="82" s="1"/>
  <c r="A4981" i="82" s="1"/>
  <c r="A4982" i="82" s="1"/>
  <c r="A4983" i="82" s="1"/>
  <c r="A4984" i="82" s="1"/>
  <c r="A4985" i="82" s="1"/>
  <c r="A4986" i="82" s="1"/>
  <c r="A4987" i="82" s="1"/>
  <c r="A4988" i="82" s="1"/>
  <c r="A4989" i="82" s="1"/>
  <c r="A4990" i="82" s="1"/>
  <c r="A4991" i="82" s="1"/>
  <c r="A4992" i="82" s="1"/>
  <c r="A4993" i="82" s="1"/>
  <c r="A4994" i="82" s="1"/>
  <c r="A4995" i="82" s="1"/>
  <c r="A4996" i="82" s="1"/>
  <c r="A4997" i="82" s="1"/>
  <c r="A4998" i="82" s="1"/>
  <c r="A4999" i="82" s="1"/>
  <c r="A5000" i="82" s="1"/>
  <c r="A5001" i="82" s="1"/>
  <c r="A5002" i="82" s="1"/>
  <c r="A5003" i="82" s="1"/>
  <c r="A5004" i="82" s="1"/>
  <c r="A5005" i="82" s="1"/>
  <c r="A5006" i="82" s="1"/>
  <c r="A5007" i="82" s="1"/>
  <c r="A5008" i="82" s="1"/>
  <c r="A5009" i="82" s="1"/>
  <c r="A5010" i="82" s="1"/>
  <c r="A5011" i="82" s="1"/>
  <c r="A5012" i="82" s="1"/>
  <c r="A5013" i="82" s="1"/>
  <c r="A5014" i="82" s="1"/>
  <c r="A5015" i="82" s="1"/>
  <c r="A5016" i="82" s="1"/>
  <c r="A5017" i="82" s="1"/>
  <c r="A5018" i="82" s="1"/>
  <c r="A5019" i="82" s="1"/>
  <c r="E17" i="82"/>
  <c r="D21" i="82" s="1"/>
  <c r="E16" i="82"/>
  <c r="D6" i="82"/>
  <c r="A2" i="82"/>
  <c r="C88" i="81"/>
  <c r="C78" i="81"/>
  <c r="C76" i="81"/>
  <c r="C74" i="81"/>
  <c r="C71" i="81"/>
  <c r="C82" i="81" s="1"/>
  <c r="D70" i="81"/>
  <c r="E70" i="81" s="1"/>
  <c r="C72" i="81"/>
  <c r="D72" i="81" s="1"/>
  <c r="E72" i="81" s="1"/>
  <c r="F72" i="81" s="1"/>
  <c r="C60" i="81"/>
  <c r="C59" i="81"/>
  <c r="C58" i="81"/>
  <c r="C57" i="81"/>
  <c r="C56" i="81"/>
  <c r="C55" i="81"/>
  <c r="K40" i="81"/>
  <c r="C38" i="81"/>
  <c r="C27" i="81"/>
  <c r="C86" i="81" l="1"/>
  <c r="D71" i="81"/>
  <c r="P10" i="33"/>
  <c r="F70" i="81"/>
  <c r="E71" i="81"/>
  <c r="D74" i="81"/>
  <c r="E21" i="82"/>
  <c r="F21" i="82" s="1"/>
  <c r="D22" i="82"/>
  <c r="H21" i="82" s="1"/>
  <c r="K21" i="82" s="1"/>
  <c r="B6" i="82"/>
  <c r="C95" i="81" s="1"/>
  <c r="B7" i="82"/>
  <c r="E75" i="81" l="1"/>
  <c r="E86" i="81" s="1"/>
  <c r="D82" i="81"/>
  <c r="D75" i="81"/>
  <c r="D76" i="81" s="1"/>
  <c r="P11" i="33"/>
  <c r="E74" i="81"/>
  <c r="D14" i="82"/>
  <c r="B14" i="82"/>
  <c r="E82" i="81"/>
  <c r="E22" i="82"/>
  <c r="D23" i="82"/>
  <c r="H22" i="82" s="1"/>
  <c r="K22" i="82" s="1"/>
  <c r="G70" i="81"/>
  <c r="F71" i="81"/>
  <c r="F75" i="81" s="1"/>
  <c r="F86" i="81" s="1"/>
  <c r="G19" i="80"/>
  <c r="G20" i="80" s="1"/>
  <c r="G21" i="80" s="1"/>
  <c r="G22" i="80" s="1"/>
  <c r="G23" i="80" s="1"/>
  <c r="G24" i="80" s="1"/>
  <c r="G25" i="80" s="1"/>
  <c r="G26" i="80" s="1"/>
  <c r="G27" i="80" s="1"/>
  <c r="G28" i="80" s="1"/>
  <c r="G29" i="80" s="1"/>
  <c r="G30" i="80" s="1"/>
  <c r="G31" i="80" s="1"/>
  <c r="G32" i="80" s="1"/>
  <c r="G33" i="80" s="1"/>
  <c r="G34" i="80" s="1"/>
  <c r="G35" i="80" s="1"/>
  <c r="G36" i="80" s="1"/>
  <c r="G37" i="80" s="1"/>
  <c r="G38" i="80" s="1"/>
  <c r="G39" i="80" s="1"/>
  <c r="G40" i="80" s="1"/>
  <c r="G41" i="80" s="1"/>
  <c r="G42" i="80" s="1"/>
  <c r="G43" i="80" s="1"/>
  <c r="G44" i="80" s="1"/>
  <c r="G45" i="80" s="1"/>
  <c r="G46" i="80" s="1"/>
  <c r="G47" i="80" s="1"/>
  <c r="G48" i="80" s="1"/>
  <c r="G49" i="80" s="1"/>
  <c r="G50" i="80" s="1"/>
  <c r="G51" i="80" s="1"/>
  <c r="G52" i="80" s="1"/>
  <c r="G53" i="80" s="1"/>
  <c r="G54" i="80" s="1"/>
  <c r="G55" i="80" s="1"/>
  <c r="G56" i="80" s="1"/>
  <c r="G57" i="80" s="1"/>
  <c r="G58" i="80" s="1"/>
  <c r="G59" i="80" s="1"/>
  <c r="G60" i="80" s="1"/>
  <c r="G61" i="80" s="1"/>
  <c r="G62" i="80" s="1"/>
  <c r="G63" i="80" s="1"/>
  <c r="G64" i="80" s="1"/>
  <c r="G65" i="80" s="1"/>
  <c r="G66" i="80" s="1"/>
  <c r="G67" i="80" s="1"/>
  <c r="G68" i="80" s="1"/>
  <c r="A18" i="80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A133" i="80" s="1"/>
  <c r="A134" i="80" s="1"/>
  <c r="A135" i="80" s="1"/>
  <c r="A136" i="80" s="1"/>
  <c r="A137" i="80" s="1"/>
  <c r="A138" i="80" s="1"/>
  <c r="A139" i="80" s="1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61" i="80" s="1"/>
  <c r="A162" i="80" s="1"/>
  <c r="A163" i="80" s="1"/>
  <c r="A164" i="80" s="1"/>
  <c r="A165" i="80" s="1"/>
  <c r="A166" i="80" s="1"/>
  <c r="A167" i="80" s="1"/>
  <c r="A168" i="80" s="1"/>
  <c r="A169" i="80" s="1"/>
  <c r="A170" i="80" s="1"/>
  <c r="A171" i="80" s="1"/>
  <c r="A172" i="80" s="1"/>
  <c r="A173" i="80" s="1"/>
  <c r="A174" i="80" s="1"/>
  <c r="A175" i="80" s="1"/>
  <c r="A176" i="80" s="1"/>
  <c r="A177" i="80" s="1"/>
  <c r="A178" i="80" s="1"/>
  <c r="A179" i="80" s="1"/>
  <c r="A180" i="80" s="1"/>
  <c r="A181" i="80" s="1"/>
  <c r="A182" i="80" s="1"/>
  <c r="A183" i="80" s="1"/>
  <c r="A184" i="80" s="1"/>
  <c r="A185" i="80" s="1"/>
  <c r="A186" i="80" s="1"/>
  <c r="A187" i="80" s="1"/>
  <c r="A188" i="80" s="1"/>
  <c r="A189" i="80" s="1"/>
  <c r="A190" i="80" s="1"/>
  <c r="A191" i="80" s="1"/>
  <c r="A192" i="80" s="1"/>
  <c r="A193" i="80" s="1"/>
  <c r="A194" i="80" s="1"/>
  <c r="A195" i="80" s="1"/>
  <c r="A196" i="80" s="1"/>
  <c r="A197" i="80" s="1"/>
  <c r="A198" i="80" s="1"/>
  <c r="A199" i="80" s="1"/>
  <c r="A200" i="80" s="1"/>
  <c r="A201" i="80" s="1"/>
  <c r="A202" i="80" s="1"/>
  <c r="A203" i="80" s="1"/>
  <c r="A204" i="80" s="1"/>
  <c r="A205" i="80" s="1"/>
  <c r="A206" i="80" s="1"/>
  <c r="A207" i="80" s="1"/>
  <c r="A208" i="80" s="1"/>
  <c r="A209" i="80" s="1"/>
  <c r="A210" i="80" s="1"/>
  <c r="A211" i="80" s="1"/>
  <c r="A212" i="80" s="1"/>
  <c r="A213" i="80" s="1"/>
  <c r="A214" i="80" s="1"/>
  <c r="A215" i="80" s="1"/>
  <c r="A216" i="80" s="1"/>
  <c r="A217" i="80" s="1"/>
  <c r="A218" i="80" s="1"/>
  <c r="A219" i="80" s="1"/>
  <c r="A220" i="80" s="1"/>
  <c r="A221" i="80" s="1"/>
  <c r="A222" i="80" s="1"/>
  <c r="A223" i="80" s="1"/>
  <c r="A224" i="80" s="1"/>
  <c r="A225" i="80" s="1"/>
  <c r="A226" i="80" s="1"/>
  <c r="A227" i="80" s="1"/>
  <c r="A228" i="80" s="1"/>
  <c r="A229" i="80" s="1"/>
  <c r="A230" i="80" s="1"/>
  <c r="A231" i="80" s="1"/>
  <c r="A232" i="80" s="1"/>
  <c r="A233" i="80" s="1"/>
  <c r="A234" i="80" s="1"/>
  <c r="A235" i="80" s="1"/>
  <c r="A236" i="80" s="1"/>
  <c r="A237" i="80" s="1"/>
  <c r="A238" i="80" s="1"/>
  <c r="A239" i="80" s="1"/>
  <c r="A240" i="80" s="1"/>
  <c r="A241" i="80" s="1"/>
  <c r="A242" i="80" s="1"/>
  <c r="A243" i="80" s="1"/>
  <c r="A244" i="80" s="1"/>
  <c r="A245" i="80" s="1"/>
  <c r="A246" i="80" s="1"/>
  <c r="A247" i="80" s="1"/>
  <c r="A248" i="80" s="1"/>
  <c r="A249" i="80" s="1"/>
  <c r="A250" i="80" s="1"/>
  <c r="A251" i="80" s="1"/>
  <c r="A252" i="80" s="1"/>
  <c r="A253" i="80" s="1"/>
  <c r="A254" i="80" s="1"/>
  <c r="A255" i="80" s="1"/>
  <c r="A256" i="80" s="1"/>
  <c r="A257" i="80" s="1"/>
  <c r="A258" i="80" s="1"/>
  <c r="A259" i="80" s="1"/>
  <c r="A260" i="80" s="1"/>
  <c r="A261" i="80" s="1"/>
  <c r="A262" i="80" s="1"/>
  <c r="A263" i="80" s="1"/>
  <c r="A264" i="80" s="1"/>
  <c r="A265" i="80" s="1"/>
  <c r="A266" i="80" s="1"/>
  <c r="A267" i="80" s="1"/>
  <c r="A268" i="80" s="1"/>
  <c r="A269" i="80" s="1"/>
  <c r="A270" i="80" s="1"/>
  <c r="A271" i="80" s="1"/>
  <c r="A272" i="80" s="1"/>
  <c r="A273" i="80" s="1"/>
  <c r="A274" i="80" s="1"/>
  <c r="A275" i="80" s="1"/>
  <c r="A276" i="80" s="1"/>
  <c r="A277" i="80" s="1"/>
  <c r="A278" i="80" s="1"/>
  <c r="A279" i="80" s="1"/>
  <c r="A280" i="80" s="1"/>
  <c r="A281" i="80" s="1"/>
  <c r="A282" i="80" s="1"/>
  <c r="A283" i="80" s="1"/>
  <c r="A284" i="80" s="1"/>
  <c r="A285" i="80" s="1"/>
  <c r="A286" i="80" s="1"/>
  <c r="A287" i="80" s="1"/>
  <c r="A288" i="80" s="1"/>
  <c r="A289" i="80" s="1"/>
  <c r="A290" i="80" s="1"/>
  <c r="A291" i="80" s="1"/>
  <c r="A292" i="80" s="1"/>
  <c r="A293" i="80" s="1"/>
  <c r="A294" i="80" s="1"/>
  <c r="A295" i="80" s="1"/>
  <c r="A296" i="80" s="1"/>
  <c r="A297" i="80" s="1"/>
  <c r="A298" i="80" s="1"/>
  <c r="A299" i="80" s="1"/>
  <c r="A300" i="80" s="1"/>
  <c r="A301" i="80" s="1"/>
  <c r="A302" i="80" s="1"/>
  <c r="A303" i="80" s="1"/>
  <c r="A304" i="80" s="1"/>
  <c r="A305" i="80" s="1"/>
  <c r="A306" i="80" s="1"/>
  <c r="A307" i="80" s="1"/>
  <c r="A308" i="80" s="1"/>
  <c r="A309" i="80" s="1"/>
  <c r="A310" i="80" s="1"/>
  <c r="A311" i="80" s="1"/>
  <c r="A312" i="80" s="1"/>
  <c r="A313" i="80" s="1"/>
  <c r="A314" i="80" s="1"/>
  <c r="A315" i="80" s="1"/>
  <c r="A316" i="80" s="1"/>
  <c r="A317" i="80" s="1"/>
  <c r="A318" i="80" s="1"/>
  <c r="A319" i="80" s="1"/>
  <c r="A320" i="80" s="1"/>
  <c r="A321" i="80" s="1"/>
  <c r="A322" i="80" s="1"/>
  <c r="A323" i="80" s="1"/>
  <c r="A324" i="80" s="1"/>
  <c r="A325" i="80" s="1"/>
  <c r="A326" i="80" s="1"/>
  <c r="A327" i="80" s="1"/>
  <c r="A328" i="80" s="1"/>
  <c r="A329" i="80" s="1"/>
  <c r="A330" i="80" s="1"/>
  <c r="A331" i="80" s="1"/>
  <c r="A332" i="80" s="1"/>
  <c r="A333" i="80" s="1"/>
  <c r="A334" i="80" s="1"/>
  <c r="A335" i="80" s="1"/>
  <c r="A336" i="80" s="1"/>
  <c r="A337" i="80" s="1"/>
  <c r="A338" i="80" s="1"/>
  <c r="A339" i="80" s="1"/>
  <c r="A340" i="80" s="1"/>
  <c r="A341" i="80" s="1"/>
  <c r="A342" i="80" s="1"/>
  <c r="A343" i="80" s="1"/>
  <c r="A344" i="80" s="1"/>
  <c r="A345" i="80" s="1"/>
  <c r="A346" i="80" s="1"/>
  <c r="A347" i="80" s="1"/>
  <c r="A348" i="80" s="1"/>
  <c r="A349" i="80" s="1"/>
  <c r="A350" i="80" s="1"/>
  <c r="A351" i="80" s="1"/>
  <c r="A352" i="80" s="1"/>
  <c r="A353" i="80" s="1"/>
  <c r="A354" i="80" s="1"/>
  <c r="A355" i="80" s="1"/>
  <c r="A356" i="80" s="1"/>
  <c r="A357" i="80" s="1"/>
  <c r="A358" i="80" s="1"/>
  <c r="A359" i="80" s="1"/>
  <c r="A360" i="80" s="1"/>
  <c r="A361" i="80" s="1"/>
  <c r="A362" i="80" s="1"/>
  <c r="A363" i="80" s="1"/>
  <c r="A364" i="80" s="1"/>
  <c r="A365" i="80" s="1"/>
  <c r="A366" i="80" s="1"/>
  <c r="A367" i="80" s="1"/>
  <c r="A368" i="80" s="1"/>
  <c r="A369" i="80" s="1"/>
  <c r="A370" i="80" s="1"/>
  <c r="A371" i="80" s="1"/>
  <c r="A372" i="80" s="1"/>
  <c r="A373" i="80" s="1"/>
  <c r="A374" i="80" s="1"/>
  <c r="A375" i="80" s="1"/>
  <c r="A376" i="80" s="1"/>
  <c r="A377" i="80" s="1"/>
  <c r="A378" i="80" s="1"/>
  <c r="A379" i="80" s="1"/>
  <c r="A380" i="80" s="1"/>
  <c r="A381" i="80" s="1"/>
  <c r="A382" i="80" s="1"/>
  <c r="A383" i="80" s="1"/>
  <c r="A384" i="80" s="1"/>
  <c r="A385" i="80" s="1"/>
  <c r="A386" i="80" s="1"/>
  <c r="A387" i="80" s="1"/>
  <c r="A388" i="80" s="1"/>
  <c r="A389" i="80" s="1"/>
  <c r="A390" i="80" s="1"/>
  <c r="A391" i="80" s="1"/>
  <c r="A392" i="80" s="1"/>
  <c r="A393" i="80" s="1"/>
  <c r="A394" i="80" s="1"/>
  <c r="A395" i="80" s="1"/>
  <c r="A396" i="80" s="1"/>
  <c r="A397" i="80" s="1"/>
  <c r="A398" i="80" s="1"/>
  <c r="A399" i="80" s="1"/>
  <c r="A400" i="80" s="1"/>
  <c r="A401" i="80" s="1"/>
  <c r="A402" i="80" s="1"/>
  <c r="A403" i="80" s="1"/>
  <c r="A404" i="80" s="1"/>
  <c r="A405" i="80" s="1"/>
  <c r="A406" i="80" s="1"/>
  <c r="A407" i="80" s="1"/>
  <c r="A408" i="80" s="1"/>
  <c r="A409" i="80" s="1"/>
  <c r="A410" i="80" s="1"/>
  <c r="A411" i="80" s="1"/>
  <c r="A412" i="80" s="1"/>
  <c r="A413" i="80" s="1"/>
  <c r="A414" i="80" s="1"/>
  <c r="A415" i="80" s="1"/>
  <c r="A416" i="80" s="1"/>
  <c r="A417" i="80" s="1"/>
  <c r="A418" i="80" s="1"/>
  <c r="A419" i="80" s="1"/>
  <c r="A420" i="80" s="1"/>
  <c r="A421" i="80" s="1"/>
  <c r="A422" i="80" s="1"/>
  <c r="A423" i="80" s="1"/>
  <c r="A424" i="80" s="1"/>
  <c r="A425" i="80" s="1"/>
  <c r="A426" i="80" s="1"/>
  <c r="A427" i="80" s="1"/>
  <c r="A428" i="80" s="1"/>
  <c r="A429" i="80" s="1"/>
  <c r="A430" i="80" s="1"/>
  <c r="A431" i="80" s="1"/>
  <c r="A432" i="80" s="1"/>
  <c r="A433" i="80" s="1"/>
  <c r="A434" i="80" s="1"/>
  <c r="A435" i="80" s="1"/>
  <c r="A436" i="80" s="1"/>
  <c r="A437" i="80" s="1"/>
  <c r="A438" i="80" s="1"/>
  <c r="A439" i="80" s="1"/>
  <c r="A440" i="80" s="1"/>
  <c r="A441" i="80" s="1"/>
  <c r="A442" i="80" s="1"/>
  <c r="A443" i="80" s="1"/>
  <c r="A444" i="80" s="1"/>
  <c r="A445" i="80" s="1"/>
  <c r="A446" i="80" s="1"/>
  <c r="A447" i="80" s="1"/>
  <c r="A448" i="80" s="1"/>
  <c r="A449" i="80" s="1"/>
  <c r="A450" i="80" s="1"/>
  <c r="A451" i="80" s="1"/>
  <c r="A452" i="80" s="1"/>
  <c r="A453" i="80" s="1"/>
  <c r="A454" i="80" s="1"/>
  <c r="A455" i="80" s="1"/>
  <c r="A456" i="80" s="1"/>
  <c r="A457" i="80" s="1"/>
  <c r="A458" i="80" s="1"/>
  <c r="A459" i="80" s="1"/>
  <c r="A460" i="80" s="1"/>
  <c r="A461" i="80" s="1"/>
  <c r="A462" i="80" s="1"/>
  <c r="A463" i="80" s="1"/>
  <c r="A464" i="80" s="1"/>
  <c r="A465" i="80" s="1"/>
  <c r="A466" i="80" s="1"/>
  <c r="A467" i="80" s="1"/>
  <c r="A468" i="80" s="1"/>
  <c r="A469" i="80" s="1"/>
  <c r="A470" i="80" s="1"/>
  <c r="A471" i="80" s="1"/>
  <c r="A472" i="80" s="1"/>
  <c r="A473" i="80" s="1"/>
  <c r="A474" i="80" s="1"/>
  <c r="A475" i="80" s="1"/>
  <c r="A476" i="80" s="1"/>
  <c r="A477" i="80" s="1"/>
  <c r="A478" i="80" s="1"/>
  <c r="A479" i="80" s="1"/>
  <c r="A480" i="80" s="1"/>
  <c r="A481" i="80" s="1"/>
  <c r="A482" i="80" s="1"/>
  <c r="A483" i="80" s="1"/>
  <c r="A484" i="80" s="1"/>
  <c r="A485" i="80" s="1"/>
  <c r="A486" i="80" s="1"/>
  <c r="A487" i="80" s="1"/>
  <c r="A488" i="80" s="1"/>
  <c r="A489" i="80" s="1"/>
  <c r="A490" i="80" s="1"/>
  <c r="A491" i="80" s="1"/>
  <c r="A492" i="80" s="1"/>
  <c r="A493" i="80" s="1"/>
  <c r="A494" i="80" s="1"/>
  <c r="A495" i="80" s="1"/>
  <c r="A496" i="80" s="1"/>
  <c r="A497" i="80" s="1"/>
  <c r="A498" i="80" s="1"/>
  <c r="A499" i="80" s="1"/>
  <c r="A500" i="80" s="1"/>
  <c r="A501" i="80" s="1"/>
  <c r="A502" i="80" s="1"/>
  <c r="A503" i="80" s="1"/>
  <c r="A504" i="80" s="1"/>
  <c r="A505" i="80" s="1"/>
  <c r="A506" i="80" s="1"/>
  <c r="A507" i="80" s="1"/>
  <c r="A508" i="80" s="1"/>
  <c r="A509" i="80" s="1"/>
  <c r="A510" i="80" s="1"/>
  <c r="A511" i="80" s="1"/>
  <c r="A512" i="80" s="1"/>
  <c r="A513" i="80" s="1"/>
  <c r="A514" i="80" s="1"/>
  <c r="A515" i="80" s="1"/>
  <c r="A516" i="80" s="1"/>
  <c r="A517" i="80" s="1"/>
  <c r="A518" i="80" s="1"/>
  <c r="A519" i="80" s="1"/>
  <c r="A520" i="80" s="1"/>
  <c r="A521" i="80" s="1"/>
  <c r="A522" i="80" s="1"/>
  <c r="A523" i="80" s="1"/>
  <c r="A524" i="80" s="1"/>
  <c r="A525" i="80" s="1"/>
  <c r="A526" i="80" s="1"/>
  <c r="A527" i="80" s="1"/>
  <c r="A528" i="80" s="1"/>
  <c r="A529" i="80" s="1"/>
  <c r="A530" i="80" s="1"/>
  <c r="A531" i="80" s="1"/>
  <c r="A532" i="80" s="1"/>
  <c r="A533" i="80" s="1"/>
  <c r="A534" i="80" s="1"/>
  <c r="A535" i="80" s="1"/>
  <c r="A536" i="80" s="1"/>
  <c r="A537" i="80" s="1"/>
  <c r="A538" i="80" s="1"/>
  <c r="A539" i="80" s="1"/>
  <c r="A540" i="80" s="1"/>
  <c r="A541" i="80" s="1"/>
  <c r="A542" i="80" s="1"/>
  <c r="A543" i="80" s="1"/>
  <c r="A544" i="80" s="1"/>
  <c r="A545" i="80" s="1"/>
  <c r="A546" i="80" s="1"/>
  <c r="A547" i="80" s="1"/>
  <c r="A548" i="80" s="1"/>
  <c r="A549" i="80" s="1"/>
  <c r="A550" i="80" s="1"/>
  <c r="A551" i="80" s="1"/>
  <c r="A552" i="80" s="1"/>
  <c r="A553" i="80" s="1"/>
  <c r="A554" i="80" s="1"/>
  <c r="A555" i="80" s="1"/>
  <c r="A556" i="80" s="1"/>
  <c r="A557" i="80" s="1"/>
  <c r="A558" i="80" s="1"/>
  <c r="A559" i="80" s="1"/>
  <c r="A560" i="80" s="1"/>
  <c r="A561" i="80" s="1"/>
  <c r="A562" i="80" s="1"/>
  <c r="A563" i="80" s="1"/>
  <c r="A564" i="80" s="1"/>
  <c r="A565" i="80" s="1"/>
  <c r="A566" i="80" s="1"/>
  <c r="A567" i="80" s="1"/>
  <c r="A568" i="80" s="1"/>
  <c r="A569" i="80" s="1"/>
  <c r="A570" i="80" s="1"/>
  <c r="A571" i="80" s="1"/>
  <c r="A572" i="80" s="1"/>
  <c r="A573" i="80" s="1"/>
  <c r="A574" i="80" s="1"/>
  <c r="A575" i="80" s="1"/>
  <c r="A576" i="80" s="1"/>
  <c r="A577" i="80" s="1"/>
  <c r="A578" i="80" s="1"/>
  <c r="A579" i="80" s="1"/>
  <c r="A580" i="80" s="1"/>
  <c r="A581" i="80" s="1"/>
  <c r="A582" i="80" s="1"/>
  <c r="A583" i="80" s="1"/>
  <c r="A584" i="80" s="1"/>
  <c r="A585" i="80" s="1"/>
  <c r="A586" i="80" s="1"/>
  <c r="A587" i="80" s="1"/>
  <c r="A588" i="80" s="1"/>
  <c r="A589" i="80" s="1"/>
  <c r="A590" i="80" s="1"/>
  <c r="A591" i="80" s="1"/>
  <c r="A592" i="80" s="1"/>
  <c r="A593" i="80" s="1"/>
  <c r="A594" i="80" s="1"/>
  <c r="A595" i="80" s="1"/>
  <c r="A596" i="80" s="1"/>
  <c r="A597" i="80" s="1"/>
  <c r="A598" i="80" s="1"/>
  <c r="A599" i="80" s="1"/>
  <c r="A600" i="80" s="1"/>
  <c r="A601" i="80" s="1"/>
  <c r="A602" i="80" s="1"/>
  <c r="A603" i="80" s="1"/>
  <c r="A604" i="80" s="1"/>
  <c r="A605" i="80" s="1"/>
  <c r="A606" i="80" s="1"/>
  <c r="A607" i="80" s="1"/>
  <c r="A608" i="80" s="1"/>
  <c r="A609" i="80" s="1"/>
  <c r="A610" i="80" s="1"/>
  <c r="A611" i="80" s="1"/>
  <c r="A612" i="80" s="1"/>
  <c r="A613" i="80" s="1"/>
  <c r="A614" i="80" s="1"/>
  <c r="A615" i="80" s="1"/>
  <c r="A616" i="80" s="1"/>
  <c r="A617" i="80" s="1"/>
  <c r="A618" i="80" s="1"/>
  <c r="A619" i="80" s="1"/>
  <c r="A620" i="80" s="1"/>
  <c r="A621" i="80" s="1"/>
  <c r="A622" i="80" s="1"/>
  <c r="A623" i="80" s="1"/>
  <c r="A624" i="80" s="1"/>
  <c r="A625" i="80" s="1"/>
  <c r="A626" i="80" s="1"/>
  <c r="A627" i="80" s="1"/>
  <c r="A628" i="80" s="1"/>
  <c r="A629" i="80" s="1"/>
  <c r="A630" i="80" s="1"/>
  <c r="A631" i="80" s="1"/>
  <c r="A632" i="80" s="1"/>
  <c r="A633" i="80" s="1"/>
  <c r="A634" i="80" s="1"/>
  <c r="A635" i="80" s="1"/>
  <c r="A636" i="80" s="1"/>
  <c r="A637" i="80" s="1"/>
  <c r="A638" i="80" s="1"/>
  <c r="A639" i="80" s="1"/>
  <c r="A640" i="80" s="1"/>
  <c r="A641" i="80" s="1"/>
  <c r="A642" i="80" s="1"/>
  <c r="A643" i="80" s="1"/>
  <c r="A644" i="80" s="1"/>
  <c r="A645" i="80" s="1"/>
  <c r="A646" i="80" s="1"/>
  <c r="A647" i="80" s="1"/>
  <c r="A648" i="80" s="1"/>
  <c r="A649" i="80" s="1"/>
  <c r="A650" i="80" s="1"/>
  <c r="A651" i="80" s="1"/>
  <c r="A652" i="80" s="1"/>
  <c r="A653" i="80" s="1"/>
  <c r="A654" i="80" s="1"/>
  <c r="A655" i="80" s="1"/>
  <c r="A656" i="80" s="1"/>
  <c r="A657" i="80" s="1"/>
  <c r="A658" i="80" s="1"/>
  <c r="A659" i="80" s="1"/>
  <c r="A660" i="80" s="1"/>
  <c r="A661" i="80" s="1"/>
  <c r="A662" i="80" s="1"/>
  <c r="A663" i="80" s="1"/>
  <c r="A664" i="80" s="1"/>
  <c r="A665" i="80" s="1"/>
  <c r="A666" i="80" s="1"/>
  <c r="A667" i="80" s="1"/>
  <c r="A668" i="80" s="1"/>
  <c r="A669" i="80" s="1"/>
  <c r="A670" i="80" s="1"/>
  <c r="A671" i="80" s="1"/>
  <c r="A672" i="80" s="1"/>
  <c r="A673" i="80" s="1"/>
  <c r="A674" i="80" s="1"/>
  <c r="A675" i="80" s="1"/>
  <c r="A676" i="80" s="1"/>
  <c r="A677" i="80" s="1"/>
  <c r="A678" i="80" s="1"/>
  <c r="A679" i="80" s="1"/>
  <c r="A680" i="80" s="1"/>
  <c r="A681" i="80" s="1"/>
  <c r="A682" i="80" s="1"/>
  <c r="A683" i="80" s="1"/>
  <c r="A684" i="80" s="1"/>
  <c r="A685" i="80" s="1"/>
  <c r="A686" i="80" s="1"/>
  <c r="A687" i="80" s="1"/>
  <c r="A688" i="80" s="1"/>
  <c r="A689" i="80" s="1"/>
  <c r="A690" i="80" s="1"/>
  <c r="A691" i="80" s="1"/>
  <c r="A692" i="80" s="1"/>
  <c r="A693" i="80" s="1"/>
  <c r="A694" i="80" s="1"/>
  <c r="A695" i="80" s="1"/>
  <c r="A696" i="80" s="1"/>
  <c r="A697" i="80" s="1"/>
  <c r="A698" i="80" s="1"/>
  <c r="A699" i="80" s="1"/>
  <c r="A700" i="80" s="1"/>
  <c r="A701" i="80" s="1"/>
  <c r="A702" i="80" s="1"/>
  <c r="A703" i="80" s="1"/>
  <c r="A704" i="80" s="1"/>
  <c r="A705" i="80" s="1"/>
  <c r="A706" i="80" s="1"/>
  <c r="A707" i="80" s="1"/>
  <c r="A708" i="80" s="1"/>
  <c r="A709" i="80" s="1"/>
  <c r="A710" i="80" s="1"/>
  <c r="A711" i="80" s="1"/>
  <c r="A712" i="80" s="1"/>
  <c r="A713" i="80" s="1"/>
  <c r="A714" i="80" s="1"/>
  <c r="A715" i="80" s="1"/>
  <c r="A716" i="80" s="1"/>
  <c r="A717" i="80" s="1"/>
  <c r="A718" i="80" s="1"/>
  <c r="A719" i="80" s="1"/>
  <c r="A720" i="80" s="1"/>
  <c r="A721" i="80" s="1"/>
  <c r="A722" i="80" s="1"/>
  <c r="A723" i="80" s="1"/>
  <c r="A724" i="80" s="1"/>
  <c r="A725" i="80" s="1"/>
  <c r="A726" i="80" s="1"/>
  <c r="A727" i="80" s="1"/>
  <c r="A728" i="80" s="1"/>
  <c r="A729" i="80" s="1"/>
  <c r="A730" i="80" s="1"/>
  <c r="A731" i="80" s="1"/>
  <c r="A732" i="80" s="1"/>
  <c r="A733" i="80" s="1"/>
  <c r="A734" i="80" s="1"/>
  <c r="A735" i="80" s="1"/>
  <c r="A736" i="80" s="1"/>
  <c r="A737" i="80" s="1"/>
  <c r="A738" i="80" s="1"/>
  <c r="A739" i="80" s="1"/>
  <c r="A740" i="80" s="1"/>
  <c r="A741" i="80" s="1"/>
  <c r="A742" i="80" s="1"/>
  <c r="A743" i="80" s="1"/>
  <c r="A744" i="80" s="1"/>
  <c r="A745" i="80" s="1"/>
  <c r="A746" i="80" s="1"/>
  <c r="A747" i="80" s="1"/>
  <c r="A748" i="80" s="1"/>
  <c r="A749" i="80" s="1"/>
  <c r="A750" i="80" s="1"/>
  <c r="A751" i="80" s="1"/>
  <c r="A752" i="80" s="1"/>
  <c r="A753" i="80" s="1"/>
  <c r="A754" i="80" s="1"/>
  <c r="A755" i="80" s="1"/>
  <c r="A756" i="80" s="1"/>
  <c r="A757" i="80" s="1"/>
  <c r="A758" i="80" s="1"/>
  <c r="A759" i="80" s="1"/>
  <c r="A760" i="80" s="1"/>
  <c r="A761" i="80" s="1"/>
  <c r="A762" i="80" s="1"/>
  <c r="A763" i="80" s="1"/>
  <c r="A764" i="80" s="1"/>
  <c r="A765" i="80" s="1"/>
  <c r="A766" i="80" s="1"/>
  <c r="A767" i="80" s="1"/>
  <c r="A768" i="80" s="1"/>
  <c r="A769" i="80" s="1"/>
  <c r="A770" i="80" s="1"/>
  <c r="A771" i="80" s="1"/>
  <c r="A772" i="80" s="1"/>
  <c r="A773" i="80" s="1"/>
  <c r="A774" i="80" s="1"/>
  <c r="A775" i="80" s="1"/>
  <c r="A776" i="80" s="1"/>
  <c r="A777" i="80" s="1"/>
  <c r="A778" i="80" s="1"/>
  <c r="A779" i="80" s="1"/>
  <c r="A780" i="80" s="1"/>
  <c r="A781" i="80" s="1"/>
  <c r="A782" i="80" s="1"/>
  <c r="A783" i="80" s="1"/>
  <c r="A784" i="80" s="1"/>
  <c r="A785" i="80" s="1"/>
  <c r="A786" i="80" s="1"/>
  <c r="A787" i="80" s="1"/>
  <c r="A788" i="80" s="1"/>
  <c r="A789" i="80" s="1"/>
  <c r="A790" i="80" s="1"/>
  <c r="A791" i="80" s="1"/>
  <c r="A792" i="80" s="1"/>
  <c r="A793" i="80" s="1"/>
  <c r="A794" i="80" s="1"/>
  <c r="A795" i="80" s="1"/>
  <c r="A796" i="80" s="1"/>
  <c r="A797" i="80" s="1"/>
  <c r="A798" i="80" s="1"/>
  <c r="A799" i="80" s="1"/>
  <c r="A800" i="80" s="1"/>
  <c r="A801" i="80" s="1"/>
  <c r="A802" i="80" s="1"/>
  <c r="A803" i="80" s="1"/>
  <c r="A804" i="80" s="1"/>
  <c r="A805" i="80" s="1"/>
  <c r="A806" i="80" s="1"/>
  <c r="A807" i="80" s="1"/>
  <c r="A808" i="80" s="1"/>
  <c r="A809" i="80" s="1"/>
  <c r="A810" i="80" s="1"/>
  <c r="A811" i="80" s="1"/>
  <c r="A812" i="80" s="1"/>
  <c r="A813" i="80" s="1"/>
  <c r="A814" i="80" s="1"/>
  <c r="A815" i="80" s="1"/>
  <c r="A816" i="80" s="1"/>
  <c r="A817" i="80" s="1"/>
  <c r="A818" i="80" s="1"/>
  <c r="A819" i="80" s="1"/>
  <c r="A820" i="80" s="1"/>
  <c r="A821" i="80" s="1"/>
  <c r="A822" i="80" s="1"/>
  <c r="A823" i="80" s="1"/>
  <c r="A824" i="80" s="1"/>
  <c r="A825" i="80" s="1"/>
  <c r="A826" i="80" s="1"/>
  <c r="A827" i="80" s="1"/>
  <c r="A828" i="80" s="1"/>
  <c r="A829" i="80" s="1"/>
  <c r="A830" i="80" s="1"/>
  <c r="A831" i="80" s="1"/>
  <c r="A832" i="80" s="1"/>
  <c r="A833" i="80" s="1"/>
  <c r="A834" i="80" s="1"/>
  <c r="A835" i="80" s="1"/>
  <c r="A836" i="80" s="1"/>
  <c r="A837" i="80" s="1"/>
  <c r="A838" i="80" s="1"/>
  <c r="A839" i="80" s="1"/>
  <c r="A840" i="80" s="1"/>
  <c r="A841" i="80" s="1"/>
  <c r="A842" i="80" s="1"/>
  <c r="A843" i="80" s="1"/>
  <c r="A844" i="80" s="1"/>
  <c r="A845" i="80" s="1"/>
  <c r="A846" i="80" s="1"/>
  <c r="A847" i="80" s="1"/>
  <c r="A848" i="80" s="1"/>
  <c r="A849" i="80" s="1"/>
  <c r="A850" i="80" s="1"/>
  <c r="A851" i="80" s="1"/>
  <c r="A852" i="80" s="1"/>
  <c r="A853" i="80" s="1"/>
  <c r="A854" i="80" s="1"/>
  <c r="A855" i="80" s="1"/>
  <c r="A856" i="80" s="1"/>
  <c r="A857" i="80" s="1"/>
  <c r="A858" i="80" s="1"/>
  <c r="A859" i="80" s="1"/>
  <c r="A860" i="80" s="1"/>
  <c r="A861" i="80" s="1"/>
  <c r="A862" i="80" s="1"/>
  <c r="A863" i="80" s="1"/>
  <c r="A864" i="80" s="1"/>
  <c r="A865" i="80" s="1"/>
  <c r="A866" i="80" s="1"/>
  <c r="A867" i="80" s="1"/>
  <c r="A868" i="80" s="1"/>
  <c r="A869" i="80" s="1"/>
  <c r="A870" i="80" s="1"/>
  <c r="A871" i="80" s="1"/>
  <c r="A872" i="80" s="1"/>
  <c r="A873" i="80" s="1"/>
  <c r="A874" i="80" s="1"/>
  <c r="A875" i="80" s="1"/>
  <c r="A876" i="80" s="1"/>
  <c r="A877" i="80" s="1"/>
  <c r="A878" i="80" s="1"/>
  <c r="A879" i="80" s="1"/>
  <c r="A880" i="80" s="1"/>
  <c r="A881" i="80" s="1"/>
  <c r="A882" i="80" s="1"/>
  <c r="A883" i="80" s="1"/>
  <c r="A884" i="80" s="1"/>
  <c r="A885" i="80" s="1"/>
  <c r="A886" i="80" s="1"/>
  <c r="A887" i="80" s="1"/>
  <c r="A888" i="80" s="1"/>
  <c r="A889" i="80" s="1"/>
  <c r="A890" i="80" s="1"/>
  <c r="A891" i="80" s="1"/>
  <c r="A892" i="80" s="1"/>
  <c r="A893" i="80" s="1"/>
  <c r="A894" i="80" s="1"/>
  <c r="A895" i="80" s="1"/>
  <c r="A896" i="80" s="1"/>
  <c r="A897" i="80" s="1"/>
  <c r="A898" i="80" s="1"/>
  <c r="A899" i="80" s="1"/>
  <c r="A900" i="80" s="1"/>
  <c r="A901" i="80" s="1"/>
  <c r="A902" i="80" s="1"/>
  <c r="A903" i="80" s="1"/>
  <c r="A904" i="80" s="1"/>
  <c r="A905" i="80" s="1"/>
  <c r="A906" i="80" s="1"/>
  <c r="A907" i="80" s="1"/>
  <c r="A908" i="80" s="1"/>
  <c r="A909" i="80" s="1"/>
  <c r="A910" i="80" s="1"/>
  <c r="A911" i="80" s="1"/>
  <c r="A912" i="80" s="1"/>
  <c r="A913" i="80" s="1"/>
  <c r="A914" i="80" s="1"/>
  <c r="A915" i="80" s="1"/>
  <c r="A916" i="80" s="1"/>
  <c r="A917" i="80" s="1"/>
  <c r="A918" i="80" s="1"/>
  <c r="A919" i="80" s="1"/>
  <c r="A920" i="80" s="1"/>
  <c r="A921" i="80" s="1"/>
  <c r="A922" i="80" s="1"/>
  <c r="A923" i="80" s="1"/>
  <c r="A924" i="80" s="1"/>
  <c r="A925" i="80" s="1"/>
  <c r="A926" i="80" s="1"/>
  <c r="A927" i="80" s="1"/>
  <c r="A928" i="80" s="1"/>
  <c r="A929" i="80" s="1"/>
  <c r="A930" i="80" s="1"/>
  <c r="A931" i="80" s="1"/>
  <c r="A932" i="80" s="1"/>
  <c r="A933" i="80" s="1"/>
  <c r="A934" i="80" s="1"/>
  <c r="A935" i="80" s="1"/>
  <c r="A936" i="80" s="1"/>
  <c r="A937" i="80" s="1"/>
  <c r="A938" i="80" s="1"/>
  <c r="A939" i="80" s="1"/>
  <c r="A940" i="80" s="1"/>
  <c r="A941" i="80" s="1"/>
  <c r="A942" i="80" s="1"/>
  <c r="A943" i="80" s="1"/>
  <c r="A944" i="80" s="1"/>
  <c r="A945" i="80" s="1"/>
  <c r="A946" i="80" s="1"/>
  <c r="A947" i="80" s="1"/>
  <c r="A948" i="80" s="1"/>
  <c r="A949" i="80" s="1"/>
  <c r="A950" i="80" s="1"/>
  <c r="A951" i="80" s="1"/>
  <c r="A952" i="80" s="1"/>
  <c r="A953" i="80" s="1"/>
  <c r="A954" i="80" s="1"/>
  <c r="A955" i="80" s="1"/>
  <c r="A956" i="80" s="1"/>
  <c r="A957" i="80" s="1"/>
  <c r="A958" i="80" s="1"/>
  <c r="A959" i="80" s="1"/>
  <c r="A960" i="80" s="1"/>
  <c r="A961" i="80" s="1"/>
  <c r="A962" i="80" s="1"/>
  <c r="A963" i="80" s="1"/>
  <c r="A964" i="80" s="1"/>
  <c r="A965" i="80" s="1"/>
  <c r="A966" i="80" s="1"/>
  <c r="A967" i="80" s="1"/>
  <c r="A968" i="80" s="1"/>
  <c r="A969" i="80" s="1"/>
  <c r="A970" i="80" s="1"/>
  <c r="A971" i="80" s="1"/>
  <c r="A972" i="80" s="1"/>
  <c r="A973" i="80" s="1"/>
  <c r="A974" i="80" s="1"/>
  <c r="A975" i="80" s="1"/>
  <c r="A976" i="80" s="1"/>
  <c r="A977" i="80" s="1"/>
  <c r="A978" i="80" s="1"/>
  <c r="A979" i="80" s="1"/>
  <c r="A980" i="80" s="1"/>
  <c r="A981" i="80" s="1"/>
  <c r="A982" i="80" s="1"/>
  <c r="A983" i="80" s="1"/>
  <c r="A984" i="80" s="1"/>
  <c r="A985" i="80" s="1"/>
  <c r="A986" i="80" s="1"/>
  <c r="A987" i="80" s="1"/>
  <c r="A988" i="80" s="1"/>
  <c r="A989" i="80" s="1"/>
  <c r="A990" i="80" s="1"/>
  <c r="A991" i="80" s="1"/>
  <c r="A992" i="80" s="1"/>
  <c r="A993" i="80" s="1"/>
  <c r="A994" i="80" s="1"/>
  <c r="A995" i="80" s="1"/>
  <c r="A996" i="80" s="1"/>
  <c r="A997" i="80" s="1"/>
  <c r="A998" i="80" s="1"/>
  <c r="A999" i="80" s="1"/>
  <c r="A1000" i="80" s="1"/>
  <c r="A1001" i="80" s="1"/>
  <c r="A1002" i="80" s="1"/>
  <c r="A1003" i="80" s="1"/>
  <c r="A1004" i="80" s="1"/>
  <c r="A1005" i="80" s="1"/>
  <c r="A1006" i="80" s="1"/>
  <c r="A1007" i="80" s="1"/>
  <c r="A1008" i="80" s="1"/>
  <c r="A1009" i="80" s="1"/>
  <c r="A1010" i="80" s="1"/>
  <c r="A1011" i="80" s="1"/>
  <c r="A1012" i="80" s="1"/>
  <c r="A1013" i="80" s="1"/>
  <c r="A1014" i="80" s="1"/>
  <c r="A1015" i="80" s="1"/>
  <c r="A1016" i="80" s="1"/>
  <c r="A1017" i="80" s="1"/>
  <c r="A1018" i="80" s="1"/>
  <c r="A1019" i="80" s="1"/>
  <c r="A1020" i="80" s="1"/>
  <c r="A1021" i="80" s="1"/>
  <c r="A1022" i="80" s="1"/>
  <c r="A1023" i="80" s="1"/>
  <c r="A1024" i="80" s="1"/>
  <c r="A1025" i="80" s="1"/>
  <c r="A1026" i="80" s="1"/>
  <c r="A1027" i="80" s="1"/>
  <c r="A1028" i="80" s="1"/>
  <c r="A1029" i="80" s="1"/>
  <c r="A1030" i="80" s="1"/>
  <c r="A1031" i="80" s="1"/>
  <c r="A1032" i="80" s="1"/>
  <c r="A1033" i="80" s="1"/>
  <c r="A1034" i="80" s="1"/>
  <c r="A1035" i="80" s="1"/>
  <c r="A1036" i="80" s="1"/>
  <c r="A1037" i="80" s="1"/>
  <c r="A1038" i="80" s="1"/>
  <c r="A1039" i="80" s="1"/>
  <c r="A1040" i="80" s="1"/>
  <c r="A1041" i="80" s="1"/>
  <c r="A1042" i="80" s="1"/>
  <c r="A1043" i="80" s="1"/>
  <c r="A1044" i="80" s="1"/>
  <c r="A1045" i="80" s="1"/>
  <c r="A1046" i="80" s="1"/>
  <c r="A1047" i="80" s="1"/>
  <c r="A1048" i="80" s="1"/>
  <c r="A1049" i="80" s="1"/>
  <c r="A1050" i="80" s="1"/>
  <c r="A1051" i="80" s="1"/>
  <c r="A1052" i="80" s="1"/>
  <c r="A1053" i="80" s="1"/>
  <c r="A1054" i="80" s="1"/>
  <c r="A1055" i="80" s="1"/>
  <c r="A1056" i="80" s="1"/>
  <c r="A1057" i="80" s="1"/>
  <c r="A1058" i="80" s="1"/>
  <c r="A1059" i="80" s="1"/>
  <c r="A1060" i="80" s="1"/>
  <c r="A1061" i="80" s="1"/>
  <c r="A1062" i="80" s="1"/>
  <c r="A1063" i="80" s="1"/>
  <c r="A1064" i="80" s="1"/>
  <c r="A1065" i="80" s="1"/>
  <c r="A1066" i="80" s="1"/>
  <c r="A1067" i="80" s="1"/>
  <c r="A1068" i="80" s="1"/>
  <c r="A1069" i="80" s="1"/>
  <c r="A1070" i="80" s="1"/>
  <c r="A1071" i="80" s="1"/>
  <c r="A1072" i="80" s="1"/>
  <c r="A1073" i="80" s="1"/>
  <c r="A1074" i="80" s="1"/>
  <c r="A1075" i="80" s="1"/>
  <c r="A1076" i="80" s="1"/>
  <c r="A1077" i="80" s="1"/>
  <c r="A1078" i="80" s="1"/>
  <c r="A1079" i="80" s="1"/>
  <c r="A1080" i="80" s="1"/>
  <c r="A1081" i="80" s="1"/>
  <c r="A1082" i="80" s="1"/>
  <c r="A1083" i="80" s="1"/>
  <c r="A1084" i="80" s="1"/>
  <c r="A1085" i="80" s="1"/>
  <c r="A1086" i="80" s="1"/>
  <c r="A1087" i="80" s="1"/>
  <c r="A1088" i="80" s="1"/>
  <c r="A1089" i="80" s="1"/>
  <c r="A1090" i="80" s="1"/>
  <c r="A1091" i="80" s="1"/>
  <c r="A1092" i="80" s="1"/>
  <c r="A1093" i="80" s="1"/>
  <c r="A1094" i="80" s="1"/>
  <c r="A1095" i="80" s="1"/>
  <c r="A1096" i="80" s="1"/>
  <c r="A1097" i="80" s="1"/>
  <c r="A1098" i="80" s="1"/>
  <c r="A1099" i="80" s="1"/>
  <c r="A1100" i="80" s="1"/>
  <c r="A1101" i="80" s="1"/>
  <c r="A1102" i="80" s="1"/>
  <c r="A1103" i="80" s="1"/>
  <c r="A1104" i="80" s="1"/>
  <c r="A1105" i="80" s="1"/>
  <c r="A1106" i="80" s="1"/>
  <c r="A1107" i="80" s="1"/>
  <c r="A1108" i="80" s="1"/>
  <c r="A1109" i="80" s="1"/>
  <c r="A1110" i="80" s="1"/>
  <c r="A1111" i="80" s="1"/>
  <c r="A1112" i="80" s="1"/>
  <c r="A1113" i="80" s="1"/>
  <c r="A1114" i="80" s="1"/>
  <c r="A1115" i="80" s="1"/>
  <c r="A1116" i="80" s="1"/>
  <c r="A1117" i="80" s="1"/>
  <c r="A1118" i="80" s="1"/>
  <c r="A1119" i="80" s="1"/>
  <c r="A1120" i="80" s="1"/>
  <c r="A1121" i="80" s="1"/>
  <c r="A1122" i="80" s="1"/>
  <c r="A1123" i="80" s="1"/>
  <c r="A1124" i="80" s="1"/>
  <c r="A1125" i="80" s="1"/>
  <c r="A1126" i="80" s="1"/>
  <c r="A1127" i="80" s="1"/>
  <c r="A1128" i="80" s="1"/>
  <c r="A1129" i="80" s="1"/>
  <c r="A1130" i="80" s="1"/>
  <c r="A1131" i="80" s="1"/>
  <c r="A1132" i="80" s="1"/>
  <c r="A1133" i="80" s="1"/>
  <c r="A1134" i="80" s="1"/>
  <c r="A1135" i="80" s="1"/>
  <c r="A1136" i="80" s="1"/>
  <c r="A1137" i="80" s="1"/>
  <c r="A1138" i="80" s="1"/>
  <c r="A1139" i="80" s="1"/>
  <c r="A1140" i="80" s="1"/>
  <c r="A1141" i="80" s="1"/>
  <c r="A1142" i="80" s="1"/>
  <c r="A1143" i="80" s="1"/>
  <c r="A1144" i="80" s="1"/>
  <c r="A1145" i="80" s="1"/>
  <c r="A1146" i="80" s="1"/>
  <c r="A1147" i="80" s="1"/>
  <c r="A1148" i="80" s="1"/>
  <c r="A1149" i="80" s="1"/>
  <c r="A1150" i="80" s="1"/>
  <c r="A1151" i="80" s="1"/>
  <c r="A1152" i="80" s="1"/>
  <c r="A1153" i="80" s="1"/>
  <c r="A1154" i="80" s="1"/>
  <c r="A1155" i="80" s="1"/>
  <c r="A1156" i="80" s="1"/>
  <c r="A1157" i="80" s="1"/>
  <c r="A1158" i="80" s="1"/>
  <c r="A1159" i="80" s="1"/>
  <c r="A1160" i="80" s="1"/>
  <c r="A1161" i="80" s="1"/>
  <c r="A1162" i="80" s="1"/>
  <c r="A1163" i="80" s="1"/>
  <c r="A1164" i="80" s="1"/>
  <c r="A1165" i="80" s="1"/>
  <c r="A1166" i="80" s="1"/>
  <c r="A1167" i="80" s="1"/>
  <c r="A1168" i="80" s="1"/>
  <c r="A1169" i="80" s="1"/>
  <c r="A1170" i="80" s="1"/>
  <c r="A1171" i="80" s="1"/>
  <c r="A1172" i="80" s="1"/>
  <c r="A1173" i="80" s="1"/>
  <c r="A1174" i="80" s="1"/>
  <c r="A1175" i="80" s="1"/>
  <c r="A1176" i="80" s="1"/>
  <c r="A1177" i="80" s="1"/>
  <c r="A1178" i="80" s="1"/>
  <c r="A1179" i="80" s="1"/>
  <c r="A1180" i="80" s="1"/>
  <c r="A1181" i="80" s="1"/>
  <c r="A1182" i="80" s="1"/>
  <c r="A1183" i="80" s="1"/>
  <c r="A1184" i="80" s="1"/>
  <c r="A1185" i="80" s="1"/>
  <c r="A1186" i="80" s="1"/>
  <c r="A1187" i="80" s="1"/>
  <c r="A1188" i="80" s="1"/>
  <c r="A1189" i="80" s="1"/>
  <c r="A1190" i="80" s="1"/>
  <c r="A1191" i="80" s="1"/>
  <c r="A1192" i="80" s="1"/>
  <c r="A1193" i="80" s="1"/>
  <c r="A1194" i="80" s="1"/>
  <c r="A1195" i="80" s="1"/>
  <c r="A1196" i="80" s="1"/>
  <c r="A1197" i="80" s="1"/>
  <c r="A1198" i="80" s="1"/>
  <c r="A1199" i="80" s="1"/>
  <c r="A1200" i="80" s="1"/>
  <c r="A1201" i="80" s="1"/>
  <c r="A1202" i="80" s="1"/>
  <c r="A1203" i="80" s="1"/>
  <c r="A1204" i="80" s="1"/>
  <c r="A1205" i="80" s="1"/>
  <c r="A1206" i="80" s="1"/>
  <c r="A1207" i="80" s="1"/>
  <c r="A1208" i="80" s="1"/>
  <c r="A1209" i="80" s="1"/>
  <c r="A1210" i="80" s="1"/>
  <c r="A1211" i="80" s="1"/>
  <c r="A1212" i="80" s="1"/>
  <c r="A1213" i="80" s="1"/>
  <c r="A1214" i="80" s="1"/>
  <c r="A1215" i="80" s="1"/>
  <c r="A1216" i="80" s="1"/>
  <c r="A1217" i="80" s="1"/>
  <c r="A1218" i="80" s="1"/>
  <c r="A1219" i="80" s="1"/>
  <c r="A1220" i="80" s="1"/>
  <c r="A1221" i="80" s="1"/>
  <c r="A1222" i="80" s="1"/>
  <c r="A1223" i="80" s="1"/>
  <c r="A1224" i="80" s="1"/>
  <c r="A1225" i="80" s="1"/>
  <c r="A1226" i="80" s="1"/>
  <c r="A1227" i="80" s="1"/>
  <c r="A1228" i="80" s="1"/>
  <c r="A1229" i="80" s="1"/>
  <c r="A1230" i="80" s="1"/>
  <c r="A1231" i="80" s="1"/>
  <c r="A1232" i="80" s="1"/>
  <c r="A1233" i="80" s="1"/>
  <c r="A1234" i="80" s="1"/>
  <c r="A1235" i="80" s="1"/>
  <c r="A1236" i="80" s="1"/>
  <c r="A1237" i="80" s="1"/>
  <c r="A1238" i="80" s="1"/>
  <c r="A1239" i="80" s="1"/>
  <c r="A1240" i="80" s="1"/>
  <c r="A1241" i="80" s="1"/>
  <c r="A1242" i="80" s="1"/>
  <c r="A1243" i="80" s="1"/>
  <c r="A1244" i="80" s="1"/>
  <c r="A1245" i="80" s="1"/>
  <c r="A1246" i="80" s="1"/>
  <c r="A1247" i="80" s="1"/>
  <c r="A1248" i="80" s="1"/>
  <c r="A1249" i="80" s="1"/>
  <c r="A1250" i="80" s="1"/>
  <c r="A1251" i="80" s="1"/>
  <c r="A1252" i="80" s="1"/>
  <c r="A1253" i="80" s="1"/>
  <c r="A1254" i="80" s="1"/>
  <c r="A1255" i="80" s="1"/>
  <c r="A1256" i="80" s="1"/>
  <c r="A1257" i="80" s="1"/>
  <c r="A1258" i="80" s="1"/>
  <c r="A1259" i="80" s="1"/>
  <c r="A1260" i="80" s="1"/>
  <c r="A1261" i="80" s="1"/>
  <c r="A1262" i="80" s="1"/>
  <c r="A1263" i="80" s="1"/>
  <c r="A1264" i="80" s="1"/>
  <c r="A1265" i="80" s="1"/>
  <c r="A1266" i="80" s="1"/>
  <c r="A1267" i="80" s="1"/>
  <c r="A1268" i="80" s="1"/>
  <c r="A1269" i="80" s="1"/>
  <c r="A1270" i="80" s="1"/>
  <c r="A1271" i="80" s="1"/>
  <c r="A1272" i="80" s="1"/>
  <c r="A1273" i="80" s="1"/>
  <c r="A1274" i="80" s="1"/>
  <c r="A1275" i="80" s="1"/>
  <c r="A1276" i="80" s="1"/>
  <c r="A1277" i="80" s="1"/>
  <c r="A1278" i="80" s="1"/>
  <c r="A1279" i="80" s="1"/>
  <c r="A1280" i="80" s="1"/>
  <c r="A1281" i="80" s="1"/>
  <c r="A1282" i="80" s="1"/>
  <c r="A1283" i="80" s="1"/>
  <c r="A1284" i="80" s="1"/>
  <c r="A1285" i="80" s="1"/>
  <c r="A1286" i="80" s="1"/>
  <c r="A1287" i="80" s="1"/>
  <c r="A1288" i="80" s="1"/>
  <c r="A1289" i="80" s="1"/>
  <c r="A1290" i="80" s="1"/>
  <c r="A1291" i="80" s="1"/>
  <c r="A1292" i="80" s="1"/>
  <c r="A1293" i="80" s="1"/>
  <c r="A1294" i="80" s="1"/>
  <c r="A1295" i="80" s="1"/>
  <c r="A1296" i="80" s="1"/>
  <c r="A1297" i="80" s="1"/>
  <c r="A1298" i="80" s="1"/>
  <c r="A1299" i="80" s="1"/>
  <c r="A1300" i="80" s="1"/>
  <c r="A1301" i="80" s="1"/>
  <c r="A1302" i="80" s="1"/>
  <c r="A1303" i="80" s="1"/>
  <c r="A1304" i="80" s="1"/>
  <c r="A1305" i="80" s="1"/>
  <c r="A1306" i="80" s="1"/>
  <c r="A1307" i="80" s="1"/>
  <c r="A1308" i="80" s="1"/>
  <c r="A1309" i="80" s="1"/>
  <c r="A1310" i="80" s="1"/>
  <c r="A1311" i="80" s="1"/>
  <c r="A1312" i="80" s="1"/>
  <c r="A1313" i="80" s="1"/>
  <c r="A1314" i="80" s="1"/>
  <c r="A1315" i="80" s="1"/>
  <c r="A1316" i="80" s="1"/>
  <c r="A1317" i="80" s="1"/>
  <c r="A1318" i="80" s="1"/>
  <c r="A1319" i="80" s="1"/>
  <c r="A1320" i="80" s="1"/>
  <c r="A1321" i="80" s="1"/>
  <c r="A1322" i="80" s="1"/>
  <c r="A1323" i="80" s="1"/>
  <c r="A1324" i="80" s="1"/>
  <c r="A1325" i="80" s="1"/>
  <c r="A1326" i="80" s="1"/>
  <c r="A1327" i="80" s="1"/>
  <c r="A1328" i="80" s="1"/>
  <c r="A1329" i="80" s="1"/>
  <c r="A1330" i="80" s="1"/>
  <c r="A1331" i="80" s="1"/>
  <c r="A1332" i="80" s="1"/>
  <c r="A1333" i="80" s="1"/>
  <c r="A1334" i="80" s="1"/>
  <c r="A1335" i="80" s="1"/>
  <c r="A1336" i="80" s="1"/>
  <c r="A1337" i="80" s="1"/>
  <c r="A1338" i="80" s="1"/>
  <c r="A1339" i="80" s="1"/>
  <c r="A1340" i="80" s="1"/>
  <c r="A1341" i="80" s="1"/>
  <c r="A1342" i="80" s="1"/>
  <c r="A1343" i="80" s="1"/>
  <c r="A1344" i="80" s="1"/>
  <c r="A1345" i="80" s="1"/>
  <c r="A1346" i="80" s="1"/>
  <c r="A1347" i="80" s="1"/>
  <c r="A1348" i="80" s="1"/>
  <c r="A1349" i="80" s="1"/>
  <c r="A1350" i="80" s="1"/>
  <c r="A1351" i="80" s="1"/>
  <c r="A1352" i="80" s="1"/>
  <c r="A1353" i="80" s="1"/>
  <c r="A1354" i="80" s="1"/>
  <c r="A1355" i="80" s="1"/>
  <c r="A1356" i="80" s="1"/>
  <c r="A1357" i="80" s="1"/>
  <c r="A1358" i="80" s="1"/>
  <c r="A1359" i="80" s="1"/>
  <c r="A1360" i="80" s="1"/>
  <c r="A1361" i="80" s="1"/>
  <c r="A1362" i="80" s="1"/>
  <c r="A1363" i="80" s="1"/>
  <c r="A1364" i="80" s="1"/>
  <c r="A1365" i="80" s="1"/>
  <c r="A1366" i="80" s="1"/>
  <c r="A1367" i="80" s="1"/>
  <c r="A1368" i="80" s="1"/>
  <c r="A1369" i="80" s="1"/>
  <c r="A1370" i="80" s="1"/>
  <c r="A1371" i="80" s="1"/>
  <c r="A1372" i="80" s="1"/>
  <c r="A1373" i="80" s="1"/>
  <c r="A1374" i="80" s="1"/>
  <c r="A1375" i="80" s="1"/>
  <c r="A1376" i="80" s="1"/>
  <c r="A1377" i="80" s="1"/>
  <c r="A1378" i="80" s="1"/>
  <c r="A1379" i="80" s="1"/>
  <c r="A1380" i="80" s="1"/>
  <c r="A1381" i="80" s="1"/>
  <c r="A1382" i="80" s="1"/>
  <c r="A1383" i="80" s="1"/>
  <c r="A1384" i="80" s="1"/>
  <c r="A1385" i="80" s="1"/>
  <c r="A1386" i="80" s="1"/>
  <c r="A1387" i="80" s="1"/>
  <c r="A1388" i="80" s="1"/>
  <c r="A1389" i="80" s="1"/>
  <c r="A1390" i="80" s="1"/>
  <c r="A1391" i="80" s="1"/>
  <c r="A1392" i="80" s="1"/>
  <c r="A1393" i="80" s="1"/>
  <c r="A1394" i="80" s="1"/>
  <c r="A1395" i="80" s="1"/>
  <c r="A1396" i="80" s="1"/>
  <c r="A1397" i="80" s="1"/>
  <c r="A1398" i="80" s="1"/>
  <c r="A1399" i="80" s="1"/>
  <c r="A1400" i="80" s="1"/>
  <c r="A1401" i="80" s="1"/>
  <c r="A1402" i="80" s="1"/>
  <c r="A1403" i="80" s="1"/>
  <c r="A1404" i="80" s="1"/>
  <c r="A1405" i="80" s="1"/>
  <c r="A1406" i="80" s="1"/>
  <c r="A1407" i="80" s="1"/>
  <c r="A1408" i="80" s="1"/>
  <c r="A1409" i="80" s="1"/>
  <c r="A1410" i="80" s="1"/>
  <c r="A1411" i="80" s="1"/>
  <c r="A1412" i="80" s="1"/>
  <c r="A1413" i="80" s="1"/>
  <c r="A1414" i="80" s="1"/>
  <c r="A1415" i="80" s="1"/>
  <c r="A1416" i="80" s="1"/>
  <c r="A1417" i="80" s="1"/>
  <c r="A1418" i="80" s="1"/>
  <c r="A1419" i="80" s="1"/>
  <c r="A1420" i="80" s="1"/>
  <c r="A1421" i="80" s="1"/>
  <c r="A1422" i="80" s="1"/>
  <c r="A1423" i="80" s="1"/>
  <c r="A1424" i="80" s="1"/>
  <c r="A1425" i="80" s="1"/>
  <c r="A1426" i="80" s="1"/>
  <c r="A1427" i="80" s="1"/>
  <c r="A1428" i="80" s="1"/>
  <c r="A1429" i="80" s="1"/>
  <c r="A1430" i="80" s="1"/>
  <c r="A1431" i="80" s="1"/>
  <c r="A1432" i="80" s="1"/>
  <c r="A1433" i="80" s="1"/>
  <c r="A1434" i="80" s="1"/>
  <c r="A1435" i="80" s="1"/>
  <c r="A1436" i="80" s="1"/>
  <c r="A1437" i="80" s="1"/>
  <c r="A1438" i="80" s="1"/>
  <c r="A1439" i="80" s="1"/>
  <c r="A1440" i="80" s="1"/>
  <c r="A1441" i="80" s="1"/>
  <c r="A1442" i="80" s="1"/>
  <c r="A1443" i="80" s="1"/>
  <c r="A1444" i="80" s="1"/>
  <c r="A1445" i="80" s="1"/>
  <c r="A1446" i="80" s="1"/>
  <c r="A1447" i="80" s="1"/>
  <c r="A1448" i="80" s="1"/>
  <c r="A1449" i="80" s="1"/>
  <c r="A1450" i="80" s="1"/>
  <c r="A1451" i="80" s="1"/>
  <c r="A1452" i="80" s="1"/>
  <c r="A1453" i="80" s="1"/>
  <c r="A1454" i="80" s="1"/>
  <c r="A1455" i="80" s="1"/>
  <c r="A1456" i="80" s="1"/>
  <c r="A1457" i="80" s="1"/>
  <c r="A1458" i="80" s="1"/>
  <c r="A1459" i="80" s="1"/>
  <c r="A1460" i="80" s="1"/>
  <c r="A1461" i="80" s="1"/>
  <c r="A1462" i="80" s="1"/>
  <c r="A1463" i="80" s="1"/>
  <c r="A1464" i="80" s="1"/>
  <c r="A1465" i="80" s="1"/>
  <c r="A1466" i="80" s="1"/>
  <c r="A1467" i="80" s="1"/>
  <c r="A1468" i="80" s="1"/>
  <c r="A1469" i="80" s="1"/>
  <c r="A1470" i="80" s="1"/>
  <c r="A1471" i="80" s="1"/>
  <c r="A1472" i="80" s="1"/>
  <c r="A1473" i="80" s="1"/>
  <c r="A1474" i="80" s="1"/>
  <c r="A1475" i="80" s="1"/>
  <c r="A1476" i="80" s="1"/>
  <c r="A1477" i="80" s="1"/>
  <c r="A1478" i="80" s="1"/>
  <c r="A1479" i="80" s="1"/>
  <c r="A1480" i="80" s="1"/>
  <c r="A1481" i="80" s="1"/>
  <c r="A1482" i="80" s="1"/>
  <c r="A1483" i="80" s="1"/>
  <c r="A1484" i="80" s="1"/>
  <c r="A1485" i="80" s="1"/>
  <c r="A1486" i="80" s="1"/>
  <c r="A1487" i="80" s="1"/>
  <c r="A1488" i="80" s="1"/>
  <c r="A1489" i="80" s="1"/>
  <c r="A1490" i="80" s="1"/>
  <c r="A1491" i="80" s="1"/>
  <c r="A1492" i="80" s="1"/>
  <c r="A1493" i="80" s="1"/>
  <c r="A1494" i="80" s="1"/>
  <c r="A1495" i="80" s="1"/>
  <c r="A1496" i="80" s="1"/>
  <c r="A1497" i="80" s="1"/>
  <c r="A1498" i="80" s="1"/>
  <c r="A1499" i="80" s="1"/>
  <c r="A1500" i="80" s="1"/>
  <c r="A1501" i="80" s="1"/>
  <c r="A1502" i="80" s="1"/>
  <c r="A1503" i="80" s="1"/>
  <c r="A1504" i="80" s="1"/>
  <c r="A1505" i="80" s="1"/>
  <c r="A1506" i="80" s="1"/>
  <c r="A1507" i="80" s="1"/>
  <c r="A1508" i="80" s="1"/>
  <c r="A1509" i="80" s="1"/>
  <c r="A1510" i="80" s="1"/>
  <c r="A1511" i="80" s="1"/>
  <c r="A1512" i="80" s="1"/>
  <c r="A1513" i="80" s="1"/>
  <c r="A1514" i="80" s="1"/>
  <c r="A1515" i="80" s="1"/>
  <c r="A1516" i="80" s="1"/>
  <c r="A1517" i="80" s="1"/>
  <c r="A1518" i="80" s="1"/>
  <c r="A1519" i="80" s="1"/>
  <c r="A1520" i="80" s="1"/>
  <c r="A1521" i="80" s="1"/>
  <c r="A1522" i="80" s="1"/>
  <c r="A1523" i="80" s="1"/>
  <c r="A1524" i="80" s="1"/>
  <c r="A1525" i="80" s="1"/>
  <c r="A1526" i="80" s="1"/>
  <c r="A1527" i="80" s="1"/>
  <c r="A1528" i="80" s="1"/>
  <c r="A1529" i="80" s="1"/>
  <c r="A1530" i="80" s="1"/>
  <c r="A1531" i="80" s="1"/>
  <c r="A1532" i="80" s="1"/>
  <c r="A1533" i="80" s="1"/>
  <c r="A1534" i="80" s="1"/>
  <c r="A1535" i="80" s="1"/>
  <c r="A1536" i="80" s="1"/>
  <c r="A1537" i="80" s="1"/>
  <c r="A1538" i="80" s="1"/>
  <c r="A1539" i="80" s="1"/>
  <c r="A1540" i="80" s="1"/>
  <c r="A1541" i="80" s="1"/>
  <c r="A1542" i="80" s="1"/>
  <c r="A1543" i="80" s="1"/>
  <c r="A1544" i="80" s="1"/>
  <c r="A1545" i="80" s="1"/>
  <c r="A1546" i="80" s="1"/>
  <c r="A1547" i="80" s="1"/>
  <c r="A1548" i="80" s="1"/>
  <c r="A1549" i="80" s="1"/>
  <c r="A1550" i="80" s="1"/>
  <c r="A1551" i="80" s="1"/>
  <c r="A1552" i="80" s="1"/>
  <c r="A1553" i="80" s="1"/>
  <c r="A1554" i="80" s="1"/>
  <c r="A1555" i="80" s="1"/>
  <c r="A1556" i="80" s="1"/>
  <c r="A1557" i="80" s="1"/>
  <c r="A1558" i="80" s="1"/>
  <c r="A1559" i="80" s="1"/>
  <c r="A1560" i="80" s="1"/>
  <c r="A1561" i="80" s="1"/>
  <c r="A1562" i="80" s="1"/>
  <c r="A1563" i="80" s="1"/>
  <c r="A1564" i="80" s="1"/>
  <c r="A1565" i="80" s="1"/>
  <c r="A1566" i="80" s="1"/>
  <c r="A1567" i="80" s="1"/>
  <c r="A1568" i="80" s="1"/>
  <c r="A1569" i="80" s="1"/>
  <c r="A1570" i="80" s="1"/>
  <c r="A1571" i="80" s="1"/>
  <c r="A1572" i="80" s="1"/>
  <c r="A1573" i="80" s="1"/>
  <c r="A1574" i="80" s="1"/>
  <c r="A1575" i="80" s="1"/>
  <c r="A1576" i="80" s="1"/>
  <c r="A1577" i="80" s="1"/>
  <c r="A1578" i="80" s="1"/>
  <c r="A1579" i="80" s="1"/>
  <c r="A1580" i="80" s="1"/>
  <c r="A1581" i="80" s="1"/>
  <c r="A1582" i="80" s="1"/>
  <c r="A1583" i="80" s="1"/>
  <c r="A1584" i="80" s="1"/>
  <c r="A1585" i="80" s="1"/>
  <c r="A1586" i="80" s="1"/>
  <c r="A1587" i="80" s="1"/>
  <c r="A1588" i="80" s="1"/>
  <c r="A1589" i="80" s="1"/>
  <c r="A1590" i="80" s="1"/>
  <c r="A1591" i="80" s="1"/>
  <c r="A1592" i="80" s="1"/>
  <c r="A1593" i="80" s="1"/>
  <c r="A1594" i="80" s="1"/>
  <c r="A1595" i="80" s="1"/>
  <c r="A1596" i="80" s="1"/>
  <c r="A1597" i="80" s="1"/>
  <c r="A1598" i="80" s="1"/>
  <c r="A1599" i="80" s="1"/>
  <c r="A1600" i="80" s="1"/>
  <c r="A1601" i="80" s="1"/>
  <c r="A1602" i="80" s="1"/>
  <c r="A1603" i="80" s="1"/>
  <c r="A1604" i="80" s="1"/>
  <c r="A1605" i="80" s="1"/>
  <c r="A1606" i="80" s="1"/>
  <c r="A1607" i="80" s="1"/>
  <c r="A1608" i="80" s="1"/>
  <c r="A1609" i="80" s="1"/>
  <c r="A1610" i="80" s="1"/>
  <c r="A1611" i="80" s="1"/>
  <c r="A1612" i="80" s="1"/>
  <c r="A1613" i="80" s="1"/>
  <c r="A1614" i="80" s="1"/>
  <c r="A1615" i="80" s="1"/>
  <c r="A1616" i="80" s="1"/>
  <c r="A1617" i="80" s="1"/>
  <c r="A1618" i="80" s="1"/>
  <c r="A1619" i="80" s="1"/>
  <c r="A1620" i="80" s="1"/>
  <c r="A1621" i="80" s="1"/>
  <c r="A1622" i="80" s="1"/>
  <c r="A1623" i="80" s="1"/>
  <c r="A1624" i="80" s="1"/>
  <c r="A1625" i="80" s="1"/>
  <c r="A1626" i="80" s="1"/>
  <c r="A1627" i="80" s="1"/>
  <c r="A1628" i="80" s="1"/>
  <c r="A1629" i="80" s="1"/>
  <c r="A1630" i="80" s="1"/>
  <c r="A1631" i="80" s="1"/>
  <c r="A1632" i="80" s="1"/>
  <c r="A1633" i="80" s="1"/>
  <c r="A1634" i="80" s="1"/>
  <c r="A1635" i="80" s="1"/>
  <c r="A1636" i="80" s="1"/>
  <c r="A1637" i="80" s="1"/>
  <c r="A1638" i="80" s="1"/>
  <c r="A1639" i="80" s="1"/>
  <c r="A1640" i="80" s="1"/>
  <c r="A1641" i="80" s="1"/>
  <c r="A1642" i="80" s="1"/>
  <c r="A1643" i="80" s="1"/>
  <c r="A1644" i="80" s="1"/>
  <c r="A1645" i="80" s="1"/>
  <c r="A1646" i="80" s="1"/>
  <c r="A1647" i="80" s="1"/>
  <c r="A1648" i="80" s="1"/>
  <c r="A1649" i="80" s="1"/>
  <c r="A1650" i="80" s="1"/>
  <c r="A1651" i="80" s="1"/>
  <c r="A1652" i="80" s="1"/>
  <c r="A1653" i="80" s="1"/>
  <c r="A1654" i="80" s="1"/>
  <c r="A1655" i="80" s="1"/>
  <c r="A1656" i="80" s="1"/>
  <c r="A1657" i="80" s="1"/>
  <c r="A1658" i="80" s="1"/>
  <c r="A1659" i="80" s="1"/>
  <c r="A1660" i="80" s="1"/>
  <c r="A1661" i="80" s="1"/>
  <c r="A1662" i="80" s="1"/>
  <c r="A1663" i="80" s="1"/>
  <c r="A1664" i="80" s="1"/>
  <c r="A1665" i="80" s="1"/>
  <c r="A1666" i="80" s="1"/>
  <c r="A1667" i="80" s="1"/>
  <c r="A1668" i="80" s="1"/>
  <c r="A1669" i="80" s="1"/>
  <c r="A1670" i="80" s="1"/>
  <c r="A1671" i="80" s="1"/>
  <c r="A1672" i="80" s="1"/>
  <c r="A1673" i="80" s="1"/>
  <c r="A1674" i="80" s="1"/>
  <c r="A1675" i="80" s="1"/>
  <c r="A1676" i="80" s="1"/>
  <c r="A1677" i="80" s="1"/>
  <c r="A1678" i="80" s="1"/>
  <c r="A1679" i="80" s="1"/>
  <c r="A1680" i="80" s="1"/>
  <c r="A1681" i="80" s="1"/>
  <c r="A1682" i="80" s="1"/>
  <c r="A1683" i="80" s="1"/>
  <c r="A1684" i="80" s="1"/>
  <c r="A1685" i="80" s="1"/>
  <c r="A1686" i="80" s="1"/>
  <c r="A1687" i="80" s="1"/>
  <c r="A1688" i="80" s="1"/>
  <c r="A1689" i="80" s="1"/>
  <c r="A1690" i="80" s="1"/>
  <c r="A1691" i="80" s="1"/>
  <c r="A1692" i="80" s="1"/>
  <c r="A1693" i="80" s="1"/>
  <c r="A1694" i="80" s="1"/>
  <c r="A1695" i="80" s="1"/>
  <c r="A1696" i="80" s="1"/>
  <c r="A1697" i="80" s="1"/>
  <c r="A1698" i="80" s="1"/>
  <c r="A1699" i="80" s="1"/>
  <c r="A1700" i="80" s="1"/>
  <c r="A1701" i="80" s="1"/>
  <c r="A1702" i="80" s="1"/>
  <c r="A1703" i="80" s="1"/>
  <c r="A1704" i="80" s="1"/>
  <c r="A1705" i="80" s="1"/>
  <c r="A1706" i="80" s="1"/>
  <c r="A1707" i="80" s="1"/>
  <c r="A1708" i="80" s="1"/>
  <c r="A1709" i="80" s="1"/>
  <c r="A1710" i="80" s="1"/>
  <c r="A1711" i="80" s="1"/>
  <c r="A1712" i="80" s="1"/>
  <c r="A1713" i="80" s="1"/>
  <c r="A1714" i="80" s="1"/>
  <c r="A1715" i="80" s="1"/>
  <c r="A1716" i="80" s="1"/>
  <c r="A1717" i="80" s="1"/>
  <c r="A1718" i="80" s="1"/>
  <c r="A1719" i="80" s="1"/>
  <c r="A1720" i="80" s="1"/>
  <c r="A1721" i="80" s="1"/>
  <c r="A1722" i="80" s="1"/>
  <c r="A1723" i="80" s="1"/>
  <c r="A1724" i="80" s="1"/>
  <c r="A1725" i="80" s="1"/>
  <c r="A1726" i="80" s="1"/>
  <c r="A1727" i="80" s="1"/>
  <c r="A1728" i="80" s="1"/>
  <c r="A1729" i="80" s="1"/>
  <c r="A1730" i="80" s="1"/>
  <c r="A1731" i="80" s="1"/>
  <c r="A1732" i="80" s="1"/>
  <c r="A1733" i="80" s="1"/>
  <c r="A1734" i="80" s="1"/>
  <c r="A1735" i="80" s="1"/>
  <c r="A1736" i="80" s="1"/>
  <c r="A1737" i="80" s="1"/>
  <c r="A1738" i="80" s="1"/>
  <c r="A1739" i="80" s="1"/>
  <c r="A1740" i="80" s="1"/>
  <c r="A1741" i="80" s="1"/>
  <c r="A1742" i="80" s="1"/>
  <c r="A1743" i="80" s="1"/>
  <c r="A1744" i="80" s="1"/>
  <c r="A1745" i="80" s="1"/>
  <c r="A1746" i="80" s="1"/>
  <c r="A1747" i="80" s="1"/>
  <c r="A1748" i="80" s="1"/>
  <c r="A1749" i="80" s="1"/>
  <c r="A1750" i="80" s="1"/>
  <c r="A1751" i="80" s="1"/>
  <c r="A1752" i="80" s="1"/>
  <c r="A1753" i="80" s="1"/>
  <c r="A1754" i="80" s="1"/>
  <c r="A1755" i="80" s="1"/>
  <c r="A1756" i="80" s="1"/>
  <c r="A1757" i="80" s="1"/>
  <c r="A1758" i="80" s="1"/>
  <c r="A1759" i="80" s="1"/>
  <c r="A1760" i="80" s="1"/>
  <c r="A1761" i="80" s="1"/>
  <c r="A1762" i="80" s="1"/>
  <c r="A1763" i="80" s="1"/>
  <c r="A1764" i="80" s="1"/>
  <c r="A1765" i="80" s="1"/>
  <c r="A1766" i="80" s="1"/>
  <c r="A1767" i="80" s="1"/>
  <c r="A1768" i="80" s="1"/>
  <c r="A1769" i="80" s="1"/>
  <c r="A1770" i="80" s="1"/>
  <c r="A1771" i="80" s="1"/>
  <c r="A1772" i="80" s="1"/>
  <c r="A1773" i="80" s="1"/>
  <c r="A1774" i="80" s="1"/>
  <c r="A1775" i="80" s="1"/>
  <c r="A1776" i="80" s="1"/>
  <c r="A1777" i="80" s="1"/>
  <c r="A1778" i="80" s="1"/>
  <c r="A1779" i="80" s="1"/>
  <c r="A1780" i="80" s="1"/>
  <c r="A1781" i="80" s="1"/>
  <c r="A1782" i="80" s="1"/>
  <c r="A1783" i="80" s="1"/>
  <c r="A1784" i="80" s="1"/>
  <c r="A1785" i="80" s="1"/>
  <c r="A1786" i="80" s="1"/>
  <c r="A1787" i="80" s="1"/>
  <c r="A1788" i="80" s="1"/>
  <c r="A1789" i="80" s="1"/>
  <c r="A1790" i="80" s="1"/>
  <c r="A1791" i="80" s="1"/>
  <c r="A1792" i="80" s="1"/>
  <c r="A1793" i="80" s="1"/>
  <c r="A1794" i="80" s="1"/>
  <c r="A1795" i="80" s="1"/>
  <c r="A1796" i="80" s="1"/>
  <c r="A1797" i="80" s="1"/>
  <c r="A1798" i="80" s="1"/>
  <c r="A1799" i="80" s="1"/>
  <c r="A1800" i="80" s="1"/>
  <c r="A1801" i="80" s="1"/>
  <c r="A1802" i="80" s="1"/>
  <c r="A1803" i="80" s="1"/>
  <c r="A1804" i="80" s="1"/>
  <c r="A1805" i="80" s="1"/>
  <c r="A1806" i="80" s="1"/>
  <c r="A1807" i="80" s="1"/>
  <c r="A1808" i="80" s="1"/>
  <c r="A1809" i="80" s="1"/>
  <c r="A1810" i="80" s="1"/>
  <c r="A1811" i="80" s="1"/>
  <c r="A1812" i="80" s="1"/>
  <c r="A1813" i="80" s="1"/>
  <c r="A1814" i="80" s="1"/>
  <c r="A1815" i="80" s="1"/>
  <c r="A1816" i="80" s="1"/>
  <c r="A1817" i="80" s="1"/>
  <c r="A1818" i="80" s="1"/>
  <c r="A1819" i="80" s="1"/>
  <c r="A1820" i="80" s="1"/>
  <c r="A1821" i="80" s="1"/>
  <c r="A1822" i="80" s="1"/>
  <c r="A1823" i="80" s="1"/>
  <c r="A1824" i="80" s="1"/>
  <c r="A1825" i="80" s="1"/>
  <c r="A1826" i="80" s="1"/>
  <c r="A1827" i="80" s="1"/>
  <c r="A1828" i="80" s="1"/>
  <c r="A1829" i="80" s="1"/>
  <c r="A1830" i="80" s="1"/>
  <c r="A1831" i="80" s="1"/>
  <c r="A1832" i="80" s="1"/>
  <c r="A1833" i="80" s="1"/>
  <c r="A1834" i="80" s="1"/>
  <c r="A1835" i="80" s="1"/>
  <c r="A1836" i="80" s="1"/>
  <c r="A1837" i="80" s="1"/>
  <c r="A1838" i="80" s="1"/>
  <c r="A1839" i="80" s="1"/>
  <c r="A1840" i="80" s="1"/>
  <c r="A1841" i="80" s="1"/>
  <c r="A1842" i="80" s="1"/>
  <c r="A1843" i="80" s="1"/>
  <c r="A1844" i="80" s="1"/>
  <c r="A1845" i="80" s="1"/>
  <c r="A1846" i="80" s="1"/>
  <c r="A1847" i="80" s="1"/>
  <c r="A1848" i="80" s="1"/>
  <c r="A1849" i="80" s="1"/>
  <c r="A1850" i="80" s="1"/>
  <c r="A1851" i="80" s="1"/>
  <c r="A1852" i="80" s="1"/>
  <c r="A1853" i="80" s="1"/>
  <c r="A1854" i="80" s="1"/>
  <c r="A1855" i="80" s="1"/>
  <c r="A1856" i="80" s="1"/>
  <c r="A1857" i="80" s="1"/>
  <c r="A1858" i="80" s="1"/>
  <c r="A1859" i="80" s="1"/>
  <c r="A1860" i="80" s="1"/>
  <c r="A1861" i="80" s="1"/>
  <c r="A1862" i="80" s="1"/>
  <c r="A1863" i="80" s="1"/>
  <c r="A1864" i="80" s="1"/>
  <c r="A1865" i="80" s="1"/>
  <c r="A1866" i="80" s="1"/>
  <c r="A1867" i="80" s="1"/>
  <c r="A1868" i="80" s="1"/>
  <c r="A1869" i="80" s="1"/>
  <c r="A1870" i="80" s="1"/>
  <c r="A1871" i="80" s="1"/>
  <c r="A1872" i="80" s="1"/>
  <c r="A1873" i="80" s="1"/>
  <c r="A1874" i="80" s="1"/>
  <c r="A1875" i="80" s="1"/>
  <c r="A1876" i="80" s="1"/>
  <c r="A1877" i="80" s="1"/>
  <c r="A1878" i="80" s="1"/>
  <c r="A1879" i="80" s="1"/>
  <c r="A1880" i="80" s="1"/>
  <c r="A1881" i="80" s="1"/>
  <c r="A1882" i="80" s="1"/>
  <c r="A1883" i="80" s="1"/>
  <c r="A1884" i="80" s="1"/>
  <c r="A1885" i="80" s="1"/>
  <c r="A1886" i="80" s="1"/>
  <c r="A1887" i="80" s="1"/>
  <c r="A1888" i="80" s="1"/>
  <c r="A1889" i="80" s="1"/>
  <c r="A1890" i="80" s="1"/>
  <c r="A1891" i="80" s="1"/>
  <c r="A1892" i="80" s="1"/>
  <c r="A1893" i="80" s="1"/>
  <c r="A1894" i="80" s="1"/>
  <c r="A1895" i="80" s="1"/>
  <c r="A1896" i="80" s="1"/>
  <c r="A1897" i="80" s="1"/>
  <c r="A1898" i="80" s="1"/>
  <c r="A1899" i="80" s="1"/>
  <c r="A1900" i="80" s="1"/>
  <c r="A1901" i="80" s="1"/>
  <c r="A1902" i="80" s="1"/>
  <c r="A1903" i="80" s="1"/>
  <c r="A1904" i="80" s="1"/>
  <c r="A1905" i="80" s="1"/>
  <c r="A1906" i="80" s="1"/>
  <c r="A1907" i="80" s="1"/>
  <c r="A1908" i="80" s="1"/>
  <c r="A1909" i="80" s="1"/>
  <c r="A1910" i="80" s="1"/>
  <c r="A1911" i="80" s="1"/>
  <c r="A1912" i="80" s="1"/>
  <c r="A1913" i="80" s="1"/>
  <c r="A1914" i="80" s="1"/>
  <c r="A1915" i="80" s="1"/>
  <c r="A1916" i="80" s="1"/>
  <c r="A1917" i="80" s="1"/>
  <c r="A1918" i="80" s="1"/>
  <c r="A1919" i="80" s="1"/>
  <c r="A1920" i="80" s="1"/>
  <c r="A1921" i="80" s="1"/>
  <c r="A1922" i="80" s="1"/>
  <c r="A1923" i="80" s="1"/>
  <c r="A1924" i="80" s="1"/>
  <c r="A1925" i="80" s="1"/>
  <c r="A1926" i="80" s="1"/>
  <c r="A1927" i="80" s="1"/>
  <c r="A1928" i="80" s="1"/>
  <c r="A1929" i="80" s="1"/>
  <c r="A1930" i="80" s="1"/>
  <c r="A1931" i="80" s="1"/>
  <c r="A1932" i="80" s="1"/>
  <c r="A1933" i="80" s="1"/>
  <c r="A1934" i="80" s="1"/>
  <c r="A1935" i="80" s="1"/>
  <c r="A1936" i="80" s="1"/>
  <c r="A1937" i="80" s="1"/>
  <c r="A1938" i="80" s="1"/>
  <c r="A1939" i="80" s="1"/>
  <c r="A1940" i="80" s="1"/>
  <c r="A1941" i="80" s="1"/>
  <c r="A1942" i="80" s="1"/>
  <c r="A1943" i="80" s="1"/>
  <c r="A1944" i="80" s="1"/>
  <c r="A1945" i="80" s="1"/>
  <c r="A1946" i="80" s="1"/>
  <c r="A1947" i="80" s="1"/>
  <c r="A1948" i="80" s="1"/>
  <c r="A1949" i="80" s="1"/>
  <c r="A1950" i="80" s="1"/>
  <c r="A1951" i="80" s="1"/>
  <c r="A1952" i="80" s="1"/>
  <c r="A1953" i="80" s="1"/>
  <c r="A1954" i="80" s="1"/>
  <c r="A1955" i="80" s="1"/>
  <c r="A1956" i="80" s="1"/>
  <c r="A1957" i="80" s="1"/>
  <c r="A1958" i="80" s="1"/>
  <c r="A1959" i="80" s="1"/>
  <c r="A1960" i="80" s="1"/>
  <c r="A1961" i="80" s="1"/>
  <c r="A1962" i="80" s="1"/>
  <c r="A1963" i="80" s="1"/>
  <c r="A1964" i="80" s="1"/>
  <c r="A1965" i="80" s="1"/>
  <c r="A1966" i="80" s="1"/>
  <c r="A1967" i="80" s="1"/>
  <c r="A1968" i="80" s="1"/>
  <c r="A1969" i="80" s="1"/>
  <c r="A1970" i="80" s="1"/>
  <c r="A1971" i="80" s="1"/>
  <c r="A1972" i="80" s="1"/>
  <c r="A1973" i="80" s="1"/>
  <c r="A1974" i="80" s="1"/>
  <c r="A1975" i="80" s="1"/>
  <c r="A1976" i="80" s="1"/>
  <c r="A1977" i="80" s="1"/>
  <c r="A1978" i="80" s="1"/>
  <c r="A1979" i="80" s="1"/>
  <c r="A1980" i="80" s="1"/>
  <c r="A1981" i="80" s="1"/>
  <c r="A1982" i="80" s="1"/>
  <c r="A1983" i="80" s="1"/>
  <c r="A1984" i="80" s="1"/>
  <c r="A1985" i="80" s="1"/>
  <c r="A1986" i="80" s="1"/>
  <c r="A1987" i="80" s="1"/>
  <c r="A1988" i="80" s="1"/>
  <c r="A1989" i="80" s="1"/>
  <c r="A1990" i="80" s="1"/>
  <c r="A1991" i="80" s="1"/>
  <c r="A1992" i="80" s="1"/>
  <c r="A1993" i="80" s="1"/>
  <c r="A1994" i="80" s="1"/>
  <c r="A1995" i="80" s="1"/>
  <c r="A1996" i="80" s="1"/>
  <c r="A1997" i="80" s="1"/>
  <c r="A1998" i="80" s="1"/>
  <c r="A1999" i="80" s="1"/>
  <c r="A2000" i="80" s="1"/>
  <c r="A2001" i="80" s="1"/>
  <c r="A2002" i="80" s="1"/>
  <c r="A2003" i="80" s="1"/>
  <c r="A2004" i="80" s="1"/>
  <c r="A2005" i="80" s="1"/>
  <c r="A2006" i="80" s="1"/>
  <c r="A2007" i="80" s="1"/>
  <c r="A2008" i="80" s="1"/>
  <c r="A2009" i="80" s="1"/>
  <c r="A2010" i="80" s="1"/>
  <c r="A2011" i="80" s="1"/>
  <c r="A2012" i="80" s="1"/>
  <c r="A2013" i="80" s="1"/>
  <c r="A2014" i="80" s="1"/>
  <c r="A2015" i="80" s="1"/>
  <c r="A2016" i="80" s="1"/>
  <c r="A2017" i="80" s="1"/>
  <c r="A2018" i="80" s="1"/>
  <c r="A2019" i="80" s="1"/>
  <c r="A2020" i="80" s="1"/>
  <c r="A2021" i="80" s="1"/>
  <c r="A2022" i="80" s="1"/>
  <c r="A2023" i="80" s="1"/>
  <c r="A2024" i="80" s="1"/>
  <c r="A2025" i="80" s="1"/>
  <c r="A2026" i="80" s="1"/>
  <c r="A2027" i="80" s="1"/>
  <c r="A2028" i="80" s="1"/>
  <c r="A2029" i="80" s="1"/>
  <c r="A2030" i="80" s="1"/>
  <c r="A2031" i="80" s="1"/>
  <c r="A2032" i="80" s="1"/>
  <c r="A2033" i="80" s="1"/>
  <c r="A2034" i="80" s="1"/>
  <c r="A2035" i="80" s="1"/>
  <c r="A2036" i="80" s="1"/>
  <c r="A2037" i="80" s="1"/>
  <c r="A2038" i="80" s="1"/>
  <c r="A2039" i="80" s="1"/>
  <c r="A2040" i="80" s="1"/>
  <c r="A2041" i="80" s="1"/>
  <c r="A2042" i="80" s="1"/>
  <c r="A2043" i="80" s="1"/>
  <c r="A2044" i="80" s="1"/>
  <c r="A2045" i="80" s="1"/>
  <c r="A2046" i="80" s="1"/>
  <c r="A2047" i="80" s="1"/>
  <c r="A2048" i="80" s="1"/>
  <c r="A2049" i="80" s="1"/>
  <c r="A2050" i="80" s="1"/>
  <c r="A2051" i="80" s="1"/>
  <c r="A2052" i="80" s="1"/>
  <c r="A2053" i="80" s="1"/>
  <c r="A2054" i="80" s="1"/>
  <c r="A2055" i="80" s="1"/>
  <c r="A2056" i="80" s="1"/>
  <c r="A2057" i="80" s="1"/>
  <c r="A2058" i="80" s="1"/>
  <c r="A2059" i="80" s="1"/>
  <c r="A2060" i="80" s="1"/>
  <c r="A2061" i="80" s="1"/>
  <c r="A2062" i="80" s="1"/>
  <c r="A2063" i="80" s="1"/>
  <c r="A2064" i="80" s="1"/>
  <c r="A2065" i="80" s="1"/>
  <c r="A2066" i="80" s="1"/>
  <c r="A2067" i="80" s="1"/>
  <c r="A2068" i="80" s="1"/>
  <c r="A2069" i="80" s="1"/>
  <c r="A2070" i="80" s="1"/>
  <c r="A2071" i="80" s="1"/>
  <c r="A2072" i="80" s="1"/>
  <c r="A2073" i="80" s="1"/>
  <c r="A2074" i="80" s="1"/>
  <c r="A2075" i="80" s="1"/>
  <c r="A2076" i="80" s="1"/>
  <c r="A2077" i="80" s="1"/>
  <c r="A2078" i="80" s="1"/>
  <c r="A2079" i="80" s="1"/>
  <c r="A2080" i="80" s="1"/>
  <c r="A2081" i="80" s="1"/>
  <c r="A2082" i="80" s="1"/>
  <c r="A2083" i="80" s="1"/>
  <c r="A2084" i="80" s="1"/>
  <c r="A2085" i="80" s="1"/>
  <c r="A2086" i="80" s="1"/>
  <c r="A2087" i="80" s="1"/>
  <c r="A2088" i="80" s="1"/>
  <c r="A2089" i="80" s="1"/>
  <c r="A2090" i="80" s="1"/>
  <c r="A2091" i="80" s="1"/>
  <c r="A2092" i="80" s="1"/>
  <c r="A2093" i="80" s="1"/>
  <c r="A2094" i="80" s="1"/>
  <c r="A2095" i="80" s="1"/>
  <c r="A2096" i="80" s="1"/>
  <c r="A2097" i="80" s="1"/>
  <c r="A2098" i="80" s="1"/>
  <c r="A2099" i="80" s="1"/>
  <c r="A2100" i="80" s="1"/>
  <c r="A2101" i="80" s="1"/>
  <c r="A2102" i="80" s="1"/>
  <c r="A2103" i="80" s="1"/>
  <c r="A2104" i="80" s="1"/>
  <c r="A2105" i="80" s="1"/>
  <c r="A2106" i="80" s="1"/>
  <c r="A2107" i="80" s="1"/>
  <c r="A2108" i="80" s="1"/>
  <c r="A2109" i="80" s="1"/>
  <c r="A2110" i="80" s="1"/>
  <c r="A2111" i="80" s="1"/>
  <c r="A2112" i="80" s="1"/>
  <c r="A2113" i="80" s="1"/>
  <c r="A2114" i="80" s="1"/>
  <c r="A2115" i="80" s="1"/>
  <c r="A2116" i="80" s="1"/>
  <c r="A2117" i="80" s="1"/>
  <c r="A2118" i="80" s="1"/>
  <c r="A2119" i="80" s="1"/>
  <c r="A2120" i="80" s="1"/>
  <c r="A2121" i="80" s="1"/>
  <c r="A2122" i="80" s="1"/>
  <c r="A2123" i="80" s="1"/>
  <c r="A2124" i="80" s="1"/>
  <c r="A2125" i="80" s="1"/>
  <c r="A2126" i="80" s="1"/>
  <c r="A2127" i="80" s="1"/>
  <c r="A2128" i="80" s="1"/>
  <c r="A2129" i="80" s="1"/>
  <c r="A2130" i="80" s="1"/>
  <c r="A2131" i="80" s="1"/>
  <c r="A2132" i="80" s="1"/>
  <c r="A2133" i="80" s="1"/>
  <c r="A2134" i="80" s="1"/>
  <c r="A2135" i="80" s="1"/>
  <c r="A2136" i="80" s="1"/>
  <c r="A2137" i="80" s="1"/>
  <c r="A2138" i="80" s="1"/>
  <c r="A2139" i="80" s="1"/>
  <c r="A2140" i="80" s="1"/>
  <c r="A2141" i="80" s="1"/>
  <c r="A2142" i="80" s="1"/>
  <c r="A2143" i="80" s="1"/>
  <c r="A2144" i="80" s="1"/>
  <c r="A2145" i="80" s="1"/>
  <c r="A2146" i="80" s="1"/>
  <c r="A2147" i="80" s="1"/>
  <c r="A2148" i="80" s="1"/>
  <c r="A2149" i="80" s="1"/>
  <c r="A2150" i="80" s="1"/>
  <c r="A2151" i="80" s="1"/>
  <c r="A2152" i="80" s="1"/>
  <c r="A2153" i="80" s="1"/>
  <c r="A2154" i="80" s="1"/>
  <c r="A2155" i="80" s="1"/>
  <c r="A2156" i="80" s="1"/>
  <c r="A2157" i="80" s="1"/>
  <c r="A2158" i="80" s="1"/>
  <c r="A2159" i="80" s="1"/>
  <c r="A2160" i="80" s="1"/>
  <c r="A2161" i="80" s="1"/>
  <c r="A2162" i="80" s="1"/>
  <c r="A2163" i="80" s="1"/>
  <c r="A2164" i="80" s="1"/>
  <c r="A2165" i="80" s="1"/>
  <c r="A2166" i="80" s="1"/>
  <c r="A2167" i="80" s="1"/>
  <c r="A2168" i="80" s="1"/>
  <c r="A2169" i="80" s="1"/>
  <c r="A2170" i="80" s="1"/>
  <c r="A2171" i="80" s="1"/>
  <c r="A2172" i="80" s="1"/>
  <c r="A2173" i="80" s="1"/>
  <c r="A2174" i="80" s="1"/>
  <c r="A2175" i="80" s="1"/>
  <c r="A2176" i="80" s="1"/>
  <c r="A2177" i="80" s="1"/>
  <c r="A2178" i="80" s="1"/>
  <c r="A2179" i="80" s="1"/>
  <c r="A2180" i="80" s="1"/>
  <c r="A2181" i="80" s="1"/>
  <c r="A2182" i="80" s="1"/>
  <c r="A2183" i="80" s="1"/>
  <c r="A2184" i="80" s="1"/>
  <c r="A2185" i="80" s="1"/>
  <c r="A2186" i="80" s="1"/>
  <c r="A2187" i="80" s="1"/>
  <c r="A2188" i="80" s="1"/>
  <c r="A2189" i="80" s="1"/>
  <c r="A2190" i="80" s="1"/>
  <c r="A2191" i="80" s="1"/>
  <c r="A2192" i="80" s="1"/>
  <c r="A2193" i="80" s="1"/>
  <c r="A2194" i="80" s="1"/>
  <c r="A2195" i="80" s="1"/>
  <c r="A2196" i="80" s="1"/>
  <c r="A2197" i="80" s="1"/>
  <c r="A2198" i="80" s="1"/>
  <c r="A2199" i="80" s="1"/>
  <c r="A2200" i="80" s="1"/>
  <c r="A2201" i="80" s="1"/>
  <c r="A2202" i="80" s="1"/>
  <c r="A2203" i="80" s="1"/>
  <c r="A2204" i="80" s="1"/>
  <c r="A2205" i="80" s="1"/>
  <c r="A2206" i="80" s="1"/>
  <c r="A2207" i="80" s="1"/>
  <c r="A2208" i="80" s="1"/>
  <c r="A2209" i="80" s="1"/>
  <c r="A2210" i="80" s="1"/>
  <c r="A2211" i="80" s="1"/>
  <c r="A2212" i="80" s="1"/>
  <c r="A2213" i="80" s="1"/>
  <c r="A2214" i="80" s="1"/>
  <c r="A2215" i="80" s="1"/>
  <c r="A2216" i="80" s="1"/>
  <c r="A2217" i="80" s="1"/>
  <c r="A2218" i="80" s="1"/>
  <c r="A2219" i="80" s="1"/>
  <c r="A2220" i="80" s="1"/>
  <c r="A2221" i="80" s="1"/>
  <c r="A2222" i="80" s="1"/>
  <c r="A2223" i="80" s="1"/>
  <c r="A2224" i="80" s="1"/>
  <c r="A2225" i="80" s="1"/>
  <c r="A2226" i="80" s="1"/>
  <c r="A2227" i="80" s="1"/>
  <c r="A2228" i="80" s="1"/>
  <c r="A2229" i="80" s="1"/>
  <c r="A2230" i="80" s="1"/>
  <c r="A2231" i="80" s="1"/>
  <c r="A2232" i="80" s="1"/>
  <c r="A2233" i="80" s="1"/>
  <c r="A2234" i="80" s="1"/>
  <c r="A2235" i="80" s="1"/>
  <c r="A2236" i="80" s="1"/>
  <c r="A2237" i="80" s="1"/>
  <c r="A2238" i="80" s="1"/>
  <c r="A2239" i="80" s="1"/>
  <c r="A2240" i="80" s="1"/>
  <c r="A2241" i="80" s="1"/>
  <c r="A2242" i="80" s="1"/>
  <c r="A2243" i="80" s="1"/>
  <c r="A2244" i="80" s="1"/>
  <c r="A2245" i="80" s="1"/>
  <c r="A2246" i="80" s="1"/>
  <c r="A2247" i="80" s="1"/>
  <c r="A2248" i="80" s="1"/>
  <c r="A2249" i="80" s="1"/>
  <c r="A2250" i="80" s="1"/>
  <c r="A2251" i="80" s="1"/>
  <c r="A2252" i="80" s="1"/>
  <c r="A2253" i="80" s="1"/>
  <c r="A2254" i="80" s="1"/>
  <c r="A2255" i="80" s="1"/>
  <c r="A2256" i="80" s="1"/>
  <c r="A2257" i="80" s="1"/>
  <c r="A2258" i="80" s="1"/>
  <c r="A2259" i="80" s="1"/>
  <c r="A2260" i="80" s="1"/>
  <c r="A2261" i="80" s="1"/>
  <c r="A2262" i="80" s="1"/>
  <c r="A2263" i="80" s="1"/>
  <c r="A2264" i="80" s="1"/>
  <c r="A2265" i="80" s="1"/>
  <c r="A2266" i="80" s="1"/>
  <c r="A2267" i="80" s="1"/>
  <c r="A2268" i="80" s="1"/>
  <c r="A2269" i="80" s="1"/>
  <c r="A2270" i="80" s="1"/>
  <c r="A2271" i="80" s="1"/>
  <c r="A2272" i="80" s="1"/>
  <c r="A2273" i="80" s="1"/>
  <c r="A2274" i="80" s="1"/>
  <c r="A2275" i="80" s="1"/>
  <c r="A2276" i="80" s="1"/>
  <c r="A2277" i="80" s="1"/>
  <c r="A2278" i="80" s="1"/>
  <c r="A2279" i="80" s="1"/>
  <c r="A2280" i="80" s="1"/>
  <c r="A2281" i="80" s="1"/>
  <c r="A2282" i="80" s="1"/>
  <c r="A2283" i="80" s="1"/>
  <c r="A2284" i="80" s="1"/>
  <c r="A2285" i="80" s="1"/>
  <c r="A2286" i="80" s="1"/>
  <c r="A2287" i="80" s="1"/>
  <c r="A2288" i="80" s="1"/>
  <c r="A2289" i="80" s="1"/>
  <c r="A2290" i="80" s="1"/>
  <c r="A2291" i="80" s="1"/>
  <c r="A2292" i="80" s="1"/>
  <c r="A2293" i="80" s="1"/>
  <c r="A2294" i="80" s="1"/>
  <c r="A2295" i="80" s="1"/>
  <c r="A2296" i="80" s="1"/>
  <c r="A2297" i="80" s="1"/>
  <c r="A2298" i="80" s="1"/>
  <c r="A2299" i="80" s="1"/>
  <c r="A2300" i="80" s="1"/>
  <c r="A2301" i="80" s="1"/>
  <c r="A2302" i="80" s="1"/>
  <c r="A2303" i="80" s="1"/>
  <c r="A2304" i="80" s="1"/>
  <c r="A2305" i="80" s="1"/>
  <c r="A2306" i="80" s="1"/>
  <c r="A2307" i="80" s="1"/>
  <c r="A2308" i="80" s="1"/>
  <c r="A2309" i="80" s="1"/>
  <c r="A2310" i="80" s="1"/>
  <c r="A2311" i="80" s="1"/>
  <c r="A2312" i="80" s="1"/>
  <c r="A2313" i="80" s="1"/>
  <c r="A2314" i="80" s="1"/>
  <c r="A2315" i="80" s="1"/>
  <c r="A2316" i="80" s="1"/>
  <c r="A2317" i="80" s="1"/>
  <c r="A2318" i="80" s="1"/>
  <c r="A2319" i="80" s="1"/>
  <c r="A2320" i="80" s="1"/>
  <c r="A2321" i="80" s="1"/>
  <c r="A2322" i="80" s="1"/>
  <c r="A2323" i="80" s="1"/>
  <c r="A2324" i="80" s="1"/>
  <c r="A2325" i="80" s="1"/>
  <c r="A2326" i="80" s="1"/>
  <c r="A2327" i="80" s="1"/>
  <c r="A2328" i="80" s="1"/>
  <c r="A2329" i="80" s="1"/>
  <c r="A2330" i="80" s="1"/>
  <c r="A2331" i="80" s="1"/>
  <c r="A2332" i="80" s="1"/>
  <c r="A2333" i="80" s="1"/>
  <c r="A2334" i="80" s="1"/>
  <c r="A2335" i="80" s="1"/>
  <c r="A2336" i="80" s="1"/>
  <c r="A2337" i="80" s="1"/>
  <c r="A2338" i="80" s="1"/>
  <c r="A2339" i="80" s="1"/>
  <c r="A2340" i="80" s="1"/>
  <c r="A2341" i="80" s="1"/>
  <c r="A2342" i="80" s="1"/>
  <c r="A2343" i="80" s="1"/>
  <c r="A2344" i="80" s="1"/>
  <c r="A2345" i="80" s="1"/>
  <c r="A2346" i="80" s="1"/>
  <c r="A2347" i="80" s="1"/>
  <c r="A2348" i="80" s="1"/>
  <c r="A2349" i="80" s="1"/>
  <c r="A2350" i="80" s="1"/>
  <c r="A2351" i="80" s="1"/>
  <c r="A2352" i="80" s="1"/>
  <c r="A2353" i="80" s="1"/>
  <c r="A2354" i="80" s="1"/>
  <c r="A2355" i="80" s="1"/>
  <c r="A2356" i="80" s="1"/>
  <c r="A2357" i="80" s="1"/>
  <c r="A2358" i="80" s="1"/>
  <c r="A2359" i="80" s="1"/>
  <c r="A2360" i="80" s="1"/>
  <c r="A2361" i="80" s="1"/>
  <c r="A2362" i="80" s="1"/>
  <c r="A2363" i="80" s="1"/>
  <c r="A2364" i="80" s="1"/>
  <c r="A2365" i="80" s="1"/>
  <c r="A2366" i="80" s="1"/>
  <c r="A2367" i="80" s="1"/>
  <c r="A2368" i="80" s="1"/>
  <c r="A2369" i="80" s="1"/>
  <c r="A2370" i="80" s="1"/>
  <c r="A2371" i="80" s="1"/>
  <c r="A2372" i="80" s="1"/>
  <c r="A2373" i="80" s="1"/>
  <c r="A2374" i="80" s="1"/>
  <c r="A2375" i="80" s="1"/>
  <c r="A2376" i="80" s="1"/>
  <c r="A2377" i="80" s="1"/>
  <c r="A2378" i="80" s="1"/>
  <c r="A2379" i="80" s="1"/>
  <c r="A2380" i="80" s="1"/>
  <c r="A2381" i="80" s="1"/>
  <c r="A2382" i="80" s="1"/>
  <c r="A2383" i="80" s="1"/>
  <c r="A2384" i="80" s="1"/>
  <c r="A2385" i="80" s="1"/>
  <c r="A2386" i="80" s="1"/>
  <c r="A2387" i="80" s="1"/>
  <c r="A2388" i="80" s="1"/>
  <c r="A2389" i="80" s="1"/>
  <c r="A2390" i="80" s="1"/>
  <c r="A2391" i="80" s="1"/>
  <c r="A2392" i="80" s="1"/>
  <c r="A2393" i="80" s="1"/>
  <c r="A2394" i="80" s="1"/>
  <c r="A2395" i="80" s="1"/>
  <c r="A2396" i="80" s="1"/>
  <c r="A2397" i="80" s="1"/>
  <c r="A2398" i="80" s="1"/>
  <c r="A2399" i="80" s="1"/>
  <c r="A2400" i="80" s="1"/>
  <c r="A2401" i="80" s="1"/>
  <c r="A2402" i="80" s="1"/>
  <c r="A2403" i="80" s="1"/>
  <c r="A2404" i="80" s="1"/>
  <c r="A2405" i="80" s="1"/>
  <c r="A2406" i="80" s="1"/>
  <c r="A2407" i="80" s="1"/>
  <c r="A2408" i="80" s="1"/>
  <c r="A2409" i="80" s="1"/>
  <c r="A2410" i="80" s="1"/>
  <c r="A2411" i="80" s="1"/>
  <c r="A2412" i="80" s="1"/>
  <c r="A2413" i="80" s="1"/>
  <c r="A2414" i="80" s="1"/>
  <c r="A2415" i="80" s="1"/>
  <c r="A2416" i="80" s="1"/>
  <c r="A2417" i="80" s="1"/>
  <c r="A2418" i="80" s="1"/>
  <c r="A2419" i="80" s="1"/>
  <c r="A2420" i="80" s="1"/>
  <c r="A2421" i="80" s="1"/>
  <c r="A2422" i="80" s="1"/>
  <c r="A2423" i="80" s="1"/>
  <c r="A2424" i="80" s="1"/>
  <c r="A2425" i="80" s="1"/>
  <c r="A2426" i="80" s="1"/>
  <c r="A2427" i="80" s="1"/>
  <c r="A2428" i="80" s="1"/>
  <c r="A2429" i="80" s="1"/>
  <c r="A2430" i="80" s="1"/>
  <c r="A2431" i="80" s="1"/>
  <c r="A2432" i="80" s="1"/>
  <c r="A2433" i="80" s="1"/>
  <c r="A2434" i="80" s="1"/>
  <c r="A2435" i="80" s="1"/>
  <c r="A2436" i="80" s="1"/>
  <c r="A2437" i="80" s="1"/>
  <c r="A2438" i="80" s="1"/>
  <c r="A2439" i="80" s="1"/>
  <c r="A2440" i="80" s="1"/>
  <c r="A2441" i="80" s="1"/>
  <c r="A2442" i="80" s="1"/>
  <c r="A2443" i="80" s="1"/>
  <c r="A2444" i="80" s="1"/>
  <c r="A2445" i="80" s="1"/>
  <c r="A2446" i="80" s="1"/>
  <c r="A2447" i="80" s="1"/>
  <c r="A2448" i="80" s="1"/>
  <c r="A2449" i="80" s="1"/>
  <c r="A2450" i="80" s="1"/>
  <c r="A2451" i="80" s="1"/>
  <c r="A2452" i="80" s="1"/>
  <c r="A2453" i="80" s="1"/>
  <c r="A2454" i="80" s="1"/>
  <c r="A2455" i="80" s="1"/>
  <c r="A2456" i="80" s="1"/>
  <c r="A2457" i="80" s="1"/>
  <c r="A2458" i="80" s="1"/>
  <c r="A2459" i="80" s="1"/>
  <c r="A2460" i="80" s="1"/>
  <c r="A2461" i="80" s="1"/>
  <c r="A2462" i="80" s="1"/>
  <c r="A2463" i="80" s="1"/>
  <c r="A2464" i="80" s="1"/>
  <c r="A2465" i="80" s="1"/>
  <c r="A2466" i="80" s="1"/>
  <c r="A2467" i="80" s="1"/>
  <c r="A2468" i="80" s="1"/>
  <c r="A2469" i="80" s="1"/>
  <c r="A2470" i="80" s="1"/>
  <c r="A2471" i="80" s="1"/>
  <c r="A2472" i="80" s="1"/>
  <c r="A2473" i="80" s="1"/>
  <c r="A2474" i="80" s="1"/>
  <c r="A2475" i="80" s="1"/>
  <c r="A2476" i="80" s="1"/>
  <c r="A2477" i="80" s="1"/>
  <c r="A2478" i="80" s="1"/>
  <c r="A2479" i="80" s="1"/>
  <c r="A2480" i="80" s="1"/>
  <c r="A2481" i="80" s="1"/>
  <c r="A2482" i="80" s="1"/>
  <c r="A2483" i="80" s="1"/>
  <c r="A2484" i="80" s="1"/>
  <c r="A2485" i="80" s="1"/>
  <c r="A2486" i="80" s="1"/>
  <c r="A2487" i="80" s="1"/>
  <c r="A2488" i="80" s="1"/>
  <c r="A2489" i="80" s="1"/>
  <c r="A2490" i="80" s="1"/>
  <c r="A2491" i="80" s="1"/>
  <c r="A2492" i="80" s="1"/>
  <c r="A2493" i="80" s="1"/>
  <c r="A2494" i="80" s="1"/>
  <c r="A2495" i="80" s="1"/>
  <c r="A2496" i="80" s="1"/>
  <c r="A2497" i="80" s="1"/>
  <c r="A2498" i="80" s="1"/>
  <c r="A2499" i="80" s="1"/>
  <c r="A2500" i="80" s="1"/>
  <c r="A2501" i="80" s="1"/>
  <c r="A2502" i="80" s="1"/>
  <c r="A2503" i="80" s="1"/>
  <c r="A2504" i="80" s="1"/>
  <c r="A2505" i="80" s="1"/>
  <c r="A2506" i="80" s="1"/>
  <c r="A2507" i="80" s="1"/>
  <c r="A2508" i="80" s="1"/>
  <c r="A2509" i="80" s="1"/>
  <c r="A2510" i="80" s="1"/>
  <c r="A2511" i="80" s="1"/>
  <c r="A2512" i="80" s="1"/>
  <c r="A2513" i="80" s="1"/>
  <c r="A2514" i="80" s="1"/>
  <c r="A2515" i="80" s="1"/>
  <c r="A2516" i="80" s="1"/>
  <c r="A2517" i="80" s="1"/>
  <c r="A2518" i="80" s="1"/>
  <c r="A2519" i="80" s="1"/>
  <c r="A2520" i="80" s="1"/>
  <c r="A2521" i="80" s="1"/>
  <c r="A2522" i="80" s="1"/>
  <c r="A2523" i="80" s="1"/>
  <c r="A2524" i="80" s="1"/>
  <c r="A2525" i="80" s="1"/>
  <c r="A2526" i="80" s="1"/>
  <c r="A2527" i="80" s="1"/>
  <c r="A2528" i="80" s="1"/>
  <c r="A2529" i="80" s="1"/>
  <c r="A2530" i="80" s="1"/>
  <c r="A2531" i="80" s="1"/>
  <c r="A2532" i="80" s="1"/>
  <c r="A2533" i="80" s="1"/>
  <c r="A2534" i="80" s="1"/>
  <c r="A2535" i="80" s="1"/>
  <c r="A2536" i="80" s="1"/>
  <c r="A2537" i="80" s="1"/>
  <c r="A2538" i="80" s="1"/>
  <c r="A2539" i="80" s="1"/>
  <c r="A2540" i="80" s="1"/>
  <c r="A2541" i="80" s="1"/>
  <c r="A2542" i="80" s="1"/>
  <c r="A2543" i="80" s="1"/>
  <c r="A2544" i="80" s="1"/>
  <c r="A2545" i="80" s="1"/>
  <c r="A2546" i="80" s="1"/>
  <c r="A2547" i="80" s="1"/>
  <c r="A2548" i="80" s="1"/>
  <c r="A2549" i="80" s="1"/>
  <c r="A2550" i="80" s="1"/>
  <c r="A2551" i="80" s="1"/>
  <c r="A2552" i="80" s="1"/>
  <c r="A2553" i="80" s="1"/>
  <c r="A2554" i="80" s="1"/>
  <c r="A2555" i="80" s="1"/>
  <c r="A2556" i="80" s="1"/>
  <c r="A2557" i="80" s="1"/>
  <c r="A2558" i="80" s="1"/>
  <c r="A2559" i="80" s="1"/>
  <c r="A2560" i="80" s="1"/>
  <c r="A2561" i="80" s="1"/>
  <c r="A2562" i="80" s="1"/>
  <c r="A2563" i="80" s="1"/>
  <c r="A2564" i="80" s="1"/>
  <c r="A2565" i="80" s="1"/>
  <c r="A2566" i="80" s="1"/>
  <c r="A2567" i="80" s="1"/>
  <c r="A2568" i="80" s="1"/>
  <c r="A2569" i="80" s="1"/>
  <c r="A2570" i="80" s="1"/>
  <c r="A2571" i="80" s="1"/>
  <c r="A2572" i="80" s="1"/>
  <c r="A2573" i="80" s="1"/>
  <c r="A2574" i="80" s="1"/>
  <c r="A2575" i="80" s="1"/>
  <c r="A2576" i="80" s="1"/>
  <c r="A2577" i="80" s="1"/>
  <c r="A2578" i="80" s="1"/>
  <c r="A2579" i="80" s="1"/>
  <c r="A2580" i="80" s="1"/>
  <c r="A2581" i="80" s="1"/>
  <c r="A2582" i="80" s="1"/>
  <c r="A2583" i="80" s="1"/>
  <c r="A2584" i="80" s="1"/>
  <c r="A2585" i="80" s="1"/>
  <c r="A2586" i="80" s="1"/>
  <c r="A2587" i="80" s="1"/>
  <c r="A2588" i="80" s="1"/>
  <c r="A2589" i="80" s="1"/>
  <c r="A2590" i="80" s="1"/>
  <c r="A2591" i="80" s="1"/>
  <c r="A2592" i="80" s="1"/>
  <c r="A2593" i="80" s="1"/>
  <c r="A2594" i="80" s="1"/>
  <c r="A2595" i="80" s="1"/>
  <c r="A2596" i="80" s="1"/>
  <c r="A2597" i="80" s="1"/>
  <c r="A2598" i="80" s="1"/>
  <c r="A2599" i="80" s="1"/>
  <c r="A2600" i="80" s="1"/>
  <c r="A2601" i="80" s="1"/>
  <c r="A2602" i="80" s="1"/>
  <c r="A2603" i="80" s="1"/>
  <c r="A2604" i="80" s="1"/>
  <c r="A2605" i="80" s="1"/>
  <c r="A2606" i="80" s="1"/>
  <c r="A2607" i="80" s="1"/>
  <c r="A2608" i="80" s="1"/>
  <c r="A2609" i="80" s="1"/>
  <c r="A2610" i="80" s="1"/>
  <c r="A2611" i="80" s="1"/>
  <c r="A2612" i="80" s="1"/>
  <c r="A2613" i="80" s="1"/>
  <c r="A2614" i="80" s="1"/>
  <c r="A2615" i="80" s="1"/>
  <c r="A2616" i="80" s="1"/>
  <c r="A2617" i="80" s="1"/>
  <c r="A2618" i="80" s="1"/>
  <c r="A2619" i="80" s="1"/>
  <c r="A2620" i="80" s="1"/>
  <c r="A2621" i="80" s="1"/>
  <c r="A2622" i="80" s="1"/>
  <c r="A2623" i="80" s="1"/>
  <c r="A2624" i="80" s="1"/>
  <c r="A2625" i="80" s="1"/>
  <c r="A2626" i="80" s="1"/>
  <c r="A2627" i="80" s="1"/>
  <c r="A2628" i="80" s="1"/>
  <c r="A2629" i="80" s="1"/>
  <c r="A2630" i="80" s="1"/>
  <c r="A2631" i="80" s="1"/>
  <c r="A2632" i="80" s="1"/>
  <c r="A2633" i="80" s="1"/>
  <c r="A2634" i="80" s="1"/>
  <c r="A2635" i="80" s="1"/>
  <c r="A2636" i="80" s="1"/>
  <c r="A2637" i="80" s="1"/>
  <c r="A2638" i="80" s="1"/>
  <c r="A2639" i="80" s="1"/>
  <c r="A2640" i="80" s="1"/>
  <c r="A2641" i="80" s="1"/>
  <c r="A2642" i="80" s="1"/>
  <c r="A2643" i="80" s="1"/>
  <c r="A2644" i="80" s="1"/>
  <c r="A2645" i="80" s="1"/>
  <c r="A2646" i="80" s="1"/>
  <c r="A2647" i="80" s="1"/>
  <c r="A2648" i="80" s="1"/>
  <c r="A2649" i="80" s="1"/>
  <c r="A2650" i="80" s="1"/>
  <c r="A2651" i="80" s="1"/>
  <c r="A2652" i="80" s="1"/>
  <c r="A2653" i="80" s="1"/>
  <c r="A2654" i="80" s="1"/>
  <c r="A2655" i="80" s="1"/>
  <c r="A2656" i="80" s="1"/>
  <c r="A2657" i="80" s="1"/>
  <c r="A2658" i="80" s="1"/>
  <c r="A2659" i="80" s="1"/>
  <c r="A2660" i="80" s="1"/>
  <c r="A2661" i="80" s="1"/>
  <c r="A2662" i="80" s="1"/>
  <c r="A2663" i="80" s="1"/>
  <c r="A2664" i="80" s="1"/>
  <c r="A2665" i="80" s="1"/>
  <c r="A2666" i="80" s="1"/>
  <c r="A2667" i="80" s="1"/>
  <c r="A2668" i="80" s="1"/>
  <c r="A2669" i="80" s="1"/>
  <c r="A2670" i="80" s="1"/>
  <c r="A2671" i="80" s="1"/>
  <c r="A2672" i="80" s="1"/>
  <c r="A2673" i="80" s="1"/>
  <c r="A2674" i="80" s="1"/>
  <c r="A2675" i="80" s="1"/>
  <c r="A2676" i="80" s="1"/>
  <c r="A2677" i="80" s="1"/>
  <c r="A2678" i="80" s="1"/>
  <c r="A2679" i="80" s="1"/>
  <c r="A2680" i="80" s="1"/>
  <c r="A2681" i="80" s="1"/>
  <c r="A2682" i="80" s="1"/>
  <c r="A2683" i="80" s="1"/>
  <c r="A2684" i="80" s="1"/>
  <c r="A2685" i="80" s="1"/>
  <c r="A2686" i="80" s="1"/>
  <c r="A2687" i="80" s="1"/>
  <c r="A2688" i="80" s="1"/>
  <c r="A2689" i="80" s="1"/>
  <c r="A2690" i="80" s="1"/>
  <c r="A2691" i="80" s="1"/>
  <c r="A2692" i="80" s="1"/>
  <c r="A2693" i="80" s="1"/>
  <c r="A2694" i="80" s="1"/>
  <c r="A2695" i="80" s="1"/>
  <c r="A2696" i="80" s="1"/>
  <c r="A2697" i="80" s="1"/>
  <c r="A2698" i="80" s="1"/>
  <c r="A2699" i="80" s="1"/>
  <c r="A2700" i="80" s="1"/>
  <c r="A2701" i="80" s="1"/>
  <c r="A2702" i="80" s="1"/>
  <c r="A2703" i="80" s="1"/>
  <c r="A2704" i="80" s="1"/>
  <c r="A2705" i="80" s="1"/>
  <c r="A2706" i="80" s="1"/>
  <c r="A2707" i="80" s="1"/>
  <c r="A2708" i="80" s="1"/>
  <c r="A2709" i="80" s="1"/>
  <c r="A2710" i="80" s="1"/>
  <c r="A2711" i="80" s="1"/>
  <c r="A2712" i="80" s="1"/>
  <c r="A2713" i="80" s="1"/>
  <c r="A2714" i="80" s="1"/>
  <c r="A2715" i="80" s="1"/>
  <c r="A2716" i="80" s="1"/>
  <c r="A2717" i="80" s="1"/>
  <c r="A2718" i="80" s="1"/>
  <c r="A2719" i="80" s="1"/>
  <c r="A2720" i="80" s="1"/>
  <c r="A2721" i="80" s="1"/>
  <c r="A2722" i="80" s="1"/>
  <c r="A2723" i="80" s="1"/>
  <c r="A2724" i="80" s="1"/>
  <c r="A2725" i="80" s="1"/>
  <c r="A2726" i="80" s="1"/>
  <c r="A2727" i="80" s="1"/>
  <c r="A2728" i="80" s="1"/>
  <c r="A2729" i="80" s="1"/>
  <c r="A2730" i="80" s="1"/>
  <c r="A2731" i="80" s="1"/>
  <c r="A2732" i="80" s="1"/>
  <c r="A2733" i="80" s="1"/>
  <c r="A2734" i="80" s="1"/>
  <c r="A2735" i="80" s="1"/>
  <c r="A2736" i="80" s="1"/>
  <c r="A2737" i="80" s="1"/>
  <c r="A2738" i="80" s="1"/>
  <c r="A2739" i="80" s="1"/>
  <c r="A2740" i="80" s="1"/>
  <c r="A2741" i="80" s="1"/>
  <c r="A2742" i="80" s="1"/>
  <c r="A2743" i="80" s="1"/>
  <c r="A2744" i="80" s="1"/>
  <c r="A2745" i="80" s="1"/>
  <c r="A2746" i="80" s="1"/>
  <c r="A2747" i="80" s="1"/>
  <c r="A2748" i="80" s="1"/>
  <c r="A2749" i="80" s="1"/>
  <c r="A2750" i="80" s="1"/>
  <c r="A2751" i="80" s="1"/>
  <c r="A2752" i="80" s="1"/>
  <c r="A2753" i="80" s="1"/>
  <c r="A2754" i="80" s="1"/>
  <c r="A2755" i="80" s="1"/>
  <c r="A2756" i="80" s="1"/>
  <c r="A2757" i="80" s="1"/>
  <c r="A2758" i="80" s="1"/>
  <c r="A2759" i="80" s="1"/>
  <c r="A2760" i="80" s="1"/>
  <c r="A2761" i="80" s="1"/>
  <c r="A2762" i="80" s="1"/>
  <c r="A2763" i="80" s="1"/>
  <c r="A2764" i="80" s="1"/>
  <c r="A2765" i="80" s="1"/>
  <c r="A2766" i="80" s="1"/>
  <c r="A2767" i="80" s="1"/>
  <c r="A2768" i="80" s="1"/>
  <c r="A2769" i="80" s="1"/>
  <c r="A2770" i="80" s="1"/>
  <c r="A2771" i="80" s="1"/>
  <c r="A2772" i="80" s="1"/>
  <c r="A2773" i="80" s="1"/>
  <c r="A2774" i="80" s="1"/>
  <c r="A2775" i="80" s="1"/>
  <c r="A2776" i="80" s="1"/>
  <c r="A2777" i="80" s="1"/>
  <c r="A2778" i="80" s="1"/>
  <c r="A2779" i="80" s="1"/>
  <c r="A2780" i="80" s="1"/>
  <c r="A2781" i="80" s="1"/>
  <c r="A2782" i="80" s="1"/>
  <c r="A2783" i="80" s="1"/>
  <c r="A2784" i="80" s="1"/>
  <c r="A2785" i="80" s="1"/>
  <c r="A2786" i="80" s="1"/>
  <c r="A2787" i="80" s="1"/>
  <c r="A2788" i="80" s="1"/>
  <c r="A2789" i="80" s="1"/>
  <c r="A2790" i="80" s="1"/>
  <c r="A2791" i="80" s="1"/>
  <c r="A2792" i="80" s="1"/>
  <c r="A2793" i="80" s="1"/>
  <c r="A2794" i="80" s="1"/>
  <c r="A2795" i="80" s="1"/>
  <c r="A2796" i="80" s="1"/>
  <c r="A2797" i="80" s="1"/>
  <c r="A2798" i="80" s="1"/>
  <c r="A2799" i="80" s="1"/>
  <c r="A2800" i="80" s="1"/>
  <c r="A2801" i="80" s="1"/>
  <c r="A2802" i="80" s="1"/>
  <c r="A2803" i="80" s="1"/>
  <c r="A2804" i="80" s="1"/>
  <c r="A2805" i="80" s="1"/>
  <c r="A2806" i="80" s="1"/>
  <c r="A2807" i="80" s="1"/>
  <c r="A2808" i="80" s="1"/>
  <c r="A2809" i="80" s="1"/>
  <c r="A2810" i="80" s="1"/>
  <c r="A2811" i="80" s="1"/>
  <c r="A2812" i="80" s="1"/>
  <c r="A2813" i="80" s="1"/>
  <c r="A2814" i="80" s="1"/>
  <c r="A2815" i="80" s="1"/>
  <c r="A2816" i="80" s="1"/>
  <c r="A2817" i="80" s="1"/>
  <c r="A2818" i="80" s="1"/>
  <c r="A2819" i="80" s="1"/>
  <c r="A2820" i="80" s="1"/>
  <c r="A2821" i="80" s="1"/>
  <c r="A2822" i="80" s="1"/>
  <c r="A2823" i="80" s="1"/>
  <c r="A2824" i="80" s="1"/>
  <c r="A2825" i="80" s="1"/>
  <c r="A2826" i="80" s="1"/>
  <c r="A2827" i="80" s="1"/>
  <c r="A2828" i="80" s="1"/>
  <c r="A2829" i="80" s="1"/>
  <c r="A2830" i="80" s="1"/>
  <c r="A2831" i="80" s="1"/>
  <c r="A2832" i="80" s="1"/>
  <c r="A2833" i="80" s="1"/>
  <c r="A2834" i="80" s="1"/>
  <c r="A2835" i="80" s="1"/>
  <c r="A2836" i="80" s="1"/>
  <c r="A2837" i="80" s="1"/>
  <c r="A2838" i="80" s="1"/>
  <c r="A2839" i="80" s="1"/>
  <c r="A2840" i="80" s="1"/>
  <c r="A2841" i="80" s="1"/>
  <c r="A2842" i="80" s="1"/>
  <c r="A2843" i="80" s="1"/>
  <c r="A2844" i="80" s="1"/>
  <c r="A2845" i="80" s="1"/>
  <c r="A2846" i="80" s="1"/>
  <c r="A2847" i="80" s="1"/>
  <c r="A2848" i="80" s="1"/>
  <c r="A2849" i="80" s="1"/>
  <c r="A2850" i="80" s="1"/>
  <c r="A2851" i="80" s="1"/>
  <c r="A2852" i="80" s="1"/>
  <c r="A2853" i="80" s="1"/>
  <c r="A2854" i="80" s="1"/>
  <c r="A2855" i="80" s="1"/>
  <c r="A2856" i="80" s="1"/>
  <c r="A2857" i="80" s="1"/>
  <c r="A2858" i="80" s="1"/>
  <c r="A2859" i="80" s="1"/>
  <c r="A2860" i="80" s="1"/>
  <c r="A2861" i="80" s="1"/>
  <c r="A2862" i="80" s="1"/>
  <c r="A2863" i="80" s="1"/>
  <c r="A2864" i="80" s="1"/>
  <c r="A2865" i="80" s="1"/>
  <c r="A2866" i="80" s="1"/>
  <c r="A2867" i="80" s="1"/>
  <c r="A2868" i="80" s="1"/>
  <c r="A2869" i="80" s="1"/>
  <c r="A2870" i="80" s="1"/>
  <c r="A2871" i="80" s="1"/>
  <c r="A2872" i="80" s="1"/>
  <c r="A2873" i="80" s="1"/>
  <c r="A2874" i="80" s="1"/>
  <c r="A2875" i="80" s="1"/>
  <c r="A2876" i="80" s="1"/>
  <c r="A2877" i="80" s="1"/>
  <c r="A2878" i="80" s="1"/>
  <c r="A2879" i="80" s="1"/>
  <c r="A2880" i="80" s="1"/>
  <c r="A2881" i="80" s="1"/>
  <c r="A2882" i="80" s="1"/>
  <c r="A2883" i="80" s="1"/>
  <c r="A2884" i="80" s="1"/>
  <c r="A2885" i="80" s="1"/>
  <c r="A2886" i="80" s="1"/>
  <c r="A2887" i="80" s="1"/>
  <c r="A2888" i="80" s="1"/>
  <c r="A2889" i="80" s="1"/>
  <c r="A2890" i="80" s="1"/>
  <c r="A2891" i="80" s="1"/>
  <c r="A2892" i="80" s="1"/>
  <c r="A2893" i="80" s="1"/>
  <c r="A2894" i="80" s="1"/>
  <c r="A2895" i="80" s="1"/>
  <c r="A2896" i="80" s="1"/>
  <c r="A2897" i="80" s="1"/>
  <c r="A2898" i="80" s="1"/>
  <c r="A2899" i="80" s="1"/>
  <c r="A2900" i="80" s="1"/>
  <c r="A2901" i="80" s="1"/>
  <c r="A2902" i="80" s="1"/>
  <c r="A2903" i="80" s="1"/>
  <c r="A2904" i="80" s="1"/>
  <c r="A2905" i="80" s="1"/>
  <c r="A2906" i="80" s="1"/>
  <c r="A2907" i="80" s="1"/>
  <c r="A2908" i="80" s="1"/>
  <c r="A2909" i="80" s="1"/>
  <c r="A2910" i="80" s="1"/>
  <c r="A2911" i="80" s="1"/>
  <c r="A2912" i="80" s="1"/>
  <c r="A2913" i="80" s="1"/>
  <c r="A2914" i="80" s="1"/>
  <c r="A2915" i="80" s="1"/>
  <c r="A2916" i="80" s="1"/>
  <c r="A2917" i="80" s="1"/>
  <c r="A2918" i="80" s="1"/>
  <c r="A2919" i="80" s="1"/>
  <c r="A2920" i="80" s="1"/>
  <c r="A2921" i="80" s="1"/>
  <c r="A2922" i="80" s="1"/>
  <c r="A2923" i="80" s="1"/>
  <c r="A2924" i="80" s="1"/>
  <c r="A2925" i="80" s="1"/>
  <c r="A2926" i="80" s="1"/>
  <c r="A2927" i="80" s="1"/>
  <c r="A2928" i="80" s="1"/>
  <c r="A2929" i="80" s="1"/>
  <c r="A2930" i="80" s="1"/>
  <c r="A2931" i="80" s="1"/>
  <c r="A2932" i="80" s="1"/>
  <c r="A2933" i="80" s="1"/>
  <c r="A2934" i="80" s="1"/>
  <c r="A2935" i="80" s="1"/>
  <c r="A2936" i="80" s="1"/>
  <c r="A2937" i="80" s="1"/>
  <c r="A2938" i="80" s="1"/>
  <c r="A2939" i="80" s="1"/>
  <c r="A2940" i="80" s="1"/>
  <c r="A2941" i="80" s="1"/>
  <c r="A2942" i="80" s="1"/>
  <c r="A2943" i="80" s="1"/>
  <c r="A2944" i="80" s="1"/>
  <c r="A2945" i="80" s="1"/>
  <c r="A2946" i="80" s="1"/>
  <c r="A2947" i="80" s="1"/>
  <c r="A2948" i="80" s="1"/>
  <c r="A2949" i="80" s="1"/>
  <c r="A2950" i="80" s="1"/>
  <c r="A2951" i="80" s="1"/>
  <c r="A2952" i="80" s="1"/>
  <c r="A2953" i="80" s="1"/>
  <c r="A2954" i="80" s="1"/>
  <c r="A2955" i="80" s="1"/>
  <c r="A2956" i="80" s="1"/>
  <c r="A2957" i="80" s="1"/>
  <c r="A2958" i="80" s="1"/>
  <c r="A2959" i="80" s="1"/>
  <c r="A2960" i="80" s="1"/>
  <c r="A2961" i="80" s="1"/>
  <c r="A2962" i="80" s="1"/>
  <c r="A2963" i="80" s="1"/>
  <c r="A2964" i="80" s="1"/>
  <c r="A2965" i="80" s="1"/>
  <c r="A2966" i="80" s="1"/>
  <c r="A2967" i="80" s="1"/>
  <c r="A2968" i="80" s="1"/>
  <c r="A2969" i="80" s="1"/>
  <c r="A2970" i="80" s="1"/>
  <c r="A2971" i="80" s="1"/>
  <c r="A2972" i="80" s="1"/>
  <c r="A2973" i="80" s="1"/>
  <c r="A2974" i="80" s="1"/>
  <c r="A2975" i="80" s="1"/>
  <c r="A2976" i="80" s="1"/>
  <c r="A2977" i="80" s="1"/>
  <c r="A2978" i="80" s="1"/>
  <c r="A2979" i="80" s="1"/>
  <c r="A2980" i="80" s="1"/>
  <c r="A2981" i="80" s="1"/>
  <c r="A2982" i="80" s="1"/>
  <c r="A2983" i="80" s="1"/>
  <c r="A2984" i="80" s="1"/>
  <c r="A2985" i="80" s="1"/>
  <c r="A2986" i="80" s="1"/>
  <c r="A2987" i="80" s="1"/>
  <c r="A2988" i="80" s="1"/>
  <c r="A2989" i="80" s="1"/>
  <c r="A2990" i="80" s="1"/>
  <c r="A2991" i="80" s="1"/>
  <c r="A2992" i="80" s="1"/>
  <c r="A2993" i="80" s="1"/>
  <c r="A2994" i="80" s="1"/>
  <c r="A2995" i="80" s="1"/>
  <c r="A2996" i="80" s="1"/>
  <c r="A2997" i="80" s="1"/>
  <c r="A2998" i="80" s="1"/>
  <c r="A2999" i="80" s="1"/>
  <c r="A3000" i="80" s="1"/>
  <c r="A3001" i="80" s="1"/>
  <c r="A3002" i="80" s="1"/>
  <c r="A3003" i="80" s="1"/>
  <c r="A3004" i="80" s="1"/>
  <c r="A3005" i="80" s="1"/>
  <c r="A3006" i="80" s="1"/>
  <c r="A3007" i="80" s="1"/>
  <c r="A3008" i="80" s="1"/>
  <c r="A3009" i="80" s="1"/>
  <c r="A3010" i="80" s="1"/>
  <c r="A3011" i="80" s="1"/>
  <c r="A3012" i="80" s="1"/>
  <c r="A3013" i="80" s="1"/>
  <c r="A3014" i="80" s="1"/>
  <c r="A3015" i="80" s="1"/>
  <c r="A3016" i="80" s="1"/>
  <c r="A3017" i="80" s="1"/>
  <c r="A3018" i="80" s="1"/>
  <c r="A3019" i="80" s="1"/>
  <c r="A3020" i="80" s="1"/>
  <c r="A3021" i="80" s="1"/>
  <c r="A3022" i="80" s="1"/>
  <c r="A3023" i="80" s="1"/>
  <c r="A3024" i="80" s="1"/>
  <c r="A3025" i="80" s="1"/>
  <c r="A3026" i="80" s="1"/>
  <c r="A3027" i="80" s="1"/>
  <c r="A3028" i="80" s="1"/>
  <c r="A3029" i="80" s="1"/>
  <c r="A3030" i="80" s="1"/>
  <c r="A3031" i="80" s="1"/>
  <c r="A3032" i="80" s="1"/>
  <c r="A3033" i="80" s="1"/>
  <c r="A3034" i="80" s="1"/>
  <c r="A3035" i="80" s="1"/>
  <c r="A3036" i="80" s="1"/>
  <c r="A3037" i="80" s="1"/>
  <c r="A3038" i="80" s="1"/>
  <c r="A3039" i="80" s="1"/>
  <c r="A3040" i="80" s="1"/>
  <c r="A3041" i="80" s="1"/>
  <c r="A3042" i="80" s="1"/>
  <c r="A3043" i="80" s="1"/>
  <c r="A3044" i="80" s="1"/>
  <c r="A3045" i="80" s="1"/>
  <c r="A3046" i="80" s="1"/>
  <c r="A3047" i="80" s="1"/>
  <c r="A3048" i="80" s="1"/>
  <c r="A3049" i="80" s="1"/>
  <c r="A3050" i="80" s="1"/>
  <c r="A3051" i="80" s="1"/>
  <c r="A3052" i="80" s="1"/>
  <c r="A3053" i="80" s="1"/>
  <c r="A3054" i="80" s="1"/>
  <c r="A3055" i="80" s="1"/>
  <c r="A3056" i="80" s="1"/>
  <c r="A3057" i="80" s="1"/>
  <c r="A3058" i="80" s="1"/>
  <c r="A3059" i="80" s="1"/>
  <c r="A3060" i="80" s="1"/>
  <c r="A3061" i="80" s="1"/>
  <c r="A3062" i="80" s="1"/>
  <c r="A3063" i="80" s="1"/>
  <c r="A3064" i="80" s="1"/>
  <c r="A3065" i="80" s="1"/>
  <c r="A3066" i="80" s="1"/>
  <c r="A3067" i="80" s="1"/>
  <c r="A3068" i="80" s="1"/>
  <c r="A3069" i="80" s="1"/>
  <c r="A3070" i="80" s="1"/>
  <c r="A3071" i="80" s="1"/>
  <c r="A3072" i="80" s="1"/>
  <c r="A3073" i="80" s="1"/>
  <c r="A3074" i="80" s="1"/>
  <c r="A3075" i="80" s="1"/>
  <c r="A3076" i="80" s="1"/>
  <c r="A3077" i="80" s="1"/>
  <c r="A3078" i="80" s="1"/>
  <c r="A3079" i="80" s="1"/>
  <c r="A3080" i="80" s="1"/>
  <c r="A3081" i="80" s="1"/>
  <c r="A3082" i="80" s="1"/>
  <c r="A3083" i="80" s="1"/>
  <c r="A3084" i="80" s="1"/>
  <c r="A3085" i="80" s="1"/>
  <c r="A3086" i="80" s="1"/>
  <c r="A3087" i="80" s="1"/>
  <c r="A3088" i="80" s="1"/>
  <c r="A3089" i="80" s="1"/>
  <c r="A3090" i="80" s="1"/>
  <c r="A3091" i="80" s="1"/>
  <c r="A3092" i="80" s="1"/>
  <c r="A3093" i="80" s="1"/>
  <c r="A3094" i="80" s="1"/>
  <c r="A3095" i="80" s="1"/>
  <c r="A3096" i="80" s="1"/>
  <c r="A3097" i="80" s="1"/>
  <c r="A3098" i="80" s="1"/>
  <c r="A3099" i="80" s="1"/>
  <c r="A3100" i="80" s="1"/>
  <c r="A3101" i="80" s="1"/>
  <c r="A3102" i="80" s="1"/>
  <c r="A3103" i="80" s="1"/>
  <c r="A3104" i="80" s="1"/>
  <c r="A3105" i="80" s="1"/>
  <c r="A3106" i="80" s="1"/>
  <c r="A3107" i="80" s="1"/>
  <c r="A3108" i="80" s="1"/>
  <c r="A3109" i="80" s="1"/>
  <c r="A3110" i="80" s="1"/>
  <c r="A3111" i="80" s="1"/>
  <c r="A3112" i="80" s="1"/>
  <c r="A3113" i="80" s="1"/>
  <c r="A3114" i="80" s="1"/>
  <c r="A3115" i="80" s="1"/>
  <c r="A3116" i="80" s="1"/>
  <c r="A3117" i="80" s="1"/>
  <c r="A3118" i="80" s="1"/>
  <c r="A3119" i="80" s="1"/>
  <c r="A3120" i="80" s="1"/>
  <c r="A3121" i="80" s="1"/>
  <c r="A3122" i="80" s="1"/>
  <c r="A3123" i="80" s="1"/>
  <c r="A3124" i="80" s="1"/>
  <c r="A3125" i="80" s="1"/>
  <c r="A3126" i="80" s="1"/>
  <c r="A3127" i="80" s="1"/>
  <c r="A3128" i="80" s="1"/>
  <c r="A3129" i="80" s="1"/>
  <c r="A3130" i="80" s="1"/>
  <c r="A3131" i="80" s="1"/>
  <c r="A3132" i="80" s="1"/>
  <c r="A3133" i="80" s="1"/>
  <c r="A3134" i="80" s="1"/>
  <c r="A3135" i="80" s="1"/>
  <c r="A3136" i="80" s="1"/>
  <c r="A3137" i="80" s="1"/>
  <c r="A3138" i="80" s="1"/>
  <c r="A3139" i="80" s="1"/>
  <c r="A3140" i="80" s="1"/>
  <c r="A3141" i="80" s="1"/>
  <c r="A3142" i="80" s="1"/>
  <c r="A3143" i="80" s="1"/>
  <c r="A3144" i="80" s="1"/>
  <c r="A3145" i="80" s="1"/>
  <c r="A3146" i="80" s="1"/>
  <c r="A3147" i="80" s="1"/>
  <c r="A3148" i="80" s="1"/>
  <c r="A3149" i="80" s="1"/>
  <c r="A3150" i="80" s="1"/>
  <c r="A3151" i="80" s="1"/>
  <c r="A3152" i="80" s="1"/>
  <c r="A3153" i="80" s="1"/>
  <c r="A3154" i="80" s="1"/>
  <c r="A3155" i="80" s="1"/>
  <c r="A3156" i="80" s="1"/>
  <c r="A3157" i="80" s="1"/>
  <c r="A3158" i="80" s="1"/>
  <c r="A3159" i="80" s="1"/>
  <c r="A3160" i="80" s="1"/>
  <c r="A3161" i="80" s="1"/>
  <c r="A3162" i="80" s="1"/>
  <c r="A3163" i="80" s="1"/>
  <c r="A3164" i="80" s="1"/>
  <c r="A3165" i="80" s="1"/>
  <c r="A3166" i="80" s="1"/>
  <c r="A3167" i="80" s="1"/>
  <c r="A3168" i="80" s="1"/>
  <c r="A3169" i="80" s="1"/>
  <c r="A3170" i="80" s="1"/>
  <c r="A3171" i="80" s="1"/>
  <c r="A3172" i="80" s="1"/>
  <c r="A3173" i="80" s="1"/>
  <c r="A3174" i="80" s="1"/>
  <c r="A3175" i="80" s="1"/>
  <c r="A3176" i="80" s="1"/>
  <c r="A3177" i="80" s="1"/>
  <c r="A3178" i="80" s="1"/>
  <c r="A3179" i="80" s="1"/>
  <c r="A3180" i="80" s="1"/>
  <c r="A3181" i="80" s="1"/>
  <c r="A3182" i="80" s="1"/>
  <c r="A3183" i="80" s="1"/>
  <c r="A3184" i="80" s="1"/>
  <c r="A3185" i="80" s="1"/>
  <c r="A3186" i="80" s="1"/>
  <c r="A3187" i="80" s="1"/>
  <c r="A3188" i="80" s="1"/>
  <c r="A3189" i="80" s="1"/>
  <c r="A3190" i="80" s="1"/>
  <c r="A3191" i="80" s="1"/>
  <c r="A3192" i="80" s="1"/>
  <c r="A3193" i="80" s="1"/>
  <c r="A3194" i="80" s="1"/>
  <c r="A3195" i="80" s="1"/>
  <c r="A3196" i="80" s="1"/>
  <c r="A3197" i="80" s="1"/>
  <c r="A3198" i="80" s="1"/>
  <c r="A3199" i="80" s="1"/>
  <c r="A3200" i="80" s="1"/>
  <c r="A3201" i="80" s="1"/>
  <c r="A3202" i="80" s="1"/>
  <c r="A3203" i="80" s="1"/>
  <c r="A3204" i="80" s="1"/>
  <c r="A3205" i="80" s="1"/>
  <c r="A3206" i="80" s="1"/>
  <c r="A3207" i="80" s="1"/>
  <c r="A3208" i="80" s="1"/>
  <c r="A3209" i="80" s="1"/>
  <c r="A3210" i="80" s="1"/>
  <c r="A3211" i="80" s="1"/>
  <c r="A3212" i="80" s="1"/>
  <c r="A3213" i="80" s="1"/>
  <c r="A3214" i="80" s="1"/>
  <c r="A3215" i="80" s="1"/>
  <c r="A3216" i="80" s="1"/>
  <c r="A3217" i="80" s="1"/>
  <c r="A3218" i="80" s="1"/>
  <c r="A3219" i="80" s="1"/>
  <c r="A3220" i="80" s="1"/>
  <c r="A3221" i="80" s="1"/>
  <c r="A3222" i="80" s="1"/>
  <c r="A3223" i="80" s="1"/>
  <c r="A3224" i="80" s="1"/>
  <c r="A3225" i="80" s="1"/>
  <c r="A3226" i="80" s="1"/>
  <c r="A3227" i="80" s="1"/>
  <c r="A3228" i="80" s="1"/>
  <c r="A3229" i="80" s="1"/>
  <c r="A3230" i="80" s="1"/>
  <c r="A3231" i="80" s="1"/>
  <c r="A3232" i="80" s="1"/>
  <c r="A3233" i="80" s="1"/>
  <c r="A3234" i="80" s="1"/>
  <c r="A3235" i="80" s="1"/>
  <c r="A3236" i="80" s="1"/>
  <c r="A3237" i="80" s="1"/>
  <c r="A3238" i="80" s="1"/>
  <c r="A3239" i="80" s="1"/>
  <c r="A3240" i="80" s="1"/>
  <c r="A3241" i="80" s="1"/>
  <c r="A3242" i="80" s="1"/>
  <c r="A3243" i="80" s="1"/>
  <c r="A3244" i="80" s="1"/>
  <c r="A3245" i="80" s="1"/>
  <c r="A3246" i="80" s="1"/>
  <c r="A3247" i="80" s="1"/>
  <c r="A3248" i="80" s="1"/>
  <c r="A3249" i="80" s="1"/>
  <c r="A3250" i="80" s="1"/>
  <c r="A3251" i="80" s="1"/>
  <c r="A3252" i="80" s="1"/>
  <c r="A3253" i="80" s="1"/>
  <c r="A3254" i="80" s="1"/>
  <c r="A3255" i="80" s="1"/>
  <c r="A3256" i="80" s="1"/>
  <c r="A3257" i="80" s="1"/>
  <c r="A3258" i="80" s="1"/>
  <c r="A3259" i="80" s="1"/>
  <c r="A3260" i="80" s="1"/>
  <c r="A3261" i="80" s="1"/>
  <c r="A3262" i="80" s="1"/>
  <c r="A3263" i="80" s="1"/>
  <c r="A3264" i="80" s="1"/>
  <c r="A3265" i="80" s="1"/>
  <c r="A3266" i="80" s="1"/>
  <c r="A3267" i="80" s="1"/>
  <c r="A3268" i="80" s="1"/>
  <c r="A3269" i="80" s="1"/>
  <c r="A3270" i="80" s="1"/>
  <c r="A3271" i="80" s="1"/>
  <c r="A3272" i="80" s="1"/>
  <c r="A3273" i="80" s="1"/>
  <c r="A3274" i="80" s="1"/>
  <c r="A3275" i="80" s="1"/>
  <c r="A3276" i="80" s="1"/>
  <c r="A3277" i="80" s="1"/>
  <c r="A3278" i="80" s="1"/>
  <c r="A3279" i="80" s="1"/>
  <c r="A3280" i="80" s="1"/>
  <c r="A3281" i="80" s="1"/>
  <c r="A3282" i="80" s="1"/>
  <c r="A3283" i="80" s="1"/>
  <c r="A3284" i="80" s="1"/>
  <c r="A3285" i="80" s="1"/>
  <c r="A3286" i="80" s="1"/>
  <c r="A3287" i="80" s="1"/>
  <c r="A3288" i="80" s="1"/>
  <c r="A3289" i="80" s="1"/>
  <c r="A3290" i="80" s="1"/>
  <c r="A3291" i="80" s="1"/>
  <c r="A3292" i="80" s="1"/>
  <c r="A3293" i="80" s="1"/>
  <c r="A3294" i="80" s="1"/>
  <c r="A3295" i="80" s="1"/>
  <c r="A3296" i="80" s="1"/>
  <c r="A3297" i="80" s="1"/>
  <c r="A3298" i="80" s="1"/>
  <c r="A3299" i="80" s="1"/>
  <c r="A3300" i="80" s="1"/>
  <c r="A3301" i="80" s="1"/>
  <c r="A3302" i="80" s="1"/>
  <c r="A3303" i="80" s="1"/>
  <c r="A3304" i="80" s="1"/>
  <c r="A3305" i="80" s="1"/>
  <c r="A3306" i="80" s="1"/>
  <c r="A3307" i="80" s="1"/>
  <c r="A3308" i="80" s="1"/>
  <c r="A3309" i="80" s="1"/>
  <c r="A3310" i="80" s="1"/>
  <c r="A3311" i="80" s="1"/>
  <c r="A3312" i="80" s="1"/>
  <c r="A3313" i="80" s="1"/>
  <c r="A3314" i="80" s="1"/>
  <c r="A3315" i="80" s="1"/>
  <c r="A3316" i="80" s="1"/>
  <c r="A3317" i="80" s="1"/>
  <c r="A3318" i="80" s="1"/>
  <c r="A3319" i="80" s="1"/>
  <c r="A3320" i="80" s="1"/>
  <c r="A3321" i="80" s="1"/>
  <c r="A3322" i="80" s="1"/>
  <c r="A3323" i="80" s="1"/>
  <c r="A3324" i="80" s="1"/>
  <c r="A3325" i="80" s="1"/>
  <c r="A3326" i="80" s="1"/>
  <c r="A3327" i="80" s="1"/>
  <c r="A3328" i="80" s="1"/>
  <c r="A3329" i="80" s="1"/>
  <c r="A3330" i="80" s="1"/>
  <c r="A3331" i="80" s="1"/>
  <c r="A3332" i="80" s="1"/>
  <c r="A3333" i="80" s="1"/>
  <c r="A3334" i="80" s="1"/>
  <c r="A3335" i="80" s="1"/>
  <c r="A3336" i="80" s="1"/>
  <c r="A3337" i="80" s="1"/>
  <c r="A3338" i="80" s="1"/>
  <c r="A3339" i="80" s="1"/>
  <c r="A3340" i="80" s="1"/>
  <c r="A3341" i="80" s="1"/>
  <c r="A3342" i="80" s="1"/>
  <c r="A3343" i="80" s="1"/>
  <c r="A3344" i="80" s="1"/>
  <c r="A3345" i="80" s="1"/>
  <c r="A3346" i="80" s="1"/>
  <c r="A3347" i="80" s="1"/>
  <c r="A3348" i="80" s="1"/>
  <c r="A3349" i="80" s="1"/>
  <c r="A3350" i="80" s="1"/>
  <c r="A3351" i="80" s="1"/>
  <c r="A3352" i="80" s="1"/>
  <c r="A3353" i="80" s="1"/>
  <c r="A3354" i="80" s="1"/>
  <c r="A3355" i="80" s="1"/>
  <c r="A3356" i="80" s="1"/>
  <c r="A3357" i="80" s="1"/>
  <c r="A3358" i="80" s="1"/>
  <c r="A3359" i="80" s="1"/>
  <c r="A3360" i="80" s="1"/>
  <c r="A3361" i="80" s="1"/>
  <c r="A3362" i="80" s="1"/>
  <c r="A3363" i="80" s="1"/>
  <c r="A3364" i="80" s="1"/>
  <c r="A3365" i="80" s="1"/>
  <c r="A3366" i="80" s="1"/>
  <c r="A3367" i="80" s="1"/>
  <c r="A3368" i="80" s="1"/>
  <c r="A3369" i="80" s="1"/>
  <c r="A3370" i="80" s="1"/>
  <c r="A3371" i="80" s="1"/>
  <c r="A3372" i="80" s="1"/>
  <c r="A3373" i="80" s="1"/>
  <c r="A3374" i="80" s="1"/>
  <c r="A3375" i="80" s="1"/>
  <c r="A3376" i="80" s="1"/>
  <c r="A3377" i="80" s="1"/>
  <c r="A3378" i="80" s="1"/>
  <c r="A3379" i="80" s="1"/>
  <c r="A3380" i="80" s="1"/>
  <c r="A3381" i="80" s="1"/>
  <c r="A3382" i="80" s="1"/>
  <c r="A3383" i="80" s="1"/>
  <c r="A3384" i="80" s="1"/>
  <c r="A3385" i="80" s="1"/>
  <c r="A3386" i="80" s="1"/>
  <c r="A3387" i="80" s="1"/>
  <c r="A3388" i="80" s="1"/>
  <c r="A3389" i="80" s="1"/>
  <c r="A3390" i="80" s="1"/>
  <c r="A3391" i="80" s="1"/>
  <c r="A3392" i="80" s="1"/>
  <c r="A3393" i="80" s="1"/>
  <c r="A3394" i="80" s="1"/>
  <c r="A3395" i="80" s="1"/>
  <c r="A3396" i="80" s="1"/>
  <c r="A3397" i="80" s="1"/>
  <c r="A3398" i="80" s="1"/>
  <c r="A3399" i="80" s="1"/>
  <c r="A3400" i="80" s="1"/>
  <c r="A3401" i="80" s="1"/>
  <c r="A3402" i="80" s="1"/>
  <c r="A3403" i="80" s="1"/>
  <c r="A3404" i="80" s="1"/>
  <c r="A3405" i="80" s="1"/>
  <c r="A3406" i="80" s="1"/>
  <c r="A3407" i="80" s="1"/>
  <c r="A3408" i="80" s="1"/>
  <c r="A3409" i="80" s="1"/>
  <c r="A3410" i="80" s="1"/>
  <c r="A3411" i="80" s="1"/>
  <c r="A3412" i="80" s="1"/>
  <c r="A3413" i="80" s="1"/>
  <c r="A3414" i="80" s="1"/>
  <c r="A3415" i="80" s="1"/>
  <c r="A3416" i="80" s="1"/>
  <c r="A3417" i="80" s="1"/>
  <c r="A3418" i="80" s="1"/>
  <c r="A3419" i="80" s="1"/>
  <c r="A3420" i="80" s="1"/>
  <c r="A3421" i="80" s="1"/>
  <c r="A3422" i="80" s="1"/>
  <c r="A3423" i="80" s="1"/>
  <c r="A3424" i="80" s="1"/>
  <c r="A3425" i="80" s="1"/>
  <c r="A3426" i="80" s="1"/>
  <c r="A3427" i="80" s="1"/>
  <c r="A3428" i="80" s="1"/>
  <c r="A3429" i="80" s="1"/>
  <c r="A3430" i="80" s="1"/>
  <c r="A3431" i="80" s="1"/>
  <c r="A3432" i="80" s="1"/>
  <c r="A3433" i="80" s="1"/>
  <c r="A3434" i="80" s="1"/>
  <c r="A3435" i="80" s="1"/>
  <c r="A3436" i="80" s="1"/>
  <c r="A3437" i="80" s="1"/>
  <c r="A3438" i="80" s="1"/>
  <c r="A3439" i="80" s="1"/>
  <c r="A3440" i="80" s="1"/>
  <c r="A3441" i="80" s="1"/>
  <c r="A3442" i="80" s="1"/>
  <c r="A3443" i="80" s="1"/>
  <c r="A3444" i="80" s="1"/>
  <c r="A3445" i="80" s="1"/>
  <c r="A3446" i="80" s="1"/>
  <c r="A3447" i="80" s="1"/>
  <c r="A3448" i="80" s="1"/>
  <c r="A3449" i="80" s="1"/>
  <c r="A3450" i="80" s="1"/>
  <c r="A3451" i="80" s="1"/>
  <c r="A3452" i="80" s="1"/>
  <c r="A3453" i="80" s="1"/>
  <c r="A3454" i="80" s="1"/>
  <c r="A3455" i="80" s="1"/>
  <c r="A3456" i="80" s="1"/>
  <c r="A3457" i="80" s="1"/>
  <c r="A3458" i="80" s="1"/>
  <c r="A3459" i="80" s="1"/>
  <c r="A3460" i="80" s="1"/>
  <c r="A3461" i="80" s="1"/>
  <c r="A3462" i="80" s="1"/>
  <c r="A3463" i="80" s="1"/>
  <c r="A3464" i="80" s="1"/>
  <c r="A3465" i="80" s="1"/>
  <c r="A3466" i="80" s="1"/>
  <c r="A3467" i="80" s="1"/>
  <c r="A3468" i="80" s="1"/>
  <c r="A3469" i="80" s="1"/>
  <c r="A3470" i="80" s="1"/>
  <c r="A3471" i="80" s="1"/>
  <c r="A3472" i="80" s="1"/>
  <c r="A3473" i="80" s="1"/>
  <c r="A3474" i="80" s="1"/>
  <c r="A3475" i="80" s="1"/>
  <c r="A3476" i="80" s="1"/>
  <c r="A3477" i="80" s="1"/>
  <c r="A3478" i="80" s="1"/>
  <c r="A3479" i="80" s="1"/>
  <c r="A3480" i="80" s="1"/>
  <c r="A3481" i="80" s="1"/>
  <c r="A3482" i="80" s="1"/>
  <c r="A3483" i="80" s="1"/>
  <c r="A3484" i="80" s="1"/>
  <c r="A3485" i="80" s="1"/>
  <c r="A3486" i="80" s="1"/>
  <c r="A3487" i="80" s="1"/>
  <c r="A3488" i="80" s="1"/>
  <c r="A3489" i="80" s="1"/>
  <c r="A3490" i="80" s="1"/>
  <c r="A3491" i="80" s="1"/>
  <c r="A3492" i="80" s="1"/>
  <c r="A3493" i="80" s="1"/>
  <c r="A3494" i="80" s="1"/>
  <c r="A3495" i="80" s="1"/>
  <c r="A3496" i="80" s="1"/>
  <c r="A3497" i="80" s="1"/>
  <c r="A3498" i="80" s="1"/>
  <c r="A3499" i="80" s="1"/>
  <c r="A3500" i="80" s="1"/>
  <c r="A3501" i="80" s="1"/>
  <c r="A3502" i="80" s="1"/>
  <c r="A3503" i="80" s="1"/>
  <c r="A3504" i="80" s="1"/>
  <c r="A3505" i="80" s="1"/>
  <c r="A3506" i="80" s="1"/>
  <c r="A3507" i="80" s="1"/>
  <c r="A3508" i="80" s="1"/>
  <c r="A3509" i="80" s="1"/>
  <c r="A3510" i="80" s="1"/>
  <c r="A3511" i="80" s="1"/>
  <c r="A3512" i="80" s="1"/>
  <c r="A3513" i="80" s="1"/>
  <c r="A3514" i="80" s="1"/>
  <c r="A3515" i="80" s="1"/>
  <c r="A3516" i="80" s="1"/>
  <c r="A3517" i="80" s="1"/>
  <c r="A3518" i="80" s="1"/>
  <c r="A3519" i="80" s="1"/>
  <c r="A3520" i="80" s="1"/>
  <c r="A3521" i="80" s="1"/>
  <c r="A3522" i="80" s="1"/>
  <c r="A3523" i="80" s="1"/>
  <c r="A3524" i="80" s="1"/>
  <c r="A3525" i="80" s="1"/>
  <c r="A3526" i="80" s="1"/>
  <c r="A3527" i="80" s="1"/>
  <c r="A3528" i="80" s="1"/>
  <c r="A3529" i="80" s="1"/>
  <c r="A3530" i="80" s="1"/>
  <c r="A3531" i="80" s="1"/>
  <c r="A3532" i="80" s="1"/>
  <c r="A3533" i="80" s="1"/>
  <c r="A3534" i="80" s="1"/>
  <c r="A3535" i="80" s="1"/>
  <c r="A3536" i="80" s="1"/>
  <c r="A3537" i="80" s="1"/>
  <c r="A3538" i="80" s="1"/>
  <c r="A3539" i="80" s="1"/>
  <c r="A3540" i="80" s="1"/>
  <c r="A3541" i="80" s="1"/>
  <c r="A3542" i="80" s="1"/>
  <c r="A3543" i="80" s="1"/>
  <c r="A3544" i="80" s="1"/>
  <c r="A3545" i="80" s="1"/>
  <c r="A3546" i="80" s="1"/>
  <c r="A3547" i="80" s="1"/>
  <c r="A3548" i="80" s="1"/>
  <c r="A3549" i="80" s="1"/>
  <c r="A3550" i="80" s="1"/>
  <c r="A3551" i="80" s="1"/>
  <c r="A3552" i="80" s="1"/>
  <c r="A3553" i="80" s="1"/>
  <c r="A3554" i="80" s="1"/>
  <c r="A3555" i="80" s="1"/>
  <c r="A3556" i="80" s="1"/>
  <c r="A3557" i="80" s="1"/>
  <c r="A3558" i="80" s="1"/>
  <c r="A3559" i="80" s="1"/>
  <c r="A3560" i="80" s="1"/>
  <c r="A3561" i="80" s="1"/>
  <c r="A3562" i="80" s="1"/>
  <c r="A3563" i="80" s="1"/>
  <c r="A3564" i="80" s="1"/>
  <c r="A3565" i="80" s="1"/>
  <c r="A3566" i="80" s="1"/>
  <c r="A3567" i="80" s="1"/>
  <c r="A3568" i="80" s="1"/>
  <c r="A3569" i="80" s="1"/>
  <c r="A3570" i="80" s="1"/>
  <c r="A3571" i="80" s="1"/>
  <c r="A3572" i="80" s="1"/>
  <c r="A3573" i="80" s="1"/>
  <c r="A3574" i="80" s="1"/>
  <c r="A3575" i="80" s="1"/>
  <c r="A3576" i="80" s="1"/>
  <c r="A3577" i="80" s="1"/>
  <c r="A3578" i="80" s="1"/>
  <c r="A3579" i="80" s="1"/>
  <c r="A3580" i="80" s="1"/>
  <c r="A3581" i="80" s="1"/>
  <c r="A3582" i="80" s="1"/>
  <c r="A3583" i="80" s="1"/>
  <c r="A3584" i="80" s="1"/>
  <c r="A3585" i="80" s="1"/>
  <c r="A3586" i="80" s="1"/>
  <c r="A3587" i="80" s="1"/>
  <c r="A3588" i="80" s="1"/>
  <c r="A3589" i="80" s="1"/>
  <c r="A3590" i="80" s="1"/>
  <c r="A3591" i="80" s="1"/>
  <c r="A3592" i="80" s="1"/>
  <c r="A3593" i="80" s="1"/>
  <c r="A3594" i="80" s="1"/>
  <c r="A3595" i="80" s="1"/>
  <c r="A3596" i="80" s="1"/>
  <c r="A3597" i="80" s="1"/>
  <c r="A3598" i="80" s="1"/>
  <c r="A3599" i="80" s="1"/>
  <c r="A3600" i="80" s="1"/>
  <c r="A3601" i="80" s="1"/>
  <c r="A3602" i="80" s="1"/>
  <c r="A3603" i="80" s="1"/>
  <c r="A3604" i="80" s="1"/>
  <c r="A3605" i="80" s="1"/>
  <c r="A3606" i="80" s="1"/>
  <c r="A3607" i="80" s="1"/>
  <c r="A3608" i="80" s="1"/>
  <c r="A3609" i="80" s="1"/>
  <c r="A3610" i="80" s="1"/>
  <c r="A3611" i="80" s="1"/>
  <c r="A3612" i="80" s="1"/>
  <c r="A3613" i="80" s="1"/>
  <c r="A3614" i="80" s="1"/>
  <c r="A3615" i="80" s="1"/>
  <c r="A3616" i="80" s="1"/>
  <c r="A3617" i="80" s="1"/>
  <c r="A3618" i="80" s="1"/>
  <c r="A3619" i="80" s="1"/>
  <c r="A3620" i="80" s="1"/>
  <c r="A3621" i="80" s="1"/>
  <c r="A3622" i="80" s="1"/>
  <c r="A3623" i="80" s="1"/>
  <c r="A3624" i="80" s="1"/>
  <c r="A3625" i="80" s="1"/>
  <c r="A3626" i="80" s="1"/>
  <c r="A3627" i="80" s="1"/>
  <c r="A3628" i="80" s="1"/>
  <c r="A3629" i="80" s="1"/>
  <c r="A3630" i="80" s="1"/>
  <c r="A3631" i="80" s="1"/>
  <c r="A3632" i="80" s="1"/>
  <c r="A3633" i="80" s="1"/>
  <c r="A3634" i="80" s="1"/>
  <c r="A3635" i="80" s="1"/>
  <c r="A3636" i="80" s="1"/>
  <c r="A3637" i="80" s="1"/>
  <c r="A3638" i="80" s="1"/>
  <c r="A3639" i="80" s="1"/>
  <c r="A3640" i="80" s="1"/>
  <c r="A3641" i="80" s="1"/>
  <c r="A3642" i="80" s="1"/>
  <c r="A3643" i="80" s="1"/>
  <c r="A3644" i="80" s="1"/>
  <c r="A3645" i="80" s="1"/>
  <c r="A3646" i="80" s="1"/>
  <c r="A3647" i="80" s="1"/>
  <c r="A3648" i="80" s="1"/>
  <c r="A3649" i="80" s="1"/>
  <c r="A3650" i="80" s="1"/>
  <c r="A3651" i="80" s="1"/>
  <c r="A3652" i="80" s="1"/>
  <c r="A3653" i="80" s="1"/>
  <c r="A3654" i="80" s="1"/>
  <c r="A3655" i="80" s="1"/>
  <c r="A3656" i="80" s="1"/>
  <c r="A3657" i="80" s="1"/>
  <c r="A3658" i="80" s="1"/>
  <c r="A3659" i="80" s="1"/>
  <c r="A3660" i="80" s="1"/>
  <c r="A3661" i="80" s="1"/>
  <c r="A3662" i="80" s="1"/>
  <c r="A3663" i="80" s="1"/>
  <c r="A3664" i="80" s="1"/>
  <c r="A3665" i="80" s="1"/>
  <c r="A3666" i="80" s="1"/>
  <c r="A3667" i="80" s="1"/>
  <c r="A3668" i="80" s="1"/>
  <c r="A3669" i="80" s="1"/>
  <c r="A3670" i="80" s="1"/>
  <c r="A3671" i="80" s="1"/>
  <c r="A3672" i="80" s="1"/>
  <c r="A3673" i="80" s="1"/>
  <c r="A3674" i="80" s="1"/>
  <c r="A3675" i="80" s="1"/>
  <c r="A3676" i="80" s="1"/>
  <c r="A3677" i="80" s="1"/>
  <c r="A3678" i="80" s="1"/>
  <c r="A3679" i="80" s="1"/>
  <c r="A3680" i="80" s="1"/>
  <c r="A3681" i="80" s="1"/>
  <c r="A3682" i="80" s="1"/>
  <c r="A3683" i="80" s="1"/>
  <c r="A3684" i="80" s="1"/>
  <c r="A3685" i="80" s="1"/>
  <c r="A3686" i="80" s="1"/>
  <c r="A3687" i="80" s="1"/>
  <c r="A3688" i="80" s="1"/>
  <c r="A3689" i="80" s="1"/>
  <c r="A3690" i="80" s="1"/>
  <c r="A3691" i="80" s="1"/>
  <c r="A3692" i="80" s="1"/>
  <c r="A3693" i="80" s="1"/>
  <c r="A3694" i="80" s="1"/>
  <c r="A3695" i="80" s="1"/>
  <c r="A3696" i="80" s="1"/>
  <c r="A3697" i="80" s="1"/>
  <c r="A3698" i="80" s="1"/>
  <c r="A3699" i="80" s="1"/>
  <c r="A3700" i="80" s="1"/>
  <c r="A3701" i="80" s="1"/>
  <c r="A3702" i="80" s="1"/>
  <c r="A3703" i="80" s="1"/>
  <c r="A3704" i="80" s="1"/>
  <c r="A3705" i="80" s="1"/>
  <c r="A3706" i="80" s="1"/>
  <c r="A3707" i="80" s="1"/>
  <c r="A3708" i="80" s="1"/>
  <c r="A3709" i="80" s="1"/>
  <c r="A3710" i="80" s="1"/>
  <c r="A3711" i="80" s="1"/>
  <c r="A3712" i="80" s="1"/>
  <c r="A3713" i="80" s="1"/>
  <c r="A3714" i="80" s="1"/>
  <c r="A3715" i="80" s="1"/>
  <c r="A3716" i="80" s="1"/>
  <c r="A3717" i="80" s="1"/>
  <c r="A3718" i="80" s="1"/>
  <c r="A3719" i="80" s="1"/>
  <c r="A3720" i="80" s="1"/>
  <c r="A3721" i="80" s="1"/>
  <c r="A3722" i="80" s="1"/>
  <c r="A3723" i="80" s="1"/>
  <c r="A3724" i="80" s="1"/>
  <c r="A3725" i="80" s="1"/>
  <c r="A3726" i="80" s="1"/>
  <c r="A3727" i="80" s="1"/>
  <c r="A3728" i="80" s="1"/>
  <c r="A3729" i="80" s="1"/>
  <c r="A3730" i="80" s="1"/>
  <c r="A3731" i="80" s="1"/>
  <c r="A3732" i="80" s="1"/>
  <c r="A3733" i="80" s="1"/>
  <c r="A3734" i="80" s="1"/>
  <c r="A3735" i="80" s="1"/>
  <c r="A3736" i="80" s="1"/>
  <c r="A3737" i="80" s="1"/>
  <c r="A3738" i="80" s="1"/>
  <c r="A3739" i="80" s="1"/>
  <c r="A3740" i="80" s="1"/>
  <c r="A3741" i="80" s="1"/>
  <c r="A3742" i="80" s="1"/>
  <c r="A3743" i="80" s="1"/>
  <c r="A3744" i="80" s="1"/>
  <c r="A3745" i="80" s="1"/>
  <c r="A3746" i="80" s="1"/>
  <c r="A3747" i="80" s="1"/>
  <c r="A3748" i="80" s="1"/>
  <c r="A3749" i="80" s="1"/>
  <c r="A3750" i="80" s="1"/>
  <c r="A3751" i="80" s="1"/>
  <c r="A3752" i="80" s="1"/>
  <c r="A3753" i="80" s="1"/>
  <c r="A3754" i="80" s="1"/>
  <c r="A3755" i="80" s="1"/>
  <c r="A3756" i="80" s="1"/>
  <c r="A3757" i="80" s="1"/>
  <c r="A3758" i="80" s="1"/>
  <c r="A3759" i="80" s="1"/>
  <c r="A3760" i="80" s="1"/>
  <c r="A3761" i="80" s="1"/>
  <c r="A3762" i="80" s="1"/>
  <c r="A3763" i="80" s="1"/>
  <c r="A3764" i="80" s="1"/>
  <c r="A3765" i="80" s="1"/>
  <c r="A3766" i="80" s="1"/>
  <c r="A3767" i="80" s="1"/>
  <c r="A3768" i="80" s="1"/>
  <c r="A3769" i="80" s="1"/>
  <c r="A3770" i="80" s="1"/>
  <c r="A3771" i="80" s="1"/>
  <c r="A3772" i="80" s="1"/>
  <c r="A3773" i="80" s="1"/>
  <c r="A3774" i="80" s="1"/>
  <c r="A3775" i="80" s="1"/>
  <c r="A3776" i="80" s="1"/>
  <c r="A3777" i="80" s="1"/>
  <c r="A3778" i="80" s="1"/>
  <c r="A3779" i="80" s="1"/>
  <c r="A3780" i="80" s="1"/>
  <c r="A3781" i="80" s="1"/>
  <c r="A3782" i="80" s="1"/>
  <c r="A3783" i="80" s="1"/>
  <c r="A3784" i="80" s="1"/>
  <c r="A3785" i="80" s="1"/>
  <c r="A3786" i="80" s="1"/>
  <c r="A3787" i="80" s="1"/>
  <c r="A3788" i="80" s="1"/>
  <c r="A3789" i="80" s="1"/>
  <c r="A3790" i="80" s="1"/>
  <c r="A3791" i="80" s="1"/>
  <c r="A3792" i="80" s="1"/>
  <c r="A3793" i="80" s="1"/>
  <c r="A3794" i="80" s="1"/>
  <c r="A3795" i="80" s="1"/>
  <c r="A3796" i="80" s="1"/>
  <c r="A3797" i="80" s="1"/>
  <c r="A3798" i="80" s="1"/>
  <c r="A3799" i="80" s="1"/>
  <c r="A3800" i="80" s="1"/>
  <c r="A3801" i="80" s="1"/>
  <c r="A3802" i="80" s="1"/>
  <c r="A3803" i="80" s="1"/>
  <c r="A3804" i="80" s="1"/>
  <c r="A3805" i="80" s="1"/>
  <c r="A3806" i="80" s="1"/>
  <c r="A3807" i="80" s="1"/>
  <c r="A3808" i="80" s="1"/>
  <c r="A3809" i="80" s="1"/>
  <c r="A3810" i="80" s="1"/>
  <c r="A3811" i="80" s="1"/>
  <c r="A3812" i="80" s="1"/>
  <c r="A3813" i="80" s="1"/>
  <c r="A3814" i="80" s="1"/>
  <c r="A3815" i="80" s="1"/>
  <c r="A3816" i="80" s="1"/>
  <c r="A3817" i="80" s="1"/>
  <c r="A3818" i="80" s="1"/>
  <c r="A3819" i="80" s="1"/>
  <c r="A3820" i="80" s="1"/>
  <c r="A3821" i="80" s="1"/>
  <c r="A3822" i="80" s="1"/>
  <c r="A3823" i="80" s="1"/>
  <c r="A3824" i="80" s="1"/>
  <c r="A3825" i="80" s="1"/>
  <c r="A3826" i="80" s="1"/>
  <c r="A3827" i="80" s="1"/>
  <c r="A3828" i="80" s="1"/>
  <c r="A3829" i="80" s="1"/>
  <c r="A3830" i="80" s="1"/>
  <c r="A3831" i="80" s="1"/>
  <c r="A3832" i="80" s="1"/>
  <c r="A3833" i="80" s="1"/>
  <c r="A3834" i="80" s="1"/>
  <c r="A3835" i="80" s="1"/>
  <c r="A3836" i="80" s="1"/>
  <c r="A3837" i="80" s="1"/>
  <c r="A3838" i="80" s="1"/>
  <c r="A3839" i="80" s="1"/>
  <c r="A3840" i="80" s="1"/>
  <c r="A3841" i="80" s="1"/>
  <c r="A3842" i="80" s="1"/>
  <c r="A3843" i="80" s="1"/>
  <c r="A3844" i="80" s="1"/>
  <c r="A3845" i="80" s="1"/>
  <c r="A3846" i="80" s="1"/>
  <c r="A3847" i="80" s="1"/>
  <c r="A3848" i="80" s="1"/>
  <c r="A3849" i="80" s="1"/>
  <c r="A3850" i="80" s="1"/>
  <c r="A3851" i="80" s="1"/>
  <c r="A3852" i="80" s="1"/>
  <c r="A3853" i="80" s="1"/>
  <c r="A3854" i="80" s="1"/>
  <c r="A3855" i="80" s="1"/>
  <c r="A3856" i="80" s="1"/>
  <c r="A3857" i="80" s="1"/>
  <c r="A3858" i="80" s="1"/>
  <c r="A3859" i="80" s="1"/>
  <c r="A3860" i="80" s="1"/>
  <c r="A3861" i="80" s="1"/>
  <c r="A3862" i="80" s="1"/>
  <c r="A3863" i="80" s="1"/>
  <c r="A3864" i="80" s="1"/>
  <c r="A3865" i="80" s="1"/>
  <c r="A3866" i="80" s="1"/>
  <c r="A3867" i="80" s="1"/>
  <c r="A3868" i="80" s="1"/>
  <c r="A3869" i="80" s="1"/>
  <c r="A3870" i="80" s="1"/>
  <c r="A3871" i="80" s="1"/>
  <c r="A3872" i="80" s="1"/>
  <c r="A3873" i="80" s="1"/>
  <c r="A3874" i="80" s="1"/>
  <c r="A3875" i="80" s="1"/>
  <c r="A3876" i="80" s="1"/>
  <c r="A3877" i="80" s="1"/>
  <c r="A3878" i="80" s="1"/>
  <c r="A3879" i="80" s="1"/>
  <c r="A3880" i="80" s="1"/>
  <c r="A3881" i="80" s="1"/>
  <c r="A3882" i="80" s="1"/>
  <c r="A3883" i="80" s="1"/>
  <c r="A3884" i="80" s="1"/>
  <c r="A3885" i="80" s="1"/>
  <c r="A3886" i="80" s="1"/>
  <c r="A3887" i="80" s="1"/>
  <c r="A3888" i="80" s="1"/>
  <c r="A3889" i="80" s="1"/>
  <c r="A3890" i="80" s="1"/>
  <c r="A3891" i="80" s="1"/>
  <c r="A3892" i="80" s="1"/>
  <c r="A3893" i="80" s="1"/>
  <c r="A3894" i="80" s="1"/>
  <c r="A3895" i="80" s="1"/>
  <c r="A3896" i="80" s="1"/>
  <c r="A3897" i="80" s="1"/>
  <c r="A3898" i="80" s="1"/>
  <c r="A3899" i="80" s="1"/>
  <c r="A3900" i="80" s="1"/>
  <c r="A3901" i="80" s="1"/>
  <c r="A3902" i="80" s="1"/>
  <c r="A3903" i="80" s="1"/>
  <c r="A3904" i="80" s="1"/>
  <c r="A3905" i="80" s="1"/>
  <c r="A3906" i="80" s="1"/>
  <c r="A3907" i="80" s="1"/>
  <c r="A3908" i="80" s="1"/>
  <c r="A3909" i="80" s="1"/>
  <c r="A3910" i="80" s="1"/>
  <c r="A3911" i="80" s="1"/>
  <c r="A3912" i="80" s="1"/>
  <c r="A3913" i="80" s="1"/>
  <c r="A3914" i="80" s="1"/>
  <c r="A3915" i="80" s="1"/>
  <c r="A3916" i="80" s="1"/>
  <c r="A3917" i="80" s="1"/>
  <c r="A3918" i="80" s="1"/>
  <c r="A3919" i="80" s="1"/>
  <c r="A3920" i="80" s="1"/>
  <c r="A3921" i="80" s="1"/>
  <c r="A3922" i="80" s="1"/>
  <c r="A3923" i="80" s="1"/>
  <c r="A3924" i="80" s="1"/>
  <c r="A3925" i="80" s="1"/>
  <c r="A3926" i="80" s="1"/>
  <c r="A3927" i="80" s="1"/>
  <c r="A3928" i="80" s="1"/>
  <c r="A3929" i="80" s="1"/>
  <c r="A3930" i="80" s="1"/>
  <c r="A3931" i="80" s="1"/>
  <c r="A3932" i="80" s="1"/>
  <c r="A3933" i="80" s="1"/>
  <c r="A3934" i="80" s="1"/>
  <c r="A3935" i="80" s="1"/>
  <c r="A3936" i="80" s="1"/>
  <c r="A3937" i="80" s="1"/>
  <c r="A3938" i="80" s="1"/>
  <c r="A3939" i="80" s="1"/>
  <c r="A3940" i="80" s="1"/>
  <c r="A3941" i="80" s="1"/>
  <c r="A3942" i="80" s="1"/>
  <c r="A3943" i="80" s="1"/>
  <c r="A3944" i="80" s="1"/>
  <c r="A3945" i="80" s="1"/>
  <c r="A3946" i="80" s="1"/>
  <c r="A3947" i="80" s="1"/>
  <c r="A3948" i="80" s="1"/>
  <c r="A3949" i="80" s="1"/>
  <c r="A3950" i="80" s="1"/>
  <c r="A3951" i="80" s="1"/>
  <c r="A3952" i="80" s="1"/>
  <c r="A3953" i="80" s="1"/>
  <c r="A3954" i="80" s="1"/>
  <c r="A3955" i="80" s="1"/>
  <c r="A3956" i="80" s="1"/>
  <c r="A3957" i="80" s="1"/>
  <c r="A3958" i="80" s="1"/>
  <c r="A3959" i="80" s="1"/>
  <c r="A3960" i="80" s="1"/>
  <c r="A3961" i="80" s="1"/>
  <c r="A3962" i="80" s="1"/>
  <c r="A3963" i="80" s="1"/>
  <c r="A3964" i="80" s="1"/>
  <c r="A3965" i="80" s="1"/>
  <c r="A3966" i="80" s="1"/>
  <c r="A3967" i="80" s="1"/>
  <c r="A3968" i="80" s="1"/>
  <c r="A3969" i="80" s="1"/>
  <c r="A3970" i="80" s="1"/>
  <c r="A3971" i="80" s="1"/>
  <c r="A3972" i="80" s="1"/>
  <c r="A3973" i="80" s="1"/>
  <c r="A3974" i="80" s="1"/>
  <c r="A3975" i="80" s="1"/>
  <c r="A3976" i="80" s="1"/>
  <c r="A3977" i="80" s="1"/>
  <c r="A3978" i="80" s="1"/>
  <c r="A3979" i="80" s="1"/>
  <c r="A3980" i="80" s="1"/>
  <c r="A3981" i="80" s="1"/>
  <c r="A3982" i="80" s="1"/>
  <c r="A3983" i="80" s="1"/>
  <c r="A3984" i="80" s="1"/>
  <c r="A3985" i="80" s="1"/>
  <c r="A3986" i="80" s="1"/>
  <c r="A3987" i="80" s="1"/>
  <c r="A3988" i="80" s="1"/>
  <c r="A3989" i="80" s="1"/>
  <c r="A3990" i="80" s="1"/>
  <c r="A3991" i="80" s="1"/>
  <c r="A3992" i="80" s="1"/>
  <c r="A3993" i="80" s="1"/>
  <c r="A3994" i="80" s="1"/>
  <c r="A3995" i="80" s="1"/>
  <c r="A3996" i="80" s="1"/>
  <c r="A3997" i="80" s="1"/>
  <c r="A3998" i="80" s="1"/>
  <c r="A3999" i="80" s="1"/>
  <c r="A4000" i="80" s="1"/>
  <c r="A4001" i="80" s="1"/>
  <c r="A4002" i="80" s="1"/>
  <c r="A4003" i="80" s="1"/>
  <c r="A4004" i="80" s="1"/>
  <c r="A4005" i="80" s="1"/>
  <c r="A4006" i="80" s="1"/>
  <c r="A4007" i="80" s="1"/>
  <c r="A4008" i="80" s="1"/>
  <c r="A4009" i="80" s="1"/>
  <c r="A4010" i="80" s="1"/>
  <c r="A4011" i="80" s="1"/>
  <c r="A4012" i="80" s="1"/>
  <c r="A4013" i="80" s="1"/>
  <c r="A4014" i="80" s="1"/>
  <c r="A4015" i="80" s="1"/>
  <c r="A4016" i="80" s="1"/>
  <c r="A4017" i="80" s="1"/>
  <c r="A4018" i="80" s="1"/>
  <c r="A4019" i="80" s="1"/>
  <c r="A4020" i="80" s="1"/>
  <c r="A4021" i="80" s="1"/>
  <c r="A4022" i="80" s="1"/>
  <c r="A4023" i="80" s="1"/>
  <c r="A4024" i="80" s="1"/>
  <c r="A4025" i="80" s="1"/>
  <c r="A4026" i="80" s="1"/>
  <c r="A4027" i="80" s="1"/>
  <c r="A4028" i="80" s="1"/>
  <c r="A4029" i="80" s="1"/>
  <c r="A4030" i="80" s="1"/>
  <c r="A4031" i="80" s="1"/>
  <c r="A4032" i="80" s="1"/>
  <c r="A4033" i="80" s="1"/>
  <c r="A4034" i="80" s="1"/>
  <c r="A4035" i="80" s="1"/>
  <c r="A4036" i="80" s="1"/>
  <c r="A4037" i="80" s="1"/>
  <c r="A4038" i="80" s="1"/>
  <c r="A4039" i="80" s="1"/>
  <c r="A4040" i="80" s="1"/>
  <c r="A4041" i="80" s="1"/>
  <c r="A4042" i="80" s="1"/>
  <c r="A4043" i="80" s="1"/>
  <c r="A4044" i="80" s="1"/>
  <c r="A4045" i="80" s="1"/>
  <c r="A4046" i="80" s="1"/>
  <c r="A4047" i="80" s="1"/>
  <c r="A4048" i="80" s="1"/>
  <c r="A4049" i="80" s="1"/>
  <c r="A4050" i="80" s="1"/>
  <c r="A4051" i="80" s="1"/>
  <c r="A4052" i="80" s="1"/>
  <c r="A4053" i="80" s="1"/>
  <c r="A4054" i="80" s="1"/>
  <c r="A4055" i="80" s="1"/>
  <c r="A4056" i="80" s="1"/>
  <c r="A4057" i="80" s="1"/>
  <c r="A4058" i="80" s="1"/>
  <c r="A4059" i="80" s="1"/>
  <c r="A4060" i="80" s="1"/>
  <c r="A4061" i="80" s="1"/>
  <c r="A4062" i="80" s="1"/>
  <c r="A4063" i="80" s="1"/>
  <c r="A4064" i="80" s="1"/>
  <c r="A4065" i="80" s="1"/>
  <c r="A4066" i="80" s="1"/>
  <c r="A4067" i="80" s="1"/>
  <c r="A4068" i="80" s="1"/>
  <c r="A4069" i="80" s="1"/>
  <c r="A4070" i="80" s="1"/>
  <c r="A4071" i="80" s="1"/>
  <c r="A4072" i="80" s="1"/>
  <c r="A4073" i="80" s="1"/>
  <c r="A4074" i="80" s="1"/>
  <c r="A4075" i="80" s="1"/>
  <c r="A4076" i="80" s="1"/>
  <c r="A4077" i="80" s="1"/>
  <c r="A4078" i="80" s="1"/>
  <c r="A4079" i="80" s="1"/>
  <c r="A4080" i="80" s="1"/>
  <c r="A4081" i="80" s="1"/>
  <c r="A4082" i="80" s="1"/>
  <c r="A4083" i="80" s="1"/>
  <c r="A4084" i="80" s="1"/>
  <c r="A4085" i="80" s="1"/>
  <c r="A4086" i="80" s="1"/>
  <c r="A4087" i="80" s="1"/>
  <c r="A4088" i="80" s="1"/>
  <c r="A4089" i="80" s="1"/>
  <c r="A4090" i="80" s="1"/>
  <c r="A4091" i="80" s="1"/>
  <c r="A4092" i="80" s="1"/>
  <c r="A4093" i="80" s="1"/>
  <c r="A4094" i="80" s="1"/>
  <c r="A4095" i="80" s="1"/>
  <c r="A4096" i="80" s="1"/>
  <c r="A4097" i="80" s="1"/>
  <c r="A4098" i="80" s="1"/>
  <c r="A4099" i="80" s="1"/>
  <c r="A4100" i="80" s="1"/>
  <c r="A4101" i="80" s="1"/>
  <c r="A4102" i="80" s="1"/>
  <c r="A4103" i="80" s="1"/>
  <c r="A4104" i="80" s="1"/>
  <c r="A4105" i="80" s="1"/>
  <c r="A4106" i="80" s="1"/>
  <c r="A4107" i="80" s="1"/>
  <c r="A4108" i="80" s="1"/>
  <c r="A4109" i="80" s="1"/>
  <c r="A4110" i="80" s="1"/>
  <c r="A4111" i="80" s="1"/>
  <c r="A4112" i="80" s="1"/>
  <c r="A4113" i="80" s="1"/>
  <c r="A4114" i="80" s="1"/>
  <c r="A4115" i="80" s="1"/>
  <c r="A4116" i="80" s="1"/>
  <c r="A4117" i="80" s="1"/>
  <c r="A4118" i="80" s="1"/>
  <c r="A4119" i="80" s="1"/>
  <c r="A4120" i="80" s="1"/>
  <c r="A4121" i="80" s="1"/>
  <c r="A4122" i="80" s="1"/>
  <c r="A4123" i="80" s="1"/>
  <c r="A4124" i="80" s="1"/>
  <c r="A4125" i="80" s="1"/>
  <c r="A4126" i="80" s="1"/>
  <c r="A4127" i="80" s="1"/>
  <c r="A4128" i="80" s="1"/>
  <c r="A4129" i="80" s="1"/>
  <c r="A4130" i="80" s="1"/>
  <c r="A4131" i="80" s="1"/>
  <c r="A4132" i="80" s="1"/>
  <c r="A4133" i="80" s="1"/>
  <c r="A4134" i="80" s="1"/>
  <c r="A4135" i="80" s="1"/>
  <c r="A4136" i="80" s="1"/>
  <c r="A4137" i="80" s="1"/>
  <c r="A4138" i="80" s="1"/>
  <c r="A4139" i="80" s="1"/>
  <c r="A4140" i="80" s="1"/>
  <c r="A4141" i="80" s="1"/>
  <c r="A4142" i="80" s="1"/>
  <c r="A4143" i="80" s="1"/>
  <c r="A4144" i="80" s="1"/>
  <c r="A4145" i="80" s="1"/>
  <c r="A4146" i="80" s="1"/>
  <c r="A4147" i="80" s="1"/>
  <c r="A4148" i="80" s="1"/>
  <c r="A4149" i="80" s="1"/>
  <c r="A4150" i="80" s="1"/>
  <c r="A4151" i="80" s="1"/>
  <c r="A4152" i="80" s="1"/>
  <c r="A4153" i="80" s="1"/>
  <c r="A4154" i="80" s="1"/>
  <c r="A4155" i="80" s="1"/>
  <c r="A4156" i="80" s="1"/>
  <c r="A4157" i="80" s="1"/>
  <c r="A4158" i="80" s="1"/>
  <c r="A4159" i="80" s="1"/>
  <c r="A4160" i="80" s="1"/>
  <c r="A4161" i="80" s="1"/>
  <c r="A4162" i="80" s="1"/>
  <c r="A4163" i="80" s="1"/>
  <c r="A4164" i="80" s="1"/>
  <c r="A4165" i="80" s="1"/>
  <c r="A4166" i="80" s="1"/>
  <c r="A4167" i="80" s="1"/>
  <c r="A4168" i="80" s="1"/>
  <c r="A4169" i="80" s="1"/>
  <c r="A4170" i="80" s="1"/>
  <c r="A4171" i="80" s="1"/>
  <c r="A4172" i="80" s="1"/>
  <c r="A4173" i="80" s="1"/>
  <c r="A4174" i="80" s="1"/>
  <c r="A4175" i="80" s="1"/>
  <c r="A4176" i="80" s="1"/>
  <c r="A4177" i="80" s="1"/>
  <c r="A4178" i="80" s="1"/>
  <c r="A4179" i="80" s="1"/>
  <c r="A4180" i="80" s="1"/>
  <c r="A4181" i="80" s="1"/>
  <c r="A4182" i="80" s="1"/>
  <c r="A4183" i="80" s="1"/>
  <c r="A4184" i="80" s="1"/>
  <c r="A4185" i="80" s="1"/>
  <c r="A4186" i="80" s="1"/>
  <c r="A4187" i="80" s="1"/>
  <c r="A4188" i="80" s="1"/>
  <c r="A4189" i="80" s="1"/>
  <c r="A4190" i="80" s="1"/>
  <c r="A4191" i="80" s="1"/>
  <c r="A4192" i="80" s="1"/>
  <c r="A4193" i="80" s="1"/>
  <c r="A4194" i="80" s="1"/>
  <c r="A4195" i="80" s="1"/>
  <c r="A4196" i="80" s="1"/>
  <c r="A4197" i="80" s="1"/>
  <c r="A4198" i="80" s="1"/>
  <c r="A4199" i="80" s="1"/>
  <c r="A4200" i="80" s="1"/>
  <c r="A4201" i="80" s="1"/>
  <c r="A4202" i="80" s="1"/>
  <c r="A4203" i="80" s="1"/>
  <c r="A4204" i="80" s="1"/>
  <c r="A4205" i="80" s="1"/>
  <c r="A4206" i="80" s="1"/>
  <c r="A4207" i="80" s="1"/>
  <c r="A4208" i="80" s="1"/>
  <c r="A4209" i="80" s="1"/>
  <c r="A4210" i="80" s="1"/>
  <c r="A4211" i="80" s="1"/>
  <c r="A4212" i="80" s="1"/>
  <c r="A4213" i="80" s="1"/>
  <c r="A4214" i="80" s="1"/>
  <c r="A4215" i="80" s="1"/>
  <c r="A4216" i="80" s="1"/>
  <c r="A4217" i="80" s="1"/>
  <c r="A4218" i="80" s="1"/>
  <c r="A4219" i="80" s="1"/>
  <c r="A4220" i="80" s="1"/>
  <c r="A4221" i="80" s="1"/>
  <c r="A4222" i="80" s="1"/>
  <c r="A4223" i="80" s="1"/>
  <c r="A4224" i="80" s="1"/>
  <c r="A4225" i="80" s="1"/>
  <c r="A4226" i="80" s="1"/>
  <c r="A4227" i="80" s="1"/>
  <c r="A4228" i="80" s="1"/>
  <c r="A4229" i="80" s="1"/>
  <c r="A4230" i="80" s="1"/>
  <c r="A4231" i="80" s="1"/>
  <c r="A4232" i="80" s="1"/>
  <c r="A4233" i="80" s="1"/>
  <c r="A4234" i="80" s="1"/>
  <c r="A4235" i="80" s="1"/>
  <c r="A4236" i="80" s="1"/>
  <c r="A4237" i="80" s="1"/>
  <c r="A4238" i="80" s="1"/>
  <c r="A4239" i="80" s="1"/>
  <c r="A4240" i="80" s="1"/>
  <c r="A4241" i="80" s="1"/>
  <c r="A4242" i="80" s="1"/>
  <c r="A4243" i="80" s="1"/>
  <c r="A4244" i="80" s="1"/>
  <c r="A4245" i="80" s="1"/>
  <c r="A4246" i="80" s="1"/>
  <c r="A4247" i="80" s="1"/>
  <c r="A4248" i="80" s="1"/>
  <c r="A4249" i="80" s="1"/>
  <c r="A4250" i="80" s="1"/>
  <c r="A4251" i="80" s="1"/>
  <c r="A4252" i="80" s="1"/>
  <c r="A4253" i="80" s="1"/>
  <c r="A4254" i="80" s="1"/>
  <c r="A4255" i="80" s="1"/>
  <c r="A4256" i="80" s="1"/>
  <c r="A4257" i="80" s="1"/>
  <c r="A4258" i="80" s="1"/>
  <c r="A4259" i="80" s="1"/>
  <c r="A4260" i="80" s="1"/>
  <c r="A4261" i="80" s="1"/>
  <c r="A4262" i="80" s="1"/>
  <c r="A4263" i="80" s="1"/>
  <c r="A4264" i="80" s="1"/>
  <c r="A4265" i="80" s="1"/>
  <c r="A4266" i="80" s="1"/>
  <c r="A4267" i="80" s="1"/>
  <c r="A4268" i="80" s="1"/>
  <c r="A4269" i="80" s="1"/>
  <c r="A4270" i="80" s="1"/>
  <c r="A4271" i="80" s="1"/>
  <c r="A4272" i="80" s="1"/>
  <c r="A4273" i="80" s="1"/>
  <c r="A4274" i="80" s="1"/>
  <c r="A4275" i="80" s="1"/>
  <c r="A4276" i="80" s="1"/>
  <c r="A4277" i="80" s="1"/>
  <c r="A4278" i="80" s="1"/>
  <c r="A4279" i="80" s="1"/>
  <c r="A4280" i="80" s="1"/>
  <c r="A4281" i="80" s="1"/>
  <c r="A4282" i="80" s="1"/>
  <c r="A4283" i="80" s="1"/>
  <c r="A4284" i="80" s="1"/>
  <c r="A4285" i="80" s="1"/>
  <c r="A4286" i="80" s="1"/>
  <c r="A4287" i="80" s="1"/>
  <c r="A4288" i="80" s="1"/>
  <c r="A4289" i="80" s="1"/>
  <c r="A4290" i="80" s="1"/>
  <c r="A4291" i="80" s="1"/>
  <c r="A4292" i="80" s="1"/>
  <c r="A4293" i="80" s="1"/>
  <c r="A4294" i="80" s="1"/>
  <c r="A4295" i="80" s="1"/>
  <c r="A4296" i="80" s="1"/>
  <c r="A4297" i="80" s="1"/>
  <c r="A4298" i="80" s="1"/>
  <c r="A4299" i="80" s="1"/>
  <c r="A4300" i="80" s="1"/>
  <c r="A4301" i="80" s="1"/>
  <c r="A4302" i="80" s="1"/>
  <c r="A4303" i="80" s="1"/>
  <c r="A4304" i="80" s="1"/>
  <c r="A4305" i="80" s="1"/>
  <c r="A4306" i="80" s="1"/>
  <c r="A4307" i="80" s="1"/>
  <c r="A4308" i="80" s="1"/>
  <c r="A4309" i="80" s="1"/>
  <c r="A4310" i="80" s="1"/>
  <c r="A4311" i="80" s="1"/>
  <c r="A4312" i="80" s="1"/>
  <c r="A4313" i="80" s="1"/>
  <c r="A4314" i="80" s="1"/>
  <c r="A4315" i="80" s="1"/>
  <c r="A4316" i="80" s="1"/>
  <c r="A4317" i="80" s="1"/>
  <c r="A4318" i="80" s="1"/>
  <c r="A4319" i="80" s="1"/>
  <c r="A4320" i="80" s="1"/>
  <c r="A4321" i="80" s="1"/>
  <c r="A4322" i="80" s="1"/>
  <c r="A4323" i="80" s="1"/>
  <c r="A4324" i="80" s="1"/>
  <c r="A4325" i="80" s="1"/>
  <c r="A4326" i="80" s="1"/>
  <c r="A4327" i="80" s="1"/>
  <c r="A4328" i="80" s="1"/>
  <c r="A4329" i="80" s="1"/>
  <c r="A4330" i="80" s="1"/>
  <c r="A4331" i="80" s="1"/>
  <c r="A4332" i="80" s="1"/>
  <c r="A4333" i="80" s="1"/>
  <c r="A4334" i="80" s="1"/>
  <c r="A4335" i="80" s="1"/>
  <c r="A4336" i="80" s="1"/>
  <c r="A4337" i="80" s="1"/>
  <c r="A4338" i="80" s="1"/>
  <c r="A4339" i="80" s="1"/>
  <c r="A4340" i="80" s="1"/>
  <c r="A4341" i="80" s="1"/>
  <c r="A4342" i="80" s="1"/>
  <c r="A4343" i="80" s="1"/>
  <c r="A4344" i="80" s="1"/>
  <c r="A4345" i="80" s="1"/>
  <c r="A4346" i="80" s="1"/>
  <c r="A4347" i="80" s="1"/>
  <c r="A4348" i="80" s="1"/>
  <c r="A4349" i="80" s="1"/>
  <c r="A4350" i="80" s="1"/>
  <c r="A4351" i="80" s="1"/>
  <c r="A4352" i="80" s="1"/>
  <c r="A4353" i="80" s="1"/>
  <c r="A4354" i="80" s="1"/>
  <c r="A4355" i="80" s="1"/>
  <c r="A4356" i="80" s="1"/>
  <c r="A4357" i="80" s="1"/>
  <c r="A4358" i="80" s="1"/>
  <c r="A4359" i="80" s="1"/>
  <c r="A4360" i="80" s="1"/>
  <c r="A4361" i="80" s="1"/>
  <c r="A4362" i="80" s="1"/>
  <c r="A4363" i="80" s="1"/>
  <c r="A4364" i="80" s="1"/>
  <c r="A4365" i="80" s="1"/>
  <c r="A4366" i="80" s="1"/>
  <c r="A4367" i="80" s="1"/>
  <c r="A4368" i="80" s="1"/>
  <c r="A4369" i="80" s="1"/>
  <c r="A4370" i="80" s="1"/>
  <c r="A4371" i="80" s="1"/>
  <c r="A4372" i="80" s="1"/>
  <c r="A4373" i="80" s="1"/>
  <c r="A4374" i="80" s="1"/>
  <c r="A4375" i="80" s="1"/>
  <c r="A4376" i="80" s="1"/>
  <c r="A4377" i="80" s="1"/>
  <c r="A4378" i="80" s="1"/>
  <c r="A4379" i="80" s="1"/>
  <c r="A4380" i="80" s="1"/>
  <c r="A4381" i="80" s="1"/>
  <c r="A4382" i="80" s="1"/>
  <c r="A4383" i="80" s="1"/>
  <c r="A4384" i="80" s="1"/>
  <c r="A4385" i="80" s="1"/>
  <c r="A4386" i="80" s="1"/>
  <c r="A4387" i="80" s="1"/>
  <c r="A4388" i="80" s="1"/>
  <c r="A4389" i="80" s="1"/>
  <c r="A4390" i="80" s="1"/>
  <c r="A4391" i="80" s="1"/>
  <c r="A4392" i="80" s="1"/>
  <c r="A4393" i="80" s="1"/>
  <c r="A4394" i="80" s="1"/>
  <c r="A4395" i="80" s="1"/>
  <c r="A4396" i="80" s="1"/>
  <c r="A4397" i="80" s="1"/>
  <c r="A4398" i="80" s="1"/>
  <c r="A4399" i="80" s="1"/>
  <c r="A4400" i="80" s="1"/>
  <c r="A4401" i="80" s="1"/>
  <c r="A4402" i="80" s="1"/>
  <c r="A4403" i="80" s="1"/>
  <c r="A4404" i="80" s="1"/>
  <c r="A4405" i="80" s="1"/>
  <c r="A4406" i="80" s="1"/>
  <c r="A4407" i="80" s="1"/>
  <c r="A4408" i="80" s="1"/>
  <c r="A4409" i="80" s="1"/>
  <c r="A4410" i="80" s="1"/>
  <c r="A4411" i="80" s="1"/>
  <c r="A4412" i="80" s="1"/>
  <c r="A4413" i="80" s="1"/>
  <c r="A4414" i="80" s="1"/>
  <c r="A4415" i="80" s="1"/>
  <c r="A4416" i="80" s="1"/>
  <c r="A4417" i="80" s="1"/>
  <c r="A4418" i="80" s="1"/>
  <c r="A4419" i="80" s="1"/>
  <c r="A4420" i="80" s="1"/>
  <c r="A4421" i="80" s="1"/>
  <c r="A4422" i="80" s="1"/>
  <c r="A4423" i="80" s="1"/>
  <c r="A4424" i="80" s="1"/>
  <c r="A4425" i="80" s="1"/>
  <c r="A4426" i="80" s="1"/>
  <c r="A4427" i="80" s="1"/>
  <c r="A4428" i="80" s="1"/>
  <c r="A4429" i="80" s="1"/>
  <c r="A4430" i="80" s="1"/>
  <c r="A4431" i="80" s="1"/>
  <c r="A4432" i="80" s="1"/>
  <c r="A4433" i="80" s="1"/>
  <c r="A4434" i="80" s="1"/>
  <c r="A4435" i="80" s="1"/>
  <c r="A4436" i="80" s="1"/>
  <c r="A4437" i="80" s="1"/>
  <c r="A4438" i="80" s="1"/>
  <c r="A4439" i="80" s="1"/>
  <c r="A4440" i="80" s="1"/>
  <c r="A4441" i="80" s="1"/>
  <c r="A4442" i="80" s="1"/>
  <c r="A4443" i="80" s="1"/>
  <c r="A4444" i="80" s="1"/>
  <c r="A4445" i="80" s="1"/>
  <c r="A4446" i="80" s="1"/>
  <c r="A4447" i="80" s="1"/>
  <c r="A4448" i="80" s="1"/>
  <c r="A4449" i="80" s="1"/>
  <c r="A4450" i="80" s="1"/>
  <c r="A4451" i="80" s="1"/>
  <c r="A4452" i="80" s="1"/>
  <c r="A4453" i="80" s="1"/>
  <c r="A4454" i="80" s="1"/>
  <c r="A4455" i="80" s="1"/>
  <c r="A4456" i="80" s="1"/>
  <c r="A4457" i="80" s="1"/>
  <c r="A4458" i="80" s="1"/>
  <c r="A4459" i="80" s="1"/>
  <c r="A4460" i="80" s="1"/>
  <c r="A4461" i="80" s="1"/>
  <c r="A4462" i="80" s="1"/>
  <c r="A4463" i="80" s="1"/>
  <c r="A4464" i="80" s="1"/>
  <c r="A4465" i="80" s="1"/>
  <c r="A4466" i="80" s="1"/>
  <c r="A4467" i="80" s="1"/>
  <c r="A4468" i="80" s="1"/>
  <c r="A4469" i="80" s="1"/>
  <c r="A4470" i="80" s="1"/>
  <c r="A4471" i="80" s="1"/>
  <c r="A4472" i="80" s="1"/>
  <c r="A4473" i="80" s="1"/>
  <c r="A4474" i="80" s="1"/>
  <c r="A4475" i="80" s="1"/>
  <c r="A4476" i="80" s="1"/>
  <c r="A4477" i="80" s="1"/>
  <c r="A4478" i="80" s="1"/>
  <c r="A4479" i="80" s="1"/>
  <c r="A4480" i="80" s="1"/>
  <c r="A4481" i="80" s="1"/>
  <c r="A4482" i="80" s="1"/>
  <c r="A4483" i="80" s="1"/>
  <c r="A4484" i="80" s="1"/>
  <c r="A4485" i="80" s="1"/>
  <c r="A4486" i="80" s="1"/>
  <c r="A4487" i="80" s="1"/>
  <c r="A4488" i="80" s="1"/>
  <c r="A4489" i="80" s="1"/>
  <c r="A4490" i="80" s="1"/>
  <c r="A4491" i="80" s="1"/>
  <c r="A4492" i="80" s="1"/>
  <c r="A4493" i="80" s="1"/>
  <c r="A4494" i="80" s="1"/>
  <c r="A4495" i="80" s="1"/>
  <c r="A4496" i="80" s="1"/>
  <c r="A4497" i="80" s="1"/>
  <c r="A4498" i="80" s="1"/>
  <c r="A4499" i="80" s="1"/>
  <c r="A4500" i="80" s="1"/>
  <c r="A4501" i="80" s="1"/>
  <c r="A4502" i="80" s="1"/>
  <c r="A4503" i="80" s="1"/>
  <c r="A4504" i="80" s="1"/>
  <c r="A4505" i="80" s="1"/>
  <c r="A4506" i="80" s="1"/>
  <c r="A4507" i="80" s="1"/>
  <c r="A4508" i="80" s="1"/>
  <c r="A4509" i="80" s="1"/>
  <c r="A4510" i="80" s="1"/>
  <c r="A4511" i="80" s="1"/>
  <c r="A4512" i="80" s="1"/>
  <c r="A4513" i="80" s="1"/>
  <c r="A4514" i="80" s="1"/>
  <c r="A4515" i="80" s="1"/>
  <c r="A4516" i="80" s="1"/>
  <c r="A4517" i="80" s="1"/>
  <c r="A4518" i="80" s="1"/>
  <c r="A4519" i="80" s="1"/>
  <c r="A4520" i="80" s="1"/>
  <c r="A4521" i="80" s="1"/>
  <c r="A4522" i="80" s="1"/>
  <c r="A4523" i="80" s="1"/>
  <c r="A4524" i="80" s="1"/>
  <c r="A4525" i="80" s="1"/>
  <c r="A4526" i="80" s="1"/>
  <c r="A4527" i="80" s="1"/>
  <c r="A4528" i="80" s="1"/>
  <c r="A4529" i="80" s="1"/>
  <c r="A4530" i="80" s="1"/>
  <c r="A4531" i="80" s="1"/>
  <c r="A4532" i="80" s="1"/>
  <c r="A4533" i="80" s="1"/>
  <c r="A4534" i="80" s="1"/>
  <c r="A4535" i="80" s="1"/>
  <c r="A4536" i="80" s="1"/>
  <c r="A4537" i="80" s="1"/>
  <c r="A4538" i="80" s="1"/>
  <c r="A4539" i="80" s="1"/>
  <c r="A4540" i="80" s="1"/>
  <c r="A4541" i="80" s="1"/>
  <c r="A4542" i="80" s="1"/>
  <c r="A4543" i="80" s="1"/>
  <c r="A4544" i="80" s="1"/>
  <c r="A4545" i="80" s="1"/>
  <c r="A4546" i="80" s="1"/>
  <c r="A4547" i="80" s="1"/>
  <c r="A4548" i="80" s="1"/>
  <c r="A4549" i="80" s="1"/>
  <c r="A4550" i="80" s="1"/>
  <c r="A4551" i="80" s="1"/>
  <c r="A4552" i="80" s="1"/>
  <c r="A4553" i="80" s="1"/>
  <c r="A4554" i="80" s="1"/>
  <c r="A4555" i="80" s="1"/>
  <c r="A4556" i="80" s="1"/>
  <c r="A4557" i="80" s="1"/>
  <c r="A4558" i="80" s="1"/>
  <c r="A4559" i="80" s="1"/>
  <c r="A4560" i="80" s="1"/>
  <c r="A4561" i="80" s="1"/>
  <c r="A4562" i="80" s="1"/>
  <c r="A4563" i="80" s="1"/>
  <c r="A4564" i="80" s="1"/>
  <c r="A4565" i="80" s="1"/>
  <c r="A4566" i="80" s="1"/>
  <c r="A4567" i="80" s="1"/>
  <c r="A4568" i="80" s="1"/>
  <c r="A4569" i="80" s="1"/>
  <c r="A4570" i="80" s="1"/>
  <c r="A4571" i="80" s="1"/>
  <c r="A4572" i="80" s="1"/>
  <c r="A4573" i="80" s="1"/>
  <c r="A4574" i="80" s="1"/>
  <c r="A4575" i="80" s="1"/>
  <c r="A4576" i="80" s="1"/>
  <c r="A4577" i="80" s="1"/>
  <c r="A4578" i="80" s="1"/>
  <c r="A4579" i="80" s="1"/>
  <c r="A4580" i="80" s="1"/>
  <c r="A4581" i="80" s="1"/>
  <c r="A4582" i="80" s="1"/>
  <c r="A4583" i="80" s="1"/>
  <c r="A4584" i="80" s="1"/>
  <c r="A4585" i="80" s="1"/>
  <c r="A4586" i="80" s="1"/>
  <c r="A4587" i="80" s="1"/>
  <c r="A4588" i="80" s="1"/>
  <c r="A4589" i="80" s="1"/>
  <c r="A4590" i="80" s="1"/>
  <c r="A4591" i="80" s="1"/>
  <c r="A4592" i="80" s="1"/>
  <c r="A4593" i="80" s="1"/>
  <c r="A4594" i="80" s="1"/>
  <c r="A4595" i="80" s="1"/>
  <c r="A4596" i="80" s="1"/>
  <c r="A4597" i="80" s="1"/>
  <c r="A4598" i="80" s="1"/>
  <c r="A4599" i="80" s="1"/>
  <c r="A4600" i="80" s="1"/>
  <c r="A4601" i="80" s="1"/>
  <c r="A4602" i="80" s="1"/>
  <c r="A4603" i="80" s="1"/>
  <c r="A4604" i="80" s="1"/>
  <c r="A4605" i="80" s="1"/>
  <c r="A4606" i="80" s="1"/>
  <c r="A4607" i="80" s="1"/>
  <c r="A4608" i="80" s="1"/>
  <c r="A4609" i="80" s="1"/>
  <c r="A4610" i="80" s="1"/>
  <c r="A4611" i="80" s="1"/>
  <c r="A4612" i="80" s="1"/>
  <c r="A4613" i="80" s="1"/>
  <c r="A4614" i="80" s="1"/>
  <c r="A4615" i="80" s="1"/>
  <c r="A4616" i="80" s="1"/>
  <c r="A4617" i="80" s="1"/>
  <c r="A4618" i="80" s="1"/>
  <c r="A4619" i="80" s="1"/>
  <c r="A4620" i="80" s="1"/>
  <c r="A4621" i="80" s="1"/>
  <c r="A4622" i="80" s="1"/>
  <c r="A4623" i="80" s="1"/>
  <c r="A4624" i="80" s="1"/>
  <c r="A4625" i="80" s="1"/>
  <c r="A4626" i="80" s="1"/>
  <c r="A4627" i="80" s="1"/>
  <c r="A4628" i="80" s="1"/>
  <c r="A4629" i="80" s="1"/>
  <c r="A4630" i="80" s="1"/>
  <c r="A4631" i="80" s="1"/>
  <c r="A4632" i="80" s="1"/>
  <c r="A4633" i="80" s="1"/>
  <c r="A4634" i="80" s="1"/>
  <c r="A4635" i="80" s="1"/>
  <c r="A4636" i="80" s="1"/>
  <c r="A4637" i="80" s="1"/>
  <c r="A4638" i="80" s="1"/>
  <c r="A4639" i="80" s="1"/>
  <c r="A4640" i="80" s="1"/>
  <c r="A4641" i="80" s="1"/>
  <c r="A4642" i="80" s="1"/>
  <c r="A4643" i="80" s="1"/>
  <c r="A4644" i="80" s="1"/>
  <c r="A4645" i="80" s="1"/>
  <c r="A4646" i="80" s="1"/>
  <c r="A4647" i="80" s="1"/>
  <c r="A4648" i="80" s="1"/>
  <c r="A4649" i="80" s="1"/>
  <c r="A4650" i="80" s="1"/>
  <c r="A4651" i="80" s="1"/>
  <c r="A4652" i="80" s="1"/>
  <c r="A4653" i="80" s="1"/>
  <c r="A4654" i="80" s="1"/>
  <c r="A4655" i="80" s="1"/>
  <c r="A4656" i="80" s="1"/>
  <c r="A4657" i="80" s="1"/>
  <c r="A4658" i="80" s="1"/>
  <c r="A4659" i="80" s="1"/>
  <c r="A4660" i="80" s="1"/>
  <c r="A4661" i="80" s="1"/>
  <c r="A4662" i="80" s="1"/>
  <c r="A4663" i="80" s="1"/>
  <c r="A4664" i="80" s="1"/>
  <c r="A4665" i="80" s="1"/>
  <c r="A4666" i="80" s="1"/>
  <c r="A4667" i="80" s="1"/>
  <c r="A4668" i="80" s="1"/>
  <c r="A4669" i="80" s="1"/>
  <c r="A4670" i="80" s="1"/>
  <c r="A4671" i="80" s="1"/>
  <c r="A4672" i="80" s="1"/>
  <c r="A4673" i="80" s="1"/>
  <c r="A4674" i="80" s="1"/>
  <c r="A4675" i="80" s="1"/>
  <c r="A4676" i="80" s="1"/>
  <c r="A4677" i="80" s="1"/>
  <c r="A4678" i="80" s="1"/>
  <c r="A4679" i="80" s="1"/>
  <c r="A4680" i="80" s="1"/>
  <c r="A4681" i="80" s="1"/>
  <c r="A4682" i="80" s="1"/>
  <c r="A4683" i="80" s="1"/>
  <c r="A4684" i="80" s="1"/>
  <c r="A4685" i="80" s="1"/>
  <c r="A4686" i="80" s="1"/>
  <c r="A4687" i="80" s="1"/>
  <c r="A4688" i="80" s="1"/>
  <c r="A4689" i="80" s="1"/>
  <c r="A4690" i="80" s="1"/>
  <c r="A4691" i="80" s="1"/>
  <c r="A4692" i="80" s="1"/>
  <c r="A4693" i="80" s="1"/>
  <c r="A4694" i="80" s="1"/>
  <c r="A4695" i="80" s="1"/>
  <c r="A4696" i="80" s="1"/>
  <c r="A4697" i="80" s="1"/>
  <c r="A4698" i="80" s="1"/>
  <c r="A4699" i="80" s="1"/>
  <c r="A4700" i="80" s="1"/>
  <c r="A4701" i="80" s="1"/>
  <c r="A4702" i="80" s="1"/>
  <c r="A4703" i="80" s="1"/>
  <c r="A4704" i="80" s="1"/>
  <c r="A4705" i="80" s="1"/>
  <c r="A4706" i="80" s="1"/>
  <c r="A4707" i="80" s="1"/>
  <c r="A4708" i="80" s="1"/>
  <c r="A4709" i="80" s="1"/>
  <c r="A4710" i="80" s="1"/>
  <c r="A4711" i="80" s="1"/>
  <c r="A4712" i="80" s="1"/>
  <c r="A4713" i="80" s="1"/>
  <c r="A4714" i="80" s="1"/>
  <c r="A4715" i="80" s="1"/>
  <c r="A4716" i="80" s="1"/>
  <c r="A4717" i="80" s="1"/>
  <c r="A4718" i="80" s="1"/>
  <c r="A4719" i="80" s="1"/>
  <c r="A4720" i="80" s="1"/>
  <c r="A4721" i="80" s="1"/>
  <c r="A4722" i="80" s="1"/>
  <c r="A4723" i="80" s="1"/>
  <c r="A4724" i="80" s="1"/>
  <c r="A4725" i="80" s="1"/>
  <c r="A4726" i="80" s="1"/>
  <c r="A4727" i="80" s="1"/>
  <c r="A4728" i="80" s="1"/>
  <c r="A4729" i="80" s="1"/>
  <c r="A4730" i="80" s="1"/>
  <c r="A4731" i="80" s="1"/>
  <c r="A4732" i="80" s="1"/>
  <c r="A4733" i="80" s="1"/>
  <c r="A4734" i="80" s="1"/>
  <c r="A4735" i="80" s="1"/>
  <c r="A4736" i="80" s="1"/>
  <c r="A4737" i="80" s="1"/>
  <c r="A4738" i="80" s="1"/>
  <c r="A4739" i="80" s="1"/>
  <c r="A4740" i="80" s="1"/>
  <c r="A4741" i="80" s="1"/>
  <c r="A4742" i="80" s="1"/>
  <c r="A4743" i="80" s="1"/>
  <c r="A4744" i="80" s="1"/>
  <c r="A4745" i="80" s="1"/>
  <c r="A4746" i="80" s="1"/>
  <c r="A4747" i="80" s="1"/>
  <c r="A4748" i="80" s="1"/>
  <c r="A4749" i="80" s="1"/>
  <c r="A4750" i="80" s="1"/>
  <c r="A4751" i="80" s="1"/>
  <c r="A4752" i="80" s="1"/>
  <c r="A4753" i="80" s="1"/>
  <c r="A4754" i="80" s="1"/>
  <c r="A4755" i="80" s="1"/>
  <c r="A4756" i="80" s="1"/>
  <c r="A4757" i="80" s="1"/>
  <c r="A4758" i="80" s="1"/>
  <c r="A4759" i="80" s="1"/>
  <c r="A4760" i="80" s="1"/>
  <c r="A4761" i="80" s="1"/>
  <c r="A4762" i="80" s="1"/>
  <c r="A4763" i="80" s="1"/>
  <c r="A4764" i="80" s="1"/>
  <c r="A4765" i="80" s="1"/>
  <c r="A4766" i="80" s="1"/>
  <c r="A4767" i="80" s="1"/>
  <c r="A4768" i="80" s="1"/>
  <c r="A4769" i="80" s="1"/>
  <c r="A4770" i="80" s="1"/>
  <c r="A4771" i="80" s="1"/>
  <c r="A4772" i="80" s="1"/>
  <c r="A4773" i="80" s="1"/>
  <c r="A4774" i="80" s="1"/>
  <c r="A4775" i="80" s="1"/>
  <c r="A4776" i="80" s="1"/>
  <c r="A4777" i="80" s="1"/>
  <c r="A4778" i="80" s="1"/>
  <c r="A4779" i="80" s="1"/>
  <c r="A4780" i="80" s="1"/>
  <c r="A4781" i="80" s="1"/>
  <c r="A4782" i="80" s="1"/>
  <c r="A4783" i="80" s="1"/>
  <c r="A4784" i="80" s="1"/>
  <c r="A4785" i="80" s="1"/>
  <c r="A4786" i="80" s="1"/>
  <c r="A4787" i="80" s="1"/>
  <c r="A4788" i="80" s="1"/>
  <c r="A4789" i="80" s="1"/>
  <c r="A4790" i="80" s="1"/>
  <c r="A4791" i="80" s="1"/>
  <c r="A4792" i="80" s="1"/>
  <c r="A4793" i="80" s="1"/>
  <c r="A4794" i="80" s="1"/>
  <c r="A4795" i="80" s="1"/>
  <c r="A4796" i="80" s="1"/>
  <c r="A4797" i="80" s="1"/>
  <c r="A4798" i="80" s="1"/>
  <c r="A4799" i="80" s="1"/>
  <c r="A4800" i="80" s="1"/>
  <c r="A4801" i="80" s="1"/>
  <c r="A4802" i="80" s="1"/>
  <c r="A4803" i="80" s="1"/>
  <c r="A4804" i="80" s="1"/>
  <c r="A4805" i="80" s="1"/>
  <c r="A4806" i="80" s="1"/>
  <c r="A4807" i="80" s="1"/>
  <c r="A4808" i="80" s="1"/>
  <c r="A4809" i="80" s="1"/>
  <c r="A4810" i="80" s="1"/>
  <c r="A4811" i="80" s="1"/>
  <c r="A4812" i="80" s="1"/>
  <c r="A4813" i="80" s="1"/>
  <c r="A4814" i="80" s="1"/>
  <c r="A4815" i="80" s="1"/>
  <c r="A4816" i="80" s="1"/>
  <c r="A4817" i="80" s="1"/>
  <c r="A4818" i="80" s="1"/>
  <c r="A4819" i="80" s="1"/>
  <c r="A4820" i="80" s="1"/>
  <c r="A4821" i="80" s="1"/>
  <c r="A4822" i="80" s="1"/>
  <c r="A4823" i="80" s="1"/>
  <c r="A4824" i="80" s="1"/>
  <c r="A4825" i="80" s="1"/>
  <c r="A4826" i="80" s="1"/>
  <c r="A4827" i="80" s="1"/>
  <c r="A4828" i="80" s="1"/>
  <c r="A4829" i="80" s="1"/>
  <c r="A4830" i="80" s="1"/>
  <c r="A4831" i="80" s="1"/>
  <c r="A4832" i="80" s="1"/>
  <c r="A4833" i="80" s="1"/>
  <c r="A4834" i="80" s="1"/>
  <c r="A4835" i="80" s="1"/>
  <c r="A4836" i="80" s="1"/>
  <c r="A4837" i="80" s="1"/>
  <c r="A4838" i="80" s="1"/>
  <c r="A4839" i="80" s="1"/>
  <c r="A4840" i="80" s="1"/>
  <c r="A4841" i="80" s="1"/>
  <c r="A4842" i="80" s="1"/>
  <c r="A4843" i="80" s="1"/>
  <c r="A4844" i="80" s="1"/>
  <c r="A4845" i="80" s="1"/>
  <c r="A4846" i="80" s="1"/>
  <c r="A4847" i="80" s="1"/>
  <c r="A4848" i="80" s="1"/>
  <c r="A4849" i="80" s="1"/>
  <c r="A4850" i="80" s="1"/>
  <c r="A4851" i="80" s="1"/>
  <c r="A4852" i="80" s="1"/>
  <c r="A4853" i="80" s="1"/>
  <c r="A4854" i="80" s="1"/>
  <c r="A4855" i="80" s="1"/>
  <c r="A4856" i="80" s="1"/>
  <c r="A4857" i="80" s="1"/>
  <c r="A4858" i="80" s="1"/>
  <c r="A4859" i="80" s="1"/>
  <c r="A4860" i="80" s="1"/>
  <c r="A4861" i="80" s="1"/>
  <c r="A4862" i="80" s="1"/>
  <c r="A4863" i="80" s="1"/>
  <c r="A4864" i="80" s="1"/>
  <c r="A4865" i="80" s="1"/>
  <c r="A4866" i="80" s="1"/>
  <c r="A4867" i="80" s="1"/>
  <c r="A4868" i="80" s="1"/>
  <c r="A4869" i="80" s="1"/>
  <c r="A4870" i="80" s="1"/>
  <c r="A4871" i="80" s="1"/>
  <c r="A4872" i="80" s="1"/>
  <c r="A4873" i="80" s="1"/>
  <c r="A4874" i="80" s="1"/>
  <c r="A4875" i="80" s="1"/>
  <c r="A4876" i="80" s="1"/>
  <c r="A4877" i="80" s="1"/>
  <c r="A4878" i="80" s="1"/>
  <c r="A4879" i="80" s="1"/>
  <c r="A4880" i="80" s="1"/>
  <c r="A4881" i="80" s="1"/>
  <c r="A4882" i="80" s="1"/>
  <c r="A4883" i="80" s="1"/>
  <c r="A4884" i="80" s="1"/>
  <c r="A4885" i="80" s="1"/>
  <c r="A4886" i="80" s="1"/>
  <c r="A4887" i="80" s="1"/>
  <c r="A4888" i="80" s="1"/>
  <c r="A4889" i="80" s="1"/>
  <c r="A4890" i="80" s="1"/>
  <c r="A4891" i="80" s="1"/>
  <c r="A4892" i="80" s="1"/>
  <c r="A4893" i="80" s="1"/>
  <c r="A4894" i="80" s="1"/>
  <c r="A4895" i="80" s="1"/>
  <c r="A4896" i="80" s="1"/>
  <c r="A4897" i="80" s="1"/>
  <c r="A4898" i="80" s="1"/>
  <c r="A4899" i="80" s="1"/>
  <c r="A4900" i="80" s="1"/>
  <c r="A4901" i="80" s="1"/>
  <c r="A4902" i="80" s="1"/>
  <c r="A4903" i="80" s="1"/>
  <c r="A4904" i="80" s="1"/>
  <c r="A4905" i="80" s="1"/>
  <c r="A4906" i="80" s="1"/>
  <c r="A4907" i="80" s="1"/>
  <c r="A4908" i="80" s="1"/>
  <c r="A4909" i="80" s="1"/>
  <c r="A4910" i="80" s="1"/>
  <c r="A4911" i="80" s="1"/>
  <c r="A4912" i="80" s="1"/>
  <c r="A4913" i="80" s="1"/>
  <c r="A4914" i="80" s="1"/>
  <c r="A4915" i="80" s="1"/>
  <c r="A4916" i="80" s="1"/>
  <c r="A4917" i="80" s="1"/>
  <c r="A4918" i="80" s="1"/>
  <c r="A4919" i="80" s="1"/>
  <c r="A4920" i="80" s="1"/>
  <c r="A4921" i="80" s="1"/>
  <c r="A4922" i="80" s="1"/>
  <c r="A4923" i="80" s="1"/>
  <c r="A4924" i="80" s="1"/>
  <c r="A4925" i="80" s="1"/>
  <c r="A4926" i="80" s="1"/>
  <c r="A4927" i="80" s="1"/>
  <c r="A4928" i="80" s="1"/>
  <c r="A4929" i="80" s="1"/>
  <c r="A4930" i="80" s="1"/>
  <c r="A4931" i="80" s="1"/>
  <c r="A4932" i="80" s="1"/>
  <c r="A4933" i="80" s="1"/>
  <c r="A4934" i="80" s="1"/>
  <c r="A4935" i="80" s="1"/>
  <c r="A4936" i="80" s="1"/>
  <c r="A4937" i="80" s="1"/>
  <c r="A4938" i="80" s="1"/>
  <c r="A4939" i="80" s="1"/>
  <c r="A4940" i="80" s="1"/>
  <c r="A4941" i="80" s="1"/>
  <c r="A4942" i="80" s="1"/>
  <c r="A4943" i="80" s="1"/>
  <c r="A4944" i="80" s="1"/>
  <c r="A4945" i="80" s="1"/>
  <c r="A4946" i="80" s="1"/>
  <c r="A4947" i="80" s="1"/>
  <c r="A4948" i="80" s="1"/>
  <c r="A4949" i="80" s="1"/>
  <c r="A4950" i="80" s="1"/>
  <c r="A4951" i="80" s="1"/>
  <c r="A4952" i="80" s="1"/>
  <c r="A4953" i="80" s="1"/>
  <c r="A4954" i="80" s="1"/>
  <c r="A4955" i="80" s="1"/>
  <c r="A4956" i="80" s="1"/>
  <c r="A4957" i="80" s="1"/>
  <c r="A4958" i="80" s="1"/>
  <c r="A4959" i="80" s="1"/>
  <c r="A4960" i="80" s="1"/>
  <c r="A4961" i="80" s="1"/>
  <c r="A4962" i="80" s="1"/>
  <c r="A4963" i="80" s="1"/>
  <c r="A4964" i="80" s="1"/>
  <c r="A4965" i="80" s="1"/>
  <c r="A4966" i="80" s="1"/>
  <c r="A4967" i="80" s="1"/>
  <c r="A4968" i="80" s="1"/>
  <c r="A4969" i="80" s="1"/>
  <c r="A4970" i="80" s="1"/>
  <c r="A4971" i="80" s="1"/>
  <c r="A4972" i="80" s="1"/>
  <c r="A4973" i="80" s="1"/>
  <c r="A4974" i="80" s="1"/>
  <c r="A4975" i="80" s="1"/>
  <c r="A4976" i="80" s="1"/>
  <c r="A4977" i="80" s="1"/>
  <c r="A4978" i="80" s="1"/>
  <c r="A4979" i="80" s="1"/>
  <c r="A4980" i="80" s="1"/>
  <c r="A4981" i="80" s="1"/>
  <c r="A4982" i="80" s="1"/>
  <c r="A4983" i="80" s="1"/>
  <c r="A4984" i="80" s="1"/>
  <c r="A4985" i="80" s="1"/>
  <c r="A4986" i="80" s="1"/>
  <c r="A4987" i="80" s="1"/>
  <c r="A4988" i="80" s="1"/>
  <c r="A4989" i="80" s="1"/>
  <c r="A4990" i="80" s="1"/>
  <c r="A4991" i="80" s="1"/>
  <c r="A4992" i="80" s="1"/>
  <c r="A4993" i="80" s="1"/>
  <c r="A4994" i="80" s="1"/>
  <c r="A4995" i="80" s="1"/>
  <c r="A4996" i="80" s="1"/>
  <c r="A4997" i="80" s="1"/>
  <c r="A4998" i="80" s="1"/>
  <c r="A4999" i="80" s="1"/>
  <c r="A5000" i="80" s="1"/>
  <c r="A5001" i="80" s="1"/>
  <c r="A5002" i="80" s="1"/>
  <c r="A5003" i="80" s="1"/>
  <c r="A5004" i="80" s="1"/>
  <c r="A5005" i="80" s="1"/>
  <c r="A5006" i="80" s="1"/>
  <c r="A5007" i="80" s="1"/>
  <c r="A5008" i="80" s="1"/>
  <c r="A5009" i="80" s="1"/>
  <c r="A5010" i="80" s="1"/>
  <c r="A5011" i="80" s="1"/>
  <c r="A5012" i="80" s="1"/>
  <c r="A5013" i="80" s="1"/>
  <c r="A5014" i="80" s="1"/>
  <c r="A5015" i="80" s="1"/>
  <c r="A5016" i="80" s="1"/>
  <c r="A5017" i="80" s="1"/>
  <c r="E15" i="80"/>
  <c r="D19" i="80" s="1"/>
  <c r="E14" i="80"/>
  <c r="D6" i="80"/>
  <c r="C96" i="79"/>
  <c r="C94" i="79"/>
  <c r="D86" i="79"/>
  <c r="C85" i="79"/>
  <c r="C81" i="79"/>
  <c r="C80" i="79"/>
  <c r="C76" i="79"/>
  <c r="C77" i="79" s="1"/>
  <c r="C74" i="79"/>
  <c r="D72" i="79"/>
  <c r="C72" i="79"/>
  <c r="C71" i="79"/>
  <c r="D70" i="79"/>
  <c r="D71" i="79" s="1"/>
  <c r="D90" i="79" s="1"/>
  <c r="C67" i="79"/>
  <c r="C60" i="79"/>
  <c r="C58" i="79"/>
  <c r="C57" i="79"/>
  <c r="C56" i="79"/>
  <c r="C55" i="79"/>
  <c r="C42" i="79"/>
  <c r="K40" i="79"/>
  <c r="C38" i="79"/>
  <c r="J41" i="18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G21" i="78"/>
  <c r="G22" i="78" s="1"/>
  <c r="G23" i="78" s="1"/>
  <c r="G24" i="78" s="1"/>
  <c r="G25" i="78" s="1"/>
  <c r="G26" i="78" s="1"/>
  <c r="G27" i="78" s="1"/>
  <c r="G28" i="78" s="1"/>
  <c r="G29" i="78" s="1"/>
  <c r="G30" i="78" s="1"/>
  <c r="G31" i="78" s="1"/>
  <c r="G32" i="78" s="1"/>
  <c r="G33" i="78" s="1"/>
  <c r="G34" i="78" s="1"/>
  <c r="G35" i="78" s="1"/>
  <c r="G36" i="78" s="1"/>
  <c r="G37" i="78" s="1"/>
  <c r="G38" i="78" s="1"/>
  <c r="G39" i="78" s="1"/>
  <c r="G40" i="78" s="1"/>
  <c r="G41" i="78" s="1"/>
  <c r="G42" i="78" s="1"/>
  <c r="G43" i="78" s="1"/>
  <c r="G44" i="78" s="1"/>
  <c r="G45" i="78" s="1"/>
  <c r="G46" i="78" s="1"/>
  <c r="G47" i="78" s="1"/>
  <c r="G48" i="78" s="1"/>
  <c r="G49" i="78" s="1"/>
  <c r="G50" i="78" s="1"/>
  <c r="G51" i="78" s="1"/>
  <c r="G52" i="78" s="1"/>
  <c r="G53" i="78" s="1"/>
  <c r="G54" i="78" s="1"/>
  <c r="G55" i="78" s="1"/>
  <c r="G56" i="78" s="1"/>
  <c r="G57" i="78" s="1"/>
  <c r="G58" i="78" s="1"/>
  <c r="G59" i="78" s="1"/>
  <c r="G60" i="78" s="1"/>
  <c r="G61" i="78" s="1"/>
  <c r="G62" i="78" s="1"/>
  <c r="G63" i="78" s="1"/>
  <c r="G64" i="78" s="1"/>
  <c r="G65" i="78" s="1"/>
  <c r="G66" i="78" s="1"/>
  <c r="G67" i="78" s="1"/>
  <c r="G68" i="78" s="1"/>
  <c r="G69" i="78" s="1"/>
  <c r="G70" i="78" s="1"/>
  <c r="A20" i="78"/>
  <c r="A21" i="78" s="1"/>
  <c r="A22" i="78" s="1"/>
  <c r="A23" i="78" s="1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A36" i="78" s="1"/>
  <c r="A37" i="78" s="1"/>
  <c r="A38" i="78" s="1"/>
  <c r="A39" i="78" s="1"/>
  <c r="A40" i="78" s="1"/>
  <c r="A41" i="78" s="1"/>
  <c r="A42" i="78" s="1"/>
  <c r="A43" i="78" s="1"/>
  <c r="A44" i="78" s="1"/>
  <c r="A45" i="78" s="1"/>
  <c r="A46" i="78" s="1"/>
  <c r="A47" i="78" s="1"/>
  <c r="A48" i="78" s="1"/>
  <c r="A49" i="78" s="1"/>
  <c r="A50" i="78" s="1"/>
  <c r="A51" i="78" s="1"/>
  <c r="A52" i="78" s="1"/>
  <c r="A53" i="78" s="1"/>
  <c r="A54" i="78" s="1"/>
  <c r="A55" i="78" s="1"/>
  <c r="A56" i="78" s="1"/>
  <c r="A57" i="78" s="1"/>
  <c r="A58" i="78" s="1"/>
  <c r="A59" i="78" s="1"/>
  <c r="A60" i="78" s="1"/>
  <c r="A61" i="78" s="1"/>
  <c r="A62" i="78" s="1"/>
  <c r="A63" i="78" s="1"/>
  <c r="A64" i="78" s="1"/>
  <c r="A65" i="78" s="1"/>
  <c r="A66" i="78" s="1"/>
  <c r="A67" i="78" s="1"/>
  <c r="A68" i="78" s="1"/>
  <c r="A69" i="78" s="1"/>
  <c r="A70" i="78" s="1"/>
  <c r="A71" i="78" s="1"/>
  <c r="A72" i="78" s="1"/>
  <c r="A73" i="78" s="1"/>
  <c r="A74" i="78" s="1"/>
  <c r="A75" i="78" s="1"/>
  <c r="A76" i="78" s="1"/>
  <c r="A77" i="78" s="1"/>
  <c r="A78" i="78" s="1"/>
  <c r="A79" i="78" s="1"/>
  <c r="A80" i="78" s="1"/>
  <c r="A81" i="78" s="1"/>
  <c r="A82" i="78" s="1"/>
  <c r="A83" i="78" s="1"/>
  <c r="A84" i="78" s="1"/>
  <c r="A85" i="78" s="1"/>
  <c r="A86" i="78" s="1"/>
  <c r="A87" i="78" s="1"/>
  <c r="A88" i="78" s="1"/>
  <c r="A89" i="78" s="1"/>
  <c r="A90" i="78" s="1"/>
  <c r="A91" i="78" s="1"/>
  <c r="A92" i="78" s="1"/>
  <c r="A93" i="78" s="1"/>
  <c r="A94" i="78" s="1"/>
  <c r="A95" i="78" s="1"/>
  <c r="A96" i="78" s="1"/>
  <c r="A97" i="78" s="1"/>
  <c r="A98" i="78" s="1"/>
  <c r="A99" i="78" s="1"/>
  <c r="A100" i="78" s="1"/>
  <c r="A101" i="78" s="1"/>
  <c r="A102" i="78" s="1"/>
  <c r="A103" i="78" s="1"/>
  <c r="A104" i="78" s="1"/>
  <c r="A105" i="78" s="1"/>
  <c r="A106" i="78" s="1"/>
  <c r="A107" i="78" s="1"/>
  <c r="A108" i="78" s="1"/>
  <c r="A109" i="78" s="1"/>
  <c r="A110" i="78" s="1"/>
  <c r="A111" i="78" s="1"/>
  <c r="A112" i="78" s="1"/>
  <c r="A113" i="78" s="1"/>
  <c r="A114" i="78" s="1"/>
  <c r="A115" i="78" s="1"/>
  <c r="A116" i="78" s="1"/>
  <c r="A117" i="78" s="1"/>
  <c r="A118" i="78" s="1"/>
  <c r="A119" i="78" s="1"/>
  <c r="A120" i="78" s="1"/>
  <c r="A121" i="78" s="1"/>
  <c r="A122" i="78" s="1"/>
  <c r="A123" i="78" s="1"/>
  <c r="A124" i="78" s="1"/>
  <c r="A125" i="78" s="1"/>
  <c r="A126" i="78" s="1"/>
  <c r="A127" i="78" s="1"/>
  <c r="A128" i="78" s="1"/>
  <c r="A129" i="78" s="1"/>
  <c r="A130" i="78" s="1"/>
  <c r="A131" i="78" s="1"/>
  <c r="A132" i="78" s="1"/>
  <c r="A133" i="78" s="1"/>
  <c r="A134" i="78" s="1"/>
  <c r="A135" i="78" s="1"/>
  <c r="A136" i="78" s="1"/>
  <c r="A137" i="78" s="1"/>
  <c r="A138" i="78" s="1"/>
  <c r="A139" i="78" s="1"/>
  <c r="A140" i="78" s="1"/>
  <c r="A141" i="78" s="1"/>
  <c r="A142" i="78" s="1"/>
  <c r="A143" i="78" s="1"/>
  <c r="A144" i="78" s="1"/>
  <c r="A145" i="78" s="1"/>
  <c r="A146" i="78" s="1"/>
  <c r="A147" i="78" s="1"/>
  <c r="A148" i="78" s="1"/>
  <c r="A149" i="78" s="1"/>
  <c r="A150" i="78" s="1"/>
  <c r="A151" i="78" s="1"/>
  <c r="A152" i="78" s="1"/>
  <c r="A153" i="78" s="1"/>
  <c r="A154" i="78" s="1"/>
  <c r="A155" i="78" s="1"/>
  <c r="A156" i="78" s="1"/>
  <c r="A157" i="78" s="1"/>
  <c r="A158" i="78" s="1"/>
  <c r="A159" i="78" s="1"/>
  <c r="A160" i="78" s="1"/>
  <c r="A161" i="78" s="1"/>
  <c r="A162" i="78" s="1"/>
  <c r="A163" i="78" s="1"/>
  <c r="A164" i="78" s="1"/>
  <c r="A165" i="78" s="1"/>
  <c r="A166" i="78" s="1"/>
  <c r="A167" i="78" s="1"/>
  <c r="A168" i="78" s="1"/>
  <c r="A169" i="78" s="1"/>
  <c r="A170" i="78" s="1"/>
  <c r="A171" i="78" s="1"/>
  <c r="A172" i="78" s="1"/>
  <c r="A173" i="78" s="1"/>
  <c r="A174" i="78" s="1"/>
  <c r="A175" i="78" s="1"/>
  <c r="A176" i="78" s="1"/>
  <c r="A177" i="78" s="1"/>
  <c r="A178" i="78" s="1"/>
  <c r="A179" i="78" s="1"/>
  <c r="A180" i="78" s="1"/>
  <c r="A181" i="78" s="1"/>
  <c r="A182" i="78" s="1"/>
  <c r="A183" i="78" s="1"/>
  <c r="A184" i="78" s="1"/>
  <c r="A185" i="78" s="1"/>
  <c r="A186" i="78" s="1"/>
  <c r="A187" i="78" s="1"/>
  <c r="A188" i="78" s="1"/>
  <c r="A189" i="78" s="1"/>
  <c r="A190" i="78" s="1"/>
  <c r="A191" i="78" s="1"/>
  <c r="A192" i="78" s="1"/>
  <c r="A193" i="78" s="1"/>
  <c r="A194" i="78" s="1"/>
  <c r="A195" i="78" s="1"/>
  <c r="A196" i="78" s="1"/>
  <c r="A197" i="78" s="1"/>
  <c r="A198" i="78" s="1"/>
  <c r="A199" i="78" s="1"/>
  <c r="A200" i="78" s="1"/>
  <c r="A201" i="78" s="1"/>
  <c r="A202" i="78" s="1"/>
  <c r="A203" i="78" s="1"/>
  <c r="A204" i="78" s="1"/>
  <c r="A205" i="78" s="1"/>
  <c r="A206" i="78" s="1"/>
  <c r="A207" i="78" s="1"/>
  <c r="A208" i="78" s="1"/>
  <c r="A209" i="78" s="1"/>
  <c r="A210" i="78" s="1"/>
  <c r="A211" i="78" s="1"/>
  <c r="A212" i="78" s="1"/>
  <c r="A213" i="78" s="1"/>
  <c r="A214" i="78" s="1"/>
  <c r="A215" i="78" s="1"/>
  <c r="A216" i="78" s="1"/>
  <c r="A217" i="78" s="1"/>
  <c r="A218" i="78" s="1"/>
  <c r="A219" i="78" s="1"/>
  <c r="A220" i="78" s="1"/>
  <c r="A221" i="78" s="1"/>
  <c r="A222" i="78" s="1"/>
  <c r="A223" i="78" s="1"/>
  <c r="A224" i="78" s="1"/>
  <c r="A225" i="78" s="1"/>
  <c r="A226" i="78" s="1"/>
  <c r="A227" i="78" s="1"/>
  <c r="A228" i="78" s="1"/>
  <c r="A229" i="78" s="1"/>
  <c r="A230" i="78" s="1"/>
  <c r="A231" i="78" s="1"/>
  <c r="A232" i="78" s="1"/>
  <c r="A233" i="78" s="1"/>
  <c r="A234" i="78" s="1"/>
  <c r="A235" i="78" s="1"/>
  <c r="A236" i="78" s="1"/>
  <c r="A237" i="78" s="1"/>
  <c r="A238" i="78" s="1"/>
  <c r="A239" i="78" s="1"/>
  <c r="A240" i="78" s="1"/>
  <c r="A241" i="78" s="1"/>
  <c r="A242" i="78" s="1"/>
  <c r="A243" i="78" s="1"/>
  <c r="A244" i="78" s="1"/>
  <c r="A245" i="78" s="1"/>
  <c r="A246" i="78" s="1"/>
  <c r="A247" i="78" s="1"/>
  <c r="A248" i="78" s="1"/>
  <c r="A249" i="78" s="1"/>
  <c r="A250" i="78" s="1"/>
  <c r="A251" i="78" s="1"/>
  <c r="A252" i="78" s="1"/>
  <c r="A253" i="78" s="1"/>
  <c r="A254" i="78" s="1"/>
  <c r="A255" i="78" s="1"/>
  <c r="A256" i="78" s="1"/>
  <c r="A257" i="78" s="1"/>
  <c r="A258" i="78" s="1"/>
  <c r="A259" i="78" s="1"/>
  <c r="A260" i="78" s="1"/>
  <c r="A261" i="78" s="1"/>
  <c r="A262" i="78" s="1"/>
  <c r="A263" i="78" s="1"/>
  <c r="A264" i="78" s="1"/>
  <c r="A265" i="78" s="1"/>
  <c r="A266" i="78" s="1"/>
  <c r="A267" i="78" s="1"/>
  <c r="A268" i="78" s="1"/>
  <c r="A269" i="78" s="1"/>
  <c r="A270" i="78" s="1"/>
  <c r="A271" i="78" s="1"/>
  <c r="A272" i="78" s="1"/>
  <c r="A273" i="78" s="1"/>
  <c r="A274" i="78" s="1"/>
  <c r="A275" i="78" s="1"/>
  <c r="A276" i="78" s="1"/>
  <c r="A277" i="78" s="1"/>
  <c r="A278" i="78" s="1"/>
  <c r="A279" i="78" s="1"/>
  <c r="A280" i="78" s="1"/>
  <c r="A281" i="78" s="1"/>
  <c r="A282" i="78" s="1"/>
  <c r="A283" i="78" s="1"/>
  <c r="A284" i="78" s="1"/>
  <c r="A285" i="78" s="1"/>
  <c r="A286" i="78" s="1"/>
  <c r="A287" i="78" s="1"/>
  <c r="A288" i="78" s="1"/>
  <c r="A289" i="78" s="1"/>
  <c r="A290" i="78" s="1"/>
  <c r="A291" i="78" s="1"/>
  <c r="A292" i="78" s="1"/>
  <c r="A293" i="78" s="1"/>
  <c r="A294" i="78" s="1"/>
  <c r="A295" i="78" s="1"/>
  <c r="A296" i="78" s="1"/>
  <c r="A297" i="78" s="1"/>
  <c r="A298" i="78" s="1"/>
  <c r="A299" i="78" s="1"/>
  <c r="A300" i="78" s="1"/>
  <c r="A301" i="78" s="1"/>
  <c r="A302" i="78" s="1"/>
  <c r="A303" i="78" s="1"/>
  <c r="A304" i="78" s="1"/>
  <c r="A305" i="78" s="1"/>
  <c r="A306" i="78" s="1"/>
  <c r="A307" i="78" s="1"/>
  <c r="A308" i="78" s="1"/>
  <c r="A309" i="78" s="1"/>
  <c r="A310" i="78" s="1"/>
  <c r="A311" i="78" s="1"/>
  <c r="A312" i="78" s="1"/>
  <c r="A313" i="78" s="1"/>
  <c r="A314" i="78" s="1"/>
  <c r="A315" i="78" s="1"/>
  <c r="A316" i="78" s="1"/>
  <c r="A317" i="78" s="1"/>
  <c r="A318" i="78" s="1"/>
  <c r="A319" i="78" s="1"/>
  <c r="A320" i="78" s="1"/>
  <c r="A321" i="78" s="1"/>
  <c r="A322" i="78" s="1"/>
  <c r="A323" i="78" s="1"/>
  <c r="A324" i="78" s="1"/>
  <c r="A325" i="78" s="1"/>
  <c r="A326" i="78" s="1"/>
  <c r="A327" i="78" s="1"/>
  <c r="A328" i="78" s="1"/>
  <c r="A329" i="78" s="1"/>
  <c r="A330" i="78" s="1"/>
  <c r="A331" i="78" s="1"/>
  <c r="A332" i="78" s="1"/>
  <c r="A333" i="78" s="1"/>
  <c r="A334" i="78" s="1"/>
  <c r="A335" i="78" s="1"/>
  <c r="A336" i="78" s="1"/>
  <c r="A337" i="78" s="1"/>
  <c r="A338" i="78" s="1"/>
  <c r="A339" i="78" s="1"/>
  <c r="A340" i="78" s="1"/>
  <c r="A341" i="78" s="1"/>
  <c r="A342" i="78" s="1"/>
  <c r="A343" i="78" s="1"/>
  <c r="A344" i="78" s="1"/>
  <c r="A345" i="78" s="1"/>
  <c r="A346" i="78" s="1"/>
  <c r="A347" i="78" s="1"/>
  <c r="A348" i="78" s="1"/>
  <c r="A349" i="78" s="1"/>
  <c r="A350" i="78" s="1"/>
  <c r="A351" i="78" s="1"/>
  <c r="A352" i="78" s="1"/>
  <c r="A353" i="78" s="1"/>
  <c r="A354" i="78" s="1"/>
  <c r="A355" i="78" s="1"/>
  <c r="A356" i="78" s="1"/>
  <c r="A357" i="78" s="1"/>
  <c r="A358" i="78" s="1"/>
  <c r="A359" i="78" s="1"/>
  <c r="A360" i="78" s="1"/>
  <c r="A361" i="78" s="1"/>
  <c r="A362" i="78" s="1"/>
  <c r="A363" i="78" s="1"/>
  <c r="A364" i="78" s="1"/>
  <c r="A365" i="78" s="1"/>
  <c r="A366" i="78" s="1"/>
  <c r="A367" i="78" s="1"/>
  <c r="A368" i="78" s="1"/>
  <c r="A369" i="78" s="1"/>
  <c r="A370" i="78" s="1"/>
  <c r="A371" i="78" s="1"/>
  <c r="A372" i="78" s="1"/>
  <c r="A373" i="78" s="1"/>
  <c r="A374" i="78" s="1"/>
  <c r="A375" i="78" s="1"/>
  <c r="A376" i="78" s="1"/>
  <c r="A377" i="78" s="1"/>
  <c r="A378" i="78" s="1"/>
  <c r="A379" i="78" s="1"/>
  <c r="A380" i="78" s="1"/>
  <c r="A381" i="78" s="1"/>
  <c r="A382" i="78" s="1"/>
  <c r="A383" i="78" s="1"/>
  <c r="A384" i="78" s="1"/>
  <c r="A385" i="78" s="1"/>
  <c r="A386" i="78" s="1"/>
  <c r="A387" i="78" s="1"/>
  <c r="A388" i="78" s="1"/>
  <c r="A389" i="78" s="1"/>
  <c r="A390" i="78" s="1"/>
  <c r="A391" i="78" s="1"/>
  <c r="A392" i="78" s="1"/>
  <c r="A393" i="78" s="1"/>
  <c r="A394" i="78" s="1"/>
  <c r="A395" i="78" s="1"/>
  <c r="A396" i="78" s="1"/>
  <c r="A397" i="78" s="1"/>
  <c r="A398" i="78" s="1"/>
  <c r="A399" i="78" s="1"/>
  <c r="A400" i="78" s="1"/>
  <c r="A401" i="78" s="1"/>
  <c r="A402" i="78" s="1"/>
  <c r="A403" i="78" s="1"/>
  <c r="A404" i="78" s="1"/>
  <c r="A405" i="78" s="1"/>
  <c r="A406" i="78" s="1"/>
  <c r="A407" i="78" s="1"/>
  <c r="A408" i="78" s="1"/>
  <c r="A409" i="78" s="1"/>
  <c r="A410" i="78" s="1"/>
  <c r="A411" i="78" s="1"/>
  <c r="A412" i="78" s="1"/>
  <c r="A413" i="78" s="1"/>
  <c r="A414" i="78" s="1"/>
  <c r="A415" i="78" s="1"/>
  <c r="A416" i="78" s="1"/>
  <c r="A417" i="78" s="1"/>
  <c r="A418" i="78" s="1"/>
  <c r="A419" i="78" s="1"/>
  <c r="A420" i="78" s="1"/>
  <c r="A421" i="78" s="1"/>
  <c r="A422" i="78" s="1"/>
  <c r="A423" i="78" s="1"/>
  <c r="A424" i="78" s="1"/>
  <c r="A425" i="78" s="1"/>
  <c r="A426" i="78" s="1"/>
  <c r="A427" i="78" s="1"/>
  <c r="A428" i="78" s="1"/>
  <c r="A429" i="78" s="1"/>
  <c r="A430" i="78" s="1"/>
  <c r="A431" i="78" s="1"/>
  <c r="A432" i="78" s="1"/>
  <c r="A433" i="78" s="1"/>
  <c r="A434" i="78" s="1"/>
  <c r="A435" i="78" s="1"/>
  <c r="A436" i="78" s="1"/>
  <c r="A437" i="78" s="1"/>
  <c r="A438" i="78" s="1"/>
  <c r="A439" i="78" s="1"/>
  <c r="A440" i="78" s="1"/>
  <c r="A441" i="78" s="1"/>
  <c r="A442" i="78" s="1"/>
  <c r="A443" i="78" s="1"/>
  <c r="A444" i="78" s="1"/>
  <c r="A445" i="78" s="1"/>
  <c r="A446" i="78" s="1"/>
  <c r="A447" i="78" s="1"/>
  <c r="A448" i="78" s="1"/>
  <c r="A449" i="78" s="1"/>
  <c r="A450" i="78" s="1"/>
  <c r="A451" i="78" s="1"/>
  <c r="A452" i="78" s="1"/>
  <c r="A453" i="78" s="1"/>
  <c r="A454" i="78" s="1"/>
  <c r="A455" i="78" s="1"/>
  <c r="A456" i="78" s="1"/>
  <c r="A457" i="78" s="1"/>
  <c r="A458" i="78" s="1"/>
  <c r="A459" i="78" s="1"/>
  <c r="A460" i="78" s="1"/>
  <c r="A461" i="78" s="1"/>
  <c r="A462" i="78" s="1"/>
  <c r="A463" i="78" s="1"/>
  <c r="A464" i="78" s="1"/>
  <c r="A465" i="78" s="1"/>
  <c r="A466" i="78" s="1"/>
  <c r="A467" i="78" s="1"/>
  <c r="A468" i="78" s="1"/>
  <c r="A469" i="78" s="1"/>
  <c r="A470" i="78" s="1"/>
  <c r="A471" i="78" s="1"/>
  <c r="A472" i="78" s="1"/>
  <c r="A473" i="78" s="1"/>
  <c r="A474" i="78" s="1"/>
  <c r="A475" i="78" s="1"/>
  <c r="A476" i="78" s="1"/>
  <c r="A477" i="78" s="1"/>
  <c r="A478" i="78" s="1"/>
  <c r="A479" i="78" s="1"/>
  <c r="A480" i="78" s="1"/>
  <c r="A481" i="78" s="1"/>
  <c r="A482" i="78" s="1"/>
  <c r="A483" i="78" s="1"/>
  <c r="A484" i="78" s="1"/>
  <c r="A485" i="78" s="1"/>
  <c r="A486" i="78" s="1"/>
  <c r="A487" i="78" s="1"/>
  <c r="A488" i="78" s="1"/>
  <c r="A489" i="78" s="1"/>
  <c r="A490" i="78" s="1"/>
  <c r="A491" i="78" s="1"/>
  <c r="A492" i="78" s="1"/>
  <c r="A493" i="78" s="1"/>
  <c r="A494" i="78" s="1"/>
  <c r="A495" i="78" s="1"/>
  <c r="A496" i="78" s="1"/>
  <c r="A497" i="78" s="1"/>
  <c r="A498" i="78" s="1"/>
  <c r="A499" i="78" s="1"/>
  <c r="A500" i="78" s="1"/>
  <c r="A501" i="78" s="1"/>
  <c r="A502" i="78" s="1"/>
  <c r="A503" i="78" s="1"/>
  <c r="A504" i="78" s="1"/>
  <c r="A505" i="78" s="1"/>
  <c r="A506" i="78" s="1"/>
  <c r="A507" i="78" s="1"/>
  <c r="A508" i="78" s="1"/>
  <c r="A509" i="78" s="1"/>
  <c r="A510" i="78" s="1"/>
  <c r="A511" i="78" s="1"/>
  <c r="A512" i="78" s="1"/>
  <c r="A513" i="78" s="1"/>
  <c r="A514" i="78" s="1"/>
  <c r="A515" i="78" s="1"/>
  <c r="A516" i="78" s="1"/>
  <c r="A517" i="78" s="1"/>
  <c r="A518" i="78" s="1"/>
  <c r="A519" i="78" s="1"/>
  <c r="A520" i="78" s="1"/>
  <c r="A521" i="78" s="1"/>
  <c r="A522" i="78" s="1"/>
  <c r="A523" i="78" s="1"/>
  <c r="A524" i="78" s="1"/>
  <c r="A525" i="78" s="1"/>
  <c r="A526" i="78" s="1"/>
  <c r="A527" i="78" s="1"/>
  <c r="A528" i="78" s="1"/>
  <c r="A529" i="78" s="1"/>
  <c r="A530" i="78" s="1"/>
  <c r="A531" i="78" s="1"/>
  <c r="A532" i="78" s="1"/>
  <c r="A533" i="78" s="1"/>
  <c r="A534" i="78" s="1"/>
  <c r="A535" i="78" s="1"/>
  <c r="A536" i="78" s="1"/>
  <c r="A537" i="78" s="1"/>
  <c r="A538" i="78" s="1"/>
  <c r="A539" i="78" s="1"/>
  <c r="A540" i="78" s="1"/>
  <c r="A541" i="78" s="1"/>
  <c r="A542" i="78" s="1"/>
  <c r="A543" i="78" s="1"/>
  <c r="A544" i="78" s="1"/>
  <c r="A545" i="78" s="1"/>
  <c r="A546" i="78" s="1"/>
  <c r="A547" i="78" s="1"/>
  <c r="A548" i="78" s="1"/>
  <c r="A549" i="78" s="1"/>
  <c r="A550" i="78" s="1"/>
  <c r="A551" i="78" s="1"/>
  <c r="A552" i="78" s="1"/>
  <c r="A553" i="78" s="1"/>
  <c r="A554" i="78" s="1"/>
  <c r="A555" i="78" s="1"/>
  <c r="A556" i="78" s="1"/>
  <c r="A557" i="78" s="1"/>
  <c r="A558" i="78" s="1"/>
  <c r="A559" i="78" s="1"/>
  <c r="A560" i="78" s="1"/>
  <c r="A561" i="78" s="1"/>
  <c r="A562" i="78" s="1"/>
  <c r="A563" i="78" s="1"/>
  <c r="A564" i="78" s="1"/>
  <c r="A565" i="78" s="1"/>
  <c r="A566" i="78" s="1"/>
  <c r="A567" i="78" s="1"/>
  <c r="A568" i="78" s="1"/>
  <c r="A569" i="78" s="1"/>
  <c r="A570" i="78" s="1"/>
  <c r="A571" i="78" s="1"/>
  <c r="A572" i="78" s="1"/>
  <c r="A573" i="78" s="1"/>
  <c r="A574" i="78" s="1"/>
  <c r="A575" i="78" s="1"/>
  <c r="A576" i="78" s="1"/>
  <c r="A577" i="78" s="1"/>
  <c r="A578" i="78" s="1"/>
  <c r="A579" i="78" s="1"/>
  <c r="A580" i="78" s="1"/>
  <c r="A581" i="78" s="1"/>
  <c r="A582" i="78" s="1"/>
  <c r="A583" i="78" s="1"/>
  <c r="A584" i="78" s="1"/>
  <c r="A585" i="78" s="1"/>
  <c r="A586" i="78" s="1"/>
  <c r="A587" i="78" s="1"/>
  <c r="A588" i="78" s="1"/>
  <c r="A589" i="78" s="1"/>
  <c r="A590" i="78" s="1"/>
  <c r="A591" i="78" s="1"/>
  <c r="A592" i="78" s="1"/>
  <c r="A593" i="78" s="1"/>
  <c r="A594" i="78" s="1"/>
  <c r="A595" i="78" s="1"/>
  <c r="A596" i="78" s="1"/>
  <c r="A597" i="78" s="1"/>
  <c r="A598" i="78" s="1"/>
  <c r="A599" i="78" s="1"/>
  <c r="A600" i="78" s="1"/>
  <c r="A601" i="78" s="1"/>
  <c r="A602" i="78" s="1"/>
  <c r="A603" i="78" s="1"/>
  <c r="A604" i="78" s="1"/>
  <c r="A605" i="78" s="1"/>
  <c r="A606" i="78" s="1"/>
  <c r="A607" i="78" s="1"/>
  <c r="A608" i="78" s="1"/>
  <c r="A609" i="78" s="1"/>
  <c r="A610" i="78" s="1"/>
  <c r="A611" i="78" s="1"/>
  <c r="A612" i="78" s="1"/>
  <c r="A613" i="78" s="1"/>
  <c r="A614" i="78" s="1"/>
  <c r="A615" i="78" s="1"/>
  <c r="A616" i="78" s="1"/>
  <c r="A617" i="78" s="1"/>
  <c r="A618" i="78" s="1"/>
  <c r="A619" i="78" s="1"/>
  <c r="A620" i="78" s="1"/>
  <c r="A621" i="78" s="1"/>
  <c r="A622" i="78" s="1"/>
  <c r="A623" i="78" s="1"/>
  <c r="A624" i="78" s="1"/>
  <c r="A625" i="78" s="1"/>
  <c r="A626" i="78" s="1"/>
  <c r="A627" i="78" s="1"/>
  <c r="A628" i="78" s="1"/>
  <c r="A629" i="78" s="1"/>
  <c r="A630" i="78" s="1"/>
  <c r="A631" i="78" s="1"/>
  <c r="A632" i="78" s="1"/>
  <c r="A633" i="78" s="1"/>
  <c r="A634" i="78" s="1"/>
  <c r="A635" i="78" s="1"/>
  <c r="A636" i="78" s="1"/>
  <c r="A637" i="78" s="1"/>
  <c r="A638" i="78" s="1"/>
  <c r="A639" i="78" s="1"/>
  <c r="A640" i="78" s="1"/>
  <c r="A641" i="78" s="1"/>
  <c r="A642" i="78" s="1"/>
  <c r="A643" i="78" s="1"/>
  <c r="A644" i="78" s="1"/>
  <c r="A645" i="78" s="1"/>
  <c r="A646" i="78" s="1"/>
  <c r="A647" i="78" s="1"/>
  <c r="A648" i="78" s="1"/>
  <c r="A649" i="78" s="1"/>
  <c r="A650" i="78" s="1"/>
  <c r="A651" i="78" s="1"/>
  <c r="A652" i="78" s="1"/>
  <c r="A653" i="78" s="1"/>
  <c r="A654" i="78" s="1"/>
  <c r="A655" i="78" s="1"/>
  <c r="A656" i="78" s="1"/>
  <c r="A657" i="78" s="1"/>
  <c r="A658" i="78" s="1"/>
  <c r="A659" i="78" s="1"/>
  <c r="A660" i="78" s="1"/>
  <c r="A661" i="78" s="1"/>
  <c r="A662" i="78" s="1"/>
  <c r="A663" i="78" s="1"/>
  <c r="A664" i="78" s="1"/>
  <c r="A665" i="78" s="1"/>
  <c r="A666" i="78" s="1"/>
  <c r="A667" i="78" s="1"/>
  <c r="A668" i="78" s="1"/>
  <c r="A669" i="78" s="1"/>
  <c r="A670" i="78" s="1"/>
  <c r="A671" i="78" s="1"/>
  <c r="A672" i="78" s="1"/>
  <c r="A673" i="78" s="1"/>
  <c r="A674" i="78" s="1"/>
  <c r="A675" i="78" s="1"/>
  <c r="A676" i="78" s="1"/>
  <c r="A677" i="78" s="1"/>
  <c r="A678" i="78" s="1"/>
  <c r="A679" i="78" s="1"/>
  <c r="A680" i="78" s="1"/>
  <c r="A681" i="78" s="1"/>
  <c r="A682" i="78" s="1"/>
  <c r="A683" i="78" s="1"/>
  <c r="A684" i="78" s="1"/>
  <c r="A685" i="78" s="1"/>
  <c r="A686" i="78" s="1"/>
  <c r="A687" i="78" s="1"/>
  <c r="A688" i="78" s="1"/>
  <c r="A689" i="78" s="1"/>
  <c r="A690" i="78" s="1"/>
  <c r="A691" i="78" s="1"/>
  <c r="A692" i="78" s="1"/>
  <c r="A693" i="78" s="1"/>
  <c r="A694" i="78" s="1"/>
  <c r="A695" i="78" s="1"/>
  <c r="A696" i="78" s="1"/>
  <c r="A697" i="78" s="1"/>
  <c r="A698" i="78" s="1"/>
  <c r="A699" i="78" s="1"/>
  <c r="A700" i="78" s="1"/>
  <c r="A701" i="78" s="1"/>
  <c r="A702" i="78" s="1"/>
  <c r="A703" i="78" s="1"/>
  <c r="A704" i="78" s="1"/>
  <c r="A705" i="78" s="1"/>
  <c r="A706" i="78" s="1"/>
  <c r="A707" i="78" s="1"/>
  <c r="A708" i="78" s="1"/>
  <c r="A709" i="78" s="1"/>
  <c r="A710" i="78" s="1"/>
  <c r="A711" i="78" s="1"/>
  <c r="A712" i="78" s="1"/>
  <c r="A713" i="78" s="1"/>
  <c r="A714" i="78" s="1"/>
  <c r="A715" i="78" s="1"/>
  <c r="A716" i="78" s="1"/>
  <c r="A717" i="78" s="1"/>
  <c r="A718" i="78" s="1"/>
  <c r="A719" i="78" s="1"/>
  <c r="A720" i="78" s="1"/>
  <c r="A721" i="78" s="1"/>
  <c r="A722" i="78" s="1"/>
  <c r="A723" i="78" s="1"/>
  <c r="A724" i="78" s="1"/>
  <c r="A725" i="78" s="1"/>
  <c r="A726" i="78" s="1"/>
  <c r="A727" i="78" s="1"/>
  <c r="A728" i="78" s="1"/>
  <c r="A729" i="78" s="1"/>
  <c r="A730" i="78" s="1"/>
  <c r="A731" i="78" s="1"/>
  <c r="A732" i="78" s="1"/>
  <c r="A733" i="78" s="1"/>
  <c r="A734" i="78" s="1"/>
  <c r="A735" i="78" s="1"/>
  <c r="A736" i="78" s="1"/>
  <c r="A737" i="78" s="1"/>
  <c r="A738" i="78" s="1"/>
  <c r="A739" i="78" s="1"/>
  <c r="A740" i="78" s="1"/>
  <c r="A741" i="78" s="1"/>
  <c r="A742" i="78" s="1"/>
  <c r="A743" i="78" s="1"/>
  <c r="A744" i="78" s="1"/>
  <c r="A745" i="78" s="1"/>
  <c r="A746" i="78" s="1"/>
  <c r="A747" i="78" s="1"/>
  <c r="A748" i="78" s="1"/>
  <c r="A749" i="78" s="1"/>
  <c r="A750" i="78" s="1"/>
  <c r="A751" i="78" s="1"/>
  <c r="A752" i="78" s="1"/>
  <c r="A753" i="78" s="1"/>
  <c r="A754" i="78" s="1"/>
  <c r="A755" i="78" s="1"/>
  <c r="A756" i="78" s="1"/>
  <c r="A757" i="78" s="1"/>
  <c r="A758" i="78" s="1"/>
  <c r="A759" i="78" s="1"/>
  <c r="A760" i="78" s="1"/>
  <c r="A761" i="78" s="1"/>
  <c r="A762" i="78" s="1"/>
  <c r="A763" i="78" s="1"/>
  <c r="A764" i="78" s="1"/>
  <c r="A765" i="78" s="1"/>
  <c r="A766" i="78" s="1"/>
  <c r="A767" i="78" s="1"/>
  <c r="A768" i="78" s="1"/>
  <c r="A769" i="78" s="1"/>
  <c r="A770" i="78" s="1"/>
  <c r="A771" i="78" s="1"/>
  <c r="A772" i="78" s="1"/>
  <c r="A773" i="78" s="1"/>
  <c r="A774" i="78" s="1"/>
  <c r="A775" i="78" s="1"/>
  <c r="A776" i="78" s="1"/>
  <c r="A777" i="78" s="1"/>
  <c r="A778" i="78" s="1"/>
  <c r="A779" i="78" s="1"/>
  <c r="A780" i="78" s="1"/>
  <c r="A781" i="78" s="1"/>
  <c r="A782" i="78" s="1"/>
  <c r="A783" i="78" s="1"/>
  <c r="A784" i="78" s="1"/>
  <c r="A785" i="78" s="1"/>
  <c r="A786" i="78" s="1"/>
  <c r="A787" i="78" s="1"/>
  <c r="A788" i="78" s="1"/>
  <c r="A789" i="78" s="1"/>
  <c r="A790" i="78" s="1"/>
  <c r="A791" i="78" s="1"/>
  <c r="A792" i="78" s="1"/>
  <c r="A793" i="78" s="1"/>
  <c r="A794" i="78" s="1"/>
  <c r="A795" i="78" s="1"/>
  <c r="A796" i="78" s="1"/>
  <c r="A797" i="78" s="1"/>
  <c r="A798" i="78" s="1"/>
  <c r="A799" i="78" s="1"/>
  <c r="A800" i="78" s="1"/>
  <c r="A801" i="78" s="1"/>
  <c r="A802" i="78" s="1"/>
  <c r="A803" i="78" s="1"/>
  <c r="A804" i="78" s="1"/>
  <c r="A805" i="78" s="1"/>
  <c r="A806" i="78" s="1"/>
  <c r="A807" i="78" s="1"/>
  <c r="A808" i="78" s="1"/>
  <c r="A809" i="78" s="1"/>
  <c r="A810" i="78" s="1"/>
  <c r="A811" i="78" s="1"/>
  <c r="A812" i="78" s="1"/>
  <c r="A813" i="78" s="1"/>
  <c r="A814" i="78" s="1"/>
  <c r="A815" i="78" s="1"/>
  <c r="A816" i="78" s="1"/>
  <c r="A817" i="78" s="1"/>
  <c r="A818" i="78" s="1"/>
  <c r="A819" i="78" s="1"/>
  <c r="A820" i="78" s="1"/>
  <c r="A821" i="78" s="1"/>
  <c r="A822" i="78" s="1"/>
  <c r="A823" i="78" s="1"/>
  <c r="A824" i="78" s="1"/>
  <c r="A825" i="78" s="1"/>
  <c r="A826" i="78" s="1"/>
  <c r="A827" i="78" s="1"/>
  <c r="A828" i="78" s="1"/>
  <c r="A829" i="78" s="1"/>
  <c r="A830" i="78" s="1"/>
  <c r="A831" i="78" s="1"/>
  <c r="A832" i="78" s="1"/>
  <c r="A833" i="78" s="1"/>
  <c r="A834" i="78" s="1"/>
  <c r="A835" i="78" s="1"/>
  <c r="A836" i="78" s="1"/>
  <c r="A837" i="78" s="1"/>
  <c r="A838" i="78" s="1"/>
  <c r="A839" i="78" s="1"/>
  <c r="A840" i="78" s="1"/>
  <c r="A841" i="78" s="1"/>
  <c r="A842" i="78" s="1"/>
  <c r="A843" i="78" s="1"/>
  <c r="A844" i="78" s="1"/>
  <c r="A845" i="78" s="1"/>
  <c r="A846" i="78" s="1"/>
  <c r="A847" i="78" s="1"/>
  <c r="A848" i="78" s="1"/>
  <c r="A849" i="78" s="1"/>
  <c r="A850" i="78" s="1"/>
  <c r="A851" i="78" s="1"/>
  <c r="A852" i="78" s="1"/>
  <c r="A853" i="78" s="1"/>
  <c r="A854" i="78" s="1"/>
  <c r="A855" i="78" s="1"/>
  <c r="A856" i="78" s="1"/>
  <c r="A857" i="78" s="1"/>
  <c r="A858" i="78" s="1"/>
  <c r="A859" i="78" s="1"/>
  <c r="A860" i="78" s="1"/>
  <c r="A861" i="78" s="1"/>
  <c r="A862" i="78" s="1"/>
  <c r="A863" i="78" s="1"/>
  <c r="A864" i="78" s="1"/>
  <c r="A865" i="78" s="1"/>
  <c r="A866" i="78" s="1"/>
  <c r="A867" i="78" s="1"/>
  <c r="A868" i="78" s="1"/>
  <c r="A869" i="78" s="1"/>
  <c r="A870" i="78" s="1"/>
  <c r="A871" i="78" s="1"/>
  <c r="A872" i="78" s="1"/>
  <c r="A873" i="78" s="1"/>
  <c r="A874" i="78" s="1"/>
  <c r="A875" i="78" s="1"/>
  <c r="A876" i="78" s="1"/>
  <c r="A877" i="78" s="1"/>
  <c r="A878" i="78" s="1"/>
  <c r="A879" i="78" s="1"/>
  <c r="A880" i="78" s="1"/>
  <c r="A881" i="78" s="1"/>
  <c r="A882" i="78" s="1"/>
  <c r="A883" i="78" s="1"/>
  <c r="A884" i="78" s="1"/>
  <c r="A885" i="78" s="1"/>
  <c r="A886" i="78" s="1"/>
  <c r="A887" i="78" s="1"/>
  <c r="A888" i="78" s="1"/>
  <c r="A889" i="78" s="1"/>
  <c r="A890" i="78" s="1"/>
  <c r="A891" i="78" s="1"/>
  <c r="A892" i="78" s="1"/>
  <c r="A893" i="78" s="1"/>
  <c r="A894" i="78" s="1"/>
  <c r="A895" i="78" s="1"/>
  <c r="A896" i="78" s="1"/>
  <c r="A897" i="78" s="1"/>
  <c r="A898" i="78" s="1"/>
  <c r="A899" i="78" s="1"/>
  <c r="A900" i="78" s="1"/>
  <c r="A901" i="78" s="1"/>
  <c r="A902" i="78" s="1"/>
  <c r="A903" i="78" s="1"/>
  <c r="A904" i="78" s="1"/>
  <c r="A905" i="78" s="1"/>
  <c r="A906" i="78" s="1"/>
  <c r="A907" i="78" s="1"/>
  <c r="A908" i="78" s="1"/>
  <c r="A909" i="78" s="1"/>
  <c r="A910" i="78" s="1"/>
  <c r="A911" i="78" s="1"/>
  <c r="A912" i="78" s="1"/>
  <c r="A913" i="78" s="1"/>
  <c r="A914" i="78" s="1"/>
  <c r="A915" i="78" s="1"/>
  <c r="A916" i="78" s="1"/>
  <c r="A917" i="78" s="1"/>
  <c r="A918" i="78" s="1"/>
  <c r="A919" i="78" s="1"/>
  <c r="A920" i="78" s="1"/>
  <c r="A921" i="78" s="1"/>
  <c r="A922" i="78" s="1"/>
  <c r="A923" i="78" s="1"/>
  <c r="A924" i="78" s="1"/>
  <c r="A925" i="78" s="1"/>
  <c r="A926" i="78" s="1"/>
  <c r="A927" i="78" s="1"/>
  <c r="A928" i="78" s="1"/>
  <c r="A929" i="78" s="1"/>
  <c r="A930" i="78" s="1"/>
  <c r="A931" i="78" s="1"/>
  <c r="A932" i="78" s="1"/>
  <c r="A933" i="78" s="1"/>
  <c r="A934" i="78" s="1"/>
  <c r="A935" i="78" s="1"/>
  <c r="A936" i="78" s="1"/>
  <c r="A937" i="78" s="1"/>
  <c r="A938" i="78" s="1"/>
  <c r="A939" i="78" s="1"/>
  <c r="A940" i="78" s="1"/>
  <c r="A941" i="78" s="1"/>
  <c r="A942" i="78" s="1"/>
  <c r="A943" i="78" s="1"/>
  <c r="A944" i="78" s="1"/>
  <c r="A945" i="78" s="1"/>
  <c r="A946" i="78" s="1"/>
  <c r="A947" i="78" s="1"/>
  <c r="A948" i="78" s="1"/>
  <c r="A949" i="78" s="1"/>
  <c r="A950" i="78" s="1"/>
  <c r="A951" i="78" s="1"/>
  <c r="A952" i="78" s="1"/>
  <c r="A953" i="78" s="1"/>
  <c r="A954" i="78" s="1"/>
  <c r="A955" i="78" s="1"/>
  <c r="A956" i="78" s="1"/>
  <c r="A957" i="78" s="1"/>
  <c r="A958" i="78" s="1"/>
  <c r="A959" i="78" s="1"/>
  <c r="A960" i="78" s="1"/>
  <c r="A961" i="78" s="1"/>
  <c r="A962" i="78" s="1"/>
  <c r="A963" i="78" s="1"/>
  <c r="A964" i="78" s="1"/>
  <c r="A965" i="78" s="1"/>
  <c r="A966" i="78" s="1"/>
  <c r="A967" i="78" s="1"/>
  <c r="A968" i="78" s="1"/>
  <c r="A969" i="78" s="1"/>
  <c r="A970" i="78" s="1"/>
  <c r="A971" i="78" s="1"/>
  <c r="A972" i="78" s="1"/>
  <c r="A973" i="78" s="1"/>
  <c r="A974" i="78" s="1"/>
  <c r="A975" i="78" s="1"/>
  <c r="A976" i="78" s="1"/>
  <c r="A977" i="78" s="1"/>
  <c r="A978" i="78" s="1"/>
  <c r="A979" i="78" s="1"/>
  <c r="A980" i="78" s="1"/>
  <c r="A981" i="78" s="1"/>
  <c r="A982" i="78" s="1"/>
  <c r="A983" i="78" s="1"/>
  <c r="A984" i="78" s="1"/>
  <c r="A985" i="78" s="1"/>
  <c r="A986" i="78" s="1"/>
  <c r="A987" i="78" s="1"/>
  <c r="A988" i="78" s="1"/>
  <c r="A989" i="78" s="1"/>
  <c r="A990" i="78" s="1"/>
  <c r="A991" i="78" s="1"/>
  <c r="A992" i="78" s="1"/>
  <c r="A993" i="78" s="1"/>
  <c r="A994" i="78" s="1"/>
  <c r="A995" i="78" s="1"/>
  <c r="A996" i="78" s="1"/>
  <c r="A997" i="78" s="1"/>
  <c r="A998" i="78" s="1"/>
  <c r="A999" i="78" s="1"/>
  <c r="A1000" i="78" s="1"/>
  <c r="A1001" i="78" s="1"/>
  <c r="A1002" i="78" s="1"/>
  <c r="A1003" i="78" s="1"/>
  <c r="A1004" i="78" s="1"/>
  <c r="A1005" i="78" s="1"/>
  <c r="A1006" i="78" s="1"/>
  <c r="A1007" i="78" s="1"/>
  <c r="A1008" i="78" s="1"/>
  <c r="A1009" i="78" s="1"/>
  <c r="A1010" i="78" s="1"/>
  <c r="A1011" i="78" s="1"/>
  <c r="A1012" i="78" s="1"/>
  <c r="A1013" i="78" s="1"/>
  <c r="A1014" i="78" s="1"/>
  <c r="A1015" i="78" s="1"/>
  <c r="A1016" i="78" s="1"/>
  <c r="A1017" i="78" s="1"/>
  <c r="A1018" i="78" s="1"/>
  <c r="A1019" i="78" s="1"/>
  <c r="A1020" i="78" s="1"/>
  <c r="A1021" i="78" s="1"/>
  <c r="A1022" i="78" s="1"/>
  <c r="A1023" i="78" s="1"/>
  <c r="A1024" i="78" s="1"/>
  <c r="A1025" i="78" s="1"/>
  <c r="A1026" i="78" s="1"/>
  <c r="A1027" i="78" s="1"/>
  <c r="A1028" i="78" s="1"/>
  <c r="A1029" i="78" s="1"/>
  <c r="A1030" i="78" s="1"/>
  <c r="A1031" i="78" s="1"/>
  <c r="A1032" i="78" s="1"/>
  <c r="A1033" i="78" s="1"/>
  <c r="A1034" i="78" s="1"/>
  <c r="A1035" i="78" s="1"/>
  <c r="A1036" i="78" s="1"/>
  <c r="A1037" i="78" s="1"/>
  <c r="A1038" i="78" s="1"/>
  <c r="A1039" i="78" s="1"/>
  <c r="A1040" i="78" s="1"/>
  <c r="A1041" i="78" s="1"/>
  <c r="A1042" i="78" s="1"/>
  <c r="A1043" i="78" s="1"/>
  <c r="A1044" i="78" s="1"/>
  <c r="A1045" i="78" s="1"/>
  <c r="A1046" i="78" s="1"/>
  <c r="A1047" i="78" s="1"/>
  <c r="A1048" i="78" s="1"/>
  <c r="A1049" i="78" s="1"/>
  <c r="A1050" i="78" s="1"/>
  <c r="A1051" i="78" s="1"/>
  <c r="A1052" i="78" s="1"/>
  <c r="A1053" i="78" s="1"/>
  <c r="A1054" i="78" s="1"/>
  <c r="A1055" i="78" s="1"/>
  <c r="A1056" i="78" s="1"/>
  <c r="A1057" i="78" s="1"/>
  <c r="A1058" i="78" s="1"/>
  <c r="A1059" i="78" s="1"/>
  <c r="A1060" i="78" s="1"/>
  <c r="A1061" i="78" s="1"/>
  <c r="A1062" i="78" s="1"/>
  <c r="A1063" i="78" s="1"/>
  <c r="A1064" i="78" s="1"/>
  <c r="A1065" i="78" s="1"/>
  <c r="A1066" i="78" s="1"/>
  <c r="A1067" i="78" s="1"/>
  <c r="A1068" i="78" s="1"/>
  <c r="A1069" i="78" s="1"/>
  <c r="A1070" i="78" s="1"/>
  <c r="A1071" i="78" s="1"/>
  <c r="A1072" i="78" s="1"/>
  <c r="A1073" i="78" s="1"/>
  <c r="A1074" i="78" s="1"/>
  <c r="A1075" i="78" s="1"/>
  <c r="A1076" i="78" s="1"/>
  <c r="A1077" i="78" s="1"/>
  <c r="A1078" i="78" s="1"/>
  <c r="A1079" i="78" s="1"/>
  <c r="A1080" i="78" s="1"/>
  <c r="A1081" i="78" s="1"/>
  <c r="A1082" i="78" s="1"/>
  <c r="A1083" i="78" s="1"/>
  <c r="A1084" i="78" s="1"/>
  <c r="A1085" i="78" s="1"/>
  <c r="A1086" i="78" s="1"/>
  <c r="A1087" i="78" s="1"/>
  <c r="A1088" i="78" s="1"/>
  <c r="A1089" i="78" s="1"/>
  <c r="A1090" i="78" s="1"/>
  <c r="A1091" i="78" s="1"/>
  <c r="A1092" i="78" s="1"/>
  <c r="A1093" i="78" s="1"/>
  <c r="A1094" i="78" s="1"/>
  <c r="A1095" i="78" s="1"/>
  <c r="A1096" i="78" s="1"/>
  <c r="A1097" i="78" s="1"/>
  <c r="A1098" i="78" s="1"/>
  <c r="A1099" i="78" s="1"/>
  <c r="A1100" i="78" s="1"/>
  <c r="A1101" i="78" s="1"/>
  <c r="A1102" i="78" s="1"/>
  <c r="A1103" i="78" s="1"/>
  <c r="A1104" i="78" s="1"/>
  <c r="A1105" i="78" s="1"/>
  <c r="A1106" i="78" s="1"/>
  <c r="A1107" i="78" s="1"/>
  <c r="A1108" i="78" s="1"/>
  <c r="A1109" i="78" s="1"/>
  <c r="A1110" i="78" s="1"/>
  <c r="A1111" i="78" s="1"/>
  <c r="A1112" i="78" s="1"/>
  <c r="A1113" i="78" s="1"/>
  <c r="A1114" i="78" s="1"/>
  <c r="A1115" i="78" s="1"/>
  <c r="A1116" i="78" s="1"/>
  <c r="A1117" i="78" s="1"/>
  <c r="A1118" i="78" s="1"/>
  <c r="A1119" i="78" s="1"/>
  <c r="A1120" i="78" s="1"/>
  <c r="A1121" i="78" s="1"/>
  <c r="A1122" i="78" s="1"/>
  <c r="A1123" i="78" s="1"/>
  <c r="A1124" i="78" s="1"/>
  <c r="A1125" i="78" s="1"/>
  <c r="A1126" i="78" s="1"/>
  <c r="A1127" i="78" s="1"/>
  <c r="A1128" i="78" s="1"/>
  <c r="A1129" i="78" s="1"/>
  <c r="A1130" i="78" s="1"/>
  <c r="A1131" i="78" s="1"/>
  <c r="A1132" i="78" s="1"/>
  <c r="A1133" i="78" s="1"/>
  <c r="A1134" i="78" s="1"/>
  <c r="A1135" i="78" s="1"/>
  <c r="A1136" i="78" s="1"/>
  <c r="A1137" i="78" s="1"/>
  <c r="A1138" i="78" s="1"/>
  <c r="A1139" i="78" s="1"/>
  <c r="A1140" i="78" s="1"/>
  <c r="A1141" i="78" s="1"/>
  <c r="A1142" i="78" s="1"/>
  <c r="A1143" i="78" s="1"/>
  <c r="A1144" i="78" s="1"/>
  <c r="A1145" i="78" s="1"/>
  <c r="A1146" i="78" s="1"/>
  <c r="A1147" i="78" s="1"/>
  <c r="A1148" i="78" s="1"/>
  <c r="A1149" i="78" s="1"/>
  <c r="A1150" i="78" s="1"/>
  <c r="A1151" i="78" s="1"/>
  <c r="A1152" i="78" s="1"/>
  <c r="A1153" i="78" s="1"/>
  <c r="A1154" i="78" s="1"/>
  <c r="A1155" i="78" s="1"/>
  <c r="A1156" i="78" s="1"/>
  <c r="A1157" i="78" s="1"/>
  <c r="A1158" i="78" s="1"/>
  <c r="A1159" i="78" s="1"/>
  <c r="A1160" i="78" s="1"/>
  <c r="A1161" i="78" s="1"/>
  <c r="A1162" i="78" s="1"/>
  <c r="A1163" i="78" s="1"/>
  <c r="A1164" i="78" s="1"/>
  <c r="A1165" i="78" s="1"/>
  <c r="A1166" i="78" s="1"/>
  <c r="A1167" i="78" s="1"/>
  <c r="A1168" i="78" s="1"/>
  <c r="A1169" i="78" s="1"/>
  <c r="A1170" i="78" s="1"/>
  <c r="A1171" i="78" s="1"/>
  <c r="A1172" i="78" s="1"/>
  <c r="A1173" i="78" s="1"/>
  <c r="A1174" i="78" s="1"/>
  <c r="A1175" i="78" s="1"/>
  <c r="A1176" i="78" s="1"/>
  <c r="A1177" i="78" s="1"/>
  <c r="A1178" i="78" s="1"/>
  <c r="A1179" i="78" s="1"/>
  <c r="A1180" i="78" s="1"/>
  <c r="A1181" i="78" s="1"/>
  <c r="A1182" i="78" s="1"/>
  <c r="A1183" i="78" s="1"/>
  <c r="A1184" i="78" s="1"/>
  <c r="A1185" i="78" s="1"/>
  <c r="A1186" i="78" s="1"/>
  <c r="A1187" i="78" s="1"/>
  <c r="A1188" i="78" s="1"/>
  <c r="A1189" i="78" s="1"/>
  <c r="A1190" i="78" s="1"/>
  <c r="A1191" i="78" s="1"/>
  <c r="A1192" i="78" s="1"/>
  <c r="A1193" i="78" s="1"/>
  <c r="A1194" i="78" s="1"/>
  <c r="A1195" i="78" s="1"/>
  <c r="A1196" i="78" s="1"/>
  <c r="A1197" i="78" s="1"/>
  <c r="A1198" i="78" s="1"/>
  <c r="A1199" i="78" s="1"/>
  <c r="A1200" i="78" s="1"/>
  <c r="A1201" i="78" s="1"/>
  <c r="A1202" i="78" s="1"/>
  <c r="A1203" i="78" s="1"/>
  <c r="A1204" i="78" s="1"/>
  <c r="A1205" i="78" s="1"/>
  <c r="A1206" i="78" s="1"/>
  <c r="A1207" i="78" s="1"/>
  <c r="A1208" i="78" s="1"/>
  <c r="A1209" i="78" s="1"/>
  <c r="A1210" i="78" s="1"/>
  <c r="A1211" i="78" s="1"/>
  <c r="A1212" i="78" s="1"/>
  <c r="A1213" i="78" s="1"/>
  <c r="A1214" i="78" s="1"/>
  <c r="A1215" i="78" s="1"/>
  <c r="A1216" i="78" s="1"/>
  <c r="A1217" i="78" s="1"/>
  <c r="A1218" i="78" s="1"/>
  <c r="A1219" i="78" s="1"/>
  <c r="A1220" i="78" s="1"/>
  <c r="A1221" i="78" s="1"/>
  <c r="A1222" i="78" s="1"/>
  <c r="A1223" i="78" s="1"/>
  <c r="A1224" i="78" s="1"/>
  <c r="A1225" i="78" s="1"/>
  <c r="A1226" i="78" s="1"/>
  <c r="A1227" i="78" s="1"/>
  <c r="A1228" i="78" s="1"/>
  <c r="A1229" i="78" s="1"/>
  <c r="A1230" i="78" s="1"/>
  <c r="A1231" i="78" s="1"/>
  <c r="A1232" i="78" s="1"/>
  <c r="A1233" i="78" s="1"/>
  <c r="A1234" i="78" s="1"/>
  <c r="A1235" i="78" s="1"/>
  <c r="A1236" i="78" s="1"/>
  <c r="A1237" i="78" s="1"/>
  <c r="A1238" i="78" s="1"/>
  <c r="A1239" i="78" s="1"/>
  <c r="A1240" i="78" s="1"/>
  <c r="A1241" i="78" s="1"/>
  <c r="A1242" i="78" s="1"/>
  <c r="A1243" i="78" s="1"/>
  <c r="A1244" i="78" s="1"/>
  <c r="A1245" i="78" s="1"/>
  <c r="A1246" i="78" s="1"/>
  <c r="A1247" i="78" s="1"/>
  <c r="A1248" i="78" s="1"/>
  <c r="A1249" i="78" s="1"/>
  <c r="A1250" i="78" s="1"/>
  <c r="A1251" i="78" s="1"/>
  <c r="A1252" i="78" s="1"/>
  <c r="A1253" i="78" s="1"/>
  <c r="A1254" i="78" s="1"/>
  <c r="A1255" i="78" s="1"/>
  <c r="A1256" i="78" s="1"/>
  <c r="A1257" i="78" s="1"/>
  <c r="A1258" i="78" s="1"/>
  <c r="A1259" i="78" s="1"/>
  <c r="A1260" i="78" s="1"/>
  <c r="A1261" i="78" s="1"/>
  <c r="A1262" i="78" s="1"/>
  <c r="A1263" i="78" s="1"/>
  <c r="A1264" i="78" s="1"/>
  <c r="A1265" i="78" s="1"/>
  <c r="A1266" i="78" s="1"/>
  <c r="A1267" i="78" s="1"/>
  <c r="A1268" i="78" s="1"/>
  <c r="A1269" i="78" s="1"/>
  <c r="A1270" i="78" s="1"/>
  <c r="A1271" i="78" s="1"/>
  <c r="A1272" i="78" s="1"/>
  <c r="A1273" i="78" s="1"/>
  <c r="A1274" i="78" s="1"/>
  <c r="A1275" i="78" s="1"/>
  <c r="A1276" i="78" s="1"/>
  <c r="A1277" i="78" s="1"/>
  <c r="A1278" i="78" s="1"/>
  <c r="A1279" i="78" s="1"/>
  <c r="A1280" i="78" s="1"/>
  <c r="A1281" i="78" s="1"/>
  <c r="A1282" i="78" s="1"/>
  <c r="A1283" i="78" s="1"/>
  <c r="A1284" i="78" s="1"/>
  <c r="A1285" i="78" s="1"/>
  <c r="A1286" i="78" s="1"/>
  <c r="A1287" i="78" s="1"/>
  <c r="A1288" i="78" s="1"/>
  <c r="A1289" i="78" s="1"/>
  <c r="A1290" i="78" s="1"/>
  <c r="A1291" i="78" s="1"/>
  <c r="A1292" i="78" s="1"/>
  <c r="A1293" i="78" s="1"/>
  <c r="A1294" i="78" s="1"/>
  <c r="A1295" i="78" s="1"/>
  <c r="A1296" i="78" s="1"/>
  <c r="A1297" i="78" s="1"/>
  <c r="A1298" i="78" s="1"/>
  <c r="A1299" i="78" s="1"/>
  <c r="A1300" i="78" s="1"/>
  <c r="A1301" i="78" s="1"/>
  <c r="A1302" i="78" s="1"/>
  <c r="A1303" i="78" s="1"/>
  <c r="A1304" i="78" s="1"/>
  <c r="A1305" i="78" s="1"/>
  <c r="A1306" i="78" s="1"/>
  <c r="A1307" i="78" s="1"/>
  <c r="A1308" i="78" s="1"/>
  <c r="A1309" i="78" s="1"/>
  <c r="A1310" i="78" s="1"/>
  <c r="A1311" i="78" s="1"/>
  <c r="A1312" i="78" s="1"/>
  <c r="A1313" i="78" s="1"/>
  <c r="A1314" i="78" s="1"/>
  <c r="A1315" i="78" s="1"/>
  <c r="A1316" i="78" s="1"/>
  <c r="A1317" i="78" s="1"/>
  <c r="A1318" i="78" s="1"/>
  <c r="A1319" i="78" s="1"/>
  <c r="A1320" i="78" s="1"/>
  <c r="A1321" i="78" s="1"/>
  <c r="A1322" i="78" s="1"/>
  <c r="A1323" i="78" s="1"/>
  <c r="A1324" i="78" s="1"/>
  <c r="A1325" i="78" s="1"/>
  <c r="A1326" i="78" s="1"/>
  <c r="A1327" i="78" s="1"/>
  <c r="A1328" i="78" s="1"/>
  <c r="A1329" i="78" s="1"/>
  <c r="A1330" i="78" s="1"/>
  <c r="A1331" i="78" s="1"/>
  <c r="A1332" i="78" s="1"/>
  <c r="A1333" i="78" s="1"/>
  <c r="A1334" i="78" s="1"/>
  <c r="A1335" i="78" s="1"/>
  <c r="A1336" i="78" s="1"/>
  <c r="A1337" i="78" s="1"/>
  <c r="A1338" i="78" s="1"/>
  <c r="A1339" i="78" s="1"/>
  <c r="A1340" i="78" s="1"/>
  <c r="A1341" i="78" s="1"/>
  <c r="A1342" i="78" s="1"/>
  <c r="A1343" i="78" s="1"/>
  <c r="A1344" i="78" s="1"/>
  <c r="A1345" i="78" s="1"/>
  <c r="A1346" i="78" s="1"/>
  <c r="A1347" i="78" s="1"/>
  <c r="A1348" i="78" s="1"/>
  <c r="A1349" i="78" s="1"/>
  <c r="A1350" i="78" s="1"/>
  <c r="A1351" i="78" s="1"/>
  <c r="A1352" i="78" s="1"/>
  <c r="A1353" i="78" s="1"/>
  <c r="A1354" i="78" s="1"/>
  <c r="A1355" i="78" s="1"/>
  <c r="A1356" i="78" s="1"/>
  <c r="A1357" i="78" s="1"/>
  <c r="A1358" i="78" s="1"/>
  <c r="A1359" i="78" s="1"/>
  <c r="A1360" i="78" s="1"/>
  <c r="A1361" i="78" s="1"/>
  <c r="A1362" i="78" s="1"/>
  <c r="A1363" i="78" s="1"/>
  <c r="A1364" i="78" s="1"/>
  <c r="A1365" i="78" s="1"/>
  <c r="A1366" i="78" s="1"/>
  <c r="A1367" i="78" s="1"/>
  <c r="A1368" i="78" s="1"/>
  <c r="A1369" i="78" s="1"/>
  <c r="A1370" i="78" s="1"/>
  <c r="A1371" i="78" s="1"/>
  <c r="A1372" i="78" s="1"/>
  <c r="A1373" i="78" s="1"/>
  <c r="A1374" i="78" s="1"/>
  <c r="A1375" i="78" s="1"/>
  <c r="A1376" i="78" s="1"/>
  <c r="A1377" i="78" s="1"/>
  <c r="A1378" i="78" s="1"/>
  <c r="A1379" i="78" s="1"/>
  <c r="A1380" i="78" s="1"/>
  <c r="A1381" i="78" s="1"/>
  <c r="A1382" i="78" s="1"/>
  <c r="A1383" i="78" s="1"/>
  <c r="A1384" i="78" s="1"/>
  <c r="A1385" i="78" s="1"/>
  <c r="A1386" i="78" s="1"/>
  <c r="A1387" i="78" s="1"/>
  <c r="A1388" i="78" s="1"/>
  <c r="A1389" i="78" s="1"/>
  <c r="A1390" i="78" s="1"/>
  <c r="A1391" i="78" s="1"/>
  <c r="A1392" i="78" s="1"/>
  <c r="A1393" i="78" s="1"/>
  <c r="A1394" i="78" s="1"/>
  <c r="A1395" i="78" s="1"/>
  <c r="A1396" i="78" s="1"/>
  <c r="A1397" i="78" s="1"/>
  <c r="A1398" i="78" s="1"/>
  <c r="A1399" i="78" s="1"/>
  <c r="A1400" i="78" s="1"/>
  <c r="A1401" i="78" s="1"/>
  <c r="A1402" i="78" s="1"/>
  <c r="A1403" i="78" s="1"/>
  <c r="A1404" i="78" s="1"/>
  <c r="A1405" i="78" s="1"/>
  <c r="A1406" i="78" s="1"/>
  <c r="A1407" i="78" s="1"/>
  <c r="A1408" i="78" s="1"/>
  <c r="A1409" i="78" s="1"/>
  <c r="A1410" i="78" s="1"/>
  <c r="A1411" i="78" s="1"/>
  <c r="A1412" i="78" s="1"/>
  <c r="A1413" i="78" s="1"/>
  <c r="A1414" i="78" s="1"/>
  <c r="A1415" i="78" s="1"/>
  <c r="A1416" i="78" s="1"/>
  <c r="A1417" i="78" s="1"/>
  <c r="A1418" i="78" s="1"/>
  <c r="A1419" i="78" s="1"/>
  <c r="A1420" i="78" s="1"/>
  <c r="A1421" i="78" s="1"/>
  <c r="A1422" i="78" s="1"/>
  <c r="A1423" i="78" s="1"/>
  <c r="A1424" i="78" s="1"/>
  <c r="A1425" i="78" s="1"/>
  <c r="A1426" i="78" s="1"/>
  <c r="A1427" i="78" s="1"/>
  <c r="A1428" i="78" s="1"/>
  <c r="A1429" i="78" s="1"/>
  <c r="A1430" i="78" s="1"/>
  <c r="A1431" i="78" s="1"/>
  <c r="A1432" i="78" s="1"/>
  <c r="A1433" i="78" s="1"/>
  <c r="A1434" i="78" s="1"/>
  <c r="A1435" i="78" s="1"/>
  <c r="A1436" i="78" s="1"/>
  <c r="A1437" i="78" s="1"/>
  <c r="A1438" i="78" s="1"/>
  <c r="A1439" i="78" s="1"/>
  <c r="A1440" i="78" s="1"/>
  <c r="A1441" i="78" s="1"/>
  <c r="A1442" i="78" s="1"/>
  <c r="A1443" i="78" s="1"/>
  <c r="A1444" i="78" s="1"/>
  <c r="A1445" i="78" s="1"/>
  <c r="A1446" i="78" s="1"/>
  <c r="A1447" i="78" s="1"/>
  <c r="A1448" i="78" s="1"/>
  <c r="A1449" i="78" s="1"/>
  <c r="A1450" i="78" s="1"/>
  <c r="A1451" i="78" s="1"/>
  <c r="A1452" i="78" s="1"/>
  <c r="A1453" i="78" s="1"/>
  <c r="A1454" i="78" s="1"/>
  <c r="A1455" i="78" s="1"/>
  <c r="A1456" i="78" s="1"/>
  <c r="A1457" i="78" s="1"/>
  <c r="A1458" i="78" s="1"/>
  <c r="A1459" i="78" s="1"/>
  <c r="A1460" i="78" s="1"/>
  <c r="A1461" i="78" s="1"/>
  <c r="A1462" i="78" s="1"/>
  <c r="A1463" i="78" s="1"/>
  <c r="A1464" i="78" s="1"/>
  <c r="A1465" i="78" s="1"/>
  <c r="A1466" i="78" s="1"/>
  <c r="A1467" i="78" s="1"/>
  <c r="A1468" i="78" s="1"/>
  <c r="A1469" i="78" s="1"/>
  <c r="A1470" i="78" s="1"/>
  <c r="A1471" i="78" s="1"/>
  <c r="A1472" i="78" s="1"/>
  <c r="A1473" i="78" s="1"/>
  <c r="A1474" i="78" s="1"/>
  <c r="A1475" i="78" s="1"/>
  <c r="A1476" i="78" s="1"/>
  <c r="A1477" i="78" s="1"/>
  <c r="A1478" i="78" s="1"/>
  <c r="A1479" i="78" s="1"/>
  <c r="A1480" i="78" s="1"/>
  <c r="A1481" i="78" s="1"/>
  <c r="A1482" i="78" s="1"/>
  <c r="A1483" i="78" s="1"/>
  <c r="A1484" i="78" s="1"/>
  <c r="A1485" i="78" s="1"/>
  <c r="A1486" i="78" s="1"/>
  <c r="A1487" i="78" s="1"/>
  <c r="A1488" i="78" s="1"/>
  <c r="A1489" i="78" s="1"/>
  <c r="A1490" i="78" s="1"/>
  <c r="A1491" i="78" s="1"/>
  <c r="A1492" i="78" s="1"/>
  <c r="A1493" i="78" s="1"/>
  <c r="A1494" i="78" s="1"/>
  <c r="A1495" i="78" s="1"/>
  <c r="A1496" i="78" s="1"/>
  <c r="A1497" i="78" s="1"/>
  <c r="A1498" i="78" s="1"/>
  <c r="A1499" i="78" s="1"/>
  <c r="A1500" i="78" s="1"/>
  <c r="A1501" i="78" s="1"/>
  <c r="A1502" i="78" s="1"/>
  <c r="A1503" i="78" s="1"/>
  <c r="A1504" i="78" s="1"/>
  <c r="A1505" i="78" s="1"/>
  <c r="A1506" i="78" s="1"/>
  <c r="A1507" i="78" s="1"/>
  <c r="A1508" i="78" s="1"/>
  <c r="A1509" i="78" s="1"/>
  <c r="A1510" i="78" s="1"/>
  <c r="A1511" i="78" s="1"/>
  <c r="A1512" i="78" s="1"/>
  <c r="A1513" i="78" s="1"/>
  <c r="A1514" i="78" s="1"/>
  <c r="A1515" i="78" s="1"/>
  <c r="A1516" i="78" s="1"/>
  <c r="A1517" i="78" s="1"/>
  <c r="A1518" i="78" s="1"/>
  <c r="A1519" i="78" s="1"/>
  <c r="A1520" i="78" s="1"/>
  <c r="A1521" i="78" s="1"/>
  <c r="A1522" i="78" s="1"/>
  <c r="A1523" i="78" s="1"/>
  <c r="A1524" i="78" s="1"/>
  <c r="A1525" i="78" s="1"/>
  <c r="A1526" i="78" s="1"/>
  <c r="A1527" i="78" s="1"/>
  <c r="A1528" i="78" s="1"/>
  <c r="A1529" i="78" s="1"/>
  <c r="A1530" i="78" s="1"/>
  <c r="A1531" i="78" s="1"/>
  <c r="A1532" i="78" s="1"/>
  <c r="A1533" i="78" s="1"/>
  <c r="A1534" i="78" s="1"/>
  <c r="A1535" i="78" s="1"/>
  <c r="A1536" i="78" s="1"/>
  <c r="A1537" i="78" s="1"/>
  <c r="A1538" i="78" s="1"/>
  <c r="A1539" i="78" s="1"/>
  <c r="A1540" i="78" s="1"/>
  <c r="A1541" i="78" s="1"/>
  <c r="A1542" i="78" s="1"/>
  <c r="A1543" i="78" s="1"/>
  <c r="A1544" i="78" s="1"/>
  <c r="A1545" i="78" s="1"/>
  <c r="A1546" i="78" s="1"/>
  <c r="A1547" i="78" s="1"/>
  <c r="A1548" i="78" s="1"/>
  <c r="A1549" i="78" s="1"/>
  <c r="A1550" i="78" s="1"/>
  <c r="A1551" i="78" s="1"/>
  <c r="A1552" i="78" s="1"/>
  <c r="A1553" i="78" s="1"/>
  <c r="A1554" i="78" s="1"/>
  <c r="A1555" i="78" s="1"/>
  <c r="A1556" i="78" s="1"/>
  <c r="A1557" i="78" s="1"/>
  <c r="A1558" i="78" s="1"/>
  <c r="A1559" i="78" s="1"/>
  <c r="A1560" i="78" s="1"/>
  <c r="A1561" i="78" s="1"/>
  <c r="A1562" i="78" s="1"/>
  <c r="A1563" i="78" s="1"/>
  <c r="A1564" i="78" s="1"/>
  <c r="A1565" i="78" s="1"/>
  <c r="A1566" i="78" s="1"/>
  <c r="A1567" i="78" s="1"/>
  <c r="A1568" i="78" s="1"/>
  <c r="A1569" i="78" s="1"/>
  <c r="A1570" i="78" s="1"/>
  <c r="A1571" i="78" s="1"/>
  <c r="A1572" i="78" s="1"/>
  <c r="A1573" i="78" s="1"/>
  <c r="A1574" i="78" s="1"/>
  <c r="A1575" i="78" s="1"/>
  <c r="A1576" i="78" s="1"/>
  <c r="A1577" i="78" s="1"/>
  <c r="A1578" i="78" s="1"/>
  <c r="A1579" i="78" s="1"/>
  <c r="A1580" i="78" s="1"/>
  <c r="A1581" i="78" s="1"/>
  <c r="A1582" i="78" s="1"/>
  <c r="A1583" i="78" s="1"/>
  <c r="A1584" i="78" s="1"/>
  <c r="A1585" i="78" s="1"/>
  <c r="A1586" i="78" s="1"/>
  <c r="A1587" i="78" s="1"/>
  <c r="A1588" i="78" s="1"/>
  <c r="A1589" i="78" s="1"/>
  <c r="A1590" i="78" s="1"/>
  <c r="A1591" i="78" s="1"/>
  <c r="A1592" i="78" s="1"/>
  <c r="A1593" i="78" s="1"/>
  <c r="A1594" i="78" s="1"/>
  <c r="A1595" i="78" s="1"/>
  <c r="A1596" i="78" s="1"/>
  <c r="A1597" i="78" s="1"/>
  <c r="A1598" i="78" s="1"/>
  <c r="A1599" i="78" s="1"/>
  <c r="A1600" i="78" s="1"/>
  <c r="A1601" i="78" s="1"/>
  <c r="A1602" i="78" s="1"/>
  <c r="A1603" i="78" s="1"/>
  <c r="A1604" i="78" s="1"/>
  <c r="A1605" i="78" s="1"/>
  <c r="A1606" i="78" s="1"/>
  <c r="A1607" i="78" s="1"/>
  <c r="A1608" i="78" s="1"/>
  <c r="A1609" i="78" s="1"/>
  <c r="A1610" i="78" s="1"/>
  <c r="A1611" i="78" s="1"/>
  <c r="A1612" i="78" s="1"/>
  <c r="A1613" i="78" s="1"/>
  <c r="A1614" i="78" s="1"/>
  <c r="A1615" i="78" s="1"/>
  <c r="A1616" i="78" s="1"/>
  <c r="A1617" i="78" s="1"/>
  <c r="A1618" i="78" s="1"/>
  <c r="A1619" i="78" s="1"/>
  <c r="A1620" i="78" s="1"/>
  <c r="A1621" i="78" s="1"/>
  <c r="A1622" i="78" s="1"/>
  <c r="A1623" i="78" s="1"/>
  <c r="A1624" i="78" s="1"/>
  <c r="A1625" i="78" s="1"/>
  <c r="A1626" i="78" s="1"/>
  <c r="A1627" i="78" s="1"/>
  <c r="A1628" i="78" s="1"/>
  <c r="A1629" i="78" s="1"/>
  <c r="A1630" i="78" s="1"/>
  <c r="A1631" i="78" s="1"/>
  <c r="A1632" i="78" s="1"/>
  <c r="A1633" i="78" s="1"/>
  <c r="A1634" i="78" s="1"/>
  <c r="A1635" i="78" s="1"/>
  <c r="A1636" i="78" s="1"/>
  <c r="A1637" i="78" s="1"/>
  <c r="A1638" i="78" s="1"/>
  <c r="A1639" i="78" s="1"/>
  <c r="A1640" i="78" s="1"/>
  <c r="A1641" i="78" s="1"/>
  <c r="A1642" i="78" s="1"/>
  <c r="A1643" i="78" s="1"/>
  <c r="A1644" i="78" s="1"/>
  <c r="A1645" i="78" s="1"/>
  <c r="A1646" i="78" s="1"/>
  <c r="A1647" i="78" s="1"/>
  <c r="A1648" i="78" s="1"/>
  <c r="A1649" i="78" s="1"/>
  <c r="A1650" i="78" s="1"/>
  <c r="A1651" i="78" s="1"/>
  <c r="A1652" i="78" s="1"/>
  <c r="A1653" i="78" s="1"/>
  <c r="A1654" i="78" s="1"/>
  <c r="A1655" i="78" s="1"/>
  <c r="A1656" i="78" s="1"/>
  <c r="A1657" i="78" s="1"/>
  <c r="A1658" i="78" s="1"/>
  <c r="A1659" i="78" s="1"/>
  <c r="A1660" i="78" s="1"/>
  <c r="A1661" i="78" s="1"/>
  <c r="A1662" i="78" s="1"/>
  <c r="A1663" i="78" s="1"/>
  <c r="A1664" i="78" s="1"/>
  <c r="A1665" i="78" s="1"/>
  <c r="A1666" i="78" s="1"/>
  <c r="A1667" i="78" s="1"/>
  <c r="A1668" i="78" s="1"/>
  <c r="A1669" i="78" s="1"/>
  <c r="A1670" i="78" s="1"/>
  <c r="A1671" i="78" s="1"/>
  <c r="A1672" i="78" s="1"/>
  <c r="A1673" i="78" s="1"/>
  <c r="A1674" i="78" s="1"/>
  <c r="A1675" i="78" s="1"/>
  <c r="A1676" i="78" s="1"/>
  <c r="A1677" i="78" s="1"/>
  <c r="A1678" i="78" s="1"/>
  <c r="A1679" i="78" s="1"/>
  <c r="A1680" i="78" s="1"/>
  <c r="A1681" i="78" s="1"/>
  <c r="A1682" i="78" s="1"/>
  <c r="A1683" i="78" s="1"/>
  <c r="A1684" i="78" s="1"/>
  <c r="A1685" i="78" s="1"/>
  <c r="A1686" i="78" s="1"/>
  <c r="A1687" i="78" s="1"/>
  <c r="A1688" i="78" s="1"/>
  <c r="A1689" i="78" s="1"/>
  <c r="A1690" i="78" s="1"/>
  <c r="A1691" i="78" s="1"/>
  <c r="A1692" i="78" s="1"/>
  <c r="A1693" i="78" s="1"/>
  <c r="A1694" i="78" s="1"/>
  <c r="A1695" i="78" s="1"/>
  <c r="A1696" i="78" s="1"/>
  <c r="A1697" i="78" s="1"/>
  <c r="A1698" i="78" s="1"/>
  <c r="A1699" i="78" s="1"/>
  <c r="A1700" i="78" s="1"/>
  <c r="A1701" i="78" s="1"/>
  <c r="A1702" i="78" s="1"/>
  <c r="A1703" i="78" s="1"/>
  <c r="A1704" i="78" s="1"/>
  <c r="A1705" i="78" s="1"/>
  <c r="A1706" i="78" s="1"/>
  <c r="A1707" i="78" s="1"/>
  <c r="A1708" i="78" s="1"/>
  <c r="A1709" i="78" s="1"/>
  <c r="A1710" i="78" s="1"/>
  <c r="A1711" i="78" s="1"/>
  <c r="A1712" i="78" s="1"/>
  <c r="A1713" i="78" s="1"/>
  <c r="A1714" i="78" s="1"/>
  <c r="A1715" i="78" s="1"/>
  <c r="A1716" i="78" s="1"/>
  <c r="A1717" i="78" s="1"/>
  <c r="A1718" i="78" s="1"/>
  <c r="A1719" i="78" s="1"/>
  <c r="A1720" i="78" s="1"/>
  <c r="A1721" i="78" s="1"/>
  <c r="A1722" i="78" s="1"/>
  <c r="A1723" i="78" s="1"/>
  <c r="A1724" i="78" s="1"/>
  <c r="A1725" i="78" s="1"/>
  <c r="A1726" i="78" s="1"/>
  <c r="A1727" i="78" s="1"/>
  <c r="A1728" i="78" s="1"/>
  <c r="A1729" i="78" s="1"/>
  <c r="A1730" i="78" s="1"/>
  <c r="A1731" i="78" s="1"/>
  <c r="A1732" i="78" s="1"/>
  <c r="A1733" i="78" s="1"/>
  <c r="A1734" i="78" s="1"/>
  <c r="A1735" i="78" s="1"/>
  <c r="A1736" i="78" s="1"/>
  <c r="A1737" i="78" s="1"/>
  <c r="A1738" i="78" s="1"/>
  <c r="A1739" i="78" s="1"/>
  <c r="A1740" i="78" s="1"/>
  <c r="A1741" i="78" s="1"/>
  <c r="A1742" i="78" s="1"/>
  <c r="A1743" i="78" s="1"/>
  <c r="A1744" i="78" s="1"/>
  <c r="A1745" i="78" s="1"/>
  <c r="A1746" i="78" s="1"/>
  <c r="A1747" i="78" s="1"/>
  <c r="A1748" i="78" s="1"/>
  <c r="A1749" i="78" s="1"/>
  <c r="A1750" i="78" s="1"/>
  <c r="A1751" i="78" s="1"/>
  <c r="A1752" i="78" s="1"/>
  <c r="A1753" i="78" s="1"/>
  <c r="A1754" i="78" s="1"/>
  <c r="A1755" i="78" s="1"/>
  <c r="A1756" i="78" s="1"/>
  <c r="A1757" i="78" s="1"/>
  <c r="A1758" i="78" s="1"/>
  <c r="A1759" i="78" s="1"/>
  <c r="A1760" i="78" s="1"/>
  <c r="A1761" i="78" s="1"/>
  <c r="A1762" i="78" s="1"/>
  <c r="A1763" i="78" s="1"/>
  <c r="A1764" i="78" s="1"/>
  <c r="A1765" i="78" s="1"/>
  <c r="A1766" i="78" s="1"/>
  <c r="A1767" i="78" s="1"/>
  <c r="A1768" i="78" s="1"/>
  <c r="A1769" i="78" s="1"/>
  <c r="A1770" i="78" s="1"/>
  <c r="A1771" i="78" s="1"/>
  <c r="A1772" i="78" s="1"/>
  <c r="A1773" i="78" s="1"/>
  <c r="A1774" i="78" s="1"/>
  <c r="A1775" i="78" s="1"/>
  <c r="A1776" i="78" s="1"/>
  <c r="A1777" i="78" s="1"/>
  <c r="A1778" i="78" s="1"/>
  <c r="A1779" i="78" s="1"/>
  <c r="A1780" i="78" s="1"/>
  <c r="A1781" i="78" s="1"/>
  <c r="A1782" i="78" s="1"/>
  <c r="A1783" i="78" s="1"/>
  <c r="A1784" i="78" s="1"/>
  <c r="A1785" i="78" s="1"/>
  <c r="A1786" i="78" s="1"/>
  <c r="A1787" i="78" s="1"/>
  <c r="A1788" i="78" s="1"/>
  <c r="A1789" i="78" s="1"/>
  <c r="A1790" i="78" s="1"/>
  <c r="A1791" i="78" s="1"/>
  <c r="A1792" i="78" s="1"/>
  <c r="A1793" i="78" s="1"/>
  <c r="A1794" i="78" s="1"/>
  <c r="A1795" i="78" s="1"/>
  <c r="A1796" i="78" s="1"/>
  <c r="A1797" i="78" s="1"/>
  <c r="A1798" i="78" s="1"/>
  <c r="A1799" i="78" s="1"/>
  <c r="A1800" i="78" s="1"/>
  <c r="A1801" i="78" s="1"/>
  <c r="A1802" i="78" s="1"/>
  <c r="A1803" i="78" s="1"/>
  <c r="A1804" i="78" s="1"/>
  <c r="A1805" i="78" s="1"/>
  <c r="A1806" i="78" s="1"/>
  <c r="A1807" i="78" s="1"/>
  <c r="A1808" i="78" s="1"/>
  <c r="A1809" i="78" s="1"/>
  <c r="A1810" i="78" s="1"/>
  <c r="A1811" i="78" s="1"/>
  <c r="A1812" i="78" s="1"/>
  <c r="A1813" i="78" s="1"/>
  <c r="A1814" i="78" s="1"/>
  <c r="A1815" i="78" s="1"/>
  <c r="A1816" i="78" s="1"/>
  <c r="A1817" i="78" s="1"/>
  <c r="A1818" i="78" s="1"/>
  <c r="A1819" i="78" s="1"/>
  <c r="A1820" i="78" s="1"/>
  <c r="A1821" i="78" s="1"/>
  <c r="A1822" i="78" s="1"/>
  <c r="A1823" i="78" s="1"/>
  <c r="A1824" i="78" s="1"/>
  <c r="A1825" i="78" s="1"/>
  <c r="A1826" i="78" s="1"/>
  <c r="A1827" i="78" s="1"/>
  <c r="A1828" i="78" s="1"/>
  <c r="A1829" i="78" s="1"/>
  <c r="A1830" i="78" s="1"/>
  <c r="A1831" i="78" s="1"/>
  <c r="A1832" i="78" s="1"/>
  <c r="A1833" i="78" s="1"/>
  <c r="A1834" i="78" s="1"/>
  <c r="A1835" i="78" s="1"/>
  <c r="A1836" i="78" s="1"/>
  <c r="A1837" i="78" s="1"/>
  <c r="A1838" i="78" s="1"/>
  <c r="A1839" i="78" s="1"/>
  <c r="A1840" i="78" s="1"/>
  <c r="A1841" i="78" s="1"/>
  <c r="A1842" i="78" s="1"/>
  <c r="A1843" i="78" s="1"/>
  <c r="A1844" i="78" s="1"/>
  <c r="A1845" i="78" s="1"/>
  <c r="A1846" i="78" s="1"/>
  <c r="A1847" i="78" s="1"/>
  <c r="A1848" i="78" s="1"/>
  <c r="A1849" i="78" s="1"/>
  <c r="A1850" i="78" s="1"/>
  <c r="A1851" i="78" s="1"/>
  <c r="A1852" i="78" s="1"/>
  <c r="A1853" i="78" s="1"/>
  <c r="A1854" i="78" s="1"/>
  <c r="A1855" i="78" s="1"/>
  <c r="A1856" i="78" s="1"/>
  <c r="A1857" i="78" s="1"/>
  <c r="A1858" i="78" s="1"/>
  <c r="A1859" i="78" s="1"/>
  <c r="A1860" i="78" s="1"/>
  <c r="A1861" i="78" s="1"/>
  <c r="A1862" i="78" s="1"/>
  <c r="A1863" i="78" s="1"/>
  <c r="A1864" i="78" s="1"/>
  <c r="A1865" i="78" s="1"/>
  <c r="A1866" i="78" s="1"/>
  <c r="A1867" i="78" s="1"/>
  <c r="A1868" i="78" s="1"/>
  <c r="A1869" i="78" s="1"/>
  <c r="A1870" i="78" s="1"/>
  <c r="A1871" i="78" s="1"/>
  <c r="A1872" i="78" s="1"/>
  <c r="A1873" i="78" s="1"/>
  <c r="A1874" i="78" s="1"/>
  <c r="A1875" i="78" s="1"/>
  <c r="A1876" i="78" s="1"/>
  <c r="A1877" i="78" s="1"/>
  <c r="A1878" i="78" s="1"/>
  <c r="A1879" i="78" s="1"/>
  <c r="A1880" i="78" s="1"/>
  <c r="A1881" i="78" s="1"/>
  <c r="A1882" i="78" s="1"/>
  <c r="A1883" i="78" s="1"/>
  <c r="A1884" i="78" s="1"/>
  <c r="A1885" i="78" s="1"/>
  <c r="A1886" i="78" s="1"/>
  <c r="A1887" i="78" s="1"/>
  <c r="A1888" i="78" s="1"/>
  <c r="A1889" i="78" s="1"/>
  <c r="A1890" i="78" s="1"/>
  <c r="A1891" i="78" s="1"/>
  <c r="A1892" i="78" s="1"/>
  <c r="A1893" i="78" s="1"/>
  <c r="A1894" i="78" s="1"/>
  <c r="A1895" i="78" s="1"/>
  <c r="A1896" i="78" s="1"/>
  <c r="A1897" i="78" s="1"/>
  <c r="A1898" i="78" s="1"/>
  <c r="A1899" i="78" s="1"/>
  <c r="A1900" i="78" s="1"/>
  <c r="A1901" i="78" s="1"/>
  <c r="A1902" i="78" s="1"/>
  <c r="A1903" i="78" s="1"/>
  <c r="A1904" i="78" s="1"/>
  <c r="A1905" i="78" s="1"/>
  <c r="A1906" i="78" s="1"/>
  <c r="A1907" i="78" s="1"/>
  <c r="A1908" i="78" s="1"/>
  <c r="A1909" i="78" s="1"/>
  <c r="A1910" i="78" s="1"/>
  <c r="A1911" i="78" s="1"/>
  <c r="A1912" i="78" s="1"/>
  <c r="A1913" i="78" s="1"/>
  <c r="A1914" i="78" s="1"/>
  <c r="A1915" i="78" s="1"/>
  <c r="A1916" i="78" s="1"/>
  <c r="A1917" i="78" s="1"/>
  <c r="A1918" i="78" s="1"/>
  <c r="A1919" i="78" s="1"/>
  <c r="A1920" i="78" s="1"/>
  <c r="A1921" i="78" s="1"/>
  <c r="A1922" i="78" s="1"/>
  <c r="A1923" i="78" s="1"/>
  <c r="A1924" i="78" s="1"/>
  <c r="A1925" i="78" s="1"/>
  <c r="A1926" i="78" s="1"/>
  <c r="A1927" i="78" s="1"/>
  <c r="A1928" i="78" s="1"/>
  <c r="A1929" i="78" s="1"/>
  <c r="A1930" i="78" s="1"/>
  <c r="A1931" i="78" s="1"/>
  <c r="A1932" i="78" s="1"/>
  <c r="A1933" i="78" s="1"/>
  <c r="A1934" i="78" s="1"/>
  <c r="A1935" i="78" s="1"/>
  <c r="A1936" i="78" s="1"/>
  <c r="A1937" i="78" s="1"/>
  <c r="A1938" i="78" s="1"/>
  <c r="A1939" i="78" s="1"/>
  <c r="A1940" i="78" s="1"/>
  <c r="A1941" i="78" s="1"/>
  <c r="A1942" i="78" s="1"/>
  <c r="A1943" i="78" s="1"/>
  <c r="A1944" i="78" s="1"/>
  <c r="A1945" i="78" s="1"/>
  <c r="A1946" i="78" s="1"/>
  <c r="A1947" i="78" s="1"/>
  <c r="A1948" i="78" s="1"/>
  <c r="A1949" i="78" s="1"/>
  <c r="A1950" i="78" s="1"/>
  <c r="A1951" i="78" s="1"/>
  <c r="A1952" i="78" s="1"/>
  <c r="A1953" i="78" s="1"/>
  <c r="A1954" i="78" s="1"/>
  <c r="A1955" i="78" s="1"/>
  <c r="A1956" i="78" s="1"/>
  <c r="A1957" i="78" s="1"/>
  <c r="A1958" i="78" s="1"/>
  <c r="A1959" i="78" s="1"/>
  <c r="A1960" i="78" s="1"/>
  <c r="A1961" i="78" s="1"/>
  <c r="A1962" i="78" s="1"/>
  <c r="A1963" i="78" s="1"/>
  <c r="A1964" i="78" s="1"/>
  <c r="A1965" i="78" s="1"/>
  <c r="A1966" i="78" s="1"/>
  <c r="A1967" i="78" s="1"/>
  <c r="A1968" i="78" s="1"/>
  <c r="A1969" i="78" s="1"/>
  <c r="A1970" i="78" s="1"/>
  <c r="A1971" i="78" s="1"/>
  <c r="A1972" i="78" s="1"/>
  <c r="A1973" i="78" s="1"/>
  <c r="A1974" i="78" s="1"/>
  <c r="A1975" i="78" s="1"/>
  <c r="A1976" i="78" s="1"/>
  <c r="A1977" i="78" s="1"/>
  <c r="A1978" i="78" s="1"/>
  <c r="A1979" i="78" s="1"/>
  <c r="A1980" i="78" s="1"/>
  <c r="A1981" i="78" s="1"/>
  <c r="A1982" i="78" s="1"/>
  <c r="A1983" i="78" s="1"/>
  <c r="A1984" i="78" s="1"/>
  <c r="A1985" i="78" s="1"/>
  <c r="A1986" i="78" s="1"/>
  <c r="A1987" i="78" s="1"/>
  <c r="A1988" i="78" s="1"/>
  <c r="A1989" i="78" s="1"/>
  <c r="A1990" i="78" s="1"/>
  <c r="A1991" i="78" s="1"/>
  <c r="A1992" i="78" s="1"/>
  <c r="A1993" i="78" s="1"/>
  <c r="A1994" i="78" s="1"/>
  <c r="A1995" i="78" s="1"/>
  <c r="A1996" i="78" s="1"/>
  <c r="A1997" i="78" s="1"/>
  <c r="A1998" i="78" s="1"/>
  <c r="A1999" i="78" s="1"/>
  <c r="A2000" i="78" s="1"/>
  <c r="A2001" i="78" s="1"/>
  <c r="A2002" i="78" s="1"/>
  <c r="A2003" i="78" s="1"/>
  <c r="A2004" i="78" s="1"/>
  <c r="A2005" i="78" s="1"/>
  <c r="A2006" i="78" s="1"/>
  <c r="A2007" i="78" s="1"/>
  <c r="A2008" i="78" s="1"/>
  <c r="A2009" i="78" s="1"/>
  <c r="A2010" i="78" s="1"/>
  <c r="A2011" i="78" s="1"/>
  <c r="A2012" i="78" s="1"/>
  <c r="A2013" i="78" s="1"/>
  <c r="A2014" i="78" s="1"/>
  <c r="A2015" i="78" s="1"/>
  <c r="A2016" i="78" s="1"/>
  <c r="A2017" i="78" s="1"/>
  <c r="A2018" i="78" s="1"/>
  <c r="A2019" i="78" s="1"/>
  <c r="A2020" i="78" s="1"/>
  <c r="A2021" i="78" s="1"/>
  <c r="A2022" i="78" s="1"/>
  <c r="A2023" i="78" s="1"/>
  <c r="A2024" i="78" s="1"/>
  <c r="A2025" i="78" s="1"/>
  <c r="A2026" i="78" s="1"/>
  <c r="A2027" i="78" s="1"/>
  <c r="A2028" i="78" s="1"/>
  <c r="A2029" i="78" s="1"/>
  <c r="A2030" i="78" s="1"/>
  <c r="A2031" i="78" s="1"/>
  <c r="A2032" i="78" s="1"/>
  <c r="A2033" i="78" s="1"/>
  <c r="A2034" i="78" s="1"/>
  <c r="A2035" i="78" s="1"/>
  <c r="A2036" i="78" s="1"/>
  <c r="A2037" i="78" s="1"/>
  <c r="A2038" i="78" s="1"/>
  <c r="A2039" i="78" s="1"/>
  <c r="A2040" i="78" s="1"/>
  <c r="A2041" i="78" s="1"/>
  <c r="A2042" i="78" s="1"/>
  <c r="A2043" i="78" s="1"/>
  <c r="A2044" i="78" s="1"/>
  <c r="A2045" i="78" s="1"/>
  <c r="A2046" i="78" s="1"/>
  <c r="A2047" i="78" s="1"/>
  <c r="A2048" i="78" s="1"/>
  <c r="A2049" i="78" s="1"/>
  <c r="A2050" i="78" s="1"/>
  <c r="A2051" i="78" s="1"/>
  <c r="A2052" i="78" s="1"/>
  <c r="A2053" i="78" s="1"/>
  <c r="A2054" i="78" s="1"/>
  <c r="A2055" i="78" s="1"/>
  <c r="A2056" i="78" s="1"/>
  <c r="A2057" i="78" s="1"/>
  <c r="A2058" i="78" s="1"/>
  <c r="A2059" i="78" s="1"/>
  <c r="A2060" i="78" s="1"/>
  <c r="A2061" i="78" s="1"/>
  <c r="A2062" i="78" s="1"/>
  <c r="A2063" i="78" s="1"/>
  <c r="A2064" i="78" s="1"/>
  <c r="A2065" i="78" s="1"/>
  <c r="A2066" i="78" s="1"/>
  <c r="A2067" i="78" s="1"/>
  <c r="A2068" i="78" s="1"/>
  <c r="A2069" i="78" s="1"/>
  <c r="A2070" i="78" s="1"/>
  <c r="A2071" i="78" s="1"/>
  <c r="A2072" i="78" s="1"/>
  <c r="A2073" i="78" s="1"/>
  <c r="A2074" i="78" s="1"/>
  <c r="A2075" i="78" s="1"/>
  <c r="A2076" i="78" s="1"/>
  <c r="A2077" i="78" s="1"/>
  <c r="A2078" i="78" s="1"/>
  <c r="A2079" i="78" s="1"/>
  <c r="A2080" i="78" s="1"/>
  <c r="A2081" i="78" s="1"/>
  <c r="A2082" i="78" s="1"/>
  <c r="A2083" i="78" s="1"/>
  <c r="A2084" i="78" s="1"/>
  <c r="A2085" i="78" s="1"/>
  <c r="A2086" i="78" s="1"/>
  <c r="A2087" i="78" s="1"/>
  <c r="A2088" i="78" s="1"/>
  <c r="A2089" i="78" s="1"/>
  <c r="A2090" i="78" s="1"/>
  <c r="A2091" i="78" s="1"/>
  <c r="A2092" i="78" s="1"/>
  <c r="A2093" i="78" s="1"/>
  <c r="A2094" i="78" s="1"/>
  <c r="A2095" i="78" s="1"/>
  <c r="A2096" i="78" s="1"/>
  <c r="A2097" i="78" s="1"/>
  <c r="A2098" i="78" s="1"/>
  <c r="A2099" i="78" s="1"/>
  <c r="A2100" i="78" s="1"/>
  <c r="A2101" i="78" s="1"/>
  <c r="A2102" i="78" s="1"/>
  <c r="A2103" i="78" s="1"/>
  <c r="A2104" i="78" s="1"/>
  <c r="A2105" i="78" s="1"/>
  <c r="A2106" i="78" s="1"/>
  <c r="A2107" i="78" s="1"/>
  <c r="A2108" i="78" s="1"/>
  <c r="A2109" i="78" s="1"/>
  <c r="A2110" i="78" s="1"/>
  <c r="A2111" i="78" s="1"/>
  <c r="A2112" i="78" s="1"/>
  <c r="A2113" i="78" s="1"/>
  <c r="A2114" i="78" s="1"/>
  <c r="A2115" i="78" s="1"/>
  <c r="A2116" i="78" s="1"/>
  <c r="A2117" i="78" s="1"/>
  <c r="A2118" i="78" s="1"/>
  <c r="A2119" i="78" s="1"/>
  <c r="A2120" i="78" s="1"/>
  <c r="A2121" i="78" s="1"/>
  <c r="A2122" i="78" s="1"/>
  <c r="A2123" i="78" s="1"/>
  <c r="A2124" i="78" s="1"/>
  <c r="A2125" i="78" s="1"/>
  <c r="A2126" i="78" s="1"/>
  <c r="A2127" i="78" s="1"/>
  <c r="A2128" i="78" s="1"/>
  <c r="A2129" i="78" s="1"/>
  <c r="A2130" i="78" s="1"/>
  <c r="A2131" i="78" s="1"/>
  <c r="A2132" i="78" s="1"/>
  <c r="A2133" i="78" s="1"/>
  <c r="A2134" i="78" s="1"/>
  <c r="A2135" i="78" s="1"/>
  <c r="A2136" i="78" s="1"/>
  <c r="A2137" i="78" s="1"/>
  <c r="A2138" i="78" s="1"/>
  <c r="A2139" i="78" s="1"/>
  <c r="A2140" i="78" s="1"/>
  <c r="A2141" i="78" s="1"/>
  <c r="A2142" i="78" s="1"/>
  <c r="A2143" i="78" s="1"/>
  <c r="A2144" i="78" s="1"/>
  <c r="A2145" i="78" s="1"/>
  <c r="A2146" i="78" s="1"/>
  <c r="A2147" i="78" s="1"/>
  <c r="A2148" i="78" s="1"/>
  <c r="A2149" i="78" s="1"/>
  <c r="A2150" i="78" s="1"/>
  <c r="A2151" i="78" s="1"/>
  <c r="A2152" i="78" s="1"/>
  <c r="A2153" i="78" s="1"/>
  <c r="A2154" i="78" s="1"/>
  <c r="A2155" i="78" s="1"/>
  <c r="A2156" i="78" s="1"/>
  <c r="A2157" i="78" s="1"/>
  <c r="A2158" i="78" s="1"/>
  <c r="A2159" i="78" s="1"/>
  <c r="A2160" i="78" s="1"/>
  <c r="A2161" i="78" s="1"/>
  <c r="A2162" i="78" s="1"/>
  <c r="A2163" i="78" s="1"/>
  <c r="A2164" i="78" s="1"/>
  <c r="A2165" i="78" s="1"/>
  <c r="A2166" i="78" s="1"/>
  <c r="A2167" i="78" s="1"/>
  <c r="A2168" i="78" s="1"/>
  <c r="A2169" i="78" s="1"/>
  <c r="A2170" i="78" s="1"/>
  <c r="A2171" i="78" s="1"/>
  <c r="A2172" i="78" s="1"/>
  <c r="A2173" i="78" s="1"/>
  <c r="A2174" i="78" s="1"/>
  <c r="A2175" i="78" s="1"/>
  <c r="A2176" i="78" s="1"/>
  <c r="A2177" i="78" s="1"/>
  <c r="A2178" i="78" s="1"/>
  <c r="A2179" i="78" s="1"/>
  <c r="A2180" i="78" s="1"/>
  <c r="A2181" i="78" s="1"/>
  <c r="A2182" i="78" s="1"/>
  <c r="A2183" i="78" s="1"/>
  <c r="A2184" i="78" s="1"/>
  <c r="A2185" i="78" s="1"/>
  <c r="A2186" i="78" s="1"/>
  <c r="A2187" i="78" s="1"/>
  <c r="A2188" i="78" s="1"/>
  <c r="A2189" i="78" s="1"/>
  <c r="A2190" i="78" s="1"/>
  <c r="A2191" i="78" s="1"/>
  <c r="A2192" i="78" s="1"/>
  <c r="A2193" i="78" s="1"/>
  <c r="A2194" i="78" s="1"/>
  <c r="A2195" i="78" s="1"/>
  <c r="A2196" i="78" s="1"/>
  <c r="A2197" i="78" s="1"/>
  <c r="A2198" i="78" s="1"/>
  <c r="A2199" i="78" s="1"/>
  <c r="A2200" i="78" s="1"/>
  <c r="A2201" i="78" s="1"/>
  <c r="A2202" i="78" s="1"/>
  <c r="A2203" i="78" s="1"/>
  <c r="A2204" i="78" s="1"/>
  <c r="A2205" i="78" s="1"/>
  <c r="A2206" i="78" s="1"/>
  <c r="A2207" i="78" s="1"/>
  <c r="A2208" i="78" s="1"/>
  <c r="A2209" i="78" s="1"/>
  <c r="A2210" i="78" s="1"/>
  <c r="A2211" i="78" s="1"/>
  <c r="A2212" i="78" s="1"/>
  <c r="A2213" i="78" s="1"/>
  <c r="A2214" i="78" s="1"/>
  <c r="A2215" i="78" s="1"/>
  <c r="A2216" i="78" s="1"/>
  <c r="A2217" i="78" s="1"/>
  <c r="A2218" i="78" s="1"/>
  <c r="A2219" i="78" s="1"/>
  <c r="A2220" i="78" s="1"/>
  <c r="A2221" i="78" s="1"/>
  <c r="A2222" i="78" s="1"/>
  <c r="A2223" i="78" s="1"/>
  <c r="A2224" i="78" s="1"/>
  <c r="A2225" i="78" s="1"/>
  <c r="A2226" i="78" s="1"/>
  <c r="A2227" i="78" s="1"/>
  <c r="A2228" i="78" s="1"/>
  <c r="A2229" i="78" s="1"/>
  <c r="A2230" i="78" s="1"/>
  <c r="A2231" i="78" s="1"/>
  <c r="A2232" i="78" s="1"/>
  <c r="A2233" i="78" s="1"/>
  <c r="A2234" i="78" s="1"/>
  <c r="A2235" i="78" s="1"/>
  <c r="A2236" i="78" s="1"/>
  <c r="A2237" i="78" s="1"/>
  <c r="A2238" i="78" s="1"/>
  <c r="A2239" i="78" s="1"/>
  <c r="A2240" i="78" s="1"/>
  <c r="A2241" i="78" s="1"/>
  <c r="A2242" i="78" s="1"/>
  <c r="A2243" i="78" s="1"/>
  <c r="A2244" i="78" s="1"/>
  <c r="A2245" i="78" s="1"/>
  <c r="A2246" i="78" s="1"/>
  <c r="A2247" i="78" s="1"/>
  <c r="A2248" i="78" s="1"/>
  <c r="A2249" i="78" s="1"/>
  <c r="A2250" i="78" s="1"/>
  <c r="A2251" i="78" s="1"/>
  <c r="A2252" i="78" s="1"/>
  <c r="A2253" i="78" s="1"/>
  <c r="A2254" i="78" s="1"/>
  <c r="A2255" i="78" s="1"/>
  <c r="A2256" i="78" s="1"/>
  <c r="A2257" i="78" s="1"/>
  <c r="A2258" i="78" s="1"/>
  <c r="A2259" i="78" s="1"/>
  <c r="A2260" i="78" s="1"/>
  <c r="A2261" i="78" s="1"/>
  <c r="A2262" i="78" s="1"/>
  <c r="A2263" i="78" s="1"/>
  <c r="A2264" i="78" s="1"/>
  <c r="A2265" i="78" s="1"/>
  <c r="A2266" i="78" s="1"/>
  <c r="A2267" i="78" s="1"/>
  <c r="A2268" i="78" s="1"/>
  <c r="A2269" i="78" s="1"/>
  <c r="A2270" i="78" s="1"/>
  <c r="A2271" i="78" s="1"/>
  <c r="A2272" i="78" s="1"/>
  <c r="A2273" i="78" s="1"/>
  <c r="A2274" i="78" s="1"/>
  <c r="A2275" i="78" s="1"/>
  <c r="A2276" i="78" s="1"/>
  <c r="A2277" i="78" s="1"/>
  <c r="A2278" i="78" s="1"/>
  <c r="A2279" i="78" s="1"/>
  <c r="A2280" i="78" s="1"/>
  <c r="A2281" i="78" s="1"/>
  <c r="A2282" i="78" s="1"/>
  <c r="A2283" i="78" s="1"/>
  <c r="A2284" i="78" s="1"/>
  <c r="A2285" i="78" s="1"/>
  <c r="A2286" i="78" s="1"/>
  <c r="A2287" i="78" s="1"/>
  <c r="A2288" i="78" s="1"/>
  <c r="A2289" i="78" s="1"/>
  <c r="A2290" i="78" s="1"/>
  <c r="A2291" i="78" s="1"/>
  <c r="A2292" i="78" s="1"/>
  <c r="A2293" i="78" s="1"/>
  <c r="A2294" i="78" s="1"/>
  <c r="A2295" i="78" s="1"/>
  <c r="A2296" i="78" s="1"/>
  <c r="A2297" i="78" s="1"/>
  <c r="A2298" i="78" s="1"/>
  <c r="A2299" i="78" s="1"/>
  <c r="A2300" i="78" s="1"/>
  <c r="A2301" i="78" s="1"/>
  <c r="A2302" i="78" s="1"/>
  <c r="A2303" i="78" s="1"/>
  <c r="A2304" i="78" s="1"/>
  <c r="A2305" i="78" s="1"/>
  <c r="A2306" i="78" s="1"/>
  <c r="A2307" i="78" s="1"/>
  <c r="A2308" i="78" s="1"/>
  <c r="A2309" i="78" s="1"/>
  <c r="A2310" i="78" s="1"/>
  <c r="A2311" i="78" s="1"/>
  <c r="A2312" i="78" s="1"/>
  <c r="A2313" i="78" s="1"/>
  <c r="A2314" i="78" s="1"/>
  <c r="A2315" i="78" s="1"/>
  <c r="A2316" i="78" s="1"/>
  <c r="A2317" i="78" s="1"/>
  <c r="A2318" i="78" s="1"/>
  <c r="A2319" i="78" s="1"/>
  <c r="A2320" i="78" s="1"/>
  <c r="A2321" i="78" s="1"/>
  <c r="A2322" i="78" s="1"/>
  <c r="A2323" i="78" s="1"/>
  <c r="A2324" i="78" s="1"/>
  <c r="A2325" i="78" s="1"/>
  <c r="A2326" i="78" s="1"/>
  <c r="A2327" i="78" s="1"/>
  <c r="A2328" i="78" s="1"/>
  <c r="A2329" i="78" s="1"/>
  <c r="A2330" i="78" s="1"/>
  <c r="A2331" i="78" s="1"/>
  <c r="A2332" i="78" s="1"/>
  <c r="A2333" i="78" s="1"/>
  <c r="A2334" i="78" s="1"/>
  <c r="A2335" i="78" s="1"/>
  <c r="A2336" i="78" s="1"/>
  <c r="A2337" i="78" s="1"/>
  <c r="A2338" i="78" s="1"/>
  <c r="A2339" i="78" s="1"/>
  <c r="A2340" i="78" s="1"/>
  <c r="A2341" i="78" s="1"/>
  <c r="A2342" i="78" s="1"/>
  <c r="A2343" i="78" s="1"/>
  <c r="A2344" i="78" s="1"/>
  <c r="A2345" i="78" s="1"/>
  <c r="A2346" i="78" s="1"/>
  <c r="A2347" i="78" s="1"/>
  <c r="A2348" i="78" s="1"/>
  <c r="A2349" i="78" s="1"/>
  <c r="A2350" i="78" s="1"/>
  <c r="A2351" i="78" s="1"/>
  <c r="A2352" i="78" s="1"/>
  <c r="A2353" i="78" s="1"/>
  <c r="A2354" i="78" s="1"/>
  <c r="A2355" i="78" s="1"/>
  <c r="A2356" i="78" s="1"/>
  <c r="A2357" i="78" s="1"/>
  <c r="A2358" i="78" s="1"/>
  <c r="A2359" i="78" s="1"/>
  <c r="A2360" i="78" s="1"/>
  <c r="A2361" i="78" s="1"/>
  <c r="A2362" i="78" s="1"/>
  <c r="A2363" i="78" s="1"/>
  <c r="A2364" i="78" s="1"/>
  <c r="A2365" i="78" s="1"/>
  <c r="A2366" i="78" s="1"/>
  <c r="A2367" i="78" s="1"/>
  <c r="A2368" i="78" s="1"/>
  <c r="A2369" i="78" s="1"/>
  <c r="A2370" i="78" s="1"/>
  <c r="A2371" i="78" s="1"/>
  <c r="A2372" i="78" s="1"/>
  <c r="A2373" i="78" s="1"/>
  <c r="A2374" i="78" s="1"/>
  <c r="A2375" i="78" s="1"/>
  <c r="A2376" i="78" s="1"/>
  <c r="A2377" i="78" s="1"/>
  <c r="A2378" i="78" s="1"/>
  <c r="A2379" i="78" s="1"/>
  <c r="A2380" i="78" s="1"/>
  <c r="A2381" i="78" s="1"/>
  <c r="A2382" i="78" s="1"/>
  <c r="A2383" i="78" s="1"/>
  <c r="A2384" i="78" s="1"/>
  <c r="A2385" i="78" s="1"/>
  <c r="A2386" i="78" s="1"/>
  <c r="A2387" i="78" s="1"/>
  <c r="A2388" i="78" s="1"/>
  <c r="A2389" i="78" s="1"/>
  <c r="A2390" i="78" s="1"/>
  <c r="A2391" i="78" s="1"/>
  <c r="A2392" i="78" s="1"/>
  <c r="A2393" i="78" s="1"/>
  <c r="A2394" i="78" s="1"/>
  <c r="A2395" i="78" s="1"/>
  <c r="A2396" i="78" s="1"/>
  <c r="A2397" i="78" s="1"/>
  <c r="A2398" i="78" s="1"/>
  <c r="A2399" i="78" s="1"/>
  <c r="A2400" i="78" s="1"/>
  <c r="A2401" i="78" s="1"/>
  <c r="A2402" i="78" s="1"/>
  <c r="A2403" i="78" s="1"/>
  <c r="A2404" i="78" s="1"/>
  <c r="A2405" i="78" s="1"/>
  <c r="A2406" i="78" s="1"/>
  <c r="A2407" i="78" s="1"/>
  <c r="A2408" i="78" s="1"/>
  <c r="A2409" i="78" s="1"/>
  <c r="A2410" i="78" s="1"/>
  <c r="A2411" i="78" s="1"/>
  <c r="A2412" i="78" s="1"/>
  <c r="A2413" i="78" s="1"/>
  <c r="A2414" i="78" s="1"/>
  <c r="A2415" i="78" s="1"/>
  <c r="A2416" i="78" s="1"/>
  <c r="A2417" i="78" s="1"/>
  <c r="A2418" i="78" s="1"/>
  <c r="A2419" i="78" s="1"/>
  <c r="A2420" i="78" s="1"/>
  <c r="A2421" i="78" s="1"/>
  <c r="A2422" i="78" s="1"/>
  <c r="A2423" i="78" s="1"/>
  <c r="A2424" i="78" s="1"/>
  <c r="A2425" i="78" s="1"/>
  <c r="A2426" i="78" s="1"/>
  <c r="A2427" i="78" s="1"/>
  <c r="A2428" i="78" s="1"/>
  <c r="A2429" i="78" s="1"/>
  <c r="A2430" i="78" s="1"/>
  <c r="A2431" i="78" s="1"/>
  <c r="A2432" i="78" s="1"/>
  <c r="A2433" i="78" s="1"/>
  <c r="A2434" i="78" s="1"/>
  <c r="A2435" i="78" s="1"/>
  <c r="A2436" i="78" s="1"/>
  <c r="A2437" i="78" s="1"/>
  <c r="A2438" i="78" s="1"/>
  <c r="A2439" i="78" s="1"/>
  <c r="A2440" i="78" s="1"/>
  <c r="A2441" i="78" s="1"/>
  <c r="A2442" i="78" s="1"/>
  <c r="A2443" i="78" s="1"/>
  <c r="A2444" i="78" s="1"/>
  <c r="A2445" i="78" s="1"/>
  <c r="A2446" i="78" s="1"/>
  <c r="A2447" i="78" s="1"/>
  <c r="A2448" i="78" s="1"/>
  <c r="A2449" i="78" s="1"/>
  <c r="A2450" i="78" s="1"/>
  <c r="A2451" i="78" s="1"/>
  <c r="A2452" i="78" s="1"/>
  <c r="A2453" i="78" s="1"/>
  <c r="A2454" i="78" s="1"/>
  <c r="A2455" i="78" s="1"/>
  <c r="A2456" i="78" s="1"/>
  <c r="A2457" i="78" s="1"/>
  <c r="A2458" i="78" s="1"/>
  <c r="A2459" i="78" s="1"/>
  <c r="A2460" i="78" s="1"/>
  <c r="A2461" i="78" s="1"/>
  <c r="A2462" i="78" s="1"/>
  <c r="A2463" i="78" s="1"/>
  <c r="A2464" i="78" s="1"/>
  <c r="A2465" i="78" s="1"/>
  <c r="A2466" i="78" s="1"/>
  <c r="A2467" i="78" s="1"/>
  <c r="A2468" i="78" s="1"/>
  <c r="A2469" i="78" s="1"/>
  <c r="A2470" i="78" s="1"/>
  <c r="A2471" i="78" s="1"/>
  <c r="A2472" i="78" s="1"/>
  <c r="A2473" i="78" s="1"/>
  <c r="A2474" i="78" s="1"/>
  <c r="A2475" i="78" s="1"/>
  <c r="A2476" i="78" s="1"/>
  <c r="A2477" i="78" s="1"/>
  <c r="A2478" i="78" s="1"/>
  <c r="A2479" i="78" s="1"/>
  <c r="A2480" i="78" s="1"/>
  <c r="A2481" i="78" s="1"/>
  <c r="A2482" i="78" s="1"/>
  <c r="A2483" i="78" s="1"/>
  <c r="A2484" i="78" s="1"/>
  <c r="A2485" i="78" s="1"/>
  <c r="A2486" i="78" s="1"/>
  <c r="A2487" i="78" s="1"/>
  <c r="A2488" i="78" s="1"/>
  <c r="A2489" i="78" s="1"/>
  <c r="A2490" i="78" s="1"/>
  <c r="A2491" i="78" s="1"/>
  <c r="A2492" i="78" s="1"/>
  <c r="A2493" i="78" s="1"/>
  <c r="A2494" i="78" s="1"/>
  <c r="A2495" i="78" s="1"/>
  <c r="A2496" i="78" s="1"/>
  <c r="A2497" i="78" s="1"/>
  <c r="A2498" i="78" s="1"/>
  <c r="A2499" i="78" s="1"/>
  <c r="A2500" i="78" s="1"/>
  <c r="A2501" i="78" s="1"/>
  <c r="A2502" i="78" s="1"/>
  <c r="A2503" i="78" s="1"/>
  <c r="A2504" i="78" s="1"/>
  <c r="A2505" i="78" s="1"/>
  <c r="A2506" i="78" s="1"/>
  <c r="A2507" i="78" s="1"/>
  <c r="A2508" i="78" s="1"/>
  <c r="A2509" i="78" s="1"/>
  <c r="A2510" i="78" s="1"/>
  <c r="A2511" i="78" s="1"/>
  <c r="A2512" i="78" s="1"/>
  <c r="A2513" i="78" s="1"/>
  <c r="A2514" i="78" s="1"/>
  <c r="A2515" i="78" s="1"/>
  <c r="A2516" i="78" s="1"/>
  <c r="A2517" i="78" s="1"/>
  <c r="A2518" i="78" s="1"/>
  <c r="A2519" i="78" s="1"/>
  <c r="A2520" i="78" s="1"/>
  <c r="A2521" i="78" s="1"/>
  <c r="A2522" i="78" s="1"/>
  <c r="A2523" i="78" s="1"/>
  <c r="A2524" i="78" s="1"/>
  <c r="A2525" i="78" s="1"/>
  <c r="A2526" i="78" s="1"/>
  <c r="A2527" i="78" s="1"/>
  <c r="A2528" i="78" s="1"/>
  <c r="A2529" i="78" s="1"/>
  <c r="A2530" i="78" s="1"/>
  <c r="A2531" i="78" s="1"/>
  <c r="A2532" i="78" s="1"/>
  <c r="A2533" i="78" s="1"/>
  <c r="A2534" i="78" s="1"/>
  <c r="A2535" i="78" s="1"/>
  <c r="A2536" i="78" s="1"/>
  <c r="A2537" i="78" s="1"/>
  <c r="A2538" i="78" s="1"/>
  <c r="A2539" i="78" s="1"/>
  <c r="A2540" i="78" s="1"/>
  <c r="A2541" i="78" s="1"/>
  <c r="A2542" i="78" s="1"/>
  <c r="A2543" i="78" s="1"/>
  <c r="A2544" i="78" s="1"/>
  <c r="A2545" i="78" s="1"/>
  <c r="A2546" i="78" s="1"/>
  <c r="A2547" i="78" s="1"/>
  <c r="A2548" i="78" s="1"/>
  <c r="A2549" i="78" s="1"/>
  <c r="A2550" i="78" s="1"/>
  <c r="A2551" i="78" s="1"/>
  <c r="A2552" i="78" s="1"/>
  <c r="A2553" i="78" s="1"/>
  <c r="A2554" i="78" s="1"/>
  <c r="A2555" i="78" s="1"/>
  <c r="A2556" i="78" s="1"/>
  <c r="A2557" i="78" s="1"/>
  <c r="A2558" i="78" s="1"/>
  <c r="A2559" i="78" s="1"/>
  <c r="A2560" i="78" s="1"/>
  <c r="A2561" i="78" s="1"/>
  <c r="A2562" i="78" s="1"/>
  <c r="A2563" i="78" s="1"/>
  <c r="A2564" i="78" s="1"/>
  <c r="A2565" i="78" s="1"/>
  <c r="A2566" i="78" s="1"/>
  <c r="A2567" i="78" s="1"/>
  <c r="A2568" i="78" s="1"/>
  <c r="A2569" i="78" s="1"/>
  <c r="A2570" i="78" s="1"/>
  <c r="A2571" i="78" s="1"/>
  <c r="A2572" i="78" s="1"/>
  <c r="A2573" i="78" s="1"/>
  <c r="A2574" i="78" s="1"/>
  <c r="A2575" i="78" s="1"/>
  <c r="A2576" i="78" s="1"/>
  <c r="A2577" i="78" s="1"/>
  <c r="A2578" i="78" s="1"/>
  <c r="A2579" i="78" s="1"/>
  <c r="A2580" i="78" s="1"/>
  <c r="A2581" i="78" s="1"/>
  <c r="A2582" i="78" s="1"/>
  <c r="A2583" i="78" s="1"/>
  <c r="A2584" i="78" s="1"/>
  <c r="A2585" i="78" s="1"/>
  <c r="A2586" i="78" s="1"/>
  <c r="A2587" i="78" s="1"/>
  <c r="A2588" i="78" s="1"/>
  <c r="A2589" i="78" s="1"/>
  <c r="A2590" i="78" s="1"/>
  <c r="A2591" i="78" s="1"/>
  <c r="A2592" i="78" s="1"/>
  <c r="A2593" i="78" s="1"/>
  <c r="A2594" i="78" s="1"/>
  <c r="A2595" i="78" s="1"/>
  <c r="A2596" i="78" s="1"/>
  <c r="A2597" i="78" s="1"/>
  <c r="A2598" i="78" s="1"/>
  <c r="A2599" i="78" s="1"/>
  <c r="A2600" i="78" s="1"/>
  <c r="A2601" i="78" s="1"/>
  <c r="A2602" i="78" s="1"/>
  <c r="A2603" i="78" s="1"/>
  <c r="A2604" i="78" s="1"/>
  <c r="A2605" i="78" s="1"/>
  <c r="A2606" i="78" s="1"/>
  <c r="A2607" i="78" s="1"/>
  <c r="A2608" i="78" s="1"/>
  <c r="A2609" i="78" s="1"/>
  <c r="A2610" i="78" s="1"/>
  <c r="A2611" i="78" s="1"/>
  <c r="A2612" i="78" s="1"/>
  <c r="A2613" i="78" s="1"/>
  <c r="A2614" i="78" s="1"/>
  <c r="A2615" i="78" s="1"/>
  <c r="A2616" i="78" s="1"/>
  <c r="A2617" i="78" s="1"/>
  <c r="A2618" i="78" s="1"/>
  <c r="A2619" i="78" s="1"/>
  <c r="A2620" i="78" s="1"/>
  <c r="A2621" i="78" s="1"/>
  <c r="A2622" i="78" s="1"/>
  <c r="A2623" i="78" s="1"/>
  <c r="A2624" i="78" s="1"/>
  <c r="A2625" i="78" s="1"/>
  <c r="A2626" i="78" s="1"/>
  <c r="A2627" i="78" s="1"/>
  <c r="A2628" i="78" s="1"/>
  <c r="A2629" i="78" s="1"/>
  <c r="A2630" i="78" s="1"/>
  <c r="A2631" i="78" s="1"/>
  <c r="A2632" i="78" s="1"/>
  <c r="A2633" i="78" s="1"/>
  <c r="A2634" i="78" s="1"/>
  <c r="A2635" i="78" s="1"/>
  <c r="A2636" i="78" s="1"/>
  <c r="A2637" i="78" s="1"/>
  <c r="A2638" i="78" s="1"/>
  <c r="A2639" i="78" s="1"/>
  <c r="A2640" i="78" s="1"/>
  <c r="A2641" i="78" s="1"/>
  <c r="A2642" i="78" s="1"/>
  <c r="A2643" i="78" s="1"/>
  <c r="A2644" i="78" s="1"/>
  <c r="A2645" i="78" s="1"/>
  <c r="A2646" i="78" s="1"/>
  <c r="A2647" i="78" s="1"/>
  <c r="A2648" i="78" s="1"/>
  <c r="A2649" i="78" s="1"/>
  <c r="A2650" i="78" s="1"/>
  <c r="A2651" i="78" s="1"/>
  <c r="A2652" i="78" s="1"/>
  <c r="A2653" i="78" s="1"/>
  <c r="A2654" i="78" s="1"/>
  <c r="A2655" i="78" s="1"/>
  <c r="A2656" i="78" s="1"/>
  <c r="A2657" i="78" s="1"/>
  <c r="A2658" i="78" s="1"/>
  <c r="A2659" i="78" s="1"/>
  <c r="A2660" i="78" s="1"/>
  <c r="A2661" i="78" s="1"/>
  <c r="A2662" i="78" s="1"/>
  <c r="A2663" i="78" s="1"/>
  <c r="A2664" i="78" s="1"/>
  <c r="A2665" i="78" s="1"/>
  <c r="A2666" i="78" s="1"/>
  <c r="A2667" i="78" s="1"/>
  <c r="A2668" i="78" s="1"/>
  <c r="A2669" i="78" s="1"/>
  <c r="A2670" i="78" s="1"/>
  <c r="A2671" i="78" s="1"/>
  <c r="A2672" i="78" s="1"/>
  <c r="A2673" i="78" s="1"/>
  <c r="A2674" i="78" s="1"/>
  <c r="A2675" i="78" s="1"/>
  <c r="A2676" i="78" s="1"/>
  <c r="A2677" i="78" s="1"/>
  <c r="A2678" i="78" s="1"/>
  <c r="A2679" i="78" s="1"/>
  <c r="A2680" i="78" s="1"/>
  <c r="A2681" i="78" s="1"/>
  <c r="A2682" i="78" s="1"/>
  <c r="A2683" i="78" s="1"/>
  <c r="A2684" i="78" s="1"/>
  <c r="A2685" i="78" s="1"/>
  <c r="A2686" i="78" s="1"/>
  <c r="A2687" i="78" s="1"/>
  <c r="A2688" i="78" s="1"/>
  <c r="A2689" i="78" s="1"/>
  <c r="A2690" i="78" s="1"/>
  <c r="A2691" i="78" s="1"/>
  <c r="A2692" i="78" s="1"/>
  <c r="A2693" i="78" s="1"/>
  <c r="A2694" i="78" s="1"/>
  <c r="A2695" i="78" s="1"/>
  <c r="A2696" i="78" s="1"/>
  <c r="A2697" i="78" s="1"/>
  <c r="A2698" i="78" s="1"/>
  <c r="A2699" i="78" s="1"/>
  <c r="A2700" i="78" s="1"/>
  <c r="A2701" i="78" s="1"/>
  <c r="A2702" i="78" s="1"/>
  <c r="A2703" i="78" s="1"/>
  <c r="A2704" i="78" s="1"/>
  <c r="A2705" i="78" s="1"/>
  <c r="A2706" i="78" s="1"/>
  <c r="A2707" i="78" s="1"/>
  <c r="A2708" i="78" s="1"/>
  <c r="A2709" i="78" s="1"/>
  <c r="A2710" i="78" s="1"/>
  <c r="A2711" i="78" s="1"/>
  <c r="A2712" i="78" s="1"/>
  <c r="A2713" i="78" s="1"/>
  <c r="A2714" i="78" s="1"/>
  <c r="A2715" i="78" s="1"/>
  <c r="A2716" i="78" s="1"/>
  <c r="A2717" i="78" s="1"/>
  <c r="A2718" i="78" s="1"/>
  <c r="A2719" i="78" s="1"/>
  <c r="A2720" i="78" s="1"/>
  <c r="A2721" i="78" s="1"/>
  <c r="A2722" i="78" s="1"/>
  <c r="A2723" i="78" s="1"/>
  <c r="A2724" i="78" s="1"/>
  <c r="A2725" i="78" s="1"/>
  <c r="A2726" i="78" s="1"/>
  <c r="A2727" i="78" s="1"/>
  <c r="A2728" i="78" s="1"/>
  <c r="A2729" i="78" s="1"/>
  <c r="A2730" i="78" s="1"/>
  <c r="A2731" i="78" s="1"/>
  <c r="A2732" i="78" s="1"/>
  <c r="A2733" i="78" s="1"/>
  <c r="A2734" i="78" s="1"/>
  <c r="A2735" i="78" s="1"/>
  <c r="A2736" i="78" s="1"/>
  <c r="A2737" i="78" s="1"/>
  <c r="A2738" i="78" s="1"/>
  <c r="A2739" i="78" s="1"/>
  <c r="A2740" i="78" s="1"/>
  <c r="A2741" i="78" s="1"/>
  <c r="A2742" i="78" s="1"/>
  <c r="A2743" i="78" s="1"/>
  <c r="A2744" i="78" s="1"/>
  <c r="A2745" i="78" s="1"/>
  <c r="A2746" i="78" s="1"/>
  <c r="A2747" i="78" s="1"/>
  <c r="A2748" i="78" s="1"/>
  <c r="A2749" i="78" s="1"/>
  <c r="A2750" i="78" s="1"/>
  <c r="A2751" i="78" s="1"/>
  <c r="A2752" i="78" s="1"/>
  <c r="A2753" i="78" s="1"/>
  <c r="A2754" i="78" s="1"/>
  <c r="A2755" i="78" s="1"/>
  <c r="A2756" i="78" s="1"/>
  <c r="A2757" i="78" s="1"/>
  <c r="A2758" i="78" s="1"/>
  <c r="A2759" i="78" s="1"/>
  <c r="A2760" i="78" s="1"/>
  <c r="A2761" i="78" s="1"/>
  <c r="A2762" i="78" s="1"/>
  <c r="A2763" i="78" s="1"/>
  <c r="A2764" i="78" s="1"/>
  <c r="A2765" i="78" s="1"/>
  <c r="A2766" i="78" s="1"/>
  <c r="A2767" i="78" s="1"/>
  <c r="A2768" i="78" s="1"/>
  <c r="A2769" i="78" s="1"/>
  <c r="A2770" i="78" s="1"/>
  <c r="A2771" i="78" s="1"/>
  <c r="A2772" i="78" s="1"/>
  <c r="A2773" i="78" s="1"/>
  <c r="A2774" i="78" s="1"/>
  <c r="A2775" i="78" s="1"/>
  <c r="A2776" i="78" s="1"/>
  <c r="A2777" i="78" s="1"/>
  <c r="A2778" i="78" s="1"/>
  <c r="A2779" i="78" s="1"/>
  <c r="A2780" i="78" s="1"/>
  <c r="A2781" i="78" s="1"/>
  <c r="A2782" i="78" s="1"/>
  <c r="A2783" i="78" s="1"/>
  <c r="A2784" i="78" s="1"/>
  <c r="A2785" i="78" s="1"/>
  <c r="A2786" i="78" s="1"/>
  <c r="A2787" i="78" s="1"/>
  <c r="A2788" i="78" s="1"/>
  <c r="A2789" i="78" s="1"/>
  <c r="A2790" i="78" s="1"/>
  <c r="A2791" i="78" s="1"/>
  <c r="A2792" i="78" s="1"/>
  <c r="A2793" i="78" s="1"/>
  <c r="A2794" i="78" s="1"/>
  <c r="A2795" i="78" s="1"/>
  <c r="A2796" i="78" s="1"/>
  <c r="A2797" i="78" s="1"/>
  <c r="A2798" i="78" s="1"/>
  <c r="A2799" i="78" s="1"/>
  <c r="A2800" i="78" s="1"/>
  <c r="A2801" i="78" s="1"/>
  <c r="A2802" i="78" s="1"/>
  <c r="A2803" i="78" s="1"/>
  <c r="A2804" i="78" s="1"/>
  <c r="A2805" i="78" s="1"/>
  <c r="A2806" i="78" s="1"/>
  <c r="A2807" i="78" s="1"/>
  <c r="A2808" i="78" s="1"/>
  <c r="A2809" i="78" s="1"/>
  <c r="A2810" i="78" s="1"/>
  <c r="A2811" i="78" s="1"/>
  <c r="A2812" i="78" s="1"/>
  <c r="A2813" i="78" s="1"/>
  <c r="A2814" i="78" s="1"/>
  <c r="A2815" i="78" s="1"/>
  <c r="A2816" i="78" s="1"/>
  <c r="A2817" i="78" s="1"/>
  <c r="A2818" i="78" s="1"/>
  <c r="A2819" i="78" s="1"/>
  <c r="A2820" i="78" s="1"/>
  <c r="A2821" i="78" s="1"/>
  <c r="A2822" i="78" s="1"/>
  <c r="A2823" i="78" s="1"/>
  <c r="A2824" i="78" s="1"/>
  <c r="A2825" i="78" s="1"/>
  <c r="A2826" i="78" s="1"/>
  <c r="A2827" i="78" s="1"/>
  <c r="A2828" i="78" s="1"/>
  <c r="A2829" i="78" s="1"/>
  <c r="A2830" i="78" s="1"/>
  <c r="A2831" i="78" s="1"/>
  <c r="A2832" i="78" s="1"/>
  <c r="A2833" i="78" s="1"/>
  <c r="A2834" i="78" s="1"/>
  <c r="A2835" i="78" s="1"/>
  <c r="A2836" i="78" s="1"/>
  <c r="A2837" i="78" s="1"/>
  <c r="A2838" i="78" s="1"/>
  <c r="A2839" i="78" s="1"/>
  <c r="A2840" i="78" s="1"/>
  <c r="A2841" i="78" s="1"/>
  <c r="A2842" i="78" s="1"/>
  <c r="A2843" i="78" s="1"/>
  <c r="A2844" i="78" s="1"/>
  <c r="A2845" i="78" s="1"/>
  <c r="A2846" i="78" s="1"/>
  <c r="A2847" i="78" s="1"/>
  <c r="A2848" i="78" s="1"/>
  <c r="A2849" i="78" s="1"/>
  <c r="A2850" i="78" s="1"/>
  <c r="A2851" i="78" s="1"/>
  <c r="A2852" i="78" s="1"/>
  <c r="A2853" i="78" s="1"/>
  <c r="A2854" i="78" s="1"/>
  <c r="A2855" i="78" s="1"/>
  <c r="A2856" i="78" s="1"/>
  <c r="A2857" i="78" s="1"/>
  <c r="A2858" i="78" s="1"/>
  <c r="A2859" i="78" s="1"/>
  <c r="A2860" i="78" s="1"/>
  <c r="A2861" i="78" s="1"/>
  <c r="A2862" i="78" s="1"/>
  <c r="A2863" i="78" s="1"/>
  <c r="A2864" i="78" s="1"/>
  <c r="A2865" i="78" s="1"/>
  <c r="A2866" i="78" s="1"/>
  <c r="A2867" i="78" s="1"/>
  <c r="A2868" i="78" s="1"/>
  <c r="A2869" i="78" s="1"/>
  <c r="A2870" i="78" s="1"/>
  <c r="A2871" i="78" s="1"/>
  <c r="A2872" i="78" s="1"/>
  <c r="A2873" i="78" s="1"/>
  <c r="A2874" i="78" s="1"/>
  <c r="A2875" i="78" s="1"/>
  <c r="A2876" i="78" s="1"/>
  <c r="A2877" i="78" s="1"/>
  <c r="A2878" i="78" s="1"/>
  <c r="A2879" i="78" s="1"/>
  <c r="A2880" i="78" s="1"/>
  <c r="A2881" i="78" s="1"/>
  <c r="A2882" i="78" s="1"/>
  <c r="A2883" i="78" s="1"/>
  <c r="A2884" i="78" s="1"/>
  <c r="A2885" i="78" s="1"/>
  <c r="A2886" i="78" s="1"/>
  <c r="A2887" i="78" s="1"/>
  <c r="A2888" i="78" s="1"/>
  <c r="A2889" i="78" s="1"/>
  <c r="A2890" i="78" s="1"/>
  <c r="A2891" i="78" s="1"/>
  <c r="A2892" i="78" s="1"/>
  <c r="A2893" i="78" s="1"/>
  <c r="A2894" i="78" s="1"/>
  <c r="A2895" i="78" s="1"/>
  <c r="A2896" i="78" s="1"/>
  <c r="A2897" i="78" s="1"/>
  <c r="A2898" i="78" s="1"/>
  <c r="A2899" i="78" s="1"/>
  <c r="A2900" i="78" s="1"/>
  <c r="A2901" i="78" s="1"/>
  <c r="A2902" i="78" s="1"/>
  <c r="A2903" i="78" s="1"/>
  <c r="A2904" i="78" s="1"/>
  <c r="A2905" i="78" s="1"/>
  <c r="A2906" i="78" s="1"/>
  <c r="A2907" i="78" s="1"/>
  <c r="A2908" i="78" s="1"/>
  <c r="A2909" i="78" s="1"/>
  <c r="A2910" i="78" s="1"/>
  <c r="A2911" i="78" s="1"/>
  <c r="A2912" i="78" s="1"/>
  <c r="A2913" i="78" s="1"/>
  <c r="A2914" i="78" s="1"/>
  <c r="A2915" i="78" s="1"/>
  <c r="A2916" i="78" s="1"/>
  <c r="A2917" i="78" s="1"/>
  <c r="A2918" i="78" s="1"/>
  <c r="A2919" i="78" s="1"/>
  <c r="A2920" i="78" s="1"/>
  <c r="A2921" i="78" s="1"/>
  <c r="A2922" i="78" s="1"/>
  <c r="A2923" i="78" s="1"/>
  <c r="A2924" i="78" s="1"/>
  <c r="A2925" i="78" s="1"/>
  <c r="A2926" i="78" s="1"/>
  <c r="A2927" i="78" s="1"/>
  <c r="A2928" i="78" s="1"/>
  <c r="A2929" i="78" s="1"/>
  <c r="A2930" i="78" s="1"/>
  <c r="A2931" i="78" s="1"/>
  <c r="A2932" i="78" s="1"/>
  <c r="A2933" i="78" s="1"/>
  <c r="A2934" i="78" s="1"/>
  <c r="A2935" i="78" s="1"/>
  <c r="A2936" i="78" s="1"/>
  <c r="A2937" i="78" s="1"/>
  <c r="A2938" i="78" s="1"/>
  <c r="A2939" i="78" s="1"/>
  <c r="A2940" i="78" s="1"/>
  <c r="A2941" i="78" s="1"/>
  <c r="A2942" i="78" s="1"/>
  <c r="A2943" i="78" s="1"/>
  <c r="A2944" i="78" s="1"/>
  <c r="A2945" i="78" s="1"/>
  <c r="A2946" i="78" s="1"/>
  <c r="A2947" i="78" s="1"/>
  <c r="A2948" i="78" s="1"/>
  <c r="A2949" i="78" s="1"/>
  <c r="A2950" i="78" s="1"/>
  <c r="A2951" i="78" s="1"/>
  <c r="A2952" i="78" s="1"/>
  <c r="A2953" i="78" s="1"/>
  <c r="A2954" i="78" s="1"/>
  <c r="A2955" i="78" s="1"/>
  <c r="A2956" i="78" s="1"/>
  <c r="A2957" i="78" s="1"/>
  <c r="A2958" i="78" s="1"/>
  <c r="A2959" i="78" s="1"/>
  <c r="A2960" i="78" s="1"/>
  <c r="A2961" i="78" s="1"/>
  <c r="A2962" i="78" s="1"/>
  <c r="A2963" i="78" s="1"/>
  <c r="A2964" i="78" s="1"/>
  <c r="A2965" i="78" s="1"/>
  <c r="A2966" i="78" s="1"/>
  <c r="A2967" i="78" s="1"/>
  <c r="A2968" i="78" s="1"/>
  <c r="A2969" i="78" s="1"/>
  <c r="A2970" i="78" s="1"/>
  <c r="A2971" i="78" s="1"/>
  <c r="A2972" i="78" s="1"/>
  <c r="A2973" i="78" s="1"/>
  <c r="A2974" i="78" s="1"/>
  <c r="A2975" i="78" s="1"/>
  <c r="A2976" i="78" s="1"/>
  <c r="A2977" i="78" s="1"/>
  <c r="A2978" i="78" s="1"/>
  <c r="A2979" i="78" s="1"/>
  <c r="A2980" i="78" s="1"/>
  <c r="A2981" i="78" s="1"/>
  <c r="A2982" i="78" s="1"/>
  <c r="A2983" i="78" s="1"/>
  <c r="A2984" i="78" s="1"/>
  <c r="A2985" i="78" s="1"/>
  <c r="A2986" i="78" s="1"/>
  <c r="A2987" i="78" s="1"/>
  <c r="A2988" i="78" s="1"/>
  <c r="A2989" i="78" s="1"/>
  <c r="A2990" i="78" s="1"/>
  <c r="A2991" i="78" s="1"/>
  <c r="A2992" i="78" s="1"/>
  <c r="A2993" i="78" s="1"/>
  <c r="A2994" i="78" s="1"/>
  <c r="A2995" i="78" s="1"/>
  <c r="A2996" i="78" s="1"/>
  <c r="A2997" i="78" s="1"/>
  <c r="A2998" i="78" s="1"/>
  <c r="A2999" i="78" s="1"/>
  <c r="A3000" i="78" s="1"/>
  <c r="A3001" i="78" s="1"/>
  <c r="A3002" i="78" s="1"/>
  <c r="A3003" i="78" s="1"/>
  <c r="A3004" i="78" s="1"/>
  <c r="A3005" i="78" s="1"/>
  <c r="A3006" i="78" s="1"/>
  <c r="A3007" i="78" s="1"/>
  <c r="A3008" i="78" s="1"/>
  <c r="A3009" i="78" s="1"/>
  <c r="A3010" i="78" s="1"/>
  <c r="A3011" i="78" s="1"/>
  <c r="A3012" i="78" s="1"/>
  <c r="A3013" i="78" s="1"/>
  <c r="A3014" i="78" s="1"/>
  <c r="A3015" i="78" s="1"/>
  <c r="A3016" i="78" s="1"/>
  <c r="A3017" i="78" s="1"/>
  <c r="A3018" i="78" s="1"/>
  <c r="A3019" i="78" s="1"/>
  <c r="A3020" i="78" s="1"/>
  <c r="A3021" i="78" s="1"/>
  <c r="A3022" i="78" s="1"/>
  <c r="A3023" i="78" s="1"/>
  <c r="A3024" i="78" s="1"/>
  <c r="A3025" i="78" s="1"/>
  <c r="A3026" i="78" s="1"/>
  <c r="A3027" i="78" s="1"/>
  <c r="A3028" i="78" s="1"/>
  <c r="A3029" i="78" s="1"/>
  <c r="A3030" i="78" s="1"/>
  <c r="A3031" i="78" s="1"/>
  <c r="A3032" i="78" s="1"/>
  <c r="A3033" i="78" s="1"/>
  <c r="A3034" i="78" s="1"/>
  <c r="A3035" i="78" s="1"/>
  <c r="A3036" i="78" s="1"/>
  <c r="A3037" i="78" s="1"/>
  <c r="A3038" i="78" s="1"/>
  <c r="A3039" i="78" s="1"/>
  <c r="A3040" i="78" s="1"/>
  <c r="A3041" i="78" s="1"/>
  <c r="A3042" i="78" s="1"/>
  <c r="A3043" i="78" s="1"/>
  <c r="A3044" i="78" s="1"/>
  <c r="A3045" i="78" s="1"/>
  <c r="A3046" i="78" s="1"/>
  <c r="A3047" i="78" s="1"/>
  <c r="A3048" i="78" s="1"/>
  <c r="A3049" i="78" s="1"/>
  <c r="A3050" i="78" s="1"/>
  <c r="A3051" i="78" s="1"/>
  <c r="A3052" i="78" s="1"/>
  <c r="A3053" i="78" s="1"/>
  <c r="A3054" i="78" s="1"/>
  <c r="A3055" i="78" s="1"/>
  <c r="A3056" i="78" s="1"/>
  <c r="A3057" i="78" s="1"/>
  <c r="A3058" i="78" s="1"/>
  <c r="A3059" i="78" s="1"/>
  <c r="A3060" i="78" s="1"/>
  <c r="A3061" i="78" s="1"/>
  <c r="A3062" i="78" s="1"/>
  <c r="A3063" i="78" s="1"/>
  <c r="A3064" i="78" s="1"/>
  <c r="A3065" i="78" s="1"/>
  <c r="A3066" i="78" s="1"/>
  <c r="A3067" i="78" s="1"/>
  <c r="A3068" i="78" s="1"/>
  <c r="A3069" i="78" s="1"/>
  <c r="A3070" i="78" s="1"/>
  <c r="A3071" i="78" s="1"/>
  <c r="A3072" i="78" s="1"/>
  <c r="A3073" i="78" s="1"/>
  <c r="A3074" i="78" s="1"/>
  <c r="A3075" i="78" s="1"/>
  <c r="A3076" i="78" s="1"/>
  <c r="A3077" i="78" s="1"/>
  <c r="A3078" i="78" s="1"/>
  <c r="A3079" i="78" s="1"/>
  <c r="A3080" i="78" s="1"/>
  <c r="A3081" i="78" s="1"/>
  <c r="A3082" i="78" s="1"/>
  <c r="A3083" i="78" s="1"/>
  <c r="A3084" i="78" s="1"/>
  <c r="A3085" i="78" s="1"/>
  <c r="A3086" i="78" s="1"/>
  <c r="A3087" i="78" s="1"/>
  <c r="A3088" i="78" s="1"/>
  <c r="A3089" i="78" s="1"/>
  <c r="A3090" i="78" s="1"/>
  <c r="A3091" i="78" s="1"/>
  <c r="A3092" i="78" s="1"/>
  <c r="A3093" i="78" s="1"/>
  <c r="A3094" i="78" s="1"/>
  <c r="A3095" i="78" s="1"/>
  <c r="A3096" i="78" s="1"/>
  <c r="A3097" i="78" s="1"/>
  <c r="A3098" i="78" s="1"/>
  <c r="A3099" i="78" s="1"/>
  <c r="A3100" i="78" s="1"/>
  <c r="A3101" i="78" s="1"/>
  <c r="A3102" i="78" s="1"/>
  <c r="A3103" i="78" s="1"/>
  <c r="A3104" i="78" s="1"/>
  <c r="A3105" i="78" s="1"/>
  <c r="A3106" i="78" s="1"/>
  <c r="A3107" i="78" s="1"/>
  <c r="A3108" i="78" s="1"/>
  <c r="A3109" i="78" s="1"/>
  <c r="A3110" i="78" s="1"/>
  <c r="A3111" i="78" s="1"/>
  <c r="A3112" i="78" s="1"/>
  <c r="A3113" i="78" s="1"/>
  <c r="A3114" i="78" s="1"/>
  <c r="A3115" i="78" s="1"/>
  <c r="A3116" i="78" s="1"/>
  <c r="A3117" i="78" s="1"/>
  <c r="A3118" i="78" s="1"/>
  <c r="A3119" i="78" s="1"/>
  <c r="A3120" i="78" s="1"/>
  <c r="A3121" i="78" s="1"/>
  <c r="A3122" i="78" s="1"/>
  <c r="A3123" i="78" s="1"/>
  <c r="A3124" i="78" s="1"/>
  <c r="A3125" i="78" s="1"/>
  <c r="A3126" i="78" s="1"/>
  <c r="A3127" i="78" s="1"/>
  <c r="A3128" i="78" s="1"/>
  <c r="A3129" i="78" s="1"/>
  <c r="A3130" i="78" s="1"/>
  <c r="A3131" i="78" s="1"/>
  <c r="A3132" i="78" s="1"/>
  <c r="A3133" i="78" s="1"/>
  <c r="A3134" i="78" s="1"/>
  <c r="A3135" i="78" s="1"/>
  <c r="A3136" i="78" s="1"/>
  <c r="A3137" i="78" s="1"/>
  <c r="A3138" i="78" s="1"/>
  <c r="A3139" i="78" s="1"/>
  <c r="A3140" i="78" s="1"/>
  <c r="A3141" i="78" s="1"/>
  <c r="A3142" i="78" s="1"/>
  <c r="A3143" i="78" s="1"/>
  <c r="A3144" i="78" s="1"/>
  <c r="A3145" i="78" s="1"/>
  <c r="A3146" i="78" s="1"/>
  <c r="A3147" i="78" s="1"/>
  <c r="A3148" i="78" s="1"/>
  <c r="A3149" i="78" s="1"/>
  <c r="A3150" i="78" s="1"/>
  <c r="A3151" i="78" s="1"/>
  <c r="A3152" i="78" s="1"/>
  <c r="A3153" i="78" s="1"/>
  <c r="A3154" i="78" s="1"/>
  <c r="A3155" i="78" s="1"/>
  <c r="A3156" i="78" s="1"/>
  <c r="A3157" i="78" s="1"/>
  <c r="A3158" i="78" s="1"/>
  <c r="A3159" i="78" s="1"/>
  <c r="A3160" i="78" s="1"/>
  <c r="A3161" i="78" s="1"/>
  <c r="A3162" i="78" s="1"/>
  <c r="A3163" i="78" s="1"/>
  <c r="A3164" i="78" s="1"/>
  <c r="A3165" i="78" s="1"/>
  <c r="A3166" i="78" s="1"/>
  <c r="A3167" i="78" s="1"/>
  <c r="A3168" i="78" s="1"/>
  <c r="A3169" i="78" s="1"/>
  <c r="A3170" i="78" s="1"/>
  <c r="A3171" i="78" s="1"/>
  <c r="A3172" i="78" s="1"/>
  <c r="A3173" i="78" s="1"/>
  <c r="A3174" i="78" s="1"/>
  <c r="A3175" i="78" s="1"/>
  <c r="A3176" i="78" s="1"/>
  <c r="A3177" i="78" s="1"/>
  <c r="A3178" i="78" s="1"/>
  <c r="A3179" i="78" s="1"/>
  <c r="A3180" i="78" s="1"/>
  <c r="A3181" i="78" s="1"/>
  <c r="A3182" i="78" s="1"/>
  <c r="A3183" i="78" s="1"/>
  <c r="A3184" i="78" s="1"/>
  <c r="A3185" i="78" s="1"/>
  <c r="A3186" i="78" s="1"/>
  <c r="A3187" i="78" s="1"/>
  <c r="A3188" i="78" s="1"/>
  <c r="A3189" i="78" s="1"/>
  <c r="A3190" i="78" s="1"/>
  <c r="A3191" i="78" s="1"/>
  <c r="A3192" i="78" s="1"/>
  <c r="A3193" i="78" s="1"/>
  <c r="A3194" i="78" s="1"/>
  <c r="A3195" i="78" s="1"/>
  <c r="A3196" i="78" s="1"/>
  <c r="A3197" i="78" s="1"/>
  <c r="A3198" i="78" s="1"/>
  <c r="A3199" i="78" s="1"/>
  <c r="A3200" i="78" s="1"/>
  <c r="A3201" i="78" s="1"/>
  <c r="A3202" i="78" s="1"/>
  <c r="A3203" i="78" s="1"/>
  <c r="A3204" i="78" s="1"/>
  <c r="A3205" i="78" s="1"/>
  <c r="A3206" i="78" s="1"/>
  <c r="A3207" i="78" s="1"/>
  <c r="A3208" i="78" s="1"/>
  <c r="A3209" i="78" s="1"/>
  <c r="A3210" i="78" s="1"/>
  <c r="A3211" i="78" s="1"/>
  <c r="A3212" i="78" s="1"/>
  <c r="A3213" i="78" s="1"/>
  <c r="A3214" i="78" s="1"/>
  <c r="A3215" i="78" s="1"/>
  <c r="A3216" i="78" s="1"/>
  <c r="A3217" i="78" s="1"/>
  <c r="A3218" i="78" s="1"/>
  <c r="A3219" i="78" s="1"/>
  <c r="A3220" i="78" s="1"/>
  <c r="A3221" i="78" s="1"/>
  <c r="A3222" i="78" s="1"/>
  <c r="A3223" i="78" s="1"/>
  <c r="A3224" i="78" s="1"/>
  <c r="A3225" i="78" s="1"/>
  <c r="A3226" i="78" s="1"/>
  <c r="A3227" i="78" s="1"/>
  <c r="A3228" i="78" s="1"/>
  <c r="A3229" i="78" s="1"/>
  <c r="A3230" i="78" s="1"/>
  <c r="A3231" i="78" s="1"/>
  <c r="A3232" i="78" s="1"/>
  <c r="A3233" i="78" s="1"/>
  <c r="A3234" i="78" s="1"/>
  <c r="A3235" i="78" s="1"/>
  <c r="A3236" i="78" s="1"/>
  <c r="A3237" i="78" s="1"/>
  <c r="A3238" i="78" s="1"/>
  <c r="A3239" i="78" s="1"/>
  <c r="A3240" i="78" s="1"/>
  <c r="A3241" i="78" s="1"/>
  <c r="A3242" i="78" s="1"/>
  <c r="A3243" i="78" s="1"/>
  <c r="A3244" i="78" s="1"/>
  <c r="A3245" i="78" s="1"/>
  <c r="A3246" i="78" s="1"/>
  <c r="A3247" i="78" s="1"/>
  <c r="A3248" i="78" s="1"/>
  <c r="A3249" i="78" s="1"/>
  <c r="A3250" i="78" s="1"/>
  <c r="A3251" i="78" s="1"/>
  <c r="A3252" i="78" s="1"/>
  <c r="A3253" i="78" s="1"/>
  <c r="A3254" i="78" s="1"/>
  <c r="A3255" i="78" s="1"/>
  <c r="A3256" i="78" s="1"/>
  <c r="A3257" i="78" s="1"/>
  <c r="A3258" i="78" s="1"/>
  <c r="A3259" i="78" s="1"/>
  <c r="A3260" i="78" s="1"/>
  <c r="A3261" i="78" s="1"/>
  <c r="A3262" i="78" s="1"/>
  <c r="A3263" i="78" s="1"/>
  <c r="A3264" i="78" s="1"/>
  <c r="A3265" i="78" s="1"/>
  <c r="A3266" i="78" s="1"/>
  <c r="A3267" i="78" s="1"/>
  <c r="A3268" i="78" s="1"/>
  <c r="A3269" i="78" s="1"/>
  <c r="A3270" i="78" s="1"/>
  <c r="A3271" i="78" s="1"/>
  <c r="A3272" i="78" s="1"/>
  <c r="A3273" i="78" s="1"/>
  <c r="A3274" i="78" s="1"/>
  <c r="A3275" i="78" s="1"/>
  <c r="A3276" i="78" s="1"/>
  <c r="A3277" i="78" s="1"/>
  <c r="A3278" i="78" s="1"/>
  <c r="A3279" i="78" s="1"/>
  <c r="A3280" i="78" s="1"/>
  <c r="A3281" i="78" s="1"/>
  <c r="A3282" i="78" s="1"/>
  <c r="A3283" i="78" s="1"/>
  <c r="A3284" i="78" s="1"/>
  <c r="A3285" i="78" s="1"/>
  <c r="A3286" i="78" s="1"/>
  <c r="A3287" i="78" s="1"/>
  <c r="A3288" i="78" s="1"/>
  <c r="A3289" i="78" s="1"/>
  <c r="A3290" i="78" s="1"/>
  <c r="A3291" i="78" s="1"/>
  <c r="A3292" i="78" s="1"/>
  <c r="A3293" i="78" s="1"/>
  <c r="A3294" i="78" s="1"/>
  <c r="A3295" i="78" s="1"/>
  <c r="A3296" i="78" s="1"/>
  <c r="A3297" i="78" s="1"/>
  <c r="A3298" i="78" s="1"/>
  <c r="A3299" i="78" s="1"/>
  <c r="A3300" i="78" s="1"/>
  <c r="A3301" i="78" s="1"/>
  <c r="A3302" i="78" s="1"/>
  <c r="A3303" i="78" s="1"/>
  <c r="A3304" i="78" s="1"/>
  <c r="A3305" i="78" s="1"/>
  <c r="A3306" i="78" s="1"/>
  <c r="A3307" i="78" s="1"/>
  <c r="A3308" i="78" s="1"/>
  <c r="A3309" i="78" s="1"/>
  <c r="A3310" i="78" s="1"/>
  <c r="A3311" i="78" s="1"/>
  <c r="A3312" i="78" s="1"/>
  <c r="A3313" i="78" s="1"/>
  <c r="A3314" i="78" s="1"/>
  <c r="A3315" i="78" s="1"/>
  <c r="A3316" i="78" s="1"/>
  <c r="A3317" i="78" s="1"/>
  <c r="A3318" i="78" s="1"/>
  <c r="A3319" i="78" s="1"/>
  <c r="A3320" i="78" s="1"/>
  <c r="A3321" i="78" s="1"/>
  <c r="A3322" i="78" s="1"/>
  <c r="A3323" i="78" s="1"/>
  <c r="A3324" i="78" s="1"/>
  <c r="A3325" i="78" s="1"/>
  <c r="A3326" i="78" s="1"/>
  <c r="A3327" i="78" s="1"/>
  <c r="A3328" i="78" s="1"/>
  <c r="A3329" i="78" s="1"/>
  <c r="A3330" i="78" s="1"/>
  <c r="A3331" i="78" s="1"/>
  <c r="A3332" i="78" s="1"/>
  <c r="A3333" i="78" s="1"/>
  <c r="A3334" i="78" s="1"/>
  <c r="A3335" i="78" s="1"/>
  <c r="A3336" i="78" s="1"/>
  <c r="A3337" i="78" s="1"/>
  <c r="A3338" i="78" s="1"/>
  <c r="A3339" i="78" s="1"/>
  <c r="A3340" i="78" s="1"/>
  <c r="A3341" i="78" s="1"/>
  <c r="A3342" i="78" s="1"/>
  <c r="A3343" i="78" s="1"/>
  <c r="A3344" i="78" s="1"/>
  <c r="A3345" i="78" s="1"/>
  <c r="A3346" i="78" s="1"/>
  <c r="A3347" i="78" s="1"/>
  <c r="A3348" i="78" s="1"/>
  <c r="A3349" i="78" s="1"/>
  <c r="A3350" i="78" s="1"/>
  <c r="A3351" i="78" s="1"/>
  <c r="A3352" i="78" s="1"/>
  <c r="A3353" i="78" s="1"/>
  <c r="A3354" i="78" s="1"/>
  <c r="A3355" i="78" s="1"/>
  <c r="A3356" i="78" s="1"/>
  <c r="A3357" i="78" s="1"/>
  <c r="A3358" i="78" s="1"/>
  <c r="A3359" i="78" s="1"/>
  <c r="A3360" i="78" s="1"/>
  <c r="A3361" i="78" s="1"/>
  <c r="A3362" i="78" s="1"/>
  <c r="A3363" i="78" s="1"/>
  <c r="A3364" i="78" s="1"/>
  <c r="A3365" i="78" s="1"/>
  <c r="A3366" i="78" s="1"/>
  <c r="A3367" i="78" s="1"/>
  <c r="A3368" i="78" s="1"/>
  <c r="A3369" i="78" s="1"/>
  <c r="A3370" i="78" s="1"/>
  <c r="A3371" i="78" s="1"/>
  <c r="A3372" i="78" s="1"/>
  <c r="A3373" i="78" s="1"/>
  <c r="A3374" i="78" s="1"/>
  <c r="A3375" i="78" s="1"/>
  <c r="A3376" i="78" s="1"/>
  <c r="A3377" i="78" s="1"/>
  <c r="A3378" i="78" s="1"/>
  <c r="A3379" i="78" s="1"/>
  <c r="A3380" i="78" s="1"/>
  <c r="A3381" i="78" s="1"/>
  <c r="A3382" i="78" s="1"/>
  <c r="A3383" i="78" s="1"/>
  <c r="A3384" i="78" s="1"/>
  <c r="A3385" i="78" s="1"/>
  <c r="A3386" i="78" s="1"/>
  <c r="A3387" i="78" s="1"/>
  <c r="A3388" i="78" s="1"/>
  <c r="A3389" i="78" s="1"/>
  <c r="A3390" i="78" s="1"/>
  <c r="A3391" i="78" s="1"/>
  <c r="A3392" i="78" s="1"/>
  <c r="A3393" i="78" s="1"/>
  <c r="A3394" i="78" s="1"/>
  <c r="A3395" i="78" s="1"/>
  <c r="A3396" i="78" s="1"/>
  <c r="A3397" i="78" s="1"/>
  <c r="A3398" i="78" s="1"/>
  <c r="A3399" i="78" s="1"/>
  <c r="A3400" i="78" s="1"/>
  <c r="A3401" i="78" s="1"/>
  <c r="A3402" i="78" s="1"/>
  <c r="A3403" i="78" s="1"/>
  <c r="A3404" i="78" s="1"/>
  <c r="A3405" i="78" s="1"/>
  <c r="A3406" i="78" s="1"/>
  <c r="A3407" i="78" s="1"/>
  <c r="A3408" i="78" s="1"/>
  <c r="A3409" i="78" s="1"/>
  <c r="A3410" i="78" s="1"/>
  <c r="A3411" i="78" s="1"/>
  <c r="A3412" i="78" s="1"/>
  <c r="A3413" i="78" s="1"/>
  <c r="A3414" i="78" s="1"/>
  <c r="A3415" i="78" s="1"/>
  <c r="A3416" i="78" s="1"/>
  <c r="A3417" i="78" s="1"/>
  <c r="A3418" i="78" s="1"/>
  <c r="A3419" i="78" s="1"/>
  <c r="A3420" i="78" s="1"/>
  <c r="A3421" i="78" s="1"/>
  <c r="A3422" i="78" s="1"/>
  <c r="A3423" i="78" s="1"/>
  <c r="A3424" i="78" s="1"/>
  <c r="A3425" i="78" s="1"/>
  <c r="A3426" i="78" s="1"/>
  <c r="A3427" i="78" s="1"/>
  <c r="A3428" i="78" s="1"/>
  <c r="A3429" i="78" s="1"/>
  <c r="A3430" i="78" s="1"/>
  <c r="A3431" i="78" s="1"/>
  <c r="A3432" i="78" s="1"/>
  <c r="A3433" i="78" s="1"/>
  <c r="A3434" i="78" s="1"/>
  <c r="A3435" i="78" s="1"/>
  <c r="A3436" i="78" s="1"/>
  <c r="A3437" i="78" s="1"/>
  <c r="A3438" i="78" s="1"/>
  <c r="A3439" i="78" s="1"/>
  <c r="A3440" i="78" s="1"/>
  <c r="A3441" i="78" s="1"/>
  <c r="A3442" i="78" s="1"/>
  <c r="A3443" i="78" s="1"/>
  <c r="A3444" i="78" s="1"/>
  <c r="A3445" i="78" s="1"/>
  <c r="A3446" i="78" s="1"/>
  <c r="A3447" i="78" s="1"/>
  <c r="A3448" i="78" s="1"/>
  <c r="A3449" i="78" s="1"/>
  <c r="A3450" i="78" s="1"/>
  <c r="A3451" i="78" s="1"/>
  <c r="A3452" i="78" s="1"/>
  <c r="A3453" i="78" s="1"/>
  <c r="A3454" i="78" s="1"/>
  <c r="A3455" i="78" s="1"/>
  <c r="A3456" i="78" s="1"/>
  <c r="A3457" i="78" s="1"/>
  <c r="A3458" i="78" s="1"/>
  <c r="A3459" i="78" s="1"/>
  <c r="A3460" i="78" s="1"/>
  <c r="A3461" i="78" s="1"/>
  <c r="A3462" i="78" s="1"/>
  <c r="A3463" i="78" s="1"/>
  <c r="A3464" i="78" s="1"/>
  <c r="A3465" i="78" s="1"/>
  <c r="A3466" i="78" s="1"/>
  <c r="A3467" i="78" s="1"/>
  <c r="A3468" i="78" s="1"/>
  <c r="A3469" i="78" s="1"/>
  <c r="A3470" i="78" s="1"/>
  <c r="A3471" i="78" s="1"/>
  <c r="A3472" i="78" s="1"/>
  <c r="A3473" i="78" s="1"/>
  <c r="A3474" i="78" s="1"/>
  <c r="A3475" i="78" s="1"/>
  <c r="A3476" i="78" s="1"/>
  <c r="A3477" i="78" s="1"/>
  <c r="A3478" i="78" s="1"/>
  <c r="A3479" i="78" s="1"/>
  <c r="A3480" i="78" s="1"/>
  <c r="A3481" i="78" s="1"/>
  <c r="A3482" i="78" s="1"/>
  <c r="A3483" i="78" s="1"/>
  <c r="A3484" i="78" s="1"/>
  <c r="A3485" i="78" s="1"/>
  <c r="A3486" i="78" s="1"/>
  <c r="A3487" i="78" s="1"/>
  <c r="A3488" i="78" s="1"/>
  <c r="A3489" i="78" s="1"/>
  <c r="A3490" i="78" s="1"/>
  <c r="A3491" i="78" s="1"/>
  <c r="A3492" i="78" s="1"/>
  <c r="A3493" i="78" s="1"/>
  <c r="A3494" i="78" s="1"/>
  <c r="A3495" i="78" s="1"/>
  <c r="A3496" i="78" s="1"/>
  <c r="A3497" i="78" s="1"/>
  <c r="A3498" i="78" s="1"/>
  <c r="A3499" i="78" s="1"/>
  <c r="A3500" i="78" s="1"/>
  <c r="A3501" i="78" s="1"/>
  <c r="A3502" i="78" s="1"/>
  <c r="A3503" i="78" s="1"/>
  <c r="A3504" i="78" s="1"/>
  <c r="A3505" i="78" s="1"/>
  <c r="A3506" i="78" s="1"/>
  <c r="A3507" i="78" s="1"/>
  <c r="A3508" i="78" s="1"/>
  <c r="A3509" i="78" s="1"/>
  <c r="A3510" i="78" s="1"/>
  <c r="A3511" i="78" s="1"/>
  <c r="A3512" i="78" s="1"/>
  <c r="A3513" i="78" s="1"/>
  <c r="A3514" i="78" s="1"/>
  <c r="A3515" i="78" s="1"/>
  <c r="A3516" i="78" s="1"/>
  <c r="A3517" i="78" s="1"/>
  <c r="A3518" i="78" s="1"/>
  <c r="A3519" i="78" s="1"/>
  <c r="A3520" i="78" s="1"/>
  <c r="A3521" i="78" s="1"/>
  <c r="A3522" i="78" s="1"/>
  <c r="A3523" i="78" s="1"/>
  <c r="A3524" i="78" s="1"/>
  <c r="A3525" i="78" s="1"/>
  <c r="A3526" i="78" s="1"/>
  <c r="A3527" i="78" s="1"/>
  <c r="A3528" i="78" s="1"/>
  <c r="A3529" i="78" s="1"/>
  <c r="A3530" i="78" s="1"/>
  <c r="A3531" i="78" s="1"/>
  <c r="A3532" i="78" s="1"/>
  <c r="A3533" i="78" s="1"/>
  <c r="A3534" i="78" s="1"/>
  <c r="A3535" i="78" s="1"/>
  <c r="A3536" i="78" s="1"/>
  <c r="A3537" i="78" s="1"/>
  <c r="A3538" i="78" s="1"/>
  <c r="A3539" i="78" s="1"/>
  <c r="A3540" i="78" s="1"/>
  <c r="A3541" i="78" s="1"/>
  <c r="A3542" i="78" s="1"/>
  <c r="A3543" i="78" s="1"/>
  <c r="A3544" i="78" s="1"/>
  <c r="A3545" i="78" s="1"/>
  <c r="A3546" i="78" s="1"/>
  <c r="A3547" i="78" s="1"/>
  <c r="A3548" i="78" s="1"/>
  <c r="A3549" i="78" s="1"/>
  <c r="A3550" i="78" s="1"/>
  <c r="A3551" i="78" s="1"/>
  <c r="A3552" i="78" s="1"/>
  <c r="A3553" i="78" s="1"/>
  <c r="A3554" i="78" s="1"/>
  <c r="A3555" i="78" s="1"/>
  <c r="A3556" i="78" s="1"/>
  <c r="A3557" i="78" s="1"/>
  <c r="A3558" i="78" s="1"/>
  <c r="A3559" i="78" s="1"/>
  <c r="A3560" i="78" s="1"/>
  <c r="A3561" i="78" s="1"/>
  <c r="A3562" i="78" s="1"/>
  <c r="A3563" i="78" s="1"/>
  <c r="A3564" i="78" s="1"/>
  <c r="A3565" i="78" s="1"/>
  <c r="A3566" i="78" s="1"/>
  <c r="A3567" i="78" s="1"/>
  <c r="A3568" i="78" s="1"/>
  <c r="A3569" i="78" s="1"/>
  <c r="A3570" i="78" s="1"/>
  <c r="A3571" i="78" s="1"/>
  <c r="A3572" i="78" s="1"/>
  <c r="A3573" i="78" s="1"/>
  <c r="A3574" i="78" s="1"/>
  <c r="A3575" i="78" s="1"/>
  <c r="A3576" i="78" s="1"/>
  <c r="A3577" i="78" s="1"/>
  <c r="A3578" i="78" s="1"/>
  <c r="A3579" i="78" s="1"/>
  <c r="A3580" i="78" s="1"/>
  <c r="A3581" i="78" s="1"/>
  <c r="A3582" i="78" s="1"/>
  <c r="A3583" i="78" s="1"/>
  <c r="A3584" i="78" s="1"/>
  <c r="A3585" i="78" s="1"/>
  <c r="A3586" i="78" s="1"/>
  <c r="A3587" i="78" s="1"/>
  <c r="A3588" i="78" s="1"/>
  <c r="A3589" i="78" s="1"/>
  <c r="A3590" i="78" s="1"/>
  <c r="A3591" i="78" s="1"/>
  <c r="A3592" i="78" s="1"/>
  <c r="A3593" i="78" s="1"/>
  <c r="A3594" i="78" s="1"/>
  <c r="A3595" i="78" s="1"/>
  <c r="A3596" i="78" s="1"/>
  <c r="A3597" i="78" s="1"/>
  <c r="A3598" i="78" s="1"/>
  <c r="A3599" i="78" s="1"/>
  <c r="A3600" i="78" s="1"/>
  <c r="A3601" i="78" s="1"/>
  <c r="A3602" i="78" s="1"/>
  <c r="A3603" i="78" s="1"/>
  <c r="A3604" i="78" s="1"/>
  <c r="A3605" i="78" s="1"/>
  <c r="A3606" i="78" s="1"/>
  <c r="A3607" i="78" s="1"/>
  <c r="A3608" i="78" s="1"/>
  <c r="A3609" i="78" s="1"/>
  <c r="A3610" i="78" s="1"/>
  <c r="A3611" i="78" s="1"/>
  <c r="A3612" i="78" s="1"/>
  <c r="A3613" i="78" s="1"/>
  <c r="A3614" i="78" s="1"/>
  <c r="A3615" i="78" s="1"/>
  <c r="A3616" i="78" s="1"/>
  <c r="A3617" i="78" s="1"/>
  <c r="A3618" i="78" s="1"/>
  <c r="A3619" i="78" s="1"/>
  <c r="A3620" i="78" s="1"/>
  <c r="A3621" i="78" s="1"/>
  <c r="A3622" i="78" s="1"/>
  <c r="A3623" i="78" s="1"/>
  <c r="A3624" i="78" s="1"/>
  <c r="A3625" i="78" s="1"/>
  <c r="A3626" i="78" s="1"/>
  <c r="A3627" i="78" s="1"/>
  <c r="A3628" i="78" s="1"/>
  <c r="A3629" i="78" s="1"/>
  <c r="A3630" i="78" s="1"/>
  <c r="A3631" i="78" s="1"/>
  <c r="A3632" i="78" s="1"/>
  <c r="A3633" i="78" s="1"/>
  <c r="A3634" i="78" s="1"/>
  <c r="A3635" i="78" s="1"/>
  <c r="A3636" i="78" s="1"/>
  <c r="A3637" i="78" s="1"/>
  <c r="A3638" i="78" s="1"/>
  <c r="A3639" i="78" s="1"/>
  <c r="A3640" i="78" s="1"/>
  <c r="A3641" i="78" s="1"/>
  <c r="A3642" i="78" s="1"/>
  <c r="A3643" i="78" s="1"/>
  <c r="A3644" i="78" s="1"/>
  <c r="A3645" i="78" s="1"/>
  <c r="A3646" i="78" s="1"/>
  <c r="A3647" i="78" s="1"/>
  <c r="A3648" i="78" s="1"/>
  <c r="A3649" i="78" s="1"/>
  <c r="A3650" i="78" s="1"/>
  <c r="A3651" i="78" s="1"/>
  <c r="A3652" i="78" s="1"/>
  <c r="A3653" i="78" s="1"/>
  <c r="A3654" i="78" s="1"/>
  <c r="A3655" i="78" s="1"/>
  <c r="A3656" i="78" s="1"/>
  <c r="A3657" i="78" s="1"/>
  <c r="A3658" i="78" s="1"/>
  <c r="A3659" i="78" s="1"/>
  <c r="A3660" i="78" s="1"/>
  <c r="A3661" i="78" s="1"/>
  <c r="A3662" i="78" s="1"/>
  <c r="A3663" i="78" s="1"/>
  <c r="A3664" i="78" s="1"/>
  <c r="A3665" i="78" s="1"/>
  <c r="A3666" i="78" s="1"/>
  <c r="A3667" i="78" s="1"/>
  <c r="A3668" i="78" s="1"/>
  <c r="A3669" i="78" s="1"/>
  <c r="A3670" i="78" s="1"/>
  <c r="A3671" i="78" s="1"/>
  <c r="A3672" i="78" s="1"/>
  <c r="A3673" i="78" s="1"/>
  <c r="A3674" i="78" s="1"/>
  <c r="A3675" i="78" s="1"/>
  <c r="A3676" i="78" s="1"/>
  <c r="A3677" i="78" s="1"/>
  <c r="A3678" i="78" s="1"/>
  <c r="A3679" i="78" s="1"/>
  <c r="A3680" i="78" s="1"/>
  <c r="A3681" i="78" s="1"/>
  <c r="A3682" i="78" s="1"/>
  <c r="A3683" i="78" s="1"/>
  <c r="A3684" i="78" s="1"/>
  <c r="A3685" i="78" s="1"/>
  <c r="A3686" i="78" s="1"/>
  <c r="A3687" i="78" s="1"/>
  <c r="A3688" i="78" s="1"/>
  <c r="A3689" i="78" s="1"/>
  <c r="A3690" i="78" s="1"/>
  <c r="A3691" i="78" s="1"/>
  <c r="A3692" i="78" s="1"/>
  <c r="A3693" i="78" s="1"/>
  <c r="A3694" i="78" s="1"/>
  <c r="A3695" i="78" s="1"/>
  <c r="A3696" i="78" s="1"/>
  <c r="A3697" i="78" s="1"/>
  <c r="A3698" i="78" s="1"/>
  <c r="A3699" i="78" s="1"/>
  <c r="A3700" i="78" s="1"/>
  <c r="A3701" i="78" s="1"/>
  <c r="A3702" i="78" s="1"/>
  <c r="A3703" i="78" s="1"/>
  <c r="A3704" i="78" s="1"/>
  <c r="A3705" i="78" s="1"/>
  <c r="A3706" i="78" s="1"/>
  <c r="A3707" i="78" s="1"/>
  <c r="A3708" i="78" s="1"/>
  <c r="A3709" i="78" s="1"/>
  <c r="A3710" i="78" s="1"/>
  <c r="A3711" i="78" s="1"/>
  <c r="A3712" i="78" s="1"/>
  <c r="A3713" i="78" s="1"/>
  <c r="A3714" i="78" s="1"/>
  <c r="A3715" i="78" s="1"/>
  <c r="A3716" i="78" s="1"/>
  <c r="A3717" i="78" s="1"/>
  <c r="A3718" i="78" s="1"/>
  <c r="A3719" i="78" s="1"/>
  <c r="A3720" i="78" s="1"/>
  <c r="A3721" i="78" s="1"/>
  <c r="A3722" i="78" s="1"/>
  <c r="A3723" i="78" s="1"/>
  <c r="A3724" i="78" s="1"/>
  <c r="A3725" i="78" s="1"/>
  <c r="A3726" i="78" s="1"/>
  <c r="A3727" i="78" s="1"/>
  <c r="A3728" i="78" s="1"/>
  <c r="A3729" i="78" s="1"/>
  <c r="A3730" i="78" s="1"/>
  <c r="A3731" i="78" s="1"/>
  <c r="A3732" i="78" s="1"/>
  <c r="A3733" i="78" s="1"/>
  <c r="A3734" i="78" s="1"/>
  <c r="A3735" i="78" s="1"/>
  <c r="A3736" i="78" s="1"/>
  <c r="A3737" i="78" s="1"/>
  <c r="A3738" i="78" s="1"/>
  <c r="A3739" i="78" s="1"/>
  <c r="A3740" i="78" s="1"/>
  <c r="A3741" i="78" s="1"/>
  <c r="A3742" i="78" s="1"/>
  <c r="A3743" i="78" s="1"/>
  <c r="A3744" i="78" s="1"/>
  <c r="A3745" i="78" s="1"/>
  <c r="A3746" i="78" s="1"/>
  <c r="A3747" i="78" s="1"/>
  <c r="A3748" i="78" s="1"/>
  <c r="A3749" i="78" s="1"/>
  <c r="A3750" i="78" s="1"/>
  <c r="A3751" i="78" s="1"/>
  <c r="A3752" i="78" s="1"/>
  <c r="A3753" i="78" s="1"/>
  <c r="A3754" i="78" s="1"/>
  <c r="A3755" i="78" s="1"/>
  <c r="A3756" i="78" s="1"/>
  <c r="A3757" i="78" s="1"/>
  <c r="A3758" i="78" s="1"/>
  <c r="A3759" i="78" s="1"/>
  <c r="A3760" i="78" s="1"/>
  <c r="A3761" i="78" s="1"/>
  <c r="A3762" i="78" s="1"/>
  <c r="A3763" i="78" s="1"/>
  <c r="A3764" i="78" s="1"/>
  <c r="A3765" i="78" s="1"/>
  <c r="A3766" i="78" s="1"/>
  <c r="A3767" i="78" s="1"/>
  <c r="A3768" i="78" s="1"/>
  <c r="A3769" i="78" s="1"/>
  <c r="A3770" i="78" s="1"/>
  <c r="A3771" i="78" s="1"/>
  <c r="A3772" i="78" s="1"/>
  <c r="A3773" i="78" s="1"/>
  <c r="A3774" i="78" s="1"/>
  <c r="A3775" i="78" s="1"/>
  <c r="A3776" i="78" s="1"/>
  <c r="A3777" i="78" s="1"/>
  <c r="A3778" i="78" s="1"/>
  <c r="A3779" i="78" s="1"/>
  <c r="A3780" i="78" s="1"/>
  <c r="A3781" i="78" s="1"/>
  <c r="A3782" i="78" s="1"/>
  <c r="A3783" i="78" s="1"/>
  <c r="A3784" i="78" s="1"/>
  <c r="A3785" i="78" s="1"/>
  <c r="A3786" i="78" s="1"/>
  <c r="A3787" i="78" s="1"/>
  <c r="A3788" i="78" s="1"/>
  <c r="A3789" i="78" s="1"/>
  <c r="A3790" i="78" s="1"/>
  <c r="A3791" i="78" s="1"/>
  <c r="A3792" i="78" s="1"/>
  <c r="A3793" i="78" s="1"/>
  <c r="A3794" i="78" s="1"/>
  <c r="A3795" i="78" s="1"/>
  <c r="A3796" i="78" s="1"/>
  <c r="A3797" i="78" s="1"/>
  <c r="A3798" i="78" s="1"/>
  <c r="A3799" i="78" s="1"/>
  <c r="A3800" i="78" s="1"/>
  <c r="A3801" i="78" s="1"/>
  <c r="A3802" i="78" s="1"/>
  <c r="A3803" i="78" s="1"/>
  <c r="A3804" i="78" s="1"/>
  <c r="A3805" i="78" s="1"/>
  <c r="A3806" i="78" s="1"/>
  <c r="A3807" i="78" s="1"/>
  <c r="A3808" i="78" s="1"/>
  <c r="A3809" i="78" s="1"/>
  <c r="A3810" i="78" s="1"/>
  <c r="A3811" i="78" s="1"/>
  <c r="A3812" i="78" s="1"/>
  <c r="A3813" i="78" s="1"/>
  <c r="A3814" i="78" s="1"/>
  <c r="A3815" i="78" s="1"/>
  <c r="A3816" i="78" s="1"/>
  <c r="A3817" i="78" s="1"/>
  <c r="A3818" i="78" s="1"/>
  <c r="A3819" i="78" s="1"/>
  <c r="A3820" i="78" s="1"/>
  <c r="A3821" i="78" s="1"/>
  <c r="A3822" i="78" s="1"/>
  <c r="A3823" i="78" s="1"/>
  <c r="A3824" i="78" s="1"/>
  <c r="A3825" i="78" s="1"/>
  <c r="A3826" i="78" s="1"/>
  <c r="A3827" i="78" s="1"/>
  <c r="A3828" i="78" s="1"/>
  <c r="A3829" i="78" s="1"/>
  <c r="A3830" i="78" s="1"/>
  <c r="A3831" i="78" s="1"/>
  <c r="A3832" i="78" s="1"/>
  <c r="A3833" i="78" s="1"/>
  <c r="A3834" i="78" s="1"/>
  <c r="A3835" i="78" s="1"/>
  <c r="A3836" i="78" s="1"/>
  <c r="A3837" i="78" s="1"/>
  <c r="A3838" i="78" s="1"/>
  <c r="A3839" i="78" s="1"/>
  <c r="A3840" i="78" s="1"/>
  <c r="A3841" i="78" s="1"/>
  <c r="A3842" i="78" s="1"/>
  <c r="A3843" i="78" s="1"/>
  <c r="A3844" i="78" s="1"/>
  <c r="A3845" i="78" s="1"/>
  <c r="A3846" i="78" s="1"/>
  <c r="A3847" i="78" s="1"/>
  <c r="A3848" i="78" s="1"/>
  <c r="A3849" i="78" s="1"/>
  <c r="A3850" i="78" s="1"/>
  <c r="A3851" i="78" s="1"/>
  <c r="A3852" i="78" s="1"/>
  <c r="A3853" i="78" s="1"/>
  <c r="A3854" i="78" s="1"/>
  <c r="A3855" i="78" s="1"/>
  <c r="A3856" i="78" s="1"/>
  <c r="A3857" i="78" s="1"/>
  <c r="A3858" i="78" s="1"/>
  <c r="A3859" i="78" s="1"/>
  <c r="A3860" i="78" s="1"/>
  <c r="A3861" i="78" s="1"/>
  <c r="A3862" i="78" s="1"/>
  <c r="A3863" i="78" s="1"/>
  <c r="A3864" i="78" s="1"/>
  <c r="A3865" i="78" s="1"/>
  <c r="A3866" i="78" s="1"/>
  <c r="A3867" i="78" s="1"/>
  <c r="A3868" i="78" s="1"/>
  <c r="A3869" i="78" s="1"/>
  <c r="A3870" i="78" s="1"/>
  <c r="A3871" i="78" s="1"/>
  <c r="A3872" i="78" s="1"/>
  <c r="A3873" i="78" s="1"/>
  <c r="A3874" i="78" s="1"/>
  <c r="A3875" i="78" s="1"/>
  <c r="A3876" i="78" s="1"/>
  <c r="A3877" i="78" s="1"/>
  <c r="A3878" i="78" s="1"/>
  <c r="A3879" i="78" s="1"/>
  <c r="A3880" i="78" s="1"/>
  <c r="A3881" i="78" s="1"/>
  <c r="A3882" i="78" s="1"/>
  <c r="A3883" i="78" s="1"/>
  <c r="A3884" i="78" s="1"/>
  <c r="A3885" i="78" s="1"/>
  <c r="A3886" i="78" s="1"/>
  <c r="A3887" i="78" s="1"/>
  <c r="A3888" i="78" s="1"/>
  <c r="A3889" i="78" s="1"/>
  <c r="A3890" i="78" s="1"/>
  <c r="A3891" i="78" s="1"/>
  <c r="A3892" i="78" s="1"/>
  <c r="A3893" i="78" s="1"/>
  <c r="A3894" i="78" s="1"/>
  <c r="A3895" i="78" s="1"/>
  <c r="A3896" i="78" s="1"/>
  <c r="A3897" i="78" s="1"/>
  <c r="A3898" i="78" s="1"/>
  <c r="A3899" i="78" s="1"/>
  <c r="A3900" i="78" s="1"/>
  <c r="A3901" i="78" s="1"/>
  <c r="A3902" i="78" s="1"/>
  <c r="A3903" i="78" s="1"/>
  <c r="A3904" i="78" s="1"/>
  <c r="A3905" i="78" s="1"/>
  <c r="A3906" i="78" s="1"/>
  <c r="A3907" i="78" s="1"/>
  <c r="A3908" i="78" s="1"/>
  <c r="A3909" i="78" s="1"/>
  <c r="A3910" i="78" s="1"/>
  <c r="A3911" i="78" s="1"/>
  <c r="A3912" i="78" s="1"/>
  <c r="A3913" i="78" s="1"/>
  <c r="A3914" i="78" s="1"/>
  <c r="A3915" i="78" s="1"/>
  <c r="A3916" i="78" s="1"/>
  <c r="A3917" i="78" s="1"/>
  <c r="A3918" i="78" s="1"/>
  <c r="A3919" i="78" s="1"/>
  <c r="A3920" i="78" s="1"/>
  <c r="A3921" i="78" s="1"/>
  <c r="A3922" i="78" s="1"/>
  <c r="A3923" i="78" s="1"/>
  <c r="A3924" i="78" s="1"/>
  <c r="A3925" i="78" s="1"/>
  <c r="A3926" i="78" s="1"/>
  <c r="A3927" i="78" s="1"/>
  <c r="A3928" i="78" s="1"/>
  <c r="A3929" i="78" s="1"/>
  <c r="A3930" i="78" s="1"/>
  <c r="A3931" i="78" s="1"/>
  <c r="A3932" i="78" s="1"/>
  <c r="A3933" i="78" s="1"/>
  <c r="A3934" i="78" s="1"/>
  <c r="A3935" i="78" s="1"/>
  <c r="A3936" i="78" s="1"/>
  <c r="A3937" i="78" s="1"/>
  <c r="A3938" i="78" s="1"/>
  <c r="A3939" i="78" s="1"/>
  <c r="A3940" i="78" s="1"/>
  <c r="A3941" i="78" s="1"/>
  <c r="A3942" i="78" s="1"/>
  <c r="A3943" i="78" s="1"/>
  <c r="A3944" i="78" s="1"/>
  <c r="A3945" i="78" s="1"/>
  <c r="A3946" i="78" s="1"/>
  <c r="A3947" i="78" s="1"/>
  <c r="A3948" i="78" s="1"/>
  <c r="A3949" i="78" s="1"/>
  <c r="A3950" i="78" s="1"/>
  <c r="A3951" i="78" s="1"/>
  <c r="A3952" i="78" s="1"/>
  <c r="A3953" i="78" s="1"/>
  <c r="A3954" i="78" s="1"/>
  <c r="A3955" i="78" s="1"/>
  <c r="A3956" i="78" s="1"/>
  <c r="A3957" i="78" s="1"/>
  <c r="A3958" i="78" s="1"/>
  <c r="A3959" i="78" s="1"/>
  <c r="A3960" i="78" s="1"/>
  <c r="A3961" i="78" s="1"/>
  <c r="A3962" i="78" s="1"/>
  <c r="A3963" i="78" s="1"/>
  <c r="A3964" i="78" s="1"/>
  <c r="A3965" i="78" s="1"/>
  <c r="A3966" i="78" s="1"/>
  <c r="A3967" i="78" s="1"/>
  <c r="A3968" i="78" s="1"/>
  <c r="A3969" i="78" s="1"/>
  <c r="A3970" i="78" s="1"/>
  <c r="A3971" i="78" s="1"/>
  <c r="A3972" i="78" s="1"/>
  <c r="A3973" i="78" s="1"/>
  <c r="A3974" i="78" s="1"/>
  <c r="A3975" i="78" s="1"/>
  <c r="A3976" i="78" s="1"/>
  <c r="A3977" i="78" s="1"/>
  <c r="A3978" i="78" s="1"/>
  <c r="A3979" i="78" s="1"/>
  <c r="A3980" i="78" s="1"/>
  <c r="A3981" i="78" s="1"/>
  <c r="A3982" i="78" s="1"/>
  <c r="A3983" i="78" s="1"/>
  <c r="A3984" i="78" s="1"/>
  <c r="A3985" i="78" s="1"/>
  <c r="A3986" i="78" s="1"/>
  <c r="A3987" i="78" s="1"/>
  <c r="A3988" i="78" s="1"/>
  <c r="A3989" i="78" s="1"/>
  <c r="A3990" i="78" s="1"/>
  <c r="A3991" i="78" s="1"/>
  <c r="A3992" i="78" s="1"/>
  <c r="A3993" i="78" s="1"/>
  <c r="A3994" i="78" s="1"/>
  <c r="A3995" i="78" s="1"/>
  <c r="A3996" i="78" s="1"/>
  <c r="A3997" i="78" s="1"/>
  <c r="A3998" i="78" s="1"/>
  <c r="A3999" i="78" s="1"/>
  <c r="A4000" i="78" s="1"/>
  <c r="A4001" i="78" s="1"/>
  <c r="A4002" i="78" s="1"/>
  <c r="A4003" i="78" s="1"/>
  <c r="A4004" i="78" s="1"/>
  <c r="A4005" i="78" s="1"/>
  <c r="A4006" i="78" s="1"/>
  <c r="A4007" i="78" s="1"/>
  <c r="A4008" i="78" s="1"/>
  <c r="A4009" i="78" s="1"/>
  <c r="A4010" i="78" s="1"/>
  <c r="A4011" i="78" s="1"/>
  <c r="A4012" i="78" s="1"/>
  <c r="A4013" i="78" s="1"/>
  <c r="A4014" i="78" s="1"/>
  <c r="A4015" i="78" s="1"/>
  <c r="A4016" i="78" s="1"/>
  <c r="A4017" i="78" s="1"/>
  <c r="A4018" i="78" s="1"/>
  <c r="A4019" i="78" s="1"/>
  <c r="A4020" i="78" s="1"/>
  <c r="A4021" i="78" s="1"/>
  <c r="A4022" i="78" s="1"/>
  <c r="A4023" i="78" s="1"/>
  <c r="A4024" i="78" s="1"/>
  <c r="A4025" i="78" s="1"/>
  <c r="A4026" i="78" s="1"/>
  <c r="A4027" i="78" s="1"/>
  <c r="A4028" i="78" s="1"/>
  <c r="A4029" i="78" s="1"/>
  <c r="A4030" i="78" s="1"/>
  <c r="A4031" i="78" s="1"/>
  <c r="A4032" i="78" s="1"/>
  <c r="A4033" i="78" s="1"/>
  <c r="A4034" i="78" s="1"/>
  <c r="A4035" i="78" s="1"/>
  <c r="A4036" i="78" s="1"/>
  <c r="A4037" i="78" s="1"/>
  <c r="A4038" i="78" s="1"/>
  <c r="A4039" i="78" s="1"/>
  <c r="A4040" i="78" s="1"/>
  <c r="A4041" i="78" s="1"/>
  <c r="A4042" i="78" s="1"/>
  <c r="A4043" i="78" s="1"/>
  <c r="A4044" i="78" s="1"/>
  <c r="A4045" i="78" s="1"/>
  <c r="A4046" i="78" s="1"/>
  <c r="A4047" i="78" s="1"/>
  <c r="A4048" i="78" s="1"/>
  <c r="A4049" i="78" s="1"/>
  <c r="A4050" i="78" s="1"/>
  <c r="A4051" i="78" s="1"/>
  <c r="A4052" i="78" s="1"/>
  <c r="A4053" i="78" s="1"/>
  <c r="A4054" i="78" s="1"/>
  <c r="A4055" i="78" s="1"/>
  <c r="A4056" i="78" s="1"/>
  <c r="A4057" i="78" s="1"/>
  <c r="A4058" i="78" s="1"/>
  <c r="A4059" i="78" s="1"/>
  <c r="A4060" i="78" s="1"/>
  <c r="A4061" i="78" s="1"/>
  <c r="A4062" i="78" s="1"/>
  <c r="A4063" i="78" s="1"/>
  <c r="A4064" i="78" s="1"/>
  <c r="A4065" i="78" s="1"/>
  <c r="A4066" i="78" s="1"/>
  <c r="A4067" i="78" s="1"/>
  <c r="A4068" i="78" s="1"/>
  <c r="A4069" i="78" s="1"/>
  <c r="A4070" i="78" s="1"/>
  <c r="A4071" i="78" s="1"/>
  <c r="A4072" i="78" s="1"/>
  <c r="A4073" i="78" s="1"/>
  <c r="A4074" i="78" s="1"/>
  <c r="A4075" i="78" s="1"/>
  <c r="A4076" i="78" s="1"/>
  <c r="A4077" i="78" s="1"/>
  <c r="A4078" i="78" s="1"/>
  <c r="A4079" i="78" s="1"/>
  <c r="A4080" i="78" s="1"/>
  <c r="A4081" i="78" s="1"/>
  <c r="A4082" i="78" s="1"/>
  <c r="A4083" i="78" s="1"/>
  <c r="A4084" i="78" s="1"/>
  <c r="A4085" i="78" s="1"/>
  <c r="A4086" i="78" s="1"/>
  <c r="A4087" i="78" s="1"/>
  <c r="A4088" i="78" s="1"/>
  <c r="A4089" i="78" s="1"/>
  <c r="A4090" i="78" s="1"/>
  <c r="A4091" i="78" s="1"/>
  <c r="A4092" i="78" s="1"/>
  <c r="A4093" i="78" s="1"/>
  <c r="A4094" i="78" s="1"/>
  <c r="A4095" i="78" s="1"/>
  <c r="A4096" i="78" s="1"/>
  <c r="A4097" i="78" s="1"/>
  <c r="A4098" i="78" s="1"/>
  <c r="A4099" i="78" s="1"/>
  <c r="A4100" i="78" s="1"/>
  <c r="A4101" i="78" s="1"/>
  <c r="A4102" i="78" s="1"/>
  <c r="A4103" i="78" s="1"/>
  <c r="A4104" i="78" s="1"/>
  <c r="A4105" i="78" s="1"/>
  <c r="A4106" i="78" s="1"/>
  <c r="A4107" i="78" s="1"/>
  <c r="A4108" i="78" s="1"/>
  <c r="A4109" i="78" s="1"/>
  <c r="A4110" i="78" s="1"/>
  <c r="A4111" i="78" s="1"/>
  <c r="A4112" i="78" s="1"/>
  <c r="A4113" i="78" s="1"/>
  <c r="A4114" i="78" s="1"/>
  <c r="A4115" i="78" s="1"/>
  <c r="A4116" i="78" s="1"/>
  <c r="A4117" i="78" s="1"/>
  <c r="A4118" i="78" s="1"/>
  <c r="A4119" i="78" s="1"/>
  <c r="A4120" i="78" s="1"/>
  <c r="A4121" i="78" s="1"/>
  <c r="A4122" i="78" s="1"/>
  <c r="A4123" i="78" s="1"/>
  <c r="A4124" i="78" s="1"/>
  <c r="A4125" i="78" s="1"/>
  <c r="A4126" i="78" s="1"/>
  <c r="A4127" i="78" s="1"/>
  <c r="A4128" i="78" s="1"/>
  <c r="A4129" i="78" s="1"/>
  <c r="A4130" i="78" s="1"/>
  <c r="A4131" i="78" s="1"/>
  <c r="A4132" i="78" s="1"/>
  <c r="A4133" i="78" s="1"/>
  <c r="A4134" i="78" s="1"/>
  <c r="A4135" i="78" s="1"/>
  <c r="A4136" i="78" s="1"/>
  <c r="A4137" i="78" s="1"/>
  <c r="A4138" i="78" s="1"/>
  <c r="A4139" i="78" s="1"/>
  <c r="A4140" i="78" s="1"/>
  <c r="A4141" i="78" s="1"/>
  <c r="A4142" i="78" s="1"/>
  <c r="A4143" i="78" s="1"/>
  <c r="A4144" i="78" s="1"/>
  <c r="A4145" i="78" s="1"/>
  <c r="A4146" i="78" s="1"/>
  <c r="A4147" i="78" s="1"/>
  <c r="A4148" i="78" s="1"/>
  <c r="A4149" i="78" s="1"/>
  <c r="A4150" i="78" s="1"/>
  <c r="A4151" i="78" s="1"/>
  <c r="A4152" i="78" s="1"/>
  <c r="A4153" i="78" s="1"/>
  <c r="A4154" i="78" s="1"/>
  <c r="A4155" i="78" s="1"/>
  <c r="A4156" i="78" s="1"/>
  <c r="A4157" i="78" s="1"/>
  <c r="A4158" i="78" s="1"/>
  <c r="A4159" i="78" s="1"/>
  <c r="A4160" i="78" s="1"/>
  <c r="A4161" i="78" s="1"/>
  <c r="A4162" i="78" s="1"/>
  <c r="A4163" i="78" s="1"/>
  <c r="A4164" i="78" s="1"/>
  <c r="A4165" i="78" s="1"/>
  <c r="A4166" i="78" s="1"/>
  <c r="A4167" i="78" s="1"/>
  <c r="A4168" i="78" s="1"/>
  <c r="A4169" i="78" s="1"/>
  <c r="A4170" i="78" s="1"/>
  <c r="A4171" i="78" s="1"/>
  <c r="A4172" i="78" s="1"/>
  <c r="A4173" i="78" s="1"/>
  <c r="A4174" i="78" s="1"/>
  <c r="A4175" i="78" s="1"/>
  <c r="A4176" i="78" s="1"/>
  <c r="A4177" i="78" s="1"/>
  <c r="A4178" i="78" s="1"/>
  <c r="A4179" i="78" s="1"/>
  <c r="A4180" i="78" s="1"/>
  <c r="A4181" i="78" s="1"/>
  <c r="A4182" i="78" s="1"/>
  <c r="A4183" i="78" s="1"/>
  <c r="A4184" i="78" s="1"/>
  <c r="A4185" i="78" s="1"/>
  <c r="A4186" i="78" s="1"/>
  <c r="A4187" i="78" s="1"/>
  <c r="A4188" i="78" s="1"/>
  <c r="A4189" i="78" s="1"/>
  <c r="A4190" i="78" s="1"/>
  <c r="A4191" i="78" s="1"/>
  <c r="A4192" i="78" s="1"/>
  <c r="A4193" i="78" s="1"/>
  <c r="A4194" i="78" s="1"/>
  <c r="A4195" i="78" s="1"/>
  <c r="A4196" i="78" s="1"/>
  <c r="A4197" i="78" s="1"/>
  <c r="A4198" i="78" s="1"/>
  <c r="A4199" i="78" s="1"/>
  <c r="A4200" i="78" s="1"/>
  <c r="A4201" i="78" s="1"/>
  <c r="A4202" i="78" s="1"/>
  <c r="A4203" i="78" s="1"/>
  <c r="A4204" i="78" s="1"/>
  <c r="A4205" i="78" s="1"/>
  <c r="A4206" i="78" s="1"/>
  <c r="A4207" i="78" s="1"/>
  <c r="A4208" i="78" s="1"/>
  <c r="A4209" i="78" s="1"/>
  <c r="A4210" i="78" s="1"/>
  <c r="A4211" i="78" s="1"/>
  <c r="A4212" i="78" s="1"/>
  <c r="A4213" i="78" s="1"/>
  <c r="A4214" i="78" s="1"/>
  <c r="A4215" i="78" s="1"/>
  <c r="A4216" i="78" s="1"/>
  <c r="A4217" i="78" s="1"/>
  <c r="A4218" i="78" s="1"/>
  <c r="A4219" i="78" s="1"/>
  <c r="A4220" i="78" s="1"/>
  <c r="A4221" i="78" s="1"/>
  <c r="A4222" i="78" s="1"/>
  <c r="A4223" i="78" s="1"/>
  <c r="A4224" i="78" s="1"/>
  <c r="A4225" i="78" s="1"/>
  <c r="A4226" i="78" s="1"/>
  <c r="A4227" i="78" s="1"/>
  <c r="A4228" i="78" s="1"/>
  <c r="A4229" i="78" s="1"/>
  <c r="A4230" i="78" s="1"/>
  <c r="A4231" i="78" s="1"/>
  <c r="A4232" i="78" s="1"/>
  <c r="A4233" i="78" s="1"/>
  <c r="A4234" i="78" s="1"/>
  <c r="A4235" i="78" s="1"/>
  <c r="A4236" i="78" s="1"/>
  <c r="A4237" i="78" s="1"/>
  <c r="A4238" i="78" s="1"/>
  <c r="A4239" i="78" s="1"/>
  <c r="A4240" i="78" s="1"/>
  <c r="A4241" i="78" s="1"/>
  <c r="A4242" i="78" s="1"/>
  <c r="A4243" i="78" s="1"/>
  <c r="A4244" i="78" s="1"/>
  <c r="A4245" i="78" s="1"/>
  <c r="A4246" i="78" s="1"/>
  <c r="A4247" i="78" s="1"/>
  <c r="A4248" i="78" s="1"/>
  <c r="A4249" i="78" s="1"/>
  <c r="A4250" i="78" s="1"/>
  <c r="A4251" i="78" s="1"/>
  <c r="A4252" i="78" s="1"/>
  <c r="A4253" i="78" s="1"/>
  <c r="A4254" i="78" s="1"/>
  <c r="A4255" i="78" s="1"/>
  <c r="A4256" i="78" s="1"/>
  <c r="A4257" i="78" s="1"/>
  <c r="A4258" i="78" s="1"/>
  <c r="A4259" i="78" s="1"/>
  <c r="A4260" i="78" s="1"/>
  <c r="A4261" i="78" s="1"/>
  <c r="A4262" i="78" s="1"/>
  <c r="A4263" i="78" s="1"/>
  <c r="A4264" i="78" s="1"/>
  <c r="A4265" i="78" s="1"/>
  <c r="A4266" i="78" s="1"/>
  <c r="A4267" i="78" s="1"/>
  <c r="A4268" i="78" s="1"/>
  <c r="A4269" i="78" s="1"/>
  <c r="A4270" i="78" s="1"/>
  <c r="A4271" i="78" s="1"/>
  <c r="A4272" i="78" s="1"/>
  <c r="A4273" i="78" s="1"/>
  <c r="A4274" i="78" s="1"/>
  <c r="A4275" i="78" s="1"/>
  <c r="A4276" i="78" s="1"/>
  <c r="A4277" i="78" s="1"/>
  <c r="A4278" i="78" s="1"/>
  <c r="A4279" i="78" s="1"/>
  <c r="A4280" i="78" s="1"/>
  <c r="A4281" i="78" s="1"/>
  <c r="A4282" i="78" s="1"/>
  <c r="A4283" i="78" s="1"/>
  <c r="A4284" i="78" s="1"/>
  <c r="A4285" i="78" s="1"/>
  <c r="A4286" i="78" s="1"/>
  <c r="A4287" i="78" s="1"/>
  <c r="A4288" i="78" s="1"/>
  <c r="A4289" i="78" s="1"/>
  <c r="A4290" i="78" s="1"/>
  <c r="A4291" i="78" s="1"/>
  <c r="A4292" i="78" s="1"/>
  <c r="A4293" i="78" s="1"/>
  <c r="A4294" i="78" s="1"/>
  <c r="A4295" i="78" s="1"/>
  <c r="A4296" i="78" s="1"/>
  <c r="A4297" i="78" s="1"/>
  <c r="A4298" i="78" s="1"/>
  <c r="A4299" i="78" s="1"/>
  <c r="A4300" i="78" s="1"/>
  <c r="A4301" i="78" s="1"/>
  <c r="A4302" i="78" s="1"/>
  <c r="A4303" i="78" s="1"/>
  <c r="A4304" i="78" s="1"/>
  <c r="A4305" i="78" s="1"/>
  <c r="A4306" i="78" s="1"/>
  <c r="A4307" i="78" s="1"/>
  <c r="A4308" i="78" s="1"/>
  <c r="A4309" i="78" s="1"/>
  <c r="A4310" i="78" s="1"/>
  <c r="A4311" i="78" s="1"/>
  <c r="A4312" i="78" s="1"/>
  <c r="A4313" i="78" s="1"/>
  <c r="A4314" i="78" s="1"/>
  <c r="A4315" i="78" s="1"/>
  <c r="A4316" i="78" s="1"/>
  <c r="A4317" i="78" s="1"/>
  <c r="A4318" i="78" s="1"/>
  <c r="A4319" i="78" s="1"/>
  <c r="A4320" i="78" s="1"/>
  <c r="A4321" i="78" s="1"/>
  <c r="A4322" i="78" s="1"/>
  <c r="A4323" i="78" s="1"/>
  <c r="A4324" i="78" s="1"/>
  <c r="A4325" i="78" s="1"/>
  <c r="A4326" i="78" s="1"/>
  <c r="A4327" i="78" s="1"/>
  <c r="A4328" i="78" s="1"/>
  <c r="A4329" i="78" s="1"/>
  <c r="A4330" i="78" s="1"/>
  <c r="A4331" i="78" s="1"/>
  <c r="A4332" i="78" s="1"/>
  <c r="A4333" i="78" s="1"/>
  <c r="A4334" i="78" s="1"/>
  <c r="A4335" i="78" s="1"/>
  <c r="A4336" i="78" s="1"/>
  <c r="A4337" i="78" s="1"/>
  <c r="A4338" i="78" s="1"/>
  <c r="A4339" i="78" s="1"/>
  <c r="A4340" i="78" s="1"/>
  <c r="A4341" i="78" s="1"/>
  <c r="A4342" i="78" s="1"/>
  <c r="A4343" i="78" s="1"/>
  <c r="A4344" i="78" s="1"/>
  <c r="A4345" i="78" s="1"/>
  <c r="A4346" i="78" s="1"/>
  <c r="A4347" i="78" s="1"/>
  <c r="A4348" i="78" s="1"/>
  <c r="A4349" i="78" s="1"/>
  <c r="A4350" i="78" s="1"/>
  <c r="A4351" i="78" s="1"/>
  <c r="A4352" i="78" s="1"/>
  <c r="A4353" i="78" s="1"/>
  <c r="A4354" i="78" s="1"/>
  <c r="A4355" i="78" s="1"/>
  <c r="A4356" i="78" s="1"/>
  <c r="A4357" i="78" s="1"/>
  <c r="A4358" i="78" s="1"/>
  <c r="A4359" i="78" s="1"/>
  <c r="A4360" i="78" s="1"/>
  <c r="A4361" i="78" s="1"/>
  <c r="A4362" i="78" s="1"/>
  <c r="A4363" i="78" s="1"/>
  <c r="A4364" i="78" s="1"/>
  <c r="A4365" i="78" s="1"/>
  <c r="A4366" i="78" s="1"/>
  <c r="A4367" i="78" s="1"/>
  <c r="A4368" i="78" s="1"/>
  <c r="A4369" i="78" s="1"/>
  <c r="A4370" i="78" s="1"/>
  <c r="A4371" i="78" s="1"/>
  <c r="A4372" i="78" s="1"/>
  <c r="A4373" i="78" s="1"/>
  <c r="A4374" i="78" s="1"/>
  <c r="A4375" i="78" s="1"/>
  <c r="A4376" i="78" s="1"/>
  <c r="A4377" i="78" s="1"/>
  <c r="A4378" i="78" s="1"/>
  <c r="A4379" i="78" s="1"/>
  <c r="A4380" i="78" s="1"/>
  <c r="A4381" i="78" s="1"/>
  <c r="A4382" i="78" s="1"/>
  <c r="A4383" i="78" s="1"/>
  <c r="A4384" i="78" s="1"/>
  <c r="A4385" i="78" s="1"/>
  <c r="A4386" i="78" s="1"/>
  <c r="A4387" i="78" s="1"/>
  <c r="A4388" i="78" s="1"/>
  <c r="A4389" i="78" s="1"/>
  <c r="A4390" i="78" s="1"/>
  <c r="A4391" i="78" s="1"/>
  <c r="A4392" i="78" s="1"/>
  <c r="A4393" i="78" s="1"/>
  <c r="A4394" i="78" s="1"/>
  <c r="A4395" i="78" s="1"/>
  <c r="A4396" i="78" s="1"/>
  <c r="A4397" i="78" s="1"/>
  <c r="A4398" i="78" s="1"/>
  <c r="A4399" i="78" s="1"/>
  <c r="A4400" i="78" s="1"/>
  <c r="A4401" i="78" s="1"/>
  <c r="A4402" i="78" s="1"/>
  <c r="A4403" i="78" s="1"/>
  <c r="A4404" i="78" s="1"/>
  <c r="A4405" i="78" s="1"/>
  <c r="A4406" i="78" s="1"/>
  <c r="A4407" i="78" s="1"/>
  <c r="A4408" i="78" s="1"/>
  <c r="A4409" i="78" s="1"/>
  <c r="A4410" i="78" s="1"/>
  <c r="A4411" i="78" s="1"/>
  <c r="A4412" i="78" s="1"/>
  <c r="A4413" i="78" s="1"/>
  <c r="A4414" i="78" s="1"/>
  <c r="A4415" i="78" s="1"/>
  <c r="A4416" i="78" s="1"/>
  <c r="A4417" i="78" s="1"/>
  <c r="A4418" i="78" s="1"/>
  <c r="A4419" i="78" s="1"/>
  <c r="A4420" i="78" s="1"/>
  <c r="A4421" i="78" s="1"/>
  <c r="A4422" i="78" s="1"/>
  <c r="A4423" i="78" s="1"/>
  <c r="A4424" i="78" s="1"/>
  <c r="A4425" i="78" s="1"/>
  <c r="A4426" i="78" s="1"/>
  <c r="A4427" i="78" s="1"/>
  <c r="A4428" i="78" s="1"/>
  <c r="A4429" i="78" s="1"/>
  <c r="A4430" i="78" s="1"/>
  <c r="A4431" i="78" s="1"/>
  <c r="A4432" i="78" s="1"/>
  <c r="A4433" i="78" s="1"/>
  <c r="A4434" i="78" s="1"/>
  <c r="A4435" i="78" s="1"/>
  <c r="A4436" i="78" s="1"/>
  <c r="A4437" i="78" s="1"/>
  <c r="A4438" i="78" s="1"/>
  <c r="A4439" i="78" s="1"/>
  <c r="A4440" i="78" s="1"/>
  <c r="A4441" i="78" s="1"/>
  <c r="A4442" i="78" s="1"/>
  <c r="A4443" i="78" s="1"/>
  <c r="A4444" i="78" s="1"/>
  <c r="A4445" i="78" s="1"/>
  <c r="A4446" i="78" s="1"/>
  <c r="A4447" i="78" s="1"/>
  <c r="A4448" i="78" s="1"/>
  <c r="A4449" i="78" s="1"/>
  <c r="A4450" i="78" s="1"/>
  <c r="A4451" i="78" s="1"/>
  <c r="A4452" i="78" s="1"/>
  <c r="A4453" i="78" s="1"/>
  <c r="A4454" i="78" s="1"/>
  <c r="A4455" i="78" s="1"/>
  <c r="A4456" i="78" s="1"/>
  <c r="A4457" i="78" s="1"/>
  <c r="A4458" i="78" s="1"/>
  <c r="A4459" i="78" s="1"/>
  <c r="A4460" i="78" s="1"/>
  <c r="A4461" i="78" s="1"/>
  <c r="A4462" i="78" s="1"/>
  <c r="A4463" i="78" s="1"/>
  <c r="A4464" i="78" s="1"/>
  <c r="A4465" i="78" s="1"/>
  <c r="A4466" i="78" s="1"/>
  <c r="A4467" i="78" s="1"/>
  <c r="A4468" i="78" s="1"/>
  <c r="A4469" i="78" s="1"/>
  <c r="A4470" i="78" s="1"/>
  <c r="A4471" i="78" s="1"/>
  <c r="A4472" i="78" s="1"/>
  <c r="A4473" i="78" s="1"/>
  <c r="A4474" i="78" s="1"/>
  <c r="A4475" i="78" s="1"/>
  <c r="A4476" i="78" s="1"/>
  <c r="A4477" i="78" s="1"/>
  <c r="A4478" i="78" s="1"/>
  <c r="A4479" i="78" s="1"/>
  <c r="A4480" i="78" s="1"/>
  <c r="A4481" i="78" s="1"/>
  <c r="A4482" i="78" s="1"/>
  <c r="A4483" i="78" s="1"/>
  <c r="A4484" i="78" s="1"/>
  <c r="A4485" i="78" s="1"/>
  <c r="A4486" i="78" s="1"/>
  <c r="A4487" i="78" s="1"/>
  <c r="A4488" i="78" s="1"/>
  <c r="A4489" i="78" s="1"/>
  <c r="A4490" i="78" s="1"/>
  <c r="A4491" i="78" s="1"/>
  <c r="A4492" i="78" s="1"/>
  <c r="A4493" i="78" s="1"/>
  <c r="A4494" i="78" s="1"/>
  <c r="A4495" i="78" s="1"/>
  <c r="A4496" i="78" s="1"/>
  <c r="A4497" i="78" s="1"/>
  <c r="A4498" i="78" s="1"/>
  <c r="A4499" i="78" s="1"/>
  <c r="A4500" i="78" s="1"/>
  <c r="A4501" i="78" s="1"/>
  <c r="A4502" i="78" s="1"/>
  <c r="A4503" i="78" s="1"/>
  <c r="A4504" i="78" s="1"/>
  <c r="A4505" i="78" s="1"/>
  <c r="A4506" i="78" s="1"/>
  <c r="A4507" i="78" s="1"/>
  <c r="A4508" i="78" s="1"/>
  <c r="A4509" i="78" s="1"/>
  <c r="A4510" i="78" s="1"/>
  <c r="A4511" i="78" s="1"/>
  <c r="A4512" i="78" s="1"/>
  <c r="A4513" i="78" s="1"/>
  <c r="A4514" i="78" s="1"/>
  <c r="A4515" i="78" s="1"/>
  <c r="A4516" i="78" s="1"/>
  <c r="A4517" i="78" s="1"/>
  <c r="A4518" i="78" s="1"/>
  <c r="A4519" i="78" s="1"/>
  <c r="A4520" i="78" s="1"/>
  <c r="A4521" i="78" s="1"/>
  <c r="A4522" i="78" s="1"/>
  <c r="A4523" i="78" s="1"/>
  <c r="A4524" i="78" s="1"/>
  <c r="A4525" i="78" s="1"/>
  <c r="A4526" i="78" s="1"/>
  <c r="A4527" i="78" s="1"/>
  <c r="A4528" i="78" s="1"/>
  <c r="A4529" i="78" s="1"/>
  <c r="A4530" i="78" s="1"/>
  <c r="A4531" i="78" s="1"/>
  <c r="A4532" i="78" s="1"/>
  <c r="A4533" i="78" s="1"/>
  <c r="A4534" i="78" s="1"/>
  <c r="A4535" i="78" s="1"/>
  <c r="A4536" i="78" s="1"/>
  <c r="A4537" i="78" s="1"/>
  <c r="A4538" i="78" s="1"/>
  <c r="A4539" i="78" s="1"/>
  <c r="A4540" i="78" s="1"/>
  <c r="A4541" i="78" s="1"/>
  <c r="A4542" i="78" s="1"/>
  <c r="A4543" i="78" s="1"/>
  <c r="A4544" i="78" s="1"/>
  <c r="A4545" i="78" s="1"/>
  <c r="A4546" i="78" s="1"/>
  <c r="A4547" i="78" s="1"/>
  <c r="A4548" i="78" s="1"/>
  <c r="A4549" i="78" s="1"/>
  <c r="A4550" i="78" s="1"/>
  <c r="A4551" i="78" s="1"/>
  <c r="A4552" i="78" s="1"/>
  <c r="A4553" i="78" s="1"/>
  <c r="A4554" i="78" s="1"/>
  <c r="A4555" i="78" s="1"/>
  <c r="A4556" i="78" s="1"/>
  <c r="A4557" i="78" s="1"/>
  <c r="A4558" i="78" s="1"/>
  <c r="A4559" i="78" s="1"/>
  <c r="A4560" i="78" s="1"/>
  <c r="A4561" i="78" s="1"/>
  <c r="A4562" i="78" s="1"/>
  <c r="A4563" i="78" s="1"/>
  <c r="A4564" i="78" s="1"/>
  <c r="A4565" i="78" s="1"/>
  <c r="A4566" i="78" s="1"/>
  <c r="A4567" i="78" s="1"/>
  <c r="A4568" i="78" s="1"/>
  <c r="A4569" i="78" s="1"/>
  <c r="A4570" i="78" s="1"/>
  <c r="A4571" i="78" s="1"/>
  <c r="A4572" i="78" s="1"/>
  <c r="A4573" i="78" s="1"/>
  <c r="A4574" i="78" s="1"/>
  <c r="A4575" i="78" s="1"/>
  <c r="A4576" i="78" s="1"/>
  <c r="A4577" i="78" s="1"/>
  <c r="A4578" i="78" s="1"/>
  <c r="A4579" i="78" s="1"/>
  <c r="A4580" i="78" s="1"/>
  <c r="A4581" i="78" s="1"/>
  <c r="A4582" i="78" s="1"/>
  <c r="A4583" i="78" s="1"/>
  <c r="A4584" i="78" s="1"/>
  <c r="A4585" i="78" s="1"/>
  <c r="A4586" i="78" s="1"/>
  <c r="A4587" i="78" s="1"/>
  <c r="A4588" i="78" s="1"/>
  <c r="A4589" i="78" s="1"/>
  <c r="A4590" i="78" s="1"/>
  <c r="A4591" i="78" s="1"/>
  <c r="A4592" i="78" s="1"/>
  <c r="A4593" i="78" s="1"/>
  <c r="A4594" i="78" s="1"/>
  <c r="A4595" i="78" s="1"/>
  <c r="A4596" i="78" s="1"/>
  <c r="A4597" i="78" s="1"/>
  <c r="A4598" i="78" s="1"/>
  <c r="A4599" i="78" s="1"/>
  <c r="A4600" i="78" s="1"/>
  <c r="A4601" i="78" s="1"/>
  <c r="A4602" i="78" s="1"/>
  <c r="A4603" i="78" s="1"/>
  <c r="A4604" i="78" s="1"/>
  <c r="A4605" i="78" s="1"/>
  <c r="A4606" i="78" s="1"/>
  <c r="A4607" i="78" s="1"/>
  <c r="A4608" i="78" s="1"/>
  <c r="A4609" i="78" s="1"/>
  <c r="A4610" i="78" s="1"/>
  <c r="A4611" i="78" s="1"/>
  <c r="A4612" i="78" s="1"/>
  <c r="A4613" i="78" s="1"/>
  <c r="A4614" i="78" s="1"/>
  <c r="A4615" i="78" s="1"/>
  <c r="A4616" i="78" s="1"/>
  <c r="A4617" i="78" s="1"/>
  <c r="A4618" i="78" s="1"/>
  <c r="A4619" i="78" s="1"/>
  <c r="A4620" i="78" s="1"/>
  <c r="A4621" i="78" s="1"/>
  <c r="A4622" i="78" s="1"/>
  <c r="A4623" i="78" s="1"/>
  <c r="A4624" i="78" s="1"/>
  <c r="A4625" i="78" s="1"/>
  <c r="A4626" i="78" s="1"/>
  <c r="A4627" i="78" s="1"/>
  <c r="A4628" i="78" s="1"/>
  <c r="A4629" i="78" s="1"/>
  <c r="A4630" i="78" s="1"/>
  <c r="A4631" i="78" s="1"/>
  <c r="A4632" i="78" s="1"/>
  <c r="A4633" i="78" s="1"/>
  <c r="A4634" i="78" s="1"/>
  <c r="A4635" i="78" s="1"/>
  <c r="A4636" i="78" s="1"/>
  <c r="A4637" i="78" s="1"/>
  <c r="A4638" i="78" s="1"/>
  <c r="A4639" i="78" s="1"/>
  <c r="A4640" i="78" s="1"/>
  <c r="A4641" i="78" s="1"/>
  <c r="A4642" i="78" s="1"/>
  <c r="A4643" i="78" s="1"/>
  <c r="A4644" i="78" s="1"/>
  <c r="A4645" i="78" s="1"/>
  <c r="A4646" i="78" s="1"/>
  <c r="A4647" i="78" s="1"/>
  <c r="A4648" i="78" s="1"/>
  <c r="A4649" i="78" s="1"/>
  <c r="A4650" i="78" s="1"/>
  <c r="A4651" i="78" s="1"/>
  <c r="A4652" i="78" s="1"/>
  <c r="A4653" i="78" s="1"/>
  <c r="A4654" i="78" s="1"/>
  <c r="A4655" i="78" s="1"/>
  <c r="A4656" i="78" s="1"/>
  <c r="A4657" i="78" s="1"/>
  <c r="A4658" i="78" s="1"/>
  <c r="A4659" i="78" s="1"/>
  <c r="A4660" i="78" s="1"/>
  <c r="A4661" i="78" s="1"/>
  <c r="A4662" i="78" s="1"/>
  <c r="A4663" i="78" s="1"/>
  <c r="A4664" i="78" s="1"/>
  <c r="A4665" i="78" s="1"/>
  <c r="A4666" i="78" s="1"/>
  <c r="A4667" i="78" s="1"/>
  <c r="A4668" i="78" s="1"/>
  <c r="A4669" i="78" s="1"/>
  <c r="A4670" i="78" s="1"/>
  <c r="A4671" i="78" s="1"/>
  <c r="A4672" i="78" s="1"/>
  <c r="A4673" i="78" s="1"/>
  <c r="A4674" i="78" s="1"/>
  <c r="A4675" i="78" s="1"/>
  <c r="A4676" i="78" s="1"/>
  <c r="A4677" i="78" s="1"/>
  <c r="A4678" i="78" s="1"/>
  <c r="A4679" i="78" s="1"/>
  <c r="A4680" i="78" s="1"/>
  <c r="A4681" i="78" s="1"/>
  <c r="A4682" i="78" s="1"/>
  <c r="A4683" i="78" s="1"/>
  <c r="A4684" i="78" s="1"/>
  <c r="A4685" i="78" s="1"/>
  <c r="A4686" i="78" s="1"/>
  <c r="A4687" i="78" s="1"/>
  <c r="A4688" i="78" s="1"/>
  <c r="A4689" i="78" s="1"/>
  <c r="A4690" i="78" s="1"/>
  <c r="A4691" i="78" s="1"/>
  <c r="A4692" i="78" s="1"/>
  <c r="A4693" i="78" s="1"/>
  <c r="A4694" i="78" s="1"/>
  <c r="A4695" i="78" s="1"/>
  <c r="A4696" i="78" s="1"/>
  <c r="A4697" i="78" s="1"/>
  <c r="A4698" i="78" s="1"/>
  <c r="A4699" i="78" s="1"/>
  <c r="A4700" i="78" s="1"/>
  <c r="A4701" i="78" s="1"/>
  <c r="A4702" i="78" s="1"/>
  <c r="A4703" i="78" s="1"/>
  <c r="A4704" i="78" s="1"/>
  <c r="A4705" i="78" s="1"/>
  <c r="A4706" i="78" s="1"/>
  <c r="A4707" i="78" s="1"/>
  <c r="A4708" i="78" s="1"/>
  <c r="A4709" i="78" s="1"/>
  <c r="A4710" i="78" s="1"/>
  <c r="A4711" i="78" s="1"/>
  <c r="A4712" i="78" s="1"/>
  <c r="A4713" i="78" s="1"/>
  <c r="A4714" i="78" s="1"/>
  <c r="A4715" i="78" s="1"/>
  <c r="A4716" i="78" s="1"/>
  <c r="A4717" i="78" s="1"/>
  <c r="A4718" i="78" s="1"/>
  <c r="A4719" i="78" s="1"/>
  <c r="A4720" i="78" s="1"/>
  <c r="A4721" i="78" s="1"/>
  <c r="A4722" i="78" s="1"/>
  <c r="A4723" i="78" s="1"/>
  <c r="A4724" i="78" s="1"/>
  <c r="A4725" i="78" s="1"/>
  <c r="A4726" i="78" s="1"/>
  <c r="A4727" i="78" s="1"/>
  <c r="A4728" i="78" s="1"/>
  <c r="A4729" i="78" s="1"/>
  <c r="A4730" i="78" s="1"/>
  <c r="A4731" i="78" s="1"/>
  <c r="A4732" i="78" s="1"/>
  <c r="A4733" i="78" s="1"/>
  <c r="A4734" i="78" s="1"/>
  <c r="A4735" i="78" s="1"/>
  <c r="A4736" i="78" s="1"/>
  <c r="A4737" i="78" s="1"/>
  <c r="A4738" i="78" s="1"/>
  <c r="A4739" i="78" s="1"/>
  <c r="A4740" i="78" s="1"/>
  <c r="A4741" i="78" s="1"/>
  <c r="A4742" i="78" s="1"/>
  <c r="A4743" i="78" s="1"/>
  <c r="A4744" i="78" s="1"/>
  <c r="A4745" i="78" s="1"/>
  <c r="A4746" i="78" s="1"/>
  <c r="A4747" i="78" s="1"/>
  <c r="A4748" i="78" s="1"/>
  <c r="A4749" i="78" s="1"/>
  <c r="A4750" i="78" s="1"/>
  <c r="A4751" i="78" s="1"/>
  <c r="A4752" i="78" s="1"/>
  <c r="A4753" i="78" s="1"/>
  <c r="A4754" i="78" s="1"/>
  <c r="A4755" i="78" s="1"/>
  <c r="A4756" i="78" s="1"/>
  <c r="A4757" i="78" s="1"/>
  <c r="A4758" i="78" s="1"/>
  <c r="A4759" i="78" s="1"/>
  <c r="A4760" i="78" s="1"/>
  <c r="A4761" i="78" s="1"/>
  <c r="A4762" i="78" s="1"/>
  <c r="A4763" i="78" s="1"/>
  <c r="A4764" i="78" s="1"/>
  <c r="A4765" i="78" s="1"/>
  <c r="A4766" i="78" s="1"/>
  <c r="A4767" i="78" s="1"/>
  <c r="A4768" i="78" s="1"/>
  <c r="A4769" i="78" s="1"/>
  <c r="A4770" i="78" s="1"/>
  <c r="A4771" i="78" s="1"/>
  <c r="A4772" i="78" s="1"/>
  <c r="A4773" i="78" s="1"/>
  <c r="A4774" i="78" s="1"/>
  <c r="A4775" i="78" s="1"/>
  <c r="A4776" i="78" s="1"/>
  <c r="A4777" i="78" s="1"/>
  <c r="A4778" i="78" s="1"/>
  <c r="A4779" i="78" s="1"/>
  <c r="A4780" i="78" s="1"/>
  <c r="A4781" i="78" s="1"/>
  <c r="A4782" i="78" s="1"/>
  <c r="A4783" i="78" s="1"/>
  <c r="A4784" i="78" s="1"/>
  <c r="A4785" i="78" s="1"/>
  <c r="A4786" i="78" s="1"/>
  <c r="A4787" i="78" s="1"/>
  <c r="A4788" i="78" s="1"/>
  <c r="A4789" i="78" s="1"/>
  <c r="A4790" i="78" s="1"/>
  <c r="A4791" i="78" s="1"/>
  <c r="A4792" i="78" s="1"/>
  <c r="A4793" i="78" s="1"/>
  <c r="A4794" i="78" s="1"/>
  <c r="A4795" i="78" s="1"/>
  <c r="A4796" i="78" s="1"/>
  <c r="A4797" i="78" s="1"/>
  <c r="A4798" i="78" s="1"/>
  <c r="A4799" i="78" s="1"/>
  <c r="A4800" i="78" s="1"/>
  <c r="A4801" i="78" s="1"/>
  <c r="A4802" i="78" s="1"/>
  <c r="A4803" i="78" s="1"/>
  <c r="A4804" i="78" s="1"/>
  <c r="A4805" i="78" s="1"/>
  <c r="A4806" i="78" s="1"/>
  <c r="A4807" i="78" s="1"/>
  <c r="A4808" i="78" s="1"/>
  <c r="A4809" i="78" s="1"/>
  <c r="A4810" i="78" s="1"/>
  <c r="A4811" i="78" s="1"/>
  <c r="A4812" i="78" s="1"/>
  <c r="A4813" i="78" s="1"/>
  <c r="A4814" i="78" s="1"/>
  <c r="A4815" i="78" s="1"/>
  <c r="A4816" i="78" s="1"/>
  <c r="A4817" i="78" s="1"/>
  <c r="A4818" i="78" s="1"/>
  <c r="A4819" i="78" s="1"/>
  <c r="A4820" i="78" s="1"/>
  <c r="A4821" i="78" s="1"/>
  <c r="A4822" i="78" s="1"/>
  <c r="A4823" i="78" s="1"/>
  <c r="A4824" i="78" s="1"/>
  <c r="A4825" i="78" s="1"/>
  <c r="A4826" i="78" s="1"/>
  <c r="A4827" i="78" s="1"/>
  <c r="A4828" i="78" s="1"/>
  <c r="A4829" i="78" s="1"/>
  <c r="A4830" i="78" s="1"/>
  <c r="A4831" i="78" s="1"/>
  <c r="A4832" i="78" s="1"/>
  <c r="A4833" i="78" s="1"/>
  <c r="A4834" i="78" s="1"/>
  <c r="A4835" i="78" s="1"/>
  <c r="A4836" i="78" s="1"/>
  <c r="A4837" i="78" s="1"/>
  <c r="A4838" i="78" s="1"/>
  <c r="A4839" i="78" s="1"/>
  <c r="A4840" i="78" s="1"/>
  <c r="A4841" i="78" s="1"/>
  <c r="A4842" i="78" s="1"/>
  <c r="A4843" i="78" s="1"/>
  <c r="A4844" i="78" s="1"/>
  <c r="A4845" i="78" s="1"/>
  <c r="A4846" i="78" s="1"/>
  <c r="A4847" i="78" s="1"/>
  <c r="A4848" i="78" s="1"/>
  <c r="A4849" i="78" s="1"/>
  <c r="A4850" i="78" s="1"/>
  <c r="A4851" i="78" s="1"/>
  <c r="A4852" i="78" s="1"/>
  <c r="A4853" i="78" s="1"/>
  <c r="A4854" i="78" s="1"/>
  <c r="A4855" i="78" s="1"/>
  <c r="A4856" i="78" s="1"/>
  <c r="A4857" i="78" s="1"/>
  <c r="A4858" i="78" s="1"/>
  <c r="A4859" i="78" s="1"/>
  <c r="A4860" i="78" s="1"/>
  <c r="A4861" i="78" s="1"/>
  <c r="A4862" i="78" s="1"/>
  <c r="A4863" i="78" s="1"/>
  <c r="A4864" i="78" s="1"/>
  <c r="A4865" i="78" s="1"/>
  <c r="A4866" i="78" s="1"/>
  <c r="A4867" i="78" s="1"/>
  <c r="A4868" i="78" s="1"/>
  <c r="A4869" i="78" s="1"/>
  <c r="A4870" i="78" s="1"/>
  <c r="A4871" i="78" s="1"/>
  <c r="A4872" i="78" s="1"/>
  <c r="A4873" i="78" s="1"/>
  <c r="A4874" i="78" s="1"/>
  <c r="A4875" i="78" s="1"/>
  <c r="A4876" i="78" s="1"/>
  <c r="A4877" i="78" s="1"/>
  <c r="A4878" i="78" s="1"/>
  <c r="A4879" i="78" s="1"/>
  <c r="A4880" i="78" s="1"/>
  <c r="A4881" i="78" s="1"/>
  <c r="A4882" i="78" s="1"/>
  <c r="A4883" i="78" s="1"/>
  <c r="A4884" i="78" s="1"/>
  <c r="A4885" i="78" s="1"/>
  <c r="A4886" i="78" s="1"/>
  <c r="A4887" i="78" s="1"/>
  <c r="A4888" i="78" s="1"/>
  <c r="A4889" i="78" s="1"/>
  <c r="A4890" i="78" s="1"/>
  <c r="A4891" i="78" s="1"/>
  <c r="A4892" i="78" s="1"/>
  <c r="A4893" i="78" s="1"/>
  <c r="A4894" i="78" s="1"/>
  <c r="A4895" i="78" s="1"/>
  <c r="A4896" i="78" s="1"/>
  <c r="A4897" i="78" s="1"/>
  <c r="A4898" i="78" s="1"/>
  <c r="A4899" i="78" s="1"/>
  <c r="A4900" i="78" s="1"/>
  <c r="A4901" i="78" s="1"/>
  <c r="A4902" i="78" s="1"/>
  <c r="A4903" i="78" s="1"/>
  <c r="A4904" i="78" s="1"/>
  <c r="A4905" i="78" s="1"/>
  <c r="A4906" i="78" s="1"/>
  <c r="A4907" i="78" s="1"/>
  <c r="A4908" i="78" s="1"/>
  <c r="A4909" i="78" s="1"/>
  <c r="A4910" i="78" s="1"/>
  <c r="A4911" i="78" s="1"/>
  <c r="A4912" i="78" s="1"/>
  <c r="A4913" i="78" s="1"/>
  <c r="A4914" i="78" s="1"/>
  <c r="A4915" i="78" s="1"/>
  <c r="A4916" i="78" s="1"/>
  <c r="A4917" i="78" s="1"/>
  <c r="A4918" i="78" s="1"/>
  <c r="A4919" i="78" s="1"/>
  <c r="A4920" i="78" s="1"/>
  <c r="A4921" i="78" s="1"/>
  <c r="A4922" i="78" s="1"/>
  <c r="A4923" i="78" s="1"/>
  <c r="A4924" i="78" s="1"/>
  <c r="A4925" i="78" s="1"/>
  <c r="A4926" i="78" s="1"/>
  <c r="A4927" i="78" s="1"/>
  <c r="A4928" i="78" s="1"/>
  <c r="A4929" i="78" s="1"/>
  <c r="A4930" i="78" s="1"/>
  <c r="A4931" i="78" s="1"/>
  <c r="A4932" i="78" s="1"/>
  <c r="A4933" i="78" s="1"/>
  <c r="A4934" i="78" s="1"/>
  <c r="A4935" i="78" s="1"/>
  <c r="A4936" i="78" s="1"/>
  <c r="A4937" i="78" s="1"/>
  <c r="A4938" i="78" s="1"/>
  <c r="A4939" i="78" s="1"/>
  <c r="A4940" i="78" s="1"/>
  <c r="A4941" i="78" s="1"/>
  <c r="A4942" i="78" s="1"/>
  <c r="A4943" i="78" s="1"/>
  <c r="A4944" i="78" s="1"/>
  <c r="A4945" i="78" s="1"/>
  <c r="A4946" i="78" s="1"/>
  <c r="A4947" i="78" s="1"/>
  <c r="A4948" i="78" s="1"/>
  <c r="A4949" i="78" s="1"/>
  <c r="A4950" i="78" s="1"/>
  <c r="A4951" i="78" s="1"/>
  <c r="A4952" i="78" s="1"/>
  <c r="A4953" i="78" s="1"/>
  <c r="A4954" i="78" s="1"/>
  <c r="A4955" i="78" s="1"/>
  <c r="A4956" i="78" s="1"/>
  <c r="A4957" i="78" s="1"/>
  <c r="A4958" i="78" s="1"/>
  <c r="A4959" i="78" s="1"/>
  <c r="A4960" i="78" s="1"/>
  <c r="A4961" i="78" s="1"/>
  <c r="A4962" i="78" s="1"/>
  <c r="A4963" i="78" s="1"/>
  <c r="A4964" i="78" s="1"/>
  <c r="A4965" i="78" s="1"/>
  <c r="A4966" i="78" s="1"/>
  <c r="A4967" i="78" s="1"/>
  <c r="A4968" i="78" s="1"/>
  <c r="A4969" i="78" s="1"/>
  <c r="A4970" i="78" s="1"/>
  <c r="A4971" i="78" s="1"/>
  <c r="A4972" i="78" s="1"/>
  <c r="A4973" i="78" s="1"/>
  <c r="A4974" i="78" s="1"/>
  <c r="A4975" i="78" s="1"/>
  <c r="A4976" i="78" s="1"/>
  <c r="A4977" i="78" s="1"/>
  <c r="A4978" i="78" s="1"/>
  <c r="A4979" i="78" s="1"/>
  <c r="A4980" i="78" s="1"/>
  <c r="A4981" i="78" s="1"/>
  <c r="A4982" i="78" s="1"/>
  <c r="A4983" i="78" s="1"/>
  <c r="A4984" i="78" s="1"/>
  <c r="A4985" i="78" s="1"/>
  <c r="A4986" i="78" s="1"/>
  <c r="A4987" i="78" s="1"/>
  <c r="A4988" i="78" s="1"/>
  <c r="A4989" i="78" s="1"/>
  <c r="A4990" i="78" s="1"/>
  <c r="A4991" i="78" s="1"/>
  <c r="A4992" i="78" s="1"/>
  <c r="A4993" i="78" s="1"/>
  <c r="A4994" i="78" s="1"/>
  <c r="A4995" i="78" s="1"/>
  <c r="A4996" i="78" s="1"/>
  <c r="A4997" i="78" s="1"/>
  <c r="A4998" i="78" s="1"/>
  <c r="A4999" i="78" s="1"/>
  <c r="A5000" i="78" s="1"/>
  <c r="A5001" i="78" s="1"/>
  <c r="A5002" i="78" s="1"/>
  <c r="A5003" i="78" s="1"/>
  <c r="A5004" i="78" s="1"/>
  <c r="A5005" i="78" s="1"/>
  <c r="A5006" i="78" s="1"/>
  <c r="A5007" i="78" s="1"/>
  <c r="A5008" i="78" s="1"/>
  <c r="A5009" i="78" s="1"/>
  <c r="A5010" i="78" s="1"/>
  <c r="A5011" i="78" s="1"/>
  <c r="A5012" i="78" s="1"/>
  <c r="A5013" i="78" s="1"/>
  <c r="A5014" i="78" s="1"/>
  <c r="A5015" i="78" s="1"/>
  <c r="A5016" i="78" s="1"/>
  <c r="A5017" i="78" s="1"/>
  <c r="A5018" i="78" s="1"/>
  <c r="A5019" i="78" s="1"/>
  <c r="E17" i="78"/>
  <c r="D21" i="78" s="1"/>
  <c r="E16" i="78"/>
  <c r="B7" i="78"/>
  <c r="D6" i="78"/>
  <c r="D13" i="78" s="1"/>
  <c r="C96" i="77"/>
  <c r="C94" i="77"/>
  <c r="D86" i="77"/>
  <c r="C85" i="77"/>
  <c r="C81" i="77"/>
  <c r="C80" i="77"/>
  <c r="C76" i="77"/>
  <c r="C83" i="77" s="1"/>
  <c r="C74" i="77"/>
  <c r="D72" i="77"/>
  <c r="C72" i="77"/>
  <c r="C71" i="77"/>
  <c r="C90" i="77" s="1"/>
  <c r="E70" i="77"/>
  <c r="E72" i="77" s="1"/>
  <c r="D70" i="77"/>
  <c r="D71" i="77" s="1"/>
  <c r="C60" i="77"/>
  <c r="C58" i="77"/>
  <c r="C57" i="77"/>
  <c r="C56" i="77"/>
  <c r="C55" i="77"/>
  <c r="C42" i="77"/>
  <c r="C51" i="77" s="1"/>
  <c r="K40" i="77"/>
  <c r="C38" i="77"/>
  <c r="G21" i="76"/>
  <c r="G22" i="76" s="1"/>
  <c r="G23" i="76" s="1"/>
  <c r="G24" i="76" s="1"/>
  <c r="G25" i="76" s="1"/>
  <c r="G26" i="76" s="1"/>
  <c r="G27" i="76" s="1"/>
  <c r="G28" i="76" s="1"/>
  <c r="G29" i="76" s="1"/>
  <c r="G30" i="76" s="1"/>
  <c r="G31" i="76" s="1"/>
  <c r="G32" i="76" s="1"/>
  <c r="G33" i="76" s="1"/>
  <c r="G34" i="76" s="1"/>
  <c r="G35" i="76" s="1"/>
  <c r="G36" i="76" s="1"/>
  <c r="G37" i="76" s="1"/>
  <c r="G38" i="76" s="1"/>
  <c r="G39" i="76" s="1"/>
  <c r="G40" i="76" s="1"/>
  <c r="G41" i="76" s="1"/>
  <c r="G42" i="76" s="1"/>
  <c r="G43" i="76" s="1"/>
  <c r="G44" i="76" s="1"/>
  <c r="G45" i="76" s="1"/>
  <c r="G46" i="76" s="1"/>
  <c r="G47" i="76" s="1"/>
  <c r="G48" i="76" s="1"/>
  <c r="G49" i="76" s="1"/>
  <c r="G50" i="76" s="1"/>
  <c r="G51" i="76" s="1"/>
  <c r="G52" i="76" s="1"/>
  <c r="G53" i="76" s="1"/>
  <c r="G54" i="76" s="1"/>
  <c r="G55" i="76" s="1"/>
  <c r="G56" i="76" s="1"/>
  <c r="G57" i="76" s="1"/>
  <c r="G58" i="76" s="1"/>
  <c r="G59" i="76" s="1"/>
  <c r="G60" i="76" s="1"/>
  <c r="G61" i="76" s="1"/>
  <c r="G62" i="76" s="1"/>
  <c r="G63" i="76" s="1"/>
  <c r="G64" i="76" s="1"/>
  <c r="G65" i="76" s="1"/>
  <c r="G66" i="76" s="1"/>
  <c r="G67" i="76" s="1"/>
  <c r="G68" i="76" s="1"/>
  <c r="G69" i="76" s="1"/>
  <c r="G70" i="76" s="1"/>
  <c r="A20" i="76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A75" i="76" s="1"/>
  <c r="A76" i="76" s="1"/>
  <c r="A77" i="76" s="1"/>
  <c r="A78" i="76" s="1"/>
  <c r="A79" i="76" s="1"/>
  <c r="A80" i="76" s="1"/>
  <c r="A81" i="76" s="1"/>
  <c r="A82" i="76" s="1"/>
  <c r="A83" i="76" s="1"/>
  <c r="A84" i="76" s="1"/>
  <c r="A85" i="76" s="1"/>
  <c r="A86" i="76" s="1"/>
  <c r="A87" i="76" s="1"/>
  <c r="A88" i="76" s="1"/>
  <c r="A89" i="76" s="1"/>
  <c r="A90" i="76" s="1"/>
  <c r="A91" i="76" s="1"/>
  <c r="A92" i="76" s="1"/>
  <c r="A93" i="76" s="1"/>
  <c r="A94" i="76" s="1"/>
  <c r="A95" i="76" s="1"/>
  <c r="A96" i="76" s="1"/>
  <c r="A97" i="76" s="1"/>
  <c r="A98" i="76" s="1"/>
  <c r="A99" i="76" s="1"/>
  <c r="A100" i="76" s="1"/>
  <c r="A101" i="76" s="1"/>
  <c r="A102" i="76" s="1"/>
  <c r="A103" i="76" s="1"/>
  <c r="A104" i="76" s="1"/>
  <c r="A105" i="76" s="1"/>
  <c r="A106" i="76" s="1"/>
  <c r="A107" i="76" s="1"/>
  <c r="A108" i="76" s="1"/>
  <c r="A109" i="76" s="1"/>
  <c r="A110" i="76" s="1"/>
  <c r="A111" i="76" s="1"/>
  <c r="A112" i="76" s="1"/>
  <c r="A113" i="76" s="1"/>
  <c r="A114" i="76" s="1"/>
  <c r="A115" i="76" s="1"/>
  <c r="A116" i="76" s="1"/>
  <c r="A117" i="76" s="1"/>
  <c r="A118" i="76" s="1"/>
  <c r="A119" i="76" s="1"/>
  <c r="A120" i="76" s="1"/>
  <c r="A121" i="76" s="1"/>
  <c r="A122" i="76" s="1"/>
  <c r="A123" i="76" s="1"/>
  <c r="A124" i="76" s="1"/>
  <c r="A125" i="76" s="1"/>
  <c r="A126" i="76" s="1"/>
  <c r="A127" i="76" s="1"/>
  <c r="A128" i="76" s="1"/>
  <c r="A129" i="76" s="1"/>
  <c r="A130" i="76" s="1"/>
  <c r="A131" i="76" s="1"/>
  <c r="A132" i="76" s="1"/>
  <c r="A133" i="76" s="1"/>
  <c r="A134" i="76" s="1"/>
  <c r="A135" i="76" s="1"/>
  <c r="A136" i="76" s="1"/>
  <c r="A137" i="76" s="1"/>
  <c r="A138" i="76" s="1"/>
  <c r="A139" i="76" s="1"/>
  <c r="A140" i="76" s="1"/>
  <c r="A141" i="76" s="1"/>
  <c r="A142" i="76" s="1"/>
  <c r="A143" i="76" s="1"/>
  <c r="A144" i="76" s="1"/>
  <c r="A145" i="76" s="1"/>
  <c r="A146" i="76" s="1"/>
  <c r="A147" i="76" s="1"/>
  <c r="A148" i="76" s="1"/>
  <c r="A149" i="76" s="1"/>
  <c r="A150" i="76" s="1"/>
  <c r="A151" i="76" s="1"/>
  <c r="A152" i="76" s="1"/>
  <c r="A153" i="76" s="1"/>
  <c r="A154" i="76" s="1"/>
  <c r="A155" i="76" s="1"/>
  <c r="A156" i="76" s="1"/>
  <c r="A157" i="76" s="1"/>
  <c r="A158" i="76" s="1"/>
  <c r="A159" i="76" s="1"/>
  <c r="A160" i="76" s="1"/>
  <c r="A161" i="76" s="1"/>
  <c r="A162" i="76" s="1"/>
  <c r="A163" i="76" s="1"/>
  <c r="A164" i="76" s="1"/>
  <c r="A165" i="76" s="1"/>
  <c r="A166" i="76" s="1"/>
  <c r="A167" i="76" s="1"/>
  <c r="A168" i="76" s="1"/>
  <c r="A169" i="76" s="1"/>
  <c r="A170" i="76" s="1"/>
  <c r="A171" i="76" s="1"/>
  <c r="A172" i="76" s="1"/>
  <c r="A173" i="76" s="1"/>
  <c r="A174" i="76" s="1"/>
  <c r="A175" i="76" s="1"/>
  <c r="A176" i="76" s="1"/>
  <c r="A177" i="76" s="1"/>
  <c r="A178" i="76" s="1"/>
  <c r="A179" i="76" s="1"/>
  <c r="A180" i="76" s="1"/>
  <c r="A181" i="76" s="1"/>
  <c r="A182" i="76" s="1"/>
  <c r="A183" i="76" s="1"/>
  <c r="A184" i="76" s="1"/>
  <c r="A185" i="76" s="1"/>
  <c r="A186" i="76" s="1"/>
  <c r="A187" i="76" s="1"/>
  <c r="A188" i="76" s="1"/>
  <c r="A189" i="76" s="1"/>
  <c r="A190" i="76" s="1"/>
  <c r="A191" i="76" s="1"/>
  <c r="A192" i="76" s="1"/>
  <c r="A193" i="76" s="1"/>
  <c r="A194" i="76" s="1"/>
  <c r="A195" i="76" s="1"/>
  <c r="A196" i="76" s="1"/>
  <c r="A197" i="76" s="1"/>
  <c r="A198" i="76" s="1"/>
  <c r="A199" i="76" s="1"/>
  <c r="A200" i="76" s="1"/>
  <c r="A201" i="76" s="1"/>
  <c r="A202" i="76" s="1"/>
  <c r="A203" i="76" s="1"/>
  <c r="A204" i="76" s="1"/>
  <c r="A205" i="76" s="1"/>
  <c r="A206" i="76" s="1"/>
  <c r="A207" i="76" s="1"/>
  <c r="A208" i="76" s="1"/>
  <c r="A209" i="76" s="1"/>
  <c r="A210" i="76" s="1"/>
  <c r="A211" i="76" s="1"/>
  <c r="A212" i="76" s="1"/>
  <c r="A213" i="76" s="1"/>
  <c r="A214" i="76" s="1"/>
  <c r="A215" i="76" s="1"/>
  <c r="A216" i="76" s="1"/>
  <c r="A217" i="76" s="1"/>
  <c r="A218" i="76" s="1"/>
  <c r="A219" i="76" s="1"/>
  <c r="A220" i="76" s="1"/>
  <c r="A221" i="76" s="1"/>
  <c r="A222" i="76" s="1"/>
  <c r="A223" i="76" s="1"/>
  <c r="A224" i="76" s="1"/>
  <c r="A225" i="76" s="1"/>
  <c r="A226" i="76" s="1"/>
  <c r="A227" i="76" s="1"/>
  <c r="A228" i="76" s="1"/>
  <c r="A229" i="76" s="1"/>
  <c r="A230" i="76" s="1"/>
  <c r="A231" i="76" s="1"/>
  <c r="A232" i="76" s="1"/>
  <c r="A233" i="76" s="1"/>
  <c r="A234" i="76" s="1"/>
  <c r="A235" i="76" s="1"/>
  <c r="A236" i="76" s="1"/>
  <c r="A237" i="76" s="1"/>
  <c r="A238" i="76" s="1"/>
  <c r="A239" i="76" s="1"/>
  <c r="A240" i="76" s="1"/>
  <c r="A241" i="76" s="1"/>
  <c r="A242" i="76" s="1"/>
  <c r="A243" i="76" s="1"/>
  <c r="A244" i="76" s="1"/>
  <c r="A245" i="76" s="1"/>
  <c r="A246" i="76" s="1"/>
  <c r="A247" i="76" s="1"/>
  <c r="A248" i="76" s="1"/>
  <c r="A249" i="76" s="1"/>
  <c r="A250" i="76" s="1"/>
  <c r="A251" i="76" s="1"/>
  <c r="A252" i="76" s="1"/>
  <c r="A253" i="76" s="1"/>
  <c r="A254" i="76" s="1"/>
  <c r="A255" i="76" s="1"/>
  <c r="A256" i="76" s="1"/>
  <c r="A257" i="76" s="1"/>
  <c r="A258" i="76" s="1"/>
  <c r="A259" i="76" s="1"/>
  <c r="A260" i="76" s="1"/>
  <c r="A261" i="76" s="1"/>
  <c r="A262" i="76" s="1"/>
  <c r="A263" i="76" s="1"/>
  <c r="A264" i="76" s="1"/>
  <c r="A265" i="76" s="1"/>
  <c r="A266" i="76" s="1"/>
  <c r="A267" i="76" s="1"/>
  <c r="A268" i="76" s="1"/>
  <c r="A269" i="76" s="1"/>
  <c r="A270" i="76" s="1"/>
  <c r="A271" i="76" s="1"/>
  <c r="A272" i="76" s="1"/>
  <c r="A273" i="76" s="1"/>
  <c r="A274" i="76" s="1"/>
  <c r="A275" i="76" s="1"/>
  <c r="A276" i="76" s="1"/>
  <c r="A277" i="76" s="1"/>
  <c r="A278" i="76" s="1"/>
  <c r="A279" i="76" s="1"/>
  <c r="A280" i="76" s="1"/>
  <c r="A281" i="76" s="1"/>
  <c r="A282" i="76" s="1"/>
  <c r="A283" i="76" s="1"/>
  <c r="A284" i="76" s="1"/>
  <c r="A285" i="76" s="1"/>
  <c r="A286" i="76" s="1"/>
  <c r="A287" i="76" s="1"/>
  <c r="A288" i="76" s="1"/>
  <c r="A289" i="76" s="1"/>
  <c r="A290" i="76" s="1"/>
  <c r="A291" i="76" s="1"/>
  <c r="A292" i="76" s="1"/>
  <c r="A293" i="76" s="1"/>
  <c r="A294" i="76" s="1"/>
  <c r="A295" i="76" s="1"/>
  <c r="A296" i="76" s="1"/>
  <c r="A297" i="76" s="1"/>
  <c r="A298" i="76" s="1"/>
  <c r="A299" i="76" s="1"/>
  <c r="A300" i="76" s="1"/>
  <c r="A301" i="76" s="1"/>
  <c r="A302" i="76" s="1"/>
  <c r="A303" i="76" s="1"/>
  <c r="A304" i="76" s="1"/>
  <c r="A305" i="76" s="1"/>
  <c r="A306" i="76" s="1"/>
  <c r="A307" i="76" s="1"/>
  <c r="A308" i="76" s="1"/>
  <c r="A309" i="76" s="1"/>
  <c r="A310" i="76" s="1"/>
  <c r="A311" i="76" s="1"/>
  <c r="A312" i="76" s="1"/>
  <c r="A313" i="76" s="1"/>
  <c r="A314" i="76" s="1"/>
  <c r="A315" i="76" s="1"/>
  <c r="A316" i="76" s="1"/>
  <c r="A317" i="76" s="1"/>
  <c r="A318" i="76" s="1"/>
  <c r="A319" i="76" s="1"/>
  <c r="A320" i="76" s="1"/>
  <c r="A321" i="76" s="1"/>
  <c r="A322" i="76" s="1"/>
  <c r="A323" i="76" s="1"/>
  <c r="A324" i="76" s="1"/>
  <c r="A325" i="76" s="1"/>
  <c r="A326" i="76" s="1"/>
  <c r="A327" i="76" s="1"/>
  <c r="A328" i="76" s="1"/>
  <c r="A329" i="76" s="1"/>
  <c r="A330" i="76" s="1"/>
  <c r="A331" i="76" s="1"/>
  <c r="A332" i="76" s="1"/>
  <c r="A333" i="76" s="1"/>
  <c r="A334" i="76" s="1"/>
  <c r="A335" i="76" s="1"/>
  <c r="A336" i="76" s="1"/>
  <c r="A337" i="76" s="1"/>
  <c r="A338" i="76" s="1"/>
  <c r="A339" i="76" s="1"/>
  <c r="A340" i="76" s="1"/>
  <c r="A341" i="76" s="1"/>
  <c r="A342" i="76" s="1"/>
  <c r="A343" i="76" s="1"/>
  <c r="A344" i="76" s="1"/>
  <c r="A345" i="76" s="1"/>
  <c r="A346" i="76" s="1"/>
  <c r="A347" i="76" s="1"/>
  <c r="A348" i="76" s="1"/>
  <c r="A349" i="76" s="1"/>
  <c r="A350" i="76" s="1"/>
  <c r="A351" i="76" s="1"/>
  <c r="A352" i="76" s="1"/>
  <c r="A353" i="76" s="1"/>
  <c r="A354" i="76" s="1"/>
  <c r="A355" i="76" s="1"/>
  <c r="A356" i="76" s="1"/>
  <c r="A357" i="76" s="1"/>
  <c r="A358" i="76" s="1"/>
  <c r="A359" i="76" s="1"/>
  <c r="A360" i="76" s="1"/>
  <c r="A361" i="76" s="1"/>
  <c r="A362" i="76" s="1"/>
  <c r="A363" i="76" s="1"/>
  <c r="A364" i="76" s="1"/>
  <c r="A365" i="76" s="1"/>
  <c r="A366" i="76" s="1"/>
  <c r="A367" i="76" s="1"/>
  <c r="A368" i="76" s="1"/>
  <c r="A369" i="76" s="1"/>
  <c r="A370" i="76" s="1"/>
  <c r="A371" i="76" s="1"/>
  <c r="A372" i="76" s="1"/>
  <c r="A373" i="76" s="1"/>
  <c r="A374" i="76" s="1"/>
  <c r="A375" i="76" s="1"/>
  <c r="A376" i="76" s="1"/>
  <c r="A377" i="76" s="1"/>
  <c r="A378" i="76" s="1"/>
  <c r="A379" i="76" s="1"/>
  <c r="A380" i="76" s="1"/>
  <c r="A381" i="76" s="1"/>
  <c r="A382" i="76" s="1"/>
  <c r="A383" i="76" s="1"/>
  <c r="A384" i="76" s="1"/>
  <c r="A385" i="76" s="1"/>
  <c r="A386" i="76" s="1"/>
  <c r="A387" i="76" s="1"/>
  <c r="A388" i="76" s="1"/>
  <c r="A389" i="76" s="1"/>
  <c r="A390" i="76" s="1"/>
  <c r="A391" i="76" s="1"/>
  <c r="A392" i="76" s="1"/>
  <c r="A393" i="76" s="1"/>
  <c r="A394" i="76" s="1"/>
  <c r="A395" i="76" s="1"/>
  <c r="A396" i="76" s="1"/>
  <c r="A397" i="76" s="1"/>
  <c r="A398" i="76" s="1"/>
  <c r="A399" i="76" s="1"/>
  <c r="A400" i="76" s="1"/>
  <c r="A401" i="76" s="1"/>
  <c r="A402" i="76" s="1"/>
  <c r="A403" i="76" s="1"/>
  <c r="A404" i="76" s="1"/>
  <c r="A405" i="76" s="1"/>
  <c r="A406" i="76" s="1"/>
  <c r="A407" i="76" s="1"/>
  <c r="A408" i="76" s="1"/>
  <c r="A409" i="76" s="1"/>
  <c r="A410" i="76" s="1"/>
  <c r="A411" i="76" s="1"/>
  <c r="A412" i="76" s="1"/>
  <c r="A413" i="76" s="1"/>
  <c r="A414" i="76" s="1"/>
  <c r="A415" i="76" s="1"/>
  <c r="A416" i="76" s="1"/>
  <c r="A417" i="76" s="1"/>
  <c r="A418" i="76" s="1"/>
  <c r="A419" i="76" s="1"/>
  <c r="A420" i="76" s="1"/>
  <c r="A421" i="76" s="1"/>
  <c r="A422" i="76" s="1"/>
  <c r="A423" i="76" s="1"/>
  <c r="A424" i="76" s="1"/>
  <c r="A425" i="76" s="1"/>
  <c r="A426" i="76" s="1"/>
  <c r="A427" i="76" s="1"/>
  <c r="A428" i="76" s="1"/>
  <c r="A429" i="76" s="1"/>
  <c r="A430" i="76" s="1"/>
  <c r="A431" i="76" s="1"/>
  <c r="A432" i="76" s="1"/>
  <c r="A433" i="76" s="1"/>
  <c r="A434" i="76" s="1"/>
  <c r="A435" i="76" s="1"/>
  <c r="A436" i="76" s="1"/>
  <c r="A437" i="76" s="1"/>
  <c r="A438" i="76" s="1"/>
  <c r="A439" i="76" s="1"/>
  <c r="A440" i="76" s="1"/>
  <c r="A441" i="76" s="1"/>
  <c r="A442" i="76" s="1"/>
  <c r="A443" i="76" s="1"/>
  <c r="A444" i="76" s="1"/>
  <c r="A445" i="76" s="1"/>
  <c r="A446" i="76" s="1"/>
  <c r="A447" i="76" s="1"/>
  <c r="A448" i="76" s="1"/>
  <c r="A449" i="76" s="1"/>
  <c r="A450" i="76" s="1"/>
  <c r="A451" i="76" s="1"/>
  <c r="A452" i="76" s="1"/>
  <c r="A453" i="76" s="1"/>
  <c r="A454" i="76" s="1"/>
  <c r="A455" i="76" s="1"/>
  <c r="A456" i="76" s="1"/>
  <c r="A457" i="76" s="1"/>
  <c r="A458" i="76" s="1"/>
  <c r="A459" i="76" s="1"/>
  <c r="A460" i="76" s="1"/>
  <c r="A461" i="76" s="1"/>
  <c r="A462" i="76" s="1"/>
  <c r="A463" i="76" s="1"/>
  <c r="A464" i="76" s="1"/>
  <c r="A465" i="76" s="1"/>
  <c r="A466" i="76" s="1"/>
  <c r="A467" i="76" s="1"/>
  <c r="A468" i="76" s="1"/>
  <c r="A469" i="76" s="1"/>
  <c r="A470" i="76" s="1"/>
  <c r="A471" i="76" s="1"/>
  <c r="A472" i="76" s="1"/>
  <c r="A473" i="76" s="1"/>
  <c r="A474" i="76" s="1"/>
  <c r="A475" i="76" s="1"/>
  <c r="A476" i="76" s="1"/>
  <c r="A477" i="76" s="1"/>
  <c r="A478" i="76" s="1"/>
  <c r="A479" i="76" s="1"/>
  <c r="A480" i="76" s="1"/>
  <c r="A481" i="76" s="1"/>
  <c r="A482" i="76" s="1"/>
  <c r="A483" i="76" s="1"/>
  <c r="A484" i="76" s="1"/>
  <c r="A485" i="76" s="1"/>
  <c r="A486" i="76" s="1"/>
  <c r="A487" i="76" s="1"/>
  <c r="A488" i="76" s="1"/>
  <c r="A489" i="76" s="1"/>
  <c r="A490" i="76" s="1"/>
  <c r="A491" i="76" s="1"/>
  <c r="A492" i="76" s="1"/>
  <c r="A493" i="76" s="1"/>
  <c r="A494" i="76" s="1"/>
  <c r="A495" i="76" s="1"/>
  <c r="A496" i="76" s="1"/>
  <c r="A497" i="76" s="1"/>
  <c r="A498" i="76" s="1"/>
  <c r="A499" i="76" s="1"/>
  <c r="A500" i="76" s="1"/>
  <c r="A501" i="76" s="1"/>
  <c r="A502" i="76" s="1"/>
  <c r="A503" i="76" s="1"/>
  <c r="A504" i="76" s="1"/>
  <c r="A505" i="76" s="1"/>
  <c r="A506" i="76" s="1"/>
  <c r="A507" i="76" s="1"/>
  <c r="A508" i="76" s="1"/>
  <c r="A509" i="76" s="1"/>
  <c r="A510" i="76" s="1"/>
  <c r="A511" i="76" s="1"/>
  <c r="A512" i="76" s="1"/>
  <c r="A513" i="76" s="1"/>
  <c r="A514" i="76" s="1"/>
  <c r="A515" i="76" s="1"/>
  <c r="A516" i="76" s="1"/>
  <c r="A517" i="76" s="1"/>
  <c r="A518" i="76" s="1"/>
  <c r="A519" i="76" s="1"/>
  <c r="A520" i="76" s="1"/>
  <c r="A521" i="76" s="1"/>
  <c r="A522" i="76" s="1"/>
  <c r="A523" i="76" s="1"/>
  <c r="A524" i="76" s="1"/>
  <c r="A525" i="76" s="1"/>
  <c r="A526" i="76" s="1"/>
  <c r="A527" i="76" s="1"/>
  <c r="A528" i="76" s="1"/>
  <c r="A529" i="76" s="1"/>
  <c r="A530" i="76" s="1"/>
  <c r="A531" i="76" s="1"/>
  <c r="A532" i="76" s="1"/>
  <c r="A533" i="76" s="1"/>
  <c r="A534" i="76" s="1"/>
  <c r="A535" i="76" s="1"/>
  <c r="A536" i="76" s="1"/>
  <c r="A537" i="76" s="1"/>
  <c r="A538" i="76" s="1"/>
  <c r="A539" i="76" s="1"/>
  <c r="A540" i="76" s="1"/>
  <c r="A541" i="76" s="1"/>
  <c r="A542" i="76" s="1"/>
  <c r="A543" i="76" s="1"/>
  <c r="A544" i="76" s="1"/>
  <c r="A545" i="76" s="1"/>
  <c r="A546" i="76" s="1"/>
  <c r="A547" i="76" s="1"/>
  <c r="A548" i="76" s="1"/>
  <c r="A549" i="76" s="1"/>
  <c r="A550" i="76" s="1"/>
  <c r="A551" i="76" s="1"/>
  <c r="A552" i="76" s="1"/>
  <c r="A553" i="76" s="1"/>
  <c r="A554" i="76" s="1"/>
  <c r="A555" i="76" s="1"/>
  <c r="A556" i="76" s="1"/>
  <c r="A557" i="76" s="1"/>
  <c r="A558" i="76" s="1"/>
  <c r="A559" i="76" s="1"/>
  <c r="A560" i="76" s="1"/>
  <c r="A561" i="76" s="1"/>
  <c r="A562" i="76" s="1"/>
  <c r="A563" i="76" s="1"/>
  <c r="A564" i="76" s="1"/>
  <c r="A565" i="76" s="1"/>
  <c r="A566" i="76" s="1"/>
  <c r="A567" i="76" s="1"/>
  <c r="A568" i="76" s="1"/>
  <c r="A569" i="76" s="1"/>
  <c r="A570" i="76" s="1"/>
  <c r="A571" i="76" s="1"/>
  <c r="A572" i="76" s="1"/>
  <c r="A573" i="76" s="1"/>
  <c r="A574" i="76" s="1"/>
  <c r="A575" i="76" s="1"/>
  <c r="A576" i="76" s="1"/>
  <c r="A577" i="76" s="1"/>
  <c r="A578" i="76" s="1"/>
  <c r="A579" i="76" s="1"/>
  <c r="A580" i="76" s="1"/>
  <c r="A581" i="76" s="1"/>
  <c r="A582" i="76" s="1"/>
  <c r="A583" i="76" s="1"/>
  <c r="A584" i="76" s="1"/>
  <c r="A585" i="76" s="1"/>
  <c r="A586" i="76" s="1"/>
  <c r="A587" i="76" s="1"/>
  <c r="A588" i="76" s="1"/>
  <c r="A589" i="76" s="1"/>
  <c r="A590" i="76" s="1"/>
  <c r="A591" i="76" s="1"/>
  <c r="A592" i="76" s="1"/>
  <c r="A593" i="76" s="1"/>
  <c r="A594" i="76" s="1"/>
  <c r="A595" i="76" s="1"/>
  <c r="A596" i="76" s="1"/>
  <c r="A597" i="76" s="1"/>
  <c r="A598" i="76" s="1"/>
  <c r="A599" i="76" s="1"/>
  <c r="A600" i="76" s="1"/>
  <c r="A601" i="76" s="1"/>
  <c r="A602" i="76" s="1"/>
  <c r="A603" i="76" s="1"/>
  <c r="A604" i="76" s="1"/>
  <c r="A605" i="76" s="1"/>
  <c r="A606" i="76" s="1"/>
  <c r="A607" i="76" s="1"/>
  <c r="A608" i="76" s="1"/>
  <c r="A609" i="76" s="1"/>
  <c r="A610" i="76" s="1"/>
  <c r="A611" i="76" s="1"/>
  <c r="A612" i="76" s="1"/>
  <c r="A613" i="76" s="1"/>
  <c r="A614" i="76" s="1"/>
  <c r="A615" i="76" s="1"/>
  <c r="A616" i="76" s="1"/>
  <c r="A617" i="76" s="1"/>
  <c r="A618" i="76" s="1"/>
  <c r="A619" i="76" s="1"/>
  <c r="A620" i="76" s="1"/>
  <c r="A621" i="76" s="1"/>
  <c r="A622" i="76" s="1"/>
  <c r="A623" i="76" s="1"/>
  <c r="A624" i="76" s="1"/>
  <c r="A625" i="76" s="1"/>
  <c r="A626" i="76" s="1"/>
  <c r="A627" i="76" s="1"/>
  <c r="A628" i="76" s="1"/>
  <c r="A629" i="76" s="1"/>
  <c r="A630" i="76" s="1"/>
  <c r="A631" i="76" s="1"/>
  <c r="A632" i="76" s="1"/>
  <c r="A633" i="76" s="1"/>
  <c r="A634" i="76" s="1"/>
  <c r="A635" i="76" s="1"/>
  <c r="A636" i="76" s="1"/>
  <c r="A637" i="76" s="1"/>
  <c r="A638" i="76" s="1"/>
  <c r="A639" i="76" s="1"/>
  <c r="A640" i="76" s="1"/>
  <c r="A641" i="76" s="1"/>
  <c r="A642" i="76" s="1"/>
  <c r="A643" i="76" s="1"/>
  <c r="A644" i="76" s="1"/>
  <c r="A645" i="76" s="1"/>
  <c r="A646" i="76" s="1"/>
  <c r="A647" i="76" s="1"/>
  <c r="A648" i="76" s="1"/>
  <c r="A649" i="76" s="1"/>
  <c r="A650" i="76" s="1"/>
  <c r="A651" i="76" s="1"/>
  <c r="A652" i="76" s="1"/>
  <c r="A653" i="76" s="1"/>
  <c r="A654" i="76" s="1"/>
  <c r="A655" i="76" s="1"/>
  <c r="A656" i="76" s="1"/>
  <c r="A657" i="76" s="1"/>
  <c r="A658" i="76" s="1"/>
  <c r="A659" i="76" s="1"/>
  <c r="A660" i="76" s="1"/>
  <c r="A661" i="76" s="1"/>
  <c r="A662" i="76" s="1"/>
  <c r="A663" i="76" s="1"/>
  <c r="A664" i="76" s="1"/>
  <c r="A665" i="76" s="1"/>
  <c r="A666" i="76" s="1"/>
  <c r="A667" i="76" s="1"/>
  <c r="A668" i="76" s="1"/>
  <c r="A669" i="76" s="1"/>
  <c r="A670" i="76" s="1"/>
  <c r="A671" i="76" s="1"/>
  <c r="A672" i="76" s="1"/>
  <c r="A673" i="76" s="1"/>
  <c r="A674" i="76" s="1"/>
  <c r="A675" i="76" s="1"/>
  <c r="A676" i="76" s="1"/>
  <c r="A677" i="76" s="1"/>
  <c r="A678" i="76" s="1"/>
  <c r="A679" i="76" s="1"/>
  <c r="A680" i="76" s="1"/>
  <c r="A681" i="76" s="1"/>
  <c r="A682" i="76" s="1"/>
  <c r="A683" i="76" s="1"/>
  <c r="A684" i="76" s="1"/>
  <c r="A685" i="76" s="1"/>
  <c r="A686" i="76" s="1"/>
  <c r="A687" i="76" s="1"/>
  <c r="A688" i="76" s="1"/>
  <c r="A689" i="76" s="1"/>
  <c r="A690" i="76" s="1"/>
  <c r="A691" i="76" s="1"/>
  <c r="A692" i="76" s="1"/>
  <c r="A693" i="76" s="1"/>
  <c r="A694" i="76" s="1"/>
  <c r="A695" i="76" s="1"/>
  <c r="A696" i="76" s="1"/>
  <c r="A697" i="76" s="1"/>
  <c r="A698" i="76" s="1"/>
  <c r="A699" i="76" s="1"/>
  <c r="A700" i="76" s="1"/>
  <c r="A701" i="76" s="1"/>
  <c r="A702" i="76" s="1"/>
  <c r="A703" i="76" s="1"/>
  <c r="A704" i="76" s="1"/>
  <c r="A705" i="76" s="1"/>
  <c r="A706" i="76" s="1"/>
  <c r="A707" i="76" s="1"/>
  <c r="A708" i="76" s="1"/>
  <c r="A709" i="76" s="1"/>
  <c r="A710" i="76" s="1"/>
  <c r="A711" i="76" s="1"/>
  <c r="A712" i="76" s="1"/>
  <c r="A713" i="76" s="1"/>
  <c r="A714" i="76" s="1"/>
  <c r="A715" i="76" s="1"/>
  <c r="A716" i="76" s="1"/>
  <c r="A717" i="76" s="1"/>
  <c r="A718" i="76" s="1"/>
  <c r="A719" i="76" s="1"/>
  <c r="A720" i="76" s="1"/>
  <c r="A721" i="76" s="1"/>
  <c r="A722" i="76" s="1"/>
  <c r="A723" i="76" s="1"/>
  <c r="A724" i="76" s="1"/>
  <c r="A725" i="76" s="1"/>
  <c r="A726" i="76" s="1"/>
  <c r="A727" i="76" s="1"/>
  <c r="A728" i="76" s="1"/>
  <c r="A729" i="76" s="1"/>
  <c r="A730" i="76" s="1"/>
  <c r="A731" i="76" s="1"/>
  <c r="A732" i="76" s="1"/>
  <c r="A733" i="76" s="1"/>
  <c r="A734" i="76" s="1"/>
  <c r="A735" i="76" s="1"/>
  <c r="A736" i="76" s="1"/>
  <c r="A737" i="76" s="1"/>
  <c r="A738" i="76" s="1"/>
  <c r="A739" i="76" s="1"/>
  <c r="A740" i="76" s="1"/>
  <c r="A741" i="76" s="1"/>
  <c r="A742" i="76" s="1"/>
  <c r="A743" i="76" s="1"/>
  <c r="A744" i="76" s="1"/>
  <c r="A745" i="76" s="1"/>
  <c r="A746" i="76" s="1"/>
  <c r="A747" i="76" s="1"/>
  <c r="A748" i="76" s="1"/>
  <c r="A749" i="76" s="1"/>
  <c r="A750" i="76" s="1"/>
  <c r="A751" i="76" s="1"/>
  <c r="A752" i="76" s="1"/>
  <c r="A753" i="76" s="1"/>
  <c r="A754" i="76" s="1"/>
  <c r="A755" i="76" s="1"/>
  <c r="A756" i="76" s="1"/>
  <c r="A757" i="76" s="1"/>
  <c r="A758" i="76" s="1"/>
  <c r="A759" i="76" s="1"/>
  <c r="A760" i="76" s="1"/>
  <c r="A761" i="76" s="1"/>
  <c r="A762" i="76" s="1"/>
  <c r="A763" i="76" s="1"/>
  <c r="A764" i="76" s="1"/>
  <c r="A765" i="76" s="1"/>
  <c r="A766" i="76" s="1"/>
  <c r="A767" i="76" s="1"/>
  <c r="A768" i="76" s="1"/>
  <c r="A769" i="76" s="1"/>
  <c r="A770" i="76" s="1"/>
  <c r="A771" i="76" s="1"/>
  <c r="A772" i="76" s="1"/>
  <c r="A773" i="76" s="1"/>
  <c r="A774" i="76" s="1"/>
  <c r="A775" i="76" s="1"/>
  <c r="A776" i="76" s="1"/>
  <c r="A777" i="76" s="1"/>
  <c r="A778" i="76" s="1"/>
  <c r="A779" i="76" s="1"/>
  <c r="A780" i="76" s="1"/>
  <c r="A781" i="76" s="1"/>
  <c r="A782" i="76" s="1"/>
  <c r="A783" i="76" s="1"/>
  <c r="A784" i="76" s="1"/>
  <c r="A785" i="76" s="1"/>
  <c r="A786" i="76" s="1"/>
  <c r="A787" i="76" s="1"/>
  <c r="A788" i="76" s="1"/>
  <c r="A789" i="76" s="1"/>
  <c r="A790" i="76" s="1"/>
  <c r="A791" i="76" s="1"/>
  <c r="A792" i="76" s="1"/>
  <c r="A793" i="76" s="1"/>
  <c r="A794" i="76" s="1"/>
  <c r="A795" i="76" s="1"/>
  <c r="A796" i="76" s="1"/>
  <c r="A797" i="76" s="1"/>
  <c r="A798" i="76" s="1"/>
  <c r="A799" i="76" s="1"/>
  <c r="A800" i="76" s="1"/>
  <c r="A801" i="76" s="1"/>
  <c r="A802" i="76" s="1"/>
  <c r="A803" i="76" s="1"/>
  <c r="A804" i="76" s="1"/>
  <c r="A805" i="76" s="1"/>
  <c r="A806" i="76" s="1"/>
  <c r="A807" i="76" s="1"/>
  <c r="A808" i="76" s="1"/>
  <c r="A809" i="76" s="1"/>
  <c r="A810" i="76" s="1"/>
  <c r="A811" i="76" s="1"/>
  <c r="A812" i="76" s="1"/>
  <c r="A813" i="76" s="1"/>
  <c r="A814" i="76" s="1"/>
  <c r="A815" i="76" s="1"/>
  <c r="A816" i="76" s="1"/>
  <c r="A817" i="76" s="1"/>
  <c r="A818" i="76" s="1"/>
  <c r="A819" i="76" s="1"/>
  <c r="A820" i="76" s="1"/>
  <c r="A821" i="76" s="1"/>
  <c r="A822" i="76" s="1"/>
  <c r="A823" i="76" s="1"/>
  <c r="A824" i="76" s="1"/>
  <c r="A825" i="76" s="1"/>
  <c r="A826" i="76" s="1"/>
  <c r="A827" i="76" s="1"/>
  <c r="A828" i="76" s="1"/>
  <c r="A829" i="76" s="1"/>
  <c r="A830" i="76" s="1"/>
  <c r="A831" i="76" s="1"/>
  <c r="A832" i="76" s="1"/>
  <c r="A833" i="76" s="1"/>
  <c r="A834" i="76" s="1"/>
  <c r="A835" i="76" s="1"/>
  <c r="A836" i="76" s="1"/>
  <c r="A837" i="76" s="1"/>
  <c r="A838" i="76" s="1"/>
  <c r="A839" i="76" s="1"/>
  <c r="A840" i="76" s="1"/>
  <c r="A841" i="76" s="1"/>
  <c r="A842" i="76" s="1"/>
  <c r="A843" i="76" s="1"/>
  <c r="A844" i="76" s="1"/>
  <c r="A845" i="76" s="1"/>
  <c r="A846" i="76" s="1"/>
  <c r="A847" i="76" s="1"/>
  <c r="A848" i="76" s="1"/>
  <c r="A849" i="76" s="1"/>
  <c r="A850" i="76" s="1"/>
  <c r="A851" i="76" s="1"/>
  <c r="A852" i="76" s="1"/>
  <c r="A853" i="76" s="1"/>
  <c r="A854" i="76" s="1"/>
  <c r="A855" i="76" s="1"/>
  <c r="A856" i="76" s="1"/>
  <c r="A857" i="76" s="1"/>
  <c r="A858" i="76" s="1"/>
  <c r="A859" i="76" s="1"/>
  <c r="A860" i="76" s="1"/>
  <c r="A861" i="76" s="1"/>
  <c r="A862" i="76" s="1"/>
  <c r="A863" i="76" s="1"/>
  <c r="A864" i="76" s="1"/>
  <c r="A865" i="76" s="1"/>
  <c r="A866" i="76" s="1"/>
  <c r="A867" i="76" s="1"/>
  <c r="A868" i="76" s="1"/>
  <c r="A869" i="76" s="1"/>
  <c r="A870" i="76" s="1"/>
  <c r="A871" i="76" s="1"/>
  <c r="A872" i="76" s="1"/>
  <c r="A873" i="76" s="1"/>
  <c r="A874" i="76" s="1"/>
  <c r="A875" i="76" s="1"/>
  <c r="A876" i="76" s="1"/>
  <c r="A877" i="76" s="1"/>
  <c r="A878" i="76" s="1"/>
  <c r="A879" i="76" s="1"/>
  <c r="A880" i="76" s="1"/>
  <c r="A881" i="76" s="1"/>
  <c r="A882" i="76" s="1"/>
  <c r="A883" i="76" s="1"/>
  <c r="A884" i="76" s="1"/>
  <c r="A885" i="76" s="1"/>
  <c r="A886" i="76" s="1"/>
  <c r="A887" i="76" s="1"/>
  <c r="A888" i="76" s="1"/>
  <c r="A889" i="76" s="1"/>
  <c r="A890" i="76" s="1"/>
  <c r="A891" i="76" s="1"/>
  <c r="A892" i="76" s="1"/>
  <c r="A893" i="76" s="1"/>
  <c r="A894" i="76" s="1"/>
  <c r="A895" i="76" s="1"/>
  <c r="A896" i="76" s="1"/>
  <c r="A897" i="76" s="1"/>
  <c r="A898" i="76" s="1"/>
  <c r="A899" i="76" s="1"/>
  <c r="A900" i="76" s="1"/>
  <c r="A901" i="76" s="1"/>
  <c r="A902" i="76" s="1"/>
  <c r="A903" i="76" s="1"/>
  <c r="A904" i="76" s="1"/>
  <c r="A905" i="76" s="1"/>
  <c r="A906" i="76" s="1"/>
  <c r="A907" i="76" s="1"/>
  <c r="A908" i="76" s="1"/>
  <c r="A909" i="76" s="1"/>
  <c r="A910" i="76" s="1"/>
  <c r="A911" i="76" s="1"/>
  <c r="A912" i="76" s="1"/>
  <c r="A913" i="76" s="1"/>
  <c r="A914" i="76" s="1"/>
  <c r="A915" i="76" s="1"/>
  <c r="A916" i="76" s="1"/>
  <c r="A917" i="76" s="1"/>
  <c r="A918" i="76" s="1"/>
  <c r="A919" i="76" s="1"/>
  <c r="A920" i="76" s="1"/>
  <c r="A921" i="76" s="1"/>
  <c r="A922" i="76" s="1"/>
  <c r="A923" i="76" s="1"/>
  <c r="A924" i="76" s="1"/>
  <c r="A925" i="76" s="1"/>
  <c r="A926" i="76" s="1"/>
  <c r="A927" i="76" s="1"/>
  <c r="A928" i="76" s="1"/>
  <c r="A929" i="76" s="1"/>
  <c r="A930" i="76" s="1"/>
  <c r="A931" i="76" s="1"/>
  <c r="A932" i="76" s="1"/>
  <c r="A933" i="76" s="1"/>
  <c r="A934" i="76" s="1"/>
  <c r="A935" i="76" s="1"/>
  <c r="A936" i="76" s="1"/>
  <c r="A937" i="76" s="1"/>
  <c r="A938" i="76" s="1"/>
  <c r="A939" i="76" s="1"/>
  <c r="A940" i="76" s="1"/>
  <c r="A941" i="76" s="1"/>
  <c r="A942" i="76" s="1"/>
  <c r="A943" i="76" s="1"/>
  <c r="A944" i="76" s="1"/>
  <c r="A945" i="76" s="1"/>
  <c r="A946" i="76" s="1"/>
  <c r="A947" i="76" s="1"/>
  <c r="A948" i="76" s="1"/>
  <c r="A949" i="76" s="1"/>
  <c r="A950" i="76" s="1"/>
  <c r="A951" i="76" s="1"/>
  <c r="A952" i="76" s="1"/>
  <c r="A953" i="76" s="1"/>
  <c r="A954" i="76" s="1"/>
  <c r="A955" i="76" s="1"/>
  <c r="A956" i="76" s="1"/>
  <c r="A957" i="76" s="1"/>
  <c r="A958" i="76" s="1"/>
  <c r="A959" i="76" s="1"/>
  <c r="A960" i="76" s="1"/>
  <c r="A961" i="76" s="1"/>
  <c r="A962" i="76" s="1"/>
  <c r="A963" i="76" s="1"/>
  <c r="A964" i="76" s="1"/>
  <c r="A965" i="76" s="1"/>
  <c r="A966" i="76" s="1"/>
  <c r="A967" i="76" s="1"/>
  <c r="A968" i="76" s="1"/>
  <c r="A969" i="76" s="1"/>
  <c r="A970" i="76" s="1"/>
  <c r="A971" i="76" s="1"/>
  <c r="A972" i="76" s="1"/>
  <c r="A973" i="76" s="1"/>
  <c r="A974" i="76" s="1"/>
  <c r="A975" i="76" s="1"/>
  <c r="A976" i="76" s="1"/>
  <c r="A977" i="76" s="1"/>
  <c r="A978" i="76" s="1"/>
  <c r="A979" i="76" s="1"/>
  <c r="A980" i="76" s="1"/>
  <c r="A981" i="76" s="1"/>
  <c r="A982" i="76" s="1"/>
  <c r="A983" i="76" s="1"/>
  <c r="A984" i="76" s="1"/>
  <c r="A985" i="76" s="1"/>
  <c r="A986" i="76" s="1"/>
  <c r="A987" i="76" s="1"/>
  <c r="A988" i="76" s="1"/>
  <c r="A989" i="76" s="1"/>
  <c r="A990" i="76" s="1"/>
  <c r="A991" i="76" s="1"/>
  <c r="A992" i="76" s="1"/>
  <c r="A993" i="76" s="1"/>
  <c r="A994" i="76" s="1"/>
  <c r="A995" i="76" s="1"/>
  <c r="A996" i="76" s="1"/>
  <c r="A997" i="76" s="1"/>
  <c r="A998" i="76" s="1"/>
  <c r="A999" i="76" s="1"/>
  <c r="A1000" i="76" s="1"/>
  <c r="A1001" i="76" s="1"/>
  <c r="A1002" i="76" s="1"/>
  <c r="A1003" i="76" s="1"/>
  <c r="A1004" i="76" s="1"/>
  <c r="A1005" i="76" s="1"/>
  <c r="A1006" i="76" s="1"/>
  <c r="A1007" i="76" s="1"/>
  <c r="A1008" i="76" s="1"/>
  <c r="A1009" i="76" s="1"/>
  <c r="A1010" i="76" s="1"/>
  <c r="A1011" i="76" s="1"/>
  <c r="A1012" i="76" s="1"/>
  <c r="A1013" i="76" s="1"/>
  <c r="A1014" i="76" s="1"/>
  <c r="A1015" i="76" s="1"/>
  <c r="A1016" i="76" s="1"/>
  <c r="A1017" i="76" s="1"/>
  <c r="A1018" i="76" s="1"/>
  <c r="A1019" i="76" s="1"/>
  <c r="A1020" i="76" s="1"/>
  <c r="A1021" i="76" s="1"/>
  <c r="A1022" i="76" s="1"/>
  <c r="A1023" i="76" s="1"/>
  <c r="A1024" i="76" s="1"/>
  <c r="A1025" i="76" s="1"/>
  <c r="A1026" i="76" s="1"/>
  <c r="A1027" i="76" s="1"/>
  <c r="A1028" i="76" s="1"/>
  <c r="A1029" i="76" s="1"/>
  <c r="A1030" i="76" s="1"/>
  <c r="A1031" i="76" s="1"/>
  <c r="A1032" i="76" s="1"/>
  <c r="A1033" i="76" s="1"/>
  <c r="A1034" i="76" s="1"/>
  <c r="A1035" i="76" s="1"/>
  <c r="A1036" i="76" s="1"/>
  <c r="A1037" i="76" s="1"/>
  <c r="A1038" i="76" s="1"/>
  <c r="A1039" i="76" s="1"/>
  <c r="A1040" i="76" s="1"/>
  <c r="A1041" i="76" s="1"/>
  <c r="A1042" i="76" s="1"/>
  <c r="A1043" i="76" s="1"/>
  <c r="A1044" i="76" s="1"/>
  <c r="A1045" i="76" s="1"/>
  <c r="A1046" i="76" s="1"/>
  <c r="A1047" i="76" s="1"/>
  <c r="A1048" i="76" s="1"/>
  <c r="A1049" i="76" s="1"/>
  <c r="A1050" i="76" s="1"/>
  <c r="A1051" i="76" s="1"/>
  <c r="A1052" i="76" s="1"/>
  <c r="A1053" i="76" s="1"/>
  <c r="A1054" i="76" s="1"/>
  <c r="A1055" i="76" s="1"/>
  <c r="A1056" i="76" s="1"/>
  <c r="A1057" i="76" s="1"/>
  <c r="A1058" i="76" s="1"/>
  <c r="A1059" i="76" s="1"/>
  <c r="A1060" i="76" s="1"/>
  <c r="A1061" i="76" s="1"/>
  <c r="A1062" i="76" s="1"/>
  <c r="A1063" i="76" s="1"/>
  <c r="A1064" i="76" s="1"/>
  <c r="A1065" i="76" s="1"/>
  <c r="A1066" i="76" s="1"/>
  <c r="A1067" i="76" s="1"/>
  <c r="A1068" i="76" s="1"/>
  <c r="A1069" i="76" s="1"/>
  <c r="A1070" i="76" s="1"/>
  <c r="A1071" i="76" s="1"/>
  <c r="A1072" i="76" s="1"/>
  <c r="A1073" i="76" s="1"/>
  <c r="A1074" i="76" s="1"/>
  <c r="A1075" i="76" s="1"/>
  <c r="A1076" i="76" s="1"/>
  <c r="A1077" i="76" s="1"/>
  <c r="A1078" i="76" s="1"/>
  <c r="A1079" i="76" s="1"/>
  <c r="A1080" i="76" s="1"/>
  <c r="A1081" i="76" s="1"/>
  <c r="A1082" i="76" s="1"/>
  <c r="A1083" i="76" s="1"/>
  <c r="A1084" i="76" s="1"/>
  <c r="A1085" i="76" s="1"/>
  <c r="A1086" i="76" s="1"/>
  <c r="A1087" i="76" s="1"/>
  <c r="A1088" i="76" s="1"/>
  <c r="A1089" i="76" s="1"/>
  <c r="A1090" i="76" s="1"/>
  <c r="A1091" i="76" s="1"/>
  <c r="A1092" i="76" s="1"/>
  <c r="A1093" i="76" s="1"/>
  <c r="A1094" i="76" s="1"/>
  <c r="A1095" i="76" s="1"/>
  <c r="A1096" i="76" s="1"/>
  <c r="A1097" i="76" s="1"/>
  <c r="A1098" i="76" s="1"/>
  <c r="A1099" i="76" s="1"/>
  <c r="A1100" i="76" s="1"/>
  <c r="A1101" i="76" s="1"/>
  <c r="A1102" i="76" s="1"/>
  <c r="A1103" i="76" s="1"/>
  <c r="A1104" i="76" s="1"/>
  <c r="A1105" i="76" s="1"/>
  <c r="A1106" i="76" s="1"/>
  <c r="A1107" i="76" s="1"/>
  <c r="A1108" i="76" s="1"/>
  <c r="A1109" i="76" s="1"/>
  <c r="A1110" i="76" s="1"/>
  <c r="A1111" i="76" s="1"/>
  <c r="A1112" i="76" s="1"/>
  <c r="A1113" i="76" s="1"/>
  <c r="A1114" i="76" s="1"/>
  <c r="A1115" i="76" s="1"/>
  <c r="A1116" i="76" s="1"/>
  <c r="A1117" i="76" s="1"/>
  <c r="A1118" i="76" s="1"/>
  <c r="A1119" i="76" s="1"/>
  <c r="A1120" i="76" s="1"/>
  <c r="A1121" i="76" s="1"/>
  <c r="A1122" i="76" s="1"/>
  <c r="A1123" i="76" s="1"/>
  <c r="A1124" i="76" s="1"/>
  <c r="A1125" i="76" s="1"/>
  <c r="A1126" i="76" s="1"/>
  <c r="A1127" i="76" s="1"/>
  <c r="A1128" i="76" s="1"/>
  <c r="A1129" i="76" s="1"/>
  <c r="A1130" i="76" s="1"/>
  <c r="A1131" i="76" s="1"/>
  <c r="A1132" i="76" s="1"/>
  <c r="A1133" i="76" s="1"/>
  <c r="A1134" i="76" s="1"/>
  <c r="A1135" i="76" s="1"/>
  <c r="A1136" i="76" s="1"/>
  <c r="A1137" i="76" s="1"/>
  <c r="A1138" i="76" s="1"/>
  <c r="A1139" i="76" s="1"/>
  <c r="A1140" i="76" s="1"/>
  <c r="A1141" i="76" s="1"/>
  <c r="A1142" i="76" s="1"/>
  <c r="A1143" i="76" s="1"/>
  <c r="A1144" i="76" s="1"/>
  <c r="A1145" i="76" s="1"/>
  <c r="A1146" i="76" s="1"/>
  <c r="A1147" i="76" s="1"/>
  <c r="A1148" i="76" s="1"/>
  <c r="A1149" i="76" s="1"/>
  <c r="A1150" i="76" s="1"/>
  <c r="A1151" i="76" s="1"/>
  <c r="A1152" i="76" s="1"/>
  <c r="A1153" i="76" s="1"/>
  <c r="A1154" i="76" s="1"/>
  <c r="A1155" i="76" s="1"/>
  <c r="A1156" i="76" s="1"/>
  <c r="A1157" i="76" s="1"/>
  <c r="A1158" i="76" s="1"/>
  <c r="A1159" i="76" s="1"/>
  <c r="A1160" i="76" s="1"/>
  <c r="A1161" i="76" s="1"/>
  <c r="A1162" i="76" s="1"/>
  <c r="A1163" i="76" s="1"/>
  <c r="A1164" i="76" s="1"/>
  <c r="A1165" i="76" s="1"/>
  <c r="A1166" i="76" s="1"/>
  <c r="A1167" i="76" s="1"/>
  <c r="A1168" i="76" s="1"/>
  <c r="A1169" i="76" s="1"/>
  <c r="A1170" i="76" s="1"/>
  <c r="A1171" i="76" s="1"/>
  <c r="A1172" i="76" s="1"/>
  <c r="A1173" i="76" s="1"/>
  <c r="A1174" i="76" s="1"/>
  <c r="A1175" i="76" s="1"/>
  <c r="A1176" i="76" s="1"/>
  <c r="A1177" i="76" s="1"/>
  <c r="A1178" i="76" s="1"/>
  <c r="A1179" i="76" s="1"/>
  <c r="A1180" i="76" s="1"/>
  <c r="A1181" i="76" s="1"/>
  <c r="A1182" i="76" s="1"/>
  <c r="A1183" i="76" s="1"/>
  <c r="A1184" i="76" s="1"/>
  <c r="A1185" i="76" s="1"/>
  <c r="A1186" i="76" s="1"/>
  <c r="A1187" i="76" s="1"/>
  <c r="A1188" i="76" s="1"/>
  <c r="A1189" i="76" s="1"/>
  <c r="A1190" i="76" s="1"/>
  <c r="A1191" i="76" s="1"/>
  <c r="A1192" i="76" s="1"/>
  <c r="A1193" i="76" s="1"/>
  <c r="A1194" i="76" s="1"/>
  <c r="A1195" i="76" s="1"/>
  <c r="A1196" i="76" s="1"/>
  <c r="A1197" i="76" s="1"/>
  <c r="A1198" i="76" s="1"/>
  <c r="A1199" i="76" s="1"/>
  <c r="A1200" i="76" s="1"/>
  <c r="A1201" i="76" s="1"/>
  <c r="A1202" i="76" s="1"/>
  <c r="A1203" i="76" s="1"/>
  <c r="A1204" i="76" s="1"/>
  <c r="A1205" i="76" s="1"/>
  <c r="A1206" i="76" s="1"/>
  <c r="A1207" i="76" s="1"/>
  <c r="A1208" i="76" s="1"/>
  <c r="A1209" i="76" s="1"/>
  <c r="A1210" i="76" s="1"/>
  <c r="A1211" i="76" s="1"/>
  <c r="A1212" i="76" s="1"/>
  <c r="A1213" i="76" s="1"/>
  <c r="A1214" i="76" s="1"/>
  <c r="A1215" i="76" s="1"/>
  <c r="A1216" i="76" s="1"/>
  <c r="A1217" i="76" s="1"/>
  <c r="A1218" i="76" s="1"/>
  <c r="A1219" i="76" s="1"/>
  <c r="A1220" i="76" s="1"/>
  <c r="A1221" i="76" s="1"/>
  <c r="A1222" i="76" s="1"/>
  <c r="A1223" i="76" s="1"/>
  <c r="A1224" i="76" s="1"/>
  <c r="A1225" i="76" s="1"/>
  <c r="A1226" i="76" s="1"/>
  <c r="A1227" i="76" s="1"/>
  <c r="A1228" i="76" s="1"/>
  <c r="A1229" i="76" s="1"/>
  <c r="A1230" i="76" s="1"/>
  <c r="A1231" i="76" s="1"/>
  <c r="A1232" i="76" s="1"/>
  <c r="A1233" i="76" s="1"/>
  <c r="A1234" i="76" s="1"/>
  <c r="A1235" i="76" s="1"/>
  <c r="A1236" i="76" s="1"/>
  <c r="A1237" i="76" s="1"/>
  <c r="A1238" i="76" s="1"/>
  <c r="A1239" i="76" s="1"/>
  <c r="A1240" i="76" s="1"/>
  <c r="A1241" i="76" s="1"/>
  <c r="A1242" i="76" s="1"/>
  <c r="A1243" i="76" s="1"/>
  <c r="A1244" i="76" s="1"/>
  <c r="A1245" i="76" s="1"/>
  <c r="A1246" i="76" s="1"/>
  <c r="A1247" i="76" s="1"/>
  <c r="A1248" i="76" s="1"/>
  <c r="A1249" i="76" s="1"/>
  <c r="A1250" i="76" s="1"/>
  <c r="A1251" i="76" s="1"/>
  <c r="A1252" i="76" s="1"/>
  <c r="A1253" i="76" s="1"/>
  <c r="A1254" i="76" s="1"/>
  <c r="A1255" i="76" s="1"/>
  <c r="A1256" i="76" s="1"/>
  <c r="A1257" i="76" s="1"/>
  <c r="A1258" i="76" s="1"/>
  <c r="A1259" i="76" s="1"/>
  <c r="A1260" i="76" s="1"/>
  <c r="A1261" i="76" s="1"/>
  <c r="A1262" i="76" s="1"/>
  <c r="A1263" i="76" s="1"/>
  <c r="A1264" i="76" s="1"/>
  <c r="A1265" i="76" s="1"/>
  <c r="A1266" i="76" s="1"/>
  <c r="A1267" i="76" s="1"/>
  <c r="A1268" i="76" s="1"/>
  <c r="A1269" i="76" s="1"/>
  <c r="A1270" i="76" s="1"/>
  <c r="A1271" i="76" s="1"/>
  <c r="A1272" i="76" s="1"/>
  <c r="A1273" i="76" s="1"/>
  <c r="A1274" i="76" s="1"/>
  <c r="A1275" i="76" s="1"/>
  <c r="A1276" i="76" s="1"/>
  <c r="A1277" i="76" s="1"/>
  <c r="A1278" i="76" s="1"/>
  <c r="A1279" i="76" s="1"/>
  <c r="A1280" i="76" s="1"/>
  <c r="A1281" i="76" s="1"/>
  <c r="A1282" i="76" s="1"/>
  <c r="A1283" i="76" s="1"/>
  <c r="A1284" i="76" s="1"/>
  <c r="A1285" i="76" s="1"/>
  <c r="A1286" i="76" s="1"/>
  <c r="A1287" i="76" s="1"/>
  <c r="A1288" i="76" s="1"/>
  <c r="A1289" i="76" s="1"/>
  <c r="A1290" i="76" s="1"/>
  <c r="A1291" i="76" s="1"/>
  <c r="A1292" i="76" s="1"/>
  <c r="A1293" i="76" s="1"/>
  <c r="A1294" i="76" s="1"/>
  <c r="A1295" i="76" s="1"/>
  <c r="A1296" i="76" s="1"/>
  <c r="A1297" i="76" s="1"/>
  <c r="A1298" i="76" s="1"/>
  <c r="A1299" i="76" s="1"/>
  <c r="A1300" i="76" s="1"/>
  <c r="A1301" i="76" s="1"/>
  <c r="A1302" i="76" s="1"/>
  <c r="A1303" i="76" s="1"/>
  <c r="A1304" i="76" s="1"/>
  <c r="A1305" i="76" s="1"/>
  <c r="A1306" i="76" s="1"/>
  <c r="A1307" i="76" s="1"/>
  <c r="A1308" i="76" s="1"/>
  <c r="A1309" i="76" s="1"/>
  <c r="A1310" i="76" s="1"/>
  <c r="A1311" i="76" s="1"/>
  <c r="A1312" i="76" s="1"/>
  <c r="A1313" i="76" s="1"/>
  <c r="A1314" i="76" s="1"/>
  <c r="A1315" i="76" s="1"/>
  <c r="A1316" i="76" s="1"/>
  <c r="A1317" i="76" s="1"/>
  <c r="A1318" i="76" s="1"/>
  <c r="A1319" i="76" s="1"/>
  <c r="A1320" i="76" s="1"/>
  <c r="A1321" i="76" s="1"/>
  <c r="A1322" i="76" s="1"/>
  <c r="A1323" i="76" s="1"/>
  <c r="A1324" i="76" s="1"/>
  <c r="A1325" i="76" s="1"/>
  <c r="A1326" i="76" s="1"/>
  <c r="A1327" i="76" s="1"/>
  <c r="A1328" i="76" s="1"/>
  <c r="A1329" i="76" s="1"/>
  <c r="A1330" i="76" s="1"/>
  <c r="A1331" i="76" s="1"/>
  <c r="A1332" i="76" s="1"/>
  <c r="A1333" i="76" s="1"/>
  <c r="A1334" i="76" s="1"/>
  <c r="A1335" i="76" s="1"/>
  <c r="A1336" i="76" s="1"/>
  <c r="A1337" i="76" s="1"/>
  <c r="A1338" i="76" s="1"/>
  <c r="A1339" i="76" s="1"/>
  <c r="A1340" i="76" s="1"/>
  <c r="A1341" i="76" s="1"/>
  <c r="A1342" i="76" s="1"/>
  <c r="A1343" i="76" s="1"/>
  <c r="A1344" i="76" s="1"/>
  <c r="A1345" i="76" s="1"/>
  <c r="A1346" i="76" s="1"/>
  <c r="A1347" i="76" s="1"/>
  <c r="A1348" i="76" s="1"/>
  <c r="A1349" i="76" s="1"/>
  <c r="A1350" i="76" s="1"/>
  <c r="A1351" i="76" s="1"/>
  <c r="A1352" i="76" s="1"/>
  <c r="A1353" i="76" s="1"/>
  <c r="A1354" i="76" s="1"/>
  <c r="A1355" i="76" s="1"/>
  <c r="A1356" i="76" s="1"/>
  <c r="A1357" i="76" s="1"/>
  <c r="A1358" i="76" s="1"/>
  <c r="A1359" i="76" s="1"/>
  <c r="A1360" i="76" s="1"/>
  <c r="A1361" i="76" s="1"/>
  <c r="A1362" i="76" s="1"/>
  <c r="A1363" i="76" s="1"/>
  <c r="A1364" i="76" s="1"/>
  <c r="A1365" i="76" s="1"/>
  <c r="A1366" i="76" s="1"/>
  <c r="A1367" i="76" s="1"/>
  <c r="A1368" i="76" s="1"/>
  <c r="A1369" i="76" s="1"/>
  <c r="A1370" i="76" s="1"/>
  <c r="A1371" i="76" s="1"/>
  <c r="A1372" i="76" s="1"/>
  <c r="A1373" i="76" s="1"/>
  <c r="A1374" i="76" s="1"/>
  <c r="A1375" i="76" s="1"/>
  <c r="A1376" i="76" s="1"/>
  <c r="A1377" i="76" s="1"/>
  <c r="A1378" i="76" s="1"/>
  <c r="A1379" i="76" s="1"/>
  <c r="A1380" i="76" s="1"/>
  <c r="A1381" i="76" s="1"/>
  <c r="A1382" i="76" s="1"/>
  <c r="A1383" i="76" s="1"/>
  <c r="A1384" i="76" s="1"/>
  <c r="A1385" i="76" s="1"/>
  <c r="A1386" i="76" s="1"/>
  <c r="A1387" i="76" s="1"/>
  <c r="A1388" i="76" s="1"/>
  <c r="A1389" i="76" s="1"/>
  <c r="A1390" i="76" s="1"/>
  <c r="A1391" i="76" s="1"/>
  <c r="A1392" i="76" s="1"/>
  <c r="A1393" i="76" s="1"/>
  <c r="A1394" i="76" s="1"/>
  <c r="A1395" i="76" s="1"/>
  <c r="A1396" i="76" s="1"/>
  <c r="A1397" i="76" s="1"/>
  <c r="A1398" i="76" s="1"/>
  <c r="A1399" i="76" s="1"/>
  <c r="A1400" i="76" s="1"/>
  <c r="A1401" i="76" s="1"/>
  <c r="A1402" i="76" s="1"/>
  <c r="A1403" i="76" s="1"/>
  <c r="A1404" i="76" s="1"/>
  <c r="A1405" i="76" s="1"/>
  <c r="A1406" i="76" s="1"/>
  <c r="A1407" i="76" s="1"/>
  <c r="A1408" i="76" s="1"/>
  <c r="A1409" i="76" s="1"/>
  <c r="A1410" i="76" s="1"/>
  <c r="A1411" i="76" s="1"/>
  <c r="A1412" i="76" s="1"/>
  <c r="A1413" i="76" s="1"/>
  <c r="A1414" i="76" s="1"/>
  <c r="A1415" i="76" s="1"/>
  <c r="A1416" i="76" s="1"/>
  <c r="A1417" i="76" s="1"/>
  <c r="A1418" i="76" s="1"/>
  <c r="A1419" i="76" s="1"/>
  <c r="A1420" i="76" s="1"/>
  <c r="A1421" i="76" s="1"/>
  <c r="A1422" i="76" s="1"/>
  <c r="A1423" i="76" s="1"/>
  <c r="A1424" i="76" s="1"/>
  <c r="A1425" i="76" s="1"/>
  <c r="A1426" i="76" s="1"/>
  <c r="A1427" i="76" s="1"/>
  <c r="A1428" i="76" s="1"/>
  <c r="A1429" i="76" s="1"/>
  <c r="A1430" i="76" s="1"/>
  <c r="A1431" i="76" s="1"/>
  <c r="A1432" i="76" s="1"/>
  <c r="A1433" i="76" s="1"/>
  <c r="A1434" i="76" s="1"/>
  <c r="A1435" i="76" s="1"/>
  <c r="A1436" i="76" s="1"/>
  <c r="A1437" i="76" s="1"/>
  <c r="A1438" i="76" s="1"/>
  <c r="A1439" i="76" s="1"/>
  <c r="A1440" i="76" s="1"/>
  <c r="A1441" i="76" s="1"/>
  <c r="A1442" i="76" s="1"/>
  <c r="A1443" i="76" s="1"/>
  <c r="A1444" i="76" s="1"/>
  <c r="A1445" i="76" s="1"/>
  <c r="A1446" i="76" s="1"/>
  <c r="A1447" i="76" s="1"/>
  <c r="A1448" i="76" s="1"/>
  <c r="A1449" i="76" s="1"/>
  <c r="A1450" i="76" s="1"/>
  <c r="A1451" i="76" s="1"/>
  <c r="A1452" i="76" s="1"/>
  <c r="A1453" i="76" s="1"/>
  <c r="A1454" i="76" s="1"/>
  <c r="A1455" i="76" s="1"/>
  <c r="A1456" i="76" s="1"/>
  <c r="A1457" i="76" s="1"/>
  <c r="A1458" i="76" s="1"/>
  <c r="A1459" i="76" s="1"/>
  <c r="A1460" i="76" s="1"/>
  <c r="A1461" i="76" s="1"/>
  <c r="A1462" i="76" s="1"/>
  <c r="A1463" i="76" s="1"/>
  <c r="A1464" i="76" s="1"/>
  <c r="A1465" i="76" s="1"/>
  <c r="A1466" i="76" s="1"/>
  <c r="A1467" i="76" s="1"/>
  <c r="A1468" i="76" s="1"/>
  <c r="A1469" i="76" s="1"/>
  <c r="A1470" i="76" s="1"/>
  <c r="A1471" i="76" s="1"/>
  <c r="A1472" i="76" s="1"/>
  <c r="A1473" i="76" s="1"/>
  <c r="A1474" i="76" s="1"/>
  <c r="A1475" i="76" s="1"/>
  <c r="A1476" i="76" s="1"/>
  <c r="A1477" i="76" s="1"/>
  <c r="A1478" i="76" s="1"/>
  <c r="A1479" i="76" s="1"/>
  <c r="A1480" i="76" s="1"/>
  <c r="A1481" i="76" s="1"/>
  <c r="A1482" i="76" s="1"/>
  <c r="A1483" i="76" s="1"/>
  <c r="A1484" i="76" s="1"/>
  <c r="A1485" i="76" s="1"/>
  <c r="A1486" i="76" s="1"/>
  <c r="A1487" i="76" s="1"/>
  <c r="A1488" i="76" s="1"/>
  <c r="A1489" i="76" s="1"/>
  <c r="A1490" i="76" s="1"/>
  <c r="A1491" i="76" s="1"/>
  <c r="A1492" i="76" s="1"/>
  <c r="A1493" i="76" s="1"/>
  <c r="A1494" i="76" s="1"/>
  <c r="A1495" i="76" s="1"/>
  <c r="A1496" i="76" s="1"/>
  <c r="A1497" i="76" s="1"/>
  <c r="A1498" i="76" s="1"/>
  <c r="A1499" i="76" s="1"/>
  <c r="A1500" i="76" s="1"/>
  <c r="A1501" i="76" s="1"/>
  <c r="A1502" i="76" s="1"/>
  <c r="A1503" i="76" s="1"/>
  <c r="A1504" i="76" s="1"/>
  <c r="A1505" i="76" s="1"/>
  <c r="A1506" i="76" s="1"/>
  <c r="A1507" i="76" s="1"/>
  <c r="A1508" i="76" s="1"/>
  <c r="A1509" i="76" s="1"/>
  <c r="A1510" i="76" s="1"/>
  <c r="A1511" i="76" s="1"/>
  <c r="A1512" i="76" s="1"/>
  <c r="A1513" i="76" s="1"/>
  <c r="A1514" i="76" s="1"/>
  <c r="A1515" i="76" s="1"/>
  <c r="A1516" i="76" s="1"/>
  <c r="A1517" i="76" s="1"/>
  <c r="A1518" i="76" s="1"/>
  <c r="A1519" i="76" s="1"/>
  <c r="A1520" i="76" s="1"/>
  <c r="A1521" i="76" s="1"/>
  <c r="A1522" i="76" s="1"/>
  <c r="A1523" i="76" s="1"/>
  <c r="A1524" i="76" s="1"/>
  <c r="A1525" i="76" s="1"/>
  <c r="A1526" i="76" s="1"/>
  <c r="A1527" i="76" s="1"/>
  <c r="A1528" i="76" s="1"/>
  <c r="A1529" i="76" s="1"/>
  <c r="A1530" i="76" s="1"/>
  <c r="A1531" i="76" s="1"/>
  <c r="A1532" i="76" s="1"/>
  <c r="A1533" i="76" s="1"/>
  <c r="A1534" i="76" s="1"/>
  <c r="A1535" i="76" s="1"/>
  <c r="A1536" i="76" s="1"/>
  <c r="A1537" i="76" s="1"/>
  <c r="A1538" i="76" s="1"/>
  <c r="A1539" i="76" s="1"/>
  <c r="A1540" i="76" s="1"/>
  <c r="A1541" i="76" s="1"/>
  <c r="A1542" i="76" s="1"/>
  <c r="A1543" i="76" s="1"/>
  <c r="A1544" i="76" s="1"/>
  <c r="A1545" i="76" s="1"/>
  <c r="A1546" i="76" s="1"/>
  <c r="A1547" i="76" s="1"/>
  <c r="A1548" i="76" s="1"/>
  <c r="A1549" i="76" s="1"/>
  <c r="A1550" i="76" s="1"/>
  <c r="A1551" i="76" s="1"/>
  <c r="A1552" i="76" s="1"/>
  <c r="A1553" i="76" s="1"/>
  <c r="A1554" i="76" s="1"/>
  <c r="A1555" i="76" s="1"/>
  <c r="A1556" i="76" s="1"/>
  <c r="A1557" i="76" s="1"/>
  <c r="A1558" i="76" s="1"/>
  <c r="A1559" i="76" s="1"/>
  <c r="A1560" i="76" s="1"/>
  <c r="A1561" i="76" s="1"/>
  <c r="A1562" i="76" s="1"/>
  <c r="A1563" i="76" s="1"/>
  <c r="A1564" i="76" s="1"/>
  <c r="A1565" i="76" s="1"/>
  <c r="A1566" i="76" s="1"/>
  <c r="A1567" i="76" s="1"/>
  <c r="A1568" i="76" s="1"/>
  <c r="A1569" i="76" s="1"/>
  <c r="A1570" i="76" s="1"/>
  <c r="A1571" i="76" s="1"/>
  <c r="A1572" i="76" s="1"/>
  <c r="A1573" i="76" s="1"/>
  <c r="A1574" i="76" s="1"/>
  <c r="A1575" i="76" s="1"/>
  <c r="A1576" i="76" s="1"/>
  <c r="A1577" i="76" s="1"/>
  <c r="A1578" i="76" s="1"/>
  <c r="A1579" i="76" s="1"/>
  <c r="A1580" i="76" s="1"/>
  <c r="A1581" i="76" s="1"/>
  <c r="A1582" i="76" s="1"/>
  <c r="A1583" i="76" s="1"/>
  <c r="A1584" i="76" s="1"/>
  <c r="A1585" i="76" s="1"/>
  <c r="A1586" i="76" s="1"/>
  <c r="A1587" i="76" s="1"/>
  <c r="A1588" i="76" s="1"/>
  <c r="A1589" i="76" s="1"/>
  <c r="A1590" i="76" s="1"/>
  <c r="A1591" i="76" s="1"/>
  <c r="A1592" i="76" s="1"/>
  <c r="A1593" i="76" s="1"/>
  <c r="A1594" i="76" s="1"/>
  <c r="A1595" i="76" s="1"/>
  <c r="A1596" i="76" s="1"/>
  <c r="A1597" i="76" s="1"/>
  <c r="A1598" i="76" s="1"/>
  <c r="A1599" i="76" s="1"/>
  <c r="A1600" i="76" s="1"/>
  <c r="A1601" i="76" s="1"/>
  <c r="A1602" i="76" s="1"/>
  <c r="A1603" i="76" s="1"/>
  <c r="A1604" i="76" s="1"/>
  <c r="A1605" i="76" s="1"/>
  <c r="A1606" i="76" s="1"/>
  <c r="A1607" i="76" s="1"/>
  <c r="A1608" i="76" s="1"/>
  <c r="A1609" i="76" s="1"/>
  <c r="A1610" i="76" s="1"/>
  <c r="A1611" i="76" s="1"/>
  <c r="A1612" i="76" s="1"/>
  <c r="A1613" i="76" s="1"/>
  <c r="A1614" i="76" s="1"/>
  <c r="A1615" i="76" s="1"/>
  <c r="A1616" i="76" s="1"/>
  <c r="A1617" i="76" s="1"/>
  <c r="A1618" i="76" s="1"/>
  <c r="A1619" i="76" s="1"/>
  <c r="A1620" i="76" s="1"/>
  <c r="A1621" i="76" s="1"/>
  <c r="A1622" i="76" s="1"/>
  <c r="A1623" i="76" s="1"/>
  <c r="A1624" i="76" s="1"/>
  <c r="A1625" i="76" s="1"/>
  <c r="A1626" i="76" s="1"/>
  <c r="A1627" i="76" s="1"/>
  <c r="A1628" i="76" s="1"/>
  <c r="A1629" i="76" s="1"/>
  <c r="A1630" i="76" s="1"/>
  <c r="A1631" i="76" s="1"/>
  <c r="A1632" i="76" s="1"/>
  <c r="A1633" i="76" s="1"/>
  <c r="A1634" i="76" s="1"/>
  <c r="A1635" i="76" s="1"/>
  <c r="A1636" i="76" s="1"/>
  <c r="A1637" i="76" s="1"/>
  <c r="A1638" i="76" s="1"/>
  <c r="A1639" i="76" s="1"/>
  <c r="A1640" i="76" s="1"/>
  <c r="A1641" i="76" s="1"/>
  <c r="A1642" i="76" s="1"/>
  <c r="A1643" i="76" s="1"/>
  <c r="A1644" i="76" s="1"/>
  <c r="A1645" i="76" s="1"/>
  <c r="A1646" i="76" s="1"/>
  <c r="A1647" i="76" s="1"/>
  <c r="A1648" i="76" s="1"/>
  <c r="A1649" i="76" s="1"/>
  <c r="A1650" i="76" s="1"/>
  <c r="A1651" i="76" s="1"/>
  <c r="A1652" i="76" s="1"/>
  <c r="A1653" i="76" s="1"/>
  <c r="A1654" i="76" s="1"/>
  <c r="A1655" i="76" s="1"/>
  <c r="A1656" i="76" s="1"/>
  <c r="A1657" i="76" s="1"/>
  <c r="A1658" i="76" s="1"/>
  <c r="A1659" i="76" s="1"/>
  <c r="A1660" i="76" s="1"/>
  <c r="A1661" i="76" s="1"/>
  <c r="A1662" i="76" s="1"/>
  <c r="A1663" i="76" s="1"/>
  <c r="A1664" i="76" s="1"/>
  <c r="A1665" i="76" s="1"/>
  <c r="A1666" i="76" s="1"/>
  <c r="A1667" i="76" s="1"/>
  <c r="A1668" i="76" s="1"/>
  <c r="A1669" i="76" s="1"/>
  <c r="A1670" i="76" s="1"/>
  <c r="A1671" i="76" s="1"/>
  <c r="A1672" i="76" s="1"/>
  <c r="A1673" i="76" s="1"/>
  <c r="A1674" i="76" s="1"/>
  <c r="A1675" i="76" s="1"/>
  <c r="A1676" i="76" s="1"/>
  <c r="A1677" i="76" s="1"/>
  <c r="A1678" i="76" s="1"/>
  <c r="A1679" i="76" s="1"/>
  <c r="A1680" i="76" s="1"/>
  <c r="A1681" i="76" s="1"/>
  <c r="A1682" i="76" s="1"/>
  <c r="A1683" i="76" s="1"/>
  <c r="A1684" i="76" s="1"/>
  <c r="A1685" i="76" s="1"/>
  <c r="A1686" i="76" s="1"/>
  <c r="A1687" i="76" s="1"/>
  <c r="A1688" i="76" s="1"/>
  <c r="A1689" i="76" s="1"/>
  <c r="A1690" i="76" s="1"/>
  <c r="A1691" i="76" s="1"/>
  <c r="A1692" i="76" s="1"/>
  <c r="A1693" i="76" s="1"/>
  <c r="A1694" i="76" s="1"/>
  <c r="A1695" i="76" s="1"/>
  <c r="A1696" i="76" s="1"/>
  <c r="A1697" i="76" s="1"/>
  <c r="A1698" i="76" s="1"/>
  <c r="A1699" i="76" s="1"/>
  <c r="A1700" i="76" s="1"/>
  <c r="A1701" i="76" s="1"/>
  <c r="A1702" i="76" s="1"/>
  <c r="A1703" i="76" s="1"/>
  <c r="A1704" i="76" s="1"/>
  <c r="A1705" i="76" s="1"/>
  <c r="A1706" i="76" s="1"/>
  <c r="A1707" i="76" s="1"/>
  <c r="A1708" i="76" s="1"/>
  <c r="A1709" i="76" s="1"/>
  <c r="A1710" i="76" s="1"/>
  <c r="A1711" i="76" s="1"/>
  <c r="A1712" i="76" s="1"/>
  <c r="A1713" i="76" s="1"/>
  <c r="A1714" i="76" s="1"/>
  <c r="A1715" i="76" s="1"/>
  <c r="A1716" i="76" s="1"/>
  <c r="A1717" i="76" s="1"/>
  <c r="A1718" i="76" s="1"/>
  <c r="A1719" i="76" s="1"/>
  <c r="A1720" i="76" s="1"/>
  <c r="A1721" i="76" s="1"/>
  <c r="A1722" i="76" s="1"/>
  <c r="A1723" i="76" s="1"/>
  <c r="A1724" i="76" s="1"/>
  <c r="A1725" i="76" s="1"/>
  <c r="A1726" i="76" s="1"/>
  <c r="A1727" i="76" s="1"/>
  <c r="A1728" i="76" s="1"/>
  <c r="A1729" i="76" s="1"/>
  <c r="A1730" i="76" s="1"/>
  <c r="A1731" i="76" s="1"/>
  <c r="A1732" i="76" s="1"/>
  <c r="A1733" i="76" s="1"/>
  <c r="A1734" i="76" s="1"/>
  <c r="A1735" i="76" s="1"/>
  <c r="A1736" i="76" s="1"/>
  <c r="A1737" i="76" s="1"/>
  <c r="A1738" i="76" s="1"/>
  <c r="A1739" i="76" s="1"/>
  <c r="A1740" i="76" s="1"/>
  <c r="A1741" i="76" s="1"/>
  <c r="A1742" i="76" s="1"/>
  <c r="A1743" i="76" s="1"/>
  <c r="A1744" i="76" s="1"/>
  <c r="A1745" i="76" s="1"/>
  <c r="A1746" i="76" s="1"/>
  <c r="A1747" i="76" s="1"/>
  <c r="A1748" i="76" s="1"/>
  <c r="A1749" i="76" s="1"/>
  <c r="A1750" i="76" s="1"/>
  <c r="A1751" i="76" s="1"/>
  <c r="A1752" i="76" s="1"/>
  <c r="A1753" i="76" s="1"/>
  <c r="A1754" i="76" s="1"/>
  <c r="A1755" i="76" s="1"/>
  <c r="A1756" i="76" s="1"/>
  <c r="A1757" i="76" s="1"/>
  <c r="A1758" i="76" s="1"/>
  <c r="A1759" i="76" s="1"/>
  <c r="A1760" i="76" s="1"/>
  <c r="A1761" i="76" s="1"/>
  <c r="A1762" i="76" s="1"/>
  <c r="A1763" i="76" s="1"/>
  <c r="A1764" i="76" s="1"/>
  <c r="A1765" i="76" s="1"/>
  <c r="A1766" i="76" s="1"/>
  <c r="A1767" i="76" s="1"/>
  <c r="A1768" i="76" s="1"/>
  <c r="A1769" i="76" s="1"/>
  <c r="A1770" i="76" s="1"/>
  <c r="A1771" i="76" s="1"/>
  <c r="A1772" i="76" s="1"/>
  <c r="A1773" i="76" s="1"/>
  <c r="A1774" i="76" s="1"/>
  <c r="A1775" i="76" s="1"/>
  <c r="A1776" i="76" s="1"/>
  <c r="A1777" i="76" s="1"/>
  <c r="A1778" i="76" s="1"/>
  <c r="A1779" i="76" s="1"/>
  <c r="A1780" i="76" s="1"/>
  <c r="A1781" i="76" s="1"/>
  <c r="A1782" i="76" s="1"/>
  <c r="A1783" i="76" s="1"/>
  <c r="A1784" i="76" s="1"/>
  <c r="A1785" i="76" s="1"/>
  <c r="A1786" i="76" s="1"/>
  <c r="A1787" i="76" s="1"/>
  <c r="A1788" i="76" s="1"/>
  <c r="A1789" i="76" s="1"/>
  <c r="A1790" i="76" s="1"/>
  <c r="A1791" i="76" s="1"/>
  <c r="A1792" i="76" s="1"/>
  <c r="A1793" i="76" s="1"/>
  <c r="A1794" i="76" s="1"/>
  <c r="A1795" i="76" s="1"/>
  <c r="A1796" i="76" s="1"/>
  <c r="A1797" i="76" s="1"/>
  <c r="A1798" i="76" s="1"/>
  <c r="A1799" i="76" s="1"/>
  <c r="A1800" i="76" s="1"/>
  <c r="A1801" i="76" s="1"/>
  <c r="A1802" i="76" s="1"/>
  <c r="A1803" i="76" s="1"/>
  <c r="A1804" i="76" s="1"/>
  <c r="A1805" i="76" s="1"/>
  <c r="A1806" i="76" s="1"/>
  <c r="A1807" i="76" s="1"/>
  <c r="A1808" i="76" s="1"/>
  <c r="A1809" i="76" s="1"/>
  <c r="A1810" i="76" s="1"/>
  <c r="A1811" i="76" s="1"/>
  <c r="A1812" i="76" s="1"/>
  <c r="A1813" i="76" s="1"/>
  <c r="A1814" i="76" s="1"/>
  <c r="A1815" i="76" s="1"/>
  <c r="A1816" i="76" s="1"/>
  <c r="A1817" i="76" s="1"/>
  <c r="A1818" i="76" s="1"/>
  <c r="A1819" i="76" s="1"/>
  <c r="A1820" i="76" s="1"/>
  <c r="A1821" i="76" s="1"/>
  <c r="A1822" i="76" s="1"/>
  <c r="A1823" i="76" s="1"/>
  <c r="A1824" i="76" s="1"/>
  <c r="A1825" i="76" s="1"/>
  <c r="A1826" i="76" s="1"/>
  <c r="A1827" i="76" s="1"/>
  <c r="A1828" i="76" s="1"/>
  <c r="A1829" i="76" s="1"/>
  <c r="A1830" i="76" s="1"/>
  <c r="A1831" i="76" s="1"/>
  <c r="A1832" i="76" s="1"/>
  <c r="A1833" i="76" s="1"/>
  <c r="A1834" i="76" s="1"/>
  <c r="A1835" i="76" s="1"/>
  <c r="A1836" i="76" s="1"/>
  <c r="A1837" i="76" s="1"/>
  <c r="A1838" i="76" s="1"/>
  <c r="A1839" i="76" s="1"/>
  <c r="A1840" i="76" s="1"/>
  <c r="A1841" i="76" s="1"/>
  <c r="A1842" i="76" s="1"/>
  <c r="A1843" i="76" s="1"/>
  <c r="A1844" i="76" s="1"/>
  <c r="A1845" i="76" s="1"/>
  <c r="A1846" i="76" s="1"/>
  <c r="A1847" i="76" s="1"/>
  <c r="A1848" i="76" s="1"/>
  <c r="A1849" i="76" s="1"/>
  <c r="A1850" i="76" s="1"/>
  <c r="A1851" i="76" s="1"/>
  <c r="A1852" i="76" s="1"/>
  <c r="A1853" i="76" s="1"/>
  <c r="A1854" i="76" s="1"/>
  <c r="A1855" i="76" s="1"/>
  <c r="A1856" i="76" s="1"/>
  <c r="A1857" i="76" s="1"/>
  <c r="A1858" i="76" s="1"/>
  <c r="A1859" i="76" s="1"/>
  <c r="A1860" i="76" s="1"/>
  <c r="A1861" i="76" s="1"/>
  <c r="A1862" i="76" s="1"/>
  <c r="A1863" i="76" s="1"/>
  <c r="A1864" i="76" s="1"/>
  <c r="A1865" i="76" s="1"/>
  <c r="A1866" i="76" s="1"/>
  <c r="A1867" i="76" s="1"/>
  <c r="A1868" i="76" s="1"/>
  <c r="A1869" i="76" s="1"/>
  <c r="A1870" i="76" s="1"/>
  <c r="A1871" i="76" s="1"/>
  <c r="A1872" i="76" s="1"/>
  <c r="A1873" i="76" s="1"/>
  <c r="A1874" i="76" s="1"/>
  <c r="A1875" i="76" s="1"/>
  <c r="A1876" i="76" s="1"/>
  <c r="A1877" i="76" s="1"/>
  <c r="A1878" i="76" s="1"/>
  <c r="A1879" i="76" s="1"/>
  <c r="A1880" i="76" s="1"/>
  <c r="A1881" i="76" s="1"/>
  <c r="A1882" i="76" s="1"/>
  <c r="A1883" i="76" s="1"/>
  <c r="A1884" i="76" s="1"/>
  <c r="A1885" i="76" s="1"/>
  <c r="A1886" i="76" s="1"/>
  <c r="A1887" i="76" s="1"/>
  <c r="A1888" i="76" s="1"/>
  <c r="A1889" i="76" s="1"/>
  <c r="A1890" i="76" s="1"/>
  <c r="A1891" i="76" s="1"/>
  <c r="A1892" i="76" s="1"/>
  <c r="A1893" i="76" s="1"/>
  <c r="A1894" i="76" s="1"/>
  <c r="A1895" i="76" s="1"/>
  <c r="A1896" i="76" s="1"/>
  <c r="A1897" i="76" s="1"/>
  <c r="A1898" i="76" s="1"/>
  <c r="A1899" i="76" s="1"/>
  <c r="A1900" i="76" s="1"/>
  <c r="A1901" i="76" s="1"/>
  <c r="A1902" i="76" s="1"/>
  <c r="A1903" i="76" s="1"/>
  <c r="A1904" i="76" s="1"/>
  <c r="A1905" i="76" s="1"/>
  <c r="A1906" i="76" s="1"/>
  <c r="A1907" i="76" s="1"/>
  <c r="A1908" i="76" s="1"/>
  <c r="A1909" i="76" s="1"/>
  <c r="A1910" i="76" s="1"/>
  <c r="A1911" i="76" s="1"/>
  <c r="A1912" i="76" s="1"/>
  <c r="A1913" i="76" s="1"/>
  <c r="A1914" i="76" s="1"/>
  <c r="A1915" i="76" s="1"/>
  <c r="A1916" i="76" s="1"/>
  <c r="A1917" i="76" s="1"/>
  <c r="A1918" i="76" s="1"/>
  <c r="A1919" i="76" s="1"/>
  <c r="A1920" i="76" s="1"/>
  <c r="A1921" i="76" s="1"/>
  <c r="A1922" i="76" s="1"/>
  <c r="A1923" i="76" s="1"/>
  <c r="A1924" i="76" s="1"/>
  <c r="A1925" i="76" s="1"/>
  <c r="A1926" i="76" s="1"/>
  <c r="A1927" i="76" s="1"/>
  <c r="A1928" i="76" s="1"/>
  <c r="A1929" i="76" s="1"/>
  <c r="A1930" i="76" s="1"/>
  <c r="A1931" i="76" s="1"/>
  <c r="A1932" i="76" s="1"/>
  <c r="A1933" i="76" s="1"/>
  <c r="A1934" i="76" s="1"/>
  <c r="A1935" i="76" s="1"/>
  <c r="A1936" i="76" s="1"/>
  <c r="A1937" i="76" s="1"/>
  <c r="A1938" i="76" s="1"/>
  <c r="A1939" i="76" s="1"/>
  <c r="A1940" i="76" s="1"/>
  <c r="A1941" i="76" s="1"/>
  <c r="A1942" i="76" s="1"/>
  <c r="A1943" i="76" s="1"/>
  <c r="A1944" i="76" s="1"/>
  <c r="A1945" i="76" s="1"/>
  <c r="A1946" i="76" s="1"/>
  <c r="A1947" i="76" s="1"/>
  <c r="A1948" i="76" s="1"/>
  <c r="A1949" i="76" s="1"/>
  <c r="A1950" i="76" s="1"/>
  <c r="A1951" i="76" s="1"/>
  <c r="A1952" i="76" s="1"/>
  <c r="A1953" i="76" s="1"/>
  <c r="A1954" i="76" s="1"/>
  <c r="A1955" i="76" s="1"/>
  <c r="A1956" i="76" s="1"/>
  <c r="A1957" i="76" s="1"/>
  <c r="A1958" i="76" s="1"/>
  <c r="A1959" i="76" s="1"/>
  <c r="A1960" i="76" s="1"/>
  <c r="A1961" i="76" s="1"/>
  <c r="A1962" i="76" s="1"/>
  <c r="A1963" i="76" s="1"/>
  <c r="A1964" i="76" s="1"/>
  <c r="A1965" i="76" s="1"/>
  <c r="A1966" i="76" s="1"/>
  <c r="A1967" i="76" s="1"/>
  <c r="A1968" i="76" s="1"/>
  <c r="A1969" i="76" s="1"/>
  <c r="A1970" i="76" s="1"/>
  <c r="A1971" i="76" s="1"/>
  <c r="A1972" i="76" s="1"/>
  <c r="A1973" i="76" s="1"/>
  <c r="A1974" i="76" s="1"/>
  <c r="A1975" i="76" s="1"/>
  <c r="A1976" i="76" s="1"/>
  <c r="A1977" i="76" s="1"/>
  <c r="A1978" i="76" s="1"/>
  <c r="A1979" i="76" s="1"/>
  <c r="A1980" i="76" s="1"/>
  <c r="A1981" i="76" s="1"/>
  <c r="A1982" i="76" s="1"/>
  <c r="A1983" i="76" s="1"/>
  <c r="A1984" i="76" s="1"/>
  <c r="A1985" i="76" s="1"/>
  <c r="A1986" i="76" s="1"/>
  <c r="A1987" i="76" s="1"/>
  <c r="A1988" i="76" s="1"/>
  <c r="A1989" i="76" s="1"/>
  <c r="A1990" i="76" s="1"/>
  <c r="A1991" i="76" s="1"/>
  <c r="A1992" i="76" s="1"/>
  <c r="A1993" i="76" s="1"/>
  <c r="A1994" i="76" s="1"/>
  <c r="A1995" i="76" s="1"/>
  <c r="A1996" i="76" s="1"/>
  <c r="A1997" i="76" s="1"/>
  <c r="A1998" i="76" s="1"/>
  <c r="A1999" i="76" s="1"/>
  <c r="A2000" i="76" s="1"/>
  <c r="A2001" i="76" s="1"/>
  <c r="A2002" i="76" s="1"/>
  <c r="A2003" i="76" s="1"/>
  <c r="A2004" i="76" s="1"/>
  <c r="A2005" i="76" s="1"/>
  <c r="A2006" i="76" s="1"/>
  <c r="A2007" i="76" s="1"/>
  <c r="A2008" i="76" s="1"/>
  <c r="A2009" i="76" s="1"/>
  <c r="A2010" i="76" s="1"/>
  <c r="A2011" i="76" s="1"/>
  <c r="A2012" i="76" s="1"/>
  <c r="A2013" i="76" s="1"/>
  <c r="A2014" i="76" s="1"/>
  <c r="A2015" i="76" s="1"/>
  <c r="A2016" i="76" s="1"/>
  <c r="A2017" i="76" s="1"/>
  <c r="A2018" i="76" s="1"/>
  <c r="A2019" i="76" s="1"/>
  <c r="A2020" i="76" s="1"/>
  <c r="A2021" i="76" s="1"/>
  <c r="A2022" i="76" s="1"/>
  <c r="A2023" i="76" s="1"/>
  <c r="A2024" i="76" s="1"/>
  <c r="A2025" i="76" s="1"/>
  <c r="A2026" i="76" s="1"/>
  <c r="A2027" i="76" s="1"/>
  <c r="A2028" i="76" s="1"/>
  <c r="A2029" i="76" s="1"/>
  <c r="A2030" i="76" s="1"/>
  <c r="A2031" i="76" s="1"/>
  <c r="A2032" i="76" s="1"/>
  <c r="A2033" i="76" s="1"/>
  <c r="A2034" i="76" s="1"/>
  <c r="A2035" i="76" s="1"/>
  <c r="A2036" i="76" s="1"/>
  <c r="A2037" i="76" s="1"/>
  <c r="A2038" i="76" s="1"/>
  <c r="A2039" i="76" s="1"/>
  <c r="A2040" i="76" s="1"/>
  <c r="A2041" i="76" s="1"/>
  <c r="A2042" i="76" s="1"/>
  <c r="A2043" i="76" s="1"/>
  <c r="A2044" i="76" s="1"/>
  <c r="A2045" i="76" s="1"/>
  <c r="A2046" i="76" s="1"/>
  <c r="A2047" i="76" s="1"/>
  <c r="A2048" i="76" s="1"/>
  <c r="A2049" i="76" s="1"/>
  <c r="A2050" i="76" s="1"/>
  <c r="A2051" i="76" s="1"/>
  <c r="A2052" i="76" s="1"/>
  <c r="A2053" i="76" s="1"/>
  <c r="A2054" i="76" s="1"/>
  <c r="A2055" i="76" s="1"/>
  <c r="A2056" i="76" s="1"/>
  <c r="A2057" i="76" s="1"/>
  <c r="A2058" i="76" s="1"/>
  <c r="A2059" i="76" s="1"/>
  <c r="A2060" i="76" s="1"/>
  <c r="A2061" i="76" s="1"/>
  <c r="A2062" i="76" s="1"/>
  <c r="A2063" i="76" s="1"/>
  <c r="A2064" i="76" s="1"/>
  <c r="A2065" i="76" s="1"/>
  <c r="A2066" i="76" s="1"/>
  <c r="A2067" i="76" s="1"/>
  <c r="A2068" i="76" s="1"/>
  <c r="A2069" i="76" s="1"/>
  <c r="A2070" i="76" s="1"/>
  <c r="A2071" i="76" s="1"/>
  <c r="A2072" i="76" s="1"/>
  <c r="A2073" i="76" s="1"/>
  <c r="A2074" i="76" s="1"/>
  <c r="A2075" i="76" s="1"/>
  <c r="A2076" i="76" s="1"/>
  <c r="A2077" i="76" s="1"/>
  <c r="A2078" i="76" s="1"/>
  <c r="A2079" i="76" s="1"/>
  <c r="A2080" i="76" s="1"/>
  <c r="A2081" i="76" s="1"/>
  <c r="A2082" i="76" s="1"/>
  <c r="A2083" i="76" s="1"/>
  <c r="A2084" i="76" s="1"/>
  <c r="A2085" i="76" s="1"/>
  <c r="A2086" i="76" s="1"/>
  <c r="A2087" i="76" s="1"/>
  <c r="A2088" i="76" s="1"/>
  <c r="A2089" i="76" s="1"/>
  <c r="A2090" i="76" s="1"/>
  <c r="A2091" i="76" s="1"/>
  <c r="A2092" i="76" s="1"/>
  <c r="A2093" i="76" s="1"/>
  <c r="A2094" i="76" s="1"/>
  <c r="A2095" i="76" s="1"/>
  <c r="A2096" i="76" s="1"/>
  <c r="A2097" i="76" s="1"/>
  <c r="A2098" i="76" s="1"/>
  <c r="A2099" i="76" s="1"/>
  <c r="A2100" i="76" s="1"/>
  <c r="A2101" i="76" s="1"/>
  <c r="A2102" i="76" s="1"/>
  <c r="A2103" i="76" s="1"/>
  <c r="A2104" i="76" s="1"/>
  <c r="A2105" i="76" s="1"/>
  <c r="A2106" i="76" s="1"/>
  <c r="A2107" i="76" s="1"/>
  <c r="A2108" i="76" s="1"/>
  <c r="A2109" i="76" s="1"/>
  <c r="A2110" i="76" s="1"/>
  <c r="A2111" i="76" s="1"/>
  <c r="A2112" i="76" s="1"/>
  <c r="A2113" i="76" s="1"/>
  <c r="A2114" i="76" s="1"/>
  <c r="A2115" i="76" s="1"/>
  <c r="A2116" i="76" s="1"/>
  <c r="A2117" i="76" s="1"/>
  <c r="A2118" i="76" s="1"/>
  <c r="A2119" i="76" s="1"/>
  <c r="A2120" i="76" s="1"/>
  <c r="A2121" i="76" s="1"/>
  <c r="A2122" i="76" s="1"/>
  <c r="A2123" i="76" s="1"/>
  <c r="A2124" i="76" s="1"/>
  <c r="A2125" i="76" s="1"/>
  <c r="A2126" i="76" s="1"/>
  <c r="A2127" i="76" s="1"/>
  <c r="A2128" i="76" s="1"/>
  <c r="A2129" i="76" s="1"/>
  <c r="A2130" i="76" s="1"/>
  <c r="A2131" i="76" s="1"/>
  <c r="A2132" i="76" s="1"/>
  <c r="A2133" i="76" s="1"/>
  <c r="A2134" i="76" s="1"/>
  <c r="A2135" i="76" s="1"/>
  <c r="A2136" i="76" s="1"/>
  <c r="A2137" i="76" s="1"/>
  <c r="A2138" i="76" s="1"/>
  <c r="A2139" i="76" s="1"/>
  <c r="A2140" i="76" s="1"/>
  <c r="A2141" i="76" s="1"/>
  <c r="A2142" i="76" s="1"/>
  <c r="A2143" i="76" s="1"/>
  <c r="A2144" i="76" s="1"/>
  <c r="A2145" i="76" s="1"/>
  <c r="A2146" i="76" s="1"/>
  <c r="A2147" i="76" s="1"/>
  <c r="A2148" i="76" s="1"/>
  <c r="A2149" i="76" s="1"/>
  <c r="A2150" i="76" s="1"/>
  <c r="A2151" i="76" s="1"/>
  <c r="A2152" i="76" s="1"/>
  <c r="A2153" i="76" s="1"/>
  <c r="A2154" i="76" s="1"/>
  <c r="A2155" i="76" s="1"/>
  <c r="A2156" i="76" s="1"/>
  <c r="A2157" i="76" s="1"/>
  <c r="A2158" i="76" s="1"/>
  <c r="A2159" i="76" s="1"/>
  <c r="A2160" i="76" s="1"/>
  <c r="A2161" i="76" s="1"/>
  <c r="A2162" i="76" s="1"/>
  <c r="A2163" i="76" s="1"/>
  <c r="A2164" i="76" s="1"/>
  <c r="A2165" i="76" s="1"/>
  <c r="A2166" i="76" s="1"/>
  <c r="A2167" i="76" s="1"/>
  <c r="A2168" i="76" s="1"/>
  <c r="A2169" i="76" s="1"/>
  <c r="A2170" i="76" s="1"/>
  <c r="A2171" i="76" s="1"/>
  <c r="A2172" i="76" s="1"/>
  <c r="A2173" i="76" s="1"/>
  <c r="A2174" i="76" s="1"/>
  <c r="A2175" i="76" s="1"/>
  <c r="A2176" i="76" s="1"/>
  <c r="A2177" i="76" s="1"/>
  <c r="A2178" i="76" s="1"/>
  <c r="A2179" i="76" s="1"/>
  <c r="A2180" i="76" s="1"/>
  <c r="A2181" i="76" s="1"/>
  <c r="A2182" i="76" s="1"/>
  <c r="A2183" i="76" s="1"/>
  <c r="A2184" i="76" s="1"/>
  <c r="A2185" i="76" s="1"/>
  <c r="A2186" i="76" s="1"/>
  <c r="A2187" i="76" s="1"/>
  <c r="A2188" i="76" s="1"/>
  <c r="A2189" i="76" s="1"/>
  <c r="A2190" i="76" s="1"/>
  <c r="A2191" i="76" s="1"/>
  <c r="A2192" i="76" s="1"/>
  <c r="A2193" i="76" s="1"/>
  <c r="A2194" i="76" s="1"/>
  <c r="A2195" i="76" s="1"/>
  <c r="A2196" i="76" s="1"/>
  <c r="A2197" i="76" s="1"/>
  <c r="A2198" i="76" s="1"/>
  <c r="A2199" i="76" s="1"/>
  <c r="A2200" i="76" s="1"/>
  <c r="A2201" i="76" s="1"/>
  <c r="A2202" i="76" s="1"/>
  <c r="A2203" i="76" s="1"/>
  <c r="A2204" i="76" s="1"/>
  <c r="A2205" i="76" s="1"/>
  <c r="A2206" i="76" s="1"/>
  <c r="A2207" i="76" s="1"/>
  <c r="A2208" i="76" s="1"/>
  <c r="A2209" i="76" s="1"/>
  <c r="A2210" i="76" s="1"/>
  <c r="A2211" i="76" s="1"/>
  <c r="A2212" i="76" s="1"/>
  <c r="A2213" i="76" s="1"/>
  <c r="A2214" i="76" s="1"/>
  <c r="A2215" i="76" s="1"/>
  <c r="A2216" i="76" s="1"/>
  <c r="A2217" i="76" s="1"/>
  <c r="A2218" i="76" s="1"/>
  <c r="A2219" i="76" s="1"/>
  <c r="A2220" i="76" s="1"/>
  <c r="A2221" i="76" s="1"/>
  <c r="A2222" i="76" s="1"/>
  <c r="A2223" i="76" s="1"/>
  <c r="A2224" i="76" s="1"/>
  <c r="A2225" i="76" s="1"/>
  <c r="A2226" i="76" s="1"/>
  <c r="A2227" i="76" s="1"/>
  <c r="A2228" i="76" s="1"/>
  <c r="A2229" i="76" s="1"/>
  <c r="A2230" i="76" s="1"/>
  <c r="A2231" i="76" s="1"/>
  <c r="A2232" i="76" s="1"/>
  <c r="A2233" i="76" s="1"/>
  <c r="A2234" i="76" s="1"/>
  <c r="A2235" i="76" s="1"/>
  <c r="A2236" i="76" s="1"/>
  <c r="A2237" i="76" s="1"/>
  <c r="A2238" i="76" s="1"/>
  <c r="A2239" i="76" s="1"/>
  <c r="A2240" i="76" s="1"/>
  <c r="A2241" i="76" s="1"/>
  <c r="A2242" i="76" s="1"/>
  <c r="A2243" i="76" s="1"/>
  <c r="A2244" i="76" s="1"/>
  <c r="A2245" i="76" s="1"/>
  <c r="A2246" i="76" s="1"/>
  <c r="A2247" i="76" s="1"/>
  <c r="A2248" i="76" s="1"/>
  <c r="A2249" i="76" s="1"/>
  <c r="A2250" i="76" s="1"/>
  <c r="A2251" i="76" s="1"/>
  <c r="A2252" i="76" s="1"/>
  <c r="A2253" i="76" s="1"/>
  <c r="A2254" i="76" s="1"/>
  <c r="A2255" i="76" s="1"/>
  <c r="A2256" i="76" s="1"/>
  <c r="A2257" i="76" s="1"/>
  <c r="A2258" i="76" s="1"/>
  <c r="A2259" i="76" s="1"/>
  <c r="A2260" i="76" s="1"/>
  <c r="A2261" i="76" s="1"/>
  <c r="A2262" i="76" s="1"/>
  <c r="A2263" i="76" s="1"/>
  <c r="A2264" i="76" s="1"/>
  <c r="A2265" i="76" s="1"/>
  <c r="A2266" i="76" s="1"/>
  <c r="A2267" i="76" s="1"/>
  <c r="A2268" i="76" s="1"/>
  <c r="A2269" i="76" s="1"/>
  <c r="A2270" i="76" s="1"/>
  <c r="A2271" i="76" s="1"/>
  <c r="A2272" i="76" s="1"/>
  <c r="A2273" i="76" s="1"/>
  <c r="A2274" i="76" s="1"/>
  <c r="A2275" i="76" s="1"/>
  <c r="A2276" i="76" s="1"/>
  <c r="A2277" i="76" s="1"/>
  <c r="A2278" i="76" s="1"/>
  <c r="A2279" i="76" s="1"/>
  <c r="A2280" i="76" s="1"/>
  <c r="A2281" i="76" s="1"/>
  <c r="A2282" i="76" s="1"/>
  <c r="A2283" i="76" s="1"/>
  <c r="A2284" i="76" s="1"/>
  <c r="A2285" i="76" s="1"/>
  <c r="A2286" i="76" s="1"/>
  <c r="A2287" i="76" s="1"/>
  <c r="A2288" i="76" s="1"/>
  <c r="A2289" i="76" s="1"/>
  <c r="A2290" i="76" s="1"/>
  <c r="A2291" i="76" s="1"/>
  <c r="A2292" i="76" s="1"/>
  <c r="A2293" i="76" s="1"/>
  <c r="A2294" i="76" s="1"/>
  <c r="A2295" i="76" s="1"/>
  <c r="A2296" i="76" s="1"/>
  <c r="A2297" i="76" s="1"/>
  <c r="A2298" i="76" s="1"/>
  <c r="A2299" i="76" s="1"/>
  <c r="A2300" i="76" s="1"/>
  <c r="A2301" i="76" s="1"/>
  <c r="A2302" i="76" s="1"/>
  <c r="A2303" i="76" s="1"/>
  <c r="A2304" i="76" s="1"/>
  <c r="A2305" i="76" s="1"/>
  <c r="A2306" i="76" s="1"/>
  <c r="A2307" i="76" s="1"/>
  <c r="A2308" i="76" s="1"/>
  <c r="A2309" i="76" s="1"/>
  <c r="A2310" i="76" s="1"/>
  <c r="A2311" i="76" s="1"/>
  <c r="A2312" i="76" s="1"/>
  <c r="A2313" i="76" s="1"/>
  <c r="A2314" i="76" s="1"/>
  <c r="A2315" i="76" s="1"/>
  <c r="A2316" i="76" s="1"/>
  <c r="A2317" i="76" s="1"/>
  <c r="A2318" i="76" s="1"/>
  <c r="A2319" i="76" s="1"/>
  <c r="A2320" i="76" s="1"/>
  <c r="A2321" i="76" s="1"/>
  <c r="A2322" i="76" s="1"/>
  <c r="A2323" i="76" s="1"/>
  <c r="A2324" i="76" s="1"/>
  <c r="A2325" i="76" s="1"/>
  <c r="A2326" i="76" s="1"/>
  <c r="A2327" i="76" s="1"/>
  <c r="A2328" i="76" s="1"/>
  <c r="A2329" i="76" s="1"/>
  <c r="A2330" i="76" s="1"/>
  <c r="A2331" i="76" s="1"/>
  <c r="A2332" i="76" s="1"/>
  <c r="A2333" i="76" s="1"/>
  <c r="A2334" i="76" s="1"/>
  <c r="A2335" i="76" s="1"/>
  <c r="A2336" i="76" s="1"/>
  <c r="A2337" i="76" s="1"/>
  <c r="A2338" i="76" s="1"/>
  <c r="A2339" i="76" s="1"/>
  <c r="A2340" i="76" s="1"/>
  <c r="A2341" i="76" s="1"/>
  <c r="A2342" i="76" s="1"/>
  <c r="A2343" i="76" s="1"/>
  <c r="A2344" i="76" s="1"/>
  <c r="A2345" i="76" s="1"/>
  <c r="A2346" i="76" s="1"/>
  <c r="A2347" i="76" s="1"/>
  <c r="A2348" i="76" s="1"/>
  <c r="A2349" i="76" s="1"/>
  <c r="A2350" i="76" s="1"/>
  <c r="A2351" i="76" s="1"/>
  <c r="A2352" i="76" s="1"/>
  <c r="A2353" i="76" s="1"/>
  <c r="A2354" i="76" s="1"/>
  <c r="A2355" i="76" s="1"/>
  <c r="A2356" i="76" s="1"/>
  <c r="A2357" i="76" s="1"/>
  <c r="A2358" i="76" s="1"/>
  <c r="A2359" i="76" s="1"/>
  <c r="A2360" i="76" s="1"/>
  <c r="A2361" i="76" s="1"/>
  <c r="A2362" i="76" s="1"/>
  <c r="A2363" i="76" s="1"/>
  <c r="A2364" i="76" s="1"/>
  <c r="A2365" i="76" s="1"/>
  <c r="A2366" i="76" s="1"/>
  <c r="A2367" i="76" s="1"/>
  <c r="A2368" i="76" s="1"/>
  <c r="A2369" i="76" s="1"/>
  <c r="A2370" i="76" s="1"/>
  <c r="A2371" i="76" s="1"/>
  <c r="A2372" i="76" s="1"/>
  <c r="A2373" i="76" s="1"/>
  <c r="A2374" i="76" s="1"/>
  <c r="A2375" i="76" s="1"/>
  <c r="A2376" i="76" s="1"/>
  <c r="A2377" i="76" s="1"/>
  <c r="A2378" i="76" s="1"/>
  <c r="A2379" i="76" s="1"/>
  <c r="A2380" i="76" s="1"/>
  <c r="A2381" i="76" s="1"/>
  <c r="A2382" i="76" s="1"/>
  <c r="A2383" i="76" s="1"/>
  <c r="A2384" i="76" s="1"/>
  <c r="A2385" i="76" s="1"/>
  <c r="A2386" i="76" s="1"/>
  <c r="A2387" i="76" s="1"/>
  <c r="A2388" i="76" s="1"/>
  <c r="A2389" i="76" s="1"/>
  <c r="A2390" i="76" s="1"/>
  <c r="A2391" i="76" s="1"/>
  <c r="A2392" i="76" s="1"/>
  <c r="A2393" i="76" s="1"/>
  <c r="A2394" i="76" s="1"/>
  <c r="A2395" i="76" s="1"/>
  <c r="A2396" i="76" s="1"/>
  <c r="A2397" i="76" s="1"/>
  <c r="A2398" i="76" s="1"/>
  <c r="A2399" i="76" s="1"/>
  <c r="A2400" i="76" s="1"/>
  <c r="A2401" i="76" s="1"/>
  <c r="A2402" i="76" s="1"/>
  <c r="A2403" i="76" s="1"/>
  <c r="A2404" i="76" s="1"/>
  <c r="A2405" i="76" s="1"/>
  <c r="A2406" i="76" s="1"/>
  <c r="A2407" i="76" s="1"/>
  <c r="A2408" i="76" s="1"/>
  <c r="A2409" i="76" s="1"/>
  <c r="A2410" i="76" s="1"/>
  <c r="A2411" i="76" s="1"/>
  <c r="A2412" i="76" s="1"/>
  <c r="A2413" i="76" s="1"/>
  <c r="A2414" i="76" s="1"/>
  <c r="A2415" i="76" s="1"/>
  <c r="A2416" i="76" s="1"/>
  <c r="A2417" i="76" s="1"/>
  <c r="A2418" i="76" s="1"/>
  <c r="A2419" i="76" s="1"/>
  <c r="A2420" i="76" s="1"/>
  <c r="A2421" i="76" s="1"/>
  <c r="A2422" i="76" s="1"/>
  <c r="A2423" i="76" s="1"/>
  <c r="A2424" i="76" s="1"/>
  <c r="A2425" i="76" s="1"/>
  <c r="A2426" i="76" s="1"/>
  <c r="A2427" i="76" s="1"/>
  <c r="A2428" i="76" s="1"/>
  <c r="A2429" i="76" s="1"/>
  <c r="A2430" i="76" s="1"/>
  <c r="A2431" i="76" s="1"/>
  <c r="A2432" i="76" s="1"/>
  <c r="A2433" i="76" s="1"/>
  <c r="A2434" i="76" s="1"/>
  <c r="A2435" i="76" s="1"/>
  <c r="A2436" i="76" s="1"/>
  <c r="A2437" i="76" s="1"/>
  <c r="A2438" i="76" s="1"/>
  <c r="A2439" i="76" s="1"/>
  <c r="A2440" i="76" s="1"/>
  <c r="A2441" i="76" s="1"/>
  <c r="A2442" i="76" s="1"/>
  <c r="A2443" i="76" s="1"/>
  <c r="A2444" i="76" s="1"/>
  <c r="A2445" i="76" s="1"/>
  <c r="A2446" i="76" s="1"/>
  <c r="A2447" i="76" s="1"/>
  <c r="A2448" i="76" s="1"/>
  <c r="A2449" i="76" s="1"/>
  <c r="A2450" i="76" s="1"/>
  <c r="A2451" i="76" s="1"/>
  <c r="A2452" i="76" s="1"/>
  <c r="A2453" i="76" s="1"/>
  <c r="A2454" i="76" s="1"/>
  <c r="A2455" i="76" s="1"/>
  <c r="A2456" i="76" s="1"/>
  <c r="A2457" i="76" s="1"/>
  <c r="A2458" i="76" s="1"/>
  <c r="A2459" i="76" s="1"/>
  <c r="A2460" i="76" s="1"/>
  <c r="A2461" i="76" s="1"/>
  <c r="A2462" i="76" s="1"/>
  <c r="A2463" i="76" s="1"/>
  <c r="A2464" i="76" s="1"/>
  <c r="A2465" i="76" s="1"/>
  <c r="A2466" i="76" s="1"/>
  <c r="A2467" i="76" s="1"/>
  <c r="A2468" i="76" s="1"/>
  <c r="A2469" i="76" s="1"/>
  <c r="A2470" i="76" s="1"/>
  <c r="A2471" i="76" s="1"/>
  <c r="A2472" i="76" s="1"/>
  <c r="A2473" i="76" s="1"/>
  <c r="A2474" i="76" s="1"/>
  <c r="A2475" i="76" s="1"/>
  <c r="A2476" i="76" s="1"/>
  <c r="A2477" i="76" s="1"/>
  <c r="A2478" i="76" s="1"/>
  <c r="A2479" i="76" s="1"/>
  <c r="A2480" i="76" s="1"/>
  <c r="A2481" i="76" s="1"/>
  <c r="A2482" i="76" s="1"/>
  <c r="A2483" i="76" s="1"/>
  <c r="A2484" i="76" s="1"/>
  <c r="A2485" i="76" s="1"/>
  <c r="A2486" i="76" s="1"/>
  <c r="A2487" i="76" s="1"/>
  <c r="A2488" i="76" s="1"/>
  <c r="A2489" i="76" s="1"/>
  <c r="A2490" i="76" s="1"/>
  <c r="A2491" i="76" s="1"/>
  <c r="A2492" i="76" s="1"/>
  <c r="A2493" i="76" s="1"/>
  <c r="A2494" i="76" s="1"/>
  <c r="A2495" i="76" s="1"/>
  <c r="A2496" i="76" s="1"/>
  <c r="A2497" i="76" s="1"/>
  <c r="A2498" i="76" s="1"/>
  <c r="A2499" i="76" s="1"/>
  <c r="A2500" i="76" s="1"/>
  <c r="A2501" i="76" s="1"/>
  <c r="A2502" i="76" s="1"/>
  <c r="A2503" i="76" s="1"/>
  <c r="A2504" i="76" s="1"/>
  <c r="A2505" i="76" s="1"/>
  <c r="A2506" i="76" s="1"/>
  <c r="A2507" i="76" s="1"/>
  <c r="A2508" i="76" s="1"/>
  <c r="A2509" i="76" s="1"/>
  <c r="A2510" i="76" s="1"/>
  <c r="A2511" i="76" s="1"/>
  <c r="A2512" i="76" s="1"/>
  <c r="A2513" i="76" s="1"/>
  <c r="A2514" i="76" s="1"/>
  <c r="A2515" i="76" s="1"/>
  <c r="A2516" i="76" s="1"/>
  <c r="A2517" i="76" s="1"/>
  <c r="A2518" i="76" s="1"/>
  <c r="A2519" i="76" s="1"/>
  <c r="A2520" i="76" s="1"/>
  <c r="A2521" i="76" s="1"/>
  <c r="A2522" i="76" s="1"/>
  <c r="A2523" i="76" s="1"/>
  <c r="A2524" i="76" s="1"/>
  <c r="A2525" i="76" s="1"/>
  <c r="A2526" i="76" s="1"/>
  <c r="A2527" i="76" s="1"/>
  <c r="A2528" i="76" s="1"/>
  <c r="A2529" i="76" s="1"/>
  <c r="A2530" i="76" s="1"/>
  <c r="A2531" i="76" s="1"/>
  <c r="A2532" i="76" s="1"/>
  <c r="A2533" i="76" s="1"/>
  <c r="A2534" i="76" s="1"/>
  <c r="A2535" i="76" s="1"/>
  <c r="A2536" i="76" s="1"/>
  <c r="A2537" i="76" s="1"/>
  <c r="A2538" i="76" s="1"/>
  <c r="A2539" i="76" s="1"/>
  <c r="A2540" i="76" s="1"/>
  <c r="A2541" i="76" s="1"/>
  <c r="A2542" i="76" s="1"/>
  <c r="A2543" i="76" s="1"/>
  <c r="A2544" i="76" s="1"/>
  <c r="A2545" i="76" s="1"/>
  <c r="A2546" i="76" s="1"/>
  <c r="A2547" i="76" s="1"/>
  <c r="A2548" i="76" s="1"/>
  <c r="A2549" i="76" s="1"/>
  <c r="A2550" i="76" s="1"/>
  <c r="A2551" i="76" s="1"/>
  <c r="A2552" i="76" s="1"/>
  <c r="A2553" i="76" s="1"/>
  <c r="A2554" i="76" s="1"/>
  <c r="A2555" i="76" s="1"/>
  <c r="A2556" i="76" s="1"/>
  <c r="A2557" i="76" s="1"/>
  <c r="A2558" i="76" s="1"/>
  <c r="A2559" i="76" s="1"/>
  <c r="A2560" i="76" s="1"/>
  <c r="A2561" i="76" s="1"/>
  <c r="A2562" i="76" s="1"/>
  <c r="A2563" i="76" s="1"/>
  <c r="A2564" i="76" s="1"/>
  <c r="A2565" i="76" s="1"/>
  <c r="A2566" i="76" s="1"/>
  <c r="A2567" i="76" s="1"/>
  <c r="A2568" i="76" s="1"/>
  <c r="A2569" i="76" s="1"/>
  <c r="A2570" i="76" s="1"/>
  <c r="A2571" i="76" s="1"/>
  <c r="A2572" i="76" s="1"/>
  <c r="A2573" i="76" s="1"/>
  <c r="A2574" i="76" s="1"/>
  <c r="A2575" i="76" s="1"/>
  <c r="A2576" i="76" s="1"/>
  <c r="A2577" i="76" s="1"/>
  <c r="A2578" i="76" s="1"/>
  <c r="A2579" i="76" s="1"/>
  <c r="A2580" i="76" s="1"/>
  <c r="A2581" i="76" s="1"/>
  <c r="A2582" i="76" s="1"/>
  <c r="A2583" i="76" s="1"/>
  <c r="A2584" i="76" s="1"/>
  <c r="A2585" i="76" s="1"/>
  <c r="A2586" i="76" s="1"/>
  <c r="A2587" i="76" s="1"/>
  <c r="A2588" i="76" s="1"/>
  <c r="A2589" i="76" s="1"/>
  <c r="A2590" i="76" s="1"/>
  <c r="A2591" i="76" s="1"/>
  <c r="A2592" i="76" s="1"/>
  <c r="A2593" i="76" s="1"/>
  <c r="A2594" i="76" s="1"/>
  <c r="A2595" i="76" s="1"/>
  <c r="A2596" i="76" s="1"/>
  <c r="A2597" i="76" s="1"/>
  <c r="A2598" i="76" s="1"/>
  <c r="A2599" i="76" s="1"/>
  <c r="A2600" i="76" s="1"/>
  <c r="A2601" i="76" s="1"/>
  <c r="A2602" i="76" s="1"/>
  <c r="A2603" i="76" s="1"/>
  <c r="A2604" i="76" s="1"/>
  <c r="A2605" i="76" s="1"/>
  <c r="A2606" i="76" s="1"/>
  <c r="A2607" i="76" s="1"/>
  <c r="A2608" i="76" s="1"/>
  <c r="A2609" i="76" s="1"/>
  <c r="A2610" i="76" s="1"/>
  <c r="A2611" i="76" s="1"/>
  <c r="A2612" i="76" s="1"/>
  <c r="A2613" i="76" s="1"/>
  <c r="A2614" i="76" s="1"/>
  <c r="A2615" i="76" s="1"/>
  <c r="A2616" i="76" s="1"/>
  <c r="A2617" i="76" s="1"/>
  <c r="A2618" i="76" s="1"/>
  <c r="A2619" i="76" s="1"/>
  <c r="A2620" i="76" s="1"/>
  <c r="A2621" i="76" s="1"/>
  <c r="A2622" i="76" s="1"/>
  <c r="A2623" i="76" s="1"/>
  <c r="A2624" i="76" s="1"/>
  <c r="A2625" i="76" s="1"/>
  <c r="A2626" i="76" s="1"/>
  <c r="A2627" i="76" s="1"/>
  <c r="A2628" i="76" s="1"/>
  <c r="A2629" i="76" s="1"/>
  <c r="A2630" i="76" s="1"/>
  <c r="A2631" i="76" s="1"/>
  <c r="A2632" i="76" s="1"/>
  <c r="A2633" i="76" s="1"/>
  <c r="A2634" i="76" s="1"/>
  <c r="A2635" i="76" s="1"/>
  <c r="A2636" i="76" s="1"/>
  <c r="A2637" i="76" s="1"/>
  <c r="A2638" i="76" s="1"/>
  <c r="A2639" i="76" s="1"/>
  <c r="A2640" i="76" s="1"/>
  <c r="A2641" i="76" s="1"/>
  <c r="A2642" i="76" s="1"/>
  <c r="A2643" i="76" s="1"/>
  <c r="A2644" i="76" s="1"/>
  <c r="A2645" i="76" s="1"/>
  <c r="A2646" i="76" s="1"/>
  <c r="A2647" i="76" s="1"/>
  <c r="A2648" i="76" s="1"/>
  <c r="A2649" i="76" s="1"/>
  <c r="A2650" i="76" s="1"/>
  <c r="A2651" i="76" s="1"/>
  <c r="A2652" i="76" s="1"/>
  <c r="A2653" i="76" s="1"/>
  <c r="A2654" i="76" s="1"/>
  <c r="A2655" i="76" s="1"/>
  <c r="A2656" i="76" s="1"/>
  <c r="A2657" i="76" s="1"/>
  <c r="A2658" i="76" s="1"/>
  <c r="A2659" i="76" s="1"/>
  <c r="A2660" i="76" s="1"/>
  <c r="A2661" i="76" s="1"/>
  <c r="A2662" i="76" s="1"/>
  <c r="A2663" i="76" s="1"/>
  <c r="A2664" i="76" s="1"/>
  <c r="A2665" i="76" s="1"/>
  <c r="A2666" i="76" s="1"/>
  <c r="A2667" i="76" s="1"/>
  <c r="A2668" i="76" s="1"/>
  <c r="A2669" i="76" s="1"/>
  <c r="A2670" i="76" s="1"/>
  <c r="A2671" i="76" s="1"/>
  <c r="A2672" i="76" s="1"/>
  <c r="A2673" i="76" s="1"/>
  <c r="A2674" i="76" s="1"/>
  <c r="A2675" i="76" s="1"/>
  <c r="A2676" i="76" s="1"/>
  <c r="A2677" i="76" s="1"/>
  <c r="A2678" i="76" s="1"/>
  <c r="A2679" i="76" s="1"/>
  <c r="A2680" i="76" s="1"/>
  <c r="A2681" i="76" s="1"/>
  <c r="A2682" i="76" s="1"/>
  <c r="A2683" i="76" s="1"/>
  <c r="A2684" i="76" s="1"/>
  <c r="A2685" i="76" s="1"/>
  <c r="A2686" i="76" s="1"/>
  <c r="A2687" i="76" s="1"/>
  <c r="A2688" i="76" s="1"/>
  <c r="A2689" i="76" s="1"/>
  <c r="A2690" i="76" s="1"/>
  <c r="A2691" i="76" s="1"/>
  <c r="A2692" i="76" s="1"/>
  <c r="A2693" i="76" s="1"/>
  <c r="A2694" i="76" s="1"/>
  <c r="A2695" i="76" s="1"/>
  <c r="A2696" i="76" s="1"/>
  <c r="A2697" i="76" s="1"/>
  <c r="A2698" i="76" s="1"/>
  <c r="A2699" i="76" s="1"/>
  <c r="A2700" i="76" s="1"/>
  <c r="A2701" i="76" s="1"/>
  <c r="A2702" i="76" s="1"/>
  <c r="A2703" i="76" s="1"/>
  <c r="A2704" i="76" s="1"/>
  <c r="A2705" i="76" s="1"/>
  <c r="A2706" i="76" s="1"/>
  <c r="A2707" i="76" s="1"/>
  <c r="A2708" i="76" s="1"/>
  <c r="A2709" i="76" s="1"/>
  <c r="A2710" i="76" s="1"/>
  <c r="A2711" i="76" s="1"/>
  <c r="A2712" i="76" s="1"/>
  <c r="A2713" i="76" s="1"/>
  <c r="A2714" i="76" s="1"/>
  <c r="A2715" i="76" s="1"/>
  <c r="A2716" i="76" s="1"/>
  <c r="A2717" i="76" s="1"/>
  <c r="A2718" i="76" s="1"/>
  <c r="A2719" i="76" s="1"/>
  <c r="A2720" i="76" s="1"/>
  <c r="A2721" i="76" s="1"/>
  <c r="A2722" i="76" s="1"/>
  <c r="A2723" i="76" s="1"/>
  <c r="A2724" i="76" s="1"/>
  <c r="A2725" i="76" s="1"/>
  <c r="A2726" i="76" s="1"/>
  <c r="A2727" i="76" s="1"/>
  <c r="A2728" i="76" s="1"/>
  <c r="A2729" i="76" s="1"/>
  <c r="A2730" i="76" s="1"/>
  <c r="A2731" i="76" s="1"/>
  <c r="A2732" i="76" s="1"/>
  <c r="A2733" i="76" s="1"/>
  <c r="A2734" i="76" s="1"/>
  <c r="A2735" i="76" s="1"/>
  <c r="A2736" i="76" s="1"/>
  <c r="A2737" i="76" s="1"/>
  <c r="A2738" i="76" s="1"/>
  <c r="A2739" i="76" s="1"/>
  <c r="A2740" i="76" s="1"/>
  <c r="A2741" i="76" s="1"/>
  <c r="A2742" i="76" s="1"/>
  <c r="A2743" i="76" s="1"/>
  <c r="A2744" i="76" s="1"/>
  <c r="A2745" i="76" s="1"/>
  <c r="A2746" i="76" s="1"/>
  <c r="A2747" i="76" s="1"/>
  <c r="A2748" i="76" s="1"/>
  <c r="A2749" i="76" s="1"/>
  <c r="A2750" i="76" s="1"/>
  <c r="A2751" i="76" s="1"/>
  <c r="A2752" i="76" s="1"/>
  <c r="A2753" i="76" s="1"/>
  <c r="A2754" i="76" s="1"/>
  <c r="A2755" i="76" s="1"/>
  <c r="A2756" i="76" s="1"/>
  <c r="A2757" i="76" s="1"/>
  <c r="A2758" i="76" s="1"/>
  <c r="A2759" i="76" s="1"/>
  <c r="A2760" i="76" s="1"/>
  <c r="A2761" i="76" s="1"/>
  <c r="A2762" i="76" s="1"/>
  <c r="A2763" i="76" s="1"/>
  <c r="A2764" i="76" s="1"/>
  <c r="A2765" i="76" s="1"/>
  <c r="A2766" i="76" s="1"/>
  <c r="A2767" i="76" s="1"/>
  <c r="A2768" i="76" s="1"/>
  <c r="A2769" i="76" s="1"/>
  <c r="A2770" i="76" s="1"/>
  <c r="A2771" i="76" s="1"/>
  <c r="A2772" i="76" s="1"/>
  <c r="A2773" i="76" s="1"/>
  <c r="A2774" i="76" s="1"/>
  <c r="A2775" i="76" s="1"/>
  <c r="A2776" i="76" s="1"/>
  <c r="A2777" i="76" s="1"/>
  <c r="A2778" i="76" s="1"/>
  <c r="A2779" i="76" s="1"/>
  <c r="A2780" i="76" s="1"/>
  <c r="A2781" i="76" s="1"/>
  <c r="A2782" i="76" s="1"/>
  <c r="A2783" i="76" s="1"/>
  <c r="A2784" i="76" s="1"/>
  <c r="A2785" i="76" s="1"/>
  <c r="A2786" i="76" s="1"/>
  <c r="A2787" i="76" s="1"/>
  <c r="A2788" i="76" s="1"/>
  <c r="A2789" i="76" s="1"/>
  <c r="A2790" i="76" s="1"/>
  <c r="A2791" i="76" s="1"/>
  <c r="A2792" i="76" s="1"/>
  <c r="A2793" i="76" s="1"/>
  <c r="A2794" i="76" s="1"/>
  <c r="A2795" i="76" s="1"/>
  <c r="A2796" i="76" s="1"/>
  <c r="A2797" i="76" s="1"/>
  <c r="A2798" i="76" s="1"/>
  <c r="A2799" i="76" s="1"/>
  <c r="A2800" i="76" s="1"/>
  <c r="A2801" i="76" s="1"/>
  <c r="A2802" i="76" s="1"/>
  <c r="A2803" i="76" s="1"/>
  <c r="A2804" i="76" s="1"/>
  <c r="A2805" i="76" s="1"/>
  <c r="A2806" i="76" s="1"/>
  <c r="A2807" i="76" s="1"/>
  <c r="A2808" i="76" s="1"/>
  <c r="A2809" i="76" s="1"/>
  <c r="A2810" i="76" s="1"/>
  <c r="A2811" i="76" s="1"/>
  <c r="A2812" i="76" s="1"/>
  <c r="A2813" i="76" s="1"/>
  <c r="A2814" i="76" s="1"/>
  <c r="A2815" i="76" s="1"/>
  <c r="A2816" i="76" s="1"/>
  <c r="A2817" i="76" s="1"/>
  <c r="A2818" i="76" s="1"/>
  <c r="A2819" i="76" s="1"/>
  <c r="A2820" i="76" s="1"/>
  <c r="A2821" i="76" s="1"/>
  <c r="A2822" i="76" s="1"/>
  <c r="A2823" i="76" s="1"/>
  <c r="A2824" i="76" s="1"/>
  <c r="A2825" i="76" s="1"/>
  <c r="A2826" i="76" s="1"/>
  <c r="A2827" i="76" s="1"/>
  <c r="A2828" i="76" s="1"/>
  <c r="A2829" i="76" s="1"/>
  <c r="A2830" i="76" s="1"/>
  <c r="A2831" i="76" s="1"/>
  <c r="A2832" i="76" s="1"/>
  <c r="A2833" i="76" s="1"/>
  <c r="A2834" i="76" s="1"/>
  <c r="A2835" i="76" s="1"/>
  <c r="A2836" i="76" s="1"/>
  <c r="A2837" i="76" s="1"/>
  <c r="A2838" i="76" s="1"/>
  <c r="A2839" i="76" s="1"/>
  <c r="A2840" i="76" s="1"/>
  <c r="A2841" i="76" s="1"/>
  <c r="A2842" i="76" s="1"/>
  <c r="A2843" i="76" s="1"/>
  <c r="A2844" i="76" s="1"/>
  <c r="A2845" i="76" s="1"/>
  <c r="A2846" i="76" s="1"/>
  <c r="A2847" i="76" s="1"/>
  <c r="A2848" i="76" s="1"/>
  <c r="A2849" i="76" s="1"/>
  <c r="A2850" i="76" s="1"/>
  <c r="A2851" i="76" s="1"/>
  <c r="A2852" i="76" s="1"/>
  <c r="A2853" i="76" s="1"/>
  <c r="A2854" i="76" s="1"/>
  <c r="A2855" i="76" s="1"/>
  <c r="A2856" i="76" s="1"/>
  <c r="A2857" i="76" s="1"/>
  <c r="A2858" i="76" s="1"/>
  <c r="A2859" i="76" s="1"/>
  <c r="A2860" i="76" s="1"/>
  <c r="A2861" i="76" s="1"/>
  <c r="A2862" i="76" s="1"/>
  <c r="A2863" i="76" s="1"/>
  <c r="A2864" i="76" s="1"/>
  <c r="A2865" i="76" s="1"/>
  <c r="A2866" i="76" s="1"/>
  <c r="A2867" i="76" s="1"/>
  <c r="A2868" i="76" s="1"/>
  <c r="A2869" i="76" s="1"/>
  <c r="A2870" i="76" s="1"/>
  <c r="A2871" i="76" s="1"/>
  <c r="A2872" i="76" s="1"/>
  <c r="A2873" i="76" s="1"/>
  <c r="A2874" i="76" s="1"/>
  <c r="A2875" i="76" s="1"/>
  <c r="A2876" i="76" s="1"/>
  <c r="A2877" i="76" s="1"/>
  <c r="A2878" i="76" s="1"/>
  <c r="A2879" i="76" s="1"/>
  <c r="A2880" i="76" s="1"/>
  <c r="A2881" i="76" s="1"/>
  <c r="A2882" i="76" s="1"/>
  <c r="A2883" i="76" s="1"/>
  <c r="A2884" i="76" s="1"/>
  <c r="A2885" i="76" s="1"/>
  <c r="A2886" i="76" s="1"/>
  <c r="A2887" i="76" s="1"/>
  <c r="A2888" i="76" s="1"/>
  <c r="A2889" i="76" s="1"/>
  <c r="A2890" i="76" s="1"/>
  <c r="A2891" i="76" s="1"/>
  <c r="A2892" i="76" s="1"/>
  <c r="A2893" i="76" s="1"/>
  <c r="A2894" i="76" s="1"/>
  <c r="A2895" i="76" s="1"/>
  <c r="A2896" i="76" s="1"/>
  <c r="A2897" i="76" s="1"/>
  <c r="A2898" i="76" s="1"/>
  <c r="A2899" i="76" s="1"/>
  <c r="A2900" i="76" s="1"/>
  <c r="A2901" i="76" s="1"/>
  <c r="A2902" i="76" s="1"/>
  <c r="A2903" i="76" s="1"/>
  <c r="A2904" i="76" s="1"/>
  <c r="A2905" i="76" s="1"/>
  <c r="A2906" i="76" s="1"/>
  <c r="A2907" i="76" s="1"/>
  <c r="A2908" i="76" s="1"/>
  <c r="A2909" i="76" s="1"/>
  <c r="A2910" i="76" s="1"/>
  <c r="A2911" i="76" s="1"/>
  <c r="A2912" i="76" s="1"/>
  <c r="A2913" i="76" s="1"/>
  <c r="A2914" i="76" s="1"/>
  <c r="A2915" i="76" s="1"/>
  <c r="A2916" i="76" s="1"/>
  <c r="A2917" i="76" s="1"/>
  <c r="A2918" i="76" s="1"/>
  <c r="A2919" i="76" s="1"/>
  <c r="A2920" i="76" s="1"/>
  <c r="A2921" i="76" s="1"/>
  <c r="A2922" i="76" s="1"/>
  <c r="A2923" i="76" s="1"/>
  <c r="A2924" i="76" s="1"/>
  <c r="A2925" i="76" s="1"/>
  <c r="A2926" i="76" s="1"/>
  <c r="A2927" i="76" s="1"/>
  <c r="A2928" i="76" s="1"/>
  <c r="A2929" i="76" s="1"/>
  <c r="A2930" i="76" s="1"/>
  <c r="A2931" i="76" s="1"/>
  <c r="A2932" i="76" s="1"/>
  <c r="A2933" i="76" s="1"/>
  <c r="A2934" i="76" s="1"/>
  <c r="A2935" i="76" s="1"/>
  <c r="A2936" i="76" s="1"/>
  <c r="A2937" i="76" s="1"/>
  <c r="A2938" i="76" s="1"/>
  <c r="A2939" i="76" s="1"/>
  <c r="A2940" i="76" s="1"/>
  <c r="A2941" i="76" s="1"/>
  <c r="A2942" i="76" s="1"/>
  <c r="A2943" i="76" s="1"/>
  <c r="A2944" i="76" s="1"/>
  <c r="A2945" i="76" s="1"/>
  <c r="A2946" i="76" s="1"/>
  <c r="A2947" i="76" s="1"/>
  <c r="A2948" i="76" s="1"/>
  <c r="A2949" i="76" s="1"/>
  <c r="A2950" i="76" s="1"/>
  <c r="A2951" i="76" s="1"/>
  <c r="A2952" i="76" s="1"/>
  <c r="A2953" i="76" s="1"/>
  <c r="A2954" i="76" s="1"/>
  <c r="A2955" i="76" s="1"/>
  <c r="A2956" i="76" s="1"/>
  <c r="A2957" i="76" s="1"/>
  <c r="A2958" i="76" s="1"/>
  <c r="A2959" i="76" s="1"/>
  <c r="A2960" i="76" s="1"/>
  <c r="A2961" i="76" s="1"/>
  <c r="A2962" i="76" s="1"/>
  <c r="A2963" i="76" s="1"/>
  <c r="A2964" i="76" s="1"/>
  <c r="A2965" i="76" s="1"/>
  <c r="A2966" i="76" s="1"/>
  <c r="A2967" i="76" s="1"/>
  <c r="A2968" i="76" s="1"/>
  <c r="A2969" i="76" s="1"/>
  <c r="A2970" i="76" s="1"/>
  <c r="A2971" i="76" s="1"/>
  <c r="A2972" i="76" s="1"/>
  <c r="A2973" i="76" s="1"/>
  <c r="A2974" i="76" s="1"/>
  <c r="A2975" i="76" s="1"/>
  <c r="A2976" i="76" s="1"/>
  <c r="A2977" i="76" s="1"/>
  <c r="A2978" i="76" s="1"/>
  <c r="A2979" i="76" s="1"/>
  <c r="A2980" i="76" s="1"/>
  <c r="A2981" i="76" s="1"/>
  <c r="A2982" i="76" s="1"/>
  <c r="A2983" i="76" s="1"/>
  <c r="A2984" i="76" s="1"/>
  <c r="A2985" i="76" s="1"/>
  <c r="A2986" i="76" s="1"/>
  <c r="A2987" i="76" s="1"/>
  <c r="A2988" i="76" s="1"/>
  <c r="A2989" i="76" s="1"/>
  <c r="A2990" i="76" s="1"/>
  <c r="A2991" i="76" s="1"/>
  <c r="A2992" i="76" s="1"/>
  <c r="A2993" i="76" s="1"/>
  <c r="A2994" i="76" s="1"/>
  <c r="A2995" i="76" s="1"/>
  <c r="A2996" i="76" s="1"/>
  <c r="A2997" i="76" s="1"/>
  <c r="A2998" i="76" s="1"/>
  <c r="A2999" i="76" s="1"/>
  <c r="A3000" i="76" s="1"/>
  <c r="A3001" i="76" s="1"/>
  <c r="A3002" i="76" s="1"/>
  <c r="A3003" i="76" s="1"/>
  <c r="A3004" i="76" s="1"/>
  <c r="A3005" i="76" s="1"/>
  <c r="A3006" i="76" s="1"/>
  <c r="A3007" i="76" s="1"/>
  <c r="A3008" i="76" s="1"/>
  <c r="A3009" i="76" s="1"/>
  <c r="A3010" i="76" s="1"/>
  <c r="A3011" i="76" s="1"/>
  <c r="A3012" i="76" s="1"/>
  <c r="A3013" i="76" s="1"/>
  <c r="A3014" i="76" s="1"/>
  <c r="A3015" i="76" s="1"/>
  <c r="A3016" i="76" s="1"/>
  <c r="A3017" i="76" s="1"/>
  <c r="A3018" i="76" s="1"/>
  <c r="A3019" i="76" s="1"/>
  <c r="A3020" i="76" s="1"/>
  <c r="A3021" i="76" s="1"/>
  <c r="A3022" i="76" s="1"/>
  <c r="A3023" i="76" s="1"/>
  <c r="A3024" i="76" s="1"/>
  <c r="A3025" i="76" s="1"/>
  <c r="A3026" i="76" s="1"/>
  <c r="A3027" i="76" s="1"/>
  <c r="A3028" i="76" s="1"/>
  <c r="A3029" i="76" s="1"/>
  <c r="A3030" i="76" s="1"/>
  <c r="A3031" i="76" s="1"/>
  <c r="A3032" i="76" s="1"/>
  <c r="A3033" i="76" s="1"/>
  <c r="A3034" i="76" s="1"/>
  <c r="A3035" i="76" s="1"/>
  <c r="A3036" i="76" s="1"/>
  <c r="A3037" i="76" s="1"/>
  <c r="A3038" i="76" s="1"/>
  <c r="A3039" i="76" s="1"/>
  <c r="A3040" i="76" s="1"/>
  <c r="A3041" i="76" s="1"/>
  <c r="A3042" i="76" s="1"/>
  <c r="A3043" i="76" s="1"/>
  <c r="A3044" i="76" s="1"/>
  <c r="A3045" i="76" s="1"/>
  <c r="A3046" i="76" s="1"/>
  <c r="A3047" i="76" s="1"/>
  <c r="A3048" i="76" s="1"/>
  <c r="A3049" i="76" s="1"/>
  <c r="A3050" i="76" s="1"/>
  <c r="A3051" i="76" s="1"/>
  <c r="A3052" i="76" s="1"/>
  <c r="A3053" i="76" s="1"/>
  <c r="A3054" i="76" s="1"/>
  <c r="A3055" i="76" s="1"/>
  <c r="A3056" i="76" s="1"/>
  <c r="A3057" i="76" s="1"/>
  <c r="A3058" i="76" s="1"/>
  <c r="A3059" i="76" s="1"/>
  <c r="A3060" i="76" s="1"/>
  <c r="A3061" i="76" s="1"/>
  <c r="A3062" i="76" s="1"/>
  <c r="A3063" i="76" s="1"/>
  <c r="A3064" i="76" s="1"/>
  <c r="A3065" i="76" s="1"/>
  <c r="A3066" i="76" s="1"/>
  <c r="A3067" i="76" s="1"/>
  <c r="A3068" i="76" s="1"/>
  <c r="A3069" i="76" s="1"/>
  <c r="A3070" i="76" s="1"/>
  <c r="A3071" i="76" s="1"/>
  <c r="A3072" i="76" s="1"/>
  <c r="A3073" i="76" s="1"/>
  <c r="A3074" i="76" s="1"/>
  <c r="A3075" i="76" s="1"/>
  <c r="A3076" i="76" s="1"/>
  <c r="A3077" i="76" s="1"/>
  <c r="A3078" i="76" s="1"/>
  <c r="A3079" i="76" s="1"/>
  <c r="A3080" i="76" s="1"/>
  <c r="A3081" i="76" s="1"/>
  <c r="A3082" i="76" s="1"/>
  <c r="A3083" i="76" s="1"/>
  <c r="A3084" i="76" s="1"/>
  <c r="A3085" i="76" s="1"/>
  <c r="A3086" i="76" s="1"/>
  <c r="A3087" i="76" s="1"/>
  <c r="A3088" i="76" s="1"/>
  <c r="A3089" i="76" s="1"/>
  <c r="A3090" i="76" s="1"/>
  <c r="A3091" i="76" s="1"/>
  <c r="A3092" i="76" s="1"/>
  <c r="A3093" i="76" s="1"/>
  <c r="A3094" i="76" s="1"/>
  <c r="A3095" i="76" s="1"/>
  <c r="A3096" i="76" s="1"/>
  <c r="A3097" i="76" s="1"/>
  <c r="A3098" i="76" s="1"/>
  <c r="A3099" i="76" s="1"/>
  <c r="A3100" i="76" s="1"/>
  <c r="A3101" i="76" s="1"/>
  <c r="A3102" i="76" s="1"/>
  <c r="A3103" i="76" s="1"/>
  <c r="A3104" i="76" s="1"/>
  <c r="A3105" i="76" s="1"/>
  <c r="A3106" i="76" s="1"/>
  <c r="A3107" i="76" s="1"/>
  <c r="A3108" i="76" s="1"/>
  <c r="A3109" i="76" s="1"/>
  <c r="A3110" i="76" s="1"/>
  <c r="A3111" i="76" s="1"/>
  <c r="A3112" i="76" s="1"/>
  <c r="A3113" i="76" s="1"/>
  <c r="A3114" i="76" s="1"/>
  <c r="A3115" i="76" s="1"/>
  <c r="A3116" i="76" s="1"/>
  <c r="A3117" i="76" s="1"/>
  <c r="A3118" i="76" s="1"/>
  <c r="A3119" i="76" s="1"/>
  <c r="A3120" i="76" s="1"/>
  <c r="A3121" i="76" s="1"/>
  <c r="A3122" i="76" s="1"/>
  <c r="A3123" i="76" s="1"/>
  <c r="A3124" i="76" s="1"/>
  <c r="A3125" i="76" s="1"/>
  <c r="A3126" i="76" s="1"/>
  <c r="A3127" i="76" s="1"/>
  <c r="A3128" i="76" s="1"/>
  <c r="A3129" i="76" s="1"/>
  <c r="A3130" i="76" s="1"/>
  <c r="A3131" i="76" s="1"/>
  <c r="A3132" i="76" s="1"/>
  <c r="A3133" i="76" s="1"/>
  <c r="A3134" i="76" s="1"/>
  <c r="A3135" i="76" s="1"/>
  <c r="A3136" i="76" s="1"/>
  <c r="A3137" i="76" s="1"/>
  <c r="A3138" i="76" s="1"/>
  <c r="A3139" i="76" s="1"/>
  <c r="A3140" i="76" s="1"/>
  <c r="A3141" i="76" s="1"/>
  <c r="A3142" i="76" s="1"/>
  <c r="A3143" i="76" s="1"/>
  <c r="A3144" i="76" s="1"/>
  <c r="A3145" i="76" s="1"/>
  <c r="A3146" i="76" s="1"/>
  <c r="A3147" i="76" s="1"/>
  <c r="A3148" i="76" s="1"/>
  <c r="A3149" i="76" s="1"/>
  <c r="A3150" i="76" s="1"/>
  <c r="A3151" i="76" s="1"/>
  <c r="A3152" i="76" s="1"/>
  <c r="A3153" i="76" s="1"/>
  <c r="A3154" i="76" s="1"/>
  <c r="A3155" i="76" s="1"/>
  <c r="A3156" i="76" s="1"/>
  <c r="A3157" i="76" s="1"/>
  <c r="A3158" i="76" s="1"/>
  <c r="A3159" i="76" s="1"/>
  <c r="A3160" i="76" s="1"/>
  <c r="A3161" i="76" s="1"/>
  <c r="A3162" i="76" s="1"/>
  <c r="A3163" i="76" s="1"/>
  <c r="A3164" i="76" s="1"/>
  <c r="A3165" i="76" s="1"/>
  <c r="A3166" i="76" s="1"/>
  <c r="A3167" i="76" s="1"/>
  <c r="A3168" i="76" s="1"/>
  <c r="A3169" i="76" s="1"/>
  <c r="A3170" i="76" s="1"/>
  <c r="A3171" i="76" s="1"/>
  <c r="A3172" i="76" s="1"/>
  <c r="A3173" i="76" s="1"/>
  <c r="A3174" i="76" s="1"/>
  <c r="A3175" i="76" s="1"/>
  <c r="A3176" i="76" s="1"/>
  <c r="A3177" i="76" s="1"/>
  <c r="A3178" i="76" s="1"/>
  <c r="A3179" i="76" s="1"/>
  <c r="A3180" i="76" s="1"/>
  <c r="A3181" i="76" s="1"/>
  <c r="A3182" i="76" s="1"/>
  <c r="A3183" i="76" s="1"/>
  <c r="A3184" i="76" s="1"/>
  <c r="A3185" i="76" s="1"/>
  <c r="A3186" i="76" s="1"/>
  <c r="A3187" i="76" s="1"/>
  <c r="A3188" i="76" s="1"/>
  <c r="A3189" i="76" s="1"/>
  <c r="A3190" i="76" s="1"/>
  <c r="A3191" i="76" s="1"/>
  <c r="A3192" i="76" s="1"/>
  <c r="A3193" i="76" s="1"/>
  <c r="A3194" i="76" s="1"/>
  <c r="A3195" i="76" s="1"/>
  <c r="A3196" i="76" s="1"/>
  <c r="A3197" i="76" s="1"/>
  <c r="A3198" i="76" s="1"/>
  <c r="A3199" i="76" s="1"/>
  <c r="A3200" i="76" s="1"/>
  <c r="A3201" i="76" s="1"/>
  <c r="A3202" i="76" s="1"/>
  <c r="A3203" i="76" s="1"/>
  <c r="A3204" i="76" s="1"/>
  <c r="A3205" i="76" s="1"/>
  <c r="A3206" i="76" s="1"/>
  <c r="A3207" i="76" s="1"/>
  <c r="A3208" i="76" s="1"/>
  <c r="A3209" i="76" s="1"/>
  <c r="A3210" i="76" s="1"/>
  <c r="A3211" i="76" s="1"/>
  <c r="A3212" i="76" s="1"/>
  <c r="A3213" i="76" s="1"/>
  <c r="A3214" i="76" s="1"/>
  <c r="A3215" i="76" s="1"/>
  <c r="A3216" i="76" s="1"/>
  <c r="A3217" i="76" s="1"/>
  <c r="A3218" i="76" s="1"/>
  <c r="A3219" i="76" s="1"/>
  <c r="A3220" i="76" s="1"/>
  <c r="A3221" i="76" s="1"/>
  <c r="A3222" i="76" s="1"/>
  <c r="A3223" i="76" s="1"/>
  <c r="A3224" i="76" s="1"/>
  <c r="A3225" i="76" s="1"/>
  <c r="A3226" i="76" s="1"/>
  <c r="A3227" i="76" s="1"/>
  <c r="A3228" i="76" s="1"/>
  <c r="A3229" i="76" s="1"/>
  <c r="A3230" i="76" s="1"/>
  <c r="A3231" i="76" s="1"/>
  <c r="A3232" i="76" s="1"/>
  <c r="A3233" i="76" s="1"/>
  <c r="A3234" i="76" s="1"/>
  <c r="A3235" i="76" s="1"/>
  <c r="A3236" i="76" s="1"/>
  <c r="A3237" i="76" s="1"/>
  <c r="A3238" i="76" s="1"/>
  <c r="A3239" i="76" s="1"/>
  <c r="A3240" i="76" s="1"/>
  <c r="A3241" i="76" s="1"/>
  <c r="A3242" i="76" s="1"/>
  <c r="A3243" i="76" s="1"/>
  <c r="A3244" i="76" s="1"/>
  <c r="A3245" i="76" s="1"/>
  <c r="A3246" i="76" s="1"/>
  <c r="A3247" i="76" s="1"/>
  <c r="A3248" i="76" s="1"/>
  <c r="A3249" i="76" s="1"/>
  <c r="A3250" i="76" s="1"/>
  <c r="A3251" i="76" s="1"/>
  <c r="A3252" i="76" s="1"/>
  <c r="A3253" i="76" s="1"/>
  <c r="A3254" i="76" s="1"/>
  <c r="A3255" i="76" s="1"/>
  <c r="A3256" i="76" s="1"/>
  <c r="A3257" i="76" s="1"/>
  <c r="A3258" i="76" s="1"/>
  <c r="A3259" i="76" s="1"/>
  <c r="A3260" i="76" s="1"/>
  <c r="A3261" i="76" s="1"/>
  <c r="A3262" i="76" s="1"/>
  <c r="A3263" i="76" s="1"/>
  <c r="A3264" i="76" s="1"/>
  <c r="A3265" i="76" s="1"/>
  <c r="A3266" i="76" s="1"/>
  <c r="A3267" i="76" s="1"/>
  <c r="A3268" i="76" s="1"/>
  <c r="A3269" i="76" s="1"/>
  <c r="A3270" i="76" s="1"/>
  <c r="A3271" i="76" s="1"/>
  <c r="A3272" i="76" s="1"/>
  <c r="A3273" i="76" s="1"/>
  <c r="A3274" i="76" s="1"/>
  <c r="A3275" i="76" s="1"/>
  <c r="A3276" i="76" s="1"/>
  <c r="A3277" i="76" s="1"/>
  <c r="A3278" i="76" s="1"/>
  <c r="A3279" i="76" s="1"/>
  <c r="A3280" i="76" s="1"/>
  <c r="A3281" i="76" s="1"/>
  <c r="A3282" i="76" s="1"/>
  <c r="A3283" i="76" s="1"/>
  <c r="A3284" i="76" s="1"/>
  <c r="A3285" i="76" s="1"/>
  <c r="A3286" i="76" s="1"/>
  <c r="A3287" i="76" s="1"/>
  <c r="A3288" i="76" s="1"/>
  <c r="A3289" i="76" s="1"/>
  <c r="A3290" i="76" s="1"/>
  <c r="A3291" i="76" s="1"/>
  <c r="A3292" i="76" s="1"/>
  <c r="A3293" i="76" s="1"/>
  <c r="A3294" i="76" s="1"/>
  <c r="A3295" i="76" s="1"/>
  <c r="A3296" i="76" s="1"/>
  <c r="A3297" i="76" s="1"/>
  <c r="A3298" i="76" s="1"/>
  <c r="A3299" i="76" s="1"/>
  <c r="A3300" i="76" s="1"/>
  <c r="A3301" i="76" s="1"/>
  <c r="A3302" i="76" s="1"/>
  <c r="A3303" i="76" s="1"/>
  <c r="A3304" i="76" s="1"/>
  <c r="A3305" i="76" s="1"/>
  <c r="A3306" i="76" s="1"/>
  <c r="A3307" i="76" s="1"/>
  <c r="A3308" i="76" s="1"/>
  <c r="A3309" i="76" s="1"/>
  <c r="A3310" i="76" s="1"/>
  <c r="A3311" i="76" s="1"/>
  <c r="A3312" i="76" s="1"/>
  <c r="A3313" i="76" s="1"/>
  <c r="A3314" i="76" s="1"/>
  <c r="A3315" i="76" s="1"/>
  <c r="A3316" i="76" s="1"/>
  <c r="A3317" i="76" s="1"/>
  <c r="A3318" i="76" s="1"/>
  <c r="A3319" i="76" s="1"/>
  <c r="A3320" i="76" s="1"/>
  <c r="A3321" i="76" s="1"/>
  <c r="A3322" i="76" s="1"/>
  <c r="A3323" i="76" s="1"/>
  <c r="A3324" i="76" s="1"/>
  <c r="A3325" i="76" s="1"/>
  <c r="A3326" i="76" s="1"/>
  <c r="A3327" i="76" s="1"/>
  <c r="A3328" i="76" s="1"/>
  <c r="A3329" i="76" s="1"/>
  <c r="A3330" i="76" s="1"/>
  <c r="A3331" i="76" s="1"/>
  <c r="A3332" i="76" s="1"/>
  <c r="A3333" i="76" s="1"/>
  <c r="A3334" i="76" s="1"/>
  <c r="A3335" i="76" s="1"/>
  <c r="A3336" i="76" s="1"/>
  <c r="A3337" i="76" s="1"/>
  <c r="A3338" i="76" s="1"/>
  <c r="A3339" i="76" s="1"/>
  <c r="A3340" i="76" s="1"/>
  <c r="A3341" i="76" s="1"/>
  <c r="A3342" i="76" s="1"/>
  <c r="A3343" i="76" s="1"/>
  <c r="A3344" i="76" s="1"/>
  <c r="A3345" i="76" s="1"/>
  <c r="A3346" i="76" s="1"/>
  <c r="A3347" i="76" s="1"/>
  <c r="A3348" i="76" s="1"/>
  <c r="A3349" i="76" s="1"/>
  <c r="A3350" i="76" s="1"/>
  <c r="A3351" i="76" s="1"/>
  <c r="A3352" i="76" s="1"/>
  <c r="A3353" i="76" s="1"/>
  <c r="A3354" i="76" s="1"/>
  <c r="A3355" i="76" s="1"/>
  <c r="A3356" i="76" s="1"/>
  <c r="A3357" i="76" s="1"/>
  <c r="A3358" i="76" s="1"/>
  <c r="A3359" i="76" s="1"/>
  <c r="A3360" i="76" s="1"/>
  <c r="A3361" i="76" s="1"/>
  <c r="A3362" i="76" s="1"/>
  <c r="A3363" i="76" s="1"/>
  <c r="A3364" i="76" s="1"/>
  <c r="A3365" i="76" s="1"/>
  <c r="A3366" i="76" s="1"/>
  <c r="A3367" i="76" s="1"/>
  <c r="A3368" i="76" s="1"/>
  <c r="A3369" i="76" s="1"/>
  <c r="A3370" i="76" s="1"/>
  <c r="A3371" i="76" s="1"/>
  <c r="A3372" i="76" s="1"/>
  <c r="A3373" i="76" s="1"/>
  <c r="A3374" i="76" s="1"/>
  <c r="A3375" i="76" s="1"/>
  <c r="A3376" i="76" s="1"/>
  <c r="A3377" i="76" s="1"/>
  <c r="A3378" i="76" s="1"/>
  <c r="A3379" i="76" s="1"/>
  <c r="A3380" i="76" s="1"/>
  <c r="A3381" i="76" s="1"/>
  <c r="A3382" i="76" s="1"/>
  <c r="A3383" i="76" s="1"/>
  <c r="A3384" i="76" s="1"/>
  <c r="A3385" i="76" s="1"/>
  <c r="A3386" i="76" s="1"/>
  <c r="A3387" i="76" s="1"/>
  <c r="A3388" i="76" s="1"/>
  <c r="A3389" i="76" s="1"/>
  <c r="A3390" i="76" s="1"/>
  <c r="A3391" i="76" s="1"/>
  <c r="A3392" i="76" s="1"/>
  <c r="A3393" i="76" s="1"/>
  <c r="A3394" i="76" s="1"/>
  <c r="A3395" i="76" s="1"/>
  <c r="A3396" i="76" s="1"/>
  <c r="A3397" i="76" s="1"/>
  <c r="A3398" i="76" s="1"/>
  <c r="A3399" i="76" s="1"/>
  <c r="A3400" i="76" s="1"/>
  <c r="A3401" i="76" s="1"/>
  <c r="A3402" i="76" s="1"/>
  <c r="A3403" i="76" s="1"/>
  <c r="A3404" i="76" s="1"/>
  <c r="A3405" i="76" s="1"/>
  <c r="A3406" i="76" s="1"/>
  <c r="A3407" i="76" s="1"/>
  <c r="A3408" i="76" s="1"/>
  <c r="A3409" i="76" s="1"/>
  <c r="A3410" i="76" s="1"/>
  <c r="A3411" i="76" s="1"/>
  <c r="A3412" i="76" s="1"/>
  <c r="A3413" i="76" s="1"/>
  <c r="A3414" i="76" s="1"/>
  <c r="A3415" i="76" s="1"/>
  <c r="A3416" i="76" s="1"/>
  <c r="A3417" i="76" s="1"/>
  <c r="A3418" i="76" s="1"/>
  <c r="A3419" i="76" s="1"/>
  <c r="A3420" i="76" s="1"/>
  <c r="A3421" i="76" s="1"/>
  <c r="A3422" i="76" s="1"/>
  <c r="A3423" i="76" s="1"/>
  <c r="A3424" i="76" s="1"/>
  <c r="A3425" i="76" s="1"/>
  <c r="A3426" i="76" s="1"/>
  <c r="A3427" i="76" s="1"/>
  <c r="A3428" i="76" s="1"/>
  <c r="A3429" i="76" s="1"/>
  <c r="A3430" i="76" s="1"/>
  <c r="A3431" i="76" s="1"/>
  <c r="A3432" i="76" s="1"/>
  <c r="A3433" i="76" s="1"/>
  <c r="A3434" i="76" s="1"/>
  <c r="A3435" i="76" s="1"/>
  <c r="A3436" i="76" s="1"/>
  <c r="A3437" i="76" s="1"/>
  <c r="A3438" i="76" s="1"/>
  <c r="A3439" i="76" s="1"/>
  <c r="A3440" i="76" s="1"/>
  <c r="A3441" i="76" s="1"/>
  <c r="A3442" i="76" s="1"/>
  <c r="A3443" i="76" s="1"/>
  <c r="A3444" i="76" s="1"/>
  <c r="A3445" i="76" s="1"/>
  <c r="A3446" i="76" s="1"/>
  <c r="A3447" i="76" s="1"/>
  <c r="A3448" i="76" s="1"/>
  <c r="A3449" i="76" s="1"/>
  <c r="A3450" i="76" s="1"/>
  <c r="A3451" i="76" s="1"/>
  <c r="A3452" i="76" s="1"/>
  <c r="A3453" i="76" s="1"/>
  <c r="A3454" i="76" s="1"/>
  <c r="A3455" i="76" s="1"/>
  <c r="A3456" i="76" s="1"/>
  <c r="A3457" i="76" s="1"/>
  <c r="A3458" i="76" s="1"/>
  <c r="A3459" i="76" s="1"/>
  <c r="A3460" i="76" s="1"/>
  <c r="A3461" i="76" s="1"/>
  <c r="A3462" i="76" s="1"/>
  <c r="A3463" i="76" s="1"/>
  <c r="A3464" i="76" s="1"/>
  <c r="A3465" i="76" s="1"/>
  <c r="A3466" i="76" s="1"/>
  <c r="A3467" i="76" s="1"/>
  <c r="A3468" i="76" s="1"/>
  <c r="A3469" i="76" s="1"/>
  <c r="A3470" i="76" s="1"/>
  <c r="A3471" i="76" s="1"/>
  <c r="A3472" i="76" s="1"/>
  <c r="A3473" i="76" s="1"/>
  <c r="A3474" i="76" s="1"/>
  <c r="A3475" i="76" s="1"/>
  <c r="A3476" i="76" s="1"/>
  <c r="A3477" i="76" s="1"/>
  <c r="A3478" i="76" s="1"/>
  <c r="A3479" i="76" s="1"/>
  <c r="A3480" i="76" s="1"/>
  <c r="A3481" i="76" s="1"/>
  <c r="A3482" i="76" s="1"/>
  <c r="A3483" i="76" s="1"/>
  <c r="A3484" i="76" s="1"/>
  <c r="A3485" i="76" s="1"/>
  <c r="A3486" i="76" s="1"/>
  <c r="A3487" i="76" s="1"/>
  <c r="A3488" i="76" s="1"/>
  <c r="A3489" i="76" s="1"/>
  <c r="A3490" i="76" s="1"/>
  <c r="A3491" i="76" s="1"/>
  <c r="A3492" i="76" s="1"/>
  <c r="A3493" i="76" s="1"/>
  <c r="A3494" i="76" s="1"/>
  <c r="A3495" i="76" s="1"/>
  <c r="A3496" i="76" s="1"/>
  <c r="A3497" i="76" s="1"/>
  <c r="A3498" i="76" s="1"/>
  <c r="A3499" i="76" s="1"/>
  <c r="A3500" i="76" s="1"/>
  <c r="A3501" i="76" s="1"/>
  <c r="A3502" i="76" s="1"/>
  <c r="A3503" i="76" s="1"/>
  <c r="A3504" i="76" s="1"/>
  <c r="A3505" i="76" s="1"/>
  <c r="A3506" i="76" s="1"/>
  <c r="A3507" i="76" s="1"/>
  <c r="A3508" i="76" s="1"/>
  <c r="A3509" i="76" s="1"/>
  <c r="A3510" i="76" s="1"/>
  <c r="A3511" i="76" s="1"/>
  <c r="A3512" i="76" s="1"/>
  <c r="A3513" i="76" s="1"/>
  <c r="A3514" i="76" s="1"/>
  <c r="A3515" i="76" s="1"/>
  <c r="A3516" i="76" s="1"/>
  <c r="A3517" i="76" s="1"/>
  <c r="A3518" i="76" s="1"/>
  <c r="A3519" i="76" s="1"/>
  <c r="A3520" i="76" s="1"/>
  <c r="A3521" i="76" s="1"/>
  <c r="A3522" i="76" s="1"/>
  <c r="A3523" i="76" s="1"/>
  <c r="A3524" i="76" s="1"/>
  <c r="A3525" i="76" s="1"/>
  <c r="A3526" i="76" s="1"/>
  <c r="A3527" i="76" s="1"/>
  <c r="A3528" i="76" s="1"/>
  <c r="A3529" i="76" s="1"/>
  <c r="A3530" i="76" s="1"/>
  <c r="A3531" i="76" s="1"/>
  <c r="A3532" i="76" s="1"/>
  <c r="A3533" i="76" s="1"/>
  <c r="A3534" i="76" s="1"/>
  <c r="A3535" i="76" s="1"/>
  <c r="A3536" i="76" s="1"/>
  <c r="A3537" i="76" s="1"/>
  <c r="A3538" i="76" s="1"/>
  <c r="A3539" i="76" s="1"/>
  <c r="A3540" i="76" s="1"/>
  <c r="A3541" i="76" s="1"/>
  <c r="A3542" i="76" s="1"/>
  <c r="A3543" i="76" s="1"/>
  <c r="A3544" i="76" s="1"/>
  <c r="A3545" i="76" s="1"/>
  <c r="A3546" i="76" s="1"/>
  <c r="A3547" i="76" s="1"/>
  <c r="A3548" i="76" s="1"/>
  <c r="A3549" i="76" s="1"/>
  <c r="A3550" i="76" s="1"/>
  <c r="A3551" i="76" s="1"/>
  <c r="A3552" i="76" s="1"/>
  <c r="A3553" i="76" s="1"/>
  <c r="A3554" i="76" s="1"/>
  <c r="A3555" i="76" s="1"/>
  <c r="A3556" i="76" s="1"/>
  <c r="A3557" i="76" s="1"/>
  <c r="A3558" i="76" s="1"/>
  <c r="A3559" i="76" s="1"/>
  <c r="A3560" i="76" s="1"/>
  <c r="A3561" i="76" s="1"/>
  <c r="A3562" i="76" s="1"/>
  <c r="A3563" i="76" s="1"/>
  <c r="A3564" i="76" s="1"/>
  <c r="A3565" i="76" s="1"/>
  <c r="A3566" i="76" s="1"/>
  <c r="A3567" i="76" s="1"/>
  <c r="A3568" i="76" s="1"/>
  <c r="A3569" i="76" s="1"/>
  <c r="A3570" i="76" s="1"/>
  <c r="A3571" i="76" s="1"/>
  <c r="A3572" i="76" s="1"/>
  <c r="A3573" i="76" s="1"/>
  <c r="A3574" i="76" s="1"/>
  <c r="A3575" i="76" s="1"/>
  <c r="A3576" i="76" s="1"/>
  <c r="A3577" i="76" s="1"/>
  <c r="A3578" i="76" s="1"/>
  <c r="A3579" i="76" s="1"/>
  <c r="A3580" i="76" s="1"/>
  <c r="A3581" i="76" s="1"/>
  <c r="A3582" i="76" s="1"/>
  <c r="A3583" i="76" s="1"/>
  <c r="A3584" i="76" s="1"/>
  <c r="A3585" i="76" s="1"/>
  <c r="A3586" i="76" s="1"/>
  <c r="A3587" i="76" s="1"/>
  <c r="A3588" i="76" s="1"/>
  <c r="A3589" i="76" s="1"/>
  <c r="A3590" i="76" s="1"/>
  <c r="A3591" i="76" s="1"/>
  <c r="A3592" i="76" s="1"/>
  <c r="A3593" i="76" s="1"/>
  <c r="A3594" i="76" s="1"/>
  <c r="A3595" i="76" s="1"/>
  <c r="A3596" i="76" s="1"/>
  <c r="A3597" i="76" s="1"/>
  <c r="A3598" i="76" s="1"/>
  <c r="A3599" i="76" s="1"/>
  <c r="A3600" i="76" s="1"/>
  <c r="A3601" i="76" s="1"/>
  <c r="A3602" i="76" s="1"/>
  <c r="A3603" i="76" s="1"/>
  <c r="A3604" i="76" s="1"/>
  <c r="A3605" i="76" s="1"/>
  <c r="A3606" i="76" s="1"/>
  <c r="A3607" i="76" s="1"/>
  <c r="A3608" i="76" s="1"/>
  <c r="A3609" i="76" s="1"/>
  <c r="A3610" i="76" s="1"/>
  <c r="A3611" i="76" s="1"/>
  <c r="A3612" i="76" s="1"/>
  <c r="A3613" i="76" s="1"/>
  <c r="A3614" i="76" s="1"/>
  <c r="A3615" i="76" s="1"/>
  <c r="A3616" i="76" s="1"/>
  <c r="A3617" i="76" s="1"/>
  <c r="A3618" i="76" s="1"/>
  <c r="A3619" i="76" s="1"/>
  <c r="A3620" i="76" s="1"/>
  <c r="A3621" i="76" s="1"/>
  <c r="A3622" i="76" s="1"/>
  <c r="A3623" i="76" s="1"/>
  <c r="A3624" i="76" s="1"/>
  <c r="A3625" i="76" s="1"/>
  <c r="A3626" i="76" s="1"/>
  <c r="A3627" i="76" s="1"/>
  <c r="A3628" i="76" s="1"/>
  <c r="A3629" i="76" s="1"/>
  <c r="A3630" i="76" s="1"/>
  <c r="A3631" i="76" s="1"/>
  <c r="A3632" i="76" s="1"/>
  <c r="A3633" i="76" s="1"/>
  <c r="A3634" i="76" s="1"/>
  <c r="A3635" i="76" s="1"/>
  <c r="A3636" i="76" s="1"/>
  <c r="A3637" i="76" s="1"/>
  <c r="A3638" i="76" s="1"/>
  <c r="A3639" i="76" s="1"/>
  <c r="A3640" i="76" s="1"/>
  <c r="A3641" i="76" s="1"/>
  <c r="A3642" i="76" s="1"/>
  <c r="A3643" i="76" s="1"/>
  <c r="A3644" i="76" s="1"/>
  <c r="A3645" i="76" s="1"/>
  <c r="A3646" i="76" s="1"/>
  <c r="A3647" i="76" s="1"/>
  <c r="A3648" i="76" s="1"/>
  <c r="A3649" i="76" s="1"/>
  <c r="A3650" i="76" s="1"/>
  <c r="A3651" i="76" s="1"/>
  <c r="A3652" i="76" s="1"/>
  <c r="A3653" i="76" s="1"/>
  <c r="A3654" i="76" s="1"/>
  <c r="A3655" i="76" s="1"/>
  <c r="A3656" i="76" s="1"/>
  <c r="A3657" i="76" s="1"/>
  <c r="A3658" i="76" s="1"/>
  <c r="A3659" i="76" s="1"/>
  <c r="A3660" i="76" s="1"/>
  <c r="A3661" i="76" s="1"/>
  <c r="A3662" i="76" s="1"/>
  <c r="A3663" i="76" s="1"/>
  <c r="A3664" i="76" s="1"/>
  <c r="A3665" i="76" s="1"/>
  <c r="A3666" i="76" s="1"/>
  <c r="A3667" i="76" s="1"/>
  <c r="A3668" i="76" s="1"/>
  <c r="A3669" i="76" s="1"/>
  <c r="A3670" i="76" s="1"/>
  <c r="A3671" i="76" s="1"/>
  <c r="A3672" i="76" s="1"/>
  <c r="A3673" i="76" s="1"/>
  <c r="A3674" i="76" s="1"/>
  <c r="A3675" i="76" s="1"/>
  <c r="A3676" i="76" s="1"/>
  <c r="A3677" i="76" s="1"/>
  <c r="A3678" i="76" s="1"/>
  <c r="A3679" i="76" s="1"/>
  <c r="A3680" i="76" s="1"/>
  <c r="A3681" i="76" s="1"/>
  <c r="A3682" i="76" s="1"/>
  <c r="A3683" i="76" s="1"/>
  <c r="A3684" i="76" s="1"/>
  <c r="A3685" i="76" s="1"/>
  <c r="A3686" i="76" s="1"/>
  <c r="A3687" i="76" s="1"/>
  <c r="A3688" i="76" s="1"/>
  <c r="A3689" i="76" s="1"/>
  <c r="A3690" i="76" s="1"/>
  <c r="A3691" i="76" s="1"/>
  <c r="A3692" i="76" s="1"/>
  <c r="A3693" i="76" s="1"/>
  <c r="A3694" i="76" s="1"/>
  <c r="A3695" i="76" s="1"/>
  <c r="A3696" i="76" s="1"/>
  <c r="A3697" i="76" s="1"/>
  <c r="A3698" i="76" s="1"/>
  <c r="A3699" i="76" s="1"/>
  <c r="A3700" i="76" s="1"/>
  <c r="A3701" i="76" s="1"/>
  <c r="A3702" i="76" s="1"/>
  <c r="A3703" i="76" s="1"/>
  <c r="A3704" i="76" s="1"/>
  <c r="A3705" i="76" s="1"/>
  <c r="A3706" i="76" s="1"/>
  <c r="A3707" i="76" s="1"/>
  <c r="A3708" i="76" s="1"/>
  <c r="A3709" i="76" s="1"/>
  <c r="A3710" i="76" s="1"/>
  <c r="A3711" i="76" s="1"/>
  <c r="A3712" i="76" s="1"/>
  <c r="A3713" i="76" s="1"/>
  <c r="A3714" i="76" s="1"/>
  <c r="A3715" i="76" s="1"/>
  <c r="A3716" i="76" s="1"/>
  <c r="A3717" i="76" s="1"/>
  <c r="A3718" i="76" s="1"/>
  <c r="A3719" i="76" s="1"/>
  <c r="A3720" i="76" s="1"/>
  <c r="A3721" i="76" s="1"/>
  <c r="A3722" i="76" s="1"/>
  <c r="A3723" i="76" s="1"/>
  <c r="A3724" i="76" s="1"/>
  <c r="A3725" i="76" s="1"/>
  <c r="A3726" i="76" s="1"/>
  <c r="A3727" i="76" s="1"/>
  <c r="A3728" i="76" s="1"/>
  <c r="A3729" i="76" s="1"/>
  <c r="A3730" i="76" s="1"/>
  <c r="A3731" i="76" s="1"/>
  <c r="A3732" i="76" s="1"/>
  <c r="A3733" i="76" s="1"/>
  <c r="A3734" i="76" s="1"/>
  <c r="A3735" i="76" s="1"/>
  <c r="A3736" i="76" s="1"/>
  <c r="A3737" i="76" s="1"/>
  <c r="A3738" i="76" s="1"/>
  <c r="A3739" i="76" s="1"/>
  <c r="A3740" i="76" s="1"/>
  <c r="A3741" i="76" s="1"/>
  <c r="A3742" i="76" s="1"/>
  <c r="A3743" i="76" s="1"/>
  <c r="A3744" i="76" s="1"/>
  <c r="A3745" i="76" s="1"/>
  <c r="A3746" i="76" s="1"/>
  <c r="A3747" i="76" s="1"/>
  <c r="A3748" i="76" s="1"/>
  <c r="A3749" i="76" s="1"/>
  <c r="A3750" i="76" s="1"/>
  <c r="A3751" i="76" s="1"/>
  <c r="A3752" i="76" s="1"/>
  <c r="A3753" i="76" s="1"/>
  <c r="A3754" i="76" s="1"/>
  <c r="A3755" i="76" s="1"/>
  <c r="A3756" i="76" s="1"/>
  <c r="A3757" i="76" s="1"/>
  <c r="A3758" i="76" s="1"/>
  <c r="A3759" i="76" s="1"/>
  <c r="A3760" i="76" s="1"/>
  <c r="A3761" i="76" s="1"/>
  <c r="A3762" i="76" s="1"/>
  <c r="A3763" i="76" s="1"/>
  <c r="A3764" i="76" s="1"/>
  <c r="A3765" i="76" s="1"/>
  <c r="A3766" i="76" s="1"/>
  <c r="A3767" i="76" s="1"/>
  <c r="A3768" i="76" s="1"/>
  <c r="A3769" i="76" s="1"/>
  <c r="A3770" i="76" s="1"/>
  <c r="A3771" i="76" s="1"/>
  <c r="A3772" i="76" s="1"/>
  <c r="A3773" i="76" s="1"/>
  <c r="A3774" i="76" s="1"/>
  <c r="A3775" i="76" s="1"/>
  <c r="A3776" i="76" s="1"/>
  <c r="A3777" i="76" s="1"/>
  <c r="A3778" i="76" s="1"/>
  <c r="A3779" i="76" s="1"/>
  <c r="A3780" i="76" s="1"/>
  <c r="A3781" i="76" s="1"/>
  <c r="A3782" i="76" s="1"/>
  <c r="A3783" i="76" s="1"/>
  <c r="A3784" i="76" s="1"/>
  <c r="A3785" i="76" s="1"/>
  <c r="A3786" i="76" s="1"/>
  <c r="A3787" i="76" s="1"/>
  <c r="A3788" i="76" s="1"/>
  <c r="A3789" i="76" s="1"/>
  <c r="A3790" i="76" s="1"/>
  <c r="A3791" i="76" s="1"/>
  <c r="A3792" i="76" s="1"/>
  <c r="A3793" i="76" s="1"/>
  <c r="A3794" i="76" s="1"/>
  <c r="A3795" i="76" s="1"/>
  <c r="A3796" i="76" s="1"/>
  <c r="A3797" i="76" s="1"/>
  <c r="A3798" i="76" s="1"/>
  <c r="A3799" i="76" s="1"/>
  <c r="A3800" i="76" s="1"/>
  <c r="A3801" i="76" s="1"/>
  <c r="A3802" i="76" s="1"/>
  <c r="A3803" i="76" s="1"/>
  <c r="A3804" i="76" s="1"/>
  <c r="A3805" i="76" s="1"/>
  <c r="A3806" i="76" s="1"/>
  <c r="A3807" i="76" s="1"/>
  <c r="A3808" i="76" s="1"/>
  <c r="A3809" i="76" s="1"/>
  <c r="A3810" i="76" s="1"/>
  <c r="A3811" i="76" s="1"/>
  <c r="A3812" i="76" s="1"/>
  <c r="A3813" i="76" s="1"/>
  <c r="A3814" i="76" s="1"/>
  <c r="A3815" i="76" s="1"/>
  <c r="A3816" i="76" s="1"/>
  <c r="A3817" i="76" s="1"/>
  <c r="A3818" i="76" s="1"/>
  <c r="A3819" i="76" s="1"/>
  <c r="A3820" i="76" s="1"/>
  <c r="A3821" i="76" s="1"/>
  <c r="A3822" i="76" s="1"/>
  <c r="A3823" i="76" s="1"/>
  <c r="A3824" i="76" s="1"/>
  <c r="A3825" i="76" s="1"/>
  <c r="A3826" i="76" s="1"/>
  <c r="A3827" i="76" s="1"/>
  <c r="A3828" i="76" s="1"/>
  <c r="A3829" i="76" s="1"/>
  <c r="A3830" i="76" s="1"/>
  <c r="A3831" i="76" s="1"/>
  <c r="A3832" i="76" s="1"/>
  <c r="A3833" i="76" s="1"/>
  <c r="A3834" i="76" s="1"/>
  <c r="A3835" i="76" s="1"/>
  <c r="A3836" i="76" s="1"/>
  <c r="A3837" i="76" s="1"/>
  <c r="A3838" i="76" s="1"/>
  <c r="A3839" i="76" s="1"/>
  <c r="A3840" i="76" s="1"/>
  <c r="A3841" i="76" s="1"/>
  <c r="A3842" i="76" s="1"/>
  <c r="A3843" i="76" s="1"/>
  <c r="A3844" i="76" s="1"/>
  <c r="A3845" i="76" s="1"/>
  <c r="A3846" i="76" s="1"/>
  <c r="A3847" i="76" s="1"/>
  <c r="A3848" i="76" s="1"/>
  <c r="A3849" i="76" s="1"/>
  <c r="A3850" i="76" s="1"/>
  <c r="A3851" i="76" s="1"/>
  <c r="A3852" i="76" s="1"/>
  <c r="A3853" i="76" s="1"/>
  <c r="A3854" i="76" s="1"/>
  <c r="A3855" i="76" s="1"/>
  <c r="A3856" i="76" s="1"/>
  <c r="A3857" i="76" s="1"/>
  <c r="A3858" i="76" s="1"/>
  <c r="A3859" i="76" s="1"/>
  <c r="A3860" i="76" s="1"/>
  <c r="A3861" i="76" s="1"/>
  <c r="A3862" i="76" s="1"/>
  <c r="A3863" i="76" s="1"/>
  <c r="A3864" i="76" s="1"/>
  <c r="A3865" i="76" s="1"/>
  <c r="A3866" i="76" s="1"/>
  <c r="A3867" i="76" s="1"/>
  <c r="A3868" i="76" s="1"/>
  <c r="A3869" i="76" s="1"/>
  <c r="A3870" i="76" s="1"/>
  <c r="A3871" i="76" s="1"/>
  <c r="A3872" i="76" s="1"/>
  <c r="A3873" i="76" s="1"/>
  <c r="A3874" i="76" s="1"/>
  <c r="A3875" i="76" s="1"/>
  <c r="A3876" i="76" s="1"/>
  <c r="A3877" i="76" s="1"/>
  <c r="A3878" i="76" s="1"/>
  <c r="A3879" i="76" s="1"/>
  <c r="A3880" i="76" s="1"/>
  <c r="A3881" i="76" s="1"/>
  <c r="A3882" i="76" s="1"/>
  <c r="A3883" i="76" s="1"/>
  <c r="A3884" i="76" s="1"/>
  <c r="A3885" i="76" s="1"/>
  <c r="A3886" i="76" s="1"/>
  <c r="A3887" i="76" s="1"/>
  <c r="A3888" i="76" s="1"/>
  <c r="A3889" i="76" s="1"/>
  <c r="A3890" i="76" s="1"/>
  <c r="A3891" i="76" s="1"/>
  <c r="A3892" i="76" s="1"/>
  <c r="A3893" i="76" s="1"/>
  <c r="A3894" i="76" s="1"/>
  <c r="A3895" i="76" s="1"/>
  <c r="A3896" i="76" s="1"/>
  <c r="A3897" i="76" s="1"/>
  <c r="A3898" i="76" s="1"/>
  <c r="A3899" i="76" s="1"/>
  <c r="A3900" i="76" s="1"/>
  <c r="A3901" i="76" s="1"/>
  <c r="A3902" i="76" s="1"/>
  <c r="A3903" i="76" s="1"/>
  <c r="A3904" i="76" s="1"/>
  <c r="A3905" i="76" s="1"/>
  <c r="A3906" i="76" s="1"/>
  <c r="A3907" i="76" s="1"/>
  <c r="A3908" i="76" s="1"/>
  <c r="A3909" i="76" s="1"/>
  <c r="A3910" i="76" s="1"/>
  <c r="A3911" i="76" s="1"/>
  <c r="A3912" i="76" s="1"/>
  <c r="A3913" i="76" s="1"/>
  <c r="A3914" i="76" s="1"/>
  <c r="A3915" i="76" s="1"/>
  <c r="A3916" i="76" s="1"/>
  <c r="A3917" i="76" s="1"/>
  <c r="A3918" i="76" s="1"/>
  <c r="A3919" i="76" s="1"/>
  <c r="A3920" i="76" s="1"/>
  <c r="A3921" i="76" s="1"/>
  <c r="A3922" i="76" s="1"/>
  <c r="A3923" i="76" s="1"/>
  <c r="A3924" i="76" s="1"/>
  <c r="A3925" i="76" s="1"/>
  <c r="A3926" i="76" s="1"/>
  <c r="A3927" i="76" s="1"/>
  <c r="A3928" i="76" s="1"/>
  <c r="A3929" i="76" s="1"/>
  <c r="A3930" i="76" s="1"/>
  <c r="A3931" i="76" s="1"/>
  <c r="A3932" i="76" s="1"/>
  <c r="A3933" i="76" s="1"/>
  <c r="A3934" i="76" s="1"/>
  <c r="A3935" i="76" s="1"/>
  <c r="A3936" i="76" s="1"/>
  <c r="A3937" i="76" s="1"/>
  <c r="A3938" i="76" s="1"/>
  <c r="A3939" i="76" s="1"/>
  <c r="A3940" i="76" s="1"/>
  <c r="A3941" i="76" s="1"/>
  <c r="A3942" i="76" s="1"/>
  <c r="A3943" i="76" s="1"/>
  <c r="A3944" i="76" s="1"/>
  <c r="A3945" i="76" s="1"/>
  <c r="A3946" i="76" s="1"/>
  <c r="A3947" i="76" s="1"/>
  <c r="A3948" i="76" s="1"/>
  <c r="A3949" i="76" s="1"/>
  <c r="A3950" i="76" s="1"/>
  <c r="A3951" i="76" s="1"/>
  <c r="A3952" i="76" s="1"/>
  <c r="A3953" i="76" s="1"/>
  <c r="A3954" i="76" s="1"/>
  <c r="A3955" i="76" s="1"/>
  <c r="A3956" i="76" s="1"/>
  <c r="A3957" i="76" s="1"/>
  <c r="A3958" i="76" s="1"/>
  <c r="A3959" i="76" s="1"/>
  <c r="A3960" i="76" s="1"/>
  <c r="A3961" i="76" s="1"/>
  <c r="A3962" i="76" s="1"/>
  <c r="A3963" i="76" s="1"/>
  <c r="A3964" i="76" s="1"/>
  <c r="A3965" i="76" s="1"/>
  <c r="A3966" i="76" s="1"/>
  <c r="A3967" i="76" s="1"/>
  <c r="A3968" i="76" s="1"/>
  <c r="A3969" i="76" s="1"/>
  <c r="A3970" i="76" s="1"/>
  <c r="A3971" i="76" s="1"/>
  <c r="A3972" i="76" s="1"/>
  <c r="A3973" i="76" s="1"/>
  <c r="A3974" i="76" s="1"/>
  <c r="A3975" i="76" s="1"/>
  <c r="A3976" i="76" s="1"/>
  <c r="A3977" i="76" s="1"/>
  <c r="A3978" i="76" s="1"/>
  <c r="A3979" i="76" s="1"/>
  <c r="A3980" i="76" s="1"/>
  <c r="A3981" i="76" s="1"/>
  <c r="A3982" i="76" s="1"/>
  <c r="A3983" i="76" s="1"/>
  <c r="A3984" i="76" s="1"/>
  <c r="A3985" i="76" s="1"/>
  <c r="A3986" i="76" s="1"/>
  <c r="A3987" i="76" s="1"/>
  <c r="A3988" i="76" s="1"/>
  <c r="A3989" i="76" s="1"/>
  <c r="A3990" i="76" s="1"/>
  <c r="A3991" i="76" s="1"/>
  <c r="A3992" i="76" s="1"/>
  <c r="A3993" i="76" s="1"/>
  <c r="A3994" i="76" s="1"/>
  <c r="A3995" i="76" s="1"/>
  <c r="A3996" i="76" s="1"/>
  <c r="A3997" i="76" s="1"/>
  <c r="A3998" i="76" s="1"/>
  <c r="A3999" i="76" s="1"/>
  <c r="A4000" i="76" s="1"/>
  <c r="A4001" i="76" s="1"/>
  <c r="A4002" i="76" s="1"/>
  <c r="A4003" i="76" s="1"/>
  <c r="A4004" i="76" s="1"/>
  <c r="A4005" i="76" s="1"/>
  <c r="A4006" i="76" s="1"/>
  <c r="A4007" i="76" s="1"/>
  <c r="A4008" i="76" s="1"/>
  <c r="A4009" i="76" s="1"/>
  <c r="A4010" i="76" s="1"/>
  <c r="A4011" i="76" s="1"/>
  <c r="A4012" i="76" s="1"/>
  <c r="A4013" i="76" s="1"/>
  <c r="A4014" i="76" s="1"/>
  <c r="A4015" i="76" s="1"/>
  <c r="A4016" i="76" s="1"/>
  <c r="A4017" i="76" s="1"/>
  <c r="A4018" i="76" s="1"/>
  <c r="A4019" i="76" s="1"/>
  <c r="A4020" i="76" s="1"/>
  <c r="A4021" i="76" s="1"/>
  <c r="A4022" i="76" s="1"/>
  <c r="A4023" i="76" s="1"/>
  <c r="A4024" i="76" s="1"/>
  <c r="A4025" i="76" s="1"/>
  <c r="A4026" i="76" s="1"/>
  <c r="A4027" i="76" s="1"/>
  <c r="A4028" i="76" s="1"/>
  <c r="A4029" i="76" s="1"/>
  <c r="A4030" i="76" s="1"/>
  <c r="A4031" i="76" s="1"/>
  <c r="A4032" i="76" s="1"/>
  <c r="A4033" i="76" s="1"/>
  <c r="A4034" i="76" s="1"/>
  <c r="A4035" i="76" s="1"/>
  <c r="A4036" i="76" s="1"/>
  <c r="A4037" i="76" s="1"/>
  <c r="A4038" i="76" s="1"/>
  <c r="A4039" i="76" s="1"/>
  <c r="A4040" i="76" s="1"/>
  <c r="A4041" i="76" s="1"/>
  <c r="A4042" i="76" s="1"/>
  <c r="A4043" i="76" s="1"/>
  <c r="A4044" i="76" s="1"/>
  <c r="A4045" i="76" s="1"/>
  <c r="A4046" i="76" s="1"/>
  <c r="A4047" i="76" s="1"/>
  <c r="A4048" i="76" s="1"/>
  <c r="A4049" i="76" s="1"/>
  <c r="A4050" i="76" s="1"/>
  <c r="A4051" i="76" s="1"/>
  <c r="A4052" i="76" s="1"/>
  <c r="A4053" i="76" s="1"/>
  <c r="A4054" i="76" s="1"/>
  <c r="A4055" i="76" s="1"/>
  <c r="A4056" i="76" s="1"/>
  <c r="A4057" i="76" s="1"/>
  <c r="A4058" i="76" s="1"/>
  <c r="A4059" i="76" s="1"/>
  <c r="A4060" i="76" s="1"/>
  <c r="A4061" i="76" s="1"/>
  <c r="A4062" i="76" s="1"/>
  <c r="A4063" i="76" s="1"/>
  <c r="A4064" i="76" s="1"/>
  <c r="A4065" i="76" s="1"/>
  <c r="A4066" i="76" s="1"/>
  <c r="A4067" i="76" s="1"/>
  <c r="A4068" i="76" s="1"/>
  <c r="A4069" i="76" s="1"/>
  <c r="A4070" i="76" s="1"/>
  <c r="A4071" i="76" s="1"/>
  <c r="A4072" i="76" s="1"/>
  <c r="A4073" i="76" s="1"/>
  <c r="A4074" i="76" s="1"/>
  <c r="A4075" i="76" s="1"/>
  <c r="A4076" i="76" s="1"/>
  <c r="A4077" i="76" s="1"/>
  <c r="A4078" i="76" s="1"/>
  <c r="A4079" i="76" s="1"/>
  <c r="A4080" i="76" s="1"/>
  <c r="A4081" i="76" s="1"/>
  <c r="A4082" i="76" s="1"/>
  <c r="A4083" i="76" s="1"/>
  <c r="A4084" i="76" s="1"/>
  <c r="A4085" i="76" s="1"/>
  <c r="A4086" i="76" s="1"/>
  <c r="A4087" i="76" s="1"/>
  <c r="A4088" i="76" s="1"/>
  <c r="A4089" i="76" s="1"/>
  <c r="A4090" i="76" s="1"/>
  <c r="A4091" i="76" s="1"/>
  <c r="A4092" i="76" s="1"/>
  <c r="A4093" i="76" s="1"/>
  <c r="A4094" i="76" s="1"/>
  <c r="A4095" i="76" s="1"/>
  <c r="A4096" i="76" s="1"/>
  <c r="A4097" i="76" s="1"/>
  <c r="A4098" i="76" s="1"/>
  <c r="A4099" i="76" s="1"/>
  <c r="A4100" i="76" s="1"/>
  <c r="A4101" i="76" s="1"/>
  <c r="A4102" i="76" s="1"/>
  <c r="A4103" i="76" s="1"/>
  <c r="A4104" i="76" s="1"/>
  <c r="A4105" i="76" s="1"/>
  <c r="A4106" i="76" s="1"/>
  <c r="A4107" i="76" s="1"/>
  <c r="A4108" i="76" s="1"/>
  <c r="A4109" i="76" s="1"/>
  <c r="A4110" i="76" s="1"/>
  <c r="A4111" i="76" s="1"/>
  <c r="A4112" i="76" s="1"/>
  <c r="A4113" i="76" s="1"/>
  <c r="A4114" i="76" s="1"/>
  <c r="A4115" i="76" s="1"/>
  <c r="A4116" i="76" s="1"/>
  <c r="A4117" i="76" s="1"/>
  <c r="A4118" i="76" s="1"/>
  <c r="A4119" i="76" s="1"/>
  <c r="A4120" i="76" s="1"/>
  <c r="A4121" i="76" s="1"/>
  <c r="A4122" i="76" s="1"/>
  <c r="A4123" i="76" s="1"/>
  <c r="A4124" i="76" s="1"/>
  <c r="A4125" i="76" s="1"/>
  <c r="A4126" i="76" s="1"/>
  <c r="A4127" i="76" s="1"/>
  <c r="A4128" i="76" s="1"/>
  <c r="A4129" i="76" s="1"/>
  <c r="A4130" i="76" s="1"/>
  <c r="A4131" i="76" s="1"/>
  <c r="A4132" i="76" s="1"/>
  <c r="A4133" i="76" s="1"/>
  <c r="A4134" i="76" s="1"/>
  <c r="A4135" i="76" s="1"/>
  <c r="A4136" i="76" s="1"/>
  <c r="A4137" i="76" s="1"/>
  <c r="A4138" i="76" s="1"/>
  <c r="A4139" i="76" s="1"/>
  <c r="A4140" i="76" s="1"/>
  <c r="A4141" i="76" s="1"/>
  <c r="A4142" i="76" s="1"/>
  <c r="A4143" i="76" s="1"/>
  <c r="A4144" i="76" s="1"/>
  <c r="A4145" i="76" s="1"/>
  <c r="A4146" i="76" s="1"/>
  <c r="A4147" i="76" s="1"/>
  <c r="A4148" i="76" s="1"/>
  <c r="A4149" i="76" s="1"/>
  <c r="A4150" i="76" s="1"/>
  <c r="A4151" i="76" s="1"/>
  <c r="A4152" i="76" s="1"/>
  <c r="A4153" i="76" s="1"/>
  <c r="A4154" i="76" s="1"/>
  <c r="A4155" i="76" s="1"/>
  <c r="A4156" i="76" s="1"/>
  <c r="A4157" i="76" s="1"/>
  <c r="A4158" i="76" s="1"/>
  <c r="A4159" i="76" s="1"/>
  <c r="A4160" i="76" s="1"/>
  <c r="A4161" i="76" s="1"/>
  <c r="A4162" i="76" s="1"/>
  <c r="A4163" i="76" s="1"/>
  <c r="A4164" i="76" s="1"/>
  <c r="A4165" i="76" s="1"/>
  <c r="A4166" i="76" s="1"/>
  <c r="A4167" i="76" s="1"/>
  <c r="A4168" i="76" s="1"/>
  <c r="A4169" i="76" s="1"/>
  <c r="A4170" i="76" s="1"/>
  <c r="A4171" i="76" s="1"/>
  <c r="A4172" i="76" s="1"/>
  <c r="A4173" i="76" s="1"/>
  <c r="A4174" i="76" s="1"/>
  <c r="A4175" i="76" s="1"/>
  <c r="A4176" i="76" s="1"/>
  <c r="A4177" i="76" s="1"/>
  <c r="A4178" i="76" s="1"/>
  <c r="A4179" i="76" s="1"/>
  <c r="A4180" i="76" s="1"/>
  <c r="A4181" i="76" s="1"/>
  <c r="A4182" i="76" s="1"/>
  <c r="A4183" i="76" s="1"/>
  <c r="A4184" i="76" s="1"/>
  <c r="A4185" i="76" s="1"/>
  <c r="A4186" i="76" s="1"/>
  <c r="A4187" i="76" s="1"/>
  <c r="A4188" i="76" s="1"/>
  <c r="A4189" i="76" s="1"/>
  <c r="A4190" i="76" s="1"/>
  <c r="A4191" i="76" s="1"/>
  <c r="A4192" i="76" s="1"/>
  <c r="A4193" i="76" s="1"/>
  <c r="A4194" i="76" s="1"/>
  <c r="A4195" i="76" s="1"/>
  <c r="A4196" i="76" s="1"/>
  <c r="A4197" i="76" s="1"/>
  <c r="A4198" i="76" s="1"/>
  <c r="A4199" i="76" s="1"/>
  <c r="A4200" i="76" s="1"/>
  <c r="A4201" i="76" s="1"/>
  <c r="A4202" i="76" s="1"/>
  <c r="A4203" i="76" s="1"/>
  <c r="A4204" i="76" s="1"/>
  <c r="A4205" i="76" s="1"/>
  <c r="A4206" i="76" s="1"/>
  <c r="A4207" i="76" s="1"/>
  <c r="A4208" i="76" s="1"/>
  <c r="A4209" i="76" s="1"/>
  <c r="A4210" i="76" s="1"/>
  <c r="A4211" i="76" s="1"/>
  <c r="A4212" i="76" s="1"/>
  <c r="A4213" i="76" s="1"/>
  <c r="A4214" i="76" s="1"/>
  <c r="A4215" i="76" s="1"/>
  <c r="A4216" i="76" s="1"/>
  <c r="A4217" i="76" s="1"/>
  <c r="A4218" i="76" s="1"/>
  <c r="A4219" i="76" s="1"/>
  <c r="A4220" i="76" s="1"/>
  <c r="A4221" i="76" s="1"/>
  <c r="A4222" i="76" s="1"/>
  <c r="A4223" i="76" s="1"/>
  <c r="A4224" i="76" s="1"/>
  <c r="A4225" i="76" s="1"/>
  <c r="A4226" i="76" s="1"/>
  <c r="A4227" i="76" s="1"/>
  <c r="A4228" i="76" s="1"/>
  <c r="A4229" i="76" s="1"/>
  <c r="A4230" i="76" s="1"/>
  <c r="A4231" i="76" s="1"/>
  <c r="A4232" i="76" s="1"/>
  <c r="A4233" i="76" s="1"/>
  <c r="A4234" i="76" s="1"/>
  <c r="A4235" i="76" s="1"/>
  <c r="A4236" i="76" s="1"/>
  <c r="A4237" i="76" s="1"/>
  <c r="A4238" i="76" s="1"/>
  <c r="A4239" i="76" s="1"/>
  <c r="A4240" i="76" s="1"/>
  <c r="A4241" i="76" s="1"/>
  <c r="A4242" i="76" s="1"/>
  <c r="A4243" i="76" s="1"/>
  <c r="A4244" i="76" s="1"/>
  <c r="A4245" i="76" s="1"/>
  <c r="A4246" i="76" s="1"/>
  <c r="A4247" i="76" s="1"/>
  <c r="A4248" i="76" s="1"/>
  <c r="A4249" i="76" s="1"/>
  <c r="A4250" i="76" s="1"/>
  <c r="A4251" i="76" s="1"/>
  <c r="A4252" i="76" s="1"/>
  <c r="A4253" i="76" s="1"/>
  <c r="A4254" i="76" s="1"/>
  <c r="A4255" i="76" s="1"/>
  <c r="A4256" i="76" s="1"/>
  <c r="A4257" i="76" s="1"/>
  <c r="A4258" i="76" s="1"/>
  <c r="A4259" i="76" s="1"/>
  <c r="A4260" i="76" s="1"/>
  <c r="A4261" i="76" s="1"/>
  <c r="A4262" i="76" s="1"/>
  <c r="A4263" i="76" s="1"/>
  <c r="A4264" i="76" s="1"/>
  <c r="A4265" i="76" s="1"/>
  <c r="A4266" i="76" s="1"/>
  <c r="A4267" i="76" s="1"/>
  <c r="A4268" i="76" s="1"/>
  <c r="A4269" i="76" s="1"/>
  <c r="A4270" i="76" s="1"/>
  <c r="A4271" i="76" s="1"/>
  <c r="A4272" i="76" s="1"/>
  <c r="A4273" i="76" s="1"/>
  <c r="A4274" i="76" s="1"/>
  <c r="A4275" i="76" s="1"/>
  <c r="A4276" i="76" s="1"/>
  <c r="A4277" i="76" s="1"/>
  <c r="A4278" i="76" s="1"/>
  <c r="A4279" i="76" s="1"/>
  <c r="A4280" i="76" s="1"/>
  <c r="A4281" i="76" s="1"/>
  <c r="A4282" i="76" s="1"/>
  <c r="A4283" i="76" s="1"/>
  <c r="A4284" i="76" s="1"/>
  <c r="A4285" i="76" s="1"/>
  <c r="A4286" i="76" s="1"/>
  <c r="A4287" i="76" s="1"/>
  <c r="A4288" i="76" s="1"/>
  <c r="A4289" i="76" s="1"/>
  <c r="A4290" i="76" s="1"/>
  <c r="A4291" i="76" s="1"/>
  <c r="A4292" i="76" s="1"/>
  <c r="A4293" i="76" s="1"/>
  <c r="A4294" i="76" s="1"/>
  <c r="A4295" i="76" s="1"/>
  <c r="A4296" i="76" s="1"/>
  <c r="A4297" i="76" s="1"/>
  <c r="A4298" i="76" s="1"/>
  <c r="A4299" i="76" s="1"/>
  <c r="A4300" i="76" s="1"/>
  <c r="A4301" i="76" s="1"/>
  <c r="A4302" i="76" s="1"/>
  <c r="A4303" i="76" s="1"/>
  <c r="A4304" i="76" s="1"/>
  <c r="A4305" i="76" s="1"/>
  <c r="A4306" i="76" s="1"/>
  <c r="A4307" i="76" s="1"/>
  <c r="A4308" i="76" s="1"/>
  <c r="A4309" i="76" s="1"/>
  <c r="A4310" i="76" s="1"/>
  <c r="A4311" i="76" s="1"/>
  <c r="A4312" i="76" s="1"/>
  <c r="A4313" i="76" s="1"/>
  <c r="A4314" i="76" s="1"/>
  <c r="A4315" i="76" s="1"/>
  <c r="A4316" i="76" s="1"/>
  <c r="A4317" i="76" s="1"/>
  <c r="A4318" i="76" s="1"/>
  <c r="A4319" i="76" s="1"/>
  <c r="A4320" i="76" s="1"/>
  <c r="A4321" i="76" s="1"/>
  <c r="A4322" i="76" s="1"/>
  <c r="A4323" i="76" s="1"/>
  <c r="A4324" i="76" s="1"/>
  <c r="A4325" i="76" s="1"/>
  <c r="A4326" i="76" s="1"/>
  <c r="A4327" i="76" s="1"/>
  <c r="A4328" i="76" s="1"/>
  <c r="A4329" i="76" s="1"/>
  <c r="A4330" i="76" s="1"/>
  <c r="A4331" i="76" s="1"/>
  <c r="A4332" i="76" s="1"/>
  <c r="A4333" i="76" s="1"/>
  <c r="A4334" i="76" s="1"/>
  <c r="A4335" i="76" s="1"/>
  <c r="A4336" i="76" s="1"/>
  <c r="A4337" i="76" s="1"/>
  <c r="A4338" i="76" s="1"/>
  <c r="A4339" i="76" s="1"/>
  <c r="A4340" i="76" s="1"/>
  <c r="A4341" i="76" s="1"/>
  <c r="A4342" i="76" s="1"/>
  <c r="A4343" i="76" s="1"/>
  <c r="A4344" i="76" s="1"/>
  <c r="A4345" i="76" s="1"/>
  <c r="A4346" i="76" s="1"/>
  <c r="A4347" i="76" s="1"/>
  <c r="A4348" i="76" s="1"/>
  <c r="A4349" i="76" s="1"/>
  <c r="A4350" i="76" s="1"/>
  <c r="A4351" i="76" s="1"/>
  <c r="A4352" i="76" s="1"/>
  <c r="A4353" i="76" s="1"/>
  <c r="A4354" i="76" s="1"/>
  <c r="A4355" i="76" s="1"/>
  <c r="A4356" i="76" s="1"/>
  <c r="A4357" i="76" s="1"/>
  <c r="A4358" i="76" s="1"/>
  <c r="A4359" i="76" s="1"/>
  <c r="A4360" i="76" s="1"/>
  <c r="A4361" i="76" s="1"/>
  <c r="A4362" i="76" s="1"/>
  <c r="A4363" i="76" s="1"/>
  <c r="A4364" i="76" s="1"/>
  <c r="A4365" i="76" s="1"/>
  <c r="A4366" i="76" s="1"/>
  <c r="A4367" i="76" s="1"/>
  <c r="A4368" i="76" s="1"/>
  <c r="A4369" i="76" s="1"/>
  <c r="A4370" i="76" s="1"/>
  <c r="A4371" i="76" s="1"/>
  <c r="A4372" i="76" s="1"/>
  <c r="A4373" i="76" s="1"/>
  <c r="A4374" i="76" s="1"/>
  <c r="A4375" i="76" s="1"/>
  <c r="A4376" i="76" s="1"/>
  <c r="A4377" i="76" s="1"/>
  <c r="A4378" i="76" s="1"/>
  <c r="A4379" i="76" s="1"/>
  <c r="A4380" i="76" s="1"/>
  <c r="A4381" i="76" s="1"/>
  <c r="A4382" i="76" s="1"/>
  <c r="A4383" i="76" s="1"/>
  <c r="A4384" i="76" s="1"/>
  <c r="A4385" i="76" s="1"/>
  <c r="A4386" i="76" s="1"/>
  <c r="A4387" i="76" s="1"/>
  <c r="A4388" i="76" s="1"/>
  <c r="A4389" i="76" s="1"/>
  <c r="A4390" i="76" s="1"/>
  <c r="A4391" i="76" s="1"/>
  <c r="A4392" i="76" s="1"/>
  <c r="A4393" i="76" s="1"/>
  <c r="A4394" i="76" s="1"/>
  <c r="A4395" i="76" s="1"/>
  <c r="A4396" i="76" s="1"/>
  <c r="A4397" i="76" s="1"/>
  <c r="A4398" i="76" s="1"/>
  <c r="A4399" i="76" s="1"/>
  <c r="A4400" i="76" s="1"/>
  <c r="A4401" i="76" s="1"/>
  <c r="A4402" i="76" s="1"/>
  <c r="A4403" i="76" s="1"/>
  <c r="A4404" i="76" s="1"/>
  <c r="A4405" i="76" s="1"/>
  <c r="A4406" i="76" s="1"/>
  <c r="A4407" i="76" s="1"/>
  <c r="A4408" i="76" s="1"/>
  <c r="A4409" i="76" s="1"/>
  <c r="A4410" i="76" s="1"/>
  <c r="A4411" i="76" s="1"/>
  <c r="A4412" i="76" s="1"/>
  <c r="A4413" i="76" s="1"/>
  <c r="A4414" i="76" s="1"/>
  <c r="A4415" i="76" s="1"/>
  <c r="A4416" i="76" s="1"/>
  <c r="A4417" i="76" s="1"/>
  <c r="A4418" i="76" s="1"/>
  <c r="A4419" i="76" s="1"/>
  <c r="A4420" i="76" s="1"/>
  <c r="A4421" i="76" s="1"/>
  <c r="A4422" i="76" s="1"/>
  <c r="A4423" i="76" s="1"/>
  <c r="A4424" i="76" s="1"/>
  <c r="A4425" i="76" s="1"/>
  <c r="A4426" i="76" s="1"/>
  <c r="A4427" i="76" s="1"/>
  <c r="A4428" i="76" s="1"/>
  <c r="A4429" i="76" s="1"/>
  <c r="A4430" i="76" s="1"/>
  <c r="A4431" i="76" s="1"/>
  <c r="A4432" i="76" s="1"/>
  <c r="A4433" i="76" s="1"/>
  <c r="A4434" i="76" s="1"/>
  <c r="A4435" i="76" s="1"/>
  <c r="A4436" i="76" s="1"/>
  <c r="A4437" i="76" s="1"/>
  <c r="A4438" i="76" s="1"/>
  <c r="A4439" i="76" s="1"/>
  <c r="A4440" i="76" s="1"/>
  <c r="A4441" i="76" s="1"/>
  <c r="A4442" i="76" s="1"/>
  <c r="A4443" i="76" s="1"/>
  <c r="A4444" i="76" s="1"/>
  <c r="A4445" i="76" s="1"/>
  <c r="A4446" i="76" s="1"/>
  <c r="A4447" i="76" s="1"/>
  <c r="A4448" i="76" s="1"/>
  <c r="A4449" i="76" s="1"/>
  <c r="A4450" i="76" s="1"/>
  <c r="A4451" i="76" s="1"/>
  <c r="A4452" i="76" s="1"/>
  <c r="A4453" i="76" s="1"/>
  <c r="A4454" i="76" s="1"/>
  <c r="A4455" i="76" s="1"/>
  <c r="A4456" i="76" s="1"/>
  <c r="A4457" i="76" s="1"/>
  <c r="A4458" i="76" s="1"/>
  <c r="A4459" i="76" s="1"/>
  <c r="A4460" i="76" s="1"/>
  <c r="A4461" i="76" s="1"/>
  <c r="A4462" i="76" s="1"/>
  <c r="A4463" i="76" s="1"/>
  <c r="A4464" i="76" s="1"/>
  <c r="A4465" i="76" s="1"/>
  <c r="A4466" i="76" s="1"/>
  <c r="A4467" i="76" s="1"/>
  <c r="A4468" i="76" s="1"/>
  <c r="A4469" i="76" s="1"/>
  <c r="A4470" i="76" s="1"/>
  <c r="A4471" i="76" s="1"/>
  <c r="A4472" i="76" s="1"/>
  <c r="A4473" i="76" s="1"/>
  <c r="A4474" i="76" s="1"/>
  <c r="A4475" i="76" s="1"/>
  <c r="A4476" i="76" s="1"/>
  <c r="A4477" i="76" s="1"/>
  <c r="A4478" i="76" s="1"/>
  <c r="A4479" i="76" s="1"/>
  <c r="A4480" i="76" s="1"/>
  <c r="A4481" i="76" s="1"/>
  <c r="A4482" i="76" s="1"/>
  <c r="A4483" i="76" s="1"/>
  <c r="A4484" i="76" s="1"/>
  <c r="A4485" i="76" s="1"/>
  <c r="A4486" i="76" s="1"/>
  <c r="A4487" i="76" s="1"/>
  <c r="A4488" i="76" s="1"/>
  <c r="A4489" i="76" s="1"/>
  <c r="A4490" i="76" s="1"/>
  <c r="A4491" i="76" s="1"/>
  <c r="A4492" i="76" s="1"/>
  <c r="A4493" i="76" s="1"/>
  <c r="A4494" i="76" s="1"/>
  <c r="A4495" i="76" s="1"/>
  <c r="A4496" i="76" s="1"/>
  <c r="A4497" i="76" s="1"/>
  <c r="A4498" i="76" s="1"/>
  <c r="A4499" i="76" s="1"/>
  <c r="A4500" i="76" s="1"/>
  <c r="A4501" i="76" s="1"/>
  <c r="A4502" i="76" s="1"/>
  <c r="A4503" i="76" s="1"/>
  <c r="A4504" i="76" s="1"/>
  <c r="A4505" i="76" s="1"/>
  <c r="A4506" i="76" s="1"/>
  <c r="A4507" i="76" s="1"/>
  <c r="A4508" i="76" s="1"/>
  <c r="A4509" i="76" s="1"/>
  <c r="A4510" i="76" s="1"/>
  <c r="A4511" i="76" s="1"/>
  <c r="A4512" i="76" s="1"/>
  <c r="A4513" i="76" s="1"/>
  <c r="A4514" i="76" s="1"/>
  <c r="A4515" i="76" s="1"/>
  <c r="A4516" i="76" s="1"/>
  <c r="A4517" i="76" s="1"/>
  <c r="A4518" i="76" s="1"/>
  <c r="A4519" i="76" s="1"/>
  <c r="A4520" i="76" s="1"/>
  <c r="A4521" i="76" s="1"/>
  <c r="A4522" i="76" s="1"/>
  <c r="A4523" i="76" s="1"/>
  <c r="A4524" i="76" s="1"/>
  <c r="A4525" i="76" s="1"/>
  <c r="A4526" i="76" s="1"/>
  <c r="A4527" i="76" s="1"/>
  <c r="A4528" i="76" s="1"/>
  <c r="A4529" i="76" s="1"/>
  <c r="A4530" i="76" s="1"/>
  <c r="A4531" i="76" s="1"/>
  <c r="A4532" i="76" s="1"/>
  <c r="A4533" i="76" s="1"/>
  <c r="A4534" i="76" s="1"/>
  <c r="A4535" i="76" s="1"/>
  <c r="A4536" i="76" s="1"/>
  <c r="A4537" i="76" s="1"/>
  <c r="A4538" i="76" s="1"/>
  <c r="A4539" i="76" s="1"/>
  <c r="A4540" i="76" s="1"/>
  <c r="A4541" i="76" s="1"/>
  <c r="A4542" i="76" s="1"/>
  <c r="A4543" i="76" s="1"/>
  <c r="A4544" i="76" s="1"/>
  <c r="A4545" i="76" s="1"/>
  <c r="A4546" i="76" s="1"/>
  <c r="A4547" i="76" s="1"/>
  <c r="A4548" i="76" s="1"/>
  <c r="A4549" i="76" s="1"/>
  <c r="A4550" i="76" s="1"/>
  <c r="A4551" i="76" s="1"/>
  <c r="A4552" i="76" s="1"/>
  <c r="A4553" i="76" s="1"/>
  <c r="A4554" i="76" s="1"/>
  <c r="A4555" i="76" s="1"/>
  <c r="A4556" i="76" s="1"/>
  <c r="A4557" i="76" s="1"/>
  <c r="A4558" i="76" s="1"/>
  <c r="A4559" i="76" s="1"/>
  <c r="A4560" i="76" s="1"/>
  <c r="A4561" i="76" s="1"/>
  <c r="A4562" i="76" s="1"/>
  <c r="A4563" i="76" s="1"/>
  <c r="A4564" i="76" s="1"/>
  <c r="A4565" i="76" s="1"/>
  <c r="A4566" i="76" s="1"/>
  <c r="A4567" i="76" s="1"/>
  <c r="A4568" i="76" s="1"/>
  <c r="A4569" i="76" s="1"/>
  <c r="A4570" i="76" s="1"/>
  <c r="A4571" i="76" s="1"/>
  <c r="A4572" i="76" s="1"/>
  <c r="A4573" i="76" s="1"/>
  <c r="A4574" i="76" s="1"/>
  <c r="A4575" i="76" s="1"/>
  <c r="A4576" i="76" s="1"/>
  <c r="A4577" i="76" s="1"/>
  <c r="A4578" i="76" s="1"/>
  <c r="A4579" i="76" s="1"/>
  <c r="A4580" i="76" s="1"/>
  <c r="A4581" i="76" s="1"/>
  <c r="A4582" i="76" s="1"/>
  <c r="A4583" i="76" s="1"/>
  <c r="A4584" i="76" s="1"/>
  <c r="A4585" i="76" s="1"/>
  <c r="A4586" i="76" s="1"/>
  <c r="A4587" i="76" s="1"/>
  <c r="A4588" i="76" s="1"/>
  <c r="A4589" i="76" s="1"/>
  <c r="A4590" i="76" s="1"/>
  <c r="A4591" i="76" s="1"/>
  <c r="A4592" i="76" s="1"/>
  <c r="A4593" i="76" s="1"/>
  <c r="A4594" i="76" s="1"/>
  <c r="A4595" i="76" s="1"/>
  <c r="A4596" i="76" s="1"/>
  <c r="A4597" i="76" s="1"/>
  <c r="A4598" i="76" s="1"/>
  <c r="A4599" i="76" s="1"/>
  <c r="A4600" i="76" s="1"/>
  <c r="A4601" i="76" s="1"/>
  <c r="A4602" i="76" s="1"/>
  <c r="A4603" i="76" s="1"/>
  <c r="A4604" i="76" s="1"/>
  <c r="A4605" i="76" s="1"/>
  <c r="A4606" i="76" s="1"/>
  <c r="A4607" i="76" s="1"/>
  <c r="A4608" i="76" s="1"/>
  <c r="A4609" i="76" s="1"/>
  <c r="A4610" i="76" s="1"/>
  <c r="A4611" i="76" s="1"/>
  <c r="A4612" i="76" s="1"/>
  <c r="A4613" i="76" s="1"/>
  <c r="A4614" i="76" s="1"/>
  <c r="A4615" i="76" s="1"/>
  <c r="A4616" i="76" s="1"/>
  <c r="A4617" i="76" s="1"/>
  <c r="A4618" i="76" s="1"/>
  <c r="A4619" i="76" s="1"/>
  <c r="A4620" i="76" s="1"/>
  <c r="A4621" i="76" s="1"/>
  <c r="A4622" i="76" s="1"/>
  <c r="A4623" i="76" s="1"/>
  <c r="A4624" i="76" s="1"/>
  <c r="A4625" i="76" s="1"/>
  <c r="A4626" i="76" s="1"/>
  <c r="A4627" i="76" s="1"/>
  <c r="A4628" i="76" s="1"/>
  <c r="A4629" i="76" s="1"/>
  <c r="A4630" i="76" s="1"/>
  <c r="A4631" i="76" s="1"/>
  <c r="A4632" i="76" s="1"/>
  <c r="A4633" i="76" s="1"/>
  <c r="A4634" i="76" s="1"/>
  <c r="A4635" i="76" s="1"/>
  <c r="A4636" i="76" s="1"/>
  <c r="A4637" i="76" s="1"/>
  <c r="A4638" i="76" s="1"/>
  <c r="A4639" i="76" s="1"/>
  <c r="A4640" i="76" s="1"/>
  <c r="A4641" i="76" s="1"/>
  <c r="A4642" i="76" s="1"/>
  <c r="A4643" i="76" s="1"/>
  <c r="A4644" i="76" s="1"/>
  <c r="A4645" i="76" s="1"/>
  <c r="A4646" i="76" s="1"/>
  <c r="A4647" i="76" s="1"/>
  <c r="A4648" i="76" s="1"/>
  <c r="A4649" i="76" s="1"/>
  <c r="A4650" i="76" s="1"/>
  <c r="A4651" i="76" s="1"/>
  <c r="A4652" i="76" s="1"/>
  <c r="A4653" i="76" s="1"/>
  <c r="A4654" i="76" s="1"/>
  <c r="A4655" i="76" s="1"/>
  <c r="A4656" i="76" s="1"/>
  <c r="A4657" i="76" s="1"/>
  <c r="A4658" i="76" s="1"/>
  <c r="A4659" i="76" s="1"/>
  <c r="A4660" i="76" s="1"/>
  <c r="A4661" i="76" s="1"/>
  <c r="A4662" i="76" s="1"/>
  <c r="A4663" i="76" s="1"/>
  <c r="A4664" i="76" s="1"/>
  <c r="A4665" i="76" s="1"/>
  <c r="A4666" i="76" s="1"/>
  <c r="A4667" i="76" s="1"/>
  <c r="A4668" i="76" s="1"/>
  <c r="A4669" i="76" s="1"/>
  <c r="A4670" i="76" s="1"/>
  <c r="A4671" i="76" s="1"/>
  <c r="A4672" i="76" s="1"/>
  <c r="A4673" i="76" s="1"/>
  <c r="A4674" i="76" s="1"/>
  <c r="A4675" i="76" s="1"/>
  <c r="A4676" i="76" s="1"/>
  <c r="A4677" i="76" s="1"/>
  <c r="A4678" i="76" s="1"/>
  <c r="A4679" i="76" s="1"/>
  <c r="A4680" i="76" s="1"/>
  <c r="A4681" i="76" s="1"/>
  <c r="A4682" i="76" s="1"/>
  <c r="A4683" i="76" s="1"/>
  <c r="A4684" i="76" s="1"/>
  <c r="A4685" i="76" s="1"/>
  <c r="A4686" i="76" s="1"/>
  <c r="A4687" i="76" s="1"/>
  <c r="A4688" i="76" s="1"/>
  <c r="A4689" i="76" s="1"/>
  <c r="A4690" i="76" s="1"/>
  <c r="A4691" i="76" s="1"/>
  <c r="A4692" i="76" s="1"/>
  <c r="A4693" i="76" s="1"/>
  <c r="A4694" i="76" s="1"/>
  <c r="A4695" i="76" s="1"/>
  <c r="A4696" i="76" s="1"/>
  <c r="A4697" i="76" s="1"/>
  <c r="A4698" i="76" s="1"/>
  <c r="A4699" i="76" s="1"/>
  <c r="A4700" i="76" s="1"/>
  <c r="A4701" i="76" s="1"/>
  <c r="A4702" i="76" s="1"/>
  <c r="A4703" i="76" s="1"/>
  <c r="A4704" i="76" s="1"/>
  <c r="A4705" i="76" s="1"/>
  <c r="A4706" i="76" s="1"/>
  <c r="A4707" i="76" s="1"/>
  <c r="A4708" i="76" s="1"/>
  <c r="A4709" i="76" s="1"/>
  <c r="A4710" i="76" s="1"/>
  <c r="A4711" i="76" s="1"/>
  <c r="A4712" i="76" s="1"/>
  <c r="A4713" i="76" s="1"/>
  <c r="A4714" i="76" s="1"/>
  <c r="A4715" i="76" s="1"/>
  <c r="A4716" i="76" s="1"/>
  <c r="A4717" i="76" s="1"/>
  <c r="A4718" i="76" s="1"/>
  <c r="A4719" i="76" s="1"/>
  <c r="A4720" i="76" s="1"/>
  <c r="A4721" i="76" s="1"/>
  <c r="A4722" i="76" s="1"/>
  <c r="A4723" i="76" s="1"/>
  <c r="A4724" i="76" s="1"/>
  <c r="A4725" i="76" s="1"/>
  <c r="A4726" i="76" s="1"/>
  <c r="A4727" i="76" s="1"/>
  <c r="A4728" i="76" s="1"/>
  <c r="A4729" i="76" s="1"/>
  <c r="A4730" i="76" s="1"/>
  <c r="A4731" i="76" s="1"/>
  <c r="A4732" i="76" s="1"/>
  <c r="A4733" i="76" s="1"/>
  <c r="A4734" i="76" s="1"/>
  <c r="A4735" i="76" s="1"/>
  <c r="A4736" i="76" s="1"/>
  <c r="A4737" i="76" s="1"/>
  <c r="A4738" i="76" s="1"/>
  <c r="A4739" i="76" s="1"/>
  <c r="A4740" i="76" s="1"/>
  <c r="A4741" i="76" s="1"/>
  <c r="A4742" i="76" s="1"/>
  <c r="A4743" i="76" s="1"/>
  <c r="A4744" i="76" s="1"/>
  <c r="A4745" i="76" s="1"/>
  <c r="A4746" i="76" s="1"/>
  <c r="A4747" i="76" s="1"/>
  <c r="A4748" i="76" s="1"/>
  <c r="A4749" i="76" s="1"/>
  <c r="A4750" i="76" s="1"/>
  <c r="A4751" i="76" s="1"/>
  <c r="A4752" i="76" s="1"/>
  <c r="A4753" i="76" s="1"/>
  <c r="A4754" i="76" s="1"/>
  <c r="A4755" i="76" s="1"/>
  <c r="A4756" i="76" s="1"/>
  <c r="A4757" i="76" s="1"/>
  <c r="A4758" i="76" s="1"/>
  <c r="A4759" i="76" s="1"/>
  <c r="A4760" i="76" s="1"/>
  <c r="A4761" i="76" s="1"/>
  <c r="A4762" i="76" s="1"/>
  <c r="A4763" i="76" s="1"/>
  <c r="A4764" i="76" s="1"/>
  <c r="A4765" i="76" s="1"/>
  <c r="A4766" i="76" s="1"/>
  <c r="A4767" i="76" s="1"/>
  <c r="A4768" i="76" s="1"/>
  <c r="A4769" i="76" s="1"/>
  <c r="A4770" i="76" s="1"/>
  <c r="A4771" i="76" s="1"/>
  <c r="A4772" i="76" s="1"/>
  <c r="A4773" i="76" s="1"/>
  <c r="A4774" i="76" s="1"/>
  <c r="A4775" i="76" s="1"/>
  <c r="A4776" i="76" s="1"/>
  <c r="A4777" i="76" s="1"/>
  <c r="A4778" i="76" s="1"/>
  <c r="A4779" i="76" s="1"/>
  <c r="A4780" i="76" s="1"/>
  <c r="A4781" i="76" s="1"/>
  <c r="A4782" i="76" s="1"/>
  <c r="A4783" i="76" s="1"/>
  <c r="A4784" i="76" s="1"/>
  <c r="A4785" i="76" s="1"/>
  <c r="A4786" i="76" s="1"/>
  <c r="A4787" i="76" s="1"/>
  <c r="A4788" i="76" s="1"/>
  <c r="A4789" i="76" s="1"/>
  <c r="A4790" i="76" s="1"/>
  <c r="A4791" i="76" s="1"/>
  <c r="A4792" i="76" s="1"/>
  <c r="A4793" i="76" s="1"/>
  <c r="A4794" i="76" s="1"/>
  <c r="A4795" i="76" s="1"/>
  <c r="A4796" i="76" s="1"/>
  <c r="A4797" i="76" s="1"/>
  <c r="A4798" i="76" s="1"/>
  <c r="A4799" i="76" s="1"/>
  <c r="A4800" i="76" s="1"/>
  <c r="A4801" i="76" s="1"/>
  <c r="A4802" i="76" s="1"/>
  <c r="A4803" i="76" s="1"/>
  <c r="A4804" i="76" s="1"/>
  <c r="A4805" i="76" s="1"/>
  <c r="A4806" i="76" s="1"/>
  <c r="A4807" i="76" s="1"/>
  <c r="A4808" i="76" s="1"/>
  <c r="A4809" i="76" s="1"/>
  <c r="A4810" i="76" s="1"/>
  <c r="A4811" i="76" s="1"/>
  <c r="A4812" i="76" s="1"/>
  <c r="A4813" i="76" s="1"/>
  <c r="A4814" i="76" s="1"/>
  <c r="A4815" i="76" s="1"/>
  <c r="A4816" i="76" s="1"/>
  <c r="A4817" i="76" s="1"/>
  <c r="A4818" i="76" s="1"/>
  <c r="A4819" i="76" s="1"/>
  <c r="A4820" i="76" s="1"/>
  <c r="A4821" i="76" s="1"/>
  <c r="A4822" i="76" s="1"/>
  <c r="A4823" i="76" s="1"/>
  <c r="A4824" i="76" s="1"/>
  <c r="A4825" i="76" s="1"/>
  <c r="A4826" i="76" s="1"/>
  <c r="A4827" i="76" s="1"/>
  <c r="A4828" i="76" s="1"/>
  <c r="A4829" i="76" s="1"/>
  <c r="A4830" i="76" s="1"/>
  <c r="A4831" i="76" s="1"/>
  <c r="A4832" i="76" s="1"/>
  <c r="A4833" i="76" s="1"/>
  <c r="A4834" i="76" s="1"/>
  <c r="A4835" i="76" s="1"/>
  <c r="A4836" i="76" s="1"/>
  <c r="A4837" i="76" s="1"/>
  <c r="A4838" i="76" s="1"/>
  <c r="A4839" i="76" s="1"/>
  <c r="A4840" i="76" s="1"/>
  <c r="A4841" i="76" s="1"/>
  <c r="A4842" i="76" s="1"/>
  <c r="A4843" i="76" s="1"/>
  <c r="A4844" i="76" s="1"/>
  <c r="A4845" i="76" s="1"/>
  <c r="A4846" i="76" s="1"/>
  <c r="A4847" i="76" s="1"/>
  <c r="A4848" i="76" s="1"/>
  <c r="A4849" i="76" s="1"/>
  <c r="A4850" i="76" s="1"/>
  <c r="A4851" i="76" s="1"/>
  <c r="A4852" i="76" s="1"/>
  <c r="A4853" i="76" s="1"/>
  <c r="A4854" i="76" s="1"/>
  <c r="A4855" i="76" s="1"/>
  <c r="A4856" i="76" s="1"/>
  <c r="A4857" i="76" s="1"/>
  <c r="A4858" i="76" s="1"/>
  <c r="A4859" i="76" s="1"/>
  <c r="A4860" i="76" s="1"/>
  <c r="A4861" i="76" s="1"/>
  <c r="A4862" i="76" s="1"/>
  <c r="A4863" i="76" s="1"/>
  <c r="A4864" i="76" s="1"/>
  <c r="A4865" i="76" s="1"/>
  <c r="A4866" i="76" s="1"/>
  <c r="A4867" i="76" s="1"/>
  <c r="A4868" i="76" s="1"/>
  <c r="A4869" i="76" s="1"/>
  <c r="A4870" i="76" s="1"/>
  <c r="A4871" i="76" s="1"/>
  <c r="A4872" i="76" s="1"/>
  <c r="A4873" i="76" s="1"/>
  <c r="A4874" i="76" s="1"/>
  <c r="A4875" i="76" s="1"/>
  <c r="A4876" i="76" s="1"/>
  <c r="A4877" i="76" s="1"/>
  <c r="A4878" i="76" s="1"/>
  <c r="A4879" i="76" s="1"/>
  <c r="A4880" i="76" s="1"/>
  <c r="A4881" i="76" s="1"/>
  <c r="A4882" i="76" s="1"/>
  <c r="A4883" i="76" s="1"/>
  <c r="A4884" i="76" s="1"/>
  <c r="A4885" i="76" s="1"/>
  <c r="A4886" i="76" s="1"/>
  <c r="A4887" i="76" s="1"/>
  <c r="A4888" i="76" s="1"/>
  <c r="A4889" i="76" s="1"/>
  <c r="A4890" i="76" s="1"/>
  <c r="A4891" i="76" s="1"/>
  <c r="A4892" i="76" s="1"/>
  <c r="A4893" i="76" s="1"/>
  <c r="A4894" i="76" s="1"/>
  <c r="A4895" i="76" s="1"/>
  <c r="A4896" i="76" s="1"/>
  <c r="A4897" i="76" s="1"/>
  <c r="A4898" i="76" s="1"/>
  <c r="A4899" i="76" s="1"/>
  <c r="A4900" i="76" s="1"/>
  <c r="A4901" i="76" s="1"/>
  <c r="A4902" i="76" s="1"/>
  <c r="A4903" i="76" s="1"/>
  <c r="A4904" i="76" s="1"/>
  <c r="A4905" i="76" s="1"/>
  <c r="A4906" i="76" s="1"/>
  <c r="A4907" i="76" s="1"/>
  <c r="A4908" i="76" s="1"/>
  <c r="A4909" i="76" s="1"/>
  <c r="A4910" i="76" s="1"/>
  <c r="A4911" i="76" s="1"/>
  <c r="A4912" i="76" s="1"/>
  <c r="A4913" i="76" s="1"/>
  <c r="A4914" i="76" s="1"/>
  <c r="A4915" i="76" s="1"/>
  <c r="A4916" i="76" s="1"/>
  <c r="A4917" i="76" s="1"/>
  <c r="A4918" i="76" s="1"/>
  <c r="A4919" i="76" s="1"/>
  <c r="A4920" i="76" s="1"/>
  <c r="A4921" i="76" s="1"/>
  <c r="A4922" i="76" s="1"/>
  <c r="A4923" i="76" s="1"/>
  <c r="A4924" i="76" s="1"/>
  <c r="A4925" i="76" s="1"/>
  <c r="A4926" i="76" s="1"/>
  <c r="A4927" i="76" s="1"/>
  <c r="A4928" i="76" s="1"/>
  <c r="A4929" i="76" s="1"/>
  <c r="A4930" i="76" s="1"/>
  <c r="A4931" i="76" s="1"/>
  <c r="A4932" i="76" s="1"/>
  <c r="A4933" i="76" s="1"/>
  <c r="A4934" i="76" s="1"/>
  <c r="A4935" i="76" s="1"/>
  <c r="A4936" i="76" s="1"/>
  <c r="A4937" i="76" s="1"/>
  <c r="A4938" i="76" s="1"/>
  <c r="A4939" i="76" s="1"/>
  <c r="A4940" i="76" s="1"/>
  <c r="A4941" i="76" s="1"/>
  <c r="A4942" i="76" s="1"/>
  <c r="A4943" i="76" s="1"/>
  <c r="A4944" i="76" s="1"/>
  <c r="A4945" i="76" s="1"/>
  <c r="A4946" i="76" s="1"/>
  <c r="A4947" i="76" s="1"/>
  <c r="A4948" i="76" s="1"/>
  <c r="A4949" i="76" s="1"/>
  <c r="A4950" i="76" s="1"/>
  <c r="A4951" i="76" s="1"/>
  <c r="A4952" i="76" s="1"/>
  <c r="A4953" i="76" s="1"/>
  <c r="A4954" i="76" s="1"/>
  <c r="A4955" i="76" s="1"/>
  <c r="A4956" i="76" s="1"/>
  <c r="A4957" i="76" s="1"/>
  <c r="A4958" i="76" s="1"/>
  <c r="A4959" i="76" s="1"/>
  <c r="A4960" i="76" s="1"/>
  <c r="A4961" i="76" s="1"/>
  <c r="A4962" i="76" s="1"/>
  <c r="A4963" i="76" s="1"/>
  <c r="A4964" i="76" s="1"/>
  <c r="A4965" i="76" s="1"/>
  <c r="A4966" i="76" s="1"/>
  <c r="A4967" i="76" s="1"/>
  <c r="A4968" i="76" s="1"/>
  <c r="A4969" i="76" s="1"/>
  <c r="A4970" i="76" s="1"/>
  <c r="A4971" i="76" s="1"/>
  <c r="A4972" i="76" s="1"/>
  <c r="A4973" i="76" s="1"/>
  <c r="A4974" i="76" s="1"/>
  <c r="A4975" i="76" s="1"/>
  <c r="A4976" i="76" s="1"/>
  <c r="A4977" i="76" s="1"/>
  <c r="A4978" i="76" s="1"/>
  <c r="A4979" i="76" s="1"/>
  <c r="A4980" i="76" s="1"/>
  <c r="A4981" i="76" s="1"/>
  <c r="A4982" i="76" s="1"/>
  <c r="A4983" i="76" s="1"/>
  <c r="A4984" i="76" s="1"/>
  <c r="A4985" i="76" s="1"/>
  <c r="A4986" i="76" s="1"/>
  <c r="A4987" i="76" s="1"/>
  <c r="A4988" i="76" s="1"/>
  <c r="A4989" i="76" s="1"/>
  <c r="A4990" i="76" s="1"/>
  <c r="A4991" i="76" s="1"/>
  <c r="A4992" i="76" s="1"/>
  <c r="A4993" i="76" s="1"/>
  <c r="A4994" i="76" s="1"/>
  <c r="A4995" i="76" s="1"/>
  <c r="A4996" i="76" s="1"/>
  <c r="A4997" i="76" s="1"/>
  <c r="A4998" i="76" s="1"/>
  <c r="A4999" i="76" s="1"/>
  <c r="A5000" i="76" s="1"/>
  <c r="A5001" i="76" s="1"/>
  <c r="A5002" i="76" s="1"/>
  <c r="A5003" i="76" s="1"/>
  <c r="A5004" i="76" s="1"/>
  <c r="A5005" i="76" s="1"/>
  <c r="A5006" i="76" s="1"/>
  <c r="A5007" i="76" s="1"/>
  <c r="A5008" i="76" s="1"/>
  <c r="A5009" i="76" s="1"/>
  <c r="A5010" i="76" s="1"/>
  <c r="A5011" i="76" s="1"/>
  <c r="A5012" i="76" s="1"/>
  <c r="A5013" i="76" s="1"/>
  <c r="A5014" i="76" s="1"/>
  <c r="A5015" i="76" s="1"/>
  <c r="A5016" i="76" s="1"/>
  <c r="A5017" i="76" s="1"/>
  <c r="A5018" i="76" s="1"/>
  <c r="A5019" i="76" s="1"/>
  <c r="E17" i="76"/>
  <c r="D21" i="76" s="1"/>
  <c r="E16" i="76"/>
  <c r="D6" i="76"/>
  <c r="C96" i="75"/>
  <c r="C94" i="75"/>
  <c r="D86" i="75"/>
  <c r="C85" i="75"/>
  <c r="C81" i="75"/>
  <c r="C80" i="75"/>
  <c r="C76" i="75"/>
  <c r="C77" i="75" s="1"/>
  <c r="C74" i="75"/>
  <c r="C72" i="75"/>
  <c r="C71" i="75"/>
  <c r="C90" i="75" s="1"/>
  <c r="D70" i="75"/>
  <c r="D72" i="75" s="1"/>
  <c r="C60" i="75"/>
  <c r="C58" i="75"/>
  <c r="C57" i="75"/>
  <c r="C56" i="75"/>
  <c r="C55" i="75"/>
  <c r="C42" i="75"/>
  <c r="K40" i="75"/>
  <c r="C38" i="75"/>
  <c r="G21" i="74"/>
  <c r="G22" i="74" s="1"/>
  <c r="G23" i="74" s="1"/>
  <c r="G24" i="74" s="1"/>
  <c r="G25" i="74" s="1"/>
  <c r="G26" i="74" s="1"/>
  <c r="G27" i="74" s="1"/>
  <c r="G28" i="74" s="1"/>
  <c r="G29" i="74" s="1"/>
  <c r="G30" i="74" s="1"/>
  <c r="G31" i="74" s="1"/>
  <c r="G32" i="74" s="1"/>
  <c r="G33" i="74" s="1"/>
  <c r="G34" i="74" s="1"/>
  <c r="G35" i="74" s="1"/>
  <c r="G36" i="74" s="1"/>
  <c r="G37" i="74" s="1"/>
  <c r="G38" i="74" s="1"/>
  <c r="G39" i="74" s="1"/>
  <c r="G40" i="74" s="1"/>
  <c r="G41" i="74" s="1"/>
  <c r="G42" i="74" s="1"/>
  <c r="G43" i="74" s="1"/>
  <c r="G44" i="74" s="1"/>
  <c r="G45" i="74" s="1"/>
  <c r="G46" i="74" s="1"/>
  <c r="G47" i="74" s="1"/>
  <c r="G48" i="74" s="1"/>
  <c r="G49" i="74" s="1"/>
  <c r="G50" i="74" s="1"/>
  <c r="G51" i="74" s="1"/>
  <c r="G52" i="74" s="1"/>
  <c r="G53" i="74" s="1"/>
  <c r="G54" i="74" s="1"/>
  <c r="G55" i="74" s="1"/>
  <c r="G56" i="74" s="1"/>
  <c r="G57" i="74" s="1"/>
  <c r="G58" i="74" s="1"/>
  <c r="G59" i="74" s="1"/>
  <c r="G60" i="74" s="1"/>
  <c r="G61" i="74" s="1"/>
  <c r="G62" i="74" s="1"/>
  <c r="G63" i="74" s="1"/>
  <c r="G64" i="74" s="1"/>
  <c r="G65" i="74" s="1"/>
  <c r="G66" i="74" s="1"/>
  <c r="G67" i="74" s="1"/>
  <c r="G68" i="74" s="1"/>
  <c r="G69" i="74" s="1"/>
  <c r="G70" i="74" s="1"/>
  <c r="A20" i="74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A75" i="74" s="1"/>
  <c r="A76" i="74" s="1"/>
  <c r="A77" i="74" s="1"/>
  <c r="A78" i="74" s="1"/>
  <c r="A79" i="74" s="1"/>
  <c r="A80" i="74" s="1"/>
  <c r="A81" i="74" s="1"/>
  <c r="A82" i="74" s="1"/>
  <c r="A83" i="74" s="1"/>
  <c r="A84" i="74" s="1"/>
  <c r="A85" i="74" s="1"/>
  <c r="A86" i="74" s="1"/>
  <c r="A87" i="74" s="1"/>
  <c r="A88" i="74" s="1"/>
  <c r="A89" i="74" s="1"/>
  <c r="A90" i="74" s="1"/>
  <c r="A91" i="74" s="1"/>
  <c r="A92" i="74" s="1"/>
  <c r="A93" i="74" s="1"/>
  <c r="A94" i="74" s="1"/>
  <c r="A95" i="74" s="1"/>
  <c r="A96" i="74" s="1"/>
  <c r="A97" i="74" s="1"/>
  <c r="A98" i="74" s="1"/>
  <c r="A99" i="74" s="1"/>
  <c r="A100" i="74" s="1"/>
  <c r="A101" i="74" s="1"/>
  <c r="A102" i="74" s="1"/>
  <c r="A103" i="74" s="1"/>
  <c r="A104" i="74" s="1"/>
  <c r="A105" i="74" s="1"/>
  <c r="A106" i="74" s="1"/>
  <c r="A107" i="74" s="1"/>
  <c r="A108" i="74" s="1"/>
  <c r="A109" i="74" s="1"/>
  <c r="A110" i="74" s="1"/>
  <c r="A111" i="74" s="1"/>
  <c r="A112" i="74" s="1"/>
  <c r="A113" i="74" s="1"/>
  <c r="A114" i="74" s="1"/>
  <c r="A115" i="74" s="1"/>
  <c r="A116" i="74" s="1"/>
  <c r="A117" i="74" s="1"/>
  <c r="A118" i="74" s="1"/>
  <c r="A119" i="74" s="1"/>
  <c r="A120" i="74" s="1"/>
  <c r="A121" i="74" s="1"/>
  <c r="A122" i="74" s="1"/>
  <c r="A123" i="74" s="1"/>
  <c r="A124" i="74" s="1"/>
  <c r="A125" i="74" s="1"/>
  <c r="A126" i="74" s="1"/>
  <c r="A127" i="74" s="1"/>
  <c r="A128" i="74" s="1"/>
  <c r="A129" i="74" s="1"/>
  <c r="A130" i="74" s="1"/>
  <c r="A131" i="74" s="1"/>
  <c r="A132" i="74" s="1"/>
  <c r="A133" i="74" s="1"/>
  <c r="A134" i="74" s="1"/>
  <c r="A135" i="74" s="1"/>
  <c r="A136" i="74" s="1"/>
  <c r="A137" i="74" s="1"/>
  <c r="A138" i="74" s="1"/>
  <c r="A139" i="74" s="1"/>
  <c r="A140" i="74" s="1"/>
  <c r="A141" i="74" s="1"/>
  <c r="A142" i="74" s="1"/>
  <c r="A143" i="74" s="1"/>
  <c r="A144" i="74" s="1"/>
  <c r="A145" i="74" s="1"/>
  <c r="A146" i="74" s="1"/>
  <c r="A147" i="74" s="1"/>
  <c r="A148" i="74" s="1"/>
  <c r="A149" i="74" s="1"/>
  <c r="A150" i="74" s="1"/>
  <c r="A151" i="74" s="1"/>
  <c r="A152" i="74" s="1"/>
  <c r="A153" i="74" s="1"/>
  <c r="A154" i="74" s="1"/>
  <c r="A155" i="74" s="1"/>
  <c r="A156" i="74" s="1"/>
  <c r="A157" i="74" s="1"/>
  <c r="A158" i="74" s="1"/>
  <c r="A159" i="74" s="1"/>
  <c r="A160" i="74" s="1"/>
  <c r="A161" i="74" s="1"/>
  <c r="A162" i="74" s="1"/>
  <c r="A163" i="74" s="1"/>
  <c r="A164" i="74" s="1"/>
  <c r="A165" i="74" s="1"/>
  <c r="A166" i="74" s="1"/>
  <c r="A167" i="74" s="1"/>
  <c r="A168" i="74" s="1"/>
  <c r="A169" i="74" s="1"/>
  <c r="A170" i="74" s="1"/>
  <c r="A171" i="74" s="1"/>
  <c r="A172" i="74" s="1"/>
  <c r="A173" i="74" s="1"/>
  <c r="A174" i="74" s="1"/>
  <c r="A175" i="74" s="1"/>
  <c r="A176" i="74" s="1"/>
  <c r="A177" i="74" s="1"/>
  <c r="A178" i="74" s="1"/>
  <c r="A179" i="74" s="1"/>
  <c r="A180" i="74" s="1"/>
  <c r="A181" i="74" s="1"/>
  <c r="A182" i="74" s="1"/>
  <c r="A183" i="74" s="1"/>
  <c r="A184" i="74" s="1"/>
  <c r="A185" i="74" s="1"/>
  <c r="A186" i="74" s="1"/>
  <c r="A187" i="74" s="1"/>
  <c r="A188" i="74" s="1"/>
  <c r="A189" i="74" s="1"/>
  <c r="A190" i="74" s="1"/>
  <c r="A191" i="74" s="1"/>
  <c r="A192" i="74" s="1"/>
  <c r="A193" i="74" s="1"/>
  <c r="A194" i="74" s="1"/>
  <c r="A195" i="74" s="1"/>
  <c r="A196" i="74" s="1"/>
  <c r="A197" i="74" s="1"/>
  <c r="A198" i="74" s="1"/>
  <c r="A199" i="74" s="1"/>
  <c r="A200" i="74" s="1"/>
  <c r="A201" i="74" s="1"/>
  <c r="A202" i="74" s="1"/>
  <c r="A203" i="74" s="1"/>
  <c r="A204" i="74" s="1"/>
  <c r="A205" i="74" s="1"/>
  <c r="A206" i="74" s="1"/>
  <c r="A207" i="74" s="1"/>
  <c r="A208" i="74" s="1"/>
  <c r="A209" i="74" s="1"/>
  <c r="A210" i="74" s="1"/>
  <c r="A211" i="74" s="1"/>
  <c r="A212" i="74" s="1"/>
  <c r="A213" i="74" s="1"/>
  <c r="A214" i="74" s="1"/>
  <c r="A215" i="74" s="1"/>
  <c r="A216" i="74" s="1"/>
  <c r="A217" i="74" s="1"/>
  <c r="A218" i="74" s="1"/>
  <c r="A219" i="74" s="1"/>
  <c r="A220" i="74" s="1"/>
  <c r="A221" i="74" s="1"/>
  <c r="A222" i="74" s="1"/>
  <c r="A223" i="74" s="1"/>
  <c r="A224" i="74" s="1"/>
  <c r="A225" i="74" s="1"/>
  <c r="A226" i="74" s="1"/>
  <c r="A227" i="74" s="1"/>
  <c r="A228" i="74" s="1"/>
  <c r="A229" i="74" s="1"/>
  <c r="A230" i="74" s="1"/>
  <c r="A231" i="74" s="1"/>
  <c r="A232" i="74" s="1"/>
  <c r="A233" i="74" s="1"/>
  <c r="A234" i="74" s="1"/>
  <c r="A235" i="74" s="1"/>
  <c r="A236" i="74" s="1"/>
  <c r="A237" i="74" s="1"/>
  <c r="A238" i="74" s="1"/>
  <c r="A239" i="74" s="1"/>
  <c r="A240" i="74" s="1"/>
  <c r="A241" i="74" s="1"/>
  <c r="A242" i="74" s="1"/>
  <c r="A243" i="74" s="1"/>
  <c r="A244" i="74" s="1"/>
  <c r="A245" i="74" s="1"/>
  <c r="A246" i="74" s="1"/>
  <c r="A247" i="74" s="1"/>
  <c r="A248" i="74" s="1"/>
  <c r="A249" i="74" s="1"/>
  <c r="A250" i="74" s="1"/>
  <c r="A251" i="74" s="1"/>
  <c r="A252" i="74" s="1"/>
  <c r="A253" i="74" s="1"/>
  <c r="A254" i="74" s="1"/>
  <c r="A255" i="74" s="1"/>
  <c r="A256" i="74" s="1"/>
  <c r="A257" i="74" s="1"/>
  <c r="A258" i="74" s="1"/>
  <c r="A259" i="74" s="1"/>
  <c r="A260" i="74" s="1"/>
  <c r="A261" i="74" s="1"/>
  <c r="A262" i="74" s="1"/>
  <c r="A263" i="74" s="1"/>
  <c r="A264" i="74" s="1"/>
  <c r="A265" i="74" s="1"/>
  <c r="A266" i="74" s="1"/>
  <c r="A267" i="74" s="1"/>
  <c r="A268" i="74" s="1"/>
  <c r="A269" i="74" s="1"/>
  <c r="A270" i="74" s="1"/>
  <c r="A271" i="74" s="1"/>
  <c r="A272" i="74" s="1"/>
  <c r="A273" i="74" s="1"/>
  <c r="A274" i="74" s="1"/>
  <c r="A275" i="74" s="1"/>
  <c r="A276" i="74" s="1"/>
  <c r="A277" i="74" s="1"/>
  <c r="A278" i="74" s="1"/>
  <c r="A279" i="74" s="1"/>
  <c r="A280" i="74" s="1"/>
  <c r="A281" i="74" s="1"/>
  <c r="A282" i="74" s="1"/>
  <c r="A283" i="74" s="1"/>
  <c r="A284" i="74" s="1"/>
  <c r="A285" i="74" s="1"/>
  <c r="A286" i="74" s="1"/>
  <c r="A287" i="74" s="1"/>
  <c r="A288" i="74" s="1"/>
  <c r="A289" i="74" s="1"/>
  <c r="A290" i="74" s="1"/>
  <c r="A291" i="74" s="1"/>
  <c r="A292" i="74" s="1"/>
  <c r="A293" i="74" s="1"/>
  <c r="A294" i="74" s="1"/>
  <c r="A295" i="74" s="1"/>
  <c r="A296" i="74" s="1"/>
  <c r="A297" i="74" s="1"/>
  <c r="A298" i="74" s="1"/>
  <c r="A299" i="74" s="1"/>
  <c r="A300" i="74" s="1"/>
  <c r="A301" i="74" s="1"/>
  <c r="A302" i="74" s="1"/>
  <c r="A303" i="74" s="1"/>
  <c r="A304" i="74" s="1"/>
  <c r="A305" i="74" s="1"/>
  <c r="A306" i="74" s="1"/>
  <c r="A307" i="74" s="1"/>
  <c r="A308" i="74" s="1"/>
  <c r="A309" i="74" s="1"/>
  <c r="A310" i="74" s="1"/>
  <c r="A311" i="74" s="1"/>
  <c r="A312" i="74" s="1"/>
  <c r="A313" i="74" s="1"/>
  <c r="A314" i="74" s="1"/>
  <c r="A315" i="74" s="1"/>
  <c r="A316" i="74" s="1"/>
  <c r="A317" i="74" s="1"/>
  <c r="A318" i="74" s="1"/>
  <c r="A319" i="74" s="1"/>
  <c r="A320" i="74" s="1"/>
  <c r="A321" i="74" s="1"/>
  <c r="A322" i="74" s="1"/>
  <c r="A323" i="74" s="1"/>
  <c r="A324" i="74" s="1"/>
  <c r="A325" i="74" s="1"/>
  <c r="A326" i="74" s="1"/>
  <c r="A327" i="74" s="1"/>
  <c r="A328" i="74" s="1"/>
  <c r="A329" i="74" s="1"/>
  <c r="A330" i="74" s="1"/>
  <c r="A331" i="74" s="1"/>
  <c r="A332" i="74" s="1"/>
  <c r="A333" i="74" s="1"/>
  <c r="A334" i="74" s="1"/>
  <c r="A335" i="74" s="1"/>
  <c r="A336" i="74" s="1"/>
  <c r="A337" i="74" s="1"/>
  <c r="A338" i="74" s="1"/>
  <c r="A339" i="74" s="1"/>
  <c r="A340" i="74" s="1"/>
  <c r="A341" i="74" s="1"/>
  <c r="A342" i="74" s="1"/>
  <c r="A343" i="74" s="1"/>
  <c r="A344" i="74" s="1"/>
  <c r="A345" i="74" s="1"/>
  <c r="A346" i="74" s="1"/>
  <c r="A347" i="74" s="1"/>
  <c r="A348" i="74" s="1"/>
  <c r="A349" i="74" s="1"/>
  <c r="A350" i="74" s="1"/>
  <c r="A351" i="74" s="1"/>
  <c r="A352" i="74" s="1"/>
  <c r="A353" i="74" s="1"/>
  <c r="A354" i="74" s="1"/>
  <c r="A355" i="74" s="1"/>
  <c r="A356" i="74" s="1"/>
  <c r="A357" i="74" s="1"/>
  <c r="A358" i="74" s="1"/>
  <c r="A359" i="74" s="1"/>
  <c r="A360" i="74" s="1"/>
  <c r="A361" i="74" s="1"/>
  <c r="A362" i="74" s="1"/>
  <c r="A363" i="74" s="1"/>
  <c r="A364" i="74" s="1"/>
  <c r="A365" i="74" s="1"/>
  <c r="A366" i="74" s="1"/>
  <c r="A367" i="74" s="1"/>
  <c r="A368" i="74" s="1"/>
  <c r="A369" i="74" s="1"/>
  <c r="A370" i="74" s="1"/>
  <c r="A371" i="74" s="1"/>
  <c r="A372" i="74" s="1"/>
  <c r="A373" i="74" s="1"/>
  <c r="A374" i="74" s="1"/>
  <c r="A375" i="74" s="1"/>
  <c r="A376" i="74" s="1"/>
  <c r="A377" i="74" s="1"/>
  <c r="A378" i="74" s="1"/>
  <c r="A379" i="74" s="1"/>
  <c r="A380" i="74" s="1"/>
  <c r="A381" i="74" s="1"/>
  <c r="A382" i="74" s="1"/>
  <c r="A383" i="74" s="1"/>
  <c r="A384" i="74" s="1"/>
  <c r="A385" i="74" s="1"/>
  <c r="A386" i="74" s="1"/>
  <c r="A387" i="74" s="1"/>
  <c r="A388" i="74" s="1"/>
  <c r="A389" i="74" s="1"/>
  <c r="A390" i="74" s="1"/>
  <c r="A391" i="74" s="1"/>
  <c r="A392" i="74" s="1"/>
  <c r="A393" i="74" s="1"/>
  <c r="A394" i="74" s="1"/>
  <c r="A395" i="74" s="1"/>
  <c r="A396" i="74" s="1"/>
  <c r="A397" i="74" s="1"/>
  <c r="A398" i="74" s="1"/>
  <c r="A399" i="74" s="1"/>
  <c r="A400" i="74" s="1"/>
  <c r="A401" i="74" s="1"/>
  <c r="A402" i="74" s="1"/>
  <c r="A403" i="74" s="1"/>
  <c r="A404" i="74" s="1"/>
  <c r="A405" i="74" s="1"/>
  <c r="A406" i="74" s="1"/>
  <c r="A407" i="74" s="1"/>
  <c r="A408" i="74" s="1"/>
  <c r="A409" i="74" s="1"/>
  <c r="A410" i="74" s="1"/>
  <c r="A411" i="74" s="1"/>
  <c r="A412" i="74" s="1"/>
  <c r="A413" i="74" s="1"/>
  <c r="A414" i="74" s="1"/>
  <c r="A415" i="74" s="1"/>
  <c r="A416" i="74" s="1"/>
  <c r="A417" i="74" s="1"/>
  <c r="A418" i="74" s="1"/>
  <c r="A419" i="74" s="1"/>
  <c r="A420" i="74" s="1"/>
  <c r="A421" i="74" s="1"/>
  <c r="A422" i="74" s="1"/>
  <c r="A423" i="74" s="1"/>
  <c r="A424" i="74" s="1"/>
  <c r="A425" i="74" s="1"/>
  <c r="A426" i="74" s="1"/>
  <c r="A427" i="74" s="1"/>
  <c r="A428" i="74" s="1"/>
  <c r="A429" i="74" s="1"/>
  <c r="A430" i="74" s="1"/>
  <c r="A431" i="74" s="1"/>
  <c r="A432" i="74" s="1"/>
  <c r="A433" i="74" s="1"/>
  <c r="A434" i="74" s="1"/>
  <c r="A435" i="74" s="1"/>
  <c r="A436" i="74" s="1"/>
  <c r="A437" i="74" s="1"/>
  <c r="A438" i="74" s="1"/>
  <c r="A439" i="74" s="1"/>
  <c r="A440" i="74" s="1"/>
  <c r="A441" i="74" s="1"/>
  <c r="A442" i="74" s="1"/>
  <c r="A443" i="74" s="1"/>
  <c r="A444" i="74" s="1"/>
  <c r="A445" i="74" s="1"/>
  <c r="A446" i="74" s="1"/>
  <c r="A447" i="74" s="1"/>
  <c r="A448" i="74" s="1"/>
  <c r="A449" i="74" s="1"/>
  <c r="A450" i="74" s="1"/>
  <c r="A451" i="74" s="1"/>
  <c r="A452" i="74" s="1"/>
  <c r="A453" i="74" s="1"/>
  <c r="A454" i="74" s="1"/>
  <c r="A455" i="74" s="1"/>
  <c r="A456" i="74" s="1"/>
  <c r="A457" i="74" s="1"/>
  <c r="A458" i="74" s="1"/>
  <c r="A459" i="74" s="1"/>
  <c r="A460" i="74" s="1"/>
  <c r="A461" i="74" s="1"/>
  <c r="A462" i="74" s="1"/>
  <c r="A463" i="74" s="1"/>
  <c r="A464" i="74" s="1"/>
  <c r="A465" i="74" s="1"/>
  <c r="A466" i="74" s="1"/>
  <c r="A467" i="74" s="1"/>
  <c r="A468" i="74" s="1"/>
  <c r="A469" i="74" s="1"/>
  <c r="A470" i="74" s="1"/>
  <c r="A471" i="74" s="1"/>
  <c r="A472" i="74" s="1"/>
  <c r="A473" i="74" s="1"/>
  <c r="A474" i="74" s="1"/>
  <c r="A475" i="74" s="1"/>
  <c r="A476" i="74" s="1"/>
  <c r="A477" i="74" s="1"/>
  <c r="A478" i="74" s="1"/>
  <c r="A479" i="74" s="1"/>
  <c r="A480" i="74" s="1"/>
  <c r="A481" i="74" s="1"/>
  <c r="A482" i="74" s="1"/>
  <c r="A483" i="74" s="1"/>
  <c r="A484" i="74" s="1"/>
  <c r="A485" i="74" s="1"/>
  <c r="A486" i="74" s="1"/>
  <c r="A487" i="74" s="1"/>
  <c r="A488" i="74" s="1"/>
  <c r="A489" i="74" s="1"/>
  <c r="A490" i="74" s="1"/>
  <c r="A491" i="74" s="1"/>
  <c r="A492" i="74" s="1"/>
  <c r="A493" i="74" s="1"/>
  <c r="A494" i="74" s="1"/>
  <c r="A495" i="74" s="1"/>
  <c r="A496" i="74" s="1"/>
  <c r="A497" i="74" s="1"/>
  <c r="A498" i="74" s="1"/>
  <c r="A499" i="74" s="1"/>
  <c r="A500" i="74" s="1"/>
  <c r="A501" i="74" s="1"/>
  <c r="A502" i="74" s="1"/>
  <c r="A503" i="74" s="1"/>
  <c r="A504" i="74" s="1"/>
  <c r="A505" i="74" s="1"/>
  <c r="A506" i="74" s="1"/>
  <c r="A507" i="74" s="1"/>
  <c r="A508" i="74" s="1"/>
  <c r="A509" i="74" s="1"/>
  <c r="A510" i="74" s="1"/>
  <c r="A511" i="74" s="1"/>
  <c r="A512" i="74" s="1"/>
  <c r="A513" i="74" s="1"/>
  <c r="A514" i="74" s="1"/>
  <c r="A515" i="74" s="1"/>
  <c r="A516" i="74" s="1"/>
  <c r="A517" i="74" s="1"/>
  <c r="A518" i="74" s="1"/>
  <c r="A519" i="74" s="1"/>
  <c r="A520" i="74" s="1"/>
  <c r="A521" i="74" s="1"/>
  <c r="A522" i="74" s="1"/>
  <c r="A523" i="74" s="1"/>
  <c r="A524" i="74" s="1"/>
  <c r="A525" i="74" s="1"/>
  <c r="A526" i="74" s="1"/>
  <c r="A527" i="74" s="1"/>
  <c r="A528" i="74" s="1"/>
  <c r="A529" i="74" s="1"/>
  <c r="A530" i="74" s="1"/>
  <c r="A531" i="74" s="1"/>
  <c r="A532" i="74" s="1"/>
  <c r="A533" i="74" s="1"/>
  <c r="A534" i="74" s="1"/>
  <c r="A535" i="74" s="1"/>
  <c r="A536" i="74" s="1"/>
  <c r="A537" i="74" s="1"/>
  <c r="A538" i="74" s="1"/>
  <c r="A539" i="74" s="1"/>
  <c r="A540" i="74" s="1"/>
  <c r="A541" i="74" s="1"/>
  <c r="A542" i="74" s="1"/>
  <c r="A543" i="74" s="1"/>
  <c r="A544" i="74" s="1"/>
  <c r="A545" i="74" s="1"/>
  <c r="A546" i="74" s="1"/>
  <c r="A547" i="74" s="1"/>
  <c r="A548" i="74" s="1"/>
  <c r="A549" i="74" s="1"/>
  <c r="A550" i="74" s="1"/>
  <c r="A551" i="74" s="1"/>
  <c r="A552" i="74" s="1"/>
  <c r="A553" i="74" s="1"/>
  <c r="A554" i="74" s="1"/>
  <c r="A555" i="74" s="1"/>
  <c r="A556" i="74" s="1"/>
  <c r="A557" i="74" s="1"/>
  <c r="A558" i="74" s="1"/>
  <c r="A559" i="74" s="1"/>
  <c r="A560" i="74" s="1"/>
  <c r="A561" i="74" s="1"/>
  <c r="A562" i="74" s="1"/>
  <c r="A563" i="74" s="1"/>
  <c r="A564" i="74" s="1"/>
  <c r="A565" i="74" s="1"/>
  <c r="A566" i="74" s="1"/>
  <c r="A567" i="74" s="1"/>
  <c r="A568" i="74" s="1"/>
  <c r="A569" i="74" s="1"/>
  <c r="A570" i="74" s="1"/>
  <c r="A571" i="74" s="1"/>
  <c r="A572" i="74" s="1"/>
  <c r="A573" i="74" s="1"/>
  <c r="A574" i="74" s="1"/>
  <c r="A575" i="74" s="1"/>
  <c r="A576" i="74" s="1"/>
  <c r="A577" i="74" s="1"/>
  <c r="A578" i="74" s="1"/>
  <c r="A579" i="74" s="1"/>
  <c r="A580" i="74" s="1"/>
  <c r="A581" i="74" s="1"/>
  <c r="A582" i="74" s="1"/>
  <c r="A583" i="74" s="1"/>
  <c r="A584" i="74" s="1"/>
  <c r="A585" i="74" s="1"/>
  <c r="A586" i="74" s="1"/>
  <c r="A587" i="74" s="1"/>
  <c r="A588" i="74" s="1"/>
  <c r="A589" i="74" s="1"/>
  <c r="A590" i="74" s="1"/>
  <c r="A591" i="74" s="1"/>
  <c r="A592" i="74" s="1"/>
  <c r="A593" i="74" s="1"/>
  <c r="A594" i="74" s="1"/>
  <c r="A595" i="74" s="1"/>
  <c r="A596" i="74" s="1"/>
  <c r="A597" i="74" s="1"/>
  <c r="A598" i="74" s="1"/>
  <c r="A599" i="74" s="1"/>
  <c r="A600" i="74" s="1"/>
  <c r="A601" i="74" s="1"/>
  <c r="A602" i="74" s="1"/>
  <c r="A603" i="74" s="1"/>
  <c r="A604" i="74" s="1"/>
  <c r="A605" i="74" s="1"/>
  <c r="A606" i="74" s="1"/>
  <c r="A607" i="74" s="1"/>
  <c r="A608" i="74" s="1"/>
  <c r="A609" i="74" s="1"/>
  <c r="A610" i="74" s="1"/>
  <c r="A611" i="74" s="1"/>
  <c r="A612" i="74" s="1"/>
  <c r="A613" i="74" s="1"/>
  <c r="A614" i="74" s="1"/>
  <c r="A615" i="74" s="1"/>
  <c r="A616" i="74" s="1"/>
  <c r="A617" i="74" s="1"/>
  <c r="A618" i="74" s="1"/>
  <c r="A619" i="74" s="1"/>
  <c r="A620" i="74" s="1"/>
  <c r="A621" i="74" s="1"/>
  <c r="A622" i="74" s="1"/>
  <c r="A623" i="74" s="1"/>
  <c r="A624" i="74" s="1"/>
  <c r="A625" i="74" s="1"/>
  <c r="A626" i="74" s="1"/>
  <c r="A627" i="74" s="1"/>
  <c r="A628" i="74" s="1"/>
  <c r="A629" i="74" s="1"/>
  <c r="A630" i="74" s="1"/>
  <c r="A631" i="74" s="1"/>
  <c r="A632" i="74" s="1"/>
  <c r="A633" i="74" s="1"/>
  <c r="A634" i="74" s="1"/>
  <c r="A635" i="74" s="1"/>
  <c r="A636" i="74" s="1"/>
  <c r="A637" i="74" s="1"/>
  <c r="A638" i="74" s="1"/>
  <c r="A639" i="74" s="1"/>
  <c r="A640" i="74" s="1"/>
  <c r="A641" i="74" s="1"/>
  <c r="A642" i="74" s="1"/>
  <c r="A643" i="74" s="1"/>
  <c r="A644" i="74" s="1"/>
  <c r="A645" i="74" s="1"/>
  <c r="A646" i="74" s="1"/>
  <c r="A647" i="74" s="1"/>
  <c r="A648" i="74" s="1"/>
  <c r="A649" i="74" s="1"/>
  <c r="A650" i="74" s="1"/>
  <c r="A651" i="74" s="1"/>
  <c r="A652" i="74" s="1"/>
  <c r="A653" i="74" s="1"/>
  <c r="A654" i="74" s="1"/>
  <c r="A655" i="74" s="1"/>
  <c r="A656" i="74" s="1"/>
  <c r="A657" i="74" s="1"/>
  <c r="A658" i="74" s="1"/>
  <c r="A659" i="74" s="1"/>
  <c r="A660" i="74" s="1"/>
  <c r="A661" i="74" s="1"/>
  <c r="A662" i="74" s="1"/>
  <c r="A663" i="74" s="1"/>
  <c r="A664" i="74" s="1"/>
  <c r="A665" i="74" s="1"/>
  <c r="A666" i="74" s="1"/>
  <c r="A667" i="74" s="1"/>
  <c r="A668" i="74" s="1"/>
  <c r="A669" i="74" s="1"/>
  <c r="A670" i="74" s="1"/>
  <c r="A671" i="74" s="1"/>
  <c r="A672" i="74" s="1"/>
  <c r="A673" i="74" s="1"/>
  <c r="A674" i="74" s="1"/>
  <c r="A675" i="74" s="1"/>
  <c r="A676" i="74" s="1"/>
  <c r="A677" i="74" s="1"/>
  <c r="A678" i="74" s="1"/>
  <c r="A679" i="74" s="1"/>
  <c r="A680" i="74" s="1"/>
  <c r="A681" i="74" s="1"/>
  <c r="A682" i="74" s="1"/>
  <c r="A683" i="74" s="1"/>
  <c r="A684" i="74" s="1"/>
  <c r="A685" i="74" s="1"/>
  <c r="A686" i="74" s="1"/>
  <c r="A687" i="74" s="1"/>
  <c r="A688" i="74" s="1"/>
  <c r="A689" i="74" s="1"/>
  <c r="A690" i="74" s="1"/>
  <c r="A691" i="74" s="1"/>
  <c r="A692" i="74" s="1"/>
  <c r="A693" i="74" s="1"/>
  <c r="A694" i="74" s="1"/>
  <c r="A695" i="74" s="1"/>
  <c r="A696" i="74" s="1"/>
  <c r="A697" i="74" s="1"/>
  <c r="A698" i="74" s="1"/>
  <c r="A699" i="74" s="1"/>
  <c r="A700" i="74" s="1"/>
  <c r="A701" i="74" s="1"/>
  <c r="A702" i="74" s="1"/>
  <c r="A703" i="74" s="1"/>
  <c r="A704" i="74" s="1"/>
  <c r="A705" i="74" s="1"/>
  <c r="A706" i="74" s="1"/>
  <c r="A707" i="74" s="1"/>
  <c r="A708" i="74" s="1"/>
  <c r="A709" i="74" s="1"/>
  <c r="A710" i="74" s="1"/>
  <c r="A711" i="74" s="1"/>
  <c r="A712" i="74" s="1"/>
  <c r="A713" i="74" s="1"/>
  <c r="A714" i="74" s="1"/>
  <c r="A715" i="74" s="1"/>
  <c r="A716" i="74" s="1"/>
  <c r="A717" i="74" s="1"/>
  <c r="A718" i="74" s="1"/>
  <c r="A719" i="74" s="1"/>
  <c r="A720" i="74" s="1"/>
  <c r="A721" i="74" s="1"/>
  <c r="A722" i="74" s="1"/>
  <c r="A723" i="74" s="1"/>
  <c r="A724" i="74" s="1"/>
  <c r="A725" i="74" s="1"/>
  <c r="A726" i="74" s="1"/>
  <c r="A727" i="74" s="1"/>
  <c r="A728" i="74" s="1"/>
  <c r="A729" i="74" s="1"/>
  <c r="A730" i="74" s="1"/>
  <c r="A731" i="74" s="1"/>
  <c r="A732" i="74" s="1"/>
  <c r="A733" i="74" s="1"/>
  <c r="A734" i="74" s="1"/>
  <c r="A735" i="74" s="1"/>
  <c r="A736" i="74" s="1"/>
  <c r="A737" i="74" s="1"/>
  <c r="A738" i="74" s="1"/>
  <c r="A739" i="74" s="1"/>
  <c r="A740" i="74" s="1"/>
  <c r="A741" i="74" s="1"/>
  <c r="A742" i="74" s="1"/>
  <c r="A743" i="74" s="1"/>
  <c r="A744" i="74" s="1"/>
  <c r="A745" i="74" s="1"/>
  <c r="A746" i="74" s="1"/>
  <c r="A747" i="74" s="1"/>
  <c r="A748" i="74" s="1"/>
  <c r="A749" i="74" s="1"/>
  <c r="A750" i="74" s="1"/>
  <c r="A751" i="74" s="1"/>
  <c r="A752" i="74" s="1"/>
  <c r="A753" i="74" s="1"/>
  <c r="A754" i="74" s="1"/>
  <c r="A755" i="74" s="1"/>
  <c r="A756" i="74" s="1"/>
  <c r="A757" i="74" s="1"/>
  <c r="A758" i="74" s="1"/>
  <c r="A759" i="74" s="1"/>
  <c r="A760" i="74" s="1"/>
  <c r="A761" i="74" s="1"/>
  <c r="A762" i="74" s="1"/>
  <c r="A763" i="74" s="1"/>
  <c r="A764" i="74" s="1"/>
  <c r="A765" i="74" s="1"/>
  <c r="A766" i="74" s="1"/>
  <c r="A767" i="74" s="1"/>
  <c r="A768" i="74" s="1"/>
  <c r="A769" i="74" s="1"/>
  <c r="A770" i="74" s="1"/>
  <c r="A771" i="74" s="1"/>
  <c r="A772" i="74" s="1"/>
  <c r="A773" i="74" s="1"/>
  <c r="A774" i="74" s="1"/>
  <c r="A775" i="74" s="1"/>
  <c r="A776" i="74" s="1"/>
  <c r="A777" i="74" s="1"/>
  <c r="A778" i="74" s="1"/>
  <c r="A779" i="74" s="1"/>
  <c r="A780" i="74" s="1"/>
  <c r="A781" i="74" s="1"/>
  <c r="A782" i="74" s="1"/>
  <c r="A783" i="74" s="1"/>
  <c r="A784" i="74" s="1"/>
  <c r="A785" i="74" s="1"/>
  <c r="A786" i="74" s="1"/>
  <c r="A787" i="74" s="1"/>
  <c r="A788" i="74" s="1"/>
  <c r="A789" i="74" s="1"/>
  <c r="A790" i="74" s="1"/>
  <c r="A791" i="74" s="1"/>
  <c r="A792" i="74" s="1"/>
  <c r="A793" i="74" s="1"/>
  <c r="A794" i="74" s="1"/>
  <c r="A795" i="74" s="1"/>
  <c r="A796" i="74" s="1"/>
  <c r="A797" i="74" s="1"/>
  <c r="A798" i="74" s="1"/>
  <c r="A799" i="74" s="1"/>
  <c r="A800" i="74" s="1"/>
  <c r="A801" i="74" s="1"/>
  <c r="A802" i="74" s="1"/>
  <c r="A803" i="74" s="1"/>
  <c r="A804" i="74" s="1"/>
  <c r="A805" i="74" s="1"/>
  <c r="A806" i="74" s="1"/>
  <c r="A807" i="74" s="1"/>
  <c r="A808" i="74" s="1"/>
  <c r="A809" i="74" s="1"/>
  <c r="A810" i="74" s="1"/>
  <c r="A811" i="74" s="1"/>
  <c r="A812" i="74" s="1"/>
  <c r="A813" i="74" s="1"/>
  <c r="A814" i="74" s="1"/>
  <c r="A815" i="74" s="1"/>
  <c r="A816" i="74" s="1"/>
  <c r="A817" i="74" s="1"/>
  <c r="A818" i="74" s="1"/>
  <c r="A819" i="74" s="1"/>
  <c r="A820" i="74" s="1"/>
  <c r="A821" i="74" s="1"/>
  <c r="A822" i="74" s="1"/>
  <c r="A823" i="74" s="1"/>
  <c r="A824" i="74" s="1"/>
  <c r="A825" i="74" s="1"/>
  <c r="A826" i="74" s="1"/>
  <c r="A827" i="74" s="1"/>
  <c r="A828" i="74" s="1"/>
  <c r="A829" i="74" s="1"/>
  <c r="A830" i="74" s="1"/>
  <c r="A831" i="74" s="1"/>
  <c r="A832" i="74" s="1"/>
  <c r="A833" i="74" s="1"/>
  <c r="A834" i="74" s="1"/>
  <c r="A835" i="74" s="1"/>
  <c r="A836" i="74" s="1"/>
  <c r="A837" i="74" s="1"/>
  <c r="A838" i="74" s="1"/>
  <c r="A839" i="74" s="1"/>
  <c r="A840" i="74" s="1"/>
  <c r="A841" i="74" s="1"/>
  <c r="A842" i="74" s="1"/>
  <c r="A843" i="74" s="1"/>
  <c r="A844" i="74" s="1"/>
  <c r="A845" i="74" s="1"/>
  <c r="A846" i="74" s="1"/>
  <c r="A847" i="74" s="1"/>
  <c r="A848" i="74" s="1"/>
  <c r="A849" i="74" s="1"/>
  <c r="A850" i="74" s="1"/>
  <c r="A851" i="74" s="1"/>
  <c r="A852" i="74" s="1"/>
  <c r="A853" i="74" s="1"/>
  <c r="A854" i="74" s="1"/>
  <c r="A855" i="74" s="1"/>
  <c r="A856" i="74" s="1"/>
  <c r="A857" i="74" s="1"/>
  <c r="A858" i="74" s="1"/>
  <c r="A859" i="74" s="1"/>
  <c r="A860" i="74" s="1"/>
  <c r="A861" i="74" s="1"/>
  <c r="A862" i="74" s="1"/>
  <c r="A863" i="74" s="1"/>
  <c r="A864" i="74" s="1"/>
  <c r="A865" i="74" s="1"/>
  <c r="A866" i="74" s="1"/>
  <c r="A867" i="74" s="1"/>
  <c r="A868" i="74" s="1"/>
  <c r="A869" i="74" s="1"/>
  <c r="A870" i="74" s="1"/>
  <c r="A871" i="74" s="1"/>
  <c r="A872" i="74" s="1"/>
  <c r="A873" i="74" s="1"/>
  <c r="A874" i="74" s="1"/>
  <c r="A875" i="74" s="1"/>
  <c r="A876" i="74" s="1"/>
  <c r="A877" i="74" s="1"/>
  <c r="A878" i="74" s="1"/>
  <c r="A879" i="74" s="1"/>
  <c r="A880" i="74" s="1"/>
  <c r="A881" i="74" s="1"/>
  <c r="A882" i="74" s="1"/>
  <c r="A883" i="74" s="1"/>
  <c r="A884" i="74" s="1"/>
  <c r="A885" i="74" s="1"/>
  <c r="A886" i="74" s="1"/>
  <c r="A887" i="74" s="1"/>
  <c r="A888" i="74" s="1"/>
  <c r="A889" i="74" s="1"/>
  <c r="A890" i="74" s="1"/>
  <c r="A891" i="74" s="1"/>
  <c r="A892" i="74" s="1"/>
  <c r="A893" i="74" s="1"/>
  <c r="A894" i="74" s="1"/>
  <c r="A895" i="74" s="1"/>
  <c r="A896" i="74" s="1"/>
  <c r="A897" i="74" s="1"/>
  <c r="A898" i="74" s="1"/>
  <c r="A899" i="74" s="1"/>
  <c r="A900" i="74" s="1"/>
  <c r="A901" i="74" s="1"/>
  <c r="A902" i="74" s="1"/>
  <c r="A903" i="74" s="1"/>
  <c r="A904" i="74" s="1"/>
  <c r="A905" i="74" s="1"/>
  <c r="A906" i="74" s="1"/>
  <c r="A907" i="74" s="1"/>
  <c r="A908" i="74" s="1"/>
  <c r="A909" i="74" s="1"/>
  <c r="A910" i="74" s="1"/>
  <c r="A911" i="74" s="1"/>
  <c r="A912" i="74" s="1"/>
  <c r="A913" i="74" s="1"/>
  <c r="A914" i="74" s="1"/>
  <c r="A915" i="74" s="1"/>
  <c r="A916" i="74" s="1"/>
  <c r="A917" i="74" s="1"/>
  <c r="A918" i="74" s="1"/>
  <c r="A919" i="74" s="1"/>
  <c r="A920" i="74" s="1"/>
  <c r="A921" i="74" s="1"/>
  <c r="A922" i="74" s="1"/>
  <c r="A923" i="74" s="1"/>
  <c r="A924" i="74" s="1"/>
  <c r="A925" i="74" s="1"/>
  <c r="A926" i="74" s="1"/>
  <c r="A927" i="74" s="1"/>
  <c r="A928" i="74" s="1"/>
  <c r="A929" i="74" s="1"/>
  <c r="A930" i="74" s="1"/>
  <c r="A931" i="74" s="1"/>
  <c r="A932" i="74" s="1"/>
  <c r="A933" i="74" s="1"/>
  <c r="A934" i="74" s="1"/>
  <c r="A935" i="74" s="1"/>
  <c r="A936" i="74" s="1"/>
  <c r="A937" i="74" s="1"/>
  <c r="A938" i="74" s="1"/>
  <c r="A939" i="74" s="1"/>
  <c r="A940" i="74" s="1"/>
  <c r="A941" i="74" s="1"/>
  <c r="A942" i="74" s="1"/>
  <c r="A943" i="74" s="1"/>
  <c r="A944" i="74" s="1"/>
  <c r="A945" i="74" s="1"/>
  <c r="A946" i="74" s="1"/>
  <c r="A947" i="74" s="1"/>
  <c r="A948" i="74" s="1"/>
  <c r="A949" i="74" s="1"/>
  <c r="A950" i="74" s="1"/>
  <c r="A951" i="74" s="1"/>
  <c r="A952" i="74" s="1"/>
  <c r="A953" i="74" s="1"/>
  <c r="A954" i="74" s="1"/>
  <c r="A955" i="74" s="1"/>
  <c r="A956" i="74" s="1"/>
  <c r="A957" i="74" s="1"/>
  <c r="A958" i="74" s="1"/>
  <c r="A959" i="74" s="1"/>
  <c r="A960" i="74" s="1"/>
  <c r="A961" i="74" s="1"/>
  <c r="A962" i="74" s="1"/>
  <c r="A963" i="74" s="1"/>
  <c r="A964" i="74" s="1"/>
  <c r="A965" i="74" s="1"/>
  <c r="A966" i="74" s="1"/>
  <c r="A967" i="74" s="1"/>
  <c r="A968" i="74" s="1"/>
  <c r="A969" i="74" s="1"/>
  <c r="A970" i="74" s="1"/>
  <c r="A971" i="74" s="1"/>
  <c r="A972" i="74" s="1"/>
  <c r="A973" i="74" s="1"/>
  <c r="A974" i="74" s="1"/>
  <c r="A975" i="74" s="1"/>
  <c r="A976" i="74" s="1"/>
  <c r="A977" i="74" s="1"/>
  <c r="A978" i="74" s="1"/>
  <c r="A979" i="74" s="1"/>
  <c r="A980" i="74" s="1"/>
  <c r="A981" i="74" s="1"/>
  <c r="A982" i="74" s="1"/>
  <c r="A983" i="74" s="1"/>
  <c r="A984" i="74" s="1"/>
  <c r="A985" i="74" s="1"/>
  <c r="A986" i="74" s="1"/>
  <c r="A987" i="74" s="1"/>
  <c r="A988" i="74" s="1"/>
  <c r="A989" i="74" s="1"/>
  <c r="A990" i="74" s="1"/>
  <c r="A991" i="74" s="1"/>
  <c r="A992" i="74" s="1"/>
  <c r="A993" i="74" s="1"/>
  <c r="A994" i="74" s="1"/>
  <c r="A995" i="74" s="1"/>
  <c r="A996" i="74" s="1"/>
  <c r="A997" i="74" s="1"/>
  <c r="A998" i="74" s="1"/>
  <c r="A999" i="74" s="1"/>
  <c r="A1000" i="74" s="1"/>
  <c r="A1001" i="74" s="1"/>
  <c r="A1002" i="74" s="1"/>
  <c r="A1003" i="74" s="1"/>
  <c r="A1004" i="74" s="1"/>
  <c r="A1005" i="74" s="1"/>
  <c r="A1006" i="74" s="1"/>
  <c r="A1007" i="74" s="1"/>
  <c r="A1008" i="74" s="1"/>
  <c r="A1009" i="74" s="1"/>
  <c r="A1010" i="74" s="1"/>
  <c r="A1011" i="74" s="1"/>
  <c r="A1012" i="74" s="1"/>
  <c r="A1013" i="74" s="1"/>
  <c r="A1014" i="74" s="1"/>
  <c r="A1015" i="74" s="1"/>
  <c r="A1016" i="74" s="1"/>
  <c r="A1017" i="74" s="1"/>
  <c r="A1018" i="74" s="1"/>
  <c r="A1019" i="74" s="1"/>
  <c r="A1020" i="74" s="1"/>
  <c r="A1021" i="74" s="1"/>
  <c r="A1022" i="74" s="1"/>
  <c r="A1023" i="74" s="1"/>
  <c r="A1024" i="74" s="1"/>
  <c r="A1025" i="74" s="1"/>
  <c r="A1026" i="74" s="1"/>
  <c r="A1027" i="74" s="1"/>
  <c r="A1028" i="74" s="1"/>
  <c r="A1029" i="74" s="1"/>
  <c r="A1030" i="74" s="1"/>
  <c r="A1031" i="74" s="1"/>
  <c r="A1032" i="74" s="1"/>
  <c r="A1033" i="74" s="1"/>
  <c r="A1034" i="74" s="1"/>
  <c r="A1035" i="74" s="1"/>
  <c r="A1036" i="74" s="1"/>
  <c r="A1037" i="74" s="1"/>
  <c r="A1038" i="74" s="1"/>
  <c r="A1039" i="74" s="1"/>
  <c r="A1040" i="74" s="1"/>
  <c r="A1041" i="74" s="1"/>
  <c r="A1042" i="74" s="1"/>
  <c r="A1043" i="74" s="1"/>
  <c r="A1044" i="74" s="1"/>
  <c r="A1045" i="74" s="1"/>
  <c r="A1046" i="74" s="1"/>
  <c r="A1047" i="74" s="1"/>
  <c r="A1048" i="74" s="1"/>
  <c r="A1049" i="74" s="1"/>
  <c r="A1050" i="74" s="1"/>
  <c r="A1051" i="74" s="1"/>
  <c r="A1052" i="74" s="1"/>
  <c r="A1053" i="74" s="1"/>
  <c r="A1054" i="74" s="1"/>
  <c r="A1055" i="74" s="1"/>
  <c r="A1056" i="74" s="1"/>
  <c r="A1057" i="74" s="1"/>
  <c r="A1058" i="74" s="1"/>
  <c r="A1059" i="74" s="1"/>
  <c r="A1060" i="74" s="1"/>
  <c r="A1061" i="74" s="1"/>
  <c r="A1062" i="74" s="1"/>
  <c r="A1063" i="74" s="1"/>
  <c r="A1064" i="74" s="1"/>
  <c r="A1065" i="74" s="1"/>
  <c r="A1066" i="74" s="1"/>
  <c r="A1067" i="74" s="1"/>
  <c r="A1068" i="74" s="1"/>
  <c r="A1069" i="74" s="1"/>
  <c r="A1070" i="74" s="1"/>
  <c r="A1071" i="74" s="1"/>
  <c r="A1072" i="74" s="1"/>
  <c r="A1073" i="74" s="1"/>
  <c r="A1074" i="74" s="1"/>
  <c r="A1075" i="74" s="1"/>
  <c r="A1076" i="74" s="1"/>
  <c r="A1077" i="74" s="1"/>
  <c r="A1078" i="74" s="1"/>
  <c r="A1079" i="74" s="1"/>
  <c r="A1080" i="74" s="1"/>
  <c r="A1081" i="74" s="1"/>
  <c r="A1082" i="74" s="1"/>
  <c r="A1083" i="74" s="1"/>
  <c r="A1084" i="74" s="1"/>
  <c r="A1085" i="74" s="1"/>
  <c r="A1086" i="74" s="1"/>
  <c r="A1087" i="74" s="1"/>
  <c r="A1088" i="74" s="1"/>
  <c r="A1089" i="74" s="1"/>
  <c r="A1090" i="74" s="1"/>
  <c r="A1091" i="74" s="1"/>
  <c r="A1092" i="74" s="1"/>
  <c r="A1093" i="74" s="1"/>
  <c r="A1094" i="74" s="1"/>
  <c r="A1095" i="74" s="1"/>
  <c r="A1096" i="74" s="1"/>
  <c r="A1097" i="74" s="1"/>
  <c r="A1098" i="74" s="1"/>
  <c r="A1099" i="74" s="1"/>
  <c r="A1100" i="74" s="1"/>
  <c r="A1101" i="74" s="1"/>
  <c r="A1102" i="74" s="1"/>
  <c r="A1103" i="74" s="1"/>
  <c r="A1104" i="74" s="1"/>
  <c r="A1105" i="74" s="1"/>
  <c r="A1106" i="74" s="1"/>
  <c r="A1107" i="74" s="1"/>
  <c r="A1108" i="74" s="1"/>
  <c r="A1109" i="74" s="1"/>
  <c r="A1110" i="74" s="1"/>
  <c r="A1111" i="74" s="1"/>
  <c r="A1112" i="74" s="1"/>
  <c r="A1113" i="74" s="1"/>
  <c r="A1114" i="74" s="1"/>
  <c r="A1115" i="74" s="1"/>
  <c r="A1116" i="74" s="1"/>
  <c r="A1117" i="74" s="1"/>
  <c r="A1118" i="74" s="1"/>
  <c r="A1119" i="74" s="1"/>
  <c r="A1120" i="74" s="1"/>
  <c r="A1121" i="74" s="1"/>
  <c r="A1122" i="74" s="1"/>
  <c r="A1123" i="74" s="1"/>
  <c r="A1124" i="74" s="1"/>
  <c r="A1125" i="74" s="1"/>
  <c r="A1126" i="74" s="1"/>
  <c r="A1127" i="74" s="1"/>
  <c r="A1128" i="74" s="1"/>
  <c r="A1129" i="74" s="1"/>
  <c r="A1130" i="74" s="1"/>
  <c r="A1131" i="74" s="1"/>
  <c r="A1132" i="74" s="1"/>
  <c r="A1133" i="74" s="1"/>
  <c r="A1134" i="74" s="1"/>
  <c r="A1135" i="74" s="1"/>
  <c r="A1136" i="74" s="1"/>
  <c r="A1137" i="74" s="1"/>
  <c r="A1138" i="74" s="1"/>
  <c r="A1139" i="74" s="1"/>
  <c r="A1140" i="74" s="1"/>
  <c r="A1141" i="74" s="1"/>
  <c r="A1142" i="74" s="1"/>
  <c r="A1143" i="74" s="1"/>
  <c r="A1144" i="74" s="1"/>
  <c r="A1145" i="74" s="1"/>
  <c r="A1146" i="74" s="1"/>
  <c r="A1147" i="74" s="1"/>
  <c r="A1148" i="74" s="1"/>
  <c r="A1149" i="74" s="1"/>
  <c r="A1150" i="74" s="1"/>
  <c r="A1151" i="74" s="1"/>
  <c r="A1152" i="74" s="1"/>
  <c r="A1153" i="74" s="1"/>
  <c r="A1154" i="74" s="1"/>
  <c r="A1155" i="74" s="1"/>
  <c r="A1156" i="74" s="1"/>
  <c r="A1157" i="74" s="1"/>
  <c r="A1158" i="74" s="1"/>
  <c r="A1159" i="74" s="1"/>
  <c r="A1160" i="74" s="1"/>
  <c r="A1161" i="74" s="1"/>
  <c r="A1162" i="74" s="1"/>
  <c r="A1163" i="74" s="1"/>
  <c r="A1164" i="74" s="1"/>
  <c r="A1165" i="74" s="1"/>
  <c r="A1166" i="74" s="1"/>
  <c r="A1167" i="74" s="1"/>
  <c r="A1168" i="74" s="1"/>
  <c r="A1169" i="74" s="1"/>
  <c r="A1170" i="74" s="1"/>
  <c r="A1171" i="74" s="1"/>
  <c r="A1172" i="74" s="1"/>
  <c r="A1173" i="74" s="1"/>
  <c r="A1174" i="74" s="1"/>
  <c r="A1175" i="74" s="1"/>
  <c r="A1176" i="74" s="1"/>
  <c r="A1177" i="74" s="1"/>
  <c r="A1178" i="74" s="1"/>
  <c r="A1179" i="74" s="1"/>
  <c r="A1180" i="74" s="1"/>
  <c r="A1181" i="74" s="1"/>
  <c r="A1182" i="74" s="1"/>
  <c r="A1183" i="74" s="1"/>
  <c r="A1184" i="74" s="1"/>
  <c r="A1185" i="74" s="1"/>
  <c r="A1186" i="74" s="1"/>
  <c r="A1187" i="74" s="1"/>
  <c r="A1188" i="74" s="1"/>
  <c r="A1189" i="74" s="1"/>
  <c r="A1190" i="74" s="1"/>
  <c r="A1191" i="74" s="1"/>
  <c r="A1192" i="74" s="1"/>
  <c r="A1193" i="74" s="1"/>
  <c r="A1194" i="74" s="1"/>
  <c r="A1195" i="74" s="1"/>
  <c r="A1196" i="74" s="1"/>
  <c r="A1197" i="74" s="1"/>
  <c r="A1198" i="74" s="1"/>
  <c r="A1199" i="74" s="1"/>
  <c r="A1200" i="74" s="1"/>
  <c r="A1201" i="74" s="1"/>
  <c r="A1202" i="74" s="1"/>
  <c r="A1203" i="74" s="1"/>
  <c r="A1204" i="74" s="1"/>
  <c r="A1205" i="74" s="1"/>
  <c r="A1206" i="74" s="1"/>
  <c r="A1207" i="74" s="1"/>
  <c r="A1208" i="74" s="1"/>
  <c r="A1209" i="74" s="1"/>
  <c r="A1210" i="74" s="1"/>
  <c r="A1211" i="74" s="1"/>
  <c r="A1212" i="74" s="1"/>
  <c r="A1213" i="74" s="1"/>
  <c r="A1214" i="74" s="1"/>
  <c r="A1215" i="74" s="1"/>
  <c r="A1216" i="74" s="1"/>
  <c r="A1217" i="74" s="1"/>
  <c r="A1218" i="74" s="1"/>
  <c r="A1219" i="74" s="1"/>
  <c r="A1220" i="74" s="1"/>
  <c r="A1221" i="74" s="1"/>
  <c r="A1222" i="74" s="1"/>
  <c r="A1223" i="74" s="1"/>
  <c r="A1224" i="74" s="1"/>
  <c r="A1225" i="74" s="1"/>
  <c r="A1226" i="74" s="1"/>
  <c r="A1227" i="74" s="1"/>
  <c r="A1228" i="74" s="1"/>
  <c r="A1229" i="74" s="1"/>
  <c r="A1230" i="74" s="1"/>
  <c r="A1231" i="74" s="1"/>
  <c r="A1232" i="74" s="1"/>
  <c r="A1233" i="74" s="1"/>
  <c r="A1234" i="74" s="1"/>
  <c r="A1235" i="74" s="1"/>
  <c r="A1236" i="74" s="1"/>
  <c r="A1237" i="74" s="1"/>
  <c r="A1238" i="74" s="1"/>
  <c r="A1239" i="74" s="1"/>
  <c r="A1240" i="74" s="1"/>
  <c r="A1241" i="74" s="1"/>
  <c r="A1242" i="74" s="1"/>
  <c r="A1243" i="74" s="1"/>
  <c r="A1244" i="74" s="1"/>
  <c r="A1245" i="74" s="1"/>
  <c r="A1246" i="74" s="1"/>
  <c r="A1247" i="74" s="1"/>
  <c r="A1248" i="74" s="1"/>
  <c r="A1249" i="74" s="1"/>
  <c r="A1250" i="74" s="1"/>
  <c r="A1251" i="74" s="1"/>
  <c r="A1252" i="74" s="1"/>
  <c r="A1253" i="74" s="1"/>
  <c r="A1254" i="74" s="1"/>
  <c r="A1255" i="74" s="1"/>
  <c r="A1256" i="74" s="1"/>
  <c r="A1257" i="74" s="1"/>
  <c r="A1258" i="74" s="1"/>
  <c r="A1259" i="74" s="1"/>
  <c r="A1260" i="74" s="1"/>
  <c r="A1261" i="74" s="1"/>
  <c r="A1262" i="74" s="1"/>
  <c r="A1263" i="74" s="1"/>
  <c r="A1264" i="74" s="1"/>
  <c r="A1265" i="74" s="1"/>
  <c r="A1266" i="74" s="1"/>
  <c r="A1267" i="74" s="1"/>
  <c r="A1268" i="74" s="1"/>
  <c r="A1269" i="74" s="1"/>
  <c r="A1270" i="74" s="1"/>
  <c r="A1271" i="74" s="1"/>
  <c r="A1272" i="74" s="1"/>
  <c r="A1273" i="74" s="1"/>
  <c r="A1274" i="74" s="1"/>
  <c r="A1275" i="74" s="1"/>
  <c r="A1276" i="74" s="1"/>
  <c r="A1277" i="74" s="1"/>
  <c r="A1278" i="74" s="1"/>
  <c r="A1279" i="74" s="1"/>
  <c r="A1280" i="74" s="1"/>
  <c r="A1281" i="74" s="1"/>
  <c r="A1282" i="74" s="1"/>
  <c r="A1283" i="74" s="1"/>
  <c r="A1284" i="74" s="1"/>
  <c r="A1285" i="74" s="1"/>
  <c r="A1286" i="74" s="1"/>
  <c r="A1287" i="74" s="1"/>
  <c r="A1288" i="74" s="1"/>
  <c r="A1289" i="74" s="1"/>
  <c r="A1290" i="74" s="1"/>
  <c r="A1291" i="74" s="1"/>
  <c r="A1292" i="74" s="1"/>
  <c r="A1293" i="74" s="1"/>
  <c r="A1294" i="74" s="1"/>
  <c r="A1295" i="74" s="1"/>
  <c r="A1296" i="74" s="1"/>
  <c r="A1297" i="74" s="1"/>
  <c r="A1298" i="74" s="1"/>
  <c r="A1299" i="74" s="1"/>
  <c r="A1300" i="74" s="1"/>
  <c r="A1301" i="74" s="1"/>
  <c r="A1302" i="74" s="1"/>
  <c r="A1303" i="74" s="1"/>
  <c r="A1304" i="74" s="1"/>
  <c r="A1305" i="74" s="1"/>
  <c r="A1306" i="74" s="1"/>
  <c r="A1307" i="74" s="1"/>
  <c r="A1308" i="74" s="1"/>
  <c r="A1309" i="74" s="1"/>
  <c r="A1310" i="74" s="1"/>
  <c r="A1311" i="74" s="1"/>
  <c r="A1312" i="74" s="1"/>
  <c r="A1313" i="74" s="1"/>
  <c r="A1314" i="74" s="1"/>
  <c r="A1315" i="74" s="1"/>
  <c r="A1316" i="74" s="1"/>
  <c r="A1317" i="74" s="1"/>
  <c r="A1318" i="74" s="1"/>
  <c r="A1319" i="74" s="1"/>
  <c r="A1320" i="74" s="1"/>
  <c r="A1321" i="74" s="1"/>
  <c r="A1322" i="74" s="1"/>
  <c r="A1323" i="74" s="1"/>
  <c r="A1324" i="74" s="1"/>
  <c r="A1325" i="74" s="1"/>
  <c r="A1326" i="74" s="1"/>
  <c r="A1327" i="74" s="1"/>
  <c r="A1328" i="74" s="1"/>
  <c r="A1329" i="74" s="1"/>
  <c r="A1330" i="74" s="1"/>
  <c r="A1331" i="74" s="1"/>
  <c r="A1332" i="74" s="1"/>
  <c r="A1333" i="74" s="1"/>
  <c r="A1334" i="74" s="1"/>
  <c r="A1335" i="74" s="1"/>
  <c r="A1336" i="74" s="1"/>
  <c r="A1337" i="74" s="1"/>
  <c r="A1338" i="74" s="1"/>
  <c r="A1339" i="74" s="1"/>
  <c r="A1340" i="74" s="1"/>
  <c r="A1341" i="74" s="1"/>
  <c r="A1342" i="74" s="1"/>
  <c r="A1343" i="74" s="1"/>
  <c r="A1344" i="74" s="1"/>
  <c r="A1345" i="74" s="1"/>
  <c r="A1346" i="74" s="1"/>
  <c r="A1347" i="74" s="1"/>
  <c r="A1348" i="74" s="1"/>
  <c r="A1349" i="74" s="1"/>
  <c r="A1350" i="74" s="1"/>
  <c r="A1351" i="74" s="1"/>
  <c r="A1352" i="74" s="1"/>
  <c r="A1353" i="74" s="1"/>
  <c r="A1354" i="74" s="1"/>
  <c r="A1355" i="74" s="1"/>
  <c r="A1356" i="74" s="1"/>
  <c r="A1357" i="74" s="1"/>
  <c r="A1358" i="74" s="1"/>
  <c r="A1359" i="74" s="1"/>
  <c r="A1360" i="74" s="1"/>
  <c r="A1361" i="74" s="1"/>
  <c r="A1362" i="74" s="1"/>
  <c r="A1363" i="74" s="1"/>
  <c r="A1364" i="74" s="1"/>
  <c r="A1365" i="74" s="1"/>
  <c r="A1366" i="74" s="1"/>
  <c r="A1367" i="74" s="1"/>
  <c r="A1368" i="74" s="1"/>
  <c r="A1369" i="74" s="1"/>
  <c r="A1370" i="74" s="1"/>
  <c r="A1371" i="74" s="1"/>
  <c r="A1372" i="74" s="1"/>
  <c r="A1373" i="74" s="1"/>
  <c r="A1374" i="74" s="1"/>
  <c r="A1375" i="74" s="1"/>
  <c r="A1376" i="74" s="1"/>
  <c r="A1377" i="74" s="1"/>
  <c r="A1378" i="74" s="1"/>
  <c r="A1379" i="74" s="1"/>
  <c r="A1380" i="74" s="1"/>
  <c r="A1381" i="74" s="1"/>
  <c r="A1382" i="74" s="1"/>
  <c r="A1383" i="74" s="1"/>
  <c r="A1384" i="74" s="1"/>
  <c r="A1385" i="74" s="1"/>
  <c r="A1386" i="74" s="1"/>
  <c r="A1387" i="74" s="1"/>
  <c r="A1388" i="74" s="1"/>
  <c r="A1389" i="74" s="1"/>
  <c r="A1390" i="74" s="1"/>
  <c r="A1391" i="74" s="1"/>
  <c r="A1392" i="74" s="1"/>
  <c r="A1393" i="74" s="1"/>
  <c r="A1394" i="74" s="1"/>
  <c r="A1395" i="74" s="1"/>
  <c r="A1396" i="74" s="1"/>
  <c r="A1397" i="74" s="1"/>
  <c r="A1398" i="74" s="1"/>
  <c r="A1399" i="74" s="1"/>
  <c r="A1400" i="74" s="1"/>
  <c r="A1401" i="74" s="1"/>
  <c r="A1402" i="74" s="1"/>
  <c r="A1403" i="74" s="1"/>
  <c r="A1404" i="74" s="1"/>
  <c r="A1405" i="74" s="1"/>
  <c r="A1406" i="74" s="1"/>
  <c r="A1407" i="74" s="1"/>
  <c r="A1408" i="74" s="1"/>
  <c r="A1409" i="74" s="1"/>
  <c r="A1410" i="74" s="1"/>
  <c r="A1411" i="74" s="1"/>
  <c r="A1412" i="74" s="1"/>
  <c r="A1413" i="74" s="1"/>
  <c r="A1414" i="74" s="1"/>
  <c r="A1415" i="74" s="1"/>
  <c r="A1416" i="74" s="1"/>
  <c r="A1417" i="74" s="1"/>
  <c r="A1418" i="74" s="1"/>
  <c r="A1419" i="74" s="1"/>
  <c r="A1420" i="74" s="1"/>
  <c r="A1421" i="74" s="1"/>
  <c r="A1422" i="74" s="1"/>
  <c r="A1423" i="74" s="1"/>
  <c r="A1424" i="74" s="1"/>
  <c r="A1425" i="74" s="1"/>
  <c r="A1426" i="74" s="1"/>
  <c r="A1427" i="74" s="1"/>
  <c r="A1428" i="74" s="1"/>
  <c r="A1429" i="74" s="1"/>
  <c r="A1430" i="74" s="1"/>
  <c r="A1431" i="74" s="1"/>
  <c r="A1432" i="74" s="1"/>
  <c r="A1433" i="74" s="1"/>
  <c r="A1434" i="74" s="1"/>
  <c r="A1435" i="74" s="1"/>
  <c r="A1436" i="74" s="1"/>
  <c r="A1437" i="74" s="1"/>
  <c r="A1438" i="74" s="1"/>
  <c r="A1439" i="74" s="1"/>
  <c r="A1440" i="74" s="1"/>
  <c r="A1441" i="74" s="1"/>
  <c r="A1442" i="74" s="1"/>
  <c r="A1443" i="74" s="1"/>
  <c r="A1444" i="74" s="1"/>
  <c r="A1445" i="74" s="1"/>
  <c r="A1446" i="74" s="1"/>
  <c r="A1447" i="74" s="1"/>
  <c r="A1448" i="74" s="1"/>
  <c r="A1449" i="74" s="1"/>
  <c r="A1450" i="74" s="1"/>
  <c r="A1451" i="74" s="1"/>
  <c r="A1452" i="74" s="1"/>
  <c r="A1453" i="74" s="1"/>
  <c r="A1454" i="74" s="1"/>
  <c r="A1455" i="74" s="1"/>
  <c r="A1456" i="74" s="1"/>
  <c r="A1457" i="74" s="1"/>
  <c r="A1458" i="74" s="1"/>
  <c r="A1459" i="74" s="1"/>
  <c r="A1460" i="74" s="1"/>
  <c r="A1461" i="74" s="1"/>
  <c r="A1462" i="74" s="1"/>
  <c r="A1463" i="74" s="1"/>
  <c r="A1464" i="74" s="1"/>
  <c r="A1465" i="74" s="1"/>
  <c r="A1466" i="74" s="1"/>
  <c r="A1467" i="74" s="1"/>
  <c r="A1468" i="74" s="1"/>
  <c r="A1469" i="74" s="1"/>
  <c r="A1470" i="74" s="1"/>
  <c r="A1471" i="74" s="1"/>
  <c r="A1472" i="74" s="1"/>
  <c r="A1473" i="74" s="1"/>
  <c r="A1474" i="74" s="1"/>
  <c r="A1475" i="74" s="1"/>
  <c r="A1476" i="74" s="1"/>
  <c r="A1477" i="74" s="1"/>
  <c r="A1478" i="74" s="1"/>
  <c r="A1479" i="74" s="1"/>
  <c r="A1480" i="74" s="1"/>
  <c r="A1481" i="74" s="1"/>
  <c r="A1482" i="74" s="1"/>
  <c r="A1483" i="74" s="1"/>
  <c r="A1484" i="74" s="1"/>
  <c r="A1485" i="74" s="1"/>
  <c r="A1486" i="74" s="1"/>
  <c r="A1487" i="74" s="1"/>
  <c r="A1488" i="74" s="1"/>
  <c r="A1489" i="74" s="1"/>
  <c r="A1490" i="74" s="1"/>
  <c r="A1491" i="74" s="1"/>
  <c r="A1492" i="74" s="1"/>
  <c r="A1493" i="74" s="1"/>
  <c r="A1494" i="74" s="1"/>
  <c r="A1495" i="74" s="1"/>
  <c r="A1496" i="74" s="1"/>
  <c r="A1497" i="74" s="1"/>
  <c r="A1498" i="74" s="1"/>
  <c r="A1499" i="74" s="1"/>
  <c r="A1500" i="74" s="1"/>
  <c r="A1501" i="74" s="1"/>
  <c r="A1502" i="74" s="1"/>
  <c r="A1503" i="74" s="1"/>
  <c r="A1504" i="74" s="1"/>
  <c r="A1505" i="74" s="1"/>
  <c r="A1506" i="74" s="1"/>
  <c r="A1507" i="74" s="1"/>
  <c r="A1508" i="74" s="1"/>
  <c r="A1509" i="74" s="1"/>
  <c r="A1510" i="74" s="1"/>
  <c r="A1511" i="74" s="1"/>
  <c r="A1512" i="74" s="1"/>
  <c r="A1513" i="74" s="1"/>
  <c r="A1514" i="74" s="1"/>
  <c r="A1515" i="74" s="1"/>
  <c r="A1516" i="74" s="1"/>
  <c r="A1517" i="74" s="1"/>
  <c r="A1518" i="74" s="1"/>
  <c r="A1519" i="74" s="1"/>
  <c r="A1520" i="74" s="1"/>
  <c r="A1521" i="74" s="1"/>
  <c r="A1522" i="74" s="1"/>
  <c r="A1523" i="74" s="1"/>
  <c r="A1524" i="74" s="1"/>
  <c r="A1525" i="74" s="1"/>
  <c r="A1526" i="74" s="1"/>
  <c r="A1527" i="74" s="1"/>
  <c r="A1528" i="74" s="1"/>
  <c r="A1529" i="74" s="1"/>
  <c r="A1530" i="74" s="1"/>
  <c r="A1531" i="74" s="1"/>
  <c r="A1532" i="74" s="1"/>
  <c r="A1533" i="74" s="1"/>
  <c r="A1534" i="74" s="1"/>
  <c r="A1535" i="74" s="1"/>
  <c r="A1536" i="74" s="1"/>
  <c r="A1537" i="74" s="1"/>
  <c r="A1538" i="74" s="1"/>
  <c r="A1539" i="74" s="1"/>
  <c r="A1540" i="74" s="1"/>
  <c r="A1541" i="74" s="1"/>
  <c r="A1542" i="74" s="1"/>
  <c r="A1543" i="74" s="1"/>
  <c r="A1544" i="74" s="1"/>
  <c r="A1545" i="74" s="1"/>
  <c r="A1546" i="74" s="1"/>
  <c r="A1547" i="74" s="1"/>
  <c r="A1548" i="74" s="1"/>
  <c r="A1549" i="74" s="1"/>
  <c r="A1550" i="74" s="1"/>
  <c r="A1551" i="74" s="1"/>
  <c r="A1552" i="74" s="1"/>
  <c r="A1553" i="74" s="1"/>
  <c r="A1554" i="74" s="1"/>
  <c r="A1555" i="74" s="1"/>
  <c r="A1556" i="74" s="1"/>
  <c r="A1557" i="74" s="1"/>
  <c r="A1558" i="74" s="1"/>
  <c r="A1559" i="74" s="1"/>
  <c r="A1560" i="74" s="1"/>
  <c r="A1561" i="74" s="1"/>
  <c r="A1562" i="74" s="1"/>
  <c r="A1563" i="74" s="1"/>
  <c r="A1564" i="74" s="1"/>
  <c r="A1565" i="74" s="1"/>
  <c r="A1566" i="74" s="1"/>
  <c r="A1567" i="74" s="1"/>
  <c r="A1568" i="74" s="1"/>
  <c r="A1569" i="74" s="1"/>
  <c r="A1570" i="74" s="1"/>
  <c r="A1571" i="74" s="1"/>
  <c r="A1572" i="74" s="1"/>
  <c r="A1573" i="74" s="1"/>
  <c r="A1574" i="74" s="1"/>
  <c r="A1575" i="74" s="1"/>
  <c r="A1576" i="74" s="1"/>
  <c r="A1577" i="74" s="1"/>
  <c r="A1578" i="74" s="1"/>
  <c r="A1579" i="74" s="1"/>
  <c r="A1580" i="74" s="1"/>
  <c r="A1581" i="74" s="1"/>
  <c r="A1582" i="74" s="1"/>
  <c r="A1583" i="74" s="1"/>
  <c r="A1584" i="74" s="1"/>
  <c r="A1585" i="74" s="1"/>
  <c r="A1586" i="74" s="1"/>
  <c r="A1587" i="74" s="1"/>
  <c r="A1588" i="74" s="1"/>
  <c r="A1589" i="74" s="1"/>
  <c r="A1590" i="74" s="1"/>
  <c r="A1591" i="74" s="1"/>
  <c r="A1592" i="74" s="1"/>
  <c r="A1593" i="74" s="1"/>
  <c r="A1594" i="74" s="1"/>
  <c r="A1595" i="74" s="1"/>
  <c r="A1596" i="74" s="1"/>
  <c r="A1597" i="74" s="1"/>
  <c r="A1598" i="74" s="1"/>
  <c r="A1599" i="74" s="1"/>
  <c r="A1600" i="74" s="1"/>
  <c r="A1601" i="74" s="1"/>
  <c r="A1602" i="74" s="1"/>
  <c r="A1603" i="74" s="1"/>
  <c r="A1604" i="74" s="1"/>
  <c r="A1605" i="74" s="1"/>
  <c r="A1606" i="74" s="1"/>
  <c r="A1607" i="74" s="1"/>
  <c r="A1608" i="74" s="1"/>
  <c r="A1609" i="74" s="1"/>
  <c r="A1610" i="74" s="1"/>
  <c r="A1611" i="74" s="1"/>
  <c r="A1612" i="74" s="1"/>
  <c r="A1613" i="74" s="1"/>
  <c r="A1614" i="74" s="1"/>
  <c r="A1615" i="74" s="1"/>
  <c r="A1616" i="74" s="1"/>
  <c r="A1617" i="74" s="1"/>
  <c r="A1618" i="74" s="1"/>
  <c r="A1619" i="74" s="1"/>
  <c r="A1620" i="74" s="1"/>
  <c r="A1621" i="74" s="1"/>
  <c r="A1622" i="74" s="1"/>
  <c r="A1623" i="74" s="1"/>
  <c r="A1624" i="74" s="1"/>
  <c r="A1625" i="74" s="1"/>
  <c r="A1626" i="74" s="1"/>
  <c r="A1627" i="74" s="1"/>
  <c r="A1628" i="74" s="1"/>
  <c r="A1629" i="74" s="1"/>
  <c r="A1630" i="74" s="1"/>
  <c r="A1631" i="74" s="1"/>
  <c r="A1632" i="74" s="1"/>
  <c r="A1633" i="74" s="1"/>
  <c r="A1634" i="74" s="1"/>
  <c r="A1635" i="74" s="1"/>
  <c r="A1636" i="74" s="1"/>
  <c r="A1637" i="74" s="1"/>
  <c r="A1638" i="74" s="1"/>
  <c r="A1639" i="74" s="1"/>
  <c r="A1640" i="74" s="1"/>
  <c r="A1641" i="74" s="1"/>
  <c r="A1642" i="74" s="1"/>
  <c r="A1643" i="74" s="1"/>
  <c r="A1644" i="74" s="1"/>
  <c r="A1645" i="74" s="1"/>
  <c r="A1646" i="74" s="1"/>
  <c r="A1647" i="74" s="1"/>
  <c r="A1648" i="74" s="1"/>
  <c r="A1649" i="74" s="1"/>
  <c r="A1650" i="74" s="1"/>
  <c r="A1651" i="74" s="1"/>
  <c r="A1652" i="74" s="1"/>
  <c r="A1653" i="74" s="1"/>
  <c r="A1654" i="74" s="1"/>
  <c r="A1655" i="74" s="1"/>
  <c r="A1656" i="74" s="1"/>
  <c r="A1657" i="74" s="1"/>
  <c r="A1658" i="74" s="1"/>
  <c r="A1659" i="74" s="1"/>
  <c r="A1660" i="74" s="1"/>
  <c r="A1661" i="74" s="1"/>
  <c r="A1662" i="74" s="1"/>
  <c r="A1663" i="74" s="1"/>
  <c r="A1664" i="74" s="1"/>
  <c r="A1665" i="74" s="1"/>
  <c r="A1666" i="74" s="1"/>
  <c r="A1667" i="74" s="1"/>
  <c r="A1668" i="74" s="1"/>
  <c r="A1669" i="74" s="1"/>
  <c r="A1670" i="74" s="1"/>
  <c r="A1671" i="74" s="1"/>
  <c r="A1672" i="74" s="1"/>
  <c r="A1673" i="74" s="1"/>
  <c r="A1674" i="74" s="1"/>
  <c r="A1675" i="74" s="1"/>
  <c r="A1676" i="74" s="1"/>
  <c r="A1677" i="74" s="1"/>
  <c r="A1678" i="74" s="1"/>
  <c r="A1679" i="74" s="1"/>
  <c r="A1680" i="74" s="1"/>
  <c r="A1681" i="74" s="1"/>
  <c r="A1682" i="74" s="1"/>
  <c r="A1683" i="74" s="1"/>
  <c r="A1684" i="74" s="1"/>
  <c r="A1685" i="74" s="1"/>
  <c r="A1686" i="74" s="1"/>
  <c r="A1687" i="74" s="1"/>
  <c r="A1688" i="74" s="1"/>
  <c r="A1689" i="74" s="1"/>
  <c r="A1690" i="74" s="1"/>
  <c r="A1691" i="74" s="1"/>
  <c r="A1692" i="74" s="1"/>
  <c r="A1693" i="74" s="1"/>
  <c r="A1694" i="74" s="1"/>
  <c r="A1695" i="74" s="1"/>
  <c r="A1696" i="74" s="1"/>
  <c r="A1697" i="74" s="1"/>
  <c r="A1698" i="74" s="1"/>
  <c r="A1699" i="74" s="1"/>
  <c r="A1700" i="74" s="1"/>
  <c r="A1701" i="74" s="1"/>
  <c r="A1702" i="74" s="1"/>
  <c r="A1703" i="74" s="1"/>
  <c r="A1704" i="74" s="1"/>
  <c r="A1705" i="74" s="1"/>
  <c r="A1706" i="74" s="1"/>
  <c r="A1707" i="74" s="1"/>
  <c r="A1708" i="74" s="1"/>
  <c r="A1709" i="74" s="1"/>
  <c r="A1710" i="74" s="1"/>
  <c r="A1711" i="74" s="1"/>
  <c r="A1712" i="74" s="1"/>
  <c r="A1713" i="74" s="1"/>
  <c r="A1714" i="74" s="1"/>
  <c r="A1715" i="74" s="1"/>
  <c r="A1716" i="74" s="1"/>
  <c r="A1717" i="74" s="1"/>
  <c r="A1718" i="74" s="1"/>
  <c r="A1719" i="74" s="1"/>
  <c r="A1720" i="74" s="1"/>
  <c r="A1721" i="74" s="1"/>
  <c r="A1722" i="74" s="1"/>
  <c r="A1723" i="74" s="1"/>
  <c r="A1724" i="74" s="1"/>
  <c r="A1725" i="74" s="1"/>
  <c r="A1726" i="74" s="1"/>
  <c r="A1727" i="74" s="1"/>
  <c r="A1728" i="74" s="1"/>
  <c r="A1729" i="74" s="1"/>
  <c r="A1730" i="74" s="1"/>
  <c r="A1731" i="74" s="1"/>
  <c r="A1732" i="74" s="1"/>
  <c r="A1733" i="74" s="1"/>
  <c r="A1734" i="74" s="1"/>
  <c r="A1735" i="74" s="1"/>
  <c r="A1736" i="74" s="1"/>
  <c r="A1737" i="74" s="1"/>
  <c r="A1738" i="74" s="1"/>
  <c r="A1739" i="74" s="1"/>
  <c r="A1740" i="74" s="1"/>
  <c r="A1741" i="74" s="1"/>
  <c r="A1742" i="74" s="1"/>
  <c r="A1743" i="74" s="1"/>
  <c r="A1744" i="74" s="1"/>
  <c r="A1745" i="74" s="1"/>
  <c r="A1746" i="74" s="1"/>
  <c r="A1747" i="74" s="1"/>
  <c r="A1748" i="74" s="1"/>
  <c r="A1749" i="74" s="1"/>
  <c r="A1750" i="74" s="1"/>
  <c r="A1751" i="74" s="1"/>
  <c r="A1752" i="74" s="1"/>
  <c r="A1753" i="74" s="1"/>
  <c r="A1754" i="74" s="1"/>
  <c r="A1755" i="74" s="1"/>
  <c r="A1756" i="74" s="1"/>
  <c r="A1757" i="74" s="1"/>
  <c r="A1758" i="74" s="1"/>
  <c r="A1759" i="74" s="1"/>
  <c r="A1760" i="74" s="1"/>
  <c r="A1761" i="74" s="1"/>
  <c r="A1762" i="74" s="1"/>
  <c r="A1763" i="74" s="1"/>
  <c r="A1764" i="74" s="1"/>
  <c r="A1765" i="74" s="1"/>
  <c r="A1766" i="74" s="1"/>
  <c r="A1767" i="74" s="1"/>
  <c r="A1768" i="74" s="1"/>
  <c r="A1769" i="74" s="1"/>
  <c r="A1770" i="74" s="1"/>
  <c r="A1771" i="74" s="1"/>
  <c r="A1772" i="74" s="1"/>
  <c r="A1773" i="74" s="1"/>
  <c r="A1774" i="74" s="1"/>
  <c r="A1775" i="74" s="1"/>
  <c r="A1776" i="74" s="1"/>
  <c r="A1777" i="74" s="1"/>
  <c r="A1778" i="74" s="1"/>
  <c r="A1779" i="74" s="1"/>
  <c r="A1780" i="74" s="1"/>
  <c r="A1781" i="74" s="1"/>
  <c r="A1782" i="74" s="1"/>
  <c r="A1783" i="74" s="1"/>
  <c r="A1784" i="74" s="1"/>
  <c r="A1785" i="74" s="1"/>
  <c r="A1786" i="74" s="1"/>
  <c r="A1787" i="74" s="1"/>
  <c r="A1788" i="74" s="1"/>
  <c r="A1789" i="74" s="1"/>
  <c r="A1790" i="74" s="1"/>
  <c r="A1791" i="74" s="1"/>
  <c r="A1792" i="74" s="1"/>
  <c r="A1793" i="74" s="1"/>
  <c r="A1794" i="74" s="1"/>
  <c r="A1795" i="74" s="1"/>
  <c r="A1796" i="74" s="1"/>
  <c r="A1797" i="74" s="1"/>
  <c r="A1798" i="74" s="1"/>
  <c r="A1799" i="74" s="1"/>
  <c r="A1800" i="74" s="1"/>
  <c r="A1801" i="74" s="1"/>
  <c r="A1802" i="74" s="1"/>
  <c r="A1803" i="74" s="1"/>
  <c r="A1804" i="74" s="1"/>
  <c r="A1805" i="74" s="1"/>
  <c r="A1806" i="74" s="1"/>
  <c r="A1807" i="74" s="1"/>
  <c r="A1808" i="74" s="1"/>
  <c r="A1809" i="74" s="1"/>
  <c r="A1810" i="74" s="1"/>
  <c r="A1811" i="74" s="1"/>
  <c r="A1812" i="74" s="1"/>
  <c r="A1813" i="74" s="1"/>
  <c r="A1814" i="74" s="1"/>
  <c r="A1815" i="74" s="1"/>
  <c r="A1816" i="74" s="1"/>
  <c r="A1817" i="74" s="1"/>
  <c r="A1818" i="74" s="1"/>
  <c r="A1819" i="74" s="1"/>
  <c r="A1820" i="74" s="1"/>
  <c r="A1821" i="74" s="1"/>
  <c r="A1822" i="74" s="1"/>
  <c r="A1823" i="74" s="1"/>
  <c r="A1824" i="74" s="1"/>
  <c r="A1825" i="74" s="1"/>
  <c r="A1826" i="74" s="1"/>
  <c r="A1827" i="74" s="1"/>
  <c r="A1828" i="74" s="1"/>
  <c r="A1829" i="74" s="1"/>
  <c r="A1830" i="74" s="1"/>
  <c r="A1831" i="74" s="1"/>
  <c r="A1832" i="74" s="1"/>
  <c r="A1833" i="74" s="1"/>
  <c r="A1834" i="74" s="1"/>
  <c r="A1835" i="74" s="1"/>
  <c r="A1836" i="74" s="1"/>
  <c r="A1837" i="74" s="1"/>
  <c r="A1838" i="74" s="1"/>
  <c r="A1839" i="74" s="1"/>
  <c r="A1840" i="74" s="1"/>
  <c r="A1841" i="74" s="1"/>
  <c r="A1842" i="74" s="1"/>
  <c r="A1843" i="74" s="1"/>
  <c r="A1844" i="74" s="1"/>
  <c r="A1845" i="74" s="1"/>
  <c r="A1846" i="74" s="1"/>
  <c r="A1847" i="74" s="1"/>
  <c r="A1848" i="74" s="1"/>
  <c r="A1849" i="74" s="1"/>
  <c r="A1850" i="74" s="1"/>
  <c r="A1851" i="74" s="1"/>
  <c r="A1852" i="74" s="1"/>
  <c r="A1853" i="74" s="1"/>
  <c r="A1854" i="74" s="1"/>
  <c r="A1855" i="74" s="1"/>
  <c r="A1856" i="74" s="1"/>
  <c r="A1857" i="74" s="1"/>
  <c r="A1858" i="74" s="1"/>
  <c r="A1859" i="74" s="1"/>
  <c r="A1860" i="74" s="1"/>
  <c r="A1861" i="74" s="1"/>
  <c r="A1862" i="74" s="1"/>
  <c r="A1863" i="74" s="1"/>
  <c r="A1864" i="74" s="1"/>
  <c r="A1865" i="74" s="1"/>
  <c r="A1866" i="74" s="1"/>
  <c r="A1867" i="74" s="1"/>
  <c r="A1868" i="74" s="1"/>
  <c r="A1869" i="74" s="1"/>
  <c r="A1870" i="74" s="1"/>
  <c r="A1871" i="74" s="1"/>
  <c r="A1872" i="74" s="1"/>
  <c r="A1873" i="74" s="1"/>
  <c r="A1874" i="74" s="1"/>
  <c r="A1875" i="74" s="1"/>
  <c r="A1876" i="74" s="1"/>
  <c r="A1877" i="74" s="1"/>
  <c r="A1878" i="74" s="1"/>
  <c r="A1879" i="74" s="1"/>
  <c r="A1880" i="74" s="1"/>
  <c r="A1881" i="74" s="1"/>
  <c r="A1882" i="74" s="1"/>
  <c r="A1883" i="74" s="1"/>
  <c r="A1884" i="74" s="1"/>
  <c r="A1885" i="74" s="1"/>
  <c r="A1886" i="74" s="1"/>
  <c r="A1887" i="74" s="1"/>
  <c r="A1888" i="74" s="1"/>
  <c r="A1889" i="74" s="1"/>
  <c r="A1890" i="74" s="1"/>
  <c r="A1891" i="74" s="1"/>
  <c r="A1892" i="74" s="1"/>
  <c r="A1893" i="74" s="1"/>
  <c r="A1894" i="74" s="1"/>
  <c r="A1895" i="74" s="1"/>
  <c r="A1896" i="74" s="1"/>
  <c r="A1897" i="74" s="1"/>
  <c r="A1898" i="74" s="1"/>
  <c r="A1899" i="74" s="1"/>
  <c r="A1900" i="74" s="1"/>
  <c r="A1901" i="74" s="1"/>
  <c r="A1902" i="74" s="1"/>
  <c r="A1903" i="74" s="1"/>
  <c r="A1904" i="74" s="1"/>
  <c r="A1905" i="74" s="1"/>
  <c r="A1906" i="74" s="1"/>
  <c r="A1907" i="74" s="1"/>
  <c r="A1908" i="74" s="1"/>
  <c r="A1909" i="74" s="1"/>
  <c r="A1910" i="74" s="1"/>
  <c r="A1911" i="74" s="1"/>
  <c r="A1912" i="74" s="1"/>
  <c r="A1913" i="74" s="1"/>
  <c r="A1914" i="74" s="1"/>
  <c r="A1915" i="74" s="1"/>
  <c r="A1916" i="74" s="1"/>
  <c r="A1917" i="74" s="1"/>
  <c r="A1918" i="74" s="1"/>
  <c r="A1919" i="74" s="1"/>
  <c r="A1920" i="74" s="1"/>
  <c r="A1921" i="74" s="1"/>
  <c r="A1922" i="74" s="1"/>
  <c r="A1923" i="74" s="1"/>
  <c r="A1924" i="74" s="1"/>
  <c r="A1925" i="74" s="1"/>
  <c r="A1926" i="74" s="1"/>
  <c r="A1927" i="74" s="1"/>
  <c r="A1928" i="74" s="1"/>
  <c r="A1929" i="74" s="1"/>
  <c r="A1930" i="74" s="1"/>
  <c r="A1931" i="74" s="1"/>
  <c r="A1932" i="74" s="1"/>
  <c r="A1933" i="74" s="1"/>
  <c r="A1934" i="74" s="1"/>
  <c r="A1935" i="74" s="1"/>
  <c r="A1936" i="74" s="1"/>
  <c r="A1937" i="74" s="1"/>
  <c r="A1938" i="74" s="1"/>
  <c r="A1939" i="74" s="1"/>
  <c r="A1940" i="74" s="1"/>
  <c r="A1941" i="74" s="1"/>
  <c r="A1942" i="74" s="1"/>
  <c r="A1943" i="74" s="1"/>
  <c r="A1944" i="74" s="1"/>
  <c r="A1945" i="74" s="1"/>
  <c r="A1946" i="74" s="1"/>
  <c r="A1947" i="74" s="1"/>
  <c r="A1948" i="74" s="1"/>
  <c r="A1949" i="74" s="1"/>
  <c r="A1950" i="74" s="1"/>
  <c r="A1951" i="74" s="1"/>
  <c r="A1952" i="74" s="1"/>
  <c r="A1953" i="74" s="1"/>
  <c r="A1954" i="74" s="1"/>
  <c r="A1955" i="74" s="1"/>
  <c r="A1956" i="74" s="1"/>
  <c r="A1957" i="74" s="1"/>
  <c r="A1958" i="74" s="1"/>
  <c r="A1959" i="74" s="1"/>
  <c r="A1960" i="74" s="1"/>
  <c r="A1961" i="74" s="1"/>
  <c r="A1962" i="74" s="1"/>
  <c r="A1963" i="74" s="1"/>
  <c r="A1964" i="74" s="1"/>
  <c r="A1965" i="74" s="1"/>
  <c r="A1966" i="74" s="1"/>
  <c r="A1967" i="74" s="1"/>
  <c r="A1968" i="74" s="1"/>
  <c r="A1969" i="74" s="1"/>
  <c r="A1970" i="74" s="1"/>
  <c r="A1971" i="74" s="1"/>
  <c r="A1972" i="74" s="1"/>
  <c r="A1973" i="74" s="1"/>
  <c r="A1974" i="74" s="1"/>
  <c r="A1975" i="74" s="1"/>
  <c r="A1976" i="74" s="1"/>
  <c r="A1977" i="74" s="1"/>
  <c r="A1978" i="74" s="1"/>
  <c r="A1979" i="74" s="1"/>
  <c r="A1980" i="74" s="1"/>
  <c r="A1981" i="74" s="1"/>
  <c r="A1982" i="74" s="1"/>
  <c r="A1983" i="74" s="1"/>
  <c r="A1984" i="74" s="1"/>
  <c r="A1985" i="74" s="1"/>
  <c r="A1986" i="74" s="1"/>
  <c r="A1987" i="74" s="1"/>
  <c r="A1988" i="74" s="1"/>
  <c r="A1989" i="74" s="1"/>
  <c r="A1990" i="74" s="1"/>
  <c r="A1991" i="74" s="1"/>
  <c r="A1992" i="74" s="1"/>
  <c r="A1993" i="74" s="1"/>
  <c r="A1994" i="74" s="1"/>
  <c r="A1995" i="74" s="1"/>
  <c r="A1996" i="74" s="1"/>
  <c r="A1997" i="74" s="1"/>
  <c r="A1998" i="74" s="1"/>
  <c r="A1999" i="74" s="1"/>
  <c r="A2000" i="74" s="1"/>
  <c r="A2001" i="74" s="1"/>
  <c r="A2002" i="74" s="1"/>
  <c r="A2003" i="74" s="1"/>
  <c r="A2004" i="74" s="1"/>
  <c r="A2005" i="74" s="1"/>
  <c r="A2006" i="74" s="1"/>
  <c r="A2007" i="74" s="1"/>
  <c r="A2008" i="74" s="1"/>
  <c r="A2009" i="74" s="1"/>
  <c r="A2010" i="74" s="1"/>
  <c r="A2011" i="74" s="1"/>
  <c r="A2012" i="74" s="1"/>
  <c r="A2013" i="74" s="1"/>
  <c r="A2014" i="74" s="1"/>
  <c r="A2015" i="74" s="1"/>
  <c r="A2016" i="74" s="1"/>
  <c r="A2017" i="74" s="1"/>
  <c r="A2018" i="74" s="1"/>
  <c r="A2019" i="74" s="1"/>
  <c r="A2020" i="74" s="1"/>
  <c r="A2021" i="74" s="1"/>
  <c r="A2022" i="74" s="1"/>
  <c r="A2023" i="74" s="1"/>
  <c r="A2024" i="74" s="1"/>
  <c r="A2025" i="74" s="1"/>
  <c r="A2026" i="74" s="1"/>
  <c r="A2027" i="74" s="1"/>
  <c r="A2028" i="74" s="1"/>
  <c r="A2029" i="74" s="1"/>
  <c r="A2030" i="74" s="1"/>
  <c r="A2031" i="74" s="1"/>
  <c r="A2032" i="74" s="1"/>
  <c r="A2033" i="74" s="1"/>
  <c r="A2034" i="74" s="1"/>
  <c r="A2035" i="74" s="1"/>
  <c r="A2036" i="74" s="1"/>
  <c r="A2037" i="74" s="1"/>
  <c r="A2038" i="74" s="1"/>
  <c r="A2039" i="74" s="1"/>
  <c r="A2040" i="74" s="1"/>
  <c r="A2041" i="74" s="1"/>
  <c r="A2042" i="74" s="1"/>
  <c r="A2043" i="74" s="1"/>
  <c r="A2044" i="74" s="1"/>
  <c r="A2045" i="74" s="1"/>
  <c r="A2046" i="74" s="1"/>
  <c r="A2047" i="74" s="1"/>
  <c r="A2048" i="74" s="1"/>
  <c r="A2049" i="74" s="1"/>
  <c r="A2050" i="74" s="1"/>
  <c r="A2051" i="74" s="1"/>
  <c r="A2052" i="74" s="1"/>
  <c r="A2053" i="74" s="1"/>
  <c r="A2054" i="74" s="1"/>
  <c r="A2055" i="74" s="1"/>
  <c r="A2056" i="74" s="1"/>
  <c r="A2057" i="74" s="1"/>
  <c r="A2058" i="74" s="1"/>
  <c r="A2059" i="74" s="1"/>
  <c r="A2060" i="74" s="1"/>
  <c r="A2061" i="74" s="1"/>
  <c r="A2062" i="74" s="1"/>
  <c r="A2063" i="74" s="1"/>
  <c r="A2064" i="74" s="1"/>
  <c r="A2065" i="74" s="1"/>
  <c r="A2066" i="74" s="1"/>
  <c r="A2067" i="74" s="1"/>
  <c r="A2068" i="74" s="1"/>
  <c r="A2069" i="74" s="1"/>
  <c r="A2070" i="74" s="1"/>
  <c r="A2071" i="74" s="1"/>
  <c r="A2072" i="74" s="1"/>
  <c r="A2073" i="74" s="1"/>
  <c r="A2074" i="74" s="1"/>
  <c r="A2075" i="74" s="1"/>
  <c r="A2076" i="74" s="1"/>
  <c r="A2077" i="74" s="1"/>
  <c r="A2078" i="74" s="1"/>
  <c r="A2079" i="74" s="1"/>
  <c r="A2080" i="74" s="1"/>
  <c r="A2081" i="74" s="1"/>
  <c r="A2082" i="74" s="1"/>
  <c r="A2083" i="74" s="1"/>
  <c r="A2084" i="74" s="1"/>
  <c r="A2085" i="74" s="1"/>
  <c r="A2086" i="74" s="1"/>
  <c r="A2087" i="74" s="1"/>
  <c r="A2088" i="74" s="1"/>
  <c r="A2089" i="74" s="1"/>
  <c r="A2090" i="74" s="1"/>
  <c r="A2091" i="74" s="1"/>
  <c r="A2092" i="74" s="1"/>
  <c r="A2093" i="74" s="1"/>
  <c r="A2094" i="74" s="1"/>
  <c r="A2095" i="74" s="1"/>
  <c r="A2096" i="74" s="1"/>
  <c r="A2097" i="74" s="1"/>
  <c r="A2098" i="74" s="1"/>
  <c r="A2099" i="74" s="1"/>
  <c r="A2100" i="74" s="1"/>
  <c r="A2101" i="74" s="1"/>
  <c r="A2102" i="74" s="1"/>
  <c r="A2103" i="74" s="1"/>
  <c r="A2104" i="74" s="1"/>
  <c r="A2105" i="74" s="1"/>
  <c r="A2106" i="74" s="1"/>
  <c r="A2107" i="74" s="1"/>
  <c r="A2108" i="74" s="1"/>
  <c r="A2109" i="74" s="1"/>
  <c r="A2110" i="74" s="1"/>
  <c r="A2111" i="74" s="1"/>
  <c r="A2112" i="74" s="1"/>
  <c r="A2113" i="74" s="1"/>
  <c r="A2114" i="74" s="1"/>
  <c r="A2115" i="74" s="1"/>
  <c r="A2116" i="74" s="1"/>
  <c r="A2117" i="74" s="1"/>
  <c r="A2118" i="74" s="1"/>
  <c r="A2119" i="74" s="1"/>
  <c r="A2120" i="74" s="1"/>
  <c r="A2121" i="74" s="1"/>
  <c r="A2122" i="74" s="1"/>
  <c r="A2123" i="74" s="1"/>
  <c r="A2124" i="74" s="1"/>
  <c r="A2125" i="74" s="1"/>
  <c r="A2126" i="74" s="1"/>
  <c r="A2127" i="74" s="1"/>
  <c r="A2128" i="74" s="1"/>
  <c r="A2129" i="74" s="1"/>
  <c r="A2130" i="74" s="1"/>
  <c r="A2131" i="74" s="1"/>
  <c r="A2132" i="74" s="1"/>
  <c r="A2133" i="74" s="1"/>
  <c r="A2134" i="74" s="1"/>
  <c r="A2135" i="74" s="1"/>
  <c r="A2136" i="74" s="1"/>
  <c r="A2137" i="74" s="1"/>
  <c r="A2138" i="74" s="1"/>
  <c r="A2139" i="74" s="1"/>
  <c r="A2140" i="74" s="1"/>
  <c r="A2141" i="74" s="1"/>
  <c r="A2142" i="74" s="1"/>
  <c r="A2143" i="74" s="1"/>
  <c r="A2144" i="74" s="1"/>
  <c r="A2145" i="74" s="1"/>
  <c r="A2146" i="74" s="1"/>
  <c r="A2147" i="74" s="1"/>
  <c r="A2148" i="74" s="1"/>
  <c r="A2149" i="74" s="1"/>
  <c r="A2150" i="74" s="1"/>
  <c r="A2151" i="74" s="1"/>
  <c r="A2152" i="74" s="1"/>
  <c r="A2153" i="74" s="1"/>
  <c r="A2154" i="74" s="1"/>
  <c r="A2155" i="74" s="1"/>
  <c r="A2156" i="74" s="1"/>
  <c r="A2157" i="74" s="1"/>
  <c r="A2158" i="74" s="1"/>
  <c r="A2159" i="74" s="1"/>
  <c r="A2160" i="74" s="1"/>
  <c r="A2161" i="74" s="1"/>
  <c r="A2162" i="74" s="1"/>
  <c r="A2163" i="74" s="1"/>
  <c r="A2164" i="74" s="1"/>
  <c r="A2165" i="74" s="1"/>
  <c r="A2166" i="74" s="1"/>
  <c r="A2167" i="74" s="1"/>
  <c r="A2168" i="74" s="1"/>
  <c r="A2169" i="74" s="1"/>
  <c r="A2170" i="74" s="1"/>
  <c r="A2171" i="74" s="1"/>
  <c r="A2172" i="74" s="1"/>
  <c r="A2173" i="74" s="1"/>
  <c r="A2174" i="74" s="1"/>
  <c r="A2175" i="74" s="1"/>
  <c r="A2176" i="74" s="1"/>
  <c r="A2177" i="74" s="1"/>
  <c r="A2178" i="74" s="1"/>
  <c r="A2179" i="74" s="1"/>
  <c r="A2180" i="74" s="1"/>
  <c r="A2181" i="74" s="1"/>
  <c r="A2182" i="74" s="1"/>
  <c r="A2183" i="74" s="1"/>
  <c r="A2184" i="74" s="1"/>
  <c r="A2185" i="74" s="1"/>
  <c r="A2186" i="74" s="1"/>
  <c r="A2187" i="74" s="1"/>
  <c r="A2188" i="74" s="1"/>
  <c r="A2189" i="74" s="1"/>
  <c r="A2190" i="74" s="1"/>
  <c r="A2191" i="74" s="1"/>
  <c r="A2192" i="74" s="1"/>
  <c r="A2193" i="74" s="1"/>
  <c r="A2194" i="74" s="1"/>
  <c r="A2195" i="74" s="1"/>
  <c r="A2196" i="74" s="1"/>
  <c r="A2197" i="74" s="1"/>
  <c r="A2198" i="74" s="1"/>
  <c r="A2199" i="74" s="1"/>
  <c r="A2200" i="74" s="1"/>
  <c r="A2201" i="74" s="1"/>
  <c r="A2202" i="74" s="1"/>
  <c r="A2203" i="74" s="1"/>
  <c r="A2204" i="74" s="1"/>
  <c r="A2205" i="74" s="1"/>
  <c r="A2206" i="74" s="1"/>
  <c r="A2207" i="74" s="1"/>
  <c r="A2208" i="74" s="1"/>
  <c r="A2209" i="74" s="1"/>
  <c r="A2210" i="74" s="1"/>
  <c r="A2211" i="74" s="1"/>
  <c r="A2212" i="74" s="1"/>
  <c r="A2213" i="74" s="1"/>
  <c r="A2214" i="74" s="1"/>
  <c r="A2215" i="74" s="1"/>
  <c r="A2216" i="74" s="1"/>
  <c r="A2217" i="74" s="1"/>
  <c r="A2218" i="74" s="1"/>
  <c r="A2219" i="74" s="1"/>
  <c r="A2220" i="74" s="1"/>
  <c r="A2221" i="74" s="1"/>
  <c r="A2222" i="74" s="1"/>
  <c r="A2223" i="74" s="1"/>
  <c r="A2224" i="74" s="1"/>
  <c r="A2225" i="74" s="1"/>
  <c r="A2226" i="74" s="1"/>
  <c r="A2227" i="74" s="1"/>
  <c r="A2228" i="74" s="1"/>
  <c r="A2229" i="74" s="1"/>
  <c r="A2230" i="74" s="1"/>
  <c r="A2231" i="74" s="1"/>
  <c r="A2232" i="74" s="1"/>
  <c r="A2233" i="74" s="1"/>
  <c r="A2234" i="74" s="1"/>
  <c r="A2235" i="74" s="1"/>
  <c r="A2236" i="74" s="1"/>
  <c r="A2237" i="74" s="1"/>
  <c r="A2238" i="74" s="1"/>
  <c r="A2239" i="74" s="1"/>
  <c r="A2240" i="74" s="1"/>
  <c r="A2241" i="74" s="1"/>
  <c r="A2242" i="74" s="1"/>
  <c r="A2243" i="74" s="1"/>
  <c r="A2244" i="74" s="1"/>
  <c r="A2245" i="74" s="1"/>
  <c r="A2246" i="74" s="1"/>
  <c r="A2247" i="74" s="1"/>
  <c r="A2248" i="74" s="1"/>
  <c r="A2249" i="74" s="1"/>
  <c r="A2250" i="74" s="1"/>
  <c r="A2251" i="74" s="1"/>
  <c r="A2252" i="74" s="1"/>
  <c r="A2253" i="74" s="1"/>
  <c r="A2254" i="74" s="1"/>
  <c r="A2255" i="74" s="1"/>
  <c r="A2256" i="74" s="1"/>
  <c r="A2257" i="74" s="1"/>
  <c r="A2258" i="74" s="1"/>
  <c r="A2259" i="74" s="1"/>
  <c r="A2260" i="74" s="1"/>
  <c r="A2261" i="74" s="1"/>
  <c r="A2262" i="74" s="1"/>
  <c r="A2263" i="74" s="1"/>
  <c r="A2264" i="74" s="1"/>
  <c r="A2265" i="74" s="1"/>
  <c r="A2266" i="74" s="1"/>
  <c r="A2267" i="74" s="1"/>
  <c r="A2268" i="74" s="1"/>
  <c r="A2269" i="74" s="1"/>
  <c r="A2270" i="74" s="1"/>
  <c r="A2271" i="74" s="1"/>
  <c r="A2272" i="74" s="1"/>
  <c r="A2273" i="74" s="1"/>
  <c r="A2274" i="74" s="1"/>
  <c r="A2275" i="74" s="1"/>
  <c r="A2276" i="74" s="1"/>
  <c r="A2277" i="74" s="1"/>
  <c r="A2278" i="74" s="1"/>
  <c r="A2279" i="74" s="1"/>
  <c r="A2280" i="74" s="1"/>
  <c r="A2281" i="74" s="1"/>
  <c r="A2282" i="74" s="1"/>
  <c r="A2283" i="74" s="1"/>
  <c r="A2284" i="74" s="1"/>
  <c r="A2285" i="74" s="1"/>
  <c r="A2286" i="74" s="1"/>
  <c r="A2287" i="74" s="1"/>
  <c r="A2288" i="74" s="1"/>
  <c r="A2289" i="74" s="1"/>
  <c r="A2290" i="74" s="1"/>
  <c r="A2291" i="74" s="1"/>
  <c r="A2292" i="74" s="1"/>
  <c r="A2293" i="74" s="1"/>
  <c r="A2294" i="74" s="1"/>
  <c r="A2295" i="74" s="1"/>
  <c r="A2296" i="74" s="1"/>
  <c r="A2297" i="74" s="1"/>
  <c r="A2298" i="74" s="1"/>
  <c r="A2299" i="74" s="1"/>
  <c r="A2300" i="74" s="1"/>
  <c r="A2301" i="74" s="1"/>
  <c r="A2302" i="74" s="1"/>
  <c r="A2303" i="74" s="1"/>
  <c r="A2304" i="74" s="1"/>
  <c r="A2305" i="74" s="1"/>
  <c r="A2306" i="74" s="1"/>
  <c r="A2307" i="74" s="1"/>
  <c r="A2308" i="74" s="1"/>
  <c r="A2309" i="74" s="1"/>
  <c r="A2310" i="74" s="1"/>
  <c r="A2311" i="74" s="1"/>
  <c r="A2312" i="74" s="1"/>
  <c r="A2313" i="74" s="1"/>
  <c r="A2314" i="74" s="1"/>
  <c r="A2315" i="74" s="1"/>
  <c r="A2316" i="74" s="1"/>
  <c r="A2317" i="74" s="1"/>
  <c r="A2318" i="74" s="1"/>
  <c r="A2319" i="74" s="1"/>
  <c r="A2320" i="74" s="1"/>
  <c r="A2321" i="74" s="1"/>
  <c r="A2322" i="74" s="1"/>
  <c r="A2323" i="74" s="1"/>
  <c r="A2324" i="74" s="1"/>
  <c r="A2325" i="74" s="1"/>
  <c r="A2326" i="74" s="1"/>
  <c r="A2327" i="74" s="1"/>
  <c r="A2328" i="74" s="1"/>
  <c r="A2329" i="74" s="1"/>
  <c r="A2330" i="74" s="1"/>
  <c r="A2331" i="74" s="1"/>
  <c r="A2332" i="74" s="1"/>
  <c r="A2333" i="74" s="1"/>
  <c r="A2334" i="74" s="1"/>
  <c r="A2335" i="74" s="1"/>
  <c r="A2336" i="74" s="1"/>
  <c r="A2337" i="74" s="1"/>
  <c r="A2338" i="74" s="1"/>
  <c r="A2339" i="74" s="1"/>
  <c r="A2340" i="74" s="1"/>
  <c r="A2341" i="74" s="1"/>
  <c r="A2342" i="74" s="1"/>
  <c r="A2343" i="74" s="1"/>
  <c r="A2344" i="74" s="1"/>
  <c r="A2345" i="74" s="1"/>
  <c r="A2346" i="74" s="1"/>
  <c r="A2347" i="74" s="1"/>
  <c r="A2348" i="74" s="1"/>
  <c r="A2349" i="74" s="1"/>
  <c r="A2350" i="74" s="1"/>
  <c r="A2351" i="74" s="1"/>
  <c r="A2352" i="74" s="1"/>
  <c r="A2353" i="74" s="1"/>
  <c r="A2354" i="74" s="1"/>
  <c r="A2355" i="74" s="1"/>
  <c r="A2356" i="74" s="1"/>
  <c r="A2357" i="74" s="1"/>
  <c r="A2358" i="74" s="1"/>
  <c r="A2359" i="74" s="1"/>
  <c r="A2360" i="74" s="1"/>
  <c r="A2361" i="74" s="1"/>
  <c r="A2362" i="74" s="1"/>
  <c r="A2363" i="74" s="1"/>
  <c r="A2364" i="74" s="1"/>
  <c r="A2365" i="74" s="1"/>
  <c r="A2366" i="74" s="1"/>
  <c r="A2367" i="74" s="1"/>
  <c r="A2368" i="74" s="1"/>
  <c r="A2369" i="74" s="1"/>
  <c r="A2370" i="74" s="1"/>
  <c r="A2371" i="74" s="1"/>
  <c r="A2372" i="74" s="1"/>
  <c r="A2373" i="74" s="1"/>
  <c r="A2374" i="74" s="1"/>
  <c r="A2375" i="74" s="1"/>
  <c r="A2376" i="74" s="1"/>
  <c r="A2377" i="74" s="1"/>
  <c r="A2378" i="74" s="1"/>
  <c r="A2379" i="74" s="1"/>
  <c r="A2380" i="74" s="1"/>
  <c r="A2381" i="74" s="1"/>
  <c r="A2382" i="74" s="1"/>
  <c r="A2383" i="74" s="1"/>
  <c r="A2384" i="74" s="1"/>
  <c r="A2385" i="74" s="1"/>
  <c r="A2386" i="74" s="1"/>
  <c r="A2387" i="74" s="1"/>
  <c r="A2388" i="74" s="1"/>
  <c r="A2389" i="74" s="1"/>
  <c r="A2390" i="74" s="1"/>
  <c r="A2391" i="74" s="1"/>
  <c r="A2392" i="74" s="1"/>
  <c r="A2393" i="74" s="1"/>
  <c r="A2394" i="74" s="1"/>
  <c r="A2395" i="74" s="1"/>
  <c r="A2396" i="74" s="1"/>
  <c r="A2397" i="74" s="1"/>
  <c r="A2398" i="74" s="1"/>
  <c r="A2399" i="74" s="1"/>
  <c r="A2400" i="74" s="1"/>
  <c r="A2401" i="74" s="1"/>
  <c r="A2402" i="74" s="1"/>
  <c r="A2403" i="74" s="1"/>
  <c r="A2404" i="74" s="1"/>
  <c r="A2405" i="74" s="1"/>
  <c r="A2406" i="74" s="1"/>
  <c r="A2407" i="74" s="1"/>
  <c r="A2408" i="74" s="1"/>
  <c r="A2409" i="74" s="1"/>
  <c r="A2410" i="74" s="1"/>
  <c r="A2411" i="74" s="1"/>
  <c r="A2412" i="74" s="1"/>
  <c r="A2413" i="74" s="1"/>
  <c r="A2414" i="74" s="1"/>
  <c r="A2415" i="74" s="1"/>
  <c r="A2416" i="74" s="1"/>
  <c r="A2417" i="74" s="1"/>
  <c r="A2418" i="74" s="1"/>
  <c r="A2419" i="74" s="1"/>
  <c r="A2420" i="74" s="1"/>
  <c r="A2421" i="74" s="1"/>
  <c r="A2422" i="74" s="1"/>
  <c r="A2423" i="74" s="1"/>
  <c r="A2424" i="74" s="1"/>
  <c r="A2425" i="74" s="1"/>
  <c r="A2426" i="74" s="1"/>
  <c r="A2427" i="74" s="1"/>
  <c r="A2428" i="74" s="1"/>
  <c r="A2429" i="74" s="1"/>
  <c r="A2430" i="74" s="1"/>
  <c r="A2431" i="74" s="1"/>
  <c r="A2432" i="74" s="1"/>
  <c r="A2433" i="74" s="1"/>
  <c r="A2434" i="74" s="1"/>
  <c r="A2435" i="74" s="1"/>
  <c r="A2436" i="74" s="1"/>
  <c r="A2437" i="74" s="1"/>
  <c r="A2438" i="74" s="1"/>
  <c r="A2439" i="74" s="1"/>
  <c r="A2440" i="74" s="1"/>
  <c r="A2441" i="74" s="1"/>
  <c r="A2442" i="74" s="1"/>
  <c r="A2443" i="74" s="1"/>
  <c r="A2444" i="74" s="1"/>
  <c r="A2445" i="74" s="1"/>
  <c r="A2446" i="74" s="1"/>
  <c r="A2447" i="74" s="1"/>
  <c r="A2448" i="74" s="1"/>
  <c r="A2449" i="74" s="1"/>
  <c r="A2450" i="74" s="1"/>
  <c r="A2451" i="74" s="1"/>
  <c r="A2452" i="74" s="1"/>
  <c r="A2453" i="74" s="1"/>
  <c r="A2454" i="74" s="1"/>
  <c r="A2455" i="74" s="1"/>
  <c r="A2456" i="74" s="1"/>
  <c r="A2457" i="74" s="1"/>
  <c r="A2458" i="74" s="1"/>
  <c r="A2459" i="74" s="1"/>
  <c r="A2460" i="74" s="1"/>
  <c r="A2461" i="74" s="1"/>
  <c r="A2462" i="74" s="1"/>
  <c r="A2463" i="74" s="1"/>
  <c r="A2464" i="74" s="1"/>
  <c r="A2465" i="74" s="1"/>
  <c r="A2466" i="74" s="1"/>
  <c r="A2467" i="74" s="1"/>
  <c r="A2468" i="74" s="1"/>
  <c r="A2469" i="74" s="1"/>
  <c r="A2470" i="74" s="1"/>
  <c r="A2471" i="74" s="1"/>
  <c r="A2472" i="74" s="1"/>
  <c r="A2473" i="74" s="1"/>
  <c r="A2474" i="74" s="1"/>
  <c r="A2475" i="74" s="1"/>
  <c r="A2476" i="74" s="1"/>
  <c r="A2477" i="74" s="1"/>
  <c r="A2478" i="74" s="1"/>
  <c r="A2479" i="74" s="1"/>
  <c r="A2480" i="74" s="1"/>
  <c r="A2481" i="74" s="1"/>
  <c r="A2482" i="74" s="1"/>
  <c r="A2483" i="74" s="1"/>
  <c r="A2484" i="74" s="1"/>
  <c r="A2485" i="74" s="1"/>
  <c r="A2486" i="74" s="1"/>
  <c r="A2487" i="74" s="1"/>
  <c r="A2488" i="74" s="1"/>
  <c r="A2489" i="74" s="1"/>
  <c r="A2490" i="74" s="1"/>
  <c r="A2491" i="74" s="1"/>
  <c r="A2492" i="74" s="1"/>
  <c r="A2493" i="74" s="1"/>
  <c r="A2494" i="74" s="1"/>
  <c r="A2495" i="74" s="1"/>
  <c r="A2496" i="74" s="1"/>
  <c r="A2497" i="74" s="1"/>
  <c r="A2498" i="74" s="1"/>
  <c r="A2499" i="74" s="1"/>
  <c r="A2500" i="74" s="1"/>
  <c r="A2501" i="74" s="1"/>
  <c r="A2502" i="74" s="1"/>
  <c r="A2503" i="74" s="1"/>
  <c r="A2504" i="74" s="1"/>
  <c r="A2505" i="74" s="1"/>
  <c r="A2506" i="74" s="1"/>
  <c r="A2507" i="74" s="1"/>
  <c r="A2508" i="74" s="1"/>
  <c r="A2509" i="74" s="1"/>
  <c r="A2510" i="74" s="1"/>
  <c r="A2511" i="74" s="1"/>
  <c r="A2512" i="74" s="1"/>
  <c r="A2513" i="74" s="1"/>
  <c r="A2514" i="74" s="1"/>
  <c r="A2515" i="74" s="1"/>
  <c r="A2516" i="74" s="1"/>
  <c r="A2517" i="74" s="1"/>
  <c r="A2518" i="74" s="1"/>
  <c r="A2519" i="74" s="1"/>
  <c r="A2520" i="74" s="1"/>
  <c r="A2521" i="74" s="1"/>
  <c r="A2522" i="74" s="1"/>
  <c r="A2523" i="74" s="1"/>
  <c r="A2524" i="74" s="1"/>
  <c r="A2525" i="74" s="1"/>
  <c r="A2526" i="74" s="1"/>
  <c r="A2527" i="74" s="1"/>
  <c r="A2528" i="74" s="1"/>
  <c r="A2529" i="74" s="1"/>
  <c r="A2530" i="74" s="1"/>
  <c r="A2531" i="74" s="1"/>
  <c r="A2532" i="74" s="1"/>
  <c r="A2533" i="74" s="1"/>
  <c r="A2534" i="74" s="1"/>
  <c r="A2535" i="74" s="1"/>
  <c r="A2536" i="74" s="1"/>
  <c r="A2537" i="74" s="1"/>
  <c r="A2538" i="74" s="1"/>
  <c r="A2539" i="74" s="1"/>
  <c r="A2540" i="74" s="1"/>
  <c r="A2541" i="74" s="1"/>
  <c r="A2542" i="74" s="1"/>
  <c r="A2543" i="74" s="1"/>
  <c r="A2544" i="74" s="1"/>
  <c r="A2545" i="74" s="1"/>
  <c r="A2546" i="74" s="1"/>
  <c r="A2547" i="74" s="1"/>
  <c r="A2548" i="74" s="1"/>
  <c r="A2549" i="74" s="1"/>
  <c r="A2550" i="74" s="1"/>
  <c r="A2551" i="74" s="1"/>
  <c r="A2552" i="74" s="1"/>
  <c r="A2553" i="74" s="1"/>
  <c r="A2554" i="74" s="1"/>
  <c r="A2555" i="74" s="1"/>
  <c r="A2556" i="74" s="1"/>
  <c r="A2557" i="74" s="1"/>
  <c r="A2558" i="74" s="1"/>
  <c r="A2559" i="74" s="1"/>
  <c r="A2560" i="74" s="1"/>
  <c r="A2561" i="74" s="1"/>
  <c r="A2562" i="74" s="1"/>
  <c r="A2563" i="74" s="1"/>
  <c r="A2564" i="74" s="1"/>
  <c r="A2565" i="74" s="1"/>
  <c r="A2566" i="74" s="1"/>
  <c r="A2567" i="74" s="1"/>
  <c r="A2568" i="74" s="1"/>
  <c r="A2569" i="74" s="1"/>
  <c r="A2570" i="74" s="1"/>
  <c r="A2571" i="74" s="1"/>
  <c r="A2572" i="74" s="1"/>
  <c r="A2573" i="74" s="1"/>
  <c r="A2574" i="74" s="1"/>
  <c r="A2575" i="74" s="1"/>
  <c r="A2576" i="74" s="1"/>
  <c r="A2577" i="74" s="1"/>
  <c r="A2578" i="74" s="1"/>
  <c r="A2579" i="74" s="1"/>
  <c r="A2580" i="74" s="1"/>
  <c r="A2581" i="74" s="1"/>
  <c r="A2582" i="74" s="1"/>
  <c r="A2583" i="74" s="1"/>
  <c r="A2584" i="74" s="1"/>
  <c r="A2585" i="74" s="1"/>
  <c r="A2586" i="74" s="1"/>
  <c r="A2587" i="74" s="1"/>
  <c r="A2588" i="74" s="1"/>
  <c r="A2589" i="74" s="1"/>
  <c r="A2590" i="74" s="1"/>
  <c r="A2591" i="74" s="1"/>
  <c r="A2592" i="74" s="1"/>
  <c r="A2593" i="74" s="1"/>
  <c r="A2594" i="74" s="1"/>
  <c r="A2595" i="74" s="1"/>
  <c r="A2596" i="74" s="1"/>
  <c r="A2597" i="74" s="1"/>
  <c r="A2598" i="74" s="1"/>
  <c r="A2599" i="74" s="1"/>
  <c r="A2600" i="74" s="1"/>
  <c r="A2601" i="74" s="1"/>
  <c r="A2602" i="74" s="1"/>
  <c r="A2603" i="74" s="1"/>
  <c r="A2604" i="74" s="1"/>
  <c r="A2605" i="74" s="1"/>
  <c r="A2606" i="74" s="1"/>
  <c r="A2607" i="74" s="1"/>
  <c r="A2608" i="74" s="1"/>
  <c r="A2609" i="74" s="1"/>
  <c r="A2610" i="74" s="1"/>
  <c r="A2611" i="74" s="1"/>
  <c r="A2612" i="74" s="1"/>
  <c r="A2613" i="74" s="1"/>
  <c r="A2614" i="74" s="1"/>
  <c r="A2615" i="74" s="1"/>
  <c r="A2616" i="74" s="1"/>
  <c r="A2617" i="74" s="1"/>
  <c r="A2618" i="74" s="1"/>
  <c r="A2619" i="74" s="1"/>
  <c r="A2620" i="74" s="1"/>
  <c r="A2621" i="74" s="1"/>
  <c r="A2622" i="74" s="1"/>
  <c r="A2623" i="74" s="1"/>
  <c r="A2624" i="74" s="1"/>
  <c r="A2625" i="74" s="1"/>
  <c r="A2626" i="74" s="1"/>
  <c r="A2627" i="74" s="1"/>
  <c r="A2628" i="74" s="1"/>
  <c r="A2629" i="74" s="1"/>
  <c r="A2630" i="74" s="1"/>
  <c r="A2631" i="74" s="1"/>
  <c r="A2632" i="74" s="1"/>
  <c r="A2633" i="74" s="1"/>
  <c r="A2634" i="74" s="1"/>
  <c r="A2635" i="74" s="1"/>
  <c r="A2636" i="74" s="1"/>
  <c r="A2637" i="74" s="1"/>
  <c r="A2638" i="74" s="1"/>
  <c r="A2639" i="74" s="1"/>
  <c r="A2640" i="74" s="1"/>
  <c r="A2641" i="74" s="1"/>
  <c r="A2642" i="74" s="1"/>
  <c r="A2643" i="74" s="1"/>
  <c r="A2644" i="74" s="1"/>
  <c r="A2645" i="74" s="1"/>
  <c r="A2646" i="74" s="1"/>
  <c r="A2647" i="74" s="1"/>
  <c r="A2648" i="74" s="1"/>
  <c r="A2649" i="74" s="1"/>
  <c r="A2650" i="74" s="1"/>
  <c r="A2651" i="74" s="1"/>
  <c r="A2652" i="74" s="1"/>
  <c r="A2653" i="74" s="1"/>
  <c r="A2654" i="74" s="1"/>
  <c r="A2655" i="74" s="1"/>
  <c r="A2656" i="74" s="1"/>
  <c r="A2657" i="74" s="1"/>
  <c r="A2658" i="74" s="1"/>
  <c r="A2659" i="74" s="1"/>
  <c r="A2660" i="74" s="1"/>
  <c r="A2661" i="74" s="1"/>
  <c r="A2662" i="74" s="1"/>
  <c r="A2663" i="74" s="1"/>
  <c r="A2664" i="74" s="1"/>
  <c r="A2665" i="74" s="1"/>
  <c r="A2666" i="74" s="1"/>
  <c r="A2667" i="74" s="1"/>
  <c r="A2668" i="74" s="1"/>
  <c r="A2669" i="74" s="1"/>
  <c r="A2670" i="74" s="1"/>
  <c r="A2671" i="74" s="1"/>
  <c r="A2672" i="74" s="1"/>
  <c r="A2673" i="74" s="1"/>
  <c r="A2674" i="74" s="1"/>
  <c r="A2675" i="74" s="1"/>
  <c r="A2676" i="74" s="1"/>
  <c r="A2677" i="74" s="1"/>
  <c r="A2678" i="74" s="1"/>
  <c r="A2679" i="74" s="1"/>
  <c r="A2680" i="74" s="1"/>
  <c r="A2681" i="74" s="1"/>
  <c r="A2682" i="74" s="1"/>
  <c r="A2683" i="74" s="1"/>
  <c r="A2684" i="74" s="1"/>
  <c r="A2685" i="74" s="1"/>
  <c r="A2686" i="74" s="1"/>
  <c r="A2687" i="74" s="1"/>
  <c r="A2688" i="74" s="1"/>
  <c r="A2689" i="74" s="1"/>
  <c r="A2690" i="74" s="1"/>
  <c r="A2691" i="74" s="1"/>
  <c r="A2692" i="74" s="1"/>
  <c r="A2693" i="74" s="1"/>
  <c r="A2694" i="74" s="1"/>
  <c r="A2695" i="74" s="1"/>
  <c r="A2696" i="74" s="1"/>
  <c r="A2697" i="74" s="1"/>
  <c r="A2698" i="74" s="1"/>
  <c r="A2699" i="74" s="1"/>
  <c r="A2700" i="74" s="1"/>
  <c r="A2701" i="74" s="1"/>
  <c r="A2702" i="74" s="1"/>
  <c r="A2703" i="74" s="1"/>
  <c r="A2704" i="74" s="1"/>
  <c r="A2705" i="74" s="1"/>
  <c r="A2706" i="74" s="1"/>
  <c r="A2707" i="74" s="1"/>
  <c r="A2708" i="74" s="1"/>
  <c r="A2709" i="74" s="1"/>
  <c r="A2710" i="74" s="1"/>
  <c r="A2711" i="74" s="1"/>
  <c r="A2712" i="74" s="1"/>
  <c r="A2713" i="74" s="1"/>
  <c r="A2714" i="74" s="1"/>
  <c r="A2715" i="74" s="1"/>
  <c r="A2716" i="74" s="1"/>
  <c r="A2717" i="74" s="1"/>
  <c r="A2718" i="74" s="1"/>
  <c r="A2719" i="74" s="1"/>
  <c r="A2720" i="74" s="1"/>
  <c r="A2721" i="74" s="1"/>
  <c r="A2722" i="74" s="1"/>
  <c r="A2723" i="74" s="1"/>
  <c r="A2724" i="74" s="1"/>
  <c r="A2725" i="74" s="1"/>
  <c r="A2726" i="74" s="1"/>
  <c r="A2727" i="74" s="1"/>
  <c r="A2728" i="74" s="1"/>
  <c r="A2729" i="74" s="1"/>
  <c r="A2730" i="74" s="1"/>
  <c r="A2731" i="74" s="1"/>
  <c r="A2732" i="74" s="1"/>
  <c r="A2733" i="74" s="1"/>
  <c r="A2734" i="74" s="1"/>
  <c r="A2735" i="74" s="1"/>
  <c r="A2736" i="74" s="1"/>
  <c r="A2737" i="74" s="1"/>
  <c r="A2738" i="74" s="1"/>
  <c r="A2739" i="74" s="1"/>
  <c r="A2740" i="74" s="1"/>
  <c r="A2741" i="74" s="1"/>
  <c r="A2742" i="74" s="1"/>
  <c r="A2743" i="74" s="1"/>
  <c r="A2744" i="74" s="1"/>
  <c r="A2745" i="74" s="1"/>
  <c r="A2746" i="74" s="1"/>
  <c r="A2747" i="74" s="1"/>
  <c r="A2748" i="74" s="1"/>
  <c r="A2749" i="74" s="1"/>
  <c r="A2750" i="74" s="1"/>
  <c r="A2751" i="74" s="1"/>
  <c r="A2752" i="74" s="1"/>
  <c r="A2753" i="74" s="1"/>
  <c r="A2754" i="74" s="1"/>
  <c r="A2755" i="74" s="1"/>
  <c r="A2756" i="74" s="1"/>
  <c r="A2757" i="74" s="1"/>
  <c r="A2758" i="74" s="1"/>
  <c r="A2759" i="74" s="1"/>
  <c r="A2760" i="74" s="1"/>
  <c r="A2761" i="74" s="1"/>
  <c r="A2762" i="74" s="1"/>
  <c r="A2763" i="74" s="1"/>
  <c r="A2764" i="74" s="1"/>
  <c r="A2765" i="74" s="1"/>
  <c r="A2766" i="74" s="1"/>
  <c r="A2767" i="74" s="1"/>
  <c r="A2768" i="74" s="1"/>
  <c r="A2769" i="74" s="1"/>
  <c r="A2770" i="74" s="1"/>
  <c r="A2771" i="74" s="1"/>
  <c r="A2772" i="74" s="1"/>
  <c r="A2773" i="74" s="1"/>
  <c r="A2774" i="74" s="1"/>
  <c r="A2775" i="74" s="1"/>
  <c r="A2776" i="74" s="1"/>
  <c r="A2777" i="74" s="1"/>
  <c r="A2778" i="74" s="1"/>
  <c r="A2779" i="74" s="1"/>
  <c r="A2780" i="74" s="1"/>
  <c r="A2781" i="74" s="1"/>
  <c r="A2782" i="74" s="1"/>
  <c r="A2783" i="74" s="1"/>
  <c r="A2784" i="74" s="1"/>
  <c r="A2785" i="74" s="1"/>
  <c r="A2786" i="74" s="1"/>
  <c r="A2787" i="74" s="1"/>
  <c r="A2788" i="74" s="1"/>
  <c r="A2789" i="74" s="1"/>
  <c r="A2790" i="74" s="1"/>
  <c r="A2791" i="74" s="1"/>
  <c r="A2792" i="74" s="1"/>
  <c r="A2793" i="74" s="1"/>
  <c r="A2794" i="74" s="1"/>
  <c r="A2795" i="74" s="1"/>
  <c r="A2796" i="74" s="1"/>
  <c r="A2797" i="74" s="1"/>
  <c r="A2798" i="74" s="1"/>
  <c r="A2799" i="74" s="1"/>
  <c r="A2800" i="74" s="1"/>
  <c r="A2801" i="74" s="1"/>
  <c r="A2802" i="74" s="1"/>
  <c r="A2803" i="74" s="1"/>
  <c r="A2804" i="74" s="1"/>
  <c r="A2805" i="74" s="1"/>
  <c r="A2806" i="74" s="1"/>
  <c r="A2807" i="74" s="1"/>
  <c r="A2808" i="74" s="1"/>
  <c r="A2809" i="74" s="1"/>
  <c r="A2810" i="74" s="1"/>
  <c r="A2811" i="74" s="1"/>
  <c r="A2812" i="74" s="1"/>
  <c r="A2813" i="74" s="1"/>
  <c r="A2814" i="74" s="1"/>
  <c r="A2815" i="74" s="1"/>
  <c r="A2816" i="74" s="1"/>
  <c r="A2817" i="74" s="1"/>
  <c r="A2818" i="74" s="1"/>
  <c r="A2819" i="74" s="1"/>
  <c r="A2820" i="74" s="1"/>
  <c r="A2821" i="74" s="1"/>
  <c r="A2822" i="74" s="1"/>
  <c r="A2823" i="74" s="1"/>
  <c r="A2824" i="74" s="1"/>
  <c r="A2825" i="74" s="1"/>
  <c r="A2826" i="74" s="1"/>
  <c r="A2827" i="74" s="1"/>
  <c r="A2828" i="74" s="1"/>
  <c r="A2829" i="74" s="1"/>
  <c r="A2830" i="74" s="1"/>
  <c r="A2831" i="74" s="1"/>
  <c r="A2832" i="74" s="1"/>
  <c r="A2833" i="74" s="1"/>
  <c r="A2834" i="74" s="1"/>
  <c r="A2835" i="74" s="1"/>
  <c r="A2836" i="74" s="1"/>
  <c r="A2837" i="74" s="1"/>
  <c r="A2838" i="74" s="1"/>
  <c r="A2839" i="74" s="1"/>
  <c r="A2840" i="74" s="1"/>
  <c r="A2841" i="74" s="1"/>
  <c r="A2842" i="74" s="1"/>
  <c r="A2843" i="74" s="1"/>
  <c r="A2844" i="74" s="1"/>
  <c r="A2845" i="74" s="1"/>
  <c r="A2846" i="74" s="1"/>
  <c r="A2847" i="74" s="1"/>
  <c r="A2848" i="74" s="1"/>
  <c r="A2849" i="74" s="1"/>
  <c r="A2850" i="74" s="1"/>
  <c r="A2851" i="74" s="1"/>
  <c r="A2852" i="74" s="1"/>
  <c r="A2853" i="74" s="1"/>
  <c r="A2854" i="74" s="1"/>
  <c r="A2855" i="74" s="1"/>
  <c r="A2856" i="74" s="1"/>
  <c r="A2857" i="74" s="1"/>
  <c r="A2858" i="74" s="1"/>
  <c r="A2859" i="74" s="1"/>
  <c r="A2860" i="74" s="1"/>
  <c r="A2861" i="74" s="1"/>
  <c r="A2862" i="74" s="1"/>
  <c r="A2863" i="74" s="1"/>
  <c r="A2864" i="74" s="1"/>
  <c r="A2865" i="74" s="1"/>
  <c r="A2866" i="74" s="1"/>
  <c r="A2867" i="74" s="1"/>
  <c r="A2868" i="74" s="1"/>
  <c r="A2869" i="74" s="1"/>
  <c r="A2870" i="74" s="1"/>
  <c r="A2871" i="74" s="1"/>
  <c r="A2872" i="74" s="1"/>
  <c r="A2873" i="74" s="1"/>
  <c r="A2874" i="74" s="1"/>
  <c r="A2875" i="74" s="1"/>
  <c r="A2876" i="74" s="1"/>
  <c r="A2877" i="74" s="1"/>
  <c r="A2878" i="74" s="1"/>
  <c r="A2879" i="74" s="1"/>
  <c r="A2880" i="74" s="1"/>
  <c r="A2881" i="74" s="1"/>
  <c r="A2882" i="74" s="1"/>
  <c r="A2883" i="74" s="1"/>
  <c r="A2884" i="74" s="1"/>
  <c r="A2885" i="74" s="1"/>
  <c r="A2886" i="74" s="1"/>
  <c r="A2887" i="74" s="1"/>
  <c r="A2888" i="74" s="1"/>
  <c r="A2889" i="74" s="1"/>
  <c r="A2890" i="74" s="1"/>
  <c r="A2891" i="74" s="1"/>
  <c r="A2892" i="74" s="1"/>
  <c r="A2893" i="74" s="1"/>
  <c r="A2894" i="74" s="1"/>
  <c r="A2895" i="74" s="1"/>
  <c r="A2896" i="74" s="1"/>
  <c r="A2897" i="74" s="1"/>
  <c r="A2898" i="74" s="1"/>
  <c r="A2899" i="74" s="1"/>
  <c r="A2900" i="74" s="1"/>
  <c r="A2901" i="74" s="1"/>
  <c r="A2902" i="74" s="1"/>
  <c r="A2903" i="74" s="1"/>
  <c r="A2904" i="74" s="1"/>
  <c r="A2905" i="74" s="1"/>
  <c r="A2906" i="74" s="1"/>
  <c r="A2907" i="74" s="1"/>
  <c r="A2908" i="74" s="1"/>
  <c r="A2909" i="74" s="1"/>
  <c r="A2910" i="74" s="1"/>
  <c r="A2911" i="74" s="1"/>
  <c r="A2912" i="74" s="1"/>
  <c r="A2913" i="74" s="1"/>
  <c r="A2914" i="74" s="1"/>
  <c r="A2915" i="74" s="1"/>
  <c r="A2916" i="74" s="1"/>
  <c r="A2917" i="74" s="1"/>
  <c r="A2918" i="74" s="1"/>
  <c r="A2919" i="74" s="1"/>
  <c r="A2920" i="74" s="1"/>
  <c r="A2921" i="74" s="1"/>
  <c r="A2922" i="74" s="1"/>
  <c r="A2923" i="74" s="1"/>
  <c r="A2924" i="74" s="1"/>
  <c r="A2925" i="74" s="1"/>
  <c r="A2926" i="74" s="1"/>
  <c r="A2927" i="74" s="1"/>
  <c r="A2928" i="74" s="1"/>
  <c r="A2929" i="74" s="1"/>
  <c r="A2930" i="74" s="1"/>
  <c r="A2931" i="74" s="1"/>
  <c r="A2932" i="74" s="1"/>
  <c r="A2933" i="74" s="1"/>
  <c r="A2934" i="74" s="1"/>
  <c r="A2935" i="74" s="1"/>
  <c r="A2936" i="74" s="1"/>
  <c r="A2937" i="74" s="1"/>
  <c r="A2938" i="74" s="1"/>
  <c r="A2939" i="74" s="1"/>
  <c r="A2940" i="74" s="1"/>
  <c r="A2941" i="74" s="1"/>
  <c r="A2942" i="74" s="1"/>
  <c r="A2943" i="74" s="1"/>
  <c r="A2944" i="74" s="1"/>
  <c r="A2945" i="74" s="1"/>
  <c r="A2946" i="74" s="1"/>
  <c r="A2947" i="74" s="1"/>
  <c r="A2948" i="74" s="1"/>
  <c r="A2949" i="74" s="1"/>
  <c r="A2950" i="74" s="1"/>
  <c r="A2951" i="74" s="1"/>
  <c r="A2952" i="74" s="1"/>
  <c r="A2953" i="74" s="1"/>
  <c r="A2954" i="74" s="1"/>
  <c r="A2955" i="74" s="1"/>
  <c r="A2956" i="74" s="1"/>
  <c r="A2957" i="74" s="1"/>
  <c r="A2958" i="74" s="1"/>
  <c r="A2959" i="74" s="1"/>
  <c r="A2960" i="74" s="1"/>
  <c r="A2961" i="74" s="1"/>
  <c r="A2962" i="74" s="1"/>
  <c r="A2963" i="74" s="1"/>
  <c r="A2964" i="74" s="1"/>
  <c r="A2965" i="74" s="1"/>
  <c r="A2966" i="74" s="1"/>
  <c r="A2967" i="74" s="1"/>
  <c r="A2968" i="74" s="1"/>
  <c r="A2969" i="74" s="1"/>
  <c r="A2970" i="74" s="1"/>
  <c r="A2971" i="74" s="1"/>
  <c r="A2972" i="74" s="1"/>
  <c r="A2973" i="74" s="1"/>
  <c r="A2974" i="74" s="1"/>
  <c r="A2975" i="74" s="1"/>
  <c r="A2976" i="74" s="1"/>
  <c r="A2977" i="74" s="1"/>
  <c r="A2978" i="74" s="1"/>
  <c r="A2979" i="74" s="1"/>
  <c r="A2980" i="74" s="1"/>
  <c r="A2981" i="74" s="1"/>
  <c r="A2982" i="74" s="1"/>
  <c r="A2983" i="74" s="1"/>
  <c r="A2984" i="74" s="1"/>
  <c r="A2985" i="74" s="1"/>
  <c r="A2986" i="74" s="1"/>
  <c r="A2987" i="74" s="1"/>
  <c r="A2988" i="74" s="1"/>
  <c r="A2989" i="74" s="1"/>
  <c r="A2990" i="74" s="1"/>
  <c r="A2991" i="74" s="1"/>
  <c r="A2992" i="74" s="1"/>
  <c r="A2993" i="74" s="1"/>
  <c r="A2994" i="74" s="1"/>
  <c r="A2995" i="74" s="1"/>
  <c r="A2996" i="74" s="1"/>
  <c r="A2997" i="74" s="1"/>
  <c r="A2998" i="74" s="1"/>
  <c r="A2999" i="74" s="1"/>
  <c r="A3000" i="74" s="1"/>
  <c r="A3001" i="74" s="1"/>
  <c r="A3002" i="74" s="1"/>
  <c r="A3003" i="74" s="1"/>
  <c r="A3004" i="74" s="1"/>
  <c r="A3005" i="74" s="1"/>
  <c r="A3006" i="74" s="1"/>
  <c r="A3007" i="74" s="1"/>
  <c r="A3008" i="74" s="1"/>
  <c r="A3009" i="74" s="1"/>
  <c r="A3010" i="74" s="1"/>
  <c r="A3011" i="74" s="1"/>
  <c r="A3012" i="74" s="1"/>
  <c r="A3013" i="74" s="1"/>
  <c r="A3014" i="74" s="1"/>
  <c r="A3015" i="74" s="1"/>
  <c r="A3016" i="74" s="1"/>
  <c r="A3017" i="74" s="1"/>
  <c r="A3018" i="74" s="1"/>
  <c r="A3019" i="74" s="1"/>
  <c r="A3020" i="74" s="1"/>
  <c r="A3021" i="74" s="1"/>
  <c r="A3022" i="74" s="1"/>
  <c r="A3023" i="74" s="1"/>
  <c r="A3024" i="74" s="1"/>
  <c r="A3025" i="74" s="1"/>
  <c r="A3026" i="74" s="1"/>
  <c r="A3027" i="74" s="1"/>
  <c r="A3028" i="74" s="1"/>
  <c r="A3029" i="74" s="1"/>
  <c r="A3030" i="74" s="1"/>
  <c r="A3031" i="74" s="1"/>
  <c r="A3032" i="74" s="1"/>
  <c r="A3033" i="74" s="1"/>
  <c r="A3034" i="74" s="1"/>
  <c r="A3035" i="74" s="1"/>
  <c r="A3036" i="74" s="1"/>
  <c r="A3037" i="74" s="1"/>
  <c r="A3038" i="74" s="1"/>
  <c r="A3039" i="74" s="1"/>
  <c r="A3040" i="74" s="1"/>
  <c r="A3041" i="74" s="1"/>
  <c r="A3042" i="74" s="1"/>
  <c r="A3043" i="74" s="1"/>
  <c r="A3044" i="74" s="1"/>
  <c r="A3045" i="74" s="1"/>
  <c r="A3046" i="74" s="1"/>
  <c r="A3047" i="74" s="1"/>
  <c r="A3048" i="74" s="1"/>
  <c r="A3049" i="74" s="1"/>
  <c r="A3050" i="74" s="1"/>
  <c r="A3051" i="74" s="1"/>
  <c r="A3052" i="74" s="1"/>
  <c r="A3053" i="74" s="1"/>
  <c r="A3054" i="74" s="1"/>
  <c r="A3055" i="74" s="1"/>
  <c r="A3056" i="74" s="1"/>
  <c r="A3057" i="74" s="1"/>
  <c r="A3058" i="74" s="1"/>
  <c r="A3059" i="74" s="1"/>
  <c r="A3060" i="74" s="1"/>
  <c r="A3061" i="74" s="1"/>
  <c r="A3062" i="74" s="1"/>
  <c r="A3063" i="74" s="1"/>
  <c r="A3064" i="74" s="1"/>
  <c r="A3065" i="74" s="1"/>
  <c r="A3066" i="74" s="1"/>
  <c r="A3067" i="74" s="1"/>
  <c r="A3068" i="74" s="1"/>
  <c r="A3069" i="74" s="1"/>
  <c r="A3070" i="74" s="1"/>
  <c r="A3071" i="74" s="1"/>
  <c r="A3072" i="74" s="1"/>
  <c r="A3073" i="74" s="1"/>
  <c r="A3074" i="74" s="1"/>
  <c r="A3075" i="74" s="1"/>
  <c r="A3076" i="74" s="1"/>
  <c r="A3077" i="74" s="1"/>
  <c r="A3078" i="74" s="1"/>
  <c r="A3079" i="74" s="1"/>
  <c r="A3080" i="74" s="1"/>
  <c r="A3081" i="74" s="1"/>
  <c r="A3082" i="74" s="1"/>
  <c r="A3083" i="74" s="1"/>
  <c r="A3084" i="74" s="1"/>
  <c r="A3085" i="74" s="1"/>
  <c r="A3086" i="74" s="1"/>
  <c r="A3087" i="74" s="1"/>
  <c r="A3088" i="74" s="1"/>
  <c r="A3089" i="74" s="1"/>
  <c r="A3090" i="74" s="1"/>
  <c r="A3091" i="74" s="1"/>
  <c r="A3092" i="74" s="1"/>
  <c r="A3093" i="74" s="1"/>
  <c r="A3094" i="74" s="1"/>
  <c r="A3095" i="74" s="1"/>
  <c r="A3096" i="74" s="1"/>
  <c r="A3097" i="74" s="1"/>
  <c r="A3098" i="74" s="1"/>
  <c r="A3099" i="74" s="1"/>
  <c r="A3100" i="74" s="1"/>
  <c r="A3101" i="74" s="1"/>
  <c r="A3102" i="74" s="1"/>
  <c r="A3103" i="74" s="1"/>
  <c r="A3104" i="74" s="1"/>
  <c r="A3105" i="74" s="1"/>
  <c r="A3106" i="74" s="1"/>
  <c r="A3107" i="74" s="1"/>
  <c r="A3108" i="74" s="1"/>
  <c r="A3109" i="74" s="1"/>
  <c r="A3110" i="74" s="1"/>
  <c r="A3111" i="74" s="1"/>
  <c r="A3112" i="74" s="1"/>
  <c r="A3113" i="74" s="1"/>
  <c r="A3114" i="74" s="1"/>
  <c r="A3115" i="74" s="1"/>
  <c r="A3116" i="74" s="1"/>
  <c r="A3117" i="74" s="1"/>
  <c r="A3118" i="74" s="1"/>
  <c r="A3119" i="74" s="1"/>
  <c r="A3120" i="74" s="1"/>
  <c r="A3121" i="74" s="1"/>
  <c r="A3122" i="74" s="1"/>
  <c r="A3123" i="74" s="1"/>
  <c r="A3124" i="74" s="1"/>
  <c r="A3125" i="74" s="1"/>
  <c r="A3126" i="74" s="1"/>
  <c r="A3127" i="74" s="1"/>
  <c r="A3128" i="74" s="1"/>
  <c r="A3129" i="74" s="1"/>
  <c r="A3130" i="74" s="1"/>
  <c r="A3131" i="74" s="1"/>
  <c r="A3132" i="74" s="1"/>
  <c r="A3133" i="74" s="1"/>
  <c r="A3134" i="74" s="1"/>
  <c r="A3135" i="74" s="1"/>
  <c r="A3136" i="74" s="1"/>
  <c r="A3137" i="74" s="1"/>
  <c r="A3138" i="74" s="1"/>
  <c r="A3139" i="74" s="1"/>
  <c r="A3140" i="74" s="1"/>
  <c r="A3141" i="74" s="1"/>
  <c r="A3142" i="74" s="1"/>
  <c r="A3143" i="74" s="1"/>
  <c r="A3144" i="74" s="1"/>
  <c r="A3145" i="74" s="1"/>
  <c r="A3146" i="74" s="1"/>
  <c r="A3147" i="74" s="1"/>
  <c r="A3148" i="74" s="1"/>
  <c r="A3149" i="74" s="1"/>
  <c r="A3150" i="74" s="1"/>
  <c r="A3151" i="74" s="1"/>
  <c r="A3152" i="74" s="1"/>
  <c r="A3153" i="74" s="1"/>
  <c r="A3154" i="74" s="1"/>
  <c r="A3155" i="74" s="1"/>
  <c r="A3156" i="74" s="1"/>
  <c r="A3157" i="74" s="1"/>
  <c r="A3158" i="74" s="1"/>
  <c r="A3159" i="74" s="1"/>
  <c r="A3160" i="74" s="1"/>
  <c r="A3161" i="74" s="1"/>
  <c r="A3162" i="74" s="1"/>
  <c r="A3163" i="74" s="1"/>
  <c r="A3164" i="74" s="1"/>
  <c r="A3165" i="74" s="1"/>
  <c r="A3166" i="74" s="1"/>
  <c r="A3167" i="74" s="1"/>
  <c r="A3168" i="74" s="1"/>
  <c r="A3169" i="74" s="1"/>
  <c r="A3170" i="74" s="1"/>
  <c r="A3171" i="74" s="1"/>
  <c r="A3172" i="74" s="1"/>
  <c r="A3173" i="74" s="1"/>
  <c r="A3174" i="74" s="1"/>
  <c r="A3175" i="74" s="1"/>
  <c r="A3176" i="74" s="1"/>
  <c r="A3177" i="74" s="1"/>
  <c r="A3178" i="74" s="1"/>
  <c r="A3179" i="74" s="1"/>
  <c r="A3180" i="74" s="1"/>
  <c r="A3181" i="74" s="1"/>
  <c r="A3182" i="74" s="1"/>
  <c r="A3183" i="74" s="1"/>
  <c r="A3184" i="74" s="1"/>
  <c r="A3185" i="74" s="1"/>
  <c r="A3186" i="74" s="1"/>
  <c r="A3187" i="74" s="1"/>
  <c r="A3188" i="74" s="1"/>
  <c r="A3189" i="74" s="1"/>
  <c r="A3190" i="74" s="1"/>
  <c r="A3191" i="74" s="1"/>
  <c r="A3192" i="74" s="1"/>
  <c r="A3193" i="74" s="1"/>
  <c r="A3194" i="74" s="1"/>
  <c r="A3195" i="74" s="1"/>
  <c r="A3196" i="74" s="1"/>
  <c r="A3197" i="74" s="1"/>
  <c r="A3198" i="74" s="1"/>
  <c r="A3199" i="74" s="1"/>
  <c r="A3200" i="74" s="1"/>
  <c r="A3201" i="74" s="1"/>
  <c r="A3202" i="74" s="1"/>
  <c r="A3203" i="74" s="1"/>
  <c r="A3204" i="74" s="1"/>
  <c r="A3205" i="74" s="1"/>
  <c r="A3206" i="74" s="1"/>
  <c r="A3207" i="74" s="1"/>
  <c r="A3208" i="74" s="1"/>
  <c r="A3209" i="74" s="1"/>
  <c r="A3210" i="74" s="1"/>
  <c r="A3211" i="74" s="1"/>
  <c r="A3212" i="74" s="1"/>
  <c r="A3213" i="74" s="1"/>
  <c r="A3214" i="74" s="1"/>
  <c r="A3215" i="74" s="1"/>
  <c r="A3216" i="74" s="1"/>
  <c r="A3217" i="74" s="1"/>
  <c r="A3218" i="74" s="1"/>
  <c r="A3219" i="74" s="1"/>
  <c r="A3220" i="74" s="1"/>
  <c r="A3221" i="74" s="1"/>
  <c r="A3222" i="74" s="1"/>
  <c r="A3223" i="74" s="1"/>
  <c r="A3224" i="74" s="1"/>
  <c r="A3225" i="74" s="1"/>
  <c r="A3226" i="74" s="1"/>
  <c r="A3227" i="74" s="1"/>
  <c r="A3228" i="74" s="1"/>
  <c r="A3229" i="74" s="1"/>
  <c r="A3230" i="74" s="1"/>
  <c r="A3231" i="74" s="1"/>
  <c r="A3232" i="74" s="1"/>
  <c r="A3233" i="74" s="1"/>
  <c r="A3234" i="74" s="1"/>
  <c r="A3235" i="74" s="1"/>
  <c r="A3236" i="74" s="1"/>
  <c r="A3237" i="74" s="1"/>
  <c r="A3238" i="74" s="1"/>
  <c r="A3239" i="74" s="1"/>
  <c r="A3240" i="74" s="1"/>
  <c r="A3241" i="74" s="1"/>
  <c r="A3242" i="74" s="1"/>
  <c r="A3243" i="74" s="1"/>
  <c r="A3244" i="74" s="1"/>
  <c r="A3245" i="74" s="1"/>
  <c r="A3246" i="74" s="1"/>
  <c r="A3247" i="74" s="1"/>
  <c r="A3248" i="74" s="1"/>
  <c r="A3249" i="74" s="1"/>
  <c r="A3250" i="74" s="1"/>
  <c r="A3251" i="74" s="1"/>
  <c r="A3252" i="74" s="1"/>
  <c r="A3253" i="74" s="1"/>
  <c r="A3254" i="74" s="1"/>
  <c r="A3255" i="74" s="1"/>
  <c r="A3256" i="74" s="1"/>
  <c r="A3257" i="74" s="1"/>
  <c r="A3258" i="74" s="1"/>
  <c r="A3259" i="74" s="1"/>
  <c r="A3260" i="74" s="1"/>
  <c r="A3261" i="74" s="1"/>
  <c r="A3262" i="74" s="1"/>
  <c r="A3263" i="74" s="1"/>
  <c r="A3264" i="74" s="1"/>
  <c r="A3265" i="74" s="1"/>
  <c r="A3266" i="74" s="1"/>
  <c r="A3267" i="74" s="1"/>
  <c r="A3268" i="74" s="1"/>
  <c r="A3269" i="74" s="1"/>
  <c r="A3270" i="74" s="1"/>
  <c r="A3271" i="74" s="1"/>
  <c r="A3272" i="74" s="1"/>
  <c r="A3273" i="74" s="1"/>
  <c r="A3274" i="74" s="1"/>
  <c r="A3275" i="74" s="1"/>
  <c r="A3276" i="74" s="1"/>
  <c r="A3277" i="74" s="1"/>
  <c r="A3278" i="74" s="1"/>
  <c r="A3279" i="74" s="1"/>
  <c r="A3280" i="74" s="1"/>
  <c r="A3281" i="74" s="1"/>
  <c r="A3282" i="74" s="1"/>
  <c r="A3283" i="74" s="1"/>
  <c r="A3284" i="74" s="1"/>
  <c r="A3285" i="74" s="1"/>
  <c r="A3286" i="74" s="1"/>
  <c r="A3287" i="74" s="1"/>
  <c r="A3288" i="74" s="1"/>
  <c r="A3289" i="74" s="1"/>
  <c r="A3290" i="74" s="1"/>
  <c r="A3291" i="74" s="1"/>
  <c r="A3292" i="74" s="1"/>
  <c r="A3293" i="74" s="1"/>
  <c r="A3294" i="74" s="1"/>
  <c r="A3295" i="74" s="1"/>
  <c r="A3296" i="74" s="1"/>
  <c r="A3297" i="74" s="1"/>
  <c r="A3298" i="74" s="1"/>
  <c r="A3299" i="74" s="1"/>
  <c r="A3300" i="74" s="1"/>
  <c r="A3301" i="74" s="1"/>
  <c r="A3302" i="74" s="1"/>
  <c r="A3303" i="74" s="1"/>
  <c r="A3304" i="74" s="1"/>
  <c r="A3305" i="74" s="1"/>
  <c r="A3306" i="74" s="1"/>
  <c r="A3307" i="74" s="1"/>
  <c r="A3308" i="74" s="1"/>
  <c r="A3309" i="74" s="1"/>
  <c r="A3310" i="74" s="1"/>
  <c r="A3311" i="74" s="1"/>
  <c r="A3312" i="74" s="1"/>
  <c r="A3313" i="74" s="1"/>
  <c r="A3314" i="74" s="1"/>
  <c r="A3315" i="74" s="1"/>
  <c r="A3316" i="74" s="1"/>
  <c r="A3317" i="74" s="1"/>
  <c r="A3318" i="74" s="1"/>
  <c r="A3319" i="74" s="1"/>
  <c r="A3320" i="74" s="1"/>
  <c r="A3321" i="74" s="1"/>
  <c r="A3322" i="74" s="1"/>
  <c r="A3323" i="74" s="1"/>
  <c r="A3324" i="74" s="1"/>
  <c r="A3325" i="74" s="1"/>
  <c r="A3326" i="74" s="1"/>
  <c r="A3327" i="74" s="1"/>
  <c r="A3328" i="74" s="1"/>
  <c r="A3329" i="74" s="1"/>
  <c r="A3330" i="74" s="1"/>
  <c r="A3331" i="74" s="1"/>
  <c r="A3332" i="74" s="1"/>
  <c r="A3333" i="74" s="1"/>
  <c r="A3334" i="74" s="1"/>
  <c r="A3335" i="74" s="1"/>
  <c r="A3336" i="74" s="1"/>
  <c r="A3337" i="74" s="1"/>
  <c r="A3338" i="74" s="1"/>
  <c r="A3339" i="74" s="1"/>
  <c r="A3340" i="74" s="1"/>
  <c r="A3341" i="74" s="1"/>
  <c r="A3342" i="74" s="1"/>
  <c r="A3343" i="74" s="1"/>
  <c r="A3344" i="74" s="1"/>
  <c r="A3345" i="74" s="1"/>
  <c r="A3346" i="74" s="1"/>
  <c r="A3347" i="74" s="1"/>
  <c r="A3348" i="74" s="1"/>
  <c r="A3349" i="74" s="1"/>
  <c r="A3350" i="74" s="1"/>
  <c r="A3351" i="74" s="1"/>
  <c r="A3352" i="74" s="1"/>
  <c r="A3353" i="74" s="1"/>
  <c r="A3354" i="74" s="1"/>
  <c r="A3355" i="74" s="1"/>
  <c r="A3356" i="74" s="1"/>
  <c r="A3357" i="74" s="1"/>
  <c r="A3358" i="74" s="1"/>
  <c r="A3359" i="74" s="1"/>
  <c r="A3360" i="74" s="1"/>
  <c r="A3361" i="74" s="1"/>
  <c r="A3362" i="74" s="1"/>
  <c r="A3363" i="74" s="1"/>
  <c r="A3364" i="74" s="1"/>
  <c r="A3365" i="74" s="1"/>
  <c r="A3366" i="74" s="1"/>
  <c r="A3367" i="74" s="1"/>
  <c r="A3368" i="74" s="1"/>
  <c r="A3369" i="74" s="1"/>
  <c r="A3370" i="74" s="1"/>
  <c r="A3371" i="74" s="1"/>
  <c r="A3372" i="74" s="1"/>
  <c r="A3373" i="74" s="1"/>
  <c r="A3374" i="74" s="1"/>
  <c r="A3375" i="74" s="1"/>
  <c r="A3376" i="74" s="1"/>
  <c r="A3377" i="74" s="1"/>
  <c r="A3378" i="74" s="1"/>
  <c r="A3379" i="74" s="1"/>
  <c r="A3380" i="74" s="1"/>
  <c r="A3381" i="74" s="1"/>
  <c r="A3382" i="74" s="1"/>
  <c r="A3383" i="74" s="1"/>
  <c r="A3384" i="74" s="1"/>
  <c r="A3385" i="74" s="1"/>
  <c r="A3386" i="74" s="1"/>
  <c r="A3387" i="74" s="1"/>
  <c r="A3388" i="74" s="1"/>
  <c r="A3389" i="74" s="1"/>
  <c r="A3390" i="74" s="1"/>
  <c r="A3391" i="74" s="1"/>
  <c r="A3392" i="74" s="1"/>
  <c r="A3393" i="74" s="1"/>
  <c r="A3394" i="74" s="1"/>
  <c r="A3395" i="74" s="1"/>
  <c r="A3396" i="74" s="1"/>
  <c r="A3397" i="74" s="1"/>
  <c r="A3398" i="74" s="1"/>
  <c r="A3399" i="74" s="1"/>
  <c r="A3400" i="74" s="1"/>
  <c r="A3401" i="74" s="1"/>
  <c r="A3402" i="74" s="1"/>
  <c r="A3403" i="74" s="1"/>
  <c r="A3404" i="74" s="1"/>
  <c r="A3405" i="74" s="1"/>
  <c r="A3406" i="74" s="1"/>
  <c r="A3407" i="74" s="1"/>
  <c r="A3408" i="74" s="1"/>
  <c r="A3409" i="74" s="1"/>
  <c r="A3410" i="74" s="1"/>
  <c r="A3411" i="74" s="1"/>
  <c r="A3412" i="74" s="1"/>
  <c r="A3413" i="74" s="1"/>
  <c r="A3414" i="74" s="1"/>
  <c r="A3415" i="74" s="1"/>
  <c r="A3416" i="74" s="1"/>
  <c r="A3417" i="74" s="1"/>
  <c r="A3418" i="74" s="1"/>
  <c r="A3419" i="74" s="1"/>
  <c r="A3420" i="74" s="1"/>
  <c r="A3421" i="74" s="1"/>
  <c r="A3422" i="74" s="1"/>
  <c r="A3423" i="74" s="1"/>
  <c r="A3424" i="74" s="1"/>
  <c r="A3425" i="74" s="1"/>
  <c r="A3426" i="74" s="1"/>
  <c r="A3427" i="74" s="1"/>
  <c r="A3428" i="74" s="1"/>
  <c r="A3429" i="74" s="1"/>
  <c r="A3430" i="74" s="1"/>
  <c r="A3431" i="74" s="1"/>
  <c r="A3432" i="74" s="1"/>
  <c r="A3433" i="74" s="1"/>
  <c r="A3434" i="74" s="1"/>
  <c r="A3435" i="74" s="1"/>
  <c r="A3436" i="74" s="1"/>
  <c r="A3437" i="74" s="1"/>
  <c r="A3438" i="74" s="1"/>
  <c r="A3439" i="74" s="1"/>
  <c r="A3440" i="74" s="1"/>
  <c r="A3441" i="74" s="1"/>
  <c r="A3442" i="74" s="1"/>
  <c r="A3443" i="74" s="1"/>
  <c r="A3444" i="74" s="1"/>
  <c r="A3445" i="74" s="1"/>
  <c r="A3446" i="74" s="1"/>
  <c r="A3447" i="74" s="1"/>
  <c r="A3448" i="74" s="1"/>
  <c r="A3449" i="74" s="1"/>
  <c r="A3450" i="74" s="1"/>
  <c r="A3451" i="74" s="1"/>
  <c r="A3452" i="74" s="1"/>
  <c r="A3453" i="74" s="1"/>
  <c r="A3454" i="74" s="1"/>
  <c r="A3455" i="74" s="1"/>
  <c r="A3456" i="74" s="1"/>
  <c r="A3457" i="74" s="1"/>
  <c r="A3458" i="74" s="1"/>
  <c r="A3459" i="74" s="1"/>
  <c r="A3460" i="74" s="1"/>
  <c r="A3461" i="74" s="1"/>
  <c r="A3462" i="74" s="1"/>
  <c r="A3463" i="74" s="1"/>
  <c r="A3464" i="74" s="1"/>
  <c r="A3465" i="74" s="1"/>
  <c r="A3466" i="74" s="1"/>
  <c r="A3467" i="74" s="1"/>
  <c r="A3468" i="74" s="1"/>
  <c r="A3469" i="74" s="1"/>
  <c r="A3470" i="74" s="1"/>
  <c r="A3471" i="74" s="1"/>
  <c r="A3472" i="74" s="1"/>
  <c r="A3473" i="74" s="1"/>
  <c r="A3474" i="74" s="1"/>
  <c r="A3475" i="74" s="1"/>
  <c r="A3476" i="74" s="1"/>
  <c r="A3477" i="74" s="1"/>
  <c r="A3478" i="74" s="1"/>
  <c r="A3479" i="74" s="1"/>
  <c r="A3480" i="74" s="1"/>
  <c r="A3481" i="74" s="1"/>
  <c r="A3482" i="74" s="1"/>
  <c r="A3483" i="74" s="1"/>
  <c r="A3484" i="74" s="1"/>
  <c r="A3485" i="74" s="1"/>
  <c r="A3486" i="74" s="1"/>
  <c r="A3487" i="74" s="1"/>
  <c r="A3488" i="74" s="1"/>
  <c r="A3489" i="74" s="1"/>
  <c r="A3490" i="74" s="1"/>
  <c r="A3491" i="74" s="1"/>
  <c r="A3492" i="74" s="1"/>
  <c r="A3493" i="74" s="1"/>
  <c r="A3494" i="74" s="1"/>
  <c r="A3495" i="74" s="1"/>
  <c r="A3496" i="74" s="1"/>
  <c r="A3497" i="74" s="1"/>
  <c r="A3498" i="74" s="1"/>
  <c r="A3499" i="74" s="1"/>
  <c r="A3500" i="74" s="1"/>
  <c r="A3501" i="74" s="1"/>
  <c r="A3502" i="74" s="1"/>
  <c r="A3503" i="74" s="1"/>
  <c r="A3504" i="74" s="1"/>
  <c r="A3505" i="74" s="1"/>
  <c r="A3506" i="74" s="1"/>
  <c r="A3507" i="74" s="1"/>
  <c r="A3508" i="74" s="1"/>
  <c r="A3509" i="74" s="1"/>
  <c r="A3510" i="74" s="1"/>
  <c r="A3511" i="74" s="1"/>
  <c r="A3512" i="74" s="1"/>
  <c r="A3513" i="74" s="1"/>
  <c r="A3514" i="74" s="1"/>
  <c r="A3515" i="74" s="1"/>
  <c r="A3516" i="74" s="1"/>
  <c r="A3517" i="74" s="1"/>
  <c r="A3518" i="74" s="1"/>
  <c r="A3519" i="74" s="1"/>
  <c r="A3520" i="74" s="1"/>
  <c r="A3521" i="74" s="1"/>
  <c r="A3522" i="74" s="1"/>
  <c r="A3523" i="74" s="1"/>
  <c r="A3524" i="74" s="1"/>
  <c r="A3525" i="74" s="1"/>
  <c r="A3526" i="74" s="1"/>
  <c r="A3527" i="74" s="1"/>
  <c r="A3528" i="74" s="1"/>
  <c r="A3529" i="74" s="1"/>
  <c r="A3530" i="74" s="1"/>
  <c r="A3531" i="74" s="1"/>
  <c r="A3532" i="74" s="1"/>
  <c r="A3533" i="74" s="1"/>
  <c r="A3534" i="74" s="1"/>
  <c r="A3535" i="74" s="1"/>
  <c r="A3536" i="74" s="1"/>
  <c r="A3537" i="74" s="1"/>
  <c r="A3538" i="74" s="1"/>
  <c r="A3539" i="74" s="1"/>
  <c r="A3540" i="74" s="1"/>
  <c r="A3541" i="74" s="1"/>
  <c r="A3542" i="74" s="1"/>
  <c r="A3543" i="74" s="1"/>
  <c r="A3544" i="74" s="1"/>
  <c r="A3545" i="74" s="1"/>
  <c r="A3546" i="74" s="1"/>
  <c r="A3547" i="74" s="1"/>
  <c r="A3548" i="74" s="1"/>
  <c r="A3549" i="74" s="1"/>
  <c r="A3550" i="74" s="1"/>
  <c r="A3551" i="74" s="1"/>
  <c r="A3552" i="74" s="1"/>
  <c r="A3553" i="74" s="1"/>
  <c r="A3554" i="74" s="1"/>
  <c r="A3555" i="74" s="1"/>
  <c r="A3556" i="74" s="1"/>
  <c r="A3557" i="74" s="1"/>
  <c r="A3558" i="74" s="1"/>
  <c r="A3559" i="74" s="1"/>
  <c r="A3560" i="74" s="1"/>
  <c r="A3561" i="74" s="1"/>
  <c r="A3562" i="74" s="1"/>
  <c r="A3563" i="74" s="1"/>
  <c r="A3564" i="74" s="1"/>
  <c r="A3565" i="74" s="1"/>
  <c r="A3566" i="74" s="1"/>
  <c r="A3567" i="74" s="1"/>
  <c r="A3568" i="74" s="1"/>
  <c r="A3569" i="74" s="1"/>
  <c r="A3570" i="74" s="1"/>
  <c r="A3571" i="74" s="1"/>
  <c r="A3572" i="74" s="1"/>
  <c r="A3573" i="74" s="1"/>
  <c r="A3574" i="74" s="1"/>
  <c r="A3575" i="74" s="1"/>
  <c r="A3576" i="74" s="1"/>
  <c r="A3577" i="74" s="1"/>
  <c r="A3578" i="74" s="1"/>
  <c r="A3579" i="74" s="1"/>
  <c r="A3580" i="74" s="1"/>
  <c r="A3581" i="74" s="1"/>
  <c r="A3582" i="74" s="1"/>
  <c r="A3583" i="74" s="1"/>
  <c r="A3584" i="74" s="1"/>
  <c r="A3585" i="74" s="1"/>
  <c r="A3586" i="74" s="1"/>
  <c r="A3587" i="74" s="1"/>
  <c r="A3588" i="74" s="1"/>
  <c r="A3589" i="74" s="1"/>
  <c r="A3590" i="74" s="1"/>
  <c r="A3591" i="74" s="1"/>
  <c r="A3592" i="74" s="1"/>
  <c r="A3593" i="74" s="1"/>
  <c r="A3594" i="74" s="1"/>
  <c r="A3595" i="74" s="1"/>
  <c r="A3596" i="74" s="1"/>
  <c r="A3597" i="74" s="1"/>
  <c r="A3598" i="74" s="1"/>
  <c r="A3599" i="74" s="1"/>
  <c r="A3600" i="74" s="1"/>
  <c r="A3601" i="74" s="1"/>
  <c r="A3602" i="74" s="1"/>
  <c r="A3603" i="74" s="1"/>
  <c r="A3604" i="74" s="1"/>
  <c r="A3605" i="74" s="1"/>
  <c r="A3606" i="74" s="1"/>
  <c r="A3607" i="74" s="1"/>
  <c r="A3608" i="74" s="1"/>
  <c r="A3609" i="74" s="1"/>
  <c r="A3610" i="74" s="1"/>
  <c r="A3611" i="74" s="1"/>
  <c r="A3612" i="74" s="1"/>
  <c r="A3613" i="74" s="1"/>
  <c r="A3614" i="74" s="1"/>
  <c r="A3615" i="74" s="1"/>
  <c r="A3616" i="74" s="1"/>
  <c r="A3617" i="74" s="1"/>
  <c r="A3618" i="74" s="1"/>
  <c r="A3619" i="74" s="1"/>
  <c r="A3620" i="74" s="1"/>
  <c r="A3621" i="74" s="1"/>
  <c r="A3622" i="74" s="1"/>
  <c r="A3623" i="74" s="1"/>
  <c r="A3624" i="74" s="1"/>
  <c r="A3625" i="74" s="1"/>
  <c r="A3626" i="74" s="1"/>
  <c r="A3627" i="74" s="1"/>
  <c r="A3628" i="74" s="1"/>
  <c r="A3629" i="74" s="1"/>
  <c r="A3630" i="74" s="1"/>
  <c r="A3631" i="74" s="1"/>
  <c r="A3632" i="74" s="1"/>
  <c r="A3633" i="74" s="1"/>
  <c r="A3634" i="74" s="1"/>
  <c r="A3635" i="74" s="1"/>
  <c r="A3636" i="74" s="1"/>
  <c r="A3637" i="74" s="1"/>
  <c r="A3638" i="74" s="1"/>
  <c r="A3639" i="74" s="1"/>
  <c r="A3640" i="74" s="1"/>
  <c r="A3641" i="74" s="1"/>
  <c r="A3642" i="74" s="1"/>
  <c r="A3643" i="74" s="1"/>
  <c r="A3644" i="74" s="1"/>
  <c r="A3645" i="74" s="1"/>
  <c r="A3646" i="74" s="1"/>
  <c r="A3647" i="74" s="1"/>
  <c r="A3648" i="74" s="1"/>
  <c r="A3649" i="74" s="1"/>
  <c r="A3650" i="74" s="1"/>
  <c r="A3651" i="74" s="1"/>
  <c r="A3652" i="74" s="1"/>
  <c r="A3653" i="74" s="1"/>
  <c r="A3654" i="74" s="1"/>
  <c r="A3655" i="74" s="1"/>
  <c r="A3656" i="74" s="1"/>
  <c r="A3657" i="74" s="1"/>
  <c r="A3658" i="74" s="1"/>
  <c r="A3659" i="74" s="1"/>
  <c r="A3660" i="74" s="1"/>
  <c r="A3661" i="74" s="1"/>
  <c r="A3662" i="74" s="1"/>
  <c r="A3663" i="74" s="1"/>
  <c r="A3664" i="74" s="1"/>
  <c r="A3665" i="74" s="1"/>
  <c r="A3666" i="74" s="1"/>
  <c r="A3667" i="74" s="1"/>
  <c r="A3668" i="74" s="1"/>
  <c r="A3669" i="74" s="1"/>
  <c r="A3670" i="74" s="1"/>
  <c r="A3671" i="74" s="1"/>
  <c r="A3672" i="74" s="1"/>
  <c r="A3673" i="74" s="1"/>
  <c r="A3674" i="74" s="1"/>
  <c r="A3675" i="74" s="1"/>
  <c r="A3676" i="74" s="1"/>
  <c r="A3677" i="74" s="1"/>
  <c r="A3678" i="74" s="1"/>
  <c r="A3679" i="74" s="1"/>
  <c r="A3680" i="74" s="1"/>
  <c r="A3681" i="74" s="1"/>
  <c r="A3682" i="74" s="1"/>
  <c r="A3683" i="74" s="1"/>
  <c r="A3684" i="74" s="1"/>
  <c r="A3685" i="74" s="1"/>
  <c r="A3686" i="74" s="1"/>
  <c r="A3687" i="74" s="1"/>
  <c r="A3688" i="74" s="1"/>
  <c r="A3689" i="74" s="1"/>
  <c r="A3690" i="74" s="1"/>
  <c r="A3691" i="74" s="1"/>
  <c r="A3692" i="74" s="1"/>
  <c r="A3693" i="74" s="1"/>
  <c r="A3694" i="74" s="1"/>
  <c r="A3695" i="74" s="1"/>
  <c r="A3696" i="74" s="1"/>
  <c r="A3697" i="74" s="1"/>
  <c r="A3698" i="74" s="1"/>
  <c r="A3699" i="74" s="1"/>
  <c r="A3700" i="74" s="1"/>
  <c r="A3701" i="74" s="1"/>
  <c r="A3702" i="74" s="1"/>
  <c r="A3703" i="74" s="1"/>
  <c r="A3704" i="74" s="1"/>
  <c r="A3705" i="74" s="1"/>
  <c r="A3706" i="74" s="1"/>
  <c r="A3707" i="74" s="1"/>
  <c r="A3708" i="74" s="1"/>
  <c r="A3709" i="74" s="1"/>
  <c r="A3710" i="74" s="1"/>
  <c r="A3711" i="74" s="1"/>
  <c r="A3712" i="74" s="1"/>
  <c r="A3713" i="74" s="1"/>
  <c r="A3714" i="74" s="1"/>
  <c r="A3715" i="74" s="1"/>
  <c r="A3716" i="74" s="1"/>
  <c r="A3717" i="74" s="1"/>
  <c r="A3718" i="74" s="1"/>
  <c r="A3719" i="74" s="1"/>
  <c r="A3720" i="74" s="1"/>
  <c r="A3721" i="74" s="1"/>
  <c r="A3722" i="74" s="1"/>
  <c r="A3723" i="74" s="1"/>
  <c r="A3724" i="74" s="1"/>
  <c r="A3725" i="74" s="1"/>
  <c r="A3726" i="74" s="1"/>
  <c r="A3727" i="74" s="1"/>
  <c r="A3728" i="74" s="1"/>
  <c r="A3729" i="74" s="1"/>
  <c r="A3730" i="74" s="1"/>
  <c r="A3731" i="74" s="1"/>
  <c r="A3732" i="74" s="1"/>
  <c r="A3733" i="74" s="1"/>
  <c r="A3734" i="74" s="1"/>
  <c r="A3735" i="74" s="1"/>
  <c r="A3736" i="74" s="1"/>
  <c r="A3737" i="74" s="1"/>
  <c r="A3738" i="74" s="1"/>
  <c r="A3739" i="74" s="1"/>
  <c r="A3740" i="74" s="1"/>
  <c r="A3741" i="74" s="1"/>
  <c r="A3742" i="74" s="1"/>
  <c r="A3743" i="74" s="1"/>
  <c r="A3744" i="74" s="1"/>
  <c r="A3745" i="74" s="1"/>
  <c r="A3746" i="74" s="1"/>
  <c r="A3747" i="74" s="1"/>
  <c r="A3748" i="74" s="1"/>
  <c r="A3749" i="74" s="1"/>
  <c r="A3750" i="74" s="1"/>
  <c r="A3751" i="74" s="1"/>
  <c r="A3752" i="74" s="1"/>
  <c r="A3753" i="74" s="1"/>
  <c r="A3754" i="74" s="1"/>
  <c r="A3755" i="74" s="1"/>
  <c r="A3756" i="74" s="1"/>
  <c r="A3757" i="74" s="1"/>
  <c r="A3758" i="74" s="1"/>
  <c r="A3759" i="74" s="1"/>
  <c r="A3760" i="74" s="1"/>
  <c r="A3761" i="74" s="1"/>
  <c r="A3762" i="74" s="1"/>
  <c r="A3763" i="74" s="1"/>
  <c r="A3764" i="74" s="1"/>
  <c r="A3765" i="74" s="1"/>
  <c r="A3766" i="74" s="1"/>
  <c r="A3767" i="74" s="1"/>
  <c r="A3768" i="74" s="1"/>
  <c r="A3769" i="74" s="1"/>
  <c r="A3770" i="74" s="1"/>
  <c r="A3771" i="74" s="1"/>
  <c r="A3772" i="74" s="1"/>
  <c r="A3773" i="74" s="1"/>
  <c r="A3774" i="74" s="1"/>
  <c r="A3775" i="74" s="1"/>
  <c r="A3776" i="74" s="1"/>
  <c r="A3777" i="74" s="1"/>
  <c r="A3778" i="74" s="1"/>
  <c r="A3779" i="74" s="1"/>
  <c r="A3780" i="74" s="1"/>
  <c r="A3781" i="74" s="1"/>
  <c r="A3782" i="74" s="1"/>
  <c r="A3783" i="74" s="1"/>
  <c r="A3784" i="74" s="1"/>
  <c r="A3785" i="74" s="1"/>
  <c r="A3786" i="74" s="1"/>
  <c r="A3787" i="74" s="1"/>
  <c r="A3788" i="74" s="1"/>
  <c r="A3789" i="74" s="1"/>
  <c r="A3790" i="74" s="1"/>
  <c r="A3791" i="74" s="1"/>
  <c r="A3792" i="74" s="1"/>
  <c r="A3793" i="74" s="1"/>
  <c r="A3794" i="74" s="1"/>
  <c r="A3795" i="74" s="1"/>
  <c r="A3796" i="74" s="1"/>
  <c r="A3797" i="74" s="1"/>
  <c r="A3798" i="74" s="1"/>
  <c r="A3799" i="74" s="1"/>
  <c r="A3800" i="74" s="1"/>
  <c r="A3801" i="74" s="1"/>
  <c r="A3802" i="74" s="1"/>
  <c r="A3803" i="74" s="1"/>
  <c r="A3804" i="74" s="1"/>
  <c r="A3805" i="74" s="1"/>
  <c r="A3806" i="74" s="1"/>
  <c r="A3807" i="74" s="1"/>
  <c r="A3808" i="74" s="1"/>
  <c r="A3809" i="74" s="1"/>
  <c r="A3810" i="74" s="1"/>
  <c r="A3811" i="74" s="1"/>
  <c r="A3812" i="74" s="1"/>
  <c r="A3813" i="74" s="1"/>
  <c r="A3814" i="74" s="1"/>
  <c r="A3815" i="74" s="1"/>
  <c r="A3816" i="74" s="1"/>
  <c r="A3817" i="74" s="1"/>
  <c r="A3818" i="74" s="1"/>
  <c r="A3819" i="74" s="1"/>
  <c r="A3820" i="74" s="1"/>
  <c r="A3821" i="74" s="1"/>
  <c r="A3822" i="74" s="1"/>
  <c r="A3823" i="74" s="1"/>
  <c r="A3824" i="74" s="1"/>
  <c r="A3825" i="74" s="1"/>
  <c r="A3826" i="74" s="1"/>
  <c r="A3827" i="74" s="1"/>
  <c r="A3828" i="74" s="1"/>
  <c r="A3829" i="74" s="1"/>
  <c r="A3830" i="74" s="1"/>
  <c r="A3831" i="74" s="1"/>
  <c r="A3832" i="74" s="1"/>
  <c r="A3833" i="74" s="1"/>
  <c r="A3834" i="74" s="1"/>
  <c r="A3835" i="74" s="1"/>
  <c r="A3836" i="74" s="1"/>
  <c r="A3837" i="74" s="1"/>
  <c r="A3838" i="74" s="1"/>
  <c r="A3839" i="74" s="1"/>
  <c r="A3840" i="74" s="1"/>
  <c r="A3841" i="74" s="1"/>
  <c r="A3842" i="74" s="1"/>
  <c r="A3843" i="74" s="1"/>
  <c r="A3844" i="74" s="1"/>
  <c r="A3845" i="74" s="1"/>
  <c r="A3846" i="74" s="1"/>
  <c r="A3847" i="74" s="1"/>
  <c r="A3848" i="74" s="1"/>
  <c r="A3849" i="74" s="1"/>
  <c r="A3850" i="74" s="1"/>
  <c r="A3851" i="74" s="1"/>
  <c r="A3852" i="74" s="1"/>
  <c r="A3853" i="74" s="1"/>
  <c r="A3854" i="74" s="1"/>
  <c r="A3855" i="74" s="1"/>
  <c r="A3856" i="74" s="1"/>
  <c r="A3857" i="74" s="1"/>
  <c r="A3858" i="74" s="1"/>
  <c r="A3859" i="74" s="1"/>
  <c r="A3860" i="74" s="1"/>
  <c r="A3861" i="74" s="1"/>
  <c r="A3862" i="74" s="1"/>
  <c r="A3863" i="74" s="1"/>
  <c r="A3864" i="74" s="1"/>
  <c r="A3865" i="74" s="1"/>
  <c r="A3866" i="74" s="1"/>
  <c r="A3867" i="74" s="1"/>
  <c r="A3868" i="74" s="1"/>
  <c r="A3869" i="74" s="1"/>
  <c r="A3870" i="74" s="1"/>
  <c r="A3871" i="74" s="1"/>
  <c r="A3872" i="74" s="1"/>
  <c r="A3873" i="74" s="1"/>
  <c r="A3874" i="74" s="1"/>
  <c r="A3875" i="74" s="1"/>
  <c r="A3876" i="74" s="1"/>
  <c r="A3877" i="74" s="1"/>
  <c r="A3878" i="74" s="1"/>
  <c r="A3879" i="74" s="1"/>
  <c r="A3880" i="74" s="1"/>
  <c r="A3881" i="74" s="1"/>
  <c r="A3882" i="74" s="1"/>
  <c r="A3883" i="74" s="1"/>
  <c r="A3884" i="74" s="1"/>
  <c r="A3885" i="74" s="1"/>
  <c r="A3886" i="74" s="1"/>
  <c r="A3887" i="74" s="1"/>
  <c r="A3888" i="74" s="1"/>
  <c r="A3889" i="74" s="1"/>
  <c r="A3890" i="74" s="1"/>
  <c r="A3891" i="74" s="1"/>
  <c r="A3892" i="74" s="1"/>
  <c r="A3893" i="74" s="1"/>
  <c r="A3894" i="74" s="1"/>
  <c r="A3895" i="74" s="1"/>
  <c r="A3896" i="74" s="1"/>
  <c r="A3897" i="74" s="1"/>
  <c r="A3898" i="74" s="1"/>
  <c r="A3899" i="74" s="1"/>
  <c r="A3900" i="74" s="1"/>
  <c r="A3901" i="74" s="1"/>
  <c r="A3902" i="74" s="1"/>
  <c r="A3903" i="74" s="1"/>
  <c r="A3904" i="74" s="1"/>
  <c r="A3905" i="74" s="1"/>
  <c r="A3906" i="74" s="1"/>
  <c r="A3907" i="74" s="1"/>
  <c r="A3908" i="74" s="1"/>
  <c r="A3909" i="74" s="1"/>
  <c r="A3910" i="74" s="1"/>
  <c r="A3911" i="74" s="1"/>
  <c r="A3912" i="74" s="1"/>
  <c r="A3913" i="74" s="1"/>
  <c r="A3914" i="74" s="1"/>
  <c r="A3915" i="74" s="1"/>
  <c r="A3916" i="74" s="1"/>
  <c r="A3917" i="74" s="1"/>
  <c r="A3918" i="74" s="1"/>
  <c r="A3919" i="74" s="1"/>
  <c r="A3920" i="74" s="1"/>
  <c r="A3921" i="74" s="1"/>
  <c r="A3922" i="74" s="1"/>
  <c r="A3923" i="74" s="1"/>
  <c r="A3924" i="74" s="1"/>
  <c r="A3925" i="74" s="1"/>
  <c r="A3926" i="74" s="1"/>
  <c r="A3927" i="74" s="1"/>
  <c r="A3928" i="74" s="1"/>
  <c r="A3929" i="74" s="1"/>
  <c r="A3930" i="74" s="1"/>
  <c r="A3931" i="74" s="1"/>
  <c r="A3932" i="74" s="1"/>
  <c r="A3933" i="74" s="1"/>
  <c r="A3934" i="74" s="1"/>
  <c r="A3935" i="74" s="1"/>
  <c r="A3936" i="74" s="1"/>
  <c r="A3937" i="74" s="1"/>
  <c r="A3938" i="74" s="1"/>
  <c r="A3939" i="74" s="1"/>
  <c r="A3940" i="74" s="1"/>
  <c r="A3941" i="74" s="1"/>
  <c r="A3942" i="74" s="1"/>
  <c r="A3943" i="74" s="1"/>
  <c r="A3944" i="74" s="1"/>
  <c r="A3945" i="74" s="1"/>
  <c r="A3946" i="74" s="1"/>
  <c r="A3947" i="74" s="1"/>
  <c r="A3948" i="74" s="1"/>
  <c r="A3949" i="74" s="1"/>
  <c r="A3950" i="74" s="1"/>
  <c r="A3951" i="74" s="1"/>
  <c r="A3952" i="74" s="1"/>
  <c r="A3953" i="74" s="1"/>
  <c r="A3954" i="74" s="1"/>
  <c r="A3955" i="74" s="1"/>
  <c r="A3956" i="74" s="1"/>
  <c r="A3957" i="74" s="1"/>
  <c r="A3958" i="74" s="1"/>
  <c r="A3959" i="74" s="1"/>
  <c r="A3960" i="74" s="1"/>
  <c r="A3961" i="74" s="1"/>
  <c r="A3962" i="74" s="1"/>
  <c r="A3963" i="74" s="1"/>
  <c r="A3964" i="74" s="1"/>
  <c r="A3965" i="74" s="1"/>
  <c r="A3966" i="74" s="1"/>
  <c r="A3967" i="74" s="1"/>
  <c r="A3968" i="74" s="1"/>
  <c r="A3969" i="74" s="1"/>
  <c r="A3970" i="74" s="1"/>
  <c r="A3971" i="74" s="1"/>
  <c r="A3972" i="74" s="1"/>
  <c r="A3973" i="74" s="1"/>
  <c r="A3974" i="74" s="1"/>
  <c r="A3975" i="74" s="1"/>
  <c r="A3976" i="74" s="1"/>
  <c r="A3977" i="74" s="1"/>
  <c r="A3978" i="74" s="1"/>
  <c r="A3979" i="74" s="1"/>
  <c r="A3980" i="74" s="1"/>
  <c r="A3981" i="74" s="1"/>
  <c r="A3982" i="74" s="1"/>
  <c r="A3983" i="74" s="1"/>
  <c r="A3984" i="74" s="1"/>
  <c r="A3985" i="74" s="1"/>
  <c r="A3986" i="74" s="1"/>
  <c r="A3987" i="74" s="1"/>
  <c r="A3988" i="74" s="1"/>
  <c r="A3989" i="74" s="1"/>
  <c r="A3990" i="74" s="1"/>
  <c r="A3991" i="74" s="1"/>
  <c r="A3992" i="74" s="1"/>
  <c r="A3993" i="74" s="1"/>
  <c r="A3994" i="74" s="1"/>
  <c r="A3995" i="74" s="1"/>
  <c r="A3996" i="74" s="1"/>
  <c r="A3997" i="74" s="1"/>
  <c r="A3998" i="74" s="1"/>
  <c r="A3999" i="74" s="1"/>
  <c r="A4000" i="74" s="1"/>
  <c r="A4001" i="74" s="1"/>
  <c r="A4002" i="74" s="1"/>
  <c r="A4003" i="74" s="1"/>
  <c r="A4004" i="74" s="1"/>
  <c r="A4005" i="74" s="1"/>
  <c r="A4006" i="74" s="1"/>
  <c r="A4007" i="74" s="1"/>
  <c r="A4008" i="74" s="1"/>
  <c r="A4009" i="74" s="1"/>
  <c r="A4010" i="74" s="1"/>
  <c r="A4011" i="74" s="1"/>
  <c r="A4012" i="74" s="1"/>
  <c r="A4013" i="74" s="1"/>
  <c r="A4014" i="74" s="1"/>
  <c r="A4015" i="74" s="1"/>
  <c r="A4016" i="74" s="1"/>
  <c r="A4017" i="74" s="1"/>
  <c r="A4018" i="74" s="1"/>
  <c r="A4019" i="74" s="1"/>
  <c r="A4020" i="74" s="1"/>
  <c r="A4021" i="74" s="1"/>
  <c r="A4022" i="74" s="1"/>
  <c r="A4023" i="74" s="1"/>
  <c r="A4024" i="74" s="1"/>
  <c r="A4025" i="74" s="1"/>
  <c r="A4026" i="74" s="1"/>
  <c r="A4027" i="74" s="1"/>
  <c r="A4028" i="74" s="1"/>
  <c r="A4029" i="74" s="1"/>
  <c r="A4030" i="74" s="1"/>
  <c r="A4031" i="74" s="1"/>
  <c r="A4032" i="74" s="1"/>
  <c r="A4033" i="74" s="1"/>
  <c r="A4034" i="74" s="1"/>
  <c r="A4035" i="74" s="1"/>
  <c r="A4036" i="74" s="1"/>
  <c r="A4037" i="74" s="1"/>
  <c r="A4038" i="74" s="1"/>
  <c r="A4039" i="74" s="1"/>
  <c r="A4040" i="74" s="1"/>
  <c r="A4041" i="74" s="1"/>
  <c r="A4042" i="74" s="1"/>
  <c r="A4043" i="74" s="1"/>
  <c r="A4044" i="74" s="1"/>
  <c r="A4045" i="74" s="1"/>
  <c r="A4046" i="74" s="1"/>
  <c r="A4047" i="74" s="1"/>
  <c r="A4048" i="74" s="1"/>
  <c r="A4049" i="74" s="1"/>
  <c r="A4050" i="74" s="1"/>
  <c r="A4051" i="74" s="1"/>
  <c r="A4052" i="74" s="1"/>
  <c r="A4053" i="74" s="1"/>
  <c r="A4054" i="74" s="1"/>
  <c r="A4055" i="74" s="1"/>
  <c r="A4056" i="74" s="1"/>
  <c r="A4057" i="74" s="1"/>
  <c r="A4058" i="74" s="1"/>
  <c r="A4059" i="74" s="1"/>
  <c r="A4060" i="74" s="1"/>
  <c r="A4061" i="74" s="1"/>
  <c r="A4062" i="74" s="1"/>
  <c r="A4063" i="74" s="1"/>
  <c r="A4064" i="74" s="1"/>
  <c r="A4065" i="74" s="1"/>
  <c r="A4066" i="74" s="1"/>
  <c r="A4067" i="74" s="1"/>
  <c r="A4068" i="74" s="1"/>
  <c r="A4069" i="74" s="1"/>
  <c r="A4070" i="74" s="1"/>
  <c r="A4071" i="74" s="1"/>
  <c r="A4072" i="74" s="1"/>
  <c r="A4073" i="74" s="1"/>
  <c r="A4074" i="74" s="1"/>
  <c r="A4075" i="74" s="1"/>
  <c r="A4076" i="74" s="1"/>
  <c r="A4077" i="74" s="1"/>
  <c r="A4078" i="74" s="1"/>
  <c r="A4079" i="74" s="1"/>
  <c r="A4080" i="74" s="1"/>
  <c r="A4081" i="74" s="1"/>
  <c r="A4082" i="74" s="1"/>
  <c r="A4083" i="74" s="1"/>
  <c r="A4084" i="74" s="1"/>
  <c r="A4085" i="74" s="1"/>
  <c r="A4086" i="74" s="1"/>
  <c r="A4087" i="74" s="1"/>
  <c r="A4088" i="74" s="1"/>
  <c r="A4089" i="74" s="1"/>
  <c r="A4090" i="74" s="1"/>
  <c r="A4091" i="74" s="1"/>
  <c r="A4092" i="74" s="1"/>
  <c r="A4093" i="74" s="1"/>
  <c r="A4094" i="74" s="1"/>
  <c r="A4095" i="74" s="1"/>
  <c r="A4096" i="74" s="1"/>
  <c r="A4097" i="74" s="1"/>
  <c r="A4098" i="74" s="1"/>
  <c r="A4099" i="74" s="1"/>
  <c r="A4100" i="74" s="1"/>
  <c r="A4101" i="74" s="1"/>
  <c r="A4102" i="74" s="1"/>
  <c r="A4103" i="74" s="1"/>
  <c r="A4104" i="74" s="1"/>
  <c r="A4105" i="74" s="1"/>
  <c r="A4106" i="74" s="1"/>
  <c r="A4107" i="74" s="1"/>
  <c r="A4108" i="74" s="1"/>
  <c r="A4109" i="74" s="1"/>
  <c r="A4110" i="74" s="1"/>
  <c r="A4111" i="74" s="1"/>
  <c r="A4112" i="74" s="1"/>
  <c r="A4113" i="74" s="1"/>
  <c r="A4114" i="74" s="1"/>
  <c r="A4115" i="74" s="1"/>
  <c r="A4116" i="74" s="1"/>
  <c r="A4117" i="74" s="1"/>
  <c r="A4118" i="74" s="1"/>
  <c r="A4119" i="74" s="1"/>
  <c r="A4120" i="74" s="1"/>
  <c r="A4121" i="74" s="1"/>
  <c r="A4122" i="74" s="1"/>
  <c r="A4123" i="74" s="1"/>
  <c r="A4124" i="74" s="1"/>
  <c r="A4125" i="74" s="1"/>
  <c r="A4126" i="74" s="1"/>
  <c r="A4127" i="74" s="1"/>
  <c r="A4128" i="74" s="1"/>
  <c r="A4129" i="74" s="1"/>
  <c r="A4130" i="74" s="1"/>
  <c r="A4131" i="74" s="1"/>
  <c r="A4132" i="74" s="1"/>
  <c r="A4133" i="74" s="1"/>
  <c r="A4134" i="74" s="1"/>
  <c r="A4135" i="74" s="1"/>
  <c r="A4136" i="74" s="1"/>
  <c r="A4137" i="74" s="1"/>
  <c r="A4138" i="74" s="1"/>
  <c r="A4139" i="74" s="1"/>
  <c r="A4140" i="74" s="1"/>
  <c r="A4141" i="74" s="1"/>
  <c r="A4142" i="74" s="1"/>
  <c r="A4143" i="74" s="1"/>
  <c r="A4144" i="74" s="1"/>
  <c r="A4145" i="74" s="1"/>
  <c r="A4146" i="74" s="1"/>
  <c r="A4147" i="74" s="1"/>
  <c r="A4148" i="74" s="1"/>
  <c r="A4149" i="74" s="1"/>
  <c r="A4150" i="74" s="1"/>
  <c r="A4151" i="74" s="1"/>
  <c r="A4152" i="74" s="1"/>
  <c r="A4153" i="74" s="1"/>
  <c r="A4154" i="74" s="1"/>
  <c r="A4155" i="74" s="1"/>
  <c r="A4156" i="74" s="1"/>
  <c r="A4157" i="74" s="1"/>
  <c r="A4158" i="74" s="1"/>
  <c r="A4159" i="74" s="1"/>
  <c r="A4160" i="74" s="1"/>
  <c r="A4161" i="74" s="1"/>
  <c r="A4162" i="74" s="1"/>
  <c r="A4163" i="74" s="1"/>
  <c r="A4164" i="74" s="1"/>
  <c r="A4165" i="74" s="1"/>
  <c r="A4166" i="74" s="1"/>
  <c r="A4167" i="74" s="1"/>
  <c r="A4168" i="74" s="1"/>
  <c r="A4169" i="74" s="1"/>
  <c r="A4170" i="74" s="1"/>
  <c r="A4171" i="74" s="1"/>
  <c r="A4172" i="74" s="1"/>
  <c r="A4173" i="74" s="1"/>
  <c r="A4174" i="74" s="1"/>
  <c r="A4175" i="74" s="1"/>
  <c r="A4176" i="74" s="1"/>
  <c r="A4177" i="74" s="1"/>
  <c r="A4178" i="74" s="1"/>
  <c r="A4179" i="74" s="1"/>
  <c r="A4180" i="74" s="1"/>
  <c r="A4181" i="74" s="1"/>
  <c r="A4182" i="74" s="1"/>
  <c r="A4183" i="74" s="1"/>
  <c r="A4184" i="74" s="1"/>
  <c r="A4185" i="74" s="1"/>
  <c r="A4186" i="74" s="1"/>
  <c r="A4187" i="74" s="1"/>
  <c r="A4188" i="74" s="1"/>
  <c r="A4189" i="74" s="1"/>
  <c r="A4190" i="74" s="1"/>
  <c r="A4191" i="74" s="1"/>
  <c r="A4192" i="74" s="1"/>
  <c r="A4193" i="74" s="1"/>
  <c r="A4194" i="74" s="1"/>
  <c r="A4195" i="74" s="1"/>
  <c r="A4196" i="74" s="1"/>
  <c r="A4197" i="74" s="1"/>
  <c r="A4198" i="74" s="1"/>
  <c r="A4199" i="74" s="1"/>
  <c r="A4200" i="74" s="1"/>
  <c r="A4201" i="74" s="1"/>
  <c r="A4202" i="74" s="1"/>
  <c r="A4203" i="74" s="1"/>
  <c r="A4204" i="74" s="1"/>
  <c r="A4205" i="74" s="1"/>
  <c r="A4206" i="74" s="1"/>
  <c r="A4207" i="74" s="1"/>
  <c r="A4208" i="74" s="1"/>
  <c r="A4209" i="74" s="1"/>
  <c r="A4210" i="74" s="1"/>
  <c r="A4211" i="74" s="1"/>
  <c r="A4212" i="74" s="1"/>
  <c r="A4213" i="74" s="1"/>
  <c r="A4214" i="74" s="1"/>
  <c r="A4215" i="74" s="1"/>
  <c r="A4216" i="74" s="1"/>
  <c r="A4217" i="74" s="1"/>
  <c r="A4218" i="74" s="1"/>
  <c r="A4219" i="74" s="1"/>
  <c r="A4220" i="74" s="1"/>
  <c r="A4221" i="74" s="1"/>
  <c r="A4222" i="74" s="1"/>
  <c r="A4223" i="74" s="1"/>
  <c r="A4224" i="74" s="1"/>
  <c r="A4225" i="74" s="1"/>
  <c r="A4226" i="74" s="1"/>
  <c r="A4227" i="74" s="1"/>
  <c r="A4228" i="74" s="1"/>
  <c r="A4229" i="74" s="1"/>
  <c r="A4230" i="74" s="1"/>
  <c r="A4231" i="74" s="1"/>
  <c r="A4232" i="74" s="1"/>
  <c r="A4233" i="74" s="1"/>
  <c r="A4234" i="74" s="1"/>
  <c r="A4235" i="74" s="1"/>
  <c r="A4236" i="74" s="1"/>
  <c r="A4237" i="74" s="1"/>
  <c r="A4238" i="74" s="1"/>
  <c r="A4239" i="74" s="1"/>
  <c r="A4240" i="74" s="1"/>
  <c r="A4241" i="74" s="1"/>
  <c r="A4242" i="74" s="1"/>
  <c r="A4243" i="74" s="1"/>
  <c r="A4244" i="74" s="1"/>
  <c r="A4245" i="74" s="1"/>
  <c r="A4246" i="74" s="1"/>
  <c r="A4247" i="74" s="1"/>
  <c r="A4248" i="74" s="1"/>
  <c r="A4249" i="74" s="1"/>
  <c r="A4250" i="74" s="1"/>
  <c r="A4251" i="74" s="1"/>
  <c r="A4252" i="74" s="1"/>
  <c r="A4253" i="74" s="1"/>
  <c r="A4254" i="74" s="1"/>
  <c r="A4255" i="74" s="1"/>
  <c r="A4256" i="74" s="1"/>
  <c r="A4257" i="74" s="1"/>
  <c r="A4258" i="74" s="1"/>
  <c r="A4259" i="74" s="1"/>
  <c r="A4260" i="74" s="1"/>
  <c r="A4261" i="74" s="1"/>
  <c r="A4262" i="74" s="1"/>
  <c r="A4263" i="74" s="1"/>
  <c r="A4264" i="74" s="1"/>
  <c r="A4265" i="74" s="1"/>
  <c r="A4266" i="74" s="1"/>
  <c r="A4267" i="74" s="1"/>
  <c r="A4268" i="74" s="1"/>
  <c r="A4269" i="74" s="1"/>
  <c r="A4270" i="74" s="1"/>
  <c r="A4271" i="74" s="1"/>
  <c r="A4272" i="74" s="1"/>
  <c r="A4273" i="74" s="1"/>
  <c r="A4274" i="74" s="1"/>
  <c r="A4275" i="74" s="1"/>
  <c r="A4276" i="74" s="1"/>
  <c r="A4277" i="74" s="1"/>
  <c r="A4278" i="74" s="1"/>
  <c r="A4279" i="74" s="1"/>
  <c r="A4280" i="74" s="1"/>
  <c r="A4281" i="74" s="1"/>
  <c r="A4282" i="74" s="1"/>
  <c r="A4283" i="74" s="1"/>
  <c r="A4284" i="74" s="1"/>
  <c r="A4285" i="74" s="1"/>
  <c r="A4286" i="74" s="1"/>
  <c r="A4287" i="74" s="1"/>
  <c r="A4288" i="74" s="1"/>
  <c r="A4289" i="74" s="1"/>
  <c r="A4290" i="74" s="1"/>
  <c r="A4291" i="74" s="1"/>
  <c r="A4292" i="74" s="1"/>
  <c r="A4293" i="74" s="1"/>
  <c r="A4294" i="74" s="1"/>
  <c r="A4295" i="74" s="1"/>
  <c r="A4296" i="74" s="1"/>
  <c r="A4297" i="74" s="1"/>
  <c r="A4298" i="74" s="1"/>
  <c r="A4299" i="74" s="1"/>
  <c r="A4300" i="74" s="1"/>
  <c r="A4301" i="74" s="1"/>
  <c r="A4302" i="74" s="1"/>
  <c r="A4303" i="74" s="1"/>
  <c r="A4304" i="74" s="1"/>
  <c r="A4305" i="74" s="1"/>
  <c r="A4306" i="74" s="1"/>
  <c r="A4307" i="74" s="1"/>
  <c r="A4308" i="74" s="1"/>
  <c r="A4309" i="74" s="1"/>
  <c r="A4310" i="74" s="1"/>
  <c r="A4311" i="74" s="1"/>
  <c r="A4312" i="74" s="1"/>
  <c r="A4313" i="74" s="1"/>
  <c r="A4314" i="74" s="1"/>
  <c r="A4315" i="74" s="1"/>
  <c r="A4316" i="74" s="1"/>
  <c r="A4317" i="74" s="1"/>
  <c r="A4318" i="74" s="1"/>
  <c r="A4319" i="74" s="1"/>
  <c r="A4320" i="74" s="1"/>
  <c r="A4321" i="74" s="1"/>
  <c r="A4322" i="74" s="1"/>
  <c r="A4323" i="74" s="1"/>
  <c r="A4324" i="74" s="1"/>
  <c r="A4325" i="74" s="1"/>
  <c r="A4326" i="74" s="1"/>
  <c r="A4327" i="74" s="1"/>
  <c r="A4328" i="74" s="1"/>
  <c r="A4329" i="74" s="1"/>
  <c r="A4330" i="74" s="1"/>
  <c r="A4331" i="74" s="1"/>
  <c r="A4332" i="74" s="1"/>
  <c r="A4333" i="74" s="1"/>
  <c r="A4334" i="74" s="1"/>
  <c r="A4335" i="74" s="1"/>
  <c r="A4336" i="74" s="1"/>
  <c r="A4337" i="74" s="1"/>
  <c r="A4338" i="74" s="1"/>
  <c r="A4339" i="74" s="1"/>
  <c r="A4340" i="74" s="1"/>
  <c r="A4341" i="74" s="1"/>
  <c r="A4342" i="74" s="1"/>
  <c r="A4343" i="74" s="1"/>
  <c r="A4344" i="74" s="1"/>
  <c r="A4345" i="74" s="1"/>
  <c r="A4346" i="74" s="1"/>
  <c r="A4347" i="74" s="1"/>
  <c r="A4348" i="74" s="1"/>
  <c r="A4349" i="74" s="1"/>
  <c r="A4350" i="74" s="1"/>
  <c r="A4351" i="74" s="1"/>
  <c r="A4352" i="74" s="1"/>
  <c r="A4353" i="74" s="1"/>
  <c r="A4354" i="74" s="1"/>
  <c r="A4355" i="74" s="1"/>
  <c r="A4356" i="74" s="1"/>
  <c r="A4357" i="74" s="1"/>
  <c r="A4358" i="74" s="1"/>
  <c r="A4359" i="74" s="1"/>
  <c r="A4360" i="74" s="1"/>
  <c r="A4361" i="74" s="1"/>
  <c r="A4362" i="74" s="1"/>
  <c r="A4363" i="74" s="1"/>
  <c r="A4364" i="74" s="1"/>
  <c r="A4365" i="74" s="1"/>
  <c r="A4366" i="74" s="1"/>
  <c r="A4367" i="74" s="1"/>
  <c r="A4368" i="74" s="1"/>
  <c r="A4369" i="74" s="1"/>
  <c r="A4370" i="74" s="1"/>
  <c r="A4371" i="74" s="1"/>
  <c r="A4372" i="74" s="1"/>
  <c r="A4373" i="74" s="1"/>
  <c r="A4374" i="74" s="1"/>
  <c r="A4375" i="74" s="1"/>
  <c r="A4376" i="74" s="1"/>
  <c r="A4377" i="74" s="1"/>
  <c r="A4378" i="74" s="1"/>
  <c r="A4379" i="74" s="1"/>
  <c r="A4380" i="74" s="1"/>
  <c r="A4381" i="74" s="1"/>
  <c r="A4382" i="74" s="1"/>
  <c r="A4383" i="74" s="1"/>
  <c r="A4384" i="74" s="1"/>
  <c r="A4385" i="74" s="1"/>
  <c r="A4386" i="74" s="1"/>
  <c r="A4387" i="74" s="1"/>
  <c r="A4388" i="74" s="1"/>
  <c r="A4389" i="74" s="1"/>
  <c r="A4390" i="74" s="1"/>
  <c r="A4391" i="74" s="1"/>
  <c r="A4392" i="74" s="1"/>
  <c r="A4393" i="74" s="1"/>
  <c r="A4394" i="74" s="1"/>
  <c r="A4395" i="74" s="1"/>
  <c r="A4396" i="74" s="1"/>
  <c r="A4397" i="74" s="1"/>
  <c r="A4398" i="74" s="1"/>
  <c r="A4399" i="74" s="1"/>
  <c r="A4400" i="74" s="1"/>
  <c r="A4401" i="74" s="1"/>
  <c r="A4402" i="74" s="1"/>
  <c r="A4403" i="74" s="1"/>
  <c r="A4404" i="74" s="1"/>
  <c r="A4405" i="74" s="1"/>
  <c r="A4406" i="74" s="1"/>
  <c r="A4407" i="74" s="1"/>
  <c r="A4408" i="74" s="1"/>
  <c r="A4409" i="74" s="1"/>
  <c r="A4410" i="74" s="1"/>
  <c r="A4411" i="74" s="1"/>
  <c r="A4412" i="74" s="1"/>
  <c r="A4413" i="74" s="1"/>
  <c r="A4414" i="74" s="1"/>
  <c r="A4415" i="74" s="1"/>
  <c r="A4416" i="74" s="1"/>
  <c r="A4417" i="74" s="1"/>
  <c r="A4418" i="74" s="1"/>
  <c r="A4419" i="74" s="1"/>
  <c r="A4420" i="74" s="1"/>
  <c r="A4421" i="74" s="1"/>
  <c r="A4422" i="74" s="1"/>
  <c r="A4423" i="74" s="1"/>
  <c r="A4424" i="74" s="1"/>
  <c r="A4425" i="74" s="1"/>
  <c r="A4426" i="74" s="1"/>
  <c r="A4427" i="74" s="1"/>
  <c r="A4428" i="74" s="1"/>
  <c r="A4429" i="74" s="1"/>
  <c r="A4430" i="74" s="1"/>
  <c r="A4431" i="74" s="1"/>
  <c r="A4432" i="74" s="1"/>
  <c r="A4433" i="74" s="1"/>
  <c r="A4434" i="74" s="1"/>
  <c r="A4435" i="74" s="1"/>
  <c r="A4436" i="74" s="1"/>
  <c r="A4437" i="74" s="1"/>
  <c r="A4438" i="74" s="1"/>
  <c r="A4439" i="74" s="1"/>
  <c r="A4440" i="74" s="1"/>
  <c r="A4441" i="74" s="1"/>
  <c r="A4442" i="74" s="1"/>
  <c r="A4443" i="74" s="1"/>
  <c r="A4444" i="74" s="1"/>
  <c r="A4445" i="74" s="1"/>
  <c r="A4446" i="74" s="1"/>
  <c r="A4447" i="74" s="1"/>
  <c r="A4448" i="74" s="1"/>
  <c r="A4449" i="74" s="1"/>
  <c r="A4450" i="74" s="1"/>
  <c r="A4451" i="74" s="1"/>
  <c r="A4452" i="74" s="1"/>
  <c r="A4453" i="74" s="1"/>
  <c r="A4454" i="74" s="1"/>
  <c r="A4455" i="74" s="1"/>
  <c r="A4456" i="74" s="1"/>
  <c r="A4457" i="74" s="1"/>
  <c r="A4458" i="74" s="1"/>
  <c r="A4459" i="74" s="1"/>
  <c r="A4460" i="74" s="1"/>
  <c r="A4461" i="74" s="1"/>
  <c r="A4462" i="74" s="1"/>
  <c r="A4463" i="74" s="1"/>
  <c r="A4464" i="74" s="1"/>
  <c r="A4465" i="74" s="1"/>
  <c r="A4466" i="74" s="1"/>
  <c r="A4467" i="74" s="1"/>
  <c r="A4468" i="74" s="1"/>
  <c r="A4469" i="74" s="1"/>
  <c r="A4470" i="74" s="1"/>
  <c r="A4471" i="74" s="1"/>
  <c r="A4472" i="74" s="1"/>
  <c r="A4473" i="74" s="1"/>
  <c r="A4474" i="74" s="1"/>
  <c r="A4475" i="74" s="1"/>
  <c r="A4476" i="74" s="1"/>
  <c r="A4477" i="74" s="1"/>
  <c r="A4478" i="74" s="1"/>
  <c r="A4479" i="74" s="1"/>
  <c r="A4480" i="74" s="1"/>
  <c r="A4481" i="74" s="1"/>
  <c r="A4482" i="74" s="1"/>
  <c r="A4483" i="74" s="1"/>
  <c r="A4484" i="74" s="1"/>
  <c r="A4485" i="74" s="1"/>
  <c r="A4486" i="74" s="1"/>
  <c r="A4487" i="74" s="1"/>
  <c r="A4488" i="74" s="1"/>
  <c r="A4489" i="74" s="1"/>
  <c r="A4490" i="74" s="1"/>
  <c r="A4491" i="74" s="1"/>
  <c r="A4492" i="74" s="1"/>
  <c r="A4493" i="74" s="1"/>
  <c r="A4494" i="74" s="1"/>
  <c r="A4495" i="74" s="1"/>
  <c r="A4496" i="74" s="1"/>
  <c r="A4497" i="74" s="1"/>
  <c r="A4498" i="74" s="1"/>
  <c r="A4499" i="74" s="1"/>
  <c r="A4500" i="74" s="1"/>
  <c r="A4501" i="74" s="1"/>
  <c r="A4502" i="74" s="1"/>
  <c r="A4503" i="74" s="1"/>
  <c r="A4504" i="74" s="1"/>
  <c r="A4505" i="74" s="1"/>
  <c r="A4506" i="74" s="1"/>
  <c r="A4507" i="74" s="1"/>
  <c r="A4508" i="74" s="1"/>
  <c r="A4509" i="74" s="1"/>
  <c r="A4510" i="74" s="1"/>
  <c r="A4511" i="74" s="1"/>
  <c r="A4512" i="74" s="1"/>
  <c r="A4513" i="74" s="1"/>
  <c r="A4514" i="74" s="1"/>
  <c r="A4515" i="74" s="1"/>
  <c r="A4516" i="74" s="1"/>
  <c r="A4517" i="74" s="1"/>
  <c r="A4518" i="74" s="1"/>
  <c r="A4519" i="74" s="1"/>
  <c r="A4520" i="74" s="1"/>
  <c r="A4521" i="74" s="1"/>
  <c r="A4522" i="74" s="1"/>
  <c r="A4523" i="74" s="1"/>
  <c r="A4524" i="74" s="1"/>
  <c r="A4525" i="74" s="1"/>
  <c r="A4526" i="74" s="1"/>
  <c r="A4527" i="74" s="1"/>
  <c r="A4528" i="74" s="1"/>
  <c r="A4529" i="74" s="1"/>
  <c r="A4530" i="74" s="1"/>
  <c r="A4531" i="74" s="1"/>
  <c r="A4532" i="74" s="1"/>
  <c r="A4533" i="74" s="1"/>
  <c r="A4534" i="74" s="1"/>
  <c r="A4535" i="74" s="1"/>
  <c r="A4536" i="74" s="1"/>
  <c r="A4537" i="74" s="1"/>
  <c r="A4538" i="74" s="1"/>
  <c r="A4539" i="74" s="1"/>
  <c r="A4540" i="74" s="1"/>
  <c r="A4541" i="74" s="1"/>
  <c r="A4542" i="74" s="1"/>
  <c r="A4543" i="74" s="1"/>
  <c r="A4544" i="74" s="1"/>
  <c r="A4545" i="74" s="1"/>
  <c r="A4546" i="74" s="1"/>
  <c r="A4547" i="74" s="1"/>
  <c r="A4548" i="74" s="1"/>
  <c r="A4549" i="74" s="1"/>
  <c r="A4550" i="74" s="1"/>
  <c r="A4551" i="74" s="1"/>
  <c r="A4552" i="74" s="1"/>
  <c r="A4553" i="74" s="1"/>
  <c r="A4554" i="74" s="1"/>
  <c r="A4555" i="74" s="1"/>
  <c r="A4556" i="74" s="1"/>
  <c r="A4557" i="74" s="1"/>
  <c r="A4558" i="74" s="1"/>
  <c r="A4559" i="74" s="1"/>
  <c r="A4560" i="74" s="1"/>
  <c r="A4561" i="74" s="1"/>
  <c r="A4562" i="74" s="1"/>
  <c r="A4563" i="74" s="1"/>
  <c r="A4564" i="74" s="1"/>
  <c r="A4565" i="74" s="1"/>
  <c r="A4566" i="74" s="1"/>
  <c r="A4567" i="74" s="1"/>
  <c r="A4568" i="74" s="1"/>
  <c r="A4569" i="74" s="1"/>
  <c r="A4570" i="74" s="1"/>
  <c r="A4571" i="74" s="1"/>
  <c r="A4572" i="74" s="1"/>
  <c r="A4573" i="74" s="1"/>
  <c r="A4574" i="74" s="1"/>
  <c r="A4575" i="74" s="1"/>
  <c r="A4576" i="74" s="1"/>
  <c r="A4577" i="74" s="1"/>
  <c r="A4578" i="74" s="1"/>
  <c r="A4579" i="74" s="1"/>
  <c r="A4580" i="74" s="1"/>
  <c r="A4581" i="74" s="1"/>
  <c r="A4582" i="74" s="1"/>
  <c r="A4583" i="74" s="1"/>
  <c r="A4584" i="74" s="1"/>
  <c r="A4585" i="74" s="1"/>
  <c r="A4586" i="74" s="1"/>
  <c r="A4587" i="74" s="1"/>
  <c r="A4588" i="74" s="1"/>
  <c r="A4589" i="74" s="1"/>
  <c r="A4590" i="74" s="1"/>
  <c r="A4591" i="74" s="1"/>
  <c r="A4592" i="74" s="1"/>
  <c r="A4593" i="74" s="1"/>
  <c r="A4594" i="74" s="1"/>
  <c r="A4595" i="74" s="1"/>
  <c r="A4596" i="74" s="1"/>
  <c r="A4597" i="74" s="1"/>
  <c r="A4598" i="74" s="1"/>
  <c r="A4599" i="74" s="1"/>
  <c r="A4600" i="74" s="1"/>
  <c r="A4601" i="74" s="1"/>
  <c r="A4602" i="74" s="1"/>
  <c r="A4603" i="74" s="1"/>
  <c r="A4604" i="74" s="1"/>
  <c r="A4605" i="74" s="1"/>
  <c r="A4606" i="74" s="1"/>
  <c r="A4607" i="74" s="1"/>
  <c r="A4608" i="74" s="1"/>
  <c r="A4609" i="74" s="1"/>
  <c r="A4610" i="74" s="1"/>
  <c r="A4611" i="74" s="1"/>
  <c r="A4612" i="74" s="1"/>
  <c r="A4613" i="74" s="1"/>
  <c r="A4614" i="74" s="1"/>
  <c r="A4615" i="74" s="1"/>
  <c r="A4616" i="74" s="1"/>
  <c r="A4617" i="74" s="1"/>
  <c r="A4618" i="74" s="1"/>
  <c r="A4619" i="74" s="1"/>
  <c r="A4620" i="74" s="1"/>
  <c r="A4621" i="74" s="1"/>
  <c r="A4622" i="74" s="1"/>
  <c r="A4623" i="74" s="1"/>
  <c r="A4624" i="74" s="1"/>
  <c r="A4625" i="74" s="1"/>
  <c r="A4626" i="74" s="1"/>
  <c r="A4627" i="74" s="1"/>
  <c r="A4628" i="74" s="1"/>
  <c r="A4629" i="74" s="1"/>
  <c r="A4630" i="74" s="1"/>
  <c r="A4631" i="74" s="1"/>
  <c r="A4632" i="74" s="1"/>
  <c r="A4633" i="74" s="1"/>
  <c r="A4634" i="74" s="1"/>
  <c r="A4635" i="74" s="1"/>
  <c r="A4636" i="74" s="1"/>
  <c r="A4637" i="74" s="1"/>
  <c r="A4638" i="74" s="1"/>
  <c r="A4639" i="74" s="1"/>
  <c r="A4640" i="74" s="1"/>
  <c r="A4641" i="74" s="1"/>
  <c r="A4642" i="74" s="1"/>
  <c r="A4643" i="74" s="1"/>
  <c r="A4644" i="74" s="1"/>
  <c r="A4645" i="74" s="1"/>
  <c r="A4646" i="74" s="1"/>
  <c r="A4647" i="74" s="1"/>
  <c r="A4648" i="74" s="1"/>
  <c r="A4649" i="74" s="1"/>
  <c r="A4650" i="74" s="1"/>
  <c r="A4651" i="74" s="1"/>
  <c r="A4652" i="74" s="1"/>
  <c r="A4653" i="74" s="1"/>
  <c r="A4654" i="74" s="1"/>
  <c r="A4655" i="74" s="1"/>
  <c r="A4656" i="74" s="1"/>
  <c r="A4657" i="74" s="1"/>
  <c r="A4658" i="74" s="1"/>
  <c r="A4659" i="74" s="1"/>
  <c r="A4660" i="74" s="1"/>
  <c r="A4661" i="74" s="1"/>
  <c r="A4662" i="74" s="1"/>
  <c r="A4663" i="74" s="1"/>
  <c r="A4664" i="74" s="1"/>
  <c r="A4665" i="74" s="1"/>
  <c r="A4666" i="74" s="1"/>
  <c r="A4667" i="74" s="1"/>
  <c r="A4668" i="74" s="1"/>
  <c r="A4669" i="74" s="1"/>
  <c r="A4670" i="74" s="1"/>
  <c r="A4671" i="74" s="1"/>
  <c r="A4672" i="74" s="1"/>
  <c r="A4673" i="74" s="1"/>
  <c r="A4674" i="74" s="1"/>
  <c r="A4675" i="74" s="1"/>
  <c r="A4676" i="74" s="1"/>
  <c r="A4677" i="74" s="1"/>
  <c r="A4678" i="74" s="1"/>
  <c r="A4679" i="74" s="1"/>
  <c r="A4680" i="74" s="1"/>
  <c r="A4681" i="74" s="1"/>
  <c r="A4682" i="74" s="1"/>
  <c r="A4683" i="74" s="1"/>
  <c r="A4684" i="74" s="1"/>
  <c r="A4685" i="74" s="1"/>
  <c r="A4686" i="74" s="1"/>
  <c r="A4687" i="74" s="1"/>
  <c r="A4688" i="74" s="1"/>
  <c r="A4689" i="74" s="1"/>
  <c r="A4690" i="74" s="1"/>
  <c r="A4691" i="74" s="1"/>
  <c r="A4692" i="74" s="1"/>
  <c r="A4693" i="74" s="1"/>
  <c r="A4694" i="74" s="1"/>
  <c r="A4695" i="74" s="1"/>
  <c r="A4696" i="74" s="1"/>
  <c r="A4697" i="74" s="1"/>
  <c r="A4698" i="74" s="1"/>
  <c r="A4699" i="74" s="1"/>
  <c r="A4700" i="74" s="1"/>
  <c r="A4701" i="74" s="1"/>
  <c r="A4702" i="74" s="1"/>
  <c r="A4703" i="74" s="1"/>
  <c r="A4704" i="74" s="1"/>
  <c r="A4705" i="74" s="1"/>
  <c r="A4706" i="74" s="1"/>
  <c r="A4707" i="74" s="1"/>
  <c r="A4708" i="74" s="1"/>
  <c r="A4709" i="74" s="1"/>
  <c r="A4710" i="74" s="1"/>
  <c r="A4711" i="74" s="1"/>
  <c r="A4712" i="74" s="1"/>
  <c r="A4713" i="74" s="1"/>
  <c r="A4714" i="74" s="1"/>
  <c r="A4715" i="74" s="1"/>
  <c r="A4716" i="74" s="1"/>
  <c r="A4717" i="74" s="1"/>
  <c r="A4718" i="74" s="1"/>
  <c r="A4719" i="74" s="1"/>
  <c r="A4720" i="74" s="1"/>
  <c r="A4721" i="74" s="1"/>
  <c r="A4722" i="74" s="1"/>
  <c r="A4723" i="74" s="1"/>
  <c r="A4724" i="74" s="1"/>
  <c r="A4725" i="74" s="1"/>
  <c r="A4726" i="74" s="1"/>
  <c r="A4727" i="74" s="1"/>
  <c r="A4728" i="74" s="1"/>
  <c r="A4729" i="74" s="1"/>
  <c r="A4730" i="74" s="1"/>
  <c r="A4731" i="74" s="1"/>
  <c r="A4732" i="74" s="1"/>
  <c r="A4733" i="74" s="1"/>
  <c r="A4734" i="74" s="1"/>
  <c r="A4735" i="74" s="1"/>
  <c r="A4736" i="74" s="1"/>
  <c r="A4737" i="74" s="1"/>
  <c r="A4738" i="74" s="1"/>
  <c r="A4739" i="74" s="1"/>
  <c r="A4740" i="74" s="1"/>
  <c r="A4741" i="74" s="1"/>
  <c r="A4742" i="74" s="1"/>
  <c r="A4743" i="74" s="1"/>
  <c r="A4744" i="74" s="1"/>
  <c r="A4745" i="74" s="1"/>
  <c r="A4746" i="74" s="1"/>
  <c r="A4747" i="74" s="1"/>
  <c r="A4748" i="74" s="1"/>
  <c r="A4749" i="74" s="1"/>
  <c r="A4750" i="74" s="1"/>
  <c r="A4751" i="74" s="1"/>
  <c r="A4752" i="74" s="1"/>
  <c r="A4753" i="74" s="1"/>
  <c r="A4754" i="74" s="1"/>
  <c r="A4755" i="74" s="1"/>
  <c r="A4756" i="74" s="1"/>
  <c r="A4757" i="74" s="1"/>
  <c r="A4758" i="74" s="1"/>
  <c r="A4759" i="74" s="1"/>
  <c r="A4760" i="74" s="1"/>
  <c r="A4761" i="74" s="1"/>
  <c r="A4762" i="74" s="1"/>
  <c r="A4763" i="74" s="1"/>
  <c r="A4764" i="74" s="1"/>
  <c r="A4765" i="74" s="1"/>
  <c r="A4766" i="74" s="1"/>
  <c r="A4767" i="74" s="1"/>
  <c r="A4768" i="74" s="1"/>
  <c r="A4769" i="74" s="1"/>
  <c r="A4770" i="74" s="1"/>
  <c r="A4771" i="74" s="1"/>
  <c r="A4772" i="74" s="1"/>
  <c r="A4773" i="74" s="1"/>
  <c r="A4774" i="74" s="1"/>
  <c r="A4775" i="74" s="1"/>
  <c r="A4776" i="74" s="1"/>
  <c r="A4777" i="74" s="1"/>
  <c r="A4778" i="74" s="1"/>
  <c r="A4779" i="74" s="1"/>
  <c r="A4780" i="74" s="1"/>
  <c r="A4781" i="74" s="1"/>
  <c r="A4782" i="74" s="1"/>
  <c r="A4783" i="74" s="1"/>
  <c r="A4784" i="74" s="1"/>
  <c r="A4785" i="74" s="1"/>
  <c r="A4786" i="74" s="1"/>
  <c r="A4787" i="74" s="1"/>
  <c r="A4788" i="74" s="1"/>
  <c r="A4789" i="74" s="1"/>
  <c r="A4790" i="74" s="1"/>
  <c r="A4791" i="74" s="1"/>
  <c r="A4792" i="74" s="1"/>
  <c r="A4793" i="74" s="1"/>
  <c r="A4794" i="74" s="1"/>
  <c r="A4795" i="74" s="1"/>
  <c r="A4796" i="74" s="1"/>
  <c r="A4797" i="74" s="1"/>
  <c r="A4798" i="74" s="1"/>
  <c r="A4799" i="74" s="1"/>
  <c r="A4800" i="74" s="1"/>
  <c r="A4801" i="74" s="1"/>
  <c r="A4802" i="74" s="1"/>
  <c r="A4803" i="74" s="1"/>
  <c r="A4804" i="74" s="1"/>
  <c r="A4805" i="74" s="1"/>
  <c r="A4806" i="74" s="1"/>
  <c r="A4807" i="74" s="1"/>
  <c r="A4808" i="74" s="1"/>
  <c r="A4809" i="74" s="1"/>
  <c r="A4810" i="74" s="1"/>
  <c r="A4811" i="74" s="1"/>
  <c r="A4812" i="74" s="1"/>
  <c r="A4813" i="74" s="1"/>
  <c r="A4814" i="74" s="1"/>
  <c r="A4815" i="74" s="1"/>
  <c r="A4816" i="74" s="1"/>
  <c r="A4817" i="74" s="1"/>
  <c r="A4818" i="74" s="1"/>
  <c r="A4819" i="74" s="1"/>
  <c r="A4820" i="74" s="1"/>
  <c r="A4821" i="74" s="1"/>
  <c r="A4822" i="74" s="1"/>
  <c r="A4823" i="74" s="1"/>
  <c r="A4824" i="74" s="1"/>
  <c r="A4825" i="74" s="1"/>
  <c r="A4826" i="74" s="1"/>
  <c r="A4827" i="74" s="1"/>
  <c r="A4828" i="74" s="1"/>
  <c r="A4829" i="74" s="1"/>
  <c r="A4830" i="74" s="1"/>
  <c r="A4831" i="74" s="1"/>
  <c r="A4832" i="74" s="1"/>
  <c r="A4833" i="74" s="1"/>
  <c r="A4834" i="74" s="1"/>
  <c r="A4835" i="74" s="1"/>
  <c r="A4836" i="74" s="1"/>
  <c r="A4837" i="74" s="1"/>
  <c r="A4838" i="74" s="1"/>
  <c r="A4839" i="74" s="1"/>
  <c r="A4840" i="74" s="1"/>
  <c r="A4841" i="74" s="1"/>
  <c r="A4842" i="74" s="1"/>
  <c r="A4843" i="74" s="1"/>
  <c r="A4844" i="74" s="1"/>
  <c r="A4845" i="74" s="1"/>
  <c r="A4846" i="74" s="1"/>
  <c r="A4847" i="74" s="1"/>
  <c r="A4848" i="74" s="1"/>
  <c r="A4849" i="74" s="1"/>
  <c r="A4850" i="74" s="1"/>
  <c r="A4851" i="74" s="1"/>
  <c r="A4852" i="74" s="1"/>
  <c r="A4853" i="74" s="1"/>
  <c r="A4854" i="74" s="1"/>
  <c r="A4855" i="74" s="1"/>
  <c r="A4856" i="74" s="1"/>
  <c r="A4857" i="74" s="1"/>
  <c r="A4858" i="74" s="1"/>
  <c r="A4859" i="74" s="1"/>
  <c r="A4860" i="74" s="1"/>
  <c r="A4861" i="74" s="1"/>
  <c r="A4862" i="74" s="1"/>
  <c r="A4863" i="74" s="1"/>
  <c r="A4864" i="74" s="1"/>
  <c r="A4865" i="74" s="1"/>
  <c r="A4866" i="74" s="1"/>
  <c r="A4867" i="74" s="1"/>
  <c r="A4868" i="74" s="1"/>
  <c r="A4869" i="74" s="1"/>
  <c r="A4870" i="74" s="1"/>
  <c r="A4871" i="74" s="1"/>
  <c r="A4872" i="74" s="1"/>
  <c r="A4873" i="74" s="1"/>
  <c r="A4874" i="74" s="1"/>
  <c r="A4875" i="74" s="1"/>
  <c r="A4876" i="74" s="1"/>
  <c r="A4877" i="74" s="1"/>
  <c r="A4878" i="74" s="1"/>
  <c r="A4879" i="74" s="1"/>
  <c r="A4880" i="74" s="1"/>
  <c r="A4881" i="74" s="1"/>
  <c r="A4882" i="74" s="1"/>
  <c r="A4883" i="74" s="1"/>
  <c r="A4884" i="74" s="1"/>
  <c r="A4885" i="74" s="1"/>
  <c r="A4886" i="74" s="1"/>
  <c r="A4887" i="74" s="1"/>
  <c r="A4888" i="74" s="1"/>
  <c r="A4889" i="74" s="1"/>
  <c r="A4890" i="74" s="1"/>
  <c r="A4891" i="74" s="1"/>
  <c r="A4892" i="74" s="1"/>
  <c r="A4893" i="74" s="1"/>
  <c r="A4894" i="74" s="1"/>
  <c r="A4895" i="74" s="1"/>
  <c r="A4896" i="74" s="1"/>
  <c r="A4897" i="74" s="1"/>
  <c r="A4898" i="74" s="1"/>
  <c r="A4899" i="74" s="1"/>
  <c r="A4900" i="74" s="1"/>
  <c r="A4901" i="74" s="1"/>
  <c r="A4902" i="74" s="1"/>
  <c r="A4903" i="74" s="1"/>
  <c r="A4904" i="74" s="1"/>
  <c r="A4905" i="74" s="1"/>
  <c r="A4906" i="74" s="1"/>
  <c r="A4907" i="74" s="1"/>
  <c r="A4908" i="74" s="1"/>
  <c r="A4909" i="74" s="1"/>
  <c r="A4910" i="74" s="1"/>
  <c r="A4911" i="74" s="1"/>
  <c r="A4912" i="74" s="1"/>
  <c r="A4913" i="74" s="1"/>
  <c r="A4914" i="74" s="1"/>
  <c r="A4915" i="74" s="1"/>
  <c r="A4916" i="74" s="1"/>
  <c r="A4917" i="74" s="1"/>
  <c r="A4918" i="74" s="1"/>
  <c r="A4919" i="74" s="1"/>
  <c r="A4920" i="74" s="1"/>
  <c r="A4921" i="74" s="1"/>
  <c r="A4922" i="74" s="1"/>
  <c r="A4923" i="74" s="1"/>
  <c r="A4924" i="74" s="1"/>
  <c r="A4925" i="74" s="1"/>
  <c r="A4926" i="74" s="1"/>
  <c r="A4927" i="74" s="1"/>
  <c r="A4928" i="74" s="1"/>
  <c r="A4929" i="74" s="1"/>
  <c r="A4930" i="74" s="1"/>
  <c r="A4931" i="74" s="1"/>
  <c r="A4932" i="74" s="1"/>
  <c r="A4933" i="74" s="1"/>
  <c r="A4934" i="74" s="1"/>
  <c r="A4935" i="74" s="1"/>
  <c r="A4936" i="74" s="1"/>
  <c r="A4937" i="74" s="1"/>
  <c r="A4938" i="74" s="1"/>
  <c r="A4939" i="74" s="1"/>
  <c r="A4940" i="74" s="1"/>
  <c r="A4941" i="74" s="1"/>
  <c r="A4942" i="74" s="1"/>
  <c r="A4943" i="74" s="1"/>
  <c r="A4944" i="74" s="1"/>
  <c r="A4945" i="74" s="1"/>
  <c r="A4946" i="74" s="1"/>
  <c r="A4947" i="74" s="1"/>
  <c r="A4948" i="74" s="1"/>
  <c r="A4949" i="74" s="1"/>
  <c r="A4950" i="74" s="1"/>
  <c r="A4951" i="74" s="1"/>
  <c r="A4952" i="74" s="1"/>
  <c r="A4953" i="74" s="1"/>
  <c r="A4954" i="74" s="1"/>
  <c r="A4955" i="74" s="1"/>
  <c r="A4956" i="74" s="1"/>
  <c r="A4957" i="74" s="1"/>
  <c r="A4958" i="74" s="1"/>
  <c r="A4959" i="74" s="1"/>
  <c r="A4960" i="74" s="1"/>
  <c r="A4961" i="74" s="1"/>
  <c r="A4962" i="74" s="1"/>
  <c r="A4963" i="74" s="1"/>
  <c r="A4964" i="74" s="1"/>
  <c r="A4965" i="74" s="1"/>
  <c r="A4966" i="74" s="1"/>
  <c r="A4967" i="74" s="1"/>
  <c r="A4968" i="74" s="1"/>
  <c r="A4969" i="74" s="1"/>
  <c r="A4970" i="74" s="1"/>
  <c r="A4971" i="74" s="1"/>
  <c r="A4972" i="74" s="1"/>
  <c r="A4973" i="74" s="1"/>
  <c r="A4974" i="74" s="1"/>
  <c r="A4975" i="74" s="1"/>
  <c r="A4976" i="74" s="1"/>
  <c r="A4977" i="74" s="1"/>
  <c r="A4978" i="74" s="1"/>
  <c r="A4979" i="74" s="1"/>
  <c r="A4980" i="74" s="1"/>
  <c r="A4981" i="74" s="1"/>
  <c r="A4982" i="74" s="1"/>
  <c r="A4983" i="74" s="1"/>
  <c r="A4984" i="74" s="1"/>
  <c r="A4985" i="74" s="1"/>
  <c r="A4986" i="74" s="1"/>
  <c r="A4987" i="74" s="1"/>
  <c r="A4988" i="74" s="1"/>
  <c r="A4989" i="74" s="1"/>
  <c r="A4990" i="74" s="1"/>
  <c r="A4991" i="74" s="1"/>
  <c r="A4992" i="74" s="1"/>
  <c r="A4993" i="74" s="1"/>
  <c r="A4994" i="74" s="1"/>
  <c r="A4995" i="74" s="1"/>
  <c r="A4996" i="74" s="1"/>
  <c r="A4997" i="74" s="1"/>
  <c r="A4998" i="74" s="1"/>
  <c r="A4999" i="74" s="1"/>
  <c r="A5000" i="74" s="1"/>
  <c r="A5001" i="74" s="1"/>
  <c r="A5002" i="74" s="1"/>
  <c r="A5003" i="74" s="1"/>
  <c r="A5004" i="74" s="1"/>
  <c r="A5005" i="74" s="1"/>
  <c r="A5006" i="74" s="1"/>
  <c r="A5007" i="74" s="1"/>
  <c r="A5008" i="74" s="1"/>
  <c r="A5009" i="74" s="1"/>
  <c r="A5010" i="74" s="1"/>
  <c r="A5011" i="74" s="1"/>
  <c r="A5012" i="74" s="1"/>
  <c r="A5013" i="74" s="1"/>
  <c r="A5014" i="74" s="1"/>
  <c r="A5015" i="74" s="1"/>
  <c r="A5016" i="74" s="1"/>
  <c r="A5017" i="74" s="1"/>
  <c r="A5018" i="74" s="1"/>
  <c r="A5019" i="74" s="1"/>
  <c r="E17" i="74"/>
  <c r="D21" i="74" s="1"/>
  <c r="E16" i="74"/>
  <c r="D6" i="74"/>
  <c r="B7" i="74" s="1"/>
  <c r="G21" i="73"/>
  <c r="G22" i="73" s="1"/>
  <c r="G23" i="73" s="1"/>
  <c r="G24" i="73" s="1"/>
  <c r="G25" i="73" s="1"/>
  <c r="G26" i="73" s="1"/>
  <c r="G27" i="73" s="1"/>
  <c r="G28" i="73" s="1"/>
  <c r="G29" i="73" s="1"/>
  <c r="G30" i="73" s="1"/>
  <c r="G31" i="73" s="1"/>
  <c r="G32" i="73" s="1"/>
  <c r="G33" i="73" s="1"/>
  <c r="G34" i="73" s="1"/>
  <c r="G35" i="73" s="1"/>
  <c r="G36" i="73" s="1"/>
  <c r="G37" i="73" s="1"/>
  <c r="G38" i="73" s="1"/>
  <c r="G39" i="73" s="1"/>
  <c r="G40" i="73" s="1"/>
  <c r="G41" i="73" s="1"/>
  <c r="G42" i="73" s="1"/>
  <c r="G43" i="73" s="1"/>
  <c r="G44" i="73" s="1"/>
  <c r="G45" i="73" s="1"/>
  <c r="G46" i="73" s="1"/>
  <c r="G47" i="73" s="1"/>
  <c r="G48" i="73" s="1"/>
  <c r="G49" i="73" s="1"/>
  <c r="G50" i="73" s="1"/>
  <c r="G51" i="73" s="1"/>
  <c r="G52" i="73" s="1"/>
  <c r="G53" i="73" s="1"/>
  <c r="G54" i="73" s="1"/>
  <c r="G55" i="73" s="1"/>
  <c r="G56" i="73" s="1"/>
  <c r="G57" i="73" s="1"/>
  <c r="G58" i="73" s="1"/>
  <c r="G59" i="73" s="1"/>
  <c r="G60" i="73" s="1"/>
  <c r="G61" i="73" s="1"/>
  <c r="G62" i="73" s="1"/>
  <c r="G63" i="73" s="1"/>
  <c r="G64" i="73" s="1"/>
  <c r="G65" i="73" s="1"/>
  <c r="G66" i="73" s="1"/>
  <c r="G67" i="73" s="1"/>
  <c r="G68" i="73" s="1"/>
  <c r="G69" i="73" s="1"/>
  <c r="G70" i="73" s="1"/>
  <c r="A20" i="73"/>
  <c r="A21" i="73" s="1"/>
  <c r="A22" i="73" s="1"/>
  <c r="A23" i="73" s="1"/>
  <c r="A24" i="73" s="1"/>
  <c r="A25" i="73" s="1"/>
  <c r="A26" i="73" s="1"/>
  <c r="A27" i="73" s="1"/>
  <c r="A28" i="73" s="1"/>
  <c r="A29" i="73" s="1"/>
  <c r="A30" i="73" s="1"/>
  <c r="A31" i="73" s="1"/>
  <c r="A32" i="73" s="1"/>
  <c r="A33" i="73" s="1"/>
  <c r="A34" i="73" s="1"/>
  <c r="A35" i="73" s="1"/>
  <c r="A36" i="73" s="1"/>
  <c r="A37" i="73" s="1"/>
  <c r="A38" i="73" s="1"/>
  <c r="A39" i="73" s="1"/>
  <c r="A40" i="73" s="1"/>
  <c r="A41" i="73" s="1"/>
  <c r="A42" i="73" s="1"/>
  <c r="A43" i="73" s="1"/>
  <c r="A44" i="73" s="1"/>
  <c r="A45" i="73" s="1"/>
  <c r="A46" i="73" s="1"/>
  <c r="A47" i="73" s="1"/>
  <c r="A48" i="73" s="1"/>
  <c r="A49" i="73" s="1"/>
  <c r="A50" i="73" s="1"/>
  <c r="A51" i="73" s="1"/>
  <c r="A52" i="73" s="1"/>
  <c r="A53" i="73" s="1"/>
  <c r="A54" i="73" s="1"/>
  <c r="A55" i="73" s="1"/>
  <c r="A56" i="73" s="1"/>
  <c r="A57" i="73" s="1"/>
  <c r="A58" i="73" s="1"/>
  <c r="A59" i="73" s="1"/>
  <c r="A60" i="73" s="1"/>
  <c r="A61" i="73" s="1"/>
  <c r="A62" i="73" s="1"/>
  <c r="A63" i="73" s="1"/>
  <c r="A64" i="73" s="1"/>
  <c r="A65" i="73" s="1"/>
  <c r="A66" i="73" s="1"/>
  <c r="A67" i="73" s="1"/>
  <c r="A68" i="73" s="1"/>
  <c r="A69" i="73" s="1"/>
  <c r="A70" i="73" s="1"/>
  <c r="A71" i="73" s="1"/>
  <c r="A72" i="73" s="1"/>
  <c r="A73" i="73" s="1"/>
  <c r="A74" i="73" s="1"/>
  <c r="A75" i="73" s="1"/>
  <c r="A76" i="73" s="1"/>
  <c r="A77" i="73" s="1"/>
  <c r="A78" i="73" s="1"/>
  <c r="A79" i="73" s="1"/>
  <c r="A80" i="73" s="1"/>
  <c r="A81" i="73" s="1"/>
  <c r="A82" i="73" s="1"/>
  <c r="A83" i="73" s="1"/>
  <c r="A84" i="73" s="1"/>
  <c r="A85" i="73" s="1"/>
  <c r="A86" i="73" s="1"/>
  <c r="A87" i="73" s="1"/>
  <c r="A88" i="73" s="1"/>
  <c r="A89" i="73" s="1"/>
  <c r="A90" i="73" s="1"/>
  <c r="A91" i="73" s="1"/>
  <c r="A92" i="73" s="1"/>
  <c r="A93" i="73" s="1"/>
  <c r="A94" i="73" s="1"/>
  <c r="A95" i="73" s="1"/>
  <c r="A96" i="73" s="1"/>
  <c r="A97" i="73" s="1"/>
  <c r="A98" i="73" s="1"/>
  <c r="A99" i="73" s="1"/>
  <c r="A100" i="73" s="1"/>
  <c r="A101" i="73" s="1"/>
  <c r="A102" i="73" s="1"/>
  <c r="A103" i="73" s="1"/>
  <c r="A104" i="73" s="1"/>
  <c r="A105" i="73" s="1"/>
  <c r="A106" i="73" s="1"/>
  <c r="A107" i="73" s="1"/>
  <c r="A108" i="73" s="1"/>
  <c r="A109" i="73" s="1"/>
  <c r="A110" i="73" s="1"/>
  <c r="A111" i="73" s="1"/>
  <c r="A112" i="73" s="1"/>
  <c r="A113" i="73" s="1"/>
  <c r="A114" i="73" s="1"/>
  <c r="A115" i="73" s="1"/>
  <c r="A116" i="73" s="1"/>
  <c r="A117" i="73" s="1"/>
  <c r="A118" i="73" s="1"/>
  <c r="A119" i="73" s="1"/>
  <c r="A120" i="73" s="1"/>
  <c r="A121" i="73" s="1"/>
  <c r="A122" i="73" s="1"/>
  <c r="A123" i="73" s="1"/>
  <c r="A124" i="73" s="1"/>
  <c r="A125" i="73" s="1"/>
  <c r="A126" i="73" s="1"/>
  <c r="A127" i="73" s="1"/>
  <c r="A128" i="73" s="1"/>
  <c r="A129" i="73" s="1"/>
  <c r="A130" i="73" s="1"/>
  <c r="A131" i="73" s="1"/>
  <c r="A132" i="73" s="1"/>
  <c r="A133" i="73" s="1"/>
  <c r="A134" i="73" s="1"/>
  <c r="A135" i="73" s="1"/>
  <c r="A136" i="73" s="1"/>
  <c r="A137" i="73" s="1"/>
  <c r="A138" i="73" s="1"/>
  <c r="A139" i="73" s="1"/>
  <c r="A140" i="73" s="1"/>
  <c r="A141" i="73" s="1"/>
  <c r="A142" i="73" s="1"/>
  <c r="A143" i="73" s="1"/>
  <c r="A144" i="73" s="1"/>
  <c r="A145" i="73" s="1"/>
  <c r="A146" i="73" s="1"/>
  <c r="A147" i="73" s="1"/>
  <c r="A148" i="73" s="1"/>
  <c r="A149" i="73" s="1"/>
  <c r="A150" i="73" s="1"/>
  <c r="A151" i="73" s="1"/>
  <c r="A152" i="73" s="1"/>
  <c r="A153" i="73" s="1"/>
  <c r="A154" i="73" s="1"/>
  <c r="A155" i="73" s="1"/>
  <c r="A156" i="73" s="1"/>
  <c r="A157" i="73" s="1"/>
  <c r="A158" i="73" s="1"/>
  <c r="A159" i="73" s="1"/>
  <c r="A160" i="73" s="1"/>
  <c r="A161" i="73" s="1"/>
  <c r="A162" i="73" s="1"/>
  <c r="A163" i="73" s="1"/>
  <c r="A164" i="73" s="1"/>
  <c r="A165" i="73" s="1"/>
  <c r="A166" i="73" s="1"/>
  <c r="A167" i="73" s="1"/>
  <c r="A168" i="73" s="1"/>
  <c r="A169" i="73" s="1"/>
  <c r="A170" i="73" s="1"/>
  <c r="A171" i="73" s="1"/>
  <c r="A172" i="73" s="1"/>
  <c r="A173" i="73" s="1"/>
  <c r="A174" i="73" s="1"/>
  <c r="A175" i="73" s="1"/>
  <c r="A176" i="73" s="1"/>
  <c r="A177" i="73" s="1"/>
  <c r="A178" i="73" s="1"/>
  <c r="A179" i="73" s="1"/>
  <c r="A180" i="73" s="1"/>
  <c r="A181" i="73" s="1"/>
  <c r="A182" i="73" s="1"/>
  <c r="A183" i="73" s="1"/>
  <c r="A184" i="73" s="1"/>
  <c r="A185" i="73" s="1"/>
  <c r="A186" i="73" s="1"/>
  <c r="A187" i="73" s="1"/>
  <c r="A188" i="73" s="1"/>
  <c r="A189" i="73" s="1"/>
  <c r="A190" i="73" s="1"/>
  <c r="A191" i="73" s="1"/>
  <c r="A192" i="73" s="1"/>
  <c r="A193" i="73" s="1"/>
  <c r="A194" i="73" s="1"/>
  <c r="A195" i="73" s="1"/>
  <c r="A196" i="73" s="1"/>
  <c r="A197" i="73" s="1"/>
  <c r="A198" i="73" s="1"/>
  <c r="A199" i="73" s="1"/>
  <c r="A200" i="73" s="1"/>
  <c r="A201" i="73" s="1"/>
  <c r="A202" i="73" s="1"/>
  <c r="A203" i="73" s="1"/>
  <c r="A204" i="73" s="1"/>
  <c r="A205" i="73" s="1"/>
  <c r="A206" i="73" s="1"/>
  <c r="A207" i="73" s="1"/>
  <c r="A208" i="73" s="1"/>
  <c r="A209" i="73" s="1"/>
  <c r="A210" i="73" s="1"/>
  <c r="A211" i="73" s="1"/>
  <c r="A212" i="73" s="1"/>
  <c r="A213" i="73" s="1"/>
  <c r="A214" i="73" s="1"/>
  <c r="A215" i="73" s="1"/>
  <c r="A216" i="73" s="1"/>
  <c r="A217" i="73" s="1"/>
  <c r="A218" i="73" s="1"/>
  <c r="A219" i="73" s="1"/>
  <c r="A220" i="73" s="1"/>
  <c r="A221" i="73" s="1"/>
  <c r="A222" i="73" s="1"/>
  <c r="A223" i="73" s="1"/>
  <c r="A224" i="73" s="1"/>
  <c r="A225" i="73" s="1"/>
  <c r="A226" i="73" s="1"/>
  <c r="A227" i="73" s="1"/>
  <c r="A228" i="73" s="1"/>
  <c r="A229" i="73" s="1"/>
  <c r="A230" i="73" s="1"/>
  <c r="A231" i="73" s="1"/>
  <c r="A232" i="73" s="1"/>
  <c r="A233" i="73" s="1"/>
  <c r="A234" i="73" s="1"/>
  <c r="A235" i="73" s="1"/>
  <c r="A236" i="73" s="1"/>
  <c r="A237" i="73" s="1"/>
  <c r="A238" i="73" s="1"/>
  <c r="A239" i="73" s="1"/>
  <c r="A240" i="73" s="1"/>
  <c r="A241" i="73" s="1"/>
  <c r="A242" i="73" s="1"/>
  <c r="A243" i="73" s="1"/>
  <c r="A244" i="73" s="1"/>
  <c r="A245" i="73" s="1"/>
  <c r="A246" i="73" s="1"/>
  <c r="A247" i="73" s="1"/>
  <c r="A248" i="73" s="1"/>
  <c r="A249" i="73" s="1"/>
  <c r="A250" i="73" s="1"/>
  <c r="A251" i="73" s="1"/>
  <c r="A252" i="73" s="1"/>
  <c r="A253" i="73" s="1"/>
  <c r="A254" i="73" s="1"/>
  <c r="A255" i="73" s="1"/>
  <c r="A256" i="73" s="1"/>
  <c r="A257" i="73" s="1"/>
  <c r="A258" i="73" s="1"/>
  <c r="A259" i="73" s="1"/>
  <c r="A260" i="73" s="1"/>
  <c r="A261" i="73" s="1"/>
  <c r="A262" i="73" s="1"/>
  <c r="A263" i="73" s="1"/>
  <c r="A264" i="73" s="1"/>
  <c r="A265" i="73" s="1"/>
  <c r="A266" i="73" s="1"/>
  <c r="A267" i="73" s="1"/>
  <c r="A268" i="73" s="1"/>
  <c r="A269" i="73" s="1"/>
  <c r="A270" i="73" s="1"/>
  <c r="A271" i="73" s="1"/>
  <c r="A272" i="73" s="1"/>
  <c r="A273" i="73" s="1"/>
  <c r="A274" i="73" s="1"/>
  <c r="A275" i="73" s="1"/>
  <c r="A276" i="73" s="1"/>
  <c r="A277" i="73" s="1"/>
  <c r="A278" i="73" s="1"/>
  <c r="A279" i="73" s="1"/>
  <c r="A280" i="73" s="1"/>
  <c r="A281" i="73" s="1"/>
  <c r="A282" i="73" s="1"/>
  <c r="A283" i="73" s="1"/>
  <c r="A284" i="73" s="1"/>
  <c r="A285" i="73" s="1"/>
  <c r="A286" i="73" s="1"/>
  <c r="A287" i="73" s="1"/>
  <c r="A288" i="73" s="1"/>
  <c r="A289" i="73" s="1"/>
  <c r="A290" i="73" s="1"/>
  <c r="A291" i="73" s="1"/>
  <c r="A292" i="73" s="1"/>
  <c r="A293" i="73" s="1"/>
  <c r="A294" i="73" s="1"/>
  <c r="A295" i="73" s="1"/>
  <c r="A296" i="73" s="1"/>
  <c r="A297" i="73" s="1"/>
  <c r="A298" i="73" s="1"/>
  <c r="A299" i="73" s="1"/>
  <c r="A300" i="73" s="1"/>
  <c r="A301" i="73" s="1"/>
  <c r="A302" i="73" s="1"/>
  <c r="A303" i="73" s="1"/>
  <c r="A304" i="73" s="1"/>
  <c r="A305" i="73" s="1"/>
  <c r="A306" i="73" s="1"/>
  <c r="A307" i="73" s="1"/>
  <c r="A308" i="73" s="1"/>
  <c r="A309" i="73" s="1"/>
  <c r="A310" i="73" s="1"/>
  <c r="A311" i="73" s="1"/>
  <c r="A312" i="73" s="1"/>
  <c r="A313" i="73" s="1"/>
  <c r="A314" i="73" s="1"/>
  <c r="A315" i="73" s="1"/>
  <c r="A316" i="73" s="1"/>
  <c r="A317" i="73" s="1"/>
  <c r="A318" i="73" s="1"/>
  <c r="A319" i="73" s="1"/>
  <c r="A320" i="73" s="1"/>
  <c r="A321" i="73" s="1"/>
  <c r="A322" i="73" s="1"/>
  <c r="A323" i="73" s="1"/>
  <c r="A324" i="73" s="1"/>
  <c r="A325" i="73" s="1"/>
  <c r="A326" i="73" s="1"/>
  <c r="A327" i="73" s="1"/>
  <c r="A328" i="73" s="1"/>
  <c r="A329" i="73" s="1"/>
  <c r="A330" i="73" s="1"/>
  <c r="A331" i="73" s="1"/>
  <c r="A332" i="73" s="1"/>
  <c r="A333" i="73" s="1"/>
  <c r="A334" i="73" s="1"/>
  <c r="A335" i="73" s="1"/>
  <c r="A336" i="73" s="1"/>
  <c r="A337" i="73" s="1"/>
  <c r="A338" i="73" s="1"/>
  <c r="A339" i="73" s="1"/>
  <c r="A340" i="73" s="1"/>
  <c r="A341" i="73" s="1"/>
  <c r="A342" i="73" s="1"/>
  <c r="A343" i="73" s="1"/>
  <c r="A344" i="73" s="1"/>
  <c r="A345" i="73" s="1"/>
  <c r="A346" i="73" s="1"/>
  <c r="A347" i="73" s="1"/>
  <c r="A348" i="73" s="1"/>
  <c r="A349" i="73" s="1"/>
  <c r="A350" i="73" s="1"/>
  <c r="A351" i="73" s="1"/>
  <c r="A352" i="73" s="1"/>
  <c r="A353" i="73" s="1"/>
  <c r="A354" i="73" s="1"/>
  <c r="A355" i="73" s="1"/>
  <c r="A356" i="73" s="1"/>
  <c r="A357" i="73" s="1"/>
  <c r="A358" i="73" s="1"/>
  <c r="A359" i="73" s="1"/>
  <c r="A360" i="73" s="1"/>
  <c r="A361" i="73" s="1"/>
  <c r="A362" i="73" s="1"/>
  <c r="A363" i="73" s="1"/>
  <c r="A364" i="73" s="1"/>
  <c r="A365" i="73" s="1"/>
  <c r="A366" i="73" s="1"/>
  <c r="A367" i="73" s="1"/>
  <c r="A368" i="73" s="1"/>
  <c r="A369" i="73" s="1"/>
  <c r="A370" i="73" s="1"/>
  <c r="A371" i="73" s="1"/>
  <c r="A372" i="73" s="1"/>
  <c r="A373" i="73" s="1"/>
  <c r="A374" i="73" s="1"/>
  <c r="A375" i="73" s="1"/>
  <c r="A376" i="73" s="1"/>
  <c r="A377" i="73" s="1"/>
  <c r="A378" i="73" s="1"/>
  <c r="A379" i="73" s="1"/>
  <c r="A380" i="73" s="1"/>
  <c r="A381" i="73" s="1"/>
  <c r="A382" i="73" s="1"/>
  <c r="A383" i="73" s="1"/>
  <c r="A384" i="73" s="1"/>
  <c r="A385" i="73" s="1"/>
  <c r="A386" i="73" s="1"/>
  <c r="A387" i="73" s="1"/>
  <c r="A388" i="73" s="1"/>
  <c r="A389" i="73" s="1"/>
  <c r="A390" i="73" s="1"/>
  <c r="A391" i="73" s="1"/>
  <c r="A392" i="73" s="1"/>
  <c r="A393" i="73" s="1"/>
  <c r="A394" i="73" s="1"/>
  <c r="A395" i="73" s="1"/>
  <c r="A396" i="73" s="1"/>
  <c r="A397" i="73" s="1"/>
  <c r="A398" i="73" s="1"/>
  <c r="A399" i="73" s="1"/>
  <c r="A400" i="73" s="1"/>
  <c r="A401" i="73" s="1"/>
  <c r="A402" i="73" s="1"/>
  <c r="A403" i="73" s="1"/>
  <c r="A404" i="73" s="1"/>
  <c r="A405" i="73" s="1"/>
  <c r="A406" i="73" s="1"/>
  <c r="A407" i="73" s="1"/>
  <c r="A408" i="73" s="1"/>
  <c r="A409" i="73" s="1"/>
  <c r="A410" i="73" s="1"/>
  <c r="A411" i="73" s="1"/>
  <c r="A412" i="73" s="1"/>
  <c r="A413" i="73" s="1"/>
  <c r="A414" i="73" s="1"/>
  <c r="A415" i="73" s="1"/>
  <c r="A416" i="73" s="1"/>
  <c r="A417" i="73" s="1"/>
  <c r="A418" i="73" s="1"/>
  <c r="A419" i="73" s="1"/>
  <c r="A420" i="73" s="1"/>
  <c r="A421" i="73" s="1"/>
  <c r="A422" i="73" s="1"/>
  <c r="A423" i="73" s="1"/>
  <c r="A424" i="73" s="1"/>
  <c r="A425" i="73" s="1"/>
  <c r="A426" i="73" s="1"/>
  <c r="A427" i="73" s="1"/>
  <c r="A428" i="73" s="1"/>
  <c r="A429" i="73" s="1"/>
  <c r="A430" i="73" s="1"/>
  <c r="A431" i="73" s="1"/>
  <c r="A432" i="73" s="1"/>
  <c r="A433" i="73" s="1"/>
  <c r="A434" i="73" s="1"/>
  <c r="A435" i="73" s="1"/>
  <c r="A436" i="73" s="1"/>
  <c r="A437" i="73" s="1"/>
  <c r="A438" i="73" s="1"/>
  <c r="A439" i="73" s="1"/>
  <c r="A440" i="73" s="1"/>
  <c r="A441" i="73" s="1"/>
  <c r="A442" i="73" s="1"/>
  <c r="A443" i="73" s="1"/>
  <c r="A444" i="73" s="1"/>
  <c r="A445" i="73" s="1"/>
  <c r="A446" i="73" s="1"/>
  <c r="A447" i="73" s="1"/>
  <c r="A448" i="73" s="1"/>
  <c r="A449" i="73" s="1"/>
  <c r="A450" i="73" s="1"/>
  <c r="A451" i="73" s="1"/>
  <c r="A452" i="73" s="1"/>
  <c r="A453" i="73" s="1"/>
  <c r="A454" i="73" s="1"/>
  <c r="A455" i="73" s="1"/>
  <c r="A456" i="73" s="1"/>
  <c r="A457" i="73" s="1"/>
  <c r="A458" i="73" s="1"/>
  <c r="A459" i="73" s="1"/>
  <c r="A460" i="73" s="1"/>
  <c r="A461" i="73" s="1"/>
  <c r="A462" i="73" s="1"/>
  <c r="A463" i="73" s="1"/>
  <c r="A464" i="73" s="1"/>
  <c r="A465" i="73" s="1"/>
  <c r="A466" i="73" s="1"/>
  <c r="A467" i="73" s="1"/>
  <c r="A468" i="73" s="1"/>
  <c r="A469" i="73" s="1"/>
  <c r="A470" i="73" s="1"/>
  <c r="A471" i="73" s="1"/>
  <c r="A472" i="73" s="1"/>
  <c r="A473" i="73" s="1"/>
  <c r="A474" i="73" s="1"/>
  <c r="A475" i="73" s="1"/>
  <c r="A476" i="73" s="1"/>
  <c r="A477" i="73" s="1"/>
  <c r="A478" i="73" s="1"/>
  <c r="A479" i="73" s="1"/>
  <c r="A480" i="73" s="1"/>
  <c r="A481" i="73" s="1"/>
  <c r="A482" i="73" s="1"/>
  <c r="A483" i="73" s="1"/>
  <c r="A484" i="73" s="1"/>
  <c r="A485" i="73" s="1"/>
  <c r="A486" i="73" s="1"/>
  <c r="A487" i="73" s="1"/>
  <c r="A488" i="73" s="1"/>
  <c r="A489" i="73" s="1"/>
  <c r="A490" i="73" s="1"/>
  <c r="A491" i="73" s="1"/>
  <c r="A492" i="73" s="1"/>
  <c r="A493" i="73" s="1"/>
  <c r="A494" i="73" s="1"/>
  <c r="A495" i="73" s="1"/>
  <c r="A496" i="73" s="1"/>
  <c r="A497" i="73" s="1"/>
  <c r="A498" i="73" s="1"/>
  <c r="A499" i="73" s="1"/>
  <c r="A500" i="73" s="1"/>
  <c r="A501" i="73" s="1"/>
  <c r="A502" i="73" s="1"/>
  <c r="A503" i="73" s="1"/>
  <c r="A504" i="73" s="1"/>
  <c r="A505" i="73" s="1"/>
  <c r="A506" i="73" s="1"/>
  <c r="A507" i="73" s="1"/>
  <c r="A508" i="73" s="1"/>
  <c r="A509" i="73" s="1"/>
  <c r="A510" i="73" s="1"/>
  <c r="A511" i="73" s="1"/>
  <c r="A512" i="73" s="1"/>
  <c r="A513" i="73" s="1"/>
  <c r="A514" i="73" s="1"/>
  <c r="A515" i="73" s="1"/>
  <c r="A516" i="73" s="1"/>
  <c r="A517" i="73" s="1"/>
  <c r="A518" i="73" s="1"/>
  <c r="A519" i="73" s="1"/>
  <c r="A520" i="73" s="1"/>
  <c r="A521" i="73" s="1"/>
  <c r="A522" i="73" s="1"/>
  <c r="A523" i="73" s="1"/>
  <c r="A524" i="73" s="1"/>
  <c r="A525" i="73" s="1"/>
  <c r="A526" i="73" s="1"/>
  <c r="A527" i="73" s="1"/>
  <c r="A528" i="73" s="1"/>
  <c r="A529" i="73" s="1"/>
  <c r="A530" i="73" s="1"/>
  <c r="A531" i="73" s="1"/>
  <c r="A532" i="73" s="1"/>
  <c r="A533" i="73" s="1"/>
  <c r="A534" i="73" s="1"/>
  <c r="A535" i="73" s="1"/>
  <c r="A536" i="73" s="1"/>
  <c r="A537" i="73" s="1"/>
  <c r="A538" i="73" s="1"/>
  <c r="A539" i="73" s="1"/>
  <c r="A540" i="73" s="1"/>
  <c r="A541" i="73" s="1"/>
  <c r="A542" i="73" s="1"/>
  <c r="A543" i="73" s="1"/>
  <c r="A544" i="73" s="1"/>
  <c r="A545" i="73" s="1"/>
  <c r="A546" i="73" s="1"/>
  <c r="A547" i="73" s="1"/>
  <c r="A548" i="73" s="1"/>
  <c r="A549" i="73" s="1"/>
  <c r="A550" i="73" s="1"/>
  <c r="A551" i="73" s="1"/>
  <c r="A552" i="73" s="1"/>
  <c r="A553" i="73" s="1"/>
  <c r="A554" i="73" s="1"/>
  <c r="A555" i="73" s="1"/>
  <c r="A556" i="73" s="1"/>
  <c r="A557" i="73" s="1"/>
  <c r="A558" i="73" s="1"/>
  <c r="A559" i="73" s="1"/>
  <c r="A560" i="73" s="1"/>
  <c r="A561" i="73" s="1"/>
  <c r="A562" i="73" s="1"/>
  <c r="A563" i="73" s="1"/>
  <c r="A564" i="73" s="1"/>
  <c r="A565" i="73" s="1"/>
  <c r="A566" i="73" s="1"/>
  <c r="A567" i="73" s="1"/>
  <c r="A568" i="73" s="1"/>
  <c r="A569" i="73" s="1"/>
  <c r="A570" i="73" s="1"/>
  <c r="A571" i="73" s="1"/>
  <c r="A572" i="73" s="1"/>
  <c r="A573" i="73" s="1"/>
  <c r="A574" i="73" s="1"/>
  <c r="A575" i="73" s="1"/>
  <c r="A576" i="73" s="1"/>
  <c r="A577" i="73" s="1"/>
  <c r="A578" i="73" s="1"/>
  <c r="A579" i="73" s="1"/>
  <c r="A580" i="73" s="1"/>
  <c r="A581" i="73" s="1"/>
  <c r="A582" i="73" s="1"/>
  <c r="A583" i="73" s="1"/>
  <c r="A584" i="73" s="1"/>
  <c r="A585" i="73" s="1"/>
  <c r="A586" i="73" s="1"/>
  <c r="A587" i="73" s="1"/>
  <c r="A588" i="73" s="1"/>
  <c r="A589" i="73" s="1"/>
  <c r="A590" i="73" s="1"/>
  <c r="A591" i="73" s="1"/>
  <c r="A592" i="73" s="1"/>
  <c r="A593" i="73" s="1"/>
  <c r="A594" i="73" s="1"/>
  <c r="A595" i="73" s="1"/>
  <c r="A596" i="73" s="1"/>
  <c r="A597" i="73" s="1"/>
  <c r="A598" i="73" s="1"/>
  <c r="A599" i="73" s="1"/>
  <c r="A600" i="73" s="1"/>
  <c r="A601" i="73" s="1"/>
  <c r="A602" i="73" s="1"/>
  <c r="A603" i="73" s="1"/>
  <c r="A604" i="73" s="1"/>
  <c r="A605" i="73" s="1"/>
  <c r="A606" i="73" s="1"/>
  <c r="A607" i="73" s="1"/>
  <c r="A608" i="73" s="1"/>
  <c r="A609" i="73" s="1"/>
  <c r="A610" i="73" s="1"/>
  <c r="A611" i="73" s="1"/>
  <c r="A612" i="73" s="1"/>
  <c r="A613" i="73" s="1"/>
  <c r="A614" i="73" s="1"/>
  <c r="A615" i="73" s="1"/>
  <c r="A616" i="73" s="1"/>
  <c r="A617" i="73" s="1"/>
  <c r="A618" i="73" s="1"/>
  <c r="A619" i="73" s="1"/>
  <c r="A620" i="73" s="1"/>
  <c r="A621" i="73" s="1"/>
  <c r="A622" i="73" s="1"/>
  <c r="A623" i="73" s="1"/>
  <c r="A624" i="73" s="1"/>
  <c r="A625" i="73" s="1"/>
  <c r="A626" i="73" s="1"/>
  <c r="A627" i="73" s="1"/>
  <c r="A628" i="73" s="1"/>
  <c r="A629" i="73" s="1"/>
  <c r="A630" i="73" s="1"/>
  <c r="A631" i="73" s="1"/>
  <c r="A632" i="73" s="1"/>
  <c r="A633" i="73" s="1"/>
  <c r="A634" i="73" s="1"/>
  <c r="A635" i="73" s="1"/>
  <c r="A636" i="73" s="1"/>
  <c r="A637" i="73" s="1"/>
  <c r="A638" i="73" s="1"/>
  <c r="A639" i="73" s="1"/>
  <c r="A640" i="73" s="1"/>
  <c r="A641" i="73" s="1"/>
  <c r="A642" i="73" s="1"/>
  <c r="A643" i="73" s="1"/>
  <c r="A644" i="73" s="1"/>
  <c r="A645" i="73" s="1"/>
  <c r="A646" i="73" s="1"/>
  <c r="A647" i="73" s="1"/>
  <c r="A648" i="73" s="1"/>
  <c r="A649" i="73" s="1"/>
  <c r="A650" i="73" s="1"/>
  <c r="A651" i="73" s="1"/>
  <c r="A652" i="73" s="1"/>
  <c r="A653" i="73" s="1"/>
  <c r="A654" i="73" s="1"/>
  <c r="A655" i="73" s="1"/>
  <c r="A656" i="73" s="1"/>
  <c r="A657" i="73" s="1"/>
  <c r="A658" i="73" s="1"/>
  <c r="A659" i="73" s="1"/>
  <c r="A660" i="73" s="1"/>
  <c r="A661" i="73" s="1"/>
  <c r="A662" i="73" s="1"/>
  <c r="A663" i="73" s="1"/>
  <c r="A664" i="73" s="1"/>
  <c r="A665" i="73" s="1"/>
  <c r="A666" i="73" s="1"/>
  <c r="A667" i="73" s="1"/>
  <c r="A668" i="73" s="1"/>
  <c r="A669" i="73" s="1"/>
  <c r="A670" i="73" s="1"/>
  <c r="A671" i="73" s="1"/>
  <c r="A672" i="73" s="1"/>
  <c r="A673" i="73" s="1"/>
  <c r="A674" i="73" s="1"/>
  <c r="A675" i="73" s="1"/>
  <c r="A676" i="73" s="1"/>
  <c r="A677" i="73" s="1"/>
  <c r="A678" i="73" s="1"/>
  <c r="A679" i="73" s="1"/>
  <c r="A680" i="73" s="1"/>
  <c r="A681" i="73" s="1"/>
  <c r="A682" i="73" s="1"/>
  <c r="A683" i="73" s="1"/>
  <c r="A684" i="73" s="1"/>
  <c r="A685" i="73" s="1"/>
  <c r="A686" i="73" s="1"/>
  <c r="A687" i="73" s="1"/>
  <c r="A688" i="73" s="1"/>
  <c r="A689" i="73" s="1"/>
  <c r="A690" i="73" s="1"/>
  <c r="A691" i="73" s="1"/>
  <c r="A692" i="73" s="1"/>
  <c r="A693" i="73" s="1"/>
  <c r="A694" i="73" s="1"/>
  <c r="A695" i="73" s="1"/>
  <c r="A696" i="73" s="1"/>
  <c r="A697" i="73" s="1"/>
  <c r="A698" i="73" s="1"/>
  <c r="A699" i="73" s="1"/>
  <c r="A700" i="73" s="1"/>
  <c r="A701" i="73" s="1"/>
  <c r="A702" i="73" s="1"/>
  <c r="A703" i="73" s="1"/>
  <c r="A704" i="73" s="1"/>
  <c r="A705" i="73" s="1"/>
  <c r="A706" i="73" s="1"/>
  <c r="A707" i="73" s="1"/>
  <c r="A708" i="73" s="1"/>
  <c r="A709" i="73" s="1"/>
  <c r="A710" i="73" s="1"/>
  <c r="A711" i="73" s="1"/>
  <c r="A712" i="73" s="1"/>
  <c r="A713" i="73" s="1"/>
  <c r="A714" i="73" s="1"/>
  <c r="A715" i="73" s="1"/>
  <c r="A716" i="73" s="1"/>
  <c r="A717" i="73" s="1"/>
  <c r="A718" i="73" s="1"/>
  <c r="A719" i="73" s="1"/>
  <c r="A720" i="73" s="1"/>
  <c r="A721" i="73" s="1"/>
  <c r="A722" i="73" s="1"/>
  <c r="A723" i="73" s="1"/>
  <c r="A724" i="73" s="1"/>
  <c r="A725" i="73" s="1"/>
  <c r="A726" i="73" s="1"/>
  <c r="A727" i="73" s="1"/>
  <c r="A728" i="73" s="1"/>
  <c r="A729" i="73" s="1"/>
  <c r="A730" i="73" s="1"/>
  <c r="A731" i="73" s="1"/>
  <c r="A732" i="73" s="1"/>
  <c r="A733" i="73" s="1"/>
  <c r="A734" i="73" s="1"/>
  <c r="A735" i="73" s="1"/>
  <c r="A736" i="73" s="1"/>
  <c r="A737" i="73" s="1"/>
  <c r="A738" i="73" s="1"/>
  <c r="A739" i="73" s="1"/>
  <c r="A740" i="73" s="1"/>
  <c r="A741" i="73" s="1"/>
  <c r="A742" i="73" s="1"/>
  <c r="A743" i="73" s="1"/>
  <c r="A744" i="73" s="1"/>
  <c r="A745" i="73" s="1"/>
  <c r="A746" i="73" s="1"/>
  <c r="A747" i="73" s="1"/>
  <c r="A748" i="73" s="1"/>
  <c r="A749" i="73" s="1"/>
  <c r="A750" i="73" s="1"/>
  <c r="A751" i="73" s="1"/>
  <c r="A752" i="73" s="1"/>
  <c r="A753" i="73" s="1"/>
  <c r="A754" i="73" s="1"/>
  <c r="A755" i="73" s="1"/>
  <c r="A756" i="73" s="1"/>
  <c r="A757" i="73" s="1"/>
  <c r="A758" i="73" s="1"/>
  <c r="A759" i="73" s="1"/>
  <c r="A760" i="73" s="1"/>
  <c r="A761" i="73" s="1"/>
  <c r="A762" i="73" s="1"/>
  <c r="A763" i="73" s="1"/>
  <c r="A764" i="73" s="1"/>
  <c r="A765" i="73" s="1"/>
  <c r="A766" i="73" s="1"/>
  <c r="A767" i="73" s="1"/>
  <c r="A768" i="73" s="1"/>
  <c r="A769" i="73" s="1"/>
  <c r="A770" i="73" s="1"/>
  <c r="A771" i="73" s="1"/>
  <c r="A772" i="73" s="1"/>
  <c r="A773" i="73" s="1"/>
  <c r="A774" i="73" s="1"/>
  <c r="A775" i="73" s="1"/>
  <c r="A776" i="73" s="1"/>
  <c r="A777" i="73" s="1"/>
  <c r="A778" i="73" s="1"/>
  <c r="A779" i="73" s="1"/>
  <c r="A780" i="73" s="1"/>
  <c r="A781" i="73" s="1"/>
  <c r="A782" i="73" s="1"/>
  <c r="A783" i="73" s="1"/>
  <c r="A784" i="73" s="1"/>
  <c r="A785" i="73" s="1"/>
  <c r="A786" i="73" s="1"/>
  <c r="A787" i="73" s="1"/>
  <c r="A788" i="73" s="1"/>
  <c r="A789" i="73" s="1"/>
  <c r="A790" i="73" s="1"/>
  <c r="A791" i="73" s="1"/>
  <c r="A792" i="73" s="1"/>
  <c r="A793" i="73" s="1"/>
  <c r="A794" i="73" s="1"/>
  <c r="A795" i="73" s="1"/>
  <c r="A796" i="73" s="1"/>
  <c r="A797" i="73" s="1"/>
  <c r="A798" i="73" s="1"/>
  <c r="A799" i="73" s="1"/>
  <c r="A800" i="73" s="1"/>
  <c r="A801" i="73" s="1"/>
  <c r="A802" i="73" s="1"/>
  <c r="A803" i="73" s="1"/>
  <c r="A804" i="73" s="1"/>
  <c r="A805" i="73" s="1"/>
  <c r="A806" i="73" s="1"/>
  <c r="A807" i="73" s="1"/>
  <c r="A808" i="73" s="1"/>
  <c r="A809" i="73" s="1"/>
  <c r="A810" i="73" s="1"/>
  <c r="A811" i="73" s="1"/>
  <c r="A812" i="73" s="1"/>
  <c r="A813" i="73" s="1"/>
  <c r="A814" i="73" s="1"/>
  <c r="A815" i="73" s="1"/>
  <c r="A816" i="73" s="1"/>
  <c r="A817" i="73" s="1"/>
  <c r="A818" i="73" s="1"/>
  <c r="A819" i="73" s="1"/>
  <c r="A820" i="73" s="1"/>
  <c r="A821" i="73" s="1"/>
  <c r="A822" i="73" s="1"/>
  <c r="A823" i="73" s="1"/>
  <c r="A824" i="73" s="1"/>
  <c r="A825" i="73" s="1"/>
  <c r="A826" i="73" s="1"/>
  <c r="A827" i="73" s="1"/>
  <c r="A828" i="73" s="1"/>
  <c r="A829" i="73" s="1"/>
  <c r="A830" i="73" s="1"/>
  <c r="A831" i="73" s="1"/>
  <c r="A832" i="73" s="1"/>
  <c r="A833" i="73" s="1"/>
  <c r="A834" i="73" s="1"/>
  <c r="A835" i="73" s="1"/>
  <c r="A836" i="73" s="1"/>
  <c r="A837" i="73" s="1"/>
  <c r="A838" i="73" s="1"/>
  <c r="A839" i="73" s="1"/>
  <c r="A840" i="73" s="1"/>
  <c r="A841" i="73" s="1"/>
  <c r="A842" i="73" s="1"/>
  <c r="A843" i="73" s="1"/>
  <c r="A844" i="73" s="1"/>
  <c r="A845" i="73" s="1"/>
  <c r="A846" i="73" s="1"/>
  <c r="A847" i="73" s="1"/>
  <c r="A848" i="73" s="1"/>
  <c r="A849" i="73" s="1"/>
  <c r="A850" i="73" s="1"/>
  <c r="A851" i="73" s="1"/>
  <c r="A852" i="73" s="1"/>
  <c r="A853" i="73" s="1"/>
  <c r="A854" i="73" s="1"/>
  <c r="A855" i="73" s="1"/>
  <c r="A856" i="73" s="1"/>
  <c r="A857" i="73" s="1"/>
  <c r="A858" i="73" s="1"/>
  <c r="A859" i="73" s="1"/>
  <c r="A860" i="73" s="1"/>
  <c r="A861" i="73" s="1"/>
  <c r="A862" i="73" s="1"/>
  <c r="A863" i="73" s="1"/>
  <c r="A864" i="73" s="1"/>
  <c r="A865" i="73" s="1"/>
  <c r="A866" i="73" s="1"/>
  <c r="A867" i="73" s="1"/>
  <c r="A868" i="73" s="1"/>
  <c r="A869" i="73" s="1"/>
  <c r="A870" i="73" s="1"/>
  <c r="A871" i="73" s="1"/>
  <c r="A872" i="73" s="1"/>
  <c r="A873" i="73" s="1"/>
  <c r="A874" i="73" s="1"/>
  <c r="A875" i="73" s="1"/>
  <c r="A876" i="73" s="1"/>
  <c r="A877" i="73" s="1"/>
  <c r="A878" i="73" s="1"/>
  <c r="A879" i="73" s="1"/>
  <c r="A880" i="73" s="1"/>
  <c r="A881" i="73" s="1"/>
  <c r="A882" i="73" s="1"/>
  <c r="A883" i="73" s="1"/>
  <c r="A884" i="73" s="1"/>
  <c r="A885" i="73" s="1"/>
  <c r="A886" i="73" s="1"/>
  <c r="A887" i="73" s="1"/>
  <c r="A888" i="73" s="1"/>
  <c r="A889" i="73" s="1"/>
  <c r="A890" i="73" s="1"/>
  <c r="A891" i="73" s="1"/>
  <c r="A892" i="73" s="1"/>
  <c r="A893" i="73" s="1"/>
  <c r="A894" i="73" s="1"/>
  <c r="A895" i="73" s="1"/>
  <c r="A896" i="73" s="1"/>
  <c r="A897" i="73" s="1"/>
  <c r="A898" i="73" s="1"/>
  <c r="A899" i="73" s="1"/>
  <c r="A900" i="73" s="1"/>
  <c r="A901" i="73" s="1"/>
  <c r="A902" i="73" s="1"/>
  <c r="A903" i="73" s="1"/>
  <c r="A904" i="73" s="1"/>
  <c r="A905" i="73" s="1"/>
  <c r="A906" i="73" s="1"/>
  <c r="A907" i="73" s="1"/>
  <c r="A908" i="73" s="1"/>
  <c r="A909" i="73" s="1"/>
  <c r="A910" i="73" s="1"/>
  <c r="A911" i="73" s="1"/>
  <c r="A912" i="73" s="1"/>
  <c r="A913" i="73" s="1"/>
  <c r="A914" i="73" s="1"/>
  <c r="A915" i="73" s="1"/>
  <c r="A916" i="73" s="1"/>
  <c r="A917" i="73" s="1"/>
  <c r="A918" i="73" s="1"/>
  <c r="A919" i="73" s="1"/>
  <c r="A920" i="73" s="1"/>
  <c r="A921" i="73" s="1"/>
  <c r="A922" i="73" s="1"/>
  <c r="A923" i="73" s="1"/>
  <c r="A924" i="73" s="1"/>
  <c r="A925" i="73" s="1"/>
  <c r="A926" i="73" s="1"/>
  <c r="A927" i="73" s="1"/>
  <c r="A928" i="73" s="1"/>
  <c r="A929" i="73" s="1"/>
  <c r="A930" i="73" s="1"/>
  <c r="A931" i="73" s="1"/>
  <c r="A932" i="73" s="1"/>
  <c r="A933" i="73" s="1"/>
  <c r="A934" i="73" s="1"/>
  <c r="A935" i="73" s="1"/>
  <c r="A936" i="73" s="1"/>
  <c r="A937" i="73" s="1"/>
  <c r="A938" i="73" s="1"/>
  <c r="A939" i="73" s="1"/>
  <c r="A940" i="73" s="1"/>
  <c r="A941" i="73" s="1"/>
  <c r="A942" i="73" s="1"/>
  <c r="A943" i="73" s="1"/>
  <c r="A944" i="73" s="1"/>
  <c r="A945" i="73" s="1"/>
  <c r="A946" i="73" s="1"/>
  <c r="A947" i="73" s="1"/>
  <c r="A948" i="73" s="1"/>
  <c r="A949" i="73" s="1"/>
  <c r="A950" i="73" s="1"/>
  <c r="A951" i="73" s="1"/>
  <c r="A952" i="73" s="1"/>
  <c r="A953" i="73" s="1"/>
  <c r="A954" i="73" s="1"/>
  <c r="A955" i="73" s="1"/>
  <c r="A956" i="73" s="1"/>
  <c r="A957" i="73" s="1"/>
  <c r="A958" i="73" s="1"/>
  <c r="A959" i="73" s="1"/>
  <c r="A960" i="73" s="1"/>
  <c r="A961" i="73" s="1"/>
  <c r="A962" i="73" s="1"/>
  <c r="A963" i="73" s="1"/>
  <c r="A964" i="73" s="1"/>
  <c r="A965" i="73" s="1"/>
  <c r="A966" i="73" s="1"/>
  <c r="A967" i="73" s="1"/>
  <c r="A968" i="73" s="1"/>
  <c r="A969" i="73" s="1"/>
  <c r="A970" i="73" s="1"/>
  <c r="A971" i="73" s="1"/>
  <c r="A972" i="73" s="1"/>
  <c r="A973" i="73" s="1"/>
  <c r="A974" i="73" s="1"/>
  <c r="A975" i="73" s="1"/>
  <c r="A976" i="73" s="1"/>
  <c r="A977" i="73" s="1"/>
  <c r="A978" i="73" s="1"/>
  <c r="A979" i="73" s="1"/>
  <c r="A980" i="73" s="1"/>
  <c r="A981" i="73" s="1"/>
  <c r="A982" i="73" s="1"/>
  <c r="A983" i="73" s="1"/>
  <c r="A984" i="73" s="1"/>
  <c r="A985" i="73" s="1"/>
  <c r="A986" i="73" s="1"/>
  <c r="A987" i="73" s="1"/>
  <c r="A988" i="73" s="1"/>
  <c r="A989" i="73" s="1"/>
  <c r="A990" i="73" s="1"/>
  <c r="A991" i="73" s="1"/>
  <c r="A992" i="73" s="1"/>
  <c r="A993" i="73" s="1"/>
  <c r="A994" i="73" s="1"/>
  <c r="A995" i="73" s="1"/>
  <c r="A996" i="73" s="1"/>
  <c r="A997" i="73" s="1"/>
  <c r="A998" i="73" s="1"/>
  <c r="A999" i="73" s="1"/>
  <c r="A1000" i="73" s="1"/>
  <c r="A1001" i="73" s="1"/>
  <c r="A1002" i="73" s="1"/>
  <c r="A1003" i="73" s="1"/>
  <c r="A1004" i="73" s="1"/>
  <c r="A1005" i="73" s="1"/>
  <c r="A1006" i="73" s="1"/>
  <c r="A1007" i="73" s="1"/>
  <c r="A1008" i="73" s="1"/>
  <c r="A1009" i="73" s="1"/>
  <c r="A1010" i="73" s="1"/>
  <c r="A1011" i="73" s="1"/>
  <c r="A1012" i="73" s="1"/>
  <c r="A1013" i="73" s="1"/>
  <c r="A1014" i="73" s="1"/>
  <c r="A1015" i="73" s="1"/>
  <c r="A1016" i="73" s="1"/>
  <c r="A1017" i="73" s="1"/>
  <c r="A1018" i="73" s="1"/>
  <c r="A1019" i="73" s="1"/>
  <c r="A1020" i="73" s="1"/>
  <c r="A1021" i="73" s="1"/>
  <c r="A1022" i="73" s="1"/>
  <c r="A1023" i="73" s="1"/>
  <c r="A1024" i="73" s="1"/>
  <c r="A1025" i="73" s="1"/>
  <c r="A1026" i="73" s="1"/>
  <c r="A1027" i="73" s="1"/>
  <c r="A1028" i="73" s="1"/>
  <c r="A1029" i="73" s="1"/>
  <c r="A1030" i="73" s="1"/>
  <c r="A1031" i="73" s="1"/>
  <c r="A1032" i="73" s="1"/>
  <c r="A1033" i="73" s="1"/>
  <c r="A1034" i="73" s="1"/>
  <c r="A1035" i="73" s="1"/>
  <c r="A1036" i="73" s="1"/>
  <c r="A1037" i="73" s="1"/>
  <c r="A1038" i="73" s="1"/>
  <c r="A1039" i="73" s="1"/>
  <c r="A1040" i="73" s="1"/>
  <c r="A1041" i="73" s="1"/>
  <c r="A1042" i="73" s="1"/>
  <c r="A1043" i="73" s="1"/>
  <c r="A1044" i="73" s="1"/>
  <c r="A1045" i="73" s="1"/>
  <c r="A1046" i="73" s="1"/>
  <c r="A1047" i="73" s="1"/>
  <c r="A1048" i="73" s="1"/>
  <c r="A1049" i="73" s="1"/>
  <c r="A1050" i="73" s="1"/>
  <c r="A1051" i="73" s="1"/>
  <c r="A1052" i="73" s="1"/>
  <c r="A1053" i="73" s="1"/>
  <c r="A1054" i="73" s="1"/>
  <c r="A1055" i="73" s="1"/>
  <c r="A1056" i="73" s="1"/>
  <c r="A1057" i="73" s="1"/>
  <c r="A1058" i="73" s="1"/>
  <c r="A1059" i="73" s="1"/>
  <c r="A1060" i="73" s="1"/>
  <c r="A1061" i="73" s="1"/>
  <c r="A1062" i="73" s="1"/>
  <c r="A1063" i="73" s="1"/>
  <c r="A1064" i="73" s="1"/>
  <c r="A1065" i="73" s="1"/>
  <c r="A1066" i="73" s="1"/>
  <c r="A1067" i="73" s="1"/>
  <c r="A1068" i="73" s="1"/>
  <c r="A1069" i="73" s="1"/>
  <c r="A1070" i="73" s="1"/>
  <c r="A1071" i="73" s="1"/>
  <c r="A1072" i="73" s="1"/>
  <c r="A1073" i="73" s="1"/>
  <c r="A1074" i="73" s="1"/>
  <c r="A1075" i="73" s="1"/>
  <c r="A1076" i="73" s="1"/>
  <c r="A1077" i="73" s="1"/>
  <c r="A1078" i="73" s="1"/>
  <c r="A1079" i="73" s="1"/>
  <c r="A1080" i="73" s="1"/>
  <c r="A1081" i="73" s="1"/>
  <c r="A1082" i="73" s="1"/>
  <c r="A1083" i="73" s="1"/>
  <c r="A1084" i="73" s="1"/>
  <c r="A1085" i="73" s="1"/>
  <c r="A1086" i="73" s="1"/>
  <c r="A1087" i="73" s="1"/>
  <c r="A1088" i="73" s="1"/>
  <c r="A1089" i="73" s="1"/>
  <c r="A1090" i="73" s="1"/>
  <c r="A1091" i="73" s="1"/>
  <c r="A1092" i="73" s="1"/>
  <c r="A1093" i="73" s="1"/>
  <c r="A1094" i="73" s="1"/>
  <c r="A1095" i="73" s="1"/>
  <c r="A1096" i="73" s="1"/>
  <c r="A1097" i="73" s="1"/>
  <c r="A1098" i="73" s="1"/>
  <c r="A1099" i="73" s="1"/>
  <c r="A1100" i="73" s="1"/>
  <c r="A1101" i="73" s="1"/>
  <c r="A1102" i="73" s="1"/>
  <c r="A1103" i="73" s="1"/>
  <c r="A1104" i="73" s="1"/>
  <c r="A1105" i="73" s="1"/>
  <c r="A1106" i="73" s="1"/>
  <c r="A1107" i="73" s="1"/>
  <c r="A1108" i="73" s="1"/>
  <c r="A1109" i="73" s="1"/>
  <c r="A1110" i="73" s="1"/>
  <c r="A1111" i="73" s="1"/>
  <c r="A1112" i="73" s="1"/>
  <c r="A1113" i="73" s="1"/>
  <c r="A1114" i="73" s="1"/>
  <c r="A1115" i="73" s="1"/>
  <c r="A1116" i="73" s="1"/>
  <c r="A1117" i="73" s="1"/>
  <c r="A1118" i="73" s="1"/>
  <c r="A1119" i="73" s="1"/>
  <c r="A1120" i="73" s="1"/>
  <c r="A1121" i="73" s="1"/>
  <c r="A1122" i="73" s="1"/>
  <c r="A1123" i="73" s="1"/>
  <c r="A1124" i="73" s="1"/>
  <c r="A1125" i="73" s="1"/>
  <c r="A1126" i="73" s="1"/>
  <c r="A1127" i="73" s="1"/>
  <c r="A1128" i="73" s="1"/>
  <c r="A1129" i="73" s="1"/>
  <c r="A1130" i="73" s="1"/>
  <c r="A1131" i="73" s="1"/>
  <c r="A1132" i="73" s="1"/>
  <c r="A1133" i="73" s="1"/>
  <c r="A1134" i="73" s="1"/>
  <c r="A1135" i="73" s="1"/>
  <c r="A1136" i="73" s="1"/>
  <c r="A1137" i="73" s="1"/>
  <c r="A1138" i="73" s="1"/>
  <c r="A1139" i="73" s="1"/>
  <c r="A1140" i="73" s="1"/>
  <c r="A1141" i="73" s="1"/>
  <c r="A1142" i="73" s="1"/>
  <c r="A1143" i="73" s="1"/>
  <c r="A1144" i="73" s="1"/>
  <c r="A1145" i="73" s="1"/>
  <c r="A1146" i="73" s="1"/>
  <c r="A1147" i="73" s="1"/>
  <c r="A1148" i="73" s="1"/>
  <c r="A1149" i="73" s="1"/>
  <c r="A1150" i="73" s="1"/>
  <c r="A1151" i="73" s="1"/>
  <c r="A1152" i="73" s="1"/>
  <c r="A1153" i="73" s="1"/>
  <c r="A1154" i="73" s="1"/>
  <c r="A1155" i="73" s="1"/>
  <c r="A1156" i="73" s="1"/>
  <c r="A1157" i="73" s="1"/>
  <c r="A1158" i="73" s="1"/>
  <c r="A1159" i="73" s="1"/>
  <c r="A1160" i="73" s="1"/>
  <c r="A1161" i="73" s="1"/>
  <c r="A1162" i="73" s="1"/>
  <c r="A1163" i="73" s="1"/>
  <c r="A1164" i="73" s="1"/>
  <c r="A1165" i="73" s="1"/>
  <c r="A1166" i="73" s="1"/>
  <c r="A1167" i="73" s="1"/>
  <c r="A1168" i="73" s="1"/>
  <c r="A1169" i="73" s="1"/>
  <c r="A1170" i="73" s="1"/>
  <c r="A1171" i="73" s="1"/>
  <c r="A1172" i="73" s="1"/>
  <c r="A1173" i="73" s="1"/>
  <c r="A1174" i="73" s="1"/>
  <c r="A1175" i="73" s="1"/>
  <c r="A1176" i="73" s="1"/>
  <c r="A1177" i="73" s="1"/>
  <c r="A1178" i="73" s="1"/>
  <c r="A1179" i="73" s="1"/>
  <c r="A1180" i="73" s="1"/>
  <c r="A1181" i="73" s="1"/>
  <c r="A1182" i="73" s="1"/>
  <c r="A1183" i="73" s="1"/>
  <c r="A1184" i="73" s="1"/>
  <c r="A1185" i="73" s="1"/>
  <c r="A1186" i="73" s="1"/>
  <c r="A1187" i="73" s="1"/>
  <c r="A1188" i="73" s="1"/>
  <c r="A1189" i="73" s="1"/>
  <c r="A1190" i="73" s="1"/>
  <c r="A1191" i="73" s="1"/>
  <c r="A1192" i="73" s="1"/>
  <c r="A1193" i="73" s="1"/>
  <c r="A1194" i="73" s="1"/>
  <c r="A1195" i="73" s="1"/>
  <c r="A1196" i="73" s="1"/>
  <c r="A1197" i="73" s="1"/>
  <c r="A1198" i="73" s="1"/>
  <c r="A1199" i="73" s="1"/>
  <c r="A1200" i="73" s="1"/>
  <c r="A1201" i="73" s="1"/>
  <c r="A1202" i="73" s="1"/>
  <c r="A1203" i="73" s="1"/>
  <c r="A1204" i="73" s="1"/>
  <c r="A1205" i="73" s="1"/>
  <c r="A1206" i="73" s="1"/>
  <c r="A1207" i="73" s="1"/>
  <c r="A1208" i="73" s="1"/>
  <c r="A1209" i="73" s="1"/>
  <c r="A1210" i="73" s="1"/>
  <c r="A1211" i="73" s="1"/>
  <c r="A1212" i="73" s="1"/>
  <c r="A1213" i="73" s="1"/>
  <c r="A1214" i="73" s="1"/>
  <c r="A1215" i="73" s="1"/>
  <c r="A1216" i="73" s="1"/>
  <c r="A1217" i="73" s="1"/>
  <c r="A1218" i="73" s="1"/>
  <c r="A1219" i="73" s="1"/>
  <c r="A1220" i="73" s="1"/>
  <c r="A1221" i="73" s="1"/>
  <c r="A1222" i="73" s="1"/>
  <c r="A1223" i="73" s="1"/>
  <c r="A1224" i="73" s="1"/>
  <c r="A1225" i="73" s="1"/>
  <c r="A1226" i="73" s="1"/>
  <c r="A1227" i="73" s="1"/>
  <c r="A1228" i="73" s="1"/>
  <c r="A1229" i="73" s="1"/>
  <c r="A1230" i="73" s="1"/>
  <c r="A1231" i="73" s="1"/>
  <c r="A1232" i="73" s="1"/>
  <c r="A1233" i="73" s="1"/>
  <c r="A1234" i="73" s="1"/>
  <c r="A1235" i="73" s="1"/>
  <c r="A1236" i="73" s="1"/>
  <c r="A1237" i="73" s="1"/>
  <c r="A1238" i="73" s="1"/>
  <c r="A1239" i="73" s="1"/>
  <c r="A1240" i="73" s="1"/>
  <c r="A1241" i="73" s="1"/>
  <c r="A1242" i="73" s="1"/>
  <c r="A1243" i="73" s="1"/>
  <c r="A1244" i="73" s="1"/>
  <c r="A1245" i="73" s="1"/>
  <c r="A1246" i="73" s="1"/>
  <c r="A1247" i="73" s="1"/>
  <c r="A1248" i="73" s="1"/>
  <c r="A1249" i="73" s="1"/>
  <c r="A1250" i="73" s="1"/>
  <c r="A1251" i="73" s="1"/>
  <c r="A1252" i="73" s="1"/>
  <c r="A1253" i="73" s="1"/>
  <c r="A1254" i="73" s="1"/>
  <c r="A1255" i="73" s="1"/>
  <c r="A1256" i="73" s="1"/>
  <c r="A1257" i="73" s="1"/>
  <c r="A1258" i="73" s="1"/>
  <c r="A1259" i="73" s="1"/>
  <c r="A1260" i="73" s="1"/>
  <c r="A1261" i="73" s="1"/>
  <c r="A1262" i="73" s="1"/>
  <c r="A1263" i="73" s="1"/>
  <c r="A1264" i="73" s="1"/>
  <c r="A1265" i="73" s="1"/>
  <c r="A1266" i="73" s="1"/>
  <c r="A1267" i="73" s="1"/>
  <c r="A1268" i="73" s="1"/>
  <c r="A1269" i="73" s="1"/>
  <c r="A1270" i="73" s="1"/>
  <c r="A1271" i="73" s="1"/>
  <c r="A1272" i="73" s="1"/>
  <c r="A1273" i="73" s="1"/>
  <c r="A1274" i="73" s="1"/>
  <c r="A1275" i="73" s="1"/>
  <c r="A1276" i="73" s="1"/>
  <c r="A1277" i="73" s="1"/>
  <c r="A1278" i="73" s="1"/>
  <c r="A1279" i="73" s="1"/>
  <c r="A1280" i="73" s="1"/>
  <c r="A1281" i="73" s="1"/>
  <c r="A1282" i="73" s="1"/>
  <c r="A1283" i="73" s="1"/>
  <c r="A1284" i="73" s="1"/>
  <c r="A1285" i="73" s="1"/>
  <c r="A1286" i="73" s="1"/>
  <c r="A1287" i="73" s="1"/>
  <c r="A1288" i="73" s="1"/>
  <c r="A1289" i="73" s="1"/>
  <c r="A1290" i="73" s="1"/>
  <c r="A1291" i="73" s="1"/>
  <c r="A1292" i="73" s="1"/>
  <c r="A1293" i="73" s="1"/>
  <c r="A1294" i="73" s="1"/>
  <c r="A1295" i="73" s="1"/>
  <c r="A1296" i="73" s="1"/>
  <c r="A1297" i="73" s="1"/>
  <c r="A1298" i="73" s="1"/>
  <c r="A1299" i="73" s="1"/>
  <c r="A1300" i="73" s="1"/>
  <c r="A1301" i="73" s="1"/>
  <c r="A1302" i="73" s="1"/>
  <c r="A1303" i="73" s="1"/>
  <c r="A1304" i="73" s="1"/>
  <c r="A1305" i="73" s="1"/>
  <c r="A1306" i="73" s="1"/>
  <c r="A1307" i="73" s="1"/>
  <c r="A1308" i="73" s="1"/>
  <c r="A1309" i="73" s="1"/>
  <c r="A1310" i="73" s="1"/>
  <c r="A1311" i="73" s="1"/>
  <c r="A1312" i="73" s="1"/>
  <c r="A1313" i="73" s="1"/>
  <c r="A1314" i="73" s="1"/>
  <c r="A1315" i="73" s="1"/>
  <c r="A1316" i="73" s="1"/>
  <c r="A1317" i="73" s="1"/>
  <c r="A1318" i="73" s="1"/>
  <c r="A1319" i="73" s="1"/>
  <c r="A1320" i="73" s="1"/>
  <c r="A1321" i="73" s="1"/>
  <c r="A1322" i="73" s="1"/>
  <c r="A1323" i="73" s="1"/>
  <c r="A1324" i="73" s="1"/>
  <c r="A1325" i="73" s="1"/>
  <c r="A1326" i="73" s="1"/>
  <c r="A1327" i="73" s="1"/>
  <c r="A1328" i="73" s="1"/>
  <c r="A1329" i="73" s="1"/>
  <c r="A1330" i="73" s="1"/>
  <c r="A1331" i="73" s="1"/>
  <c r="A1332" i="73" s="1"/>
  <c r="A1333" i="73" s="1"/>
  <c r="A1334" i="73" s="1"/>
  <c r="A1335" i="73" s="1"/>
  <c r="A1336" i="73" s="1"/>
  <c r="A1337" i="73" s="1"/>
  <c r="A1338" i="73" s="1"/>
  <c r="A1339" i="73" s="1"/>
  <c r="A1340" i="73" s="1"/>
  <c r="A1341" i="73" s="1"/>
  <c r="A1342" i="73" s="1"/>
  <c r="A1343" i="73" s="1"/>
  <c r="A1344" i="73" s="1"/>
  <c r="A1345" i="73" s="1"/>
  <c r="A1346" i="73" s="1"/>
  <c r="A1347" i="73" s="1"/>
  <c r="A1348" i="73" s="1"/>
  <c r="A1349" i="73" s="1"/>
  <c r="A1350" i="73" s="1"/>
  <c r="A1351" i="73" s="1"/>
  <c r="A1352" i="73" s="1"/>
  <c r="A1353" i="73" s="1"/>
  <c r="A1354" i="73" s="1"/>
  <c r="A1355" i="73" s="1"/>
  <c r="A1356" i="73" s="1"/>
  <c r="A1357" i="73" s="1"/>
  <c r="A1358" i="73" s="1"/>
  <c r="A1359" i="73" s="1"/>
  <c r="A1360" i="73" s="1"/>
  <c r="A1361" i="73" s="1"/>
  <c r="A1362" i="73" s="1"/>
  <c r="A1363" i="73" s="1"/>
  <c r="A1364" i="73" s="1"/>
  <c r="A1365" i="73" s="1"/>
  <c r="A1366" i="73" s="1"/>
  <c r="A1367" i="73" s="1"/>
  <c r="A1368" i="73" s="1"/>
  <c r="A1369" i="73" s="1"/>
  <c r="A1370" i="73" s="1"/>
  <c r="A1371" i="73" s="1"/>
  <c r="A1372" i="73" s="1"/>
  <c r="A1373" i="73" s="1"/>
  <c r="A1374" i="73" s="1"/>
  <c r="A1375" i="73" s="1"/>
  <c r="A1376" i="73" s="1"/>
  <c r="A1377" i="73" s="1"/>
  <c r="A1378" i="73" s="1"/>
  <c r="A1379" i="73" s="1"/>
  <c r="A1380" i="73" s="1"/>
  <c r="A1381" i="73" s="1"/>
  <c r="A1382" i="73" s="1"/>
  <c r="A1383" i="73" s="1"/>
  <c r="A1384" i="73" s="1"/>
  <c r="A1385" i="73" s="1"/>
  <c r="A1386" i="73" s="1"/>
  <c r="A1387" i="73" s="1"/>
  <c r="A1388" i="73" s="1"/>
  <c r="A1389" i="73" s="1"/>
  <c r="A1390" i="73" s="1"/>
  <c r="A1391" i="73" s="1"/>
  <c r="A1392" i="73" s="1"/>
  <c r="A1393" i="73" s="1"/>
  <c r="A1394" i="73" s="1"/>
  <c r="A1395" i="73" s="1"/>
  <c r="A1396" i="73" s="1"/>
  <c r="A1397" i="73" s="1"/>
  <c r="A1398" i="73" s="1"/>
  <c r="A1399" i="73" s="1"/>
  <c r="A1400" i="73" s="1"/>
  <c r="A1401" i="73" s="1"/>
  <c r="A1402" i="73" s="1"/>
  <c r="A1403" i="73" s="1"/>
  <c r="A1404" i="73" s="1"/>
  <c r="A1405" i="73" s="1"/>
  <c r="A1406" i="73" s="1"/>
  <c r="A1407" i="73" s="1"/>
  <c r="A1408" i="73" s="1"/>
  <c r="A1409" i="73" s="1"/>
  <c r="A1410" i="73" s="1"/>
  <c r="A1411" i="73" s="1"/>
  <c r="A1412" i="73" s="1"/>
  <c r="A1413" i="73" s="1"/>
  <c r="A1414" i="73" s="1"/>
  <c r="A1415" i="73" s="1"/>
  <c r="A1416" i="73" s="1"/>
  <c r="A1417" i="73" s="1"/>
  <c r="A1418" i="73" s="1"/>
  <c r="A1419" i="73" s="1"/>
  <c r="A1420" i="73" s="1"/>
  <c r="A1421" i="73" s="1"/>
  <c r="A1422" i="73" s="1"/>
  <c r="A1423" i="73" s="1"/>
  <c r="A1424" i="73" s="1"/>
  <c r="A1425" i="73" s="1"/>
  <c r="A1426" i="73" s="1"/>
  <c r="A1427" i="73" s="1"/>
  <c r="A1428" i="73" s="1"/>
  <c r="A1429" i="73" s="1"/>
  <c r="A1430" i="73" s="1"/>
  <c r="A1431" i="73" s="1"/>
  <c r="A1432" i="73" s="1"/>
  <c r="A1433" i="73" s="1"/>
  <c r="A1434" i="73" s="1"/>
  <c r="A1435" i="73" s="1"/>
  <c r="A1436" i="73" s="1"/>
  <c r="A1437" i="73" s="1"/>
  <c r="A1438" i="73" s="1"/>
  <c r="A1439" i="73" s="1"/>
  <c r="A1440" i="73" s="1"/>
  <c r="A1441" i="73" s="1"/>
  <c r="A1442" i="73" s="1"/>
  <c r="A1443" i="73" s="1"/>
  <c r="A1444" i="73" s="1"/>
  <c r="A1445" i="73" s="1"/>
  <c r="A1446" i="73" s="1"/>
  <c r="A1447" i="73" s="1"/>
  <c r="A1448" i="73" s="1"/>
  <c r="A1449" i="73" s="1"/>
  <c r="A1450" i="73" s="1"/>
  <c r="A1451" i="73" s="1"/>
  <c r="A1452" i="73" s="1"/>
  <c r="A1453" i="73" s="1"/>
  <c r="A1454" i="73" s="1"/>
  <c r="A1455" i="73" s="1"/>
  <c r="A1456" i="73" s="1"/>
  <c r="A1457" i="73" s="1"/>
  <c r="A1458" i="73" s="1"/>
  <c r="A1459" i="73" s="1"/>
  <c r="A1460" i="73" s="1"/>
  <c r="A1461" i="73" s="1"/>
  <c r="A1462" i="73" s="1"/>
  <c r="A1463" i="73" s="1"/>
  <c r="A1464" i="73" s="1"/>
  <c r="A1465" i="73" s="1"/>
  <c r="A1466" i="73" s="1"/>
  <c r="A1467" i="73" s="1"/>
  <c r="A1468" i="73" s="1"/>
  <c r="A1469" i="73" s="1"/>
  <c r="A1470" i="73" s="1"/>
  <c r="A1471" i="73" s="1"/>
  <c r="A1472" i="73" s="1"/>
  <c r="A1473" i="73" s="1"/>
  <c r="A1474" i="73" s="1"/>
  <c r="A1475" i="73" s="1"/>
  <c r="A1476" i="73" s="1"/>
  <c r="A1477" i="73" s="1"/>
  <c r="A1478" i="73" s="1"/>
  <c r="A1479" i="73" s="1"/>
  <c r="A1480" i="73" s="1"/>
  <c r="A1481" i="73" s="1"/>
  <c r="A1482" i="73" s="1"/>
  <c r="A1483" i="73" s="1"/>
  <c r="A1484" i="73" s="1"/>
  <c r="A1485" i="73" s="1"/>
  <c r="A1486" i="73" s="1"/>
  <c r="A1487" i="73" s="1"/>
  <c r="A1488" i="73" s="1"/>
  <c r="A1489" i="73" s="1"/>
  <c r="A1490" i="73" s="1"/>
  <c r="A1491" i="73" s="1"/>
  <c r="A1492" i="73" s="1"/>
  <c r="A1493" i="73" s="1"/>
  <c r="A1494" i="73" s="1"/>
  <c r="A1495" i="73" s="1"/>
  <c r="A1496" i="73" s="1"/>
  <c r="A1497" i="73" s="1"/>
  <c r="A1498" i="73" s="1"/>
  <c r="A1499" i="73" s="1"/>
  <c r="A1500" i="73" s="1"/>
  <c r="A1501" i="73" s="1"/>
  <c r="A1502" i="73" s="1"/>
  <c r="A1503" i="73" s="1"/>
  <c r="A1504" i="73" s="1"/>
  <c r="A1505" i="73" s="1"/>
  <c r="A1506" i="73" s="1"/>
  <c r="A1507" i="73" s="1"/>
  <c r="A1508" i="73" s="1"/>
  <c r="A1509" i="73" s="1"/>
  <c r="A1510" i="73" s="1"/>
  <c r="A1511" i="73" s="1"/>
  <c r="A1512" i="73" s="1"/>
  <c r="A1513" i="73" s="1"/>
  <c r="A1514" i="73" s="1"/>
  <c r="A1515" i="73" s="1"/>
  <c r="A1516" i="73" s="1"/>
  <c r="A1517" i="73" s="1"/>
  <c r="A1518" i="73" s="1"/>
  <c r="A1519" i="73" s="1"/>
  <c r="A1520" i="73" s="1"/>
  <c r="A1521" i="73" s="1"/>
  <c r="A1522" i="73" s="1"/>
  <c r="A1523" i="73" s="1"/>
  <c r="A1524" i="73" s="1"/>
  <c r="A1525" i="73" s="1"/>
  <c r="A1526" i="73" s="1"/>
  <c r="A1527" i="73" s="1"/>
  <c r="A1528" i="73" s="1"/>
  <c r="A1529" i="73" s="1"/>
  <c r="A1530" i="73" s="1"/>
  <c r="A1531" i="73" s="1"/>
  <c r="A1532" i="73" s="1"/>
  <c r="A1533" i="73" s="1"/>
  <c r="A1534" i="73" s="1"/>
  <c r="A1535" i="73" s="1"/>
  <c r="A1536" i="73" s="1"/>
  <c r="A1537" i="73" s="1"/>
  <c r="A1538" i="73" s="1"/>
  <c r="A1539" i="73" s="1"/>
  <c r="A1540" i="73" s="1"/>
  <c r="A1541" i="73" s="1"/>
  <c r="A1542" i="73" s="1"/>
  <c r="A1543" i="73" s="1"/>
  <c r="A1544" i="73" s="1"/>
  <c r="A1545" i="73" s="1"/>
  <c r="A1546" i="73" s="1"/>
  <c r="A1547" i="73" s="1"/>
  <c r="A1548" i="73" s="1"/>
  <c r="A1549" i="73" s="1"/>
  <c r="A1550" i="73" s="1"/>
  <c r="A1551" i="73" s="1"/>
  <c r="A1552" i="73" s="1"/>
  <c r="A1553" i="73" s="1"/>
  <c r="A1554" i="73" s="1"/>
  <c r="A1555" i="73" s="1"/>
  <c r="A1556" i="73" s="1"/>
  <c r="A1557" i="73" s="1"/>
  <c r="A1558" i="73" s="1"/>
  <c r="A1559" i="73" s="1"/>
  <c r="A1560" i="73" s="1"/>
  <c r="A1561" i="73" s="1"/>
  <c r="A1562" i="73" s="1"/>
  <c r="A1563" i="73" s="1"/>
  <c r="A1564" i="73" s="1"/>
  <c r="A1565" i="73" s="1"/>
  <c r="A1566" i="73" s="1"/>
  <c r="A1567" i="73" s="1"/>
  <c r="A1568" i="73" s="1"/>
  <c r="A1569" i="73" s="1"/>
  <c r="A1570" i="73" s="1"/>
  <c r="A1571" i="73" s="1"/>
  <c r="A1572" i="73" s="1"/>
  <c r="A1573" i="73" s="1"/>
  <c r="A1574" i="73" s="1"/>
  <c r="A1575" i="73" s="1"/>
  <c r="A1576" i="73" s="1"/>
  <c r="A1577" i="73" s="1"/>
  <c r="A1578" i="73" s="1"/>
  <c r="A1579" i="73" s="1"/>
  <c r="A1580" i="73" s="1"/>
  <c r="A1581" i="73" s="1"/>
  <c r="A1582" i="73" s="1"/>
  <c r="A1583" i="73" s="1"/>
  <c r="A1584" i="73" s="1"/>
  <c r="A1585" i="73" s="1"/>
  <c r="A1586" i="73" s="1"/>
  <c r="A1587" i="73" s="1"/>
  <c r="A1588" i="73" s="1"/>
  <c r="A1589" i="73" s="1"/>
  <c r="A1590" i="73" s="1"/>
  <c r="A1591" i="73" s="1"/>
  <c r="A1592" i="73" s="1"/>
  <c r="A1593" i="73" s="1"/>
  <c r="A1594" i="73" s="1"/>
  <c r="A1595" i="73" s="1"/>
  <c r="A1596" i="73" s="1"/>
  <c r="A1597" i="73" s="1"/>
  <c r="A1598" i="73" s="1"/>
  <c r="A1599" i="73" s="1"/>
  <c r="A1600" i="73" s="1"/>
  <c r="A1601" i="73" s="1"/>
  <c r="A1602" i="73" s="1"/>
  <c r="A1603" i="73" s="1"/>
  <c r="A1604" i="73" s="1"/>
  <c r="A1605" i="73" s="1"/>
  <c r="A1606" i="73" s="1"/>
  <c r="A1607" i="73" s="1"/>
  <c r="A1608" i="73" s="1"/>
  <c r="A1609" i="73" s="1"/>
  <c r="A1610" i="73" s="1"/>
  <c r="A1611" i="73" s="1"/>
  <c r="A1612" i="73" s="1"/>
  <c r="A1613" i="73" s="1"/>
  <c r="A1614" i="73" s="1"/>
  <c r="A1615" i="73" s="1"/>
  <c r="A1616" i="73" s="1"/>
  <c r="A1617" i="73" s="1"/>
  <c r="A1618" i="73" s="1"/>
  <c r="A1619" i="73" s="1"/>
  <c r="A1620" i="73" s="1"/>
  <c r="A1621" i="73" s="1"/>
  <c r="A1622" i="73" s="1"/>
  <c r="A1623" i="73" s="1"/>
  <c r="A1624" i="73" s="1"/>
  <c r="A1625" i="73" s="1"/>
  <c r="A1626" i="73" s="1"/>
  <c r="A1627" i="73" s="1"/>
  <c r="A1628" i="73" s="1"/>
  <c r="A1629" i="73" s="1"/>
  <c r="A1630" i="73" s="1"/>
  <c r="A1631" i="73" s="1"/>
  <c r="A1632" i="73" s="1"/>
  <c r="A1633" i="73" s="1"/>
  <c r="A1634" i="73" s="1"/>
  <c r="A1635" i="73" s="1"/>
  <c r="A1636" i="73" s="1"/>
  <c r="A1637" i="73" s="1"/>
  <c r="A1638" i="73" s="1"/>
  <c r="A1639" i="73" s="1"/>
  <c r="A1640" i="73" s="1"/>
  <c r="A1641" i="73" s="1"/>
  <c r="A1642" i="73" s="1"/>
  <c r="A1643" i="73" s="1"/>
  <c r="A1644" i="73" s="1"/>
  <c r="A1645" i="73" s="1"/>
  <c r="A1646" i="73" s="1"/>
  <c r="A1647" i="73" s="1"/>
  <c r="A1648" i="73" s="1"/>
  <c r="A1649" i="73" s="1"/>
  <c r="A1650" i="73" s="1"/>
  <c r="A1651" i="73" s="1"/>
  <c r="A1652" i="73" s="1"/>
  <c r="A1653" i="73" s="1"/>
  <c r="A1654" i="73" s="1"/>
  <c r="A1655" i="73" s="1"/>
  <c r="A1656" i="73" s="1"/>
  <c r="A1657" i="73" s="1"/>
  <c r="A1658" i="73" s="1"/>
  <c r="A1659" i="73" s="1"/>
  <c r="A1660" i="73" s="1"/>
  <c r="A1661" i="73" s="1"/>
  <c r="A1662" i="73" s="1"/>
  <c r="A1663" i="73" s="1"/>
  <c r="A1664" i="73" s="1"/>
  <c r="A1665" i="73" s="1"/>
  <c r="A1666" i="73" s="1"/>
  <c r="A1667" i="73" s="1"/>
  <c r="A1668" i="73" s="1"/>
  <c r="A1669" i="73" s="1"/>
  <c r="A1670" i="73" s="1"/>
  <c r="A1671" i="73" s="1"/>
  <c r="A1672" i="73" s="1"/>
  <c r="A1673" i="73" s="1"/>
  <c r="A1674" i="73" s="1"/>
  <c r="A1675" i="73" s="1"/>
  <c r="A1676" i="73" s="1"/>
  <c r="A1677" i="73" s="1"/>
  <c r="A1678" i="73" s="1"/>
  <c r="A1679" i="73" s="1"/>
  <c r="A1680" i="73" s="1"/>
  <c r="A1681" i="73" s="1"/>
  <c r="A1682" i="73" s="1"/>
  <c r="A1683" i="73" s="1"/>
  <c r="A1684" i="73" s="1"/>
  <c r="A1685" i="73" s="1"/>
  <c r="A1686" i="73" s="1"/>
  <c r="A1687" i="73" s="1"/>
  <c r="A1688" i="73" s="1"/>
  <c r="A1689" i="73" s="1"/>
  <c r="A1690" i="73" s="1"/>
  <c r="A1691" i="73" s="1"/>
  <c r="A1692" i="73" s="1"/>
  <c r="A1693" i="73" s="1"/>
  <c r="A1694" i="73" s="1"/>
  <c r="A1695" i="73" s="1"/>
  <c r="A1696" i="73" s="1"/>
  <c r="A1697" i="73" s="1"/>
  <c r="A1698" i="73" s="1"/>
  <c r="A1699" i="73" s="1"/>
  <c r="A1700" i="73" s="1"/>
  <c r="A1701" i="73" s="1"/>
  <c r="A1702" i="73" s="1"/>
  <c r="A1703" i="73" s="1"/>
  <c r="A1704" i="73" s="1"/>
  <c r="A1705" i="73" s="1"/>
  <c r="A1706" i="73" s="1"/>
  <c r="A1707" i="73" s="1"/>
  <c r="A1708" i="73" s="1"/>
  <c r="A1709" i="73" s="1"/>
  <c r="A1710" i="73" s="1"/>
  <c r="A1711" i="73" s="1"/>
  <c r="A1712" i="73" s="1"/>
  <c r="A1713" i="73" s="1"/>
  <c r="A1714" i="73" s="1"/>
  <c r="A1715" i="73" s="1"/>
  <c r="A1716" i="73" s="1"/>
  <c r="A1717" i="73" s="1"/>
  <c r="A1718" i="73" s="1"/>
  <c r="A1719" i="73" s="1"/>
  <c r="A1720" i="73" s="1"/>
  <c r="A1721" i="73" s="1"/>
  <c r="A1722" i="73" s="1"/>
  <c r="A1723" i="73" s="1"/>
  <c r="A1724" i="73" s="1"/>
  <c r="A1725" i="73" s="1"/>
  <c r="A1726" i="73" s="1"/>
  <c r="A1727" i="73" s="1"/>
  <c r="A1728" i="73" s="1"/>
  <c r="A1729" i="73" s="1"/>
  <c r="A1730" i="73" s="1"/>
  <c r="A1731" i="73" s="1"/>
  <c r="A1732" i="73" s="1"/>
  <c r="A1733" i="73" s="1"/>
  <c r="A1734" i="73" s="1"/>
  <c r="A1735" i="73" s="1"/>
  <c r="A1736" i="73" s="1"/>
  <c r="A1737" i="73" s="1"/>
  <c r="A1738" i="73" s="1"/>
  <c r="A1739" i="73" s="1"/>
  <c r="A1740" i="73" s="1"/>
  <c r="A1741" i="73" s="1"/>
  <c r="A1742" i="73" s="1"/>
  <c r="A1743" i="73" s="1"/>
  <c r="A1744" i="73" s="1"/>
  <c r="A1745" i="73" s="1"/>
  <c r="A1746" i="73" s="1"/>
  <c r="A1747" i="73" s="1"/>
  <c r="A1748" i="73" s="1"/>
  <c r="A1749" i="73" s="1"/>
  <c r="A1750" i="73" s="1"/>
  <c r="A1751" i="73" s="1"/>
  <c r="A1752" i="73" s="1"/>
  <c r="A1753" i="73" s="1"/>
  <c r="A1754" i="73" s="1"/>
  <c r="A1755" i="73" s="1"/>
  <c r="A1756" i="73" s="1"/>
  <c r="A1757" i="73" s="1"/>
  <c r="A1758" i="73" s="1"/>
  <c r="A1759" i="73" s="1"/>
  <c r="A1760" i="73" s="1"/>
  <c r="A1761" i="73" s="1"/>
  <c r="A1762" i="73" s="1"/>
  <c r="A1763" i="73" s="1"/>
  <c r="A1764" i="73" s="1"/>
  <c r="A1765" i="73" s="1"/>
  <c r="A1766" i="73" s="1"/>
  <c r="A1767" i="73" s="1"/>
  <c r="A1768" i="73" s="1"/>
  <c r="A1769" i="73" s="1"/>
  <c r="A1770" i="73" s="1"/>
  <c r="A1771" i="73" s="1"/>
  <c r="A1772" i="73" s="1"/>
  <c r="A1773" i="73" s="1"/>
  <c r="A1774" i="73" s="1"/>
  <c r="A1775" i="73" s="1"/>
  <c r="A1776" i="73" s="1"/>
  <c r="A1777" i="73" s="1"/>
  <c r="A1778" i="73" s="1"/>
  <c r="A1779" i="73" s="1"/>
  <c r="A1780" i="73" s="1"/>
  <c r="A1781" i="73" s="1"/>
  <c r="A1782" i="73" s="1"/>
  <c r="A1783" i="73" s="1"/>
  <c r="A1784" i="73" s="1"/>
  <c r="A1785" i="73" s="1"/>
  <c r="A1786" i="73" s="1"/>
  <c r="A1787" i="73" s="1"/>
  <c r="A1788" i="73" s="1"/>
  <c r="A1789" i="73" s="1"/>
  <c r="A1790" i="73" s="1"/>
  <c r="A1791" i="73" s="1"/>
  <c r="A1792" i="73" s="1"/>
  <c r="A1793" i="73" s="1"/>
  <c r="A1794" i="73" s="1"/>
  <c r="A1795" i="73" s="1"/>
  <c r="A1796" i="73" s="1"/>
  <c r="A1797" i="73" s="1"/>
  <c r="A1798" i="73" s="1"/>
  <c r="A1799" i="73" s="1"/>
  <c r="A1800" i="73" s="1"/>
  <c r="A1801" i="73" s="1"/>
  <c r="A1802" i="73" s="1"/>
  <c r="A1803" i="73" s="1"/>
  <c r="A1804" i="73" s="1"/>
  <c r="A1805" i="73" s="1"/>
  <c r="A1806" i="73" s="1"/>
  <c r="A1807" i="73" s="1"/>
  <c r="A1808" i="73" s="1"/>
  <c r="A1809" i="73" s="1"/>
  <c r="A1810" i="73" s="1"/>
  <c r="A1811" i="73" s="1"/>
  <c r="A1812" i="73" s="1"/>
  <c r="A1813" i="73" s="1"/>
  <c r="A1814" i="73" s="1"/>
  <c r="A1815" i="73" s="1"/>
  <c r="A1816" i="73" s="1"/>
  <c r="A1817" i="73" s="1"/>
  <c r="A1818" i="73" s="1"/>
  <c r="A1819" i="73" s="1"/>
  <c r="A1820" i="73" s="1"/>
  <c r="A1821" i="73" s="1"/>
  <c r="A1822" i="73" s="1"/>
  <c r="A1823" i="73" s="1"/>
  <c r="A1824" i="73" s="1"/>
  <c r="A1825" i="73" s="1"/>
  <c r="A1826" i="73" s="1"/>
  <c r="A1827" i="73" s="1"/>
  <c r="A1828" i="73" s="1"/>
  <c r="A1829" i="73" s="1"/>
  <c r="A1830" i="73" s="1"/>
  <c r="A1831" i="73" s="1"/>
  <c r="A1832" i="73" s="1"/>
  <c r="A1833" i="73" s="1"/>
  <c r="A1834" i="73" s="1"/>
  <c r="A1835" i="73" s="1"/>
  <c r="A1836" i="73" s="1"/>
  <c r="A1837" i="73" s="1"/>
  <c r="A1838" i="73" s="1"/>
  <c r="A1839" i="73" s="1"/>
  <c r="A1840" i="73" s="1"/>
  <c r="A1841" i="73" s="1"/>
  <c r="A1842" i="73" s="1"/>
  <c r="A1843" i="73" s="1"/>
  <c r="A1844" i="73" s="1"/>
  <c r="A1845" i="73" s="1"/>
  <c r="A1846" i="73" s="1"/>
  <c r="A1847" i="73" s="1"/>
  <c r="A1848" i="73" s="1"/>
  <c r="A1849" i="73" s="1"/>
  <c r="A1850" i="73" s="1"/>
  <c r="A1851" i="73" s="1"/>
  <c r="A1852" i="73" s="1"/>
  <c r="A1853" i="73" s="1"/>
  <c r="A1854" i="73" s="1"/>
  <c r="A1855" i="73" s="1"/>
  <c r="A1856" i="73" s="1"/>
  <c r="A1857" i="73" s="1"/>
  <c r="A1858" i="73" s="1"/>
  <c r="A1859" i="73" s="1"/>
  <c r="A1860" i="73" s="1"/>
  <c r="A1861" i="73" s="1"/>
  <c r="A1862" i="73" s="1"/>
  <c r="A1863" i="73" s="1"/>
  <c r="A1864" i="73" s="1"/>
  <c r="A1865" i="73" s="1"/>
  <c r="A1866" i="73" s="1"/>
  <c r="A1867" i="73" s="1"/>
  <c r="A1868" i="73" s="1"/>
  <c r="A1869" i="73" s="1"/>
  <c r="A1870" i="73" s="1"/>
  <c r="A1871" i="73" s="1"/>
  <c r="A1872" i="73" s="1"/>
  <c r="A1873" i="73" s="1"/>
  <c r="A1874" i="73" s="1"/>
  <c r="A1875" i="73" s="1"/>
  <c r="A1876" i="73" s="1"/>
  <c r="A1877" i="73" s="1"/>
  <c r="A1878" i="73" s="1"/>
  <c r="A1879" i="73" s="1"/>
  <c r="A1880" i="73" s="1"/>
  <c r="A1881" i="73" s="1"/>
  <c r="A1882" i="73" s="1"/>
  <c r="A1883" i="73" s="1"/>
  <c r="A1884" i="73" s="1"/>
  <c r="A1885" i="73" s="1"/>
  <c r="A1886" i="73" s="1"/>
  <c r="A1887" i="73" s="1"/>
  <c r="A1888" i="73" s="1"/>
  <c r="A1889" i="73" s="1"/>
  <c r="A1890" i="73" s="1"/>
  <c r="A1891" i="73" s="1"/>
  <c r="A1892" i="73" s="1"/>
  <c r="A1893" i="73" s="1"/>
  <c r="A1894" i="73" s="1"/>
  <c r="A1895" i="73" s="1"/>
  <c r="A1896" i="73" s="1"/>
  <c r="A1897" i="73" s="1"/>
  <c r="A1898" i="73" s="1"/>
  <c r="A1899" i="73" s="1"/>
  <c r="A1900" i="73" s="1"/>
  <c r="A1901" i="73" s="1"/>
  <c r="A1902" i="73" s="1"/>
  <c r="A1903" i="73" s="1"/>
  <c r="A1904" i="73" s="1"/>
  <c r="A1905" i="73" s="1"/>
  <c r="A1906" i="73" s="1"/>
  <c r="A1907" i="73" s="1"/>
  <c r="A1908" i="73" s="1"/>
  <c r="A1909" i="73" s="1"/>
  <c r="A1910" i="73" s="1"/>
  <c r="A1911" i="73" s="1"/>
  <c r="A1912" i="73" s="1"/>
  <c r="A1913" i="73" s="1"/>
  <c r="A1914" i="73" s="1"/>
  <c r="A1915" i="73" s="1"/>
  <c r="A1916" i="73" s="1"/>
  <c r="A1917" i="73" s="1"/>
  <c r="A1918" i="73" s="1"/>
  <c r="A1919" i="73" s="1"/>
  <c r="A1920" i="73" s="1"/>
  <c r="A1921" i="73" s="1"/>
  <c r="A1922" i="73" s="1"/>
  <c r="A1923" i="73" s="1"/>
  <c r="A1924" i="73" s="1"/>
  <c r="A1925" i="73" s="1"/>
  <c r="A1926" i="73" s="1"/>
  <c r="A1927" i="73" s="1"/>
  <c r="A1928" i="73" s="1"/>
  <c r="A1929" i="73" s="1"/>
  <c r="A1930" i="73" s="1"/>
  <c r="A1931" i="73" s="1"/>
  <c r="A1932" i="73" s="1"/>
  <c r="A1933" i="73" s="1"/>
  <c r="A1934" i="73" s="1"/>
  <c r="A1935" i="73" s="1"/>
  <c r="A1936" i="73" s="1"/>
  <c r="A1937" i="73" s="1"/>
  <c r="A1938" i="73" s="1"/>
  <c r="A1939" i="73" s="1"/>
  <c r="A1940" i="73" s="1"/>
  <c r="A1941" i="73" s="1"/>
  <c r="A1942" i="73" s="1"/>
  <c r="A1943" i="73" s="1"/>
  <c r="A1944" i="73" s="1"/>
  <c r="A1945" i="73" s="1"/>
  <c r="A1946" i="73" s="1"/>
  <c r="A1947" i="73" s="1"/>
  <c r="A1948" i="73" s="1"/>
  <c r="A1949" i="73" s="1"/>
  <c r="A1950" i="73" s="1"/>
  <c r="A1951" i="73" s="1"/>
  <c r="A1952" i="73" s="1"/>
  <c r="A1953" i="73" s="1"/>
  <c r="A1954" i="73" s="1"/>
  <c r="A1955" i="73" s="1"/>
  <c r="A1956" i="73" s="1"/>
  <c r="A1957" i="73" s="1"/>
  <c r="A1958" i="73" s="1"/>
  <c r="A1959" i="73" s="1"/>
  <c r="A1960" i="73" s="1"/>
  <c r="A1961" i="73" s="1"/>
  <c r="A1962" i="73" s="1"/>
  <c r="A1963" i="73" s="1"/>
  <c r="A1964" i="73" s="1"/>
  <c r="A1965" i="73" s="1"/>
  <c r="A1966" i="73" s="1"/>
  <c r="A1967" i="73" s="1"/>
  <c r="A1968" i="73" s="1"/>
  <c r="A1969" i="73" s="1"/>
  <c r="A1970" i="73" s="1"/>
  <c r="A1971" i="73" s="1"/>
  <c r="A1972" i="73" s="1"/>
  <c r="A1973" i="73" s="1"/>
  <c r="A1974" i="73" s="1"/>
  <c r="A1975" i="73" s="1"/>
  <c r="A1976" i="73" s="1"/>
  <c r="A1977" i="73" s="1"/>
  <c r="A1978" i="73" s="1"/>
  <c r="A1979" i="73" s="1"/>
  <c r="A1980" i="73" s="1"/>
  <c r="A1981" i="73" s="1"/>
  <c r="A1982" i="73" s="1"/>
  <c r="A1983" i="73" s="1"/>
  <c r="A1984" i="73" s="1"/>
  <c r="A1985" i="73" s="1"/>
  <c r="A1986" i="73" s="1"/>
  <c r="A1987" i="73" s="1"/>
  <c r="A1988" i="73" s="1"/>
  <c r="A1989" i="73" s="1"/>
  <c r="A1990" i="73" s="1"/>
  <c r="A1991" i="73" s="1"/>
  <c r="A1992" i="73" s="1"/>
  <c r="A1993" i="73" s="1"/>
  <c r="A1994" i="73" s="1"/>
  <c r="A1995" i="73" s="1"/>
  <c r="A1996" i="73" s="1"/>
  <c r="A1997" i="73" s="1"/>
  <c r="A1998" i="73" s="1"/>
  <c r="A1999" i="73" s="1"/>
  <c r="A2000" i="73" s="1"/>
  <c r="A2001" i="73" s="1"/>
  <c r="A2002" i="73" s="1"/>
  <c r="A2003" i="73" s="1"/>
  <c r="A2004" i="73" s="1"/>
  <c r="A2005" i="73" s="1"/>
  <c r="A2006" i="73" s="1"/>
  <c r="A2007" i="73" s="1"/>
  <c r="A2008" i="73" s="1"/>
  <c r="A2009" i="73" s="1"/>
  <c r="A2010" i="73" s="1"/>
  <c r="A2011" i="73" s="1"/>
  <c r="A2012" i="73" s="1"/>
  <c r="A2013" i="73" s="1"/>
  <c r="A2014" i="73" s="1"/>
  <c r="A2015" i="73" s="1"/>
  <c r="A2016" i="73" s="1"/>
  <c r="A2017" i="73" s="1"/>
  <c r="A2018" i="73" s="1"/>
  <c r="A2019" i="73" s="1"/>
  <c r="A2020" i="73" s="1"/>
  <c r="A2021" i="73" s="1"/>
  <c r="A2022" i="73" s="1"/>
  <c r="A2023" i="73" s="1"/>
  <c r="A2024" i="73" s="1"/>
  <c r="A2025" i="73" s="1"/>
  <c r="A2026" i="73" s="1"/>
  <c r="A2027" i="73" s="1"/>
  <c r="A2028" i="73" s="1"/>
  <c r="A2029" i="73" s="1"/>
  <c r="A2030" i="73" s="1"/>
  <c r="A2031" i="73" s="1"/>
  <c r="A2032" i="73" s="1"/>
  <c r="A2033" i="73" s="1"/>
  <c r="A2034" i="73" s="1"/>
  <c r="A2035" i="73" s="1"/>
  <c r="A2036" i="73" s="1"/>
  <c r="A2037" i="73" s="1"/>
  <c r="A2038" i="73" s="1"/>
  <c r="A2039" i="73" s="1"/>
  <c r="A2040" i="73" s="1"/>
  <c r="A2041" i="73" s="1"/>
  <c r="A2042" i="73" s="1"/>
  <c r="A2043" i="73" s="1"/>
  <c r="A2044" i="73" s="1"/>
  <c r="A2045" i="73" s="1"/>
  <c r="A2046" i="73" s="1"/>
  <c r="A2047" i="73" s="1"/>
  <c r="A2048" i="73" s="1"/>
  <c r="A2049" i="73" s="1"/>
  <c r="A2050" i="73" s="1"/>
  <c r="A2051" i="73" s="1"/>
  <c r="A2052" i="73" s="1"/>
  <c r="A2053" i="73" s="1"/>
  <c r="A2054" i="73" s="1"/>
  <c r="A2055" i="73" s="1"/>
  <c r="A2056" i="73" s="1"/>
  <c r="A2057" i="73" s="1"/>
  <c r="A2058" i="73" s="1"/>
  <c r="A2059" i="73" s="1"/>
  <c r="A2060" i="73" s="1"/>
  <c r="A2061" i="73" s="1"/>
  <c r="A2062" i="73" s="1"/>
  <c r="A2063" i="73" s="1"/>
  <c r="A2064" i="73" s="1"/>
  <c r="A2065" i="73" s="1"/>
  <c r="A2066" i="73" s="1"/>
  <c r="A2067" i="73" s="1"/>
  <c r="A2068" i="73" s="1"/>
  <c r="A2069" i="73" s="1"/>
  <c r="A2070" i="73" s="1"/>
  <c r="A2071" i="73" s="1"/>
  <c r="A2072" i="73" s="1"/>
  <c r="A2073" i="73" s="1"/>
  <c r="A2074" i="73" s="1"/>
  <c r="A2075" i="73" s="1"/>
  <c r="A2076" i="73" s="1"/>
  <c r="A2077" i="73" s="1"/>
  <c r="A2078" i="73" s="1"/>
  <c r="A2079" i="73" s="1"/>
  <c r="A2080" i="73" s="1"/>
  <c r="A2081" i="73" s="1"/>
  <c r="A2082" i="73" s="1"/>
  <c r="A2083" i="73" s="1"/>
  <c r="A2084" i="73" s="1"/>
  <c r="A2085" i="73" s="1"/>
  <c r="A2086" i="73" s="1"/>
  <c r="A2087" i="73" s="1"/>
  <c r="A2088" i="73" s="1"/>
  <c r="A2089" i="73" s="1"/>
  <c r="A2090" i="73" s="1"/>
  <c r="A2091" i="73" s="1"/>
  <c r="A2092" i="73" s="1"/>
  <c r="A2093" i="73" s="1"/>
  <c r="A2094" i="73" s="1"/>
  <c r="A2095" i="73" s="1"/>
  <c r="A2096" i="73" s="1"/>
  <c r="A2097" i="73" s="1"/>
  <c r="A2098" i="73" s="1"/>
  <c r="A2099" i="73" s="1"/>
  <c r="A2100" i="73" s="1"/>
  <c r="A2101" i="73" s="1"/>
  <c r="A2102" i="73" s="1"/>
  <c r="A2103" i="73" s="1"/>
  <c r="A2104" i="73" s="1"/>
  <c r="A2105" i="73" s="1"/>
  <c r="A2106" i="73" s="1"/>
  <c r="A2107" i="73" s="1"/>
  <c r="A2108" i="73" s="1"/>
  <c r="A2109" i="73" s="1"/>
  <c r="A2110" i="73" s="1"/>
  <c r="A2111" i="73" s="1"/>
  <c r="A2112" i="73" s="1"/>
  <c r="A2113" i="73" s="1"/>
  <c r="A2114" i="73" s="1"/>
  <c r="A2115" i="73" s="1"/>
  <c r="A2116" i="73" s="1"/>
  <c r="A2117" i="73" s="1"/>
  <c r="A2118" i="73" s="1"/>
  <c r="A2119" i="73" s="1"/>
  <c r="A2120" i="73" s="1"/>
  <c r="A2121" i="73" s="1"/>
  <c r="A2122" i="73" s="1"/>
  <c r="A2123" i="73" s="1"/>
  <c r="A2124" i="73" s="1"/>
  <c r="A2125" i="73" s="1"/>
  <c r="A2126" i="73" s="1"/>
  <c r="A2127" i="73" s="1"/>
  <c r="A2128" i="73" s="1"/>
  <c r="A2129" i="73" s="1"/>
  <c r="A2130" i="73" s="1"/>
  <c r="A2131" i="73" s="1"/>
  <c r="A2132" i="73" s="1"/>
  <c r="A2133" i="73" s="1"/>
  <c r="A2134" i="73" s="1"/>
  <c r="A2135" i="73" s="1"/>
  <c r="A2136" i="73" s="1"/>
  <c r="A2137" i="73" s="1"/>
  <c r="A2138" i="73" s="1"/>
  <c r="A2139" i="73" s="1"/>
  <c r="A2140" i="73" s="1"/>
  <c r="A2141" i="73" s="1"/>
  <c r="A2142" i="73" s="1"/>
  <c r="A2143" i="73" s="1"/>
  <c r="A2144" i="73" s="1"/>
  <c r="A2145" i="73" s="1"/>
  <c r="A2146" i="73" s="1"/>
  <c r="A2147" i="73" s="1"/>
  <c r="A2148" i="73" s="1"/>
  <c r="A2149" i="73" s="1"/>
  <c r="A2150" i="73" s="1"/>
  <c r="A2151" i="73" s="1"/>
  <c r="A2152" i="73" s="1"/>
  <c r="A2153" i="73" s="1"/>
  <c r="A2154" i="73" s="1"/>
  <c r="A2155" i="73" s="1"/>
  <c r="A2156" i="73" s="1"/>
  <c r="A2157" i="73" s="1"/>
  <c r="A2158" i="73" s="1"/>
  <c r="A2159" i="73" s="1"/>
  <c r="A2160" i="73" s="1"/>
  <c r="A2161" i="73" s="1"/>
  <c r="A2162" i="73" s="1"/>
  <c r="A2163" i="73" s="1"/>
  <c r="A2164" i="73" s="1"/>
  <c r="A2165" i="73" s="1"/>
  <c r="A2166" i="73" s="1"/>
  <c r="A2167" i="73" s="1"/>
  <c r="A2168" i="73" s="1"/>
  <c r="A2169" i="73" s="1"/>
  <c r="A2170" i="73" s="1"/>
  <c r="A2171" i="73" s="1"/>
  <c r="A2172" i="73" s="1"/>
  <c r="A2173" i="73" s="1"/>
  <c r="A2174" i="73" s="1"/>
  <c r="A2175" i="73" s="1"/>
  <c r="A2176" i="73" s="1"/>
  <c r="A2177" i="73" s="1"/>
  <c r="A2178" i="73" s="1"/>
  <c r="A2179" i="73" s="1"/>
  <c r="A2180" i="73" s="1"/>
  <c r="A2181" i="73" s="1"/>
  <c r="A2182" i="73" s="1"/>
  <c r="A2183" i="73" s="1"/>
  <c r="A2184" i="73" s="1"/>
  <c r="A2185" i="73" s="1"/>
  <c r="A2186" i="73" s="1"/>
  <c r="A2187" i="73" s="1"/>
  <c r="A2188" i="73" s="1"/>
  <c r="A2189" i="73" s="1"/>
  <c r="A2190" i="73" s="1"/>
  <c r="A2191" i="73" s="1"/>
  <c r="A2192" i="73" s="1"/>
  <c r="A2193" i="73" s="1"/>
  <c r="A2194" i="73" s="1"/>
  <c r="A2195" i="73" s="1"/>
  <c r="A2196" i="73" s="1"/>
  <c r="A2197" i="73" s="1"/>
  <c r="A2198" i="73" s="1"/>
  <c r="A2199" i="73" s="1"/>
  <c r="A2200" i="73" s="1"/>
  <c r="A2201" i="73" s="1"/>
  <c r="A2202" i="73" s="1"/>
  <c r="A2203" i="73" s="1"/>
  <c r="A2204" i="73" s="1"/>
  <c r="A2205" i="73" s="1"/>
  <c r="A2206" i="73" s="1"/>
  <c r="A2207" i="73" s="1"/>
  <c r="A2208" i="73" s="1"/>
  <c r="A2209" i="73" s="1"/>
  <c r="A2210" i="73" s="1"/>
  <c r="A2211" i="73" s="1"/>
  <c r="A2212" i="73" s="1"/>
  <c r="A2213" i="73" s="1"/>
  <c r="A2214" i="73" s="1"/>
  <c r="A2215" i="73" s="1"/>
  <c r="A2216" i="73" s="1"/>
  <c r="A2217" i="73" s="1"/>
  <c r="A2218" i="73" s="1"/>
  <c r="A2219" i="73" s="1"/>
  <c r="A2220" i="73" s="1"/>
  <c r="A2221" i="73" s="1"/>
  <c r="A2222" i="73" s="1"/>
  <c r="A2223" i="73" s="1"/>
  <c r="A2224" i="73" s="1"/>
  <c r="A2225" i="73" s="1"/>
  <c r="A2226" i="73" s="1"/>
  <c r="A2227" i="73" s="1"/>
  <c r="A2228" i="73" s="1"/>
  <c r="A2229" i="73" s="1"/>
  <c r="A2230" i="73" s="1"/>
  <c r="A2231" i="73" s="1"/>
  <c r="A2232" i="73" s="1"/>
  <c r="A2233" i="73" s="1"/>
  <c r="A2234" i="73" s="1"/>
  <c r="A2235" i="73" s="1"/>
  <c r="A2236" i="73" s="1"/>
  <c r="A2237" i="73" s="1"/>
  <c r="A2238" i="73" s="1"/>
  <c r="A2239" i="73" s="1"/>
  <c r="A2240" i="73" s="1"/>
  <c r="A2241" i="73" s="1"/>
  <c r="A2242" i="73" s="1"/>
  <c r="A2243" i="73" s="1"/>
  <c r="A2244" i="73" s="1"/>
  <c r="A2245" i="73" s="1"/>
  <c r="A2246" i="73" s="1"/>
  <c r="A2247" i="73" s="1"/>
  <c r="A2248" i="73" s="1"/>
  <c r="A2249" i="73" s="1"/>
  <c r="A2250" i="73" s="1"/>
  <c r="A2251" i="73" s="1"/>
  <c r="A2252" i="73" s="1"/>
  <c r="A2253" i="73" s="1"/>
  <c r="A2254" i="73" s="1"/>
  <c r="A2255" i="73" s="1"/>
  <c r="A2256" i="73" s="1"/>
  <c r="A2257" i="73" s="1"/>
  <c r="A2258" i="73" s="1"/>
  <c r="A2259" i="73" s="1"/>
  <c r="A2260" i="73" s="1"/>
  <c r="A2261" i="73" s="1"/>
  <c r="A2262" i="73" s="1"/>
  <c r="A2263" i="73" s="1"/>
  <c r="A2264" i="73" s="1"/>
  <c r="A2265" i="73" s="1"/>
  <c r="A2266" i="73" s="1"/>
  <c r="A2267" i="73" s="1"/>
  <c r="A2268" i="73" s="1"/>
  <c r="A2269" i="73" s="1"/>
  <c r="A2270" i="73" s="1"/>
  <c r="A2271" i="73" s="1"/>
  <c r="A2272" i="73" s="1"/>
  <c r="A2273" i="73" s="1"/>
  <c r="A2274" i="73" s="1"/>
  <c r="A2275" i="73" s="1"/>
  <c r="A2276" i="73" s="1"/>
  <c r="A2277" i="73" s="1"/>
  <c r="A2278" i="73" s="1"/>
  <c r="A2279" i="73" s="1"/>
  <c r="A2280" i="73" s="1"/>
  <c r="A2281" i="73" s="1"/>
  <c r="A2282" i="73" s="1"/>
  <c r="A2283" i="73" s="1"/>
  <c r="A2284" i="73" s="1"/>
  <c r="A2285" i="73" s="1"/>
  <c r="A2286" i="73" s="1"/>
  <c r="A2287" i="73" s="1"/>
  <c r="A2288" i="73" s="1"/>
  <c r="A2289" i="73" s="1"/>
  <c r="A2290" i="73" s="1"/>
  <c r="A2291" i="73" s="1"/>
  <c r="A2292" i="73" s="1"/>
  <c r="A2293" i="73" s="1"/>
  <c r="A2294" i="73" s="1"/>
  <c r="A2295" i="73" s="1"/>
  <c r="A2296" i="73" s="1"/>
  <c r="A2297" i="73" s="1"/>
  <c r="A2298" i="73" s="1"/>
  <c r="A2299" i="73" s="1"/>
  <c r="A2300" i="73" s="1"/>
  <c r="A2301" i="73" s="1"/>
  <c r="A2302" i="73" s="1"/>
  <c r="A2303" i="73" s="1"/>
  <c r="A2304" i="73" s="1"/>
  <c r="A2305" i="73" s="1"/>
  <c r="A2306" i="73" s="1"/>
  <c r="A2307" i="73" s="1"/>
  <c r="A2308" i="73" s="1"/>
  <c r="A2309" i="73" s="1"/>
  <c r="A2310" i="73" s="1"/>
  <c r="A2311" i="73" s="1"/>
  <c r="A2312" i="73" s="1"/>
  <c r="A2313" i="73" s="1"/>
  <c r="A2314" i="73" s="1"/>
  <c r="A2315" i="73" s="1"/>
  <c r="A2316" i="73" s="1"/>
  <c r="A2317" i="73" s="1"/>
  <c r="A2318" i="73" s="1"/>
  <c r="A2319" i="73" s="1"/>
  <c r="A2320" i="73" s="1"/>
  <c r="A2321" i="73" s="1"/>
  <c r="A2322" i="73" s="1"/>
  <c r="A2323" i="73" s="1"/>
  <c r="A2324" i="73" s="1"/>
  <c r="A2325" i="73" s="1"/>
  <c r="A2326" i="73" s="1"/>
  <c r="A2327" i="73" s="1"/>
  <c r="A2328" i="73" s="1"/>
  <c r="A2329" i="73" s="1"/>
  <c r="A2330" i="73" s="1"/>
  <c r="A2331" i="73" s="1"/>
  <c r="A2332" i="73" s="1"/>
  <c r="A2333" i="73" s="1"/>
  <c r="A2334" i="73" s="1"/>
  <c r="A2335" i="73" s="1"/>
  <c r="A2336" i="73" s="1"/>
  <c r="A2337" i="73" s="1"/>
  <c r="A2338" i="73" s="1"/>
  <c r="A2339" i="73" s="1"/>
  <c r="A2340" i="73" s="1"/>
  <c r="A2341" i="73" s="1"/>
  <c r="A2342" i="73" s="1"/>
  <c r="A2343" i="73" s="1"/>
  <c r="A2344" i="73" s="1"/>
  <c r="A2345" i="73" s="1"/>
  <c r="A2346" i="73" s="1"/>
  <c r="A2347" i="73" s="1"/>
  <c r="A2348" i="73" s="1"/>
  <c r="A2349" i="73" s="1"/>
  <c r="A2350" i="73" s="1"/>
  <c r="A2351" i="73" s="1"/>
  <c r="A2352" i="73" s="1"/>
  <c r="A2353" i="73" s="1"/>
  <c r="A2354" i="73" s="1"/>
  <c r="A2355" i="73" s="1"/>
  <c r="A2356" i="73" s="1"/>
  <c r="A2357" i="73" s="1"/>
  <c r="A2358" i="73" s="1"/>
  <c r="A2359" i="73" s="1"/>
  <c r="A2360" i="73" s="1"/>
  <c r="A2361" i="73" s="1"/>
  <c r="A2362" i="73" s="1"/>
  <c r="A2363" i="73" s="1"/>
  <c r="A2364" i="73" s="1"/>
  <c r="A2365" i="73" s="1"/>
  <c r="A2366" i="73" s="1"/>
  <c r="A2367" i="73" s="1"/>
  <c r="A2368" i="73" s="1"/>
  <c r="A2369" i="73" s="1"/>
  <c r="A2370" i="73" s="1"/>
  <c r="A2371" i="73" s="1"/>
  <c r="A2372" i="73" s="1"/>
  <c r="A2373" i="73" s="1"/>
  <c r="A2374" i="73" s="1"/>
  <c r="A2375" i="73" s="1"/>
  <c r="A2376" i="73" s="1"/>
  <c r="A2377" i="73" s="1"/>
  <c r="A2378" i="73" s="1"/>
  <c r="A2379" i="73" s="1"/>
  <c r="A2380" i="73" s="1"/>
  <c r="A2381" i="73" s="1"/>
  <c r="A2382" i="73" s="1"/>
  <c r="A2383" i="73" s="1"/>
  <c r="A2384" i="73" s="1"/>
  <c r="A2385" i="73" s="1"/>
  <c r="A2386" i="73" s="1"/>
  <c r="A2387" i="73" s="1"/>
  <c r="A2388" i="73" s="1"/>
  <c r="A2389" i="73" s="1"/>
  <c r="A2390" i="73" s="1"/>
  <c r="A2391" i="73" s="1"/>
  <c r="A2392" i="73" s="1"/>
  <c r="A2393" i="73" s="1"/>
  <c r="A2394" i="73" s="1"/>
  <c r="A2395" i="73" s="1"/>
  <c r="A2396" i="73" s="1"/>
  <c r="A2397" i="73" s="1"/>
  <c r="A2398" i="73" s="1"/>
  <c r="A2399" i="73" s="1"/>
  <c r="A2400" i="73" s="1"/>
  <c r="A2401" i="73" s="1"/>
  <c r="A2402" i="73" s="1"/>
  <c r="A2403" i="73" s="1"/>
  <c r="A2404" i="73" s="1"/>
  <c r="A2405" i="73" s="1"/>
  <c r="A2406" i="73" s="1"/>
  <c r="A2407" i="73" s="1"/>
  <c r="A2408" i="73" s="1"/>
  <c r="A2409" i="73" s="1"/>
  <c r="A2410" i="73" s="1"/>
  <c r="A2411" i="73" s="1"/>
  <c r="A2412" i="73" s="1"/>
  <c r="A2413" i="73" s="1"/>
  <c r="A2414" i="73" s="1"/>
  <c r="A2415" i="73" s="1"/>
  <c r="A2416" i="73" s="1"/>
  <c r="A2417" i="73" s="1"/>
  <c r="A2418" i="73" s="1"/>
  <c r="A2419" i="73" s="1"/>
  <c r="A2420" i="73" s="1"/>
  <c r="A2421" i="73" s="1"/>
  <c r="A2422" i="73" s="1"/>
  <c r="A2423" i="73" s="1"/>
  <c r="A2424" i="73" s="1"/>
  <c r="A2425" i="73" s="1"/>
  <c r="A2426" i="73" s="1"/>
  <c r="A2427" i="73" s="1"/>
  <c r="A2428" i="73" s="1"/>
  <c r="A2429" i="73" s="1"/>
  <c r="A2430" i="73" s="1"/>
  <c r="A2431" i="73" s="1"/>
  <c r="A2432" i="73" s="1"/>
  <c r="A2433" i="73" s="1"/>
  <c r="A2434" i="73" s="1"/>
  <c r="A2435" i="73" s="1"/>
  <c r="A2436" i="73" s="1"/>
  <c r="A2437" i="73" s="1"/>
  <c r="A2438" i="73" s="1"/>
  <c r="A2439" i="73" s="1"/>
  <c r="A2440" i="73" s="1"/>
  <c r="A2441" i="73" s="1"/>
  <c r="A2442" i="73" s="1"/>
  <c r="A2443" i="73" s="1"/>
  <c r="A2444" i="73" s="1"/>
  <c r="A2445" i="73" s="1"/>
  <c r="A2446" i="73" s="1"/>
  <c r="A2447" i="73" s="1"/>
  <c r="A2448" i="73" s="1"/>
  <c r="A2449" i="73" s="1"/>
  <c r="A2450" i="73" s="1"/>
  <c r="A2451" i="73" s="1"/>
  <c r="A2452" i="73" s="1"/>
  <c r="A2453" i="73" s="1"/>
  <c r="A2454" i="73" s="1"/>
  <c r="A2455" i="73" s="1"/>
  <c r="A2456" i="73" s="1"/>
  <c r="A2457" i="73" s="1"/>
  <c r="A2458" i="73" s="1"/>
  <c r="A2459" i="73" s="1"/>
  <c r="A2460" i="73" s="1"/>
  <c r="A2461" i="73" s="1"/>
  <c r="A2462" i="73" s="1"/>
  <c r="A2463" i="73" s="1"/>
  <c r="A2464" i="73" s="1"/>
  <c r="A2465" i="73" s="1"/>
  <c r="A2466" i="73" s="1"/>
  <c r="A2467" i="73" s="1"/>
  <c r="A2468" i="73" s="1"/>
  <c r="A2469" i="73" s="1"/>
  <c r="A2470" i="73" s="1"/>
  <c r="A2471" i="73" s="1"/>
  <c r="A2472" i="73" s="1"/>
  <c r="A2473" i="73" s="1"/>
  <c r="A2474" i="73" s="1"/>
  <c r="A2475" i="73" s="1"/>
  <c r="A2476" i="73" s="1"/>
  <c r="A2477" i="73" s="1"/>
  <c r="A2478" i="73" s="1"/>
  <c r="A2479" i="73" s="1"/>
  <c r="A2480" i="73" s="1"/>
  <c r="A2481" i="73" s="1"/>
  <c r="A2482" i="73" s="1"/>
  <c r="A2483" i="73" s="1"/>
  <c r="A2484" i="73" s="1"/>
  <c r="A2485" i="73" s="1"/>
  <c r="A2486" i="73" s="1"/>
  <c r="A2487" i="73" s="1"/>
  <c r="A2488" i="73" s="1"/>
  <c r="A2489" i="73" s="1"/>
  <c r="A2490" i="73" s="1"/>
  <c r="A2491" i="73" s="1"/>
  <c r="A2492" i="73" s="1"/>
  <c r="A2493" i="73" s="1"/>
  <c r="A2494" i="73" s="1"/>
  <c r="A2495" i="73" s="1"/>
  <c r="A2496" i="73" s="1"/>
  <c r="A2497" i="73" s="1"/>
  <c r="A2498" i="73" s="1"/>
  <c r="A2499" i="73" s="1"/>
  <c r="A2500" i="73" s="1"/>
  <c r="A2501" i="73" s="1"/>
  <c r="A2502" i="73" s="1"/>
  <c r="A2503" i="73" s="1"/>
  <c r="A2504" i="73" s="1"/>
  <c r="A2505" i="73" s="1"/>
  <c r="A2506" i="73" s="1"/>
  <c r="A2507" i="73" s="1"/>
  <c r="A2508" i="73" s="1"/>
  <c r="A2509" i="73" s="1"/>
  <c r="A2510" i="73" s="1"/>
  <c r="A2511" i="73" s="1"/>
  <c r="A2512" i="73" s="1"/>
  <c r="A2513" i="73" s="1"/>
  <c r="A2514" i="73" s="1"/>
  <c r="A2515" i="73" s="1"/>
  <c r="A2516" i="73" s="1"/>
  <c r="A2517" i="73" s="1"/>
  <c r="A2518" i="73" s="1"/>
  <c r="A2519" i="73" s="1"/>
  <c r="A2520" i="73" s="1"/>
  <c r="A2521" i="73" s="1"/>
  <c r="A2522" i="73" s="1"/>
  <c r="A2523" i="73" s="1"/>
  <c r="A2524" i="73" s="1"/>
  <c r="A2525" i="73" s="1"/>
  <c r="A2526" i="73" s="1"/>
  <c r="A2527" i="73" s="1"/>
  <c r="A2528" i="73" s="1"/>
  <c r="A2529" i="73" s="1"/>
  <c r="A2530" i="73" s="1"/>
  <c r="A2531" i="73" s="1"/>
  <c r="A2532" i="73" s="1"/>
  <c r="A2533" i="73" s="1"/>
  <c r="A2534" i="73" s="1"/>
  <c r="A2535" i="73" s="1"/>
  <c r="A2536" i="73" s="1"/>
  <c r="A2537" i="73" s="1"/>
  <c r="A2538" i="73" s="1"/>
  <c r="A2539" i="73" s="1"/>
  <c r="A2540" i="73" s="1"/>
  <c r="A2541" i="73" s="1"/>
  <c r="A2542" i="73" s="1"/>
  <c r="A2543" i="73" s="1"/>
  <c r="A2544" i="73" s="1"/>
  <c r="A2545" i="73" s="1"/>
  <c r="A2546" i="73" s="1"/>
  <c r="A2547" i="73" s="1"/>
  <c r="A2548" i="73" s="1"/>
  <c r="A2549" i="73" s="1"/>
  <c r="A2550" i="73" s="1"/>
  <c r="A2551" i="73" s="1"/>
  <c r="A2552" i="73" s="1"/>
  <c r="A2553" i="73" s="1"/>
  <c r="A2554" i="73" s="1"/>
  <c r="A2555" i="73" s="1"/>
  <c r="A2556" i="73" s="1"/>
  <c r="A2557" i="73" s="1"/>
  <c r="A2558" i="73" s="1"/>
  <c r="A2559" i="73" s="1"/>
  <c r="A2560" i="73" s="1"/>
  <c r="A2561" i="73" s="1"/>
  <c r="A2562" i="73" s="1"/>
  <c r="A2563" i="73" s="1"/>
  <c r="A2564" i="73" s="1"/>
  <c r="A2565" i="73" s="1"/>
  <c r="A2566" i="73" s="1"/>
  <c r="A2567" i="73" s="1"/>
  <c r="A2568" i="73" s="1"/>
  <c r="A2569" i="73" s="1"/>
  <c r="A2570" i="73" s="1"/>
  <c r="A2571" i="73" s="1"/>
  <c r="A2572" i="73" s="1"/>
  <c r="A2573" i="73" s="1"/>
  <c r="A2574" i="73" s="1"/>
  <c r="A2575" i="73" s="1"/>
  <c r="A2576" i="73" s="1"/>
  <c r="A2577" i="73" s="1"/>
  <c r="A2578" i="73" s="1"/>
  <c r="A2579" i="73" s="1"/>
  <c r="A2580" i="73" s="1"/>
  <c r="A2581" i="73" s="1"/>
  <c r="A2582" i="73" s="1"/>
  <c r="A2583" i="73" s="1"/>
  <c r="A2584" i="73" s="1"/>
  <c r="A2585" i="73" s="1"/>
  <c r="A2586" i="73" s="1"/>
  <c r="A2587" i="73" s="1"/>
  <c r="A2588" i="73" s="1"/>
  <c r="A2589" i="73" s="1"/>
  <c r="A2590" i="73" s="1"/>
  <c r="A2591" i="73" s="1"/>
  <c r="A2592" i="73" s="1"/>
  <c r="A2593" i="73" s="1"/>
  <c r="A2594" i="73" s="1"/>
  <c r="A2595" i="73" s="1"/>
  <c r="A2596" i="73" s="1"/>
  <c r="A2597" i="73" s="1"/>
  <c r="A2598" i="73" s="1"/>
  <c r="A2599" i="73" s="1"/>
  <c r="A2600" i="73" s="1"/>
  <c r="A2601" i="73" s="1"/>
  <c r="A2602" i="73" s="1"/>
  <c r="A2603" i="73" s="1"/>
  <c r="A2604" i="73" s="1"/>
  <c r="A2605" i="73" s="1"/>
  <c r="A2606" i="73" s="1"/>
  <c r="A2607" i="73" s="1"/>
  <c r="A2608" i="73" s="1"/>
  <c r="A2609" i="73" s="1"/>
  <c r="A2610" i="73" s="1"/>
  <c r="A2611" i="73" s="1"/>
  <c r="A2612" i="73" s="1"/>
  <c r="A2613" i="73" s="1"/>
  <c r="A2614" i="73" s="1"/>
  <c r="A2615" i="73" s="1"/>
  <c r="A2616" i="73" s="1"/>
  <c r="A2617" i="73" s="1"/>
  <c r="A2618" i="73" s="1"/>
  <c r="A2619" i="73" s="1"/>
  <c r="A2620" i="73" s="1"/>
  <c r="A2621" i="73" s="1"/>
  <c r="A2622" i="73" s="1"/>
  <c r="A2623" i="73" s="1"/>
  <c r="A2624" i="73" s="1"/>
  <c r="A2625" i="73" s="1"/>
  <c r="A2626" i="73" s="1"/>
  <c r="A2627" i="73" s="1"/>
  <c r="A2628" i="73" s="1"/>
  <c r="A2629" i="73" s="1"/>
  <c r="A2630" i="73" s="1"/>
  <c r="A2631" i="73" s="1"/>
  <c r="A2632" i="73" s="1"/>
  <c r="A2633" i="73" s="1"/>
  <c r="A2634" i="73" s="1"/>
  <c r="A2635" i="73" s="1"/>
  <c r="A2636" i="73" s="1"/>
  <c r="A2637" i="73" s="1"/>
  <c r="A2638" i="73" s="1"/>
  <c r="A2639" i="73" s="1"/>
  <c r="A2640" i="73" s="1"/>
  <c r="A2641" i="73" s="1"/>
  <c r="A2642" i="73" s="1"/>
  <c r="A2643" i="73" s="1"/>
  <c r="A2644" i="73" s="1"/>
  <c r="A2645" i="73" s="1"/>
  <c r="A2646" i="73" s="1"/>
  <c r="A2647" i="73" s="1"/>
  <c r="A2648" i="73" s="1"/>
  <c r="A2649" i="73" s="1"/>
  <c r="A2650" i="73" s="1"/>
  <c r="A2651" i="73" s="1"/>
  <c r="A2652" i="73" s="1"/>
  <c r="A2653" i="73" s="1"/>
  <c r="A2654" i="73" s="1"/>
  <c r="A2655" i="73" s="1"/>
  <c r="A2656" i="73" s="1"/>
  <c r="A2657" i="73" s="1"/>
  <c r="A2658" i="73" s="1"/>
  <c r="A2659" i="73" s="1"/>
  <c r="A2660" i="73" s="1"/>
  <c r="A2661" i="73" s="1"/>
  <c r="A2662" i="73" s="1"/>
  <c r="A2663" i="73" s="1"/>
  <c r="A2664" i="73" s="1"/>
  <c r="A2665" i="73" s="1"/>
  <c r="A2666" i="73" s="1"/>
  <c r="A2667" i="73" s="1"/>
  <c r="A2668" i="73" s="1"/>
  <c r="A2669" i="73" s="1"/>
  <c r="A2670" i="73" s="1"/>
  <c r="A2671" i="73" s="1"/>
  <c r="A2672" i="73" s="1"/>
  <c r="A2673" i="73" s="1"/>
  <c r="A2674" i="73" s="1"/>
  <c r="A2675" i="73" s="1"/>
  <c r="A2676" i="73" s="1"/>
  <c r="A2677" i="73" s="1"/>
  <c r="A2678" i="73" s="1"/>
  <c r="A2679" i="73" s="1"/>
  <c r="A2680" i="73" s="1"/>
  <c r="A2681" i="73" s="1"/>
  <c r="A2682" i="73" s="1"/>
  <c r="A2683" i="73" s="1"/>
  <c r="A2684" i="73" s="1"/>
  <c r="A2685" i="73" s="1"/>
  <c r="A2686" i="73" s="1"/>
  <c r="A2687" i="73" s="1"/>
  <c r="A2688" i="73" s="1"/>
  <c r="A2689" i="73" s="1"/>
  <c r="A2690" i="73" s="1"/>
  <c r="A2691" i="73" s="1"/>
  <c r="A2692" i="73" s="1"/>
  <c r="A2693" i="73" s="1"/>
  <c r="A2694" i="73" s="1"/>
  <c r="A2695" i="73" s="1"/>
  <c r="A2696" i="73" s="1"/>
  <c r="A2697" i="73" s="1"/>
  <c r="A2698" i="73" s="1"/>
  <c r="A2699" i="73" s="1"/>
  <c r="A2700" i="73" s="1"/>
  <c r="A2701" i="73" s="1"/>
  <c r="A2702" i="73" s="1"/>
  <c r="A2703" i="73" s="1"/>
  <c r="A2704" i="73" s="1"/>
  <c r="A2705" i="73" s="1"/>
  <c r="A2706" i="73" s="1"/>
  <c r="A2707" i="73" s="1"/>
  <c r="A2708" i="73" s="1"/>
  <c r="A2709" i="73" s="1"/>
  <c r="A2710" i="73" s="1"/>
  <c r="A2711" i="73" s="1"/>
  <c r="A2712" i="73" s="1"/>
  <c r="A2713" i="73" s="1"/>
  <c r="A2714" i="73" s="1"/>
  <c r="A2715" i="73" s="1"/>
  <c r="A2716" i="73" s="1"/>
  <c r="A2717" i="73" s="1"/>
  <c r="A2718" i="73" s="1"/>
  <c r="A2719" i="73" s="1"/>
  <c r="A2720" i="73" s="1"/>
  <c r="A2721" i="73" s="1"/>
  <c r="A2722" i="73" s="1"/>
  <c r="A2723" i="73" s="1"/>
  <c r="A2724" i="73" s="1"/>
  <c r="A2725" i="73" s="1"/>
  <c r="A2726" i="73" s="1"/>
  <c r="A2727" i="73" s="1"/>
  <c r="A2728" i="73" s="1"/>
  <c r="A2729" i="73" s="1"/>
  <c r="A2730" i="73" s="1"/>
  <c r="A2731" i="73" s="1"/>
  <c r="A2732" i="73" s="1"/>
  <c r="A2733" i="73" s="1"/>
  <c r="A2734" i="73" s="1"/>
  <c r="A2735" i="73" s="1"/>
  <c r="A2736" i="73" s="1"/>
  <c r="A2737" i="73" s="1"/>
  <c r="A2738" i="73" s="1"/>
  <c r="A2739" i="73" s="1"/>
  <c r="A2740" i="73" s="1"/>
  <c r="A2741" i="73" s="1"/>
  <c r="A2742" i="73" s="1"/>
  <c r="A2743" i="73" s="1"/>
  <c r="A2744" i="73" s="1"/>
  <c r="A2745" i="73" s="1"/>
  <c r="A2746" i="73" s="1"/>
  <c r="A2747" i="73" s="1"/>
  <c r="A2748" i="73" s="1"/>
  <c r="A2749" i="73" s="1"/>
  <c r="A2750" i="73" s="1"/>
  <c r="A2751" i="73" s="1"/>
  <c r="A2752" i="73" s="1"/>
  <c r="A2753" i="73" s="1"/>
  <c r="A2754" i="73" s="1"/>
  <c r="A2755" i="73" s="1"/>
  <c r="A2756" i="73" s="1"/>
  <c r="A2757" i="73" s="1"/>
  <c r="A2758" i="73" s="1"/>
  <c r="A2759" i="73" s="1"/>
  <c r="A2760" i="73" s="1"/>
  <c r="A2761" i="73" s="1"/>
  <c r="A2762" i="73" s="1"/>
  <c r="A2763" i="73" s="1"/>
  <c r="A2764" i="73" s="1"/>
  <c r="A2765" i="73" s="1"/>
  <c r="A2766" i="73" s="1"/>
  <c r="A2767" i="73" s="1"/>
  <c r="A2768" i="73" s="1"/>
  <c r="A2769" i="73" s="1"/>
  <c r="A2770" i="73" s="1"/>
  <c r="A2771" i="73" s="1"/>
  <c r="A2772" i="73" s="1"/>
  <c r="A2773" i="73" s="1"/>
  <c r="A2774" i="73" s="1"/>
  <c r="A2775" i="73" s="1"/>
  <c r="A2776" i="73" s="1"/>
  <c r="A2777" i="73" s="1"/>
  <c r="A2778" i="73" s="1"/>
  <c r="A2779" i="73" s="1"/>
  <c r="A2780" i="73" s="1"/>
  <c r="A2781" i="73" s="1"/>
  <c r="A2782" i="73" s="1"/>
  <c r="A2783" i="73" s="1"/>
  <c r="A2784" i="73" s="1"/>
  <c r="A2785" i="73" s="1"/>
  <c r="A2786" i="73" s="1"/>
  <c r="A2787" i="73" s="1"/>
  <c r="A2788" i="73" s="1"/>
  <c r="A2789" i="73" s="1"/>
  <c r="A2790" i="73" s="1"/>
  <c r="A2791" i="73" s="1"/>
  <c r="A2792" i="73" s="1"/>
  <c r="A2793" i="73" s="1"/>
  <c r="A2794" i="73" s="1"/>
  <c r="A2795" i="73" s="1"/>
  <c r="A2796" i="73" s="1"/>
  <c r="A2797" i="73" s="1"/>
  <c r="A2798" i="73" s="1"/>
  <c r="A2799" i="73" s="1"/>
  <c r="A2800" i="73" s="1"/>
  <c r="A2801" i="73" s="1"/>
  <c r="A2802" i="73" s="1"/>
  <c r="A2803" i="73" s="1"/>
  <c r="A2804" i="73" s="1"/>
  <c r="A2805" i="73" s="1"/>
  <c r="A2806" i="73" s="1"/>
  <c r="A2807" i="73" s="1"/>
  <c r="A2808" i="73" s="1"/>
  <c r="A2809" i="73" s="1"/>
  <c r="A2810" i="73" s="1"/>
  <c r="A2811" i="73" s="1"/>
  <c r="A2812" i="73" s="1"/>
  <c r="A2813" i="73" s="1"/>
  <c r="A2814" i="73" s="1"/>
  <c r="A2815" i="73" s="1"/>
  <c r="A2816" i="73" s="1"/>
  <c r="A2817" i="73" s="1"/>
  <c r="A2818" i="73" s="1"/>
  <c r="A2819" i="73" s="1"/>
  <c r="A2820" i="73" s="1"/>
  <c r="A2821" i="73" s="1"/>
  <c r="A2822" i="73" s="1"/>
  <c r="A2823" i="73" s="1"/>
  <c r="A2824" i="73" s="1"/>
  <c r="A2825" i="73" s="1"/>
  <c r="A2826" i="73" s="1"/>
  <c r="A2827" i="73" s="1"/>
  <c r="A2828" i="73" s="1"/>
  <c r="A2829" i="73" s="1"/>
  <c r="A2830" i="73" s="1"/>
  <c r="A2831" i="73" s="1"/>
  <c r="A2832" i="73" s="1"/>
  <c r="A2833" i="73" s="1"/>
  <c r="A2834" i="73" s="1"/>
  <c r="A2835" i="73" s="1"/>
  <c r="A2836" i="73" s="1"/>
  <c r="A2837" i="73" s="1"/>
  <c r="A2838" i="73" s="1"/>
  <c r="A2839" i="73" s="1"/>
  <c r="A2840" i="73" s="1"/>
  <c r="A2841" i="73" s="1"/>
  <c r="A2842" i="73" s="1"/>
  <c r="A2843" i="73" s="1"/>
  <c r="A2844" i="73" s="1"/>
  <c r="A2845" i="73" s="1"/>
  <c r="A2846" i="73" s="1"/>
  <c r="A2847" i="73" s="1"/>
  <c r="A2848" i="73" s="1"/>
  <c r="A2849" i="73" s="1"/>
  <c r="A2850" i="73" s="1"/>
  <c r="A2851" i="73" s="1"/>
  <c r="A2852" i="73" s="1"/>
  <c r="A2853" i="73" s="1"/>
  <c r="A2854" i="73" s="1"/>
  <c r="A2855" i="73" s="1"/>
  <c r="A2856" i="73" s="1"/>
  <c r="A2857" i="73" s="1"/>
  <c r="A2858" i="73" s="1"/>
  <c r="A2859" i="73" s="1"/>
  <c r="A2860" i="73" s="1"/>
  <c r="A2861" i="73" s="1"/>
  <c r="A2862" i="73" s="1"/>
  <c r="A2863" i="73" s="1"/>
  <c r="A2864" i="73" s="1"/>
  <c r="A2865" i="73" s="1"/>
  <c r="A2866" i="73" s="1"/>
  <c r="A2867" i="73" s="1"/>
  <c r="A2868" i="73" s="1"/>
  <c r="A2869" i="73" s="1"/>
  <c r="A2870" i="73" s="1"/>
  <c r="A2871" i="73" s="1"/>
  <c r="A2872" i="73" s="1"/>
  <c r="A2873" i="73" s="1"/>
  <c r="A2874" i="73" s="1"/>
  <c r="A2875" i="73" s="1"/>
  <c r="A2876" i="73" s="1"/>
  <c r="A2877" i="73" s="1"/>
  <c r="A2878" i="73" s="1"/>
  <c r="A2879" i="73" s="1"/>
  <c r="A2880" i="73" s="1"/>
  <c r="A2881" i="73" s="1"/>
  <c r="A2882" i="73" s="1"/>
  <c r="A2883" i="73" s="1"/>
  <c r="A2884" i="73" s="1"/>
  <c r="A2885" i="73" s="1"/>
  <c r="A2886" i="73" s="1"/>
  <c r="A2887" i="73" s="1"/>
  <c r="A2888" i="73" s="1"/>
  <c r="A2889" i="73" s="1"/>
  <c r="A2890" i="73" s="1"/>
  <c r="A2891" i="73" s="1"/>
  <c r="A2892" i="73" s="1"/>
  <c r="A2893" i="73" s="1"/>
  <c r="A2894" i="73" s="1"/>
  <c r="A2895" i="73" s="1"/>
  <c r="A2896" i="73" s="1"/>
  <c r="A2897" i="73" s="1"/>
  <c r="A2898" i="73" s="1"/>
  <c r="A2899" i="73" s="1"/>
  <c r="A2900" i="73" s="1"/>
  <c r="A2901" i="73" s="1"/>
  <c r="A2902" i="73" s="1"/>
  <c r="A2903" i="73" s="1"/>
  <c r="A2904" i="73" s="1"/>
  <c r="A2905" i="73" s="1"/>
  <c r="A2906" i="73" s="1"/>
  <c r="A2907" i="73" s="1"/>
  <c r="A2908" i="73" s="1"/>
  <c r="A2909" i="73" s="1"/>
  <c r="A2910" i="73" s="1"/>
  <c r="A2911" i="73" s="1"/>
  <c r="A2912" i="73" s="1"/>
  <c r="A2913" i="73" s="1"/>
  <c r="A2914" i="73" s="1"/>
  <c r="A2915" i="73" s="1"/>
  <c r="A2916" i="73" s="1"/>
  <c r="A2917" i="73" s="1"/>
  <c r="A2918" i="73" s="1"/>
  <c r="A2919" i="73" s="1"/>
  <c r="A2920" i="73" s="1"/>
  <c r="A2921" i="73" s="1"/>
  <c r="A2922" i="73" s="1"/>
  <c r="A2923" i="73" s="1"/>
  <c r="A2924" i="73" s="1"/>
  <c r="A2925" i="73" s="1"/>
  <c r="A2926" i="73" s="1"/>
  <c r="A2927" i="73" s="1"/>
  <c r="A2928" i="73" s="1"/>
  <c r="A2929" i="73" s="1"/>
  <c r="A2930" i="73" s="1"/>
  <c r="A2931" i="73" s="1"/>
  <c r="A2932" i="73" s="1"/>
  <c r="A2933" i="73" s="1"/>
  <c r="A2934" i="73" s="1"/>
  <c r="A2935" i="73" s="1"/>
  <c r="A2936" i="73" s="1"/>
  <c r="A2937" i="73" s="1"/>
  <c r="A2938" i="73" s="1"/>
  <c r="A2939" i="73" s="1"/>
  <c r="A2940" i="73" s="1"/>
  <c r="A2941" i="73" s="1"/>
  <c r="A2942" i="73" s="1"/>
  <c r="A2943" i="73" s="1"/>
  <c r="A2944" i="73" s="1"/>
  <c r="A2945" i="73" s="1"/>
  <c r="A2946" i="73" s="1"/>
  <c r="A2947" i="73" s="1"/>
  <c r="A2948" i="73" s="1"/>
  <c r="A2949" i="73" s="1"/>
  <c r="A2950" i="73" s="1"/>
  <c r="A2951" i="73" s="1"/>
  <c r="A2952" i="73" s="1"/>
  <c r="A2953" i="73" s="1"/>
  <c r="A2954" i="73" s="1"/>
  <c r="A2955" i="73" s="1"/>
  <c r="A2956" i="73" s="1"/>
  <c r="A2957" i="73" s="1"/>
  <c r="A2958" i="73" s="1"/>
  <c r="A2959" i="73" s="1"/>
  <c r="A2960" i="73" s="1"/>
  <c r="A2961" i="73" s="1"/>
  <c r="A2962" i="73" s="1"/>
  <c r="A2963" i="73" s="1"/>
  <c r="A2964" i="73" s="1"/>
  <c r="A2965" i="73" s="1"/>
  <c r="A2966" i="73" s="1"/>
  <c r="A2967" i="73" s="1"/>
  <c r="A2968" i="73" s="1"/>
  <c r="A2969" i="73" s="1"/>
  <c r="A2970" i="73" s="1"/>
  <c r="A2971" i="73" s="1"/>
  <c r="A2972" i="73" s="1"/>
  <c r="A2973" i="73" s="1"/>
  <c r="A2974" i="73" s="1"/>
  <c r="A2975" i="73" s="1"/>
  <c r="A2976" i="73" s="1"/>
  <c r="A2977" i="73" s="1"/>
  <c r="A2978" i="73" s="1"/>
  <c r="A2979" i="73" s="1"/>
  <c r="A2980" i="73" s="1"/>
  <c r="A2981" i="73" s="1"/>
  <c r="A2982" i="73" s="1"/>
  <c r="A2983" i="73" s="1"/>
  <c r="A2984" i="73" s="1"/>
  <c r="A2985" i="73" s="1"/>
  <c r="A2986" i="73" s="1"/>
  <c r="A2987" i="73" s="1"/>
  <c r="A2988" i="73" s="1"/>
  <c r="A2989" i="73" s="1"/>
  <c r="A2990" i="73" s="1"/>
  <c r="A2991" i="73" s="1"/>
  <c r="A2992" i="73" s="1"/>
  <c r="A2993" i="73" s="1"/>
  <c r="A2994" i="73" s="1"/>
  <c r="A2995" i="73" s="1"/>
  <c r="A2996" i="73" s="1"/>
  <c r="A2997" i="73" s="1"/>
  <c r="A2998" i="73" s="1"/>
  <c r="A2999" i="73" s="1"/>
  <c r="A3000" i="73" s="1"/>
  <c r="A3001" i="73" s="1"/>
  <c r="A3002" i="73" s="1"/>
  <c r="A3003" i="73" s="1"/>
  <c r="A3004" i="73" s="1"/>
  <c r="A3005" i="73" s="1"/>
  <c r="A3006" i="73" s="1"/>
  <c r="A3007" i="73" s="1"/>
  <c r="A3008" i="73" s="1"/>
  <c r="A3009" i="73" s="1"/>
  <c r="A3010" i="73" s="1"/>
  <c r="A3011" i="73" s="1"/>
  <c r="A3012" i="73" s="1"/>
  <c r="A3013" i="73" s="1"/>
  <c r="A3014" i="73" s="1"/>
  <c r="A3015" i="73" s="1"/>
  <c r="A3016" i="73" s="1"/>
  <c r="A3017" i="73" s="1"/>
  <c r="A3018" i="73" s="1"/>
  <c r="A3019" i="73" s="1"/>
  <c r="A3020" i="73" s="1"/>
  <c r="A3021" i="73" s="1"/>
  <c r="A3022" i="73" s="1"/>
  <c r="A3023" i="73" s="1"/>
  <c r="A3024" i="73" s="1"/>
  <c r="A3025" i="73" s="1"/>
  <c r="A3026" i="73" s="1"/>
  <c r="A3027" i="73" s="1"/>
  <c r="A3028" i="73" s="1"/>
  <c r="A3029" i="73" s="1"/>
  <c r="A3030" i="73" s="1"/>
  <c r="A3031" i="73" s="1"/>
  <c r="A3032" i="73" s="1"/>
  <c r="A3033" i="73" s="1"/>
  <c r="A3034" i="73" s="1"/>
  <c r="A3035" i="73" s="1"/>
  <c r="A3036" i="73" s="1"/>
  <c r="A3037" i="73" s="1"/>
  <c r="A3038" i="73" s="1"/>
  <c r="A3039" i="73" s="1"/>
  <c r="A3040" i="73" s="1"/>
  <c r="A3041" i="73" s="1"/>
  <c r="A3042" i="73" s="1"/>
  <c r="A3043" i="73" s="1"/>
  <c r="A3044" i="73" s="1"/>
  <c r="A3045" i="73" s="1"/>
  <c r="A3046" i="73" s="1"/>
  <c r="A3047" i="73" s="1"/>
  <c r="A3048" i="73" s="1"/>
  <c r="A3049" i="73" s="1"/>
  <c r="A3050" i="73" s="1"/>
  <c r="A3051" i="73" s="1"/>
  <c r="A3052" i="73" s="1"/>
  <c r="A3053" i="73" s="1"/>
  <c r="A3054" i="73" s="1"/>
  <c r="A3055" i="73" s="1"/>
  <c r="A3056" i="73" s="1"/>
  <c r="A3057" i="73" s="1"/>
  <c r="A3058" i="73" s="1"/>
  <c r="A3059" i="73" s="1"/>
  <c r="A3060" i="73" s="1"/>
  <c r="A3061" i="73" s="1"/>
  <c r="A3062" i="73" s="1"/>
  <c r="A3063" i="73" s="1"/>
  <c r="A3064" i="73" s="1"/>
  <c r="A3065" i="73" s="1"/>
  <c r="A3066" i="73" s="1"/>
  <c r="A3067" i="73" s="1"/>
  <c r="A3068" i="73" s="1"/>
  <c r="A3069" i="73" s="1"/>
  <c r="A3070" i="73" s="1"/>
  <c r="A3071" i="73" s="1"/>
  <c r="A3072" i="73" s="1"/>
  <c r="A3073" i="73" s="1"/>
  <c r="A3074" i="73" s="1"/>
  <c r="A3075" i="73" s="1"/>
  <c r="A3076" i="73" s="1"/>
  <c r="A3077" i="73" s="1"/>
  <c r="A3078" i="73" s="1"/>
  <c r="A3079" i="73" s="1"/>
  <c r="A3080" i="73" s="1"/>
  <c r="A3081" i="73" s="1"/>
  <c r="A3082" i="73" s="1"/>
  <c r="A3083" i="73" s="1"/>
  <c r="A3084" i="73" s="1"/>
  <c r="A3085" i="73" s="1"/>
  <c r="A3086" i="73" s="1"/>
  <c r="A3087" i="73" s="1"/>
  <c r="A3088" i="73" s="1"/>
  <c r="A3089" i="73" s="1"/>
  <c r="A3090" i="73" s="1"/>
  <c r="A3091" i="73" s="1"/>
  <c r="A3092" i="73" s="1"/>
  <c r="A3093" i="73" s="1"/>
  <c r="A3094" i="73" s="1"/>
  <c r="A3095" i="73" s="1"/>
  <c r="A3096" i="73" s="1"/>
  <c r="A3097" i="73" s="1"/>
  <c r="A3098" i="73" s="1"/>
  <c r="A3099" i="73" s="1"/>
  <c r="A3100" i="73" s="1"/>
  <c r="A3101" i="73" s="1"/>
  <c r="A3102" i="73" s="1"/>
  <c r="A3103" i="73" s="1"/>
  <c r="A3104" i="73" s="1"/>
  <c r="A3105" i="73" s="1"/>
  <c r="A3106" i="73" s="1"/>
  <c r="A3107" i="73" s="1"/>
  <c r="A3108" i="73" s="1"/>
  <c r="A3109" i="73" s="1"/>
  <c r="A3110" i="73" s="1"/>
  <c r="A3111" i="73" s="1"/>
  <c r="A3112" i="73" s="1"/>
  <c r="A3113" i="73" s="1"/>
  <c r="A3114" i="73" s="1"/>
  <c r="A3115" i="73" s="1"/>
  <c r="A3116" i="73" s="1"/>
  <c r="A3117" i="73" s="1"/>
  <c r="A3118" i="73" s="1"/>
  <c r="A3119" i="73" s="1"/>
  <c r="A3120" i="73" s="1"/>
  <c r="A3121" i="73" s="1"/>
  <c r="A3122" i="73" s="1"/>
  <c r="A3123" i="73" s="1"/>
  <c r="A3124" i="73" s="1"/>
  <c r="A3125" i="73" s="1"/>
  <c r="A3126" i="73" s="1"/>
  <c r="A3127" i="73" s="1"/>
  <c r="A3128" i="73" s="1"/>
  <c r="A3129" i="73" s="1"/>
  <c r="A3130" i="73" s="1"/>
  <c r="A3131" i="73" s="1"/>
  <c r="A3132" i="73" s="1"/>
  <c r="A3133" i="73" s="1"/>
  <c r="A3134" i="73" s="1"/>
  <c r="A3135" i="73" s="1"/>
  <c r="A3136" i="73" s="1"/>
  <c r="A3137" i="73" s="1"/>
  <c r="A3138" i="73" s="1"/>
  <c r="A3139" i="73" s="1"/>
  <c r="A3140" i="73" s="1"/>
  <c r="A3141" i="73" s="1"/>
  <c r="A3142" i="73" s="1"/>
  <c r="A3143" i="73" s="1"/>
  <c r="A3144" i="73" s="1"/>
  <c r="A3145" i="73" s="1"/>
  <c r="A3146" i="73" s="1"/>
  <c r="A3147" i="73" s="1"/>
  <c r="A3148" i="73" s="1"/>
  <c r="A3149" i="73" s="1"/>
  <c r="A3150" i="73" s="1"/>
  <c r="A3151" i="73" s="1"/>
  <c r="A3152" i="73" s="1"/>
  <c r="A3153" i="73" s="1"/>
  <c r="A3154" i="73" s="1"/>
  <c r="A3155" i="73" s="1"/>
  <c r="A3156" i="73" s="1"/>
  <c r="A3157" i="73" s="1"/>
  <c r="A3158" i="73" s="1"/>
  <c r="A3159" i="73" s="1"/>
  <c r="A3160" i="73" s="1"/>
  <c r="A3161" i="73" s="1"/>
  <c r="A3162" i="73" s="1"/>
  <c r="A3163" i="73" s="1"/>
  <c r="A3164" i="73" s="1"/>
  <c r="A3165" i="73" s="1"/>
  <c r="A3166" i="73" s="1"/>
  <c r="A3167" i="73" s="1"/>
  <c r="A3168" i="73" s="1"/>
  <c r="A3169" i="73" s="1"/>
  <c r="A3170" i="73" s="1"/>
  <c r="A3171" i="73" s="1"/>
  <c r="A3172" i="73" s="1"/>
  <c r="A3173" i="73" s="1"/>
  <c r="A3174" i="73" s="1"/>
  <c r="A3175" i="73" s="1"/>
  <c r="A3176" i="73" s="1"/>
  <c r="A3177" i="73" s="1"/>
  <c r="A3178" i="73" s="1"/>
  <c r="A3179" i="73" s="1"/>
  <c r="A3180" i="73" s="1"/>
  <c r="A3181" i="73" s="1"/>
  <c r="A3182" i="73" s="1"/>
  <c r="A3183" i="73" s="1"/>
  <c r="A3184" i="73" s="1"/>
  <c r="A3185" i="73" s="1"/>
  <c r="A3186" i="73" s="1"/>
  <c r="A3187" i="73" s="1"/>
  <c r="A3188" i="73" s="1"/>
  <c r="A3189" i="73" s="1"/>
  <c r="A3190" i="73" s="1"/>
  <c r="A3191" i="73" s="1"/>
  <c r="A3192" i="73" s="1"/>
  <c r="A3193" i="73" s="1"/>
  <c r="A3194" i="73" s="1"/>
  <c r="A3195" i="73" s="1"/>
  <c r="A3196" i="73" s="1"/>
  <c r="A3197" i="73" s="1"/>
  <c r="A3198" i="73" s="1"/>
  <c r="A3199" i="73" s="1"/>
  <c r="A3200" i="73" s="1"/>
  <c r="A3201" i="73" s="1"/>
  <c r="A3202" i="73" s="1"/>
  <c r="A3203" i="73" s="1"/>
  <c r="A3204" i="73" s="1"/>
  <c r="A3205" i="73" s="1"/>
  <c r="A3206" i="73" s="1"/>
  <c r="A3207" i="73" s="1"/>
  <c r="A3208" i="73" s="1"/>
  <c r="A3209" i="73" s="1"/>
  <c r="A3210" i="73" s="1"/>
  <c r="A3211" i="73" s="1"/>
  <c r="A3212" i="73" s="1"/>
  <c r="A3213" i="73" s="1"/>
  <c r="A3214" i="73" s="1"/>
  <c r="A3215" i="73" s="1"/>
  <c r="A3216" i="73" s="1"/>
  <c r="A3217" i="73" s="1"/>
  <c r="A3218" i="73" s="1"/>
  <c r="A3219" i="73" s="1"/>
  <c r="A3220" i="73" s="1"/>
  <c r="A3221" i="73" s="1"/>
  <c r="A3222" i="73" s="1"/>
  <c r="A3223" i="73" s="1"/>
  <c r="A3224" i="73" s="1"/>
  <c r="A3225" i="73" s="1"/>
  <c r="A3226" i="73" s="1"/>
  <c r="A3227" i="73" s="1"/>
  <c r="A3228" i="73" s="1"/>
  <c r="A3229" i="73" s="1"/>
  <c r="A3230" i="73" s="1"/>
  <c r="A3231" i="73" s="1"/>
  <c r="A3232" i="73" s="1"/>
  <c r="A3233" i="73" s="1"/>
  <c r="A3234" i="73" s="1"/>
  <c r="A3235" i="73" s="1"/>
  <c r="A3236" i="73" s="1"/>
  <c r="A3237" i="73" s="1"/>
  <c r="A3238" i="73" s="1"/>
  <c r="A3239" i="73" s="1"/>
  <c r="A3240" i="73" s="1"/>
  <c r="A3241" i="73" s="1"/>
  <c r="A3242" i="73" s="1"/>
  <c r="A3243" i="73" s="1"/>
  <c r="A3244" i="73" s="1"/>
  <c r="A3245" i="73" s="1"/>
  <c r="A3246" i="73" s="1"/>
  <c r="A3247" i="73" s="1"/>
  <c r="A3248" i="73" s="1"/>
  <c r="A3249" i="73" s="1"/>
  <c r="A3250" i="73" s="1"/>
  <c r="A3251" i="73" s="1"/>
  <c r="A3252" i="73" s="1"/>
  <c r="A3253" i="73" s="1"/>
  <c r="A3254" i="73" s="1"/>
  <c r="A3255" i="73" s="1"/>
  <c r="A3256" i="73" s="1"/>
  <c r="A3257" i="73" s="1"/>
  <c r="A3258" i="73" s="1"/>
  <c r="A3259" i="73" s="1"/>
  <c r="A3260" i="73" s="1"/>
  <c r="A3261" i="73" s="1"/>
  <c r="A3262" i="73" s="1"/>
  <c r="A3263" i="73" s="1"/>
  <c r="A3264" i="73" s="1"/>
  <c r="A3265" i="73" s="1"/>
  <c r="A3266" i="73" s="1"/>
  <c r="A3267" i="73" s="1"/>
  <c r="A3268" i="73" s="1"/>
  <c r="A3269" i="73" s="1"/>
  <c r="A3270" i="73" s="1"/>
  <c r="A3271" i="73" s="1"/>
  <c r="A3272" i="73" s="1"/>
  <c r="A3273" i="73" s="1"/>
  <c r="A3274" i="73" s="1"/>
  <c r="A3275" i="73" s="1"/>
  <c r="A3276" i="73" s="1"/>
  <c r="A3277" i="73" s="1"/>
  <c r="A3278" i="73" s="1"/>
  <c r="A3279" i="73" s="1"/>
  <c r="A3280" i="73" s="1"/>
  <c r="A3281" i="73" s="1"/>
  <c r="A3282" i="73" s="1"/>
  <c r="A3283" i="73" s="1"/>
  <c r="A3284" i="73" s="1"/>
  <c r="A3285" i="73" s="1"/>
  <c r="A3286" i="73" s="1"/>
  <c r="A3287" i="73" s="1"/>
  <c r="A3288" i="73" s="1"/>
  <c r="A3289" i="73" s="1"/>
  <c r="A3290" i="73" s="1"/>
  <c r="A3291" i="73" s="1"/>
  <c r="A3292" i="73" s="1"/>
  <c r="A3293" i="73" s="1"/>
  <c r="A3294" i="73" s="1"/>
  <c r="A3295" i="73" s="1"/>
  <c r="A3296" i="73" s="1"/>
  <c r="A3297" i="73" s="1"/>
  <c r="A3298" i="73" s="1"/>
  <c r="A3299" i="73" s="1"/>
  <c r="A3300" i="73" s="1"/>
  <c r="A3301" i="73" s="1"/>
  <c r="A3302" i="73" s="1"/>
  <c r="A3303" i="73" s="1"/>
  <c r="A3304" i="73" s="1"/>
  <c r="A3305" i="73" s="1"/>
  <c r="A3306" i="73" s="1"/>
  <c r="A3307" i="73" s="1"/>
  <c r="A3308" i="73" s="1"/>
  <c r="A3309" i="73" s="1"/>
  <c r="A3310" i="73" s="1"/>
  <c r="A3311" i="73" s="1"/>
  <c r="A3312" i="73" s="1"/>
  <c r="A3313" i="73" s="1"/>
  <c r="A3314" i="73" s="1"/>
  <c r="A3315" i="73" s="1"/>
  <c r="A3316" i="73" s="1"/>
  <c r="A3317" i="73" s="1"/>
  <c r="A3318" i="73" s="1"/>
  <c r="A3319" i="73" s="1"/>
  <c r="A3320" i="73" s="1"/>
  <c r="A3321" i="73" s="1"/>
  <c r="A3322" i="73" s="1"/>
  <c r="A3323" i="73" s="1"/>
  <c r="A3324" i="73" s="1"/>
  <c r="A3325" i="73" s="1"/>
  <c r="A3326" i="73" s="1"/>
  <c r="A3327" i="73" s="1"/>
  <c r="A3328" i="73" s="1"/>
  <c r="A3329" i="73" s="1"/>
  <c r="A3330" i="73" s="1"/>
  <c r="A3331" i="73" s="1"/>
  <c r="A3332" i="73" s="1"/>
  <c r="A3333" i="73" s="1"/>
  <c r="A3334" i="73" s="1"/>
  <c r="A3335" i="73" s="1"/>
  <c r="A3336" i="73" s="1"/>
  <c r="A3337" i="73" s="1"/>
  <c r="A3338" i="73" s="1"/>
  <c r="A3339" i="73" s="1"/>
  <c r="A3340" i="73" s="1"/>
  <c r="A3341" i="73" s="1"/>
  <c r="A3342" i="73" s="1"/>
  <c r="A3343" i="73" s="1"/>
  <c r="A3344" i="73" s="1"/>
  <c r="A3345" i="73" s="1"/>
  <c r="A3346" i="73" s="1"/>
  <c r="A3347" i="73" s="1"/>
  <c r="A3348" i="73" s="1"/>
  <c r="A3349" i="73" s="1"/>
  <c r="A3350" i="73" s="1"/>
  <c r="A3351" i="73" s="1"/>
  <c r="A3352" i="73" s="1"/>
  <c r="A3353" i="73" s="1"/>
  <c r="A3354" i="73" s="1"/>
  <c r="A3355" i="73" s="1"/>
  <c r="A3356" i="73" s="1"/>
  <c r="A3357" i="73" s="1"/>
  <c r="A3358" i="73" s="1"/>
  <c r="A3359" i="73" s="1"/>
  <c r="A3360" i="73" s="1"/>
  <c r="A3361" i="73" s="1"/>
  <c r="A3362" i="73" s="1"/>
  <c r="A3363" i="73" s="1"/>
  <c r="A3364" i="73" s="1"/>
  <c r="A3365" i="73" s="1"/>
  <c r="A3366" i="73" s="1"/>
  <c r="A3367" i="73" s="1"/>
  <c r="A3368" i="73" s="1"/>
  <c r="A3369" i="73" s="1"/>
  <c r="A3370" i="73" s="1"/>
  <c r="A3371" i="73" s="1"/>
  <c r="A3372" i="73" s="1"/>
  <c r="A3373" i="73" s="1"/>
  <c r="A3374" i="73" s="1"/>
  <c r="A3375" i="73" s="1"/>
  <c r="A3376" i="73" s="1"/>
  <c r="A3377" i="73" s="1"/>
  <c r="A3378" i="73" s="1"/>
  <c r="A3379" i="73" s="1"/>
  <c r="A3380" i="73" s="1"/>
  <c r="A3381" i="73" s="1"/>
  <c r="A3382" i="73" s="1"/>
  <c r="A3383" i="73" s="1"/>
  <c r="A3384" i="73" s="1"/>
  <c r="A3385" i="73" s="1"/>
  <c r="A3386" i="73" s="1"/>
  <c r="A3387" i="73" s="1"/>
  <c r="A3388" i="73" s="1"/>
  <c r="A3389" i="73" s="1"/>
  <c r="A3390" i="73" s="1"/>
  <c r="A3391" i="73" s="1"/>
  <c r="A3392" i="73" s="1"/>
  <c r="A3393" i="73" s="1"/>
  <c r="A3394" i="73" s="1"/>
  <c r="A3395" i="73" s="1"/>
  <c r="A3396" i="73" s="1"/>
  <c r="A3397" i="73" s="1"/>
  <c r="A3398" i="73" s="1"/>
  <c r="A3399" i="73" s="1"/>
  <c r="A3400" i="73" s="1"/>
  <c r="A3401" i="73" s="1"/>
  <c r="A3402" i="73" s="1"/>
  <c r="A3403" i="73" s="1"/>
  <c r="A3404" i="73" s="1"/>
  <c r="A3405" i="73" s="1"/>
  <c r="A3406" i="73" s="1"/>
  <c r="A3407" i="73" s="1"/>
  <c r="A3408" i="73" s="1"/>
  <c r="A3409" i="73" s="1"/>
  <c r="A3410" i="73" s="1"/>
  <c r="A3411" i="73" s="1"/>
  <c r="A3412" i="73" s="1"/>
  <c r="A3413" i="73" s="1"/>
  <c r="A3414" i="73" s="1"/>
  <c r="A3415" i="73" s="1"/>
  <c r="A3416" i="73" s="1"/>
  <c r="A3417" i="73" s="1"/>
  <c r="A3418" i="73" s="1"/>
  <c r="A3419" i="73" s="1"/>
  <c r="A3420" i="73" s="1"/>
  <c r="A3421" i="73" s="1"/>
  <c r="A3422" i="73" s="1"/>
  <c r="A3423" i="73" s="1"/>
  <c r="A3424" i="73" s="1"/>
  <c r="A3425" i="73" s="1"/>
  <c r="A3426" i="73" s="1"/>
  <c r="A3427" i="73" s="1"/>
  <c r="A3428" i="73" s="1"/>
  <c r="A3429" i="73" s="1"/>
  <c r="A3430" i="73" s="1"/>
  <c r="A3431" i="73" s="1"/>
  <c r="A3432" i="73" s="1"/>
  <c r="A3433" i="73" s="1"/>
  <c r="A3434" i="73" s="1"/>
  <c r="A3435" i="73" s="1"/>
  <c r="A3436" i="73" s="1"/>
  <c r="A3437" i="73" s="1"/>
  <c r="A3438" i="73" s="1"/>
  <c r="A3439" i="73" s="1"/>
  <c r="A3440" i="73" s="1"/>
  <c r="A3441" i="73" s="1"/>
  <c r="A3442" i="73" s="1"/>
  <c r="A3443" i="73" s="1"/>
  <c r="A3444" i="73" s="1"/>
  <c r="A3445" i="73" s="1"/>
  <c r="A3446" i="73" s="1"/>
  <c r="A3447" i="73" s="1"/>
  <c r="A3448" i="73" s="1"/>
  <c r="A3449" i="73" s="1"/>
  <c r="A3450" i="73" s="1"/>
  <c r="A3451" i="73" s="1"/>
  <c r="A3452" i="73" s="1"/>
  <c r="A3453" i="73" s="1"/>
  <c r="A3454" i="73" s="1"/>
  <c r="A3455" i="73" s="1"/>
  <c r="A3456" i="73" s="1"/>
  <c r="A3457" i="73" s="1"/>
  <c r="A3458" i="73" s="1"/>
  <c r="A3459" i="73" s="1"/>
  <c r="A3460" i="73" s="1"/>
  <c r="A3461" i="73" s="1"/>
  <c r="A3462" i="73" s="1"/>
  <c r="A3463" i="73" s="1"/>
  <c r="A3464" i="73" s="1"/>
  <c r="A3465" i="73" s="1"/>
  <c r="A3466" i="73" s="1"/>
  <c r="A3467" i="73" s="1"/>
  <c r="A3468" i="73" s="1"/>
  <c r="A3469" i="73" s="1"/>
  <c r="A3470" i="73" s="1"/>
  <c r="A3471" i="73" s="1"/>
  <c r="A3472" i="73" s="1"/>
  <c r="A3473" i="73" s="1"/>
  <c r="A3474" i="73" s="1"/>
  <c r="A3475" i="73" s="1"/>
  <c r="A3476" i="73" s="1"/>
  <c r="A3477" i="73" s="1"/>
  <c r="A3478" i="73" s="1"/>
  <c r="A3479" i="73" s="1"/>
  <c r="A3480" i="73" s="1"/>
  <c r="A3481" i="73" s="1"/>
  <c r="A3482" i="73" s="1"/>
  <c r="A3483" i="73" s="1"/>
  <c r="A3484" i="73" s="1"/>
  <c r="A3485" i="73" s="1"/>
  <c r="A3486" i="73" s="1"/>
  <c r="A3487" i="73" s="1"/>
  <c r="A3488" i="73" s="1"/>
  <c r="A3489" i="73" s="1"/>
  <c r="A3490" i="73" s="1"/>
  <c r="A3491" i="73" s="1"/>
  <c r="A3492" i="73" s="1"/>
  <c r="A3493" i="73" s="1"/>
  <c r="A3494" i="73" s="1"/>
  <c r="A3495" i="73" s="1"/>
  <c r="A3496" i="73" s="1"/>
  <c r="A3497" i="73" s="1"/>
  <c r="A3498" i="73" s="1"/>
  <c r="A3499" i="73" s="1"/>
  <c r="A3500" i="73" s="1"/>
  <c r="A3501" i="73" s="1"/>
  <c r="A3502" i="73" s="1"/>
  <c r="A3503" i="73" s="1"/>
  <c r="A3504" i="73" s="1"/>
  <c r="A3505" i="73" s="1"/>
  <c r="A3506" i="73" s="1"/>
  <c r="A3507" i="73" s="1"/>
  <c r="A3508" i="73" s="1"/>
  <c r="A3509" i="73" s="1"/>
  <c r="A3510" i="73" s="1"/>
  <c r="A3511" i="73" s="1"/>
  <c r="A3512" i="73" s="1"/>
  <c r="A3513" i="73" s="1"/>
  <c r="A3514" i="73" s="1"/>
  <c r="A3515" i="73" s="1"/>
  <c r="A3516" i="73" s="1"/>
  <c r="A3517" i="73" s="1"/>
  <c r="A3518" i="73" s="1"/>
  <c r="A3519" i="73" s="1"/>
  <c r="A3520" i="73" s="1"/>
  <c r="A3521" i="73" s="1"/>
  <c r="A3522" i="73" s="1"/>
  <c r="A3523" i="73" s="1"/>
  <c r="A3524" i="73" s="1"/>
  <c r="A3525" i="73" s="1"/>
  <c r="A3526" i="73" s="1"/>
  <c r="A3527" i="73" s="1"/>
  <c r="A3528" i="73" s="1"/>
  <c r="A3529" i="73" s="1"/>
  <c r="A3530" i="73" s="1"/>
  <c r="A3531" i="73" s="1"/>
  <c r="A3532" i="73" s="1"/>
  <c r="A3533" i="73" s="1"/>
  <c r="A3534" i="73" s="1"/>
  <c r="A3535" i="73" s="1"/>
  <c r="A3536" i="73" s="1"/>
  <c r="A3537" i="73" s="1"/>
  <c r="A3538" i="73" s="1"/>
  <c r="A3539" i="73" s="1"/>
  <c r="A3540" i="73" s="1"/>
  <c r="A3541" i="73" s="1"/>
  <c r="A3542" i="73" s="1"/>
  <c r="A3543" i="73" s="1"/>
  <c r="A3544" i="73" s="1"/>
  <c r="A3545" i="73" s="1"/>
  <c r="A3546" i="73" s="1"/>
  <c r="A3547" i="73" s="1"/>
  <c r="A3548" i="73" s="1"/>
  <c r="A3549" i="73" s="1"/>
  <c r="A3550" i="73" s="1"/>
  <c r="A3551" i="73" s="1"/>
  <c r="A3552" i="73" s="1"/>
  <c r="A3553" i="73" s="1"/>
  <c r="A3554" i="73" s="1"/>
  <c r="A3555" i="73" s="1"/>
  <c r="A3556" i="73" s="1"/>
  <c r="A3557" i="73" s="1"/>
  <c r="A3558" i="73" s="1"/>
  <c r="A3559" i="73" s="1"/>
  <c r="A3560" i="73" s="1"/>
  <c r="A3561" i="73" s="1"/>
  <c r="A3562" i="73" s="1"/>
  <c r="A3563" i="73" s="1"/>
  <c r="A3564" i="73" s="1"/>
  <c r="A3565" i="73" s="1"/>
  <c r="A3566" i="73" s="1"/>
  <c r="A3567" i="73" s="1"/>
  <c r="A3568" i="73" s="1"/>
  <c r="A3569" i="73" s="1"/>
  <c r="A3570" i="73" s="1"/>
  <c r="A3571" i="73" s="1"/>
  <c r="A3572" i="73" s="1"/>
  <c r="A3573" i="73" s="1"/>
  <c r="A3574" i="73" s="1"/>
  <c r="A3575" i="73" s="1"/>
  <c r="A3576" i="73" s="1"/>
  <c r="A3577" i="73" s="1"/>
  <c r="A3578" i="73" s="1"/>
  <c r="A3579" i="73" s="1"/>
  <c r="A3580" i="73" s="1"/>
  <c r="A3581" i="73" s="1"/>
  <c r="A3582" i="73" s="1"/>
  <c r="A3583" i="73" s="1"/>
  <c r="A3584" i="73" s="1"/>
  <c r="A3585" i="73" s="1"/>
  <c r="A3586" i="73" s="1"/>
  <c r="A3587" i="73" s="1"/>
  <c r="A3588" i="73" s="1"/>
  <c r="A3589" i="73" s="1"/>
  <c r="A3590" i="73" s="1"/>
  <c r="A3591" i="73" s="1"/>
  <c r="A3592" i="73" s="1"/>
  <c r="A3593" i="73" s="1"/>
  <c r="A3594" i="73" s="1"/>
  <c r="A3595" i="73" s="1"/>
  <c r="A3596" i="73" s="1"/>
  <c r="A3597" i="73" s="1"/>
  <c r="A3598" i="73" s="1"/>
  <c r="A3599" i="73" s="1"/>
  <c r="A3600" i="73" s="1"/>
  <c r="A3601" i="73" s="1"/>
  <c r="A3602" i="73" s="1"/>
  <c r="A3603" i="73" s="1"/>
  <c r="A3604" i="73" s="1"/>
  <c r="A3605" i="73" s="1"/>
  <c r="A3606" i="73" s="1"/>
  <c r="A3607" i="73" s="1"/>
  <c r="A3608" i="73" s="1"/>
  <c r="A3609" i="73" s="1"/>
  <c r="A3610" i="73" s="1"/>
  <c r="A3611" i="73" s="1"/>
  <c r="A3612" i="73" s="1"/>
  <c r="A3613" i="73" s="1"/>
  <c r="A3614" i="73" s="1"/>
  <c r="A3615" i="73" s="1"/>
  <c r="A3616" i="73" s="1"/>
  <c r="A3617" i="73" s="1"/>
  <c r="A3618" i="73" s="1"/>
  <c r="A3619" i="73" s="1"/>
  <c r="A3620" i="73" s="1"/>
  <c r="A3621" i="73" s="1"/>
  <c r="A3622" i="73" s="1"/>
  <c r="A3623" i="73" s="1"/>
  <c r="A3624" i="73" s="1"/>
  <c r="A3625" i="73" s="1"/>
  <c r="A3626" i="73" s="1"/>
  <c r="A3627" i="73" s="1"/>
  <c r="A3628" i="73" s="1"/>
  <c r="A3629" i="73" s="1"/>
  <c r="A3630" i="73" s="1"/>
  <c r="A3631" i="73" s="1"/>
  <c r="A3632" i="73" s="1"/>
  <c r="A3633" i="73" s="1"/>
  <c r="A3634" i="73" s="1"/>
  <c r="A3635" i="73" s="1"/>
  <c r="A3636" i="73" s="1"/>
  <c r="A3637" i="73" s="1"/>
  <c r="A3638" i="73" s="1"/>
  <c r="A3639" i="73" s="1"/>
  <c r="A3640" i="73" s="1"/>
  <c r="A3641" i="73" s="1"/>
  <c r="A3642" i="73" s="1"/>
  <c r="A3643" i="73" s="1"/>
  <c r="A3644" i="73" s="1"/>
  <c r="A3645" i="73" s="1"/>
  <c r="A3646" i="73" s="1"/>
  <c r="A3647" i="73" s="1"/>
  <c r="A3648" i="73" s="1"/>
  <c r="A3649" i="73" s="1"/>
  <c r="A3650" i="73" s="1"/>
  <c r="A3651" i="73" s="1"/>
  <c r="A3652" i="73" s="1"/>
  <c r="A3653" i="73" s="1"/>
  <c r="A3654" i="73" s="1"/>
  <c r="A3655" i="73" s="1"/>
  <c r="A3656" i="73" s="1"/>
  <c r="A3657" i="73" s="1"/>
  <c r="A3658" i="73" s="1"/>
  <c r="A3659" i="73" s="1"/>
  <c r="A3660" i="73" s="1"/>
  <c r="A3661" i="73" s="1"/>
  <c r="A3662" i="73" s="1"/>
  <c r="A3663" i="73" s="1"/>
  <c r="A3664" i="73" s="1"/>
  <c r="A3665" i="73" s="1"/>
  <c r="A3666" i="73" s="1"/>
  <c r="A3667" i="73" s="1"/>
  <c r="A3668" i="73" s="1"/>
  <c r="A3669" i="73" s="1"/>
  <c r="A3670" i="73" s="1"/>
  <c r="A3671" i="73" s="1"/>
  <c r="A3672" i="73" s="1"/>
  <c r="A3673" i="73" s="1"/>
  <c r="A3674" i="73" s="1"/>
  <c r="A3675" i="73" s="1"/>
  <c r="A3676" i="73" s="1"/>
  <c r="A3677" i="73" s="1"/>
  <c r="A3678" i="73" s="1"/>
  <c r="A3679" i="73" s="1"/>
  <c r="A3680" i="73" s="1"/>
  <c r="A3681" i="73" s="1"/>
  <c r="A3682" i="73" s="1"/>
  <c r="A3683" i="73" s="1"/>
  <c r="A3684" i="73" s="1"/>
  <c r="A3685" i="73" s="1"/>
  <c r="A3686" i="73" s="1"/>
  <c r="A3687" i="73" s="1"/>
  <c r="A3688" i="73" s="1"/>
  <c r="A3689" i="73" s="1"/>
  <c r="A3690" i="73" s="1"/>
  <c r="A3691" i="73" s="1"/>
  <c r="A3692" i="73" s="1"/>
  <c r="A3693" i="73" s="1"/>
  <c r="A3694" i="73" s="1"/>
  <c r="A3695" i="73" s="1"/>
  <c r="A3696" i="73" s="1"/>
  <c r="A3697" i="73" s="1"/>
  <c r="A3698" i="73" s="1"/>
  <c r="A3699" i="73" s="1"/>
  <c r="A3700" i="73" s="1"/>
  <c r="A3701" i="73" s="1"/>
  <c r="A3702" i="73" s="1"/>
  <c r="A3703" i="73" s="1"/>
  <c r="A3704" i="73" s="1"/>
  <c r="A3705" i="73" s="1"/>
  <c r="A3706" i="73" s="1"/>
  <c r="A3707" i="73" s="1"/>
  <c r="A3708" i="73" s="1"/>
  <c r="A3709" i="73" s="1"/>
  <c r="A3710" i="73" s="1"/>
  <c r="A3711" i="73" s="1"/>
  <c r="A3712" i="73" s="1"/>
  <c r="A3713" i="73" s="1"/>
  <c r="A3714" i="73" s="1"/>
  <c r="A3715" i="73" s="1"/>
  <c r="A3716" i="73" s="1"/>
  <c r="A3717" i="73" s="1"/>
  <c r="A3718" i="73" s="1"/>
  <c r="A3719" i="73" s="1"/>
  <c r="A3720" i="73" s="1"/>
  <c r="A3721" i="73" s="1"/>
  <c r="A3722" i="73" s="1"/>
  <c r="A3723" i="73" s="1"/>
  <c r="A3724" i="73" s="1"/>
  <c r="A3725" i="73" s="1"/>
  <c r="A3726" i="73" s="1"/>
  <c r="A3727" i="73" s="1"/>
  <c r="A3728" i="73" s="1"/>
  <c r="A3729" i="73" s="1"/>
  <c r="A3730" i="73" s="1"/>
  <c r="A3731" i="73" s="1"/>
  <c r="A3732" i="73" s="1"/>
  <c r="A3733" i="73" s="1"/>
  <c r="A3734" i="73" s="1"/>
  <c r="A3735" i="73" s="1"/>
  <c r="A3736" i="73" s="1"/>
  <c r="A3737" i="73" s="1"/>
  <c r="A3738" i="73" s="1"/>
  <c r="A3739" i="73" s="1"/>
  <c r="A3740" i="73" s="1"/>
  <c r="A3741" i="73" s="1"/>
  <c r="A3742" i="73" s="1"/>
  <c r="A3743" i="73" s="1"/>
  <c r="A3744" i="73" s="1"/>
  <c r="A3745" i="73" s="1"/>
  <c r="A3746" i="73" s="1"/>
  <c r="A3747" i="73" s="1"/>
  <c r="A3748" i="73" s="1"/>
  <c r="A3749" i="73" s="1"/>
  <c r="A3750" i="73" s="1"/>
  <c r="A3751" i="73" s="1"/>
  <c r="A3752" i="73" s="1"/>
  <c r="A3753" i="73" s="1"/>
  <c r="A3754" i="73" s="1"/>
  <c r="A3755" i="73" s="1"/>
  <c r="A3756" i="73" s="1"/>
  <c r="A3757" i="73" s="1"/>
  <c r="A3758" i="73" s="1"/>
  <c r="A3759" i="73" s="1"/>
  <c r="A3760" i="73" s="1"/>
  <c r="A3761" i="73" s="1"/>
  <c r="A3762" i="73" s="1"/>
  <c r="A3763" i="73" s="1"/>
  <c r="A3764" i="73" s="1"/>
  <c r="A3765" i="73" s="1"/>
  <c r="A3766" i="73" s="1"/>
  <c r="A3767" i="73" s="1"/>
  <c r="A3768" i="73" s="1"/>
  <c r="A3769" i="73" s="1"/>
  <c r="A3770" i="73" s="1"/>
  <c r="A3771" i="73" s="1"/>
  <c r="A3772" i="73" s="1"/>
  <c r="A3773" i="73" s="1"/>
  <c r="A3774" i="73" s="1"/>
  <c r="A3775" i="73" s="1"/>
  <c r="A3776" i="73" s="1"/>
  <c r="A3777" i="73" s="1"/>
  <c r="A3778" i="73" s="1"/>
  <c r="A3779" i="73" s="1"/>
  <c r="A3780" i="73" s="1"/>
  <c r="A3781" i="73" s="1"/>
  <c r="A3782" i="73" s="1"/>
  <c r="A3783" i="73" s="1"/>
  <c r="A3784" i="73" s="1"/>
  <c r="A3785" i="73" s="1"/>
  <c r="A3786" i="73" s="1"/>
  <c r="A3787" i="73" s="1"/>
  <c r="A3788" i="73" s="1"/>
  <c r="A3789" i="73" s="1"/>
  <c r="A3790" i="73" s="1"/>
  <c r="A3791" i="73" s="1"/>
  <c r="A3792" i="73" s="1"/>
  <c r="A3793" i="73" s="1"/>
  <c r="A3794" i="73" s="1"/>
  <c r="A3795" i="73" s="1"/>
  <c r="A3796" i="73" s="1"/>
  <c r="A3797" i="73" s="1"/>
  <c r="A3798" i="73" s="1"/>
  <c r="A3799" i="73" s="1"/>
  <c r="A3800" i="73" s="1"/>
  <c r="A3801" i="73" s="1"/>
  <c r="A3802" i="73" s="1"/>
  <c r="A3803" i="73" s="1"/>
  <c r="A3804" i="73" s="1"/>
  <c r="A3805" i="73" s="1"/>
  <c r="A3806" i="73" s="1"/>
  <c r="A3807" i="73" s="1"/>
  <c r="A3808" i="73" s="1"/>
  <c r="A3809" i="73" s="1"/>
  <c r="A3810" i="73" s="1"/>
  <c r="A3811" i="73" s="1"/>
  <c r="A3812" i="73" s="1"/>
  <c r="A3813" i="73" s="1"/>
  <c r="A3814" i="73" s="1"/>
  <c r="A3815" i="73" s="1"/>
  <c r="A3816" i="73" s="1"/>
  <c r="A3817" i="73" s="1"/>
  <c r="A3818" i="73" s="1"/>
  <c r="A3819" i="73" s="1"/>
  <c r="A3820" i="73" s="1"/>
  <c r="A3821" i="73" s="1"/>
  <c r="A3822" i="73" s="1"/>
  <c r="A3823" i="73" s="1"/>
  <c r="A3824" i="73" s="1"/>
  <c r="A3825" i="73" s="1"/>
  <c r="A3826" i="73" s="1"/>
  <c r="A3827" i="73" s="1"/>
  <c r="A3828" i="73" s="1"/>
  <c r="A3829" i="73" s="1"/>
  <c r="A3830" i="73" s="1"/>
  <c r="A3831" i="73" s="1"/>
  <c r="A3832" i="73" s="1"/>
  <c r="A3833" i="73" s="1"/>
  <c r="A3834" i="73" s="1"/>
  <c r="A3835" i="73" s="1"/>
  <c r="A3836" i="73" s="1"/>
  <c r="A3837" i="73" s="1"/>
  <c r="A3838" i="73" s="1"/>
  <c r="A3839" i="73" s="1"/>
  <c r="A3840" i="73" s="1"/>
  <c r="A3841" i="73" s="1"/>
  <c r="A3842" i="73" s="1"/>
  <c r="A3843" i="73" s="1"/>
  <c r="A3844" i="73" s="1"/>
  <c r="A3845" i="73" s="1"/>
  <c r="A3846" i="73" s="1"/>
  <c r="A3847" i="73" s="1"/>
  <c r="A3848" i="73" s="1"/>
  <c r="A3849" i="73" s="1"/>
  <c r="A3850" i="73" s="1"/>
  <c r="A3851" i="73" s="1"/>
  <c r="A3852" i="73" s="1"/>
  <c r="A3853" i="73" s="1"/>
  <c r="A3854" i="73" s="1"/>
  <c r="A3855" i="73" s="1"/>
  <c r="A3856" i="73" s="1"/>
  <c r="A3857" i="73" s="1"/>
  <c r="A3858" i="73" s="1"/>
  <c r="A3859" i="73" s="1"/>
  <c r="A3860" i="73" s="1"/>
  <c r="A3861" i="73" s="1"/>
  <c r="A3862" i="73" s="1"/>
  <c r="A3863" i="73" s="1"/>
  <c r="A3864" i="73" s="1"/>
  <c r="A3865" i="73" s="1"/>
  <c r="A3866" i="73" s="1"/>
  <c r="A3867" i="73" s="1"/>
  <c r="A3868" i="73" s="1"/>
  <c r="A3869" i="73" s="1"/>
  <c r="A3870" i="73" s="1"/>
  <c r="A3871" i="73" s="1"/>
  <c r="A3872" i="73" s="1"/>
  <c r="A3873" i="73" s="1"/>
  <c r="A3874" i="73" s="1"/>
  <c r="A3875" i="73" s="1"/>
  <c r="A3876" i="73" s="1"/>
  <c r="A3877" i="73" s="1"/>
  <c r="A3878" i="73" s="1"/>
  <c r="A3879" i="73" s="1"/>
  <c r="A3880" i="73" s="1"/>
  <c r="A3881" i="73" s="1"/>
  <c r="A3882" i="73" s="1"/>
  <c r="A3883" i="73" s="1"/>
  <c r="A3884" i="73" s="1"/>
  <c r="A3885" i="73" s="1"/>
  <c r="A3886" i="73" s="1"/>
  <c r="A3887" i="73" s="1"/>
  <c r="A3888" i="73" s="1"/>
  <c r="A3889" i="73" s="1"/>
  <c r="A3890" i="73" s="1"/>
  <c r="A3891" i="73" s="1"/>
  <c r="A3892" i="73" s="1"/>
  <c r="A3893" i="73" s="1"/>
  <c r="A3894" i="73" s="1"/>
  <c r="A3895" i="73" s="1"/>
  <c r="A3896" i="73" s="1"/>
  <c r="A3897" i="73" s="1"/>
  <c r="A3898" i="73" s="1"/>
  <c r="A3899" i="73" s="1"/>
  <c r="A3900" i="73" s="1"/>
  <c r="A3901" i="73" s="1"/>
  <c r="A3902" i="73" s="1"/>
  <c r="A3903" i="73" s="1"/>
  <c r="A3904" i="73" s="1"/>
  <c r="A3905" i="73" s="1"/>
  <c r="A3906" i="73" s="1"/>
  <c r="A3907" i="73" s="1"/>
  <c r="A3908" i="73" s="1"/>
  <c r="A3909" i="73" s="1"/>
  <c r="A3910" i="73" s="1"/>
  <c r="A3911" i="73" s="1"/>
  <c r="A3912" i="73" s="1"/>
  <c r="A3913" i="73" s="1"/>
  <c r="A3914" i="73" s="1"/>
  <c r="A3915" i="73" s="1"/>
  <c r="A3916" i="73" s="1"/>
  <c r="A3917" i="73" s="1"/>
  <c r="A3918" i="73" s="1"/>
  <c r="A3919" i="73" s="1"/>
  <c r="A3920" i="73" s="1"/>
  <c r="A3921" i="73" s="1"/>
  <c r="A3922" i="73" s="1"/>
  <c r="A3923" i="73" s="1"/>
  <c r="A3924" i="73" s="1"/>
  <c r="A3925" i="73" s="1"/>
  <c r="A3926" i="73" s="1"/>
  <c r="A3927" i="73" s="1"/>
  <c r="A3928" i="73" s="1"/>
  <c r="A3929" i="73" s="1"/>
  <c r="A3930" i="73" s="1"/>
  <c r="A3931" i="73" s="1"/>
  <c r="A3932" i="73" s="1"/>
  <c r="A3933" i="73" s="1"/>
  <c r="A3934" i="73" s="1"/>
  <c r="A3935" i="73" s="1"/>
  <c r="A3936" i="73" s="1"/>
  <c r="A3937" i="73" s="1"/>
  <c r="A3938" i="73" s="1"/>
  <c r="A3939" i="73" s="1"/>
  <c r="A3940" i="73" s="1"/>
  <c r="A3941" i="73" s="1"/>
  <c r="A3942" i="73" s="1"/>
  <c r="A3943" i="73" s="1"/>
  <c r="A3944" i="73" s="1"/>
  <c r="A3945" i="73" s="1"/>
  <c r="A3946" i="73" s="1"/>
  <c r="A3947" i="73" s="1"/>
  <c r="A3948" i="73" s="1"/>
  <c r="A3949" i="73" s="1"/>
  <c r="A3950" i="73" s="1"/>
  <c r="A3951" i="73" s="1"/>
  <c r="A3952" i="73" s="1"/>
  <c r="A3953" i="73" s="1"/>
  <c r="A3954" i="73" s="1"/>
  <c r="A3955" i="73" s="1"/>
  <c r="A3956" i="73" s="1"/>
  <c r="A3957" i="73" s="1"/>
  <c r="A3958" i="73" s="1"/>
  <c r="A3959" i="73" s="1"/>
  <c r="A3960" i="73" s="1"/>
  <c r="A3961" i="73" s="1"/>
  <c r="A3962" i="73" s="1"/>
  <c r="A3963" i="73" s="1"/>
  <c r="A3964" i="73" s="1"/>
  <c r="A3965" i="73" s="1"/>
  <c r="A3966" i="73" s="1"/>
  <c r="A3967" i="73" s="1"/>
  <c r="A3968" i="73" s="1"/>
  <c r="A3969" i="73" s="1"/>
  <c r="A3970" i="73" s="1"/>
  <c r="A3971" i="73" s="1"/>
  <c r="A3972" i="73" s="1"/>
  <c r="A3973" i="73" s="1"/>
  <c r="A3974" i="73" s="1"/>
  <c r="A3975" i="73" s="1"/>
  <c r="A3976" i="73" s="1"/>
  <c r="A3977" i="73" s="1"/>
  <c r="A3978" i="73" s="1"/>
  <c r="A3979" i="73" s="1"/>
  <c r="A3980" i="73" s="1"/>
  <c r="A3981" i="73" s="1"/>
  <c r="A3982" i="73" s="1"/>
  <c r="A3983" i="73" s="1"/>
  <c r="A3984" i="73" s="1"/>
  <c r="A3985" i="73" s="1"/>
  <c r="A3986" i="73" s="1"/>
  <c r="A3987" i="73" s="1"/>
  <c r="A3988" i="73" s="1"/>
  <c r="A3989" i="73" s="1"/>
  <c r="A3990" i="73" s="1"/>
  <c r="A3991" i="73" s="1"/>
  <c r="A3992" i="73" s="1"/>
  <c r="A3993" i="73" s="1"/>
  <c r="A3994" i="73" s="1"/>
  <c r="A3995" i="73" s="1"/>
  <c r="A3996" i="73" s="1"/>
  <c r="A3997" i="73" s="1"/>
  <c r="A3998" i="73" s="1"/>
  <c r="A3999" i="73" s="1"/>
  <c r="A4000" i="73" s="1"/>
  <c r="A4001" i="73" s="1"/>
  <c r="A4002" i="73" s="1"/>
  <c r="A4003" i="73" s="1"/>
  <c r="A4004" i="73" s="1"/>
  <c r="A4005" i="73" s="1"/>
  <c r="A4006" i="73" s="1"/>
  <c r="A4007" i="73" s="1"/>
  <c r="A4008" i="73" s="1"/>
  <c r="A4009" i="73" s="1"/>
  <c r="A4010" i="73" s="1"/>
  <c r="A4011" i="73" s="1"/>
  <c r="A4012" i="73" s="1"/>
  <c r="A4013" i="73" s="1"/>
  <c r="A4014" i="73" s="1"/>
  <c r="A4015" i="73" s="1"/>
  <c r="A4016" i="73" s="1"/>
  <c r="A4017" i="73" s="1"/>
  <c r="A4018" i="73" s="1"/>
  <c r="A4019" i="73" s="1"/>
  <c r="A4020" i="73" s="1"/>
  <c r="A4021" i="73" s="1"/>
  <c r="A4022" i="73" s="1"/>
  <c r="A4023" i="73" s="1"/>
  <c r="A4024" i="73" s="1"/>
  <c r="A4025" i="73" s="1"/>
  <c r="A4026" i="73" s="1"/>
  <c r="A4027" i="73" s="1"/>
  <c r="A4028" i="73" s="1"/>
  <c r="A4029" i="73" s="1"/>
  <c r="A4030" i="73" s="1"/>
  <c r="A4031" i="73" s="1"/>
  <c r="A4032" i="73" s="1"/>
  <c r="A4033" i="73" s="1"/>
  <c r="A4034" i="73" s="1"/>
  <c r="A4035" i="73" s="1"/>
  <c r="A4036" i="73" s="1"/>
  <c r="A4037" i="73" s="1"/>
  <c r="A4038" i="73" s="1"/>
  <c r="A4039" i="73" s="1"/>
  <c r="A4040" i="73" s="1"/>
  <c r="A4041" i="73" s="1"/>
  <c r="A4042" i="73" s="1"/>
  <c r="A4043" i="73" s="1"/>
  <c r="A4044" i="73" s="1"/>
  <c r="A4045" i="73" s="1"/>
  <c r="A4046" i="73" s="1"/>
  <c r="A4047" i="73" s="1"/>
  <c r="A4048" i="73" s="1"/>
  <c r="A4049" i="73" s="1"/>
  <c r="A4050" i="73" s="1"/>
  <c r="A4051" i="73" s="1"/>
  <c r="A4052" i="73" s="1"/>
  <c r="A4053" i="73" s="1"/>
  <c r="A4054" i="73" s="1"/>
  <c r="A4055" i="73" s="1"/>
  <c r="A4056" i="73" s="1"/>
  <c r="A4057" i="73" s="1"/>
  <c r="A4058" i="73" s="1"/>
  <c r="A4059" i="73" s="1"/>
  <c r="A4060" i="73" s="1"/>
  <c r="A4061" i="73" s="1"/>
  <c r="A4062" i="73" s="1"/>
  <c r="A4063" i="73" s="1"/>
  <c r="A4064" i="73" s="1"/>
  <c r="A4065" i="73" s="1"/>
  <c r="A4066" i="73" s="1"/>
  <c r="A4067" i="73" s="1"/>
  <c r="A4068" i="73" s="1"/>
  <c r="A4069" i="73" s="1"/>
  <c r="A4070" i="73" s="1"/>
  <c r="A4071" i="73" s="1"/>
  <c r="A4072" i="73" s="1"/>
  <c r="A4073" i="73" s="1"/>
  <c r="A4074" i="73" s="1"/>
  <c r="A4075" i="73" s="1"/>
  <c r="A4076" i="73" s="1"/>
  <c r="A4077" i="73" s="1"/>
  <c r="A4078" i="73" s="1"/>
  <c r="A4079" i="73" s="1"/>
  <c r="A4080" i="73" s="1"/>
  <c r="A4081" i="73" s="1"/>
  <c r="A4082" i="73" s="1"/>
  <c r="A4083" i="73" s="1"/>
  <c r="A4084" i="73" s="1"/>
  <c r="A4085" i="73" s="1"/>
  <c r="A4086" i="73" s="1"/>
  <c r="A4087" i="73" s="1"/>
  <c r="A4088" i="73" s="1"/>
  <c r="A4089" i="73" s="1"/>
  <c r="A4090" i="73" s="1"/>
  <c r="A4091" i="73" s="1"/>
  <c r="A4092" i="73" s="1"/>
  <c r="A4093" i="73" s="1"/>
  <c r="A4094" i="73" s="1"/>
  <c r="A4095" i="73" s="1"/>
  <c r="A4096" i="73" s="1"/>
  <c r="A4097" i="73" s="1"/>
  <c r="A4098" i="73" s="1"/>
  <c r="A4099" i="73" s="1"/>
  <c r="A4100" i="73" s="1"/>
  <c r="A4101" i="73" s="1"/>
  <c r="A4102" i="73" s="1"/>
  <c r="A4103" i="73" s="1"/>
  <c r="A4104" i="73" s="1"/>
  <c r="A4105" i="73" s="1"/>
  <c r="A4106" i="73" s="1"/>
  <c r="A4107" i="73" s="1"/>
  <c r="A4108" i="73" s="1"/>
  <c r="A4109" i="73" s="1"/>
  <c r="A4110" i="73" s="1"/>
  <c r="A4111" i="73" s="1"/>
  <c r="A4112" i="73" s="1"/>
  <c r="A4113" i="73" s="1"/>
  <c r="A4114" i="73" s="1"/>
  <c r="A4115" i="73" s="1"/>
  <c r="A4116" i="73" s="1"/>
  <c r="A4117" i="73" s="1"/>
  <c r="A4118" i="73" s="1"/>
  <c r="A4119" i="73" s="1"/>
  <c r="A4120" i="73" s="1"/>
  <c r="A4121" i="73" s="1"/>
  <c r="A4122" i="73" s="1"/>
  <c r="A4123" i="73" s="1"/>
  <c r="A4124" i="73" s="1"/>
  <c r="A4125" i="73" s="1"/>
  <c r="A4126" i="73" s="1"/>
  <c r="A4127" i="73" s="1"/>
  <c r="A4128" i="73" s="1"/>
  <c r="A4129" i="73" s="1"/>
  <c r="A4130" i="73" s="1"/>
  <c r="A4131" i="73" s="1"/>
  <c r="A4132" i="73" s="1"/>
  <c r="A4133" i="73" s="1"/>
  <c r="A4134" i="73" s="1"/>
  <c r="A4135" i="73" s="1"/>
  <c r="A4136" i="73" s="1"/>
  <c r="A4137" i="73" s="1"/>
  <c r="A4138" i="73" s="1"/>
  <c r="A4139" i="73" s="1"/>
  <c r="A4140" i="73" s="1"/>
  <c r="A4141" i="73" s="1"/>
  <c r="A4142" i="73" s="1"/>
  <c r="A4143" i="73" s="1"/>
  <c r="A4144" i="73" s="1"/>
  <c r="A4145" i="73" s="1"/>
  <c r="A4146" i="73" s="1"/>
  <c r="A4147" i="73" s="1"/>
  <c r="A4148" i="73" s="1"/>
  <c r="A4149" i="73" s="1"/>
  <c r="A4150" i="73" s="1"/>
  <c r="A4151" i="73" s="1"/>
  <c r="A4152" i="73" s="1"/>
  <c r="A4153" i="73" s="1"/>
  <c r="A4154" i="73" s="1"/>
  <c r="A4155" i="73" s="1"/>
  <c r="A4156" i="73" s="1"/>
  <c r="A4157" i="73" s="1"/>
  <c r="A4158" i="73" s="1"/>
  <c r="A4159" i="73" s="1"/>
  <c r="A4160" i="73" s="1"/>
  <c r="A4161" i="73" s="1"/>
  <c r="A4162" i="73" s="1"/>
  <c r="A4163" i="73" s="1"/>
  <c r="A4164" i="73" s="1"/>
  <c r="A4165" i="73" s="1"/>
  <c r="A4166" i="73" s="1"/>
  <c r="A4167" i="73" s="1"/>
  <c r="A4168" i="73" s="1"/>
  <c r="A4169" i="73" s="1"/>
  <c r="A4170" i="73" s="1"/>
  <c r="A4171" i="73" s="1"/>
  <c r="A4172" i="73" s="1"/>
  <c r="A4173" i="73" s="1"/>
  <c r="A4174" i="73" s="1"/>
  <c r="A4175" i="73" s="1"/>
  <c r="A4176" i="73" s="1"/>
  <c r="A4177" i="73" s="1"/>
  <c r="A4178" i="73" s="1"/>
  <c r="A4179" i="73" s="1"/>
  <c r="A4180" i="73" s="1"/>
  <c r="A4181" i="73" s="1"/>
  <c r="A4182" i="73" s="1"/>
  <c r="A4183" i="73" s="1"/>
  <c r="A4184" i="73" s="1"/>
  <c r="A4185" i="73" s="1"/>
  <c r="A4186" i="73" s="1"/>
  <c r="A4187" i="73" s="1"/>
  <c r="A4188" i="73" s="1"/>
  <c r="A4189" i="73" s="1"/>
  <c r="A4190" i="73" s="1"/>
  <c r="A4191" i="73" s="1"/>
  <c r="A4192" i="73" s="1"/>
  <c r="A4193" i="73" s="1"/>
  <c r="A4194" i="73" s="1"/>
  <c r="A4195" i="73" s="1"/>
  <c r="A4196" i="73" s="1"/>
  <c r="A4197" i="73" s="1"/>
  <c r="A4198" i="73" s="1"/>
  <c r="A4199" i="73" s="1"/>
  <c r="A4200" i="73" s="1"/>
  <c r="A4201" i="73" s="1"/>
  <c r="A4202" i="73" s="1"/>
  <c r="A4203" i="73" s="1"/>
  <c r="A4204" i="73" s="1"/>
  <c r="A4205" i="73" s="1"/>
  <c r="A4206" i="73" s="1"/>
  <c r="A4207" i="73" s="1"/>
  <c r="A4208" i="73" s="1"/>
  <c r="A4209" i="73" s="1"/>
  <c r="A4210" i="73" s="1"/>
  <c r="A4211" i="73" s="1"/>
  <c r="A4212" i="73" s="1"/>
  <c r="A4213" i="73" s="1"/>
  <c r="A4214" i="73" s="1"/>
  <c r="A4215" i="73" s="1"/>
  <c r="A4216" i="73" s="1"/>
  <c r="A4217" i="73" s="1"/>
  <c r="A4218" i="73" s="1"/>
  <c r="A4219" i="73" s="1"/>
  <c r="A4220" i="73" s="1"/>
  <c r="A4221" i="73" s="1"/>
  <c r="A4222" i="73" s="1"/>
  <c r="A4223" i="73" s="1"/>
  <c r="A4224" i="73" s="1"/>
  <c r="A4225" i="73" s="1"/>
  <c r="A4226" i="73" s="1"/>
  <c r="A4227" i="73" s="1"/>
  <c r="A4228" i="73" s="1"/>
  <c r="A4229" i="73" s="1"/>
  <c r="A4230" i="73" s="1"/>
  <c r="A4231" i="73" s="1"/>
  <c r="A4232" i="73" s="1"/>
  <c r="A4233" i="73" s="1"/>
  <c r="A4234" i="73" s="1"/>
  <c r="A4235" i="73" s="1"/>
  <c r="A4236" i="73" s="1"/>
  <c r="A4237" i="73" s="1"/>
  <c r="A4238" i="73" s="1"/>
  <c r="A4239" i="73" s="1"/>
  <c r="A4240" i="73" s="1"/>
  <c r="A4241" i="73" s="1"/>
  <c r="A4242" i="73" s="1"/>
  <c r="A4243" i="73" s="1"/>
  <c r="A4244" i="73" s="1"/>
  <c r="A4245" i="73" s="1"/>
  <c r="A4246" i="73" s="1"/>
  <c r="A4247" i="73" s="1"/>
  <c r="A4248" i="73" s="1"/>
  <c r="A4249" i="73" s="1"/>
  <c r="A4250" i="73" s="1"/>
  <c r="A4251" i="73" s="1"/>
  <c r="A4252" i="73" s="1"/>
  <c r="A4253" i="73" s="1"/>
  <c r="A4254" i="73" s="1"/>
  <c r="A4255" i="73" s="1"/>
  <c r="A4256" i="73" s="1"/>
  <c r="A4257" i="73" s="1"/>
  <c r="A4258" i="73" s="1"/>
  <c r="A4259" i="73" s="1"/>
  <c r="A4260" i="73" s="1"/>
  <c r="A4261" i="73" s="1"/>
  <c r="A4262" i="73" s="1"/>
  <c r="A4263" i="73" s="1"/>
  <c r="A4264" i="73" s="1"/>
  <c r="A4265" i="73" s="1"/>
  <c r="A4266" i="73" s="1"/>
  <c r="A4267" i="73" s="1"/>
  <c r="A4268" i="73" s="1"/>
  <c r="A4269" i="73" s="1"/>
  <c r="A4270" i="73" s="1"/>
  <c r="A4271" i="73" s="1"/>
  <c r="A4272" i="73" s="1"/>
  <c r="A4273" i="73" s="1"/>
  <c r="A4274" i="73" s="1"/>
  <c r="A4275" i="73" s="1"/>
  <c r="A4276" i="73" s="1"/>
  <c r="A4277" i="73" s="1"/>
  <c r="A4278" i="73" s="1"/>
  <c r="A4279" i="73" s="1"/>
  <c r="A4280" i="73" s="1"/>
  <c r="A4281" i="73" s="1"/>
  <c r="A4282" i="73" s="1"/>
  <c r="A4283" i="73" s="1"/>
  <c r="A4284" i="73" s="1"/>
  <c r="A4285" i="73" s="1"/>
  <c r="A4286" i="73" s="1"/>
  <c r="A4287" i="73" s="1"/>
  <c r="A4288" i="73" s="1"/>
  <c r="A4289" i="73" s="1"/>
  <c r="A4290" i="73" s="1"/>
  <c r="A4291" i="73" s="1"/>
  <c r="A4292" i="73" s="1"/>
  <c r="A4293" i="73" s="1"/>
  <c r="A4294" i="73" s="1"/>
  <c r="A4295" i="73" s="1"/>
  <c r="A4296" i="73" s="1"/>
  <c r="A4297" i="73" s="1"/>
  <c r="A4298" i="73" s="1"/>
  <c r="A4299" i="73" s="1"/>
  <c r="A4300" i="73" s="1"/>
  <c r="A4301" i="73" s="1"/>
  <c r="A4302" i="73" s="1"/>
  <c r="A4303" i="73" s="1"/>
  <c r="A4304" i="73" s="1"/>
  <c r="A4305" i="73" s="1"/>
  <c r="A4306" i="73" s="1"/>
  <c r="A4307" i="73" s="1"/>
  <c r="A4308" i="73" s="1"/>
  <c r="A4309" i="73" s="1"/>
  <c r="A4310" i="73" s="1"/>
  <c r="A4311" i="73" s="1"/>
  <c r="A4312" i="73" s="1"/>
  <c r="A4313" i="73" s="1"/>
  <c r="A4314" i="73" s="1"/>
  <c r="A4315" i="73" s="1"/>
  <c r="A4316" i="73" s="1"/>
  <c r="A4317" i="73" s="1"/>
  <c r="A4318" i="73" s="1"/>
  <c r="A4319" i="73" s="1"/>
  <c r="A4320" i="73" s="1"/>
  <c r="A4321" i="73" s="1"/>
  <c r="A4322" i="73" s="1"/>
  <c r="A4323" i="73" s="1"/>
  <c r="A4324" i="73" s="1"/>
  <c r="A4325" i="73" s="1"/>
  <c r="A4326" i="73" s="1"/>
  <c r="A4327" i="73" s="1"/>
  <c r="A4328" i="73" s="1"/>
  <c r="A4329" i="73" s="1"/>
  <c r="A4330" i="73" s="1"/>
  <c r="A4331" i="73" s="1"/>
  <c r="A4332" i="73" s="1"/>
  <c r="A4333" i="73" s="1"/>
  <c r="A4334" i="73" s="1"/>
  <c r="A4335" i="73" s="1"/>
  <c r="A4336" i="73" s="1"/>
  <c r="A4337" i="73" s="1"/>
  <c r="A4338" i="73" s="1"/>
  <c r="A4339" i="73" s="1"/>
  <c r="A4340" i="73" s="1"/>
  <c r="A4341" i="73" s="1"/>
  <c r="A4342" i="73" s="1"/>
  <c r="A4343" i="73" s="1"/>
  <c r="A4344" i="73" s="1"/>
  <c r="A4345" i="73" s="1"/>
  <c r="A4346" i="73" s="1"/>
  <c r="A4347" i="73" s="1"/>
  <c r="A4348" i="73" s="1"/>
  <c r="A4349" i="73" s="1"/>
  <c r="A4350" i="73" s="1"/>
  <c r="A4351" i="73" s="1"/>
  <c r="A4352" i="73" s="1"/>
  <c r="A4353" i="73" s="1"/>
  <c r="A4354" i="73" s="1"/>
  <c r="A4355" i="73" s="1"/>
  <c r="A4356" i="73" s="1"/>
  <c r="A4357" i="73" s="1"/>
  <c r="A4358" i="73" s="1"/>
  <c r="A4359" i="73" s="1"/>
  <c r="A4360" i="73" s="1"/>
  <c r="A4361" i="73" s="1"/>
  <c r="A4362" i="73" s="1"/>
  <c r="A4363" i="73" s="1"/>
  <c r="A4364" i="73" s="1"/>
  <c r="A4365" i="73" s="1"/>
  <c r="A4366" i="73" s="1"/>
  <c r="A4367" i="73" s="1"/>
  <c r="A4368" i="73" s="1"/>
  <c r="A4369" i="73" s="1"/>
  <c r="A4370" i="73" s="1"/>
  <c r="A4371" i="73" s="1"/>
  <c r="A4372" i="73" s="1"/>
  <c r="A4373" i="73" s="1"/>
  <c r="A4374" i="73" s="1"/>
  <c r="A4375" i="73" s="1"/>
  <c r="A4376" i="73" s="1"/>
  <c r="A4377" i="73" s="1"/>
  <c r="A4378" i="73" s="1"/>
  <c r="A4379" i="73" s="1"/>
  <c r="A4380" i="73" s="1"/>
  <c r="A4381" i="73" s="1"/>
  <c r="A4382" i="73" s="1"/>
  <c r="A4383" i="73" s="1"/>
  <c r="A4384" i="73" s="1"/>
  <c r="A4385" i="73" s="1"/>
  <c r="A4386" i="73" s="1"/>
  <c r="A4387" i="73" s="1"/>
  <c r="A4388" i="73" s="1"/>
  <c r="A4389" i="73" s="1"/>
  <c r="A4390" i="73" s="1"/>
  <c r="A4391" i="73" s="1"/>
  <c r="A4392" i="73" s="1"/>
  <c r="A4393" i="73" s="1"/>
  <c r="A4394" i="73" s="1"/>
  <c r="A4395" i="73" s="1"/>
  <c r="A4396" i="73" s="1"/>
  <c r="A4397" i="73" s="1"/>
  <c r="A4398" i="73" s="1"/>
  <c r="A4399" i="73" s="1"/>
  <c r="A4400" i="73" s="1"/>
  <c r="A4401" i="73" s="1"/>
  <c r="A4402" i="73" s="1"/>
  <c r="A4403" i="73" s="1"/>
  <c r="A4404" i="73" s="1"/>
  <c r="A4405" i="73" s="1"/>
  <c r="A4406" i="73" s="1"/>
  <c r="A4407" i="73" s="1"/>
  <c r="A4408" i="73" s="1"/>
  <c r="A4409" i="73" s="1"/>
  <c r="A4410" i="73" s="1"/>
  <c r="A4411" i="73" s="1"/>
  <c r="A4412" i="73" s="1"/>
  <c r="A4413" i="73" s="1"/>
  <c r="A4414" i="73" s="1"/>
  <c r="A4415" i="73" s="1"/>
  <c r="A4416" i="73" s="1"/>
  <c r="A4417" i="73" s="1"/>
  <c r="A4418" i="73" s="1"/>
  <c r="A4419" i="73" s="1"/>
  <c r="A4420" i="73" s="1"/>
  <c r="A4421" i="73" s="1"/>
  <c r="A4422" i="73" s="1"/>
  <c r="A4423" i="73" s="1"/>
  <c r="A4424" i="73" s="1"/>
  <c r="A4425" i="73" s="1"/>
  <c r="A4426" i="73" s="1"/>
  <c r="A4427" i="73" s="1"/>
  <c r="A4428" i="73" s="1"/>
  <c r="A4429" i="73" s="1"/>
  <c r="A4430" i="73" s="1"/>
  <c r="A4431" i="73" s="1"/>
  <c r="A4432" i="73" s="1"/>
  <c r="A4433" i="73" s="1"/>
  <c r="A4434" i="73" s="1"/>
  <c r="A4435" i="73" s="1"/>
  <c r="A4436" i="73" s="1"/>
  <c r="A4437" i="73" s="1"/>
  <c r="A4438" i="73" s="1"/>
  <c r="A4439" i="73" s="1"/>
  <c r="A4440" i="73" s="1"/>
  <c r="A4441" i="73" s="1"/>
  <c r="A4442" i="73" s="1"/>
  <c r="A4443" i="73" s="1"/>
  <c r="A4444" i="73" s="1"/>
  <c r="A4445" i="73" s="1"/>
  <c r="A4446" i="73" s="1"/>
  <c r="A4447" i="73" s="1"/>
  <c r="A4448" i="73" s="1"/>
  <c r="A4449" i="73" s="1"/>
  <c r="A4450" i="73" s="1"/>
  <c r="A4451" i="73" s="1"/>
  <c r="A4452" i="73" s="1"/>
  <c r="A4453" i="73" s="1"/>
  <c r="A4454" i="73" s="1"/>
  <c r="A4455" i="73" s="1"/>
  <c r="A4456" i="73" s="1"/>
  <c r="A4457" i="73" s="1"/>
  <c r="A4458" i="73" s="1"/>
  <c r="A4459" i="73" s="1"/>
  <c r="A4460" i="73" s="1"/>
  <c r="A4461" i="73" s="1"/>
  <c r="A4462" i="73" s="1"/>
  <c r="A4463" i="73" s="1"/>
  <c r="A4464" i="73" s="1"/>
  <c r="A4465" i="73" s="1"/>
  <c r="A4466" i="73" s="1"/>
  <c r="A4467" i="73" s="1"/>
  <c r="A4468" i="73" s="1"/>
  <c r="A4469" i="73" s="1"/>
  <c r="A4470" i="73" s="1"/>
  <c r="A4471" i="73" s="1"/>
  <c r="A4472" i="73" s="1"/>
  <c r="A4473" i="73" s="1"/>
  <c r="A4474" i="73" s="1"/>
  <c r="A4475" i="73" s="1"/>
  <c r="A4476" i="73" s="1"/>
  <c r="A4477" i="73" s="1"/>
  <c r="A4478" i="73" s="1"/>
  <c r="A4479" i="73" s="1"/>
  <c r="A4480" i="73" s="1"/>
  <c r="A4481" i="73" s="1"/>
  <c r="A4482" i="73" s="1"/>
  <c r="A4483" i="73" s="1"/>
  <c r="A4484" i="73" s="1"/>
  <c r="A4485" i="73" s="1"/>
  <c r="A4486" i="73" s="1"/>
  <c r="A4487" i="73" s="1"/>
  <c r="A4488" i="73" s="1"/>
  <c r="A4489" i="73" s="1"/>
  <c r="A4490" i="73" s="1"/>
  <c r="A4491" i="73" s="1"/>
  <c r="A4492" i="73" s="1"/>
  <c r="A4493" i="73" s="1"/>
  <c r="A4494" i="73" s="1"/>
  <c r="A4495" i="73" s="1"/>
  <c r="A4496" i="73" s="1"/>
  <c r="A4497" i="73" s="1"/>
  <c r="A4498" i="73" s="1"/>
  <c r="A4499" i="73" s="1"/>
  <c r="A4500" i="73" s="1"/>
  <c r="A4501" i="73" s="1"/>
  <c r="A4502" i="73" s="1"/>
  <c r="A4503" i="73" s="1"/>
  <c r="A4504" i="73" s="1"/>
  <c r="A4505" i="73" s="1"/>
  <c r="A4506" i="73" s="1"/>
  <c r="A4507" i="73" s="1"/>
  <c r="A4508" i="73" s="1"/>
  <c r="A4509" i="73" s="1"/>
  <c r="A4510" i="73" s="1"/>
  <c r="A4511" i="73" s="1"/>
  <c r="A4512" i="73" s="1"/>
  <c r="A4513" i="73" s="1"/>
  <c r="A4514" i="73" s="1"/>
  <c r="A4515" i="73" s="1"/>
  <c r="A4516" i="73" s="1"/>
  <c r="A4517" i="73" s="1"/>
  <c r="A4518" i="73" s="1"/>
  <c r="A4519" i="73" s="1"/>
  <c r="A4520" i="73" s="1"/>
  <c r="A4521" i="73" s="1"/>
  <c r="A4522" i="73" s="1"/>
  <c r="A4523" i="73" s="1"/>
  <c r="A4524" i="73" s="1"/>
  <c r="A4525" i="73" s="1"/>
  <c r="A4526" i="73" s="1"/>
  <c r="A4527" i="73" s="1"/>
  <c r="A4528" i="73" s="1"/>
  <c r="A4529" i="73" s="1"/>
  <c r="A4530" i="73" s="1"/>
  <c r="A4531" i="73" s="1"/>
  <c r="A4532" i="73" s="1"/>
  <c r="A4533" i="73" s="1"/>
  <c r="A4534" i="73" s="1"/>
  <c r="A4535" i="73" s="1"/>
  <c r="A4536" i="73" s="1"/>
  <c r="A4537" i="73" s="1"/>
  <c r="A4538" i="73" s="1"/>
  <c r="A4539" i="73" s="1"/>
  <c r="A4540" i="73" s="1"/>
  <c r="A4541" i="73" s="1"/>
  <c r="A4542" i="73" s="1"/>
  <c r="A4543" i="73" s="1"/>
  <c r="A4544" i="73" s="1"/>
  <c r="A4545" i="73" s="1"/>
  <c r="A4546" i="73" s="1"/>
  <c r="A4547" i="73" s="1"/>
  <c r="A4548" i="73" s="1"/>
  <c r="A4549" i="73" s="1"/>
  <c r="A4550" i="73" s="1"/>
  <c r="A4551" i="73" s="1"/>
  <c r="A4552" i="73" s="1"/>
  <c r="A4553" i="73" s="1"/>
  <c r="A4554" i="73" s="1"/>
  <c r="A4555" i="73" s="1"/>
  <c r="A4556" i="73" s="1"/>
  <c r="A4557" i="73" s="1"/>
  <c r="A4558" i="73" s="1"/>
  <c r="A4559" i="73" s="1"/>
  <c r="A4560" i="73" s="1"/>
  <c r="A4561" i="73" s="1"/>
  <c r="A4562" i="73" s="1"/>
  <c r="A4563" i="73" s="1"/>
  <c r="A4564" i="73" s="1"/>
  <c r="A4565" i="73" s="1"/>
  <c r="A4566" i="73" s="1"/>
  <c r="A4567" i="73" s="1"/>
  <c r="A4568" i="73" s="1"/>
  <c r="A4569" i="73" s="1"/>
  <c r="A4570" i="73" s="1"/>
  <c r="A4571" i="73" s="1"/>
  <c r="A4572" i="73" s="1"/>
  <c r="A4573" i="73" s="1"/>
  <c r="A4574" i="73" s="1"/>
  <c r="A4575" i="73" s="1"/>
  <c r="A4576" i="73" s="1"/>
  <c r="A4577" i="73" s="1"/>
  <c r="A4578" i="73" s="1"/>
  <c r="A4579" i="73" s="1"/>
  <c r="A4580" i="73" s="1"/>
  <c r="A4581" i="73" s="1"/>
  <c r="A4582" i="73" s="1"/>
  <c r="A4583" i="73" s="1"/>
  <c r="A4584" i="73" s="1"/>
  <c r="A4585" i="73" s="1"/>
  <c r="A4586" i="73" s="1"/>
  <c r="A4587" i="73" s="1"/>
  <c r="A4588" i="73" s="1"/>
  <c r="A4589" i="73" s="1"/>
  <c r="A4590" i="73" s="1"/>
  <c r="A4591" i="73" s="1"/>
  <c r="A4592" i="73" s="1"/>
  <c r="A4593" i="73" s="1"/>
  <c r="A4594" i="73" s="1"/>
  <c r="A4595" i="73" s="1"/>
  <c r="A4596" i="73" s="1"/>
  <c r="A4597" i="73" s="1"/>
  <c r="A4598" i="73" s="1"/>
  <c r="A4599" i="73" s="1"/>
  <c r="A4600" i="73" s="1"/>
  <c r="A4601" i="73" s="1"/>
  <c r="A4602" i="73" s="1"/>
  <c r="A4603" i="73" s="1"/>
  <c r="A4604" i="73" s="1"/>
  <c r="A4605" i="73" s="1"/>
  <c r="A4606" i="73" s="1"/>
  <c r="A4607" i="73" s="1"/>
  <c r="A4608" i="73" s="1"/>
  <c r="A4609" i="73" s="1"/>
  <c r="A4610" i="73" s="1"/>
  <c r="A4611" i="73" s="1"/>
  <c r="A4612" i="73" s="1"/>
  <c r="A4613" i="73" s="1"/>
  <c r="A4614" i="73" s="1"/>
  <c r="A4615" i="73" s="1"/>
  <c r="A4616" i="73" s="1"/>
  <c r="A4617" i="73" s="1"/>
  <c r="A4618" i="73" s="1"/>
  <c r="A4619" i="73" s="1"/>
  <c r="A4620" i="73" s="1"/>
  <c r="A4621" i="73" s="1"/>
  <c r="A4622" i="73" s="1"/>
  <c r="A4623" i="73" s="1"/>
  <c r="A4624" i="73" s="1"/>
  <c r="A4625" i="73" s="1"/>
  <c r="A4626" i="73" s="1"/>
  <c r="A4627" i="73" s="1"/>
  <c r="A4628" i="73" s="1"/>
  <c r="A4629" i="73" s="1"/>
  <c r="A4630" i="73" s="1"/>
  <c r="A4631" i="73" s="1"/>
  <c r="A4632" i="73" s="1"/>
  <c r="A4633" i="73" s="1"/>
  <c r="A4634" i="73" s="1"/>
  <c r="A4635" i="73" s="1"/>
  <c r="A4636" i="73" s="1"/>
  <c r="A4637" i="73" s="1"/>
  <c r="A4638" i="73" s="1"/>
  <c r="A4639" i="73" s="1"/>
  <c r="A4640" i="73" s="1"/>
  <c r="A4641" i="73" s="1"/>
  <c r="A4642" i="73" s="1"/>
  <c r="A4643" i="73" s="1"/>
  <c r="A4644" i="73" s="1"/>
  <c r="A4645" i="73" s="1"/>
  <c r="A4646" i="73" s="1"/>
  <c r="A4647" i="73" s="1"/>
  <c r="A4648" i="73" s="1"/>
  <c r="A4649" i="73" s="1"/>
  <c r="A4650" i="73" s="1"/>
  <c r="A4651" i="73" s="1"/>
  <c r="A4652" i="73" s="1"/>
  <c r="A4653" i="73" s="1"/>
  <c r="A4654" i="73" s="1"/>
  <c r="A4655" i="73" s="1"/>
  <c r="A4656" i="73" s="1"/>
  <c r="A4657" i="73" s="1"/>
  <c r="A4658" i="73" s="1"/>
  <c r="A4659" i="73" s="1"/>
  <c r="A4660" i="73" s="1"/>
  <c r="A4661" i="73" s="1"/>
  <c r="A4662" i="73" s="1"/>
  <c r="A4663" i="73" s="1"/>
  <c r="A4664" i="73" s="1"/>
  <c r="A4665" i="73" s="1"/>
  <c r="A4666" i="73" s="1"/>
  <c r="A4667" i="73" s="1"/>
  <c r="A4668" i="73" s="1"/>
  <c r="A4669" i="73" s="1"/>
  <c r="A4670" i="73" s="1"/>
  <c r="A4671" i="73" s="1"/>
  <c r="A4672" i="73" s="1"/>
  <c r="A4673" i="73" s="1"/>
  <c r="A4674" i="73" s="1"/>
  <c r="A4675" i="73" s="1"/>
  <c r="A4676" i="73" s="1"/>
  <c r="A4677" i="73" s="1"/>
  <c r="A4678" i="73" s="1"/>
  <c r="A4679" i="73" s="1"/>
  <c r="A4680" i="73" s="1"/>
  <c r="A4681" i="73" s="1"/>
  <c r="A4682" i="73" s="1"/>
  <c r="A4683" i="73" s="1"/>
  <c r="A4684" i="73" s="1"/>
  <c r="A4685" i="73" s="1"/>
  <c r="A4686" i="73" s="1"/>
  <c r="A4687" i="73" s="1"/>
  <c r="A4688" i="73" s="1"/>
  <c r="A4689" i="73" s="1"/>
  <c r="A4690" i="73" s="1"/>
  <c r="A4691" i="73" s="1"/>
  <c r="A4692" i="73" s="1"/>
  <c r="A4693" i="73" s="1"/>
  <c r="A4694" i="73" s="1"/>
  <c r="A4695" i="73" s="1"/>
  <c r="A4696" i="73" s="1"/>
  <c r="A4697" i="73" s="1"/>
  <c r="A4698" i="73" s="1"/>
  <c r="A4699" i="73" s="1"/>
  <c r="A4700" i="73" s="1"/>
  <c r="A4701" i="73" s="1"/>
  <c r="A4702" i="73" s="1"/>
  <c r="A4703" i="73" s="1"/>
  <c r="A4704" i="73" s="1"/>
  <c r="A4705" i="73" s="1"/>
  <c r="A4706" i="73" s="1"/>
  <c r="A4707" i="73" s="1"/>
  <c r="A4708" i="73" s="1"/>
  <c r="A4709" i="73" s="1"/>
  <c r="A4710" i="73" s="1"/>
  <c r="A4711" i="73" s="1"/>
  <c r="A4712" i="73" s="1"/>
  <c r="A4713" i="73" s="1"/>
  <c r="A4714" i="73" s="1"/>
  <c r="A4715" i="73" s="1"/>
  <c r="A4716" i="73" s="1"/>
  <c r="A4717" i="73" s="1"/>
  <c r="A4718" i="73" s="1"/>
  <c r="A4719" i="73" s="1"/>
  <c r="A4720" i="73" s="1"/>
  <c r="A4721" i="73" s="1"/>
  <c r="A4722" i="73" s="1"/>
  <c r="A4723" i="73" s="1"/>
  <c r="A4724" i="73" s="1"/>
  <c r="A4725" i="73" s="1"/>
  <c r="A4726" i="73" s="1"/>
  <c r="A4727" i="73" s="1"/>
  <c r="A4728" i="73" s="1"/>
  <c r="A4729" i="73" s="1"/>
  <c r="A4730" i="73" s="1"/>
  <c r="A4731" i="73" s="1"/>
  <c r="A4732" i="73" s="1"/>
  <c r="A4733" i="73" s="1"/>
  <c r="A4734" i="73" s="1"/>
  <c r="A4735" i="73" s="1"/>
  <c r="A4736" i="73" s="1"/>
  <c r="A4737" i="73" s="1"/>
  <c r="A4738" i="73" s="1"/>
  <c r="A4739" i="73" s="1"/>
  <c r="A4740" i="73" s="1"/>
  <c r="A4741" i="73" s="1"/>
  <c r="A4742" i="73" s="1"/>
  <c r="A4743" i="73" s="1"/>
  <c r="A4744" i="73" s="1"/>
  <c r="A4745" i="73" s="1"/>
  <c r="A4746" i="73" s="1"/>
  <c r="A4747" i="73" s="1"/>
  <c r="A4748" i="73" s="1"/>
  <c r="A4749" i="73" s="1"/>
  <c r="A4750" i="73" s="1"/>
  <c r="A4751" i="73" s="1"/>
  <c r="A4752" i="73" s="1"/>
  <c r="A4753" i="73" s="1"/>
  <c r="A4754" i="73" s="1"/>
  <c r="A4755" i="73" s="1"/>
  <c r="A4756" i="73" s="1"/>
  <c r="A4757" i="73" s="1"/>
  <c r="A4758" i="73" s="1"/>
  <c r="A4759" i="73" s="1"/>
  <c r="A4760" i="73" s="1"/>
  <c r="A4761" i="73" s="1"/>
  <c r="A4762" i="73" s="1"/>
  <c r="A4763" i="73" s="1"/>
  <c r="A4764" i="73" s="1"/>
  <c r="A4765" i="73" s="1"/>
  <c r="A4766" i="73" s="1"/>
  <c r="A4767" i="73" s="1"/>
  <c r="A4768" i="73" s="1"/>
  <c r="A4769" i="73" s="1"/>
  <c r="A4770" i="73" s="1"/>
  <c r="A4771" i="73" s="1"/>
  <c r="A4772" i="73" s="1"/>
  <c r="A4773" i="73" s="1"/>
  <c r="A4774" i="73" s="1"/>
  <c r="A4775" i="73" s="1"/>
  <c r="A4776" i="73" s="1"/>
  <c r="A4777" i="73" s="1"/>
  <c r="A4778" i="73" s="1"/>
  <c r="A4779" i="73" s="1"/>
  <c r="A4780" i="73" s="1"/>
  <c r="A4781" i="73" s="1"/>
  <c r="A4782" i="73" s="1"/>
  <c r="A4783" i="73" s="1"/>
  <c r="A4784" i="73" s="1"/>
  <c r="A4785" i="73" s="1"/>
  <c r="A4786" i="73" s="1"/>
  <c r="A4787" i="73" s="1"/>
  <c r="A4788" i="73" s="1"/>
  <c r="A4789" i="73" s="1"/>
  <c r="A4790" i="73" s="1"/>
  <c r="A4791" i="73" s="1"/>
  <c r="A4792" i="73" s="1"/>
  <c r="A4793" i="73" s="1"/>
  <c r="A4794" i="73" s="1"/>
  <c r="A4795" i="73" s="1"/>
  <c r="A4796" i="73" s="1"/>
  <c r="A4797" i="73" s="1"/>
  <c r="A4798" i="73" s="1"/>
  <c r="A4799" i="73" s="1"/>
  <c r="A4800" i="73" s="1"/>
  <c r="A4801" i="73" s="1"/>
  <c r="A4802" i="73" s="1"/>
  <c r="A4803" i="73" s="1"/>
  <c r="A4804" i="73" s="1"/>
  <c r="A4805" i="73" s="1"/>
  <c r="A4806" i="73" s="1"/>
  <c r="A4807" i="73" s="1"/>
  <c r="A4808" i="73" s="1"/>
  <c r="A4809" i="73" s="1"/>
  <c r="A4810" i="73" s="1"/>
  <c r="A4811" i="73" s="1"/>
  <c r="A4812" i="73" s="1"/>
  <c r="A4813" i="73" s="1"/>
  <c r="A4814" i="73" s="1"/>
  <c r="A4815" i="73" s="1"/>
  <c r="A4816" i="73" s="1"/>
  <c r="A4817" i="73" s="1"/>
  <c r="A4818" i="73" s="1"/>
  <c r="A4819" i="73" s="1"/>
  <c r="A4820" i="73" s="1"/>
  <c r="A4821" i="73" s="1"/>
  <c r="A4822" i="73" s="1"/>
  <c r="A4823" i="73" s="1"/>
  <c r="A4824" i="73" s="1"/>
  <c r="A4825" i="73" s="1"/>
  <c r="A4826" i="73" s="1"/>
  <c r="A4827" i="73" s="1"/>
  <c r="A4828" i="73" s="1"/>
  <c r="A4829" i="73" s="1"/>
  <c r="A4830" i="73" s="1"/>
  <c r="A4831" i="73" s="1"/>
  <c r="A4832" i="73" s="1"/>
  <c r="A4833" i="73" s="1"/>
  <c r="A4834" i="73" s="1"/>
  <c r="A4835" i="73" s="1"/>
  <c r="A4836" i="73" s="1"/>
  <c r="A4837" i="73" s="1"/>
  <c r="A4838" i="73" s="1"/>
  <c r="A4839" i="73" s="1"/>
  <c r="A4840" i="73" s="1"/>
  <c r="A4841" i="73" s="1"/>
  <c r="A4842" i="73" s="1"/>
  <c r="A4843" i="73" s="1"/>
  <c r="A4844" i="73" s="1"/>
  <c r="A4845" i="73" s="1"/>
  <c r="A4846" i="73" s="1"/>
  <c r="A4847" i="73" s="1"/>
  <c r="A4848" i="73" s="1"/>
  <c r="A4849" i="73" s="1"/>
  <c r="A4850" i="73" s="1"/>
  <c r="A4851" i="73" s="1"/>
  <c r="A4852" i="73" s="1"/>
  <c r="A4853" i="73" s="1"/>
  <c r="A4854" i="73" s="1"/>
  <c r="A4855" i="73" s="1"/>
  <c r="A4856" i="73" s="1"/>
  <c r="A4857" i="73" s="1"/>
  <c r="A4858" i="73" s="1"/>
  <c r="A4859" i="73" s="1"/>
  <c r="A4860" i="73" s="1"/>
  <c r="A4861" i="73" s="1"/>
  <c r="A4862" i="73" s="1"/>
  <c r="A4863" i="73" s="1"/>
  <c r="A4864" i="73" s="1"/>
  <c r="A4865" i="73" s="1"/>
  <c r="A4866" i="73" s="1"/>
  <c r="A4867" i="73" s="1"/>
  <c r="A4868" i="73" s="1"/>
  <c r="A4869" i="73" s="1"/>
  <c r="A4870" i="73" s="1"/>
  <c r="A4871" i="73" s="1"/>
  <c r="A4872" i="73" s="1"/>
  <c r="A4873" i="73" s="1"/>
  <c r="A4874" i="73" s="1"/>
  <c r="A4875" i="73" s="1"/>
  <c r="A4876" i="73" s="1"/>
  <c r="A4877" i="73" s="1"/>
  <c r="A4878" i="73" s="1"/>
  <c r="A4879" i="73" s="1"/>
  <c r="A4880" i="73" s="1"/>
  <c r="A4881" i="73" s="1"/>
  <c r="A4882" i="73" s="1"/>
  <c r="A4883" i="73" s="1"/>
  <c r="A4884" i="73" s="1"/>
  <c r="A4885" i="73" s="1"/>
  <c r="A4886" i="73" s="1"/>
  <c r="A4887" i="73" s="1"/>
  <c r="A4888" i="73" s="1"/>
  <c r="A4889" i="73" s="1"/>
  <c r="A4890" i="73" s="1"/>
  <c r="A4891" i="73" s="1"/>
  <c r="A4892" i="73" s="1"/>
  <c r="A4893" i="73" s="1"/>
  <c r="A4894" i="73" s="1"/>
  <c r="A4895" i="73" s="1"/>
  <c r="A4896" i="73" s="1"/>
  <c r="A4897" i="73" s="1"/>
  <c r="A4898" i="73" s="1"/>
  <c r="A4899" i="73" s="1"/>
  <c r="A4900" i="73" s="1"/>
  <c r="A4901" i="73" s="1"/>
  <c r="A4902" i="73" s="1"/>
  <c r="A4903" i="73" s="1"/>
  <c r="A4904" i="73" s="1"/>
  <c r="A4905" i="73" s="1"/>
  <c r="A4906" i="73" s="1"/>
  <c r="A4907" i="73" s="1"/>
  <c r="A4908" i="73" s="1"/>
  <c r="A4909" i="73" s="1"/>
  <c r="A4910" i="73" s="1"/>
  <c r="A4911" i="73" s="1"/>
  <c r="A4912" i="73" s="1"/>
  <c r="A4913" i="73" s="1"/>
  <c r="A4914" i="73" s="1"/>
  <c r="A4915" i="73" s="1"/>
  <c r="A4916" i="73" s="1"/>
  <c r="A4917" i="73" s="1"/>
  <c r="A4918" i="73" s="1"/>
  <c r="A4919" i="73" s="1"/>
  <c r="A4920" i="73" s="1"/>
  <c r="A4921" i="73" s="1"/>
  <c r="A4922" i="73" s="1"/>
  <c r="A4923" i="73" s="1"/>
  <c r="A4924" i="73" s="1"/>
  <c r="A4925" i="73" s="1"/>
  <c r="A4926" i="73" s="1"/>
  <c r="A4927" i="73" s="1"/>
  <c r="A4928" i="73" s="1"/>
  <c r="A4929" i="73" s="1"/>
  <c r="A4930" i="73" s="1"/>
  <c r="A4931" i="73" s="1"/>
  <c r="A4932" i="73" s="1"/>
  <c r="A4933" i="73" s="1"/>
  <c r="A4934" i="73" s="1"/>
  <c r="A4935" i="73" s="1"/>
  <c r="A4936" i="73" s="1"/>
  <c r="A4937" i="73" s="1"/>
  <c r="A4938" i="73" s="1"/>
  <c r="A4939" i="73" s="1"/>
  <c r="A4940" i="73" s="1"/>
  <c r="A4941" i="73" s="1"/>
  <c r="A4942" i="73" s="1"/>
  <c r="A4943" i="73" s="1"/>
  <c r="A4944" i="73" s="1"/>
  <c r="A4945" i="73" s="1"/>
  <c r="A4946" i="73" s="1"/>
  <c r="A4947" i="73" s="1"/>
  <c r="A4948" i="73" s="1"/>
  <c r="A4949" i="73" s="1"/>
  <c r="A4950" i="73" s="1"/>
  <c r="A4951" i="73" s="1"/>
  <c r="A4952" i="73" s="1"/>
  <c r="A4953" i="73" s="1"/>
  <c r="A4954" i="73" s="1"/>
  <c r="A4955" i="73" s="1"/>
  <c r="A4956" i="73" s="1"/>
  <c r="A4957" i="73" s="1"/>
  <c r="A4958" i="73" s="1"/>
  <c r="A4959" i="73" s="1"/>
  <c r="A4960" i="73" s="1"/>
  <c r="A4961" i="73" s="1"/>
  <c r="A4962" i="73" s="1"/>
  <c r="A4963" i="73" s="1"/>
  <c r="A4964" i="73" s="1"/>
  <c r="A4965" i="73" s="1"/>
  <c r="A4966" i="73" s="1"/>
  <c r="A4967" i="73" s="1"/>
  <c r="A4968" i="73" s="1"/>
  <c r="A4969" i="73" s="1"/>
  <c r="A4970" i="73" s="1"/>
  <c r="A4971" i="73" s="1"/>
  <c r="A4972" i="73" s="1"/>
  <c r="A4973" i="73" s="1"/>
  <c r="A4974" i="73" s="1"/>
  <c r="A4975" i="73" s="1"/>
  <c r="A4976" i="73" s="1"/>
  <c r="A4977" i="73" s="1"/>
  <c r="A4978" i="73" s="1"/>
  <c r="A4979" i="73" s="1"/>
  <c r="A4980" i="73" s="1"/>
  <c r="A4981" i="73" s="1"/>
  <c r="A4982" i="73" s="1"/>
  <c r="A4983" i="73" s="1"/>
  <c r="A4984" i="73" s="1"/>
  <c r="A4985" i="73" s="1"/>
  <c r="A4986" i="73" s="1"/>
  <c r="A4987" i="73" s="1"/>
  <c r="A4988" i="73" s="1"/>
  <c r="A4989" i="73" s="1"/>
  <c r="A4990" i="73" s="1"/>
  <c r="A4991" i="73" s="1"/>
  <c r="A4992" i="73" s="1"/>
  <c r="A4993" i="73" s="1"/>
  <c r="A4994" i="73" s="1"/>
  <c r="A4995" i="73" s="1"/>
  <c r="A4996" i="73" s="1"/>
  <c r="A4997" i="73" s="1"/>
  <c r="A4998" i="73" s="1"/>
  <c r="A4999" i="73" s="1"/>
  <c r="A5000" i="73" s="1"/>
  <c r="A5001" i="73" s="1"/>
  <c r="A5002" i="73" s="1"/>
  <c r="A5003" i="73" s="1"/>
  <c r="A5004" i="73" s="1"/>
  <c r="A5005" i="73" s="1"/>
  <c r="A5006" i="73" s="1"/>
  <c r="A5007" i="73" s="1"/>
  <c r="A5008" i="73" s="1"/>
  <c r="A5009" i="73" s="1"/>
  <c r="A5010" i="73" s="1"/>
  <c r="A5011" i="73" s="1"/>
  <c r="A5012" i="73" s="1"/>
  <c r="A5013" i="73" s="1"/>
  <c r="A5014" i="73" s="1"/>
  <c r="A5015" i="73" s="1"/>
  <c r="A5016" i="73" s="1"/>
  <c r="A5017" i="73" s="1"/>
  <c r="A5018" i="73" s="1"/>
  <c r="A5019" i="73" s="1"/>
  <c r="E17" i="73"/>
  <c r="D21" i="73" s="1"/>
  <c r="E16" i="73"/>
  <c r="D6" i="73"/>
  <c r="D13" i="73" s="1"/>
  <c r="C96" i="72"/>
  <c r="C94" i="72"/>
  <c r="D86" i="72"/>
  <c r="C85" i="72"/>
  <c r="C81" i="72"/>
  <c r="C80" i="72"/>
  <c r="C78" i="72"/>
  <c r="C77" i="72"/>
  <c r="AG76" i="72"/>
  <c r="AG77" i="72" s="1"/>
  <c r="AF76" i="72"/>
  <c r="AF77" i="72" s="1"/>
  <c r="AE76" i="72"/>
  <c r="AD76" i="72"/>
  <c r="AC76" i="72"/>
  <c r="AC77" i="72" s="1"/>
  <c r="AB76" i="72"/>
  <c r="AB77" i="72" s="1"/>
  <c r="AA76" i="72"/>
  <c r="AA77" i="72" s="1"/>
  <c r="Z76" i="72"/>
  <c r="Z77" i="72" s="1"/>
  <c r="Y76" i="72"/>
  <c r="Y77" i="72" s="1"/>
  <c r="X76" i="72"/>
  <c r="X77" i="72" s="1"/>
  <c r="W76" i="72"/>
  <c r="W77" i="72" s="1"/>
  <c r="V76" i="72"/>
  <c r="V77" i="72" s="1"/>
  <c r="U76" i="72"/>
  <c r="U77" i="72" s="1"/>
  <c r="T76" i="72"/>
  <c r="T77" i="72" s="1"/>
  <c r="S76" i="72"/>
  <c r="R76" i="72"/>
  <c r="Q76" i="72"/>
  <c r="Q77" i="72" s="1"/>
  <c r="P76" i="72"/>
  <c r="P77" i="72" s="1"/>
  <c r="O76" i="72"/>
  <c r="O77" i="72" s="1"/>
  <c r="N76" i="72"/>
  <c r="N77" i="72" s="1"/>
  <c r="M76" i="72"/>
  <c r="M77" i="72" s="1"/>
  <c r="L76" i="72"/>
  <c r="L77" i="72" s="1"/>
  <c r="K76" i="72"/>
  <c r="K77" i="72" s="1"/>
  <c r="J76" i="72"/>
  <c r="J77" i="72" s="1"/>
  <c r="I76" i="72"/>
  <c r="I77" i="72" s="1"/>
  <c r="H76" i="72"/>
  <c r="H77" i="72" s="1"/>
  <c r="G76" i="72"/>
  <c r="F76" i="72"/>
  <c r="E76" i="72"/>
  <c r="D76" i="72"/>
  <c r="C76" i="72"/>
  <c r="C83" i="72" s="1"/>
  <c r="C74" i="72"/>
  <c r="C72" i="72"/>
  <c r="C73" i="72" s="1"/>
  <c r="C71" i="72"/>
  <c r="C90" i="72" s="1"/>
  <c r="D70" i="72"/>
  <c r="E70" i="72" s="1"/>
  <c r="C67" i="72"/>
  <c r="C60" i="72"/>
  <c r="C58" i="72"/>
  <c r="C57" i="72"/>
  <c r="C56" i="72"/>
  <c r="C55" i="72"/>
  <c r="C42" i="72"/>
  <c r="C51" i="72" s="1"/>
  <c r="K40" i="72"/>
  <c r="C38" i="72"/>
  <c r="G19" i="71"/>
  <c r="G20" i="71" s="1"/>
  <c r="G21" i="71" s="1"/>
  <c r="G22" i="71" s="1"/>
  <c r="G23" i="71" s="1"/>
  <c r="G24" i="71" s="1"/>
  <c r="G25" i="71" s="1"/>
  <c r="G26" i="71" s="1"/>
  <c r="G27" i="71" s="1"/>
  <c r="G28" i="71" s="1"/>
  <c r="G29" i="71" s="1"/>
  <c r="G30" i="71" s="1"/>
  <c r="G31" i="71" s="1"/>
  <c r="G32" i="71" s="1"/>
  <c r="G33" i="71" s="1"/>
  <c r="G34" i="71" s="1"/>
  <c r="G35" i="71" s="1"/>
  <c r="G36" i="71" s="1"/>
  <c r="G37" i="71" s="1"/>
  <c r="G38" i="71" s="1"/>
  <c r="G39" i="71" s="1"/>
  <c r="G40" i="71" s="1"/>
  <c r="G41" i="71" s="1"/>
  <c r="G42" i="71" s="1"/>
  <c r="G43" i="71" s="1"/>
  <c r="G44" i="71" s="1"/>
  <c r="G45" i="71" s="1"/>
  <c r="G46" i="71" s="1"/>
  <c r="G47" i="71" s="1"/>
  <c r="G48" i="71" s="1"/>
  <c r="G49" i="71" s="1"/>
  <c r="G50" i="71" s="1"/>
  <c r="G51" i="71" s="1"/>
  <c r="G52" i="71" s="1"/>
  <c r="G53" i="71" s="1"/>
  <c r="G54" i="71" s="1"/>
  <c r="G55" i="71" s="1"/>
  <c r="G56" i="71" s="1"/>
  <c r="G57" i="71" s="1"/>
  <c r="G58" i="71" s="1"/>
  <c r="G59" i="71" s="1"/>
  <c r="G60" i="71" s="1"/>
  <c r="G61" i="71" s="1"/>
  <c r="G62" i="71" s="1"/>
  <c r="G63" i="71" s="1"/>
  <c r="G64" i="71" s="1"/>
  <c r="G65" i="71" s="1"/>
  <c r="G66" i="71" s="1"/>
  <c r="G67" i="71" s="1"/>
  <c r="G68" i="71" s="1"/>
  <c r="A18" i="7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A75" i="71" s="1"/>
  <c r="A76" i="71" s="1"/>
  <c r="A77" i="71" s="1"/>
  <c r="A78" i="71" s="1"/>
  <c r="A79" i="71" s="1"/>
  <c r="A80" i="71" s="1"/>
  <c r="A81" i="71" s="1"/>
  <c r="A82" i="71" s="1"/>
  <c r="A83" i="71" s="1"/>
  <c r="A84" i="71" s="1"/>
  <c r="A85" i="71" s="1"/>
  <c r="A86" i="71" s="1"/>
  <c r="A87" i="71" s="1"/>
  <c r="A88" i="71" s="1"/>
  <c r="A89" i="71" s="1"/>
  <c r="A90" i="71" s="1"/>
  <c r="A91" i="71" s="1"/>
  <c r="A92" i="71" s="1"/>
  <c r="A93" i="71" s="1"/>
  <c r="A94" i="71" s="1"/>
  <c r="A95" i="71" s="1"/>
  <c r="A96" i="71" s="1"/>
  <c r="A97" i="71" s="1"/>
  <c r="A98" i="71" s="1"/>
  <c r="A99" i="71" s="1"/>
  <c r="A100" i="71" s="1"/>
  <c r="A101" i="71" s="1"/>
  <c r="A102" i="71" s="1"/>
  <c r="A103" i="71" s="1"/>
  <c r="A104" i="71" s="1"/>
  <c r="A105" i="71" s="1"/>
  <c r="A106" i="71" s="1"/>
  <c r="A107" i="71" s="1"/>
  <c r="A108" i="71" s="1"/>
  <c r="A109" i="71" s="1"/>
  <c r="A110" i="71" s="1"/>
  <c r="A111" i="71" s="1"/>
  <c r="A112" i="71" s="1"/>
  <c r="A113" i="71" s="1"/>
  <c r="A114" i="71" s="1"/>
  <c r="A115" i="71" s="1"/>
  <c r="A116" i="71" s="1"/>
  <c r="A117" i="71" s="1"/>
  <c r="A118" i="71" s="1"/>
  <c r="A119" i="71" s="1"/>
  <c r="A120" i="71" s="1"/>
  <c r="A121" i="71" s="1"/>
  <c r="A122" i="71" s="1"/>
  <c r="A123" i="71" s="1"/>
  <c r="A124" i="71" s="1"/>
  <c r="A125" i="71" s="1"/>
  <c r="A126" i="71" s="1"/>
  <c r="A127" i="71" s="1"/>
  <c r="A128" i="71" s="1"/>
  <c r="A129" i="71" s="1"/>
  <c r="A130" i="71" s="1"/>
  <c r="A131" i="71" s="1"/>
  <c r="A132" i="71" s="1"/>
  <c r="A133" i="71" s="1"/>
  <c r="A134" i="71" s="1"/>
  <c r="A135" i="71" s="1"/>
  <c r="A136" i="71" s="1"/>
  <c r="A137" i="71" s="1"/>
  <c r="A138" i="71" s="1"/>
  <c r="A139" i="71" s="1"/>
  <c r="A140" i="71" s="1"/>
  <c r="A141" i="71" s="1"/>
  <c r="A142" i="71" s="1"/>
  <c r="A143" i="71" s="1"/>
  <c r="A144" i="71" s="1"/>
  <c r="A145" i="71" s="1"/>
  <c r="A146" i="71" s="1"/>
  <c r="A147" i="71" s="1"/>
  <c r="A148" i="71" s="1"/>
  <c r="A149" i="71" s="1"/>
  <c r="A150" i="71" s="1"/>
  <c r="A151" i="71" s="1"/>
  <c r="A152" i="71" s="1"/>
  <c r="A153" i="71" s="1"/>
  <c r="A154" i="71" s="1"/>
  <c r="A155" i="71" s="1"/>
  <c r="A156" i="71" s="1"/>
  <c r="A157" i="71" s="1"/>
  <c r="A158" i="71" s="1"/>
  <c r="A159" i="71" s="1"/>
  <c r="A160" i="71" s="1"/>
  <c r="A161" i="71" s="1"/>
  <c r="A162" i="71" s="1"/>
  <c r="A163" i="71" s="1"/>
  <c r="A164" i="71" s="1"/>
  <c r="A165" i="71" s="1"/>
  <c r="A166" i="71" s="1"/>
  <c r="A167" i="71" s="1"/>
  <c r="A168" i="71" s="1"/>
  <c r="A169" i="71" s="1"/>
  <c r="A170" i="71" s="1"/>
  <c r="A171" i="71" s="1"/>
  <c r="A172" i="71" s="1"/>
  <c r="A173" i="71" s="1"/>
  <c r="A174" i="71" s="1"/>
  <c r="A175" i="71" s="1"/>
  <c r="A176" i="71" s="1"/>
  <c r="A177" i="71" s="1"/>
  <c r="A178" i="71" s="1"/>
  <c r="A179" i="71" s="1"/>
  <c r="A180" i="71" s="1"/>
  <c r="A181" i="71" s="1"/>
  <c r="A182" i="71" s="1"/>
  <c r="A183" i="71" s="1"/>
  <c r="A184" i="71" s="1"/>
  <c r="A185" i="71" s="1"/>
  <c r="A186" i="71" s="1"/>
  <c r="A187" i="71" s="1"/>
  <c r="A188" i="71" s="1"/>
  <c r="A189" i="71" s="1"/>
  <c r="A190" i="71" s="1"/>
  <c r="A191" i="71" s="1"/>
  <c r="A192" i="71" s="1"/>
  <c r="A193" i="71" s="1"/>
  <c r="A194" i="71" s="1"/>
  <c r="A195" i="71" s="1"/>
  <c r="A196" i="71" s="1"/>
  <c r="A197" i="71" s="1"/>
  <c r="A198" i="71" s="1"/>
  <c r="A199" i="71" s="1"/>
  <c r="A200" i="71" s="1"/>
  <c r="A201" i="71" s="1"/>
  <c r="A202" i="71" s="1"/>
  <c r="A203" i="71" s="1"/>
  <c r="A204" i="71" s="1"/>
  <c r="A205" i="71" s="1"/>
  <c r="A206" i="71" s="1"/>
  <c r="A207" i="71" s="1"/>
  <c r="A208" i="71" s="1"/>
  <c r="A209" i="71" s="1"/>
  <c r="A210" i="71" s="1"/>
  <c r="A211" i="71" s="1"/>
  <c r="A212" i="71" s="1"/>
  <c r="A213" i="71" s="1"/>
  <c r="A214" i="71" s="1"/>
  <c r="A215" i="71" s="1"/>
  <c r="A216" i="71" s="1"/>
  <c r="A217" i="71" s="1"/>
  <c r="A218" i="71" s="1"/>
  <c r="A219" i="71" s="1"/>
  <c r="A220" i="71" s="1"/>
  <c r="A221" i="71" s="1"/>
  <c r="A222" i="71" s="1"/>
  <c r="A223" i="71" s="1"/>
  <c r="A224" i="71" s="1"/>
  <c r="A225" i="71" s="1"/>
  <c r="A226" i="71" s="1"/>
  <c r="A227" i="71" s="1"/>
  <c r="A228" i="71" s="1"/>
  <c r="A229" i="71" s="1"/>
  <c r="A230" i="71" s="1"/>
  <c r="A231" i="71" s="1"/>
  <c r="A232" i="71" s="1"/>
  <c r="A233" i="71" s="1"/>
  <c r="A234" i="71" s="1"/>
  <c r="A235" i="71" s="1"/>
  <c r="A236" i="71" s="1"/>
  <c r="A237" i="71" s="1"/>
  <c r="A238" i="71" s="1"/>
  <c r="A239" i="71" s="1"/>
  <c r="A240" i="71" s="1"/>
  <c r="A241" i="71" s="1"/>
  <c r="A242" i="71" s="1"/>
  <c r="A243" i="71" s="1"/>
  <c r="A244" i="71" s="1"/>
  <c r="A245" i="71" s="1"/>
  <c r="A246" i="71" s="1"/>
  <c r="A247" i="71" s="1"/>
  <c r="A248" i="71" s="1"/>
  <c r="A249" i="71" s="1"/>
  <c r="A250" i="71" s="1"/>
  <c r="A251" i="71" s="1"/>
  <c r="A252" i="71" s="1"/>
  <c r="A253" i="71" s="1"/>
  <c r="A254" i="71" s="1"/>
  <c r="A255" i="71" s="1"/>
  <c r="A256" i="71" s="1"/>
  <c r="A257" i="71" s="1"/>
  <c r="A258" i="71" s="1"/>
  <c r="A259" i="71" s="1"/>
  <c r="A260" i="71" s="1"/>
  <c r="A261" i="71" s="1"/>
  <c r="A262" i="71" s="1"/>
  <c r="A263" i="71" s="1"/>
  <c r="A264" i="71" s="1"/>
  <c r="A265" i="71" s="1"/>
  <c r="A266" i="71" s="1"/>
  <c r="A267" i="71" s="1"/>
  <c r="A268" i="71" s="1"/>
  <c r="A269" i="71" s="1"/>
  <c r="A270" i="71" s="1"/>
  <c r="A271" i="71" s="1"/>
  <c r="A272" i="71" s="1"/>
  <c r="A273" i="71" s="1"/>
  <c r="A274" i="71" s="1"/>
  <c r="A275" i="71" s="1"/>
  <c r="A276" i="71" s="1"/>
  <c r="A277" i="71" s="1"/>
  <c r="A278" i="71" s="1"/>
  <c r="A279" i="71" s="1"/>
  <c r="A280" i="71" s="1"/>
  <c r="A281" i="71" s="1"/>
  <c r="A282" i="71" s="1"/>
  <c r="A283" i="71" s="1"/>
  <c r="A284" i="71" s="1"/>
  <c r="A285" i="71" s="1"/>
  <c r="A286" i="71" s="1"/>
  <c r="A287" i="71" s="1"/>
  <c r="A288" i="71" s="1"/>
  <c r="A289" i="71" s="1"/>
  <c r="A290" i="71" s="1"/>
  <c r="A291" i="71" s="1"/>
  <c r="A292" i="71" s="1"/>
  <c r="A293" i="71" s="1"/>
  <c r="A294" i="71" s="1"/>
  <c r="A295" i="71" s="1"/>
  <c r="A296" i="71" s="1"/>
  <c r="A297" i="71" s="1"/>
  <c r="A298" i="71" s="1"/>
  <c r="A299" i="71" s="1"/>
  <c r="A300" i="71" s="1"/>
  <c r="A301" i="71" s="1"/>
  <c r="A302" i="71" s="1"/>
  <c r="A303" i="71" s="1"/>
  <c r="A304" i="71" s="1"/>
  <c r="A305" i="71" s="1"/>
  <c r="A306" i="71" s="1"/>
  <c r="A307" i="71" s="1"/>
  <c r="A308" i="71" s="1"/>
  <c r="A309" i="71" s="1"/>
  <c r="A310" i="71" s="1"/>
  <c r="A311" i="71" s="1"/>
  <c r="A312" i="71" s="1"/>
  <c r="A313" i="71" s="1"/>
  <c r="A314" i="71" s="1"/>
  <c r="A315" i="71" s="1"/>
  <c r="A316" i="71" s="1"/>
  <c r="A317" i="71" s="1"/>
  <c r="A318" i="71" s="1"/>
  <c r="A319" i="71" s="1"/>
  <c r="A320" i="71" s="1"/>
  <c r="A321" i="71" s="1"/>
  <c r="A322" i="71" s="1"/>
  <c r="A323" i="71" s="1"/>
  <c r="A324" i="71" s="1"/>
  <c r="A325" i="71" s="1"/>
  <c r="A326" i="71" s="1"/>
  <c r="A327" i="71" s="1"/>
  <c r="A328" i="71" s="1"/>
  <c r="A329" i="71" s="1"/>
  <c r="A330" i="71" s="1"/>
  <c r="A331" i="71" s="1"/>
  <c r="A332" i="71" s="1"/>
  <c r="A333" i="71" s="1"/>
  <c r="A334" i="71" s="1"/>
  <c r="A335" i="71" s="1"/>
  <c r="A336" i="71" s="1"/>
  <c r="A337" i="71" s="1"/>
  <c r="A338" i="71" s="1"/>
  <c r="A339" i="71" s="1"/>
  <c r="A340" i="71" s="1"/>
  <c r="A341" i="71" s="1"/>
  <c r="A342" i="71" s="1"/>
  <c r="A343" i="71" s="1"/>
  <c r="A344" i="71" s="1"/>
  <c r="A345" i="71" s="1"/>
  <c r="A346" i="71" s="1"/>
  <c r="A347" i="71" s="1"/>
  <c r="A348" i="71" s="1"/>
  <c r="A349" i="71" s="1"/>
  <c r="A350" i="71" s="1"/>
  <c r="A351" i="71" s="1"/>
  <c r="A352" i="71" s="1"/>
  <c r="A353" i="71" s="1"/>
  <c r="A354" i="71" s="1"/>
  <c r="A355" i="71" s="1"/>
  <c r="A356" i="71" s="1"/>
  <c r="A357" i="71" s="1"/>
  <c r="A358" i="71" s="1"/>
  <c r="A359" i="71" s="1"/>
  <c r="A360" i="71" s="1"/>
  <c r="A361" i="71" s="1"/>
  <c r="A362" i="71" s="1"/>
  <c r="A363" i="71" s="1"/>
  <c r="A364" i="71" s="1"/>
  <c r="A365" i="71" s="1"/>
  <c r="A366" i="71" s="1"/>
  <c r="A367" i="71" s="1"/>
  <c r="A368" i="71" s="1"/>
  <c r="A369" i="71" s="1"/>
  <c r="A370" i="71" s="1"/>
  <c r="A371" i="71" s="1"/>
  <c r="A372" i="71" s="1"/>
  <c r="A373" i="71" s="1"/>
  <c r="A374" i="71" s="1"/>
  <c r="A375" i="71" s="1"/>
  <c r="A376" i="71" s="1"/>
  <c r="A377" i="71" s="1"/>
  <c r="A378" i="71" s="1"/>
  <c r="A379" i="71" s="1"/>
  <c r="A380" i="71" s="1"/>
  <c r="A381" i="71" s="1"/>
  <c r="A382" i="71" s="1"/>
  <c r="A383" i="71" s="1"/>
  <c r="A384" i="71" s="1"/>
  <c r="A385" i="71" s="1"/>
  <c r="A386" i="71" s="1"/>
  <c r="A387" i="71" s="1"/>
  <c r="A388" i="71" s="1"/>
  <c r="A389" i="71" s="1"/>
  <c r="A390" i="71" s="1"/>
  <c r="A391" i="71" s="1"/>
  <c r="A392" i="71" s="1"/>
  <c r="A393" i="71" s="1"/>
  <c r="A394" i="71" s="1"/>
  <c r="A395" i="71" s="1"/>
  <c r="A396" i="71" s="1"/>
  <c r="A397" i="71" s="1"/>
  <c r="A398" i="71" s="1"/>
  <c r="A399" i="71" s="1"/>
  <c r="A400" i="71" s="1"/>
  <c r="A401" i="71" s="1"/>
  <c r="A402" i="71" s="1"/>
  <c r="A403" i="71" s="1"/>
  <c r="A404" i="71" s="1"/>
  <c r="A405" i="71" s="1"/>
  <c r="A406" i="71" s="1"/>
  <c r="A407" i="71" s="1"/>
  <c r="A408" i="71" s="1"/>
  <c r="A409" i="71" s="1"/>
  <c r="A410" i="71" s="1"/>
  <c r="A411" i="71" s="1"/>
  <c r="A412" i="71" s="1"/>
  <c r="A413" i="71" s="1"/>
  <c r="A414" i="71" s="1"/>
  <c r="A415" i="71" s="1"/>
  <c r="A416" i="71" s="1"/>
  <c r="A417" i="71" s="1"/>
  <c r="A418" i="71" s="1"/>
  <c r="A419" i="71" s="1"/>
  <c r="A420" i="71" s="1"/>
  <c r="A421" i="71" s="1"/>
  <c r="A422" i="71" s="1"/>
  <c r="A423" i="71" s="1"/>
  <c r="A424" i="71" s="1"/>
  <c r="A425" i="71" s="1"/>
  <c r="A426" i="71" s="1"/>
  <c r="A427" i="71" s="1"/>
  <c r="A428" i="71" s="1"/>
  <c r="A429" i="71" s="1"/>
  <c r="A430" i="71" s="1"/>
  <c r="A431" i="71" s="1"/>
  <c r="A432" i="71" s="1"/>
  <c r="A433" i="71" s="1"/>
  <c r="A434" i="71" s="1"/>
  <c r="A435" i="71" s="1"/>
  <c r="A436" i="71" s="1"/>
  <c r="A437" i="71" s="1"/>
  <c r="A438" i="71" s="1"/>
  <c r="A439" i="71" s="1"/>
  <c r="A440" i="71" s="1"/>
  <c r="A441" i="71" s="1"/>
  <c r="A442" i="71" s="1"/>
  <c r="A443" i="71" s="1"/>
  <c r="A444" i="71" s="1"/>
  <c r="A445" i="71" s="1"/>
  <c r="A446" i="71" s="1"/>
  <c r="A447" i="71" s="1"/>
  <c r="A448" i="71" s="1"/>
  <c r="A449" i="71" s="1"/>
  <c r="A450" i="71" s="1"/>
  <c r="A451" i="71" s="1"/>
  <c r="A452" i="71" s="1"/>
  <c r="A453" i="71" s="1"/>
  <c r="A454" i="71" s="1"/>
  <c r="A455" i="71" s="1"/>
  <c r="A456" i="71" s="1"/>
  <c r="A457" i="71" s="1"/>
  <c r="A458" i="71" s="1"/>
  <c r="A459" i="71" s="1"/>
  <c r="A460" i="71" s="1"/>
  <c r="A461" i="71" s="1"/>
  <c r="A462" i="71" s="1"/>
  <c r="A463" i="71" s="1"/>
  <c r="A464" i="71" s="1"/>
  <c r="A465" i="71" s="1"/>
  <c r="A466" i="71" s="1"/>
  <c r="A467" i="71" s="1"/>
  <c r="A468" i="71" s="1"/>
  <c r="A469" i="71" s="1"/>
  <c r="A470" i="71" s="1"/>
  <c r="A471" i="71" s="1"/>
  <c r="A472" i="71" s="1"/>
  <c r="A473" i="71" s="1"/>
  <c r="A474" i="71" s="1"/>
  <c r="A475" i="71" s="1"/>
  <c r="A476" i="71" s="1"/>
  <c r="A477" i="71" s="1"/>
  <c r="A478" i="71" s="1"/>
  <c r="A479" i="71" s="1"/>
  <c r="A480" i="71" s="1"/>
  <c r="A481" i="71" s="1"/>
  <c r="A482" i="71" s="1"/>
  <c r="A483" i="71" s="1"/>
  <c r="A484" i="71" s="1"/>
  <c r="A485" i="71" s="1"/>
  <c r="A486" i="71" s="1"/>
  <c r="A487" i="71" s="1"/>
  <c r="A488" i="71" s="1"/>
  <c r="A489" i="71" s="1"/>
  <c r="A490" i="71" s="1"/>
  <c r="A491" i="71" s="1"/>
  <c r="A492" i="71" s="1"/>
  <c r="A493" i="71" s="1"/>
  <c r="A494" i="71" s="1"/>
  <c r="A495" i="71" s="1"/>
  <c r="A496" i="71" s="1"/>
  <c r="A497" i="71" s="1"/>
  <c r="A498" i="71" s="1"/>
  <c r="A499" i="71" s="1"/>
  <c r="A500" i="71" s="1"/>
  <c r="A501" i="71" s="1"/>
  <c r="A502" i="71" s="1"/>
  <c r="A503" i="71" s="1"/>
  <c r="A504" i="71" s="1"/>
  <c r="A505" i="71" s="1"/>
  <c r="A506" i="71" s="1"/>
  <c r="A507" i="71" s="1"/>
  <c r="A508" i="71" s="1"/>
  <c r="A509" i="71" s="1"/>
  <c r="A510" i="71" s="1"/>
  <c r="A511" i="71" s="1"/>
  <c r="A512" i="71" s="1"/>
  <c r="A513" i="71" s="1"/>
  <c r="A514" i="71" s="1"/>
  <c r="A515" i="71" s="1"/>
  <c r="A516" i="71" s="1"/>
  <c r="A517" i="71" s="1"/>
  <c r="A518" i="71" s="1"/>
  <c r="A519" i="71" s="1"/>
  <c r="A520" i="71" s="1"/>
  <c r="A521" i="71" s="1"/>
  <c r="A522" i="71" s="1"/>
  <c r="A523" i="71" s="1"/>
  <c r="A524" i="71" s="1"/>
  <c r="A525" i="71" s="1"/>
  <c r="A526" i="71" s="1"/>
  <c r="A527" i="71" s="1"/>
  <c r="A528" i="71" s="1"/>
  <c r="A529" i="71" s="1"/>
  <c r="A530" i="71" s="1"/>
  <c r="A531" i="71" s="1"/>
  <c r="A532" i="71" s="1"/>
  <c r="A533" i="71" s="1"/>
  <c r="A534" i="71" s="1"/>
  <c r="A535" i="71" s="1"/>
  <c r="A536" i="71" s="1"/>
  <c r="A537" i="71" s="1"/>
  <c r="A538" i="71" s="1"/>
  <c r="A539" i="71" s="1"/>
  <c r="A540" i="71" s="1"/>
  <c r="A541" i="71" s="1"/>
  <c r="A542" i="71" s="1"/>
  <c r="A543" i="71" s="1"/>
  <c r="A544" i="71" s="1"/>
  <c r="A545" i="71" s="1"/>
  <c r="A546" i="71" s="1"/>
  <c r="A547" i="71" s="1"/>
  <c r="A548" i="71" s="1"/>
  <c r="A549" i="71" s="1"/>
  <c r="A550" i="71" s="1"/>
  <c r="A551" i="71" s="1"/>
  <c r="A552" i="71" s="1"/>
  <c r="A553" i="71" s="1"/>
  <c r="A554" i="71" s="1"/>
  <c r="A555" i="71" s="1"/>
  <c r="A556" i="71" s="1"/>
  <c r="A557" i="71" s="1"/>
  <c r="A558" i="71" s="1"/>
  <c r="A559" i="71" s="1"/>
  <c r="A560" i="71" s="1"/>
  <c r="A561" i="71" s="1"/>
  <c r="A562" i="71" s="1"/>
  <c r="A563" i="71" s="1"/>
  <c r="A564" i="71" s="1"/>
  <c r="A565" i="71" s="1"/>
  <c r="A566" i="71" s="1"/>
  <c r="A567" i="71" s="1"/>
  <c r="A568" i="71" s="1"/>
  <c r="A569" i="71" s="1"/>
  <c r="A570" i="71" s="1"/>
  <c r="A571" i="71" s="1"/>
  <c r="A572" i="71" s="1"/>
  <c r="A573" i="71" s="1"/>
  <c r="A574" i="71" s="1"/>
  <c r="A575" i="71" s="1"/>
  <c r="A576" i="71" s="1"/>
  <c r="A577" i="71" s="1"/>
  <c r="A578" i="71" s="1"/>
  <c r="A579" i="71" s="1"/>
  <c r="A580" i="71" s="1"/>
  <c r="A581" i="71" s="1"/>
  <c r="A582" i="71" s="1"/>
  <c r="A583" i="71" s="1"/>
  <c r="A584" i="71" s="1"/>
  <c r="A585" i="71" s="1"/>
  <c r="A586" i="71" s="1"/>
  <c r="A587" i="71" s="1"/>
  <c r="A588" i="71" s="1"/>
  <c r="A589" i="71" s="1"/>
  <c r="A590" i="71" s="1"/>
  <c r="A591" i="71" s="1"/>
  <c r="A592" i="71" s="1"/>
  <c r="A593" i="71" s="1"/>
  <c r="A594" i="71" s="1"/>
  <c r="A595" i="71" s="1"/>
  <c r="A596" i="71" s="1"/>
  <c r="A597" i="71" s="1"/>
  <c r="A598" i="71" s="1"/>
  <c r="A599" i="71" s="1"/>
  <c r="A600" i="71" s="1"/>
  <c r="A601" i="71" s="1"/>
  <c r="A602" i="71" s="1"/>
  <c r="A603" i="71" s="1"/>
  <c r="A604" i="71" s="1"/>
  <c r="A605" i="71" s="1"/>
  <c r="A606" i="71" s="1"/>
  <c r="A607" i="71" s="1"/>
  <c r="A608" i="71" s="1"/>
  <c r="A609" i="71" s="1"/>
  <c r="A610" i="71" s="1"/>
  <c r="A611" i="71" s="1"/>
  <c r="A612" i="71" s="1"/>
  <c r="A613" i="71" s="1"/>
  <c r="A614" i="71" s="1"/>
  <c r="A615" i="71" s="1"/>
  <c r="A616" i="71" s="1"/>
  <c r="A617" i="71" s="1"/>
  <c r="A618" i="71" s="1"/>
  <c r="A619" i="71" s="1"/>
  <c r="A620" i="71" s="1"/>
  <c r="A621" i="71" s="1"/>
  <c r="A622" i="71" s="1"/>
  <c r="A623" i="71" s="1"/>
  <c r="A624" i="71" s="1"/>
  <c r="A625" i="71" s="1"/>
  <c r="A626" i="71" s="1"/>
  <c r="A627" i="71" s="1"/>
  <c r="A628" i="71" s="1"/>
  <c r="A629" i="71" s="1"/>
  <c r="A630" i="71" s="1"/>
  <c r="A631" i="71" s="1"/>
  <c r="A632" i="71" s="1"/>
  <c r="A633" i="71" s="1"/>
  <c r="A634" i="71" s="1"/>
  <c r="A635" i="71" s="1"/>
  <c r="A636" i="71" s="1"/>
  <c r="A637" i="71" s="1"/>
  <c r="A638" i="71" s="1"/>
  <c r="A639" i="71" s="1"/>
  <c r="A640" i="71" s="1"/>
  <c r="A641" i="71" s="1"/>
  <c r="A642" i="71" s="1"/>
  <c r="A643" i="71" s="1"/>
  <c r="A644" i="71" s="1"/>
  <c r="A645" i="71" s="1"/>
  <c r="A646" i="71" s="1"/>
  <c r="A647" i="71" s="1"/>
  <c r="A648" i="71" s="1"/>
  <c r="A649" i="71" s="1"/>
  <c r="A650" i="71" s="1"/>
  <c r="A651" i="71" s="1"/>
  <c r="A652" i="71" s="1"/>
  <c r="A653" i="71" s="1"/>
  <c r="A654" i="71" s="1"/>
  <c r="A655" i="71" s="1"/>
  <c r="A656" i="71" s="1"/>
  <c r="A657" i="71" s="1"/>
  <c r="A658" i="71" s="1"/>
  <c r="A659" i="71" s="1"/>
  <c r="A660" i="71" s="1"/>
  <c r="A661" i="71" s="1"/>
  <c r="A662" i="71" s="1"/>
  <c r="A663" i="71" s="1"/>
  <c r="A664" i="71" s="1"/>
  <c r="A665" i="71" s="1"/>
  <c r="A666" i="71" s="1"/>
  <c r="A667" i="71" s="1"/>
  <c r="A668" i="71" s="1"/>
  <c r="A669" i="71" s="1"/>
  <c r="A670" i="71" s="1"/>
  <c r="A671" i="71" s="1"/>
  <c r="A672" i="71" s="1"/>
  <c r="A673" i="71" s="1"/>
  <c r="A674" i="71" s="1"/>
  <c r="A675" i="71" s="1"/>
  <c r="A676" i="71" s="1"/>
  <c r="A677" i="71" s="1"/>
  <c r="A678" i="71" s="1"/>
  <c r="A679" i="71" s="1"/>
  <c r="A680" i="71" s="1"/>
  <c r="A681" i="71" s="1"/>
  <c r="A682" i="71" s="1"/>
  <c r="A683" i="71" s="1"/>
  <c r="A684" i="71" s="1"/>
  <c r="A685" i="71" s="1"/>
  <c r="A686" i="71" s="1"/>
  <c r="A687" i="71" s="1"/>
  <c r="A688" i="71" s="1"/>
  <c r="A689" i="71" s="1"/>
  <c r="A690" i="71" s="1"/>
  <c r="A691" i="71" s="1"/>
  <c r="A692" i="71" s="1"/>
  <c r="A693" i="71" s="1"/>
  <c r="A694" i="71" s="1"/>
  <c r="A695" i="71" s="1"/>
  <c r="A696" i="71" s="1"/>
  <c r="A697" i="71" s="1"/>
  <c r="A698" i="71" s="1"/>
  <c r="A699" i="71" s="1"/>
  <c r="A700" i="71" s="1"/>
  <c r="A701" i="71" s="1"/>
  <c r="A702" i="71" s="1"/>
  <c r="A703" i="71" s="1"/>
  <c r="A704" i="71" s="1"/>
  <c r="A705" i="71" s="1"/>
  <c r="A706" i="71" s="1"/>
  <c r="A707" i="71" s="1"/>
  <c r="A708" i="71" s="1"/>
  <c r="A709" i="71" s="1"/>
  <c r="A710" i="71" s="1"/>
  <c r="A711" i="71" s="1"/>
  <c r="A712" i="71" s="1"/>
  <c r="A713" i="71" s="1"/>
  <c r="A714" i="71" s="1"/>
  <c r="A715" i="71" s="1"/>
  <c r="A716" i="71" s="1"/>
  <c r="A717" i="71" s="1"/>
  <c r="A718" i="71" s="1"/>
  <c r="A719" i="71" s="1"/>
  <c r="A720" i="71" s="1"/>
  <c r="A721" i="71" s="1"/>
  <c r="A722" i="71" s="1"/>
  <c r="A723" i="71" s="1"/>
  <c r="A724" i="71" s="1"/>
  <c r="A725" i="71" s="1"/>
  <c r="A726" i="71" s="1"/>
  <c r="A727" i="71" s="1"/>
  <c r="A728" i="71" s="1"/>
  <c r="A729" i="71" s="1"/>
  <c r="A730" i="71" s="1"/>
  <c r="A731" i="71" s="1"/>
  <c r="A732" i="71" s="1"/>
  <c r="A733" i="71" s="1"/>
  <c r="A734" i="71" s="1"/>
  <c r="A735" i="71" s="1"/>
  <c r="A736" i="71" s="1"/>
  <c r="A737" i="71" s="1"/>
  <c r="A738" i="71" s="1"/>
  <c r="A739" i="71" s="1"/>
  <c r="A740" i="71" s="1"/>
  <c r="A741" i="71" s="1"/>
  <c r="A742" i="71" s="1"/>
  <c r="A743" i="71" s="1"/>
  <c r="A744" i="71" s="1"/>
  <c r="A745" i="71" s="1"/>
  <c r="A746" i="71" s="1"/>
  <c r="A747" i="71" s="1"/>
  <c r="A748" i="71" s="1"/>
  <c r="A749" i="71" s="1"/>
  <c r="A750" i="71" s="1"/>
  <c r="A751" i="71" s="1"/>
  <c r="A752" i="71" s="1"/>
  <c r="A753" i="71" s="1"/>
  <c r="A754" i="71" s="1"/>
  <c r="A755" i="71" s="1"/>
  <c r="A756" i="71" s="1"/>
  <c r="A757" i="71" s="1"/>
  <c r="A758" i="71" s="1"/>
  <c r="A759" i="71" s="1"/>
  <c r="A760" i="71" s="1"/>
  <c r="A761" i="71" s="1"/>
  <c r="A762" i="71" s="1"/>
  <c r="A763" i="71" s="1"/>
  <c r="A764" i="71" s="1"/>
  <c r="A765" i="71" s="1"/>
  <c r="A766" i="71" s="1"/>
  <c r="A767" i="71" s="1"/>
  <c r="A768" i="71" s="1"/>
  <c r="A769" i="71" s="1"/>
  <c r="A770" i="71" s="1"/>
  <c r="A771" i="71" s="1"/>
  <c r="A772" i="71" s="1"/>
  <c r="A773" i="71" s="1"/>
  <c r="A774" i="71" s="1"/>
  <c r="A775" i="71" s="1"/>
  <c r="A776" i="71" s="1"/>
  <c r="A777" i="71" s="1"/>
  <c r="A778" i="71" s="1"/>
  <c r="A779" i="71" s="1"/>
  <c r="A780" i="71" s="1"/>
  <c r="A781" i="71" s="1"/>
  <c r="A782" i="71" s="1"/>
  <c r="A783" i="71" s="1"/>
  <c r="A784" i="71" s="1"/>
  <c r="A785" i="71" s="1"/>
  <c r="A786" i="71" s="1"/>
  <c r="A787" i="71" s="1"/>
  <c r="A788" i="71" s="1"/>
  <c r="A789" i="71" s="1"/>
  <c r="A790" i="71" s="1"/>
  <c r="A791" i="71" s="1"/>
  <c r="A792" i="71" s="1"/>
  <c r="A793" i="71" s="1"/>
  <c r="A794" i="71" s="1"/>
  <c r="A795" i="71" s="1"/>
  <c r="A796" i="71" s="1"/>
  <c r="A797" i="71" s="1"/>
  <c r="A798" i="71" s="1"/>
  <c r="A799" i="71" s="1"/>
  <c r="A800" i="71" s="1"/>
  <c r="A801" i="71" s="1"/>
  <c r="A802" i="71" s="1"/>
  <c r="A803" i="71" s="1"/>
  <c r="A804" i="71" s="1"/>
  <c r="A805" i="71" s="1"/>
  <c r="A806" i="71" s="1"/>
  <c r="A807" i="71" s="1"/>
  <c r="A808" i="71" s="1"/>
  <c r="A809" i="71" s="1"/>
  <c r="A810" i="71" s="1"/>
  <c r="A811" i="71" s="1"/>
  <c r="A812" i="71" s="1"/>
  <c r="A813" i="71" s="1"/>
  <c r="A814" i="71" s="1"/>
  <c r="A815" i="71" s="1"/>
  <c r="A816" i="71" s="1"/>
  <c r="A817" i="71" s="1"/>
  <c r="A818" i="71" s="1"/>
  <c r="A819" i="71" s="1"/>
  <c r="A820" i="71" s="1"/>
  <c r="A821" i="71" s="1"/>
  <c r="A822" i="71" s="1"/>
  <c r="A823" i="71" s="1"/>
  <c r="A824" i="71" s="1"/>
  <c r="A825" i="71" s="1"/>
  <c r="A826" i="71" s="1"/>
  <c r="A827" i="71" s="1"/>
  <c r="A828" i="71" s="1"/>
  <c r="A829" i="71" s="1"/>
  <c r="A830" i="71" s="1"/>
  <c r="A831" i="71" s="1"/>
  <c r="A832" i="71" s="1"/>
  <c r="A833" i="71" s="1"/>
  <c r="A834" i="71" s="1"/>
  <c r="A835" i="71" s="1"/>
  <c r="A836" i="71" s="1"/>
  <c r="A837" i="71" s="1"/>
  <c r="A838" i="71" s="1"/>
  <c r="A839" i="71" s="1"/>
  <c r="A840" i="71" s="1"/>
  <c r="A841" i="71" s="1"/>
  <c r="A842" i="71" s="1"/>
  <c r="A843" i="71" s="1"/>
  <c r="A844" i="71" s="1"/>
  <c r="A845" i="71" s="1"/>
  <c r="A846" i="71" s="1"/>
  <c r="A847" i="71" s="1"/>
  <c r="A848" i="71" s="1"/>
  <c r="A849" i="71" s="1"/>
  <c r="A850" i="71" s="1"/>
  <c r="A851" i="71" s="1"/>
  <c r="A852" i="71" s="1"/>
  <c r="A853" i="71" s="1"/>
  <c r="A854" i="71" s="1"/>
  <c r="A855" i="71" s="1"/>
  <c r="A856" i="71" s="1"/>
  <c r="A857" i="71" s="1"/>
  <c r="A858" i="71" s="1"/>
  <c r="A859" i="71" s="1"/>
  <c r="A860" i="71" s="1"/>
  <c r="A861" i="71" s="1"/>
  <c r="A862" i="71" s="1"/>
  <c r="A863" i="71" s="1"/>
  <c r="A864" i="71" s="1"/>
  <c r="A865" i="71" s="1"/>
  <c r="A866" i="71" s="1"/>
  <c r="A867" i="71" s="1"/>
  <c r="A868" i="71" s="1"/>
  <c r="A869" i="71" s="1"/>
  <c r="A870" i="71" s="1"/>
  <c r="A871" i="71" s="1"/>
  <c r="A872" i="71" s="1"/>
  <c r="A873" i="71" s="1"/>
  <c r="A874" i="71" s="1"/>
  <c r="A875" i="71" s="1"/>
  <c r="A876" i="71" s="1"/>
  <c r="A877" i="71" s="1"/>
  <c r="A878" i="71" s="1"/>
  <c r="A879" i="71" s="1"/>
  <c r="A880" i="71" s="1"/>
  <c r="A881" i="71" s="1"/>
  <c r="A882" i="71" s="1"/>
  <c r="A883" i="71" s="1"/>
  <c r="A884" i="71" s="1"/>
  <c r="A885" i="71" s="1"/>
  <c r="A886" i="71" s="1"/>
  <c r="A887" i="71" s="1"/>
  <c r="A888" i="71" s="1"/>
  <c r="A889" i="71" s="1"/>
  <c r="A890" i="71" s="1"/>
  <c r="A891" i="71" s="1"/>
  <c r="A892" i="71" s="1"/>
  <c r="A893" i="71" s="1"/>
  <c r="A894" i="71" s="1"/>
  <c r="A895" i="71" s="1"/>
  <c r="A896" i="71" s="1"/>
  <c r="A897" i="71" s="1"/>
  <c r="A898" i="71" s="1"/>
  <c r="A899" i="71" s="1"/>
  <c r="A900" i="71" s="1"/>
  <c r="A901" i="71" s="1"/>
  <c r="A902" i="71" s="1"/>
  <c r="A903" i="71" s="1"/>
  <c r="A904" i="71" s="1"/>
  <c r="A905" i="71" s="1"/>
  <c r="A906" i="71" s="1"/>
  <c r="A907" i="71" s="1"/>
  <c r="A908" i="71" s="1"/>
  <c r="A909" i="71" s="1"/>
  <c r="A910" i="71" s="1"/>
  <c r="A911" i="71" s="1"/>
  <c r="A912" i="71" s="1"/>
  <c r="A913" i="71" s="1"/>
  <c r="A914" i="71" s="1"/>
  <c r="A915" i="71" s="1"/>
  <c r="A916" i="71" s="1"/>
  <c r="A917" i="71" s="1"/>
  <c r="A918" i="71" s="1"/>
  <c r="A919" i="71" s="1"/>
  <c r="A920" i="71" s="1"/>
  <c r="A921" i="71" s="1"/>
  <c r="A922" i="71" s="1"/>
  <c r="A923" i="71" s="1"/>
  <c r="A924" i="71" s="1"/>
  <c r="A925" i="71" s="1"/>
  <c r="A926" i="71" s="1"/>
  <c r="A927" i="71" s="1"/>
  <c r="A928" i="71" s="1"/>
  <c r="A929" i="71" s="1"/>
  <c r="A930" i="71" s="1"/>
  <c r="A931" i="71" s="1"/>
  <c r="A932" i="71" s="1"/>
  <c r="A933" i="71" s="1"/>
  <c r="A934" i="71" s="1"/>
  <c r="A935" i="71" s="1"/>
  <c r="A936" i="71" s="1"/>
  <c r="A937" i="71" s="1"/>
  <c r="A938" i="71" s="1"/>
  <c r="A939" i="71" s="1"/>
  <c r="A940" i="71" s="1"/>
  <c r="A941" i="71" s="1"/>
  <c r="A942" i="71" s="1"/>
  <c r="A943" i="71" s="1"/>
  <c r="A944" i="71" s="1"/>
  <c r="A945" i="71" s="1"/>
  <c r="A946" i="71" s="1"/>
  <c r="A947" i="71" s="1"/>
  <c r="A948" i="71" s="1"/>
  <c r="A949" i="71" s="1"/>
  <c r="A950" i="71" s="1"/>
  <c r="A951" i="71" s="1"/>
  <c r="A952" i="71" s="1"/>
  <c r="A953" i="71" s="1"/>
  <c r="A954" i="71" s="1"/>
  <c r="A955" i="71" s="1"/>
  <c r="A956" i="71" s="1"/>
  <c r="A957" i="71" s="1"/>
  <c r="A958" i="71" s="1"/>
  <c r="A959" i="71" s="1"/>
  <c r="A960" i="71" s="1"/>
  <c r="A961" i="71" s="1"/>
  <c r="A962" i="71" s="1"/>
  <c r="A963" i="71" s="1"/>
  <c r="A964" i="71" s="1"/>
  <c r="A965" i="71" s="1"/>
  <c r="A966" i="71" s="1"/>
  <c r="A967" i="71" s="1"/>
  <c r="A968" i="71" s="1"/>
  <c r="A969" i="71" s="1"/>
  <c r="A970" i="71" s="1"/>
  <c r="A971" i="71" s="1"/>
  <c r="A972" i="71" s="1"/>
  <c r="A973" i="71" s="1"/>
  <c r="A974" i="71" s="1"/>
  <c r="A975" i="71" s="1"/>
  <c r="A976" i="71" s="1"/>
  <c r="A977" i="71" s="1"/>
  <c r="A978" i="71" s="1"/>
  <c r="A979" i="71" s="1"/>
  <c r="A980" i="71" s="1"/>
  <c r="A981" i="71" s="1"/>
  <c r="A982" i="71" s="1"/>
  <c r="A983" i="71" s="1"/>
  <c r="A984" i="71" s="1"/>
  <c r="A985" i="71" s="1"/>
  <c r="A986" i="71" s="1"/>
  <c r="A987" i="71" s="1"/>
  <c r="A988" i="71" s="1"/>
  <c r="A989" i="71" s="1"/>
  <c r="A990" i="71" s="1"/>
  <c r="A991" i="71" s="1"/>
  <c r="A992" i="71" s="1"/>
  <c r="A993" i="71" s="1"/>
  <c r="A994" i="71" s="1"/>
  <c r="A995" i="71" s="1"/>
  <c r="A996" i="71" s="1"/>
  <c r="A997" i="71" s="1"/>
  <c r="A998" i="71" s="1"/>
  <c r="A999" i="71" s="1"/>
  <c r="A1000" i="71" s="1"/>
  <c r="A1001" i="71" s="1"/>
  <c r="A1002" i="71" s="1"/>
  <c r="A1003" i="71" s="1"/>
  <c r="A1004" i="71" s="1"/>
  <c r="A1005" i="71" s="1"/>
  <c r="A1006" i="71" s="1"/>
  <c r="A1007" i="71" s="1"/>
  <c r="A1008" i="71" s="1"/>
  <c r="A1009" i="71" s="1"/>
  <c r="A1010" i="71" s="1"/>
  <c r="A1011" i="71" s="1"/>
  <c r="A1012" i="71" s="1"/>
  <c r="A1013" i="71" s="1"/>
  <c r="A1014" i="71" s="1"/>
  <c r="A1015" i="71" s="1"/>
  <c r="A1016" i="71" s="1"/>
  <c r="A1017" i="71" s="1"/>
  <c r="A1018" i="71" s="1"/>
  <c r="A1019" i="71" s="1"/>
  <c r="A1020" i="71" s="1"/>
  <c r="A1021" i="71" s="1"/>
  <c r="A1022" i="71" s="1"/>
  <c r="A1023" i="71" s="1"/>
  <c r="A1024" i="71" s="1"/>
  <c r="A1025" i="71" s="1"/>
  <c r="A1026" i="71" s="1"/>
  <c r="A1027" i="71" s="1"/>
  <c r="A1028" i="71" s="1"/>
  <c r="A1029" i="71" s="1"/>
  <c r="A1030" i="71" s="1"/>
  <c r="A1031" i="71" s="1"/>
  <c r="A1032" i="71" s="1"/>
  <c r="A1033" i="71" s="1"/>
  <c r="A1034" i="71" s="1"/>
  <c r="A1035" i="71" s="1"/>
  <c r="A1036" i="71" s="1"/>
  <c r="A1037" i="71" s="1"/>
  <c r="A1038" i="71" s="1"/>
  <c r="A1039" i="71" s="1"/>
  <c r="A1040" i="71" s="1"/>
  <c r="A1041" i="71" s="1"/>
  <c r="A1042" i="71" s="1"/>
  <c r="A1043" i="71" s="1"/>
  <c r="A1044" i="71" s="1"/>
  <c r="A1045" i="71" s="1"/>
  <c r="A1046" i="71" s="1"/>
  <c r="A1047" i="71" s="1"/>
  <c r="A1048" i="71" s="1"/>
  <c r="A1049" i="71" s="1"/>
  <c r="A1050" i="71" s="1"/>
  <c r="A1051" i="71" s="1"/>
  <c r="A1052" i="71" s="1"/>
  <c r="A1053" i="71" s="1"/>
  <c r="A1054" i="71" s="1"/>
  <c r="A1055" i="71" s="1"/>
  <c r="A1056" i="71" s="1"/>
  <c r="A1057" i="71" s="1"/>
  <c r="A1058" i="71" s="1"/>
  <c r="A1059" i="71" s="1"/>
  <c r="A1060" i="71" s="1"/>
  <c r="A1061" i="71" s="1"/>
  <c r="A1062" i="71" s="1"/>
  <c r="A1063" i="71" s="1"/>
  <c r="A1064" i="71" s="1"/>
  <c r="A1065" i="71" s="1"/>
  <c r="A1066" i="71" s="1"/>
  <c r="A1067" i="71" s="1"/>
  <c r="A1068" i="71" s="1"/>
  <c r="A1069" i="71" s="1"/>
  <c r="A1070" i="71" s="1"/>
  <c r="A1071" i="71" s="1"/>
  <c r="A1072" i="71" s="1"/>
  <c r="A1073" i="71" s="1"/>
  <c r="A1074" i="71" s="1"/>
  <c r="A1075" i="71" s="1"/>
  <c r="A1076" i="71" s="1"/>
  <c r="A1077" i="71" s="1"/>
  <c r="A1078" i="71" s="1"/>
  <c r="A1079" i="71" s="1"/>
  <c r="A1080" i="71" s="1"/>
  <c r="A1081" i="71" s="1"/>
  <c r="A1082" i="71" s="1"/>
  <c r="A1083" i="71" s="1"/>
  <c r="A1084" i="71" s="1"/>
  <c r="A1085" i="71" s="1"/>
  <c r="A1086" i="71" s="1"/>
  <c r="A1087" i="71" s="1"/>
  <c r="A1088" i="71" s="1"/>
  <c r="A1089" i="71" s="1"/>
  <c r="A1090" i="71" s="1"/>
  <c r="A1091" i="71" s="1"/>
  <c r="A1092" i="71" s="1"/>
  <c r="A1093" i="71" s="1"/>
  <c r="A1094" i="71" s="1"/>
  <c r="A1095" i="71" s="1"/>
  <c r="A1096" i="71" s="1"/>
  <c r="A1097" i="71" s="1"/>
  <c r="A1098" i="71" s="1"/>
  <c r="A1099" i="71" s="1"/>
  <c r="A1100" i="71" s="1"/>
  <c r="A1101" i="71" s="1"/>
  <c r="A1102" i="71" s="1"/>
  <c r="A1103" i="71" s="1"/>
  <c r="A1104" i="71" s="1"/>
  <c r="A1105" i="71" s="1"/>
  <c r="A1106" i="71" s="1"/>
  <c r="A1107" i="71" s="1"/>
  <c r="A1108" i="71" s="1"/>
  <c r="A1109" i="71" s="1"/>
  <c r="A1110" i="71" s="1"/>
  <c r="A1111" i="71" s="1"/>
  <c r="A1112" i="71" s="1"/>
  <c r="A1113" i="71" s="1"/>
  <c r="A1114" i="71" s="1"/>
  <c r="A1115" i="71" s="1"/>
  <c r="A1116" i="71" s="1"/>
  <c r="A1117" i="71" s="1"/>
  <c r="A1118" i="71" s="1"/>
  <c r="A1119" i="71" s="1"/>
  <c r="A1120" i="71" s="1"/>
  <c r="A1121" i="71" s="1"/>
  <c r="A1122" i="71" s="1"/>
  <c r="A1123" i="71" s="1"/>
  <c r="A1124" i="71" s="1"/>
  <c r="A1125" i="71" s="1"/>
  <c r="A1126" i="71" s="1"/>
  <c r="A1127" i="71" s="1"/>
  <c r="A1128" i="71" s="1"/>
  <c r="A1129" i="71" s="1"/>
  <c r="A1130" i="71" s="1"/>
  <c r="A1131" i="71" s="1"/>
  <c r="A1132" i="71" s="1"/>
  <c r="A1133" i="71" s="1"/>
  <c r="A1134" i="71" s="1"/>
  <c r="A1135" i="71" s="1"/>
  <c r="A1136" i="71" s="1"/>
  <c r="A1137" i="71" s="1"/>
  <c r="A1138" i="71" s="1"/>
  <c r="A1139" i="71" s="1"/>
  <c r="A1140" i="71" s="1"/>
  <c r="A1141" i="71" s="1"/>
  <c r="A1142" i="71" s="1"/>
  <c r="A1143" i="71" s="1"/>
  <c r="A1144" i="71" s="1"/>
  <c r="A1145" i="71" s="1"/>
  <c r="A1146" i="71" s="1"/>
  <c r="A1147" i="71" s="1"/>
  <c r="A1148" i="71" s="1"/>
  <c r="A1149" i="71" s="1"/>
  <c r="A1150" i="71" s="1"/>
  <c r="A1151" i="71" s="1"/>
  <c r="A1152" i="71" s="1"/>
  <c r="A1153" i="71" s="1"/>
  <c r="A1154" i="71" s="1"/>
  <c r="A1155" i="71" s="1"/>
  <c r="A1156" i="71" s="1"/>
  <c r="A1157" i="71" s="1"/>
  <c r="A1158" i="71" s="1"/>
  <c r="A1159" i="71" s="1"/>
  <c r="A1160" i="71" s="1"/>
  <c r="A1161" i="71" s="1"/>
  <c r="A1162" i="71" s="1"/>
  <c r="A1163" i="71" s="1"/>
  <c r="A1164" i="71" s="1"/>
  <c r="A1165" i="71" s="1"/>
  <c r="A1166" i="71" s="1"/>
  <c r="A1167" i="71" s="1"/>
  <c r="A1168" i="71" s="1"/>
  <c r="A1169" i="71" s="1"/>
  <c r="A1170" i="71" s="1"/>
  <c r="A1171" i="71" s="1"/>
  <c r="A1172" i="71" s="1"/>
  <c r="A1173" i="71" s="1"/>
  <c r="A1174" i="71" s="1"/>
  <c r="A1175" i="71" s="1"/>
  <c r="A1176" i="71" s="1"/>
  <c r="A1177" i="71" s="1"/>
  <c r="A1178" i="71" s="1"/>
  <c r="A1179" i="71" s="1"/>
  <c r="A1180" i="71" s="1"/>
  <c r="A1181" i="71" s="1"/>
  <c r="A1182" i="71" s="1"/>
  <c r="A1183" i="71" s="1"/>
  <c r="A1184" i="71" s="1"/>
  <c r="A1185" i="71" s="1"/>
  <c r="A1186" i="71" s="1"/>
  <c r="A1187" i="71" s="1"/>
  <c r="A1188" i="71" s="1"/>
  <c r="A1189" i="71" s="1"/>
  <c r="A1190" i="71" s="1"/>
  <c r="A1191" i="71" s="1"/>
  <c r="A1192" i="71" s="1"/>
  <c r="A1193" i="71" s="1"/>
  <c r="A1194" i="71" s="1"/>
  <c r="A1195" i="71" s="1"/>
  <c r="A1196" i="71" s="1"/>
  <c r="A1197" i="71" s="1"/>
  <c r="A1198" i="71" s="1"/>
  <c r="A1199" i="71" s="1"/>
  <c r="A1200" i="71" s="1"/>
  <c r="A1201" i="71" s="1"/>
  <c r="A1202" i="71" s="1"/>
  <c r="A1203" i="71" s="1"/>
  <c r="A1204" i="71" s="1"/>
  <c r="A1205" i="71" s="1"/>
  <c r="A1206" i="71" s="1"/>
  <c r="A1207" i="71" s="1"/>
  <c r="A1208" i="71" s="1"/>
  <c r="A1209" i="71" s="1"/>
  <c r="A1210" i="71" s="1"/>
  <c r="A1211" i="71" s="1"/>
  <c r="A1212" i="71" s="1"/>
  <c r="A1213" i="71" s="1"/>
  <c r="A1214" i="71" s="1"/>
  <c r="A1215" i="71" s="1"/>
  <c r="A1216" i="71" s="1"/>
  <c r="A1217" i="71" s="1"/>
  <c r="A1218" i="71" s="1"/>
  <c r="A1219" i="71" s="1"/>
  <c r="A1220" i="71" s="1"/>
  <c r="A1221" i="71" s="1"/>
  <c r="A1222" i="71" s="1"/>
  <c r="A1223" i="71" s="1"/>
  <c r="A1224" i="71" s="1"/>
  <c r="A1225" i="71" s="1"/>
  <c r="A1226" i="71" s="1"/>
  <c r="A1227" i="71" s="1"/>
  <c r="A1228" i="71" s="1"/>
  <c r="A1229" i="71" s="1"/>
  <c r="A1230" i="71" s="1"/>
  <c r="A1231" i="71" s="1"/>
  <c r="A1232" i="71" s="1"/>
  <c r="A1233" i="71" s="1"/>
  <c r="A1234" i="71" s="1"/>
  <c r="A1235" i="71" s="1"/>
  <c r="A1236" i="71" s="1"/>
  <c r="A1237" i="71" s="1"/>
  <c r="A1238" i="71" s="1"/>
  <c r="A1239" i="71" s="1"/>
  <c r="A1240" i="71" s="1"/>
  <c r="A1241" i="71" s="1"/>
  <c r="A1242" i="71" s="1"/>
  <c r="A1243" i="71" s="1"/>
  <c r="A1244" i="71" s="1"/>
  <c r="A1245" i="71" s="1"/>
  <c r="A1246" i="71" s="1"/>
  <c r="A1247" i="71" s="1"/>
  <c r="A1248" i="71" s="1"/>
  <c r="A1249" i="71" s="1"/>
  <c r="A1250" i="71" s="1"/>
  <c r="A1251" i="71" s="1"/>
  <c r="A1252" i="71" s="1"/>
  <c r="A1253" i="71" s="1"/>
  <c r="A1254" i="71" s="1"/>
  <c r="A1255" i="71" s="1"/>
  <c r="A1256" i="71" s="1"/>
  <c r="A1257" i="71" s="1"/>
  <c r="A1258" i="71" s="1"/>
  <c r="A1259" i="71" s="1"/>
  <c r="A1260" i="71" s="1"/>
  <c r="A1261" i="71" s="1"/>
  <c r="A1262" i="71" s="1"/>
  <c r="A1263" i="71" s="1"/>
  <c r="A1264" i="71" s="1"/>
  <c r="A1265" i="71" s="1"/>
  <c r="A1266" i="71" s="1"/>
  <c r="A1267" i="71" s="1"/>
  <c r="A1268" i="71" s="1"/>
  <c r="A1269" i="71" s="1"/>
  <c r="A1270" i="71" s="1"/>
  <c r="A1271" i="71" s="1"/>
  <c r="A1272" i="71" s="1"/>
  <c r="A1273" i="71" s="1"/>
  <c r="A1274" i="71" s="1"/>
  <c r="A1275" i="71" s="1"/>
  <c r="A1276" i="71" s="1"/>
  <c r="A1277" i="71" s="1"/>
  <c r="A1278" i="71" s="1"/>
  <c r="A1279" i="71" s="1"/>
  <c r="A1280" i="71" s="1"/>
  <c r="A1281" i="71" s="1"/>
  <c r="A1282" i="71" s="1"/>
  <c r="A1283" i="71" s="1"/>
  <c r="A1284" i="71" s="1"/>
  <c r="A1285" i="71" s="1"/>
  <c r="A1286" i="71" s="1"/>
  <c r="A1287" i="71" s="1"/>
  <c r="A1288" i="71" s="1"/>
  <c r="A1289" i="71" s="1"/>
  <c r="A1290" i="71" s="1"/>
  <c r="A1291" i="71" s="1"/>
  <c r="A1292" i="71" s="1"/>
  <c r="A1293" i="71" s="1"/>
  <c r="A1294" i="71" s="1"/>
  <c r="A1295" i="71" s="1"/>
  <c r="A1296" i="71" s="1"/>
  <c r="A1297" i="71" s="1"/>
  <c r="A1298" i="71" s="1"/>
  <c r="A1299" i="71" s="1"/>
  <c r="A1300" i="71" s="1"/>
  <c r="A1301" i="71" s="1"/>
  <c r="A1302" i="71" s="1"/>
  <c r="A1303" i="71" s="1"/>
  <c r="A1304" i="71" s="1"/>
  <c r="A1305" i="71" s="1"/>
  <c r="A1306" i="71" s="1"/>
  <c r="A1307" i="71" s="1"/>
  <c r="A1308" i="71" s="1"/>
  <c r="A1309" i="71" s="1"/>
  <c r="A1310" i="71" s="1"/>
  <c r="A1311" i="71" s="1"/>
  <c r="A1312" i="71" s="1"/>
  <c r="A1313" i="71" s="1"/>
  <c r="A1314" i="71" s="1"/>
  <c r="A1315" i="71" s="1"/>
  <c r="A1316" i="71" s="1"/>
  <c r="A1317" i="71" s="1"/>
  <c r="A1318" i="71" s="1"/>
  <c r="A1319" i="71" s="1"/>
  <c r="A1320" i="71" s="1"/>
  <c r="A1321" i="71" s="1"/>
  <c r="A1322" i="71" s="1"/>
  <c r="A1323" i="71" s="1"/>
  <c r="A1324" i="71" s="1"/>
  <c r="A1325" i="71" s="1"/>
  <c r="A1326" i="71" s="1"/>
  <c r="A1327" i="71" s="1"/>
  <c r="A1328" i="71" s="1"/>
  <c r="A1329" i="71" s="1"/>
  <c r="A1330" i="71" s="1"/>
  <c r="A1331" i="71" s="1"/>
  <c r="A1332" i="71" s="1"/>
  <c r="A1333" i="71" s="1"/>
  <c r="A1334" i="71" s="1"/>
  <c r="A1335" i="71" s="1"/>
  <c r="A1336" i="71" s="1"/>
  <c r="A1337" i="71" s="1"/>
  <c r="A1338" i="71" s="1"/>
  <c r="A1339" i="71" s="1"/>
  <c r="A1340" i="71" s="1"/>
  <c r="A1341" i="71" s="1"/>
  <c r="A1342" i="71" s="1"/>
  <c r="A1343" i="71" s="1"/>
  <c r="A1344" i="71" s="1"/>
  <c r="A1345" i="71" s="1"/>
  <c r="A1346" i="71" s="1"/>
  <c r="A1347" i="71" s="1"/>
  <c r="A1348" i="71" s="1"/>
  <c r="A1349" i="71" s="1"/>
  <c r="A1350" i="71" s="1"/>
  <c r="A1351" i="71" s="1"/>
  <c r="A1352" i="71" s="1"/>
  <c r="A1353" i="71" s="1"/>
  <c r="A1354" i="71" s="1"/>
  <c r="A1355" i="71" s="1"/>
  <c r="A1356" i="71" s="1"/>
  <c r="A1357" i="71" s="1"/>
  <c r="A1358" i="71" s="1"/>
  <c r="A1359" i="71" s="1"/>
  <c r="A1360" i="71" s="1"/>
  <c r="A1361" i="71" s="1"/>
  <c r="A1362" i="71" s="1"/>
  <c r="A1363" i="71" s="1"/>
  <c r="A1364" i="71" s="1"/>
  <c r="A1365" i="71" s="1"/>
  <c r="A1366" i="71" s="1"/>
  <c r="A1367" i="71" s="1"/>
  <c r="A1368" i="71" s="1"/>
  <c r="A1369" i="71" s="1"/>
  <c r="A1370" i="71" s="1"/>
  <c r="A1371" i="71" s="1"/>
  <c r="A1372" i="71" s="1"/>
  <c r="A1373" i="71" s="1"/>
  <c r="A1374" i="71" s="1"/>
  <c r="A1375" i="71" s="1"/>
  <c r="A1376" i="71" s="1"/>
  <c r="A1377" i="71" s="1"/>
  <c r="A1378" i="71" s="1"/>
  <c r="A1379" i="71" s="1"/>
  <c r="A1380" i="71" s="1"/>
  <c r="A1381" i="71" s="1"/>
  <c r="A1382" i="71" s="1"/>
  <c r="A1383" i="71" s="1"/>
  <c r="A1384" i="71" s="1"/>
  <c r="A1385" i="71" s="1"/>
  <c r="A1386" i="71" s="1"/>
  <c r="A1387" i="71" s="1"/>
  <c r="A1388" i="71" s="1"/>
  <c r="A1389" i="71" s="1"/>
  <c r="A1390" i="71" s="1"/>
  <c r="A1391" i="71" s="1"/>
  <c r="A1392" i="71" s="1"/>
  <c r="A1393" i="71" s="1"/>
  <c r="A1394" i="71" s="1"/>
  <c r="A1395" i="71" s="1"/>
  <c r="A1396" i="71" s="1"/>
  <c r="A1397" i="71" s="1"/>
  <c r="A1398" i="71" s="1"/>
  <c r="A1399" i="71" s="1"/>
  <c r="A1400" i="71" s="1"/>
  <c r="A1401" i="71" s="1"/>
  <c r="A1402" i="71" s="1"/>
  <c r="A1403" i="71" s="1"/>
  <c r="A1404" i="71" s="1"/>
  <c r="A1405" i="71" s="1"/>
  <c r="A1406" i="71" s="1"/>
  <c r="A1407" i="71" s="1"/>
  <c r="A1408" i="71" s="1"/>
  <c r="A1409" i="71" s="1"/>
  <c r="A1410" i="71" s="1"/>
  <c r="A1411" i="71" s="1"/>
  <c r="A1412" i="71" s="1"/>
  <c r="A1413" i="71" s="1"/>
  <c r="A1414" i="71" s="1"/>
  <c r="A1415" i="71" s="1"/>
  <c r="A1416" i="71" s="1"/>
  <c r="A1417" i="71" s="1"/>
  <c r="A1418" i="71" s="1"/>
  <c r="A1419" i="71" s="1"/>
  <c r="A1420" i="71" s="1"/>
  <c r="A1421" i="71" s="1"/>
  <c r="A1422" i="71" s="1"/>
  <c r="A1423" i="71" s="1"/>
  <c r="A1424" i="71" s="1"/>
  <c r="A1425" i="71" s="1"/>
  <c r="A1426" i="71" s="1"/>
  <c r="A1427" i="71" s="1"/>
  <c r="A1428" i="71" s="1"/>
  <c r="A1429" i="71" s="1"/>
  <c r="A1430" i="71" s="1"/>
  <c r="A1431" i="71" s="1"/>
  <c r="A1432" i="71" s="1"/>
  <c r="A1433" i="71" s="1"/>
  <c r="A1434" i="71" s="1"/>
  <c r="A1435" i="71" s="1"/>
  <c r="A1436" i="71" s="1"/>
  <c r="A1437" i="71" s="1"/>
  <c r="A1438" i="71" s="1"/>
  <c r="A1439" i="71" s="1"/>
  <c r="A1440" i="71" s="1"/>
  <c r="A1441" i="71" s="1"/>
  <c r="A1442" i="71" s="1"/>
  <c r="A1443" i="71" s="1"/>
  <c r="A1444" i="71" s="1"/>
  <c r="A1445" i="71" s="1"/>
  <c r="A1446" i="71" s="1"/>
  <c r="A1447" i="71" s="1"/>
  <c r="A1448" i="71" s="1"/>
  <c r="A1449" i="71" s="1"/>
  <c r="A1450" i="71" s="1"/>
  <c r="A1451" i="71" s="1"/>
  <c r="A1452" i="71" s="1"/>
  <c r="A1453" i="71" s="1"/>
  <c r="A1454" i="71" s="1"/>
  <c r="A1455" i="71" s="1"/>
  <c r="A1456" i="71" s="1"/>
  <c r="A1457" i="71" s="1"/>
  <c r="A1458" i="71" s="1"/>
  <c r="A1459" i="71" s="1"/>
  <c r="A1460" i="71" s="1"/>
  <c r="A1461" i="71" s="1"/>
  <c r="A1462" i="71" s="1"/>
  <c r="A1463" i="71" s="1"/>
  <c r="A1464" i="71" s="1"/>
  <c r="A1465" i="71" s="1"/>
  <c r="A1466" i="71" s="1"/>
  <c r="A1467" i="71" s="1"/>
  <c r="A1468" i="71" s="1"/>
  <c r="A1469" i="71" s="1"/>
  <c r="A1470" i="71" s="1"/>
  <c r="A1471" i="71" s="1"/>
  <c r="A1472" i="71" s="1"/>
  <c r="A1473" i="71" s="1"/>
  <c r="A1474" i="71" s="1"/>
  <c r="A1475" i="71" s="1"/>
  <c r="A1476" i="71" s="1"/>
  <c r="A1477" i="71" s="1"/>
  <c r="A1478" i="71" s="1"/>
  <c r="A1479" i="71" s="1"/>
  <c r="A1480" i="71" s="1"/>
  <c r="A1481" i="71" s="1"/>
  <c r="A1482" i="71" s="1"/>
  <c r="A1483" i="71" s="1"/>
  <c r="A1484" i="71" s="1"/>
  <c r="A1485" i="71" s="1"/>
  <c r="A1486" i="71" s="1"/>
  <c r="A1487" i="71" s="1"/>
  <c r="A1488" i="71" s="1"/>
  <c r="A1489" i="71" s="1"/>
  <c r="A1490" i="71" s="1"/>
  <c r="A1491" i="71" s="1"/>
  <c r="A1492" i="71" s="1"/>
  <c r="A1493" i="71" s="1"/>
  <c r="A1494" i="71" s="1"/>
  <c r="A1495" i="71" s="1"/>
  <c r="A1496" i="71" s="1"/>
  <c r="A1497" i="71" s="1"/>
  <c r="A1498" i="71" s="1"/>
  <c r="A1499" i="71" s="1"/>
  <c r="A1500" i="71" s="1"/>
  <c r="A1501" i="71" s="1"/>
  <c r="A1502" i="71" s="1"/>
  <c r="A1503" i="71" s="1"/>
  <c r="A1504" i="71" s="1"/>
  <c r="A1505" i="71" s="1"/>
  <c r="A1506" i="71" s="1"/>
  <c r="A1507" i="71" s="1"/>
  <c r="A1508" i="71" s="1"/>
  <c r="A1509" i="71" s="1"/>
  <c r="A1510" i="71" s="1"/>
  <c r="A1511" i="71" s="1"/>
  <c r="A1512" i="71" s="1"/>
  <c r="A1513" i="71" s="1"/>
  <c r="A1514" i="71" s="1"/>
  <c r="A1515" i="71" s="1"/>
  <c r="A1516" i="71" s="1"/>
  <c r="A1517" i="71" s="1"/>
  <c r="A1518" i="71" s="1"/>
  <c r="A1519" i="71" s="1"/>
  <c r="A1520" i="71" s="1"/>
  <c r="A1521" i="71" s="1"/>
  <c r="A1522" i="71" s="1"/>
  <c r="A1523" i="71" s="1"/>
  <c r="A1524" i="71" s="1"/>
  <c r="A1525" i="71" s="1"/>
  <c r="A1526" i="71" s="1"/>
  <c r="A1527" i="71" s="1"/>
  <c r="A1528" i="71" s="1"/>
  <c r="A1529" i="71" s="1"/>
  <c r="A1530" i="71" s="1"/>
  <c r="A1531" i="71" s="1"/>
  <c r="A1532" i="71" s="1"/>
  <c r="A1533" i="71" s="1"/>
  <c r="A1534" i="71" s="1"/>
  <c r="A1535" i="71" s="1"/>
  <c r="A1536" i="71" s="1"/>
  <c r="A1537" i="71" s="1"/>
  <c r="A1538" i="71" s="1"/>
  <c r="A1539" i="71" s="1"/>
  <c r="A1540" i="71" s="1"/>
  <c r="A1541" i="71" s="1"/>
  <c r="A1542" i="71" s="1"/>
  <c r="A1543" i="71" s="1"/>
  <c r="A1544" i="71" s="1"/>
  <c r="A1545" i="71" s="1"/>
  <c r="A1546" i="71" s="1"/>
  <c r="A1547" i="71" s="1"/>
  <c r="A1548" i="71" s="1"/>
  <c r="A1549" i="71" s="1"/>
  <c r="A1550" i="71" s="1"/>
  <c r="A1551" i="71" s="1"/>
  <c r="A1552" i="71" s="1"/>
  <c r="A1553" i="71" s="1"/>
  <c r="A1554" i="71" s="1"/>
  <c r="A1555" i="71" s="1"/>
  <c r="A1556" i="71" s="1"/>
  <c r="A1557" i="71" s="1"/>
  <c r="A1558" i="71" s="1"/>
  <c r="A1559" i="71" s="1"/>
  <c r="A1560" i="71" s="1"/>
  <c r="A1561" i="71" s="1"/>
  <c r="A1562" i="71" s="1"/>
  <c r="A1563" i="71" s="1"/>
  <c r="A1564" i="71" s="1"/>
  <c r="A1565" i="71" s="1"/>
  <c r="A1566" i="71" s="1"/>
  <c r="A1567" i="71" s="1"/>
  <c r="A1568" i="71" s="1"/>
  <c r="A1569" i="71" s="1"/>
  <c r="A1570" i="71" s="1"/>
  <c r="A1571" i="71" s="1"/>
  <c r="A1572" i="71" s="1"/>
  <c r="A1573" i="71" s="1"/>
  <c r="A1574" i="71" s="1"/>
  <c r="A1575" i="71" s="1"/>
  <c r="A1576" i="71" s="1"/>
  <c r="A1577" i="71" s="1"/>
  <c r="A1578" i="71" s="1"/>
  <c r="A1579" i="71" s="1"/>
  <c r="A1580" i="71" s="1"/>
  <c r="A1581" i="71" s="1"/>
  <c r="A1582" i="71" s="1"/>
  <c r="A1583" i="71" s="1"/>
  <c r="A1584" i="71" s="1"/>
  <c r="A1585" i="71" s="1"/>
  <c r="A1586" i="71" s="1"/>
  <c r="A1587" i="71" s="1"/>
  <c r="A1588" i="71" s="1"/>
  <c r="A1589" i="71" s="1"/>
  <c r="A1590" i="71" s="1"/>
  <c r="A1591" i="71" s="1"/>
  <c r="A1592" i="71" s="1"/>
  <c r="A1593" i="71" s="1"/>
  <c r="A1594" i="71" s="1"/>
  <c r="A1595" i="71" s="1"/>
  <c r="A1596" i="71" s="1"/>
  <c r="A1597" i="71" s="1"/>
  <c r="A1598" i="71" s="1"/>
  <c r="A1599" i="71" s="1"/>
  <c r="A1600" i="71" s="1"/>
  <c r="A1601" i="71" s="1"/>
  <c r="A1602" i="71" s="1"/>
  <c r="A1603" i="71" s="1"/>
  <c r="A1604" i="71" s="1"/>
  <c r="A1605" i="71" s="1"/>
  <c r="A1606" i="71" s="1"/>
  <c r="A1607" i="71" s="1"/>
  <c r="A1608" i="71" s="1"/>
  <c r="A1609" i="71" s="1"/>
  <c r="A1610" i="71" s="1"/>
  <c r="A1611" i="71" s="1"/>
  <c r="A1612" i="71" s="1"/>
  <c r="A1613" i="71" s="1"/>
  <c r="A1614" i="71" s="1"/>
  <c r="A1615" i="71" s="1"/>
  <c r="A1616" i="71" s="1"/>
  <c r="A1617" i="71" s="1"/>
  <c r="A1618" i="71" s="1"/>
  <c r="A1619" i="71" s="1"/>
  <c r="A1620" i="71" s="1"/>
  <c r="A1621" i="71" s="1"/>
  <c r="A1622" i="71" s="1"/>
  <c r="A1623" i="71" s="1"/>
  <c r="A1624" i="71" s="1"/>
  <c r="A1625" i="71" s="1"/>
  <c r="A1626" i="71" s="1"/>
  <c r="A1627" i="71" s="1"/>
  <c r="A1628" i="71" s="1"/>
  <c r="A1629" i="71" s="1"/>
  <c r="A1630" i="71" s="1"/>
  <c r="A1631" i="71" s="1"/>
  <c r="A1632" i="71" s="1"/>
  <c r="A1633" i="71" s="1"/>
  <c r="A1634" i="71" s="1"/>
  <c r="A1635" i="71" s="1"/>
  <c r="A1636" i="71" s="1"/>
  <c r="A1637" i="71" s="1"/>
  <c r="A1638" i="71" s="1"/>
  <c r="A1639" i="71" s="1"/>
  <c r="A1640" i="71" s="1"/>
  <c r="A1641" i="71" s="1"/>
  <c r="A1642" i="71" s="1"/>
  <c r="A1643" i="71" s="1"/>
  <c r="A1644" i="71" s="1"/>
  <c r="A1645" i="71" s="1"/>
  <c r="A1646" i="71" s="1"/>
  <c r="A1647" i="71" s="1"/>
  <c r="A1648" i="71" s="1"/>
  <c r="A1649" i="71" s="1"/>
  <c r="A1650" i="71" s="1"/>
  <c r="A1651" i="71" s="1"/>
  <c r="A1652" i="71" s="1"/>
  <c r="A1653" i="71" s="1"/>
  <c r="A1654" i="71" s="1"/>
  <c r="A1655" i="71" s="1"/>
  <c r="A1656" i="71" s="1"/>
  <c r="A1657" i="71" s="1"/>
  <c r="A1658" i="71" s="1"/>
  <c r="A1659" i="71" s="1"/>
  <c r="A1660" i="71" s="1"/>
  <c r="A1661" i="71" s="1"/>
  <c r="A1662" i="71" s="1"/>
  <c r="A1663" i="71" s="1"/>
  <c r="A1664" i="71" s="1"/>
  <c r="A1665" i="71" s="1"/>
  <c r="A1666" i="71" s="1"/>
  <c r="A1667" i="71" s="1"/>
  <c r="A1668" i="71" s="1"/>
  <c r="A1669" i="71" s="1"/>
  <c r="A1670" i="71" s="1"/>
  <c r="A1671" i="71" s="1"/>
  <c r="A1672" i="71" s="1"/>
  <c r="A1673" i="71" s="1"/>
  <c r="A1674" i="71" s="1"/>
  <c r="A1675" i="71" s="1"/>
  <c r="A1676" i="71" s="1"/>
  <c r="A1677" i="71" s="1"/>
  <c r="A1678" i="71" s="1"/>
  <c r="A1679" i="71" s="1"/>
  <c r="A1680" i="71" s="1"/>
  <c r="A1681" i="71" s="1"/>
  <c r="A1682" i="71" s="1"/>
  <c r="A1683" i="71" s="1"/>
  <c r="A1684" i="71" s="1"/>
  <c r="A1685" i="71" s="1"/>
  <c r="A1686" i="71" s="1"/>
  <c r="A1687" i="71" s="1"/>
  <c r="A1688" i="71" s="1"/>
  <c r="A1689" i="71" s="1"/>
  <c r="A1690" i="71" s="1"/>
  <c r="A1691" i="71" s="1"/>
  <c r="A1692" i="71" s="1"/>
  <c r="A1693" i="71" s="1"/>
  <c r="A1694" i="71" s="1"/>
  <c r="A1695" i="71" s="1"/>
  <c r="A1696" i="71" s="1"/>
  <c r="A1697" i="71" s="1"/>
  <c r="A1698" i="71" s="1"/>
  <c r="A1699" i="71" s="1"/>
  <c r="A1700" i="71" s="1"/>
  <c r="A1701" i="71" s="1"/>
  <c r="A1702" i="71" s="1"/>
  <c r="A1703" i="71" s="1"/>
  <c r="A1704" i="71" s="1"/>
  <c r="A1705" i="71" s="1"/>
  <c r="A1706" i="71" s="1"/>
  <c r="A1707" i="71" s="1"/>
  <c r="A1708" i="71" s="1"/>
  <c r="A1709" i="71" s="1"/>
  <c r="A1710" i="71" s="1"/>
  <c r="A1711" i="71" s="1"/>
  <c r="A1712" i="71" s="1"/>
  <c r="A1713" i="71" s="1"/>
  <c r="A1714" i="71" s="1"/>
  <c r="A1715" i="71" s="1"/>
  <c r="A1716" i="71" s="1"/>
  <c r="A1717" i="71" s="1"/>
  <c r="A1718" i="71" s="1"/>
  <c r="A1719" i="71" s="1"/>
  <c r="A1720" i="71" s="1"/>
  <c r="A1721" i="71" s="1"/>
  <c r="A1722" i="71" s="1"/>
  <c r="A1723" i="71" s="1"/>
  <c r="A1724" i="71" s="1"/>
  <c r="A1725" i="71" s="1"/>
  <c r="A1726" i="71" s="1"/>
  <c r="A1727" i="71" s="1"/>
  <c r="A1728" i="71" s="1"/>
  <c r="A1729" i="71" s="1"/>
  <c r="A1730" i="71" s="1"/>
  <c r="A1731" i="71" s="1"/>
  <c r="A1732" i="71" s="1"/>
  <c r="A1733" i="71" s="1"/>
  <c r="A1734" i="71" s="1"/>
  <c r="A1735" i="71" s="1"/>
  <c r="A1736" i="71" s="1"/>
  <c r="A1737" i="71" s="1"/>
  <c r="A1738" i="71" s="1"/>
  <c r="A1739" i="71" s="1"/>
  <c r="A1740" i="71" s="1"/>
  <c r="A1741" i="71" s="1"/>
  <c r="A1742" i="71" s="1"/>
  <c r="A1743" i="71" s="1"/>
  <c r="A1744" i="71" s="1"/>
  <c r="A1745" i="71" s="1"/>
  <c r="A1746" i="71" s="1"/>
  <c r="A1747" i="71" s="1"/>
  <c r="A1748" i="71" s="1"/>
  <c r="A1749" i="71" s="1"/>
  <c r="A1750" i="71" s="1"/>
  <c r="A1751" i="71" s="1"/>
  <c r="A1752" i="71" s="1"/>
  <c r="A1753" i="71" s="1"/>
  <c r="A1754" i="71" s="1"/>
  <c r="A1755" i="71" s="1"/>
  <c r="A1756" i="71" s="1"/>
  <c r="A1757" i="71" s="1"/>
  <c r="A1758" i="71" s="1"/>
  <c r="A1759" i="71" s="1"/>
  <c r="A1760" i="71" s="1"/>
  <c r="A1761" i="71" s="1"/>
  <c r="A1762" i="71" s="1"/>
  <c r="A1763" i="71" s="1"/>
  <c r="A1764" i="71" s="1"/>
  <c r="A1765" i="71" s="1"/>
  <c r="A1766" i="71" s="1"/>
  <c r="A1767" i="71" s="1"/>
  <c r="A1768" i="71" s="1"/>
  <c r="A1769" i="71" s="1"/>
  <c r="A1770" i="71" s="1"/>
  <c r="A1771" i="71" s="1"/>
  <c r="A1772" i="71" s="1"/>
  <c r="A1773" i="71" s="1"/>
  <c r="A1774" i="71" s="1"/>
  <c r="A1775" i="71" s="1"/>
  <c r="A1776" i="71" s="1"/>
  <c r="A1777" i="71" s="1"/>
  <c r="A1778" i="71" s="1"/>
  <c r="A1779" i="71" s="1"/>
  <c r="A1780" i="71" s="1"/>
  <c r="A1781" i="71" s="1"/>
  <c r="A1782" i="71" s="1"/>
  <c r="A1783" i="71" s="1"/>
  <c r="A1784" i="71" s="1"/>
  <c r="A1785" i="71" s="1"/>
  <c r="A1786" i="71" s="1"/>
  <c r="A1787" i="71" s="1"/>
  <c r="A1788" i="71" s="1"/>
  <c r="A1789" i="71" s="1"/>
  <c r="A1790" i="71" s="1"/>
  <c r="A1791" i="71" s="1"/>
  <c r="A1792" i="71" s="1"/>
  <c r="A1793" i="71" s="1"/>
  <c r="A1794" i="71" s="1"/>
  <c r="A1795" i="71" s="1"/>
  <c r="A1796" i="71" s="1"/>
  <c r="A1797" i="71" s="1"/>
  <c r="A1798" i="71" s="1"/>
  <c r="A1799" i="71" s="1"/>
  <c r="A1800" i="71" s="1"/>
  <c r="A1801" i="71" s="1"/>
  <c r="A1802" i="71" s="1"/>
  <c r="A1803" i="71" s="1"/>
  <c r="A1804" i="71" s="1"/>
  <c r="A1805" i="71" s="1"/>
  <c r="A1806" i="71" s="1"/>
  <c r="A1807" i="71" s="1"/>
  <c r="A1808" i="71" s="1"/>
  <c r="A1809" i="71" s="1"/>
  <c r="A1810" i="71" s="1"/>
  <c r="A1811" i="71" s="1"/>
  <c r="A1812" i="71" s="1"/>
  <c r="A1813" i="71" s="1"/>
  <c r="A1814" i="71" s="1"/>
  <c r="A1815" i="71" s="1"/>
  <c r="A1816" i="71" s="1"/>
  <c r="A1817" i="71" s="1"/>
  <c r="A1818" i="71" s="1"/>
  <c r="A1819" i="71" s="1"/>
  <c r="A1820" i="71" s="1"/>
  <c r="A1821" i="71" s="1"/>
  <c r="A1822" i="71" s="1"/>
  <c r="A1823" i="71" s="1"/>
  <c r="A1824" i="71" s="1"/>
  <c r="A1825" i="71" s="1"/>
  <c r="A1826" i="71" s="1"/>
  <c r="A1827" i="71" s="1"/>
  <c r="A1828" i="71" s="1"/>
  <c r="A1829" i="71" s="1"/>
  <c r="A1830" i="71" s="1"/>
  <c r="A1831" i="71" s="1"/>
  <c r="A1832" i="71" s="1"/>
  <c r="A1833" i="71" s="1"/>
  <c r="A1834" i="71" s="1"/>
  <c r="A1835" i="71" s="1"/>
  <c r="A1836" i="71" s="1"/>
  <c r="A1837" i="71" s="1"/>
  <c r="A1838" i="71" s="1"/>
  <c r="A1839" i="71" s="1"/>
  <c r="A1840" i="71" s="1"/>
  <c r="A1841" i="71" s="1"/>
  <c r="A1842" i="71" s="1"/>
  <c r="A1843" i="71" s="1"/>
  <c r="A1844" i="71" s="1"/>
  <c r="A1845" i="71" s="1"/>
  <c r="A1846" i="71" s="1"/>
  <c r="A1847" i="71" s="1"/>
  <c r="A1848" i="71" s="1"/>
  <c r="A1849" i="71" s="1"/>
  <c r="A1850" i="71" s="1"/>
  <c r="A1851" i="71" s="1"/>
  <c r="A1852" i="71" s="1"/>
  <c r="A1853" i="71" s="1"/>
  <c r="A1854" i="71" s="1"/>
  <c r="A1855" i="71" s="1"/>
  <c r="A1856" i="71" s="1"/>
  <c r="A1857" i="71" s="1"/>
  <c r="A1858" i="71" s="1"/>
  <c r="A1859" i="71" s="1"/>
  <c r="A1860" i="71" s="1"/>
  <c r="A1861" i="71" s="1"/>
  <c r="A1862" i="71" s="1"/>
  <c r="A1863" i="71" s="1"/>
  <c r="A1864" i="71" s="1"/>
  <c r="A1865" i="71" s="1"/>
  <c r="A1866" i="71" s="1"/>
  <c r="A1867" i="71" s="1"/>
  <c r="A1868" i="71" s="1"/>
  <c r="A1869" i="71" s="1"/>
  <c r="A1870" i="71" s="1"/>
  <c r="A1871" i="71" s="1"/>
  <c r="A1872" i="71" s="1"/>
  <c r="A1873" i="71" s="1"/>
  <c r="A1874" i="71" s="1"/>
  <c r="A1875" i="71" s="1"/>
  <c r="A1876" i="71" s="1"/>
  <c r="A1877" i="71" s="1"/>
  <c r="A1878" i="71" s="1"/>
  <c r="A1879" i="71" s="1"/>
  <c r="A1880" i="71" s="1"/>
  <c r="A1881" i="71" s="1"/>
  <c r="A1882" i="71" s="1"/>
  <c r="A1883" i="71" s="1"/>
  <c r="A1884" i="71" s="1"/>
  <c r="A1885" i="71" s="1"/>
  <c r="A1886" i="71" s="1"/>
  <c r="A1887" i="71" s="1"/>
  <c r="A1888" i="71" s="1"/>
  <c r="A1889" i="71" s="1"/>
  <c r="A1890" i="71" s="1"/>
  <c r="A1891" i="71" s="1"/>
  <c r="A1892" i="71" s="1"/>
  <c r="A1893" i="71" s="1"/>
  <c r="A1894" i="71" s="1"/>
  <c r="A1895" i="71" s="1"/>
  <c r="A1896" i="71" s="1"/>
  <c r="A1897" i="71" s="1"/>
  <c r="A1898" i="71" s="1"/>
  <c r="A1899" i="71" s="1"/>
  <c r="A1900" i="71" s="1"/>
  <c r="A1901" i="71" s="1"/>
  <c r="A1902" i="71" s="1"/>
  <c r="A1903" i="71" s="1"/>
  <c r="A1904" i="71" s="1"/>
  <c r="A1905" i="71" s="1"/>
  <c r="A1906" i="71" s="1"/>
  <c r="A1907" i="71" s="1"/>
  <c r="A1908" i="71" s="1"/>
  <c r="A1909" i="71" s="1"/>
  <c r="A1910" i="71" s="1"/>
  <c r="A1911" i="71" s="1"/>
  <c r="A1912" i="71" s="1"/>
  <c r="A1913" i="71" s="1"/>
  <c r="A1914" i="71" s="1"/>
  <c r="A1915" i="71" s="1"/>
  <c r="A1916" i="71" s="1"/>
  <c r="A1917" i="71" s="1"/>
  <c r="A1918" i="71" s="1"/>
  <c r="A1919" i="71" s="1"/>
  <c r="A1920" i="71" s="1"/>
  <c r="A1921" i="71" s="1"/>
  <c r="A1922" i="71" s="1"/>
  <c r="A1923" i="71" s="1"/>
  <c r="A1924" i="71" s="1"/>
  <c r="A1925" i="71" s="1"/>
  <c r="A1926" i="71" s="1"/>
  <c r="A1927" i="71" s="1"/>
  <c r="A1928" i="71" s="1"/>
  <c r="A1929" i="71" s="1"/>
  <c r="A1930" i="71" s="1"/>
  <c r="A1931" i="71" s="1"/>
  <c r="A1932" i="71" s="1"/>
  <c r="A1933" i="71" s="1"/>
  <c r="A1934" i="71" s="1"/>
  <c r="A1935" i="71" s="1"/>
  <c r="A1936" i="71" s="1"/>
  <c r="A1937" i="71" s="1"/>
  <c r="A1938" i="71" s="1"/>
  <c r="A1939" i="71" s="1"/>
  <c r="A1940" i="71" s="1"/>
  <c r="A1941" i="71" s="1"/>
  <c r="A1942" i="71" s="1"/>
  <c r="A1943" i="71" s="1"/>
  <c r="A1944" i="71" s="1"/>
  <c r="A1945" i="71" s="1"/>
  <c r="A1946" i="71" s="1"/>
  <c r="A1947" i="71" s="1"/>
  <c r="A1948" i="71" s="1"/>
  <c r="A1949" i="71" s="1"/>
  <c r="A1950" i="71" s="1"/>
  <c r="A1951" i="71" s="1"/>
  <c r="A1952" i="71" s="1"/>
  <c r="A1953" i="71" s="1"/>
  <c r="A1954" i="71" s="1"/>
  <c r="A1955" i="71" s="1"/>
  <c r="A1956" i="71" s="1"/>
  <c r="A1957" i="71" s="1"/>
  <c r="A1958" i="71" s="1"/>
  <c r="A1959" i="71" s="1"/>
  <c r="A1960" i="71" s="1"/>
  <c r="A1961" i="71" s="1"/>
  <c r="A1962" i="71" s="1"/>
  <c r="A1963" i="71" s="1"/>
  <c r="A1964" i="71" s="1"/>
  <c r="A1965" i="71" s="1"/>
  <c r="A1966" i="71" s="1"/>
  <c r="A1967" i="71" s="1"/>
  <c r="A1968" i="71" s="1"/>
  <c r="A1969" i="71" s="1"/>
  <c r="A1970" i="71" s="1"/>
  <c r="A1971" i="71" s="1"/>
  <c r="A1972" i="71" s="1"/>
  <c r="A1973" i="71" s="1"/>
  <c r="A1974" i="71" s="1"/>
  <c r="A1975" i="71" s="1"/>
  <c r="A1976" i="71" s="1"/>
  <c r="A1977" i="71" s="1"/>
  <c r="A1978" i="71" s="1"/>
  <c r="A1979" i="71" s="1"/>
  <c r="A1980" i="71" s="1"/>
  <c r="A1981" i="71" s="1"/>
  <c r="A1982" i="71" s="1"/>
  <c r="A1983" i="71" s="1"/>
  <c r="A1984" i="71" s="1"/>
  <c r="A1985" i="71" s="1"/>
  <c r="A1986" i="71" s="1"/>
  <c r="A1987" i="71" s="1"/>
  <c r="A1988" i="71" s="1"/>
  <c r="A1989" i="71" s="1"/>
  <c r="A1990" i="71" s="1"/>
  <c r="A1991" i="71" s="1"/>
  <c r="A1992" i="71" s="1"/>
  <c r="A1993" i="71" s="1"/>
  <c r="A1994" i="71" s="1"/>
  <c r="A1995" i="71" s="1"/>
  <c r="A1996" i="71" s="1"/>
  <c r="A1997" i="71" s="1"/>
  <c r="A1998" i="71" s="1"/>
  <c r="A1999" i="71" s="1"/>
  <c r="A2000" i="71" s="1"/>
  <c r="A2001" i="71" s="1"/>
  <c r="A2002" i="71" s="1"/>
  <c r="A2003" i="71" s="1"/>
  <c r="A2004" i="71" s="1"/>
  <c r="A2005" i="71" s="1"/>
  <c r="A2006" i="71" s="1"/>
  <c r="A2007" i="71" s="1"/>
  <c r="A2008" i="71" s="1"/>
  <c r="A2009" i="71" s="1"/>
  <c r="A2010" i="71" s="1"/>
  <c r="A2011" i="71" s="1"/>
  <c r="A2012" i="71" s="1"/>
  <c r="A2013" i="71" s="1"/>
  <c r="A2014" i="71" s="1"/>
  <c r="A2015" i="71" s="1"/>
  <c r="A2016" i="71" s="1"/>
  <c r="A2017" i="71" s="1"/>
  <c r="A2018" i="71" s="1"/>
  <c r="A2019" i="71" s="1"/>
  <c r="A2020" i="71" s="1"/>
  <c r="A2021" i="71" s="1"/>
  <c r="A2022" i="71" s="1"/>
  <c r="A2023" i="71" s="1"/>
  <c r="A2024" i="71" s="1"/>
  <c r="A2025" i="71" s="1"/>
  <c r="A2026" i="71" s="1"/>
  <c r="A2027" i="71" s="1"/>
  <c r="A2028" i="71" s="1"/>
  <c r="A2029" i="71" s="1"/>
  <c r="A2030" i="71" s="1"/>
  <c r="A2031" i="71" s="1"/>
  <c r="A2032" i="71" s="1"/>
  <c r="A2033" i="71" s="1"/>
  <c r="A2034" i="71" s="1"/>
  <c r="A2035" i="71" s="1"/>
  <c r="A2036" i="71" s="1"/>
  <c r="A2037" i="71" s="1"/>
  <c r="A2038" i="71" s="1"/>
  <c r="A2039" i="71" s="1"/>
  <c r="A2040" i="71" s="1"/>
  <c r="A2041" i="71" s="1"/>
  <c r="A2042" i="71" s="1"/>
  <c r="A2043" i="71" s="1"/>
  <c r="A2044" i="71" s="1"/>
  <c r="A2045" i="71" s="1"/>
  <c r="A2046" i="71" s="1"/>
  <c r="A2047" i="71" s="1"/>
  <c r="A2048" i="71" s="1"/>
  <c r="A2049" i="71" s="1"/>
  <c r="A2050" i="71" s="1"/>
  <c r="A2051" i="71" s="1"/>
  <c r="A2052" i="71" s="1"/>
  <c r="A2053" i="71" s="1"/>
  <c r="A2054" i="71" s="1"/>
  <c r="A2055" i="71" s="1"/>
  <c r="A2056" i="71" s="1"/>
  <c r="A2057" i="71" s="1"/>
  <c r="A2058" i="71" s="1"/>
  <c r="A2059" i="71" s="1"/>
  <c r="A2060" i="71" s="1"/>
  <c r="A2061" i="71" s="1"/>
  <c r="A2062" i="71" s="1"/>
  <c r="A2063" i="71" s="1"/>
  <c r="A2064" i="71" s="1"/>
  <c r="A2065" i="71" s="1"/>
  <c r="A2066" i="71" s="1"/>
  <c r="A2067" i="71" s="1"/>
  <c r="A2068" i="71" s="1"/>
  <c r="A2069" i="71" s="1"/>
  <c r="A2070" i="71" s="1"/>
  <c r="A2071" i="71" s="1"/>
  <c r="A2072" i="71" s="1"/>
  <c r="A2073" i="71" s="1"/>
  <c r="A2074" i="71" s="1"/>
  <c r="A2075" i="71" s="1"/>
  <c r="A2076" i="71" s="1"/>
  <c r="A2077" i="71" s="1"/>
  <c r="A2078" i="71" s="1"/>
  <c r="A2079" i="71" s="1"/>
  <c r="A2080" i="71" s="1"/>
  <c r="A2081" i="71" s="1"/>
  <c r="A2082" i="71" s="1"/>
  <c r="A2083" i="71" s="1"/>
  <c r="A2084" i="71" s="1"/>
  <c r="A2085" i="71" s="1"/>
  <c r="A2086" i="71" s="1"/>
  <c r="A2087" i="71" s="1"/>
  <c r="A2088" i="71" s="1"/>
  <c r="A2089" i="71" s="1"/>
  <c r="A2090" i="71" s="1"/>
  <c r="A2091" i="71" s="1"/>
  <c r="A2092" i="71" s="1"/>
  <c r="A2093" i="71" s="1"/>
  <c r="A2094" i="71" s="1"/>
  <c r="A2095" i="71" s="1"/>
  <c r="A2096" i="71" s="1"/>
  <c r="A2097" i="71" s="1"/>
  <c r="A2098" i="71" s="1"/>
  <c r="A2099" i="71" s="1"/>
  <c r="A2100" i="71" s="1"/>
  <c r="A2101" i="71" s="1"/>
  <c r="A2102" i="71" s="1"/>
  <c r="A2103" i="71" s="1"/>
  <c r="A2104" i="71" s="1"/>
  <c r="A2105" i="71" s="1"/>
  <c r="A2106" i="71" s="1"/>
  <c r="A2107" i="71" s="1"/>
  <c r="A2108" i="71" s="1"/>
  <c r="A2109" i="71" s="1"/>
  <c r="A2110" i="71" s="1"/>
  <c r="A2111" i="71" s="1"/>
  <c r="A2112" i="71" s="1"/>
  <c r="A2113" i="71" s="1"/>
  <c r="A2114" i="71" s="1"/>
  <c r="A2115" i="71" s="1"/>
  <c r="A2116" i="71" s="1"/>
  <c r="A2117" i="71" s="1"/>
  <c r="A2118" i="71" s="1"/>
  <c r="A2119" i="71" s="1"/>
  <c r="A2120" i="71" s="1"/>
  <c r="A2121" i="71" s="1"/>
  <c r="A2122" i="71" s="1"/>
  <c r="A2123" i="71" s="1"/>
  <c r="A2124" i="71" s="1"/>
  <c r="A2125" i="71" s="1"/>
  <c r="A2126" i="71" s="1"/>
  <c r="A2127" i="71" s="1"/>
  <c r="A2128" i="71" s="1"/>
  <c r="A2129" i="71" s="1"/>
  <c r="A2130" i="71" s="1"/>
  <c r="A2131" i="71" s="1"/>
  <c r="A2132" i="71" s="1"/>
  <c r="A2133" i="71" s="1"/>
  <c r="A2134" i="71" s="1"/>
  <c r="A2135" i="71" s="1"/>
  <c r="A2136" i="71" s="1"/>
  <c r="A2137" i="71" s="1"/>
  <c r="A2138" i="71" s="1"/>
  <c r="A2139" i="71" s="1"/>
  <c r="A2140" i="71" s="1"/>
  <c r="A2141" i="71" s="1"/>
  <c r="A2142" i="71" s="1"/>
  <c r="A2143" i="71" s="1"/>
  <c r="A2144" i="71" s="1"/>
  <c r="A2145" i="71" s="1"/>
  <c r="A2146" i="71" s="1"/>
  <c r="A2147" i="71" s="1"/>
  <c r="A2148" i="71" s="1"/>
  <c r="A2149" i="71" s="1"/>
  <c r="A2150" i="71" s="1"/>
  <c r="A2151" i="71" s="1"/>
  <c r="A2152" i="71" s="1"/>
  <c r="A2153" i="71" s="1"/>
  <c r="A2154" i="71" s="1"/>
  <c r="A2155" i="71" s="1"/>
  <c r="A2156" i="71" s="1"/>
  <c r="A2157" i="71" s="1"/>
  <c r="A2158" i="71" s="1"/>
  <c r="A2159" i="71" s="1"/>
  <c r="A2160" i="71" s="1"/>
  <c r="A2161" i="71" s="1"/>
  <c r="A2162" i="71" s="1"/>
  <c r="A2163" i="71" s="1"/>
  <c r="A2164" i="71" s="1"/>
  <c r="A2165" i="71" s="1"/>
  <c r="A2166" i="71" s="1"/>
  <c r="A2167" i="71" s="1"/>
  <c r="A2168" i="71" s="1"/>
  <c r="A2169" i="71" s="1"/>
  <c r="A2170" i="71" s="1"/>
  <c r="A2171" i="71" s="1"/>
  <c r="A2172" i="71" s="1"/>
  <c r="A2173" i="71" s="1"/>
  <c r="A2174" i="71" s="1"/>
  <c r="A2175" i="71" s="1"/>
  <c r="A2176" i="71" s="1"/>
  <c r="A2177" i="71" s="1"/>
  <c r="A2178" i="71" s="1"/>
  <c r="A2179" i="71" s="1"/>
  <c r="A2180" i="71" s="1"/>
  <c r="A2181" i="71" s="1"/>
  <c r="A2182" i="71" s="1"/>
  <c r="A2183" i="71" s="1"/>
  <c r="A2184" i="71" s="1"/>
  <c r="A2185" i="71" s="1"/>
  <c r="A2186" i="71" s="1"/>
  <c r="A2187" i="71" s="1"/>
  <c r="A2188" i="71" s="1"/>
  <c r="A2189" i="71" s="1"/>
  <c r="A2190" i="71" s="1"/>
  <c r="A2191" i="71" s="1"/>
  <c r="A2192" i="71" s="1"/>
  <c r="A2193" i="71" s="1"/>
  <c r="A2194" i="71" s="1"/>
  <c r="A2195" i="71" s="1"/>
  <c r="A2196" i="71" s="1"/>
  <c r="A2197" i="71" s="1"/>
  <c r="A2198" i="71" s="1"/>
  <c r="A2199" i="71" s="1"/>
  <c r="A2200" i="71" s="1"/>
  <c r="A2201" i="71" s="1"/>
  <c r="A2202" i="71" s="1"/>
  <c r="A2203" i="71" s="1"/>
  <c r="A2204" i="71" s="1"/>
  <c r="A2205" i="71" s="1"/>
  <c r="A2206" i="71" s="1"/>
  <c r="A2207" i="71" s="1"/>
  <c r="A2208" i="71" s="1"/>
  <c r="A2209" i="71" s="1"/>
  <c r="A2210" i="71" s="1"/>
  <c r="A2211" i="71" s="1"/>
  <c r="A2212" i="71" s="1"/>
  <c r="A2213" i="71" s="1"/>
  <c r="A2214" i="71" s="1"/>
  <c r="A2215" i="71" s="1"/>
  <c r="A2216" i="71" s="1"/>
  <c r="A2217" i="71" s="1"/>
  <c r="A2218" i="71" s="1"/>
  <c r="A2219" i="71" s="1"/>
  <c r="A2220" i="71" s="1"/>
  <c r="A2221" i="71" s="1"/>
  <c r="A2222" i="71" s="1"/>
  <c r="A2223" i="71" s="1"/>
  <c r="A2224" i="71" s="1"/>
  <c r="A2225" i="71" s="1"/>
  <c r="A2226" i="71" s="1"/>
  <c r="A2227" i="71" s="1"/>
  <c r="A2228" i="71" s="1"/>
  <c r="A2229" i="71" s="1"/>
  <c r="A2230" i="71" s="1"/>
  <c r="A2231" i="71" s="1"/>
  <c r="A2232" i="71" s="1"/>
  <c r="A2233" i="71" s="1"/>
  <c r="A2234" i="71" s="1"/>
  <c r="A2235" i="71" s="1"/>
  <c r="A2236" i="71" s="1"/>
  <c r="A2237" i="71" s="1"/>
  <c r="A2238" i="71" s="1"/>
  <c r="A2239" i="71" s="1"/>
  <c r="A2240" i="71" s="1"/>
  <c r="A2241" i="71" s="1"/>
  <c r="A2242" i="71" s="1"/>
  <c r="A2243" i="71" s="1"/>
  <c r="A2244" i="71" s="1"/>
  <c r="A2245" i="71" s="1"/>
  <c r="A2246" i="71" s="1"/>
  <c r="A2247" i="71" s="1"/>
  <c r="A2248" i="71" s="1"/>
  <c r="A2249" i="71" s="1"/>
  <c r="A2250" i="71" s="1"/>
  <c r="A2251" i="71" s="1"/>
  <c r="A2252" i="71" s="1"/>
  <c r="A2253" i="71" s="1"/>
  <c r="A2254" i="71" s="1"/>
  <c r="A2255" i="71" s="1"/>
  <c r="A2256" i="71" s="1"/>
  <c r="A2257" i="71" s="1"/>
  <c r="A2258" i="71" s="1"/>
  <c r="A2259" i="71" s="1"/>
  <c r="A2260" i="71" s="1"/>
  <c r="A2261" i="71" s="1"/>
  <c r="A2262" i="71" s="1"/>
  <c r="A2263" i="71" s="1"/>
  <c r="A2264" i="71" s="1"/>
  <c r="A2265" i="71" s="1"/>
  <c r="A2266" i="71" s="1"/>
  <c r="A2267" i="71" s="1"/>
  <c r="A2268" i="71" s="1"/>
  <c r="A2269" i="71" s="1"/>
  <c r="A2270" i="71" s="1"/>
  <c r="A2271" i="71" s="1"/>
  <c r="A2272" i="71" s="1"/>
  <c r="A2273" i="71" s="1"/>
  <c r="A2274" i="71" s="1"/>
  <c r="A2275" i="71" s="1"/>
  <c r="A2276" i="71" s="1"/>
  <c r="A2277" i="71" s="1"/>
  <c r="A2278" i="71" s="1"/>
  <c r="A2279" i="71" s="1"/>
  <c r="A2280" i="71" s="1"/>
  <c r="A2281" i="71" s="1"/>
  <c r="A2282" i="71" s="1"/>
  <c r="A2283" i="71" s="1"/>
  <c r="A2284" i="71" s="1"/>
  <c r="A2285" i="71" s="1"/>
  <c r="A2286" i="71" s="1"/>
  <c r="A2287" i="71" s="1"/>
  <c r="A2288" i="71" s="1"/>
  <c r="A2289" i="71" s="1"/>
  <c r="A2290" i="71" s="1"/>
  <c r="A2291" i="71" s="1"/>
  <c r="A2292" i="71" s="1"/>
  <c r="A2293" i="71" s="1"/>
  <c r="A2294" i="71" s="1"/>
  <c r="A2295" i="71" s="1"/>
  <c r="A2296" i="71" s="1"/>
  <c r="A2297" i="71" s="1"/>
  <c r="A2298" i="71" s="1"/>
  <c r="A2299" i="71" s="1"/>
  <c r="A2300" i="71" s="1"/>
  <c r="A2301" i="71" s="1"/>
  <c r="A2302" i="71" s="1"/>
  <c r="A2303" i="71" s="1"/>
  <c r="A2304" i="71" s="1"/>
  <c r="A2305" i="71" s="1"/>
  <c r="A2306" i="71" s="1"/>
  <c r="A2307" i="71" s="1"/>
  <c r="A2308" i="71" s="1"/>
  <c r="A2309" i="71" s="1"/>
  <c r="A2310" i="71" s="1"/>
  <c r="A2311" i="71" s="1"/>
  <c r="A2312" i="71" s="1"/>
  <c r="A2313" i="71" s="1"/>
  <c r="A2314" i="71" s="1"/>
  <c r="A2315" i="71" s="1"/>
  <c r="A2316" i="71" s="1"/>
  <c r="A2317" i="71" s="1"/>
  <c r="A2318" i="71" s="1"/>
  <c r="A2319" i="71" s="1"/>
  <c r="A2320" i="71" s="1"/>
  <c r="A2321" i="71" s="1"/>
  <c r="A2322" i="71" s="1"/>
  <c r="A2323" i="71" s="1"/>
  <c r="A2324" i="71" s="1"/>
  <c r="A2325" i="71" s="1"/>
  <c r="A2326" i="71" s="1"/>
  <c r="A2327" i="71" s="1"/>
  <c r="A2328" i="71" s="1"/>
  <c r="A2329" i="71" s="1"/>
  <c r="A2330" i="71" s="1"/>
  <c r="A2331" i="71" s="1"/>
  <c r="A2332" i="71" s="1"/>
  <c r="A2333" i="71" s="1"/>
  <c r="A2334" i="71" s="1"/>
  <c r="A2335" i="71" s="1"/>
  <c r="A2336" i="71" s="1"/>
  <c r="A2337" i="71" s="1"/>
  <c r="A2338" i="71" s="1"/>
  <c r="A2339" i="71" s="1"/>
  <c r="A2340" i="71" s="1"/>
  <c r="A2341" i="71" s="1"/>
  <c r="A2342" i="71" s="1"/>
  <c r="A2343" i="71" s="1"/>
  <c r="A2344" i="71" s="1"/>
  <c r="A2345" i="71" s="1"/>
  <c r="A2346" i="71" s="1"/>
  <c r="A2347" i="71" s="1"/>
  <c r="A2348" i="71" s="1"/>
  <c r="A2349" i="71" s="1"/>
  <c r="A2350" i="71" s="1"/>
  <c r="A2351" i="71" s="1"/>
  <c r="A2352" i="71" s="1"/>
  <c r="A2353" i="71" s="1"/>
  <c r="A2354" i="71" s="1"/>
  <c r="A2355" i="71" s="1"/>
  <c r="A2356" i="71" s="1"/>
  <c r="A2357" i="71" s="1"/>
  <c r="A2358" i="71" s="1"/>
  <c r="A2359" i="71" s="1"/>
  <c r="A2360" i="71" s="1"/>
  <c r="A2361" i="71" s="1"/>
  <c r="A2362" i="71" s="1"/>
  <c r="A2363" i="71" s="1"/>
  <c r="A2364" i="71" s="1"/>
  <c r="A2365" i="71" s="1"/>
  <c r="A2366" i="71" s="1"/>
  <c r="A2367" i="71" s="1"/>
  <c r="A2368" i="71" s="1"/>
  <c r="A2369" i="71" s="1"/>
  <c r="A2370" i="71" s="1"/>
  <c r="A2371" i="71" s="1"/>
  <c r="A2372" i="71" s="1"/>
  <c r="A2373" i="71" s="1"/>
  <c r="A2374" i="71" s="1"/>
  <c r="A2375" i="71" s="1"/>
  <c r="A2376" i="71" s="1"/>
  <c r="A2377" i="71" s="1"/>
  <c r="A2378" i="71" s="1"/>
  <c r="A2379" i="71" s="1"/>
  <c r="A2380" i="71" s="1"/>
  <c r="A2381" i="71" s="1"/>
  <c r="A2382" i="71" s="1"/>
  <c r="A2383" i="71" s="1"/>
  <c r="A2384" i="71" s="1"/>
  <c r="A2385" i="71" s="1"/>
  <c r="A2386" i="71" s="1"/>
  <c r="A2387" i="71" s="1"/>
  <c r="A2388" i="71" s="1"/>
  <c r="A2389" i="71" s="1"/>
  <c r="A2390" i="71" s="1"/>
  <c r="A2391" i="71" s="1"/>
  <c r="A2392" i="71" s="1"/>
  <c r="A2393" i="71" s="1"/>
  <c r="A2394" i="71" s="1"/>
  <c r="A2395" i="71" s="1"/>
  <c r="A2396" i="71" s="1"/>
  <c r="A2397" i="71" s="1"/>
  <c r="A2398" i="71" s="1"/>
  <c r="A2399" i="71" s="1"/>
  <c r="A2400" i="71" s="1"/>
  <c r="A2401" i="71" s="1"/>
  <c r="A2402" i="71" s="1"/>
  <c r="A2403" i="71" s="1"/>
  <c r="A2404" i="71" s="1"/>
  <c r="A2405" i="71" s="1"/>
  <c r="A2406" i="71" s="1"/>
  <c r="A2407" i="71" s="1"/>
  <c r="A2408" i="71" s="1"/>
  <c r="A2409" i="71" s="1"/>
  <c r="A2410" i="71" s="1"/>
  <c r="A2411" i="71" s="1"/>
  <c r="A2412" i="71" s="1"/>
  <c r="A2413" i="71" s="1"/>
  <c r="A2414" i="71" s="1"/>
  <c r="A2415" i="71" s="1"/>
  <c r="A2416" i="71" s="1"/>
  <c r="A2417" i="71" s="1"/>
  <c r="A2418" i="71" s="1"/>
  <c r="A2419" i="71" s="1"/>
  <c r="A2420" i="71" s="1"/>
  <c r="A2421" i="71" s="1"/>
  <c r="A2422" i="71" s="1"/>
  <c r="A2423" i="71" s="1"/>
  <c r="A2424" i="71" s="1"/>
  <c r="A2425" i="71" s="1"/>
  <c r="A2426" i="71" s="1"/>
  <c r="A2427" i="71" s="1"/>
  <c r="A2428" i="71" s="1"/>
  <c r="A2429" i="71" s="1"/>
  <c r="A2430" i="71" s="1"/>
  <c r="A2431" i="71" s="1"/>
  <c r="A2432" i="71" s="1"/>
  <c r="A2433" i="71" s="1"/>
  <c r="A2434" i="71" s="1"/>
  <c r="A2435" i="71" s="1"/>
  <c r="A2436" i="71" s="1"/>
  <c r="A2437" i="71" s="1"/>
  <c r="A2438" i="71" s="1"/>
  <c r="A2439" i="71" s="1"/>
  <c r="A2440" i="71" s="1"/>
  <c r="A2441" i="71" s="1"/>
  <c r="A2442" i="71" s="1"/>
  <c r="A2443" i="71" s="1"/>
  <c r="A2444" i="71" s="1"/>
  <c r="A2445" i="71" s="1"/>
  <c r="A2446" i="71" s="1"/>
  <c r="A2447" i="71" s="1"/>
  <c r="A2448" i="71" s="1"/>
  <c r="A2449" i="71" s="1"/>
  <c r="A2450" i="71" s="1"/>
  <c r="A2451" i="71" s="1"/>
  <c r="A2452" i="71" s="1"/>
  <c r="A2453" i="71" s="1"/>
  <c r="A2454" i="71" s="1"/>
  <c r="A2455" i="71" s="1"/>
  <c r="A2456" i="71" s="1"/>
  <c r="A2457" i="71" s="1"/>
  <c r="A2458" i="71" s="1"/>
  <c r="A2459" i="71" s="1"/>
  <c r="A2460" i="71" s="1"/>
  <c r="A2461" i="71" s="1"/>
  <c r="A2462" i="71" s="1"/>
  <c r="A2463" i="71" s="1"/>
  <c r="A2464" i="71" s="1"/>
  <c r="A2465" i="71" s="1"/>
  <c r="A2466" i="71" s="1"/>
  <c r="A2467" i="71" s="1"/>
  <c r="A2468" i="71" s="1"/>
  <c r="A2469" i="71" s="1"/>
  <c r="A2470" i="71" s="1"/>
  <c r="A2471" i="71" s="1"/>
  <c r="A2472" i="71" s="1"/>
  <c r="A2473" i="71" s="1"/>
  <c r="A2474" i="71" s="1"/>
  <c r="A2475" i="71" s="1"/>
  <c r="A2476" i="71" s="1"/>
  <c r="A2477" i="71" s="1"/>
  <c r="A2478" i="71" s="1"/>
  <c r="A2479" i="71" s="1"/>
  <c r="A2480" i="71" s="1"/>
  <c r="A2481" i="71" s="1"/>
  <c r="A2482" i="71" s="1"/>
  <c r="A2483" i="71" s="1"/>
  <c r="A2484" i="71" s="1"/>
  <c r="A2485" i="71" s="1"/>
  <c r="A2486" i="71" s="1"/>
  <c r="A2487" i="71" s="1"/>
  <c r="A2488" i="71" s="1"/>
  <c r="A2489" i="71" s="1"/>
  <c r="A2490" i="71" s="1"/>
  <c r="A2491" i="71" s="1"/>
  <c r="A2492" i="71" s="1"/>
  <c r="A2493" i="71" s="1"/>
  <c r="A2494" i="71" s="1"/>
  <c r="A2495" i="71" s="1"/>
  <c r="A2496" i="71" s="1"/>
  <c r="A2497" i="71" s="1"/>
  <c r="A2498" i="71" s="1"/>
  <c r="A2499" i="71" s="1"/>
  <c r="A2500" i="71" s="1"/>
  <c r="A2501" i="71" s="1"/>
  <c r="A2502" i="71" s="1"/>
  <c r="A2503" i="71" s="1"/>
  <c r="A2504" i="71" s="1"/>
  <c r="A2505" i="71" s="1"/>
  <c r="A2506" i="71" s="1"/>
  <c r="A2507" i="71" s="1"/>
  <c r="A2508" i="71" s="1"/>
  <c r="A2509" i="71" s="1"/>
  <c r="A2510" i="71" s="1"/>
  <c r="A2511" i="71" s="1"/>
  <c r="A2512" i="71" s="1"/>
  <c r="A2513" i="71" s="1"/>
  <c r="A2514" i="71" s="1"/>
  <c r="A2515" i="71" s="1"/>
  <c r="A2516" i="71" s="1"/>
  <c r="A2517" i="71" s="1"/>
  <c r="A2518" i="71" s="1"/>
  <c r="A2519" i="71" s="1"/>
  <c r="A2520" i="71" s="1"/>
  <c r="A2521" i="71" s="1"/>
  <c r="A2522" i="71" s="1"/>
  <c r="A2523" i="71" s="1"/>
  <c r="A2524" i="71" s="1"/>
  <c r="A2525" i="71" s="1"/>
  <c r="A2526" i="71" s="1"/>
  <c r="A2527" i="71" s="1"/>
  <c r="A2528" i="71" s="1"/>
  <c r="A2529" i="71" s="1"/>
  <c r="A2530" i="71" s="1"/>
  <c r="A2531" i="71" s="1"/>
  <c r="A2532" i="71" s="1"/>
  <c r="A2533" i="71" s="1"/>
  <c r="A2534" i="71" s="1"/>
  <c r="A2535" i="71" s="1"/>
  <c r="A2536" i="71" s="1"/>
  <c r="A2537" i="71" s="1"/>
  <c r="A2538" i="71" s="1"/>
  <c r="A2539" i="71" s="1"/>
  <c r="A2540" i="71" s="1"/>
  <c r="A2541" i="71" s="1"/>
  <c r="A2542" i="71" s="1"/>
  <c r="A2543" i="71" s="1"/>
  <c r="A2544" i="71" s="1"/>
  <c r="A2545" i="71" s="1"/>
  <c r="A2546" i="71" s="1"/>
  <c r="A2547" i="71" s="1"/>
  <c r="A2548" i="71" s="1"/>
  <c r="A2549" i="71" s="1"/>
  <c r="A2550" i="71" s="1"/>
  <c r="A2551" i="71" s="1"/>
  <c r="A2552" i="71" s="1"/>
  <c r="A2553" i="71" s="1"/>
  <c r="A2554" i="71" s="1"/>
  <c r="A2555" i="71" s="1"/>
  <c r="A2556" i="71" s="1"/>
  <c r="A2557" i="71" s="1"/>
  <c r="A2558" i="71" s="1"/>
  <c r="A2559" i="71" s="1"/>
  <c r="A2560" i="71" s="1"/>
  <c r="A2561" i="71" s="1"/>
  <c r="A2562" i="71" s="1"/>
  <c r="A2563" i="71" s="1"/>
  <c r="A2564" i="71" s="1"/>
  <c r="A2565" i="71" s="1"/>
  <c r="A2566" i="71" s="1"/>
  <c r="A2567" i="71" s="1"/>
  <c r="A2568" i="71" s="1"/>
  <c r="A2569" i="71" s="1"/>
  <c r="A2570" i="71" s="1"/>
  <c r="A2571" i="71" s="1"/>
  <c r="A2572" i="71" s="1"/>
  <c r="A2573" i="71" s="1"/>
  <c r="A2574" i="71" s="1"/>
  <c r="A2575" i="71" s="1"/>
  <c r="A2576" i="71" s="1"/>
  <c r="A2577" i="71" s="1"/>
  <c r="A2578" i="71" s="1"/>
  <c r="A2579" i="71" s="1"/>
  <c r="A2580" i="71" s="1"/>
  <c r="A2581" i="71" s="1"/>
  <c r="A2582" i="71" s="1"/>
  <c r="A2583" i="71" s="1"/>
  <c r="A2584" i="71" s="1"/>
  <c r="A2585" i="71" s="1"/>
  <c r="A2586" i="71" s="1"/>
  <c r="A2587" i="71" s="1"/>
  <c r="A2588" i="71" s="1"/>
  <c r="A2589" i="71" s="1"/>
  <c r="A2590" i="71" s="1"/>
  <c r="A2591" i="71" s="1"/>
  <c r="A2592" i="71" s="1"/>
  <c r="A2593" i="71" s="1"/>
  <c r="A2594" i="71" s="1"/>
  <c r="A2595" i="71" s="1"/>
  <c r="A2596" i="71" s="1"/>
  <c r="A2597" i="71" s="1"/>
  <c r="A2598" i="71" s="1"/>
  <c r="A2599" i="71" s="1"/>
  <c r="A2600" i="71" s="1"/>
  <c r="A2601" i="71" s="1"/>
  <c r="A2602" i="71" s="1"/>
  <c r="A2603" i="71" s="1"/>
  <c r="A2604" i="71" s="1"/>
  <c r="A2605" i="71" s="1"/>
  <c r="A2606" i="71" s="1"/>
  <c r="A2607" i="71" s="1"/>
  <c r="A2608" i="71" s="1"/>
  <c r="A2609" i="71" s="1"/>
  <c r="A2610" i="71" s="1"/>
  <c r="A2611" i="71" s="1"/>
  <c r="A2612" i="71" s="1"/>
  <c r="A2613" i="71" s="1"/>
  <c r="A2614" i="71" s="1"/>
  <c r="A2615" i="71" s="1"/>
  <c r="A2616" i="71" s="1"/>
  <c r="A2617" i="71" s="1"/>
  <c r="A2618" i="71" s="1"/>
  <c r="A2619" i="71" s="1"/>
  <c r="A2620" i="71" s="1"/>
  <c r="A2621" i="71" s="1"/>
  <c r="A2622" i="71" s="1"/>
  <c r="A2623" i="71" s="1"/>
  <c r="A2624" i="71" s="1"/>
  <c r="A2625" i="71" s="1"/>
  <c r="A2626" i="71" s="1"/>
  <c r="A2627" i="71" s="1"/>
  <c r="A2628" i="71" s="1"/>
  <c r="A2629" i="71" s="1"/>
  <c r="A2630" i="71" s="1"/>
  <c r="A2631" i="71" s="1"/>
  <c r="A2632" i="71" s="1"/>
  <c r="A2633" i="71" s="1"/>
  <c r="A2634" i="71" s="1"/>
  <c r="A2635" i="71" s="1"/>
  <c r="A2636" i="71" s="1"/>
  <c r="A2637" i="71" s="1"/>
  <c r="A2638" i="71" s="1"/>
  <c r="A2639" i="71" s="1"/>
  <c r="A2640" i="71" s="1"/>
  <c r="A2641" i="71" s="1"/>
  <c r="A2642" i="71" s="1"/>
  <c r="A2643" i="71" s="1"/>
  <c r="A2644" i="71" s="1"/>
  <c r="A2645" i="71" s="1"/>
  <c r="A2646" i="71" s="1"/>
  <c r="A2647" i="71" s="1"/>
  <c r="A2648" i="71" s="1"/>
  <c r="A2649" i="71" s="1"/>
  <c r="A2650" i="71" s="1"/>
  <c r="A2651" i="71" s="1"/>
  <c r="A2652" i="71" s="1"/>
  <c r="A2653" i="71" s="1"/>
  <c r="A2654" i="71" s="1"/>
  <c r="A2655" i="71" s="1"/>
  <c r="A2656" i="71" s="1"/>
  <c r="A2657" i="71" s="1"/>
  <c r="A2658" i="71" s="1"/>
  <c r="A2659" i="71" s="1"/>
  <c r="A2660" i="71" s="1"/>
  <c r="A2661" i="71" s="1"/>
  <c r="A2662" i="71" s="1"/>
  <c r="A2663" i="71" s="1"/>
  <c r="A2664" i="71" s="1"/>
  <c r="A2665" i="71" s="1"/>
  <c r="A2666" i="71" s="1"/>
  <c r="A2667" i="71" s="1"/>
  <c r="A2668" i="71" s="1"/>
  <c r="A2669" i="71" s="1"/>
  <c r="A2670" i="71" s="1"/>
  <c r="A2671" i="71" s="1"/>
  <c r="A2672" i="71" s="1"/>
  <c r="A2673" i="71" s="1"/>
  <c r="A2674" i="71" s="1"/>
  <c r="A2675" i="71" s="1"/>
  <c r="A2676" i="71" s="1"/>
  <c r="A2677" i="71" s="1"/>
  <c r="A2678" i="71" s="1"/>
  <c r="A2679" i="71" s="1"/>
  <c r="A2680" i="71" s="1"/>
  <c r="A2681" i="71" s="1"/>
  <c r="A2682" i="71" s="1"/>
  <c r="A2683" i="71" s="1"/>
  <c r="A2684" i="71" s="1"/>
  <c r="A2685" i="71" s="1"/>
  <c r="A2686" i="71" s="1"/>
  <c r="A2687" i="71" s="1"/>
  <c r="A2688" i="71" s="1"/>
  <c r="A2689" i="71" s="1"/>
  <c r="A2690" i="71" s="1"/>
  <c r="A2691" i="71" s="1"/>
  <c r="A2692" i="71" s="1"/>
  <c r="A2693" i="71" s="1"/>
  <c r="A2694" i="71" s="1"/>
  <c r="A2695" i="71" s="1"/>
  <c r="A2696" i="71" s="1"/>
  <c r="A2697" i="71" s="1"/>
  <c r="A2698" i="71" s="1"/>
  <c r="A2699" i="71" s="1"/>
  <c r="A2700" i="71" s="1"/>
  <c r="A2701" i="71" s="1"/>
  <c r="A2702" i="71" s="1"/>
  <c r="A2703" i="71" s="1"/>
  <c r="A2704" i="71" s="1"/>
  <c r="A2705" i="71" s="1"/>
  <c r="A2706" i="71" s="1"/>
  <c r="A2707" i="71" s="1"/>
  <c r="A2708" i="71" s="1"/>
  <c r="A2709" i="71" s="1"/>
  <c r="A2710" i="71" s="1"/>
  <c r="A2711" i="71" s="1"/>
  <c r="A2712" i="71" s="1"/>
  <c r="A2713" i="71" s="1"/>
  <c r="A2714" i="71" s="1"/>
  <c r="A2715" i="71" s="1"/>
  <c r="A2716" i="71" s="1"/>
  <c r="A2717" i="71" s="1"/>
  <c r="A2718" i="71" s="1"/>
  <c r="A2719" i="71" s="1"/>
  <c r="A2720" i="71" s="1"/>
  <c r="A2721" i="71" s="1"/>
  <c r="A2722" i="71" s="1"/>
  <c r="A2723" i="71" s="1"/>
  <c r="A2724" i="71" s="1"/>
  <c r="A2725" i="71" s="1"/>
  <c r="A2726" i="71" s="1"/>
  <c r="A2727" i="71" s="1"/>
  <c r="A2728" i="71" s="1"/>
  <c r="A2729" i="71" s="1"/>
  <c r="A2730" i="71" s="1"/>
  <c r="A2731" i="71" s="1"/>
  <c r="A2732" i="71" s="1"/>
  <c r="A2733" i="71" s="1"/>
  <c r="A2734" i="71" s="1"/>
  <c r="A2735" i="71" s="1"/>
  <c r="A2736" i="71" s="1"/>
  <c r="A2737" i="71" s="1"/>
  <c r="A2738" i="71" s="1"/>
  <c r="A2739" i="71" s="1"/>
  <c r="A2740" i="71" s="1"/>
  <c r="A2741" i="71" s="1"/>
  <c r="A2742" i="71" s="1"/>
  <c r="A2743" i="71" s="1"/>
  <c r="A2744" i="71" s="1"/>
  <c r="A2745" i="71" s="1"/>
  <c r="A2746" i="71" s="1"/>
  <c r="A2747" i="71" s="1"/>
  <c r="A2748" i="71" s="1"/>
  <c r="A2749" i="71" s="1"/>
  <c r="A2750" i="71" s="1"/>
  <c r="A2751" i="71" s="1"/>
  <c r="A2752" i="71" s="1"/>
  <c r="A2753" i="71" s="1"/>
  <c r="A2754" i="71" s="1"/>
  <c r="A2755" i="71" s="1"/>
  <c r="A2756" i="71" s="1"/>
  <c r="A2757" i="71" s="1"/>
  <c r="A2758" i="71" s="1"/>
  <c r="A2759" i="71" s="1"/>
  <c r="A2760" i="71" s="1"/>
  <c r="A2761" i="71" s="1"/>
  <c r="A2762" i="71" s="1"/>
  <c r="A2763" i="71" s="1"/>
  <c r="A2764" i="71" s="1"/>
  <c r="A2765" i="71" s="1"/>
  <c r="A2766" i="71" s="1"/>
  <c r="A2767" i="71" s="1"/>
  <c r="A2768" i="71" s="1"/>
  <c r="A2769" i="71" s="1"/>
  <c r="A2770" i="71" s="1"/>
  <c r="A2771" i="71" s="1"/>
  <c r="A2772" i="71" s="1"/>
  <c r="A2773" i="71" s="1"/>
  <c r="A2774" i="71" s="1"/>
  <c r="A2775" i="71" s="1"/>
  <c r="A2776" i="71" s="1"/>
  <c r="A2777" i="71" s="1"/>
  <c r="A2778" i="71" s="1"/>
  <c r="A2779" i="71" s="1"/>
  <c r="A2780" i="71" s="1"/>
  <c r="A2781" i="71" s="1"/>
  <c r="A2782" i="71" s="1"/>
  <c r="A2783" i="71" s="1"/>
  <c r="A2784" i="71" s="1"/>
  <c r="A2785" i="71" s="1"/>
  <c r="A2786" i="71" s="1"/>
  <c r="A2787" i="71" s="1"/>
  <c r="A2788" i="71" s="1"/>
  <c r="A2789" i="71" s="1"/>
  <c r="A2790" i="71" s="1"/>
  <c r="A2791" i="71" s="1"/>
  <c r="A2792" i="71" s="1"/>
  <c r="A2793" i="71" s="1"/>
  <c r="A2794" i="71" s="1"/>
  <c r="A2795" i="71" s="1"/>
  <c r="A2796" i="71" s="1"/>
  <c r="A2797" i="71" s="1"/>
  <c r="A2798" i="71" s="1"/>
  <c r="A2799" i="71" s="1"/>
  <c r="A2800" i="71" s="1"/>
  <c r="A2801" i="71" s="1"/>
  <c r="A2802" i="71" s="1"/>
  <c r="A2803" i="71" s="1"/>
  <c r="A2804" i="71" s="1"/>
  <c r="A2805" i="71" s="1"/>
  <c r="A2806" i="71" s="1"/>
  <c r="A2807" i="71" s="1"/>
  <c r="A2808" i="71" s="1"/>
  <c r="A2809" i="71" s="1"/>
  <c r="A2810" i="71" s="1"/>
  <c r="A2811" i="71" s="1"/>
  <c r="A2812" i="71" s="1"/>
  <c r="A2813" i="71" s="1"/>
  <c r="A2814" i="71" s="1"/>
  <c r="A2815" i="71" s="1"/>
  <c r="A2816" i="71" s="1"/>
  <c r="A2817" i="71" s="1"/>
  <c r="A2818" i="71" s="1"/>
  <c r="A2819" i="71" s="1"/>
  <c r="A2820" i="71" s="1"/>
  <c r="A2821" i="71" s="1"/>
  <c r="A2822" i="71" s="1"/>
  <c r="A2823" i="71" s="1"/>
  <c r="A2824" i="71" s="1"/>
  <c r="A2825" i="71" s="1"/>
  <c r="A2826" i="71" s="1"/>
  <c r="A2827" i="71" s="1"/>
  <c r="A2828" i="71" s="1"/>
  <c r="A2829" i="71" s="1"/>
  <c r="A2830" i="71" s="1"/>
  <c r="A2831" i="71" s="1"/>
  <c r="A2832" i="71" s="1"/>
  <c r="A2833" i="71" s="1"/>
  <c r="A2834" i="71" s="1"/>
  <c r="A2835" i="71" s="1"/>
  <c r="A2836" i="71" s="1"/>
  <c r="A2837" i="71" s="1"/>
  <c r="A2838" i="71" s="1"/>
  <c r="A2839" i="71" s="1"/>
  <c r="A2840" i="71" s="1"/>
  <c r="A2841" i="71" s="1"/>
  <c r="A2842" i="71" s="1"/>
  <c r="A2843" i="71" s="1"/>
  <c r="A2844" i="71" s="1"/>
  <c r="A2845" i="71" s="1"/>
  <c r="A2846" i="71" s="1"/>
  <c r="A2847" i="71" s="1"/>
  <c r="A2848" i="71" s="1"/>
  <c r="A2849" i="71" s="1"/>
  <c r="A2850" i="71" s="1"/>
  <c r="A2851" i="71" s="1"/>
  <c r="A2852" i="71" s="1"/>
  <c r="A2853" i="71" s="1"/>
  <c r="A2854" i="71" s="1"/>
  <c r="A2855" i="71" s="1"/>
  <c r="A2856" i="71" s="1"/>
  <c r="A2857" i="71" s="1"/>
  <c r="A2858" i="71" s="1"/>
  <c r="A2859" i="71" s="1"/>
  <c r="A2860" i="71" s="1"/>
  <c r="A2861" i="71" s="1"/>
  <c r="A2862" i="71" s="1"/>
  <c r="A2863" i="71" s="1"/>
  <c r="A2864" i="71" s="1"/>
  <c r="A2865" i="71" s="1"/>
  <c r="A2866" i="71" s="1"/>
  <c r="A2867" i="71" s="1"/>
  <c r="A2868" i="71" s="1"/>
  <c r="A2869" i="71" s="1"/>
  <c r="A2870" i="71" s="1"/>
  <c r="A2871" i="71" s="1"/>
  <c r="A2872" i="71" s="1"/>
  <c r="A2873" i="71" s="1"/>
  <c r="A2874" i="71" s="1"/>
  <c r="A2875" i="71" s="1"/>
  <c r="A2876" i="71" s="1"/>
  <c r="A2877" i="71" s="1"/>
  <c r="A2878" i="71" s="1"/>
  <c r="A2879" i="71" s="1"/>
  <c r="A2880" i="71" s="1"/>
  <c r="A2881" i="71" s="1"/>
  <c r="A2882" i="71" s="1"/>
  <c r="A2883" i="71" s="1"/>
  <c r="A2884" i="71" s="1"/>
  <c r="A2885" i="71" s="1"/>
  <c r="A2886" i="71" s="1"/>
  <c r="A2887" i="71" s="1"/>
  <c r="A2888" i="71" s="1"/>
  <c r="A2889" i="71" s="1"/>
  <c r="A2890" i="71" s="1"/>
  <c r="A2891" i="71" s="1"/>
  <c r="A2892" i="71" s="1"/>
  <c r="A2893" i="71" s="1"/>
  <c r="A2894" i="71" s="1"/>
  <c r="A2895" i="71" s="1"/>
  <c r="A2896" i="71" s="1"/>
  <c r="A2897" i="71" s="1"/>
  <c r="A2898" i="71" s="1"/>
  <c r="A2899" i="71" s="1"/>
  <c r="A2900" i="71" s="1"/>
  <c r="A2901" i="71" s="1"/>
  <c r="A2902" i="71" s="1"/>
  <c r="A2903" i="71" s="1"/>
  <c r="A2904" i="71" s="1"/>
  <c r="A2905" i="71" s="1"/>
  <c r="A2906" i="71" s="1"/>
  <c r="A2907" i="71" s="1"/>
  <c r="A2908" i="71" s="1"/>
  <c r="A2909" i="71" s="1"/>
  <c r="A2910" i="71" s="1"/>
  <c r="A2911" i="71" s="1"/>
  <c r="A2912" i="71" s="1"/>
  <c r="A2913" i="71" s="1"/>
  <c r="A2914" i="71" s="1"/>
  <c r="A2915" i="71" s="1"/>
  <c r="A2916" i="71" s="1"/>
  <c r="A2917" i="71" s="1"/>
  <c r="A2918" i="71" s="1"/>
  <c r="A2919" i="71" s="1"/>
  <c r="A2920" i="71" s="1"/>
  <c r="A2921" i="71" s="1"/>
  <c r="A2922" i="71" s="1"/>
  <c r="A2923" i="71" s="1"/>
  <c r="A2924" i="71" s="1"/>
  <c r="A2925" i="71" s="1"/>
  <c r="A2926" i="71" s="1"/>
  <c r="A2927" i="71" s="1"/>
  <c r="A2928" i="71" s="1"/>
  <c r="A2929" i="71" s="1"/>
  <c r="A2930" i="71" s="1"/>
  <c r="A2931" i="71" s="1"/>
  <c r="A2932" i="71" s="1"/>
  <c r="A2933" i="71" s="1"/>
  <c r="A2934" i="71" s="1"/>
  <c r="A2935" i="71" s="1"/>
  <c r="A2936" i="71" s="1"/>
  <c r="A2937" i="71" s="1"/>
  <c r="A2938" i="71" s="1"/>
  <c r="A2939" i="71" s="1"/>
  <c r="A2940" i="71" s="1"/>
  <c r="A2941" i="71" s="1"/>
  <c r="A2942" i="71" s="1"/>
  <c r="A2943" i="71" s="1"/>
  <c r="A2944" i="71" s="1"/>
  <c r="A2945" i="71" s="1"/>
  <c r="A2946" i="71" s="1"/>
  <c r="A2947" i="71" s="1"/>
  <c r="A2948" i="71" s="1"/>
  <c r="A2949" i="71" s="1"/>
  <c r="A2950" i="71" s="1"/>
  <c r="A2951" i="71" s="1"/>
  <c r="A2952" i="71" s="1"/>
  <c r="A2953" i="71" s="1"/>
  <c r="A2954" i="71" s="1"/>
  <c r="A2955" i="71" s="1"/>
  <c r="A2956" i="71" s="1"/>
  <c r="A2957" i="71" s="1"/>
  <c r="A2958" i="71" s="1"/>
  <c r="A2959" i="71" s="1"/>
  <c r="A2960" i="71" s="1"/>
  <c r="A2961" i="71" s="1"/>
  <c r="A2962" i="71" s="1"/>
  <c r="A2963" i="71" s="1"/>
  <c r="A2964" i="71" s="1"/>
  <c r="A2965" i="71" s="1"/>
  <c r="A2966" i="71" s="1"/>
  <c r="A2967" i="71" s="1"/>
  <c r="A2968" i="71" s="1"/>
  <c r="A2969" i="71" s="1"/>
  <c r="A2970" i="71" s="1"/>
  <c r="A2971" i="71" s="1"/>
  <c r="A2972" i="71" s="1"/>
  <c r="A2973" i="71" s="1"/>
  <c r="A2974" i="71" s="1"/>
  <c r="A2975" i="71" s="1"/>
  <c r="A2976" i="71" s="1"/>
  <c r="A2977" i="71" s="1"/>
  <c r="A2978" i="71" s="1"/>
  <c r="A2979" i="71" s="1"/>
  <c r="A2980" i="71" s="1"/>
  <c r="A2981" i="71" s="1"/>
  <c r="A2982" i="71" s="1"/>
  <c r="A2983" i="71" s="1"/>
  <c r="A2984" i="71" s="1"/>
  <c r="A2985" i="71" s="1"/>
  <c r="A2986" i="71" s="1"/>
  <c r="A2987" i="71" s="1"/>
  <c r="A2988" i="71" s="1"/>
  <c r="A2989" i="71" s="1"/>
  <c r="A2990" i="71" s="1"/>
  <c r="A2991" i="71" s="1"/>
  <c r="A2992" i="71" s="1"/>
  <c r="A2993" i="71" s="1"/>
  <c r="A2994" i="71" s="1"/>
  <c r="A2995" i="71" s="1"/>
  <c r="A2996" i="71" s="1"/>
  <c r="A2997" i="71" s="1"/>
  <c r="A2998" i="71" s="1"/>
  <c r="A2999" i="71" s="1"/>
  <c r="A3000" i="71" s="1"/>
  <c r="A3001" i="71" s="1"/>
  <c r="A3002" i="71" s="1"/>
  <c r="A3003" i="71" s="1"/>
  <c r="A3004" i="71" s="1"/>
  <c r="A3005" i="71" s="1"/>
  <c r="A3006" i="71" s="1"/>
  <c r="A3007" i="71" s="1"/>
  <c r="A3008" i="71" s="1"/>
  <c r="A3009" i="71" s="1"/>
  <c r="A3010" i="71" s="1"/>
  <c r="A3011" i="71" s="1"/>
  <c r="A3012" i="71" s="1"/>
  <c r="A3013" i="71" s="1"/>
  <c r="A3014" i="71" s="1"/>
  <c r="A3015" i="71" s="1"/>
  <c r="A3016" i="71" s="1"/>
  <c r="A3017" i="71" s="1"/>
  <c r="A3018" i="71" s="1"/>
  <c r="A3019" i="71" s="1"/>
  <c r="A3020" i="71" s="1"/>
  <c r="A3021" i="71" s="1"/>
  <c r="A3022" i="71" s="1"/>
  <c r="A3023" i="71" s="1"/>
  <c r="A3024" i="71" s="1"/>
  <c r="A3025" i="71" s="1"/>
  <c r="A3026" i="71" s="1"/>
  <c r="A3027" i="71" s="1"/>
  <c r="A3028" i="71" s="1"/>
  <c r="A3029" i="71" s="1"/>
  <c r="A3030" i="71" s="1"/>
  <c r="A3031" i="71" s="1"/>
  <c r="A3032" i="71" s="1"/>
  <c r="A3033" i="71" s="1"/>
  <c r="A3034" i="71" s="1"/>
  <c r="A3035" i="71" s="1"/>
  <c r="A3036" i="71" s="1"/>
  <c r="A3037" i="71" s="1"/>
  <c r="A3038" i="71" s="1"/>
  <c r="A3039" i="71" s="1"/>
  <c r="A3040" i="71" s="1"/>
  <c r="A3041" i="71" s="1"/>
  <c r="A3042" i="71" s="1"/>
  <c r="A3043" i="71" s="1"/>
  <c r="A3044" i="71" s="1"/>
  <c r="A3045" i="71" s="1"/>
  <c r="A3046" i="71" s="1"/>
  <c r="A3047" i="71" s="1"/>
  <c r="A3048" i="71" s="1"/>
  <c r="A3049" i="71" s="1"/>
  <c r="A3050" i="71" s="1"/>
  <c r="A3051" i="71" s="1"/>
  <c r="A3052" i="71" s="1"/>
  <c r="A3053" i="71" s="1"/>
  <c r="A3054" i="71" s="1"/>
  <c r="A3055" i="71" s="1"/>
  <c r="A3056" i="71" s="1"/>
  <c r="A3057" i="71" s="1"/>
  <c r="A3058" i="71" s="1"/>
  <c r="A3059" i="71" s="1"/>
  <c r="A3060" i="71" s="1"/>
  <c r="A3061" i="71" s="1"/>
  <c r="A3062" i="71" s="1"/>
  <c r="A3063" i="71" s="1"/>
  <c r="A3064" i="71" s="1"/>
  <c r="A3065" i="71" s="1"/>
  <c r="A3066" i="71" s="1"/>
  <c r="A3067" i="71" s="1"/>
  <c r="A3068" i="71" s="1"/>
  <c r="A3069" i="71" s="1"/>
  <c r="A3070" i="71" s="1"/>
  <c r="A3071" i="71" s="1"/>
  <c r="A3072" i="71" s="1"/>
  <c r="A3073" i="71" s="1"/>
  <c r="A3074" i="71" s="1"/>
  <c r="A3075" i="71" s="1"/>
  <c r="A3076" i="71" s="1"/>
  <c r="A3077" i="71" s="1"/>
  <c r="A3078" i="71" s="1"/>
  <c r="A3079" i="71" s="1"/>
  <c r="A3080" i="71" s="1"/>
  <c r="A3081" i="71" s="1"/>
  <c r="A3082" i="71" s="1"/>
  <c r="A3083" i="71" s="1"/>
  <c r="A3084" i="71" s="1"/>
  <c r="A3085" i="71" s="1"/>
  <c r="A3086" i="71" s="1"/>
  <c r="A3087" i="71" s="1"/>
  <c r="A3088" i="71" s="1"/>
  <c r="A3089" i="71" s="1"/>
  <c r="A3090" i="71" s="1"/>
  <c r="A3091" i="71" s="1"/>
  <c r="A3092" i="71" s="1"/>
  <c r="A3093" i="71" s="1"/>
  <c r="A3094" i="71" s="1"/>
  <c r="A3095" i="71" s="1"/>
  <c r="A3096" i="71" s="1"/>
  <c r="A3097" i="71" s="1"/>
  <c r="A3098" i="71" s="1"/>
  <c r="A3099" i="71" s="1"/>
  <c r="A3100" i="71" s="1"/>
  <c r="A3101" i="71" s="1"/>
  <c r="A3102" i="71" s="1"/>
  <c r="A3103" i="71" s="1"/>
  <c r="A3104" i="71" s="1"/>
  <c r="A3105" i="71" s="1"/>
  <c r="A3106" i="71" s="1"/>
  <c r="A3107" i="71" s="1"/>
  <c r="A3108" i="71" s="1"/>
  <c r="A3109" i="71" s="1"/>
  <c r="A3110" i="71" s="1"/>
  <c r="A3111" i="71" s="1"/>
  <c r="A3112" i="71" s="1"/>
  <c r="A3113" i="71" s="1"/>
  <c r="A3114" i="71" s="1"/>
  <c r="A3115" i="71" s="1"/>
  <c r="A3116" i="71" s="1"/>
  <c r="A3117" i="71" s="1"/>
  <c r="A3118" i="71" s="1"/>
  <c r="A3119" i="71" s="1"/>
  <c r="A3120" i="71" s="1"/>
  <c r="A3121" i="71" s="1"/>
  <c r="A3122" i="71" s="1"/>
  <c r="A3123" i="71" s="1"/>
  <c r="A3124" i="71" s="1"/>
  <c r="A3125" i="71" s="1"/>
  <c r="A3126" i="71" s="1"/>
  <c r="A3127" i="71" s="1"/>
  <c r="A3128" i="71" s="1"/>
  <c r="A3129" i="71" s="1"/>
  <c r="A3130" i="71" s="1"/>
  <c r="A3131" i="71" s="1"/>
  <c r="A3132" i="71" s="1"/>
  <c r="A3133" i="71" s="1"/>
  <c r="A3134" i="71" s="1"/>
  <c r="A3135" i="71" s="1"/>
  <c r="A3136" i="71" s="1"/>
  <c r="A3137" i="71" s="1"/>
  <c r="A3138" i="71" s="1"/>
  <c r="A3139" i="71" s="1"/>
  <c r="A3140" i="71" s="1"/>
  <c r="A3141" i="71" s="1"/>
  <c r="A3142" i="71" s="1"/>
  <c r="A3143" i="71" s="1"/>
  <c r="A3144" i="71" s="1"/>
  <c r="A3145" i="71" s="1"/>
  <c r="A3146" i="71" s="1"/>
  <c r="A3147" i="71" s="1"/>
  <c r="A3148" i="71" s="1"/>
  <c r="A3149" i="71" s="1"/>
  <c r="A3150" i="71" s="1"/>
  <c r="A3151" i="71" s="1"/>
  <c r="A3152" i="71" s="1"/>
  <c r="A3153" i="71" s="1"/>
  <c r="A3154" i="71" s="1"/>
  <c r="A3155" i="71" s="1"/>
  <c r="A3156" i="71" s="1"/>
  <c r="A3157" i="71" s="1"/>
  <c r="A3158" i="71" s="1"/>
  <c r="A3159" i="71" s="1"/>
  <c r="A3160" i="71" s="1"/>
  <c r="A3161" i="71" s="1"/>
  <c r="A3162" i="71" s="1"/>
  <c r="A3163" i="71" s="1"/>
  <c r="A3164" i="71" s="1"/>
  <c r="A3165" i="71" s="1"/>
  <c r="A3166" i="71" s="1"/>
  <c r="A3167" i="71" s="1"/>
  <c r="A3168" i="71" s="1"/>
  <c r="A3169" i="71" s="1"/>
  <c r="A3170" i="71" s="1"/>
  <c r="A3171" i="71" s="1"/>
  <c r="A3172" i="71" s="1"/>
  <c r="A3173" i="71" s="1"/>
  <c r="A3174" i="71" s="1"/>
  <c r="A3175" i="71" s="1"/>
  <c r="A3176" i="71" s="1"/>
  <c r="A3177" i="71" s="1"/>
  <c r="A3178" i="71" s="1"/>
  <c r="A3179" i="71" s="1"/>
  <c r="A3180" i="71" s="1"/>
  <c r="A3181" i="71" s="1"/>
  <c r="A3182" i="71" s="1"/>
  <c r="A3183" i="71" s="1"/>
  <c r="A3184" i="71" s="1"/>
  <c r="A3185" i="71" s="1"/>
  <c r="A3186" i="71" s="1"/>
  <c r="A3187" i="71" s="1"/>
  <c r="A3188" i="71" s="1"/>
  <c r="A3189" i="71" s="1"/>
  <c r="A3190" i="71" s="1"/>
  <c r="A3191" i="71" s="1"/>
  <c r="A3192" i="71" s="1"/>
  <c r="A3193" i="71" s="1"/>
  <c r="A3194" i="71" s="1"/>
  <c r="A3195" i="71" s="1"/>
  <c r="A3196" i="71" s="1"/>
  <c r="A3197" i="71" s="1"/>
  <c r="A3198" i="71" s="1"/>
  <c r="A3199" i="71" s="1"/>
  <c r="A3200" i="71" s="1"/>
  <c r="A3201" i="71" s="1"/>
  <c r="A3202" i="71" s="1"/>
  <c r="A3203" i="71" s="1"/>
  <c r="A3204" i="71" s="1"/>
  <c r="A3205" i="71" s="1"/>
  <c r="A3206" i="71" s="1"/>
  <c r="A3207" i="71" s="1"/>
  <c r="A3208" i="71" s="1"/>
  <c r="A3209" i="71" s="1"/>
  <c r="A3210" i="71" s="1"/>
  <c r="A3211" i="71" s="1"/>
  <c r="A3212" i="71" s="1"/>
  <c r="A3213" i="71" s="1"/>
  <c r="A3214" i="71" s="1"/>
  <c r="A3215" i="71" s="1"/>
  <c r="A3216" i="71" s="1"/>
  <c r="A3217" i="71" s="1"/>
  <c r="A3218" i="71" s="1"/>
  <c r="A3219" i="71" s="1"/>
  <c r="A3220" i="71" s="1"/>
  <c r="A3221" i="71" s="1"/>
  <c r="A3222" i="71" s="1"/>
  <c r="A3223" i="71" s="1"/>
  <c r="A3224" i="71" s="1"/>
  <c r="A3225" i="71" s="1"/>
  <c r="A3226" i="71" s="1"/>
  <c r="A3227" i="71" s="1"/>
  <c r="A3228" i="71" s="1"/>
  <c r="A3229" i="71" s="1"/>
  <c r="A3230" i="71" s="1"/>
  <c r="A3231" i="71" s="1"/>
  <c r="A3232" i="71" s="1"/>
  <c r="A3233" i="71" s="1"/>
  <c r="A3234" i="71" s="1"/>
  <c r="A3235" i="71" s="1"/>
  <c r="A3236" i="71" s="1"/>
  <c r="A3237" i="71" s="1"/>
  <c r="A3238" i="71" s="1"/>
  <c r="A3239" i="71" s="1"/>
  <c r="A3240" i="71" s="1"/>
  <c r="A3241" i="71" s="1"/>
  <c r="A3242" i="71" s="1"/>
  <c r="A3243" i="71" s="1"/>
  <c r="A3244" i="71" s="1"/>
  <c r="A3245" i="71" s="1"/>
  <c r="A3246" i="71" s="1"/>
  <c r="A3247" i="71" s="1"/>
  <c r="A3248" i="71" s="1"/>
  <c r="A3249" i="71" s="1"/>
  <c r="A3250" i="71" s="1"/>
  <c r="A3251" i="71" s="1"/>
  <c r="A3252" i="71" s="1"/>
  <c r="A3253" i="71" s="1"/>
  <c r="A3254" i="71" s="1"/>
  <c r="A3255" i="71" s="1"/>
  <c r="A3256" i="71" s="1"/>
  <c r="A3257" i="71" s="1"/>
  <c r="A3258" i="71" s="1"/>
  <c r="A3259" i="71" s="1"/>
  <c r="A3260" i="71" s="1"/>
  <c r="A3261" i="71" s="1"/>
  <c r="A3262" i="71" s="1"/>
  <c r="A3263" i="71" s="1"/>
  <c r="A3264" i="71" s="1"/>
  <c r="A3265" i="71" s="1"/>
  <c r="A3266" i="71" s="1"/>
  <c r="A3267" i="71" s="1"/>
  <c r="A3268" i="71" s="1"/>
  <c r="A3269" i="71" s="1"/>
  <c r="A3270" i="71" s="1"/>
  <c r="A3271" i="71" s="1"/>
  <c r="A3272" i="71" s="1"/>
  <c r="A3273" i="71" s="1"/>
  <c r="A3274" i="71" s="1"/>
  <c r="A3275" i="71" s="1"/>
  <c r="A3276" i="71" s="1"/>
  <c r="A3277" i="71" s="1"/>
  <c r="A3278" i="71" s="1"/>
  <c r="A3279" i="71" s="1"/>
  <c r="A3280" i="71" s="1"/>
  <c r="A3281" i="71" s="1"/>
  <c r="A3282" i="71" s="1"/>
  <c r="A3283" i="71" s="1"/>
  <c r="A3284" i="71" s="1"/>
  <c r="A3285" i="71" s="1"/>
  <c r="A3286" i="71" s="1"/>
  <c r="A3287" i="71" s="1"/>
  <c r="A3288" i="71" s="1"/>
  <c r="A3289" i="71" s="1"/>
  <c r="A3290" i="71" s="1"/>
  <c r="A3291" i="71" s="1"/>
  <c r="A3292" i="71" s="1"/>
  <c r="A3293" i="71" s="1"/>
  <c r="A3294" i="71" s="1"/>
  <c r="A3295" i="71" s="1"/>
  <c r="A3296" i="71" s="1"/>
  <c r="A3297" i="71" s="1"/>
  <c r="A3298" i="71" s="1"/>
  <c r="A3299" i="71" s="1"/>
  <c r="A3300" i="71" s="1"/>
  <c r="A3301" i="71" s="1"/>
  <c r="A3302" i="71" s="1"/>
  <c r="A3303" i="71" s="1"/>
  <c r="A3304" i="71" s="1"/>
  <c r="A3305" i="71" s="1"/>
  <c r="A3306" i="71" s="1"/>
  <c r="A3307" i="71" s="1"/>
  <c r="A3308" i="71" s="1"/>
  <c r="A3309" i="71" s="1"/>
  <c r="A3310" i="71" s="1"/>
  <c r="A3311" i="71" s="1"/>
  <c r="A3312" i="71" s="1"/>
  <c r="A3313" i="71" s="1"/>
  <c r="A3314" i="71" s="1"/>
  <c r="A3315" i="71" s="1"/>
  <c r="A3316" i="71" s="1"/>
  <c r="A3317" i="71" s="1"/>
  <c r="A3318" i="71" s="1"/>
  <c r="A3319" i="71" s="1"/>
  <c r="A3320" i="71" s="1"/>
  <c r="A3321" i="71" s="1"/>
  <c r="A3322" i="71" s="1"/>
  <c r="A3323" i="71" s="1"/>
  <c r="A3324" i="71" s="1"/>
  <c r="A3325" i="71" s="1"/>
  <c r="A3326" i="71" s="1"/>
  <c r="A3327" i="71" s="1"/>
  <c r="A3328" i="71" s="1"/>
  <c r="A3329" i="71" s="1"/>
  <c r="A3330" i="71" s="1"/>
  <c r="A3331" i="71" s="1"/>
  <c r="A3332" i="71" s="1"/>
  <c r="A3333" i="71" s="1"/>
  <c r="A3334" i="71" s="1"/>
  <c r="A3335" i="71" s="1"/>
  <c r="A3336" i="71" s="1"/>
  <c r="A3337" i="71" s="1"/>
  <c r="A3338" i="71" s="1"/>
  <c r="A3339" i="71" s="1"/>
  <c r="A3340" i="71" s="1"/>
  <c r="A3341" i="71" s="1"/>
  <c r="A3342" i="71" s="1"/>
  <c r="A3343" i="71" s="1"/>
  <c r="A3344" i="71" s="1"/>
  <c r="A3345" i="71" s="1"/>
  <c r="A3346" i="71" s="1"/>
  <c r="A3347" i="71" s="1"/>
  <c r="A3348" i="71" s="1"/>
  <c r="A3349" i="71" s="1"/>
  <c r="A3350" i="71" s="1"/>
  <c r="A3351" i="71" s="1"/>
  <c r="A3352" i="71" s="1"/>
  <c r="A3353" i="71" s="1"/>
  <c r="A3354" i="71" s="1"/>
  <c r="A3355" i="71" s="1"/>
  <c r="A3356" i="71" s="1"/>
  <c r="A3357" i="71" s="1"/>
  <c r="A3358" i="71" s="1"/>
  <c r="A3359" i="71" s="1"/>
  <c r="A3360" i="71" s="1"/>
  <c r="A3361" i="71" s="1"/>
  <c r="A3362" i="71" s="1"/>
  <c r="A3363" i="71" s="1"/>
  <c r="A3364" i="71" s="1"/>
  <c r="A3365" i="71" s="1"/>
  <c r="A3366" i="71" s="1"/>
  <c r="A3367" i="71" s="1"/>
  <c r="A3368" i="71" s="1"/>
  <c r="A3369" i="71" s="1"/>
  <c r="A3370" i="71" s="1"/>
  <c r="A3371" i="71" s="1"/>
  <c r="A3372" i="71" s="1"/>
  <c r="A3373" i="71" s="1"/>
  <c r="A3374" i="71" s="1"/>
  <c r="A3375" i="71" s="1"/>
  <c r="A3376" i="71" s="1"/>
  <c r="A3377" i="71" s="1"/>
  <c r="A3378" i="71" s="1"/>
  <c r="A3379" i="71" s="1"/>
  <c r="A3380" i="71" s="1"/>
  <c r="A3381" i="71" s="1"/>
  <c r="A3382" i="71" s="1"/>
  <c r="A3383" i="71" s="1"/>
  <c r="A3384" i="71" s="1"/>
  <c r="A3385" i="71" s="1"/>
  <c r="A3386" i="71" s="1"/>
  <c r="A3387" i="71" s="1"/>
  <c r="A3388" i="71" s="1"/>
  <c r="A3389" i="71" s="1"/>
  <c r="A3390" i="71" s="1"/>
  <c r="A3391" i="71" s="1"/>
  <c r="A3392" i="71" s="1"/>
  <c r="A3393" i="71" s="1"/>
  <c r="A3394" i="71" s="1"/>
  <c r="A3395" i="71" s="1"/>
  <c r="A3396" i="71" s="1"/>
  <c r="A3397" i="71" s="1"/>
  <c r="A3398" i="71" s="1"/>
  <c r="A3399" i="71" s="1"/>
  <c r="A3400" i="71" s="1"/>
  <c r="A3401" i="71" s="1"/>
  <c r="A3402" i="71" s="1"/>
  <c r="A3403" i="71" s="1"/>
  <c r="A3404" i="71" s="1"/>
  <c r="A3405" i="71" s="1"/>
  <c r="A3406" i="71" s="1"/>
  <c r="A3407" i="71" s="1"/>
  <c r="A3408" i="71" s="1"/>
  <c r="A3409" i="71" s="1"/>
  <c r="A3410" i="71" s="1"/>
  <c r="A3411" i="71" s="1"/>
  <c r="A3412" i="71" s="1"/>
  <c r="A3413" i="71" s="1"/>
  <c r="A3414" i="71" s="1"/>
  <c r="A3415" i="71" s="1"/>
  <c r="A3416" i="71" s="1"/>
  <c r="A3417" i="71" s="1"/>
  <c r="A3418" i="71" s="1"/>
  <c r="A3419" i="71" s="1"/>
  <c r="A3420" i="71" s="1"/>
  <c r="A3421" i="71" s="1"/>
  <c r="A3422" i="71" s="1"/>
  <c r="A3423" i="71" s="1"/>
  <c r="A3424" i="71" s="1"/>
  <c r="A3425" i="71" s="1"/>
  <c r="A3426" i="71" s="1"/>
  <c r="A3427" i="71" s="1"/>
  <c r="A3428" i="71" s="1"/>
  <c r="A3429" i="71" s="1"/>
  <c r="A3430" i="71" s="1"/>
  <c r="A3431" i="71" s="1"/>
  <c r="A3432" i="71" s="1"/>
  <c r="A3433" i="71" s="1"/>
  <c r="A3434" i="71" s="1"/>
  <c r="A3435" i="71" s="1"/>
  <c r="A3436" i="71" s="1"/>
  <c r="A3437" i="71" s="1"/>
  <c r="A3438" i="71" s="1"/>
  <c r="A3439" i="71" s="1"/>
  <c r="A3440" i="71" s="1"/>
  <c r="A3441" i="71" s="1"/>
  <c r="A3442" i="71" s="1"/>
  <c r="A3443" i="71" s="1"/>
  <c r="A3444" i="71" s="1"/>
  <c r="A3445" i="71" s="1"/>
  <c r="A3446" i="71" s="1"/>
  <c r="A3447" i="71" s="1"/>
  <c r="A3448" i="71" s="1"/>
  <c r="A3449" i="71" s="1"/>
  <c r="A3450" i="71" s="1"/>
  <c r="A3451" i="71" s="1"/>
  <c r="A3452" i="71" s="1"/>
  <c r="A3453" i="71" s="1"/>
  <c r="A3454" i="71" s="1"/>
  <c r="A3455" i="71" s="1"/>
  <c r="A3456" i="71" s="1"/>
  <c r="A3457" i="71" s="1"/>
  <c r="A3458" i="71" s="1"/>
  <c r="A3459" i="71" s="1"/>
  <c r="A3460" i="71" s="1"/>
  <c r="A3461" i="71" s="1"/>
  <c r="A3462" i="71" s="1"/>
  <c r="A3463" i="71" s="1"/>
  <c r="A3464" i="71" s="1"/>
  <c r="A3465" i="71" s="1"/>
  <c r="A3466" i="71" s="1"/>
  <c r="A3467" i="71" s="1"/>
  <c r="A3468" i="71" s="1"/>
  <c r="A3469" i="71" s="1"/>
  <c r="A3470" i="71" s="1"/>
  <c r="A3471" i="71" s="1"/>
  <c r="A3472" i="71" s="1"/>
  <c r="A3473" i="71" s="1"/>
  <c r="A3474" i="71" s="1"/>
  <c r="A3475" i="71" s="1"/>
  <c r="A3476" i="71" s="1"/>
  <c r="A3477" i="71" s="1"/>
  <c r="A3478" i="71" s="1"/>
  <c r="A3479" i="71" s="1"/>
  <c r="A3480" i="71" s="1"/>
  <c r="A3481" i="71" s="1"/>
  <c r="A3482" i="71" s="1"/>
  <c r="A3483" i="71" s="1"/>
  <c r="A3484" i="71" s="1"/>
  <c r="A3485" i="71" s="1"/>
  <c r="A3486" i="71" s="1"/>
  <c r="A3487" i="71" s="1"/>
  <c r="A3488" i="71" s="1"/>
  <c r="A3489" i="71" s="1"/>
  <c r="A3490" i="71" s="1"/>
  <c r="A3491" i="71" s="1"/>
  <c r="A3492" i="71" s="1"/>
  <c r="A3493" i="71" s="1"/>
  <c r="A3494" i="71" s="1"/>
  <c r="A3495" i="71" s="1"/>
  <c r="A3496" i="71" s="1"/>
  <c r="A3497" i="71" s="1"/>
  <c r="A3498" i="71" s="1"/>
  <c r="A3499" i="71" s="1"/>
  <c r="A3500" i="71" s="1"/>
  <c r="A3501" i="71" s="1"/>
  <c r="A3502" i="71" s="1"/>
  <c r="A3503" i="71" s="1"/>
  <c r="A3504" i="71" s="1"/>
  <c r="A3505" i="71" s="1"/>
  <c r="A3506" i="71" s="1"/>
  <c r="A3507" i="71" s="1"/>
  <c r="A3508" i="71" s="1"/>
  <c r="A3509" i="71" s="1"/>
  <c r="A3510" i="71" s="1"/>
  <c r="A3511" i="71" s="1"/>
  <c r="A3512" i="71" s="1"/>
  <c r="A3513" i="71" s="1"/>
  <c r="A3514" i="71" s="1"/>
  <c r="A3515" i="71" s="1"/>
  <c r="A3516" i="71" s="1"/>
  <c r="A3517" i="71" s="1"/>
  <c r="A3518" i="71" s="1"/>
  <c r="A3519" i="71" s="1"/>
  <c r="A3520" i="71" s="1"/>
  <c r="A3521" i="71" s="1"/>
  <c r="A3522" i="71" s="1"/>
  <c r="A3523" i="71" s="1"/>
  <c r="A3524" i="71" s="1"/>
  <c r="A3525" i="71" s="1"/>
  <c r="A3526" i="71" s="1"/>
  <c r="A3527" i="71" s="1"/>
  <c r="A3528" i="71" s="1"/>
  <c r="A3529" i="71" s="1"/>
  <c r="A3530" i="71" s="1"/>
  <c r="A3531" i="71" s="1"/>
  <c r="A3532" i="71" s="1"/>
  <c r="A3533" i="71" s="1"/>
  <c r="A3534" i="71" s="1"/>
  <c r="A3535" i="71" s="1"/>
  <c r="A3536" i="71" s="1"/>
  <c r="A3537" i="71" s="1"/>
  <c r="A3538" i="71" s="1"/>
  <c r="A3539" i="71" s="1"/>
  <c r="A3540" i="71" s="1"/>
  <c r="A3541" i="71" s="1"/>
  <c r="A3542" i="71" s="1"/>
  <c r="A3543" i="71" s="1"/>
  <c r="A3544" i="71" s="1"/>
  <c r="A3545" i="71" s="1"/>
  <c r="A3546" i="71" s="1"/>
  <c r="A3547" i="71" s="1"/>
  <c r="A3548" i="71" s="1"/>
  <c r="A3549" i="71" s="1"/>
  <c r="A3550" i="71" s="1"/>
  <c r="A3551" i="71" s="1"/>
  <c r="A3552" i="71" s="1"/>
  <c r="A3553" i="71" s="1"/>
  <c r="A3554" i="71" s="1"/>
  <c r="A3555" i="71" s="1"/>
  <c r="A3556" i="71" s="1"/>
  <c r="A3557" i="71" s="1"/>
  <c r="A3558" i="71" s="1"/>
  <c r="A3559" i="71" s="1"/>
  <c r="A3560" i="71" s="1"/>
  <c r="A3561" i="71" s="1"/>
  <c r="A3562" i="71" s="1"/>
  <c r="A3563" i="71" s="1"/>
  <c r="A3564" i="71" s="1"/>
  <c r="A3565" i="71" s="1"/>
  <c r="A3566" i="71" s="1"/>
  <c r="A3567" i="71" s="1"/>
  <c r="A3568" i="71" s="1"/>
  <c r="A3569" i="71" s="1"/>
  <c r="A3570" i="71" s="1"/>
  <c r="A3571" i="71" s="1"/>
  <c r="A3572" i="71" s="1"/>
  <c r="A3573" i="71" s="1"/>
  <c r="A3574" i="71" s="1"/>
  <c r="A3575" i="71" s="1"/>
  <c r="A3576" i="71" s="1"/>
  <c r="A3577" i="71" s="1"/>
  <c r="A3578" i="71" s="1"/>
  <c r="A3579" i="71" s="1"/>
  <c r="A3580" i="71" s="1"/>
  <c r="A3581" i="71" s="1"/>
  <c r="A3582" i="71" s="1"/>
  <c r="A3583" i="71" s="1"/>
  <c r="A3584" i="71" s="1"/>
  <c r="A3585" i="71" s="1"/>
  <c r="A3586" i="71" s="1"/>
  <c r="A3587" i="71" s="1"/>
  <c r="A3588" i="71" s="1"/>
  <c r="A3589" i="71" s="1"/>
  <c r="A3590" i="71" s="1"/>
  <c r="A3591" i="71" s="1"/>
  <c r="A3592" i="71" s="1"/>
  <c r="A3593" i="71" s="1"/>
  <c r="A3594" i="71" s="1"/>
  <c r="A3595" i="71" s="1"/>
  <c r="A3596" i="71" s="1"/>
  <c r="A3597" i="71" s="1"/>
  <c r="A3598" i="71" s="1"/>
  <c r="A3599" i="71" s="1"/>
  <c r="A3600" i="71" s="1"/>
  <c r="A3601" i="71" s="1"/>
  <c r="A3602" i="71" s="1"/>
  <c r="A3603" i="71" s="1"/>
  <c r="A3604" i="71" s="1"/>
  <c r="A3605" i="71" s="1"/>
  <c r="A3606" i="71" s="1"/>
  <c r="A3607" i="71" s="1"/>
  <c r="A3608" i="71" s="1"/>
  <c r="A3609" i="71" s="1"/>
  <c r="A3610" i="71" s="1"/>
  <c r="A3611" i="71" s="1"/>
  <c r="A3612" i="71" s="1"/>
  <c r="A3613" i="71" s="1"/>
  <c r="A3614" i="71" s="1"/>
  <c r="A3615" i="71" s="1"/>
  <c r="A3616" i="71" s="1"/>
  <c r="A3617" i="71" s="1"/>
  <c r="A3618" i="71" s="1"/>
  <c r="A3619" i="71" s="1"/>
  <c r="A3620" i="71" s="1"/>
  <c r="A3621" i="71" s="1"/>
  <c r="A3622" i="71" s="1"/>
  <c r="A3623" i="71" s="1"/>
  <c r="A3624" i="71" s="1"/>
  <c r="A3625" i="71" s="1"/>
  <c r="A3626" i="71" s="1"/>
  <c r="A3627" i="71" s="1"/>
  <c r="A3628" i="71" s="1"/>
  <c r="A3629" i="71" s="1"/>
  <c r="A3630" i="71" s="1"/>
  <c r="A3631" i="71" s="1"/>
  <c r="A3632" i="71" s="1"/>
  <c r="A3633" i="71" s="1"/>
  <c r="A3634" i="71" s="1"/>
  <c r="A3635" i="71" s="1"/>
  <c r="A3636" i="71" s="1"/>
  <c r="A3637" i="71" s="1"/>
  <c r="A3638" i="71" s="1"/>
  <c r="A3639" i="71" s="1"/>
  <c r="A3640" i="71" s="1"/>
  <c r="A3641" i="71" s="1"/>
  <c r="A3642" i="71" s="1"/>
  <c r="A3643" i="71" s="1"/>
  <c r="A3644" i="71" s="1"/>
  <c r="A3645" i="71" s="1"/>
  <c r="A3646" i="71" s="1"/>
  <c r="A3647" i="71" s="1"/>
  <c r="A3648" i="71" s="1"/>
  <c r="A3649" i="71" s="1"/>
  <c r="A3650" i="71" s="1"/>
  <c r="A3651" i="71" s="1"/>
  <c r="A3652" i="71" s="1"/>
  <c r="A3653" i="71" s="1"/>
  <c r="A3654" i="71" s="1"/>
  <c r="A3655" i="71" s="1"/>
  <c r="A3656" i="71" s="1"/>
  <c r="A3657" i="71" s="1"/>
  <c r="A3658" i="71" s="1"/>
  <c r="A3659" i="71" s="1"/>
  <c r="A3660" i="71" s="1"/>
  <c r="A3661" i="71" s="1"/>
  <c r="A3662" i="71" s="1"/>
  <c r="A3663" i="71" s="1"/>
  <c r="A3664" i="71" s="1"/>
  <c r="A3665" i="71" s="1"/>
  <c r="A3666" i="71" s="1"/>
  <c r="A3667" i="71" s="1"/>
  <c r="A3668" i="71" s="1"/>
  <c r="A3669" i="71" s="1"/>
  <c r="A3670" i="71" s="1"/>
  <c r="A3671" i="71" s="1"/>
  <c r="A3672" i="71" s="1"/>
  <c r="A3673" i="71" s="1"/>
  <c r="A3674" i="71" s="1"/>
  <c r="A3675" i="71" s="1"/>
  <c r="A3676" i="71" s="1"/>
  <c r="A3677" i="71" s="1"/>
  <c r="A3678" i="71" s="1"/>
  <c r="A3679" i="71" s="1"/>
  <c r="A3680" i="71" s="1"/>
  <c r="A3681" i="71" s="1"/>
  <c r="A3682" i="71" s="1"/>
  <c r="A3683" i="71" s="1"/>
  <c r="A3684" i="71" s="1"/>
  <c r="A3685" i="71" s="1"/>
  <c r="A3686" i="71" s="1"/>
  <c r="A3687" i="71" s="1"/>
  <c r="A3688" i="71" s="1"/>
  <c r="A3689" i="71" s="1"/>
  <c r="A3690" i="71" s="1"/>
  <c r="A3691" i="71" s="1"/>
  <c r="A3692" i="71" s="1"/>
  <c r="A3693" i="71" s="1"/>
  <c r="A3694" i="71" s="1"/>
  <c r="A3695" i="71" s="1"/>
  <c r="A3696" i="71" s="1"/>
  <c r="A3697" i="71" s="1"/>
  <c r="A3698" i="71" s="1"/>
  <c r="A3699" i="71" s="1"/>
  <c r="A3700" i="71" s="1"/>
  <c r="A3701" i="71" s="1"/>
  <c r="A3702" i="71" s="1"/>
  <c r="A3703" i="71" s="1"/>
  <c r="A3704" i="71" s="1"/>
  <c r="A3705" i="71" s="1"/>
  <c r="A3706" i="71" s="1"/>
  <c r="A3707" i="71" s="1"/>
  <c r="A3708" i="71" s="1"/>
  <c r="A3709" i="71" s="1"/>
  <c r="A3710" i="71" s="1"/>
  <c r="A3711" i="71" s="1"/>
  <c r="A3712" i="71" s="1"/>
  <c r="A3713" i="71" s="1"/>
  <c r="A3714" i="71" s="1"/>
  <c r="A3715" i="71" s="1"/>
  <c r="A3716" i="71" s="1"/>
  <c r="A3717" i="71" s="1"/>
  <c r="A3718" i="71" s="1"/>
  <c r="A3719" i="71" s="1"/>
  <c r="A3720" i="71" s="1"/>
  <c r="A3721" i="71" s="1"/>
  <c r="A3722" i="71" s="1"/>
  <c r="A3723" i="71" s="1"/>
  <c r="A3724" i="71" s="1"/>
  <c r="A3725" i="71" s="1"/>
  <c r="A3726" i="71" s="1"/>
  <c r="A3727" i="71" s="1"/>
  <c r="A3728" i="71" s="1"/>
  <c r="A3729" i="71" s="1"/>
  <c r="A3730" i="71" s="1"/>
  <c r="A3731" i="71" s="1"/>
  <c r="A3732" i="71" s="1"/>
  <c r="A3733" i="71" s="1"/>
  <c r="A3734" i="71" s="1"/>
  <c r="A3735" i="71" s="1"/>
  <c r="A3736" i="71" s="1"/>
  <c r="A3737" i="71" s="1"/>
  <c r="A3738" i="71" s="1"/>
  <c r="A3739" i="71" s="1"/>
  <c r="A3740" i="71" s="1"/>
  <c r="A3741" i="71" s="1"/>
  <c r="A3742" i="71" s="1"/>
  <c r="A3743" i="71" s="1"/>
  <c r="A3744" i="71" s="1"/>
  <c r="A3745" i="71" s="1"/>
  <c r="A3746" i="71" s="1"/>
  <c r="A3747" i="71" s="1"/>
  <c r="A3748" i="71" s="1"/>
  <c r="A3749" i="71" s="1"/>
  <c r="A3750" i="71" s="1"/>
  <c r="A3751" i="71" s="1"/>
  <c r="A3752" i="71" s="1"/>
  <c r="A3753" i="71" s="1"/>
  <c r="A3754" i="71" s="1"/>
  <c r="A3755" i="71" s="1"/>
  <c r="A3756" i="71" s="1"/>
  <c r="A3757" i="71" s="1"/>
  <c r="A3758" i="71" s="1"/>
  <c r="A3759" i="71" s="1"/>
  <c r="A3760" i="71" s="1"/>
  <c r="A3761" i="71" s="1"/>
  <c r="A3762" i="71" s="1"/>
  <c r="A3763" i="71" s="1"/>
  <c r="A3764" i="71" s="1"/>
  <c r="A3765" i="71" s="1"/>
  <c r="A3766" i="71" s="1"/>
  <c r="A3767" i="71" s="1"/>
  <c r="A3768" i="71" s="1"/>
  <c r="A3769" i="71" s="1"/>
  <c r="A3770" i="71" s="1"/>
  <c r="A3771" i="71" s="1"/>
  <c r="A3772" i="71" s="1"/>
  <c r="A3773" i="71" s="1"/>
  <c r="A3774" i="71" s="1"/>
  <c r="A3775" i="71" s="1"/>
  <c r="A3776" i="71" s="1"/>
  <c r="A3777" i="71" s="1"/>
  <c r="A3778" i="71" s="1"/>
  <c r="A3779" i="71" s="1"/>
  <c r="A3780" i="71" s="1"/>
  <c r="A3781" i="71" s="1"/>
  <c r="A3782" i="71" s="1"/>
  <c r="A3783" i="71" s="1"/>
  <c r="A3784" i="71" s="1"/>
  <c r="A3785" i="71" s="1"/>
  <c r="A3786" i="71" s="1"/>
  <c r="A3787" i="71" s="1"/>
  <c r="A3788" i="71" s="1"/>
  <c r="A3789" i="71" s="1"/>
  <c r="A3790" i="71" s="1"/>
  <c r="A3791" i="71" s="1"/>
  <c r="A3792" i="71" s="1"/>
  <c r="A3793" i="71" s="1"/>
  <c r="A3794" i="71" s="1"/>
  <c r="A3795" i="71" s="1"/>
  <c r="A3796" i="71" s="1"/>
  <c r="A3797" i="71" s="1"/>
  <c r="A3798" i="71" s="1"/>
  <c r="A3799" i="71" s="1"/>
  <c r="A3800" i="71" s="1"/>
  <c r="A3801" i="71" s="1"/>
  <c r="A3802" i="71" s="1"/>
  <c r="A3803" i="71" s="1"/>
  <c r="A3804" i="71" s="1"/>
  <c r="A3805" i="71" s="1"/>
  <c r="A3806" i="71" s="1"/>
  <c r="A3807" i="71" s="1"/>
  <c r="A3808" i="71" s="1"/>
  <c r="A3809" i="71" s="1"/>
  <c r="A3810" i="71" s="1"/>
  <c r="A3811" i="71" s="1"/>
  <c r="A3812" i="71" s="1"/>
  <c r="A3813" i="71" s="1"/>
  <c r="A3814" i="71" s="1"/>
  <c r="A3815" i="71" s="1"/>
  <c r="A3816" i="71" s="1"/>
  <c r="A3817" i="71" s="1"/>
  <c r="A3818" i="71" s="1"/>
  <c r="A3819" i="71" s="1"/>
  <c r="A3820" i="71" s="1"/>
  <c r="A3821" i="71" s="1"/>
  <c r="A3822" i="71" s="1"/>
  <c r="A3823" i="71" s="1"/>
  <c r="A3824" i="71" s="1"/>
  <c r="A3825" i="71" s="1"/>
  <c r="A3826" i="71" s="1"/>
  <c r="A3827" i="71" s="1"/>
  <c r="A3828" i="71" s="1"/>
  <c r="A3829" i="71" s="1"/>
  <c r="A3830" i="71" s="1"/>
  <c r="A3831" i="71" s="1"/>
  <c r="A3832" i="71" s="1"/>
  <c r="A3833" i="71" s="1"/>
  <c r="A3834" i="71" s="1"/>
  <c r="A3835" i="71" s="1"/>
  <c r="A3836" i="71" s="1"/>
  <c r="A3837" i="71" s="1"/>
  <c r="A3838" i="71" s="1"/>
  <c r="A3839" i="71" s="1"/>
  <c r="A3840" i="71" s="1"/>
  <c r="A3841" i="71" s="1"/>
  <c r="A3842" i="71" s="1"/>
  <c r="A3843" i="71" s="1"/>
  <c r="A3844" i="71" s="1"/>
  <c r="A3845" i="71" s="1"/>
  <c r="A3846" i="71" s="1"/>
  <c r="A3847" i="71" s="1"/>
  <c r="A3848" i="71" s="1"/>
  <c r="A3849" i="71" s="1"/>
  <c r="A3850" i="71" s="1"/>
  <c r="A3851" i="71" s="1"/>
  <c r="A3852" i="71" s="1"/>
  <c r="A3853" i="71" s="1"/>
  <c r="A3854" i="71" s="1"/>
  <c r="A3855" i="71" s="1"/>
  <c r="A3856" i="71" s="1"/>
  <c r="A3857" i="71" s="1"/>
  <c r="A3858" i="71" s="1"/>
  <c r="A3859" i="71" s="1"/>
  <c r="A3860" i="71" s="1"/>
  <c r="A3861" i="71" s="1"/>
  <c r="A3862" i="71" s="1"/>
  <c r="A3863" i="71" s="1"/>
  <c r="A3864" i="71" s="1"/>
  <c r="A3865" i="71" s="1"/>
  <c r="A3866" i="71" s="1"/>
  <c r="A3867" i="71" s="1"/>
  <c r="A3868" i="71" s="1"/>
  <c r="A3869" i="71" s="1"/>
  <c r="A3870" i="71" s="1"/>
  <c r="A3871" i="71" s="1"/>
  <c r="A3872" i="71" s="1"/>
  <c r="A3873" i="71" s="1"/>
  <c r="A3874" i="71" s="1"/>
  <c r="A3875" i="71" s="1"/>
  <c r="A3876" i="71" s="1"/>
  <c r="A3877" i="71" s="1"/>
  <c r="A3878" i="71" s="1"/>
  <c r="A3879" i="71" s="1"/>
  <c r="A3880" i="71" s="1"/>
  <c r="A3881" i="71" s="1"/>
  <c r="A3882" i="71" s="1"/>
  <c r="A3883" i="71" s="1"/>
  <c r="A3884" i="71" s="1"/>
  <c r="A3885" i="71" s="1"/>
  <c r="A3886" i="71" s="1"/>
  <c r="A3887" i="71" s="1"/>
  <c r="A3888" i="71" s="1"/>
  <c r="A3889" i="71" s="1"/>
  <c r="A3890" i="71" s="1"/>
  <c r="A3891" i="71" s="1"/>
  <c r="A3892" i="71" s="1"/>
  <c r="A3893" i="71" s="1"/>
  <c r="A3894" i="71" s="1"/>
  <c r="A3895" i="71" s="1"/>
  <c r="A3896" i="71" s="1"/>
  <c r="A3897" i="71" s="1"/>
  <c r="A3898" i="71" s="1"/>
  <c r="A3899" i="71" s="1"/>
  <c r="A3900" i="71" s="1"/>
  <c r="A3901" i="71" s="1"/>
  <c r="A3902" i="71" s="1"/>
  <c r="A3903" i="71" s="1"/>
  <c r="A3904" i="71" s="1"/>
  <c r="A3905" i="71" s="1"/>
  <c r="A3906" i="71" s="1"/>
  <c r="A3907" i="71" s="1"/>
  <c r="A3908" i="71" s="1"/>
  <c r="A3909" i="71" s="1"/>
  <c r="A3910" i="71" s="1"/>
  <c r="A3911" i="71" s="1"/>
  <c r="A3912" i="71" s="1"/>
  <c r="A3913" i="71" s="1"/>
  <c r="A3914" i="71" s="1"/>
  <c r="A3915" i="71" s="1"/>
  <c r="A3916" i="71" s="1"/>
  <c r="A3917" i="71" s="1"/>
  <c r="A3918" i="71" s="1"/>
  <c r="A3919" i="71" s="1"/>
  <c r="A3920" i="71" s="1"/>
  <c r="A3921" i="71" s="1"/>
  <c r="A3922" i="71" s="1"/>
  <c r="A3923" i="71" s="1"/>
  <c r="A3924" i="71" s="1"/>
  <c r="A3925" i="71" s="1"/>
  <c r="A3926" i="71" s="1"/>
  <c r="A3927" i="71" s="1"/>
  <c r="A3928" i="71" s="1"/>
  <c r="A3929" i="71" s="1"/>
  <c r="A3930" i="71" s="1"/>
  <c r="A3931" i="71" s="1"/>
  <c r="A3932" i="71" s="1"/>
  <c r="A3933" i="71" s="1"/>
  <c r="A3934" i="71" s="1"/>
  <c r="A3935" i="71" s="1"/>
  <c r="A3936" i="71" s="1"/>
  <c r="A3937" i="71" s="1"/>
  <c r="A3938" i="71" s="1"/>
  <c r="A3939" i="71" s="1"/>
  <c r="A3940" i="71" s="1"/>
  <c r="A3941" i="71" s="1"/>
  <c r="A3942" i="71" s="1"/>
  <c r="A3943" i="71" s="1"/>
  <c r="A3944" i="71" s="1"/>
  <c r="A3945" i="71" s="1"/>
  <c r="A3946" i="71" s="1"/>
  <c r="A3947" i="71" s="1"/>
  <c r="A3948" i="71" s="1"/>
  <c r="A3949" i="71" s="1"/>
  <c r="A3950" i="71" s="1"/>
  <c r="A3951" i="71" s="1"/>
  <c r="A3952" i="71" s="1"/>
  <c r="A3953" i="71" s="1"/>
  <c r="A3954" i="71" s="1"/>
  <c r="A3955" i="71" s="1"/>
  <c r="A3956" i="71" s="1"/>
  <c r="A3957" i="71" s="1"/>
  <c r="A3958" i="71" s="1"/>
  <c r="A3959" i="71" s="1"/>
  <c r="A3960" i="71" s="1"/>
  <c r="A3961" i="71" s="1"/>
  <c r="A3962" i="71" s="1"/>
  <c r="A3963" i="71" s="1"/>
  <c r="A3964" i="71" s="1"/>
  <c r="A3965" i="71" s="1"/>
  <c r="A3966" i="71" s="1"/>
  <c r="A3967" i="71" s="1"/>
  <c r="A3968" i="71" s="1"/>
  <c r="A3969" i="71" s="1"/>
  <c r="A3970" i="71" s="1"/>
  <c r="A3971" i="71" s="1"/>
  <c r="A3972" i="71" s="1"/>
  <c r="A3973" i="71" s="1"/>
  <c r="A3974" i="71" s="1"/>
  <c r="A3975" i="71" s="1"/>
  <c r="A3976" i="71" s="1"/>
  <c r="A3977" i="71" s="1"/>
  <c r="A3978" i="71" s="1"/>
  <c r="A3979" i="71" s="1"/>
  <c r="A3980" i="71" s="1"/>
  <c r="A3981" i="71" s="1"/>
  <c r="A3982" i="71" s="1"/>
  <c r="A3983" i="71" s="1"/>
  <c r="A3984" i="71" s="1"/>
  <c r="A3985" i="71" s="1"/>
  <c r="A3986" i="71" s="1"/>
  <c r="A3987" i="71" s="1"/>
  <c r="A3988" i="71" s="1"/>
  <c r="A3989" i="71" s="1"/>
  <c r="A3990" i="71" s="1"/>
  <c r="A3991" i="71" s="1"/>
  <c r="A3992" i="71" s="1"/>
  <c r="A3993" i="71" s="1"/>
  <c r="A3994" i="71" s="1"/>
  <c r="A3995" i="71" s="1"/>
  <c r="A3996" i="71" s="1"/>
  <c r="A3997" i="71" s="1"/>
  <c r="A3998" i="71" s="1"/>
  <c r="A3999" i="71" s="1"/>
  <c r="A4000" i="71" s="1"/>
  <c r="A4001" i="71" s="1"/>
  <c r="A4002" i="71" s="1"/>
  <c r="A4003" i="71" s="1"/>
  <c r="A4004" i="71" s="1"/>
  <c r="A4005" i="71" s="1"/>
  <c r="A4006" i="71" s="1"/>
  <c r="A4007" i="71" s="1"/>
  <c r="A4008" i="71" s="1"/>
  <c r="A4009" i="71" s="1"/>
  <c r="A4010" i="71" s="1"/>
  <c r="A4011" i="71" s="1"/>
  <c r="A4012" i="71" s="1"/>
  <c r="A4013" i="71" s="1"/>
  <c r="A4014" i="71" s="1"/>
  <c r="A4015" i="71" s="1"/>
  <c r="A4016" i="71" s="1"/>
  <c r="A4017" i="71" s="1"/>
  <c r="A4018" i="71" s="1"/>
  <c r="A4019" i="71" s="1"/>
  <c r="A4020" i="71" s="1"/>
  <c r="A4021" i="71" s="1"/>
  <c r="A4022" i="71" s="1"/>
  <c r="A4023" i="71" s="1"/>
  <c r="A4024" i="71" s="1"/>
  <c r="A4025" i="71" s="1"/>
  <c r="A4026" i="71" s="1"/>
  <c r="A4027" i="71" s="1"/>
  <c r="A4028" i="71" s="1"/>
  <c r="A4029" i="71" s="1"/>
  <c r="A4030" i="71" s="1"/>
  <c r="A4031" i="71" s="1"/>
  <c r="A4032" i="71" s="1"/>
  <c r="A4033" i="71" s="1"/>
  <c r="A4034" i="71" s="1"/>
  <c r="A4035" i="71" s="1"/>
  <c r="A4036" i="71" s="1"/>
  <c r="A4037" i="71" s="1"/>
  <c r="A4038" i="71" s="1"/>
  <c r="A4039" i="71" s="1"/>
  <c r="A4040" i="71" s="1"/>
  <c r="A4041" i="71" s="1"/>
  <c r="A4042" i="71" s="1"/>
  <c r="A4043" i="71" s="1"/>
  <c r="A4044" i="71" s="1"/>
  <c r="A4045" i="71" s="1"/>
  <c r="A4046" i="71" s="1"/>
  <c r="A4047" i="71" s="1"/>
  <c r="A4048" i="71" s="1"/>
  <c r="A4049" i="71" s="1"/>
  <c r="A4050" i="71" s="1"/>
  <c r="A4051" i="71" s="1"/>
  <c r="A4052" i="71" s="1"/>
  <c r="A4053" i="71" s="1"/>
  <c r="A4054" i="71" s="1"/>
  <c r="A4055" i="71" s="1"/>
  <c r="A4056" i="71" s="1"/>
  <c r="A4057" i="71" s="1"/>
  <c r="A4058" i="71" s="1"/>
  <c r="A4059" i="71" s="1"/>
  <c r="A4060" i="71" s="1"/>
  <c r="A4061" i="71" s="1"/>
  <c r="A4062" i="71" s="1"/>
  <c r="A4063" i="71" s="1"/>
  <c r="A4064" i="71" s="1"/>
  <c r="A4065" i="71" s="1"/>
  <c r="A4066" i="71" s="1"/>
  <c r="A4067" i="71" s="1"/>
  <c r="A4068" i="71" s="1"/>
  <c r="A4069" i="71" s="1"/>
  <c r="A4070" i="71" s="1"/>
  <c r="A4071" i="71" s="1"/>
  <c r="A4072" i="71" s="1"/>
  <c r="A4073" i="71" s="1"/>
  <c r="A4074" i="71" s="1"/>
  <c r="A4075" i="71" s="1"/>
  <c r="A4076" i="71" s="1"/>
  <c r="A4077" i="71" s="1"/>
  <c r="A4078" i="71" s="1"/>
  <c r="A4079" i="71" s="1"/>
  <c r="A4080" i="71" s="1"/>
  <c r="A4081" i="71" s="1"/>
  <c r="A4082" i="71" s="1"/>
  <c r="A4083" i="71" s="1"/>
  <c r="A4084" i="71" s="1"/>
  <c r="A4085" i="71" s="1"/>
  <c r="A4086" i="71" s="1"/>
  <c r="A4087" i="71" s="1"/>
  <c r="A4088" i="71" s="1"/>
  <c r="A4089" i="71" s="1"/>
  <c r="A4090" i="71" s="1"/>
  <c r="A4091" i="71" s="1"/>
  <c r="A4092" i="71" s="1"/>
  <c r="A4093" i="71" s="1"/>
  <c r="A4094" i="71" s="1"/>
  <c r="A4095" i="71" s="1"/>
  <c r="A4096" i="71" s="1"/>
  <c r="A4097" i="71" s="1"/>
  <c r="A4098" i="71" s="1"/>
  <c r="A4099" i="71" s="1"/>
  <c r="A4100" i="71" s="1"/>
  <c r="A4101" i="71" s="1"/>
  <c r="A4102" i="71" s="1"/>
  <c r="A4103" i="71" s="1"/>
  <c r="A4104" i="71" s="1"/>
  <c r="A4105" i="71" s="1"/>
  <c r="A4106" i="71" s="1"/>
  <c r="A4107" i="71" s="1"/>
  <c r="A4108" i="71" s="1"/>
  <c r="A4109" i="71" s="1"/>
  <c r="A4110" i="71" s="1"/>
  <c r="A4111" i="71" s="1"/>
  <c r="A4112" i="71" s="1"/>
  <c r="A4113" i="71" s="1"/>
  <c r="A4114" i="71" s="1"/>
  <c r="A4115" i="71" s="1"/>
  <c r="A4116" i="71" s="1"/>
  <c r="A4117" i="71" s="1"/>
  <c r="A4118" i="71" s="1"/>
  <c r="A4119" i="71" s="1"/>
  <c r="A4120" i="71" s="1"/>
  <c r="A4121" i="71" s="1"/>
  <c r="A4122" i="71" s="1"/>
  <c r="A4123" i="71" s="1"/>
  <c r="A4124" i="71" s="1"/>
  <c r="A4125" i="71" s="1"/>
  <c r="A4126" i="71" s="1"/>
  <c r="A4127" i="71" s="1"/>
  <c r="A4128" i="71" s="1"/>
  <c r="A4129" i="71" s="1"/>
  <c r="A4130" i="71" s="1"/>
  <c r="A4131" i="71" s="1"/>
  <c r="A4132" i="71" s="1"/>
  <c r="A4133" i="71" s="1"/>
  <c r="A4134" i="71" s="1"/>
  <c r="A4135" i="71" s="1"/>
  <c r="A4136" i="71" s="1"/>
  <c r="A4137" i="71" s="1"/>
  <c r="A4138" i="71" s="1"/>
  <c r="A4139" i="71" s="1"/>
  <c r="A4140" i="71" s="1"/>
  <c r="A4141" i="71" s="1"/>
  <c r="A4142" i="71" s="1"/>
  <c r="A4143" i="71" s="1"/>
  <c r="A4144" i="71" s="1"/>
  <c r="A4145" i="71" s="1"/>
  <c r="A4146" i="71" s="1"/>
  <c r="A4147" i="71" s="1"/>
  <c r="A4148" i="71" s="1"/>
  <c r="A4149" i="71" s="1"/>
  <c r="A4150" i="71" s="1"/>
  <c r="A4151" i="71" s="1"/>
  <c r="A4152" i="71" s="1"/>
  <c r="A4153" i="71" s="1"/>
  <c r="A4154" i="71" s="1"/>
  <c r="A4155" i="71" s="1"/>
  <c r="A4156" i="71" s="1"/>
  <c r="A4157" i="71" s="1"/>
  <c r="A4158" i="71" s="1"/>
  <c r="A4159" i="71" s="1"/>
  <c r="A4160" i="71" s="1"/>
  <c r="A4161" i="71" s="1"/>
  <c r="A4162" i="71" s="1"/>
  <c r="A4163" i="71" s="1"/>
  <c r="A4164" i="71" s="1"/>
  <c r="A4165" i="71" s="1"/>
  <c r="A4166" i="71" s="1"/>
  <c r="A4167" i="71" s="1"/>
  <c r="A4168" i="71" s="1"/>
  <c r="A4169" i="71" s="1"/>
  <c r="A4170" i="71" s="1"/>
  <c r="A4171" i="71" s="1"/>
  <c r="A4172" i="71" s="1"/>
  <c r="A4173" i="71" s="1"/>
  <c r="A4174" i="71" s="1"/>
  <c r="A4175" i="71" s="1"/>
  <c r="A4176" i="71" s="1"/>
  <c r="A4177" i="71" s="1"/>
  <c r="A4178" i="71" s="1"/>
  <c r="A4179" i="71" s="1"/>
  <c r="A4180" i="71" s="1"/>
  <c r="A4181" i="71" s="1"/>
  <c r="A4182" i="71" s="1"/>
  <c r="A4183" i="71" s="1"/>
  <c r="A4184" i="71" s="1"/>
  <c r="A4185" i="71" s="1"/>
  <c r="A4186" i="71" s="1"/>
  <c r="A4187" i="71" s="1"/>
  <c r="A4188" i="71" s="1"/>
  <c r="A4189" i="71" s="1"/>
  <c r="A4190" i="71" s="1"/>
  <c r="A4191" i="71" s="1"/>
  <c r="A4192" i="71" s="1"/>
  <c r="A4193" i="71" s="1"/>
  <c r="A4194" i="71" s="1"/>
  <c r="A4195" i="71" s="1"/>
  <c r="A4196" i="71" s="1"/>
  <c r="A4197" i="71" s="1"/>
  <c r="A4198" i="71" s="1"/>
  <c r="A4199" i="71" s="1"/>
  <c r="A4200" i="71" s="1"/>
  <c r="A4201" i="71" s="1"/>
  <c r="A4202" i="71" s="1"/>
  <c r="A4203" i="71" s="1"/>
  <c r="A4204" i="71" s="1"/>
  <c r="A4205" i="71" s="1"/>
  <c r="A4206" i="71" s="1"/>
  <c r="A4207" i="71" s="1"/>
  <c r="A4208" i="71" s="1"/>
  <c r="A4209" i="71" s="1"/>
  <c r="A4210" i="71" s="1"/>
  <c r="A4211" i="71" s="1"/>
  <c r="A4212" i="71" s="1"/>
  <c r="A4213" i="71" s="1"/>
  <c r="A4214" i="71" s="1"/>
  <c r="A4215" i="71" s="1"/>
  <c r="A4216" i="71" s="1"/>
  <c r="A4217" i="71" s="1"/>
  <c r="A4218" i="71" s="1"/>
  <c r="A4219" i="71" s="1"/>
  <c r="A4220" i="71" s="1"/>
  <c r="A4221" i="71" s="1"/>
  <c r="A4222" i="71" s="1"/>
  <c r="A4223" i="71" s="1"/>
  <c r="A4224" i="71" s="1"/>
  <c r="A4225" i="71" s="1"/>
  <c r="A4226" i="71" s="1"/>
  <c r="A4227" i="71" s="1"/>
  <c r="A4228" i="71" s="1"/>
  <c r="A4229" i="71" s="1"/>
  <c r="A4230" i="71" s="1"/>
  <c r="A4231" i="71" s="1"/>
  <c r="A4232" i="71" s="1"/>
  <c r="A4233" i="71" s="1"/>
  <c r="A4234" i="71" s="1"/>
  <c r="A4235" i="71" s="1"/>
  <c r="A4236" i="71" s="1"/>
  <c r="A4237" i="71" s="1"/>
  <c r="A4238" i="71" s="1"/>
  <c r="A4239" i="71" s="1"/>
  <c r="A4240" i="71" s="1"/>
  <c r="A4241" i="71" s="1"/>
  <c r="A4242" i="71" s="1"/>
  <c r="A4243" i="71" s="1"/>
  <c r="A4244" i="71" s="1"/>
  <c r="A4245" i="71" s="1"/>
  <c r="A4246" i="71" s="1"/>
  <c r="A4247" i="71" s="1"/>
  <c r="A4248" i="71" s="1"/>
  <c r="A4249" i="71" s="1"/>
  <c r="A4250" i="71" s="1"/>
  <c r="A4251" i="71" s="1"/>
  <c r="A4252" i="71" s="1"/>
  <c r="A4253" i="71" s="1"/>
  <c r="A4254" i="71" s="1"/>
  <c r="A4255" i="71" s="1"/>
  <c r="A4256" i="71" s="1"/>
  <c r="A4257" i="71" s="1"/>
  <c r="A4258" i="71" s="1"/>
  <c r="A4259" i="71" s="1"/>
  <c r="A4260" i="71" s="1"/>
  <c r="A4261" i="71" s="1"/>
  <c r="A4262" i="71" s="1"/>
  <c r="A4263" i="71" s="1"/>
  <c r="A4264" i="71" s="1"/>
  <c r="A4265" i="71" s="1"/>
  <c r="A4266" i="71" s="1"/>
  <c r="A4267" i="71" s="1"/>
  <c r="A4268" i="71" s="1"/>
  <c r="A4269" i="71" s="1"/>
  <c r="A4270" i="71" s="1"/>
  <c r="A4271" i="71" s="1"/>
  <c r="A4272" i="71" s="1"/>
  <c r="A4273" i="71" s="1"/>
  <c r="A4274" i="71" s="1"/>
  <c r="A4275" i="71" s="1"/>
  <c r="A4276" i="71" s="1"/>
  <c r="A4277" i="71" s="1"/>
  <c r="A4278" i="71" s="1"/>
  <c r="A4279" i="71" s="1"/>
  <c r="A4280" i="71" s="1"/>
  <c r="A4281" i="71" s="1"/>
  <c r="A4282" i="71" s="1"/>
  <c r="A4283" i="71" s="1"/>
  <c r="A4284" i="71" s="1"/>
  <c r="A4285" i="71" s="1"/>
  <c r="A4286" i="71" s="1"/>
  <c r="A4287" i="71" s="1"/>
  <c r="A4288" i="71" s="1"/>
  <c r="A4289" i="71" s="1"/>
  <c r="A4290" i="71" s="1"/>
  <c r="A4291" i="71" s="1"/>
  <c r="A4292" i="71" s="1"/>
  <c r="A4293" i="71" s="1"/>
  <c r="A4294" i="71" s="1"/>
  <c r="A4295" i="71" s="1"/>
  <c r="A4296" i="71" s="1"/>
  <c r="A4297" i="71" s="1"/>
  <c r="A4298" i="71" s="1"/>
  <c r="A4299" i="71" s="1"/>
  <c r="A4300" i="71" s="1"/>
  <c r="A4301" i="71" s="1"/>
  <c r="A4302" i="71" s="1"/>
  <c r="A4303" i="71" s="1"/>
  <c r="A4304" i="71" s="1"/>
  <c r="A4305" i="71" s="1"/>
  <c r="A4306" i="71" s="1"/>
  <c r="A4307" i="71" s="1"/>
  <c r="A4308" i="71" s="1"/>
  <c r="A4309" i="71" s="1"/>
  <c r="A4310" i="71" s="1"/>
  <c r="A4311" i="71" s="1"/>
  <c r="A4312" i="71" s="1"/>
  <c r="A4313" i="71" s="1"/>
  <c r="A4314" i="71" s="1"/>
  <c r="A4315" i="71" s="1"/>
  <c r="A4316" i="71" s="1"/>
  <c r="A4317" i="71" s="1"/>
  <c r="A4318" i="71" s="1"/>
  <c r="A4319" i="71" s="1"/>
  <c r="A4320" i="71" s="1"/>
  <c r="A4321" i="71" s="1"/>
  <c r="A4322" i="71" s="1"/>
  <c r="A4323" i="71" s="1"/>
  <c r="A4324" i="71" s="1"/>
  <c r="A4325" i="71" s="1"/>
  <c r="A4326" i="71" s="1"/>
  <c r="A4327" i="71" s="1"/>
  <c r="A4328" i="71" s="1"/>
  <c r="A4329" i="71" s="1"/>
  <c r="A4330" i="71" s="1"/>
  <c r="A4331" i="71" s="1"/>
  <c r="A4332" i="71" s="1"/>
  <c r="A4333" i="71" s="1"/>
  <c r="A4334" i="71" s="1"/>
  <c r="A4335" i="71" s="1"/>
  <c r="A4336" i="71" s="1"/>
  <c r="A4337" i="71" s="1"/>
  <c r="A4338" i="71" s="1"/>
  <c r="A4339" i="71" s="1"/>
  <c r="A4340" i="71" s="1"/>
  <c r="A4341" i="71" s="1"/>
  <c r="A4342" i="71" s="1"/>
  <c r="A4343" i="71" s="1"/>
  <c r="A4344" i="71" s="1"/>
  <c r="A4345" i="71" s="1"/>
  <c r="A4346" i="71" s="1"/>
  <c r="A4347" i="71" s="1"/>
  <c r="A4348" i="71" s="1"/>
  <c r="A4349" i="71" s="1"/>
  <c r="A4350" i="71" s="1"/>
  <c r="A4351" i="71" s="1"/>
  <c r="A4352" i="71" s="1"/>
  <c r="A4353" i="71" s="1"/>
  <c r="A4354" i="71" s="1"/>
  <c r="A4355" i="71" s="1"/>
  <c r="A4356" i="71" s="1"/>
  <c r="A4357" i="71" s="1"/>
  <c r="A4358" i="71" s="1"/>
  <c r="A4359" i="71" s="1"/>
  <c r="A4360" i="71" s="1"/>
  <c r="A4361" i="71" s="1"/>
  <c r="A4362" i="71" s="1"/>
  <c r="A4363" i="71" s="1"/>
  <c r="A4364" i="71" s="1"/>
  <c r="A4365" i="71" s="1"/>
  <c r="A4366" i="71" s="1"/>
  <c r="A4367" i="71" s="1"/>
  <c r="A4368" i="71" s="1"/>
  <c r="A4369" i="71" s="1"/>
  <c r="A4370" i="71" s="1"/>
  <c r="A4371" i="71" s="1"/>
  <c r="A4372" i="71" s="1"/>
  <c r="A4373" i="71" s="1"/>
  <c r="A4374" i="71" s="1"/>
  <c r="A4375" i="71" s="1"/>
  <c r="A4376" i="71" s="1"/>
  <c r="A4377" i="71" s="1"/>
  <c r="A4378" i="71" s="1"/>
  <c r="A4379" i="71" s="1"/>
  <c r="A4380" i="71" s="1"/>
  <c r="A4381" i="71" s="1"/>
  <c r="A4382" i="71" s="1"/>
  <c r="A4383" i="71" s="1"/>
  <c r="A4384" i="71" s="1"/>
  <c r="A4385" i="71" s="1"/>
  <c r="A4386" i="71" s="1"/>
  <c r="A4387" i="71" s="1"/>
  <c r="A4388" i="71" s="1"/>
  <c r="A4389" i="71" s="1"/>
  <c r="A4390" i="71" s="1"/>
  <c r="A4391" i="71" s="1"/>
  <c r="A4392" i="71" s="1"/>
  <c r="A4393" i="71" s="1"/>
  <c r="A4394" i="71" s="1"/>
  <c r="A4395" i="71" s="1"/>
  <c r="A4396" i="71" s="1"/>
  <c r="A4397" i="71" s="1"/>
  <c r="A4398" i="71" s="1"/>
  <c r="A4399" i="71" s="1"/>
  <c r="A4400" i="71" s="1"/>
  <c r="A4401" i="71" s="1"/>
  <c r="A4402" i="71" s="1"/>
  <c r="A4403" i="71" s="1"/>
  <c r="A4404" i="71" s="1"/>
  <c r="A4405" i="71" s="1"/>
  <c r="A4406" i="71" s="1"/>
  <c r="A4407" i="71" s="1"/>
  <c r="A4408" i="71" s="1"/>
  <c r="A4409" i="71" s="1"/>
  <c r="A4410" i="71" s="1"/>
  <c r="A4411" i="71" s="1"/>
  <c r="A4412" i="71" s="1"/>
  <c r="A4413" i="71" s="1"/>
  <c r="A4414" i="71" s="1"/>
  <c r="A4415" i="71" s="1"/>
  <c r="A4416" i="71" s="1"/>
  <c r="A4417" i="71" s="1"/>
  <c r="A4418" i="71" s="1"/>
  <c r="A4419" i="71" s="1"/>
  <c r="A4420" i="71" s="1"/>
  <c r="A4421" i="71" s="1"/>
  <c r="A4422" i="71" s="1"/>
  <c r="A4423" i="71" s="1"/>
  <c r="A4424" i="71" s="1"/>
  <c r="A4425" i="71" s="1"/>
  <c r="A4426" i="71" s="1"/>
  <c r="A4427" i="71" s="1"/>
  <c r="A4428" i="71" s="1"/>
  <c r="A4429" i="71" s="1"/>
  <c r="A4430" i="71" s="1"/>
  <c r="A4431" i="71" s="1"/>
  <c r="A4432" i="71" s="1"/>
  <c r="A4433" i="71" s="1"/>
  <c r="A4434" i="71" s="1"/>
  <c r="A4435" i="71" s="1"/>
  <c r="A4436" i="71" s="1"/>
  <c r="A4437" i="71" s="1"/>
  <c r="A4438" i="71" s="1"/>
  <c r="A4439" i="71" s="1"/>
  <c r="A4440" i="71" s="1"/>
  <c r="A4441" i="71" s="1"/>
  <c r="A4442" i="71" s="1"/>
  <c r="A4443" i="71" s="1"/>
  <c r="A4444" i="71" s="1"/>
  <c r="A4445" i="71" s="1"/>
  <c r="A4446" i="71" s="1"/>
  <c r="A4447" i="71" s="1"/>
  <c r="A4448" i="71" s="1"/>
  <c r="A4449" i="71" s="1"/>
  <c r="A4450" i="71" s="1"/>
  <c r="A4451" i="71" s="1"/>
  <c r="A4452" i="71" s="1"/>
  <c r="A4453" i="71" s="1"/>
  <c r="A4454" i="71" s="1"/>
  <c r="A4455" i="71" s="1"/>
  <c r="A4456" i="71" s="1"/>
  <c r="A4457" i="71" s="1"/>
  <c r="A4458" i="71" s="1"/>
  <c r="A4459" i="71" s="1"/>
  <c r="A4460" i="71" s="1"/>
  <c r="A4461" i="71" s="1"/>
  <c r="A4462" i="71" s="1"/>
  <c r="A4463" i="71" s="1"/>
  <c r="A4464" i="71" s="1"/>
  <c r="A4465" i="71" s="1"/>
  <c r="A4466" i="71" s="1"/>
  <c r="A4467" i="71" s="1"/>
  <c r="A4468" i="71" s="1"/>
  <c r="A4469" i="71" s="1"/>
  <c r="A4470" i="71" s="1"/>
  <c r="A4471" i="71" s="1"/>
  <c r="A4472" i="71" s="1"/>
  <c r="A4473" i="71" s="1"/>
  <c r="A4474" i="71" s="1"/>
  <c r="A4475" i="71" s="1"/>
  <c r="A4476" i="71" s="1"/>
  <c r="A4477" i="71" s="1"/>
  <c r="A4478" i="71" s="1"/>
  <c r="A4479" i="71" s="1"/>
  <c r="A4480" i="71" s="1"/>
  <c r="A4481" i="71" s="1"/>
  <c r="A4482" i="71" s="1"/>
  <c r="A4483" i="71" s="1"/>
  <c r="A4484" i="71" s="1"/>
  <c r="A4485" i="71" s="1"/>
  <c r="A4486" i="71" s="1"/>
  <c r="A4487" i="71" s="1"/>
  <c r="A4488" i="71" s="1"/>
  <c r="A4489" i="71" s="1"/>
  <c r="A4490" i="71" s="1"/>
  <c r="A4491" i="71" s="1"/>
  <c r="A4492" i="71" s="1"/>
  <c r="A4493" i="71" s="1"/>
  <c r="A4494" i="71" s="1"/>
  <c r="A4495" i="71" s="1"/>
  <c r="A4496" i="71" s="1"/>
  <c r="A4497" i="71" s="1"/>
  <c r="A4498" i="71" s="1"/>
  <c r="A4499" i="71" s="1"/>
  <c r="A4500" i="71" s="1"/>
  <c r="A4501" i="71" s="1"/>
  <c r="A4502" i="71" s="1"/>
  <c r="A4503" i="71" s="1"/>
  <c r="A4504" i="71" s="1"/>
  <c r="A4505" i="71" s="1"/>
  <c r="A4506" i="71" s="1"/>
  <c r="A4507" i="71" s="1"/>
  <c r="A4508" i="71" s="1"/>
  <c r="A4509" i="71" s="1"/>
  <c r="A4510" i="71" s="1"/>
  <c r="A4511" i="71" s="1"/>
  <c r="A4512" i="71" s="1"/>
  <c r="A4513" i="71" s="1"/>
  <c r="A4514" i="71" s="1"/>
  <c r="A4515" i="71" s="1"/>
  <c r="A4516" i="71" s="1"/>
  <c r="A4517" i="71" s="1"/>
  <c r="A4518" i="71" s="1"/>
  <c r="A4519" i="71" s="1"/>
  <c r="A4520" i="71" s="1"/>
  <c r="A4521" i="71" s="1"/>
  <c r="A4522" i="71" s="1"/>
  <c r="A4523" i="71" s="1"/>
  <c r="A4524" i="71" s="1"/>
  <c r="A4525" i="71" s="1"/>
  <c r="A4526" i="71" s="1"/>
  <c r="A4527" i="71" s="1"/>
  <c r="A4528" i="71" s="1"/>
  <c r="A4529" i="71" s="1"/>
  <c r="A4530" i="71" s="1"/>
  <c r="A4531" i="71" s="1"/>
  <c r="A4532" i="71" s="1"/>
  <c r="A4533" i="71" s="1"/>
  <c r="A4534" i="71" s="1"/>
  <c r="A4535" i="71" s="1"/>
  <c r="A4536" i="71" s="1"/>
  <c r="A4537" i="71" s="1"/>
  <c r="A4538" i="71" s="1"/>
  <c r="A4539" i="71" s="1"/>
  <c r="A4540" i="71" s="1"/>
  <c r="A4541" i="71" s="1"/>
  <c r="A4542" i="71" s="1"/>
  <c r="A4543" i="71" s="1"/>
  <c r="A4544" i="71" s="1"/>
  <c r="A4545" i="71" s="1"/>
  <c r="A4546" i="71" s="1"/>
  <c r="A4547" i="71" s="1"/>
  <c r="A4548" i="71" s="1"/>
  <c r="A4549" i="71" s="1"/>
  <c r="A4550" i="71" s="1"/>
  <c r="A4551" i="71" s="1"/>
  <c r="A4552" i="71" s="1"/>
  <c r="A4553" i="71" s="1"/>
  <c r="A4554" i="71" s="1"/>
  <c r="A4555" i="71" s="1"/>
  <c r="A4556" i="71" s="1"/>
  <c r="A4557" i="71" s="1"/>
  <c r="A4558" i="71" s="1"/>
  <c r="A4559" i="71" s="1"/>
  <c r="A4560" i="71" s="1"/>
  <c r="A4561" i="71" s="1"/>
  <c r="A4562" i="71" s="1"/>
  <c r="A4563" i="71" s="1"/>
  <c r="A4564" i="71" s="1"/>
  <c r="A4565" i="71" s="1"/>
  <c r="A4566" i="71" s="1"/>
  <c r="A4567" i="71" s="1"/>
  <c r="A4568" i="71" s="1"/>
  <c r="A4569" i="71" s="1"/>
  <c r="A4570" i="71" s="1"/>
  <c r="A4571" i="71" s="1"/>
  <c r="A4572" i="71" s="1"/>
  <c r="A4573" i="71" s="1"/>
  <c r="A4574" i="71" s="1"/>
  <c r="A4575" i="71" s="1"/>
  <c r="A4576" i="71" s="1"/>
  <c r="A4577" i="71" s="1"/>
  <c r="A4578" i="71" s="1"/>
  <c r="A4579" i="71" s="1"/>
  <c r="A4580" i="71" s="1"/>
  <c r="A4581" i="71" s="1"/>
  <c r="A4582" i="71" s="1"/>
  <c r="A4583" i="71" s="1"/>
  <c r="A4584" i="71" s="1"/>
  <c r="A4585" i="71" s="1"/>
  <c r="A4586" i="71" s="1"/>
  <c r="A4587" i="71" s="1"/>
  <c r="A4588" i="71" s="1"/>
  <c r="A4589" i="71" s="1"/>
  <c r="A4590" i="71" s="1"/>
  <c r="A4591" i="71" s="1"/>
  <c r="A4592" i="71" s="1"/>
  <c r="A4593" i="71" s="1"/>
  <c r="A4594" i="71" s="1"/>
  <c r="A4595" i="71" s="1"/>
  <c r="A4596" i="71" s="1"/>
  <c r="A4597" i="71" s="1"/>
  <c r="A4598" i="71" s="1"/>
  <c r="A4599" i="71" s="1"/>
  <c r="A4600" i="71" s="1"/>
  <c r="A4601" i="71" s="1"/>
  <c r="A4602" i="71" s="1"/>
  <c r="A4603" i="71" s="1"/>
  <c r="A4604" i="71" s="1"/>
  <c r="A4605" i="71" s="1"/>
  <c r="A4606" i="71" s="1"/>
  <c r="A4607" i="71" s="1"/>
  <c r="A4608" i="71" s="1"/>
  <c r="A4609" i="71" s="1"/>
  <c r="A4610" i="71" s="1"/>
  <c r="A4611" i="71" s="1"/>
  <c r="A4612" i="71" s="1"/>
  <c r="A4613" i="71" s="1"/>
  <c r="A4614" i="71" s="1"/>
  <c r="A4615" i="71" s="1"/>
  <c r="A4616" i="71" s="1"/>
  <c r="A4617" i="71" s="1"/>
  <c r="A4618" i="71" s="1"/>
  <c r="A4619" i="71" s="1"/>
  <c r="A4620" i="71" s="1"/>
  <c r="A4621" i="71" s="1"/>
  <c r="A4622" i="71" s="1"/>
  <c r="A4623" i="71" s="1"/>
  <c r="A4624" i="71" s="1"/>
  <c r="A4625" i="71" s="1"/>
  <c r="A4626" i="71" s="1"/>
  <c r="A4627" i="71" s="1"/>
  <c r="A4628" i="71" s="1"/>
  <c r="A4629" i="71" s="1"/>
  <c r="A4630" i="71" s="1"/>
  <c r="A4631" i="71" s="1"/>
  <c r="A4632" i="71" s="1"/>
  <c r="A4633" i="71" s="1"/>
  <c r="A4634" i="71" s="1"/>
  <c r="A4635" i="71" s="1"/>
  <c r="A4636" i="71" s="1"/>
  <c r="A4637" i="71" s="1"/>
  <c r="A4638" i="71" s="1"/>
  <c r="A4639" i="71" s="1"/>
  <c r="A4640" i="71" s="1"/>
  <c r="A4641" i="71" s="1"/>
  <c r="A4642" i="71" s="1"/>
  <c r="A4643" i="71" s="1"/>
  <c r="A4644" i="71" s="1"/>
  <c r="A4645" i="71" s="1"/>
  <c r="A4646" i="71" s="1"/>
  <c r="A4647" i="71" s="1"/>
  <c r="A4648" i="71" s="1"/>
  <c r="A4649" i="71" s="1"/>
  <c r="A4650" i="71" s="1"/>
  <c r="A4651" i="71" s="1"/>
  <c r="A4652" i="71" s="1"/>
  <c r="A4653" i="71" s="1"/>
  <c r="A4654" i="71" s="1"/>
  <c r="A4655" i="71" s="1"/>
  <c r="A4656" i="71" s="1"/>
  <c r="A4657" i="71" s="1"/>
  <c r="A4658" i="71" s="1"/>
  <c r="A4659" i="71" s="1"/>
  <c r="A4660" i="71" s="1"/>
  <c r="A4661" i="71" s="1"/>
  <c r="A4662" i="71" s="1"/>
  <c r="A4663" i="71" s="1"/>
  <c r="A4664" i="71" s="1"/>
  <c r="A4665" i="71" s="1"/>
  <c r="A4666" i="71" s="1"/>
  <c r="A4667" i="71" s="1"/>
  <c r="A4668" i="71" s="1"/>
  <c r="A4669" i="71" s="1"/>
  <c r="A4670" i="71" s="1"/>
  <c r="A4671" i="71" s="1"/>
  <c r="A4672" i="71" s="1"/>
  <c r="A4673" i="71" s="1"/>
  <c r="A4674" i="71" s="1"/>
  <c r="A4675" i="71" s="1"/>
  <c r="A4676" i="71" s="1"/>
  <c r="A4677" i="71" s="1"/>
  <c r="A4678" i="71" s="1"/>
  <c r="A4679" i="71" s="1"/>
  <c r="A4680" i="71" s="1"/>
  <c r="A4681" i="71" s="1"/>
  <c r="A4682" i="71" s="1"/>
  <c r="A4683" i="71" s="1"/>
  <c r="A4684" i="71" s="1"/>
  <c r="A4685" i="71" s="1"/>
  <c r="A4686" i="71" s="1"/>
  <c r="A4687" i="71" s="1"/>
  <c r="A4688" i="71" s="1"/>
  <c r="A4689" i="71" s="1"/>
  <c r="A4690" i="71" s="1"/>
  <c r="A4691" i="71" s="1"/>
  <c r="A4692" i="71" s="1"/>
  <c r="A4693" i="71" s="1"/>
  <c r="A4694" i="71" s="1"/>
  <c r="A4695" i="71" s="1"/>
  <c r="A4696" i="71" s="1"/>
  <c r="A4697" i="71" s="1"/>
  <c r="A4698" i="71" s="1"/>
  <c r="A4699" i="71" s="1"/>
  <c r="A4700" i="71" s="1"/>
  <c r="A4701" i="71" s="1"/>
  <c r="A4702" i="71" s="1"/>
  <c r="A4703" i="71" s="1"/>
  <c r="A4704" i="71" s="1"/>
  <c r="A4705" i="71" s="1"/>
  <c r="A4706" i="71" s="1"/>
  <c r="A4707" i="71" s="1"/>
  <c r="A4708" i="71" s="1"/>
  <c r="A4709" i="71" s="1"/>
  <c r="A4710" i="71" s="1"/>
  <c r="A4711" i="71" s="1"/>
  <c r="A4712" i="71" s="1"/>
  <c r="A4713" i="71" s="1"/>
  <c r="A4714" i="71" s="1"/>
  <c r="A4715" i="71" s="1"/>
  <c r="A4716" i="71" s="1"/>
  <c r="A4717" i="71" s="1"/>
  <c r="A4718" i="71" s="1"/>
  <c r="A4719" i="71" s="1"/>
  <c r="A4720" i="71" s="1"/>
  <c r="A4721" i="71" s="1"/>
  <c r="A4722" i="71" s="1"/>
  <c r="A4723" i="71" s="1"/>
  <c r="A4724" i="71" s="1"/>
  <c r="A4725" i="71" s="1"/>
  <c r="A4726" i="71" s="1"/>
  <c r="A4727" i="71" s="1"/>
  <c r="A4728" i="71" s="1"/>
  <c r="A4729" i="71" s="1"/>
  <c r="A4730" i="71" s="1"/>
  <c r="A4731" i="71" s="1"/>
  <c r="A4732" i="71" s="1"/>
  <c r="A4733" i="71" s="1"/>
  <c r="A4734" i="71" s="1"/>
  <c r="A4735" i="71" s="1"/>
  <c r="A4736" i="71" s="1"/>
  <c r="A4737" i="71" s="1"/>
  <c r="A4738" i="71" s="1"/>
  <c r="A4739" i="71" s="1"/>
  <c r="A4740" i="71" s="1"/>
  <c r="A4741" i="71" s="1"/>
  <c r="A4742" i="71" s="1"/>
  <c r="A4743" i="71" s="1"/>
  <c r="A4744" i="71" s="1"/>
  <c r="A4745" i="71" s="1"/>
  <c r="A4746" i="71" s="1"/>
  <c r="A4747" i="71" s="1"/>
  <c r="A4748" i="71" s="1"/>
  <c r="A4749" i="71" s="1"/>
  <c r="A4750" i="71" s="1"/>
  <c r="A4751" i="71" s="1"/>
  <c r="A4752" i="71" s="1"/>
  <c r="A4753" i="71" s="1"/>
  <c r="A4754" i="71" s="1"/>
  <c r="A4755" i="71" s="1"/>
  <c r="A4756" i="71" s="1"/>
  <c r="A4757" i="71" s="1"/>
  <c r="A4758" i="71" s="1"/>
  <c r="A4759" i="71" s="1"/>
  <c r="A4760" i="71" s="1"/>
  <c r="A4761" i="71" s="1"/>
  <c r="A4762" i="71" s="1"/>
  <c r="A4763" i="71" s="1"/>
  <c r="A4764" i="71" s="1"/>
  <c r="A4765" i="71" s="1"/>
  <c r="A4766" i="71" s="1"/>
  <c r="A4767" i="71" s="1"/>
  <c r="A4768" i="71" s="1"/>
  <c r="A4769" i="71" s="1"/>
  <c r="A4770" i="71" s="1"/>
  <c r="A4771" i="71" s="1"/>
  <c r="A4772" i="71" s="1"/>
  <c r="A4773" i="71" s="1"/>
  <c r="A4774" i="71" s="1"/>
  <c r="A4775" i="71" s="1"/>
  <c r="A4776" i="71" s="1"/>
  <c r="A4777" i="71" s="1"/>
  <c r="A4778" i="71" s="1"/>
  <c r="A4779" i="71" s="1"/>
  <c r="A4780" i="71" s="1"/>
  <c r="A4781" i="71" s="1"/>
  <c r="A4782" i="71" s="1"/>
  <c r="A4783" i="71" s="1"/>
  <c r="A4784" i="71" s="1"/>
  <c r="A4785" i="71" s="1"/>
  <c r="A4786" i="71" s="1"/>
  <c r="A4787" i="71" s="1"/>
  <c r="A4788" i="71" s="1"/>
  <c r="A4789" i="71" s="1"/>
  <c r="A4790" i="71" s="1"/>
  <c r="A4791" i="71" s="1"/>
  <c r="A4792" i="71" s="1"/>
  <c r="A4793" i="71" s="1"/>
  <c r="A4794" i="71" s="1"/>
  <c r="A4795" i="71" s="1"/>
  <c r="A4796" i="71" s="1"/>
  <c r="A4797" i="71" s="1"/>
  <c r="A4798" i="71" s="1"/>
  <c r="A4799" i="71" s="1"/>
  <c r="A4800" i="71" s="1"/>
  <c r="A4801" i="71" s="1"/>
  <c r="A4802" i="71" s="1"/>
  <c r="A4803" i="71" s="1"/>
  <c r="A4804" i="71" s="1"/>
  <c r="A4805" i="71" s="1"/>
  <c r="A4806" i="71" s="1"/>
  <c r="A4807" i="71" s="1"/>
  <c r="A4808" i="71" s="1"/>
  <c r="A4809" i="71" s="1"/>
  <c r="A4810" i="71" s="1"/>
  <c r="A4811" i="71" s="1"/>
  <c r="A4812" i="71" s="1"/>
  <c r="A4813" i="71" s="1"/>
  <c r="A4814" i="71" s="1"/>
  <c r="A4815" i="71" s="1"/>
  <c r="A4816" i="71" s="1"/>
  <c r="A4817" i="71" s="1"/>
  <c r="A4818" i="71" s="1"/>
  <c r="A4819" i="71" s="1"/>
  <c r="A4820" i="71" s="1"/>
  <c r="A4821" i="71" s="1"/>
  <c r="A4822" i="71" s="1"/>
  <c r="A4823" i="71" s="1"/>
  <c r="A4824" i="71" s="1"/>
  <c r="A4825" i="71" s="1"/>
  <c r="A4826" i="71" s="1"/>
  <c r="A4827" i="71" s="1"/>
  <c r="A4828" i="71" s="1"/>
  <c r="A4829" i="71" s="1"/>
  <c r="A4830" i="71" s="1"/>
  <c r="A4831" i="71" s="1"/>
  <c r="A4832" i="71" s="1"/>
  <c r="A4833" i="71" s="1"/>
  <c r="A4834" i="71" s="1"/>
  <c r="A4835" i="71" s="1"/>
  <c r="A4836" i="71" s="1"/>
  <c r="A4837" i="71" s="1"/>
  <c r="A4838" i="71" s="1"/>
  <c r="A4839" i="71" s="1"/>
  <c r="A4840" i="71" s="1"/>
  <c r="A4841" i="71" s="1"/>
  <c r="A4842" i="71" s="1"/>
  <c r="A4843" i="71" s="1"/>
  <c r="A4844" i="71" s="1"/>
  <c r="A4845" i="71" s="1"/>
  <c r="A4846" i="71" s="1"/>
  <c r="A4847" i="71" s="1"/>
  <c r="A4848" i="71" s="1"/>
  <c r="A4849" i="71" s="1"/>
  <c r="A4850" i="71" s="1"/>
  <c r="A4851" i="71" s="1"/>
  <c r="A4852" i="71" s="1"/>
  <c r="A4853" i="71" s="1"/>
  <c r="A4854" i="71" s="1"/>
  <c r="A4855" i="71" s="1"/>
  <c r="A4856" i="71" s="1"/>
  <c r="A4857" i="71" s="1"/>
  <c r="A4858" i="71" s="1"/>
  <c r="A4859" i="71" s="1"/>
  <c r="A4860" i="71" s="1"/>
  <c r="A4861" i="71" s="1"/>
  <c r="A4862" i="71" s="1"/>
  <c r="A4863" i="71" s="1"/>
  <c r="A4864" i="71" s="1"/>
  <c r="A4865" i="71" s="1"/>
  <c r="A4866" i="71" s="1"/>
  <c r="A4867" i="71" s="1"/>
  <c r="A4868" i="71" s="1"/>
  <c r="A4869" i="71" s="1"/>
  <c r="A4870" i="71" s="1"/>
  <c r="A4871" i="71" s="1"/>
  <c r="A4872" i="71" s="1"/>
  <c r="A4873" i="71" s="1"/>
  <c r="A4874" i="71" s="1"/>
  <c r="A4875" i="71" s="1"/>
  <c r="A4876" i="71" s="1"/>
  <c r="A4877" i="71" s="1"/>
  <c r="A4878" i="71" s="1"/>
  <c r="A4879" i="71" s="1"/>
  <c r="A4880" i="71" s="1"/>
  <c r="A4881" i="71" s="1"/>
  <c r="A4882" i="71" s="1"/>
  <c r="A4883" i="71" s="1"/>
  <c r="A4884" i="71" s="1"/>
  <c r="A4885" i="71" s="1"/>
  <c r="A4886" i="71" s="1"/>
  <c r="A4887" i="71" s="1"/>
  <c r="A4888" i="71" s="1"/>
  <c r="A4889" i="71" s="1"/>
  <c r="A4890" i="71" s="1"/>
  <c r="A4891" i="71" s="1"/>
  <c r="A4892" i="71" s="1"/>
  <c r="A4893" i="71" s="1"/>
  <c r="A4894" i="71" s="1"/>
  <c r="A4895" i="71" s="1"/>
  <c r="A4896" i="71" s="1"/>
  <c r="A4897" i="71" s="1"/>
  <c r="A4898" i="71" s="1"/>
  <c r="A4899" i="71" s="1"/>
  <c r="A4900" i="71" s="1"/>
  <c r="A4901" i="71" s="1"/>
  <c r="A4902" i="71" s="1"/>
  <c r="A4903" i="71" s="1"/>
  <c r="A4904" i="71" s="1"/>
  <c r="A4905" i="71" s="1"/>
  <c r="A4906" i="71" s="1"/>
  <c r="A4907" i="71" s="1"/>
  <c r="A4908" i="71" s="1"/>
  <c r="A4909" i="71" s="1"/>
  <c r="A4910" i="71" s="1"/>
  <c r="A4911" i="71" s="1"/>
  <c r="A4912" i="71" s="1"/>
  <c r="A4913" i="71" s="1"/>
  <c r="A4914" i="71" s="1"/>
  <c r="A4915" i="71" s="1"/>
  <c r="A4916" i="71" s="1"/>
  <c r="A4917" i="71" s="1"/>
  <c r="A4918" i="71" s="1"/>
  <c r="A4919" i="71" s="1"/>
  <c r="A4920" i="71" s="1"/>
  <c r="A4921" i="71" s="1"/>
  <c r="A4922" i="71" s="1"/>
  <c r="A4923" i="71" s="1"/>
  <c r="A4924" i="71" s="1"/>
  <c r="A4925" i="71" s="1"/>
  <c r="A4926" i="71" s="1"/>
  <c r="A4927" i="71" s="1"/>
  <c r="A4928" i="71" s="1"/>
  <c r="A4929" i="71" s="1"/>
  <c r="A4930" i="71" s="1"/>
  <c r="A4931" i="71" s="1"/>
  <c r="A4932" i="71" s="1"/>
  <c r="A4933" i="71" s="1"/>
  <c r="A4934" i="71" s="1"/>
  <c r="A4935" i="71" s="1"/>
  <c r="A4936" i="71" s="1"/>
  <c r="A4937" i="71" s="1"/>
  <c r="A4938" i="71" s="1"/>
  <c r="A4939" i="71" s="1"/>
  <c r="A4940" i="71" s="1"/>
  <c r="A4941" i="71" s="1"/>
  <c r="A4942" i="71" s="1"/>
  <c r="A4943" i="71" s="1"/>
  <c r="A4944" i="71" s="1"/>
  <c r="A4945" i="71" s="1"/>
  <c r="A4946" i="71" s="1"/>
  <c r="A4947" i="71" s="1"/>
  <c r="A4948" i="71" s="1"/>
  <c r="A4949" i="71" s="1"/>
  <c r="A4950" i="71" s="1"/>
  <c r="A4951" i="71" s="1"/>
  <c r="A4952" i="71" s="1"/>
  <c r="A4953" i="71" s="1"/>
  <c r="A4954" i="71" s="1"/>
  <c r="A4955" i="71" s="1"/>
  <c r="A4956" i="71" s="1"/>
  <c r="A4957" i="71" s="1"/>
  <c r="A4958" i="71" s="1"/>
  <c r="A4959" i="71" s="1"/>
  <c r="A4960" i="71" s="1"/>
  <c r="A4961" i="71" s="1"/>
  <c r="A4962" i="71" s="1"/>
  <c r="A4963" i="71" s="1"/>
  <c r="A4964" i="71" s="1"/>
  <c r="A4965" i="71" s="1"/>
  <c r="A4966" i="71" s="1"/>
  <c r="A4967" i="71" s="1"/>
  <c r="A4968" i="71" s="1"/>
  <c r="A4969" i="71" s="1"/>
  <c r="A4970" i="71" s="1"/>
  <c r="A4971" i="71" s="1"/>
  <c r="A4972" i="71" s="1"/>
  <c r="A4973" i="71" s="1"/>
  <c r="A4974" i="71" s="1"/>
  <c r="A4975" i="71" s="1"/>
  <c r="A4976" i="71" s="1"/>
  <c r="A4977" i="71" s="1"/>
  <c r="A4978" i="71" s="1"/>
  <c r="A4979" i="71" s="1"/>
  <c r="A4980" i="71" s="1"/>
  <c r="A4981" i="71" s="1"/>
  <c r="A4982" i="71" s="1"/>
  <c r="A4983" i="71" s="1"/>
  <c r="A4984" i="71" s="1"/>
  <c r="A4985" i="71" s="1"/>
  <c r="A4986" i="71" s="1"/>
  <c r="A4987" i="71" s="1"/>
  <c r="A4988" i="71" s="1"/>
  <c r="A4989" i="71" s="1"/>
  <c r="A4990" i="71" s="1"/>
  <c r="A4991" i="71" s="1"/>
  <c r="A4992" i="71" s="1"/>
  <c r="A4993" i="71" s="1"/>
  <c r="A4994" i="71" s="1"/>
  <c r="A4995" i="71" s="1"/>
  <c r="A4996" i="71" s="1"/>
  <c r="A4997" i="71" s="1"/>
  <c r="A4998" i="71" s="1"/>
  <c r="A4999" i="71" s="1"/>
  <c r="A5000" i="71" s="1"/>
  <c r="A5001" i="71" s="1"/>
  <c r="A5002" i="71" s="1"/>
  <c r="A5003" i="71" s="1"/>
  <c r="A5004" i="71" s="1"/>
  <c r="A5005" i="71" s="1"/>
  <c r="A5006" i="71" s="1"/>
  <c r="A5007" i="71" s="1"/>
  <c r="A5008" i="71" s="1"/>
  <c r="A5009" i="71" s="1"/>
  <c r="A5010" i="71" s="1"/>
  <c r="A5011" i="71" s="1"/>
  <c r="A5012" i="71" s="1"/>
  <c r="A5013" i="71" s="1"/>
  <c r="A5014" i="71" s="1"/>
  <c r="A5015" i="71" s="1"/>
  <c r="A5016" i="71" s="1"/>
  <c r="A5017" i="71" s="1"/>
  <c r="E15" i="71"/>
  <c r="D19" i="71" s="1"/>
  <c r="E14" i="71"/>
  <c r="D6" i="71"/>
  <c r="B7" i="71" s="1"/>
  <c r="G21" i="70"/>
  <c r="G22" i="70" s="1"/>
  <c r="G23" i="70" s="1"/>
  <c r="G24" i="70" s="1"/>
  <c r="G25" i="70" s="1"/>
  <c r="G26" i="70" s="1"/>
  <c r="G27" i="70" s="1"/>
  <c r="G28" i="70" s="1"/>
  <c r="G29" i="70" s="1"/>
  <c r="G30" i="70" s="1"/>
  <c r="G31" i="70" s="1"/>
  <c r="G32" i="70" s="1"/>
  <c r="G33" i="70" s="1"/>
  <c r="G34" i="70" s="1"/>
  <c r="G35" i="70" s="1"/>
  <c r="G36" i="70" s="1"/>
  <c r="G37" i="70" s="1"/>
  <c r="G38" i="70" s="1"/>
  <c r="G39" i="70" s="1"/>
  <c r="G40" i="70" s="1"/>
  <c r="G41" i="70" s="1"/>
  <c r="G42" i="70" s="1"/>
  <c r="G43" i="70" s="1"/>
  <c r="G44" i="70" s="1"/>
  <c r="G45" i="70" s="1"/>
  <c r="G46" i="70" s="1"/>
  <c r="G47" i="70" s="1"/>
  <c r="G48" i="70" s="1"/>
  <c r="G49" i="70" s="1"/>
  <c r="G50" i="70" s="1"/>
  <c r="G51" i="70" s="1"/>
  <c r="G52" i="70" s="1"/>
  <c r="G53" i="70" s="1"/>
  <c r="G54" i="70" s="1"/>
  <c r="G55" i="70" s="1"/>
  <c r="G56" i="70" s="1"/>
  <c r="G57" i="70" s="1"/>
  <c r="G58" i="70" s="1"/>
  <c r="G59" i="70" s="1"/>
  <c r="G60" i="70" s="1"/>
  <c r="G61" i="70" s="1"/>
  <c r="G62" i="70" s="1"/>
  <c r="G63" i="70" s="1"/>
  <c r="G64" i="70" s="1"/>
  <c r="G65" i="70" s="1"/>
  <c r="G66" i="70" s="1"/>
  <c r="G67" i="70" s="1"/>
  <c r="G68" i="70" s="1"/>
  <c r="G69" i="70" s="1"/>
  <c r="G70" i="70" s="1"/>
  <c r="A20" i="70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A75" i="70" s="1"/>
  <c r="A76" i="70" s="1"/>
  <c r="A77" i="70" s="1"/>
  <c r="A78" i="70" s="1"/>
  <c r="A79" i="70" s="1"/>
  <c r="A80" i="70" s="1"/>
  <c r="A81" i="70" s="1"/>
  <c r="A82" i="70" s="1"/>
  <c r="A83" i="70" s="1"/>
  <c r="A84" i="70" s="1"/>
  <c r="A85" i="70" s="1"/>
  <c r="A86" i="70" s="1"/>
  <c r="A87" i="70" s="1"/>
  <c r="A88" i="70" s="1"/>
  <c r="A89" i="70" s="1"/>
  <c r="A90" i="70" s="1"/>
  <c r="A91" i="70" s="1"/>
  <c r="A92" i="70" s="1"/>
  <c r="A93" i="70" s="1"/>
  <c r="A94" i="70" s="1"/>
  <c r="A95" i="70" s="1"/>
  <c r="A96" i="70" s="1"/>
  <c r="A97" i="70" s="1"/>
  <c r="A98" i="70" s="1"/>
  <c r="A99" i="70" s="1"/>
  <c r="A100" i="70" s="1"/>
  <c r="A101" i="70" s="1"/>
  <c r="A102" i="70" s="1"/>
  <c r="A103" i="70" s="1"/>
  <c r="A104" i="70" s="1"/>
  <c r="A105" i="70" s="1"/>
  <c r="A106" i="70" s="1"/>
  <c r="A107" i="70" s="1"/>
  <c r="A108" i="70" s="1"/>
  <c r="A109" i="70" s="1"/>
  <c r="A110" i="70" s="1"/>
  <c r="A111" i="70" s="1"/>
  <c r="A112" i="70" s="1"/>
  <c r="A113" i="70" s="1"/>
  <c r="A114" i="70" s="1"/>
  <c r="A115" i="70" s="1"/>
  <c r="A116" i="70" s="1"/>
  <c r="A117" i="70" s="1"/>
  <c r="A118" i="70" s="1"/>
  <c r="A119" i="70" s="1"/>
  <c r="A120" i="70" s="1"/>
  <c r="A121" i="70" s="1"/>
  <c r="A122" i="70" s="1"/>
  <c r="A123" i="70" s="1"/>
  <c r="A124" i="70" s="1"/>
  <c r="A125" i="70" s="1"/>
  <c r="A126" i="70" s="1"/>
  <c r="A127" i="70" s="1"/>
  <c r="A128" i="70" s="1"/>
  <c r="A129" i="70" s="1"/>
  <c r="A130" i="70" s="1"/>
  <c r="A131" i="70" s="1"/>
  <c r="A132" i="70" s="1"/>
  <c r="A133" i="70" s="1"/>
  <c r="A134" i="70" s="1"/>
  <c r="A135" i="70" s="1"/>
  <c r="A136" i="70" s="1"/>
  <c r="A137" i="70" s="1"/>
  <c r="A138" i="70" s="1"/>
  <c r="A139" i="70" s="1"/>
  <c r="A140" i="70" s="1"/>
  <c r="A141" i="70" s="1"/>
  <c r="A142" i="70" s="1"/>
  <c r="A143" i="70" s="1"/>
  <c r="A144" i="70" s="1"/>
  <c r="A145" i="70" s="1"/>
  <c r="A146" i="70" s="1"/>
  <c r="A147" i="70" s="1"/>
  <c r="A148" i="70" s="1"/>
  <c r="A149" i="70" s="1"/>
  <c r="A150" i="70" s="1"/>
  <c r="A151" i="70" s="1"/>
  <c r="A152" i="70" s="1"/>
  <c r="A153" i="70" s="1"/>
  <c r="A154" i="70" s="1"/>
  <c r="A155" i="70" s="1"/>
  <c r="A156" i="70" s="1"/>
  <c r="A157" i="70" s="1"/>
  <c r="A158" i="70" s="1"/>
  <c r="A159" i="70" s="1"/>
  <c r="A160" i="70" s="1"/>
  <c r="A161" i="70" s="1"/>
  <c r="A162" i="70" s="1"/>
  <c r="A163" i="70" s="1"/>
  <c r="A164" i="70" s="1"/>
  <c r="A165" i="70" s="1"/>
  <c r="A166" i="70" s="1"/>
  <c r="A167" i="70" s="1"/>
  <c r="A168" i="70" s="1"/>
  <c r="A169" i="70" s="1"/>
  <c r="A170" i="70" s="1"/>
  <c r="A171" i="70" s="1"/>
  <c r="A172" i="70" s="1"/>
  <c r="A173" i="70" s="1"/>
  <c r="A174" i="70" s="1"/>
  <c r="A175" i="70" s="1"/>
  <c r="A176" i="70" s="1"/>
  <c r="A177" i="70" s="1"/>
  <c r="A178" i="70" s="1"/>
  <c r="A179" i="70" s="1"/>
  <c r="A180" i="70" s="1"/>
  <c r="A181" i="70" s="1"/>
  <c r="A182" i="70" s="1"/>
  <c r="A183" i="70" s="1"/>
  <c r="A184" i="70" s="1"/>
  <c r="A185" i="70" s="1"/>
  <c r="A186" i="70" s="1"/>
  <c r="A187" i="70" s="1"/>
  <c r="A188" i="70" s="1"/>
  <c r="A189" i="70" s="1"/>
  <c r="A190" i="70" s="1"/>
  <c r="A191" i="70" s="1"/>
  <c r="A192" i="70" s="1"/>
  <c r="A193" i="70" s="1"/>
  <c r="A194" i="70" s="1"/>
  <c r="A195" i="70" s="1"/>
  <c r="A196" i="70" s="1"/>
  <c r="A197" i="70" s="1"/>
  <c r="A198" i="70" s="1"/>
  <c r="A199" i="70" s="1"/>
  <c r="A200" i="70" s="1"/>
  <c r="A201" i="70" s="1"/>
  <c r="A202" i="70" s="1"/>
  <c r="A203" i="70" s="1"/>
  <c r="A204" i="70" s="1"/>
  <c r="A205" i="70" s="1"/>
  <c r="A206" i="70" s="1"/>
  <c r="A207" i="70" s="1"/>
  <c r="A208" i="70" s="1"/>
  <c r="A209" i="70" s="1"/>
  <c r="A210" i="70" s="1"/>
  <c r="A211" i="70" s="1"/>
  <c r="A212" i="70" s="1"/>
  <c r="A213" i="70" s="1"/>
  <c r="A214" i="70" s="1"/>
  <c r="A215" i="70" s="1"/>
  <c r="A216" i="70" s="1"/>
  <c r="A217" i="70" s="1"/>
  <c r="A218" i="70" s="1"/>
  <c r="A219" i="70" s="1"/>
  <c r="A220" i="70" s="1"/>
  <c r="A221" i="70" s="1"/>
  <c r="A222" i="70" s="1"/>
  <c r="A223" i="70" s="1"/>
  <c r="A224" i="70" s="1"/>
  <c r="A225" i="70" s="1"/>
  <c r="A226" i="70" s="1"/>
  <c r="A227" i="70" s="1"/>
  <c r="A228" i="70" s="1"/>
  <c r="A229" i="70" s="1"/>
  <c r="A230" i="70" s="1"/>
  <c r="A231" i="70" s="1"/>
  <c r="A232" i="70" s="1"/>
  <c r="A233" i="70" s="1"/>
  <c r="A234" i="70" s="1"/>
  <c r="A235" i="70" s="1"/>
  <c r="A236" i="70" s="1"/>
  <c r="A237" i="70" s="1"/>
  <c r="A238" i="70" s="1"/>
  <c r="A239" i="70" s="1"/>
  <c r="A240" i="70" s="1"/>
  <c r="A241" i="70" s="1"/>
  <c r="A242" i="70" s="1"/>
  <c r="A243" i="70" s="1"/>
  <c r="A244" i="70" s="1"/>
  <c r="A245" i="70" s="1"/>
  <c r="A246" i="70" s="1"/>
  <c r="A247" i="70" s="1"/>
  <c r="A248" i="70" s="1"/>
  <c r="A249" i="70" s="1"/>
  <c r="A250" i="70" s="1"/>
  <c r="A251" i="70" s="1"/>
  <c r="A252" i="70" s="1"/>
  <c r="A253" i="70" s="1"/>
  <c r="A254" i="70" s="1"/>
  <c r="A255" i="70" s="1"/>
  <c r="A256" i="70" s="1"/>
  <c r="A257" i="70" s="1"/>
  <c r="A258" i="70" s="1"/>
  <c r="A259" i="70" s="1"/>
  <c r="A260" i="70" s="1"/>
  <c r="A261" i="70" s="1"/>
  <c r="A262" i="70" s="1"/>
  <c r="A263" i="70" s="1"/>
  <c r="A264" i="70" s="1"/>
  <c r="A265" i="70" s="1"/>
  <c r="A266" i="70" s="1"/>
  <c r="A267" i="70" s="1"/>
  <c r="A268" i="70" s="1"/>
  <c r="A269" i="70" s="1"/>
  <c r="A270" i="70" s="1"/>
  <c r="A271" i="70" s="1"/>
  <c r="A272" i="70" s="1"/>
  <c r="A273" i="70" s="1"/>
  <c r="A274" i="70" s="1"/>
  <c r="A275" i="70" s="1"/>
  <c r="A276" i="70" s="1"/>
  <c r="A277" i="70" s="1"/>
  <c r="A278" i="70" s="1"/>
  <c r="A279" i="70" s="1"/>
  <c r="A280" i="70" s="1"/>
  <c r="A281" i="70" s="1"/>
  <c r="A282" i="70" s="1"/>
  <c r="A283" i="70" s="1"/>
  <c r="A284" i="70" s="1"/>
  <c r="A285" i="70" s="1"/>
  <c r="A286" i="70" s="1"/>
  <c r="A287" i="70" s="1"/>
  <c r="A288" i="70" s="1"/>
  <c r="A289" i="70" s="1"/>
  <c r="A290" i="70" s="1"/>
  <c r="A291" i="70" s="1"/>
  <c r="A292" i="70" s="1"/>
  <c r="A293" i="70" s="1"/>
  <c r="A294" i="70" s="1"/>
  <c r="A295" i="70" s="1"/>
  <c r="A296" i="70" s="1"/>
  <c r="A297" i="70" s="1"/>
  <c r="A298" i="70" s="1"/>
  <c r="A299" i="70" s="1"/>
  <c r="A300" i="70" s="1"/>
  <c r="A301" i="70" s="1"/>
  <c r="A302" i="70" s="1"/>
  <c r="A303" i="70" s="1"/>
  <c r="A304" i="70" s="1"/>
  <c r="A305" i="70" s="1"/>
  <c r="A306" i="70" s="1"/>
  <c r="A307" i="70" s="1"/>
  <c r="A308" i="70" s="1"/>
  <c r="A309" i="70" s="1"/>
  <c r="A310" i="70" s="1"/>
  <c r="A311" i="70" s="1"/>
  <c r="A312" i="70" s="1"/>
  <c r="A313" i="70" s="1"/>
  <c r="A314" i="70" s="1"/>
  <c r="A315" i="70" s="1"/>
  <c r="A316" i="70" s="1"/>
  <c r="A317" i="70" s="1"/>
  <c r="A318" i="70" s="1"/>
  <c r="A319" i="70" s="1"/>
  <c r="A320" i="70" s="1"/>
  <c r="A321" i="70" s="1"/>
  <c r="A322" i="70" s="1"/>
  <c r="A323" i="70" s="1"/>
  <c r="A324" i="70" s="1"/>
  <c r="A325" i="70" s="1"/>
  <c r="A326" i="70" s="1"/>
  <c r="A327" i="70" s="1"/>
  <c r="A328" i="70" s="1"/>
  <c r="A329" i="70" s="1"/>
  <c r="A330" i="70" s="1"/>
  <c r="A331" i="70" s="1"/>
  <c r="A332" i="70" s="1"/>
  <c r="A333" i="70" s="1"/>
  <c r="A334" i="70" s="1"/>
  <c r="A335" i="70" s="1"/>
  <c r="A336" i="70" s="1"/>
  <c r="A337" i="70" s="1"/>
  <c r="A338" i="70" s="1"/>
  <c r="A339" i="70" s="1"/>
  <c r="A340" i="70" s="1"/>
  <c r="A341" i="70" s="1"/>
  <c r="A342" i="70" s="1"/>
  <c r="A343" i="70" s="1"/>
  <c r="A344" i="70" s="1"/>
  <c r="A345" i="70" s="1"/>
  <c r="A346" i="70" s="1"/>
  <c r="A347" i="70" s="1"/>
  <c r="A348" i="70" s="1"/>
  <c r="A349" i="70" s="1"/>
  <c r="A350" i="70" s="1"/>
  <c r="A351" i="70" s="1"/>
  <c r="A352" i="70" s="1"/>
  <c r="A353" i="70" s="1"/>
  <c r="A354" i="70" s="1"/>
  <c r="A355" i="70" s="1"/>
  <c r="A356" i="70" s="1"/>
  <c r="A357" i="70" s="1"/>
  <c r="A358" i="70" s="1"/>
  <c r="A359" i="70" s="1"/>
  <c r="A360" i="70" s="1"/>
  <c r="A361" i="70" s="1"/>
  <c r="A362" i="70" s="1"/>
  <c r="A363" i="70" s="1"/>
  <c r="A364" i="70" s="1"/>
  <c r="A365" i="70" s="1"/>
  <c r="A366" i="70" s="1"/>
  <c r="A367" i="70" s="1"/>
  <c r="A368" i="70" s="1"/>
  <c r="A369" i="70" s="1"/>
  <c r="A370" i="70" s="1"/>
  <c r="A371" i="70" s="1"/>
  <c r="A372" i="70" s="1"/>
  <c r="A373" i="70" s="1"/>
  <c r="A374" i="70" s="1"/>
  <c r="A375" i="70" s="1"/>
  <c r="A376" i="70" s="1"/>
  <c r="A377" i="70" s="1"/>
  <c r="A378" i="70" s="1"/>
  <c r="A379" i="70" s="1"/>
  <c r="A380" i="70" s="1"/>
  <c r="A381" i="70" s="1"/>
  <c r="A382" i="70" s="1"/>
  <c r="A383" i="70" s="1"/>
  <c r="A384" i="70" s="1"/>
  <c r="A385" i="70" s="1"/>
  <c r="A386" i="70" s="1"/>
  <c r="A387" i="70" s="1"/>
  <c r="A388" i="70" s="1"/>
  <c r="A389" i="70" s="1"/>
  <c r="A390" i="70" s="1"/>
  <c r="A391" i="70" s="1"/>
  <c r="A392" i="70" s="1"/>
  <c r="A393" i="70" s="1"/>
  <c r="A394" i="70" s="1"/>
  <c r="A395" i="70" s="1"/>
  <c r="A396" i="70" s="1"/>
  <c r="A397" i="70" s="1"/>
  <c r="A398" i="70" s="1"/>
  <c r="A399" i="70" s="1"/>
  <c r="A400" i="70" s="1"/>
  <c r="A401" i="70" s="1"/>
  <c r="A402" i="70" s="1"/>
  <c r="A403" i="70" s="1"/>
  <c r="A404" i="70" s="1"/>
  <c r="A405" i="70" s="1"/>
  <c r="A406" i="70" s="1"/>
  <c r="A407" i="70" s="1"/>
  <c r="A408" i="70" s="1"/>
  <c r="A409" i="70" s="1"/>
  <c r="A410" i="70" s="1"/>
  <c r="A411" i="70" s="1"/>
  <c r="A412" i="70" s="1"/>
  <c r="A413" i="70" s="1"/>
  <c r="A414" i="70" s="1"/>
  <c r="A415" i="70" s="1"/>
  <c r="A416" i="70" s="1"/>
  <c r="A417" i="70" s="1"/>
  <c r="A418" i="70" s="1"/>
  <c r="A419" i="70" s="1"/>
  <c r="A420" i="70" s="1"/>
  <c r="A421" i="70" s="1"/>
  <c r="A422" i="70" s="1"/>
  <c r="A423" i="70" s="1"/>
  <c r="A424" i="70" s="1"/>
  <c r="A425" i="70" s="1"/>
  <c r="A426" i="70" s="1"/>
  <c r="A427" i="70" s="1"/>
  <c r="A428" i="70" s="1"/>
  <c r="A429" i="70" s="1"/>
  <c r="A430" i="70" s="1"/>
  <c r="A431" i="70" s="1"/>
  <c r="A432" i="70" s="1"/>
  <c r="A433" i="70" s="1"/>
  <c r="A434" i="70" s="1"/>
  <c r="A435" i="70" s="1"/>
  <c r="A436" i="70" s="1"/>
  <c r="A437" i="70" s="1"/>
  <c r="A438" i="70" s="1"/>
  <c r="A439" i="70" s="1"/>
  <c r="A440" i="70" s="1"/>
  <c r="A441" i="70" s="1"/>
  <c r="A442" i="70" s="1"/>
  <c r="A443" i="70" s="1"/>
  <c r="A444" i="70" s="1"/>
  <c r="A445" i="70" s="1"/>
  <c r="A446" i="70" s="1"/>
  <c r="A447" i="70" s="1"/>
  <c r="A448" i="70" s="1"/>
  <c r="A449" i="70" s="1"/>
  <c r="A450" i="70" s="1"/>
  <c r="A451" i="70" s="1"/>
  <c r="A452" i="70" s="1"/>
  <c r="A453" i="70" s="1"/>
  <c r="A454" i="70" s="1"/>
  <c r="A455" i="70" s="1"/>
  <c r="A456" i="70" s="1"/>
  <c r="A457" i="70" s="1"/>
  <c r="A458" i="70" s="1"/>
  <c r="A459" i="70" s="1"/>
  <c r="A460" i="70" s="1"/>
  <c r="A461" i="70" s="1"/>
  <c r="A462" i="70" s="1"/>
  <c r="A463" i="70" s="1"/>
  <c r="A464" i="70" s="1"/>
  <c r="A465" i="70" s="1"/>
  <c r="A466" i="70" s="1"/>
  <c r="A467" i="70" s="1"/>
  <c r="A468" i="70" s="1"/>
  <c r="A469" i="70" s="1"/>
  <c r="A470" i="70" s="1"/>
  <c r="A471" i="70" s="1"/>
  <c r="A472" i="70" s="1"/>
  <c r="A473" i="70" s="1"/>
  <c r="A474" i="70" s="1"/>
  <c r="A475" i="70" s="1"/>
  <c r="A476" i="70" s="1"/>
  <c r="A477" i="70" s="1"/>
  <c r="A478" i="70" s="1"/>
  <c r="A479" i="70" s="1"/>
  <c r="A480" i="70" s="1"/>
  <c r="A481" i="70" s="1"/>
  <c r="A482" i="70" s="1"/>
  <c r="A483" i="70" s="1"/>
  <c r="A484" i="70" s="1"/>
  <c r="A485" i="70" s="1"/>
  <c r="A486" i="70" s="1"/>
  <c r="A487" i="70" s="1"/>
  <c r="A488" i="70" s="1"/>
  <c r="A489" i="70" s="1"/>
  <c r="A490" i="70" s="1"/>
  <c r="A491" i="70" s="1"/>
  <c r="A492" i="70" s="1"/>
  <c r="A493" i="70" s="1"/>
  <c r="A494" i="70" s="1"/>
  <c r="A495" i="70" s="1"/>
  <c r="A496" i="70" s="1"/>
  <c r="A497" i="70" s="1"/>
  <c r="A498" i="70" s="1"/>
  <c r="A499" i="70" s="1"/>
  <c r="A500" i="70" s="1"/>
  <c r="A501" i="70" s="1"/>
  <c r="A502" i="70" s="1"/>
  <c r="A503" i="70" s="1"/>
  <c r="A504" i="70" s="1"/>
  <c r="A505" i="70" s="1"/>
  <c r="A506" i="70" s="1"/>
  <c r="A507" i="70" s="1"/>
  <c r="A508" i="70" s="1"/>
  <c r="A509" i="70" s="1"/>
  <c r="A510" i="70" s="1"/>
  <c r="A511" i="70" s="1"/>
  <c r="A512" i="70" s="1"/>
  <c r="A513" i="70" s="1"/>
  <c r="A514" i="70" s="1"/>
  <c r="A515" i="70" s="1"/>
  <c r="A516" i="70" s="1"/>
  <c r="A517" i="70" s="1"/>
  <c r="A518" i="70" s="1"/>
  <c r="A519" i="70" s="1"/>
  <c r="A520" i="70" s="1"/>
  <c r="A521" i="70" s="1"/>
  <c r="A522" i="70" s="1"/>
  <c r="A523" i="70" s="1"/>
  <c r="A524" i="70" s="1"/>
  <c r="A525" i="70" s="1"/>
  <c r="A526" i="70" s="1"/>
  <c r="A527" i="70" s="1"/>
  <c r="A528" i="70" s="1"/>
  <c r="A529" i="70" s="1"/>
  <c r="A530" i="70" s="1"/>
  <c r="A531" i="70" s="1"/>
  <c r="A532" i="70" s="1"/>
  <c r="A533" i="70" s="1"/>
  <c r="A534" i="70" s="1"/>
  <c r="A535" i="70" s="1"/>
  <c r="A536" i="70" s="1"/>
  <c r="A537" i="70" s="1"/>
  <c r="A538" i="70" s="1"/>
  <c r="A539" i="70" s="1"/>
  <c r="A540" i="70" s="1"/>
  <c r="A541" i="70" s="1"/>
  <c r="A542" i="70" s="1"/>
  <c r="A543" i="70" s="1"/>
  <c r="A544" i="70" s="1"/>
  <c r="A545" i="70" s="1"/>
  <c r="A546" i="70" s="1"/>
  <c r="A547" i="70" s="1"/>
  <c r="A548" i="70" s="1"/>
  <c r="A549" i="70" s="1"/>
  <c r="A550" i="70" s="1"/>
  <c r="A551" i="70" s="1"/>
  <c r="A552" i="70" s="1"/>
  <c r="A553" i="70" s="1"/>
  <c r="A554" i="70" s="1"/>
  <c r="A555" i="70" s="1"/>
  <c r="A556" i="70" s="1"/>
  <c r="A557" i="70" s="1"/>
  <c r="A558" i="70" s="1"/>
  <c r="A559" i="70" s="1"/>
  <c r="A560" i="70" s="1"/>
  <c r="A561" i="70" s="1"/>
  <c r="A562" i="70" s="1"/>
  <c r="A563" i="70" s="1"/>
  <c r="A564" i="70" s="1"/>
  <c r="A565" i="70" s="1"/>
  <c r="A566" i="70" s="1"/>
  <c r="A567" i="70" s="1"/>
  <c r="A568" i="70" s="1"/>
  <c r="A569" i="70" s="1"/>
  <c r="A570" i="70" s="1"/>
  <c r="A571" i="70" s="1"/>
  <c r="A572" i="70" s="1"/>
  <c r="A573" i="70" s="1"/>
  <c r="A574" i="70" s="1"/>
  <c r="A575" i="70" s="1"/>
  <c r="A576" i="70" s="1"/>
  <c r="A577" i="70" s="1"/>
  <c r="A578" i="70" s="1"/>
  <c r="A579" i="70" s="1"/>
  <c r="A580" i="70" s="1"/>
  <c r="A581" i="70" s="1"/>
  <c r="A582" i="70" s="1"/>
  <c r="A583" i="70" s="1"/>
  <c r="A584" i="70" s="1"/>
  <c r="A585" i="70" s="1"/>
  <c r="A586" i="70" s="1"/>
  <c r="A587" i="70" s="1"/>
  <c r="A588" i="70" s="1"/>
  <c r="A589" i="70" s="1"/>
  <c r="A590" i="70" s="1"/>
  <c r="A591" i="70" s="1"/>
  <c r="A592" i="70" s="1"/>
  <c r="A593" i="70" s="1"/>
  <c r="A594" i="70" s="1"/>
  <c r="A595" i="70" s="1"/>
  <c r="A596" i="70" s="1"/>
  <c r="A597" i="70" s="1"/>
  <c r="A598" i="70" s="1"/>
  <c r="A599" i="70" s="1"/>
  <c r="A600" i="70" s="1"/>
  <c r="A601" i="70" s="1"/>
  <c r="A602" i="70" s="1"/>
  <c r="A603" i="70" s="1"/>
  <c r="A604" i="70" s="1"/>
  <c r="A605" i="70" s="1"/>
  <c r="A606" i="70" s="1"/>
  <c r="A607" i="70" s="1"/>
  <c r="A608" i="70" s="1"/>
  <c r="A609" i="70" s="1"/>
  <c r="A610" i="70" s="1"/>
  <c r="A611" i="70" s="1"/>
  <c r="A612" i="70" s="1"/>
  <c r="A613" i="70" s="1"/>
  <c r="A614" i="70" s="1"/>
  <c r="A615" i="70" s="1"/>
  <c r="A616" i="70" s="1"/>
  <c r="A617" i="70" s="1"/>
  <c r="A618" i="70" s="1"/>
  <c r="A619" i="70" s="1"/>
  <c r="A620" i="70" s="1"/>
  <c r="A621" i="70" s="1"/>
  <c r="A622" i="70" s="1"/>
  <c r="A623" i="70" s="1"/>
  <c r="A624" i="70" s="1"/>
  <c r="A625" i="70" s="1"/>
  <c r="A626" i="70" s="1"/>
  <c r="A627" i="70" s="1"/>
  <c r="A628" i="70" s="1"/>
  <c r="A629" i="70" s="1"/>
  <c r="A630" i="70" s="1"/>
  <c r="A631" i="70" s="1"/>
  <c r="A632" i="70" s="1"/>
  <c r="A633" i="70" s="1"/>
  <c r="A634" i="70" s="1"/>
  <c r="A635" i="70" s="1"/>
  <c r="A636" i="70" s="1"/>
  <c r="A637" i="70" s="1"/>
  <c r="A638" i="70" s="1"/>
  <c r="A639" i="70" s="1"/>
  <c r="A640" i="70" s="1"/>
  <c r="A641" i="70" s="1"/>
  <c r="A642" i="70" s="1"/>
  <c r="A643" i="70" s="1"/>
  <c r="A644" i="70" s="1"/>
  <c r="A645" i="70" s="1"/>
  <c r="A646" i="70" s="1"/>
  <c r="A647" i="70" s="1"/>
  <c r="A648" i="70" s="1"/>
  <c r="A649" i="70" s="1"/>
  <c r="A650" i="70" s="1"/>
  <c r="A651" i="70" s="1"/>
  <c r="A652" i="70" s="1"/>
  <c r="A653" i="70" s="1"/>
  <c r="A654" i="70" s="1"/>
  <c r="A655" i="70" s="1"/>
  <c r="A656" i="70" s="1"/>
  <c r="A657" i="70" s="1"/>
  <c r="A658" i="70" s="1"/>
  <c r="A659" i="70" s="1"/>
  <c r="A660" i="70" s="1"/>
  <c r="A661" i="70" s="1"/>
  <c r="A662" i="70" s="1"/>
  <c r="A663" i="70" s="1"/>
  <c r="A664" i="70" s="1"/>
  <c r="A665" i="70" s="1"/>
  <c r="A666" i="70" s="1"/>
  <c r="A667" i="70" s="1"/>
  <c r="A668" i="70" s="1"/>
  <c r="A669" i="70" s="1"/>
  <c r="A670" i="70" s="1"/>
  <c r="A671" i="70" s="1"/>
  <c r="A672" i="70" s="1"/>
  <c r="A673" i="70" s="1"/>
  <c r="A674" i="70" s="1"/>
  <c r="A675" i="70" s="1"/>
  <c r="A676" i="70" s="1"/>
  <c r="A677" i="70" s="1"/>
  <c r="A678" i="70" s="1"/>
  <c r="A679" i="70" s="1"/>
  <c r="A680" i="70" s="1"/>
  <c r="A681" i="70" s="1"/>
  <c r="A682" i="70" s="1"/>
  <c r="A683" i="70" s="1"/>
  <c r="A684" i="70" s="1"/>
  <c r="A685" i="70" s="1"/>
  <c r="A686" i="70" s="1"/>
  <c r="A687" i="70" s="1"/>
  <c r="A688" i="70" s="1"/>
  <c r="A689" i="70" s="1"/>
  <c r="A690" i="70" s="1"/>
  <c r="A691" i="70" s="1"/>
  <c r="A692" i="70" s="1"/>
  <c r="A693" i="70" s="1"/>
  <c r="A694" i="70" s="1"/>
  <c r="A695" i="70" s="1"/>
  <c r="A696" i="70" s="1"/>
  <c r="A697" i="70" s="1"/>
  <c r="A698" i="70" s="1"/>
  <c r="A699" i="70" s="1"/>
  <c r="A700" i="70" s="1"/>
  <c r="A701" i="70" s="1"/>
  <c r="A702" i="70" s="1"/>
  <c r="A703" i="70" s="1"/>
  <c r="A704" i="70" s="1"/>
  <c r="A705" i="70" s="1"/>
  <c r="A706" i="70" s="1"/>
  <c r="A707" i="70" s="1"/>
  <c r="A708" i="70" s="1"/>
  <c r="A709" i="70" s="1"/>
  <c r="A710" i="70" s="1"/>
  <c r="A711" i="70" s="1"/>
  <c r="A712" i="70" s="1"/>
  <c r="A713" i="70" s="1"/>
  <c r="A714" i="70" s="1"/>
  <c r="A715" i="70" s="1"/>
  <c r="A716" i="70" s="1"/>
  <c r="A717" i="70" s="1"/>
  <c r="A718" i="70" s="1"/>
  <c r="A719" i="70" s="1"/>
  <c r="A720" i="70" s="1"/>
  <c r="A721" i="70" s="1"/>
  <c r="A722" i="70" s="1"/>
  <c r="A723" i="70" s="1"/>
  <c r="A724" i="70" s="1"/>
  <c r="A725" i="70" s="1"/>
  <c r="A726" i="70" s="1"/>
  <c r="A727" i="70" s="1"/>
  <c r="A728" i="70" s="1"/>
  <c r="A729" i="70" s="1"/>
  <c r="A730" i="70" s="1"/>
  <c r="A731" i="70" s="1"/>
  <c r="A732" i="70" s="1"/>
  <c r="A733" i="70" s="1"/>
  <c r="A734" i="70" s="1"/>
  <c r="A735" i="70" s="1"/>
  <c r="A736" i="70" s="1"/>
  <c r="A737" i="70" s="1"/>
  <c r="A738" i="70" s="1"/>
  <c r="A739" i="70" s="1"/>
  <c r="A740" i="70" s="1"/>
  <c r="A741" i="70" s="1"/>
  <c r="A742" i="70" s="1"/>
  <c r="A743" i="70" s="1"/>
  <c r="A744" i="70" s="1"/>
  <c r="A745" i="70" s="1"/>
  <c r="A746" i="70" s="1"/>
  <c r="A747" i="70" s="1"/>
  <c r="A748" i="70" s="1"/>
  <c r="A749" i="70" s="1"/>
  <c r="A750" i="70" s="1"/>
  <c r="A751" i="70" s="1"/>
  <c r="A752" i="70" s="1"/>
  <c r="A753" i="70" s="1"/>
  <c r="A754" i="70" s="1"/>
  <c r="A755" i="70" s="1"/>
  <c r="A756" i="70" s="1"/>
  <c r="A757" i="70" s="1"/>
  <c r="A758" i="70" s="1"/>
  <c r="A759" i="70" s="1"/>
  <c r="A760" i="70" s="1"/>
  <c r="A761" i="70" s="1"/>
  <c r="A762" i="70" s="1"/>
  <c r="A763" i="70" s="1"/>
  <c r="A764" i="70" s="1"/>
  <c r="A765" i="70" s="1"/>
  <c r="A766" i="70" s="1"/>
  <c r="A767" i="70" s="1"/>
  <c r="A768" i="70" s="1"/>
  <c r="A769" i="70" s="1"/>
  <c r="A770" i="70" s="1"/>
  <c r="A771" i="70" s="1"/>
  <c r="A772" i="70" s="1"/>
  <c r="A773" i="70" s="1"/>
  <c r="A774" i="70" s="1"/>
  <c r="A775" i="70" s="1"/>
  <c r="A776" i="70" s="1"/>
  <c r="A777" i="70" s="1"/>
  <c r="A778" i="70" s="1"/>
  <c r="A779" i="70" s="1"/>
  <c r="A780" i="70" s="1"/>
  <c r="A781" i="70" s="1"/>
  <c r="A782" i="70" s="1"/>
  <c r="A783" i="70" s="1"/>
  <c r="A784" i="70" s="1"/>
  <c r="A785" i="70" s="1"/>
  <c r="A786" i="70" s="1"/>
  <c r="A787" i="70" s="1"/>
  <c r="A788" i="70" s="1"/>
  <c r="A789" i="70" s="1"/>
  <c r="A790" i="70" s="1"/>
  <c r="A791" i="70" s="1"/>
  <c r="A792" i="70" s="1"/>
  <c r="A793" i="70" s="1"/>
  <c r="A794" i="70" s="1"/>
  <c r="A795" i="70" s="1"/>
  <c r="A796" i="70" s="1"/>
  <c r="A797" i="70" s="1"/>
  <c r="A798" i="70" s="1"/>
  <c r="A799" i="70" s="1"/>
  <c r="A800" i="70" s="1"/>
  <c r="A801" i="70" s="1"/>
  <c r="A802" i="70" s="1"/>
  <c r="A803" i="70" s="1"/>
  <c r="A804" i="70" s="1"/>
  <c r="A805" i="70" s="1"/>
  <c r="A806" i="70" s="1"/>
  <c r="A807" i="70" s="1"/>
  <c r="A808" i="70" s="1"/>
  <c r="A809" i="70" s="1"/>
  <c r="A810" i="70" s="1"/>
  <c r="A811" i="70" s="1"/>
  <c r="A812" i="70" s="1"/>
  <c r="A813" i="70" s="1"/>
  <c r="A814" i="70" s="1"/>
  <c r="A815" i="70" s="1"/>
  <c r="A816" i="70" s="1"/>
  <c r="A817" i="70" s="1"/>
  <c r="A818" i="70" s="1"/>
  <c r="A819" i="70" s="1"/>
  <c r="A820" i="70" s="1"/>
  <c r="A821" i="70" s="1"/>
  <c r="A822" i="70" s="1"/>
  <c r="A823" i="70" s="1"/>
  <c r="A824" i="70" s="1"/>
  <c r="A825" i="70" s="1"/>
  <c r="A826" i="70" s="1"/>
  <c r="A827" i="70" s="1"/>
  <c r="A828" i="70" s="1"/>
  <c r="A829" i="70" s="1"/>
  <c r="A830" i="70" s="1"/>
  <c r="A831" i="70" s="1"/>
  <c r="A832" i="70" s="1"/>
  <c r="A833" i="70" s="1"/>
  <c r="A834" i="70" s="1"/>
  <c r="A835" i="70" s="1"/>
  <c r="A836" i="70" s="1"/>
  <c r="A837" i="70" s="1"/>
  <c r="A838" i="70" s="1"/>
  <c r="A839" i="70" s="1"/>
  <c r="A840" i="70" s="1"/>
  <c r="A841" i="70" s="1"/>
  <c r="A842" i="70" s="1"/>
  <c r="A843" i="70" s="1"/>
  <c r="A844" i="70" s="1"/>
  <c r="A845" i="70" s="1"/>
  <c r="A846" i="70" s="1"/>
  <c r="A847" i="70" s="1"/>
  <c r="A848" i="70" s="1"/>
  <c r="A849" i="70" s="1"/>
  <c r="A850" i="70" s="1"/>
  <c r="A851" i="70" s="1"/>
  <c r="A852" i="70" s="1"/>
  <c r="A853" i="70" s="1"/>
  <c r="A854" i="70" s="1"/>
  <c r="A855" i="70" s="1"/>
  <c r="A856" i="70" s="1"/>
  <c r="A857" i="70" s="1"/>
  <c r="A858" i="70" s="1"/>
  <c r="A859" i="70" s="1"/>
  <c r="A860" i="70" s="1"/>
  <c r="A861" i="70" s="1"/>
  <c r="A862" i="70" s="1"/>
  <c r="A863" i="70" s="1"/>
  <c r="A864" i="70" s="1"/>
  <c r="A865" i="70" s="1"/>
  <c r="A866" i="70" s="1"/>
  <c r="A867" i="70" s="1"/>
  <c r="A868" i="70" s="1"/>
  <c r="A869" i="70" s="1"/>
  <c r="A870" i="70" s="1"/>
  <c r="A871" i="70" s="1"/>
  <c r="A872" i="70" s="1"/>
  <c r="A873" i="70" s="1"/>
  <c r="A874" i="70" s="1"/>
  <c r="A875" i="70" s="1"/>
  <c r="A876" i="70" s="1"/>
  <c r="A877" i="70" s="1"/>
  <c r="A878" i="70" s="1"/>
  <c r="A879" i="70" s="1"/>
  <c r="A880" i="70" s="1"/>
  <c r="A881" i="70" s="1"/>
  <c r="A882" i="70" s="1"/>
  <c r="A883" i="70" s="1"/>
  <c r="A884" i="70" s="1"/>
  <c r="A885" i="70" s="1"/>
  <c r="A886" i="70" s="1"/>
  <c r="A887" i="70" s="1"/>
  <c r="A888" i="70" s="1"/>
  <c r="A889" i="70" s="1"/>
  <c r="A890" i="70" s="1"/>
  <c r="A891" i="70" s="1"/>
  <c r="A892" i="70" s="1"/>
  <c r="A893" i="70" s="1"/>
  <c r="A894" i="70" s="1"/>
  <c r="A895" i="70" s="1"/>
  <c r="A896" i="70" s="1"/>
  <c r="A897" i="70" s="1"/>
  <c r="A898" i="70" s="1"/>
  <c r="A899" i="70" s="1"/>
  <c r="A900" i="70" s="1"/>
  <c r="A901" i="70" s="1"/>
  <c r="A902" i="70" s="1"/>
  <c r="A903" i="70" s="1"/>
  <c r="A904" i="70" s="1"/>
  <c r="A905" i="70" s="1"/>
  <c r="A906" i="70" s="1"/>
  <c r="A907" i="70" s="1"/>
  <c r="A908" i="70" s="1"/>
  <c r="A909" i="70" s="1"/>
  <c r="A910" i="70" s="1"/>
  <c r="A911" i="70" s="1"/>
  <c r="A912" i="70" s="1"/>
  <c r="A913" i="70" s="1"/>
  <c r="A914" i="70" s="1"/>
  <c r="A915" i="70" s="1"/>
  <c r="A916" i="70" s="1"/>
  <c r="A917" i="70" s="1"/>
  <c r="A918" i="70" s="1"/>
  <c r="A919" i="70" s="1"/>
  <c r="A920" i="70" s="1"/>
  <c r="A921" i="70" s="1"/>
  <c r="A922" i="70" s="1"/>
  <c r="A923" i="70" s="1"/>
  <c r="A924" i="70" s="1"/>
  <c r="A925" i="70" s="1"/>
  <c r="A926" i="70" s="1"/>
  <c r="A927" i="70" s="1"/>
  <c r="A928" i="70" s="1"/>
  <c r="A929" i="70" s="1"/>
  <c r="A930" i="70" s="1"/>
  <c r="A931" i="70" s="1"/>
  <c r="A932" i="70" s="1"/>
  <c r="A933" i="70" s="1"/>
  <c r="A934" i="70" s="1"/>
  <c r="A935" i="70" s="1"/>
  <c r="A936" i="70" s="1"/>
  <c r="A937" i="70" s="1"/>
  <c r="A938" i="70" s="1"/>
  <c r="A939" i="70" s="1"/>
  <c r="A940" i="70" s="1"/>
  <c r="A941" i="70" s="1"/>
  <c r="A942" i="70" s="1"/>
  <c r="A943" i="70" s="1"/>
  <c r="A944" i="70" s="1"/>
  <c r="A945" i="70" s="1"/>
  <c r="A946" i="70" s="1"/>
  <c r="A947" i="70" s="1"/>
  <c r="A948" i="70" s="1"/>
  <c r="A949" i="70" s="1"/>
  <c r="A950" i="70" s="1"/>
  <c r="A951" i="70" s="1"/>
  <c r="A952" i="70" s="1"/>
  <c r="A953" i="70" s="1"/>
  <c r="A954" i="70" s="1"/>
  <c r="A955" i="70" s="1"/>
  <c r="A956" i="70" s="1"/>
  <c r="A957" i="70" s="1"/>
  <c r="A958" i="70" s="1"/>
  <c r="A959" i="70" s="1"/>
  <c r="A960" i="70" s="1"/>
  <c r="A961" i="70" s="1"/>
  <c r="A962" i="70" s="1"/>
  <c r="A963" i="70" s="1"/>
  <c r="A964" i="70" s="1"/>
  <c r="A965" i="70" s="1"/>
  <c r="A966" i="70" s="1"/>
  <c r="A967" i="70" s="1"/>
  <c r="A968" i="70" s="1"/>
  <c r="A969" i="70" s="1"/>
  <c r="A970" i="70" s="1"/>
  <c r="A971" i="70" s="1"/>
  <c r="A972" i="70" s="1"/>
  <c r="A973" i="70" s="1"/>
  <c r="A974" i="70" s="1"/>
  <c r="A975" i="70" s="1"/>
  <c r="A976" i="70" s="1"/>
  <c r="A977" i="70" s="1"/>
  <c r="A978" i="70" s="1"/>
  <c r="A979" i="70" s="1"/>
  <c r="A980" i="70" s="1"/>
  <c r="A981" i="70" s="1"/>
  <c r="A982" i="70" s="1"/>
  <c r="A983" i="70" s="1"/>
  <c r="A984" i="70" s="1"/>
  <c r="A985" i="70" s="1"/>
  <c r="A986" i="70" s="1"/>
  <c r="A987" i="70" s="1"/>
  <c r="A988" i="70" s="1"/>
  <c r="A989" i="70" s="1"/>
  <c r="A990" i="70" s="1"/>
  <c r="A991" i="70" s="1"/>
  <c r="A992" i="70" s="1"/>
  <c r="A993" i="70" s="1"/>
  <c r="A994" i="70" s="1"/>
  <c r="A995" i="70" s="1"/>
  <c r="A996" i="70" s="1"/>
  <c r="A997" i="70" s="1"/>
  <c r="A998" i="70" s="1"/>
  <c r="A999" i="70" s="1"/>
  <c r="A1000" i="70" s="1"/>
  <c r="A1001" i="70" s="1"/>
  <c r="A1002" i="70" s="1"/>
  <c r="A1003" i="70" s="1"/>
  <c r="A1004" i="70" s="1"/>
  <c r="A1005" i="70" s="1"/>
  <c r="A1006" i="70" s="1"/>
  <c r="A1007" i="70" s="1"/>
  <c r="A1008" i="70" s="1"/>
  <c r="A1009" i="70" s="1"/>
  <c r="A1010" i="70" s="1"/>
  <c r="A1011" i="70" s="1"/>
  <c r="A1012" i="70" s="1"/>
  <c r="A1013" i="70" s="1"/>
  <c r="A1014" i="70" s="1"/>
  <c r="A1015" i="70" s="1"/>
  <c r="A1016" i="70" s="1"/>
  <c r="A1017" i="70" s="1"/>
  <c r="A1018" i="70" s="1"/>
  <c r="A1019" i="70" s="1"/>
  <c r="A1020" i="70" s="1"/>
  <c r="A1021" i="70" s="1"/>
  <c r="A1022" i="70" s="1"/>
  <c r="A1023" i="70" s="1"/>
  <c r="A1024" i="70" s="1"/>
  <c r="A1025" i="70" s="1"/>
  <c r="A1026" i="70" s="1"/>
  <c r="A1027" i="70" s="1"/>
  <c r="A1028" i="70" s="1"/>
  <c r="A1029" i="70" s="1"/>
  <c r="A1030" i="70" s="1"/>
  <c r="A1031" i="70" s="1"/>
  <c r="A1032" i="70" s="1"/>
  <c r="A1033" i="70" s="1"/>
  <c r="A1034" i="70" s="1"/>
  <c r="A1035" i="70" s="1"/>
  <c r="A1036" i="70" s="1"/>
  <c r="A1037" i="70" s="1"/>
  <c r="A1038" i="70" s="1"/>
  <c r="A1039" i="70" s="1"/>
  <c r="A1040" i="70" s="1"/>
  <c r="A1041" i="70" s="1"/>
  <c r="A1042" i="70" s="1"/>
  <c r="A1043" i="70" s="1"/>
  <c r="A1044" i="70" s="1"/>
  <c r="A1045" i="70" s="1"/>
  <c r="A1046" i="70" s="1"/>
  <c r="A1047" i="70" s="1"/>
  <c r="A1048" i="70" s="1"/>
  <c r="A1049" i="70" s="1"/>
  <c r="A1050" i="70" s="1"/>
  <c r="A1051" i="70" s="1"/>
  <c r="A1052" i="70" s="1"/>
  <c r="A1053" i="70" s="1"/>
  <c r="A1054" i="70" s="1"/>
  <c r="A1055" i="70" s="1"/>
  <c r="A1056" i="70" s="1"/>
  <c r="A1057" i="70" s="1"/>
  <c r="A1058" i="70" s="1"/>
  <c r="A1059" i="70" s="1"/>
  <c r="A1060" i="70" s="1"/>
  <c r="A1061" i="70" s="1"/>
  <c r="A1062" i="70" s="1"/>
  <c r="A1063" i="70" s="1"/>
  <c r="A1064" i="70" s="1"/>
  <c r="A1065" i="70" s="1"/>
  <c r="A1066" i="70" s="1"/>
  <c r="A1067" i="70" s="1"/>
  <c r="A1068" i="70" s="1"/>
  <c r="A1069" i="70" s="1"/>
  <c r="A1070" i="70" s="1"/>
  <c r="A1071" i="70" s="1"/>
  <c r="A1072" i="70" s="1"/>
  <c r="A1073" i="70" s="1"/>
  <c r="A1074" i="70" s="1"/>
  <c r="A1075" i="70" s="1"/>
  <c r="A1076" i="70" s="1"/>
  <c r="A1077" i="70" s="1"/>
  <c r="A1078" i="70" s="1"/>
  <c r="A1079" i="70" s="1"/>
  <c r="A1080" i="70" s="1"/>
  <c r="A1081" i="70" s="1"/>
  <c r="A1082" i="70" s="1"/>
  <c r="A1083" i="70" s="1"/>
  <c r="A1084" i="70" s="1"/>
  <c r="A1085" i="70" s="1"/>
  <c r="A1086" i="70" s="1"/>
  <c r="A1087" i="70" s="1"/>
  <c r="A1088" i="70" s="1"/>
  <c r="A1089" i="70" s="1"/>
  <c r="A1090" i="70" s="1"/>
  <c r="A1091" i="70" s="1"/>
  <c r="A1092" i="70" s="1"/>
  <c r="A1093" i="70" s="1"/>
  <c r="A1094" i="70" s="1"/>
  <c r="A1095" i="70" s="1"/>
  <c r="A1096" i="70" s="1"/>
  <c r="A1097" i="70" s="1"/>
  <c r="A1098" i="70" s="1"/>
  <c r="A1099" i="70" s="1"/>
  <c r="A1100" i="70" s="1"/>
  <c r="A1101" i="70" s="1"/>
  <c r="A1102" i="70" s="1"/>
  <c r="A1103" i="70" s="1"/>
  <c r="A1104" i="70" s="1"/>
  <c r="A1105" i="70" s="1"/>
  <c r="A1106" i="70" s="1"/>
  <c r="A1107" i="70" s="1"/>
  <c r="A1108" i="70" s="1"/>
  <c r="A1109" i="70" s="1"/>
  <c r="A1110" i="70" s="1"/>
  <c r="A1111" i="70" s="1"/>
  <c r="A1112" i="70" s="1"/>
  <c r="A1113" i="70" s="1"/>
  <c r="A1114" i="70" s="1"/>
  <c r="A1115" i="70" s="1"/>
  <c r="A1116" i="70" s="1"/>
  <c r="A1117" i="70" s="1"/>
  <c r="A1118" i="70" s="1"/>
  <c r="A1119" i="70" s="1"/>
  <c r="A1120" i="70" s="1"/>
  <c r="A1121" i="70" s="1"/>
  <c r="A1122" i="70" s="1"/>
  <c r="A1123" i="70" s="1"/>
  <c r="A1124" i="70" s="1"/>
  <c r="A1125" i="70" s="1"/>
  <c r="A1126" i="70" s="1"/>
  <c r="A1127" i="70" s="1"/>
  <c r="A1128" i="70" s="1"/>
  <c r="A1129" i="70" s="1"/>
  <c r="A1130" i="70" s="1"/>
  <c r="A1131" i="70" s="1"/>
  <c r="A1132" i="70" s="1"/>
  <c r="A1133" i="70" s="1"/>
  <c r="A1134" i="70" s="1"/>
  <c r="A1135" i="70" s="1"/>
  <c r="A1136" i="70" s="1"/>
  <c r="A1137" i="70" s="1"/>
  <c r="A1138" i="70" s="1"/>
  <c r="A1139" i="70" s="1"/>
  <c r="A1140" i="70" s="1"/>
  <c r="A1141" i="70" s="1"/>
  <c r="A1142" i="70" s="1"/>
  <c r="A1143" i="70" s="1"/>
  <c r="A1144" i="70" s="1"/>
  <c r="A1145" i="70" s="1"/>
  <c r="A1146" i="70" s="1"/>
  <c r="A1147" i="70" s="1"/>
  <c r="A1148" i="70" s="1"/>
  <c r="A1149" i="70" s="1"/>
  <c r="A1150" i="70" s="1"/>
  <c r="A1151" i="70" s="1"/>
  <c r="A1152" i="70" s="1"/>
  <c r="A1153" i="70" s="1"/>
  <c r="A1154" i="70" s="1"/>
  <c r="A1155" i="70" s="1"/>
  <c r="A1156" i="70" s="1"/>
  <c r="A1157" i="70" s="1"/>
  <c r="A1158" i="70" s="1"/>
  <c r="A1159" i="70" s="1"/>
  <c r="A1160" i="70" s="1"/>
  <c r="A1161" i="70" s="1"/>
  <c r="A1162" i="70" s="1"/>
  <c r="A1163" i="70" s="1"/>
  <c r="A1164" i="70" s="1"/>
  <c r="A1165" i="70" s="1"/>
  <c r="A1166" i="70" s="1"/>
  <c r="A1167" i="70" s="1"/>
  <c r="A1168" i="70" s="1"/>
  <c r="A1169" i="70" s="1"/>
  <c r="A1170" i="70" s="1"/>
  <c r="A1171" i="70" s="1"/>
  <c r="A1172" i="70" s="1"/>
  <c r="A1173" i="70" s="1"/>
  <c r="A1174" i="70" s="1"/>
  <c r="A1175" i="70" s="1"/>
  <c r="A1176" i="70" s="1"/>
  <c r="A1177" i="70" s="1"/>
  <c r="A1178" i="70" s="1"/>
  <c r="A1179" i="70" s="1"/>
  <c r="A1180" i="70" s="1"/>
  <c r="A1181" i="70" s="1"/>
  <c r="A1182" i="70" s="1"/>
  <c r="A1183" i="70" s="1"/>
  <c r="A1184" i="70" s="1"/>
  <c r="A1185" i="70" s="1"/>
  <c r="A1186" i="70" s="1"/>
  <c r="A1187" i="70" s="1"/>
  <c r="A1188" i="70" s="1"/>
  <c r="A1189" i="70" s="1"/>
  <c r="A1190" i="70" s="1"/>
  <c r="A1191" i="70" s="1"/>
  <c r="A1192" i="70" s="1"/>
  <c r="A1193" i="70" s="1"/>
  <c r="A1194" i="70" s="1"/>
  <c r="A1195" i="70" s="1"/>
  <c r="A1196" i="70" s="1"/>
  <c r="A1197" i="70" s="1"/>
  <c r="A1198" i="70" s="1"/>
  <c r="A1199" i="70" s="1"/>
  <c r="A1200" i="70" s="1"/>
  <c r="A1201" i="70" s="1"/>
  <c r="A1202" i="70" s="1"/>
  <c r="A1203" i="70" s="1"/>
  <c r="A1204" i="70" s="1"/>
  <c r="A1205" i="70" s="1"/>
  <c r="A1206" i="70" s="1"/>
  <c r="A1207" i="70" s="1"/>
  <c r="A1208" i="70" s="1"/>
  <c r="A1209" i="70" s="1"/>
  <c r="A1210" i="70" s="1"/>
  <c r="A1211" i="70" s="1"/>
  <c r="A1212" i="70" s="1"/>
  <c r="A1213" i="70" s="1"/>
  <c r="A1214" i="70" s="1"/>
  <c r="A1215" i="70" s="1"/>
  <c r="A1216" i="70" s="1"/>
  <c r="A1217" i="70" s="1"/>
  <c r="A1218" i="70" s="1"/>
  <c r="A1219" i="70" s="1"/>
  <c r="A1220" i="70" s="1"/>
  <c r="A1221" i="70" s="1"/>
  <c r="A1222" i="70" s="1"/>
  <c r="A1223" i="70" s="1"/>
  <c r="A1224" i="70" s="1"/>
  <c r="A1225" i="70" s="1"/>
  <c r="A1226" i="70" s="1"/>
  <c r="A1227" i="70" s="1"/>
  <c r="A1228" i="70" s="1"/>
  <c r="A1229" i="70" s="1"/>
  <c r="A1230" i="70" s="1"/>
  <c r="A1231" i="70" s="1"/>
  <c r="A1232" i="70" s="1"/>
  <c r="A1233" i="70" s="1"/>
  <c r="A1234" i="70" s="1"/>
  <c r="A1235" i="70" s="1"/>
  <c r="A1236" i="70" s="1"/>
  <c r="A1237" i="70" s="1"/>
  <c r="A1238" i="70" s="1"/>
  <c r="A1239" i="70" s="1"/>
  <c r="A1240" i="70" s="1"/>
  <c r="A1241" i="70" s="1"/>
  <c r="A1242" i="70" s="1"/>
  <c r="A1243" i="70" s="1"/>
  <c r="A1244" i="70" s="1"/>
  <c r="A1245" i="70" s="1"/>
  <c r="A1246" i="70" s="1"/>
  <c r="A1247" i="70" s="1"/>
  <c r="A1248" i="70" s="1"/>
  <c r="A1249" i="70" s="1"/>
  <c r="A1250" i="70" s="1"/>
  <c r="A1251" i="70" s="1"/>
  <c r="A1252" i="70" s="1"/>
  <c r="A1253" i="70" s="1"/>
  <c r="A1254" i="70" s="1"/>
  <c r="A1255" i="70" s="1"/>
  <c r="A1256" i="70" s="1"/>
  <c r="A1257" i="70" s="1"/>
  <c r="A1258" i="70" s="1"/>
  <c r="A1259" i="70" s="1"/>
  <c r="A1260" i="70" s="1"/>
  <c r="A1261" i="70" s="1"/>
  <c r="A1262" i="70" s="1"/>
  <c r="A1263" i="70" s="1"/>
  <c r="A1264" i="70" s="1"/>
  <c r="A1265" i="70" s="1"/>
  <c r="A1266" i="70" s="1"/>
  <c r="A1267" i="70" s="1"/>
  <c r="A1268" i="70" s="1"/>
  <c r="A1269" i="70" s="1"/>
  <c r="A1270" i="70" s="1"/>
  <c r="A1271" i="70" s="1"/>
  <c r="A1272" i="70" s="1"/>
  <c r="A1273" i="70" s="1"/>
  <c r="A1274" i="70" s="1"/>
  <c r="A1275" i="70" s="1"/>
  <c r="A1276" i="70" s="1"/>
  <c r="A1277" i="70" s="1"/>
  <c r="A1278" i="70" s="1"/>
  <c r="A1279" i="70" s="1"/>
  <c r="A1280" i="70" s="1"/>
  <c r="A1281" i="70" s="1"/>
  <c r="A1282" i="70" s="1"/>
  <c r="A1283" i="70" s="1"/>
  <c r="A1284" i="70" s="1"/>
  <c r="A1285" i="70" s="1"/>
  <c r="A1286" i="70" s="1"/>
  <c r="A1287" i="70" s="1"/>
  <c r="A1288" i="70" s="1"/>
  <c r="A1289" i="70" s="1"/>
  <c r="A1290" i="70" s="1"/>
  <c r="A1291" i="70" s="1"/>
  <c r="A1292" i="70" s="1"/>
  <c r="A1293" i="70" s="1"/>
  <c r="A1294" i="70" s="1"/>
  <c r="A1295" i="70" s="1"/>
  <c r="A1296" i="70" s="1"/>
  <c r="A1297" i="70" s="1"/>
  <c r="A1298" i="70" s="1"/>
  <c r="A1299" i="70" s="1"/>
  <c r="A1300" i="70" s="1"/>
  <c r="A1301" i="70" s="1"/>
  <c r="A1302" i="70" s="1"/>
  <c r="A1303" i="70" s="1"/>
  <c r="A1304" i="70" s="1"/>
  <c r="A1305" i="70" s="1"/>
  <c r="A1306" i="70" s="1"/>
  <c r="A1307" i="70" s="1"/>
  <c r="A1308" i="70" s="1"/>
  <c r="A1309" i="70" s="1"/>
  <c r="A1310" i="70" s="1"/>
  <c r="A1311" i="70" s="1"/>
  <c r="A1312" i="70" s="1"/>
  <c r="A1313" i="70" s="1"/>
  <c r="A1314" i="70" s="1"/>
  <c r="A1315" i="70" s="1"/>
  <c r="A1316" i="70" s="1"/>
  <c r="A1317" i="70" s="1"/>
  <c r="A1318" i="70" s="1"/>
  <c r="A1319" i="70" s="1"/>
  <c r="A1320" i="70" s="1"/>
  <c r="A1321" i="70" s="1"/>
  <c r="A1322" i="70" s="1"/>
  <c r="A1323" i="70" s="1"/>
  <c r="A1324" i="70" s="1"/>
  <c r="A1325" i="70" s="1"/>
  <c r="A1326" i="70" s="1"/>
  <c r="A1327" i="70" s="1"/>
  <c r="A1328" i="70" s="1"/>
  <c r="A1329" i="70" s="1"/>
  <c r="A1330" i="70" s="1"/>
  <c r="A1331" i="70" s="1"/>
  <c r="A1332" i="70" s="1"/>
  <c r="A1333" i="70" s="1"/>
  <c r="A1334" i="70" s="1"/>
  <c r="A1335" i="70" s="1"/>
  <c r="A1336" i="70" s="1"/>
  <c r="A1337" i="70" s="1"/>
  <c r="A1338" i="70" s="1"/>
  <c r="A1339" i="70" s="1"/>
  <c r="A1340" i="70" s="1"/>
  <c r="A1341" i="70" s="1"/>
  <c r="A1342" i="70" s="1"/>
  <c r="A1343" i="70" s="1"/>
  <c r="A1344" i="70" s="1"/>
  <c r="A1345" i="70" s="1"/>
  <c r="A1346" i="70" s="1"/>
  <c r="A1347" i="70" s="1"/>
  <c r="A1348" i="70" s="1"/>
  <c r="A1349" i="70" s="1"/>
  <c r="A1350" i="70" s="1"/>
  <c r="A1351" i="70" s="1"/>
  <c r="A1352" i="70" s="1"/>
  <c r="A1353" i="70" s="1"/>
  <c r="A1354" i="70" s="1"/>
  <c r="A1355" i="70" s="1"/>
  <c r="A1356" i="70" s="1"/>
  <c r="A1357" i="70" s="1"/>
  <c r="A1358" i="70" s="1"/>
  <c r="A1359" i="70" s="1"/>
  <c r="A1360" i="70" s="1"/>
  <c r="A1361" i="70" s="1"/>
  <c r="A1362" i="70" s="1"/>
  <c r="A1363" i="70" s="1"/>
  <c r="A1364" i="70" s="1"/>
  <c r="A1365" i="70" s="1"/>
  <c r="A1366" i="70" s="1"/>
  <c r="A1367" i="70" s="1"/>
  <c r="A1368" i="70" s="1"/>
  <c r="A1369" i="70" s="1"/>
  <c r="A1370" i="70" s="1"/>
  <c r="A1371" i="70" s="1"/>
  <c r="A1372" i="70" s="1"/>
  <c r="A1373" i="70" s="1"/>
  <c r="A1374" i="70" s="1"/>
  <c r="A1375" i="70" s="1"/>
  <c r="A1376" i="70" s="1"/>
  <c r="A1377" i="70" s="1"/>
  <c r="A1378" i="70" s="1"/>
  <c r="A1379" i="70" s="1"/>
  <c r="A1380" i="70" s="1"/>
  <c r="A1381" i="70" s="1"/>
  <c r="A1382" i="70" s="1"/>
  <c r="A1383" i="70" s="1"/>
  <c r="A1384" i="70" s="1"/>
  <c r="A1385" i="70" s="1"/>
  <c r="A1386" i="70" s="1"/>
  <c r="A1387" i="70" s="1"/>
  <c r="A1388" i="70" s="1"/>
  <c r="A1389" i="70" s="1"/>
  <c r="A1390" i="70" s="1"/>
  <c r="A1391" i="70" s="1"/>
  <c r="A1392" i="70" s="1"/>
  <c r="A1393" i="70" s="1"/>
  <c r="A1394" i="70" s="1"/>
  <c r="A1395" i="70" s="1"/>
  <c r="A1396" i="70" s="1"/>
  <c r="A1397" i="70" s="1"/>
  <c r="A1398" i="70" s="1"/>
  <c r="A1399" i="70" s="1"/>
  <c r="A1400" i="70" s="1"/>
  <c r="A1401" i="70" s="1"/>
  <c r="A1402" i="70" s="1"/>
  <c r="A1403" i="70" s="1"/>
  <c r="A1404" i="70" s="1"/>
  <c r="A1405" i="70" s="1"/>
  <c r="A1406" i="70" s="1"/>
  <c r="A1407" i="70" s="1"/>
  <c r="A1408" i="70" s="1"/>
  <c r="A1409" i="70" s="1"/>
  <c r="A1410" i="70" s="1"/>
  <c r="A1411" i="70" s="1"/>
  <c r="A1412" i="70" s="1"/>
  <c r="A1413" i="70" s="1"/>
  <c r="A1414" i="70" s="1"/>
  <c r="A1415" i="70" s="1"/>
  <c r="A1416" i="70" s="1"/>
  <c r="A1417" i="70" s="1"/>
  <c r="A1418" i="70" s="1"/>
  <c r="A1419" i="70" s="1"/>
  <c r="A1420" i="70" s="1"/>
  <c r="A1421" i="70" s="1"/>
  <c r="A1422" i="70" s="1"/>
  <c r="A1423" i="70" s="1"/>
  <c r="A1424" i="70" s="1"/>
  <c r="A1425" i="70" s="1"/>
  <c r="A1426" i="70" s="1"/>
  <c r="A1427" i="70" s="1"/>
  <c r="A1428" i="70" s="1"/>
  <c r="A1429" i="70" s="1"/>
  <c r="A1430" i="70" s="1"/>
  <c r="A1431" i="70" s="1"/>
  <c r="A1432" i="70" s="1"/>
  <c r="A1433" i="70" s="1"/>
  <c r="A1434" i="70" s="1"/>
  <c r="A1435" i="70" s="1"/>
  <c r="A1436" i="70" s="1"/>
  <c r="A1437" i="70" s="1"/>
  <c r="A1438" i="70" s="1"/>
  <c r="A1439" i="70" s="1"/>
  <c r="A1440" i="70" s="1"/>
  <c r="A1441" i="70" s="1"/>
  <c r="A1442" i="70" s="1"/>
  <c r="A1443" i="70" s="1"/>
  <c r="A1444" i="70" s="1"/>
  <c r="A1445" i="70" s="1"/>
  <c r="A1446" i="70" s="1"/>
  <c r="A1447" i="70" s="1"/>
  <c r="A1448" i="70" s="1"/>
  <c r="A1449" i="70" s="1"/>
  <c r="A1450" i="70" s="1"/>
  <c r="A1451" i="70" s="1"/>
  <c r="A1452" i="70" s="1"/>
  <c r="A1453" i="70" s="1"/>
  <c r="A1454" i="70" s="1"/>
  <c r="A1455" i="70" s="1"/>
  <c r="A1456" i="70" s="1"/>
  <c r="A1457" i="70" s="1"/>
  <c r="A1458" i="70" s="1"/>
  <c r="A1459" i="70" s="1"/>
  <c r="A1460" i="70" s="1"/>
  <c r="A1461" i="70" s="1"/>
  <c r="A1462" i="70" s="1"/>
  <c r="A1463" i="70" s="1"/>
  <c r="A1464" i="70" s="1"/>
  <c r="A1465" i="70" s="1"/>
  <c r="A1466" i="70" s="1"/>
  <c r="A1467" i="70" s="1"/>
  <c r="A1468" i="70" s="1"/>
  <c r="A1469" i="70" s="1"/>
  <c r="A1470" i="70" s="1"/>
  <c r="A1471" i="70" s="1"/>
  <c r="A1472" i="70" s="1"/>
  <c r="A1473" i="70" s="1"/>
  <c r="A1474" i="70" s="1"/>
  <c r="A1475" i="70" s="1"/>
  <c r="A1476" i="70" s="1"/>
  <c r="A1477" i="70" s="1"/>
  <c r="A1478" i="70" s="1"/>
  <c r="A1479" i="70" s="1"/>
  <c r="A1480" i="70" s="1"/>
  <c r="A1481" i="70" s="1"/>
  <c r="A1482" i="70" s="1"/>
  <c r="A1483" i="70" s="1"/>
  <c r="A1484" i="70" s="1"/>
  <c r="A1485" i="70" s="1"/>
  <c r="A1486" i="70" s="1"/>
  <c r="A1487" i="70" s="1"/>
  <c r="A1488" i="70" s="1"/>
  <c r="A1489" i="70" s="1"/>
  <c r="A1490" i="70" s="1"/>
  <c r="A1491" i="70" s="1"/>
  <c r="A1492" i="70" s="1"/>
  <c r="A1493" i="70" s="1"/>
  <c r="A1494" i="70" s="1"/>
  <c r="A1495" i="70" s="1"/>
  <c r="A1496" i="70" s="1"/>
  <c r="A1497" i="70" s="1"/>
  <c r="A1498" i="70" s="1"/>
  <c r="A1499" i="70" s="1"/>
  <c r="A1500" i="70" s="1"/>
  <c r="A1501" i="70" s="1"/>
  <c r="A1502" i="70" s="1"/>
  <c r="A1503" i="70" s="1"/>
  <c r="A1504" i="70" s="1"/>
  <c r="A1505" i="70" s="1"/>
  <c r="A1506" i="70" s="1"/>
  <c r="A1507" i="70" s="1"/>
  <c r="A1508" i="70" s="1"/>
  <c r="A1509" i="70" s="1"/>
  <c r="A1510" i="70" s="1"/>
  <c r="A1511" i="70" s="1"/>
  <c r="A1512" i="70" s="1"/>
  <c r="A1513" i="70" s="1"/>
  <c r="A1514" i="70" s="1"/>
  <c r="A1515" i="70" s="1"/>
  <c r="A1516" i="70" s="1"/>
  <c r="A1517" i="70" s="1"/>
  <c r="A1518" i="70" s="1"/>
  <c r="A1519" i="70" s="1"/>
  <c r="A1520" i="70" s="1"/>
  <c r="A1521" i="70" s="1"/>
  <c r="A1522" i="70" s="1"/>
  <c r="A1523" i="70" s="1"/>
  <c r="A1524" i="70" s="1"/>
  <c r="A1525" i="70" s="1"/>
  <c r="A1526" i="70" s="1"/>
  <c r="A1527" i="70" s="1"/>
  <c r="A1528" i="70" s="1"/>
  <c r="A1529" i="70" s="1"/>
  <c r="A1530" i="70" s="1"/>
  <c r="A1531" i="70" s="1"/>
  <c r="A1532" i="70" s="1"/>
  <c r="A1533" i="70" s="1"/>
  <c r="A1534" i="70" s="1"/>
  <c r="A1535" i="70" s="1"/>
  <c r="A1536" i="70" s="1"/>
  <c r="A1537" i="70" s="1"/>
  <c r="A1538" i="70" s="1"/>
  <c r="A1539" i="70" s="1"/>
  <c r="A1540" i="70" s="1"/>
  <c r="A1541" i="70" s="1"/>
  <c r="A1542" i="70" s="1"/>
  <c r="A1543" i="70" s="1"/>
  <c r="A1544" i="70" s="1"/>
  <c r="A1545" i="70" s="1"/>
  <c r="A1546" i="70" s="1"/>
  <c r="A1547" i="70" s="1"/>
  <c r="A1548" i="70" s="1"/>
  <c r="A1549" i="70" s="1"/>
  <c r="A1550" i="70" s="1"/>
  <c r="A1551" i="70" s="1"/>
  <c r="A1552" i="70" s="1"/>
  <c r="A1553" i="70" s="1"/>
  <c r="A1554" i="70" s="1"/>
  <c r="A1555" i="70" s="1"/>
  <c r="A1556" i="70" s="1"/>
  <c r="A1557" i="70" s="1"/>
  <c r="A1558" i="70" s="1"/>
  <c r="A1559" i="70" s="1"/>
  <c r="A1560" i="70" s="1"/>
  <c r="A1561" i="70" s="1"/>
  <c r="A1562" i="70" s="1"/>
  <c r="A1563" i="70" s="1"/>
  <c r="A1564" i="70" s="1"/>
  <c r="A1565" i="70" s="1"/>
  <c r="A1566" i="70" s="1"/>
  <c r="A1567" i="70" s="1"/>
  <c r="A1568" i="70" s="1"/>
  <c r="A1569" i="70" s="1"/>
  <c r="A1570" i="70" s="1"/>
  <c r="A1571" i="70" s="1"/>
  <c r="A1572" i="70" s="1"/>
  <c r="A1573" i="70" s="1"/>
  <c r="A1574" i="70" s="1"/>
  <c r="A1575" i="70" s="1"/>
  <c r="A1576" i="70" s="1"/>
  <c r="A1577" i="70" s="1"/>
  <c r="A1578" i="70" s="1"/>
  <c r="A1579" i="70" s="1"/>
  <c r="A1580" i="70" s="1"/>
  <c r="A1581" i="70" s="1"/>
  <c r="A1582" i="70" s="1"/>
  <c r="A1583" i="70" s="1"/>
  <c r="A1584" i="70" s="1"/>
  <c r="A1585" i="70" s="1"/>
  <c r="A1586" i="70" s="1"/>
  <c r="A1587" i="70" s="1"/>
  <c r="A1588" i="70" s="1"/>
  <c r="A1589" i="70" s="1"/>
  <c r="A1590" i="70" s="1"/>
  <c r="A1591" i="70" s="1"/>
  <c r="A1592" i="70" s="1"/>
  <c r="A1593" i="70" s="1"/>
  <c r="A1594" i="70" s="1"/>
  <c r="A1595" i="70" s="1"/>
  <c r="A1596" i="70" s="1"/>
  <c r="A1597" i="70" s="1"/>
  <c r="A1598" i="70" s="1"/>
  <c r="A1599" i="70" s="1"/>
  <c r="A1600" i="70" s="1"/>
  <c r="A1601" i="70" s="1"/>
  <c r="A1602" i="70" s="1"/>
  <c r="A1603" i="70" s="1"/>
  <c r="A1604" i="70" s="1"/>
  <c r="A1605" i="70" s="1"/>
  <c r="A1606" i="70" s="1"/>
  <c r="A1607" i="70" s="1"/>
  <c r="A1608" i="70" s="1"/>
  <c r="A1609" i="70" s="1"/>
  <c r="A1610" i="70" s="1"/>
  <c r="A1611" i="70" s="1"/>
  <c r="A1612" i="70" s="1"/>
  <c r="A1613" i="70" s="1"/>
  <c r="A1614" i="70" s="1"/>
  <c r="A1615" i="70" s="1"/>
  <c r="A1616" i="70" s="1"/>
  <c r="A1617" i="70" s="1"/>
  <c r="A1618" i="70" s="1"/>
  <c r="A1619" i="70" s="1"/>
  <c r="A1620" i="70" s="1"/>
  <c r="A1621" i="70" s="1"/>
  <c r="A1622" i="70" s="1"/>
  <c r="A1623" i="70" s="1"/>
  <c r="A1624" i="70" s="1"/>
  <c r="A1625" i="70" s="1"/>
  <c r="A1626" i="70" s="1"/>
  <c r="A1627" i="70" s="1"/>
  <c r="A1628" i="70" s="1"/>
  <c r="A1629" i="70" s="1"/>
  <c r="A1630" i="70" s="1"/>
  <c r="A1631" i="70" s="1"/>
  <c r="A1632" i="70" s="1"/>
  <c r="A1633" i="70" s="1"/>
  <c r="A1634" i="70" s="1"/>
  <c r="A1635" i="70" s="1"/>
  <c r="A1636" i="70" s="1"/>
  <c r="A1637" i="70" s="1"/>
  <c r="A1638" i="70" s="1"/>
  <c r="A1639" i="70" s="1"/>
  <c r="A1640" i="70" s="1"/>
  <c r="A1641" i="70" s="1"/>
  <c r="A1642" i="70" s="1"/>
  <c r="A1643" i="70" s="1"/>
  <c r="A1644" i="70" s="1"/>
  <c r="A1645" i="70" s="1"/>
  <c r="A1646" i="70" s="1"/>
  <c r="A1647" i="70" s="1"/>
  <c r="A1648" i="70" s="1"/>
  <c r="A1649" i="70" s="1"/>
  <c r="A1650" i="70" s="1"/>
  <c r="A1651" i="70" s="1"/>
  <c r="A1652" i="70" s="1"/>
  <c r="A1653" i="70" s="1"/>
  <c r="A1654" i="70" s="1"/>
  <c r="A1655" i="70" s="1"/>
  <c r="A1656" i="70" s="1"/>
  <c r="A1657" i="70" s="1"/>
  <c r="A1658" i="70" s="1"/>
  <c r="A1659" i="70" s="1"/>
  <c r="A1660" i="70" s="1"/>
  <c r="A1661" i="70" s="1"/>
  <c r="A1662" i="70" s="1"/>
  <c r="A1663" i="70" s="1"/>
  <c r="A1664" i="70" s="1"/>
  <c r="A1665" i="70" s="1"/>
  <c r="A1666" i="70" s="1"/>
  <c r="A1667" i="70" s="1"/>
  <c r="A1668" i="70" s="1"/>
  <c r="A1669" i="70" s="1"/>
  <c r="A1670" i="70" s="1"/>
  <c r="A1671" i="70" s="1"/>
  <c r="A1672" i="70" s="1"/>
  <c r="A1673" i="70" s="1"/>
  <c r="A1674" i="70" s="1"/>
  <c r="A1675" i="70" s="1"/>
  <c r="A1676" i="70" s="1"/>
  <c r="A1677" i="70" s="1"/>
  <c r="A1678" i="70" s="1"/>
  <c r="A1679" i="70" s="1"/>
  <c r="A1680" i="70" s="1"/>
  <c r="A1681" i="70" s="1"/>
  <c r="A1682" i="70" s="1"/>
  <c r="A1683" i="70" s="1"/>
  <c r="A1684" i="70" s="1"/>
  <c r="A1685" i="70" s="1"/>
  <c r="A1686" i="70" s="1"/>
  <c r="A1687" i="70" s="1"/>
  <c r="A1688" i="70" s="1"/>
  <c r="A1689" i="70" s="1"/>
  <c r="A1690" i="70" s="1"/>
  <c r="A1691" i="70" s="1"/>
  <c r="A1692" i="70" s="1"/>
  <c r="A1693" i="70" s="1"/>
  <c r="A1694" i="70" s="1"/>
  <c r="A1695" i="70" s="1"/>
  <c r="A1696" i="70" s="1"/>
  <c r="A1697" i="70" s="1"/>
  <c r="A1698" i="70" s="1"/>
  <c r="A1699" i="70" s="1"/>
  <c r="A1700" i="70" s="1"/>
  <c r="A1701" i="70" s="1"/>
  <c r="A1702" i="70" s="1"/>
  <c r="A1703" i="70" s="1"/>
  <c r="A1704" i="70" s="1"/>
  <c r="A1705" i="70" s="1"/>
  <c r="A1706" i="70" s="1"/>
  <c r="A1707" i="70" s="1"/>
  <c r="A1708" i="70" s="1"/>
  <c r="A1709" i="70" s="1"/>
  <c r="A1710" i="70" s="1"/>
  <c r="A1711" i="70" s="1"/>
  <c r="A1712" i="70" s="1"/>
  <c r="A1713" i="70" s="1"/>
  <c r="A1714" i="70" s="1"/>
  <c r="A1715" i="70" s="1"/>
  <c r="A1716" i="70" s="1"/>
  <c r="A1717" i="70" s="1"/>
  <c r="A1718" i="70" s="1"/>
  <c r="A1719" i="70" s="1"/>
  <c r="A1720" i="70" s="1"/>
  <c r="A1721" i="70" s="1"/>
  <c r="A1722" i="70" s="1"/>
  <c r="A1723" i="70" s="1"/>
  <c r="A1724" i="70" s="1"/>
  <c r="A1725" i="70" s="1"/>
  <c r="A1726" i="70" s="1"/>
  <c r="A1727" i="70" s="1"/>
  <c r="A1728" i="70" s="1"/>
  <c r="A1729" i="70" s="1"/>
  <c r="A1730" i="70" s="1"/>
  <c r="A1731" i="70" s="1"/>
  <c r="A1732" i="70" s="1"/>
  <c r="A1733" i="70" s="1"/>
  <c r="A1734" i="70" s="1"/>
  <c r="A1735" i="70" s="1"/>
  <c r="A1736" i="70" s="1"/>
  <c r="A1737" i="70" s="1"/>
  <c r="A1738" i="70" s="1"/>
  <c r="A1739" i="70" s="1"/>
  <c r="A1740" i="70" s="1"/>
  <c r="A1741" i="70" s="1"/>
  <c r="A1742" i="70" s="1"/>
  <c r="A1743" i="70" s="1"/>
  <c r="A1744" i="70" s="1"/>
  <c r="A1745" i="70" s="1"/>
  <c r="A1746" i="70" s="1"/>
  <c r="A1747" i="70" s="1"/>
  <c r="A1748" i="70" s="1"/>
  <c r="A1749" i="70" s="1"/>
  <c r="A1750" i="70" s="1"/>
  <c r="A1751" i="70" s="1"/>
  <c r="A1752" i="70" s="1"/>
  <c r="A1753" i="70" s="1"/>
  <c r="A1754" i="70" s="1"/>
  <c r="A1755" i="70" s="1"/>
  <c r="A1756" i="70" s="1"/>
  <c r="A1757" i="70" s="1"/>
  <c r="A1758" i="70" s="1"/>
  <c r="A1759" i="70" s="1"/>
  <c r="A1760" i="70" s="1"/>
  <c r="A1761" i="70" s="1"/>
  <c r="A1762" i="70" s="1"/>
  <c r="A1763" i="70" s="1"/>
  <c r="A1764" i="70" s="1"/>
  <c r="A1765" i="70" s="1"/>
  <c r="A1766" i="70" s="1"/>
  <c r="A1767" i="70" s="1"/>
  <c r="A1768" i="70" s="1"/>
  <c r="A1769" i="70" s="1"/>
  <c r="A1770" i="70" s="1"/>
  <c r="A1771" i="70" s="1"/>
  <c r="A1772" i="70" s="1"/>
  <c r="A1773" i="70" s="1"/>
  <c r="A1774" i="70" s="1"/>
  <c r="A1775" i="70" s="1"/>
  <c r="A1776" i="70" s="1"/>
  <c r="A1777" i="70" s="1"/>
  <c r="A1778" i="70" s="1"/>
  <c r="A1779" i="70" s="1"/>
  <c r="A1780" i="70" s="1"/>
  <c r="A1781" i="70" s="1"/>
  <c r="A1782" i="70" s="1"/>
  <c r="A1783" i="70" s="1"/>
  <c r="A1784" i="70" s="1"/>
  <c r="A1785" i="70" s="1"/>
  <c r="A1786" i="70" s="1"/>
  <c r="A1787" i="70" s="1"/>
  <c r="A1788" i="70" s="1"/>
  <c r="A1789" i="70" s="1"/>
  <c r="A1790" i="70" s="1"/>
  <c r="A1791" i="70" s="1"/>
  <c r="A1792" i="70" s="1"/>
  <c r="A1793" i="70" s="1"/>
  <c r="A1794" i="70" s="1"/>
  <c r="A1795" i="70" s="1"/>
  <c r="A1796" i="70" s="1"/>
  <c r="A1797" i="70" s="1"/>
  <c r="A1798" i="70" s="1"/>
  <c r="A1799" i="70" s="1"/>
  <c r="A1800" i="70" s="1"/>
  <c r="A1801" i="70" s="1"/>
  <c r="A1802" i="70" s="1"/>
  <c r="A1803" i="70" s="1"/>
  <c r="A1804" i="70" s="1"/>
  <c r="A1805" i="70" s="1"/>
  <c r="A1806" i="70" s="1"/>
  <c r="A1807" i="70" s="1"/>
  <c r="A1808" i="70" s="1"/>
  <c r="A1809" i="70" s="1"/>
  <c r="A1810" i="70" s="1"/>
  <c r="A1811" i="70" s="1"/>
  <c r="A1812" i="70" s="1"/>
  <c r="A1813" i="70" s="1"/>
  <c r="A1814" i="70" s="1"/>
  <c r="A1815" i="70" s="1"/>
  <c r="A1816" i="70" s="1"/>
  <c r="A1817" i="70" s="1"/>
  <c r="A1818" i="70" s="1"/>
  <c r="A1819" i="70" s="1"/>
  <c r="A1820" i="70" s="1"/>
  <c r="A1821" i="70" s="1"/>
  <c r="A1822" i="70" s="1"/>
  <c r="A1823" i="70" s="1"/>
  <c r="A1824" i="70" s="1"/>
  <c r="A1825" i="70" s="1"/>
  <c r="A1826" i="70" s="1"/>
  <c r="A1827" i="70" s="1"/>
  <c r="A1828" i="70" s="1"/>
  <c r="A1829" i="70" s="1"/>
  <c r="A1830" i="70" s="1"/>
  <c r="A1831" i="70" s="1"/>
  <c r="A1832" i="70" s="1"/>
  <c r="A1833" i="70" s="1"/>
  <c r="A1834" i="70" s="1"/>
  <c r="A1835" i="70" s="1"/>
  <c r="A1836" i="70" s="1"/>
  <c r="A1837" i="70" s="1"/>
  <c r="A1838" i="70" s="1"/>
  <c r="A1839" i="70" s="1"/>
  <c r="A1840" i="70" s="1"/>
  <c r="A1841" i="70" s="1"/>
  <c r="A1842" i="70" s="1"/>
  <c r="A1843" i="70" s="1"/>
  <c r="A1844" i="70" s="1"/>
  <c r="A1845" i="70" s="1"/>
  <c r="A1846" i="70" s="1"/>
  <c r="A1847" i="70" s="1"/>
  <c r="A1848" i="70" s="1"/>
  <c r="A1849" i="70" s="1"/>
  <c r="A1850" i="70" s="1"/>
  <c r="A1851" i="70" s="1"/>
  <c r="A1852" i="70" s="1"/>
  <c r="A1853" i="70" s="1"/>
  <c r="A1854" i="70" s="1"/>
  <c r="A1855" i="70" s="1"/>
  <c r="A1856" i="70" s="1"/>
  <c r="A1857" i="70" s="1"/>
  <c r="A1858" i="70" s="1"/>
  <c r="A1859" i="70" s="1"/>
  <c r="A1860" i="70" s="1"/>
  <c r="A1861" i="70" s="1"/>
  <c r="A1862" i="70" s="1"/>
  <c r="A1863" i="70" s="1"/>
  <c r="A1864" i="70" s="1"/>
  <c r="A1865" i="70" s="1"/>
  <c r="A1866" i="70" s="1"/>
  <c r="A1867" i="70" s="1"/>
  <c r="A1868" i="70" s="1"/>
  <c r="A1869" i="70" s="1"/>
  <c r="A1870" i="70" s="1"/>
  <c r="A1871" i="70" s="1"/>
  <c r="A1872" i="70" s="1"/>
  <c r="A1873" i="70" s="1"/>
  <c r="A1874" i="70" s="1"/>
  <c r="A1875" i="70" s="1"/>
  <c r="A1876" i="70" s="1"/>
  <c r="A1877" i="70" s="1"/>
  <c r="A1878" i="70" s="1"/>
  <c r="A1879" i="70" s="1"/>
  <c r="A1880" i="70" s="1"/>
  <c r="A1881" i="70" s="1"/>
  <c r="A1882" i="70" s="1"/>
  <c r="A1883" i="70" s="1"/>
  <c r="A1884" i="70" s="1"/>
  <c r="A1885" i="70" s="1"/>
  <c r="A1886" i="70" s="1"/>
  <c r="A1887" i="70" s="1"/>
  <c r="A1888" i="70" s="1"/>
  <c r="A1889" i="70" s="1"/>
  <c r="A1890" i="70" s="1"/>
  <c r="A1891" i="70" s="1"/>
  <c r="A1892" i="70" s="1"/>
  <c r="A1893" i="70" s="1"/>
  <c r="A1894" i="70" s="1"/>
  <c r="A1895" i="70" s="1"/>
  <c r="A1896" i="70" s="1"/>
  <c r="A1897" i="70" s="1"/>
  <c r="A1898" i="70" s="1"/>
  <c r="A1899" i="70" s="1"/>
  <c r="A1900" i="70" s="1"/>
  <c r="A1901" i="70" s="1"/>
  <c r="A1902" i="70" s="1"/>
  <c r="A1903" i="70" s="1"/>
  <c r="A1904" i="70" s="1"/>
  <c r="A1905" i="70" s="1"/>
  <c r="A1906" i="70" s="1"/>
  <c r="A1907" i="70" s="1"/>
  <c r="A1908" i="70" s="1"/>
  <c r="A1909" i="70" s="1"/>
  <c r="A1910" i="70" s="1"/>
  <c r="A1911" i="70" s="1"/>
  <c r="A1912" i="70" s="1"/>
  <c r="A1913" i="70" s="1"/>
  <c r="A1914" i="70" s="1"/>
  <c r="A1915" i="70" s="1"/>
  <c r="A1916" i="70" s="1"/>
  <c r="A1917" i="70" s="1"/>
  <c r="A1918" i="70" s="1"/>
  <c r="A1919" i="70" s="1"/>
  <c r="A1920" i="70" s="1"/>
  <c r="A1921" i="70" s="1"/>
  <c r="A1922" i="70" s="1"/>
  <c r="A1923" i="70" s="1"/>
  <c r="A1924" i="70" s="1"/>
  <c r="A1925" i="70" s="1"/>
  <c r="A1926" i="70" s="1"/>
  <c r="A1927" i="70" s="1"/>
  <c r="A1928" i="70" s="1"/>
  <c r="A1929" i="70" s="1"/>
  <c r="A1930" i="70" s="1"/>
  <c r="A1931" i="70" s="1"/>
  <c r="A1932" i="70" s="1"/>
  <c r="A1933" i="70" s="1"/>
  <c r="A1934" i="70" s="1"/>
  <c r="A1935" i="70" s="1"/>
  <c r="A1936" i="70" s="1"/>
  <c r="A1937" i="70" s="1"/>
  <c r="A1938" i="70" s="1"/>
  <c r="A1939" i="70" s="1"/>
  <c r="A1940" i="70" s="1"/>
  <c r="A1941" i="70" s="1"/>
  <c r="A1942" i="70" s="1"/>
  <c r="A1943" i="70" s="1"/>
  <c r="A1944" i="70" s="1"/>
  <c r="A1945" i="70" s="1"/>
  <c r="A1946" i="70" s="1"/>
  <c r="A1947" i="70" s="1"/>
  <c r="A1948" i="70" s="1"/>
  <c r="A1949" i="70" s="1"/>
  <c r="A1950" i="70" s="1"/>
  <c r="A1951" i="70" s="1"/>
  <c r="A1952" i="70" s="1"/>
  <c r="A1953" i="70" s="1"/>
  <c r="A1954" i="70" s="1"/>
  <c r="A1955" i="70" s="1"/>
  <c r="A1956" i="70" s="1"/>
  <c r="A1957" i="70" s="1"/>
  <c r="A1958" i="70" s="1"/>
  <c r="A1959" i="70" s="1"/>
  <c r="A1960" i="70" s="1"/>
  <c r="A1961" i="70" s="1"/>
  <c r="A1962" i="70" s="1"/>
  <c r="A1963" i="70" s="1"/>
  <c r="A1964" i="70" s="1"/>
  <c r="A1965" i="70" s="1"/>
  <c r="A1966" i="70" s="1"/>
  <c r="A1967" i="70" s="1"/>
  <c r="A1968" i="70" s="1"/>
  <c r="A1969" i="70" s="1"/>
  <c r="A1970" i="70" s="1"/>
  <c r="A1971" i="70" s="1"/>
  <c r="A1972" i="70" s="1"/>
  <c r="A1973" i="70" s="1"/>
  <c r="A1974" i="70" s="1"/>
  <c r="A1975" i="70" s="1"/>
  <c r="A1976" i="70" s="1"/>
  <c r="A1977" i="70" s="1"/>
  <c r="A1978" i="70" s="1"/>
  <c r="A1979" i="70" s="1"/>
  <c r="A1980" i="70" s="1"/>
  <c r="A1981" i="70" s="1"/>
  <c r="A1982" i="70" s="1"/>
  <c r="A1983" i="70" s="1"/>
  <c r="A1984" i="70" s="1"/>
  <c r="A1985" i="70" s="1"/>
  <c r="A1986" i="70" s="1"/>
  <c r="A1987" i="70" s="1"/>
  <c r="A1988" i="70" s="1"/>
  <c r="A1989" i="70" s="1"/>
  <c r="A1990" i="70" s="1"/>
  <c r="A1991" i="70" s="1"/>
  <c r="A1992" i="70" s="1"/>
  <c r="A1993" i="70" s="1"/>
  <c r="A1994" i="70" s="1"/>
  <c r="A1995" i="70" s="1"/>
  <c r="A1996" i="70" s="1"/>
  <c r="A1997" i="70" s="1"/>
  <c r="A1998" i="70" s="1"/>
  <c r="A1999" i="70" s="1"/>
  <c r="A2000" i="70" s="1"/>
  <c r="A2001" i="70" s="1"/>
  <c r="A2002" i="70" s="1"/>
  <c r="A2003" i="70" s="1"/>
  <c r="A2004" i="70" s="1"/>
  <c r="A2005" i="70" s="1"/>
  <c r="A2006" i="70" s="1"/>
  <c r="A2007" i="70" s="1"/>
  <c r="A2008" i="70" s="1"/>
  <c r="A2009" i="70" s="1"/>
  <c r="A2010" i="70" s="1"/>
  <c r="A2011" i="70" s="1"/>
  <c r="A2012" i="70" s="1"/>
  <c r="A2013" i="70" s="1"/>
  <c r="A2014" i="70" s="1"/>
  <c r="A2015" i="70" s="1"/>
  <c r="A2016" i="70" s="1"/>
  <c r="A2017" i="70" s="1"/>
  <c r="A2018" i="70" s="1"/>
  <c r="A2019" i="70" s="1"/>
  <c r="A2020" i="70" s="1"/>
  <c r="A2021" i="70" s="1"/>
  <c r="A2022" i="70" s="1"/>
  <c r="A2023" i="70" s="1"/>
  <c r="A2024" i="70" s="1"/>
  <c r="A2025" i="70" s="1"/>
  <c r="A2026" i="70" s="1"/>
  <c r="A2027" i="70" s="1"/>
  <c r="A2028" i="70" s="1"/>
  <c r="A2029" i="70" s="1"/>
  <c r="A2030" i="70" s="1"/>
  <c r="A2031" i="70" s="1"/>
  <c r="A2032" i="70" s="1"/>
  <c r="A2033" i="70" s="1"/>
  <c r="A2034" i="70" s="1"/>
  <c r="A2035" i="70" s="1"/>
  <c r="A2036" i="70" s="1"/>
  <c r="A2037" i="70" s="1"/>
  <c r="A2038" i="70" s="1"/>
  <c r="A2039" i="70" s="1"/>
  <c r="A2040" i="70" s="1"/>
  <c r="A2041" i="70" s="1"/>
  <c r="A2042" i="70" s="1"/>
  <c r="A2043" i="70" s="1"/>
  <c r="A2044" i="70" s="1"/>
  <c r="A2045" i="70" s="1"/>
  <c r="A2046" i="70" s="1"/>
  <c r="A2047" i="70" s="1"/>
  <c r="A2048" i="70" s="1"/>
  <c r="A2049" i="70" s="1"/>
  <c r="A2050" i="70" s="1"/>
  <c r="A2051" i="70" s="1"/>
  <c r="A2052" i="70" s="1"/>
  <c r="A2053" i="70" s="1"/>
  <c r="A2054" i="70" s="1"/>
  <c r="A2055" i="70" s="1"/>
  <c r="A2056" i="70" s="1"/>
  <c r="A2057" i="70" s="1"/>
  <c r="A2058" i="70" s="1"/>
  <c r="A2059" i="70" s="1"/>
  <c r="A2060" i="70" s="1"/>
  <c r="A2061" i="70" s="1"/>
  <c r="A2062" i="70" s="1"/>
  <c r="A2063" i="70" s="1"/>
  <c r="A2064" i="70" s="1"/>
  <c r="A2065" i="70" s="1"/>
  <c r="A2066" i="70" s="1"/>
  <c r="A2067" i="70" s="1"/>
  <c r="A2068" i="70" s="1"/>
  <c r="A2069" i="70" s="1"/>
  <c r="A2070" i="70" s="1"/>
  <c r="A2071" i="70" s="1"/>
  <c r="A2072" i="70" s="1"/>
  <c r="A2073" i="70" s="1"/>
  <c r="A2074" i="70" s="1"/>
  <c r="A2075" i="70" s="1"/>
  <c r="A2076" i="70" s="1"/>
  <c r="A2077" i="70" s="1"/>
  <c r="A2078" i="70" s="1"/>
  <c r="A2079" i="70" s="1"/>
  <c r="A2080" i="70" s="1"/>
  <c r="A2081" i="70" s="1"/>
  <c r="A2082" i="70" s="1"/>
  <c r="A2083" i="70" s="1"/>
  <c r="A2084" i="70" s="1"/>
  <c r="A2085" i="70" s="1"/>
  <c r="A2086" i="70" s="1"/>
  <c r="A2087" i="70" s="1"/>
  <c r="A2088" i="70" s="1"/>
  <c r="A2089" i="70" s="1"/>
  <c r="A2090" i="70" s="1"/>
  <c r="A2091" i="70" s="1"/>
  <c r="A2092" i="70" s="1"/>
  <c r="A2093" i="70" s="1"/>
  <c r="A2094" i="70" s="1"/>
  <c r="A2095" i="70" s="1"/>
  <c r="A2096" i="70" s="1"/>
  <c r="A2097" i="70" s="1"/>
  <c r="A2098" i="70" s="1"/>
  <c r="A2099" i="70" s="1"/>
  <c r="A2100" i="70" s="1"/>
  <c r="A2101" i="70" s="1"/>
  <c r="A2102" i="70" s="1"/>
  <c r="A2103" i="70" s="1"/>
  <c r="A2104" i="70" s="1"/>
  <c r="A2105" i="70" s="1"/>
  <c r="A2106" i="70" s="1"/>
  <c r="A2107" i="70" s="1"/>
  <c r="A2108" i="70" s="1"/>
  <c r="A2109" i="70" s="1"/>
  <c r="A2110" i="70" s="1"/>
  <c r="A2111" i="70" s="1"/>
  <c r="A2112" i="70" s="1"/>
  <c r="A2113" i="70" s="1"/>
  <c r="A2114" i="70" s="1"/>
  <c r="A2115" i="70" s="1"/>
  <c r="A2116" i="70" s="1"/>
  <c r="A2117" i="70" s="1"/>
  <c r="A2118" i="70" s="1"/>
  <c r="A2119" i="70" s="1"/>
  <c r="A2120" i="70" s="1"/>
  <c r="A2121" i="70" s="1"/>
  <c r="A2122" i="70" s="1"/>
  <c r="A2123" i="70" s="1"/>
  <c r="A2124" i="70" s="1"/>
  <c r="A2125" i="70" s="1"/>
  <c r="A2126" i="70" s="1"/>
  <c r="A2127" i="70" s="1"/>
  <c r="A2128" i="70" s="1"/>
  <c r="A2129" i="70" s="1"/>
  <c r="A2130" i="70" s="1"/>
  <c r="A2131" i="70" s="1"/>
  <c r="A2132" i="70" s="1"/>
  <c r="A2133" i="70" s="1"/>
  <c r="A2134" i="70" s="1"/>
  <c r="A2135" i="70" s="1"/>
  <c r="A2136" i="70" s="1"/>
  <c r="A2137" i="70" s="1"/>
  <c r="A2138" i="70" s="1"/>
  <c r="A2139" i="70" s="1"/>
  <c r="A2140" i="70" s="1"/>
  <c r="A2141" i="70" s="1"/>
  <c r="A2142" i="70" s="1"/>
  <c r="A2143" i="70" s="1"/>
  <c r="A2144" i="70" s="1"/>
  <c r="A2145" i="70" s="1"/>
  <c r="A2146" i="70" s="1"/>
  <c r="A2147" i="70" s="1"/>
  <c r="A2148" i="70" s="1"/>
  <c r="A2149" i="70" s="1"/>
  <c r="A2150" i="70" s="1"/>
  <c r="A2151" i="70" s="1"/>
  <c r="A2152" i="70" s="1"/>
  <c r="A2153" i="70" s="1"/>
  <c r="A2154" i="70" s="1"/>
  <c r="A2155" i="70" s="1"/>
  <c r="A2156" i="70" s="1"/>
  <c r="A2157" i="70" s="1"/>
  <c r="A2158" i="70" s="1"/>
  <c r="A2159" i="70" s="1"/>
  <c r="A2160" i="70" s="1"/>
  <c r="A2161" i="70" s="1"/>
  <c r="A2162" i="70" s="1"/>
  <c r="A2163" i="70" s="1"/>
  <c r="A2164" i="70" s="1"/>
  <c r="A2165" i="70" s="1"/>
  <c r="A2166" i="70" s="1"/>
  <c r="A2167" i="70" s="1"/>
  <c r="A2168" i="70" s="1"/>
  <c r="A2169" i="70" s="1"/>
  <c r="A2170" i="70" s="1"/>
  <c r="A2171" i="70" s="1"/>
  <c r="A2172" i="70" s="1"/>
  <c r="A2173" i="70" s="1"/>
  <c r="A2174" i="70" s="1"/>
  <c r="A2175" i="70" s="1"/>
  <c r="A2176" i="70" s="1"/>
  <c r="A2177" i="70" s="1"/>
  <c r="A2178" i="70" s="1"/>
  <c r="A2179" i="70" s="1"/>
  <c r="A2180" i="70" s="1"/>
  <c r="A2181" i="70" s="1"/>
  <c r="A2182" i="70" s="1"/>
  <c r="A2183" i="70" s="1"/>
  <c r="A2184" i="70" s="1"/>
  <c r="A2185" i="70" s="1"/>
  <c r="A2186" i="70" s="1"/>
  <c r="A2187" i="70" s="1"/>
  <c r="A2188" i="70" s="1"/>
  <c r="A2189" i="70" s="1"/>
  <c r="A2190" i="70" s="1"/>
  <c r="A2191" i="70" s="1"/>
  <c r="A2192" i="70" s="1"/>
  <c r="A2193" i="70" s="1"/>
  <c r="A2194" i="70" s="1"/>
  <c r="A2195" i="70" s="1"/>
  <c r="A2196" i="70" s="1"/>
  <c r="A2197" i="70" s="1"/>
  <c r="A2198" i="70" s="1"/>
  <c r="A2199" i="70" s="1"/>
  <c r="A2200" i="70" s="1"/>
  <c r="A2201" i="70" s="1"/>
  <c r="A2202" i="70" s="1"/>
  <c r="A2203" i="70" s="1"/>
  <c r="A2204" i="70" s="1"/>
  <c r="A2205" i="70" s="1"/>
  <c r="A2206" i="70" s="1"/>
  <c r="A2207" i="70" s="1"/>
  <c r="A2208" i="70" s="1"/>
  <c r="A2209" i="70" s="1"/>
  <c r="A2210" i="70" s="1"/>
  <c r="A2211" i="70" s="1"/>
  <c r="A2212" i="70" s="1"/>
  <c r="A2213" i="70" s="1"/>
  <c r="A2214" i="70" s="1"/>
  <c r="A2215" i="70" s="1"/>
  <c r="A2216" i="70" s="1"/>
  <c r="A2217" i="70" s="1"/>
  <c r="A2218" i="70" s="1"/>
  <c r="A2219" i="70" s="1"/>
  <c r="A2220" i="70" s="1"/>
  <c r="A2221" i="70" s="1"/>
  <c r="A2222" i="70" s="1"/>
  <c r="A2223" i="70" s="1"/>
  <c r="A2224" i="70" s="1"/>
  <c r="A2225" i="70" s="1"/>
  <c r="A2226" i="70" s="1"/>
  <c r="A2227" i="70" s="1"/>
  <c r="A2228" i="70" s="1"/>
  <c r="A2229" i="70" s="1"/>
  <c r="A2230" i="70" s="1"/>
  <c r="A2231" i="70" s="1"/>
  <c r="A2232" i="70" s="1"/>
  <c r="A2233" i="70" s="1"/>
  <c r="A2234" i="70" s="1"/>
  <c r="A2235" i="70" s="1"/>
  <c r="A2236" i="70" s="1"/>
  <c r="A2237" i="70" s="1"/>
  <c r="A2238" i="70" s="1"/>
  <c r="A2239" i="70" s="1"/>
  <c r="A2240" i="70" s="1"/>
  <c r="A2241" i="70" s="1"/>
  <c r="A2242" i="70" s="1"/>
  <c r="A2243" i="70" s="1"/>
  <c r="A2244" i="70" s="1"/>
  <c r="A2245" i="70" s="1"/>
  <c r="A2246" i="70" s="1"/>
  <c r="A2247" i="70" s="1"/>
  <c r="A2248" i="70" s="1"/>
  <c r="A2249" i="70" s="1"/>
  <c r="A2250" i="70" s="1"/>
  <c r="A2251" i="70" s="1"/>
  <c r="A2252" i="70" s="1"/>
  <c r="A2253" i="70" s="1"/>
  <c r="A2254" i="70" s="1"/>
  <c r="A2255" i="70" s="1"/>
  <c r="A2256" i="70" s="1"/>
  <c r="A2257" i="70" s="1"/>
  <c r="A2258" i="70" s="1"/>
  <c r="A2259" i="70" s="1"/>
  <c r="A2260" i="70" s="1"/>
  <c r="A2261" i="70" s="1"/>
  <c r="A2262" i="70" s="1"/>
  <c r="A2263" i="70" s="1"/>
  <c r="A2264" i="70" s="1"/>
  <c r="A2265" i="70" s="1"/>
  <c r="A2266" i="70" s="1"/>
  <c r="A2267" i="70" s="1"/>
  <c r="A2268" i="70" s="1"/>
  <c r="A2269" i="70" s="1"/>
  <c r="A2270" i="70" s="1"/>
  <c r="A2271" i="70" s="1"/>
  <c r="A2272" i="70" s="1"/>
  <c r="A2273" i="70" s="1"/>
  <c r="A2274" i="70" s="1"/>
  <c r="A2275" i="70" s="1"/>
  <c r="A2276" i="70" s="1"/>
  <c r="A2277" i="70" s="1"/>
  <c r="A2278" i="70" s="1"/>
  <c r="A2279" i="70" s="1"/>
  <c r="A2280" i="70" s="1"/>
  <c r="A2281" i="70" s="1"/>
  <c r="A2282" i="70" s="1"/>
  <c r="A2283" i="70" s="1"/>
  <c r="A2284" i="70" s="1"/>
  <c r="A2285" i="70" s="1"/>
  <c r="A2286" i="70" s="1"/>
  <c r="A2287" i="70" s="1"/>
  <c r="A2288" i="70" s="1"/>
  <c r="A2289" i="70" s="1"/>
  <c r="A2290" i="70" s="1"/>
  <c r="A2291" i="70" s="1"/>
  <c r="A2292" i="70" s="1"/>
  <c r="A2293" i="70" s="1"/>
  <c r="A2294" i="70" s="1"/>
  <c r="A2295" i="70" s="1"/>
  <c r="A2296" i="70" s="1"/>
  <c r="A2297" i="70" s="1"/>
  <c r="A2298" i="70" s="1"/>
  <c r="A2299" i="70" s="1"/>
  <c r="A2300" i="70" s="1"/>
  <c r="A2301" i="70" s="1"/>
  <c r="A2302" i="70" s="1"/>
  <c r="A2303" i="70" s="1"/>
  <c r="A2304" i="70" s="1"/>
  <c r="A2305" i="70" s="1"/>
  <c r="A2306" i="70" s="1"/>
  <c r="A2307" i="70" s="1"/>
  <c r="A2308" i="70" s="1"/>
  <c r="A2309" i="70" s="1"/>
  <c r="A2310" i="70" s="1"/>
  <c r="A2311" i="70" s="1"/>
  <c r="A2312" i="70" s="1"/>
  <c r="A2313" i="70" s="1"/>
  <c r="A2314" i="70" s="1"/>
  <c r="A2315" i="70" s="1"/>
  <c r="A2316" i="70" s="1"/>
  <c r="A2317" i="70" s="1"/>
  <c r="A2318" i="70" s="1"/>
  <c r="A2319" i="70" s="1"/>
  <c r="A2320" i="70" s="1"/>
  <c r="A2321" i="70" s="1"/>
  <c r="A2322" i="70" s="1"/>
  <c r="A2323" i="70" s="1"/>
  <c r="A2324" i="70" s="1"/>
  <c r="A2325" i="70" s="1"/>
  <c r="A2326" i="70" s="1"/>
  <c r="A2327" i="70" s="1"/>
  <c r="A2328" i="70" s="1"/>
  <c r="A2329" i="70" s="1"/>
  <c r="A2330" i="70" s="1"/>
  <c r="A2331" i="70" s="1"/>
  <c r="A2332" i="70" s="1"/>
  <c r="A2333" i="70" s="1"/>
  <c r="A2334" i="70" s="1"/>
  <c r="A2335" i="70" s="1"/>
  <c r="A2336" i="70" s="1"/>
  <c r="A2337" i="70" s="1"/>
  <c r="A2338" i="70" s="1"/>
  <c r="A2339" i="70" s="1"/>
  <c r="A2340" i="70" s="1"/>
  <c r="A2341" i="70" s="1"/>
  <c r="A2342" i="70" s="1"/>
  <c r="A2343" i="70" s="1"/>
  <c r="A2344" i="70" s="1"/>
  <c r="A2345" i="70" s="1"/>
  <c r="A2346" i="70" s="1"/>
  <c r="A2347" i="70" s="1"/>
  <c r="A2348" i="70" s="1"/>
  <c r="A2349" i="70" s="1"/>
  <c r="A2350" i="70" s="1"/>
  <c r="A2351" i="70" s="1"/>
  <c r="A2352" i="70" s="1"/>
  <c r="A2353" i="70" s="1"/>
  <c r="A2354" i="70" s="1"/>
  <c r="A2355" i="70" s="1"/>
  <c r="A2356" i="70" s="1"/>
  <c r="A2357" i="70" s="1"/>
  <c r="A2358" i="70" s="1"/>
  <c r="A2359" i="70" s="1"/>
  <c r="A2360" i="70" s="1"/>
  <c r="A2361" i="70" s="1"/>
  <c r="A2362" i="70" s="1"/>
  <c r="A2363" i="70" s="1"/>
  <c r="A2364" i="70" s="1"/>
  <c r="A2365" i="70" s="1"/>
  <c r="A2366" i="70" s="1"/>
  <c r="A2367" i="70" s="1"/>
  <c r="A2368" i="70" s="1"/>
  <c r="A2369" i="70" s="1"/>
  <c r="A2370" i="70" s="1"/>
  <c r="A2371" i="70" s="1"/>
  <c r="A2372" i="70" s="1"/>
  <c r="A2373" i="70" s="1"/>
  <c r="A2374" i="70" s="1"/>
  <c r="A2375" i="70" s="1"/>
  <c r="A2376" i="70" s="1"/>
  <c r="A2377" i="70" s="1"/>
  <c r="A2378" i="70" s="1"/>
  <c r="A2379" i="70" s="1"/>
  <c r="A2380" i="70" s="1"/>
  <c r="A2381" i="70" s="1"/>
  <c r="A2382" i="70" s="1"/>
  <c r="A2383" i="70" s="1"/>
  <c r="A2384" i="70" s="1"/>
  <c r="A2385" i="70" s="1"/>
  <c r="A2386" i="70" s="1"/>
  <c r="A2387" i="70" s="1"/>
  <c r="A2388" i="70" s="1"/>
  <c r="A2389" i="70" s="1"/>
  <c r="A2390" i="70" s="1"/>
  <c r="A2391" i="70" s="1"/>
  <c r="A2392" i="70" s="1"/>
  <c r="A2393" i="70" s="1"/>
  <c r="A2394" i="70" s="1"/>
  <c r="A2395" i="70" s="1"/>
  <c r="A2396" i="70" s="1"/>
  <c r="A2397" i="70" s="1"/>
  <c r="A2398" i="70" s="1"/>
  <c r="A2399" i="70" s="1"/>
  <c r="A2400" i="70" s="1"/>
  <c r="A2401" i="70" s="1"/>
  <c r="A2402" i="70" s="1"/>
  <c r="A2403" i="70" s="1"/>
  <c r="A2404" i="70" s="1"/>
  <c r="A2405" i="70" s="1"/>
  <c r="A2406" i="70" s="1"/>
  <c r="A2407" i="70" s="1"/>
  <c r="A2408" i="70" s="1"/>
  <c r="A2409" i="70" s="1"/>
  <c r="A2410" i="70" s="1"/>
  <c r="A2411" i="70" s="1"/>
  <c r="A2412" i="70" s="1"/>
  <c r="A2413" i="70" s="1"/>
  <c r="A2414" i="70" s="1"/>
  <c r="A2415" i="70" s="1"/>
  <c r="A2416" i="70" s="1"/>
  <c r="A2417" i="70" s="1"/>
  <c r="A2418" i="70" s="1"/>
  <c r="A2419" i="70" s="1"/>
  <c r="A2420" i="70" s="1"/>
  <c r="A2421" i="70" s="1"/>
  <c r="A2422" i="70" s="1"/>
  <c r="A2423" i="70" s="1"/>
  <c r="A2424" i="70" s="1"/>
  <c r="A2425" i="70" s="1"/>
  <c r="A2426" i="70" s="1"/>
  <c r="A2427" i="70" s="1"/>
  <c r="A2428" i="70" s="1"/>
  <c r="A2429" i="70" s="1"/>
  <c r="A2430" i="70" s="1"/>
  <c r="A2431" i="70" s="1"/>
  <c r="A2432" i="70" s="1"/>
  <c r="A2433" i="70" s="1"/>
  <c r="A2434" i="70" s="1"/>
  <c r="A2435" i="70" s="1"/>
  <c r="A2436" i="70" s="1"/>
  <c r="A2437" i="70" s="1"/>
  <c r="A2438" i="70" s="1"/>
  <c r="A2439" i="70" s="1"/>
  <c r="A2440" i="70" s="1"/>
  <c r="A2441" i="70" s="1"/>
  <c r="A2442" i="70" s="1"/>
  <c r="A2443" i="70" s="1"/>
  <c r="A2444" i="70" s="1"/>
  <c r="A2445" i="70" s="1"/>
  <c r="A2446" i="70" s="1"/>
  <c r="A2447" i="70" s="1"/>
  <c r="A2448" i="70" s="1"/>
  <c r="A2449" i="70" s="1"/>
  <c r="A2450" i="70" s="1"/>
  <c r="A2451" i="70" s="1"/>
  <c r="A2452" i="70" s="1"/>
  <c r="A2453" i="70" s="1"/>
  <c r="A2454" i="70" s="1"/>
  <c r="A2455" i="70" s="1"/>
  <c r="A2456" i="70" s="1"/>
  <c r="A2457" i="70" s="1"/>
  <c r="A2458" i="70" s="1"/>
  <c r="A2459" i="70" s="1"/>
  <c r="A2460" i="70" s="1"/>
  <c r="A2461" i="70" s="1"/>
  <c r="A2462" i="70" s="1"/>
  <c r="A2463" i="70" s="1"/>
  <c r="A2464" i="70" s="1"/>
  <c r="A2465" i="70" s="1"/>
  <c r="A2466" i="70" s="1"/>
  <c r="A2467" i="70" s="1"/>
  <c r="A2468" i="70" s="1"/>
  <c r="A2469" i="70" s="1"/>
  <c r="A2470" i="70" s="1"/>
  <c r="A2471" i="70" s="1"/>
  <c r="A2472" i="70" s="1"/>
  <c r="A2473" i="70" s="1"/>
  <c r="A2474" i="70" s="1"/>
  <c r="A2475" i="70" s="1"/>
  <c r="A2476" i="70" s="1"/>
  <c r="A2477" i="70" s="1"/>
  <c r="A2478" i="70" s="1"/>
  <c r="A2479" i="70" s="1"/>
  <c r="A2480" i="70" s="1"/>
  <c r="A2481" i="70" s="1"/>
  <c r="A2482" i="70" s="1"/>
  <c r="A2483" i="70" s="1"/>
  <c r="A2484" i="70" s="1"/>
  <c r="A2485" i="70" s="1"/>
  <c r="A2486" i="70" s="1"/>
  <c r="A2487" i="70" s="1"/>
  <c r="A2488" i="70" s="1"/>
  <c r="A2489" i="70" s="1"/>
  <c r="A2490" i="70" s="1"/>
  <c r="A2491" i="70" s="1"/>
  <c r="A2492" i="70" s="1"/>
  <c r="A2493" i="70" s="1"/>
  <c r="A2494" i="70" s="1"/>
  <c r="A2495" i="70" s="1"/>
  <c r="A2496" i="70" s="1"/>
  <c r="A2497" i="70" s="1"/>
  <c r="A2498" i="70" s="1"/>
  <c r="A2499" i="70" s="1"/>
  <c r="A2500" i="70" s="1"/>
  <c r="A2501" i="70" s="1"/>
  <c r="A2502" i="70" s="1"/>
  <c r="A2503" i="70" s="1"/>
  <c r="A2504" i="70" s="1"/>
  <c r="A2505" i="70" s="1"/>
  <c r="A2506" i="70" s="1"/>
  <c r="A2507" i="70" s="1"/>
  <c r="A2508" i="70" s="1"/>
  <c r="A2509" i="70" s="1"/>
  <c r="A2510" i="70" s="1"/>
  <c r="A2511" i="70" s="1"/>
  <c r="A2512" i="70" s="1"/>
  <c r="A2513" i="70" s="1"/>
  <c r="A2514" i="70" s="1"/>
  <c r="A2515" i="70" s="1"/>
  <c r="A2516" i="70" s="1"/>
  <c r="A2517" i="70" s="1"/>
  <c r="A2518" i="70" s="1"/>
  <c r="A2519" i="70" s="1"/>
  <c r="A2520" i="70" s="1"/>
  <c r="A2521" i="70" s="1"/>
  <c r="A2522" i="70" s="1"/>
  <c r="A2523" i="70" s="1"/>
  <c r="A2524" i="70" s="1"/>
  <c r="A2525" i="70" s="1"/>
  <c r="A2526" i="70" s="1"/>
  <c r="A2527" i="70" s="1"/>
  <c r="A2528" i="70" s="1"/>
  <c r="A2529" i="70" s="1"/>
  <c r="A2530" i="70" s="1"/>
  <c r="A2531" i="70" s="1"/>
  <c r="A2532" i="70" s="1"/>
  <c r="A2533" i="70" s="1"/>
  <c r="A2534" i="70" s="1"/>
  <c r="A2535" i="70" s="1"/>
  <c r="A2536" i="70" s="1"/>
  <c r="A2537" i="70" s="1"/>
  <c r="A2538" i="70" s="1"/>
  <c r="A2539" i="70" s="1"/>
  <c r="A2540" i="70" s="1"/>
  <c r="A2541" i="70" s="1"/>
  <c r="A2542" i="70" s="1"/>
  <c r="A2543" i="70" s="1"/>
  <c r="A2544" i="70" s="1"/>
  <c r="A2545" i="70" s="1"/>
  <c r="A2546" i="70" s="1"/>
  <c r="A2547" i="70" s="1"/>
  <c r="A2548" i="70" s="1"/>
  <c r="A2549" i="70" s="1"/>
  <c r="A2550" i="70" s="1"/>
  <c r="A2551" i="70" s="1"/>
  <c r="A2552" i="70" s="1"/>
  <c r="A2553" i="70" s="1"/>
  <c r="A2554" i="70" s="1"/>
  <c r="A2555" i="70" s="1"/>
  <c r="A2556" i="70" s="1"/>
  <c r="A2557" i="70" s="1"/>
  <c r="A2558" i="70" s="1"/>
  <c r="A2559" i="70" s="1"/>
  <c r="A2560" i="70" s="1"/>
  <c r="A2561" i="70" s="1"/>
  <c r="A2562" i="70" s="1"/>
  <c r="A2563" i="70" s="1"/>
  <c r="A2564" i="70" s="1"/>
  <c r="A2565" i="70" s="1"/>
  <c r="A2566" i="70" s="1"/>
  <c r="A2567" i="70" s="1"/>
  <c r="A2568" i="70" s="1"/>
  <c r="A2569" i="70" s="1"/>
  <c r="A2570" i="70" s="1"/>
  <c r="A2571" i="70" s="1"/>
  <c r="A2572" i="70" s="1"/>
  <c r="A2573" i="70" s="1"/>
  <c r="A2574" i="70" s="1"/>
  <c r="A2575" i="70" s="1"/>
  <c r="A2576" i="70" s="1"/>
  <c r="A2577" i="70" s="1"/>
  <c r="A2578" i="70" s="1"/>
  <c r="A2579" i="70" s="1"/>
  <c r="A2580" i="70" s="1"/>
  <c r="A2581" i="70" s="1"/>
  <c r="A2582" i="70" s="1"/>
  <c r="A2583" i="70" s="1"/>
  <c r="A2584" i="70" s="1"/>
  <c r="A2585" i="70" s="1"/>
  <c r="A2586" i="70" s="1"/>
  <c r="A2587" i="70" s="1"/>
  <c r="A2588" i="70" s="1"/>
  <c r="A2589" i="70" s="1"/>
  <c r="A2590" i="70" s="1"/>
  <c r="A2591" i="70" s="1"/>
  <c r="A2592" i="70" s="1"/>
  <c r="A2593" i="70" s="1"/>
  <c r="A2594" i="70" s="1"/>
  <c r="A2595" i="70" s="1"/>
  <c r="A2596" i="70" s="1"/>
  <c r="A2597" i="70" s="1"/>
  <c r="A2598" i="70" s="1"/>
  <c r="A2599" i="70" s="1"/>
  <c r="A2600" i="70" s="1"/>
  <c r="A2601" i="70" s="1"/>
  <c r="A2602" i="70" s="1"/>
  <c r="A2603" i="70" s="1"/>
  <c r="A2604" i="70" s="1"/>
  <c r="A2605" i="70" s="1"/>
  <c r="A2606" i="70" s="1"/>
  <c r="A2607" i="70" s="1"/>
  <c r="A2608" i="70" s="1"/>
  <c r="A2609" i="70" s="1"/>
  <c r="A2610" i="70" s="1"/>
  <c r="A2611" i="70" s="1"/>
  <c r="A2612" i="70" s="1"/>
  <c r="A2613" i="70" s="1"/>
  <c r="A2614" i="70" s="1"/>
  <c r="A2615" i="70" s="1"/>
  <c r="A2616" i="70" s="1"/>
  <c r="A2617" i="70" s="1"/>
  <c r="A2618" i="70" s="1"/>
  <c r="A2619" i="70" s="1"/>
  <c r="A2620" i="70" s="1"/>
  <c r="A2621" i="70" s="1"/>
  <c r="A2622" i="70" s="1"/>
  <c r="A2623" i="70" s="1"/>
  <c r="A2624" i="70" s="1"/>
  <c r="A2625" i="70" s="1"/>
  <c r="A2626" i="70" s="1"/>
  <c r="A2627" i="70" s="1"/>
  <c r="A2628" i="70" s="1"/>
  <c r="A2629" i="70" s="1"/>
  <c r="A2630" i="70" s="1"/>
  <c r="A2631" i="70" s="1"/>
  <c r="A2632" i="70" s="1"/>
  <c r="A2633" i="70" s="1"/>
  <c r="A2634" i="70" s="1"/>
  <c r="A2635" i="70" s="1"/>
  <c r="A2636" i="70" s="1"/>
  <c r="A2637" i="70" s="1"/>
  <c r="A2638" i="70" s="1"/>
  <c r="A2639" i="70" s="1"/>
  <c r="A2640" i="70" s="1"/>
  <c r="A2641" i="70" s="1"/>
  <c r="A2642" i="70" s="1"/>
  <c r="A2643" i="70" s="1"/>
  <c r="A2644" i="70" s="1"/>
  <c r="A2645" i="70" s="1"/>
  <c r="A2646" i="70" s="1"/>
  <c r="A2647" i="70" s="1"/>
  <c r="A2648" i="70" s="1"/>
  <c r="A2649" i="70" s="1"/>
  <c r="A2650" i="70" s="1"/>
  <c r="A2651" i="70" s="1"/>
  <c r="A2652" i="70" s="1"/>
  <c r="A2653" i="70" s="1"/>
  <c r="A2654" i="70" s="1"/>
  <c r="A2655" i="70" s="1"/>
  <c r="A2656" i="70" s="1"/>
  <c r="A2657" i="70" s="1"/>
  <c r="A2658" i="70" s="1"/>
  <c r="A2659" i="70" s="1"/>
  <c r="A2660" i="70" s="1"/>
  <c r="A2661" i="70" s="1"/>
  <c r="A2662" i="70" s="1"/>
  <c r="A2663" i="70" s="1"/>
  <c r="A2664" i="70" s="1"/>
  <c r="A2665" i="70" s="1"/>
  <c r="A2666" i="70" s="1"/>
  <c r="A2667" i="70" s="1"/>
  <c r="A2668" i="70" s="1"/>
  <c r="A2669" i="70" s="1"/>
  <c r="A2670" i="70" s="1"/>
  <c r="A2671" i="70" s="1"/>
  <c r="A2672" i="70" s="1"/>
  <c r="A2673" i="70" s="1"/>
  <c r="A2674" i="70" s="1"/>
  <c r="A2675" i="70" s="1"/>
  <c r="A2676" i="70" s="1"/>
  <c r="A2677" i="70" s="1"/>
  <c r="A2678" i="70" s="1"/>
  <c r="A2679" i="70" s="1"/>
  <c r="A2680" i="70" s="1"/>
  <c r="A2681" i="70" s="1"/>
  <c r="A2682" i="70" s="1"/>
  <c r="A2683" i="70" s="1"/>
  <c r="A2684" i="70" s="1"/>
  <c r="A2685" i="70" s="1"/>
  <c r="A2686" i="70" s="1"/>
  <c r="A2687" i="70" s="1"/>
  <c r="A2688" i="70" s="1"/>
  <c r="A2689" i="70" s="1"/>
  <c r="A2690" i="70" s="1"/>
  <c r="A2691" i="70" s="1"/>
  <c r="A2692" i="70" s="1"/>
  <c r="A2693" i="70" s="1"/>
  <c r="A2694" i="70" s="1"/>
  <c r="A2695" i="70" s="1"/>
  <c r="A2696" i="70" s="1"/>
  <c r="A2697" i="70" s="1"/>
  <c r="A2698" i="70" s="1"/>
  <c r="A2699" i="70" s="1"/>
  <c r="A2700" i="70" s="1"/>
  <c r="A2701" i="70" s="1"/>
  <c r="A2702" i="70" s="1"/>
  <c r="A2703" i="70" s="1"/>
  <c r="A2704" i="70" s="1"/>
  <c r="A2705" i="70" s="1"/>
  <c r="A2706" i="70" s="1"/>
  <c r="A2707" i="70" s="1"/>
  <c r="A2708" i="70" s="1"/>
  <c r="A2709" i="70" s="1"/>
  <c r="A2710" i="70" s="1"/>
  <c r="A2711" i="70" s="1"/>
  <c r="A2712" i="70" s="1"/>
  <c r="A2713" i="70" s="1"/>
  <c r="A2714" i="70" s="1"/>
  <c r="A2715" i="70" s="1"/>
  <c r="A2716" i="70" s="1"/>
  <c r="A2717" i="70" s="1"/>
  <c r="A2718" i="70" s="1"/>
  <c r="A2719" i="70" s="1"/>
  <c r="A2720" i="70" s="1"/>
  <c r="A2721" i="70" s="1"/>
  <c r="A2722" i="70" s="1"/>
  <c r="A2723" i="70" s="1"/>
  <c r="A2724" i="70" s="1"/>
  <c r="A2725" i="70" s="1"/>
  <c r="A2726" i="70" s="1"/>
  <c r="A2727" i="70" s="1"/>
  <c r="A2728" i="70" s="1"/>
  <c r="A2729" i="70" s="1"/>
  <c r="A2730" i="70" s="1"/>
  <c r="A2731" i="70" s="1"/>
  <c r="A2732" i="70" s="1"/>
  <c r="A2733" i="70" s="1"/>
  <c r="A2734" i="70" s="1"/>
  <c r="A2735" i="70" s="1"/>
  <c r="A2736" i="70" s="1"/>
  <c r="A2737" i="70" s="1"/>
  <c r="A2738" i="70" s="1"/>
  <c r="A2739" i="70" s="1"/>
  <c r="A2740" i="70" s="1"/>
  <c r="A2741" i="70" s="1"/>
  <c r="A2742" i="70" s="1"/>
  <c r="A2743" i="70" s="1"/>
  <c r="A2744" i="70" s="1"/>
  <c r="A2745" i="70" s="1"/>
  <c r="A2746" i="70" s="1"/>
  <c r="A2747" i="70" s="1"/>
  <c r="A2748" i="70" s="1"/>
  <c r="A2749" i="70" s="1"/>
  <c r="A2750" i="70" s="1"/>
  <c r="A2751" i="70" s="1"/>
  <c r="A2752" i="70" s="1"/>
  <c r="A2753" i="70" s="1"/>
  <c r="A2754" i="70" s="1"/>
  <c r="A2755" i="70" s="1"/>
  <c r="A2756" i="70" s="1"/>
  <c r="A2757" i="70" s="1"/>
  <c r="A2758" i="70" s="1"/>
  <c r="A2759" i="70" s="1"/>
  <c r="A2760" i="70" s="1"/>
  <c r="A2761" i="70" s="1"/>
  <c r="A2762" i="70" s="1"/>
  <c r="A2763" i="70" s="1"/>
  <c r="A2764" i="70" s="1"/>
  <c r="A2765" i="70" s="1"/>
  <c r="A2766" i="70" s="1"/>
  <c r="A2767" i="70" s="1"/>
  <c r="A2768" i="70" s="1"/>
  <c r="A2769" i="70" s="1"/>
  <c r="A2770" i="70" s="1"/>
  <c r="A2771" i="70" s="1"/>
  <c r="A2772" i="70" s="1"/>
  <c r="A2773" i="70" s="1"/>
  <c r="A2774" i="70" s="1"/>
  <c r="A2775" i="70" s="1"/>
  <c r="A2776" i="70" s="1"/>
  <c r="A2777" i="70" s="1"/>
  <c r="A2778" i="70" s="1"/>
  <c r="A2779" i="70" s="1"/>
  <c r="A2780" i="70" s="1"/>
  <c r="A2781" i="70" s="1"/>
  <c r="A2782" i="70" s="1"/>
  <c r="A2783" i="70" s="1"/>
  <c r="A2784" i="70" s="1"/>
  <c r="A2785" i="70" s="1"/>
  <c r="A2786" i="70" s="1"/>
  <c r="A2787" i="70" s="1"/>
  <c r="A2788" i="70" s="1"/>
  <c r="A2789" i="70" s="1"/>
  <c r="A2790" i="70" s="1"/>
  <c r="A2791" i="70" s="1"/>
  <c r="A2792" i="70" s="1"/>
  <c r="A2793" i="70" s="1"/>
  <c r="A2794" i="70" s="1"/>
  <c r="A2795" i="70" s="1"/>
  <c r="A2796" i="70" s="1"/>
  <c r="A2797" i="70" s="1"/>
  <c r="A2798" i="70" s="1"/>
  <c r="A2799" i="70" s="1"/>
  <c r="A2800" i="70" s="1"/>
  <c r="A2801" i="70" s="1"/>
  <c r="A2802" i="70" s="1"/>
  <c r="A2803" i="70" s="1"/>
  <c r="A2804" i="70" s="1"/>
  <c r="A2805" i="70" s="1"/>
  <c r="A2806" i="70" s="1"/>
  <c r="A2807" i="70" s="1"/>
  <c r="A2808" i="70" s="1"/>
  <c r="A2809" i="70" s="1"/>
  <c r="A2810" i="70" s="1"/>
  <c r="A2811" i="70" s="1"/>
  <c r="A2812" i="70" s="1"/>
  <c r="A2813" i="70" s="1"/>
  <c r="A2814" i="70" s="1"/>
  <c r="A2815" i="70" s="1"/>
  <c r="A2816" i="70" s="1"/>
  <c r="A2817" i="70" s="1"/>
  <c r="A2818" i="70" s="1"/>
  <c r="A2819" i="70" s="1"/>
  <c r="A2820" i="70" s="1"/>
  <c r="A2821" i="70" s="1"/>
  <c r="A2822" i="70" s="1"/>
  <c r="A2823" i="70" s="1"/>
  <c r="A2824" i="70" s="1"/>
  <c r="A2825" i="70" s="1"/>
  <c r="A2826" i="70" s="1"/>
  <c r="A2827" i="70" s="1"/>
  <c r="A2828" i="70" s="1"/>
  <c r="A2829" i="70" s="1"/>
  <c r="A2830" i="70" s="1"/>
  <c r="A2831" i="70" s="1"/>
  <c r="A2832" i="70" s="1"/>
  <c r="A2833" i="70" s="1"/>
  <c r="A2834" i="70" s="1"/>
  <c r="A2835" i="70" s="1"/>
  <c r="A2836" i="70" s="1"/>
  <c r="A2837" i="70" s="1"/>
  <c r="A2838" i="70" s="1"/>
  <c r="A2839" i="70" s="1"/>
  <c r="A2840" i="70" s="1"/>
  <c r="A2841" i="70" s="1"/>
  <c r="A2842" i="70" s="1"/>
  <c r="A2843" i="70" s="1"/>
  <c r="A2844" i="70" s="1"/>
  <c r="A2845" i="70" s="1"/>
  <c r="A2846" i="70" s="1"/>
  <c r="A2847" i="70" s="1"/>
  <c r="A2848" i="70" s="1"/>
  <c r="A2849" i="70" s="1"/>
  <c r="A2850" i="70" s="1"/>
  <c r="A2851" i="70" s="1"/>
  <c r="A2852" i="70" s="1"/>
  <c r="A2853" i="70" s="1"/>
  <c r="A2854" i="70" s="1"/>
  <c r="A2855" i="70" s="1"/>
  <c r="A2856" i="70" s="1"/>
  <c r="A2857" i="70" s="1"/>
  <c r="A2858" i="70" s="1"/>
  <c r="A2859" i="70" s="1"/>
  <c r="A2860" i="70" s="1"/>
  <c r="A2861" i="70" s="1"/>
  <c r="A2862" i="70" s="1"/>
  <c r="A2863" i="70" s="1"/>
  <c r="A2864" i="70" s="1"/>
  <c r="A2865" i="70" s="1"/>
  <c r="A2866" i="70" s="1"/>
  <c r="A2867" i="70" s="1"/>
  <c r="A2868" i="70" s="1"/>
  <c r="A2869" i="70" s="1"/>
  <c r="A2870" i="70" s="1"/>
  <c r="A2871" i="70" s="1"/>
  <c r="A2872" i="70" s="1"/>
  <c r="A2873" i="70" s="1"/>
  <c r="A2874" i="70" s="1"/>
  <c r="A2875" i="70" s="1"/>
  <c r="A2876" i="70" s="1"/>
  <c r="A2877" i="70" s="1"/>
  <c r="A2878" i="70" s="1"/>
  <c r="A2879" i="70" s="1"/>
  <c r="A2880" i="70" s="1"/>
  <c r="A2881" i="70" s="1"/>
  <c r="A2882" i="70" s="1"/>
  <c r="A2883" i="70" s="1"/>
  <c r="A2884" i="70" s="1"/>
  <c r="A2885" i="70" s="1"/>
  <c r="A2886" i="70" s="1"/>
  <c r="A2887" i="70" s="1"/>
  <c r="A2888" i="70" s="1"/>
  <c r="A2889" i="70" s="1"/>
  <c r="A2890" i="70" s="1"/>
  <c r="A2891" i="70" s="1"/>
  <c r="A2892" i="70" s="1"/>
  <c r="A2893" i="70" s="1"/>
  <c r="A2894" i="70" s="1"/>
  <c r="A2895" i="70" s="1"/>
  <c r="A2896" i="70" s="1"/>
  <c r="A2897" i="70" s="1"/>
  <c r="A2898" i="70" s="1"/>
  <c r="A2899" i="70" s="1"/>
  <c r="A2900" i="70" s="1"/>
  <c r="A2901" i="70" s="1"/>
  <c r="A2902" i="70" s="1"/>
  <c r="A2903" i="70" s="1"/>
  <c r="A2904" i="70" s="1"/>
  <c r="A2905" i="70" s="1"/>
  <c r="A2906" i="70" s="1"/>
  <c r="A2907" i="70" s="1"/>
  <c r="A2908" i="70" s="1"/>
  <c r="A2909" i="70" s="1"/>
  <c r="A2910" i="70" s="1"/>
  <c r="A2911" i="70" s="1"/>
  <c r="A2912" i="70" s="1"/>
  <c r="A2913" i="70" s="1"/>
  <c r="A2914" i="70" s="1"/>
  <c r="A2915" i="70" s="1"/>
  <c r="A2916" i="70" s="1"/>
  <c r="A2917" i="70" s="1"/>
  <c r="A2918" i="70" s="1"/>
  <c r="A2919" i="70" s="1"/>
  <c r="A2920" i="70" s="1"/>
  <c r="A2921" i="70" s="1"/>
  <c r="A2922" i="70" s="1"/>
  <c r="A2923" i="70" s="1"/>
  <c r="A2924" i="70" s="1"/>
  <c r="A2925" i="70" s="1"/>
  <c r="A2926" i="70" s="1"/>
  <c r="A2927" i="70" s="1"/>
  <c r="A2928" i="70" s="1"/>
  <c r="A2929" i="70" s="1"/>
  <c r="A2930" i="70" s="1"/>
  <c r="A2931" i="70" s="1"/>
  <c r="A2932" i="70" s="1"/>
  <c r="A2933" i="70" s="1"/>
  <c r="A2934" i="70" s="1"/>
  <c r="A2935" i="70" s="1"/>
  <c r="A2936" i="70" s="1"/>
  <c r="A2937" i="70" s="1"/>
  <c r="A2938" i="70" s="1"/>
  <c r="A2939" i="70" s="1"/>
  <c r="A2940" i="70" s="1"/>
  <c r="A2941" i="70" s="1"/>
  <c r="A2942" i="70" s="1"/>
  <c r="A2943" i="70" s="1"/>
  <c r="A2944" i="70" s="1"/>
  <c r="A2945" i="70" s="1"/>
  <c r="A2946" i="70" s="1"/>
  <c r="A2947" i="70" s="1"/>
  <c r="A2948" i="70" s="1"/>
  <c r="A2949" i="70" s="1"/>
  <c r="A2950" i="70" s="1"/>
  <c r="A2951" i="70" s="1"/>
  <c r="A2952" i="70" s="1"/>
  <c r="A2953" i="70" s="1"/>
  <c r="A2954" i="70" s="1"/>
  <c r="A2955" i="70" s="1"/>
  <c r="A2956" i="70" s="1"/>
  <c r="A2957" i="70" s="1"/>
  <c r="A2958" i="70" s="1"/>
  <c r="A2959" i="70" s="1"/>
  <c r="A2960" i="70" s="1"/>
  <c r="A2961" i="70" s="1"/>
  <c r="A2962" i="70" s="1"/>
  <c r="A2963" i="70" s="1"/>
  <c r="A2964" i="70" s="1"/>
  <c r="A2965" i="70" s="1"/>
  <c r="A2966" i="70" s="1"/>
  <c r="A2967" i="70" s="1"/>
  <c r="A2968" i="70" s="1"/>
  <c r="A2969" i="70" s="1"/>
  <c r="A2970" i="70" s="1"/>
  <c r="A2971" i="70" s="1"/>
  <c r="A2972" i="70" s="1"/>
  <c r="A2973" i="70" s="1"/>
  <c r="A2974" i="70" s="1"/>
  <c r="A2975" i="70" s="1"/>
  <c r="A2976" i="70" s="1"/>
  <c r="A2977" i="70" s="1"/>
  <c r="A2978" i="70" s="1"/>
  <c r="A2979" i="70" s="1"/>
  <c r="A2980" i="70" s="1"/>
  <c r="A2981" i="70" s="1"/>
  <c r="A2982" i="70" s="1"/>
  <c r="A2983" i="70" s="1"/>
  <c r="A2984" i="70" s="1"/>
  <c r="A2985" i="70" s="1"/>
  <c r="A2986" i="70" s="1"/>
  <c r="A2987" i="70" s="1"/>
  <c r="A2988" i="70" s="1"/>
  <c r="A2989" i="70" s="1"/>
  <c r="A2990" i="70" s="1"/>
  <c r="A2991" i="70" s="1"/>
  <c r="A2992" i="70" s="1"/>
  <c r="A2993" i="70" s="1"/>
  <c r="A2994" i="70" s="1"/>
  <c r="A2995" i="70" s="1"/>
  <c r="A2996" i="70" s="1"/>
  <c r="A2997" i="70" s="1"/>
  <c r="A2998" i="70" s="1"/>
  <c r="A2999" i="70" s="1"/>
  <c r="A3000" i="70" s="1"/>
  <c r="A3001" i="70" s="1"/>
  <c r="A3002" i="70" s="1"/>
  <c r="A3003" i="70" s="1"/>
  <c r="A3004" i="70" s="1"/>
  <c r="A3005" i="70" s="1"/>
  <c r="A3006" i="70" s="1"/>
  <c r="A3007" i="70" s="1"/>
  <c r="A3008" i="70" s="1"/>
  <c r="A3009" i="70" s="1"/>
  <c r="A3010" i="70" s="1"/>
  <c r="A3011" i="70" s="1"/>
  <c r="A3012" i="70" s="1"/>
  <c r="A3013" i="70" s="1"/>
  <c r="A3014" i="70" s="1"/>
  <c r="A3015" i="70" s="1"/>
  <c r="A3016" i="70" s="1"/>
  <c r="A3017" i="70" s="1"/>
  <c r="A3018" i="70" s="1"/>
  <c r="A3019" i="70" s="1"/>
  <c r="A3020" i="70" s="1"/>
  <c r="A3021" i="70" s="1"/>
  <c r="A3022" i="70" s="1"/>
  <c r="A3023" i="70" s="1"/>
  <c r="A3024" i="70" s="1"/>
  <c r="A3025" i="70" s="1"/>
  <c r="A3026" i="70" s="1"/>
  <c r="A3027" i="70" s="1"/>
  <c r="A3028" i="70" s="1"/>
  <c r="A3029" i="70" s="1"/>
  <c r="A3030" i="70" s="1"/>
  <c r="A3031" i="70" s="1"/>
  <c r="A3032" i="70" s="1"/>
  <c r="A3033" i="70" s="1"/>
  <c r="A3034" i="70" s="1"/>
  <c r="A3035" i="70" s="1"/>
  <c r="A3036" i="70" s="1"/>
  <c r="A3037" i="70" s="1"/>
  <c r="A3038" i="70" s="1"/>
  <c r="A3039" i="70" s="1"/>
  <c r="A3040" i="70" s="1"/>
  <c r="A3041" i="70" s="1"/>
  <c r="A3042" i="70" s="1"/>
  <c r="A3043" i="70" s="1"/>
  <c r="A3044" i="70" s="1"/>
  <c r="A3045" i="70" s="1"/>
  <c r="A3046" i="70" s="1"/>
  <c r="A3047" i="70" s="1"/>
  <c r="A3048" i="70" s="1"/>
  <c r="A3049" i="70" s="1"/>
  <c r="A3050" i="70" s="1"/>
  <c r="A3051" i="70" s="1"/>
  <c r="A3052" i="70" s="1"/>
  <c r="A3053" i="70" s="1"/>
  <c r="A3054" i="70" s="1"/>
  <c r="A3055" i="70" s="1"/>
  <c r="A3056" i="70" s="1"/>
  <c r="A3057" i="70" s="1"/>
  <c r="A3058" i="70" s="1"/>
  <c r="A3059" i="70" s="1"/>
  <c r="A3060" i="70" s="1"/>
  <c r="A3061" i="70" s="1"/>
  <c r="A3062" i="70" s="1"/>
  <c r="A3063" i="70" s="1"/>
  <c r="A3064" i="70" s="1"/>
  <c r="A3065" i="70" s="1"/>
  <c r="A3066" i="70" s="1"/>
  <c r="A3067" i="70" s="1"/>
  <c r="A3068" i="70" s="1"/>
  <c r="A3069" i="70" s="1"/>
  <c r="A3070" i="70" s="1"/>
  <c r="A3071" i="70" s="1"/>
  <c r="A3072" i="70" s="1"/>
  <c r="A3073" i="70" s="1"/>
  <c r="A3074" i="70" s="1"/>
  <c r="A3075" i="70" s="1"/>
  <c r="A3076" i="70" s="1"/>
  <c r="A3077" i="70" s="1"/>
  <c r="A3078" i="70" s="1"/>
  <c r="A3079" i="70" s="1"/>
  <c r="A3080" i="70" s="1"/>
  <c r="A3081" i="70" s="1"/>
  <c r="A3082" i="70" s="1"/>
  <c r="A3083" i="70" s="1"/>
  <c r="A3084" i="70" s="1"/>
  <c r="A3085" i="70" s="1"/>
  <c r="A3086" i="70" s="1"/>
  <c r="A3087" i="70" s="1"/>
  <c r="A3088" i="70" s="1"/>
  <c r="A3089" i="70" s="1"/>
  <c r="A3090" i="70" s="1"/>
  <c r="A3091" i="70" s="1"/>
  <c r="A3092" i="70" s="1"/>
  <c r="A3093" i="70" s="1"/>
  <c r="A3094" i="70" s="1"/>
  <c r="A3095" i="70" s="1"/>
  <c r="A3096" i="70" s="1"/>
  <c r="A3097" i="70" s="1"/>
  <c r="A3098" i="70" s="1"/>
  <c r="A3099" i="70" s="1"/>
  <c r="A3100" i="70" s="1"/>
  <c r="A3101" i="70" s="1"/>
  <c r="A3102" i="70" s="1"/>
  <c r="A3103" i="70" s="1"/>
  <c r="A3104" i="70" s="1"/>
  <c r="A3105" i="70" s="1"/>
  <c r="A3106" i="70" s="1"/>
  <c r="A3107" i="70" s="1"/>
  <c r="A3108" i="70" s="1"/>
  <c r="A3109" i="70" s="1"/>
  <c r="A3110" i="70" s="1"/>
  <c r="A3111" i="70" s="1"/>
  <c r="A3112" i="70" s="1"/>
  <c r="A3113" i="70" s="1"/>
  <c r="A3114" i="70" s="1"/>
  <c r="A3115" i="70" s="1"/>
  <c r="A3116" i="70" s="1"/>
  <c r="A3117" i="70" s="1"/>
  <c r="A3118" i="70" s="1"/>
  <c r="A3119" i="70" s="1"/>
  <c r="A3120" i="70" s="1"/>
  <c r="A3121" i="70" s="1"/>
  <c r="A3122" i="70" s="1"/>
  <c r="A3123" i="70" s="1"/>
  <c r="A3124" i="70" s="1"/>
  <c r="A3125" i="70" s="1"/>
  <c r="A3126" i="70" s="1"/>
  <c r="A3127" i="70" s="1"/>
  <c r="A3128" i="70" s="1"/>
  <c r="A3129" i="70" s="1"/>
  <c r="A3130" i="70" s="1"/>
  <c r="A3131" i="70" s="1"/>
  <c r="A3132" i="70" s="1"/>
  <c r="A3133" i="70" s="1"/>
  <c r="A3134" i="70" s="1"/>
  <c r="A3135" i="70" s="1"/>
  <c r="A3136" i="70" s="1"/>
  <c r="A3137" i="70" s="1"/>
  <c r="A3138" i="70" s="1"/>
  <c r="A3139" i="70" s="1"/>
  <c r="A3140" i="70" s="1"/>
  <c r="A3141" i="70" s="1"/>
  <c r="A3142" i="70" s="1"/>
  <c r="A3143" i="70" s="1"/>
  <c r="A3144" i="70" s="1"/>
  <c r="A3145" i="70" s="1"/>
  <c r="A3146" i="70" s="1"/>
  <c r="A3147" i="70" s="1"/>
  <c r="A3148" i="70" s="1"/>
  <c r="A3149" i="70" s="1"/>
  <c r="A3150" i="70" s="1"/>
  <c r="A3151" i="70" s="1"/>
  <c r="A3152" i="70" s="1"/>
  <c r="A3153" i="70" s="1"/>
  <c r="A3154" i="70" s="1"/>
  <c r="A3155" i="70" s="1"/>
  <c r="A3156" i="70" s="1"/>
  <c r="A3157" i="70" s="1"/>
  <c r="A3158" i="70" s="1"/>
  <c r="A3159" i="70" s="1"/>
  <c r="A3160" i="70" s="1"/>
  <c r="A3161" i="70" s="1"/>
  <c r="A3162" i="70" s="1"/>
  <c r="A3163" i="70" s="1"/>
  <c r="A3164" i="70" s="1"/>
  <c r="A3165" i="70" s="1"/>
  <c r="A3166" i="70" s="1"/>
  <c r="A3167" i="70" s="1"/>
  <c r="A3168" i="70" s="1"/>
  <c r="A3169" i="70" s="1"/>
  <c r="A3170" i="70" s="1"/>
  <c r="A3171" i="70" s="1"/>
  <c r="A3172" i="70" s="1"/>
  <c r="A3173" i="70" s="1"/>
  <c r="A3174" i="70" s="1"/>
  <c r="A3175" i="70" s="1"/>
  <c r="A3176" i="70" s="1"/>
  <c r="A3177" i="70" s="1"/>
  <c r="A3178" i="70" s="1"/>
  <c r="A3179" i="70" s="1"/>
  <c r="A3180" i="70" s="1"/>
  <c r="A3181" i="70" s="1"/>
  <c r="A3182" i="70" s="1"/>
  <c r="A3183" i="70" s="1"/>
  <c r="A3184" i="70" s="1"/>
  <c r="A3185" i="70" s="1"/>
  <c r="A3186" i="70" s="1"/>
  <c r="A3187" i="70" s="1"/>
  <c r="A3188" i="70" s="1"/>
  <c r="A3189" i="70" s="1"/>
  <c r="A3190" i="70" s="1"/>
  <c r="A3191" i="70" s="1"/>
  <c r="A3192" i="70" s="1"/>
  <c r="A3193" i="70" s="1"/>
  <c r="A3194" i="70" s="1"/>
  <c r="A3195" i="70" s="1"/>
  <c r="A3196" i="70" s="1"/>
  <c r="A3197" i="70" s="1"/>
  <c r="A3198" i="70" s="1"/>
  <c r="A3199" i="70" s="1"/>
  <c r="A3200" i="70" s="1"/>
  <c r="A3201" i="70" s="1"/>
  <c r="A3202" i="70" s="1"/>
  <c r="A3203" i="70" s="1"/>
  <c r="A3204" i="70" s="1"/>
  <c r="A3205" i="70" s="1"/>
  <c r="A3206" i="70" s="1"/>
  <c r="A3207" i="70" s="1"/>
  <c r="A3208" i="70" s="1"/>
  <c r="A3209" i="70" s="1"/>
  <c r="A3210" i="70" s="1"/>
  <c r="A3211" i="70" s="1"/>
  <c r="A3212" i="70" s="1"/>
  <c r="A3213" i="70" s="1"/>
  <c r="A3214" i="70" s="1"/>
  <c r="A3215" i="70" s="1"/>
  <c r="A3216" i="70" s="1"/>
  <c r="A3217" i="70" s="1"/>
  <c r="A3218" i="70" s="1"/>
  <c r="A3219" i="70" s="1"/>
  <c r="A3220" i="70" s="1"/>
  <c r="A3221" i="70" s="1"/>
  <c r="A3222" i="70" s="1"/>
  <c r="A3223" i="70" s="1"/>
  <c r="A3224" i="70" s="1"/>
  <c r="A3225" i="70" s="1"/>
  <c r="A3226" i="70" s="1"/>
  <c r="A3227" i="70" s="1"/>
  <c r="A3228" i="70" s="1"/>
  <c r="A3229" i="70" s="1"/>
  <c r="A3230" i="70" s="1"/>
  <c r="A3231" i="70" s="1"/>
  <c r="A3232" i="70" s="1"/>
  <c r="A3233" i="70" s="1"/>
  <c r="A3234" i="70" s="1"/>
  <c r="A3235" i="70" s="1"/>
  <c r="A3236" i="70" s="1"/>
  <c r="A3237" i="70" s="1"/>
  <c r="A3238" i="70" s="1"/>
  <c r="A3239" i="70" s="1"/>
  <c r="A3240" i="70" s="1"/>
  <c r="A3241" i="70" s="1"/>
  <c r="A3242" i="70" s="1"/>
  <c r="A3243" i="70" s="1"/>
  <c r="A3244" i="70" s="1"/>
  <c r="A3245" i="70" s="1"/>
  <c r="A3246" i="70" s="1"/>
  <c r="A3247" i="70" s="1"/>
  <c r="A3248" i="70" s="1"/>
  <c r="A3249" i="70" s="1"/>
  <c r="A3250" i="70" s="1"/>
  <c r="A3251" i="70" s="1"/>
  <c r="A3252" i="70" s="1"/>
  <c r="A3253" i="70" s="1"/>
  <c r="A3254" i="70" s="1"/>
  <c r="A3255" i="70" s="1"/>
  <c r="A3256" i="70" s="1"/>
  <c r="A3257" i="70" s="1"/>
  <c r="A3258" i="70" s="1"/>
  <c r="A3259" i="70" s="1"/>
  <c r="A3260" i="70" s="1"/>
  <c r="A3261" i="70" s="1"/>
  <c r="A3262" i="70" s="1"/>
  <c r="A3263" i="70" s="1"/>
  <c r="A3264" i="70" s="1"/>
  <c r="A3265" i="70" s="1"/>
  <c r="A3266" i="70" s="1"/>
  <c r="A3267" i="70" s="1"/>
  <c r="A3268" i="70" s="1"/>
  <c r="A3269" i="70" s="1"/>
  <c r="A3270" i="70" s="1"/>
  <c r="A3271" i="70" s="1"/>
  <c r="A3272" i="70" s="1"/>
  <c r="A3273" i="70" s="1"/>
  <c r="A3274" i="70" s="1"/>
  <c r="A3275" i="70" s="1"/>
  <c r="A3276" i="70" s="1"/>
  <c r="A3277" i="70" s="1"/>
  <c r="A3278" i="70" s="1"/>
  <c r="A3279" i="70" s="1"/>
  <c r="A3280" i="70" s="1"/>
  <c r="A3281" i="70" s="1"/>
  <c r="A3282" i="70" s="1"/>
  <c r="A3283" i="70" s="1"/>
  <c r="A3284" i="70" s="1"/>
  <c r="A3285" i="70" s="1"/>
  <c r="A3286" i="70" s="1"/>
  <c r="A3287" i="70" s="1"/>
  <c r="A3288" i="70" s="1"/>
  <c r="A3289" i="70" s="1"/>
  <c r="A3290" i="70" s="1"/>
  <c r="A3291" i="70" s="1"/>
  <c r="A3292" i="70" s="1"/>
  <c r="A3293" i="70" s="1"/>
  <c r="A3294" i="70" s="1"/>
  <c r="A3295" i="70" s="1"/>
  <c r="A3296" i="70" s="1"/>
  <c r="A3297" i="70" s="1"/>
  <c r="A3298" i="70" s="1"/>
  <c r="A3299" i="70" s="1"/>
  <c r="A3300" i="70" s="1"/>
  <c r="A3301" i="70" s="1"/>
  <c r="A3302" i="70" s="1"/>
  <c r="A3303" i="70" s="1"/>
  <c r="A3304" i="70" s="1"/>
  <c r="A3305" i="70" s="1"/>
  <c r="A3306" i="70" s="1"/>
  <c r="A3307" i="70" s="1"/>
  <c r="A3308" i="70" s="1"/>
  <c r="A3309" i="70" s="1"/>
  <c r="A3310" i="70" s="1"/>
  <c r="A3311" i="70" s="1"/>
  <c r="A3312" i="70" s="1"/>
  <c r="A3313" i="70" s="1"/>
  <c r="A3314" i="70" s="1"/>
  <c r="A3315" i="70" s="1"/>
  <c r="A3316" i="70" s="1"/>
  <c r="A3317" i="70" s="1"/>
  <c r="A3318" i="70" s="1"/>
  <c r="A3319" i="70" s="1"/>
  <c r="A3320" i="70" s="1"/>
  <c r="A3321" i="70" s="1"/>
  <c r="A3322" i="70" s="1"/>
  <c r="A3323" i="70" s="1"/>
  <c r="A3324" i="70" s="1"/>
  <c r="A3325" i="70" s="1"/>
  <c r="A3326" i="70" s="1"/>
  <c r="A3327" i="70" s="1"/>
  <c r="A3328" i="70" s="1"/>
  <c r="A3329" i="70" s="1"/>
  <c r="A3330" i="70" s="1"/>
  <c r="A3331" i="70" s="1"/>
  <c r="A3332" i="70" s="1"/>
  <c r="A3333" i="70" s="1"/>
  <c r="A3334" i="70" s="1"/>
  <c r="A3335" i="70" s="1"/>
  <c r="A3336" i="70" s="1"/>
  <c r="A3337" i="70" s="1"/>
  <c r="A3338" i="70" s="1"/>
  <c r="A3339" i="70" s="1"/>
  <c r="A3340" i="70" s="1"/>
  <c r="A3341" i="70" s="1"/>
  <c r="A3342" i="70" s="1"/>
  <c r="A3343" i="70" s="1"/>
  <c r="A3344" i="70" s="1"/>
  <c r="A3345" i="70" s="1"/>
  <c r="A3346" i="70" s="1"/>
  <c r="A3347" i="70" s="1"/>
  <c r="A3348" i="70" s="1"/>
  <c r="A3349" i="70" s="1"/>
  <c r="A3350" i="70" s="1"/>
  <c r="A3351" i="70" s="1"/>
  <c r="A3352" i="70" s="1"/>
  <c r="A3353" i="70" s="1"/>
  <c r="A3354" i="70" s="1"/>
  <c r="A3355" i="70" s="1"/>
  <c r="A3356" i="70" s="1"/>
  <c r="A3357" i="70" s="1"/>
  <c r="A3358" i="70" s="1"/>
  <c r="A3359" i="70" s="1"/>
  <c r="A3360" i="70" s="1"/>
  <c r="A3361" i="70" s="1"/>
  <c r="A3362" i="70" s="1"/>
  <c r="A3363" i="70" s="1"/>
  <c r="A3364" i="70" s="1"/>
  <c r="A3365" i="70" s="1"/>
  <c r="A3366" i="70" s="1"/>
  <c r="A3367" i="70" s="1"/>
  <c r="A3368" i="70" s="1"/>
  <c r="A3369" i="70" s="1"/>
  <c r="A3370" i="70" s="1"/>
  <c r="A3371" i="70" s="1"/>
  <c r="A3372" i="70" s="1"/>
  <c r="A3373" i="70" s="1"/>
  <c r="A3374" i="70" s="1"/>
  <c r="A3375" i="70" s="1"/>
  <c r="A3376" i="70" s="1"/>
  <c r="A3377" i="70" s="1"/>
  <c r="A3378" i="70" s="1"/>
  <c r="A3379" i="70" s="1"/>
  <c r="A3380" i="70" s="1"/>
  <c r="A3381" i="70" s="1"/>
  <c r="A3382" i="70" s="1"/>
  <c r="A3383" i="70" s="1"/>
  <c r="A3384" i="70" s="1"/>
  <c r="A3385" i="70" s="1"/>
  <c r="A3386" i="70" s="1"/>
  <c r="A3387" i="70" s="1"/>
  <c r="A3388" i="70" s="1"/>
  <c r="A3389" i="70" s="1"/>
  <c r="A3390" i="70" s="1"/>
  <c r="A3391" i="70" s="1"/>
  <c r="A3392" i="70" s="1"/>
  <c r="A3393" i="70" s="1"/>
  <c r="A3394" i="70" s="1"/>
  <c r="A3395" i="70" s="1"/>
  <c r="A3396" i="70" s="1"/>
  <c r="A3397" i="70" s="1"/>
  <c r="A3398" i="70" s="1"/>
  <c r="A3399" i="70" s="1"/>
  <c r="A3400" i="70" s="1"/>
  <c r="A3401" i="70" s="1"/>
  <c r="A3402" i="70" s="1"/>
  <c r="A3403" i="70" s="1"/>
  <c r="A3404" i="70" s="1"/>
  <c r="A3405" i="70" s="1"/>
  <c r="A3406" i="70" s="1"/>
  <c r="A3407" i="70" s="1"/>
  <c r="A3408" i="70" s="1"/>
  <c r="A3409" i="70" s="1"/>
  <c r="A3410" i="70" s="1"/>
  <c r="A3411" i="70" s="1"/>
  <c r="A3412" i="70" s="1"/>
  <c r="A3413" i="70" s="1"/>
  <c r="A3414" i="70" s="1"/>
  <c r="A3415" i="70" s="1"/>
  <c r="A3416" i="70" s="1"/>
  <c r="A3417" i="70" s="1"/>
  <c r="A3418" i="70" s="1"/>
  <c r="A3419" i="70" s="1"/>
  <c r="A3420" i="70" s="1"/>
  <c r="A3421" i="70" s="1"/>
  <c r="A3422" i="70" s="1"/>
  <c r="A3423" i="70" s="1"/>
  <c r="A3424" i="70" s="1"/>
  <c r="A3425" i="70" s="1"/>
  <c r="A3426" i="70" s="1"/>
  <c r="A3427" i="70" s="1"/>
  <c r="A3428" i="70" s="1"/>
  <c r="A3429" i="70" s="1"/>
  <c r="A3430" i="70" s="1"/>
  <c r="A3431" i="70" s="1"/>
  <c r="A3432" i="70" s="1"/>
  <c r="A3433" i="70" s="1"/>
  <c r="A3434" i="70" s="1"/>
  <c r="A3435" i="70" s="1"/>
  <c r="A3436" i="70" s="1"/>
  <c r="A3437" i="70" s="1"/>
  <c r="A3438" i="70" s="1"/>
  <c r="A3439" i="70" s="1"/>
  <c r="A3440" i="70" s="1"/>
  <c r="A3441" i="70" s="1"/>
  <c r="A3442" i="70" s="1"/>
  <c r="A3443" i="70" s="1"/>
  <c r="A3444" i="70" s="1"/>
  <c r="A3445" i="70" s="1"/>
  <c r="A3446" i="70" s="1"/>
  <c r="A3447" i="70" s="1"/>
  <c r="A3448" i="70" s="1"/>
  <c r="A3449" i="70" s="1"/>
  <c r="A3450" i="70" s="1"/>
  <c r="A3451" i="70" s="1"/>
  <c r="A3452" i="70" s="1"/>
  <c r="A3453" i="70" s="1"/>
  <c r="A3454" i="70" s="1"/>
  <c r="A3455" i="70" s="1"/>
  <c r="A3456" i="70" s="1"/>
  <c r="A3457" i="70" s="1"/>
  <c r="A3458" i="70" s="1"/>
  <c r="A3459" i="70" s="1"/>
  <c r="A3460" i="70" s="1"/>
  <c r="A3461" i="70" s="1"/>
  <c r="A3462" i="70" s="1"/>
  <c r="A3463" i="70" s="1"/>
  <c r="A3464" i="70" s="1"/>
  <c r="A3465" i="70" s="1"/>
  <c r="A3466" i="70" s="1"/>
  <c r="A3467" i="70" s="1"/>
  <c r="A3468" i="70" s="1"/>
  <c r="A3469" i="70" s="1"/>
  <c r="A3470" i="70" s="1"/>
  <c r="A3471" i="70" s="1"/>
  <c r="A3472" i="70" s="1"/>
  <c r="A3473" i="70" s="1"/>
  <c r="A3474" i="70" s="1"/>
  <c r="A3475" i="70" s="1"/>
  <c r="A3476" i="70" s="1"/>
  <c r="A3477" i="70" s="1"/>
  <c r="A3478" i="70" s="1"/>
  <c r="A3479" i="70" s="1"/>
  <c r="A3480" i="70" s="1"/>
  <c r="A3481" i="70" s="1"/>
  <c r="A3482" i="70" s="1"/>
  <c r="A3483" i="70" s="1"/>
  <c r="A3484" i="70" s="1"/>
  <c r="A3485" i="70" s="1"/>
  <c r="A3486" i="70" s="1"/>
  <c r="A3487" i="70" s="1"/>
  <c r="A3488" i="70" s="1"/>
  <c r="A3489" i="70" s="1"/>
  <c r="A3490" i="70" s="1"/>
  <c r="A3491" i="70" s="1"/>
  <c r="A3492" i="70" s="1"/>
  <c r="A3493" i="70" s="1"/>
  <c r="A3494" i="70" s="1"/>
  <c r="A3495" i="70" s="1"/>
  <c r="A3496" i="70" s="1"/>
  <c r="A3497" i="70" s="1"/>
  <c r="A3498" i="70" s="1"/>
  <c r="A3499" i="70" s="1"/>
  <c r="A3500" i="70" s="1"/>
  <c r="A3501" i="70" s="1"/>
  <c r="A3502" i="70" s="1"/>
  <c r="A3503" i="70" s="1"/>
  <c r="A3504" i="70" s="1"/>
  <c r="A3505" i="70" s="1"/>
  <c r="A3506" i="70" s="1"/>
  <c r="A3507" i="70" s="1"/>
  <c r="A3508" i="70" s="1"/>
  <c r="A3509" i="70" s="1"/>
  <c r="A3510" i="70" s="1"/>
  <c r="A3511" i="70" s="1"/>
  <c r="A3512" i="70" s="1"/>
  <c r="A3513" i="70" s="1"/>
  <c r="A3514" i="70" s="1"/>
  <c r="A3515" i="70" s="1"/>
  <c r="A3516" i="70" s="1"/>
  <c r="A3517" i="70" s="1"/>
  <c r="A3518" i="70" s="1"/>
  <c r="A3519" i="70" s="1"/>
  <c r="A3520" i="70" s="1"/>
  <c r="A3521" i="70" s="1"/>
  <c r="A3522" i="70" s="1"/>
  <c r="A3523" i="70" s="1"/>
  <c r="A3524" i="70" s="1"/>
  <c r="A3525" i="70" s="1"/>
  <c r="A3526" i="70" s="1"/>
  <c r="A3527" i="70" s="1"/>
  <c r="A3528" i="70" s="1"/>
  <c r="A3529" i="70" s="1"/>
  <c r="A3530" i="70" s="1"/>
  <c r="A3531" i="70" s="1"/>
  <c r="A3532" i="70" s="1"/>
  <c r="A3533" i="70" s="1"/>
  <c r="A3534" i="70" s="1"/>
  <c r="A3535" i="70" s="1"/>
  <c r="A3536" i="70" s="1"/>
  <c r="A3537" i="70" s="1"/>
  <c r="A3538" i="70" s="1"/>
  <c r="A3539" i="70" s="1"/>
  <c r="A3540" i="70" s="1"/>
  <c r="A3541" i="70" s="1"/>
  <c r="A3542" i="70" s="1"/>
  <c r="A3543" i="70" s="1"/>
  <c r="A3544" i="70" s="1"/>
  <c r="A3545" i="70" s="1"/>
  <c r="A3546" i="70" s="1"/>
  <c r="A3547" i="70" s="1"/>
  <c r="A3548" i="70" s="1"/>
  <c r="A3549" i="70" s="1"/>
  <c r="A3550" i="70" s="1"/>
  <c r="A3551" i="70" s="1"/>
  <c r="A3552" i="70" s="1"/>
  <c r="A3553" i="70" s="1"/>
  <c r="A3554" i="70" s="1"/>
  <c r="A3555" i="70" s="1"/>
  <c r="A3556" i="70" s="1"/>
  <c r="A3557" i="70" s="1"/>
  <c r="A3558" i="70" s="1"/>
  <c r="A3559" i="70" s="1"/>
  <c r="A3560" i="70" s="1"/>
  <c r="A3561" i="70" s="1"/>
  <c r="A3562" i="70" s="1"/>
  <c r="A3563" i="70" s="1"/>
  <c r="A3564" i="70" s="1"/>
  <c r="A3565" i="70" s="1"/>
  <c r="A3566" i="70" s="1"/>
  <c r="A3567" i="70" s="1"/>
  <c r="A3568" i="70" s="1"/>
  <c r="A3569" i="70" s="1"/>
  <c r="A3570" i="70" s="1"/>
  <c r="A3571" i="70" s="1"/>
  <c r="A3572" i="70" s="1"/>
  <c r="A3573" i="70" s="1"/>
  <c r="A3574" i="70" s="1"/>
  <c r="A3575" i="70" s="1"/>
  <c r="A3576" i="70" s="1"/>
  <c r="A3577" i="70" s="1"/>
  <c r="A3578" i="70" s="1"/>
  <c r="A3579" i="70" s="1"/>
  <c r="A3580" i="70" s="1"/>
  <c r="A3581" i="70" s="1"/>
  <c r="A3582" i="70" s="1"/>
  <c r="A3583" i="70" s="1"/>
  <c r="A3584" i="70" s="1"/>
  <c r="A3585" i="70" s="1"/>
  <c r="A3586" i="70" s="1"/>
  <c r="A3587" i="70" s="1"/>
  <c r="A3588" i="70" s="1"/>
  <c r="A3589" i="70" s="1"/>
  <c r="A3590" i="70" s="1"/>
  <c r="A3591" i="70" s="1"/>
  <c r="A3592" i="70" s="1"/>
  <c r="A3593" i="70" s="1"/>
  <c r="A3594" i="70" s="1"/>
  <c r="A3595" i="70" s="1"/>
  <c r="A3596" i="70" s="1"/>
  <c r="A3597" i="70" s="1"/>
  <c r="A3598" i="70" s="1"/>
  <c r="A3599" i="70" s="1"/>
  <c r="A3600" i="70" s="1"/>
  <c r="A3601" i="70" s="1"/>
  <c r="A3602" i="70" s="1"/>
  <c r="A3603" i="70" s="1"/>
  <c r="A3604" i="70" s="1"/>
  <c r="A3605" i="70" s="1"/>
  <c r="A3606" i="70" s="1"/>
  <c r="A3607" i="70" s="1"/>
  <c r="A3608" i="70" s="1"/>
  <c r="A3609" i="70" s="1"/>
  <c r="A3610" i="70" s="1"/>
  <c r="A3611" i="70" s="1"/>
  <c r="A3612" i="70" s="1"/>
  <c r="A3613" i="70" s="1"/>
  <c r="A3614" i="70" s="1"/>
  <c r="A3615" i="70" s="1"/>
  <c r="A3616" i="70" s="1"/>
  <c r="A3617" i="70" s="1"/>
  <c r="A3618" i="70" s="1"/>
  <c r="A3619" i="70" s="1"/>
  <c r="A3620" i="70" s="1"/>
  <c r="A3621" i="70" s="1"/>
  <c r="A3622" i="70" s="1"/>
  <c r="A3623" i="70" s="1"/>
  <c r="A3624" i="70" s="1"/>
  <c r="A3625" i="70" s="1"/>
  <c r="A3626" i="70" s="1"/>
  <c r="A3627" i="70" s="1"/>
  <c r="A3628" i="70" s="1"/>
  <c r="A3629" i="70" s="1"/>
  <c r="A3630" i="70" s="1"/>
  <c r="A3631" i="70" s="1"/>
  <c r="A3632" i="70" s="1"/>
  <c r="A3633" i="70" s="1"/>
  <c r="A3634" i="70" s="1"/>
  <c r="A3635" i="70" s="1"/>
  <c r="A3636" i="70" s="1"/>
  <c r="A3637" i="70" s="1"/>
  <c r="A3638" i="70" s="1"/>
  <c r="A3639" i="70" s="1"/>
  <c r="A3640" i="70" s="1"/>
  <c r="A3641" i="70" s="1"/>
  <c r="A3642" i="70" s="1"/>
  <c r="A3643" i="70" s="1"/>
  <c r="A3644" i="70" s="1"/>
  <c r="A3645" i="70" s="1"/>
  <c r="A3646" i="70" s="1"/>
  <c r="A3647" i="70" s="1"/>
  <c r="A3648" i="70" s="1"/>
  <c r="A3649" i="70" s="1"/>
  <c r="A3650" i="70" s="1"/>
  <c r="A3651" i="70" s="1"/>
  <c r="A3652" i="70" s="1"/>
  <c r="A3653" i="70" s="1"/>
  <c r="A3654" i="70" s="1"/>
  <c r="A3655" i="70" s="1"/>
  <c r="A3656" i="70" s="1"/>
  <c r="A3657" i="70" s="1"/>
  <c r="A3658" i="70" s="1"/>
  <c r="A3659" i="70" s="1"/>
  <c r="A3660" i="70" s="1"/>
  <c r="A3661" i="70" s="1"/>
  <c r="A3662" i="70" s="1"/>
  <c r="A3663" i="70" s="1"/>
  <c r="A3664" i="70" s="1"/>
  <c r="A3665" i="70" s="1"/>
  <c r="A3666" i="70" s="1"/>
  <c r="A3667" i="70" s="1"/>
  <c r="A3668" i="70" s="1"/>
  <c r="A3669" i="70" s="1"/>
  <c r="A3670" i="70" s="1"/>
  <c r="A3671" i="70" s="1"/>
  <c r="A3672" i="70" s="1"/>
  <c r="A3673" i="70" s="1"/>
  <c r="A3674" i="70" s="1"/>
  <c r="A3675" i="70" s="1"/>
  <c r="A3676" i="70" s="1"/>
  <c r="A3677" i="70" s="1"/>
  <c r="A3678" i="70" s="1"/>
  <c r="A3679" i="70" s="1"/>
  <c r="A3680" i="70" s="1"/>
  <c r="A3681" i="70" s="1"/>
  <c r="A3682" i="70" s="1"/>
  <c r="A3683" i="70" s="1"/>
  <c r="A3684" i="70" s="1"/>
  <c r="A3685" i="70" s="1"/>
  <c r="A3686" i="70" s="1"/>
  <c r="A3687" i="70" s="1"/>
  <c r="A3688" i="70" s="1"/>
  <c r="A3689" i="70" s="1"/>
  <c r="A3690" i="70" s="1"/>
  <c r="A3691" i="70" s="1"/>
  <c r="A3692" i="70" s="1"/>
  <c r="A3693" i="70" s="1"/>
  <c r="A3694" i="70" s="1"/>
  <c r="A3695" i="70" s="1"/>
  <c r="A3696" i="70" s="1"/>
  <c r="A3697" i="70" s="1"/>
  <c r="A3698" i="70" s="1"/>
  <c r="A3699" i="70" s="1"/>
  <c r="A3700" i="70" s="1"/>
  <c r="A3701" i="70" s="1"/>
  <c r="A3702" i="70" s="1"/>
  <c r="A3703" i="70" s="1"/>
  <c r="A3704" i="70" s="1"/>
  <c r="A3705" i="70" s="1"/>
  <c r="A3706" i="70" s="1"/>
  <c r="A3707" i="70" s="1"/>
  <c r="A3708" i="70" s="1"/>
  <c r="A3709" i="70" s="1"/>
  <c r="A3710" i="70" s="1"/>
  <c r="A3711" i="70" s="1"/>
  <c r="A3712" i="70" s="1"/>
  <c r="A3713" i="70" s="1"/>
  <c r="A3714" i="70" s="1"/>
  <c r="A3715" i="70" s="1"/>
  <c r="A3716" i="70" s="1"/>
  <c r="A3717" i="70" s="1"/>
  <c r="A3718" i="70" s="1"/>
  <c r="A3719" i="70" s="1"/>
  <c r="A3720" i="70" s="1"/>
  <c r="A3721" i="70" s="1"/>
  <c r="A3722" i="70" s="1"/>
  <c r="A3723" i="70" s="1"/>
  <c r="A3724" i="70" s="1"/>
  <c r="A3725" i="70" s="1"/>
  <c r="A3726" i="70" s="1"/>
  <c r="A3727" i="70" s="1"/>
  <c r="A3728" i="70" s="1"/>
  <c r="A3729" i="70" s="1"/>
  <c r="A3730" i="70" s="1"/>
  <c r="A3731" i="70" s="1"/>
  <c r="A3732" i="70" s="1"/>
  <c r="A3733" i="70" s="1"/>
  <c r="A3734" i="70" s="1"/>
  <c r="A3735" i="70" s="1"/>
  <c r="A3736" i="70" s="1"/>
  <c r="A3737" i="70" s="1"/>
  <c r="A3738" i="70" s="1"/>
  <c r="A3739" i="70" s="1"/>
  <c r="A3740" i="70" s="1"/>
  <c r="A3741" i="70" s="1"/>
  <c r="A3742" i="70" s="1"/>
  <c r="A3743" i="70" s="1"/>
  <c r="A3744" i="70" s="1"/>
  <c r="A3745" i="70" s="1"/>
  <c r="A3746" i="70" s="1"/>
  <c r="A3747" i="70" s="1"/>
  <c r="A3748" i="70" s="1"/>
  <c r="A3749" i="70" s="1"/>
  <c r="A3750" i="70" s="1"/>
  <c r="A3751" i="70" s="1"/>
  <c r="A3752" i="70" s="1"/>
  <c r="A3753" i="70" s="1"/>
  <c r="A3754" i="70" s="1"/>
  <c r="A3755" i="70" s="1"/>
  <c r="A3756" i="70" s="1"/>
  <c r="A3757" i="70" s="1"/>
  <c r="A3758" i="70" s="1"/>
  <c r="A3759" i="70" s="1"/>
  <c r="A3760" i="70" s="1"/>
  <c r="A3761" i="70" s="1"/>
  <c r="A3762" i="70" s="1"/>
  <c r="A3763" i="70" s="1"/>
  <c r="A3764" i="70" s="1"/>
  <c r="A3765" i="70" s="1"/>
  <c r="A3766" i="70" s="1"/>
  <c r="A3767" i="70" s="1"/>
  <c r="A3768" i="70" s="1"/>
  <c r="A3769" i="70" s="1"/>
  <c r="A3770" i="70" s="1"/>
  <c r="A3771" i="70" s="1"/>
  <c r="A3772" i="70" s="1"/>
  <c r="A3773" i="70" s="1"/>
  <c r="A3774" i="70" s="1"/>
  <c r="A3775" i="70" s="1"/>
  <c r="A3776" i="70" s="1"/>
  <c r="A3777" i="70" s="1"/>
  <c r="A3778" i="70" s="1"/>
  <c r="A3779" i="70" s="1"/>
  <c r="A3780" i="70" s="1"/>
  <c r="A3781" i="70" s="1"/>
  <c r="A3782" i="70" s="1"/>
  <c r="A3783" i="70" s="1"/>
  <c r="A3784" i="70" s="1"/>
  <c r="A3785" i="70" s="1"/>
  <c r="A3786" i="70" s="1"/>
  <c r="A3787" i="70" s="1"/>
  <c r="A3788" i="70" s="1"/>
  <c r="A3789" i="70" s="1"/>
  <c r="A3790" i="70" s="1"/>
  <c r="A3791" i="70" s="1"/>
  <c r="A3792" i="70" s="1"/>
  <c r="A3793" i="70" s="1"/>
  <c r="A3794" i="70" s="1"/>
  <c r="A3795" i="70" s="1"/>
  <c r="A3796" i="70" s="1"/>
  <c r="A3797" i="70" s="1"/>
  <c r="A3798" i="70" s="1"/>
  <c r="A3799" i="70" s="1"/>
  <c r="A3800" i="70" s="1"/>
  <c r="A3801" i="70" s="1"/>
  <c r="A3802" i="70" s="1"/>
  <c r="A3803" i="70" s="1"/>
  <c r="A3804" i="70" s="1"/>
  <c r="A3805" i="70" s="1"/>
  <c r="A3806" i="70" s="1"/>
  <c r="A3807" i="70" s="1"/>
  <c r="A3808" i="70" s="1"/>
  <c r="A3809" i="70" s="1"/>
  <c r="A3810" i="70" s="1"/>
  <c r="A3811" i="70" s="1"/>
  <c r="A3812" i="70" s="1"/>
  <c r="A3813" i="70" s="1"/>
  <c r="A3814" i="70" s="1"/>
  <c r="A3815" i="70" s="1"/>
  <c r="A3816" i="70" s="1"/>
  <c r="A3817" i="70" s="1"/>
  <c r="A3818" i="70" s="1"/>
  <c r="A3819" i="70" s="1"/>
  <c r="A3820" i="70" s="1"/>
  <c r="A3821" i="70" s="1"/>
  <c r="A3822" i="70" s="1"/>
  <c r="A3823" i="70" s="1"/>
  <c r="A3824" i="70" s="1"/>
  <c r="A3825" i="70" s="1"/>
  <c r="A3826" i="70" s="1"/>
  <c r="A3827" i="70" s="1"/>
  <c r="A3828" i="70" s="1"/>
  <c r="A3829" i="70" s="1"/>
  <c r="A3830" i="70" s="1"/>
  <c r="A3831" i="70" s="1"/>
  <c r="A3832" i="70" s="1"/>
  <c r="A3833" i="70" s="1"/>
  <c r="A3834" i="70" s="1"/>
  <c r="A3835" i="70" s="1"/>
  <c r="A3836" i="70" s="1"/>
  <c r="A3837" i="70" s="1"/>
  <c r="A3838" i="70" s="1"/>
  <c r="A3839" i="70" s="1"/>
  <c r="A3840" i="70" s="1"/>
  <c r="A3841" i="70" s="1"/>
  <c r="A3842" i="70" s="1"/>
  <c r="A3843" i="70" s="1"/>
  <c r="A3844" i="70" s="1"/>
  <c r="A3845" i="70" s="1"/>
  <c r="A3846" i="70" s="1"/>
  <c r="A3847" i="70" s="1"/>
  <c r="A3848" i="70" s="1"/>
  <c r="A3849" i="70" s="1"/>
  <c r="A3850" i="70" s="1"/>
  <c r="A3851" i="70" s="1"/>
  <c r="A3852" i="70" s="1"/>
  <c r="A3853" i="70" s="1"/>
  <c r="A3854" i="70" s="1"/>
  <c r="A3855" i="70" s="1"/>
  <c r="A3856" i="70" s="1"/>
  <c r="A3857" i="70" s="1"/>
  <c r="A3858" i="70" s="1"/>
  <c r="A3859" i="70" s="1"/>
  <c r="A3860" i="70" s="1"/>
  <c r="A3861" i="70" s="1"/>
  <c r="A3862" i="70" s="1"/>
  <c r="A3863" i="70" s="1"/>
  <c r="A3864" i="70" s="1"/>
  <c r="A3865" i="70" s="1"/>
  <c r="A3866" i="70" s="1"/>
  <c r="A3867" i="70" s="1"/>
  <c r="A3868" i="70" s="1"/>
  <c r="A3869" i="70" s="1"/>
  <c r="A3870" i="70" s="1"/>
  <c r="A3871" i="70" s="1"/>
  <c r="A3872" i="70" s="1"/>
  <c r="A3873" i="70" s="1"/>
  <c r="A3874" i="70" s="1"/>
  <c r="A3875" i="70" s="1"/>
  <c r="A3876" i="70" s="1"/>
  <c r="A3877" i="70" s="1"/>
  <c r="A3878" i="70" s="1"/>
  <c r="A3879" i="70" s="1"/>
  <c r="A3880" i="70" s="1"/>
  <c r="A3881" i="70" s="1"/>
  <c r="A3882" i="70" s="1"/>
  <c r="A3883" i="70" s="1"/>
  <c r="A3884" i="70" s="1"/>
  <c r="A3885" i="70" s="1"/>
  <c r="A3886" i="70" s="1"/>
  <c r="A3887" i="70" s="1"/>
  <c r="A3888" i="70" s="1"/>
  <c r="A3889" i="70" s="1"/>
  <c r="A3890" i="70" s="1"/>
  <c r="A3891" i="70" s="1"/>
  <c r="A3892" i="70" s="1"/>
  <c r="A3893" i="70" s="1"/>
  <c r="A3894" i="70" s="1"/>
  <c r="A3895" i="70" s="1"/>
  <c r="A3896" i="70" s="1"/>
  <c r="A3897" i="70" s="1"/>
  <c r="A3898" i="70" s="1"/>
  <c r="A3899" i="70" s="1"/>
  <c r="A3900" i="70" s="1"/>
  <c r="A3901" i="70" s="1"/>
  <c r="A3902" i="70" s="1"/>
  <c r="A3903" i="70" s="1"/>
  <c r="A3904" i="70" s="1"/>
  <c r="A3905" i="70" s="1"/>
  <c r="A3906" i="70" s="1"/>
  <c r="A3907" i="70" s="1"/>
  <c r="A3908" i="70" s="1"/>
  <c r="A3909" i="70" s="1"/>
  <c r="A3910" i="70" s="1"/>
  <c r="A3911" i="70" s="1"/>
  <c r="A3912" i="70" s="1"/>
  <c r="A3913" i="70" s="1"/>
  <c r="A3914" i="70" s="1"/>
  <c r="A3915" i="70" s="1"/>
  <c r="A3916" i="70" s="1"/>
  <c r="A3917" i="70" s="1"/>
  <c r="A3918" i="70" s="1"/>
  <c r="A3919" i="70" s="1"/>
  <c r="A3920" i="70" s="1"/>
  <c r="A3921" i="70" s="1"/>
  <c r="A3922" i="70" s="1"/>
  <c r="A3923" i="70" s="1"/>
  <c r="A3924" i="70" s="1"/>
  <c r="A3925" i="70" s="1"/>
  <c r="A3926" i="70" s="1"/>
  <c r="A3927" i="70" s="1"/>
  <c r="A3928" i="70" s="1"/>
  <c r="A3929" i="70" s="1"/>
  <c r="A3930" i="70" s="1"/>
  <c r="A3931" i="70" s="1"/>
  <c r="A3932" i="70" s="1"/>
  <c r="A3933" i="70" s="1"/>
  <c r="A3934" i="70" s="1"/>
  <c r="A3935" i="70" s="1"/>
  <c r="A3936" i="70" s="1"/>
  <c r="A3937" i="70" s="1"/>
  <c r="A3938" i="70" s="1"/>
  <c r="A3939" i="70" s="1"/>
  <c r="A3940" i="70" s="1"/>
  <c r="A3941" i="70" s="1"/>
  <c r="A3942" i="70" s="1"/>
  <c r="A3943" i="70" s="1"/>
  <c r="A3944" i="70" s="1"/>
  <c r="A3945" i="70" s="1"/>
  <c r="A3946" i="70" s="1"/>
  <c r="A3947" i="70" s="1"/>
  <c r="A3948" i="70" s="1"/>
  <c r="A3949" i="70" s="1"/>
  <c r="A3950" i="70" s="1"/>
  <c r="A3951" i="70" s="1"/>
  <c r="A3952" i="70" s="1"/>
  <c r="A3953" i="70" s="1"/>
  <c r="A3954" i="70" s="1"/>
  <c r="A3955" i="70" s="1"/>
  <c r="A3956" i="70" s="1"/>
  <c r="A3957" i="70" s="1"/>
  <c r="A3958" i="70" s="1"/>
  <c r="A3959" i="70" s="1"/>
  <c r="A3960" i="70" s="1"/>
  <c r="A3961" i="70" s="1"/>
  <c r="A3962" i="70" s="1"/>
  <c r="A3963" i="70" s="1"/>
  <c r="A3964" i="70" s="1"/>
  <c r="A3965" i="70" s="1"/>
  <c r="A3966" i="70" s="1"/>
  <c r="A3967" i="70" s="1"/>
  <c r="A3968" i="70" s="1"/>
  <c r="A3969" i="70" s="1"/>
  <c r="A3970" i="70" s="1"/>
  <c r="A3971" i="70" s="1"/>
  <c r="A3972" i="70" s="1"/>
  <c r="A3973" i="70" s="1"/>
  <c r="A3974" i="70" s="1"/>
  <c r="A3975" i="70" s="1"/>
  <c r="A3976" i="70" s="1"/>
  <c r="A3977" i="70" s="1"/>
  <c r="A3978" i="70" s="1"/>
  <c r="A3979" i="70" s="1"/>
  <c r="A3980" i="70" s="1"/>
  <c r="A3981" i="70" s="1"/>
  <c r="A3982" i="70" s="1"/>
  <c r="A3983" i="70" s="1"/>
  <c r="A3984" i="70" s="1"/>
  <c r="A3985" i="70" s="1"/>
  <c r="A3986" i="70" s="1"/>
  <c r="A3987" i="70" s="1"/>
  <c r="A3988" i="70" s="1"/>
  <c r="A3989" i="70" s="1"/>
  <c r="A3990" i="70" s="1"/>
  <c r="A3991" i="70" s="1"/>
  <c r="A3992" i="70" s="1"/>
  <c r="A3993" i="70" s="1"/>
  <c r="A3994" i="70" s="1"/>
  <c r="A3995" i="70" s="1"/>
  <c r="A3996" i="70" s="1"/>
  <c r="A3997" i="70" s="1"/>
  <c r="A3998" i="70" s="1"/>
  <c r="A3999" i="70" s="1"/>
  <c r="A4000" i="70" s="1"/>
  <c r="A4001" i="70" s="1"/>
  <c r="A4002" i="70" s="1"/>
  <c r="A4003" i="70" s="1"/>
  <c r="A4004" i="70" s="1"/>
  <c r="A4005" i="70" s="1"/>
  <c r="A4006" i="70" s="1"/>
  <c r="A4007" i="70" s="1"/>
  <c r="A4008" i="70" s="1"/>
  <c r="A4009" i="70" s="1"/>
  <c r="A4010" i="70" s="1"/>
  <c r="A4011" i="70" s="1"/>
  <c r="A4012" i="70" s="1"/>
  <c r="A4013" i="70" s="1"/>
  <c r="A4014" i="70" s="1"/>
  <c r="A4015" i="70" s="1"/>
  <c r="A4016" i="70" s="1"/>
  <c r="A4017" i="70" s="1"/>
  <c r="A4018" i="70" s="1"/>
  <c r="A4019" i="70" s="1"/>
  <c r="A4020" i="70" s="1"/>
  <c r="A4021" i="70" s="1"/>
  <c r="A4022" i="70" s="1"/>
  <c r="A4023" i="70" s="1"/>
  <c r="A4024" i="70" s="1"/>
  <c r="A4025" i="70" s="1"/>
  <c r="A4026" i="70" s="1"/>
  <c r="A4027" i="70" s="1"/>
  <c r="A4028" i="70" s="1"/>
  <c r="A4029" i="70" s="1"/>
  <c r="A4030" i="70" s="1"/>
  <c r="A4031" i="70" s="1"/>
  <c r="A4032" i="70" s="1"/>
  <c r="A4033" i="70" s="1"/>
  <c r="A4034" i="70" s="1"/>
  <c r="A4035" i="70" s="1"/>
  <c r="A4036" i="70" s="1"/>
  <c r="A4037" i="70" s="1"/>
  <c r="A4038" i="70" s="1"/>
  <c r="A4039" i="70" s="1"/>
  <c r="A4040" i="70" s="1"/>
  <c r="A4041" i="70" s="1"/>
  <c r="A4042" i="70" s="1"/>
  <c r="A4043" i="70" s="1"/>
  <c r="A4044" i="70" s="1"/>
  <c r="A4045" i="70" s="1"/>
  <c r="A4046" i="70" s="1"/>
  <c r="A4047" i="70" s="1"/>
  <c r="A4048" i="70" s="1"/>
  <c r="A4049" i="70" s="1"/>
  <c r="A4050" i="70" s="1"/>
  <c r="A4051" i="70" s="1"/>
  <c r="A4052" i="70" s="1"/>
  <c r="A4053" i="70" s="1"/>
  <c r="A4054" i="70" s="1"/>
  <c r="A4055" i="70" s="1"/>
  <c r="A4056" i="70" s="1"/>
  <c r="A4057" i="70" s="1"/>
  <c r="A4058" i="70" s="1"/>
  <c r="A4059" i="70" s="1"/>
  <c r="A4060" i="70" s="1"/>
  <c r="A4061" i="70" s="1"/>
  <c r="A4062" i="70" s="1"/>
  <c r="A4063" i="70" s="1"/>
  <c r="A4064" i="70" s="1"/>
  <c r="A4065" i="70" s="1"/>
  <c r="A4066" i="70" s="1"/>
  <c r="A4067" i="70" s="1"/>
  <c r="A4068" i="70" s="1"/>
  <c r="A4069" i="70" s="1"/>
  <c r="A4070" i="70" s="1"/>
  <c r="A4071" i="70" s="1"/>
  <c r="A4072" i="70" s="1"/>
  <c r="A4073" i="70" s="1"/>
  <c r="A4074" i="70" s="1"/>
  <c r="A4075" i="70" s="1"/>
  <c r="A4076" i="70" s="1"/>
  <c r="A4077" i="70" s="1"/>
  <c r="A4078" i="70" s="1"/>
  <c r="A4079" i="70" s="1"/>
  <c r="A4080" i="70" s="1"/>
  <c r="A4081" i="70" s="1"/>
  <c r="A4082" i="70" s="1"/>
  <c r="A4083" i="70" s="1"/>
  <c r="A4084" i="70" s="1"/>
  <c r="A4085" i="70" s="1"/>
  <c r="A4086" i="70" s="1"/>
  <c r="A4087" i="70" s="1"/>
  <c r="A4088" i="70" s="1"/>
  <c r="A4089" i="70" s="1"/>
  <c r="A4090" i="70" s="1"/>
  <c r="A4091" i="70" s="1"/>
  <c r="A4092" i="70" s="1"/>
  <c r="A4093" i="70" s="1"/>
  <c r="A4094" i="70" s="1"/>
  <c r="A4095" i="70" s="1"/>
  <c r="A4096" i="70" s="1"/>
  <c r="A4097" i="70" s="1"/>
  <c r="A4098" i="70" s="1"/>
  <c r="A4099" i="70" s="1"/>
  <c r="A4100" i="70" s="1"/>
  <c r="A4101" i="70" s="1"/>
  <c r="A4102" i="70" s="1"/>
  <c r="A4103" i="70" s="1"/>
  <c r="A4104" i="70" s="1"/>
  <c r="A4105" i="70" s="1"/>
  <c r="A4106" i="70" s="1"/>
  <c r="A4107" i="70" s="1"/>
  <c r="A4108" i="70" s="1"/>
  <c r="A4109" i="70" s="1"/>
  <c r="A4110" i="70" s="1"/>
  <c r="A4111" i="70" s="1"/>
  <c r="A4112" i="70" s="1"/>
  <c r="A4113" i="70" s="1"/>
  <c r="A4114" i="70" s="1"/>
  <c r="A4115" i="70" s="1"/>
  <c r="A4116" i="70" s="1"/>
  <c r="A4117" i="70" s="1"/>
  <c r="A4118" i="70" s="1"/>
  <c r="A4119" i="70" s="1"/>
  <c r="A4120" i="70" s="1"/>
  <c r="A4121" i="70" s="1"/>
  <c r="A4122" i="70" s="1"/>
  <c r="A4123" i="70" s="1"/>
  <c r="A4124" i="70" s="1"/>
  <c r="A4125" i="70" s="1"/>
  <c r="A4126" i="70" s="1"/>
  <c r="A4127" i="70" s="1"/>
  <c r="A4128" i="70" s="1"/>
  <c r="A4129" i="70" s="1"/>
  <c r="A4130" i="70" s="1"/>
  <c r="A4131" i="70" s="1"/>
  <c r="A4132" i="70" s="1"/>
  <c r="A4133" i="70" s="1"/>
  <c r="A4134" i="70" s="1"/>
  <c r="A4135" i="70" s="1"/>
  <c r="A4136" i="70" s="1"/>
  <c r="A4137" i="70" s="1"/>
  <c r="A4138" i="70" s="1"/>
  <c r="A4139" i="70" s="1"/>
  <c r="A4140" i="70" s="1"/>
  <c r="A4141" i="70" s="1"/>
  <c r="A4142" i="70" s="1"/>
  <c r="A4143" i="70" s="1"/>
  <c r="A4144" i="70" s="1"/>
  <c r="A4145" i="70" s="1"/>
  <c r="A4146" i="70" s="1"/>
  <c r="A4147" i="70" s="1"/>
  <c r="A4148" i="70" s="1"/>
  <c r="A4149" i="70" s="1"/>
  <c r="A4150" i="70" s="1"/>
  <c r="A4151" i="70" s="1"/>
  <c r="A4152" i="70" s="1"/>
  <c r="A4153" i="70" s="1"/>
  <c r="A4154" i="70" s="1"/>
  <c r="A4155" i="70" s="1"/>
  <c r="A4156" i="70" s="1"/>
  <c r="A4157" i="70" s="1"/>
  <c r="A4158" i="70" s="1"/>
  <c r="A4159" i="70" s="1"/>
  <c r="A4160" i="70" s="1"/>
  <c r="A4161" i="70" s="1"/>
  <c r="A4162" i="70" s="1"/>
  <c r="A4163" i="70" s="1"/>
  <c r="A4164" i="70" s="1"/>
  <c r="A4165" i="70" s="1"/>
  <c r="A4166" i="70" s="1"/>
  <c r="A4167" i="70" s="1"/>
  <c r="A4168" i="70" s="1"/>
  <c r="A4169" i="70" s="1"/>
  <c r="A4170" i="70" s="1"/>
  <c r="A4171" i="70" s="1"/>
  <c r="A4172" i="70" s="1"/>
  <c r="A4173" i="70" s="1"/>
  <c r="A4174" i="70" s="1"/>
  <c r="A4175" i="70" s="1"/>
  <c r="A4176" i="70" s="1"/>
  <c r="A4177" i="70" s="1"/>
  <c r="A4178" i="70" s="1"/>
  <c r="A4179" i="70" s="1"/>
  <c r="A4180" i="70" s="1"/>
  <c r="A4181" i="70" s="1"/>
  <c r="A4182" i="70" s="1"/>
  <c r="A4183" i="70" s="1"/>
  <c r="A4184" i="70" s="1"/>
  <c r="A4185" i="70" s="1"/>
  <c r="A4186" i="70" s="1"/>
  <c r="A4187" i="70" s="1"/>
  <c r="A4188" i="70" s="1"/>
  <c r="A4189" i="70" s="1"/>
  <c r="A4190" i="70" s="1"/>
  <c r="A4191" i="70" s="1"/>
  <c r="A4192" i="70" s="1"/>
  <c r="A4193" i="70" s="1"/>
  <c r="A4194" i="70" s="1"/>
  <c r="A4195" i="70" s="1"/>
  <c r="A4196" i="70" s="1"/>
  <c r="A4197" i="70" s="1"/>
  <c r="A4198" i="70" s="1"/>
  <c r="A4199" i="70" s="1"/>
  <c r="A4200" i="70" s="1"/>
  <c r="A4201" i="70" s="1"/>
  <c r="A4202" i="70" s="1"/>
  <c r="A4203" i="70" s="1"/>
  <c r="A4204" i="70" s="1"/>
  <c r="A4205" i="70" s="1"/>
  <c r="A4206" i="70" s="1"/>
  <c r="A4207" i="70" s="1"/>
  <c r="A4208" i="70" s="1"/>
  <c r="A4209" i="70" s="1"/>
  <c r="A4210" i="70" s="1"/>
  <c r="A4211" i="70" s="1"/>
  <c r="A4212" i="70" s="1"/>
  <c r="A4213" i="70" s="1"/>
  <c r="A4214" i="70" s="1"/>
  <c r="A4215" i="70" s="1"/>
  <c r="A4216" i="70" s="1"/>
  <c r="A4217" i="70" s="1"/>
  <c r="A4218" i="70" s="1"/>
  <c r="A4219" i="70" s="1"/>
  <c r="A4220" i="70" s="1"/>
  <c r="A4221" i="70" s="1"/>
  <c r="A4222" i="70" s="1"/>
  <c r="A4223" i="70" s="1"/>
  <c r="A4224" i="70" s="1"/>
  <c r="A4225" i="70" s="1"/>
  <c r="A4226" i="70" s="1"/>
  <c r="A4227" i="70" s="1"/>
  <c r="A4228" i="70" s="1"/>
  <c r="A4229" i="70" s="1"/>
  <c r="A4230" i="70" s="1"/>
  <c r="A4231" i="70" s="1"/>
  <c r="A4232" i="70" s="1"/>
  <c r="A4233" i="70" s="1"/>
  <c r="A4234" i="70" s="1"/>
  <c r="A4235" i="70" s="1"/>
  <c r="A4236" i="70" s="1"/>
  <c r="A4237" i="70" s="1"/>
  <c r="A4238" i="70" s="1"/>
  <c r="A4239" i="70" s="1"/>
  <c r="A4240" i="70" s="1"/>
  <c r="A4241" i="70" s="1"/>
  <c r="A4242" i="70" s="1"/>
  <c r="A4243" i="70" s="1"/>
  <c r="A4244" i="70" s="1"/>
  <c r="A4245" i="70" s="1"/>
  <c r="A4246" i="70" s="1"/>
  <c r="A4247" i="70" s="1"/>
  <c r="A4248" i="70" s="1"/>
  <c r="A4249" i="70" s="1"/>
  <c r="A4250" i="70" s="1"/>
  <c r="A4251" i="70" s="1"/>
  <c r="A4252" i="70" s="1"/>
  <c r="A4253" i="70" s="1"/>
  <c r="A4254" i="70" s="1"/>
  <c r="A4255" i="70" s="1"/>
  <c r="A4256" i="70" s="1"/>
  <c r="A4257" i="70" s="1"/>
  <c r="A4258" i="70" s="1"/>
  <c r="A4259" i="70" s="1"/>
  <c r="A4260" i="70" s="1"/>
  <c r="A4261" i="70" s="1"/>
  <c r="A4262" i="70" s="1"/>
  <c r="A4263" i="70" s="1"/>
  <c r="A4264" i="70" s="1"/>
  <c r="A4265" i="70" s="1"/>
  <c r="A4266" i="70" s="1"/>
  <c r="A4267" i="70" s="1"/>
  <c r="A4268" i="70" s="1"/>
  <c r="A4269" i="70" s="1"/>
  <c r="A4270" i="70" s="1"/>
  <c r="A4271" i="70" s="1"/>
  <c r="A4272" i="70" s="1"/>
  <c r="A4273" i="70" s="1"/>
  <c r="A4274" i="70" s="1"/>
  <c r="A4275" i="70" s="1"/>
  <c r="A4276" i="70" s="1"/>
  <c r="A4277" i="70" s="1"/>
  <c r="A4278" i="70" s="1"/>
  <c r="A4279" i="70" s="1"/>
  <c r="A4280" i="70" s="1"/>
  <c r="A4281" i="70" s="1"/>
  <c r="A4282" i="70" s="1"/>
  <c r="A4283" i="70" s="1"/>
  <c r="A4284" i="70" s="1"/>
  <c r="A4285" i="70" s="1"/>
  <c r="A4286" i="70" s="1"/>
  <c r="A4287" i="70" s="1"/>
  <c r="A4288" i="70" s="1"/>
  <c r="A4289" i="70" s="1"/>
  <c r="A4290" i="70" s="1"/>
  <c r="A4291" i="70" s="1"/>
  <c r="A4292" i="70" s="1"/>
  <c r="A4293" i="70" s="1"/>
  <c r="A4294" i="70" s="1"/>
  <c r="A4295" i="70" s="1"/>
  <c r="A4296" i="70" s="1"/>
  <c r="A4297" i="70" s="1"/>
  <c r="A4298" i="70" s="1"/>
  <c r="A4299" i="70" s="1"/>
  <c r="A4300" i="70" s="1"/>
  <c r="A4301" i="70" s="1"/>
  <c r="A4302" i="70" s="1"/>
  <c r="A4303" i="70" s="1"/>
  <c r="A4304" i="70" s="1"/>
  <c r="A4305" i="70" s="1"/>
  <c r="A4306" i="70" s="1"/>
  <c r="A4307" i="70" s="1"/>
  <c r="A4308" i="70" s="1"/>
  <c r="A4309" i="70" s="1"/>
  <c r="A4310" i="70" s="1"/>
  <c r="A4311" i="70" s="1"/>
  <c r="A4312" i="70" s="1"/>
  <c r="A4313" i="70" s="1"/>
  <c r="A4314" i="70" s="1"/>
  <c r="A4315" i="70" s="1"/>
  <c r="A4316" i="70" s="1"/>
  <c r="A4317" i="70" s="1"/>
  <c r="A4318" i="70" s="1"/>
  <c r="A4319" i="70" s="1"/>
  <c r="A4320" i="70" s="1"/>
  <c r="A4321" i="70" s="1"/>
  <c r="A4322" i="70" s="1"/>
  <c r="A4323" i="70" s="1"/>
  <c r="A4324" i="70" s="1"/>
  <c r="A4325" i="70" s="1"/>
  <c r="A4326" i="70" s="1"/>
  <c r="A4327" i="70" s="1"/>
  <c r="A4328" i="70" s="1"/>
  <c r="A4329" i="70" s="1"/>
  <c r="A4330" i="70" s="1"/>
  <c r="A4331" i="70" s="1"/>
  <c r="A4332" i="70" s="1"/>
  <c r="A4333" i="70" s="1"/>
  <c r="A4334" i="70" s="1"/>
  <c r="A4335" i="70" s="1"/>
  <c r="A4336" i="70" s="1"/>
  <c r="A4337" i="70" s="1"/>
  <c r="A4338" i="70" s="1"/>
  <c r="A4339" i="70" s="1"/>
  <c r="A4340" i="70" s="1"/>
  <c r="A4341" i="70" s="1"/>
  <c r="A4342" i="70" s="1"/>
  <c r="A4343" i="70" s="1"/>
  <c r="A4344" i="70" s="1"/>
  <c r="A4345" i="70" s="1"/>
  <c r="A4346" i="70" s="1"/>
  <c r="A4347" i="70" s="1"/>
  <c r="A4348" i="70" s="1"/>
  <c r="A4349" i="70" s="1"/>
  <c r="A4350" i="70" s="1"/>
  <c r="A4351" i="70" s="1"/>
  <c r="A4352" i="70" s="1"/>
  <c r="A4353" i="70" s="1"/>
  <c r="A4354" i="70" s="1"/>
  <c r="A4355" i="70" s="1"/>
  <c r="A4356" i="70" s="1"/>
  <c r="A4357" i="70" s="1"/>
  <c r="A4358" i="70" s="1"/>
  <c r="A4359" i="70" s="1"/>
  <c r="A4360" i="70" s="1"/>
  <c r="A4361" i="70" s="1"/>
  <c r="A4362" i="70" s="1"/>
  <c r="A4363" i="70" s="1"/>
  <c r="A4364" i="70" s="1"/>
  <c r="A4365" i="70" s="1"/>
  <c r="A4366" i="70" s="1"/>
  <c r="A4367" i="70" s="1"/>
  <c r="A4368" i="70" s="1"/>
  <c r="A4369" i="70" s="1"/>
  <c r="A4370" i="70" s="1"/>
  <c r="A4371" i="70" s="1"/>
  <c r="A4372" i="70" s="1"/>
  <c r="A4373" i="70" s="1"/>
  <c r="A4374" i="70" s="1"/>
  <c r="A4375" i="70" s="1"/>
  <c r="A4376" i="70" s="1"/>
  <c r="A4377" i="70" s="1"/>
  <c r="A4378" i="70" s="1"/>
  <c r="A4379" i="70" s="1"/>
  <c r="A4380" i="70" s="1"/>
  <c r="A4381" i="70" s="1"/>
  <c r="A4382" i="70" s="1"/>
  <c r="A4383" i="70" s="1"/>
  <c r="A4384" i="70" s="1"/>
  <c r="A4385" i="70" s="1"/>
  <c r="A4386" i="70" s="1"/>
  <c r="A4387" i="70" s="1"/>
  <c r="A4388" i="70" s="1"/>
  <c r="A4389" i="70" s="1"/>
  <c r="A4390" i="70" s="1"/>
  <c r="A4391" i="70" s="1"/>
  <c r="A4392" i="70" s="1"/>
  <c r="A4393" i="70" s="1"/>
  <c r="A4394" i="70" s="1"/>
  <c r="A4395" i="70" s="1"/>
  <c r="A4396" i="70" s="1"/>
  <c r="A4397" i="70" s="1"/>
  <c r="A4398" i="70" s="1"/>
  <c r="A4399" i="70" s="1"/>
  <c r="A4400" i="70" s="1"/>
  <c r="A4401" i="70" s="1"/>
  <c r="A4402" i="70" s="1"/>
  <c r="A4403" i="70" s="1"/>
  <c r="A4404" i="70" s="1"/>
  <c r="A4405" i="70" s="1"/>
  <c r="A4406" i="70" s="1"/>
  <c r="A4407" i="70" s="1"/>
  <c r="A4408" i="70" s="1"/>
  <c r="A4409" i="70" s="1"/>
  <c r="A4410" i="70" s="1"/>
  <c r="A4411" i="70" s="1"/>
  <c r="A4412" i="70" s="1"/>
  <c r="A4413" i="70" s="1"/>
  <c r="A4414" i="70" s="1"/>
  <c r="A4415" i="70" s="1"/>
  <c r="A4416" i="70" s="1"/>
  <c r="A4417" i="70" s="1"/>
  <c r="A4418" i="70" s="1"/>
  <c r="A4419" i="70" s="1"/>
  <c r="A4420" i="70" s="1"/>
  <c r="A4421" i="70" s="1"/>
  <c r="A4422" i="70" s="1"/>
  <c r="A4423" i="70" s="1"/>
  <c r="A4424" i="70" s="1"/>
  <c r="A4425" i="70" s="1"/>
  <c r="A4426" i="70" s="1"/>
  <c r="A4427" i="70" s="1"/>
  <c r="A4428" i="70" s="1"/>
  <c r="A4429" i="70" s="1"/>
  <c r="A4430" i="70" s="1"/>
  <c r="A4431" i="70" s="1"/>
  <c r="A4432" i="70" s="1"/>
  <c r="A4433" i="70" s="1"/>
  <c r="A4434" i="70" s="1"/>
  <c r="A4435" i="70" s="1"/>
  <c r="A4436" i="70" s="1"/>
  <c r="A4437" i="70" s="1"/>
  <c r="A4438" i="70" s="1"/>
  <c r="A4439" i="70" s="1"/>
  <c r="A4440" i="70" s="1"/>
  <c r="A4441" i="70" s="1"/>
  <c r="A4442" i="70" s="1"/>
  <c r="A4443" i="70" s="1"/>
  <c r="A4444" i="70" s="1"/>
  <c r="A4445" i="70" s="1"/>
  <c r="A4446" i="70" s="1"/>
  <c r="A4447" i="70" s="1"/>
  <c r="A4448" i="70" s="1"/>
  <c r="A4449" i="70" s="1"/>
  <c r="A4450" i="70" s="1"/>
  <c r="A4451" i="70" s="1"/>
  <c r="A4452" i="70" s="1"/>
  <c r="A4453" i="70" s="1"/>
  <c r="A4454" i="70" s="1"/>
  <c r="A4455" i="70" s="1"/>
  <c r="A4456" i="70" s="1"/>
  <c r="A4457" i="70" s="1"/>
  <c r="A4458" i="70" s="1"/>
  <c r="A4459" i="70" s="1"/>
  <c r="A4460" i="70" s="1"/>
  <c r="A4461" i="70" s="1"/>
  <c r="A4462" i="70" s="1"/>
  <c r="A4463" i="70" s="1"/>
  <c r="A4464" i="70" s="1"/>
  <c r="A4465" i="70" s="1"/>
  <c r="A4466" i="70" s="1"/>
  <c r="A4467" i="70" s="1"/>
  <c r="A4468" i="70" s="1"/>
  <c r="A4469" i="70" s="1"/>
  <c r="A4470" i="70" s="1"/>
  <c r="A4471" i="70" s="1"/>
  <c r="A4472" i="70" s="1"/>
  <c r="A4473" i="70" s="1"/>
  <c r="A4474" i="70" s="1"/>
  <c r="A4475" i="70" s="1"/>
  <c r="A4476" i="70" s="1"/>
  <c r="A4477" i="70" s="1"/>
  <c r="A4478" i="70" s="1"/>
  <c r="A4479" i="70" s="1"/>
  <c r="A4480" i="70" s="1"/>
  <c r="A4481" i="70" s="1"/>
  <c r="A4482" i="70" s="1"/>
  <c r="A4483" i="70" s="1"/>
  <c r="A4484" i="70" s="1"/>
  <c r="A4485" i="70" s="1"/>
  <c r="A4486" i="70" s="1"/>
  <c r="A4487" i="70" s="1"/>
  <c r="A4488" i="70" s="1"/>
  <c r="A4489" i="70" s="1"/>
  <c r="A4490" i="70" s="1"/>
  <c r="A4491" i="70" s="1"/>
  <c r="A4492" i="70" s="1"/>
  <c r="A4493" i="70" s="1"/>
  <c r="A4494" i="70" s="1"/>
  <c r="A4495" i="70" s="1"/>
  <c r="A4496" i="70" s="1"/>
  <c r="A4497" i="70" s="1"/>
  <c r="A4498" i="70" s="1"/>
  <c r="A4499" i="70" s="1"/>
  <c r="A4500" i="70" s="1"/>
  <c r="A4501" i="70" s="1"/>
  <c r="A4502" i="70" s="1"/>
  <c r="A4503" i="70" s="1"/>
  <c r="A4504" i="70" s="1"/>
  <c r="A4505" i="70" s="1"/>
  <c r="A4506" i="70" s="1"/>
  <c r="A4507" i="70" s="1"/>
  <c r="A4508" i="70" s="1"/>
  <c r="A4509" i="70" s="1"/>
  <c r="A4510" i="70" s="1"/>
  <c r="A4511" i="70" s="1"/>
  <c r="A4512" i="70" s="1"/>
  <c r="A4513" i="70" s="1"/>
  <c r="A4514" i="70" s="1"/>
  <c r="A4515" i="70" s="1"/>
  <c r="A4516" i="70" s="1"/>
  <c r="A4517" i="70" s="1"/>
  <c r="A4518" i="70" s="1"/>
  <c r="A4519" i="70" s="1"/>
  <c r="A4520" i="70" s="1"/>
  <c r="A4521" i="70" s="1"/>
  <c r="A4522" i="70" s="1"/>
  <c r="A4523" i="70" s="1"/>
  <c r="A4524" i="70" s="1"/>
  <c r="A4525" i="70" s="1"/>
  <c r="A4526" i="70" s="1"/>
  <c r="A4527" i="70" s="1"/>
  <c r="A4528" i="70" s="1"/>
  <c r="A4529" i="70" s="1"/>
  <c r="A4530" i="70" s="1"/>
  <c r="A4531" i="70" s="1"/>
  <c r="A4532" i="70" s="1"/>
  <c r="A4533" i="70" s="1"/>
  <c r="A4534" i="70" s="1"/>
  <c r="A4535" i="70" s="1"/>
  <c r="A4536" i="70" s="1"/>
  <c r="A4537" i="70" s="1"/>
  <c r="A4538" i="70" s="1"/>
  <c r="A4539" i="70" s="1"/>
  <c r="A4540" i="70" s="1"/>
  <c r="A4541" i="70" s="1"/>
  <c r="A4542" i="70" s="1"/>
  <c r="A4543" i="70" s="1"/>
  <c r="A4544" i="70" s="1"/>
  <c r="A4545" i="70" s="1"/>
  <c r="A4546" i="70" s="1"/>
  <c r="A4547" i="70" s="1"/>
  <c r="A4548" i="70" s="1"/>
  <c r="A4549" i="70" s="1"/>
  <c r="A4550" i="70" s="1"/>
  <c r="A4551" i="70" s="1"/>
  <c r="A4552" i="70" s="1"/>
  <c r="A4553" i="70" s="1"/>
  <c r="A4554" i="70" s="1"/>
  <c r="A4555" i="70" s="1"/>
  <c r="A4556" i="70" s="1"/>
  <c r="A4557" i="70" s="1"/>
  <c r="A4558" i="70" s="1"/>
  <c r="A4559" i="70" s="1"/>
  <c r="A4560" i="70" s="1"/>
  <c r="A4561" i="70" s="1"/>
  <c r="A4562" i="70" s="1"/>
  <c r="A4563" i="70" s="1"/>
  <c r="A4564" i="70" s="1"/>
  <c r="A4565" i="70" s="1"/>
  <c r="A4566" i="70" s="1"/>
  <c r="A4567" i="70" s="1"/>
  <c r="A4568" i="70" s="1"/>
  <c r="A4569" i="70" s="1"/>
  <c r="A4570" i="70" s="1"/>
  <c r="A4571" i="70" s="1"/>
  <c r="A4572" i="70" s="1"/>
  <c r="A4573" i="70" s="1"/>
  <c r="A4574" i="70" s="1"/>
  <c r="A4575" i="70" s="1"/>
  <c r="A4576" i="70" s="1"/>
  <c r="A4577" i="70" s="1"/>
  <c r="A4578" i="70" s="1"/>
  <c r="A4579" i="70" s="1"/>
  <c r="A4580" i="70" s="1"/>
  <c r="A4581" i="70" s="1"/>
  <c r="A4582" i="70" s="1"/>
  <c r="A4583" i="70" s="1"/>
  <c r="A4584" i="70" s="1"/>
  <c r="A4585" i="70" s="1"/>
  <c r="A4586" i="70" s="1"/>
  <c r="A4587" i="70" s="1"/>
  <c r="A4588" i="70" s="1"/>
  <c r="A4589" i="70" s="1"/>
  <c r="A4590" i="70" s="1"/>
  <c r="A4591" i="70" s="1"/>
  <c r="A4592" i="70" s="1"/>
  <c r="A4593" i="70" s="1"/>
  <c r="A4594" i="70" s="1"/>
  <c r="A4595" i="70" s="1"/>
  <c r="A4596" i="70" s="1"/>
  <c r="A4597" i="70" s="1"/>
  <c r="A4598" i="70" s="1"/>
  <c r="A4599" i="70" s="1"/>
  <c r="A4600" i="70" s="1"/>
  <c r="A4601" i="70" s="1"/>
  <c r="A4602" i="70" s="1"/>
  <c r="A4603" i="70" s="1"/>
  <c r="A4604" i="70" s="1"/>
  <c r="A4605" i="70" s="1"/>
  <c r="A4606" i="70" s="1"/>
  <c r="A4607" i="70" s="1"/>
  <c r="A4608" i="70" s="1"/>
  <c r="A4609" i="70" s="1"/>
  <c r="A4610" i="70" s="1"/>
  <c r="A4611" i="70" s="1"/>
  <c r="A4612" i="70" s="1"/>
  <c r="A4613" i="70" s="1"/>
  <c r="A4614" i="70" s="1"/>
  <c r="A4615" i="70" s="1"/>
  <c r="A4616" i="70" s="1"/>
  <c r="A4617" i="70" s="1"/>
  <c r="A4618" i="70" s="1"/>
  <c r="A4619" i="70" s="1"/>
  <c r="A4620" i="70" s="1"/>
  <c r="A4621" i="70" s="1"/>
  <c r="A4622" i="70" s="1"/>
  <c r="A4623" i="70" s="1"/>
  <c r="A4624" i="70" s="1"/>
  <c r="A4625" i="70" s="1"/>
  <c r="A4626" i="70" s="1"/>
  <c r="A4627" i="70" s="1"/>
  <c r="A4628" i="70" s="1"/>
  <c r="A4629" i="70" s="1"/>
  <c r="A4630" i="70" s="1"/>
  <c r="A4631" i="70" s="1"/>
  <c r="A4632" i="70" s="1"/>
  <c r="A4633" i="70" s="1"/>
  <c r="A4634" i="70" s="1"/>
  <c r="A4635" i="70" s="1"/>
  <c r="A4636" i="70" s="1"/>
  <c r="A4637" i="70" s="1"/>
  <c r="A4638" i="70" s="1"/>
  <c r="A4639" i="70" s="1"/>
  <c r="A4640" i="70" s="1"/>
  <c r="A4641" i="70" s="1"/>
  <c r="A4642" i="70" s="1"/>
  <c r="A4643" i="70" s="1"/>
  <c r="A4644" i="70" s="1"/>
  <c r="A4645" i="70" s="1"/>
  <c r="A4646" i="70" s="1"/>
  <c r="A4647" i="70" s="1"/>
  <c r="A4648" i="70" s="1"/>
  <c r="A4649" i="70" s="1"/>
  <c r="A4650" i="70" s="1"/>
  <c r="A4651" i="70" s="1"/>
  <c r="A4652" i="70" s="1"/>
  <c r="A4653" i="70" s="1"/>
  <c r="A4654" i="70" s="1"/>
  <c r="A4655" i="70" s="1"/>
  <c r="A4656" i="70" s="1"/>
  <c r="A4657" i="70" s="1"/>
  <c r="A4658" i="70" s="1"/>
  <c r="A4659" i="70" s="1"/>
  <c r="A4660" i="70" s="1"/>
  <c r="A4661" i="70" s="1"/>
  <c r="A4662" i="70" s="1"/>
  <c r="A4663" i="70" s="1"/>
  <c r="A4664" i="70" s="1"/>
  <c r="A4665" i="70" s="1"/>
  <c r="A4666" i="70" s="1"/>
  <c r="A4667" i="70" s="1"/>
  <c r="A4668" i="70" s="1"/>
  <c r="A4669" i="70" s="1"/>
  <c r="A4670" i="70" s="1"/>
  <c r="A4671" i="70" s="1"/>
  <c r="A4672" i="70" s="1"/>
  <c r="A4673" i="70" s="1"/>
  <c r="A4674" i="70" s="1"/>
  <c r="A4675" i="70" s="1"/>
  <c r="A4676" i="70" s="1"/>
  <c r="A4677" i="70" s="1"/>
  <c r="A4678" i="70" s="1"/>
  <c r="A4679" i="70" s="1"/>
  <c r="A4680" i="70" s="1"/>
  <c r="A4681" i="70" s="1"/>
  <c r="A4682" i="70" s="1"/>
  <c r="A4683" i="70" s="1"/>
  <c r="A4684" i="70" s="1"/>
  <c r="A4685" i="70" s="1"/>
  <c r="A4686" i="70" s="1"/>
  <c r="A4687" i="70" s="1"/>
  <c r="A4688" i="70" s="1"/>
  <c r="A4689" i="70" s="1"/>
  <c r="A4690" i="70" s="1"/>
  <c r="A4691" i="70" s="1"/>
  <c r="A4692" i="70" s="1"/>
  <c r="A4693" i="70" s="1"/>
  <c r="A4694" i="70" s="1"/>
  <c r="A4695" i="70" s="1"/>
  <c r="A4696" i="70" s="1"/>
  <c r="A4697" i="70" s="1"/>
  <c r="A4698" i="70" s="1"/>
  <c r="A4699" i="70" s="1"/>
  <c r="A4700" i="70" s="1"/>
  <c r="A4701" i="70" s="1"/>
  <c r="A4702" i="70" s="1"/>
  <c r="A4703" i="70" s="1"/>
  <c r="A4704" i="70" s="1"/>
  <c r="A4705" i="70" s="1"/>
  <c r="A4706" i="70" s="1"/>
  <c r="A4707" i="70" s="1"/>
  <c r="A4708" i="70" s="1"/>
  <c r="A4709" i="70" s="1"/>
  <c r="A4710" i="70" s="1"/>
  <c r="A4711" i="70" s="1"/>
  <c r="A4712" i="70" s="1"/>
  <c r="A4713" i="70" s="1"/>
  <c r="A4714" i="70" s="1"/>
  <c r="A4715" i="70" s="1"/>
  <c r="A4716" i="70" s="1"/>
  <c r="A4717" i="70" s="1"/>
  <c r="A4718" i="70" s="1"/>
  <c r="A4719" i="70" s="1"/>
  <c r="A4720" i="70" s="1"/>
  <c r="A4721" i="70" s="1"/>
  <c r="A4722" i="70" s="1"/>
  <c r="A4723" i="70" s="1"/>
  <c r="A4724" i="70" s="1"/>
  <c r="A4725" i="70" s="1"/>
  <c r="A4726" i="70" s="1"/>
  <c r="A4727" i="70" s="1"/>
  <c r="A4728" i="70" s="1"/>
  <c r="A4729" i="70" s="1"/>
  <c r="A4730" i="70" s="1"/>
  <c r="A4731" i="70" s="1"/>
  <c r="A4732" i="70" s="1"/>
  <c r="A4733" i="70" s="1"/>
  <c r="A4734" i="70" s="1"/>
  <c r="A4735" i="70" s="1"/>
  <c r="A4736" i="70" s="1"/>
  <c r="A4737" i="70" s="1"/>
  <c r="A4738" i="70" s="1"/>
  <c r="A4739" i="70" s="1"/>
  <c r="A4740" i="70" s="1"/>
  <c r="A4741" i="70" s="1"/>
  <c r="A4742" i="70" s="1"/>
  <c r="A4743" i="70" s="1"/>
  <c r="A4744" i="70" s="1"/>
  <c r="A4745" i="70" s="1"/>
  <c r="A4746" i="70" s="1"/>
  <c r="A4747" i="70" s="1"/>
  <c r="A4748" i="70" s="1"/>
  <c r="A4749" i="70" s="1"/>
  <c r="A4750" i="70" s="1"/>
  <c r="A4751" i="70" s="1"/>
  <c r="A4752" i="70" s="1"/>
  <c r="A4753" i="70" s="1"/>
  <c r="A4754" i="70" s="1"/>
  <c r="A4755" i="70" s="1"/>
  <c r="A4756" i="70" s="1"/>
  <c r="A4757" i="70" s="1"/>
  <c r="A4758" i="70" s="1"/>
  <c r="A4759" i="70" s="1"/>
  <c r="A4760" i="70" s="1"/>
  <c r="A4761" i="70" s="1"/>
  <c r="A4762" i="70" s="1"/>
  <c r="A4763" i="70" s="1"/>
  <c r="A4764" i="70" s="1"/>
  <c r="A4765" i="70" s="1"/>
  <c r="A4766" i="70" s="1"/>
  <c r="A4767" i="70" s="1"/>
  <c r="A4768" i="70" s="1"/>
  <c r="A4769" i="70" s="1"/>
  <c r="A4770" i="70" s="1"/>
  <c r="A4771" i="70" s="1"/>
  <c r="A4772" i="70" s="1"/>
  <c r="A4773" i="70" s="1"/>
  <c r="A4774" i="70" s="1"/>
  <c r="A4775" i="70" s="1"/>
  <c r="A4776" i="70" s="1"/>
  <c r="A4777" i="70" s="1"/>
  <c r="A4778" i="70" s="1"/>
  <c r="A4779" i="70" s="1"/>
  <c r="A4780" i="70" s="1"/>
  <c r="A4781" i="70" s="1"/>
  <c r="A4782" i="70" s="1"/>
  <c r="A4783" i="70" s="1"/>
  <c r="A4784" i="70" s="1"/>
  <c r="A4785" i="70" s="1"/>
  <c r="A4786" i="70" s="1"/>
  <c r="A4787" i="70" s="1"/>
  <c r="A4788" i="70" s="1"/>
  <c r="A4789" i="70" s="1"/>
  <c r="A4790" i="70" s="1"/>
  <c r="A4791" i="70" s="1"/>
  <c r="A4792" i="70" s="1"/>
  <c r="A4793" i="70" s="1"/>
  <c r="A4794" i="70" s="1"/>
  <c r="A4795" i="70" s="1"/>
  <c r="A4796" i="70" s="1"/>
  <c r="A4797" i="70" s="1"/>
  <c r="A4798" i="70" s="1"/>
  <c r="A4799" i="70" s="1"/>
  <c r="A4800" i="70" s="1"/>
  <c r="A4801" i="70" s="1"/>
  <c r="A4802" i="70" s="1"/>
  <c r="A4803" i="70" s="1"/>
  <c r="A4804" i="70" s="1"/>
  <c r="A4805" i="70" s="1"/>
  <c r="A4806" i="70" s="1"/>
  <c r="A4807" i="70" s="1"/>
  <c r="A4808" i="70" s="1"/>
  <c r="A4809" i="70" s="1"/>
  <c r="A4810" i="70" s="1"/>
  <c r="A4811" i="70" s="1"/>
  <c r="A4812" i="70" s="1"/>
  <c r="A4813" i="70" s="1"/>
  <c r="A4814" i="70" s="1"/>
  <c r="A4815" i="70" s="1"/>
  <c r="A4816" i="70" s="1"/>
  <c r="A4817" i="70" s="1"/>
  <c r="A4818" i="70" s="1"/>
  <c r="A4819" i="70" s="1"/>
  <c r="A4820" i="70" s="1"/>
  <c r="A4821" i="70" s="1"/>
  <c r="A4822" i="70" s="1"/>
  <c r="A4823" i="70" s="1"/>
  <c r="A4824" i="70" s="1"/>
  <c r="A4825" i="70" s="1"/>
  <c r="A4826" i="70" s="1"/>
  <c r="A4827" i="70" s="1"/>
  <c r="A4828" i="70" s="1"/>
  <c r="A4829" i="70" s="1"/>
  <c r="A4830" i="70" s="1"/>
  <c r="A4831" i="70" s="1"/>
  <c r="A4832" i="70" s="1"/>
  <c r="A4833" i="70" s="1"/>
  <c r="A4834" i="70" s="1"/>
  <c r="A4835" i="70" s="1"/>
  <c r="A4836" i="70" s="1"/>
  <c r="A4837" i="70" s="1"/>
  <c r="A4838" i="70" s="1"/>
  <c r="A4839" i="70" s="1"/>
  <c r="A4840" i="70" s="1"/>
  <c r="A4841" i="70" s="1"/>
  <c r="A4842" i="70" s="1"/>
  <c r="A4843" i="70" s="1"/>
  <c r="A4844" i="70" s="1"/>
  <c r="A4845" i="70" s="1"/>
  <c r="A4846" i="70" s="1"/>
  <c r="A4847" i="70" s="1"/>
  <c r="A4848" i="70" s="1"/>
  <c r="A4849" i="70" s="1"/>
  <c r="A4850" i="70" s="1"/>
  <c r="A4851" i="70" s="1"/>
  <c r="A4852" i="70" s="1"/>
  <c r="A4853" i="70" s="1"/>
  <c r="A4854" i="70" s="1"/>
  <c r="A4855" i="70" s="1"/>
  <c r="A4856" i="70" s="1"/>
  <c r="A4857" i="70" s="1"/>
  <c r="A4858" i="70" s="1"/>
  <c r="A4859" i="70" s="1"/>
  <c r="A4860" i="70" s="1"/>
  <c r="A4861" i="70" s="1"/>
  <c r="A4862" i="70" s="1"/>
  <c r="A4863" i="70" s="1"/>
  <c r="A4864" i="70" s="1"/>
  <c r="A4865" i="70" s="1"/>
  <c r="A4866" i="70" s="1"/>
  <c r="A4867" i="70" s="1"/>
  <c r="A4868" i="70" s="1"/>
  <c r="A4869" i="70" s="1"/>
  <c r="A4870" i="70" s="1"/>
  <c r="A4871" i="70" s="1"/>
  <c r="A4872" i="70" s="1"/>
  <c r="A4873" i="70" s="1"/>
  <c r="A4874" i="70" s="1"/>
  <c r="A4875" i="70" s="1"/>
  <c r="A4876" i="70" s="1"/>
  <c r="A4877" i="70" s="1"/>
  <c r="A4878" i="70" s="1"/>
  <c r="A4879" i="70" s="1"/>
  <c r="A4880" i="70" s="1"/>
  <c r="A4881" i="70" s="1"/>
  <c r="A4882" i="70" s="1"/>
  <c r="A4883" i="70" s="1"/>
  <c r="A4884" i="70" s="1"/>
  <c r="A4885" i="70" s="1"/>
  <c r="A4886" i="70" s="1"/>
  <c r="A4887" i="70" s="1"/>
  <c r="A4888" i="70" s="1"/>
  <c r="A4889" i="70" s="1"/>
  <c r="A4890" i="70" s="1"/>
  <c r="A4891" i="70" s="1"/>
  <c r="A4892" i="70" s="1"/>
  <c r="A4893" i="70" s="1"/>
  <c r="A4894" i="70" s="1"/>
  <c r="A4895" i="70" s="1"/>
  <c r="A4896" i="70" s="1"/>
  <c r="A4897" i="70" s="1"/>
  <c r="A4898" i="70" s="1"/>
  <c r="A4899" i="70" s="1"/>
  <c r="A4900" i="70" s="1"/>
  <c r="A4901" i="70" s="1"/>
  <c r="A4902" i="70" s="1"/>
  <c r="A4903" i="70" s="1"/>
  <c r="A4904" i="70" s="1"/>
  <c r="A4905" i="70" s="1"/>
  <c r="A4906" i="70" s="1"/>
  <c r="A4907" i="70" s="1"/>
  <c r="A4908" i="70" s="1"/>
  <c r="A4909" i="70" s="1"/>
  <c r="A4910" i="70" s="1"/>
  <c r="A4911" i="70" s="1"/>
  <c r="A4912" i="70" s="1"/>
  <c r="A4913" i="70" s="1"/>
  <c r="A4914" i="70" s="1"/>
  <c r="A4915" i="70" s="1"/>
  <c r="A4916" i="70" s="1"/>
  <c r="A4917" i="70" s="1"/>
  <c r="A4918" i="70" s="1"/>
  <c r="A4919" i="70" s="1"/>
  <c r="A4920" i="70" s="1"/>
  <c r="A4921" i="70" s="1"/>
  <c r="A4922" i="70" s="1"/>
  <c r="A4923" i="70" s="1"/>
  <c r="A4924" i="70" s="1"/>
  <c r="A4925" i="70" s="1"/>
  <c r="A4926" i="70" s="1"/>
  <c r="A4927" i="70" s="1"/>
  <c r="A4928" i="70" s="1"/>
  <c r="A4929" i="70" s="1"/>
  <c r="A4930" i="70" s="1"/>
  <c r="A4931" i="70" s="1"/>
  <c r="A4932" i="70" s="1"/>
  <c r="A4933" i="70" s="1"/>
  <c r="A4934" i="70" s="1"/>
  <c r="A4935" i="70" s="1"/>
  <c r="A4936" i="70" s="1"/>
  <c r="A4937" i="70" s="1"/>
  <c r="A4938" i="70" s="1"/>
  <c r="A4939" i="70" s="1"/>
  <c r="A4940" i="70" s="1"/>
  <c r="A4941" i="70" s="1"/>
  <c r="A4942" i="70" s="1"/>
  <c r="A4943" i="70" s="1"/>
  <c r="A4944" i="70" s="1"/>
  <c r="A4945" i="70" s="1"/>
  <c r="A4946" i="70" s="1"/>
  <c r="A4947" i="70" s="1"/>
  <c r="A4948" i="70" s="1"/>
  <c r="A4949" i="70" s="1"/>
  <c r="A4950" i="70" s="1"/>
  <c r="A4951" i="70" s="1"/>
  <c r="A4952" i="70" s="1"/>
  <c r="A4953" i="70" s="1"/>
  <c r="A4954" i="70" s="1"/>
  <c r="A4955" i="70" s="1"/>
  <c r="A4956" i="70" s="1"/>
  <c r="A4957" i="70" s="1"/>
  <c r="A4958" i="70" s="1"/>
  <c r="A4959" i="70" s="1"/>
  <c r="A4960" i="70" s="1"/>
  <c r="A4961" i="70" s="1"/>
  <c r="A4962" i="70" s="1"/>
  <c r="A4963" i="70" s="1"/>
  <c r="A4964" i="70" s="1"/>
  <c r="A4965" i="70" s="1"/>
  <c r="A4966" i="70" s="1"/>
  <c r="A4967" i="70" s="1"/>
  <c r="A4968" i="70" s="1"/>
  <c r="A4969" i="70" s="1"/>
  <c r="A4970" i="70" s="1"/>
  <c r="A4971" i="70" s="1"/>
  <c r="A4972" i="70" s="1"/>
  <c r="A4973" i="70" s="1"/>
  <c r="A4974" i="70" s="1"/>
  <c r="A4975" i="70" s="1"/>
  <c r="A4976" i="70" s="1"/>
  <c r="A4977" i="70" s="1"/>
  <c r="A4978" i="70" s="1"/>
  <c r="A4979" i="70" s="1"/>
  <c r="A4980" i="70" s="1"/>
  <c r="A4981" i="70" s="1"/>
  <c r="A4982" i="70" s="1"/>
  <c r="A4983" i="70" s="1"/>
  <c r="A4984" i="70" s="1"/>
  <c r="A4985" i="70" s="1"/>
  <c r="A4986" i="70" s="1"/>
  <c r="A4987" i="70" s="1"/>
  <c r="A4988" i="70" s="1"/>
  <c r="A4989" i="70" s="1"/>
  <c r="A4990" i="70" s="1"/>
  <c r="A4991" i="70" s="1"/>
  <c r="A4992" i="70" s="1"/>
  <c r="A4993" i="70" s="1"/>
  <c r="A4994" i="70" s="1"/>
  <c r="A4995" i="70" s="1"/>
  <c r="A4996" i="70" s="1"/>
  <c r="A4997" i="70" s="1"/>
  <c r="A4998" i="70" s="1"/>
  <c r="A4999" i="70" s="1"/>
  <c r="A5000" i="70" s="1"/>
  <c r="A5001" i="70" s="1"/>
  <c r="A5002" i="70" s="1"/>
  <c r="A5003" i="70" s="1"/>
  <c r="A5004" i="70" s="1"/>
  <c r="A5005" i="70" s="1"/>
  <c r="A5006" i="70" s="1"/>
  <c r="A5007" i="70" s="1"/>
  <c r="A5008" i="70" s="1"/>
  <c r="A5009" i="70" s="1"/>
  <c r="A5010" i="70" s="1"/>
  <c r="A5011" i="70" s="1"/>
  <c r="A5012" i="70" s="1"/>
  <c r="A5013" i="70" s="1"/>
  <c r="A5014" i="70" s="1"/>
  <c r="A5015" i="70" s="1"/>
  <c r="A5016" i="70" s="1"/>
  <c r="A5017" i="70" s="1"/>
  <c r="A5018" i="70" s="1"/>
  <c r="A5019" i="70" s="1"/>
  <c r="E17" i="70"/>
  <c r="D21" i="70" s="1"/>
  <c r="E16" i="70"/>
  <c r="D6" i="70"/>
  <c r="D13" i="70" s="1"/>
  <c r="C51" i="79" l="1"/>
  <c r="E70" i="79"/>
  <c r="B6" i="74"/>
  <c r="B14" i="74" s="1"/>
  <c r="C78" i="75"/>
  <c r="B7" i="73"/>
  <c r="D78" i="72"/>
  <c r="D72" i="72"/>
  <c r="D73" i="72" s="1"/>
  <c r="D74" i="72" s="1"/>
  <c r="E76" i="81"/>
  <c r="F76" i="81" s="1"/>
  <c r="D86" i="81"/>
  <c r="P12" i="33"/>
  <c r="G72" i="81"/>
  <c r="H72" i="81" s="1"/>
  <c r="I72" i="81" s="1"/>
  <c r="J72" i="81" s="1"/>
  <c r="K72" i="81" s="1"/>
  <c r="L72" i="81" s="1"/>
  <c r="M72" i="81" s="1"/>
  <c r="N72" i="81" s="1"/>
  <c r="O72" i="81" s="1"/>
  <c r="P72" i="81" s="1"/>
  <c r="Q72" i="81" s="1"/>
  <c r="R72" i="81" s="1"/>
  <c r="S72" i="81" s="1"/>
  <c r="T72" i="81" s="1"/>
  <c r="U72" i="81" s="1"/>
  <c r="V72" i="81" s="1"/>
  <c r="W72" i="81" s="1"/>
  <c r="X72" i="81" s="1"/>
  <c r="Y72" i="81" s="1"/>
  <c r="Z72" i="81" s="1"/>
  <c r="AA72" i="81" s="1"/>
  <c r="AB72" i="81" s="1"/>
  <c r="AC72" i="81" s="1"/>
  <c r="AD72" i="81" s="1"/>
  <c r="AE72" i="81" s="1"/>
  <c r="AF72" i="81" s="1"/>
  <c r="AG72" i="81" s="1"/>
  <c r="G71" i="81"/>
  <c r="G75" i="81" s="1"/>
  <c r="G86" i="81" s="1"/>
  <c r="H70" i="81"/>
  <c r="F22" i="82"/>
  <c r="I21" i="82"/>
  <c r="J21" i="82" s="1"/>
  <c r="F74" i="81"/>
  <c r="D24" i="82"/>
  <c r="H23" i="82" s="1"/>
  <c r="K23" i="82" s="1"/>
  <c r="E23" i="82"/>
  <c r="F82" i="81"/>
  <c r="C77" i="77"/>
  <c r="F70" i="77"/>
  <c r="G70" i="77" s="1"/>
  <c r="D73" i="77"/>
  <c r="D74" i="77" s="1"/>
  <c r="D76" i="77" s="1"/>
  <c r="D77" i="77" s="1"/>
  <c r="E73" i="77" s="1"/>
  <c r="E74" i="77" s="1"/>
  <c r="E76" i="77" s="1"/>
  <c r="E71" i="77"/>
  <c r="C78" i="79"/>
  <c r="C83" i="79"/>
  <c r="C73" i="79"/>
  <c r="D73" i="79"/>
  <c r="D74" i="79" s="1"/>
  <c r="D76" i="79" s="1"/>
  <c r="C90" i="79"/>
  <c r="B6" i="80"/>
  <c r="K35" i="18" s="1"/>
  <c r="B7" i="80"/>
  <c r="E71" i="79"/>
  <c r="D20" i="80"/>
  <c r="E19" i="80"/>
  <c r="F19" i="80" s="1"/>
  <c r="C73" i="77"/>
  <c r="D90" i="77"/>
  <c r="E90" i="77"/>
  <c r="E21" i="78"/>
  <c r="F21" i="78" s="1"/>
  <c r="D22" i="78"/>
  <c r="C78" i="77"/>
  <c r="C73" i="75"/>
  <c r="B7" i="76"/>
  <c r="D14" i="76" s="1"/>
  <c r="C51" i="75"/>
  <c r="B6" i="70"/>
  <c r="B13" i="70" s="1"/>
  <c r="E70" i="75"/>
  <c r="D73" i="75"/>
  <c r="D74" i="75" s="1"/>
  <c r="D76" i="75" s="1"/>
  <c r="D71" i="75"/>
  <c r="D22" i="76"/>
  <c r="E21" i="76"/>
  <c r="F21" i="76" s="1"/>
  <c r="C83" i="75"/>
  <c r="D13" i="76"/>
  <c r="B13" i="76" s="1"/>
  <c r="D13" i="74"/>
  <c r="D22" i="74"/>
  <c r="E21" i="74"/>
  <c r="F21" i="74" s="1"/>
  <c r="E71" i="72"/>
  <c r="F70" i="72"/>
  <c r="E72" i="72"/>
  <c r="D71" i="72"/>
  <c r="F77" i="72"/>
  <c r="R77" i="72"/>
  <c r="AD77" i="72"/>
  <c r="G77" i="72"/>
  <c r="S77" i="72"/>
  <c r="AE77" i="72"/>
  <c r="D77" i="72"/>
  <c r="E78" i="72"/>
  <c r="E21" i="73"/>
  <c r="F21" i="73" s="1"/>
  <c r="D22" i="73"/>
  <c r="E77" i="72"/>
  <c r="B6" i="73"/>
  <c r="D20" i="71"/>
  <c r="H19" i="71" s="1"/>
  <c r="K19" i="71" s="1"/>
  <c r="E19" i="71"/>
  <c r="F19" i="71" s="1"/>
  <c r="B6" i="71"/>
  <c r="J35" i="18" s="1"/>
  <c r="E21" i="70"/>
  <c r="F21" i="70" s="1"/>
  <c r="D22" i="70"/>
  <c r="H21" i="70" s="1"/>
  <c r="K21" i="70" s="1"/>
  <c r="B7" i="70"/>
  <c r="B14" i="70" s="1"/>
  <c r="C42" i="49"/>
  <c r="E72" i="79" l="1"/>
  <c r="F70" i="79"/>
  <c r="B13" i="74"/>
  <c r="D14" i="74"/>
  <c r="P13" i="33"/>
  <c r="I22" i="82"/>
  <c r="J22" i="82" s="1"/>
  <c r="F23" i="82"/>
  <c r="G76" i="81"/>
  <c r="G74" i="81"/>
  <c r="H71" i="81"/>
  <c r="I70" i="81"/>
  <c r="D25" i="82"/>
  <c r="E24" i="82"/>
  <c r="G82" i="81"/>
  <c r="F72" i="77"/>
  <c r="F71" i="77"/>
  <c r="F90" i="77" s="1"/>
  <c r="D77" i="79"/>
  <c r="E73" i="79" s="1"/>
  <c r="E74" i="79" s="1"/>
  <c r="E76" i="79" s="1"/>
  <c r="E90" i="79"/>
  <c r="D12" i="80"/>
  <c r="B12" i="80"/>
  <c r="D21" i="80"/>
  <c r="H20" i="80" s="1"/>
  <c r="K20" i="80" s="1"/>
  <c r="E20" i="80"/>
  <c r="H19" i="80"/>
  <c r="K19" i="80" s="1"/>
  <c r="D78" i="79"/>
  <c r="D14" i="78"/>
  <c r="B13" i="78"/>
  <c r="B14" i="78"/>
  <c r="E77" i="77"/>
  <c r="F73" i="77" s="1"/>
  <c r="H70" i="77"/>
  <c r="G71" i="77"/>
  <c r="G72" i="77"/>
  <c r="D23" i="78"/>
  <c r="H22" i="78" s="1"/>
  <c r="K22" i="78" s="1"/>
  <c r="E22" i="78"/>
  <c r="D78" i="77"/>
  <c r="H21" i="78"/>
  <c r="K21" i="78" s="1"/>
  <c r="B14" i="76"/>
  <c r="E73" i="72"/>
  <c r="E74" i="72" s="1"/>
  <c r="D23" i="76"/>
  <c r="H22" i="76" s="1"/>
  <c r="K22" i="76" s="1"/>
  <c r="E22" i="76"/>
  <c r="D90" i="75"/>
  <c r="D77" i="75"/>
  <c r="E73" i="75" s="1"/>
  <c r="E72" i="75"/>
  <c r="E74" i="75" s="1"/>
  <c r="E76" i="75" s="1"/>
  <c r="E71" i="75"/>
  <c r="F70" i="75"/>
  <c r="D78" i="75"/>
  <c r="H21" i="76"/>
  <c r="K21" i="76" s="1"/>
  <c r="E22" i="74"/>
  <c r="D23" i="74"/>
  <c r="H22" i="74" s="1"/>
  <c r="K22" i="74" s="1"/>
  <c r="H21" i="74"/>
  <c r="K21" i="74" s="1"/>
  <c r="B14" i="73"/>
  <c r="B13" i="73"/>
  <c r="D14" i="73"/>
  <c r="F73" i="72"/>
  <c r="D23" i="73"/>
  <c r="E22" i="73"/>
  <c r="H21" i="73"/>
  <c r="K21" i="73" s="1"/>
  <c r="E90" i="72"/>
  <c r="F71" i="72"/>
  <c r="F72" i="72"/>
  <c r="F74" i="72" s="1"/>
  <c r="G70" i="72"/>
  <c r="F78" i="72"/>
  <c r="D90" i="72"/>
  <c r="D12" i="71"/>
  <c r="B12" i="71"/>
  <c r="E20" i="71"/>
  <c r="D21" i="71"/>
  <c r="H20" i="71" s="1"/>
  <c r="K20" i="71" s="1"/>
  <c r="D14" i="70"/>
  <c r="D23" i="70"/>
  <c r="E22" i="70"/>
  <c r="C7" i="51"/>
  <c r="E16" i="45"/>
  <c r="E17" i="45"/>
  <c r="D21" i="45" s="1"/>
  <c r="E21" i="45" s="1"/>
  <c r="G70" i="79" l="1"/>
  <c r="F72" i="79"/>
  <c r="F71" i="79"/>
  <c r="F90" i="79" s="1"/>
  <c r="P14" i="33"/>
  <c r="I71" i="81"/>
  <c r="J70" i="81"/>
  <c r="H82" i="81"/>
  <c r="I75" i="81"/>
  <c r="I86" i="81" s="1"/>
  <c r="H74" i="81"/>
  <c r="I23" i="82"/>
  <c r="J23" i="82" s="1"/>
  <c r="F24" i="82"/>
  <c r="E25" i="82"/>
  <c r="D26" i="82"/>
  <c r="H24" i="82"/>
  <c r="K24" i="82" s="1"/>
  <c r="H75" i="81"/>
  <c r="H86" i="81" s="1"/>
  <c r="F74" i="77"/>
  <c r="F76" i="77" s="1"/>
  <c r="F77" i="77" s="1"/>
  <c r="E78" i="79"/>
  <c r="I19" i="80"/>
  <c r="J19" i="80" s="1"/>
  <c r="F20" i="80"/>
  <c r="E77" i="79"/>
  <c r="F73" i="79" s="1"/>
  <c r="D22" i="80"/>
  <c r="H21" i="80" s="1"/>
  <c r="K21" i="80" s="1"/>
  <c r="E21" i="80"/>
  <c r="H71" i="77"/>
  <c r="H72" i="77"/>
  <c r="I70" i="77"/>
  <c r="F22" i="78"/>
  <c r="I21" i="78"/>
  <c r="J21" i="78" s="1"/>
  <c r="G90" i="77"/>
  <c r="G73" i="77"/>
  <c r="G74" i="77" s="1"/>
  <c r="G76" i="77" s="1"/>
  <c r="D24" i="78"/>
  <c r="E23" i="78"/>
  <c r="E78" i="77"/>
  <c r="E90" i="75"/>
  <c r="E77" i="75"/>
  <c r="F73" i="75" s="1"/>
  <c r="I21" i="76"/>
  <c r="J21" i="76" s="1"/>
  <c r="F22" i="76"/>
  <c r="F71" i="75"/>
  <c r="F72" i="75"/>
  <c r="G70" i="75"/>
  <c r="E78" i="75"/>
  <c r="E23" i="76"/>
  <c r="D24" i="76"/>
  <c r="H23" i="76" s="1"/>
  <c r="K23" i="76" s="1"/>
  <c r="F22" i="74"/>
  <c r="I21" i="74"/>
  <c r="J21" i="74" s="1"/>
  <c r="E23" i="74"/>
  <c r="D24" i="74"/>
  <c r="E23" i="73"/>
  <c r="D24" i="73"/>
  <c r="H23" i="73" s="1"/>
  <c r="K23" i="73" s="1"/>
  <c r="G71" i="72"/>
  <c r="H70" i="72"/>
  <c r="G72" i="72"/>
  <c r="G78" i="72"/>
  <c r="I21" i="73"/>
  <c r="J21" i="73" s="1"/>
  <c r="F22" i="73"/>
  <c r="H22" i="73"/>
  <c r="K22" i="73" s="1"/>
  <c r="F90" i="72"/>
  <c r="D22" i="71"/>
  <c r="E21" i="71"/>
  <c r="F20" i="71"/>
  <c r="I19" i="71"/>
  <c r="J19" i="71" s="1"/>
  <c r="D24" i="70"/>
  <c r="E23" i="70"/>
  <c r="I21" i="70"/>
  <c r="J21" i="70" s="1"/>
  <c r="F22" i="70"/>
  <c r="H22" i="70"/>
  <c r="K22" i="70" s="1"/>
  <c r="C4" i="50"/>
  <c r="X11" i="51"/>
  <c r="C7" i="49"/>
  <c r="AA5" i="51"/>
  <c r="AF5" i="51" s="1"/>
  <c r="Z5" i="51"/>
  <c r="AE5" i="51" s="1"/>
  <c r="D8" i="68"/>
  <c r="D9" i="68" s="1"/>
  <c r="D10" i="68" s="1"/>
  <c r="B7" i="68"/>
  <c r="C4" i="68"/>
  <c r="E3" i="68"/>
  <c r="C2" i="68"/>
  <c r="C4" i="67"/>
  <c r="E2" i="67" s="1"/>
  <c r="F7" i="67" s="1"/>
  <c r="C2" i="67"/>
  <c r="E3" i="67"/>
  <c r="D8" i="67"/>
  <c r="D9" i="67" s="1"/>
  <c r="B7" i="67"/>
  <c r="F74" i="79" l="1"/>
  <c r="F76" i="79" s="1"/>
  <c r="F78" i="79" s="1"/>
  <c r="G71" i="79"/>
  <c r="G90" i="79" s="1"/>
  <c r="H70" i="79"/>
  <c r="G72" i="79"/>
  <c r="G73" i="79" s="1"/>
  <c r="G74" i="79" s="1"/>
  <c r="F74" i="75"/>
  <c r="F76" i="75" s="1"/>
  <c r="F78" i="75" s="1"/>
  <c r="P15" i="33"/>
  <c r="F25" i="82"/>
  <c r="I24" i="82"/>
  <c r="J24" i="82" s="1"/>
  <c r="I74" i="81"/>
  <c r="E26" i="82"/>
  <c r="D27" i="82"/>
  <c r="H26" i="82" s="1"/>
  <c r="K26" i="82" s="1"/>
  <c r="J71" i="81"/>
  <c r="K70" i="81"/>
  <c r="H25" i="82"/>
  <c r="K25" i="82" s="1"/>
  <c r="H76" i="81"/>
  <c r="I76" i="81" s="1"/>
  <c r="I82" i="81"/>
  <c r="F21" i="80"/>
  <c r="I20" i="80"/>
  <c r="J20" i="80" s="1"/>
  <c r="D23" i="80"/>
  <c r="H22" i="80" s="1"/>
  <c r="K22" i="80" s="1"/>
  <c r="E22" i="80"/>
  <c r="E24" i="78"/>
  <c r="D25" i="78"/>
  <c r="H24" i="78" s="1"/>
  <c r="K24" i="78" s="1"/>
  <c r="G77" i="77"/>
  <c r="H73" i="77" s="1"/>
  <c r="H74" i="77" s="1"/>
  <c r="H76" i="77" s="1"/>
  <c r="F78" i="77"/>
  <c r="I71" i="77"/>
  <c r="I72" i="77"/>
  <c r="J70" i="77"/>
  <c r="H23" i="78"/>
  <c r="K23" i="78" s="1"/>
  <c r="F23" i="78"/>
  <c r="I22" i="78"/>
  <c r="J22" i="78" s="1"/>
  <c r="H90" i="77"/>
  <c r="G72" i="75"/>
  <c r="H70" i="75"/>
  <c r="G71" i="75"/>
  <c r="F90" i="75"/>
  <c r="F23" i="76"/>
  <c r="I22" i="76"/>
  <c r="J22" i="76" s="1"/>
  <c r="E24" i="76"/>
  <c r="D25" i="76"/>
  <c r="H24" i="76" s="1"/>
  <c r="K24" i="76" s="1"/>
  <c r="E24" i="74"/>
  <c r="D25" i="74"/>
  <c r="H24" i="74" s="1"/>
  <c r="K24" i="74" s="1"/>
  <c r="F23" i="74"/>
  <c r="I22" i="74"/>
  <c r="J22" i="74" s="1"/>
  <c r="H23" i="74"/>
  <c r="K23" i="74" s="1"/>
  <c r="H78" i="72"/>
  <c r="G73" i="72"/>
  <c r="H73" i="72" s="1"/>
  <c r="I73" i="72" s="1"/>
  <c r="J73" i="72" s="1"/>
  <c r="K73" i="72" s="1"/>
  <c r="L73" i="72" s="1"/>
  <c r="M73" i="72" s="1"/>
  <c r="N73" i="72" s="1"/>
  <c r="O73" i="72" s="1"/>
  <c r="P73" i="72" s="1"/>
  <c r="Q73" i="72" s="1"/>
  <c r="R73" i="72" s="1"/>
  <c r="S73" i="72" s="1"/>
  <c r="T73" i="72" s="1"/>
  <c r="U73" i="72" s="1"/>
  <c r="V73" i="72" s="1"/>
  <c r="W73" i="72" s="1"/>
  <c r="X73" i="72" s="1"/>
  <c r="Y73" i="72" s="1"/>
  <c r="Z73" i="72" s="1"/>
  <c r="AA73" i="72" s="1"/>
  <c r="AB73" i="72" s="1"/>
  <c r="AC73" i="72" s="1"/>
  <c r="AD73" i="72" s="1"/>
  <c r="AE73" i="72" s="1"/>
  <c r="AF73" i="72" s="1"/>
  <c r="AG73" i="72" s="1"/>
  <c r="I70" i="72"/>
  <c r="H71" i="72"/>
  <c r="H72" i="72"/>
  <c r="H74" i="72" s="1"/>
  <c r="G90" i="72"/>
  <c r="E24" i="73"/>
  <c r="D25" i="73"/>
  <c r="F23" i="73"/>
  <c r="I22" i="73"/>
  <c r="J22" i="73" s="1"/>
  <c r="F21" i="71"/>
  <c r="I20" i="71"/>
  <c r="J20" i="71" s="1"/>
  <c r="E22" i="71"/>
  <c r="D23" i="71"/>
  <c r="H21" i="71"/>
  <c r="K21" i="71" s="1"/>
  <c r="D25" i="70"/>
  <c r="E24" i="70"/>
  <c r="I22" i="70"/>
  <c r="J22" i="70" s="1"/>
  <c r="F23" i="70"/>
  <c r="H23" i="70"/>
  <c r="K23" i="70" s="1"/>
  <c r="D11" i="68"/>
  <c r="E2" i="68"/>
  <c r="E10" i="68" s="1"/>
  <c r="B8" i="67"/>
  <c r="AG5" i="51"/>
  <c r="AB5" i="51"/>
  <c r="X5" i="51"/>
  <c r="Y5" i="51"/>
  <c r="F9" i="67"/>
  <c r="F8" i="67"/>
  <c r="E7" i="67"/>
  <c r="D10" i="67"/>
  <c r="G76" i="79" l="1"/>
  <c r="G77" i="79" s="1"/>
  <c r="H73" i="79" s="1"/>
  <c r="H74" i="79" s="1"/>
  <c r="H76" i="79" s="1"/>
  <c r="F77" i="79"/>
  <c r="H72" i="79"/>
  <c r="H71" i="79"/>
  <c r="H90" i="79" s="1"/>
  <c r="I70" i="79"/>
  <c r="F77" i="75"/>
  <c r="C7" i="81"/>
  <c r="G645" i="81" s="1"/>
  <c r="C7" i="31"/>
  <c r="P16" i="33"/>
  <c r="L70" i="81"/>
  <c r="K71" i="81"/>
  <c r="F26" i="82"/>
  <c r="I25" i="82"/>
  <c r="J25" i="82" s="1"/>
  <c r="J74" i="81"/>
  <c r="D28" i="82"/>
  <c r="H27" i="82" s="1"/>
  <c r="K27" i="82" s="1"/>
  <c r="E27" i="82"/>
  <c r="J82" i="81"/>
  <c r="J75" i="81"/>
  <c r="J86" i="81" s="1"/>
  <c r="D24" i="80"/>
  <c r="H23" i="80" s="1"/>
  <c r="K23" i="80" s="1"/>
  <c r="E23" i="80"/>
  <c r="C7" i="77"/>
  <c r="C9" i="77" s="1"/>
  <c r="C10" i="77" s="1"/>
  <c r="C7" i="79"/>
  <c r="F22" i="80"/>
  <c r="I21" i="80"/>
  <c r="J21" i="80" s="1"/>
  <c r="H77" i="77"/>
  <c r="I73" i="77" s="1"/>
  <c r="I74" i="77" s="1"/>
  <c r="I76" i="77" s="1"/>
  <c r="J71" i="77"/>
  <c r="J72" i="77"/>
  <c r="K70" i="77"/>
  <c r="G78" i="77"/>
  <c r="I90" i="77"/>
  <c r="D26" i="78"/>
  <c r="H25" i="78" s="1"/>
  <c r="K25" i="78" s="1"/>
  <c r="E25" i="78"/>
  <c r="I23" i="78"/>
  <c r="J23" i="78" s="1"/>
  <c r="F24" i="78"/>
  <c r="G74" i="72"/>
  <c r="C7" i="56"/>
  <c r="C7" i="75"/>
  <c r="F24" i="76"/>
  <c r="I23" i="76"/>
  <c r="J23" i="76" s="1"/>
  <c r="G90" i="75"/>
  <c r="I70" i="75"/>
  <c r="H71" i="75"/>
  <c r="H72" i="75"/>
  <c r="D26" i="76"/>
  <c r="H25" i="76" s="1"/>
  <c r="K25" i="76" s="1"/>
  <c r="E25" i="76"/>
  <c r="G73" i="75"/>
  <c r="G74" i="75" s="1"/>
  <c r="G76" i="75" s="1"/>
  <c r="D26" i="74"/>
  <c r="E25" i="74"/>
  <c r="I23" i="74"/>
  <c r="J23" i="74" s="1"/>
  <c r="F24" i="74"/>
  <c r="I71" i="72"/>
  <c r="J70" i="72"/>
  <c r="I72" i="72"/>
  <c r="I74" i="72" s="1"/>
  <c r="H90" i="72"/>
  <c r="E25" i="73"/>
  <c r="D26" i="73"/>
  <c r="H25" i="73" s="1"/>
  <c r="K25" i="73" s="1"/>
  <c r="F24" i="73"/>
  <c r="I23" i="73"/>
  <c r="J23" i="73" s="1"/>
  <c r="C7" i="58"/>
  <c r="C7" i="72"/>
  <c r="I78" i="72"/>
  <c r="H24" i="73"/>
  <c r="K24" i="73" s="1"/>
  <c r="D24" i="71"/>
  <c r="H23" i="71" s="1"/>
  <c r="K23" i="71" s="1"/>
  <c r="E23" i="71"/>
  <c r="I21" i="71"/>
  <c r="J21" i="71" s="1"/>
  <c r="F22" i="71"/>
  <c r="H22" i="71"/>
  <c r="K22" i="71" s="1"/>
  <c r="C7" i="60"/>
  <c r="D26" i="70"/>
  <c r="H25" i="70" s="1"/>
  <c r="K25" i="70" s="1"/>
  <c r="E25" i="70"/>
  <c r="H24" i="70"/>
  <c r="K24" i="70" s="1"/>
  <c r="F24" i="70"/>
  <c r="I23" i="70"/>
  <c r="J23" i="70" s="1"/>
  <c r="E8" i="68"/>
  <c r="F9" i="68"/>
  <c r="E9" i="68"/>
  <c r="F8" i="68"/>
  <c r="E7" i="68"/>
  <c r="B8" i="68"/>
  <c r="F7" i="68"/>
  <c r="F10" i="68"/>
  <c r="F11" i="68"/>
  <c r="E11" i="68"/>
  <c r="D12" i="68"/>
  <c r="E10" i="67"/>
  <c r="F10" i="67"/>
  <c r="E8" i="67"/>
  <c r="E9" i="67"/>
  <c r="D11" i="67"/>
  <c r="G78" i="79" l="1"/>
  <c r="H78" i="79" s="1"/>
  <c r="J70" i="79"/>
  <c r="I71" i="79"/>
  <c r="I90" i="79" s="1"/>
  <c r="I72" i="79"/>
  <c r="C9" i="81"/>
  <c r="C10" i="81" s="1"/>
  <c r="C39" i="81" s="1"/>
  <c r="C6" i="81"/>
  <c r="C8" i="81" s="1"/>
  <c r="C6" i="31"/>
  <c r="P17" i="33"/>
  <c r="I26" i="82"/>
  <c r="J26" i="82" s="1"/>
  <c r="F27" i="82"/>
  <c r="J76" i="81"/>
  <c r="K74" i="81"/>
  <c r="D29" i="82"/>
  <c r="H28" i="82" s="1"/>
  <c r="K28" i="82" s="1"/>
  <c r="E28" i="82"/>
  <c r="K82" i="81"/>
  <c r="K75" i="81"/>
  <c r="K86" i="81" s="1"/>
  <c r="L71" i="81"/>
  <c r="M70" i="81"/>
  <c r="C9" i="79"/>
  <c r="C10" i="79" s="1"/>
  <c r="G653" i="79"/>
  <c r="I22" i="80"/>
  <c r="J22" i="80" s="1"/>
  <c r="F23" i="80"/>
  <c r="G653" i="77"/>
  <c r="D25" i="80"/>
  <c r="H24" i="80" s="1"/>
  <c r="K24" i="80" s="1"/>
  <c r="E24" i="80"/>
  <c r="C6" i="77"/>
  <c r="C8" i="77" s="1"/>
  <c r="C6" i="79"/>
  <c r="C8" i="79" s="1"/>
  <c r="H77" i="79"/>
  <c r="I73" i="79" s="1"/>
  <c r="I74" i="79" s="1"/>
  <c r="I76" i="79" s="1"/>
  <c r="C39" i="77"/>
  <c r="C25" i="77"/>
  <c r="H78" i="77"/>
  <c r="E26" i="78"/>
  <c r="D27" i="78"/>
  <c r="K71" i="77"/>
  <c r="L70" i="77"/>
  <c r="K72" i="77"/>
  <c r="J90" i="77"/>
  <c r="F25" i="78"/>
  <c r="I24" i="78"/>
  <c r="J24" i="78" s="1"/>
  <c r="I77" i="77"/>
  <c r="J73" i="77" s="1"/>
  <c r="J74" i="77" s="1"/>
  <c r="J76" i="77" s="1"/>
  <c r="G77" i="75"/>
  <c r="H73" i="75" s="1"/>
  <c r="H74" i="75" s="1"/>
  <c r="H76" i="75" s="1"/>
  <c r="G78" i="75"/>
  <c r="H90" i="75"/>
  <c r="I72" i="75"/>
  <c r="J70" i="75"/>
  <c r="I71" i="75"/>
  <c r="I24" i="76"/>
  <c r="J24" i="76" s="1"/>
  <c r="F25" i="76"/>
  <c r="C6" i="56"/>
  <c r="C6" i="75"/>
  <c r="C8" i="75" s="1"/>
  <c r="D27" i="76"/>
  <c r="H26" i="76" s="1"/>
  <c r="K26" i="76" s="1"/>
  <c r="E26" i="76"/>
  <c r="C9" i="75"/>
  <c r="C10" i="75" s="1"/>
  <c r="G653" i="75"/>
  <c r="E26" i="74"/>
  <c r="D27" i="74"/>
  <c r="H26" i="74" s="1"/>
  <c r="K26" i="74" s="1"/>
  <c r="I24" i="74"/>
  <c r="J24" i="74" s="1"/>
  <c r="F25" i="74"/>
  <c r="H25" i="74"/>
  <c r="K25" i="74" s="1"/>
  <c r="I24" i="73"/>
  <c r="J24" i="73" s="1"/>
  <c r="F25" i="73"/>
  <c r="J78" i="72"/>
  <c r="D27" i="73"/>
  <c r="E26" i="73"/>
  <c r="J72" i="72"/>
  <c r="J74" i="72" s="1"/>
  <c r="J71" i="72"/>
  <c r="K70" i="72"/>
  <c r="C6" i="58"/>
  <c r="C6" i="72"/>
  <c r="C8" i="72" s="1"/>
  <c r="G653" i="72"/>
  <c r="C9" i="72"/>
  <c r="C10" i="72" s="1"/>
  <c r="I90" i="72"/>
  <c r="I22" i="71"/>
  <c r="J22" i="71" s="1"/>
  <c r="F23" i="71"/>
  <c r="E24" i="71"/>
  <c r="D25" i="71"/>
  <c r="H24" i="71" s="1"/>
  <c r="K24" i="71" s="1"/>
  <c r="F25" i="70"/>
  <c r="I24" i="70"/>
  <c r="J24" i="70" s="1"/>
  <c r="E26" i="70"/>
  <c r="D27" i="70"/>
  <c r="C6" i="60"/>
  <c r="F12" i="68"/>
  <c r="E12" i="68"/>
  <c r="D13" i="68"/>
  <c r="E11" i="67"/>
  <c r="F11" i="67"/>
  <c r="D12" i="67"/>
  <c r="J71" i="79" l="1"/>
  <c r="J90" i="79" s="1"/>
  <c r="J72" i="79"/>
  <c r="K70" i="79"/>
  <c r="C25" i="81"/>
  <c r="P18" i="33"/>
  <c r="I27" i="82"/>
  <c r="J27" i="82" s="1"/>
  <c r="F28" i="82"/>
  <c r="E29" i="82"/>
  <c r="D30" i="82"/>
  <c r="H29" i="82" s="1"/>
  <c r="K29" i="82" s="1"/>
  <c r="L74" i="81"/>
  <c r="K76" i="81"/>
  <c r="N70" i="81"/>
  <c r="M71" i="81"/>
  <c r="L82" i="81"/>
  <c r="C40" i="81"/>
  <c r="D40" i="81" s="1"/>
  <c r="C42" i="81" s="1"/>
  <c r="C51" i="81" s="1"/>
  <c r="K41" i="81"/>
  <c r="C79" i="81"/>
  <c r="C80" i="81" s="1"/>
  <c r="L75" i="81"/>
  <c r="L86" i="81" s="1"/>
  <c r="C39" i="79"/>
  <c r="C25" i="79"/>
  <c r="I78" i="79"/>
  <c r="F24" i="80"/>
  <c r="I23" i="80"/>
  <c r="J23" i="80" s="1"/>
  <c r="I77" i="79"/>
  <c r="J73" i="79" s="1"/>
  <c r="J74" i="79" s="1"/>
  <c r="J76" i="79" s="1"/>
  <c r="D26" i="80"/>
  <c r="E25" i="80"/>
  <c r="J77" i="77"/>
  <c r="K73" i="77" s="1"/>
  <c r="K74" i="77" s="1"/>
  <c r="K76" i="77" s="1"/>
  <c r="F26" i="78"/>
  <c r="I25" i="78"/>
  <c r="J25" i="78" s="1"/>
  <c r="L71" i="77"/>
  <c r="M70" i="77"/>
  <c r="L72" i="77"/>
  <c r="D28" i="78"/>
  <c r="E27" i="78"/>
  <c r="H26" i="78"/>
  <c r="K26" i="78" s="1"/>
  <c r="I78" i="77"/>
  <c r="K90" i="77"/>
  <c r="C40" i="77"/>
  <c r="D40" i="77" s="1"/>
  <c r="C45" i="77" s="1"/>
  <c r="H84" i="77" s="1"/>
  <c r="C87" i="77"/>
  <c r="C88" i="77" s="1"/>
  <c r="C89" i="77" s="1"/>
  <c r="C91" i="77" s="1"/>
  <c r="C92" i="77" s="1"/>
  <c r="C97" i="77" s="1"/>
  <c r="C98" i="77" s="1"/>
  <c r="K41" i="77"/>
  <c r="C39" i="75"/>
  <c r="C25" i="75"/>
  <c r="J72" i="75"/>
  <c r="K70" i="75"/>
  <c r="J71" i="75"/>
  <c r="H77" i="75"/>
  <c r="I73" i="75" s="1"/>
  <c r="I74" i="75" s="1"/>
  <c r="I76" i="75" s="1"/>
  <c r="I90" i="75"/>
  <c r="I25" i="76"/>
  <c r="J25" i="76" s="1"/>
  <c r="F26" i="76"/>
  <c r="H78" i="75"/>
  <c r="E27" i="76"/>
  <c r="D28" i="76"/>
  <c r="H27" i="76" s="1"/>
  <c r="K27" i="76" s="1"/>
  <c r="F26" i="74"/>
  <c r="I25" i="74"/>
  <c r="J25" i="74" s="1"/>
  <c r="E27" i="74"/>
  <c r="D28" i="74"/>
  <c r="H27" i="74" s="1"/>
  <c r="K27" i="74" s="1"/>
  <c r="C25" i="72"/>
  <c r="C39" i="72"/>
  <c r="J90" i="72"/>
  <c r="E27" i="73"/>
  <c r="D28" i="73"/>
  <c r="H27" i="73" s="1"/>
  <c r="K27" i="73" s="1"/>
  <c r="I25" i="73"/>
  <c r="J25" i="73" s="1"/>
  <c r="F26" i="73"/>
  <c r="H26" i="73"/>
  <c r="K26" i="73" s="1"/>
  <c r="K72" i="72"/>
  <c r="K74" i="72" s="1"/>
  <c r="L70" i="72"/>
  <c r="K71" i="72"/>
  <c r="K78" i="72"/>
  <c r="F24" i="71"/>
  <c r="I23" i="71"/>
  <c r="J23" i="71" s="1"/>
  <c r="D26" i="71"/>
  <c r="E25" i="71"/>
  <c r="F26" i="70"/>
  <c r="I25" i="70"/>
  <c r="J25" i="70" s="1"/>
  <c r="D28" i="70"/>
  <c r="H27" i="70" s="1"/>
  <c r="K27" i="70" s="1"/>
  <c r="E27" i="70"/>
  <c r="H26" i="70"/>
  <c r="K26" i="70" s="1"/>
  <c r="D14" i="68"/>
  <c r="F13" i="68"/>
  <c r="E13" i="68"/>
  <c r="E12" i="67"/>
  <c r="F12" i="67"/>
  <c r="D13" i="67"/>
  <c r="C81" i="81" l="1"/>
  <c r="C83" i="81" s="1"/>
  <c r="C84" i="81" s="1"/>
  <c r="C89" i="81" s="1"/>
  <c r="C90" i="81" s="1"/>
  <c r="L70" i="79"/>
  <c r="K72" i="79"/>
  <c r="K71" i="79"/>
  <c r="K90" i="79" s="1"/>
  <c r="P19" i="33"/>
  <c r="Z77" i="81"/>
  <c r="N77" i="81"/>
  <c r="M77" i="81"/>
  <c r="D77" i="81"/>
  <c r="X77" i="81"/>
  <c r="L77" i="81"/>
  <c r="J77" i="81"/>
  <c r="W77" i="81"/>
  <c r="K77" i="81"/>
  <c r="V77" i="81"/>
  <c r="AG77" i="81"/>
  <c r="U77" i="81"/>
  <c r="I77" i="81"/>
  <c r="C48" i="81"/>
  <c r="AB77" i="81"/>
  <c r="AF77" i="81"/>
  <c r="T77" i="81"/>
  <c r="H77" i="81"/>
  <c r="R77" i="81"/>
  <c r="P77" i="81"/>
  <c r="AE77" i="81"/>
  <c r="S77" i="81"/>
  <c r="G77" i="81"/>
  <c r="C23" i="81"/>
  <c r="C31" i="81" s="1"/>
  <c r="AD77" i="81"/>
  <c r="F77" i="81"/>
  <c r="AC77" i="81"/>
  <c r="Q77" i="81"/>
  <c r="E77" i="81"/>
  <c r="AA77" i="81"/>
  <c r="O77" i="81"/>
  <c r="C77" i="81"/>
  <c r="D78" i="81" s="1"/>
  <c r="Y77" i="81"/>
  <c r="O70" i="81"/>
  <c r="N71" i="81"/>
  <c r="M82" i="81"/>
  <c r="L76" i="81"/>
  <c r="M74" i="81"/>
  <c r="E30" i="82"/>
  <c r="D31" i="82"/>
  <c r="H30" i="82" s="1"/>
  <c r="K30" i="82" s="1"/>
  <c r="F29" i="82"/>
  <c r="I28" i="82"/>
  <c r="J28" i="82" s="1"/>
  <c r="M75" i="81"/>
  <c r="M86" i="81" s="1"/>
  <c r="D27" i="80"/>
  <c r="H26" i="80" s="1"/>
  <c r="K26" i="80" s="1"/>
  <c r="E26" i="80"/>
  <c r="J77" i="79"/>
  <c r="K73" i="79" s="1"/>
  <c r="K74" i="79" s="1"/>
  <c r="K76" i="79" s="1"/>
  <c r="H25" i="80"/>
  <c r="K25" i="80" s="1"/>
  <c r="J78" i="79"/>
  <c r="F25" i="80"/>
  <c r="I24" i="80"/>
  <c r="J24" i="80" s="1"/>
  <c r="K41" i="79"/>
  <c r="C40" i="79"/>
  <c r="D40" i="79" s="1"/>
  <c r="C45" i="79" s="1"/>
  <c r="I84" i="79" s="1"/>
  <c r="C87" i="79"/>
  <c r="C88" i="79" s="1"/>
  <c r="C89" i="79" s="1"/>
  <c r="C91" i="79" s="1"/>
  <c r="C92" i="79" s="1"/>
  <c r="C97" i="79" s="1"/>
  <c r="C98" i="79" s="1"/>
  <c r="I26" i="78"/>
  <c r="J26" i="78" s="1"/>
  <c r="F27" i="78"/>
  <c r="E28" i="78"/>
  <c r="D29" i="78"/>
  <c r="H27" i="78"/>
  <c r="K27" i="78" s="1"/>
  <c r="M71" i="77"/>
  <c r="M72" i="77"/>
  <c r="N70" i="77"/>
  <c r="L90" i="77"/>
  <c r="I84" i="77"/>
  <c r="J78" i="77"/>
  <c r="K77" i="77"/>
  <c r="L73" i="77" s="1"/>
  <c r="L74" i="77" s="1"/>
  <c r="L76" i="77" s="1"/>
  <c r="C48" i="77"/>
  <c r="C23" i="77"/>
  <c r="C31" i="77" s="1"/>
  <c r="C84" i="77"/>
  <c r="D85" i="77" s="1"/>
  <c r="D84" i="77"/>
  <c r="E84" i="77"/>
  <c r="F84" i="77"/>
  <c r="G84" i="77"/>
  <c r="I77" i="75"/>
  <c r="J73" i="75" s="1"/>
  <c r="J74" i="75" s="1"/>
  <c r="J76" i="75" s="1"/>
  <c r="K72" i="75"/>
  <c r="K71" i="75"/>
  <c r="L70" i="75"/>
  <c r="E28" i="76"/>
  <c r="D29" i="76"/>
  <c r="J90" i="75"/>
  <c r="F27" i="76"/>
  <c r="I26" i="76"/>
  <c r="J26" i="76" s="1"/>
  <c r="I78" i="75"/>
  <c r="K41" i="75"/>
  <c r="C40" i="75"/>
  <c r="D40" i="75" s="1"/>
  <c r="C45" i="75" s="1"/>
  <c r="C87" i="75"/>
  <c r="C88" i="75" s="1"/>
  <c r="C89" i="75" s="1"/>
  <c r="C91" i="75" s="1"/>
  <c r="C92" i="75" s="1"/>
  <c r="C97" i="75" s="1"/>
  <c r="C98" i="75" s="1"/>
  <c r="F27" i="74"/>
  <c r="I26" i="74"/>
  <c r="J26" i="74" s="1"/>
  <c r="E28" i="74"/>
  <c r="D29" i="74"/>
  <c r="L78" i="72"/>
  <c r="F27" i="73"/>
  <c r="I26" i="73"/>
  <c r="J26" i="73" s="1"/>
  <c r="E28" i="73"/>
  <c r="D29" i="73"/>
  <c r="H28" i="73" s="1"/>
  <c r="K28" i="73" s="1"/>
  <c r="K90" i="72"/>
  <c r="C40" i="72"/>
  <c r="D40" i="72" s="1"/>
  <c r="C45" i="72" s="1"/>
  <c r="K41" i="72"/>
  <c r="C87" i="72"/>
  <c r="C88" i="72" s="1"/>
  <c r="C89" i="72" s="1"/>
  <c r="C91" i="72" s="1"/>
  <c r="C92" i="72" s="1"/>
  <c r="C97" i="72" s="1"/>
  <c r="C98" i="72" s="1"/>
  <c r="L72" i="72"/>
  <c r="L74" i="72" s="1"/>
  <c r="M70" i="72"/>
  <c r="L71" i="72"/>
  <c r="I24" i="71"/>
  <c r="J24" i="71" s="1"/>
  <c r="F25" i="71"/>
  <c r="E26" i="71"/>
  <c r="D27" i="71"/>
  <c r="H26" i="71" s="1"/>
  <c r="K26" i="71" s="1"/>
  <c r="H25" i="71"/>
  <c r="K25" i="71" s="1"/>
  <c r="I26" i="70"/>
  <c r="J26" i="70" s="1"/>
  <c r="F27" i="70"/>
  <c r="D29" i="70"/>
  <c r="E28" i="70"/>
  <c r="F14" i="68"/>
  <c r="E14" i="68"/>
  <c r="D15" i="68"/>
  <c r="E13" i="67"/>
  <c r="F13" i="67"/>
  <c r="D14" i="67"/>
  <c r="L71" i="79" l="1"/>
  <c r="L90" i="79" s="1"/>
  <c r="M70" i="79"/>
  <c r="L72" i="79"/>
  <c r="P20" i="33"/>
  <c r="E78" i="81"/>
  <c r="F78" i="81" s="1"/>
  <c r="G78" i="81" s="1"/>
  <c r="H78" i="81" s="1"/>
  <c r="I78" i="81" s="1"/>
  <c r="J78" i="81" s="1"/>
  <c r="K78" i="81" s="1"/>
  <c r="L78" i="81" s="1"/>
  <c r="M78" i="81" s="1"/>
  <c r="N78" i="81" s="1"/>
  <c r="O78" i="81" s="1"/>
  <c r="P78" i="81" s="1"/>
  <c r="Q78" i="81" s="1"/>
  <c r="R78" i="81" s="1"/>
  <c r="S78" i="81" s="1"/>
  <c r="T78" i="81" s="1"/>
  <c r="U78" i="81" s="1"/>
  <c r="V78" i="81" s="1"/>
  <c r="W78" i="81" s="1"/>
  <c r="X78" i="81" s="1"/>
  <c r="Y78" i="81" s="1"/>
  <c r="Z78" i="81" s="1"/>
  <c r="AA78" i="81" s="1"/>
  <c r="AB78" i="81" s="1"/>
  <c r="AC78" i="81" s="1"/>
  <c r="AD78" i="81" s="1"/>
  <c r="AE78" i="81" s="1"/>
  <c r="AF78" i="81" s="1"/>
  <c r="AG78" i="81" s="1"/>
  <c r="P70" i="81"/>
  <c r="O71" i="81"/>
  <c r="O75" i="81" s="1"/>
  <c r="O86" i="81" s="1"/>
  <c r="F30" i="82"/>
  <c r="I29" i="82"/>
  <c r="J29" i="82" s="1"/>
  <c r="N82" i="81"/>
  <c r="D32" i="82"/>
  <c r="H31" i="82" s="1"/>
  <c r="K31" i="82" s="1"/>
  <c r="E31" i="82"/>
  <c r="N74" i="81"/>
  <c r="AD87" i="81"/>
  <c r="R87" i="81"/>
  <c r="F87" i="81"/>
  <c r="AC87" i="81"/>
  <c r="Q87" i="81"/>
  <c r="E87" i="81"/>
  <c r="AB87" i="81"/>
  <c r="P87" i="81"/>
  <c r="D87" i="81"/>
  <c r="AA87" i="81"/>
  <c r="O87" i="81"/>
  <c r="Z87" i="81"/>
  <c r="N87" i="81"/>
  <c r="Y87" i="81"/>
  <c r="M87" i="81"/>
  <c r="X87" i="81"/>
  <c r="L87" i="81"/>
  <c r="AG87" i="81"/>
  <c r="U87" i="81"/>
  <c r="I87" i="81"/>
  <c r="H87" i="81"/>
  <c r="AF87" i="81"/>
  <c r="W87" i="81"/>
  <c r="AE87" i="81"/>
  <c r="V87" i="81"/>
  <c r="T87" i="81"/>
  <c r="S87" i="81"/>
  <c r="K87" i="81"/>
  <c r="J87" i="81"/>
  <c r="G87" i="81"/>
  <c r="C49" i="81"/>
  <c r="M76" i="81"/>
  <c r="N75" i="81"/>
  <c r="N86" i="81" s="1"/>
  <c r="J84" i="79"/>
  <c r="K78" i="79"/>
  <c r="C23" i="79"/>
  <c r="C31" i="79" s="1"/>
  <c r="C48" i="79"/>
  <c r="C84" i="79"/>
  <c r="D85" i="79" s="1"/>
  <c r="D84" i="79"/>
  <c r="E84" i="79"/>
  <c r="F84" i="79"/>
  <c r="G84" i="79"/>
  <c r="H84" i="79"/>
  <c r="I25" i="80"/>
  <c r="J25" i="80" s="1"/>
  <c r="F26" i="80"/>
  <c r="K77" i="79"/>
  <c r="L73" i="79" s="1"/>
  <c r="L74" i="79" s="1"/>
  <c r="L76" i="79" s="1"/>
  <c r="D28" i="80"/>
  <c r="E27" i="80"/>
  <c r="H28" i="78"/>
  <c r="K28" i="78" s="1"/>
  <c r="E85" i="77"/>
  <c r="F85" i="77" s="1"/>
  <c r="G85" i="77" s="1"/>
  <c r="H85" i="77" s="1"/>
  <c r="I85" i="77" s="1"/>
  <c r="J85" i="77" s="1"/>
  <c r="L77" i="77"/>
  <c r="M73" i="77" s="1"/>
  <c r="M74" i="77" s="1"/>
  <c r="M76" i="77" s="1"/>
  <c r="M95" i="77" s="1"/>
  <c r="H95" i="77"/>
  <c r="F95" i="77"/>
  <c r="E95" i="77"/>
  <c r="D95" i="77"/>
  <c r="L95" i="77"/>
  <c r="K95" i="77"/>
  <c r="J95" i="77"/>
  <c r="I95" i="77"/>
  <c r="G95" i="77"/>
  <c r="M90" i="77"/>
  <c r="N72" i="77"/>
  <c r="O70" i="77"/>
  <c r="N71" i="77"/>
  <c r="J84" i="77"/>
  <c r="K78" i="77"/>
  <c r="D30" i="78"/>
  <c r="E29" i="78"/>
  <c r="I27" i="78"/>
  <c r="J27" i="78" s="1"/>
  <c r="F28" i="78"/>
  <c r="C49" i="77"/>
  <c r="D30" i="76"/>
  <c r="H29" i="76" s="1"/>
  <c r="K29" i="76" s="1"/>
  <c r="E29" i="76"/>
  <c r="F28" i="76"/>
  <c r="I27" i="76"/>
  <c r="J27" i="76" s="1"/>
  <c r="H28" i="76"/>
  <c r="K28" i="76" s="1"/>
  <c r="J77" i="75"/>
  <c r="K73" i="75" s="1"/>
  <c r="K74" i="75" s="1"/>
  <c r="K76" i="75" s="1"/>
  <c r="I84" i="75"/>
  <c r="J78" i="75"/>
  <c r="L71" i="75"/>
  <c r="L72" i="75"/>
  <c r="M70" i="75"/>
  <c r="C23" i="75"/>
  <c r="C31" i="75" s="1"/>
  <c r="C48" i="75"/>
  <c r="C84" i="75"/>
  <c r="D85" i="75" s="1"/>
  <c r="D84" i="75"/>
  <c r="E84" i="75"/>
  <c r="F84" i="75"/>
  <c r="G84" i="75"/>
  <c r="K90" i="75"/>
  <c r="H84" i="75"/>
  <c r="I27" i="74"/>
  <c r="J27" i="74" s="1"/>
  <c r="F28" i="74"/>
  <c r="E29" i="74"/>
  <c r="D30" i="74"/>
  <c r="H28" i="74"/>
  <c r="K28" i="74" s="1"/>
  <c r="N70" i="72"/>
  <c r="M71" i="72"/>
  <c r="M72" i="72"/>
  <c r="M74" i="72" s="1"/>
  <c r="C48" i="72"/>
  <c r="C23" i="72"/>
  <c r="C31" i="72" s="1"/>
  <c r="C84" i="72"/>
  <c r="D85" i="72" s="1"/>
  <c r="D84" i="72"/>
  <c r="E84" i="72"/>
  <c r="F84" i="72"/>
  <c r="G84" i="72"/>
  <c r="H84" i="72"/>
  <c r="I84" i="72"/>
  <c r="J84" i="72"/>
  <c r="E29" i="73"/>
  <c r="D30" i="73"/>
  <c r="F28" i="73"/>
  <c r="I27" i="73"/>
  <c r="J27" i="73" s="1"/>
  <c r="K84" i="72"/>
  <c r="L90" i="72"/>
  <c r="M78" i="72"/>
  <c r="L84" i="72"/>
  <c r="D28" i="71"/>
  <c r="H27" i="71" s="1"/>
  <c r="K27" i="71" s="1"/>
  <c r="E27" i="71"/>
  <c r="I25" i="71"/>
  <c r="J25" i="71" s="1"/>
  <c r="F26" i="71"/>
  <c r="D30" i="70"/>
  <c r="H29" i="70" s="1"/>
  <c r="K29" i="70" s="1"/>
  <c r="E29" i="70"/>
  <c r="H28" i="70"/>
  <c r="K28" i="70" s="1"/>
  <c r="I27" i="70"/>
  <c r="J27" i="70" s="1"/>
  <c r="F28" i="70"/>
  <c r="F15" i="68"/>
  <c r="E15" i="68"/>
  <c r="D16" i="68"/>
  <c r="E14" i="67"/>
  <c r="F14" i="67"/>
  <c r="D15" i="67"/>
  <c r="M71" i="79" l="1"/>
  <c r="M90" i="79" s="1"/>
  <c r="N70" i="79"/>
  <c r="M72" i="79"/>
  <c r="P21" i="33"/>
  <c r="I30" i="82"/>
  <c r="J30" i="82" s="1"/>
  <c r="F31" i="82"/>
  <c r="D33" i="82"/>
  <c r="H32" i="82" s="1"/>
  <c r="K32" i="82" s="1"/>
  <c r="E32" i="82"/>
  <c r="N76" i="81"/>
  <c r="O76" i="81" s="1"/>
  <c r="O82" i="81"/>
  <c r="O74" i="81"/>
  <c r="Q70" i="81"/>
  <c r="P71" i="81"/>
  <c r="P75" i="81" s="1"/>
  <c r="P86" i="81" s="1"/>
  <c r="E85" i="79"/>
  <c r="F85" i="79" s="1"/>
  <c r="G85" i="79" s="1"/>
  <c r="H85" i="79" s="1"/>
  <c r="I85" i="79" s="1"/>
  <c r="J85" i="79" s="1"/>
  <c r="K85" i="79" s="1"/>
  <c r="K95" i="79"/>
  <c r="H95" i="79"/>
  <c r="J95" i="79"/>
  <c r="G95" i="79"/>
  <c r="L95" i="79"/>
  <c r="D95" i="79"/>
  <c r="I95" i="79"/>
  <c r="E95" i="79"/>
  <c r="F95" i="79"/>
  <c r="D29" i="80"/>
  <c r="H28" i="80" s="1"/>
  <c r="K28" i="80" s="1"/>
  <c r="E28" i="80"/>
  <c r="C49" i="79"/>
  <c r="L77" i="79"/>
  <c r="M73" i="79" s="1"/>
  <c r="M74" i="79" s="1"/>
  <c r="M76" i="79" s="1"/>
  <c r="M95" i="79" s="1"/>
  <c r="K84" i="79"/>
  <c r="L78" i="79"/>
  <c r="H27" i="80"/>
  <c r="K27" i="80" s="1"/>
  <c r="I26" i="80"/>
  <c r="J26" i="80" s="1"/>
  <c r="F27" i="80"/>
  <c r="K85" i="77"/>
  <c r="E30" i="78"/>
  <c r="D31" i="78"/>
  <c r="H30" i="78" s="1"/>
  <c r="K30" i="78" s="1"/>
  <c r="L78" i="77"/>
  <c r="K84" i="77"/>
  <c r="H29" i="78"/>
  <c r="K29" i="78" s="1"/>
  <c r="F29" i="78"/>
  <c r="I28" i="78"/>
  <c r="J28" i="78" s="1"/>
  <c r="M77" i="77"/>
  <c r="N73" i="77" s="1"/>
  <c r="N74" i="77" s="1"/>
  <c r="N76" i="77" s="1"/>
  <c r="N90" i="77"/>
  <c r="O72" i="77"/>
  <c r="P70" i="77"/>
  <c r="O71" i="77"/>
  <c r="E85" i="75"/>
  <c r="F85" i="75" s="1"/>
  <c r="G85" i="75" s="1"/>
  <c r="H85" i="75" s="1"/>
  <c r="I85" i="75" s="1"/>
  <c r="J85" i="75" s="1"/>
  <c r="K77" i="75"/>
  <c r="L73" i="75" s="1"/>
  <c r="L74" i="75" s="1"/>
  <c r="L76" i="75" s="1"/>
  <c r="L95" i="75" s="1"/>
  <c r="J84" i="75"/>
  <c r="K78" i="75"/>
  <c r="K95" i="75"/>
  <c r="F95" i="75"/>
  <c r="E95" i="75"/>
  <c r="D95" i="75"/>
  <c r="J95" i="75"/>
  <c r="H95" i="75"/>
  <c r="I95" i="75"/>
  <c r="G95" i="75"/>
  <c r="C49" i="75"/>
  <c r="I28" i="76"/>
  <c r="J28" i="76" s="1"/>
  <c r="F29" i="76"/>
  <c r="M71" i="75"/>
  <c r="N70" i="75"/>
  <c r="M72" i="75"/>
  <c r="L90" i="75"/>
  <c r="D31" i="76"/>
  <c r="E30" i="76"/>
  <c r="E30" i="74"/>
  <c r="D31" i="74"/>
  <c r="H29" i="74"/>
  <c r="K29" i="74" s="1"/>
  <c r="I28" i="74"/>
  <c r="J28" i="74" s="1"/>
  <c r="F29" i="74"/>
  <c r="W95" i="72"/>
  <c r="K95" i="72"/>
  <c r="V95" i="72"/>
  <c r="J95" i="72"/>
  <c r="AG95" i="72"/>
  <c r="U95" i="72"/>
  <c r="I95" i="72"/>
  <c r="AC95" i="72"/>
  <c r="Q95" i="72"/>
  <c r="E95" i="72"/>
  <c r="Y95" i="72"/>
  <c r="F95" i="72"/>
  <c r="T95" i="72"/>
  <c r="X95" i="72"/>
  <c r="D95" i="72"/>
  <c r="S95" i="72"/>
  <c r="O95" i="72"/>
  <c r="AE95" i="72"/>
  <c r="M95" i="72"/>
  <c r="R95" i="72"/>
  <c r="N95" i="72"/>
  <c r="P95" i="72"/>
  <c r="AF95" i="72"/>
  <c r="AD95" i="72"/>
  <c r="AB95" i="72"/>
  <c r="L95" i="72"/>
  <c r="AA95" i="72"/>
  <c r="H95" i="72"/>
  <c r="Z95" i="72"/>
  <c r="G95" i="72"/>
  <c r="E85" i="72"/>
  <c r="F85" i="72" s="1"/>
  <c r="G85" i="72" s="1"/>
  <c r="H85" i="72" s="1"/>
  <c r="I85" i="72" s="1"/>
  <c r="J85" i="72" s="1"/>
  <c r="K85" i="72" s="1"/>
  <c r="L85" i="72" s="1"/>
  <c r="M85" i="72" s="1"/>
  <c r="M84" i="72"/>
  <c r="N78" i="72"/>
  <c r="D31" i="73"/>
  <c r="H30" i="73" s="1"/>
  <c r="K30" i="73" s="1"/>
  <c r="E30" i="73"/>
  <c r="C49" i="72"/>
  <c r="I28" i="73"/>
  <c r="J28" i="73" s="1"/>
  <c r="F29" i="73"/>
  <c r="M90" i="72"/>
  <c r="H29" i="73"/>
  <c r="K29" i="73" s="1"/>
  <c r="N71" i="72"/>
  <c r="N72" i="72"/>
  <c r="N74" i="72" s="1"/>
  <c r="O70" i="72"/>
  <c r="I26" i="71"/>
  <c r="J26" i="71" s="1"/>
  <c r="F27" i="71"/>
  <c r="E28" i="71"/>
  <c r="D29" i="71"/>
  <c r="H28" i="71" s="1"/>
  <c r="K28" i="71" s="1"/>
  <c r="F29" i="70"/>
  <c r="I28" i="70"/>
  <c r="J28" i="70" s="1"/>
  <c r="D31" i="70"/>
  <c r="E30" i="70"/>
  <c r="E16" i="68"/>
  <c r="F16" i="68"/>
  <c r="D17" i="68"/>
  <c r="E15" i="67"/>
  <c r="F15" i="67"/>
  <c r="D16" i="67"/>
  <c r="O70" i="79" l="1"/>
  <c r="N72" i="79"/>
  <c r="N71" i="79"/>
  <c r="N90" i="79" s="1"/>
  <c r="P22" i="33"/>
  <c r="P76" i="81"/>
  <c r="I31" i="82"/>
  <c r="J31" i="82" s="1"/>
  <c r="F32" i="82"/>
  <c r="E33" i="82"/>
  <c r="D34" i="82"/>
  <c r="H33" i="82" s="1"/>
  <c r="K33" i="82" s="1"/>
  <c r="P74" i="81"/>
  <c r="P82" i="81"/>
  <c r="Q71" i="81"/>
  <c r="R70" i="81"/>
  <c r="L85" i="79"/>
  <c r="I27" i="80"/>
  <c r="J27" i="80" s="1"/>
  <c r="F28" i="80"/>
  <c r="E29" i="80"/>
  <c r="D30" i="80"/>
  <c r="H29" i="80" s="1"/>
  <c r="K29" i="80" s="1"/>
  <c r="M77" i="79"/>
  <c r="N73" i="79" s="1"/>
  <c r="N74" i="79" s="1"/>
  <c r="N76" i="79" s="1"/>
  <c r="L84" i="79"/>
  <c r="M78" i="79"/>
  <c r="L85" i="77"/>
  <c r="N77" i="77"/>
  <c r="O73" i="77" s="1"/>
  <c r="O74" i="77" s="1"/>
  <c r="O76" i="77" s="1"/>
  <c r="N95" i="77"/>
  <c r="P72" i="77"/>
  <c r="Q70" i="77"/>
  <c r="P71" i="77"/>
  <c r="L84" i="77"/>
  <c r="M78" i="77"/>
  <c r="O90" i="77"/>
  <c r="D32" i="78"/>
  <c r="E31" i="78"/>
  <c r="F30" i="78"/>
  <c r="I29" i="78"/>
  <c r="J29" i="78" s="1"/>
  <c r="K85" i="75"/>
  <c r="E31" i="76"/>
  <c r="D32" i="76"/>
  <c r="H31" i="76" s="1"/>
  <c r="K31" i="76" s="1"/>
  <c r="M90" i="75"/>
  <c r="L78" i="75"/>
  <c r="K84" i="75"/>
  <c r="L77" i="75"/>
  <c r="M73" i="75" s="1"/>
  <c r="M74" i="75" s="1"/>
  <c r="M76" i="75" s="1"/>
  <c r="N71" i="75"/>
  <c r="O70" i="75"/>
  <c r="N72" i="75"/>
  <c r="I29" i="76"/>
  <c r="J29" i="76" s="1"/>
  <c r="F30" i="76"/>
  <c r="H30" i="76"/>
  <c r="K30" i="76" s="1"/>
  <c r="F30" i="74"/>
  <c r="I29" i="74"/>
  <c r="J29" i="74" s="1"/>
  <c r="E31" i="74"/>
  <c r="D32" i="74"/>
  <c r="H31" i="74" s="1"/>
  <c r="K31" i="74" s="1"/>
  <c r="H30" i="74"/>
  <c r="K30" i="74" s="1"/>
  <c r="N85" i="72"/>
  <c r="N90" i="72"/>
  <c r="O78" i="72"/>
  <c r="N84" i="72"/>
  <c r="I29" i="73"/>
  <c r="J29" i="73" s="1"/>
  <c r="F30" i="73"/>
  <c r="O71" i="72"/>
  <c r="O72" i="72"/>
  <c r="O74" i="72" s="1"/>
  <c r="P70" i="72"/>
  <c r="E31" i="73"/>
  <c r="D32" i="73"/>
  <c r="F28" i="71"/>
  <c r="I27" i="71"/>
  <c r="J27" i="71" s="1"/>
  <c r="D30" i="71"/>
  <c r="E29" i="71"/>
  <c r="E31" i="70"/>
  <c r="D32" i="70"/>
  <c r="F30" i="70"/>
  <c r="I29" i="70"/>
  <c r="J29" i="70" s="1"/>
  <c r="H30" i="70"/>
  <c r="K30" i="70" s="1"/>
  <c r="D18" i="68"/>
  <c r="F17" i="68"/>
  <c r="E17" i="68"/>
  <c r="E16" i="67"/>
  <c r="F16" i="67"/>
  <c r="D17" i="67"/>
  <c r="O72" i="79" l="1"/>
  <c r="P70" i="79"/>
  <c r="O71" i="79"/>
  <c r="O90" i="79" s="1"/>
  <c r="P23" i="33"/>
  <c r="Q74" i="81"/>
  <c r="E34" i="82"/>
  <c r="D35" i="82"/>
  <c r="F33" i="82"/>
  <c r="I32" i="82"/>
  <c r="J32" i="82" s="1"/>
  <c r="Q82" i="81"/>
  <c r="Q75" i="81"/>
  <c r="Q86" i="81" s="1"/>
  <c r="S70" i="81"/>
  <c r="R71" i="81"/>
  <c r="R75" i="81" s="1"/>
  <c r="R86" i="81" s="1"/>
  <c r="M85" i="79"/>
  <c r="D31" i="80"/>
  <c r="H30" i="80" s="1"/>
  <c r="K30" i="80" s="1"/>
  <c r="E30" i="80"/>
  <c r="F29" i="80"/>
  <c r="I28" i="80"/>
  <c r="J28" i="80" s="1"/>
  <c r="M84" i="79"/>
  <c r="N78" i="79"/>
  <c r="N77" i="79"/>
  <c r="O73" i="79" s="1"/>
  <c r="O74" i="79" s="1"/>
  <c r="O76" i="79" s="1"/>
  <c r="N95" i="79"/>
  <c r="M85" i="77"/>
  <c r="N78" i="77"/>
  <c r="M84" i="77"/>
  <c r="P90" i="77"/>
  <c r="Q72" i="77"/>
  <c r="R70" i="77"/>
  <c r="Q71" i="77"/>
  <c r="O77" i="77"/>
  <c r="P73" i="77" s="1"/>
  <c r="P74" i="77" s="1"/>
  <c r="P76" i="77" s="1"/>
  <c r="O95" i="77"/>
  <c r="E32" i="78"/>
  <c r="D33" i="78"/>
  <c r="H32" i="78" s="1"/>
  <c r="K32" i="78" s="1"/>
  <c r="I30" i="78"/>
  <c r="J30" i="78" s="1"/>
  <c r="F31" i="78"/>
  <c r="H31" i="78"/>
  <c r="K31" i="78" s="1"/>
  <c r="L85" i="75"/>
  <c r="M77" i="75"/>
  <c r="N73" i="75" s="1"/>
  <c r="N74" i="75" s="1"/>
  <c r="N76" i="75" s="1"/>
  <c r="M95" i="75"/>
  <c r="M78" i="75"/>
  <c r="L84" i="75"/>
  <c r="N90" i="75"/>
  <c r="O72" i="75"/>
  <c r="P70" i="75"/>
  <c r="O71" i="75"/>
  <c r="E32" i="76"/>
  <c r="D33" i="76"/>
  <c r="H32" i="76" s="1"/>
  <c r="K32" i="76" s="1"/>
  <c r="F31" i="76"/>
  <c r="I30" i="76"/>
  <c r="J30" i="76" s="1"/>
  <c r="F31" i="74"/>
  <c r="I30" i="74"/>
  <c r="J30" i="74" s="1"/>
  <c r="E32" i="74"/>
  <c r="D33" i="74"/>
  <c r="O85" i="72"/>
  <c r="O84" i="72"/>
  <c r="P78" i="72"/>
  <c r="O90" i="72"/>
  <c r="E32" i="73"/>
  <c r="D33" i="73"/>
  <c r="H32" i="73" s="1"/>
  <c r="K32" i="73" s="1"/>
  <c r="F31" i="73"/>
  <c r="I30" i="73"/>
  <c r="J30" i="73" s="1"/>
  <c r="H31" i="73"/>
  <c r="K31" i="73" s="1"/>
  <c r="Q70" i="72"/>
  <c r="P71" i="72"/>
  <c r="P72" i="72"/>
  <c r="P74" i="72" s="1"/>
  <c r="E30" i="71"/>
  <c r="D31" i="71"/>
  <c r="H30" i="71" s="1"/>
  <c r="K30" i="71" s="1"/>
  <c r="F29" i="71"/>
  <c r="I28" i="71"/>
  <c r="J28" i="71" s="1"/>
  <c r="H29" i="71"/>
  <c r="K29" i="71" s="1"/>
  <c r="F31" i="70"/>
  <c r="I30" i="70"/>
  <c r="J30" i="70" s="1"/>
  <c r="E32" i="70"/>
  <c r="D33" i="70"/>
  <c r="H31" i="70"/>
  <c r="K31" i="70" s="1"/>
  <c r="D19" i="68"/>
  <c r="E18" i="68"/>
  <c r="F18" i="68"/>
  <c r="E17" i="67"/>
  <c r="F17" i="67"/>
  <c r="D18" i="67"/>
  <c r="P71" i="79" l="1"/>
  <c r="P90" i="79" s="1"/>
  <c r="Q70" i="79"/>
  <c r="P72" i="79"/>
  <c r="P24" i="33"/>
  <c r="S71" i="81"/>
  <c r="S75" i="81" s="1"/>
  <c r="S86" i="81" s="1"/>
  <c r="T70" i="81"/>
  <c r="D36" i="82"/>
  <c r="H35" i="82" s="1"/>
  <c r="K35" i="82" s="1"/>
  <c r="E35" i="82"/>
  <c r="F34" i="82"/>
  <c r="I33" i="82"/>
  <c r="J33" i="82" s="1"/>
  <c r="H34" i="82"/>
  <c r="K34" i="82" s="1"/>
  <c r="Q76" i="81"/>
  <c r="R76" i="81" s="1"/>
  <c r="R74" i="81"/>
  <c r="R82" i="81"/>
  <c r="N85" i="79"/>
  <c r="O77" i="79"/>
  <c r="P73" i="79" s="1"/>
  <c r="P74" i="79" s="1"/>
  <c r="P76" i="79" s="1"/>
  <c r="O95" i="79"/>
  <c r="F30" i="80"/>
  <c r="I29" i="80"/>
  <c r="J29" i="80" s="1"/>
  <c r="O78" i="79"/>
  <c r="N84" i="79"/>
  <c r="D32" i="80"/>
  <c r="E31" i="80"/>
  <c r="N85" i="77"/>
  <c r="P77" i="77"/>
  <c r="Q73" i="77" s="1"/>
  <c r="Q74" i="77" s="1"/>
  <c r="Q76" i="77" s="1"/>
  <c r="P95" i="77"/>
  <c r="R71" i="77"/>
  <c r="R72" i="77"/>
  <c r="S70" i="77"/>
  <c r="D34" i="78"/>
  <c r="H33" i="78" s="1"/>
  <c r="K33" i="78" s="1"/>
  <c r="E33" i="78"/>
  <c r="I31" i="78"/>
  <c r="J31" i="78" s="1"/>
  <c r="F32" i="78"/>
  <c r="N84" i="77"/>
  <c r="O78" i="77"/>
  <c r="Q90" i="77"/>
  <c r="M85" i="75"/>
  <c r="N77" i="75"/>
  <c r="O73" i="75" s="1"/>
  <c r="O74" i="75" s="1"/>
  <c r="O76" i="75" s="1"/>
  <c r="N95" i="75"/>
  <c r="N78" i="75"/>
  <c r="M84" i="75"/>
  <c r="F32" i="76"/>
  <c r="I31" i="76"/>
  <c r="J31" i="76" s="1"/>
  <c r="O90" i="75"/>
  <c r="D34" i="76"/>
  <c r="H33" i="76" s="1"/>
  <c r="K33" i="76" s="1"/>
  <c r="E33" i="76"/>
  <c r="P72" i="75"/>
  <c r="P71" i="75"/>
  <c r="Q70" i="75"/>
  <c r="E33" i="74"/>
  <c r="D34" i="74"/>
  <c r="I31" i="74"/>
  <c r="J31" i="74" s="1"/>
  <c r="F32" i="74"/>
  <c r="H32" i="74"/>
  <c r="K32" i="74" s="1"/>
  <c r="P85" i="72"/>
  <c r="F32" i="73"/>
  <c r="I31" i="73"/>
  <c r="J31" i="73" s="1"/>
  <c r="P90" i="72"/>
  <c r="P84" i="72"/>
  <c r="Q78" i="72"/>
  <c r="E33" i="73"/>
  <c r="D34" i="73"/>
  <c r="H33" i="73" s="1"/>
  <c r="K33" i="73" s="1"/>
  <c r="Q71" i="72"/>
  <c r="Q72" i="72"/>
  <c r="Q74" i="72" s="1"/>
  <c r="R70" i="72"/>
  <c r="D32" i="71"/>
  <c r="H31" i="71" s="1"/>
  <c r="K31" i="71" s="1"/>
  <c r="E31" i="71"/>
  <c r="I29" i="71"/>
  <c r="J29" i="71" s="1"/>
  <c r="F30" i="71"/>
  <c r="I31" i="70"/>
  <c r="J31" i="70" s="1"/>
  <c r="F32" i="70"/>
  <c r="D34" i="70"/>
  <c r="E33" i="70"/>
  <c r="H32" i="70"/>
  <c r="K32" i="70" s="1"/>
  <c r="F19" i="68"/>
  <c r="E19" i="68"/>
  <c r="D20" i="68"/>
  <c r="E18" i="67"/>
  <c r="F18" i="67"/>
  <c r="D19" i="67"/>
  <c r="Q72" i="79" l="1"/>
  <c r="Q71" i="79"/>
  <c r="Q90" i="79" s="1"/>
  <c r="R70" i="79"/>
  <c r="P25" i="33"/>
  <c r="S76" i="81"/>
  <c r="I34" i="82"/>
  <c r="J34" i="82" s="1"/>
  <c r="F35" i="82"/>
  <c r="D37" i="82"/>
  <c r="H36" i="82" s="1"/>
  <c r="K36" i="82" s="1"/>
  <c r="E36" i="82"/>
  <c r="T71" i="81"/>
  <c r="U70" i="81"/>
  <c r="S74" i="81"/>
  <c r="S82" i="81"/>
  <c r="O85" i="79"/>
  <c r="P77" i="79"/>
  <c r="Q73" i="79" s="1"/>
  <c r="P95" i="79"/>
  <c r="I30" i="80"/>
  <c r="J30" i="80" s="1"/>
  <c r="F31" i="80"/>
  <c r="D33" i="80"/>
  <c r="H32" i="80" s="1"/>
  <c r="K32" i="80" s="1"/>
  <c r="E32" i="80"/>
  <c r="H31" i="80"/>
  <c r="K31" i="80" s="1"/>
  <c r="O84" i="79"/>
  <c r="P78" i="79"/>
  <c r="O85" i="77"/>
  <c r="T70" i="77"/>
  <c r="S71" i="77"/>
  <c r="S72" i="77"/>
  <c r="Q77" i="77"/>
  <c r="R73" i="77" s="1"/>
  <c r="R74" i="77" s="1"/>
  <c r="R76" i="77" s="1"/>
  <c r="Q95" i="77"/>
  <c r="R90" i="77"/>
  <c r="F33" i="78"/>
  <c r="I32" i="78"/>
  <c r="J32" i="78" s="1"/>
  <c r="E34" i="78"/>
  <c r="D35" i="78"/>
  <c r="H34" i="78" s="1"/>
  <c r="K34" i="78" s="1"/>
  <c r="P78" i="77"/>
  <c r="O84" i="77"/>
  <c r="N85" i="75"/>
  <c r="O77" i="75"/>
  <c r="P73" i="75" s="1"/>
  <c r="P74" i="75" s="1"/>
  <c r="P76" i="75" s="1"/>
  <c r="O95" i="75"/>
  <c r="O78" i="75"/>
  <c r="N84" i="75"/>
  <c r="Q72" i="75"/>
  <c r="Q71" i="75"/>
  <c r="R70" i="75"/>
  <c r="P90" i="75"/>
  <c r="I32" i="76"/>
  <c r="J32" i="76" s="1"/>
  <c r="F33" i="76"/>
  <c r="D35" i="76"/>
  <c r="H34" i="76" s="1"/>
  <c r="K34" i="76" s="1"/>
  <c r="E34" i="76"/>
  <c r="E34" i="74"/>
  <c r="D35" i="74"/>
  <c r="H33" i="74"/>
  <c r="K33" i="74" s="1"/>
  <c r="I32" i="74"/>
  <c r="J32" i="74" s="1"/>
  <c r="F33" i="74"/>
  <c r="Q85" i="72"/>
  <c r="R78" i="72"/>
  <c r="Q84" i="72"/>
  <c r="R71" i="72"/>
  <c r="R72" i="72"/>
  <c r="R74" i="72" s="1"/>
  <c r="S70" i="72"/>
  <c r="Q90" i="72"/>
  <c r="I32" i="73"/>
  <c r="J32" i="73" s="1"/>
  <c r="F33" i="73"/>
  <c r="D35" i="73"/>
  <c r="H34" i="73" s="1"/>
  <c r="K34" i="73" s="1"/>
  <c r="E34" i="73"/>
  <c r="I30" i="71"/>
  <c r="J30" i="71" s="1"/>
  <c r="F31" i="71"/>
  <c r="E32" i="71"/>
  <c r="D33" i="71"/>
  <c r="H32" i="71" s="1"/>
  <c r="K32" i="71" s="1"/>
  <c r="I32" i="70"/>
  <c r="J32" i="70" s="1"/>
  <c r="F33" i="70"/>
  <c r="E34" i="70"/>
  <c r="D35" i="70"/>
  <c r="H34" i="70" s="1"/>
  <c r="K34" i="70" s="1"/>
  <c r="H33" i="70"/>
  <c r="K33" i="70" s="1"/>
  <c r="F20" i="68"/>
  <c r="D21" i="68"/>
  <c r="E20" i="68"/>
  <c r="E19" i="67"/>
  <c r="F19" i="67"/>
  <c r="D20" i="67"/>
  <c r="Q74" i="79" l="1"/>
  <c r="Q76" i="79" s="1"/>
  <c r="S70" i="79"/>
  <c r="R72" i="79"/>
  <c r="R71" i="79"/>
  <c r="R90" i="79" s="1"/>
  <c r="P26" i="33"/>
  <c r="T74" i="81"/>
  <c r="U71" i="81"/>
  <c r="V70" i="81"/>
  <c r="T82" i="81"/>
  <c r="U75" i="81"/>
  <c r="U86" i="81" s="1"/>
  <c r="I35" i="82"/>
  <c r="J35" i="82" s="1"/>
  <c r="F36" i="82"/>
  <c r="E37" i="82"/>
  <c r="D38" i="82"/>
  <c r="T75" i="81"/>
  <c r="P85" i="79"/>
  <c r="F32" i="80"/>
  <c r="I31" i="80"/>
  <c r="J31" i="80" s="1"/>
  <c r="D34" i="80"/>
  <c r="E33" i="80"/>
  <c r="P84" i="79"/>
  <c r="Q78" i="79"/>
  <c r="Q77" i="79"/>
  <c r="R73" i="79" s="1"/>
  <c r="R74" i="79" s="1"/>
  <c r="R76" i="79" s="1"/>
  <c r="Q95" i="79"/>
  <c r="P85" i="77"/>
  <c r="R77" i="77"/>
  <c r="S73" i="77" s="1"/>
  <c r="S74" i="77" s="1"/>
  <c r="S76" i="77" s="1"/>
  <c r="R95" i="77"/>
  <c r="F34" i="78"/>
  <c r="I33" i="78"/>
  <c r="J33" i="78" s="1"/>
  <c r="S90" i="77"/>
  <c r="T71" i="77"/>
  <c r="U70" i="77"/>
  <c r="T72" i="77"/>
  <c r="P84" i="77"/>
  <c r="Q78" i="77"/>
  <c r="D36" i="78"/>
  <c r="E35" i="78"/>
  <c r="O85" i="75"/>
  <c r="P77" i="75"/>
  <c r="Q73" i="75" s="1"/>
  <c r="Q74" i="75" s="1"/>
  <c r="Q76" i="75" s="1"/>
  <c r="P95" i="75"/>
  <c r="O84" i="75"/>
  <c r="P78" i="75"/>
  <c r="R71" i="75"/>
  <c r="R72" i="75"/>
  <c r="S70" i="75"/>
  <c r="Q90" i="75"/>
  <c r="I33" i="76"/>
  <c r="J33" i="76" s="1"/>
  <c r="F34" i="76"/>
  <c r="E35" i="76"/>
  <c r="D36" i="76"/>
  <c r="E35" i="74"/>
  <c r="D36" i="74"/>
  <c r="H34" i="74"/>
  <c r="K34" i="74" s="1"/>
  <c r="F34" i="74"/>
  <c r="I33" i="74"/>
  <c r="J33" i="74" s="1"/>
  <c r="R85" i="72"/>
  <c r="S71" i="72"/>
  <c r="T70" i="72"/>
  <c r="S72" i="72"/>
  <c r="S74" i="72" s="1"/>
  <c r="R90" i="72"/>
  <c r="I33" i="73"/>
  <c r="J33" i="73" s="1"/>
  <c r="F34" i="73"/>
  <c r="S78" i="72"/>
  <c r="R84" i="72"/>
  <c r="E35" i="73"/>
  <c r="D36" i="73"/>
  <c r="H35" i="73" s="1"/>
  <c r="K35" i="73" s="1"/>
  <c r="D34" i="71"/>
  <c r="E33" i="71"/>
  <c r="F32" i="71"/>
  <c r="I31" i="71"/>
  <c r="J31" i="71" s="1"/>
  <c r="E35" i="70"/>
  <c r="D36" i="70"/>
  <c r="F34" i="70"/>
  <c r="I33" i="70"/>
  <c r="J33" i="70" s="1"/>
  <c r="D22" i="68"/>
  <c r="F21" i="68"/>
  <c r="E21" i="68"/>
  <c r="E20" i="67"/>
  <c r="F20" i="67"/>
  <c r="D21" i="67"/>
  <c r="S71" i="79" l="1"/>
  <c r="S90" i="79" s="1"/>
  <c r="T70" i="79"/>
  <c r="S72" i="79"/>
  <c r="P27" i="33"/>
  <c r="E38" i="82"/>
  <c r="D39" i="82"/>
  <c r="V71" i="81"/>
  <c r="W70" i="81"/>
  <c r="V75" i="81"/>
  <c r="V86" i="81" s="1"/>
  <c r="U82" i="81"/>
  <c r="U74" i="81"/>
  <c r="H37" i="82"/>
  <c r="K37" i="82" s="1"/>
  <c r="F37" i="82"/>
  <c r="I36" i="82"/>
  <c r="J36" i="82" s="1"/>
  <c r="T86" i="81"/>
  <c r="T76" i="81"/>
  <c r="U76" i="81" s="1"/>
  <c r="Q85" i="79"/>
  <c r="R77" i="79"/>
  <c r="S73" i="79" s="1"/>
  <c r="S74" i="79" s="1"/>
  <c r="S76" i="79" s="1"/>
  <c r="R95" i="79"/>
  <c r="F33" i="80"/>
  <c r="I32" i="80"/>
  <c r="J32" i="80" s="1"/>
  <c r="D35" i="80"/>
  <c r="H34" i="80" s="1"/>
  <c r="K34" i="80" s="1"/>
  <c r="E34" i="80"/>
  <c r="H33" i="80"/>
  <c r="K33" i="80" s="1"/>
  <c r="Q84" i="79"/>
  <c r="R78" i="79"/>
  <c r="Q85" i="77"/>
  <c r="I34" i="78"/>
  <c r="J34" i="78" s="1"/>
  <c r="F35" i="78"/>
  <c r="E36" i="78"/>
  <c r="D37" i="78"/>
  <c r="H36" i="78" s="1"/>
  <c r="K36" i="78" s="1"/>
  <c r="S77" i="77"/>
  <c r="T73" i="77" s="1"/>
  <c r="T74" i="77" s="1"/>
  <c r="T76" i="77" s="1"/>
  <c r="S95" i="77"/>
  <c r="Q84" i="77"/>
  <c r="R78" i="77"/>
  <c r="T90" i="77"/>
  <c r="U71" i="77"/>
  <c r="U72" i="77"/>
  <c r="V70" i="77"/>
  <c r="H35" i="78"/>
  <c r="K35" i="78" s="1"/>
  <c r="P85" i="75"/>
  <c r="R90" i="75"/>
  <c r="P84" i="75"/>
  <c r="Q78" i="75"/>
  <c r="E36" i="76"/>
  <c r="D37" i="76"/>
  <c r="F35" i="76"/>
  <c r="I34" i="76"/>
  <c r="J34" i="76" s="1"/>
  <c r="S71" i="75"/>
  <c r="T70" i="75"/>
  <c r="S72" i="75"/>
  <c r="H35" i="76"/>
  <c r="K35" i="76" s="1"/>
  <c r="Q77" i="75"/>
  <c r="R73" i="75" s="1"/>
  <c r="R74" i="75" s="1"/>
  <c r="R76" i="75" s="1"/>
  <c r="Q95" i="75"/>
  <c r="E36" i="74"/>
  <c r="D37" i="74"/>
  <c r="F35" i="74"/>
  <c r="I34" i="74"/>
  <c r="J34" i="74" s="1"/>
  <c r="H35" i="74"/>
  <c r="K35" i="74" s="1"/>
  <c r="S85" i="72"/>
  <c r="E36" i="73"/>
  <c r="D37" i="73"/>
  <c r="T71" i="72"/>
  <c r="U70" i="72"/>
  <c r="T72" i="72"/>
  <c r="T74" i="72" s="1"/>
  <c r="S84" i="72"/>
  <c r="T78" i="72"/>
  <c r="S90" i="72"/>
  <c r="F35" i="73"/>
  <c r="I34" i="73"/>
  <c r="J34" i="73" s="1"/>
  <c r="F33" i="71"/>
  <c r="I32" i="71"/>
  <c r="J32" i="71" s="1"/>
  <c r="E34" i="71"/>
  <c r="D35" i="71"/>
  <c r="H33" i="71"/>
  <c r="K33" i="71" s="1"/>
  <c r="E36" i="70"/>
  <c r="D37" i="70"/>
  <c r="F35" i="70"/>
  <c r="I34" i="70"/>
  <c r="J34" i="70" s="1"/>
  <c r="H35" i="70"/>
  <c r="K35" i="70" s="1"/>
  <c r="E22" i="68"/>
  <c r="D23" i="68"/>
  <c r="F22" i="68"/>
  <c r="E21" i="67"/>
  <c r="F21" i="67"/>
  <c r="D22" i="67"/>
  <c r="T72" i="79" l="1"/>
  <c r="T71" i="79"/>
  <c r="T90" i="79" s="1"/>
  <c r="U70" i="79"/>
  <c r="P28" i="33"/>
  <c r="V74" i="81"/>
  <c r="X70" i="81"/>
  <c r="W71" i="81"/>
  <c r="W75" i="81"/>
  <c r="W86" i="81" s="1"/>
  <c r="V82" i="81"/>
  <c r="V76" i="81"/>
  <c r="D40" i="82"/>
  <c r="H39" i="82" s="1"/>
  <c r="K39" i="82" s="1"/>
  <c r="E39" i="82"/>
  <c r="F38" i="82"/>
  <c r="I37" i="82"/>
  <c r="J37" i="82" s="1"/>
  <c r="H38" i="82"/>
  <c r="K38" i="82" s="1"/>
  <c r="R85" i="79"/>
  <c r="D36" i="80"/>
  <c r="H35" i="80" s="1"/>
  <c r="K35" i="80" s="1"/>
  <c r="E35" i="80"/>
  <c r="I33" i="80"/>
  <c r="J33" i="80" s="1"/>
  <c r="F34" i="80"/>
  <c r="R84" i="79"/>
  <c r="S78" i="79"/>
  <c r="S77" i="79"/>
  <c r="T73" i="79" s="1"/>
  <c r="T74" i="79" s="1"/>
  <c r="T76" i="79" s="1"/>
  <c r="S95" i="79"/>
  <c r="R85" i="77"/>
  <c r="T77" i="77"/>
  <c r="U73" i="77" s="1"/>
  <c r="U74" i="77" s="1"/>
  <c r="U76" i="77" s="1"/>
  <c r="T95" i="77"/>
  <c r="D38" i="78"/>
  <c r="H37" i="78" s="1"/>
  <c r="K37" i="78" s="1"/>
  <c r="E37" i="78"/>
  <c r="I35" i="78"/>
  <c r="J35" i="78" s="1"/>
  <c r="F36" i="78"/>
  <c r="V71" i="77"/>
  <c r="V72" i="77"/>
  <c r="W70" i="77"/>
  <c r="U90" i="77"/>
  <c r="R84" i="77"/>
  <c r="S78" i="77"/>
  <c r="T85" i="72"/>
  <c r="Q85" i="75"/>
  <c r="R77" i="75"/>
  <c r="S73" i="75" s="1"/>
  <c r="S74" i="75" s="1"/>
  <c r="S76" i="75" s="1"/>
  <c r="R95" i="75"/>
  <c r="D38" i="76"/>
  <c r="H37" i="76" s="1"/>
  <c r="K37" i="76" s="1"/>
  <c r="E37" i="76"/>
  <c r="Q84" i="75"/>
  <c r="R78" i="75"/>
  <c r="F36" i="76"/>
  <c r="I35" i="76"/>
  <c r="J35" i="76" s="1"/>
  <c r="H36" i="76"/>
  <c r="K36" i="76" s="1"/>
  <c r="S90" i="75"/>
  <c r="U70" i="75"/>
  <c r="T71" i="75"/>
  <c r="T72" i="75"/>
  <c r="D38" i="74"/>
  <c r="H37" i="74" s="1"/>
  <c r="K37" i="74" s="1"/>
  <c r="E37" i="74"/>
  <c r="I35" i="74"/>
  <c r="J35" i="74" s="1"/>
  <c r="F36" i="74"/>
  <c r="H36" i="74"/>
  <c r="K36" i="74" s="1"/>
  <c r="T84" i="72"/>
  <c r="U78" i="72"/>
  <c r="F36" i="73"/>
  <c r="I35" i="73"/>
  <c r="J35" i="73" s="1"/>
  <c r="U72" i="72"/>
  <c r="U74" i="72" s="1"/>
  <c r="V70" i="72"/>
  <c r="U71" i="72"/>
  <c r="E37" i="73"/>
  <c r="D38" i="73"/>
  <c r="H37" i="73" s="1"/>
  <c r="K37" i="73" s="1"/>
  <c r="H36" i="73"/>
  <c r="K36" i="73" s="1"/>
  <c r="T90" i="72"/>
  <c r="D36" i="71"/>
  <c r="H35" i="71" s="1"/>
  <c r="K35" i="71" s="1"/>
  <c r="E35" i="71"/>
  <c r="I33" i="71"/>
  <c r="J33" i="71" s="1"/>
  <c r="F34" i="71"/>
  <c r="H34" i="71"/>
  <c r="K34" i="71" s="1"/>
  <c r="D38" i="70"/>
  <c r="E37" i="70"/>
  <c r="I35" i="70"/>
  <c r="J35" i="70" s="1"/>
  <c r="F36" i="70"/>
  <c r="H36" i="70"/>
  <c r="K36" i="70" s="1"/>
  <c r="F23" i="68"/>
  <c r="E23" i="68"/>
  <c r="D24" i="68"/>
  <c r="E22" i="67"/>
  <c r="F22" i="67"/>
  <c r="D23" i="67"/>
  <c r="V70" i="79" l="1"/>
  <c r="U71" i="79"/>
  <c r="U90" i="79" s="1"/>
  <c r="U72" i="79"/>
  <c r="P29" i="33"/>
  <c r="W76" i="81"/>
  <c r="I38" i="82"/>
  <c r="J38" i="82" s="1"/>
  <c r="F39" i="82"/>
  <c r="W82" i="81"/>
  <c r="X71" i="81"/>
  <c r="Y70" i="81"/>
  <c r="W74" i="81"/>
  <c r="D41" i="82"/>
  <c r="E40" i="82"/>
  <c r="S85" i="79"/>
  <c r="I34" i="80"/>
  <c r="J34" i="80" s="1"/>
  <c r="F35" i="80"/>
  <c r="T77" i="79"/>
  <c r="U73" i="79" s="1"/>
  <c r="U74" i="79" s="1"/>
  <c r="U76" i="79" s="1"/>
  <c r="T95" i="79"/>
  <c r="D37" i="80"/>
  <c r="E36" i="80"/>
  <c r="S84" i="79"/>
  <c r="T78" i="79"/>
  <c r="S85" i="77"/>
  <c r="U77" i="77"/>
  <c r="V73" i="77" s="1"/>
  <c r="V74" i="77" s="1"/>
  <c r="U95" i="77"/>
  <c r="W71" i="77"/>
  <c r="W72" i="77"/>
  <c r="X70" i="77"/>
  <c r="F37" i="78"/>
  <c r="I36" i="78"/>
  <c r="J36" i="78" s="1"/>
  <c r="S84" i="77"/>
  <c r="T78" i="77"/>
  <c r="V90" i="77"/>
  <c r="E38" i="78"/>
  <c r="D39" i="78"/>
  <c r="U85" i="72"/>
  <c r="R85" i="75"/>
  <c r="I36" i="76"/>
  <c r="J36" i="76" s="1"/>
  <c r="F37" i="76"/>
  <c r="S78" i="75"/>
  <c r="R84" i="75"/>
  <c r="D39" i="76"/>
  <c r="H38" i="76" s="1"/>
  <c r="K38" i="76" s="1"/>
  <c r="E38" i="76"/>
  <c r="S77" i="75"/>
  <c r="T73" i="75" s="1"/>
  <c r="T74" i="75" s="1"/>
  <c r="T76" i="75" s="1"/>
  <c r="S95" i="75"/>
  <c r="T90" i="75"/>
  <c r="U71" i="75"/>
  <c r="V70" i="75"/>
  <c r="U72" i="75"/>
  <c r="I36" i="74"/>
  <c r="J36" i="74" s="1"/>
  <c r="F37" i="74"/>
  <c r="E38" i="74"/>
  <c r="D39" i="74"/>
  <c r="I36" i="73"/>
  <c r="J36" i="73" s="1"/>
  <c r="F37" i="73"/>
  <c r="U84" i="72"/>
  <c r="V85" i="72" s="1"/>
  <c r="V78" i="72"/>
  <c r="U90" i="72"/>
  <c r="V72" i="72"/>
  <c r="V74" i="72" s="1"/>
  <c r="V71" i="72"/>
  <c r="W70" i="72"/>
  <c r="D39" i="73"/>
  <c r="H38" i="73" s="1"/>
  <c r="K38" i="73" s="1"/>
  <c r="E38" i="73"/>
  <c r="I34" i="71"/>
  <c r="J34" i="71" s="1"/>
  <c r="F35" i="71"/>
  <c r="E36" i="71"/>
  <c r="D37" i="71"/>
  <c r="H36" i="71" s="1"/>
  <c r="K36" i="71" s="1"/>
  <c r="E38" i="70"/>
  <c r="D39" i="70"/>
  <c r="H38" i="70" s="1"/>
  <c r="K38" i="70" s="1"/>
  <c r="I36" i="70"/>
  <c r="J36" i="70" s="1"/>
  <c r="F37" i="70"/>
  <c r="H37" i="70"/>
  <c r="K37" i="70" s="1"/>
  <c r="D25" i="68"/>
  <c r="F24" i="68"/>
  <c r="E24" i="68"/>
  <c r="E23" i="67"/>
  <c r="F23" i="67"/>
  <c r="D24" i="67"/>
  <c r="V71" i="79" l="1"/>
  <c r="V90" i="79" s="1"/>
  <c r="V72" i="79"/>
  <c r="W70" i="79"/>
  <c r="P30" i="33"/>
  <c r="I39" i="82"/>
  <c r="J39" i="82" s="1"/>
  <c r="F40" i="82"/>
  <c r="Z70" i="81"/>
  <c r="Y71" i="81"/>
  <c r="X82" i="81"/>
  <c r="Y75" i="81"/>
  <c r="Y86" i="81" s="1"/>
  <c r="X75" i="81"/>
  <c r="X86" i="81" s="1"/>
  <c r="E41" i="82"/>
  <c r="D42" i="82"/>
  <c r="H41" i="82" s="1"/>
  <c r="K41" i="82" s="1"/>
  <c r="X74" i="81"/>
  <c r="H40" i="82"/>
  <c r="K40" i="82" s="1"/>
  <c r="T85" i="79"/>
  <c r="D38" i="80"/>
  <c r="H37" i="80" s="1"/>
  <c r="K37" i="80" s="1"/>
  <c r="E37" i="80"/>
  <c r="U77" i="79"/>
  <c r="V73" i="79" s="1"/>
  <c r="V74" i="79" s="1"/>
  <c r="U95" i="79"/>
  <c r="U78" i="79"/>
  <c r="T84" i="79"/>
  <c r="I35" i="80"/>
  <c r="J35" i="80" s="1"/>
  <c r="F36" i="80"/>
  <c r="H36" i="80"/>
  <c r="K36" i="80" s="1"/>
  <c r="T85" i="77"/>
  <c r="F38" i="78"/>
  <c r="I37" i="78"/>
  <c r="J37" i="78" s="1"/>
  <c r="W90" i="77"/>
  <c r="X71" i="77"/>
  <c r="Y70" i="77"/>
  <c r="X72" i="77"/>
  <c r="D40" i="78"/>
  <c r="E39" i="78"/>
  <c r="T84" i="77"/>
  <c r="U78" i="77"/>
  <c r="V76" i="77"/>
  <c r="H38" i="78"/>
  <c r="K38" i="78" s="1"/>
  <c r="S85" i="75"/>
  <c r="T77" i="75"/>
  <c r="U73" i="75" s="1"/>
  <c r="T95" i="75"/>
  <c r="E39" i="76"/>
  <c r="D40" i="76"/>
  <c r="H39" i="76" s="1"/>
  <c r="K39" i="76" s="1"/>
  <c r="U74" i="75"/>
  <c r="U76" i="75" s="1"/>
  <c r="V71" i="75"/>
  <c r="W70" i="75"/>
  <c r="V72" i="75"/>
  <c r="S84" i="75"/>
  <c r="T78" i="75"/>
  <c r="I37" i="76"/>
  <c r="J37" i="76" s="1"/>
  <c r="F38" i="76"/>
  <c r="U90" i="75"/>
  <c r="E39" i="74"/>
  <c r="D40" i="74"/>
  <c r="F38" i="74"/>
  <c r="I37" i="74"/>
  <c r="J37" i="74" s="1"/>
  <c r="H38" i="74"/>
  <c r="K38" i="74" s="1"/>
  <c r="V90" i="72"/>
  <c r="W78" i="72"/>
  <c r="V84" i="72"/>
  <c r="W85" i="72" s="1"/>
  <c r="I37" i="73"/>
  <c r="J37" i="73" s="1"/>
  <c r="F38" i="73"/>
  <c r="E39" i="73"/>
  <c r="D40" i="73"/>
  <c r="W72" i="72"/>
  <c r="W74" i="72" s="1"/>
  <c r="X70" i="72"/>
  <c r="W71" i="72"/>
  <c r="D38" i="71"/>
  <c r="E37" i="71"/>
  <c r="F36" i="71"/>
  <c r="I35" i="71"/>
  <c r="J35" i="71" s="1"/>
  <c r="E39" i="70"/>
  <c r="D40" i="70"/>
  <c r="F38" i="70"/>
  <c r="I37" i="70"/>
  <c r="J37" i="70" s="1"/>
  <c r="D26" i="68"/>
  <c r="F25" i="68"/>
  <c r="E25" i="68"/>
  <c r="E24" i="67"/>
  <c r="F24" i="67"/>
  <c r="D25" i="67"/>
  <c r="X70" i="79" l="1"/>
  <c r="W72" i="79"/>
  <c r="W71" i="79"/>
  <c r="W90" i="79" s="1"/>
  <c r="T85" i="75"/>
  <c r="P31" i="33"/>
  <c r="E42" i="82"/>
  <c r="D43" i="82"/>
  <c r="F41" i="82"/>
  <c r="I40" i="82"/>
  <c r="J40" i="82" s="1"/>
  <c r="Y82" i="81"/>
  <c r="X76" i="81"/>
  <c r="Y76" i="81" s="1"/>
  <c r="AA70" i="81"/>
  <c r="Z71" i="81"/>
  <c r="Y74" i="81"/>
  <c r="U85" i="79"/>
  <c r="U84" i="79"/>
  <c r="V76" i="79"/>
  <c r="F37" i="80"/>
  <c r="I36" i="80"/>
  <c r="J36" i="80" s="1"/>
  <c r="D39" i="80"/>
  <c r="H38" i="80" s="1"/>
  <c r="K38" i="80" s="1"/>
  <c r="E38" i="80"/>
  <c r="U85" i="77"/>
  <c r="I38" i="78"/>
  <c r="J38" i="78" s="1"/>
  <c r="F39" i="78"/>
  <c r="Y71" i="77"/>
  <c r="Y72" i="77"/>
  <c r="Z70" i="77"/>
  <c r="E40" i="78"/>
  <c r="D41" i="78"/>
  <c r="H40" i="78" s="1"/>
  <c r="K40" i="78" s="1"/>
  <c r="X90" i="77"/>
  <c r="H39" i="78"/>
  <c r="K39" i="78" s="1"/>
  <c r="V77" i="77"/>
  <c r="W73" i="77" s="1"/>
  <c r="W74" i="77" s="1"/>
  <c r="W76" i="77" s="1"/>
  <c r="V95" i="77"/>
  <c r="U84" i="77"/>
  <c r="V78" i="77"/>
  <c r="E40" i="76"/>
  <c r="D41" i="76"/>
  <c r="U77" i="75"/>
  <c r="V73" i="75" s="1"/>
  <c r="V74" i="75" s="1"/>
  <c r="U95" i="75"/>
  <c r="W72" i="75"/>
  <c r="W71" i="75"/>
  <c r="X70" i="75"/>
  <c r="V90" i="75"/>
  <c r="T84" i="75"/>
  <c r="U78" i="75"/>
  <c r="F39" i="76"/>
  <c r="I38" i="76"/>
  <c r="J38" i="76" s="1"/>
  <c r="E40" i="74"/>
  <c r="D41" i="74"/>
  <c r="F39" i="74"/>
  <c r="I38" i="74"/>
  <c r="J38" i="74" s="1"/>
  <c r="H39" i="74"/>
  <c r="K39" i="74" s="1"/>
  <c r="F39" i="73"/>
  <c r="I38" i="73"/>
  <c r="J38" i="73" s="1"/>
  <c r="X78" i="72"/>
  <c r="W84" i="72"/>
  <c r="X85" i="72" s="1"/>
  <c r="E40" i="73"/>
  <c r="D41" i="73"/>
  <c r="H40" i="73" s="1"/>
  <c r="K40" i="73" s="1"/>
  <c r="W90" i="72"/>
  <c r="X72" i="72"/>
  <c r="X74" i="72" s="1"/>
  <c r="Y70" i="72"/>
  <c r="X71" i="72"/>
  <c r="H39" i="73"/>
  <c r="K39" i="73" s="1"/>
  <c r="I36" i="71"/>
  <c r="J36" i="71" s="1"/>
  <c r="F37" i="71"/>
  <c r="E38" i="71"/>
  <c r="D39" i="71"/>
  <c r="H38" i="71" s="1"/>
  <c r="K38" i="71" s="1"/>
  <c r="H37" i="71"/>
  <c r="K37" i="71" s="1"/>
  <c r="F39" i="70"/>
  <c r="I38" i="70"/>
  <c r="J38" i="70" s="1"/>
  <c r="E40" i="70"/>
  <c r="D41" i="70"/>
  <c r="H40" i="70" s="1"/>
  <c r="K40" i="70" s="1"/>
  <c r="H39" i="70"/>
  <c r="K39" i="70" s="1"/>
  <c r="D27" i="68"/>
  <c r="F26" i="68"/>
  <c r="E26" i="68"/>
  <c r="E25" i="67"/>
  <c r="F25" i="67"/>
  <c r="D26" i="67"/>
  <c r="Y70" i="79" l="1"/>
  <c r="X72" i="79"/>
  <c r="X71" i="79"/>
  <c r="X90" i="79" s="1"/>
  <c r="U85" i="75"/>
  <c r="V76" i="75"/>
  <c r="V77" i="75" s="1"/>
  <c r="W73" i="75" s="1"/>
  <c r="W74" i="75" s="1"/>
  <c r="W76" i="75" s="1"/>
  <c r="P32" i="33"/>
  <c r="Z82" i="81"/>
  <c r="AB70" i="81"/>
  <c r="AA71" i="81"/>
  <c r="Z75" i="81"/>
  <c r="Z86" i="81" s="1"/>
  <c r="D44" i="82"/>
  <c r="E43" i="82"/>
  <c r="F42" i="82"/>
  <c r="I41" i="82"/>
  <c r="J41" i="82" s="1"/>
  <c r="Z74" i="81"/>
  <c r="H42" i="82"/>
  <c r="K42" i="82" s="1"/>
  <c r="V85" i="79"/>
  <c r="V77" i="79"/>
  <c r="W73" i="79" s="1"/>
  <c r="W74" i="79" s="1"/>
  <c r="W76" i="79" s="1"/>
  <c r="V95" i="79"/>
  <c r="V78" i="79"/>
  <c r="F38" i="80"/>
  <c r="I37" i="80"/>
  <c r="J37" i="80" s="1"/>
  <c r="D40" i="80"/>
  <c r="H39" i="80" s="1"/>
  <c r="K39" i="80" s="1"/>
  <c r="E39" i="80"/>
  <c r="V85" i="77"/>
  <c r="Z72" i="77"/>
  <c r="AA70" i="77"/>
  <c r="Z71" i="77"/>
  <c r="I39" i="78"/>
  <c r="J39" i="78" s="1"/>
  <c r="F40" i="78"/>
  <c r="Y90" i="77"/>
  <c r="W77" i="77"/>
  <c r="X73" i="77" s="1"/>
  <c r="X74" i="77" s="1"/>
  <c r="X76" i="77" s="1"/>
  <c r="W95" i="77"/>
  <c r="D42" i="78"/>
  <c r="H41" i="78" s="1"/>
  <c r="K41" i="78" s="1"/>
  <c r="E41" i="78"/>
  <c r="V84" i="77"/>
  <c r="W78" i="77"/>
  <c r="X71" i="75"/>
  <c r="X72" i="75"/>
  <c r="Y70" i="75"/>
  <c r="V95" i="75"/>
  <c r="W90" i="75"/>
  <c r="D42" i="76"/>
  <c r="H41" i="76" s="1"/>
  <c r="K41" i="76" s="1"/>
  <c r="E41" i="76"/>
  <c r="F40" i="76"/>
  <c r="I39" i="76"/>
  <c r="J39" i="76" s="1"/>
  <c r="U84" i="75"/>
  <c r="V85" i="75" s="1"/>
  <c r="V78" i="75"/>
  <c r="H40" i="76"/>
  <c r="K40" i="76" s="1"/>
  <c r="I39" i="74"/>
  <c r="J39" i="74" s="1"/>
  <c r="F40" i="74"/>
  <c r="D42" i="74"/>
  <c r="H41" i="74" s="1"/>
  <c r="K41" i="74" s="1"/>
  <c r="E41" i="74"/>
  <c r="H40" i="74"/>
  <c r="K40" i="74" s="1"/>
  <c r="E41" i="73"/>
  <c r="D42" i="73"/>
  <c r="Y78" i="72"/>
  <c r="X84" i="72"/>
  <c r="Y85" i="72" s="1"/>
  <c r="F40" i="73"/>
  <c r="I39" i="73"/>
  <c r="J39" i="73" s="1"/>
  <c r="Z70" i="72"/>
  <c r="Y71" i="72"/>
  <c r="Y72" i="72"/>
  <c r="Y74" i="72" s="1"/>
  <c r="X90" i="72"/>
  <c r="D40" i="71"/>
  <c r="H39" i="71" s="1"/>
  <c r="K39" i="71" s="1"/>
  <c r="E39" i="71"/>
  <c r="I37" i="71"/>
  <c r="J37" i="71" s="1"/>
  <c r="F38" i="71"/>
  <c r="I39" i="70"/>
  <c r="J39" i="70" s="1"/>
  <c r="F40" i="70"/>
  <c r="D42" i="70"/>
  <c r="H41" i="70" s="1"/>
  <c r="K41" i="70" s="1"/>
  <c r="E41" i="70"/>
  <c r="F27" i="68"/>
  <c r="E27" i="68"/>
  <c r="D28" i="68"/>
  <c r="E26" i="67"/>
  <c r="F26" i="67"/>
  <c r="D27" i="67"/>
  <c r="Z70" i="79" l="1"/>
  <c r="Y71" i="79"/>
  <c r="Y90" i="79" s="1"/>
  <c r="Y72" i="79"/>
  <c r="P33" i="33"/>
  <c r="I42" i="82"/>
  <c r="J42" i="82" s="1"/>
  <c r="F43" i="82"/>
  <c r="D45" i="82"/>
  <c r="H44" i="82" s="1"/>
  <c r="K44" i="82" s="1"/>
  <c r="E44" i="82"/>
  <c r="Z76" i="81"/>
  <c r="H43" i="82"/>
  <c r="K43" i="82" s="1"/>
  <c r="AA82" i="81"/>
  <c r="AC70" i="81"/>
  <c r="AB71" i="81"/>
  <c r="AB75" i="81" s="1"/>
  <c r="AB86" i="81" s="1"/>
  <c r="AA74" i="81"/>
  <c r="AA75" i="81"/>
  <c r="AA86" i="81" s="1"/>
  <c r="W77" i="79"/>
  <c r="X73" i="79" s="1"/>
  <c r="X74" i="79" s="1"/>
  <c r="W95" i="79"/>
  <c r="W78" i="79"/>
  <c r="V84" i="79"/>
  <c r="W85" i="79" s="1"/>
  <c r="I38" i="80"/>
  <c r="J38" i="80" s="1"/>
  <c r="F39" i="80"/>
  <c r="D41" i="80"/>
  <c r="H40" i="80" s="1"/>
  <c r="K40" i="80" s="1"/>
  <c r="E40" i="80"/>
  <c r="W85" i="77"/>
  <c r="X77" i="77"/>
  <c r="Y73" i="77" s="1"/>
  <c r="Y74" i="77" s="1"/>
  <c r="Y76" i="77" s="1"/>
  <c r="X95" i="77"/>
  <c r="X78" i="77"/>
  <c r="W84" i="77"/>
  <c r="Z90" i="77"/>
  <c r="F41" i="78"/>
  <c r="I40" i="78"/>
  <c r="J40" i="78" s="1"/>
  <c r="AA72" i="77"/>
  <c r="AB70" i="77"/>
  <c r="AA71" i="77"/>
  <c r="E42" i="78"/>
  <c r="D43" i="78"/>
  <c r="W77" i="75"/>
  <c r="X73" i="75" s="1"/>
  <c r="W95" i="75"/>
  <c r="D43" i="76"/>
  <c r="H42" i="76" s="1"/>
  <c r="K42" i="76" s="1"/>
  <c r="E42" i="76"/>
  <c r="V84" i="75"/>
  <c r="W85" i="75" s="1"/>
  <c r="W78" i="75"/>
  <c r="Y71" i="75"/>
  <c r="Y72" i="75"/>
  <c r="Z70" i="75"/>
  <c r="X74" i="75"/>
  <c r="I40" i="76"/>
  <c r="J40" i="76" s="1"/>
  <c r="F41" i="76"/>
  <c r="X90" i="75"/>
  <c r="I40" i="74"/>
  <c r="J40" i="74" s="1"/>
  <c r="F41" i="74"/>
  <c r="E42" i="74"/>
  <c r="D43" i="74"/>
  <c r="H42" i="74" s="1"/>
  <c r="K42" i="74" s="1"/>
  <c r="Z72" i="72"/>
  <c r="Z74" i="72" s="1"/>
  <c r="AA70" i="72"/>
  <c r="Z71" i="72"/>
  <c r="Z78" i="72"/>
  <c r="Y84" i="72"/>
  <c r="Z85" i="72" s="1"/>
  <c r="D43" i="73"/>
  <c r="E42" i="73"/>
  <c r="I40" i="73"/>
  <c r="J40" i="73" s="1"/>
  <c r="F41" i="73"/>
  <c r="H41" i="73"/>
  <c r="K41" i="73" s="1"/>
  <c r="Y90" i="72"/>
  <c r="I38" i="71"/>
  <c r="J38" i="71" s="1"/>
  <c r="F39" i="71"/>
  <c r="E40" i="71"/>
  <c r="D41" i="71"/>
  <c r="H40" i="71" s="1"/>
  <c r="K40" i="71" s="1"/>
  <c r="I40" i="70"/>
  <c r="J40" i="70" s="1"/>
  <c r="F41" i="70"/>
  <c r="E42" i="70"/>
  <c r="D43" i="70"/>
  <c r="H42" i="70" s="1"/>
  <c r="K42" i="70" s="1"/>
  <c r="F28" i="68"/>
  <c r="E28" i="68"/>
  <c r="D29" i="68"/>
  <c r="E27" i="67"/>
  <c r="F27" i="67"/>
  <c r="D28" i="67"/>
  <c r="Z71" i="79" l="1"/>
  <c r="Z90" i="79" s="1"/>
  <c r="AA70" i="79"/>
  <c r="Z72" i="79"/>
  <c r="P34" i="33"/>
  <c r="AD70" i="81"/>
  <c r="AC71" i="81"/>
  <c r="AA76" i="81"/>
  <c r="AB76" i="81" s="1"/>
  <c r="I43" i="82"/>
  <c r="J43" i="82" s="1"/>
  <c r="F44" i="82"/>
  <c r="AB82" i="81"/>
  <c r="AC75" i="81"/>
  <c r="AC86" i="81" s="1"/>
  <c r="E45" i="82"/>
  <c r="D46" i="82"/>
  <c r="AB74" i="81"/>
  <c r="X76" i="79"/>
  <c r="X95" i="79" s="1"/>
  <c r="D42" i="80"/>
  <c r="E41" i="80"/>
  <c r="W84" i="79"/>
  <c r="X85" i="79" s="1"/>
  <c r="F40" i="80"/>
  <c r="I39" i="80"/>
  <c r="J39" i="80" s="1"/>
  <c r="X85" i="77"/>
  <c r="X84" i="77"/>
  <c r="Y78" i="77"/>
  <c r="F42" i="78"/>
  <c r="I41" i="78"/>
  <c r="J41" i="78" s="1"/>
  <c r="D44" i="78"/>
  <c r="H43" i="78" s="1"/>
  <c r="K43" i="78" s="1"/>
  <c r="E43" i="78"/>
  <c r="AA90" i="77"/>
  <c r="AB72" i="77"/>
  <c r="AC70" i="77"/>
  <c r="AB71" i="77"/>
  <c r="Y77" i="77"/>
  <c r="Z73" i="77" s="1"/>
  <c r="Z74" i="77" s="1"/>
  <c r="Z76" i="77" s="1"/>
  <c r="Y95" i="77"/>
  <c r="H42" i="78"/>
  <c r="K42" i="78" s="1"/>
  <c r="I41" i="76"/>
  <c r="J41" i="76" s="1"/>
  <c r="F42" i="76"/>
  <c r="W84" i="75"/>
  <c r="X85" i="75" s="1"/>
  <c r="E43" i="76"/>
  <c r="D44" i="76"/>
  <c r="H43" i="76" s="1"/>
  <c r="K43" i="76" s="1"/>
  <c r="X76" i="75"/>
  <c r="X78" i="75" s="1"/>
  <c r="AA70" i="75"/>
  <c r="Z72" i="75"/>
  <c r="Z71" i="75"/>
  <c r="Y90" i="75"/>
  <c r="F42" i="74"/>
  <c r="I41" i="74"/>
  <c r="J41" i="74" s="1"/>
  <c r="E43" i="74"/>
  <c r="D44" i="74"/>
  <c r="Z84" i="72"/>
  <c r="AA85" i="72" s="1"/>
  <c r="AA78" i="72"/>
  <c r="I41" i="73"/>
  <c r="J41" i="73" s="1"/>
  <c r="F42" i="73"/>
  <c r="E43" i="73"/>
  <c r="D44" i="73"/>
  <c r="H43" i="73" s="1"/>
  <c r="K43" i="73" s="1"/>
  <c r="Z90" i="72"/>
  <c r="AB70" i="72"/>
  <c r="AA71" i="72"/>
  <c r="AA72" i="72"/>
  <c r="AA74" i="72" s="1"/>
  <c r="H42" i="73"/>
  <c r="K42" i="73" s="1"/>
  <c r="D42" i="71"/>
  <c r="E41" i="71"/>
  <c r="F40" i="71"/>
  <c r="I39" i="71"/>
  <c r="J39" i="71" s="1"/>
  <c r="E43" i="70"/>
  <c r="D44" i="70"/>
  <c r="F42" i="70"/>
  <c r="I41" i="70"/>
  <c r="J41" i="70" s="1"/>
  <c r="D30" i="68"/>
  <c r="F29" i="68"/>
  <c r="E29" i="68"/>
  <c r="E28" i="67"/>
  <c r="F28" i="67"/>
  <c r="D29" i="67"/>
  <c r="AA72" i="79" l="1"/>
  <c r="AA71" i="79"/>
  <c r="AA90" i="79" s="1"/>
  <c r="AB70" i="79"/>
  <c r="P35" i="33"/>
  <c r="E46" i="82"/>
  <c r="D47" i="82"/>
  <c r="H45" i="82"/>
  <c r="K45" i="82" s="1"/>
  <c r="AC76" i="81"/>
  <c r="AC82" i="81"/>
  <c r="F45" i="82"/>
  <c r="I44" i="82"/>
  <c r="J44" i="82" s="1"/>
  <c r="AC74" i="81"/>
  <c r="AE70" i="81"/>
  <c r="AD71" i="81"/>
  <c r="AD75" i="81" s="1"/>
  <c r="AD86" i="81" s="1"/>
  <c r="X77" i="79"/>
  <c r="Y73" i="79" s="1"/>
  <c r="Y74" i="79" s="1"/>
  <c r="Y76" i="79" s="1"/>
  <c r="X78" i="79"/>
  <c r="X84" i="79" s="1"/>
  <c r="Y85" i="79" s="1"/>
  <c r="F41" i="80"/>
  <c r="I40" i="80"/>
  <c r="J40" i="80" s="1"/>
  <c r="D43" i="80"/>
  <c r="H42" i="80" s="1"/>
  <c r="K42" i="80" s="1"/>
  <c r="E42" i="80"/>
  <c r="H41" i="80"/>
  <c r="K41" i="80" s="1"/>
  <c r="Y85" i="77"/>
  <c r="E44" i="78"/>
  <c r="D45" i="78"/>
  <c r="H44" i="78" s="1"/>
  <c r="K44" i="78" s="1"/>
  <c r="Z78" i="77"/>
  <c r="Y84" i="77"/>
  <c r="I42" i="78"/>
  <c r="J42" i="78" s="1"/>
  <c r="F43" i="78"/>
  <c r="AB90" i="77"/>
  <c r="AC72" i="77"/>
  <c r="AD70" i="77"/>
  <c r="AC71" i="77"/>
  <c r="Z77" i="77"/>
  <c r="AA73" i="77" s="1"/>
  <c r="AA74" i="77" s="1"/>
  <c r="AA76" i="77" s="1"/>
  <c r="Z95" i="77"/>
  <c r="X84" i="75"/>
  <c r="Y85" i="75" s="1"/>
  <c r="X77" i="75"/>
  <c r="Y73" i="75" s="1"/>
  <c r="Y74" i="75" s="1"/>
  <c r="Y76" i="75" s="1"/>
  <c r="X95" i="75"/>
  <c r="AA72" i="75"/>
  <c r="AA71" i="75"/>
  <c r="AB70" i="75"/>
  <c r="E44" i="76"/>
  <c r="D45" i="76"/>
  <c r="H44" i="76" s="1"/>
  <c r="K44" i="76" s="1"/>
  <c r="Z90" i="75"/>
  <c r="F43" i="76"/>
  <c r="I42" i="76"/>
  <c r="J42" i="76" s="1"/>
  <c r="E44" i="74"/>
  <c r="D45" i="74"/>
  <c r="H43" i="74"/>
  <c r="K43" i="74" s="1"/>
  <c r="F43" i="74"/>
  <c r="I42" i="74"/>
  <c r="J42" i="74" s="1"/>
  <c r="F43" i="73"/>
  <c r="I42" i="73"/>
  <c r="J42" i="73" s="1"/>
  <c r="E44" i="73"/>
  <c r="D45" i="73"/>
  <c r="H44" i="73" s="1"/>
  <c r="K44" i="73" s="1"/>
  <c r="AA84" i="72"/>
  <c r="AB85" i="72" s="1"/>
  <c r="AB78" i="72"/>
  <c r="AC70" i="72"/>
  <c r="AB71" i="72"/>
  <c r="AB72" i="72"/>
  <c r="AB74" i="72" s="1"/>
  <c r="AA90" i="72"/>
  <c r="E42" i="71"/>
  <c r="D43" i="71"/>
  <c r="H42" i="71" s="1"/>
  <c r="K42" i="71" s="1"/>
  <c r="F41" i="71"/>
  <c r="I40" i="71"/>
  <c r="J40" i="71" s="1"/>
  <c r="H41" i="71"/>
  <c r="K41" i="71" s="1"/>
  <c r="E44" i="70"/>
  <c r="D45" i="70"/>
  <c r="F43" i="70"/>
  <c r="I42" i="70"/>
  <c r="J42" i="70" s="1"/>
  <c r="H43" i="70"/>
  <c r="K43" i="70" s="1"/>
  <c r="E30" i="68"/>
  <c r="D31" i="68"/>
  <c r="F30" i="68"/>
  <c r="E29" i="67"/>
  <c r="F29" i="67"/>
  <c r="D30" i="67"/>
  <c r="AB72" i="79" l="1"/>
  <c r="AB71" i="79"/>
  <c r="AB90" i="79" s="1"/>
  <c r="AC70" i="79"/>
  <c r="P36" i="33"/>
  <c r="AD74" i="81"/>
  <c r="AD76" i="81"/>
  <c r="D48" i="82"/>
  <c r="H47" i="82" s="1"/>
  <c r="K47" i="82" s="1"/>
  <c r="E47" i="82"/>
  <c r="F46" i="82"/>
  <c r="I45" i="82"/>
  <c r="J45" i="82" s="1"/>
  <c r="AD82" i="81"/>
  <c r="AE71" i="81"/>
  <c r="AF70" i="81"/>
  <c r="H46" i="82"/>
  <c r="K46" i="82" s="1"/>
  <c r="Y78" i="79"/>
  <c r="Y84" i="79" s="1"/>
  <c r="Z85" i="79" s="1"/>
  <c r="Y95" i="79"/>
  <c r="Y77" i="79"/>
  <c r="Z73" i="79" s="1"/>
  <c r="Z74" i="79" s="1"/>
  <c r="Z76" i="79" s="1"/>
  <c r="Z77" i="79" s="1"/>
  <c r="AA73" i="79" s="1"/>
  <c r="AA74" i="79" s="1"/>
  <c r="AA76" i="79" s="1"/>
  <c r="I41" i="80"/>
  <c r="J41" i="80" s="1"/>
  <c r="F42" i="80"/>
  <c r="Z85" i="77"/>
  <c r="D44" i="80"/>
  <c r="H43" i="80" s="1"/>
  <c r="K43" i="80" s="1"/>
  <c r="E43" i="80"/>
  <c r="Z84" i="77"/>
  <c r="AA78" i="77"/>
  <c r="AA77" i="77"/>
  <c r="AB73" i="77" s="1"/>
  <c r="AB74" i="77" s="1"/>
  <c r="AB76" i="77" s="1"/>
  <c r="AA95" i="77"/>
  <c r="AC90" i="77"/>
  <c r="D46" i="78"/>
  <c r="H45" i="78" s="1"/>
  <c r="K45" i="78" s="1"/>
  <c r="E45" i="78"/>
  <c r="I43" i="78"/>
  <c r="J43" i="78" s="1"/>
  <c r="F44" i="78"/>
  <c r="AD72" i="77"/>
  <c r="AE70" i="77"/>
  <c r="AD71" i="77"/>
  <c r="AB72" i="75"/>
  <c r="AC70" i="75"/>
  <c r="AB71" i="75"/>
  <c r="AA90" i="75"/>
  <c r="Y77" i="75"/>
  <c r="Z73" i="75" s="1"/>
  <c r="Z74" i="75" s="1"/>
  <c r="Z76" i="75" s="1"/>
  <c r="Y95" i="75"/>
  <c r="D46" i="76"/>
  <c r="H45" i="76" s="1"/>
  <c r="K45" i="76" s="1"/>
  <c r="E45" i="76"/>
  <c r="F44" i="76"/>
  <c r="I43" i="76"/>
  <c r="J43" i="76" s="1"/>
  <c r="Y78" i="75"/>
  <c r="E45" i="74"/>
  <c r="D46" i="74"/>
  <c r="I43" i="74"/>
  <c r="J43" i="74" s="1"/>
  <c r="F44" i="74"/>
  <c r="H44" i="74"/>
  <c r="K44" i="74" s="1"/>
  <c r="AB90" i="72"/>
  <c r="F44" i="73"/>
  <c r="I43" i="73"/>
  <c r="J43" i="73" s="1"/>
  <c r="AC71" i="72"/>
  <c r="AD70" i="72"/>
  <c r="AC72" i="72"/>
  <c r="AC74" i="72" s="1"/>
  <c r="AB84" i="72"/>
  <c r="AC85" i="72" s="1"/>
  <c r="AC78" i="72"/>
  <c r="E45" i="73"/>
  <c r="D46" i="73"/>
  <c r="D44" i="71"/>
  <c r="H43" i="71" s="1"/>
  <c r="K43" i="71" s="1"/>
  <c r="E43" i="71"/>
  <c r="I41" i="71"/>
  <c r="J41" i="71" s="1"/>
  <c r="F42" i="71"/>
  <c r="D46" i="70"/>
  <c r="H45" i="70" s="1"/>
  <c r="K45" i="70" s="1"/>
  <c r="E45" i="70"/>
  <c r="I43" i="70"/>
  <c r="J43" i="70" s="1"/>
  <c r="F44" i="70"/>
  <c r="H44" i="70"/>
  <c r="K44" i="70" s="1"/>
  <c r="F31" i="68"/>
  <c r="E31" i="68"/>
  <c r="D32" i="68"/>
  <c r="E30" i="67"/>
  <c r="F30" i="67"/>
  <c r="D31" i="67"/>
  <c r="AD70" i="79" l="1"/>
  <c r="AC72" i="79"/>
  <c r="AC71" i="79"/>
  <c r="AC90" i="79" s="1"/>
  <c r="P37" i="33"/>
  <c r="I46" i="82"/>
  <c r="J46" i="82" s="1"/>
  <c r="F47" i="82"/>
  <c r="D49" i="82"/>
  <c r="H48" i="82" s="1"/>
  <c r="K48" i="82" s="1"/>
  <c r="E48" i="82"/>
  <c r="AE74" i="81"/>
  <c r="AF71" i="81"/>
  <c r="AG70" i="81"/>
  <c r="AG71" i="81" s="1"/>
  <c r="AG82" i="81" s="1"/>
  <c r="AE82" i="81"/>
  <c r="AE75" i="81"/>
  <c r="AE86" i="81" s="1"/>
  <c r="Z78" i="79"/>
  <c r="AA78" i="79" s="1"/>
  <c r="Z95" i="79"/>
  <c r="AA85" i="77"/>
  <c r="I42" i="80"/>
  <c r="J42" i="80" s="1"/>
  <c r="F43" i="80"/>
  <c r="AA77" i="79"/>
  <c r="AB73" i="79" s="1"/>
  <c r="AB74" i="79" s="1"/>
  <c r="AA95" i="79"/>
  <c r="D45" i="80"/>
  <c r="H44" i="80" s="1"/>
  <c r="K44" i="80" s="1"/>
  <c r="E44" i="80"/>
  <c r="AB77" i="77"/>
  <c r="AC73" i="77" s="1"/>
  <c r="AC74" i="77" s="1"/>
  <c r="AC76" i="77" s="1"/>
  <c r="AB95" i="77"/>
  <c r="E46" i="78"/>
  <c r="D47" i="78"/>
  <c r="H46" i="78" s="1"/>
  <c r="K46" i="78" s="1"/>
  <c r="AD90" i="77"/>
  <c r="AB78" i="77"/>
  <c r="AA84" i="77"/>
  <c r="AF70" i="77"/>
  <c r="AE71" i="77"/>
  <c r="AE72" i="77"/>
  <c r="F45" i="78"/>
  <c r="I44" i="78"/>
  <c r="J44" i="78" s="1"/>
  <c r="Z77" i="75"/>
  <c r="AA73" i="75" s="1"/>
  <c r="AA74" i="75" s="1"/>
  <c r="AA76" i="75" s="1"/>
  <c r="Z95" i="75"/>
  <c r="D47" i="76"/>
  <c r="H46" i="76" s="1"/>
  <c r="K46" i="76" s="1"/>
  <c r="E46" i="76"/>
  <c r="AB90" i="75"/>
  <c r="Z78" i="75"/>
  <c r="Y84" i="75"/>
  <c r="Z85" i="75" s="1"/>
  <c r="AC72" i="75"/>
  <c r="AC71" i="75"/>
  <c r="AD70" i="75"/>
  <c r="I44" i="76"/>
  <c r="J44" i="76" s="1"/>
  <c r="F45" i="76"/>
  <c r="E46" i="74"/>
  <c r="D47" i="74"/>
  <c r="H46" i="74" s="1"/>
  <c r="K46" i="74" s="1"/>
  <c r="I44" i="74"/>
  <c r="J44" i="74" s="1"/>
  <c r="F45" i="74"/>
  <c r="H45" i="74"/>
  <c r="K45" i="74" s="1"/>
  <c r="AD71" i="72"/>
  <c r="AD72" i="72"/>
  <c r="AD74" i="72" s="1"/>
  <c r="AE70" i="72"/>
  <c r="I44" i="73"/>
  <c r="J44" i="73" s="1"/>
  <c r="F45" i="73"/>
  <c r="AC90" i="72"/>
  <c r="D47" i="73"/>
  <c r="E46" i="73"/>
  <c r="H45" i="73"/>
  <c r="K45" i="73" s="1"/>
  <c r="AD78" i="72"/>
  <c r="AC84" i="72"/>
  <c r="AD85" i="72" s="1"/>
  <c r="F43" i="71"/>
  <c r="I42" i="71"/>
  <c r="J42" i="71" s="1"/>
  <c r="E44" i="71"/>
  <c r="D45" i="71"/>
  <c r="H44" i="71" s="1"/>
  <c r="K44" i="71" s="1"/>
  <c r="I44" i="70"/>
  <c r="J44" i="70" s="1"/>
  <c r="F45" i="70"/>
  <c r="E46" i="70"/>
  <c r="D47" i="70"/>
  <c r="H46" i="70" s="1"/>
  <c r="K46" i="70" s="1"/>
  <c r="E32" i="68"/>
  <c r="D33" i="68"/>
  <c r="F32" i="68"/>
  <c r="E31" i="67"/>
  <c r="F31" i="67"/>
  <c r="D32" i="67"/>
  <c r="AE70" i="79" l="1"/>
  <c r="AD72" i="79"/>
  <c r="AD71" i="79"/>
  <c r="AD90" i="79" s="1"/>
  <c r="P38" i="33"/>
  <c r="AE76" i="81"/>
  <c r="AF74" i="81"/>
  <c r="AF82" i="81"/>
  <c r="AG75" i="81"/>
  <c r="AG86" i="81" s="1"/>
  <c r="I47" i="82"/>
  <c r="J47" i="82" s="1"/>
  <c r="F48" i="82"/>
  <c r="E49" i="82"/>
  <c r="D50" i="82"/>
  <c r="AF75" i="81"/>
  <c r="AF86" i="81" s="1"/>
  <c r="AB85" i="77"/>
  <c r="AB76" i="79"/>
  <c r="AB77" i="79" s="1"/>
  <c r="AC73" i="79" s="1"/>
  <c r="AC74" i="79" s="1"/>
  <c r="AC76" i="79" s="1"/>
  <c r="Z84" i="79"/>
  <c r="AA85" i="79" s="1"/>
  <c r="AA84" i="79"/>
  <c r="I43" i="80"/>
  <c r="J43" i="80" s="1"/>
  <c r="F44" i="80"/>
  <c r="E45" i="80"/>
  <c r="D46" i="80"/>
  <c r="H45" i="80" s="1"/>
  <c r="K45" i="80" s="1"/>
  <c r="D48" i="78"/>
  <c r="E47" i="78"/>
  <c r="F46" i="78"/>
  <c r="I45" i="78"/>
  <c r="J45" i="78" s="1"/>
  <c r="AB84" i="77"/>
  <c r="AC78" i="77"/>
  <c r="AC77" i="77"/>
  <c r="AD73" i="77" s="1"/>
  <c r="AD74" i="77" s="1"/>
  <c r="AD76" i="77" s="1"/>
  <c r="AC95" i="77"/>
  <c r="AE90" i="77"/>
  <c r="AF71" i="77"/>
  <c r="AF72" i="77"/>
  <c r="AG70" i="77"/>
  <c r="I45" i="76"/>
  <c r="J45" i="76" s="1"/>
  <c r="F46" i="76"/>
  <c r="E47" i="76"/>
  <c r="D48" i="76"/>
  <c r="H47" i="76" s="1"/>
  <c r="K47" i="76" s="1"/>
  <c r="AD71" i="75"/>
  <c r="AD72" i="75"/>
  <c r="AE70" i="75"/>
  <c r="AA78" i="75"/>
  <c r="Z84" i="75"/>
  <c r="AA85" i="75" s="1"/>
  <c r="AC90" i="75"/>
  <c r="AA77" i="75"/>
  <c r="AB73" i="75" s="1"/>
  <c r="AB74" i="75" s="1"/>
  <c r="AB76" i="75" s="1"/>
  <c r="AA95" i="75"/>
  <c r="E47" i="74"/>
  <c r="D48" i="74"/>
  <c r="F46" i="74"/>
  <c r="I45" i="74"/>
  <c r="J45" i="74" s="1"/>
  <c r="I45" i="73"/>
  <c r="J45" i="73" s="1"/>
  <c r="F46" i="73"/>
  <c r="E47" i="73"/>
  <c r="D48" i="73"/>
  <c r="H47" i="73" s="1"/>
  <c r="K47" i="73" s="1"/>
  <c r="AE71" i="72"/>
  <c r="AF70" i="72"/>
  <c r="AE72" i="72"/>
  <c r="AE74" i="72" s="1"/>
  <c r="AE78" i="72"/>
  <c r="AD84" i="72"/>
  <c r="AE85" i="72" s="1"/>
  <c r="AD90" i="72"/>
  <c r="H46" i="73"/>
  <c r="K46" i="73" s="1"/>
  <c r="D46" i="71"/>
  <c r="E45" i="71"/>
  <c r="F44" i="71"/>
  <c r="I43" i="71"/>
  <c r="J43" i="71" s="1"/>
  <c r="F46" i="70"/>
  <c r="I45" i="70"/>
  <c r="J45" i="70" s="1"/>
  <c r="E47" i="70"/>
  <c r="D48" i="70"/>
  <c r="D34" i="68"/>
  <c r="F33" i="68"/>
  <c r="E33" i="68"/>
  <c r="E32" i="67"/>
  <c r="F32" i="67"/>
  <c r="D33" i="67"/>
  <c r="AE71" i="79" l="1"/>
  <c r="AE90" i="79" s="1"/>
  <c r="AF70" i="79"/>
  <c r="AE72" i="79"/>
  <c r="P39" i="33"/>
  <c r="E50" i="82"/>
  <c r="D51" i="82"/>
  <c r="F49" i="82"/>
  <c r="I48" i="82"/>
  <c r="J48" i="82" s="1"/>
  <c r="AF76" i="81"/>
  <c r="AG76" i="81" s="1"/>
  <c r="H49" i="82"/>
  <c r="K49" i="82" s="1"/>
  <c r="AG74" i="81"/>
  <c r="AC85" i="77"/>
  <c r="AB78" i="79"/>
  <c r="AB84" i="79" s="1"/>
  <c r="AB85" i="79"/>
  <c r="AB95" i="79"/>
  <c r="D47" i="80"/>
  <c r="E46" i="80"/>
  <c r="F45" i="80"/>
  <c r="I44" i="80"/>
  <c r="J44" i="80" s="1"/>
  <c r="AC77" i="79"/>
  <c r="AD73" i="79" s="1"/>
  <c r="AD74" i="79" s="1"/>
  <c r="AD76" i="79" s="1"/>
  <c r="AC95" i="79"/>
  <c r="AC84" i="77"/>
  <c r="AD78" i="77"/>
  <c r="I46" i="78"/>
  <c r="J46" i="78" s="1"/>
  <c r="F47" i="78"/>
  <c r="AG71" i="77"/>
  <c r="AG90" i="77" s="1"/>
  <c r="AG72" i="77"/>
  <c r="AF90" i="77"/>
  <c r="AD77" i="77"/>
  <c r="AE73" i="77" s="1"/>
  <c r="AE74" i="77" s="1"/>
  <c r="AE76" i="77" s="1"/>
  <c r="AD95" i="77"/>
  <c r="E48" i="78"/>
  <c r="D49" i="78"/>
  <c r="H48" i="78" s="1"/>
  <c r="K48" i="78" s="1"/>
  <c r="H47" i="78"/>
  <c r="K47" i="78" s="1"/>
  <c r="AF70" i="75"/>
  <c r="AE72" i="75"/>
  <c r="AE71" i="75"/>
  <c r="AB77" i="75"/>
  <c r="AC73" i="75" s="1"/>
  <c r="AC74" i="75" s="1"/>
  <c r="AC76" i="75" s="1"/>
  <c r="AB95" i="75"/>
  <c r="AD90" i="75"/>
  <c r="E48" i="76"/>
  <c r="D49" i="76"/>
  <c r="H48" i="76" s="1"/>
  <c r="K48" i="76" s="1"/>
  <c r="F47" i="76"/>
  <c r="I46" i="76"/>
  <c r="J46" i="76" s="1"/>
  <c r="AA84" i="75"/>
  <c r="AB85" i="75" s="1"/>
  <c r="AB78" i="75"/>
  <c r="E48" i="74"/>
  <c r="D49" i="74"/>
  <c r="F47" i="74"/>
  <c r="I46" i="74"/>
  <c r="J46" i="74" s="1"/>
  <c r="H47" i="74"/>
  <c r="K47" i="74" s="1"/>
  <c r="AG70" i="72"/>
  <c r="AF71" i="72"/>
  <c r="AF72" i="72"/>
  <c r="AF74" i="72" s="1"/>
  <c r="AE84" i="72"/>
  <c r="AF85" i="72" s="1"/>
  <c r="AF78" i="72"/>
  <c r="AE90" i="72"/>
  <c r="E48" i="73"/>
  <c r="D49" i="73"/>
  <c r="H48" i="73" s="1"/>
  <c r="K48" i="73" s="1"/>
  <c r="F47" i="73"/>
  <c r="I46" i="73"/>
  <c r="J46" i="73" s="1"/>
  <c r="E46" i="71"/>
  <c r="D47" i="71"/>
  <c r="H46" i="71" s="1"/>
  <c r="K46" i="71" s="1"/>
  <c r="F45" i="71"/>
  <c r="I44" i="71"/>
  <c r="J44" i="71" s="1"/>
  <c r="H45" i="71"/>
  <c r="K45" i="71" s="1"/>
  <c r="F47" i="70"/>
  <c r="I46" i="70"/>
  <c r="J46" i="70" s="1"/>
  <c r="E48" i="70"/>
  <c r="D49" i="70"/>
  <c r="H48" i="70" s="1"/>
  <c r="K48" i="70" s="1"/>
  <c r="H47" i="70"/>
  <c r="K47" i="70" s="1"/>
  <c r="D35" i="68"/>
  <c r="F34" i="68"/>
  <c r="E34" i="68"/>
  <c r="E33" i="67"/>
  <c r="F33" i="67"/>
  <c r="D34" i="67"/>
  <c r="AG70" i="79" l="1"/>
  <c r="AF72" i="79"/>
  <c r="AF71" i="79"/>
  <c r="AF90" i="79" s="1"/>
  <c r="P40" i="33"/>
  <c r="D52" i="82"/>
  <c r="H51" i="82" s="1"/>
  <c r="K51" i="82" s="1"/>
  <c r="E51" i="82"/>
  <c r="F50" i="82"/>
  <c r="I49" i="82"/>
  <c r="J49" i="82" s="1"/>
  <c r="H50" i="82"/>
  <c r="K50" i="82" s="1"/>
  <c r="AD85" i="77"/>
  <c r="AC78" i="79"/>
  <c r="AC84" i="79" s="1"/>
  <c r="AC85" i="79"/>
  <c r="F46" i="80"/>
  <c r="I45" i="80"/>
  <c r="J45" i="80" s="1"/>
  <c r="AD77" i="79"/>
  <c r="AE73" i="79" s="1"/>
  <c r="AE74" i="79" s="1"/>
  <c r="AE76" i="79" s="1"/>
  <c r="AD95" i="79"/>
  <c r="D48" i="80"/>
  <c r="E47" i="80"/>
  <c r="H46" i="80"/>
  <c r="K46" i="80" s="1"/>
  <c r="AD84" i="77"/>
  <c r="AE85" i="77" s="1"/>
  <c r="AE78" i="77"/>
  <c r="I47" i="78"/>
  <c r="J47" i="78" s="1"/>
  <c r="F48" i="78"/>
  <c r="D50" i="78"/>
  <c r="H49" i="78" s="1"/>
  <c r="K49" i="78" s="1"/>
  <c r="E49" i="78"/>
  <c r="AE77" i="77"/>
  <c r="AF73" i="77" s="1"/>
  <c r="AF74" i="77" s="1"/>
  <c r="AF76" i="77" s="1"/>
  <c r="AE95" i="77"/>
  <c r="F48" i="76"/>
  <c r="I47" i="76"/>
  <c r="J47" i="76" s="1"/>
  <c r="AC77" i="75"/>
  <c r="AD73" i="75" s="1"/>
  <c r="AD74" i="75" s="1"/>
  <c r="AD76" i="75" s="1"/>
  <c r="AC95" i="75"/>
  <c r="AB84" i="75"/>
  <c r="AC85" i="75" s="1"/>
  <c r="AC78" i="75"/>
  <c r="AE90" i="75"/>
  <c r="AG70" i="75"/>
  <c r="AF72" i="75"/>
  <c r="AF71" i="75"/>
  <c r="D50" i="76"/>
  <c r="H49" i="76" s="1"/>
  <c r="K49" i="76" s="1"/>
  <c r="E49" i="76"/>
  <c r="D50" i="74"/>
  <c r="H49" i="74" s="1"/>
  <c r="K49" i="74" s="1"/>
  <c r="E49" i="74"/>
  <c r="I47" i="74"/>
  <c r="J47" i="74" s="1"/>
  <c r="F48" i="74"/>
  <c r="H48" i="74"/>
  <c r="K48" i="74" s="1"/>
  <c r="AF84" i="72"/>
  <c r="AG85" i="72" s="1"/>
  <c r="AG78" i="72"/>
  <c r="AG84" i="72" s="1"/>
  <c r="AF90" i="72"/>
  <c r="E49" i="73"/>
  <c r="D50" i="73"/>
  <c r="H49" i="73" s="1"/>
  <c r="K49" i="73" s="1"/>
  <c r="AG71" i="72"/>
  <c r="AG72" i="72"/>
  <c r="AG74" i="72" s="1"/>
  <c r="F48" i="73"/>
  <c r="I47" i="73"/>
  <c r="J47" i="73" s="1"/>
  <c r="D48" i="71"/>
  <c r="H47" i="71" s="1"/>
  <c r="K47" i="71" s="1"/>
  <c r="E47" i="71"/>
  <c r="I45" i="71"/>
  <c r="J45" i="71" s="1"/>
  <c r="F46" i="71"/>
  <c r="D50" i="70"/>
  <c r="H49" i="70" s="1"/>
  <c r="K49" i="70" s="1"/>
  <c r="E49" i="70"/>
  <c r="I47" i="70"/>
  <c r="J47" i="70" s="1"/>
  <c r="F48" i="70"/>
  <c r="F35" i="68"/>
  <c r="E35" i="68"/>
  <c r="D36" i="68"/>
  <c r="E34" i="67"/>
  <c r="F34" i="67"/>
  <c r="D35" i="67"/>
  <c r="F22" i="66"/>
  <c r="G22" i="66" s="1"/>
  <c r="F62" i="66"/>
  <c r="G62" i="66" s="1"/>
  <c r="F61" i="66"/>
  <c r="G61" i="66" s="1"/>
  <c r="F60" i="66"/>
  <c r="G60" i="66" s="1"/>
  <c r="F59" i="66"/>
  <c r="G59" i="66" s="1"/>
  <c r="F58" i="66"/>
  <c r="G58" i="66" s="1"/>
  <c r="F57" i="66"/>
  <c r="G57" i="66" s="1"/>
  <c r="F56" i="66"/>
  <c r="G56" i="66" s="1"/>
  <c r="F55" i="66"/>
  <c r="G55" i="66" s="1"/>
  <c r="F54" i="66"/>
  <c r="G54" i="66" s="1"/>
  <c r="F53" i="66"/>
  <c r="G53" i="66" s="1"/>
  <c r="F52" i="66"/>
  <c r="G52" i="66" s="1"/>
  <c r="F51" i="66"/>
  <c r="G51" i="66" s="1"/>
  <c r="F50" i="66"/>
  <c r="G50" i="66" s="1"/>
  <c r="F49" i="66"/>
  <c r="G49" i="66" s="1"/>
  <c r="F48" i="66"/>
  <c r="G48" i="66" s="1"/>
  <c r="F47" i="66"/>
  <c r="G47" i="66" s="1"/>
  <c r="F46" i="66"/>
  <c r="G46" i="66" s="1"/>
  <c r="F45" i="66"/>
  <c r="G45" i="66" s="1"/>
  <c r="F44" i="66"/>
  <c r="G44" i="66" s="1"/>
  <c r="F43" i="66"/>
  <c r="G43" i="66" s="1"/>
  <c r="F42" i="66"/>
  <c r="G42" i="66" s="1"/>
  <c r="F41" i="66"/>
  <c r="G41" i="66" s="1"/>
  <c r="F40" i="66"/>
  <c r="G40" i="66" s="1"/>
  <c r="F39" i="66"/>
  <c r="G39" i="66" s="1"/>
  <c r="F38" i="66"/>
  <c r="G38" i="66" s="1"/>
  <c r="F37" i="66"/>
  <c r="G37" i="66" s="1"/>
  <c r="F36" i="66"/>
  <c r="G36" i="66" s="1"/>
  <c r="F35" i="66"/>
  <c r="G35" i="66" s="1"/>
  <c r="F34" i="66"/>
  <c r="G34" i="66" s="1"/>
  <c r="F33" i="66"/>
  <c r="G33" i="66" s="1"/>
  <c r="F32" i="66"/>
  <c r="G32" i="66" s="1"/>
  <c r="F31" i="66"/>
  <c r="G31" i="66" s="1"/>
  <c r="F30" i="66"/>
  <c r="G30" i="66" s="1"/>
  <c r="F29" i="66"/>
  <c r="G29" i="66" s="1"/>
  <c r="F28" i="66"/>
  <c r="G28" i="66" s="1"/>
  <c r="F27" i="66"/>
  <c r="G27" i="66" s="1"/>
  <c r="F26" i="66"/>
  <c r="G26" i="66" s="1"/>
  <c r="F25" i="66"/>
  <c r="G25" i="66" s="1"/>
  <c r="F24" i="66"/>
  <c r="G24" i="66" s="1"/>
  <c r="F23" i="66"/>
  <c r="G23" i="66" s="1"/>
  <c r="F21" i="66"/>
  <c r="G21" i="66" s="1"/>
  <c r="F20" i="66"/>
  <c r="G20" i="66" s="1"/>
  <c r="F19" i="66"/>
  <c r="G19" i="66" s="1"/>
  <c r="F18" i="66"/>
  <c r="G18" i="66" s="1"/>
  <c r="F17" i="66"/>
  <c r="G17" i="66" s="1"/>
  <c r="F16" i="66"/>
  <c r="G16" i="66" s="1"/>
  <c r="F15" i="66"/>
  <c r="G15" i="66" s="1"/>
  <c r="F14" i="66"/>
  <c r="G14" i="66" s="1"/>
  <c r="F13" i="66"/>
  <c r="G13" i="66" s="1"/>
  <c r="F12" i="66"/>
  <c r="G12" i="66" s="1"/>
  <c r="O11" i="66"/>
  <c r="F11" i="66"/>
  <c r="G11" i="66" s="1"/>
  <c r="F10" i="66"/>
  <c r="G10" i="66" s="1"/>
  <c r="O9" i="66"/>
  <c r="I5" i="66" s="1"/>
  <c r="F9" i="66"/>
  <c r="G9" i="66" s="1"/>
  <c r="F8" i="66"/>
  <c r="G8" i="66" s="1"/>
  <c r="F7" i="66"/>
  <c r="G7" i="66" s="1"/>
  <c r="S6" i="66"/>
  <c r="Q6" i="66"/>
  <c r="P6" i="66"/>
  <c r="O10" i="66" s="1"/>
  <c r="F6" i="66"/>
  <c r="G6" i="66" s="1"/>
  <c r="S5" i="66"/>
  <c r="Q5" i="66"/>
  <c r="F5" i="66"/>
  <c r="G5" i="66" s="1"/>
  <c r="Q4" i="66"/>
  <c r="F4" i="66"/>
  <c r="G4" i="66" s="1"/>
  <c r="F3" i="66"/>
  <c r="G3" i="66" s="1"/>
  <c r="F2" i="66"/>
  <c r="G2" i="66" s="1"/>
  <c r="X1" i="66"/>
  <c r="K6" i="66"/>
  <c r="K5" i="66"/>
  <c r="K2" i="66"/>
  <c r="K8" i="66"/>
  <c r="K7" i="66"/>
  <c r="K4" i="66"/>
  <c r="K3" i="66"/>
  <c r="AD78" i="79" l="1"/>
  <c r="AD84" i="79" s="1"/>
  <c r="AG71" i="79"/>
  <c r="AG90" i="79" s="1"/>
  <c r="AG72" i="79"/>
  <c r="P41" i="33"/>
  <c r="I50" i="82"/>
  <c r="J50" i="82" s="1"/>
  <c r="F51" i="82"/>
  <c r="D53" i="82"/>
  <c r="H52" i="82" s="1"/>
  <c r="K52" i="82" s="1"/>
  <c r="E52" i="82"/>
  <c r="AD85" i="79"/>
  <c r="AE77" i="79"/>
  <c r="AF73" i="79" s="1"/>
  <c r="AF74" i="79" s="1"/>
  <c r="AF76" i="79" s="1"/>
  <c r="AE95" i="79"/>
  <c r="AE78" i="79"/>
  <c r="D49" i="80"/>
  <c r="H48" i="80" s="1"/>
  <c r="K48" i="80" s="1"/>
  <c r="E48" i="80"/>
  <c r="H47" i="80"/>
  <c r="K47" i="80" s="1"/>
  <c r="I46" i="80"/>
  <c r="J46" i="80" s="1"/>
  <c r="F47" i="80"/>
  <c r="E50" i="78"/>
  <c r="D51" i="78"/>
  <c r="H50" i="78" s="1"/>
  <c r="K50" i="78" s="1"/>
  <c r="F49" i="78"/>
  <c r="I48" i="78"/>
  <c r="J48" i="78" s="1"/>
  <c r="AE84" i="77"/>
  <c r="AF85" i="77" s="1"/>
  <c r="AF78" i="77"/>
  <c r="AF77" i="77"/>
  <c r="AG73" i="77" s="1"/>
  <c r="AG74" i="77" s="1"/>
  <c r="AG76" i="77" s="1"/>
  <c r="AF95" i="77"/>
  <c r="AC84" i="75"/>
  <c r="AD85" i="75" s="1"/>
  <c r="AD78" i="75"/>
  <c r="I48" i="76"/>
  <c r="J48" i="76" s="1"/>
  <c r="F49" i="76"/>
  <c r="D51" i="76"/>
  <c r="H50" i="76" s="1"/>
  <c r="K50" i="76" s="1"/>
  <c r="E50" i="76"/>
  <c r="AF90" i="75"/>
  <c r="AD77" i="75"/>
  <c r="AE73" i="75" s="1"/>
  <c r="AE74" i="75" s="1"/>
  <c r="AE76" i="75" s="1"/>
  <c r="AD95" i="75"/>
  <c r="AG72" i="75"/>
  <c r="AG71" i="75"/>
  <c r="AG90" i="75" s="1"/>
  <c r="I48" i="74"/>
  <c r="J48" i="74" s="1"/>
  <c r="F49" i="74"/>
  <c r="E50" i="74"/>
  <c r="D51" i="74"/>
  <c r="H50" i="74" s="1"/>
  <c r="K50" i="74" s="1"/>
  <c r="AG90" i="72"/>
  <c r="I48" i="73"/>
  <c r="J48" i="73" s="1"/>
  <c r="F49" i="73"/>
  <c r="D51" i="73"/>
  <c r="E50" i="73"/>
  <c r="I46" i="71"/>
  <c r="J46" i="71" s="1"/>
  <c r="F47" i="71"/>
  <c r="E48" i="71"/>
  <c r="D49" i="71"/>
  <c r="H48" i="71" s="1"/>
  <c r="K48" i="71" s="1"/>
  <c r="I48" i="70"/>
  <c r="J48" i="70" s="1"/>
  <c r="F49" i="70"/>
  <c r="E50" i="70"/>
  <c r="D51" i="70"/>
  <c r="H50" i="70" s="1"/>
  <c r="K50" i="70" s="1"/>
  <c r="F36" i="68"/>
  <c r="D37" i="68"/>
  <c r="E36" i="68"/>
  <c r="E35" i="67"/>
  <c r="F35" i="67"/>
  <c r="D36" i="67"/>
  <c r="O12" i="66"/>
  <c r="O13" i="66" s="1"/>
  <c r="I42" i="66" s="1"/>
  <c r="H42" i="66" s="1"/>
  <c r="I8" i="66"/>
  <c r="H8" i="66" s="1"/>
  <c r="I2" i="66"/>
  <c r="H2" i="66" s="1"/>
  <c r="H5" i="66"/>
  <c r="I22" i="66"/>
  <c r="H22" i="66" s="1"/>
  <c r="I7" i="66"/>
  <c r="H7" i="66" s="1"/>
  <c r="I24" i="66"/>
  <c r="H24" i="66" s="1"/>
  <c r="I12" i="66"/>
  <c r="H12" i="66" s="1"/>
  <c r="I4" i="66"/>
  <c r="H4" i="66" s="1"/>
  <c r="I10" i="66"/>
  <c r="H10" i="66" s="1"/>
  <c r="I15" i="66"/>
  <c r="H15" i="66" s="1"/>
  <c r="I18" i="66"/>
  <c r="H18" i="66" s="1"/>
  <c r="I21" i="66"/>
  <c r="H21" i="66" s="1"/>
  <c r="I27" i="66"/>
  <c r="H27" i="66" s="1"/>
  <c r="I30" i="66"/>
  <c r="H30" i="66" s="1"/>
  <c r="I6" i="66"/>
  <c r="H6" i="66" s="1"/>
  <c r="I13" i="66"/>
  <c r="H13" i="66" s="1"/>
  <c r="I16" i="66"/>
  <c r="H16" i="66" s="1"/>
  <c r="I19" i="66"/>
  <c r="H19" i="66" s="1"/>
  <c r="I25" i="66"/>
  <c r="H25" i="66" s="1"/>
  <c r="I28" i="66"/>
  <c r="H28" i="66" s="1"/>
  <c r="I31" i="66"/>
  <c r="H31" i="66" s="1"/>
  <c r="I11" i="66"/>
  <c r="H11" i="66" s="1"/>
  <c r="I3" i="66"/>
  <c r="H3" i="66" s="1"/>
  <c r="I9" i="66"/>
  <c r="H9" i="66" s="1"/>
  <c r="I14" i="66"/>
  <c r="H14" i="66" s="1"/>
  <c r="I17" i="66"/>
  <c r="H17" i="66" s="1"/>
  <c r="I20" i="66"/>
  <c r="H20" i="66" s="1"/>
  <c r="I23" i="66"/>
  <c r="H23" i="66" s="1"/>
  <c r="I26" i="66"/>
  <c r="H26" i="66" s="1"/>
  <c r="I29" i="66"/>
  <c r="H29" i="66" s="1"/>
  <c r="I32" i="66"/>
  <c r="H32" i="66" s="1"/>
  <c r="P42" i="33" l="1"/>
  <c r="I51" i="82"/>
  <c r="J51" i="82" s="1"/>
  <c r="F52" i="82"/>
  <c r="E53" i="82"/>
  <c r="D54" i="82"/>
  <c r="H53" i="82" s="1"/>
  <c r="K53" i="82" s="1"/>
  <c r="AE85" i="79"/>
  <c r="F48" i="80"/>
  <c r="I47" i="80"/>
  <c r="J47" i="80" s="1"/>
  <c r="D50" i="80"/>
  <c r="E49" i="80"/>
  <c r="AE84" i="79"/>
  <c r="AF78" i="79"/>
  <c r="AF77" i="79"/>
  <c r="AG73" i="79" s="1"/>
  <c r="AG74" i="79" s="1"/>
  <c r="AG76" i="79" s="1"/>
  <c r="AF95" i="79"/>
  <c r="AG77" i="77"/>
  <c r="AG95" i="77"/>
  <c r="AF84" i="77"/>
  <c r="AG85" i="77" s="1"/>
  <c r="AG78" i="77"/>
  <c r="D52" i="78"/>
  <c r="H51" i="78" s="1"/>
  <c r="K51" i="78" s="1"/>
  <c r="E51" i="78"/>
  <c r="F50" i="78"/>
  <c r="I49" i="78"/>
  <c r="J49" i="78" s="1"/>
  <c r="I49" i="76"/>
  <c r="J49" i="76" s="1"/>
  <c r="F50" i="76"/>
  <c r="E51" i="76"/>
  <c r="D52" i="76"/>
  <c r="H51" i="76" s="1"/>
  <c r="K51" i="76" s="1"/>
  <c r="AE78" i="75"/>
  <c r="AD84" i="75"/>
  <c r="AE85" i="75" s="1"/>
  <c r="AE77" i="75"/>
  <c r="AF73" i="75" s="1"/>
  <c r="AF74" i="75" s="1"/>
  <c r="AF76" i="75" s="1"/>
  <c r="AE95" i="75"/>
  <c r="E51" i="74"/>
  <c r="D52" i="74"/>
  <c r="F50" i="74"/>
  <c r="I49" i="74"/>
  <c r="J49" i="74" s="1"/>
  <c r="I49" i="73"/>
  <c r="J49" i="73" s="1"/>
  <c r="F50" i="73"/>
  <c r="E51" i="73"/>
  <c r="D52" i="73"/>
  <c r="H51" i="73" s="1"/>
  <c r="K51" i="73" s="1"/>
  <c r="H50" i="73"/>
  <c r="K50" i="73" s="1"/>
  <c r="D50" i="71"/>
  <c r="E49" i="71"/>
  <c r="F48" i="71"/>
  <c r="I47" i="71"/>
  <c r="J47" i="71" s="1"/>
  <c r="I35" i="66"/>
  <c r="H35" i="66" s="1"/>
  <c r="I37" i="66"/>
  <c r="H37" i="66" s="1"/>
  <c r="I34" i="66"/>
  <c r="H34" i="66" s="1"/>
  <c r="I33" i="66"/>
  <c r="H33" i="66" s="1"/>
  <c r="I36" i="66"/>
  <c r="H36" i="66" s="1"/>
  <c r="I38" i="66"/>
  <c r="H38" i="66" s="1"/>
  <c r="I40" i="66"/>
  <c r="H40" i="66" s="1"/>
  <c r="I58" i="66"/>
  <c r="H58" i="66" s="1"/>
  <c r="I43" i="66"/>
  <c r="H43" i="66" s="1"/>
  <c r="I62" i="66"/>
  <c r="H62" i="66" s="1"/>
  <c r="E51" i="70"/>
  <c r="D52" i="70"/>
  <c r="F50" i="70"/>
  <c r="I49" i="70"/>
  <c r="J49" i="70" s="1"/>
  <c r="I47" i="66"/>
  <c r="H47" i="66" s="1"/>
  <c r="I56" i="66"/>
  <c r="H56" i="66" s="1"/>
  <c r="I50" i="66"/>
  <c r="H50" i="66" s="1"/>
  <c r="I53" i="66"/>
  <c r="H53" i="66" s="1"/>
  <c r="I44" i="66"/>
  <c r="H44" i="66" s="1"/>
  <c r="I41" i="66"/>
  <c r="H41" i="66" s="1"/>
  <c r="I61" i="66"/>
  <c r="H61" i="66" s="1"/>
  <c r="I55" i="66"/>
  <c r="H55" i="66" s="1"/>
  <c r="I52" i="66"/>
  <c r="H52" i="66" s="1"/>
  <c r="I49" i="66"/>
  <c r="H49" i="66" s="1"/>
  <c r="I46" i="66"/>
  <c r="H46" i="66" s="1"/>
  <c r="I39" i="66"/>
  <c r="H39" i="66" s="1"/>
  <c r="I59" i="66"/>
  <c r="H59" i="66" s="1"/>
  <c r="I60" i="66"/>
  <c r="H60" i="66" s="1"/>
  <c r="I57" i="66"/>
  <c r="H57" i="66" s="1"/>
  <c r="I54" i="66"/>
  <c r="H54" i="66" s="1"/>
  <c r="I51" i="66"/>
  <c r="H51" i="66" s="1"/>
  <c r="I48" i="66"/>
  <c r="H48" i="66" s="1"/>
  <c r="I45" i="66"/>
  <c r="H45" i="66" s="1"/>
  <c r="D38" i="68"/>
  <c r="F37" i="68"/>
  <c r="E37" i="68"/>
  <c r="E36" i="67"/>
  <c r="F36" i="67"/>
  <c r="D37" i="67"/>
  <c r="P43" i="33" l="1"/>
  <c r="E54" i="82"/>
  <c r="D55" i="82"/>
  <c r="F53" i="82"/>
  <c r="I52" i="82"/>
  <c r="J52" i="82" s="1"/>
  <c r="AG84" i="77"/>
  <c r="C103" i="77"/>
  <c r="AF85" i="79"/>
  <c r="AG77" i="79"/>
  <c r="AG95" i="79"/>
  <c r="AF84" i="79"/>
  <c r="AG78" i="79"/>
  <c r="F49" i="80"/>
  <c r="I48" i="80"/>
  <c r="J48" i="80" s="1"/>
  <c r="D51" i="80"/>
  <c r="H50" i="80" s="1"/>
  <c r="K50" i="80" s="1"/>
  <c r="E50" i="80"/>
  <c r="H49" i="80"/>
  <c r="K49" i="80" s="1"/>
  <c r="I50" i="78"/>
  <c r="J50" i="78" s="1"/>
  <c r="F51" i="78"/>
  <c r="E52" i="78"/>
  <c r="D53" i="78"/>
  <c r="H52" i="78" s="1"/>
  <c r="K52" i="78" s="1"/>
  <c r="AF77" i="75"/>
  <c r="AG73" i="75" s="1"/>
  <c r="AG74" i="75" s="1"/>
  <c r="AG76" i="75" s="1"/>
  <c r="AF95" i="75"/>
  <c r="AE84" i="75"/>
  <c r="AF85" i="75" s="1"/>
  <c r="AF78" i="75"/>
  <c r="E52" i="76"/>
  <c r="D53" i="76"/>
  <c r="F51" i="76"/>
  <c r="I50" i="76"/>
  <c r="J50" i="76" s="1"/>
  <c r="E52" i="74"/>
  <c r="D53" i="74"/>
  <c r="F51" i="74"/>
  <c r="I50" i="74"/>
  <c r="J50" i="74" s="1"/>
  <c r="H51" i="74"/>
  <c r="K51" i="74" s="1"/>
  <c r="E52" i="73"/>
  <c r="D53" i="73"/>
  <c r="F51" i="73"/>
  <c r="I50" i="73"/>
  <c r="J50" i="73" s="1"/>
  <c r="F49" i="71"/>
  <c r="I48" i="71"/>
  <c r="J48" i="71" s="1"/>
  <c r="E50" i="71"/>
  <c r="D51" i="71"/>
  <c r="H50" i="71" s="1"/>
  <c r="K50" i="71" s="1"/>
  <c r="H49" i="71"/>
  <c r="K49" i="71" s="1"/>
  <c r="E52" i="70"/>
  <c r="D53" i="70"/>
  <c r="F51" i="70"/>
  <c r="I50" i="70"/>
  <c r="J50" i="70" s="1"/>
  <c r="H51" i="70"/>
  <c r="K51" i="70" s="1"/>
  <c r="D39" i="68"/>
  <c r="E38" i="68"/>
  <c r="F38" i="68"/>
  <c r="E37" i="67"/>
  <c r="F37" i="67"/>
  <c r="D38" i="67"/>
  <c r="D76" i="60"/>
  <c r="E76" i="60"/>
  <c r="E77" i="60" s="1"/>
  <c r="F76" i="60"/>
  <c r="F77" i="60" s="1"/>
  <c r="G76" i="60"/>
  <c r="G77" i="60" s="1"/>
  <c r="H76" i="60"/>
  <c r="H77" i="60" s="1"/>
  <c r="I76" i="60"/>
  <c r="I77" i="60" s="1"/>
  <c r="J76" i="60"/>
  <c r="K76" i="60"/>
  <c r="L76" i="60"/>
  <c r="M76" i="60"/>
  <c r="M77" i="60" s="1"/>
  <c r="N76" i="60"/>
  <c r="O76" i="60"/>
  <c r="O77" i="60" s="1"/>
  <c r="P76" i="60"/>
  <c r="P77" i="60" s="1"/>
  <c r="Q76" i="60"/>
  <c r="Q77" i="60" s="1"/>
  <c r="R76" i="60"/>
  <c r="R77" i="60" s="1"/>
  <c r="S76" i="60"/>
  <c r="S77" i="60" s="1"/>
  <c r="T76" i="60"/>
  <c r="T77" i="60" s="1"/>
  <c r="U76" i="60"/>
  <c r="V76" i="60"/>
  <c r="W76" i="60"/>
  <c r="X76" i="60"/>
  <c r="Y76" i="60"/>
  <c r="Y77" i="60" s="1"/>
  <c r="Z76" i="60"/>
  <c r="AA76" i="60"/>
  <c r="AA77" i="60" s="1"/>
  <c r="AB76" i="60"/>
  <c r="AB77" i="60" s="1"/>
  <c r="AC76" i="60"/>
  <c r="AC77" i="60" s="1"/>
  <c r="AD76" i="60"/>
  <c r="AD77" i="60" s="1"/>
  <c r="AE76" i="60"/>
  <c r="AF76" i="60"/>
  <c r="AF77" i="60" s="1"/>
  <c r="AG76" i="60"/>
  <c r="AG77" i="60" s="1"/>
  <c r="C96" i="60"/>
  <c r="C94" i="60"/>
  <c r="D86" i="60"/>
  <c r="C85" i="60"/>
  <c r="C81" i="60"/>
  <c r="C80" i="60"/>
  <c r="AE77" i="60"/>
  <c r="X77" i="60"/>
  <c r="W77" i="60"/>
  <c r="V77" i="60"/>
  <c r="U77" i="60"/>
  <c r="L77" i="60"/>
  <c r="K77" i="60"/>
  <c r="J77" i="60"/>
  <c r="D77" i="60"/>
  <c r="C76" i="60"/>
  <c r="C83" i="60" s="1"/>
  <c r="C74" i="60"/>
  <c r="C71" i="60"/>
  <c r="D70" i="60"/>
  <c r="D71" i="60" s="1"/>
  <c r="C60" i="60"/>
  <c r="C58" i="60"/>
  <c r="C57" i="60"/>
  <c r="C56" i="60"/>
  <c r="C55" i="60"/>
  <c r="C42" i="60"/>
  <c r="C51" i="60" s="1"/>
  <c r="K40" i="60"/>
  <c r="C38" i="60"/>
  <c r="C96" i="58"/>
  <c r="C94" i="58"/>
  <c r="D86" i="58"/>
  <c r="C85" i="58"/>
  <c r="C81" i="58"/>
  <c r="C80" i="58"/>
  <c r="C76" i="58"/>
  <c r="C83" i="58" s="1"/>
  <c r="C74" i="58"/>
  <c r="C71" i="58"/>
  <c r="D70" i="58"/>
  <c r="D71" i="58" s="1"/>
  <c r="D90" i="58" s="1"/>
  <c r="C60" i="58"/>
  <c r="C59" i="58"/>
  <c r="C58" i="58"/>
  <c r="C57" i="58"/>
  <c r="C56" i="58"/>
  <c r="C55" i="58"/>
  <c r="C42" i="58"/>
  <c r="K40" i="58"/>
  <c r="C38" i="58"/>
  <c r="C81" i="56"/>
  <c r="C80" i="56"/>
  <c r="C96" i="56"/>
  <c r="C94" i="56"/>
  <c r="D86" i="56"/>
  <c r="C85" i="56"/>
  <c r="C76" i="56"/>
  <c r="C78" i="56" s="1"/>
  <c r="C74" i="56"/>
  <c r="C71" i="56"/>
  <c r="D70" i="56"/>
  <c r="D71" i="56" s="1"/>
  <c r="C60" i="56"/>
  <c r="C58" i="56"/>
  <c r="C57" i="56"/>
  <c r="C56" i="56"/>
  <c r="C55" i="56"/>
  <c r="C42" i="56"/>
  <c r="K40" i="56"/>
  <c r="C38" i="56"/>
  <c r="C27" i="31"/>
  <c r="C38" i="31"/>
  <c r="K40" i="31"/>
  <c r="C83" i="56" l="1"/>
  <c r="P44" i="33"/>
  <c r="D56" i="82"/>
  <c r="H55" i="82" s="1"/>
  <c r="K55" i="82" s="1"/>
  <c r="E55" i="82"/>
  <c r="F54" i="82"/>
  <c r="I53" i="82"/>
  <c r="J53" i="82" s="1"/>
  <c r="H54" i="82"/>
  <c r="K54" i="82" s="1"/>
  <c r="C104" i="79"/>
  <c r="C103" i="79"/>
  <c r="AG84" i="79"/>
  <c r="AG85" i="79"/>
  <c r="D52" i="80"/>
  <c r="H51" i="80" s="1"/>
  <c r="K51" i="80" s="1"/>
  <c r="E51" i="80"/>
  <c r="I49" i="80"/>
  <c r="J49" i="80" s="1"/>
  <c r="F50" i="80"/>
  <c r="D54" i="78"/>
  <c r="H53" i="78" s="1"/>
  <c r="K53" i="78" s="1"/>
  <c r="E53" i="78"/>
  <c r="I51" i="78"/>
  <c r="J51" i="78" s="1"/>
  <c r="F52" i="78"/>
  <c r="C78" i="60"/>
  <c r="D78" i="60" s="1"/>
  <c r="C77" i="60"/>
  <c r="D54" i="76"/>
  <c r="H53" i="76" s="1"/>
  <c r="K53" i="76" s="1"/>
  <c r="E53" i="76"/>
  <c r="F52" i="76"/>
  <c r="I51" i="76"/>
  <c r="J51" i="76" s="1"/>
  <c r="H52" i="76"/>
  <c r="K52" i="76" s="1"/>
  <c r="AF84" i="75"/>
  <c r="AG85" i="75" s="1"/>
  <c r="AG78" i="75"/>
  <c r="AG84" i="75" s="1"/>
  <c r="AG77" i="75"/>
  <c r="AG95" i="75"/>
  <c r="D54" i="74"/>
  <c r="H53" i="74" s="1"/>
  <c r="K53" i="74" s="1"/>
  <c r="E53" i="74"/>
  <c r="I51" i="74"/>
  <c r="J51" i="74" s="1"/>
  <c r="F52" i="74"/>
  <c r="H52" i="74"/>
  <c r="K52" i="74" s="1"/>
  <c r="E53" i="73"/>
  <c r="D54" i="73"/>
  <c r="F52" i="73"/>
  <c r="I51" i="73"/>
  <c r="J51" i="73" s="1"/>
  <c r="H52" i="73"/>
  <c r="K52" i="73" s="1"/>
  <c r="C51" i="58"/>
  <c r="D52" i="71"/>
  <c r="H51" i="71" s="1"/>
  <c r="K51" i="71" s="1"/>
  <c r="E51" i="71"/>
  <c r="I49" i="71"/>
  <c r="J49" i="71" s="1"/>
  <c r="F50" i="71"/>
  <c r="D54" i="70"/>
  <c r="H53" i="70" s="1"/>
  <c r="K53" i="70" s="1"/>
  <c r="E53" i="70"/>
  <c r="I51" i="70"/>
  <c r="J51" i="70" s="1"/>
  <c r="F52" i="70"/>
  <c r="H52" i="70"/>
  <c r="K52" i="70" s="1"/>
  <c r="F39" i="68"/>
  <c r="E39" i="68"/>
  <c r="D40" i="68"/>
  <c r="E38" i="67"/>
  <c r="F38" i="67"/>
  <c r="D39" i="67"/>
  <c r="C8" i="60"/>
  <c r="E70" i="60"/>
  <c r="F70" i="60" s="1"/>
  <c r="Z77" i="60"/>
  <c r="N77" i="60"/>
  <c r="C90" i="60"/>
  <c r="C9" i="60"/>
  <c r="C10" i="60" s="1"/>
  <c r="D90" i="60"/>
  <c r="G653" i="60"/>
  <c r="C78" i="58"/>
  <c r="E70" i="58"/>
  <c r="C8" i="58"/>
  <c r="G653" i="58"/>
  <c r="C9" i="58"/>
  <c r="C10" i="58" s="1"/>
  <c r="C90" i="58"/>
  <c r="E71" i="58"/>
  <c r="C77" i="58"/>
  <c r="C51" i="56"/>
  <c r="E70" i="56"/>
  <c r="F70" i="56" s="1"/>
  <c r="C9" i="56"/>
  <c r="C10" i="56" s="1"/>
  <c r="C8" i="56"/>
  <c r="G653" i="56"/>
  <c r="C77" i="56"/>
  <c r="C90" i="56"/>
  <c r="G70" i="56"/>
  <c r="D90" i="56"/>
  <c r="E71" i="56"/>
  <c r="C9" i="31"/>
  <c r="O9" i="37"/>
  <c r="O11" i="37"/>
  <c r="S6" i="37"/>
  <c r="S5" i="37"/>
  <c r="Q6" i="37"/>
  <c r="Q5" i="37"/>
  <c r="Q4" i="37"/>
  <c r="P6" i="37"/>
  <c r="O10" i="37" s="1"/>
  <c r="L26" i="20"/>
  <c r="L27" i="20"/>
  <c r="L28" i="20"/>
  <c r="L29" i="20"/>
  <c r="L30" i="20"/>
  <c r="L31" i="20"/>
  <c r="L32" i="20"/>
  <c r="L33" i="20"/>
  <c r="L34" i="20"/>
  <c r="L35" i="20"/>
  <c r="L25" i="20"/>
  <c r="K25" i="20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7" i="20" s="1"/>
  <c r="K38" i="20" s="1"/>
  <c r="I37" i="20" s="1"/>
  <c r="E71" i="60" l="1"/>
  <c r="P45" i="33"/>
  <c r="I54" i="82"/>
  <c r="J54" i="82" s="1"/>
  <c r="F55" i="82"/>
  <c r="D57" i="82"/>
  <c r="H56" i="82" s="1"/>
  <c r="K56" i="82" s="1"/>
  <c r="E56" i="82"/>
  <c r="I50" i="80"/>
  <c r="J50" i="80" s="1"/>
  <c r="F51" i="80"/>
  <c r="D53" i="80"/>
  <c r="H52" i="80" s="1"/>
  <c r="K52" i="80" s="1"/>
  <c r="E52" i="80"/>
  <c r="F53" i="78"/>
  <c r="I52" i="78"/>
  <c r="J52" i="78" s="1"/>
  <c r="E54" i="78"/>
  <c r="D55" i="78"/>
  <c r="H54" i="78" s="1"/>
  <c r="K54" i="78" s="1"/>
  <c r="I52" i="76"/>
  <c r="J52" i="76" s="1"/>
  <c r="F53" i="76"/>
  <c r="D55" i="76"/>
  <c r="H54" i="76" s="1"/>
  <c r="K54" i="76" s="1"/>
  <c r="E54" i="76"/>
  <c r="I52" i="74"/>
  <c r="J52" i="74" s="1"/>
  <c r="F53" i="74"/>
  <c r="E54" i="74"/>
  <c r="D55" i="74"/>
  <c r="H54" i="74" s="1"/>
  <c r="K54" i="74" s="1"/>
  <c r="D55" i="73"/>
  <c r="E54" i="73"/>
  <c r="I52" i="73"/>
  <c r="J52" i="73" s="1"/>
  <c r="F53" i="73"/>
  <c r="H53" i="73"/>
  <c r="K53" i="73" s="1"/>
  <c r="I50" i="71"/>
  <c r="J50" i="71" s="1"/>
  <c r="F51" i="71"/>
  <c r="E52" i="71"/>
  <c r="D53" i="71"/>
  <c r="H52" i="71" s="1"/>
  <c r="K52" i="71" s="1"/>
  <c r="I52" i="70"/>
  <c r="J52" i="70" s="1"/>
  <c r="F53" i="70"/>
  <c r="E54" i="70"/>
  <c r="D55" i="70"/>
  <c r="H54" i="70" s="1"/>
  <c r="K54" i="70" s="1"/>
  <c r="E40" i="68"/>
  <c r="D41" i="68"/>
  <c r="F40" i="68"/>
  <c r="E39" i="67"/>
  <c r="F39" i="67"/>
  <c r="D40" i="67"/>
  <c r="G70" i="60"/>
  <c r="F71" i="60"/>
  <c r="C39" i="60"/>
  <c r="C25" i="60"/>
  <c r="E90" i="60"/>
  <c r="E78" i="60"/>
  <c r="F70" i="58"/>
  <c r="C39" i="58"/>
  <c r="C25" i="58"/>
  <c r="E90" i="58"/>
  <c r="F71" i="56"/>
  <c r="C25" i="56"/>
  <c r="C39" i="56"/>
  <c r="E90" i="56"/>
  <c r="H70" i="56"/>
  <c r="G71" i="56"/>
  <c r="O12" i="37"/>
  <c r="O13" i="37" s="1"/>
  <c r="I30" i="20"/>
  <c r="I29" i="20"/>
  <c r="I33" i="20"/>
  <c r="I28" i="20"/>
  <c r="I38" i="20"/>
  <c r="I26" i="20"/>
  <c r="I36" i="20"/>
  <c r="I24" i="20"/>
  <c r="I25" i="20"/>
  <c r="I35" i="20"/>
  <c r="I32" i="20"/>
  <c r="I31" i="20"/>
  <c r="I27" i="20"/>
  <c r="I34" i="20"/>
  <c r="K23" i="20"/>
  <c r="P46" i="33" l="1"/>
  <c r="I55" i="82"/>
  <c r="J55" i="82" s="1"/>
  <c r="F56" i="82"/>
  <c r="E57" i="82"/>
  <c r="D58" i="82"/>
  <c r="H57" i="82" s="1"/>
  <c r="K57" i="82" s="1"/>
  <c r="D54" i="80"/>
  <c r="H53" i="80" s="1"/>
  <c r="K53" i="80" s="1"/>
  <c r="E53" i="80"/>
  <c r="I51" i="80"/>
  <c r="J51" i="80" s="1"/>
  <c r="F52" i="80"/>
  <c r="D56" i="78"/>
  <c r="E55" i="78"/>
  <c r="F54" i="78"/>
  <c r="I53" i="78"/>
  <c r="J53" i="78" s="1"/>
  <c r="I53" i="76"/>
  <c r="J53" i="76" s="1"/>
  <c r="F54" i="76"/>
  <c r="E55" i="76"/>
  <c r="D56" i="76"/>
  <c r="H55" i="76" s="1"/>
  <c r="K55" i="76" s="1"/>
  <c r="E55" i="74"/>
  <c r="D56" i="74"/>
  <c r="F54" i="74"/>
  <c r="I53" i="74"/>
  <c r="J53" i="74" s="1"/>
  <c r="I53" i="73"/>
  <c r="J53" i="73" s="1"/>
  <c r="F54" i="73"/>
  <c r="E55" i="73"/>
  <c r="D56" i="73"/>
  <c r="H55" i="73" s="1"/>
  <c r="K55" i="73" s="1"/>
  <c r="H54" i="73"/>
  <c r="K54" i="73" s="1"/>
  <c r="D54" i="71"/>
  <c r="E53" i="71"/>
  <c r="F52" i="71"/>
  <c r="I51" i="71"/>
  <c r="J51" i="71" s="1"/>
  <c r="E55" i="70"/>
  <c r="D56" i="70"/>
  <c r="F54" i="70"/>
  <c r="I53" i="70"/>
  <c r="J53" i="70" s="1"/>
  <c r="D42" i="68"/>
  <c r="F41" i="68"/>
  <c r="E41" i="68"/>
  <c r="E40" i="67"/>
  <c r="F40" i="67"/>
  <c r="D41" i="67"/>
  <c r="K41" i="60"/>
  <c r="C87" i="60"/>
  <c r="C88" i="60" s="1"/>
  <c r="C89" i="60" s="1"/>
  <c r="C91" i="60" s="1"/>
  <c r="C40" i="60"/>
  <c r="D40" i="60" s="1"/>
  <c r="C45" i="60" s="1"/>
  <c r="F78" i="60"/>
  <c r="F90" i="60"/>
  <c r="G71" i="60"/>
  <c r="H70" i="60"/>
  <c r="G70" i="58"/>
  <c r="F71" i="58"/>
  <c r="F90" i="58" s="1"/>
  <c r="K41" i="58"/>
  <c r="C87" i="58"/>
  <c r="C88" i="58" s="1"/>
  <c r="C89" i="58" s="1"/>
  <c r="C91" i="58" s="1"/>
  <c r="C40" i="58"/>
  <c r="D40" i="58" s="1"/>
  <c r="C45" i="58" s="1"/>
  <c r="F90" i="56"/>
  <c r="C87" i="56"/>
  <c r="C88" i="56" s="1"/>
  <c r="C89" i="56" s="1"/>
  <c r="C91" i="56" s="1"/>
  <c r="K41" i="56"/>
  <c r="C40" i="56"/>
  <c r="D40" i="56" s="1"/>
  <c r="C45" i="56" s="1"/>
  <c r="C84" i="56" s="1"/>
  <c r="G90" i="56"/>
  <c r="H71" i="56"/>
  <c r="I70" i="56"/>
  <c r="I23" i="20"/>
  <c r="K22" i="20"/>
  <c r="I22" i="20" s="1"/>
  <c r="I39" i="20" s="1"/>
  <c r="P47" i="33" l="1"/>
  <c r="E58" i="82"/>
  <c r="D59" i="82"/>
  <c r="F57" i="82"/>
  <c r="I56" i="82"/>
  <c r="J56" i="82" s="1"/>
  <c r="F53" i="80"/>
  <c r="I52" i="80"/>
  <c r="J52" i="80" s="1"/>
  <c r="D55" i="80"/>
  <c r="H54" i="80" s="1"/>
  <c r="K54" i="80" s="1"/>
  <c r="E54" i="80"/>
  <c r="I54" i="78"/>
  <c r="J54" i="78" s="1"/>
  <c r="F55" i="78"/>
  <c r="E56" i="78"/>
  <c r="D57" i="78"/>
  <c r="H56" i="78" s="1"/>
  <c r="K56" i="78" s="1"/>
  <c r="H55" i="78"/>
  <c r="K55" i="78" s="1"/>
  <c r="E56" i="76"/>
  <c r="D57" i="76"/>
  <c r="F55" i="76"/>
  <c r="I54" i="76"/>
  <c r="J54" i="76" s="1"/>
  <c r="D57" i="74"/>
  <c r="H56" i="74" s="1"/>
  <c r="K56" i="74" s="1"/>
  <c r="E56" i="74"/>
  <c r="F55" i="74"/>
  <c r="I54" i="74"/>
  <c r="J54" i="74" s="1"/>
  <c r="H55" i="74"/>
  <c r="K55" i="74" s="1"/>
  <c r="E56" i="73"/>
  <c r="D57" i="73"/>
  <c r="F55" i="73"/>
  <c r="I54" i="73"/>
  <c r="J54" i="73" s="1"/>
  <c r="F53" i="71"/>
  <c r="I52" i="71"/>
  <c r="J52" i="71" s="1"/>
  <c r="E54" i="71"/>
  <c r="D55" i="71"/>
  <c r="H54" i="71" s="1"/>
  <c r="K54" i="71" s="1"/>
  <c r="H53" i="71"/>
  <c r="K53" i="71" s="1"/>
  <c r="E56" i="70"/>
  <c r="D57" i="70"/>
  <c r="F55" i="70"/>
  <c r="I54" i="70"/>
  <c r="J54" i="70" s="1"/>
  <c r="H55" i="70"/>
  <c r="K55" i="70" s="1"/>
  <c r="F42" i="68"/>
  <c r="E42" i="68"/>
  <c r="D43" i="68"/>
  <c r="E41" i="67"/>
  <c r="F41" i="67"/>
  <c r="D42" i="67"/>
  <c r="C48" i="60"/>
  <c r="C23" i="60"/>
  <c r="C31" i="60" s="1"/>
  <c r="C84" i="60"/>
  <c r="D85" i="60" s="1"/>
  <c r="D84" i="60"/>
  <c r="H71" i="60"/>
  <c r="I70" i="60"/>
  <c r="G90" i="60"/>
  <c r="F84" i="60"/>
  <c r="G78" i="60"/>
  <c r="E84" i="60"/>
  <c r="H70" i="58"/>
  <c r="G71" i="58"/>
  <c r="G90" i="58" s="1"/>
  <c r="C48" i="58"/>
  <c r="C23" i="58"/>
  <c r="C31" i="58" s="1"/>
  <c r="C84" i="58"/>
  <c r="D85" i="58" s="1"/>
  <c r="H90" i="56"/>
  <c r="I71" i="56"/>
  <c r="J70" i="56"/>
  <c r="C23" i="56"/>
  <c r="C31" i="56" s="1"/>
  <c r="C48" i="56"/>
  <c r="D85" i="56"/>
  <c r="AA7" i="51"/>
  <c r="Z7" i="51"/>
  <c r="AE7" i="51" s="1"/>
  <c r="AA6" i="51"/>
  <c r="AF6" i="51" s="1"/>
  <c r="Z6" i="51"/>
  <c r="AE6" i="51" s="1"/>
  <c r="Z8" i="51"/>
  <c r="AE8" i="51" s="1"/>
  <c r="AA4" i="51"/>
  <c r="Z10" i="51"/>
  <c r="D27" i="51"/>
  <c r="AA10" i="51" s="1"/>
  <c r="AF10" i="51" s="1"/>
  <c r="Z9" i="51"/>
  <c r="AE11" i="51"/>
  <c r="AA8" i="51"/>
  <c r="AA9" i="51"/>
  <c r="Z4" i="51"/>
  <c r="AE4" i="51" s="1"/>
  <c r="G625" i="50"/>
  <c r="C88" i="50"/>
  <c r="C83" i="50"/>
  <c r="C77" i="50"/>
  <c r="C74" i="50"/>
  <c r="C75" i="50" s="1"/>
  <c r="D75" i="50" s="1"/>
  <c r="E75" i="50" s="1"/>
  <c r="F75" i="50" s="1"/>
  <c r="G75" i="50" s="1"/>
  <c r="H75" i="50" s="1"/>
  <c r="I75" i="50" s="1"/>
  <c r="J75" i="50" s="1"/>
  <c r="K75" i="50" s="1"/>
  <c r="L75" i="50" s="1"/>
  <c r="M75" i="50" s="1"/>
  <c r="N75" i="50" s="1"/>
  <c r="O75" i="50" s="1"/>
  <c r="P75" i="50" s="1"/>
  <c r="Q75" i="50" s="1"/>
  <c r="R75" i="50" s="1"/>
  <c r="S75" i="50" s="1"/>
  <c r="T75" i="50" s="1"/>
  <c r="U75" i="50" s="1"/>
  <c r="V75" i="50" s="1"/>
  <c r="W75" i="50" s="1"/>
  <c r="X75" i="50" s="1"/>
  <c r="Y75" i="50" s="1"/>
  <c r="Z75" i="50" s="1"/>
  <c r="AA75" i="50" s="1"/>
  <c r="AB75" i="50" s="1"/>
  <c r="AC75" i="50" s="1"/>
  <c r="AD75" i="50" s="1"/>
  <c r="AE75" i="50" s="1"/>
  <c r="AF75" i="50" s="1"/>
  <c r="AG75" i="50" s="1"/>
  <c r="C70" i="50"/>
  <c r="C82" i="50" s="1"/>
  <c r="D69" i="50"/>
  <c r="E69" i="50" s="1"/>
  <c r="F69" i="50" s="1"/>
  <c r="G69" i="50" s="1"/>
  <c r="H69" i="50" s="1"/>
  <c r="C59" i="50"/>
  <c r="C56" i="50"/>
  <c r="C55" i="50"/>
  <c r="C54" i="50"/>
  <c r="K51" i="50"/>
  <c r="C41" i="50"/>
  <c r="K39" i="50"/>
  <c r="C37" i="50"/>
  <c r="C8" i="50"/>
  <c r="C9" i="50" s="1"/>
  <c r="C6" i="50"/>
  <c r="K52" i="49"/>
  <c r="C8" i="49"/>
  <c r="P48" i="33" l="1"/>
  <c r="D60" i="82"/>
  <c r="H59" i="82" s="1"/>
  <c r="K59" i="82" s="1"/>
  <c r="E59" i="82"/>
  <c r="F58" i="82"/>
  <c r="I57" i="82"/>
  <c r="J57" i="82" s="1"/>
  <c r="H58" i="82"/>
  <c r="K58" i="82" s="1"/>
  <c r="F54" i="80"/>
  <c r="I53" i="80"/>
  <c r="J53" i="80" s="1"/>
  <c r="D56" i="80"/>
  <c r="H55" i="80" s="1"/>
  <c r="K55" i="80" s="1"/>
  <c r="E55" i="80"/>
  <c r="D58" i="78"/>
  <c r="H57" i="78" s="1"/>
  <c r="K57" i="78" s="1"/>
  <c r="E57" i="78"/>
  <c r="I55" i="78"/>
  <c r="J55" i="78" s="1"/>
  <c r="F56" i="78"/>
  <c r="D58" i="76"/>
  <c r="H57" i="76" s="1"/>
  <c r="K57" i="76" s="1"/>
  <c r="E57" i="76"/>
  <c r="F56" i="76"/>
  <c r="I55" i="76"/>
  <c r="J55" i="76" s="1"/>
  <c r="H56" i="76"/>
  <c r="K56" i="76" s="1"/>
  <c r="I55" i="74"/>
  <c r="J55" i="74" s="1"/>
  <c r="F56" i="74"/>
  <c r="E57" i="74"/>
  <c r="D58" i="74"/>
  <c r="H57" i="74" s="1"/>
  <c r="K57" i="74" s="1"/>
  <c r="E57" i="73"/>
  <c r="D58" i="73"/>
  <c r="F56" i="73"/>
  <c r="I55" i="73"/>
  <c r="J55" i="73" s="1"/>
  <c r="H56" i="73"/>
  <c r="K56" i="73" s="1"/>
  <c r="D56" i="71"/>
  <c r="H55" i="71" s="1"/>
  <c r="K55" i="71" s="1"/>
  <c r="E55" i="71"/>
  <c r="I53" i="71"/>
  <c r="J53" i="71" s="1"/>
  <c r="F54" i="71"/>
  <c r="D58" i="70"/>
  <c r="H57" i="70"/>
  <c r="K57" i="70" s="1"/>
  <c r="E57" i="70"/>
  <c r="I55" i="70"/>
  <c r="J55" i="70" s="1"/>
  <c r="F56" i="70"/>
  <c r="H56" i="70"/>
  <c r="K56" i="70" s="1"/>
  <c r="F43" i="68"/>
  <c r="E43" i="68"/>
  <c r="D44" i="68"/>
  <c r="AE9" i="51"/>
  <c r="X9" i="51"/>
  <c r="AF9" i="51"/>
  <c r="AG9" i="51" s="1"/>
  <c r="Y9" i="51"/>
  <c r="E42" i="67"/>
  <c r="F42" i="67"/>
  <c r="D43" i="67"/>
  <c r="E85" i="60"/>
  <c r="F85" i="60" s="1"/>
  <c r="G85" i="60" s="1"/>
  <c r="I71" i="60"/>
  <c r="J70" i="60"/>
  <c r="H90" i="60"/>
  <c r="G84" i="60"/>
  <c r="H78" i="60"/>
  <c r="AB95" i="60"/>
  <c r="P95" i="60"/>
  <c r="D95" i="60"/>
  <c r="AA95" i="60"/>
  <c r="O95" i="60"/>
  <c r="Z95" i="60"/>
  <c r="N95" i="60"/>
  <c r="Y95" i="60"/>
  <c r="M95" i="60"/>
  <c r="X95" i="60"/>
  <c r="L95" i="60"/>
  <c r="W95" i="60"/>
  <c r="K95" i="60"/>
  <c r="V95" i="60"/>
  <c r="J95" i="60"/>
  <c r="AG95" i="60"/>
  <c r="U95" i="60"/>
  <c r="I95" i="60"/>
  <c r="AF95" i="60"/>
  <c r="T95" i="60"/>
  <c r="H95" i="60"/>
  <c r="AE95" i="60"/>
  <c r="S95" i="60"/>
  <c r="G95" i="60"/>
  <c r="AC95" i="60"/>
  <c r="Q95" i="60"/>
  <c r="E95" i="60"/>
  <c r="AD95" i="60"/>
  <c r="R95" i="60"/>
  <c r="F95" i="60"/>
  <c r="C49" i="60"/>
  <c r="H71" i="58"/>
  <c r="H90" i="58" s="1"/>
  <c r="I70" i="58"/>
  <c r="C49" i="58"/>
  <c r="K70" i="56"/>
  <c r="J71" i="56"/>
  <c r="I90" i="56"/>
  <c r="C49" i="56"/>
  <c r="AG6" i="51"/>
  <c r="Y7" i="51"/>
  <c r="AB7" i="51"/>
  <c r="AF7" i="51"/>
  <c r="AG7" i="51" s="1"/>
  <c r="X7" i="51"/>
  <c r="AB6" i="51"/>
  <c r="X4" i="51"/>
  <c r="Y8" i="51"/>
  <c r="X10" i="51"/>
  <c r="X8" i="51"/>
  <c r="Y4" i="51"/>
  <c r="X6" i="51"/>
  <c r="Y10" i="51"/>
  <c r="Y6" i="51"/>
  <c r="AB4" i="51"/>
  <c r="AF4" i="51"/>
  <c r="AG4" i="51" s="1"/>
  <c r="AB10" i="51"/>
  <c r="AB8" i="51"/>
  <c r="AF8" i="51"/>
  <c r="AG8" i="51" s="1"/>
  <c r="AE10" i="51"/>
  <c r="AG10" i="51" s="1"/>
  <c r="AB9" i="51"/>
  <c r="C50" i="50"/>
  <c r="D70" i="50"/>
  <c r="D82" i="50" s="1"/>
  <c r="F70" i="50"/>
  <c r="F82" i="50" s="1"/>
  <c r="D74" i="50"/>
  <c r="E74" i="50" s="1"/>
  <c r="F74" i="50" s="1"/>
  <c r="E70" i="50"/>
  <c r="E82" i="50" s="1"/>
  <c r="I69" i="50"/>
  <c r="H70" i="50"/>
  <c r="I18" i="50"/>
  <c r="C18" i="50"/>
  <c r="C38" i="50"/>
  <c r="C24" i="50"/>
  <c r="C26" i="50" s="1"/>
  <c r="D113" i="50"/>
  <c r="D114" i="50" s="1"/>
  <c r="G70" i="50"/>
  <c r="I20" i="50"/>
  <c r="X1" i="37"/>
  <c r="P49" i="33" l="1"/>
  <c r="I58" i="82"/>
  <c r="J58" i="82" s="1"/>
  <c r="F59" i="82"/>
  <c r="D61" i="82"/>
  <c r="H60" i="82" s="1"/>
  <c r="K60" i="82" s="1"/>
  <c r="E60" i="82"/>
  <c r="I54" i="80"/>
  <c r="J54" i="80" s="1"/>
  <c r="F55" i="80"/>
  <c r="D57" i="80"/>
  <c r="H56" i="80" s="1"/>
  <c r="K56" i="80" s="1"/>
  <c r="E56" i="80"/>
  <c r="F57" i="78"/>
  <c r="I56" i="78"/>
  <c r="J56" i="78" s="1"/>
  <c r="E58" i="78"/>
  <c r="D59" i="78"/>
  <c r="H58" i="78" s="1"/>
  <c r="K58" i="78" s="1"/>
  <c r="I56" i="76"/>
  <c r="J56" i="76" s="1"/>
  <c r="F57" i="76"/>
  <c r="D59" i="76"/>
  <c r="H58" i="76" s="1"/>
  <c r="K58" i="76" s="1"/>
  <c r="E58" i="76"/>
  <c r="E58" i="74"/>
  <c r="D59" i="74"/>
  <c r="F57" i="74"/>
  <c r="I56" i="74"/>
  <c r="J56" i="74" s="1"/>
  <c r="D59" i="73"/>
  <c r="E58" i="73"/>
  <c r="I56" i="73"/>
  <c r="J56" i="73" s="1"/>
  <c r="F57" i="73"/>
  <c r="H57" i="73"/>
  <c r="K57" i="73" s="1"/>
  <c r="F55" i="71"/>
  <c r="I54" i="71"/>
  <c r="J54" i="71" s="1"/>
  <c r="E56" i="71"/>
  <c r="D57" i="71"/>
  <c r="H56" i="71" s="1"/>
  <c r="K56" i="71" s="1"/>
  <c r="I56" i="70"/>
  <c r="J56" i="70" s="1"/>
  <c r="F57" i="70"/>
  <c r="E58" i="70"/>
  <c r="D59" i="70"/>
  <c r="H58" i="70" s="1"/>
  <c r="K58" i="70" s="1"/>
  <c r="F44" i="68"/>
  <c r="D45" i="68"/>
  <c r="E44" i="68"/>
  <c r="E43" i="67"/>
  <c r="F43" i="67"/>
  <c r="D44" i="67"/>
  <c r="H85" i="60"/>
  <c r="H84" i="60"/>
  <c r="I78" i="60"/>
  <c r="K70" i="60"/>
  <c r="J71" i="60"/>
  <c r="I90" i="60"/>
  <c r="I71" i="58"/>
  <c r="J70" i="58"/>
  <c r="L70" i="56"/>
  <c r="K71" i="56"/>
  <c r="J90" i="56"/>
  <c r="G82" i="50"/>
  <c r="H82" i="50"/>
  <c r="K66" i="50"/>
  <c r="G74" i="50"/>
  <c r="C39" i="50"/>
  <c r="D39" i="50" s="1"/>
  <c r="C44" i="50" s="1"/>
  <c r="C78" i="50"/>
  <c r="C79" i="50" s="1"/>
  <c r="C80" i="50" s="1"/>
  <c r="G78" i="50"/>
  <c r="G79" i="50" s="1"/>
  <c r="G80" i="50" s="1"/>
  <c r="K40" i="50"/>
  <c r="F78" i="50"/>
  <c r="F79" i="50" s="1"/>
  <c r="F80" i="50" s="1"/>
  <c r="F83" i="50" s="1"/>
  <c r="E78" i="50"/>
  <c r="E79" i="50" s="1"/>
  <c r="E80" i="50" s="1"/>
  <c r="E83" i="50" s="1"/>
  <c r="D78" i="50"/>
  <c r="D79" i="50" s="1"/>
  <c r="D80" i="50" s="1"/>
  <c r="D83" i="50" s="1"/>
  <c r="H78" i="50"/>
  <c r="H79" i="50" s="1"/>
  <c r="Y85" i="50"/>
  <c r="M85" i="50"/>
  <c r="X85" i="50"/>
  <c r="L85" i="50"/>
  <c r="W85" i="50"/>
  <c r="K85" i="50"/>
  <c r="V85" i="50"/>
  <c r="J85" i="50"/>
  <c r="AG85" i="50"/>
  <c r="U85" i="50"/>
  <c r="I85" i="50"/>
  <c r="AE85" i="50"/>
  <c r="N85" i="50"/>
  <c r="AD85" i="50"/>
  <c r="H85" i="50"/>
  <c r="AC85" i="50"/>
  <c r="G85" i="50"/>
  <c r="C29" i="50"/>
  <c r="C85" i="50" s="1"/>
  <c r="S85" i="50"/>
  <c r="AB85" i="50"/>
  <c r="F85" i="50"/>
  <c r="C28" i="50"/>
  <c r="R85" i="50"/>
  <c r="AA85" i="50"/>
  <c r="E85" i="50"/>
  <c r="Z85" i="50"/>
  <c r="D85" i="50"/>
  <c r="T85" i="50"/>
  <c r="Q85" i="50"/>
  <c r="P85" i="50"/>
  <c r="AF85" i="50"/>
  <c r="O85" i="50"/>
  <c r="D120" i="50"/>
  <c r="D119" i="50"/>
  <c r="D116" i="50"/>
  <c r="D115" i="50"/>
  <c r="F115" i="50" s="1"/>
  <c r="I70" i="50"/>
  <c r="J69" i="50"/>
  <c r="G626" i="49"/>
  <c r="C89" i="49"/>
  <c r="C84" i="49"/>
  <c r="C78" i="49"/>
  <c r="C75" i="49"/>
  <c r="D75" i="49" s="1"/>
  <c r="AG72" i="49"/>
  <c r="AF72" i="49"/>
  <c r="AE72" i="49"/>
  <c r="AD72" i="49"/>
  <c r="AC72" i="49"/>
  <c r="AB72" i="49"/>
  <c r="AA72" i="49"/>
  <c r="Z72" i="49"/>
  <c r="Y72" i="49"/>
  <c r="X72" i="49"/>
  <c r="W72" i="49"/>
  <c r="V72" i="49"/>
  <c r="U72" i="49"/>
  <c r="T72" i="49"/>
  <c r="S72" i="49"/>
  <c r="R72" i="49"/>
  <c r="Q72" i="49"/>
  <c r="P72" i="49"/>
  <c r="O72" i="49"/>
  <c r="N72" i="49"/>
  <c r="M72" i="49"/>
  <c r="L72" i="49"/>
  <c r="K72" i="49"/>
  <c r="J72" i="49"/>
  <c r="I72" i="49"/>
  <c r="H72" i="49"/>
  <c r="F72" i="49"/>
  <c r="C71" i="49"/>
  <c r="C83" i="49" s="1"/>
  <c r="D70" i="49"/>
  <c r="D71" i="49" s="1"/>
  <c r="D83" i="49" s="1"/>
  <c r="C72" i="49"/>
  <c r="C73" i="49" s="1"/>
  <c r="C60" i="49"/>
  <c r="C59" i="49"/>
  <c r="J58" i="49"/>
  <c r="C57" i="49"/>
  <c r="I19" i="49" s="1"/>
  <c r="C56" i="49"/>
  <c r="C19" i="49" s="1"/>
  <c r="C55" i="49"/>
  <c r="K40" i="49"/>
  <c r="C38" i="49"/>
  <c r="C9" i="49"/>
  <c r="C10" i="49" s="1"/>
  <c r="C59" i="48"/>
  <c r="C38" i="48"/>
  <c r="C9" i="48"/>
  <c r="C10" i="48" s="1"/>
  <c r="K40" i="48"/>
  <c r="C89" i="48"/>
  <c r="C84" i="48"/>
  <c r="C78" i="48"/>
  <c r="C75" i="48"/>
  <c r="C76" i="48" s="1"/>
  <c r="AG72" i="48"/>
  <c r="AF72" i="48"/>
  <c r="AE72" i="48"/>
  <c r="AD72" i="48"/>
  <c r="AC72" i="48"/>
  <c r="AB72" i="48"/>
  <c r="AA72" i="48"/>
  <c r="Z72" i="48"/>
  <c r="Y72" i="48"/>
  <c r="X72" i="48"/>
  <c r="W72" i="48"/>
  <c r="V72" i="48"/>
  <c r="U72" i="48"/>
  <c r="T72" i="48"/>
  <c r="S72" i="48"/>
  <c r="R72" i="48"/>
  <c r="Q72" i="48"/>
  <c r="P72" i="48"/>
  <c r="O72" i="48"/>
  <c r="N72" i="48"/>
  <c r="M72" i="48"/>
  <c r="L72" i="48"/>
  <c r="K72" i="48"/>
  <c r="J72" i="48"/>
  <c r="I72" i="48"/>
  <c r="H72" i="48"/>
  <c r="C71" i="48"/>
  <c r="C83" i="48" s="1"/>
  <c r="D70" i="48"/>
  <c r="C72" i="48"/>
  <c r="C73" i="48" s="1"/>
  <c r="C60" i="48"/>
  <c r="J58" i="48"/>
  <c r="C57" i="48"/>
  <c r="C56" i="48"/>
  <c r="C55" i="48"/>
  <c r="P50" i="33" l="1"/>
  <c r="I59" i="82"/>
  <c r="J59" i="82" s="1"/>
  <c r="F60" i="82"/>
  <c r="E61" i="82"/>
  <c r="D62" i="82"/>
  <c r="H61" i="82" s="1"/>
  <c r="K61" i="82" s="1"/>
  <c r="F56" i="80"/>
  <c r="I55" i="80"/>
  <c r="J55" i="80" s="1"/>
  <c r="D58" i="80"/>
  <c r="E57" i="80"/>
  <c r="D60" i="78"/>
  <c r="E59" i="78"/>
  <c r="F58" i="78"/>
  <c r="I57" i="78"/>
  <c r="J57" i="78" s="1"/>
  <c r="I57" i="76"/>
  <c r="J57" i="76" s="1"/>
  <c r="F58" i="76"/>
  <c r="E59" i="76"/>
  <c r="D60" i="76"/>
  <c r="H59" i="76" s="1"/>
  <c r="K59" i="76" s="1"/>
  <c r="D60" i="74"/>
  <c r="H59" i="74" s="1"/>
  <c r="K59" i="74" s="1"/>
  <c r="E59" i="74"/>
  <c r="F58" i="74"/>
  <c r="I57" i="74"/>
  <c r="J57" i="74" s="1"/>
  <c r="H58" i="74"/>
  <c r="K58" i="74" s="1"/>
  <c r="I57" i="73"/>
  <c r="J57" i="73" s="1"/>
  <c r="F58" i="73"/>
  <c r="E59" i="73"/>
  <c r="D60" i="73"/>
  <c r="H59" i="73" s="1"/>
  <c r="K59" i="73" s="1"/>
  <c r="H58" i="73"/>
  <c r="K58" i="73" s="1"/>
  <c r="D58" i="71"/>
  <c r="E57" i="71"/>
  <c r="F56" i="71"/>
  <c r="I55" i="71"/>
  <c r="J55" i="71" s="1"/>
  <c r="E59" i="70"/>
  <c r="D60" i="70"/>
  <c r="F58" i="70"/>
  <c r="I57" i="70"/>
  <c r="J57" i="70" s="1"/>
  <c r="D46" i="68"/>
  <c r="F45" i="68"/>
  <c r="E45" i="68"/>
  <c r="E44" i="67"/>
  <c r="F44" i="67"/>
  <c r="D45" i="67"/>
  <c r="J90" i="60"/>
  <c r="K71" i="60"/>
  <c r="L70" i="60"/>
  <c r="J78" i="60"/>
  <c r="I84" i="60"/>
  <c r="I85" i="60"/>
  <c r="I90" i="58"/>
  <c r="J71" i="58"/>
  <c r="K70" i="58"/>
  <c r="K90" i="56"/>
  <c r="M70" i="56"/>
  <c r="L71" i="56"/>
  <c r="G83" i="50"/>
  <c r="I82" i="50"/>
  <c r="H80" i="50"/>
  <c r="H83" i="50" s="1"/>
  <c r="H74" i="50"/>
  <c r="J70" i="50"/>
  <c r="K69" i="50"/>
  <c r="I78" i="50"/>
  <c r="I79" i="50" s="1"/>
  <c r="AA76" i="50"/>
  <c r="O76" i="50"/>
  <c r="C76" i="50"/>
  <c r="D77" i="50" s="1"/>
  <c r="C22" i="50"/>
  <c r="C30" i="50" s="1"/>
  <c r="Z76" i="50"/>
  <c r="N76" i="50"/>
  <c r="Y76" i="50"/>
  <c r="M76" i="50"/>
  <c r="X76" i="50"/>
  <c r="L76" i="50"/>
  <c r="W76" i="50"/>
  <c r="K76" i="50"/>
  <c r="V76" i="50"/>
  <c r="E76" i="50"/>
  <c r="U76" i="50"/>
  <c r="D76" i="50"/>
  <c r="T76" i="50"/>
  <c r="AF76" i="50"/>
  <c r="I76" i="50"/>
  <c r="S76" i="50"/>
  <c r="R76" i="50"/>
  <c r="AE76" i="50"/>
  <c r="Q76" i="50"/>
  <c r="AG76" i="50"/>
  <c r="P76" i="50"/>
  <c r="AD76" i="50"/>
  <c r="H76" i="50"/>
  <c r="AC76" i="50"/>
  <c r="G76" i="50"/>
  <c r="AB76" i="50"/>
  <c r="F76" i="50"/>
  <c r="J76" i="50"/>
  <c r="E70" i="49"/>
  <c r="F70" i="49" s="1"/>
  <c r="G70" i="49" s="1"/>
  <c r="G72" i="49" s="1"/>
  <c r="I21" i="49"/>
  <c r="D72" i="49"/>
  <c r="D73" i="49" s="1"/>
  <c r="E75" i="49"/>
  <c r="C39" i="49"/>
  <c r="D114" i="49"/>
  <c r="D115" i="49" s="1"/>
  <c r="C25" i="49"/>
  <c r="C27" i="49" s="1"/>
  <c r="C85" i="49"/>
  <c r="C90" i="49" s="1"/>
  <c r="C91" i="49" s="1"/>
  <c r="C29" i="49"/>
  <c r="C30" i="49"/>
  <c r="C86" i="49" s="1"/>
  <c r="K67" i="49"/>
  <c r="C76" i="49"/>
  <c r="D76" i="49" s="1"/>
  <c r="E76" i="49" s="1"/>
  <c r="F76" i="49" s="1"/>
  <c r="G76" i="49" s="1"/>
  <c r="H76" i="49" s="1"/>
  <c r="I76" i="49" s="1"/>
  <c r="J76" i="49" s="1"/>
  <c r="K76" i="49" s="1"/>
  <c r="L76" i="49" s="1"/>
  <c r="M76" i="49" s="1"/>
  <c r="C39" i="48"/>
  <c r="D114" i="48"/>
  <c r="D115" i="48" s="1"/>
  <c r="C25" i="48"/>
  <c r="C27" i="48" s="1"/>
  <c r="D76" i="48"/>
  <c r="K67" i="48"/>
  <c r="D71" i="48"/>
  <c r="D83" i="48" s="1"/>
  <c r="E70" i="48"/>
  <c r="C7" i="48"/>
  <c r="C19" i="48" s="1"/>
  <c r="G626" i="48"/>
  <c r="D75" i="48"/>
  <c r="D72" i="48"/>
  <c r="I21" i="48"/>
  <c r="P51" i="33" l="1"/>
  <c r="E62" i="82"/>
  <c r="D63" i="82"/>
  <c r="I60" i="82"/>
  <c r="J60" i="82" s="1"/>
  <c r="F61" i="82"/>
  <c r="F57" i="80"/>
  <c r="I56" i="80"/>
  <c r="J56" i="80" s="1"/>
  <c r="D59" i="80"/>
  <c r="H58" i="80" s="1"/>
  <c r="K58" i="80" s="1"/>
  <c r="E58" i="80"/>
  <c r="H57" i="80"/>
  <c r="K57" i="80" s="1"/>
  <c r="I58" i="78"/>
  <c r="J58" i="78" s="1"/>
  <c r="F59" i="78"/>
  <c r="E60" i="78"/>
  <c r="D61" i="78"/>
  <c r="H60" i="78" s="1"/>
  <c r="K60" i="78" s="1"/>
  <c r="H59" i="78"/>
  <c r="K59" i="78" s="1"/>
  <c r="E60" i="76"/>
  <c r="D61" i="76"/>
  <c r="F59" i="76"/>
  <c r="I58" i="76"/>
  <c r="J58" i="76" s="1"/>
  <c r="I58" i="74"/>
  <c r="J58" i="74" s="1"/>
  <c r="F59" i="74"/>
  <c r="D61" i="74"/>
  <c r="E60" i="74"/>
  <c r="E60" i="73"/>
  <c r="D61" i="73"/>
  <c r="F59" i="73"/>
  <c r="I58" i="73"/>
  <c r="J58" i="73" s="1"/>
  <c r="F57" i="71"/>
  <c r="I56" i="71"/>
  <c r="J56" i="71" s="1"/>
  <c r="E58" i="71"/>
  <c r="D59" i="71"/>
  <c r="H58" i="71" s="1"/>
  <c r="K58" i="71" s="1"/>
  <c r="H57" i="71"/>
  <c r="K57" i="71" s="1"/>
  <c r="E60" i="70"/>
  <c r="D61" i="70"/>
  <c r="F59" i="70"/>
  <c r="I58" i="70"/>
  <c r="J58" i="70" s="1"/>
  <c r="H59" i="70"/>
  <c r="K59" i="70" s="1"/>
  <c r="D47" i="68"/>
  <c r="F46" i="68"/>
  <c r="E46" i="68"/>
  <c r="E45" i="67"/>
  <c r="F45" i="67"/>
  <c r="D46" i="67"/>
  <c r="J85" i="60"/>
  <c r="K90" i="60"/>
  <c r="K78" i="60"/>
  <c r="J84" i="60"/>
  <c r="L71" i="60"/>
  <c r="M70" i="60"/>
  <c r="J90" i="58"/>
  <c r="L70" i="58"/>
  <c r="K71" i="58"/>
  <c r="L90" i="56"/>
  <c r="M71" i="56"/>
  <c r="N70" i="56"/>
  <c r="D86" i="49"/>
  <c r="E71" i="49"/>
  <c r="E83" i="49" s="1"/>
  <c r="F71" i="49"/>
  <c r="F83" i="49" s="1"/>
  <c r="E72" i="49"/>
  <c r="E73" i="49" s="1"/>
  <c r="F73" i="49" s="1"/>
  <c r="G73" i="49" s="1"/>
  <c r="H73" i="49" s="1"/>
  <c r="I73" i="49" s="1"/>
  <c r="J73" i="49" s="1"/>
  <c r="K73" i="49" s="1"/>
  <c r="L73" i="49" s="1"/>
  <c r="M73" i="49" s="1"/>
  <c r="N73" i="49" s="1"/>
  <c r="O73" i="49" s="1"/>
  <c r="P73" i="49" s="1"/>
  <c r="Q73" i="49" s="1"/>
  <c r="R73" i="49" s="1"/>
  <c r="S73" i="49" s="1"/>
  <c r="T73" i="49" s="1"/>
  <c r="U73" i="49" s="1"/>
  <c r="V73" i="49" s="1"/>
  <c r="W73" i="49" s="1"/>
  <c r="X73" i="49" s="1"/>
  <c r="Y73" i="49" s="1"/>
  <c r="Z73" i="49" s="1"/>
  <c r="AA73" i="49" s="1"/>
  <c r="AB73" i="49" s="1"/>
  <c r="AC73" i="49" s="1"/>
  <c r="AD73" i="49" s="1"/>
  <c r="AE73" i="49" s="1"/>
  <c r="AF73" i="49" s="1"/>
  <c r="AG73" i="49" s="1"/>
  <c r="AD87" i="50"/>
  <c r="R87" i="50"/>
  <c r="F87" i="50"/>
  <c r="AC87" i="50"/>
  <c r="Q87" i="50"/>
  <c r="E87" i="50"/>
  <c r="AB87" i="50"/>
  <c r="P87" i="50"/>
  <c r="D87" i="50"/>
  <c r="AA87" i="50"/>
  <c r="O87" i="50"/>
  <c r="Z87" i="50"/>
  <c r="N87" i="50"/>
  <c r="V87" i="50"/>
  <c r="U87" i="50"/>
  <c r="T87" i="50"/>
  <c r="S87" i="50"/>
  <c r="M87" i="50"/>
  <c r="J87" i="50"/>
  <c r="AE87" i="50"/>
  <c r="L87" i="50"/>
  <c r="AG87" i="50"/>
  <c r="K87" i="50"/>
  <c r="AF87" i="50"/>
  <c r="Y87" i="50"/>
  <c r="H87" i="50"/>
  <c r="X87" i="50"/>
  <c r="G87" i="50"/>
  <c r="W87" i="50"/>
  <c r="I87" i="50"/>
  <c r="C87" i="50"/>
  <c r="C92" i="50" s="1"/>
  <c r="K70" i="50"/>
  <c r="L69" i="50"/>
  <c r="I80" i="50"/>
  <c r="I83" i="50" s="1"/>
  <c r="I74" i="50"/>
  <c r="J82" i="50"/>
  <c r="J78" i="50"/>
  <c r="J79" i="50" s="1"/>
  <c r="D81" i="50"/>
  <c r="E77" i="50"/>
  <c r="E86" i="49"/>
  <c r="H86" i="49"/>
  <c r="D121" i="49"/>
  <c r="D120" i="49"/>
  <c r="D117" i="49"/>
  <c r="D116" i="49"/>
  <c r="F116" i="49" s="1"/>
  <c r="K41" i="49"/>
  <c r="C40" i="49"/>
  <c r="D40" i="49" s="1"/>
  <c r="F79" i="49"/>
  <c r="F80" i="49" s="1"/>
  <c r="D79" i="49"/>
  <c r="D80" i="49" s="1"/>
  <c r="C79" i="49"/>
  <c r="C80" i="49" s="1"/>
  <c r="K86" i="49"/>
  <c r="H70" i="49"/>
  <c r="G71" i="49"/>
  <c r="G83" i="49" s="1"/>
  <c r="F75" i="49"/>
  <c r="J86" i="49"/>
  <c r="L86" i="49"/>
  <c r="G86" i="49"/>
  <c r="F86" i="49"/>
  <c r="I86" i="49"/>
  <c r="N76" i="49"/>
  <c r="N86" i="49"/>
  <c r="M86" i="49"/>
  <c r="C30" i="48"/>
  <c r="C29" i="48"/>
  <c r="D86" i="48"/>
  <c r="D116" i="48"/>
  <c r="F116" i="48" s="1"/>
  <c r="D121" i="48"/>
  <c r="D117" i="48"/>
  <c r="D120" i="48"/>
  <c r="C40" i="48"/>
  <c r="D40" i="48" s="1"/>
  <c r="C42" i="48" s="1"/>
  <c r="C79" i="48"/>
  <c r="C80" i="48" s="1"/>
  <c r="D79" i="48"/>
  <c r="D80" i="48" s="1"/>
  <c r="K41" i="48"/>
  <c r="C85" i="48"/>
  <c r="C90" i="48" s="1"/>
  <c r="C91" i="48" s="1"/>
  <c r="E86" i="48"/>
  <c r="E76" i="48"/>
  <c r="I19" i="48"/>
  <c r="E75" i="48"/>
  <c r="E72" i="48"/>
  <c r="E71" i="48"/>
  <c r="E83" i="48" s="1"/>
  <c r="F70" i="48"/>
  <c r="P52" i="33" l="1"/>
  <c r="E63" i="82"/>
  <c r="D64" i="82"/>
  <c r="F62" i="82"/>
  <c r="I61" i="82"/>
  <c r="J61" i="82" s="1"/>
  <c r="H62" i="82"/>
  <c r="K62" i="82" s="1"/>
  <c r="I57" i="80"/>
  <c r="J57" i="80" s="1"/>
  <c r="F58" i="80"/>
  <c r="D60" i="80"/>
  <c r="H59" i="80" s="1"/>
  <c r="K59" i="80" s="1"/>
  <c r="E59" i="80"/>
  <c r="D62" i="78"/>
  <c r="H61" i="78" s="1"/>
  <c r="K61" i="78" s="1"/>
  <c r="E61" i="78"/>
  <c r="I59" i="78"/>
  <c r="J59" i="78" s="1"/>
  <c r="F60" i="78"/>
  <c r="D62" i="76"/>
  <c r="H61" i="76" s="1"/>
  <c r="K61" i="76" s="1"/>
  <c r="E61" i="76"/>
  <c r="F60" i="76"/>
  <c r="I59" i="76"/>
  <c r="J59" i="76" s="1"/>
  <c r="H60" i="76"/>
  <c r="K60" i="76" s="1"/>
  <c r="I59" i="74"/>
  <c r="J59" i="74" s="1"/>
  <c r="F60" i="74"/>
  <c r="E61" i="74"/>
  <c r="D62" i="74"/>
  <c r="H61" i="74" s="1"/>
  <c r="K61" i="74" s="1"/>
  <c r="H60" i="74"/>
  <c r="K60" i="74" s="1"/>
  <c r="E61" i="73"/>
  <c r="D62" i="73"/>
  <c r="F60" i="73"/>
  <c r="I59" i="73"/>
  <c r="J59" i="73" s="1"/>
  <c r="H60" i="73"/>
  <c r="K60" i="73" s="1"/>
  <c r="D60" i="71"/>
  <c r="H59" i="71" s="1"/>
  <c r="K59" i="71" s="1"/>
  <c r="E59" i="71"/>
  <c r="I57" i="71"/>
  <c r="J57" i="71" s="1"/>
  <c r="F58" i="71"/>
  <c r="D62" i="70"/>
  <c r="H61" i="70" s="1"/>
  <c r="K61" i="70" s="1"/>
  <c r="E61" i="70"/>
  <c r="I59" i="70"/>
  <c r="J59" i="70" s="1"/>
  <c r="F60" i="70"/>
  <c r="H60" i="70"/>
  <c r="K60" i="70" s="1"/>
  <c r="C45" i="49"/>
  <c r="C77" i="49" s="1"/>
  <c r="F47" i="68"/>
  <c r="E47" i="68"/>
  <c r="D48" i="68"/>
  <c r="E79" i="49"/>
  <c r="E80" i="49" s="1"/>
  <c r="E81" i="49" s="1"/>
  <c r="E84" i="49" s="1"/>
  <c r="E85" i="49" s="1"/>
  <c r="E46" i="67"/>
  <c r="F46" i="67"/>
  <c r="D47" i="67"/>
  <c r="K85" i="60"/>
  <c r="N70" i="60"/>
  <c r="M71" i="60"/>
  <c r="L90" i="60"/>
  <c r="L78" i="60"/>
  <c r="K84" i="60"/>
  <c r="K90" i="58"/>
  <c r="M70" i="58"/>
  <c r="L71" i="58"/>
  <c r="L90" i="58" s="1"/>
  <c r="O70" i="56"/>
  <c r="N71" i="56"/>
  <c r="M90" i="56"/>
  <c r="E79" i="48"/>
  <c r="E80" i="48" s="1"/>
  <c r="K82" i="50"/>
  <c r="K78" i="50"/>
  <c r="K79" i="50" s="1"/>
  <c r="E81" i="50"/>
  <c r="F77" i="50"/>
  <c r="J80" i="50"/>
  <c r="J83" i="50" s="1"/>
  <c r="J74" i="50"/>
  <c r="L70" i="50"/>
  <c r="M69" i="50"/>
  <c r="G79" i="49"/>
  <c r="G80" i="49" s="1"/>
  <c r="G81" i="49" s="1"/>
  <c r="G84" i="49" s="1"/>
  <c r="G85" i="49" s="1"/>
  <c r="O76" i="49"/>
  <c r="O86" i="49"/>
  <c r="H71" i="49"/>
  <c r="I70" i="49"/>
  <c r="C51" i="49"/>
  <c r="C81" i="49"/>
  <c r="D81" i="49"/>
  <c r="D84" i="49" s="1"/>
  <c r="D85" i="49" s="1"/>
  <c r="F81" i="49"/>
  <c r="F84" i="49" s="1"/>
  <c r="F85" i="49" s="1"/>
  <c r="G75" i="49"/>
  <c r="E81" i="48"/>
  <c r="C16" i="48"/>
  <c r="C81" i="48"/>
  <c r="C45" i="48"/>
  <c r="D81" i="48"/>
  <c r="C51" i="48"/>
  <c r="D73" i="48"/>
  <c r="E73" i="48" s="1"/>
  <c r="F76" i="48"/>
  <c r="F86" i="48"/>
  <c r="D84" i="48"/>
  <c r="F72" i="48"/>
  <c r="F71" i="48"/>
  <c r="G70" i="48"/>
  <c r="F75" i="48"/>
  <c r="P53" i="33" l="1"/>
  <c r="D65" i="82"/>
  <c r="H64" i="82" s="1"/>
  <c r="K64" i="82" s="1"/>
  <c r="E64" i="82"/>
  <c r="F63" i="82"/>
  <c r="I62" i="82"/>
  <c r="J62" i="82" s="1"/>
  <c r="H63" i="82"/>
  <c r="K63" i="82" s="1"/>
  <c r="I58" i="80"/>
  <c r="J58" i="80" s="1"/>
  <c r="F59" i="80"/>
  <c r="D61" i="80"/>
  <c r="H60" i="80" s="1"/>
  <c r="K60" i="80" s="1"/>
  <c r="E60" i="80"/>
  <c r="F61" i="78"/>
  <c r="I60" i="78"/>
  <c r="J60" i="78" s="1"/>
  <c r="E62" i="78"/>
  <c r="D63" i="78"/>
  <c r="H62" i="78" s="1"/>
  <c r="K62" i="78" s="1"/>
  <c r="I60" i="76"/>
  <c r="J60" i="76" s="1"/>
  <c r="F61" i="76"/>
  <c r="D63" i="76"/>
  <c r="H62" i="76" s="1"/>
  <c r="K62" i="76" s="1"/>
  <c r="E62" i="76"/>
  <c r="E62" i="74"/>
  <c r="D63" i="74"/>
  <c r="F61" i="74"/>
  <c r="I60" i="74"/>
  <c r="J60" i="74" s="1"/>
  <c r="D63" i="73"/>
  <c r="E62" i="73"/>
  <c r="I60" i="73"/>
  <c r="J60" i="73" s="1"/>
  <c r="F61" i="73"/>
  <c r="H61" i="73"/>
  <c r="K61" i="73" s="1"/>
  <c r="I58" i="71"/>
  <c r="J58" i="71" s="1"/>
  <c r="F59" i="71"/>
  <c r="E60" i="71"/>
  <c r="D61" i="71"/>
  <c r="H60" i="71" s="1"/>
  <c r="K60" i="71" s="1"/>
  <c r="I60" i="70"/>
  <c r="J60" i="70" s="1"/>
  <c r="F61" i="70"/>
  <c r="E62" i="70"/>
  <c r="D63" i="70"/>
  <c r="H62" i="70" s="1"/>
  <c r="K62" i="70" s="1"/>
  <c r="C23" i="49"/>
  <c r="C31" i="49" s="1"/>
  <c r="F48" i="68"/>
  <c r="E48" i="68"/>
  <c r="D49" i="68"/>
  <c r="E47" i="67"/>
  <c r="F47" i="67"/>
  <c r="D48" i="67"/>
  <c r="L85" i="60"/>
  <c r="O70" i="60"/>
  <c r="N71" i="60"/>
  <c r="M90" i="60"/>
  <c r="L84" i="60"/>
  <c r="M78" i="60"/>
  <c r="N70" i="58"/>
  <c r="M71" i="58"/>
  <c r="N90" i="56"/>
  <c r="P70" i="56"/>
  <c r="O71" i="56"/>
  <c r="F83" i="48"/>
  <c r="F79" i="48"/>
  <c r="F80" i="48" s="1"/>
  <c r="F81" i="48" s="1"/>
  <c r="L82" i="50"/>
  <c r="L78" i="50"/>
  <c r="L79" i="50" s="1"/>
  <c r="M70" i="50"/>
  <c r="N69" i="50"/>
  <c r="G77" i="50"/>
  <c r="F81" i="50"/>
  <c r="K80" i="50"/>
  <c r="K83" i="50" s="1"/>
  <c r="K74" i="50"/>
  <c r="Z77" i="49"/>
  <c r="N77" i="49"/>
  <c r="Y77" i="49"/>
  <c r="M77" i="49"/>
  <c r="X77" i="49"/>
  <c r="L77" i="49"/>
  <c r="W77" i="49"/>
  <c r="K77" i="49"/>
  <c r="V77" i="49"/>
  <c r="J77" i="49"/>
  <c r="D77" i="49"/>
  <c r="AG77" i="49"/>
  <c r="U77" i="49"/>
  <c r="I77" i="49"/>
  <c r="AF77" i="49"/>
  <c r="T77" i="49"/>
  <c r="H77" i="49"/>
  <c r="P77" i="49"/>
  <c r="AE77" i="49"/>
  <c r="S77" i="49"/>
  <c r="G77" i="49"/>
  <c r="AD77" i="49"/>
  <c r="R77" i="49"/>
  <c r="F77" i="49"/>
  <c r="AC77" i="49"/>
  <c r="Q77" i="49"/>
  <c r="E77" i="49"/>
  <c r="AA77" i="49"/>
  <c r="O77" i="49"/>
  <c r="D78" i="49"/>
  <c r="AB77" i="49"/>
  <c r="I71" i="49"/>
  <c r="J70" i="49"/>
  <c r="H83" i="49"/>
  <c r="H79" i="49"/>
  <c r="H80" i="49" s="1"/>
  <c r="H81" i="49" s="1"/>
  <c r="H75" i="49"/>
  <c r="P76" i="49"/>
  <c r="P86" i="49"/>
  <c r="C77" i="48"/>
  <c r="D78" i="48" s="1"/>
  <c r="C23" i="48"/>
  <c r="C31" i="48" s="1"/>
  <c r="C88" i="48" s="1"/>
  <c r="J43" i="48"/>
  <c r="D77" i="48"/>
  <c r="D85" i="48"/>
  <c r="F73" i="48"/>
  <c r="G76" i="48"/>
  <c r="G86" i="48"/>
  <c r="O77" i="48"/>
  <c r="X77" i="48"/>
  <c r="L77" i="48"/>
  <c r="V77" i="48"/>
  <c r="W77" i="48"/>
  <c r="K77" i="48"/>
  <c r="J77" i="48"/>
  <c r="AD77" i="48"/>
  <c r="R77" i="48"/>
  <c r="F77" i="48"/>
  <c r="AC77" i="48"/>
  <c r="Q77" i="48"/>
  <c r="E77" i="48"/>
  <c r="AB77" i="48"/>
  <c r="P77" i="48"/>
  <c r="AA77" i="48"/>
  <c r="M77" i="48"/>
  <c r="I77" i="48"/>
  <c r="H77" i="48"/>
  <c r="AG77" i="48"/>
  <c r="G77" i="48"/>
  <c r="AF77" i="48"/>
  <c r="AE77" i="48"/>
  <c r="N77" i="48"/>
  <c r="Z77" i="48"/>
  <c r="Y77" i="48"/>
  <c r="S77" i="48"/>
  <c r="U77" i="48"/>
  <c r="T77" i="48"/>
  <c r="G75" i="48"/>
  <c r="C86" i="48"/>
  <c r="E84" i="48"/>
  <c r="E85" i="48" s="1"/>
  <c r="G71" i="48"/>
  <c r="G72" i="48"/>
  <c r="H70" i="48"/>
  <c r="P54" i="33" l="1"/>
  <c r="P55" i="33"/>
  <c r="I63" i="82"/>
  <c r="J63" i="82" s="1"/>
  <c r="F64" i="82"/>
  <c r="E65" i="82"/>
  <c r="D66" i="82"/>
  <c r="H65" i="82" s="1"/>
  <c r="K65" i="82" s="1"/>
  <c r="I59" i="80"/>
  <c r="J59" i="80" s="1"/>
  <c r="F60" i="80"/>
  <c r="E61" i="80"/>
  <c r="D62" i="80"/>
  <c r="H61" i="80" s="1"/>
  <c r="K61" i="80" s="1"/>
  <c r="D64" i="78"/>
  <c r="E63" i="78"/>
  <c r="F62" i="78"/>
  <c r="I61" i="78"/>
  <c r="J61" i="78" s="1"/>
  <c r="I61" i="76"/>
  <c r="J61" i="76" s="1"/>
  <c r="F62" i="76"/>
  <c r="E63" i="76"/>
  <c r="D64" i="76"/>
  <c r="H63" i="76" s="1"/>
  <c r="K63" i="76" s="1"/>
  <c r="D64" i="74"/>
  <c r="H63" i="74" s="1"/>
  <c r="K63" i="74" s="1"/>
  <c r="E63" i="74"/>
  <c r="F62" i="74"/>
  <c r="I61" i="74"/>
  <c r="J61" i="74" s="1"/>
  <c r="H62" i="74"/>
  <c r="K62" i="74" s="1"/>
  <c r="I61" i="73"/>
  <c r="J61" i="73" s="1"/>
  <c r="F62" i="73"/>
  <c r="E63" i="73"/>
  <c r="D64" i="73"/>
  <c r="H63" i="73" s="1"/>
  <c r="K63" i="73" s="1"/>
  <c r="H62" i="73"/>
  <c r="K62" i="73" s="1"/>
  <c r="E61" i="71"/>
  <c r="D62" i="71"/>
  <c r="F60" i="71"/>
  <c r="I59" i="71"/>
  <c r="J59" i="71" s="1"/>
  <c r="E63" i="70"/>
  <c r="D64" i="70"/>
  <c r="F62" i="70"/>
  <c r="I61" i="70"/>
  <c r="J61" i="70" s="1"/>
  <c r="D50" i="68"/>
  <c r="F49" i="68"/>
  <c r="E49" i="68"/>
  <c r="E48" i="67"/>
  <c r="F48" i="67"/>
  <c r="D49" i="67"/>
  <c r="M85" i="60"/>
  <c r="N90" i="60"/>
  <c r="P70" i="60"/>
  <c r="O71" i="60"/>
  <c r="M84" i="60"/>
  <c r="N78" i="60"/>
  <c r="M90" i="58"/>
  <c r="O70" i="58"/>
  <c r="N71" i="58"/>
  <c r="N90" i="58" s="1"/>
  <c r="P71" i="56"/>
  <c r="Q70" i="56"/>
  <c r="O90" i="56"/>
  <c r="G83" i="48"/>
  <c r="G79" i="48"/>
  <c r="G80" i="48" s="1"/>
  <c r="G81" i="48" s="1"/>
  <c r="H77" i="50"/>
  <c r="G81" i="50"/>
  <c r="N70" i="50"/>
  <c r="O69" i="50"/>
  <c r="L74" i="50"/>
  <c r="L80" i="50"/>
  <c r="L83" i="50" s="1"/>
  <c r="M82" i="50"/>
  <c r="M78" i="50"/>
  <c r="M79" i="50" s="1"/>
  <c r="H84" i="49"/>
  <c r="H85" i="49" s="1"/>
  <c r="AC88" i="49"/>
  <c r="Q88" i="49"/>
  <c r="E88" i="49"/>
  <c r="AE88" i="49"/>
  <c r="AB88" i="49"/>
  <c r="P88" i="49"/>
  <c r="D88" i="49"/>
  <c r="S88" i="49"/>
  <c r="AA88" i="49"/>
  <c r="O88" i="49"/>
  <c r="Z88" i="49"/>
  <c r="N88" i="49"/>
  <c r="Y88" i="49"/>
  <c r="M88" i="49"/>
  <c r="X88" i="49"/>
  <c r="L88" i="49"/>
  <c r="W88" i="49"/>
  <c r="K88" i="49"/>
  <c r="V88" i="49"/>
  <c r="J88" i="49"/>
  <c r="AG88" i="49"/>
  <c r="U88" i="49"/>
  <c r="I88" i="49"/>
  <c r="AF88" i="49"/>
  <c r="T88" i="49"/>
  <c r="H88" i="49"/>
  <c r="G88" i="49"/>
  <c r="AD88" i="49"/>
  <c r="R88" i="49"/>
  <c r="F88" i="49"/>
  <c r="C88" i="49"/>
  <c r="C93" i="49" s="1"/>
  <c r="I75" i="49"/>
  <c r="D82" i="49"/>
  <c r="E78" i="49"/>
  <c r="I83" i="49"/>
  <c r="I79" i="49"/>
  <c r="I80" i="49" s="1"/>
  <c r="I81" i="49" s="1"/>
  <c r="Q76" i="49"/>
  <c r="Q86" i="49"/>
  <c r="J71" i="49"/>
  <c r="K70" i="49"/>
  <c r="G73" i="48"/>
  <c r="H73" i="48" s="1"/>
  <c r="I73" i="48" s="1"/>
  <c r="J73" i="48" s="1"/>
  <c r="K73" i="48" s="1"/>
  <c r="L73" i="48" s="1"/>
  <c r="M73" i="48" s="1"/>
  <c r="N73" i="48" s="1"/>
  <c r="O73" i="48" s="1"/>
  <c r="P73" i="48" s="1"/>
  <c r="Q73" i="48" s="1"/>
  <c r="R73" i="48" s="1"/>
  <c r="S73" i="48" s="1"/>
  <c r="T73" i="48" s="1"/>
  <c r="U73" i="48" s="1"/>
  <c r="V73" i="48" s="1"/>
  <c r="W73" i="48" s="1"/>
  <c r="X73" i="48" s="1"/>
  <c r="Y73" i="48" s="1"/>
  <c r="Z73" i="48" s="1"/>
  <c r="AA73" i="48" s="1"/>
  <c r="AB73" i="48" s="1"/>
  <c r="AC73" i="48" s="1"/>
  <c r="AD73" i="48" s="1"/>
  <c r="AE73" i="48" s="1"/>
  <c r="AF73" i="48" s="1"/>
  <c r="AG73" i="48" s="1"/>
  <c r="H76" i="48"/>
  <c r="H86" i="48"/>
  <c r="F84" i="48"/>
  <c r="F85" i="48" s="1"/>
  <c r="C93" i="48"/>
  <c r="Y88" i="48"/>
  <c r="V88" i="48"/>
  <c r="J88" i="48"/>
  <c r="AG88" i="48"/>
  <c r="U88" i="48"/>
  <c r="I88" i="48"/>
  <c r="AF88" i="48"/>
  <c r="T88" i="48"/>
  <c r="H88" i="48"/>
  <c r="AB88" i="48"/>
  <c r="P88" i="48"/>
  <c r="D88" i="48"/>
  <c r="AA88" i="48"/>
  <c r="O88" i="48"/>
  <c r="Z88" i="48"/>
  <c r="N88" i="48"/>
  <c r="M88" i="48"/>
  <c r="X88" i="48"/>
  <c r="W88" i="48"/>
  <c r="S88" i="48"/>
  <c r="R88" i="48"/>
  <c r="Q88" i="48"/>
  <c r="L88" i="48"/>
  <c r="K88" i="48"/>
  <c r="G88" i="48"/>
  <c r="F88" i="48"/>
  <c r="E88" i="48"/>
  <c r="AE88" i="48"/>
  <c r="AD88" i="48"/>
  <c r="AC88" i="48"/>
  <c r="E78" i="48"/>
  <c r="D82" i="48"/>
  <c r="I70" i="48"/>
  <c r="H71" i="48"/>
  <c r="H75" i="48"/>
  <c r="E66" i="82" l="1"/>
  <c r="D67" i="82"/>
  <c r="I64" i="82"/>
  <c r="J64" i="82" s="1"/>
  <c r="F65" i="82"/>
  <c r="D63" i="80"/>
  <c r="E62" i="80"/>
  <c r="H62" i="80"/>
  <c r="K62" i="80" s="1"/>
  <c r="F61" i="80"/>
  <c r="I60" i="80"/>
  <c r="J60" i="80" s="1"/>
  <c r="I62" i="78"/>
  <c r="J62" i="78" s="1"/>
  <c r="F63" i="78"/>
  <c r="E64" i="78"/>
  <c r="D65" i="78"/>
  <c r="H64" i="78" s="1"/>
  <c r="K64" i="78" s="1"/>
  <c r="H63" i="78"/>
  <c r="K63" i="78" s="1"/>
  <c r="E64" i="76"/>
  <c r="D65" i="76"/>
  <c r="F63" i="76"/>
  <c r="I62" i="76"/>
  <c r="J62" i="76" s="1"/>
  <c r="I62" i="74"/>
  <c r="J62" i="74" s="1"/>
  <c r="F63" i="74"/>
  <c r="E64" i="74"/>
  <c r="D65" i="74"/>
  <c r="E64" i="73"/>
  <c r="D65" i="73"/>
  <c r="F63" i="73"/>
  <c r="I62" i="73"/>
  <c r="J62" i="73" s="1"/>
  <c r="E62" i="71"/>
  <c r="D63" i="71"/>
  <c r="F61" i="71"/>
  <c r="I60" i="71"/>
  <c r="J60" i="71" s="1"/>
  <c r="H61" i="71"/>
  <c r="K61" i="71" s="1"/>
  <c r="E64" i="70"/>
  <c r="D65" i="70"/>
  <c r="F63" i="70"/>
  <c r="I62" i="70"/>
  <c r="J62" i="70" s="1"/>
  <c r="H63" i="70"/>
  <c r="K63" i="70" s="1"/>
  <c r="D51" i="68"/>
  <c r="E50" i="68"/>
  <c r="F50" i="68"/>
  <c r="E49" i="67"/>
  <c r="F49" i="67"/>
  <c r="D50" i="67"/>
  <c r="N85" i="60"/>
  <c r="N84" i="60"/>
  <c r="O78" i="60"/>
  <c r="O90" i="60"/>
  <c r="P71" i="60"/>
  <c r="Q70" i="60"/>
  <c r="P70" i="58"/>
  <c r="O71" i="58"/>
  <c r="O90" i="58" s="1"/>
  <c r="Q71" i="56"/>
  <c r="R70" i="56"/>
  <c r="P90" i="56"/>
  <c r="I84" i="49"/>
  <c r="I85" i="49" s="1"/>
  <c r="H83" i="48"/>
  <c r="H79" i="48"/>
  <c r="H80" i="48" s="1"/>
  <c r="H81" i="48" s="1"/>
  <c r="M74" i="50"/>
  <c r="M80" i="50"/>
  <c r="M83" i="50" s="1"/>
  <c r="P69" i="50"/>
  <c r="O70" i="50"/>
  <c r="N82" i="50"/>
  <c r="N78" i="50"/>
  <c r="N79" i="50" s="1"/>
  <c r="H81" i="50"/>
  <c r="I77" i="50"/>
  <c r="J83" i="49"/>
  <c r="J79" i="49"/>
  <c r="J80" i="49" s="1"/>
  <c r="J81" i="49" s="1"/>
  <c r="J75" i="49"/>
  <c r="R76" i="49"/>
  <c r="R86" i="49"/>
  <c r="K71" i="49"/>
  <c r="L70" i="49"/>
  <c r="F78" i="49"/>
  <c r="E82" i="49"/>
  <c r="I76" i="48"/>
  <c r="I86" i="48"/>
  <c r="G84" i="48"/>
  <c r="G85" i="48" s="1"/>
  <c r="J70" i="48"/>
  <c r="I71" i="48"/>
  <c r="F78" i="48"/>
  <c r="E82" i="48"/>
  <c r="I75" i="48"/>
  <c r="E67" i="82" l="1"/>
  <c r="D68" i="82"/>
  <c r="F66" i="82"/>
  <c r="I65" i="82"/>
  <c r="J65" i="82" s="1"/>
  <c r="H66" i="82"/>
  <c r="K66" i="82" s="1"/>
  <c r="F62" i="80"/>
  <c r="I61" i="80"/>
  <c r="J61" i="80" s="1"/>
  <c r="D64" i="80"/>
  <c r="H63" i="80" s="1"/>
  <c r="K63" i="80" s="1"/>
  <c r="E63" i="80"/>
  <c r="D66" i="78"/>
  <c r="H65" i="78" s="1"/>
  <c r="K65" i="78" s="1"/>
  <c r="E65" i="78"/>
  <c r="I63" i="78"/>
  <c r="J63" i="78" s="1"/>
  <c r="F64" i="78"/>
  <c r="D66" i="76"/>
  <c r="H65" i="76" s="1"/>
  <c r="K65" i="76" s="1"/>
  <c r="E65" i="76"/>
  <c r="F64" i="76"/>
  <c r="I63" i="76"/>
  <c r="J63" i="76" s="1"/>
  <c r="H64" i="76"/>
  <c r="K64" i="76" s="1"/>
  <c r="E65" i="74"/>
  <c r="D66" i="74"/>
  <c r="H65" i="74" s="1"/>
  <c r="K65" i="74" s="1"/>
  <c r="I63" i="74"/>
  <c r="J63" i="74" s="1"/>
  <c r="F64" i="74"/>
  <c r="H64" i="74"/>
  <c r="K64" i="74" s="1"/>
  <c r="E65" i="73"/>
  <c r="D66" i="73"/>
  <c r="F64" i="73"/>
  <c r="I63" i="73"/>
  <c r="J63" i="73" s="1"/>
  <c r="H64" i="73"/>
  <c r="K64" i="73" s="1"/>
  <c r="I61" i="71"/>
  <c r="J61" i="71" s="1"/>
  <c r="F62" i="71"/>
  <c r="D64" i="71"/>
  <c r="H63" i="71" s="1"/>
  <c r="K63" i="71" s="1"/>
  <c r="E63" i="71"/>
  <c r="H62" i="71"/>
  <c r="K62" i="71" s="1"/>
  <c r="O85" i="60"/>
  <c r="D66" i="70"/>
  <c r="H65" i="70" s="1"/>
  <c r="K65" i="70" s="1"/>
  <c r="E65" i="70"/>
  <c r="I63" i="70"/>
  <c r="J63" i="70" s="1"/>
  <c r="F64" i="70"/>
  <c r="H64" i="70"/>
  <c r="K64" i="70" s="1"/>
  <c r="F51" i="68"/>
  <c r="E51" i="68"/>
  <c r="D52" i="68"/>
  <c r="E50" i="67"/>
  <c r="F50" i="67"/>
  <c r="D51" i="67"/>
  <c r="Q71" i="60"/>
  <c r="R70" i="60"/>
  <c r="P90" i="60"/>
  <c r="O84" i="60"/>
  <c r="P78" i="60"/>
  <c r="Q70" i="58"/>
  <c r="P71" i="58"/>
  <c r="P90" i="58" s="1"/>
  <c r="R71" i="56"/>
  <c r="S70" i="56"/>
  <c r="Q90" i="56"/>
  <c r="I83" i="48"/>
  <c r="I79" i="48"/>
  <c r="I80" i="48" s="1"/>
  <c r="I81" i="48" s="1"/>
  <c r="J84" i="49"/>
  <c r="J85" i="49" s="1"/>
  <c r="I81" i="50"/>
  <c r="J77" i="50"/>
  <c r="O82" i="50"/>
  <c r="O78" i="50"/>
  <c r="O79" i="50" s="1"/>
  <c r="Q69" i="50"/>
  <c r="P70" i="50"/>
  <c r="N74" i="50"/>
  <c r="N80" i="50"/>
  <c r="N83" i="50" s="1"/>
  <c r="G78" i="49"/>
  <c r="F82" i="49"/>
  <c r="S76" i="49"/>
  <c r="S86" i="49"/>
  <c r="K83" i="49"/>
  <c r="K79" i="49"/>
  <c r="K80" i="49" s="1"/>
  <c r="K81" i="49" s="1"/>
  <c r="K75" i="49"/>
  <c r="L71" i="49"/>
  <c r="M70" i="49"/>
  <c r="J76" i="48"/>
  <c r="J86" i="48"/>
  <c r="H84" i="48"/>
  <c r="H85" i="48" s="1"/>
  <c r="J75" i="48"/>
  <c r="G78" i="48"/>
  <c r="F82" i="48"/>
  <c r="K70" i="48"/>
  <c r="J71" i="48"/>
  <c r="K84" i="49" l="1"/>
  <c r="K85" i="49" s="1"/>
  <c r="D69" i="82"/>
  <c r="H68" i="82" s="1"/>
  <c r="K68" i="82" s="1"/>
  <c r="E68" i="82"/>
  <c r="F67" i="82"/>
  <c r="I66" i="82"/>
  <c r="J66" i="82" s="1"/>
  <c r="H67" i="82"/>
  <c r="K67" i="82" s="1"/>
  <c r="I62" i="80"/>
  <c r="J62" i="80" s="1"/>
  <c r="F63" i="80"/>
  <c r="D65" i="80"/>
  <c r="H64" i="80" s="1"/>
  <c r="K64" i="80" s="1"/>
  <c r="E64" i="80"/>
  <c r="F65" i="78"/>
  <c r="I64" i="78"/>
  <c r="J64" i="78" s="1"/>
  <c r="E66" i="78"/>
  <c r="D67" i="78"/>
  <c r="H66" i="78" s="1"/>
  <c r="K66" i="78" s="1"/>
  <c r="P85" i="60"/>
  <c r="I64" i="76"/>
  <c r="J64" i="76" s="1"/>
  <c r="F65" i="76"/>
  <c r="D67" i="76"/>
  <c r="H66" i="76" s="1"/>
  <c r="K66" i="76" s="1"/>
  <c r="E66" i="76"/>
  <c r="E66" i="74"/>
  <c r="D67" i="74"/>
  <c r="F65" i="74"/>
  <c r="I64" i="74"/>
  <c r="J64" i="74" s="1"/>
  <c r="D67" i="73"/>
  <c r="E66" i="73"/>
  <c r="I64" i="73"/>
  <c r="J64" i="73" s="1"/>
  <c r="F65" i="73"/>
  <c r="H65" i="73"/>
  <c r="K65" i="73" s="1"/>
  <c r="E64" i="71"/>
  <c r="D65" i="71"/>
  <c r="H64" i="71" s="1"/>
  <c r="K64" i="71" s="1"/>
  <c r="F63" i="71"/>
  <c r="I62" i="71"/>
  <c r="J62" i="71" s="1"/>
  <c r="I64" i="70"/>
  <c r="J64" i="70" s="1"/>
  <c r="F65" i="70"/>
  <c r="E66" i="70"/>
  <c r="D67" i="70"/>
  <c r="H66" i="70" s="1"/>
  <c r="K66" i="70" s="1"/>
  <c r="E52" i="68"/>
  <c r="D53" i="68"/>
  <c r="F52" i="68"/>
  <c r="E51" i="67"/>
  <c r="F51" i="67"/>
  <c r="D52" i="67"/>
  <c r="S70" i="60"/>
  <c r="R71" i="60"/>
  <c r="Q90" i="60"/>
  <c r="P84" i="60"/>
  <c r="Q85" i="60" s="1"/>
  <c r="Q78" i="60"/>
  <c r="R70" i="58"/>
  <c r="Q71" i="58"/>
  <c r="Q90" i="58" s="1"/>
  <c r="T70" i="56"/>
  <c r="S71" i="56"/>
  <c r="R90" i="56"/>
  <c r="J83" i="48"/>
  <c r="J79" i="48"/>
  <c r="J80" i="48" s="1"/>
  <c r="J81" i="48" s="1"/>
  <c r="R69" i="50"/>
  <c r="Q70" i="50"/>
  <c r="O74" i="50"/>
  <c r="O80" i="50"/>
  <c r="O83" i="50" s="1"/>
  <c r="P82" i="50"/>
  <c r="P78" i="50"/>
  <c r="P79" i="50" s="1"/>
  <c r="J81" i="50"/>
  <c r="K77" i="50"/>
  <c r="M71" i="49"/>
  <c r="N70" i="49"/>
  <c r="L75" i="49"/>
  <c r="L83" i="49"/>
  <c r="L79" i="49"/>
  <c r="L80" i="49" s="1"/>
  <c r="L81" i="49" s="1"/>
  <c r="T76" i="49"/>
  <c r="T86" i="49"/>
  <c r="G82" i="49"/>
  <c r="H78" i="49"/>
  <c r="K76" i="48"/>
  <c r="K86" i="48"/>
  <c r="I84" i="48"/>
  <c r="I85" i="48" s="1"/>
  <c r="K71" i="48"/>
  <c r="L70" i="48"/>
  <c r="G82" i="48"/>
  <c r="H78" i="48"/>
  <c r="K75" i="48"/>
  <c r="I67" i="82" l="1"/>
  <c r="J67" i="82" s="1"/>
  <c r="F68" i="82"/>
  <c r="E69" i="82"/>
  <c r="D70" i="82"/>
  <c r="H69" i="82" s="1"/>
  <c r="K69" i="82" s="1"/>
  <c r="D66" i="80"/>
  <c r="E65" i="80"/>
  <c r="F64" i="80"/>
  <c r="I63" i="80"/>
  <c r="J63" i="80" s="1"/>
  <c r="D68" i="78"/>
  <c r="E67" i="78"/>
  <c r="F66" i="78"/>
  <c r="I65" i="78"/>
  <c r="J65" i="78" s="1"/>
  <c r="E67" i="76"/>
  <c r="D68" i="76"/>
  <c r="H67" i="76" s="1"/>
  <c r="K67" i="76" s="1"/>
  <c r="I65" i="76"/>
  <c r="J65" i="76" s="1"/>
  <c r="F66" i="76"/>
  <c r="D68" i="74"/>
  <c r="H67" i="74" s="1"/>
  <c r="K67" i="74" s="1"/>
  <c r="E67" i="74"/>
  <c r="F66" i="74"/>
  <c r="I65" i="74"/>
  <c r="J65" i="74" s="1"/>
  <c r="H66" i="74"/>
  <c r="K66" i="74" s="1"/>
  <c r="I65" i="73"/>
  <c r="J65" i="73" s="1"/>
  <c r="F66" i="73"/>
  <c r="E67" i="73"/>
  <c r="D68" i="73"/>
  <c r="H67" i="73" s="1"/>
  <c r="K67" i="73" s="1"/>
  <c r="H66" i="73"/>
  <c r="K66" i="73" s="1"/>
  <c r="D66" i="71"/>
  <c r="E65" i="71"/>
  <c r="F64" i="71"/>
  <c r="I63" i="71"/>
  <c r="J63" i="71" s="1"/>
  <c r="F66" i="70"/>
  <c r="I65" i="70"/>
  <c r="J65" i="70" s="1"/>
  <c r="E67" i="70"/>
  <c r="D68" i="70"/>
  <c r="H67" i="70" s="1"/>
  <c r="K67" i="70" s="1"/>
  <c r="D54" i="68"/>
  <c r="F53" i="68"/>
  <c r="E53" i="68"/>
  <c r="L84" i="49"/>
  <c r="L85" i="49" s="1"/>
  <c r="E52" i="67"/>
  <c r="F52" i="67"/>
  <c r="D53" i="67"/>
  <c r="R90" i="60"/>
  <c r="Q84" i="60"/>
  <c r="R85" i="60" s="1"/>
  <c r="R78" i="60"/>
  <c r="S71" i="60"/>
  <c r="T70" i="60"/>
  <c r="S70" i="58"/>
  <c r="R71" i="58"/>
  <c r="R90" i="58" s="1"/>
  <c r="S90" i="56"/>
  <c r="T71" i="56"/>
  <c r="U70" i="56"/>
  <c r="K83" i="48"/>
  <c r="K79" i="48"/>
  <c r="K80" i="48" s="1"/>
  <c r="K81" i="48" s="1"/>
  <c r="S69" i="50"/>
  <c r="R70" i="50"/>
  <c r="K81" i="50"/>
  <c r="L77" i="50"/>
  <c r="P80" i="50"/>
  <c r="P83" i="50" s="1"/>
  <c r="P74" i="50"/>
  <c r="Q82" i="50"/>
  <c r="Q78" i="50"/>
  <c r="Q79" i="50" s="1"/>
  <c r="U76" i="49"/>
  <c r="U86" i="49"/>
  <c r="I78" i="49"/>
  <c r="H82" i="49"/>
  <c r="M75" i="49"/>
  <c r="O70" i="49"/>
  <c r="N71" i="49"/>
  <c r="M83" i="49"/>
  <c r="M79" i="49"/>
  <c r="M80" i="49" s="1"/>
  <c r="M81" i="49" s="1"/>
  <c r="L76" i="48"/>
  <c r="L86" i="48"/>
  <c r="J84" i="48"/>
  <c r="J85" i="48" s="1"/>
  <c r="L71" i="48"/>
  <c r="M70" i="48"/>
  <c r="L75" i="48"/>
  <c r="H82" i="48"/>
  <c r="I78" i="48"/>
  <c r="E70" i="82" l="1"/>
  <c r="D71" i="82"/>
  <c r="E71" i="82" s="1"/>
  <c r="I68" i="82"/>
  <c r="J68" i="82" s="1"/>
  <c r="F69" i="82"/>
  <c r="F65" i="80"/>
  <c r="I64" i="80"/>
  <c r="J64" i="80" s="1"/>
  <c r="D67" i="80"/>
  <c r="H66" i="80" s="1"/>
  <c r="K66" i="80" s="1"/>
  <c r="E66" i="80"/>
  <c r="H65" i="80"/>
  <c r="K65" i="80" s="1"/>
  <c r="I66" i="78"/>
  <c r="J66" i="78" s="1"/>
  <c r="F67" i="78"/>
  <c r="E68" i="78"/>
  <c r="D69" i="78"/>
  <c r="H68" i="78" s="1"/>
  <c r="K68" i="78" s="1"/>
  <c r="H67" i="78"/>
  <c r="K67" i="78" s="1"/>
  <c r="E68" i="76"/>
  <c r="D69" i="76"/>
  <c r="F67" i="76"/>
  <c r="I66" i="76"/>
  <c r="J66" i="76" s="1"/>
  <c r="I66" i="74"/>
  <c r="J66" i="74" s="1"/>
  <c r="F67" i="74"/>
  <c r="E68" i="74"/>
  <c r="D69" i="74"/>
  <c r="H68" i="74" s="1"/>
  <c r="K68" i="74" s="1"/>
  <c r="E68" i="73"/>
  <c r="D69" i="73"/>
  <c r="F67" i="73"/>
  <c r="I66" i="73"/>
  <c r="J66" i="73" s="1"/>
  <c r="F65" i="71"/>
  <c r="I64" i="71"/>
  <c r="J64" i="71" s="1"/>
  <c r="E66" i="71"/>
  <c r="D67" i="71"/>
  <c r="H66" i="71" s="1"/>
  <c r="K66" i="71" s="1"/>
  <c r="H65" i="71"/>
  <c r="K65" i="71" s="1"/>
  <c r="E68" i="70"/>
  <c r="D69" i="70"/>
  <c r="F67" i="70"/>
  <c r="I66" i="70"/>
  <c r="J66" i="70" s="1"/>
  <c r="D55" i="68"/>
  <c r="E54" i="68"/>
  <c r="F54" i="68"/>
  <c r="M84" i="49"/>
  <c r="M85" i="49" s="1"/>
  <c r="E53" i="67"/>
  <c r="F53" i="67"/>
  <c r="D54" i="67"/>
  <c r="R84" i="60"/>
  <c r="S85" i="60" s="1"/>
  <c r="S78" i="60"/>
  <c r="S90" i="60"/>
  <c r="T71" i="60"/>
  <c r="U70" i="60"/>
  <c r="S71" i="58"/>
  <c r="S90" i="58" s="1"/>
  <c r="T70" i="58"/>
  <c r="U71" i="56"/>
  <c r="V70" i="56"/>
  <c r="T90" i="56"/>
  <c r="L83" i="48"/>
  <c r="L79" i="48"/>
  <c r="L80" i="48" s="1"/>
  <c r="L81" i="48" s="1"/>
  <c r="S70" i="50"/>
  <c r="T69" i="50"/>
  <c r="Q74" i="50"/>
  <c r="Q80" i="50"/>
  <c r="Q83" i="50" s="1"/>
  <c r="L81" i="50"/>
  <c r="M77" i="50"/>
  <c r="R82" i="50"/>
  <c r="R78" i="50"/>
  <c r="R79" i="50" s="1"/>
  <c r="N83" i="49"/>
  <c r="N79" i="49"/>
  <c r="N80" i="49" s="1"/>
  <c r="N81" i="49" s="1"/>
  <c r="P70" i="49"/>
  <c r="O71" i="49"/>
  <c r="N75" i="49"/>
  <c r="I82" i="49"/>
  <c r="J78" i="49"/>
  <c r="V76" i="49"/>
  <c r="V86" i="49"/>
  <c r="M76" i="48"/>
  <c r="M86" i="48"/>
  <c r="K84" i="48"/>
  <c r="K85" i="48" s="1"/>
  <c r="I82" i="48"/>
  <c r="J78" i="48"/>
  <c r="N70" i="48"/>
  <c r="M71" i="48"/>
  <c r="M75" i="48"/>
  <c r="F71" i="82" l="1"/>
  <c r="I70" i="82"/>
  <c r="J70" i="82" s="1"/>
  <c r="F70" i="82"/>
  <c r="I69" i="82"/>
  <c r="J69" i="82" s="1"/>
  <c r="H70" i="82"/>
  <c r="K70" i="82" s="1"/>
  <c r="D68" i="80"/>
  <c r="H67" i="80" s="1"/>
  <c r="K67" i="80" s="1"/>
  <c r="E67" i="80"/>
  <c r="I65" i="80"/>
  <c r="J65" i="80" s="1"/>
  <c r="F66" i="80"/>
  <c r="D70" i="78"/>
  <c r="H69" i="78" s="1"/>
  <c r="K69" i="78" s="1"/>
  <c r="E69" i="78"/>
  <c r="I67" i="78"/>
  <c r="J67" i="78" s="1"/>
  <c r="F68" i="78"/>
  <c r="D70" i="76"/>
  <c r="H69" i="76"/>
  <c r="K69" i="76" s="1"/>
  <c r="E69" i="76"/>
  <c r="F68" i="76"/>
  <c r="I67" i="76"/>
  <c r="J67" i="76" s="1"/>
  <c r="H68" i="76"/>
  <c r="K68" i="76" s="1"/>
  <c r="I67" i="74"/>
  <c r="J67" i="74" s="1"/>
  <c r="F68" i="74"/>
  <c r="E69" i="74"/>
  <c r="D70" i="74"/>
  <c r="H69" i="74" s="1"/>
  <c r="K69" i="74" s="1"/>
  <c r="E69" i="73"/>
  <c r="D70" i="73"/>
  <c r="F68" i="73"/>
  <c r="I67" i="73"/>
  <c r="J67" i="73" s="1"/>
  <c r="H68" i="73"/>
  <c r="K68" i="73" s="1"/>
  <c r="I65" i="71"/>
  <c r="J65" i="71" s="1"/>
  <c r="F66" i="71"/>
  <c r="D68" i="71"/>
  <c r="E67" i="71"/>
  <c r="D70" i="70"/>
  <c r="H69" i="70" s="1"/>
  <c r="K69" i="70" s="1"/>
  <c r="E69" i="70"/>
  <c r="I67" i="70"/>
  <c r="J67" i="70" s="1"/>
  <c r="F68" i="70"/>
  <c r="H68" i="70"/>
  <c r="K68" i="70" s="1"/>
  <c r="F55" i="68"/>
  <c r="E55" i="68"/>
  <c r="D56" i="68"/>
  <c r="E54" i="67"/>
  <c r="F54" i="67"/>
  <c r="D55" i="67"/>
  <c r="T90" i="60"/>
  <c r="S84" i="60"/>
  <c r="T85" i="60" s="1"/>
  <c r="T78" i="60"/>
  <c r="U71" i="60"/>
  <c r="V70" i="60"/>
  <c r="T71" i="58"/>
  <c r="U70" i="58"/>
  <c r="W70" i="56"/>
  <c r="V71" i="56"/>
  <c r="U90" i="56"/>
  <c r="M83" i="48"/>
  <c r="M79" i="48"/>
  <c r="M80" i="48" s="1"/>
  <c r="M81" i="48" s="1"/>
  <c r="N84" i="49"/>
  <c r="N85" i="49" s="1"/>
  <c r="R80" i="50"/>
  <c r="R83" i="50" s="1"/>
  <c r="R74" i="50"/>
  <c r="M81" i="50"/>
  <c r="N77" i="50"/>
  <c r="U69" i="50"/>
  <c r="T70" i="50"/>
  <c r="S82" i="50"/>
  <c r="S78" i="50"/>
  <c r="S79" i="50" s="1"/>
  <c r="J82" i="49"/>
  <c r="K78" i="49"/>
  <c r="O75" i="49"/>
  <c r="O83" i="49"/>
  <c r="O79" i="49"/>
  <c r="O80" i="49" s="1"/>
  <c r="O81" i="49" s="1"/>
  <c r="O84" i="49" s="1"/>
  <c r="O85" i="49" s="1"/>
  <c r="W76" i="49"/>
  <c r="W86" i="49"/>
  <c r="P71" i="49"/>
  <c r="Q70" i="49"/>
  <c r="N76" i="48"/>
  <c r="N86" i="48"/>
  <c r="L84" i="48"/>
  <c r="L85" i="48" s="1"/>
  <c r="N75" i="48"/>
  <c r="K78" i="48"/>
  <c r="J82" i="48"/>
  <c r="N71" i="48"/>
  <c r="O70" i="48"/>
  <c r="B12" i="82" l="1"/>
  <c r="B10" i="82"/>
  <c r="B11" i="82"/>
  <c r="I66" i="80"/>
  <c r="J66" i="80" s="1"/>
  <c r="F67" i="80"/>
  <c r="D69" i="80"/>
  <c r="E69" i="80" s="1"/>
  <c r="E68" i="80"/>
  <c r="F69" i="78"/>
  <c r="I68" i="78"/>
  <c r="J68" i="78" s="1"/>
  <c r="E70" i="78"/>
  <c r="D71" i="78"/>
  <c r="E71" i="78" s="1"/>
  <c r="I68" i="76"/>
  <c r="J68" i="76" s="1"/>
  <c r="F69" i="76"/>
  <c r="D71" i="76"/>
  <c r="E71" i="76" s="1"/>
  <c r="E70" i="76"/>
  <c r="E70" i="74"/>
  <c r="D71" i="74"/>
  <c r="E71" i="74" s="1"/>
  <c r="F69" i="74"/>
  <c r="I68" i="74"/>
  <c r="J68" i="74" s="1"/>
  <c r="D71" i="73"/>
  <c r="E71" i="73" s="1"/>
  <c r="E70" i="73"/>
  <c r="I68" i="73"/>
  <c r="J68" i="73" s="1"/>
  <c r="F69" i="73"/>
  <c r="H69" i="73"/>
  <c r="K69" i="73" s="1"/>
  <c r="E68" i="71"/>
  <c r="D69" i="71"/>
  <c r="E69" i="71" s="1"/>
  <c r="I66" i="71"/>
  <c r="J66" i="71" s="1"/>
  <c r="F67" i="71"/>
  <c r="H67" i="71"/>
  <c r="K67" i="71" s="1"/>
  <c r="I68" i="70"/>
  <c r="J68" i="70" s="1"/>
  <c r="F69" i="70"/>
  <c r="E70" i="70"/>
  <c r="D71" i="70"/>
  <c r="E71" i="70" s="1"/>
  <c r="F56" i="68"/>
  <c r="D57" i="68"/>
  <c r="E56" i="68"/>
  <c r="E55" i="67"/>
  <c r="F55" i="67"/>
  <c r="D56" i="67"/>
  <c r="W70" i="60"/>
  <c r="V71" i="60"/>
  <c r="U90" i="60"/>
  <c r="T84" i="60"/>
  <c r="U85" i="60" s="1"/>
  <c r="U78" i="60"/>
  <c r="U71" i="58"/>
  <c r="V70" i="58"/>
  <c r="T90" i="58"/>
  <c r="V90" i="56"/>
  <c r="X70" i="56"/>
  <c r="W71" i="56"/>
  <c r="N83" i="48"/>
  <c r="N79" i="48"/>
  <c r="N80" i="48" s="1"/>
  <c r="N81" i="48" s="1"/>
  <c r="V69" i="50"/>
  <c r="U70" i="50"/>
  <c r="T82" i="50"/>
  <c r="T78" i="50"/>
  <c r="T79" i="50" s="1"/>
  <c r="N81" i="50"/>
  <c r="O77" i="50"/>
  <c r="S80" i="50"/>
  <c r="S83" i="50" s="1"/>
  <c r="S74" i="50"/>
  <c r="P83" i="49"/>
  <c r="P79" i="49"/>
  <c r="P80" i="49" s="1"/>
  <c r="P81" i="49" s="1"/>
  <c r="R70" i="49"/>
  <c r="Q71" i="49"/>
  <c r="X76" i="49"/>
  <c r="X86" i="49"/>
  <c r="K82" i="49"/>
  <c r="L78" i="49"/>
  <c r="P75" i="49"/>
  <c r="O76" i="48"/>
  <c r="O86" i="48"/>
  <c r="L78" i="48"/>
  <c r="K82" i="48"/>
  <c r="M84" i="48"/>
  <c r="M85" i="48" s="1"/>
  <c r="O71" i="48"/>
  <c r="P70" i="48"/>
  <c r="O75" i="48"/>
  <c r="H68" i="80" l="1"/>
  <c r="K68" i="80" s="1"/>
  <c r="F69" i="80"/>
  <c r="I68" i="80"/>
  <c r="J68" i="80" s="1"/>
  <c r="I67" i="80"/>
  <c r="J67" i="80" s="1"/>
  <c r="F68" i="80"/>
  <c r="B8" i="80" s="1"/>
  <c r="H70" i="78"/>
  <c r="K70" i="78" s="1"/>
  <c r="I70" i="78"/>
  <c r="J70" i="78" s="1"/>
  <c r="F71" i="78"/>
  <c r="F70" i="78"/>
  <c r="B12" i="78" s="1"/>
  <c r="I69" i="78"/>
  <c r="J69" i="78" s="1"/>
  <c r="H70" i="76"/>
  <c r="K70" i="76" s="1"/>
  <c r="H70" i="73"/>
  <c r="K70" i="73" s="1"/>
  <c r="H70" i="70"/>
  <c r="K70" i="70" s="1"/>
  <c r="F71" i="76"/>
  <c r="I70" i="76"/>
  <c r="J70" i="76" s="1"/>
  <c r="I69" i="76"/>
  <c r="J69" i="76" s="1"/>
  <c r="F70" i="76"/>
  <c r="B12" i="76" s="1"/>
  <c r="I70" i="74"/>
  <c r="J70" i="74" s="1"/>
  <c r="F71" i="74"/>
  <c r="F70" i="74"/>
  <c r="B12" i="74" s="1"/>
  <c r="I69" i="74"/>
  <c r="J69" i="74" s="1"/>
  <c r="H70" i="74"/>
  <c r="K70" i="74" s="1"/>
  <c r="H68" i="71"/>
  <c r="K68" i="71" s="1"/>
  <c r="B10" i="73"/>
  <c r="I69" i="73"/>
  <c r="J69" i="73" s="1"/>
  <c r="F70" i="73"/>
  <c r="I70" i="73"/>
  <c r="J70" i="73" s="1"/>
  <c r="F71" i="73"/>
  <c r="F69" i="71"/>
  <c r="I68" i="71"/>
  <c r="J68" i="71" s="1"/>
  <c r="F68" i="71"/>
  <c r="B8" i="71" s="1"/>
  <c r="I67" i="71"/>
  <c r="J67" i="71" s="1"/>
  <c r="F71" i="70"/>
  <c r="I70" i="70"/>
  <c r="J70" i="70" s="1"/>
  <c r="F70" i="70"/>
  <c r="B12" i="70" s="1"/>
  <c r="I69" i="70"/>
  <c r="J69" i="70" s="1"/>
  <c r="D58" i="68"/>
  <c r="F57" i="68"/>
  <c r="E57" i="68"/>
  <c r="E56" i="67"/>
  <c r="F56" i="67"/>
  <c r="D57" i="67"/>
  <c r="V90" i="60"/>
  <c r="V78" i="60"/>
  <c r="U84" i="60"/>
  <c r="V85" i="60" s="1"/>
  <c r="W71" i="60"/>
  <c r="X70" i="60"/>
  <c r="V71" i="58"/>
  <c r="W70" i="58"/>
  <c r="U90" i="58"/>
  <c r="W90" i="56"/>
  <c r="Y70" i="56"/>
  <c r="X71" i="56"/>
  <c r="O83" i="48"/>
  <c r="O79" i="48"/>
  <c r="O80" i="48" s="1"/>
  <c r="O81" i="48" s="1"/>
  <c r="P84" i="49"/>
  <c r="P85" i="49" s="1"/>
  <c r="V70" i="50"/>
  <c r="W69" i="50"/>
  <c r="T80" i="50"/>
  <c r="T83" i="50" s="1"/>
  <c r="T74" i="50"/>
  <c r="O81" i="50"/>
  <c r="P77" i="50"/>
  <c r="U82" i="50"/>
  <c r="U78" i="50"/>
  <c r="U79" i="50" s="1"/>
  <c r="Y76" i="49"/>
  <c r="Y86" i="49"/>
  <c r="Q83" i="49"/>
  <c r="Q79" i="49"/>
  <c r="Q80" i="49" s="1"/>
  <c r="Q81" i="49" s="1"/>
  <c r="Q75" i="49"/>
  <c r="S70" i="49"/>
  <c r="R71" i="49"/>
  <c r="L82" i="49"/>
  <c r="M78" i="49"/>
  <c r="P76" i="48"/>
  <c r="P86" i="48"/>
  <c r="N84" i="48"/>
  <c r="N85" i="48" s="1"/>
  <c r="P71" i="48"/>
  <c r="Q70" i="48"/>
  <c r="P75" i="48"/>
  <c r="L82" i="48"/>
  <c r="M78" i="48"/>
  <c r="B10" i="74" l="1"/>
  <c r="B11" i="74"/>
  <c r="B11" i="76"/>
  <c r="B10" i="76"/>
  <c r="B11" i="78"/>
  <c r="B10" i="78"/>
  <c r="B10" i="80"/>
  <c r="B9" i="80"/>
  <c r="B9" i="71"/>
  <c r="B10" i="71"/>
  <c r="B11" i="73"/>
  <c r="B12" i="73"/>
  <c r="B11" i="70"/>
  <c r="B10" i="70"/>
  <c r="Q84" i="49"/>
  <c r="Q85" i="49" s="1"/>
  <c r="F58" i="68"/>
  <c r="E58" i="68"/>
  <c r="D59" i="68"/>
  <c r="E57" i="67"/>
  <c r="F57" i="67"/>
  <c r="D58" i="67"/>
  <c r="W78" i="60"/>
  <c r="V84" i="60"/>
  <c r="W85" i="60" s="1"/>
  <c r="X71" i="60"/>
  <c r="Y70" i="60"/>
  <c r="W90" i="60"/>
  <c r="W71" i="58"/>
  <c r="X70" i="58"/>
  <c r="V90" i="58"/>
  <c r="Y71" i="56"/>
  <c r="Z70" i="56"/>
  <c r="X90" i="56"/>
  <c r="P83" i="48"/>
  <c r="P79" i="48"/>
  <c r="P80" i="48" s="1"/>
  <c r="P81" i="48" s="1"/>
  <c r="P81" i="50"/>
  <c r="Q77" i="50"/>
  <c r="U80" i="50"/>
  <c r="U83" i="50" s="1"/>
  <c r="U74" i="50"/>
  <c r="W70" i="50"/>
  <c r="X69" i="50"/>
  <c r="V82" i="50"/>
  <c r="V78" i="50"/>
  <c r="V79" i="50" s="1"/>
  <c r="M82" i="49"/>
  <c r="N78" i="49"/>
  <c r="R83" i="49"/>
  <c r="R79" i="49"/>
  <c r="R80" i="49" s="1"/>
  <c r="R81" i="49" s="1"/>
  <c r="R75" i="49"/>
  <c r="T70" i="49"/>
  <c r="S71" i="49"/>
  <c r="Z76" i="49"/>
  <c r="Z86" i="49"/>
  <c r="Q76" i="48"/>
  <c r="Q86" i="48"/>
  <c r="O84" i="48"/>
  <c r="O85" i="48" s="1"/>
  <c r="M82" i="48"/>
  <c r="N78" i="48"/>
  <c r="Q75" i="48"/>
  <c r="R70" i="48"/>
  <c r="Q71" i="48"/>
  <c r="F59" i="68" l="1"/>
  <c r="E59" i="68"/>
  <c r="D60" i="68"/>
  <c r="E58" i="67"/>
  <c r="F58" i="67"/>
  <c r="D59" i="67"/>
  <c r="Z70" i="60"/>
  <c r="Y71" i="60"/>
  <c r="X90" i="60"/>
  <c r="X78" i="60"/>
  <c r="W84" i="60"/>
  <c r="X85" i="60" s="1"/>
  <c r="X71" i="58"/>
  <c r="Y70" i="58"/>
  <c r="W90" i="58"/>
  <c r="AA70" i="56"/>
  <c r="Z71" i="56"/>
  <c r="Y90" i="56"/>
  <c r="R84" i="49"/>
  <c r="R85" i="49" s="1"/>
  <c r="Q83" i="48"/>
  <c r="Q79" i="48"/>
  <c r="Q80" i="48" s="1"/>
  <c r="Q81" i="48" s="1"/>
  <c r="X70" i="50"/>
  <c r="Y69" i="50"/>
  <c r="V80" i="50"/>
  <c r="V83" i="50" s="1"/>
  <c r="V74" i="50"/>
  <c r="W82" i="50"/>
  <c r="W78" i="50"/>
  <c r="W79" i="50" s="1"/>
  <c r="Q81" i="50"/>
  <c r="R77" i="50"/>
  <c r="AA76" i="49"/>
  <c r="AA86" i="49"/>
  <c r="T71" i="49"/>
  <c r="U70" i="49"/>
  <c r="S75" i="49"/>
  <c r="N82" i="49"/>
  <c r="O78" i="49"/>
  <c r="S83" i="49"/>
  <c r="S79" i="49"/>
  <c r="S80" i="49" s="1"/>
  <c r="S81" i="49" s="1"/>
  <c r="R76" i="48"/>
  <c r="R86" i="48"/>
  <c r="P84" i="48"/>
  <c r="P85" i="48" s="1"/>
  <c r="S70" i="48"/>
  <c r="R71" i="48"/>
  <c r="R75" i="48"/>
  <c r="O78" i="48"/>
  <c r="N82" i="48"/>
  <c r="S84" i="49" l="1"/>
  <c r="S85" i="49" s="1"/>
  <c r="E60" i="68"/>
  <c r="D61" i="68"/>
  <c r="F60" i="68"/>
  <c r="E59" i="67"/>
  <c r="F59" i="67"/>
  <c r="D60" i="67"/>
  <c r="X84" i="60"/>
  <c r="Y85" i="60" s="1"/>
  <c r="Y78" i="60"/>
  <c r="Y90" i="60"/>
  <c r="AA70" i="60"/>
  <c r="Z71" i="60"/>
  <c r="Z70" i="58"/>
  <c r="Y71" i="58"/>
  <c r="X90" i="58"/>
  <c r="Z90" i="56"/>
  <c r="AB70" i="56"/>
  <c r="AA71" i="56"/>
  <c r="R83" i="48"/>
  <c r="R79" i="48"/>
  <c r="R80" i="48" s="1"/>
  <c r="R81" i="48" s="1"/>
  <c r="S77" i="50"/>
  <c r="R81" i="50"/>
  <c r="X82" i="50"/>
  <c r="X78" i="50"/>
  <c r="X79" i="50" s="1"/>
  <c r="W80" i="50"/>
  <c r="W83" i="50" s="1"/>
  <c r="W74" i="50"/>
  <c r="Y70" i="50"/>
  <c r="Z69" i="50"/>
  <c r="T75" i="49"/>
  <c r="T83" i="49"/>
  <c r="T79" i="49"/>
  <c r="T80" i="49" s="1"/>
  <c r="T81" i="49" s="1"/>
  <c r="O82" i="49"/>
  <c r="P78" i="49"/>
  <c r="U71" i="49"/>
  <c r="V70" i="49"/>
  <c r="AB76" i="49"/>
  <c r="AB86" i="49"/>
  <c r="S76" i="48"/>
  <c r="S86" i="48"/>
  <c r="Q84" i="48"/>
  <c r="Q85" i="48" s="1"/>
  <c r="P78" i="48"/>
  <c r="O82" i="48"/>
  <c r="S75" i="48"/>
  <c r="S71" i="48"/>
  <c r="T70" i="48"/>
  <c r="D62" i="68" l="1"/>
  <c r="F61" i="68"/>
  <c r="E61" i="68"/>
  <c r="E60" i="67"/>
  <c r="F60" i="67"/>
  <c r="D61" i="67"/>
  <c r="Y84" i="60"/>
  <c r="Z85" i="60" s="1"/>
  <c r="Z78" i="60"/>
  <c r="Z90" i="60"/>
  <c r="AB70" i="60"/>
  <c r="AA71" i="60"/>
  <c r="Y90" i="58"/>
  <c r="AA70" i="58"/>
  <c r="Z71" i="58"/>
  <c r="AA90" i="56"/>
  <c r="AB71" i="56"/>
  <c r="AC70" i="56"/>
  <c r="T84" i="49"/>
  <c r="T85" i="49" s="1"/>
  <c r="S83" i="48"/>
  <c r="S79" i="48"/>
  <c r="S80" i="48" s="1"/>
  <c r="S81" i="48" s="1"/>
  <c r="T77" i="50"/>
  <c r="S81" i="50"/>
  <c r="Z70" i="50"/>
  <c r="AA69" i="50"/>
  <c r="Y82" i="50"/>
  <c r="Y78" i="50"/>
  <c r="Y79" i="50" s="1"/>
  <c r="X80" i="50"/>
  <c r="X83" i="50" s="1"/>
  <c r="X74" i="50"/>
  <c r="AC76" i="49"/>
  <c r="AC86" i="49"/>
  <c r="P82" i="49"/>
  <c r="Q78" i="49"/>
  <c r="U83" i="49"/>
  <c r="U79" i="49"/>
  <c r="U80" i="49" s="1"/>
  <c r="U81" i="49" s="1"/>
  <c r="V71" i="49"/>
  <c r="W70" i="49"/>
  <c r="U75" i="49"/>
  <c r="T76" i="48"/>
  <c r="T86" i="48"/>
  <c r="R84" i="48"/>
  <c r="R85" i="48" s="1"/>
  <c r="U70" i="48"/>
  <c r="T71" i="48"/>
  <c r="T75" i="48"/>
  <c r="Q78" i="48"/>
  <c r="P82" i="48"/>
  <c r="D63" i="68" l="1"/>
  <c r="E62" i="68"/>
  <c r="F62" i="68"/>
  <c r="U84" i="49"/>
  <c r="U85" i="49" s="1"/>
  <c r="E61" i="67"/>
  <c r="F61" i="67"/>
  <c r="D62" i="67"/>
  <c r="Z84" i="60"/>
  <c r="AA85" i="60" s="1"/>
  <c r="AA78" i="60"/>
  <c r="AA90" i="60"/>
  <c r="AB71" i="60"/>
  <c r="AC70" i="60"/>
  <c r="Z90" i="58"/>
  <c r="AB70" i="58"/>
  <c r="AA71" i="58"/>
  <c r="AA90" i="58" s="1"/>
  <c r="AC71" i="56"/>
  <c r="AD70" i="56"/>
  <c r="AB90" i="56"/>
  <c r="T83" i="48"/>
  <c r="T79" i="48"/>
  <c r="T80" i="48" s="1"/>
  <c r="T81" i="48" s="1"/>
  <c r="Y74" i="50"/>
  <c r="Y80" i="50"/>
  <c r="Y83" i="50" s="1"/>
  <c r="AA70" i="50"/>
  <c r="AB69" i="50"/>
  <c r="Z82" i="50"/>
  <c r="Z78" i="50"/>
  <c r="Z79" i="50" s="1"/>
  <c r="T81" i="50"/>
  <c r="U77" i="50"/>
  <c r="V75" i="49"/>
  <c r="W71" i="49"/>
  <c r="X70" i="49"/>
  <c r="V83" i="49"/>
  <c r="V79" i="49"/>
  <c r="V80" i="49" s="1"/>
  <c r="V81" i="49" s="1"/>
  <c r="V84" i="49" s="1"/>
  <c r="V85" i="49" s="1"/>
  <c r="R78" i="49"/>
  <c r="Q82" i="49"/>
  <c r="AD76" i="49"/>
  <c r="AD86" i="49"/>
  <c r="U76" i="48"/>
  <c r="U86" i="48"/>
  <c r="S84" i="48"/>
  <c r="S85" i="48" s="1"/>
  <c r="Q82" i="48"/>
  <c r="R78" i="48"/>
  <c r="U75" i="48"/>
  <c r="V70" i="48"/>
  <c r="U71" i="48"/>
  <c r="F63" i="68" l="1"/>
  <c r="E63" i="68"/>
  <c r="D64" i="68"/>
  <c r="E62" i="67"/>
  <c r="F62" i="67"/>
  <c r="D63" i="67"/>
  <c r="AA84" i="60"/>
  <c r="AB85" i="60" s="1"/>
  <c r="AB78" i="60"/>
  <c r="AD70" i="60"/>
  <c r="AC71" i="60"/>
  <c r="AB90" i="60"/>
  <c r="AC70" i="58"/>
  <c r="AB71" i="58"/>
  <c r="AB90" i="58" s="1"/>
  <c r="AC90" i="56"/>
  <c r="AD71" i="56"/>
  <c r="AE70" i="56"/>
  <c r="U83" i="48"/>
  <c r="U79" i="48"/>
  <c r="U80" i="48" s="1"/>
  <c r="U81" i="48" s="1"/>
  <c r="U81" i="50"/>
  <c r="V77" i="50"/>
  <c r="AC69" i="50"/>
  <c r="AB70" i="50"/>
  <c r="Z74" i="50"/>
  <c r="Z80" i="50"/>
  <c r="Z83" i="50" s="1"/>
  <c r="AA82" i="50"/>
  <c r="AA78" i="50"/>
  <c r="AA79" i="50" s="1"/>
  <c r="W83" i="49"/>
  <c r="W79" i="49"/>
  <c r="W80" i="49" s="1"/>
  <c r="W81" i="49" s="1"/>
  <c r="AE76" i="49"/>
  <c r="AE86" i="49"/>
  <c r="S78" i="49"/>
  <c r="R82" i="49"/>
  <c r="X71" i="49"/>
  <c r="Y70" i="49"/>
  <c r="W75" i="49"/>
  <c r="V76" i="48"/>
  <c r="V86" i="48"/>
  <c r="T84" i="48"/>
  <c r="T85" i="48" s="1"/>
  <c r="W70" i="48"/>
  <c r="V71" i="48"/>
  <c r="V75" i="48"/>
  <c r="R82" i="48"/>
  <c r="S78" i="48"/>
  <c r="D65" i="68" l="1"/>
  <c r="E64" i="68"/>
  <c r="F64" i="68"/>
  <c r="E63" i="67"/>
  <c r="F63" i="67"/>
  <c r="D64" i="67"/>
  <c r="AC90" i="60"/>
  <c r="AE70" i="60"/>
  <c r="AD71" i="60"/>
  <c r="AB84" i="60"/>
  <c r="AC85" i="60" s="1"/>
  <c r="AC78" i="60"/>
  <c r="AC71" i="58"/>
  <c r="AC90" i="58" s="1"/>
  <c r="AD70" i="58"/>
  <c r="AF70" i="56"/>
  <c r="AE71" i="56"/>
  <c r="AD90" i="56"/>
  <c r="V83" i="48"/>
  <c r="V79" i="48"/>
  <c r="V80" i="48" s="1"/>
  <c r="V81" i="48" s="1"/>
  <c r="W84" i="49"/>
  <c r="W85" i="49" s="1"/>
  <c r="AA74" i="50"/>
  <c r="AA80" i="50"/>
  <c r="AA83" i="50" s="1"/>
  <c r="V81" i="50"/>
  <c r="W77" i="50"/>
  <c r="AB82" i="50"/>
  <c r="AB78" i="50"/>
  <c r="AB79" i="50" s="1"/>
  <c r="AD69" i="50"/>
  <c r="AC70" i="50"/>
  <c r="Y71" i="49"/>
  <c r="Z70" i="49"/>
  <c r="S82" i="49"/>
  <c r="T78" i="49"/>
  <c r="AF76" i="49"/>
  <c r="AF86" i="49"/>
  <c r="X75" i="49"/>
  <c r="X83" i="49"/>
  <c r="X79" i="49"/>
  <c r="X80" i="49" s="1"/>
  <c r="X81" i="49" s="1"/>
  <c r="X84" i="49" s="1"/>
  <c r="X85" i="49" s="1"/>
  <c r="W76" i="48"/>
  <c r="W86" i="48"/>
  <c r="U84" i="48"/>
  <c r="U85" i="48" s="1"/>
  <c r="S82" i="48"/>
  <c r="T78" i="48"/>
  <c r="W75" i="48"/>
  <c r="W71" i="48"/>
  <c r="X70" i="48"/>
  <c r="D66" i="68" l="1"/>
  <c r="F65" i="68"/>
  <c r="E65" i="68"/>
  <c r="E64" i="67"/>
  <c r="F64" i="67"/>
  <c r="D65" i="67"/>
  <c r="AD90" i="60"/>
  <c r="AE71" i="60"/>
  <c r="AF70" i="60"/>
  <c r="AC84" i="60"/>
  <c r="AD85" i="60" s="1"/>
  <c r="AD78" i="60"/>
  <c r="AD71" i="58"/>
  <c r="AD90" i="58" s="1"/>
  <c r="AE70" i="58"/>
  <c r="AE90" i="56"/>
  <c r="AF71" i="56"/>
  <c r="AG70" i="56"/>
  <c r="W83" i="48"/>
  <c r="W79" i="48"/>
  <c r="W80" i="48" s="1"/>
  <c r="W81" i="48" s="1"/>
  <c r="AC82" i="50"/>
  <c r="AC78" i="50"/>
  <c r="AC79" i="50" s="1"/>
  <c r="W81" i="50"/>
  <c r="X77" i="50"/>
  <c r="AE69" i="50"/>
  <c r="AD70" i="50"/>
  <c r="AB74" i="50"/>
  <c r="AB80" i="50"/>
  <c r="AB83" i="50" s="1"/>
  <c r="AG76" i="49"/>
  <c r="AG86" i="49"/>
  <c r="T82" i="49"/>
  <c r="U78" i="49"/>
  <c r="AA70" i="49"/>
  <c r="Z71" i="49"/>
  <c r="Y75" i="49"/>
  <c r="Y83" i="49"/>
  <c r="Y79" i="49"/>
  <c r="Y80" i="49" s="1"/>
  <c r="Y81" i="49" s="1"/>
  <c r="Y84" i="49" s="1"/>
  <c r="Y85" i="49" s="1"/>
  <c r="X76" i="48"/>
  <c r="X86" i="48"/>
  <c r="V84" i="48"/>
  <c r="V85" i="48" s="1"/>
  <c r="Y70" i="48"/>
  <c r="X71" i="48"/>
  <c r="X75" i="48"/>
  <c r="T82" i="48"/>
  <c r="U78" i="48"/>
  <c r="D67" i="68" l="1"/>
  <c r="F66" i="68"/>
  <c r="E66" i="68"/>
  <c r="E65" i="67"/>
  <c r="F65" i="67"/>
  <c r="D66" i="67"/>
  <c r="AE90" i="60"/>
  <c r="AD84" i="60"/>
  <c r="AE85" i="60" s="1"/>
  <c r="AE78" i="60"/>
  <c r="AF71" i="60"/>
  <c r="AG70" i="60"/>
  <c r="AF70" i="58"/>
  <c r="AE71" i="58"/>
  <c r="AE90" i="58" s="1"/>
  <c r="AG71" i="56"/>
  <c r="AG90" i="56" s="1"/>
  <c r="AF90" i="56"/>
  <c r="X83" i="48"/>
  <c r="X79" i="48"/>
  <c r="X80" i="48" s="1"/>
  <c r="X81" i="48" s="1"/>
  <c r="AC74" i="50"/>
  <c r="AC80" i="50"/>
  <c r="AC83" i="50" s="1"/>
  <c r="X81" i="50"/>
  <c r="Y77" i="50"/>
  <c r="AD82" i="50"/>
  <c r="AD78" i="50"/>
  <c r="AD79" i="50" s="1"/>
  <c r="AF69" i="50"/>
  <c r="AE70" i="50"/>
  <c r="Z75" i="49"/>
  <c r="Z83" i="49"/>
  <c r="Z79" i="49"/>
  <c r="Z80" i="49" s="1"/>
  <c r="Z81" i="49" s="1"/>
  <c r="AA71" i="49"/>
  <c r="AB70" i="49"/>
  <c r="U82" i="49"/>
  <c r="V78" i="49"/>
  <c r="Y76" i="48"/>
  <c r="Y86" i="48"/>
  <c r="W84" i="48"/>
  <c r="W85" i="48" s="1"/>
  <c r="U82" i="48"/>
  <c r="V78" i="48"/>
  <c r="Y75" i="48"/>
  <c r="Z70" i="48"/>
  <c r="Y71" i="48"/>
  <c r="F67" i="68" l="1"/>
  <c r="E67" i="68"/>
  <c r="D68" i="68"/>
  <c r="E66" i="67"/>
  <c r="F66" i="67"/>
  <c r="D67" i="67"/>
  <c r="AF90" i="60"/>
  <c r="AG71" i="60"/>
  <c r="AE84" i="60"/>
  <c r="AF85" i="60" s="1"/>
  <c r="AF78" i="60"/>
  <c r="AF71" i="58"/>
  <c r="AG70" i="58"/>
  <c r="Z84" i="49"/>
  <c r="Z85" i="49" s="1"/>
  <c r="Y83" i="48"/>
  <c r="Y79" i="48"/>
  <c r="Y80" i="48" s="1"/>
  <c r="Y81" i="48" s="1"/>
  <c r="AE82" i="50"/>
  <c r="AE78" i="50"/>
  <c r="AE79" i="50" s="1"/>
  <c r="Y81" i="50"/>
  <c r="Z77" i="50"/>
  <c r="AG69" i="50"/>
  <c r="AG70" i="50" s="1"/>
  <c r="AF70" i="50"/>
  <c r="AD74" i="50"/>
  <c r="AD80" i="50"/>
  <c r="AD83" i="50" s="1"/>
  <c r="V82" i="49"/>
  <c r="W78" i="49"/>
  <c r="AC70" i="49"/>
  <c r="AB71" i="49"/>
  <c r="AA83" i="49"/>
  <c r="AA79" i="49"/>
  <c r="AA80" i="49" s="1"/>
  <c r="AA81" i="49" s="1"/>
  <c r="AA84" i="49" s="1"/>
  <c r="AA85" i="49" s="1"/>
  <c r="AA75" i="49"/>
  <c r="Z76" i="48"/>
  <c r="Z86" i="48"/>
  <c r="X84" i="48"/>
  <c r="X85" i="48" s="1"/>
  <c r="Z71" i="48"/>
  <c r="AA70" i="48"/>
  <c r="Z75" i="48"/>
  <c r="W78" i="48"/>
  <c r="V82" i="48"/>
  <c r="F68" i="68" l="1"/>
  <c r="E68" i="68"/>
  <c r="D69" i="68"/>
  <c r="E67" i="67"/>
  <c r="F67" i="67"/>
  <c r="D68" i="67"/>
  <c r="AG90" i="60"/>
  <c r="AF84" i="60"/>
  <c r="AG85" i="60" s="1"/>
  <c r="AG78" i="60"/>
  <c r="AG84" i="60" s="1"/>
  <c r="AG71" i="58"/>
  <c r="AG90" i="58" s="1"/>
  <c r="AF90" i="58"/>
  <c r="Z83" i="48"/>
  <c r="Z79" i="48"/>
  <c r="Z80" i="48" s="1"/>
  <c r="Z81" i="48" s="1"/>
  <c r="AF82" i="50"/>
  <c r="AF78" i="50"/>
  <c r="AF79" i="50" s="1"/>
  <c r="AE80" i="50"/>
  <c r="AE83" i="50" s="1"/>
  <c r="AE74" i="50"/>
  <c r="AG82" i="50"/>
  <c r="AG78" i="50"/>
  <c r="AG79" i="50" s="1"/>
  <c r="Z81" i="50"/>
  <c r="AA77" i="50"/>
  <c r="AB75" i="49"/>
  <c r="W82" i="49"/>
  <c r="X78" i="49"/>
  <c r="AB83" i="49"/>
  <c r="AB79" i="49"/>
  <c r="AB80" i="49" s="1"/>
  <c r="AB81" i="49" s="1"/>
  <c r="AB84" i="49" s="1"/>
  <c r="AB85" i="49" s="1"/>
  <c r="AD70" i="49"/>
  <c r="AC71" i="49"/>
  <c r="AA76" i="48"/>
  <c r="AA86" i="48"/>
  <c r="Y84" i="48"/>
  <c r="Y85" i="48" s="1"/>
  <c r="W82" i="48"/>
  <c r="X78" i="48"/>
  <c r="AA75" i="48"/>
  <c r="AA71" i="48"/>
  <c r="AB70" i="48"/>
  <c r="D70" i="68" l="1"/>
  <c r="F69" i="68"/>
  <c r="E69" i="68"/>
  <c r="E68" i="67"/>
  <c r="F68" i="67"/>
  <c r="D69" i="67"/>
  <c r="AA83" i="48"/>
  <c r="AA79" i="48"/>
  <c r="AA80" i="48" s="1"/>
  <c r="AA81" i="48" s="1"/>
  <c r="AA81" i="50"/>
  <c r="AB77" i="50"/>
  <c r="AF80" i="50"/>
  <c r="AF83" i="50" s="1"/>
  <c r="AF74" i="50"/>
  <c r="AE70" i="49"/>
  <c r="AD71" i="49"/>
  <c r="AC83" i="49"/>
  <c r="AC79" i="49"/>
  <c r="AC80" i="49" s="1"/>
  <c r="AC81" i="49" s="1"/>
  <c r="X82" i="49"/>
  <c r="Y78" i="49"/>
  <c r="AC75" i="49"/>
  <c r="AB76" i="48"/>
  <c r="AB86" i="48"/>
  <c r="Z84" i="48"/>
  <c r="Z85" i="48" s="1"/>
  <c r="AB71" i="48"/>
  <c r="AC70" i="48"/>
  <c r="AB75" i="48"/>
  <c r="X82" i="48"/>
  <c r="Y78" i="48"/>
  <c r="D71" i="68" l="1"/>
  <c r="E70" i="68"/>
  <c r="F70" i="68"/>
  <c r="AC84" i="49"/>
  <c r="AC85" i="49" s="1"/>
  <c r="E69" i="67"/>
  <c r="F69" i="67"/>
  <c r="D70" i="67"/>
  <c r="AB83" i="48"/>
  <c r="AB79" i="48"/>
  <c r="AB80" i="48" s="1"/>
  <c r="AB81" i="48" s="1"/>
  <c r="AG80" i="50"/>
  <c r="AG83" i="50" s="1"/>
  <c r="AG74" i="50"/>
  <c r="AB81" i="50"/>
  <c r="AC77" i="50"/>
  <c r="AD83" i="49"/>
  <c r="AD79" i="49"/>
  <c r="AD80" i="49" s="1"/>
  <c r="AD81" i="49" s="1"/>
  <c r="AD75" i="49"/>
  <c r="Y82" i="49"/>
  <c r="Z78" i="49"/>
  <c r="AF70" i="49"/>
  <c r="AE71" i="49"/>
  <c r="AC76" i="48"/>
  <c r="AC86" i="48"/>
  <c r="AA84" i="48"/>
  <c r="AA85" i="48" s="1"/>
  <c r="Y82" i="48"/>
  <c r="Z78" i="48"/>
  <c r="AC75" i="48"/>
  <c r="AC71" i="48"/>
  <c r="AD70" i="48"/>
  <c r="F71" i="68" l="1"/>
  <c r="E71" i="68"/>
  <c r="D72" i="68"/>
  <c r="E70" i="67"/>
  <c r="F70" i="67"/>
  <c r="D71" i="67"/>
  <c r="AD84" i="49"/>
  <c r="AD85" i="49" s="1"/>
  <c r="AC83" i="48"/>
  <c r="AC79" i="48"/>
  <c r="AC80" i="48" s="1"/>
  <c r="AC81" i="48" s="1"/>
  <c r="AC81" i="50"/>
  <c r="AD77" i="50"/>
  <c r="Z82" i="49"/>
  <c r="AA78" i="49"/>
  <c r="AE83" i="49"/>
  <c r="AE79" i="49"/>
  <c r="AE80" i="49" s="1"/>
  <c r="AE81" i="49" s="1"/>
  <c r="AE84" i="49" s="1"/>
  <c r="AE85" i="49" s="1"/>
  <c r="AE75" i="49"/>
  <c r="AF71" i="49"/>
  <c r="AG70" i="49"/>
  <c r="AG71" i="49" s="1"/>
  <c r="AD76" i="48"/>
  <c r="AD86" i="48"/>
  <c r="AB84" i="48"/>
  <c r="AB85" i="48" s="1"/>
  <c r="AD75" i="48"/>
  <c r="AD71" i="48"/>
  <c r="AE70" i="48"/>
  <c r="AA78" i="48"/>
  <c r="Z82" i="48"/>
  <c r="D73" i="68" l="1"/>
  <c r="F72" i="68"/>
  <c r="E72" i="68"/>
  <c r="E71" i="67"/>
  <c r="F71" i="67"/>
  <c r="D72" i="67"/>
  <c r="AD83" i="48"/>
  <c r="AD79" i="48"/>
  <c r="AD80" i="48" s="1"/>
  <c r="AD81" i="48" s="1"/>
  <c r="AE77" i="50"/>
  <c r="AD81" i="50"/>
  <c r="AF83" i="49"/>
  <c r="AF79" i="49"/>
  <c r="AF80" i="49" s="1"/>
  <c r="AF81" i="49" s="1"/>
  <c r="AF84" i="49" s="1"/>
  <c r="AF85" i="49" s="1"/>
  <c r="AA82" i="49"/>
  <c r="AB78" i="49"/>
  <c r="AG83" i="49"/>
  <c r="AG79" i="49"/>
  <c r="AG80" i="49" s="1"/>
  <c r="AF75" i="49"/>
  <c r="AE76" i="48"/>
  <c r="AE86" i="48"/>
  <c r="AC84" i="48"/>
  <c r="AC85" i="48" s="1"/>
  <c r="AE71" i="48"/>
  <c r="AF70" i="48"/>
  <c r="AB78" i="48"/>
  <c r="AA82" i="48"/>
  <c r="AE75" i="48"/>
  <c r="D74" i="68" l="1"/>
  <c r="F73" i="68"/>
  <c r="E73" i="68"/>
  <c r="E72" i="67"/>
  <c r="F72" i="67"/>
  <c r="D73" i="67"/>
  <c r="AE83" i="48"/>
  <c r="AE79" i="48"/>
  <c r="AE80" i="48" s="1"/>
  <c r="AE81" i="48" s="1"/>
  <c r="AF77" i="50"/>
  <c r="AE81" i="50"/>
  <c r="AG81" i="49"/>
  <c r="AG84" i="49" s="1"/>
  <c r="AG85" i="49" s="1"/>
  <c r="AG75" i="49"/>
  <c r="AB82" i="49"/>
  <c r="AC78" i="49"/>
  <c r="AF76" i="48"/>
  <c r="AF86" i="48"/>
  <c r="AD84" i="48"/>
  <c r="AD85" i="48" s="1"/>
  <c r="AF75" i="48"/>
  <c r="AC78" i="48"/>
  <c r="AB82" i="48"/>
  <c r="AG70" i="48"/>
  <c r="AG71" i="48" s="1"/>
  <c r="AF71" i="48"/>
  <c r="D75" i="68" l="1"/>
  <c r="E74" i="68"/>
  <c r="F74" i="68"/>
  <c r="E73" i="67"/>
  <c r="F73" i="67"/>
  <c r="D74" i="67"/>
  <c r="AF83" i="48"/>
  <c r="AF79" i="48"/>
  <c r="AF80" i="48" s="1"/>
  <c r="AF81" i="48" s="1"/>
  <c r="AG83" i="48"/>
  <c r="AG79" i="48"/>
  <c r="AG80" i="48" s="1"/>
  <c r="AG81" i="48" s="1"/>
  <c r="AF81" i="50"/>
  <c r="AG77" i="50"/>
  <c r="AG81" i="50" s="1"/>
  <c r="AD78" i="49"/>
  <c r="AC82" i="49"/>
  <c r="AG76" i="48"/>
  <c r="AG86" i="48"/>
  <c r="AE84" i="48"/>
  <c r="AE85" i="48" s="1"/>
  <c r="AC82" i="48"/>
  <c r="AD78" i="48"/>
  <c r="AG75" i="48"/>
  <c r="F75" i="68" l="1"/>
  <c r="E75" i="68"/>
  <c r="D76" i="68"/>
  <c r="E74" i="67"/>
  <c r="F74" i="67"/>
  <c r="D75" i="67"/>
  <c r="AE78" i="49"/>
  <c r="AD82" i="49"/>
  <c r="AG84" i="48"/>
  <c r="AG85" i="48" s="1"/>
  <c r="AF84" i="48"/>
  <c r="AF85" i="48" s="1"/>
  <c r="AD82" i="48"/>
  <c r="AE78" i="48"/>
  <c r="E76" i="68" l="1"/>
  <c r="D77" i="68"/>
  <c r="D78" i="68" s="1"/>
  <c r="F78" i="68" s="1"/>
  <c r="F76" i="68"/>
  <c r="E75" i="67"/>
  <c r="F75" i="67"/>
  <c r="D76" i="67"/>
  <c r="AE82" i="49"/>
  <c r="AF78" i="49"/>
  <c r="AE82" i="48"/>
  <c r="AF78" i="48"/>
  <c r="D79" i="68" l="1"/>
  <c r="F79" i="68" s="1"/>
  <c r="E78" i="68"/>
  <c r="F77" i="68"/>
  <c r="E77" i="68"/>
  <c r="E76" i="67"/>
  <c r="F76" i="67"/>
  <c r="D77" i="67"/>
  <c r="AG78" i="49"/>
  <c r="AG82" i="49" s="1"/>
  <c r="AF82" i="49"/>
  <c r="AF82" i="48"/>
  <c r="AG78" i="48"/>
  <c r="AG82" i="48" s="1"/>
  <c r="D80" i="68" l="1"/>
  <c r="F80" i="68" s="1"/>
  <c r="E79" i="68"/>
  <c r="E77" i="67"/>
  <c r="F77" i="67"/>
  <c r="C15" i="20"/>
  <c r="D81" i="68" l="1"/>
  <c r="F81" i="68" s="1"/>
  <c r="E80" i="68"/>
  <c r="C57" i="50"/>
  <c r="C58" i="48"/>
  <c r="C58" i="49"/>
  <c r="A137" i="22"/>
  <c r="A136" i="22" s="1"/>
  <c r="A135" i="22" s="1"/>
  <c r="A134" i="22" s="1"/>
  <c r="A133" i="22" s="1"/>
  <c r="A132" i="22" s="1"/>
  <c r="A131" i="22" s="1"/>
  <c r="A130" i="22" s="1"/>
  <c r="A129" i="22" s="1"/>
  <c r="A128" i="22" s="1"/>
  <c r="A127" i="22" s="1"/>
  <c r="A126" i="22" s="1"/>
  <c r="A125" i="22" s="1"/>
  <c r="A124" i="22" s="1"/>
  <c r="A123" i="22" s="1"/>
  <c r="A122" i="22" s="1"/>
  <c r="A121" i="22" s="1"/>
  <c r="A120" i="22" s="1"/>
  <c r="A119" i="22" s="1"/>
  <c r="A118" i="22" s="1"/>
  <c r="A117" i="22" s="1"/>
  <c r="A116" i="22" s="1"/>
  <c r="A115" i="22" s="1"/>
  <c r="A114" i="22" s="1"/>
  <c r="A113" i="22" s="1"/>
  <c r="A112" i="22" s="1"/>
  <c r="A111" i="22" s="1"/>
  <c r="A110" i="22" s="1"/>
  <c r="A109" i="22" s="1"/>
  <c r="A108" i="22" s="1"/>
  <c r="A107" i="22" s="1"/>
  <c r="A106" i="22" s="1"/>
  <c r="A105" i="22" s="1"/>
  <c r="A104" i="22" s="1"/>
  <c r="A103" i="22" s="1"/>
  <c r="A102" i="22" s="1"/>
  <c r="A101" i="22" s="1"/>
  <c r="A100" i="22" s="1"/>
  <c r="A99" i="22" s="1"/>
  <c r="A98" i="22" s="1"/>
  <c r="A97" i="22" s="1"/>
  <c r="A96" i="22" s="1"/>
  <c r="A95" i="22" s="1"/>
  <c r="A94" i="22" s="1"/>
  <c r="A93" i="22" s="1"/>
  <c r="A92" i="22" s="1"/>
  <c r="A91" i="22" s="1"/>
  <c r="A90" i="22" s="1"/>
  <c r="A89" i="22" s="1"/>
  <c r="A88" i="22" s="1"/>
  <c r="A87" i="22" s="1"/>
  <c r="A86" i="22" s="1"/>
  <c r="A85" i="22" s="1"/>
  <c r="A84" i="22" s="1"/>
  <c r="A83" i="22" s="1"/>
  <c r="A82" i="22" s="1"/>
  <c r="A81" i="22" s="1"/>
  <c r="A80" i="22" s="1"/>
  <c r="A79" i="22" s="1"/>
  <c r="A78" i="22" s="1"/>
  <c r="A77" i="22" s="1"/>
  <c r="A76" i="22" s="1"/>
  <c r="A75" i="22" s="1"/>
  <c r="A74" i="22" s="1"/>
  <c r="A73" i="22" s="1"/>
  <c r="A72" i="22" s="1"/>
  <c r="A71" i="22" s="1"/>
  <c r="A70" i="22" s="1"/>
  <c r="A69" i="22" s="1"/>
  <c r="A68" i="22" s="1"/>
  <c r="A67" i="22" s="1"/>
  <c r="A66" i="22" s="1"/>
  <c r="A65" i="22" s="1"/>
  <c r="A64" i="22" s="1"/>
  <c r="A63" i="22" s="1"/>
  <c r="A62" i="22" s="1"/>
  <c r="A61" i="22" s="1"/>
  <c r="A60" i="22" s="1"/>
  <c r="A59" i="22" s="1"/>
  <c r="A58" i="22" s="1"/>
  <c r="A57" i="22" s="1"/>
  <c r="A56" i="22" s="1"/>
  <c r="A55" i="22" s="1"/>
  <c r="A54" i="22" s="1"/>
  <c r="A53" i="22" s="1"/>
  <c r="A52" i="22" s="1"/>
  <c r="A51" i="22" s="1"/>
  <c r="A50" i="22" s="1"/>
  <c r="A49" i="22" s="1"/>
  <c r="A48" i="22" s="1"/>
  <c r="A47" i="22" s="1"/>
  <c r="A46" i="22" s="1"/>
  <c r="A45" i="22" s="1"/>
  <c r="A44" i="22" s="1"/>
  <c r="A43" i="22" s="1"/>
  <c r="A42" i="22" s="1"/>
  <c r="A41" i="22" s="1"/>
  <c r="A40" i="22" s="1"/>
  <c r="A39" i="22" s="1"/>
  <c r="A38" i="22" s="1"/>
  <c r="A37" i="22" s="1"/>
  <c r="A36" i="22" s="1"/>
  <c r="A35" i="22" s="1"/>
  <c r="A34" i="22" s="1"/>
  <c r="A33" i="22" s="1"/>
  <c r="A32" i="22" s="1"/>
  <c r="A31" i="22" s="1"/>
  <c r="A30" i="22" s="1"/>
  <c r="A29" i="22" s="1"/>
  <c r="A28" i="22" s="1"/>
  <c r="A27" i="22" s="1"/>
  <c r="A26" i="22" s="1"/>
  <c r="A25" i="22" s="1"/>
  <c r="A24" i="22" s="1"/>
  <c r="A23" i="22" s="1"/>
  <c r="A22" i="22" s="1"/>
  <c r="A21" i="22" s="1"/>
  <c r="A20" i="22" s="1"/>
  <c r="A19" i="22" s="1"/>
  <c r="A18" i="22" s="1"/>
  <c r="A17" i="22" s="1"/>
  <c r="A16" i="22" s="1"/>
  <c r="A15" i="22" s="1"/>
  <c r="A14" i="22" s="1"/>
  <c r="A13" i="22" s="1"/>
  <c r="A12" i="22" s="1"/>
  <c r="A11" i="22" s="1"/>
  <c r="A10" i="22" s="1"/>
  <c r="A9" i="22" s="1"/>
  <c r="A8" i="22" s="1"/>
  <c r="A7" i="22" s="1"/>
  <c r="A6" i="22" s="1"/>
  <c r="D5" i="32"/>
  <c r="D6" i="32" s="1"/>
  <c r="B5" i="32"/>
  <c r="F133" i="29"/>
  <c r="G133" i="29" s="1"/>
  <c r="F132" i="29"/>
  <c r="G132" i="29" s="1"/>
  <c r="F131" i="29"/>
  <c r="G131" i="29" s="1"/>
  <c r="G130" i="29"/>
  <c r="F130" i="29"/>
  <c r="F129" i="29"/>
  <c r="G129" i="29" s="1"/>
  <c r="G128" i="29"/>
  <c r="F128" i="29"/>
  <c r="F127" i="29"/>
  <c r="G127" i="29" s="1"/>
  <c r="F126" i="29"/>
  <c r="G126" i="29" s="1"/>
  <c r="G125" i="29"/>
  <c r="F125" i="29"/>
  <c r="G124" i="29"/>
  <c r="F124" i="29"/>
  <c r="F123" i="29"/>
  <c r="G123" i="29" s="1"/>
  <c r="F122" i="29"/>
  <c r="G122" i="29" s="1"/>
  <c r="F121" i="29"/>
  <c r="G121" i="29" s="1"/>
  <c r="F120" i="29"/>
  <c r="G120" i="29" s="1"/>
  <c r="F119" i="29"/>
  <c r="G119" i="29" s="1"/>
  <c r="G118" i="29"/>
  <c r="F118" i="29"/>
  <c r="G117" i="29"/>
  <c r="F117" i="29"/>
  <c r="F116" i="29"/>
  <c r="G116" i="29" s="1"/>
  <c r="F115" i="29"/>
  <c r="G115" i="29" s="1"/>
  <c r="F114" i="29"/>
  <c r="G114" i="29" s="1"/>
  <c r="F113" i="29"/>
  <c r="G113" i="29" s="1"/>
  <c r="F112" i="29"/>
  <c r="G112" i="29" s="1"/>
  <c r="G111" i="29"/>
  <c r="F111" i="29"/>
  <c r="G110" i="29"/>
  <c r="F110" i="29"/>
  <c r="F109" i="29"/>
  <c r="G109" i="29" s="1"/>
  <c r="F108" i="29"/>
  <c r="G108" i="29" s="1"/>
  <c r="G107" i="29"/>
  <c r="F107" i="29"/>
  <c r="G106" i="29"/>
  <c r="F106" i="29"/>
  <c r="F105" i="29"/>
  <c r="G105" i="29" s="1"/>
  <c r="F104" i="29"/>
  <c r="G104" i="29" s="1"/>
  <c r="F103" i="29"/>
  <c r="G103" i="29" s="1"/>
  <c r="F102" i="29"/>
  <c r="G102" i="29" s="1"/>
  <c r="F101" i="29"/>
  <c r="G101" i="29" s="1"/>
  <c r="G100" i="29"/>
  <c r="F100" i="29"/>
  <c r="G99" i="29"/>
  <c r="F99" i="29"/>
  <c r="F98" i="29"/>
  <c r="G98" i="29" s="1"/>
  <c r="F97" i="29"/>
  <c r="G97" i="29" s="1"/>
  <c r="F96" i="29"/>
  <c r="G96" i="29" s="1"/>
  <c r="G95" i="29"/>
  <c r="F95" i="29"/>
  <c r="F94" i="29"/>
  <c r="G94" i="29" s="1"/>
  <c r="G93" i="29"/>
  <c r="F93" i="29"/>
  <c r="G92" i="29"/>
  <c r="F92" i="29"/>
  <c r="F91" i="29"/>
  <c r="G91" i="29" s="1"/>
  <c r="F90" i="29"/>
  <c r="G90" i="29" s="1"/>
  <c r="F89" i="29"/>
  <c r="G89" i="29" s="1"/>
  <c r="G88" i="29"/>
  <c r="F88" i="29"/>
  <c r="F87" i="29"/>
  <c r="G87" i="29" s="1"/>
  <c r="G86" i="29"/>
  <c r="F86" i="29"/>
  <c r="F85" i="29"/>
  <c r="G85" i="29" s="1"/>
  <c r="F84" i="29"/>
  <c r="G84" i="29" s="1"/>
  <c r="G83" i="29"/>
  <c r="F83" i="29"/>
  <c r="G82" i="29"/>
  <c r="F82" i="29"/>
  <c r="G81" i="29"/>
  <c r="F81" i="29"/>
  <c r="F80" i="29"/>
  <c r="G80" i="29" s="1"/>
  <c r="F79" i="29"/>
  <c r="G79" i="29" s="1"/>
  <c r="G78" i="29"/>
  <c r="F78" i="29"/>
  <c r="F77" i="29"/>
  <c r="G77" i="29" s="1"/>
  <c r="F76" i="29"/>
  <c r="G76" i="29" s="1"/>
  <c r="G75" i="29"/>
  <c r="F75" i="29"/>
  <c r="F74" i="29"/>
  <c r="G74" i="29" s="1"/>
  <c r="F73" i="29"/>
  <c r="G73" i="29" s="1"/>
  <c r="F72" i="29"/>
  <c r="G72" i="29" s="1"/>
  <c r="F71" i="29"/>
  <c r="G71" i="29" s="1"/>
  <c r="G70" i="29"/>
  <c r="F70" i="29"/>
  <c r="G69" i="29"/>
  <c r="F69" i="29"/>
  <c r="G68" i="29"/>
  <c r="F68" i="29"/>
  <c r="F67" i="29"/>
  <c r="G67" i="29" s="1"/>
  <c r="F66" i="29"/>
  <c r="G66" i="29" s="1"/>
  <c r="F65" i="29"/>
  <c r="G65" i="29" s="1"/>
  <c r="F64" i="29"/>
  <c r="G64" i="29" s="1"/>
  <c r="G63" i="29"/>
  <c r="F63" i="29"/>
  <c r="G62" i="29"/>
  <c r="F62" i="29"/>
  <c r="F61" i="29"/>
  <c r="G61" i="29" s="1"/>
  <c r="F60" i="29"/>
  <c r="G60" i="29" s="1"/>
  <c r="F59" i="29"/>
  <c r="G59" i="29" s="1"/>
  <c r="F58" i="29"/>
  <c r="G58" i="29" s="1"/>
  <c r="F57" i="29"/>
  <c r="G57" i="29" s="1"/>
  <c r="G56" i="29"/>
  <c r="F56" i="29"/>
  <c r="F55" i="29"/>
  <c r="G55" i="29" s="1"/>
  <c r="G54" i="29"/>
  <c r="F54" i="29"/>
  <c r="F53" i="29"/>
  <c r="G53" i="29" s="1"/>
  <c r="G52" i="29"/>
  <c r="F52" i="29"/>
  <c r="G51" i="29"/>
  <c r="F51" i="29"/>
  <c r="F50" i="29"/>
  <c r="G50" i="29" s="1"/>
  <c r="F49" i="29"/>
  <c r="G49" i="29" s="1"/>
  <c r="F48" i="29"/>
  <c r="G48" i="29" s="1"/>
  <c r="G47" i="29"/>
  <c r="F47" i="29"/>
  <c r="F46" i="29"/>
  <c r="G46" i="29" s="1"/>
  <c r="G45" i="29"/>
  <c r="F45" i="29"/>
  <c r="G44" i="29"/>
  <c r="F44" i="29"/>
  <c r="F43" i="29"/>
  <c r="G43" i="29" s="1"/>
  <c r="F42" i="29"/>
  <c r="G42" i="29" s="1"/>
  <c r="F41" i="29"/>
  <c r="G41" i="29" s="1"/>
  <c r="G40" i="29"/>
  <c r="F40" i="29"/>
  <c r="F39" i="29"/>
  <c r="G39" i="29" s="1"/>
  <c r="G38" i="29"/>
  <c r="F38" i="29"/>
  <c r="F37" i="29"/>
  <c r="G37" i="29" s="1"/>
  <c r="F36" i="29"/>
  <c r="G36" i="29" s="1"/>
  <c r="G35" i="29"/>
  <c r="F35" i="29"/>
  <c r="G34" i="29"/>
  <c r="F34" i="29"/>
  <c r="F33" i="29"/>
  <c r="G33" i="29" s="1"/>
  <c r="F32" i="29"/>
  <c r="G32" i="29" s="1"/>
  <c r="F31" i="29"/>
  <c r="G31" i="29" s="1"/>
  <c r="F30" i="29"/>
  <c r="G30" i="29" s="1"/>
  <c r="F29" i="29"/>
  <c r="G29" i="29" s="1"/>
  <c r="G28" i="29"/>
  <c r="F28" i="29"/>
  <c r="G27" i="29"/>
  <c r="F27" i="29"/>
  <c r="F26" i="29"/>
  <c r="G26" i="29" s="1"/>
  <c r="F25" i="29"/>
  <c r="G25" i="29" s="1"/>
  <c r="F24" i="29"/>
  <c r="G24" i="29" s="1"/>
  <c r="F23" i="29"/>
  <c r="G23" i="29" s="1"/>
  <c r="F22" i="29"/>
  <c r="G22" i="29" s="1"/>
  <c r="G21" i="29"/>
  <c r="F21" i="29"/>
  <c r="G20" i="29"/>
  <c r="F20" i="29"/>
  <c r="F19" i="29"/>
  <c r="G19" i="29" s="1"/>
  <c r="F18" i="29"/>
  <c r="G18" i="29" s="1"/>
  <c r="F17" i="29"/>
  <c r="G17" i="29" s="1"/>
  <c r="F16" i="29"/>
  <c r="G16" i="29" s="1"/>
  <c r="F15" i="29"/>
  <c r="G15" i="29" s="1"/>
  <c r="G14" i="29"/>
  <c r="F14" i="29"/>
  <c r="F13" i="29"/>
  <c r="G13" i="29" s="1"/>
  <c r="G12" i="29"/>
  <c r="F12" i="29"/>
  <c r="F11" i="29"/>
  <c r="G11" i="29" s="1"/>
  <c r="F10" i="29"/>
  <c r="G10" i="29" s="1"/>
  <c r="F9" i="29"/>
  <c r="G9" i="29" s="1"/>
  <c r="F8" i="29"/>
  <c r="G8" i="29" s="1"/>
  <c r="F7" i="29"/>
  <c r="G7" i="29" s="1"/>
  <c r="P6" i="29"/>
  <c r="O6" i="29"/>
  <c r="F6" i="29"/>
  <c r="G6" i="29" s="1"/>
  <c r="P5" i="29"/>
  <c r="F5" i="29"/>
  <c r="G5" i="29" s="1"/>
  <c r="P4" i="29"/>
  <c r="O4" i="29"/>
  <c r="F4" i="29"/>
  <c r="G4" i="29" s="1"/>
  <c r="F3" i="29"/>
  <c r="G3" i="29" s="1"/>
  <c r="F2" i="29"/>
  <c r="G2" i="29" s="1"/>
  <c r="D8" i="20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G34" i="37"/>
  <c r="F34" i="37"/>
  <c r="F33" i="37"/>
  <c r="G33" i="37" s="1"/>
  <c r="F32" i="37"/>
  <c r="G32" i="37" s="1"/>
  <c r="F31" i="37"/>
  <c r="G31" i="37" s="1"/>
  <c r="G30" i="37"/>
  <c r="F30" i="37"/>
  <c r="F29" i="37"/>
  <c r="G29" i="37" s="1"/>
  <c r="F28" i="37"/>
  <c r="G28" i="37" s="1"/>
  <c r="G27" i="37"/>
  <c r="F27" i="37"/>
  <c r="F26" i="37"/>
  <c r="G26" i="37" s="1"/>
  <c r="F25" i="37"/>
  <c r="G25" i="37" s="1"/>
  <c r="F24" i="37"/>
  <c r="G24" i="37" s="1"/>
  <c r="G23" i="37"/>
  <c r="F23" i="37"/>
  <c r="G22" i="37"/>
  <c r="F22" i="37"/>
  <c r="F21" i="37"/>
  <c r="G21" i="37" s="1"/>
  <c r="F20" i="37"/>
  <c r="G20" i="37" s="1"/>
  <c r="G19" i="37"/>
  <c r="F19" i="37"/>
  <c r="G18" i="37"/>
  <c r="F18" i="37"/>
  <c r="F17" i="37"/>
  <c r="G17" i="37" s="1"/>
  <c r="F16" i="37"/>
  <c r="G16" i="37" s="1"/>
  <c r="F15" i="37"/>
  <c r="G15" i="37" s="1"/>
  <c r="G14" i="37"/>
  <c r="F14" i="37"/>
  <c r="F13" i="37"/>
  <c r="G13" i="37" s="1"/>
  <c r="F12" i="37"/>
  <c r="G12" i="37" s="1"/>
  <c r="F11" i="37"/>
  <c r="G11" i="37" s="1"/>
  <c r="G10" i="37"/>
  <c r="F10" i="37"/>
  <c r="G9" i="37"/>
  <c r="F9" i="37"/>
  <c r="F8" i="37"/>
  <c r="G8" i="37" s="1"/>
  <c r="G7" i="37"/>
  <c r="F7" i="37"/>
  <c r="F6" i="37"/>
  <c r="G6" i="37" s="1"/>
  <c r="F5" i="37"/>
  <c r="G5" i="37" s="1"/>
  <c r="F4" i="37"/>
  <c r="G4" i="37" s="1"/>
  <c r="F3" i="37"/>
  <c r="F2" i="37"/>
  <c r="O4" i="26"/>
  <c r="P4" i="26" s="1"/>
  <c r="P3" i="26"/>
  <c r="D8" i="44"/>
  <c r="D9" i="44" s="1"/>
  <c r="E7" i="44"/>
  <c r="E45" i="33"/>
  <c r="D6" i="33"/>
  <c r="S5" i="33"/>
  <c r="T5" i="33" s="1"/>
  <c r="U5" i="33" s="1"/>
  <c r="F5" i="33"/>
  <c r="E5" i="33"/>
  <c r="B5" i="33"/>
  <c r="K3" i="33"/>
  <c r="G21" i="45"/>
  <c r="G22" i="45" s="1"/>
  <c r="G23" i="45" s="1"/>
  <c r="G24" i="45" s="1"/>
  <c r="G25" i="45" s="1"/>
  <c r="G26" i="45" s="1"/>
  <c r="G27" i="45" s="1"/>
  <c r="G28" i="45" s="1"/>
  <c r="G29" i="45" s="1"/>
  <c r="G30" i="45" s="1"/>
  <c r="G31" i="45" s="1"/>
  <c r="G32" i="45" s="1"/>
  <c r="G33" i="45" s="1"/>
  <c r="G34" i="45" s="1"/>
  <c r="G35" i="45" s="1"/>
  <c r="G36" i="45" s="1"/>
  <c r="G37" i="45" s="1"/>
  <c r="G38" i="45" s="1"/>
  <c r="G39" i="45" s="1"/>
  <c r="G40" i="45" s="1"/>
  <c r="G41" i="45" s="1"/>
  <c r="G42" i="45" s="1"/>
  <c r="G43" i="45" s="1"/>
  <c r="G44" i="45" s="1"/>
  <c r="G45" i="45" s="1"/>
  <c r="G46" i="45" s="1"/>
  <c r="G47" i="45" s="1"/>
  <c r="G48" i="45" s="1"/>
  <c r="G49" i="45" s="1"/>
  <c r="G50" i="45" s="1"/>
  <c r="G51" i="45" s="1"/>
  <c r="G52" i="45" s="1"/>
  <c r="G53" i="45" s="1"/>
  <c r="G54" i="45" s="1"/>
  <c r="G55" i="45" s="1"/>
  <c r="G56" i="45" s="1"/>
  <c r="G57" i="45" s="1"/>
  <c r="G58" i="45" s="1"/>
  <c r="G59" i="45" s="1"/>
  <c r="G60" i="45" s="1"/>
  <c r="G61" i="45" s="1"/>
  <c r="G62" i="45" s="1"/>
  <c r="G63" i="45" s="1"/>
  <c r="G64" i="45" s="1"/>
  <c r="G65" i="45" s="1"/>
  <c r="G66" i="45" s="1"/>
  <c r="G67" i="45" s="1"/>
  <c r="G68" i="45" s="1"/>
  <c r="G69" i="45" s="1"/>
  <c r="G70" i="45" s="1"/>
  <c r="A20" i="45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A75" i="45" s="1"/>
  <c r="A76" i="45" s="1"/>
  <c r="A77" i="45" s="1"/>
  <c r="A78" i="45" s="1"/>
  <c r="A79" i="45" s="1"/>
  <c r="A80" i="45" s="1"/>
  <c r="A81" i="45" s="1"/>
  <c r="A82" i="45" s="1"/>
  <c r="A83" i="45" s="1"/>
  <c r="A84" i="45" s="1"/>
  <c r="A85" i="45" s="1"/>
  <c r="A86" i="45" s="1"/>
  <c r="A87" i="45" s="1"/>
  <c r="A88" i="45" s="1"/>
  <c r="A89" i="45" s="1"/>
  <c r="A90" i="45" s="1"/>
  <c r="A91" i="45" s="1"/>
  <c r="A92" i="45" s="1"/>
  <c r="A93" i="45" s="1"/>
  <c r="A94" i="45" s="1"/>
  <c r="A95" i="45" s="1"/>
  <c r="A96" i="45" s="1"/>
  <c r="A97" i="45" s="1"/>
  <c r="A98" i="45" s="1"/>
  <c r="A99" i="45" s="1"/>
  <c r="A100" i="45" s="1"/>
  <c r="A101" i="45" s="1"/>
  <c r="A102" i="45" s="1"/>
  <c r="A103" i="45" s="1"/>
  <c r="A104" i="45" s="1"/>
  <c r="A105" i="45" s="1"/>
  <c r="A106" i="45" s="1"/>
  <c r="A107" i="45" s="1"/>
  <c r="A108" i="45" s="1"/>
  <c r="A109" i="45" s="1"/>
  <c r="A110" i="45" s="1"/>
  <c r="A111" i="45" s="1"/>
  <c r="A112" i="45" s="1"/>
  <c r="A113" i="45" s="1"/>
  <c r="A114" i="45" s="1"/>
  <c r="A115" i="45" s="1"/>
  <c r="A116" i="45" s="1"/>
  <c r="A117" i="45" s="1"/>
  <c r="A118" i="45" s="1"/>
  <c r="A119" i="45" s="1"/>
  <c r="A120" i="45" s="1"/>
  <c r="A121" i="45" s="1"/>
  <c r="A122" i="45" s="1"/>
  <c r="A123" i="45" s="1"/>
  <c r="A124" i="45" s="1"/>
  <c r="A125" i="45" s="1"/>
  <c r="A126" i="45" s="1"/>
  <c r="A127" i="45" s="1"/>
  <c r="A128" i="45" s="1"/>
  <c r="A129" i="45" s="1"/>
  <c r="A130" i="45" s="1"/>
  <c r="A131" i="45" s="1"/>
  <c r="A132" i="45" s="1"/>
  <c r="A133" i="45" s="1"/>
  <c r="A134" i="45" s="1"/>
  <c r="A135" i="45" s="1"/>
  <c r="A136" i="45" s="1"/>
  <c r="A137" i="45" s="1"/>
  <c r="A138" i="45" s="1"/>
  <c r="A139" i="45" s="1"/>
  <c r="A140" i="45" s="1"/>
  <c r="A141" i="45" s="1"/>
  <c r="A142" i="45" s="1"/>
  <c r="A143" i="45" s="1"/>
  <c r="A144" i="45" s="1"/>
  <c r="A145" i="45" s="1"/>
  <c r="A146" i="45" s="1"/>
  <c r="A147" i="45" s="1"/>
  <c r="A148" i="45" s="1"/>
  <c r="A149" i="45" s="1"/>
  <c r="A150" i="45" s="1"/>
  <c r="A151" i="45" s="1"/>
  <c r="A152" i="45" s="1"/>
  <c r="A153" i="45" s="1"/>
  <c r="A154" i="45" s="1"/>
  <c r="A155" i="45" s="1"/>
  <c r="A156" i="45" s="1"/>
  <c r="A157" i="45" s="1"/>
  <c r="A158" i="45" s="1"/>
  <c r="A159" i="45" s="1"/>
  <c r="A160" i="45" s="1"/>
  <c r="A161" i="45" s="1"/>
  <c r="A162" i="45" s="1"/>
  <c r="A163" i="45" s="1"/>
  <c r="A164" i="45" s="1"/>
  <c r="A165" i="45" s="1"/>
  <c r="A166" i="45" s="1"/>
  <c r="A167" i="45" s="1"/>
  <c r="A168" i="45" s="1"/>
  <c r="A169" i="45" s="1"/>
  <c r="A170" i="45" s="1"/>
  <c r="A171" i="45" s="1"/>
  <c r="A172" i="45" s="1"/>
  <c r="A173" i="45" s="1"/>
  <c r="A174" i="45" s="1"/>
  <c r="A175" i="45" s="1"/>
  <c r="A176" i="45" s="1"/>
  <c r="A177" i="45" s="1"/>
  <c r="A178" i="45" s="1"/>
  <c r="A179" i="45" s="1"/>
  <c r="A180" i="45" s="1"/>
  <c r="A181" i="45" s="1"/>
  <c r="A182" i="45" s="1"/>
  <c r="A183" i="45" s="1"/>
  <c r="A184" i="45" s="1"/>
  <c r="A185" i="45" s="1"/>
  <c r="A186" i="45" s="1"/>
  <c r="A187" i="45" s="1"/>
  <c r="A188" i="45" s="1"/>
  <c r="A189" i="45" s="1"/>
  <c r="A190" i="45" s="1"/>
  <c r="A191" i="45" s="1"/>
  <c r="A192" i="45" s="1"/>
  <c r="A193" i="45" s="1"/>
  <c r="A194" i="45" s="1"/>
  <c r="A195" i="45" s="1"/>
  <c r="A196" i="45" s="1"/>
  <c r="A197" i="45" s="1"/>
  <c r="A198" i="45" s="1"/>
  <c r="A199" i="45" s="1"/>
  <c r="A200" i="45" s="1"/>
  <c r="A201" i="45" s="1"/>
  <c r="A202" i="45" s="1"/>
  <c r="A203" i="45" s="1"/>
  <c r="A204" i="45" s="1"/>
  <c r="A205" i="45" s="1"/>
  <c r="A206" i="45" s="1"/>
  <c r="A207" i="45" s="1"/>
  <c r="A208" i="45" s="1"/>
  <c r="A209" i="45" s="1"/>
  <c r="A210" i="45" s="1"/>
  <c r="A211" i="45" s="1"/>
  <c r="A212" i="45" s="1"/>
  <c r="A213" i="45" s="1"/>
  <c r="A214" i="45" s="1"/>
  <c r="A215" i="45" s="1"/>
  <c r="A216" i="45" s="1"/>
  <c r="A217" i="45" s="1"/>
  <c r="A218" i="45" s="1"/>
  <c r="A219" i="45" s="1"/>
  <c r="A220" i="45" s="1"/>
  <c r="A221" i="45" s="1"/>
  <c r="A222" i="45" s="1"/>
  <c r="A223" i="45" s="1"/>
  <c r="A224" i="45" s="1"/>
  <c r="A225" i="45" s="1"/>
  <c r="A226" i="45" s="1"/>
  <c r="A227" i="45" s="1"/>
  <c r="A228" i="45" s="1"/>
  <c r="A229" i="45" s="1"/>
  <c r="A230" i="45" s="1"/>
  <c r="A231" i="45" s="1"/>
  <c r="A232" i="45" s="1"/>
  <c r="A233" i="45" s="1"/>
  <c r="A234" i="45" s="1"/>
  <c r="A235" i="45" s="1"/>
  <c r="A236" i="45" s="1"/>
  <c r="A237" i="45" s="1"/>
  <c r="A238" i="45" s="1"/>
  <c r="A239" i="45" s="1"/>
  <c r="A240" i="45" s="1"/>
  <c r="A241" i="45" s="1"/>
  <c r="A242" i="45" s="1"/>
  <c r="A243" i="45" s="1"/>
  <c r="A244" i="45" s="1"/>
  <c r="A245" i="45" s="1"/>
  <c r="A246" i="45" s="1"/>
  <c r="A247" i="45" s="1"/>
  <c r="A248" i="45" s="1"/>
  <c r="A249" i="45" s="1"/>
  <c r="A250" i="45" s="1"/>
  <c r="A251" i="45" s="1"/>
  <c r="A252" i="45" s="1"/>
  <c r="A253" i="45" s="1"/>
  <c r="A254" i="45" s="1"/>
  <c r="A255" i="45" s="1"/>
  <c r="A256" i="45" s="1"/>
  <c r="A257" i="45" s="1"/>
  <c r="A258" i="45" s="1"/>
  <c r="A259" i="45" s="1"/>
  <c r="A260" i="45" s="1"/>
  <c r="A261" i="45" s="1"/>
  <c r="A262" i="45" s="1"/>
  <c r="A263" i="45" s="1"/>
  <c r="A264" i="45" s="1"/>
  <c r="A265" i="45" s="1"/>
  <c r="A266" i="45" s="1"/>
  <c r="A267" i="45" s="1"/>
  <c r="A268" i="45" s="1"/>
  <c r="A269" i="45" s="1"/>
  <c r="A270" i="45" s="1"/>
  <c r="A271" i="45" s="1"/>
  <c r="A272" i="45" s="1"/>
  <c r="A273" i="45" s="1"/>
  <c r="A274" i="45" s="1"/>
  <c r="A275" i="45" s="1"/>
  <c r="A276" i="45" s="1"/>
  <c r="A277" i="45" s="1"/>
  <c r="A278" i="45" s="1"/>
  <c r="A279" i="45" s="1"/>
  <c r="A280" i="45" s="1"/>
  <c r="A281" i="45" s="1"/>
  <c r="A282" i="45" s="1"/>
  <c r="A283" i="45" s="1"/>
  <c r="A284" i="45" s="1"/>
  <c r="A285" i="45" s="1"/>
  <c r="A286" i="45" s="1"/>
  <c r="A287" i="45" s="1"/>
  <c r="A288" i="45" s="1"/>
  <c r="A289" i="45" s="1"/>
  <c r="A290" i="45" s="1"/>
  <c r="A291" i="45" s="1"/>
  <c r="A292" i="45" s="1"/>
  <c r="A293" i="45" s="1"/>
  <c r="A294" i="45" s="1"/>
  <c r="A295" i="45" s="1"/>
  <c r="A296" i="45" s="1"/>
  <c r="A297" i="45" s="1"/>
  <c r="A298" i="45" s="1"/>
  <c r="A299" i="45" s="1"/>
  <c r="A300" i="45" s="1"/>
  <c r="A301" i="45" s="1"/>
  <c r="A302" i="45" s="1"/>
  <c r="A303" i="45" s="1"/>
  <c r="A304" i="45" s="1"/>
  <c r="A305" i="45" s="1"/>
  <c r="A306" i="45" s="1"/>
  <c r="A307" i="45" s="1"/>
  <c r="A308" i="45" s="1"/>
  <c r="A309" i="45" s="1"/>
  <c r="A310" i="45" s="1"/>
  <c r="A311" i="45" s="1"/>
  <c r="A312" i="45" s="1"/>
  <c r="A313" i="45" s="1"/>
  <c r="A314" i="45" s="1"/>
  <c r="A315" i="45" s="1"/>
  <c r="A316" i="45" s="1"/>
  <c r="A317" i="45" s="1"/>
  <c r="A318" i="45" s="1"/>
  <c r="A319" i="45" s="1"/>
  <c r="A320" i="45" s="1"/>
  <c r="A321" i="45" s="1"/>
  <c r="A322" i="45" s="1"/>
  <c r="A323" i="45" s="1"/>
  <c r="A324" i="45" s="1"/>
  <c r="A325" i="45" s="1"/>
  <c r="A326" i="45" s="1"/>
  <c r="A327" i="45" s="1"/>
  <c r="A328" i="45" s="1"/>
  <c r="A329" i="45" s="1"/>
  <c r="A330" i="45" s="1"/>
  <c r="A331" i="45" s="1"/>
  <c r="A332" i="45" s="1"/>
  <c r="A333" i="45" s="1"/>
  <c r="A334" i="45" s="1"/>
  <c r="A335" i="45" s="1"/>
  <c r="A336" i="45" s="1"/>
  <c r="A337" i="45" s="1"/>
  <c r="A338" i="45" s="1"/>
  <c r="A339" i="45" s="1"/>
  <c r="A340" i="45" s="1"/>
  <c r="A341" i="45" s="1"/>
  <c r="A342" i="45" s="1"/>
  <c r="A343" i="45" s="1"/>
  <c r="A344" i="45" s="1"/>
  <c r="A345" i="45" s="1"/>
  <c r="A346" i="45" s="1"/>
  <c r="A347" i="45" s="1"/>
  <c r="A348" i="45" s="1"/>
  <c r="A349" i="45" s="1"/>
  <c r="A350" i="45" s="1"/>
  <c r="A351" i="45" s="1"/>
  <c r="A352" i="45" s="1"/>
  <c r="A353" i="45" s="1"/>
  <c r="A354" i="45" s="1"/>
  <c r="A355" i="45" s="1"/>
  <c r="A356" i="45" s="1"/>
  <c r="A357" i="45" s="1"/>
  <c r="A358" i="45" s="1"/>
  <c r="A359" i="45" s="1"/>
  <c r="A360" i="45" s="1"/>
  <c r="A361" i="45" s="1"/>
  <c r="A362" i="45" s="1"/>
  <c r="A363" i="45" s="1"/>
  <c r="A364" i="45" s="1"/>
  <c r="A365" i="45" s="1"/>
  <c r="A366" i="45" s="1"/>
  <c r="A367" i="45" s="1"/>
  <c r="A368" i="45" s="1"/>
  <c r="A369" i="45" s="1"/>
  <c r="A370" i="45" s="1"/>
  <c r="A371" i="45" s="1"/>
  <c r="A372" i="45" s="1"/>
  <c r="A373" i="45" s="1"/>
  <c r="A374" i="45" s="1"/>
  <c r="A375" i="45" s="1"/>
  <c r="A376" i="45" s="1"/>
  <c r="A377" i="45" s="1"/>
  <c r="A378" i="45" s="1"/>
  <c r="A379" i="45" s="1"/>
  <c r="A380" i="45" s="1"/>
  <c r="A381" i="45" s="1"/>
  <c r="A382" i="45" s="1"/>
  <c r="A383" i="45" s="1"/>
  <c r="A384" i="45" s="1"/>
  <c r="A385" i="45" s="1"/>
  <c r="A386" i="45" s="1"/>
  <c r="A387" i="45" s="1"/>
  <c r="A388" i="45" s="1"/>
  <c r="A389" i="45" s="1"/>
  <c r="A390" i="45" s="1"/>
  <c r="A391" i="45" s="1"/>
  <c r="A392" i="45" s="1"/>
  <c r="A393" i="45" s="1"/>
  <c r="A394" i="45" s="1"/>
  <c r="A395" i="45" s="1"/>
  <c r="A396" i="45" s="1"/>
  <c r="A397" i="45" s="1"/>
  <c r="A398" i="45" s="1"/>
  <c r="A399" i="45" s="1"/>
  <c r="A400" i="45" s="1"/>
  <c r="A401" i="45" s="1"/>
  <c r="A402" i="45" s="1"/>
  <c r="A403" i="45" s="1"/>
  <c r="A404" i="45" s="1"/>
  <c r="A405" i="45" s="1"/>
  <c r="A406" i="45" s="1"/>
  <c r="A407" i="45" s="1"/>
  <c r="A408" i="45" s="1"/>
  <c r="A409" i="45" s="1"/>
  <c r="A410" i="45" s="1"/>
  <c r="A411" i="45" s="1"/>
  <c r="A412" i="45" s="1"/>
  <c r="A413" i="45" s="1"/>
  <c r="A414" i="45" s="1"/>
  <c r="A415" i="45" s="1"/>
  <c r="A416" i="45" s="1"/>
  <c r="A417" i="45" s="1"/>
  <c r="A418" i="45" s="1"/>
  <c r="A419" i="45" s="1"/>
  <c r="A420" i="45" s="1"/>
  <c r="A421" i="45" s="1"/>
  <c r="A422" i="45" s="1"/>
  <c r="A423" i="45" s="1"/>
  <c r="A424" i="45" s="1"/>
  <c r="A425" i="45" s="1"/>
  <c r="A426" i="45" s="1"/>
  <c r="A427" i="45" s="1"/>
  <c r="A428" i="45" s="1"/>
  <c r="A429" i="45" s="1"/>
  <c r="A430" i="45" s="1"/>
  <c r="A431" i="45" s="1"/>
  <c r="A432" i="45" s="1"/>
  <c r="A433" i="45" s="1"/>
  <c r="A434" i="45" s="1"/>
  <c r="A435" i="45" s="1"/>
  <c r="A436" i="45" s="1"/>
  <c r="A437" i="45" s="1"/>
  <c r="A438" i="45" s="1"/>
  <c r="A439" i="45" s="1"/>
  <c r="A440" i="45" s="1"/>
  <c r="A441" i="45" s="1"/>
  <c r="A442" i="45" s="1"/>
  <c r="A443" i="45" s="1"/>
  <c r="A444" i="45" s="1"/>
  <c r="A445" i="45" s="1"/>
  <c r="A446" i="45" s="1"/>
  <c r="A447" i="45" s="1"/>
  <c r="A448" i="45" s="1"/>
  <c r="A449" i="45" s="1"/>
  <c r="A450" i="45" s="1"/>
  <c r="A451" i="45" s="1"/>
  <c r="A452" i="45" s="1"/>
  <c r="A453" i="45" s="1"/>
  <c r="A454" i="45" s="1"/>
  <c r="A455" i="45" s="1"/>
  <c r="A456" i="45" s="1"/>
  <c r="A457" i="45" s="1"/>
  <c r="A458" i="45" s="1"/>
  <c r="A459" i="45" s="1"/>
  <c r="A460" i="45" s="1"/>
  <c r="A461" i="45" s="1"/>
  <c r="A462" i="45" s="1"/>
  <c r="A463" i="45" s="1"/>
  <c r="A464" i="45" s="1"/>
  <c r="A465" i="45" s="1"/>
  <c r="A466" i="45" s="1"/>
  <c r="A467" i="45" s="1"/>
  <c r="A468" i="45" s="1"/>
  <c r="A469" i="45" s="1"/>
  <c r="A470" i="45" s="1"/>
  <c r="A471" i="45" s="1"/>
  <c r="A472" i="45" s="1"/>
  <c r="A473" i="45" s="1"/>
  <c r="A474" i="45" s="1"/>
  <c r="A475" i="45" s="1"/>
  <c r="A476" i="45" s="1"/>
  <c r="A477" i="45" s="1"/>
  <c r="A478" i="45" s="1"/>
  <c r="A479" i="45" s="1"/>
  <c r="A480" i="45" s="1"/>
  <c r="A481" i="45" s="1"/>
  <c r="A482" i="45" s="1"/>
  <c r="A483" i="45" s="1"/>
  <c r="A484" i="45" s="1"/>
  <c r="A485" i="45" s="1"/>
  <c r="A486" i="45" s="1"/>
  <c r="A487" i="45" s="1"/>
  <c r="A488" i="45" s="1"/>
  <c r="A489" i="45" s="1"/>
  <c r="A490" i="45" s="1"/>
  <c r="A491" i="45" s="1"/>
  <c r="A492" i="45" s="1"/>
  <c r="A493" i="45" s="1"/>
  <c r="A494" i="45" s="1"/>
  <c r="A495" i="45" s="1"/>
  <c r="A496" i="45" s="1"/>
  <c r="A497" i="45" s="1"/>
  <c r="A498" i="45" s="1"/>
  <c r="A499" i="45" s="1"/>
  <c r="A500" i="45" s="1"/>
  <c r="A501" i="45" s="1"/>
  <c r="A502" i="45" s="1"/>
  <c r="A503" i="45" s="1"/>
  <c r="A504" i="45" s="1"/>
  <c r="A505" i="45" s="1"/>
  <c r="A506" i="45" s="1"/>
  <c r="A507" i="45" s="1"/>
  <c r="A508" i="45" s="1"/>
  <c r="A509" i="45" s="1"/>
  <c r="A510" i="45" s="1"/>
  <c r="A511" i="45" s="1"/>
  <c r="A512" i="45" s="1"/>
  <c r="A513" i="45" s="1"/>
  <c r="A514" i="45" s="1"/>
  <c r="A515" i="45" s="1"/>
  <c r="A516" i="45" s="1"/>
  <c r="A517" i="45" s="1"/>
  <c r="A518" i="45" s="1"/>
  <c r="A519" i="45" s="1"/>
  <c r="A520" i="45" s="1"/>
  <c r="A521" i="45" s="1"/>
  <c r="A522" i="45" s="1"/>
  <c r="A523" i="45" s="1"/>
  <c r="A524" i="45" s="1"/>
  <c r="A525" i="45" s="1"/>
  <c r="A526" i="45" s="1"/>
  <c r="A527" i="45" s="1"/>
  <c r="A528" i="45" s="1"/>
  <c r="A529" i="45" s="1"/>
  <c r="A530" i="45" s="1"/>
  <c r="A531" i="45" s="1"/>
  <c r="A532" i="45" s="1"/>
  <c r="A533" i="45" s="1"/>
  <c r="A534" i="45" s="1"/>
  <c r="A535" i="45" s="1"/>
  <c r="A536" i="45" s="1"/>
  <c r="A537" i="45" s="1"/>
  <c r="A538" i="45" s="1"/>
  <c r="A539" i="45" s="1"/>
  <c r="A540" i="45" s="1"/>
  <c r="A541" i="45" s="1"/>
  <c r="A542" i="45" s="1"/>
  <c r="A543" i="45" s="1"/>
  <c r="A544" i="45" s="1"/>
  <c r="A545" i="45" s="1"/>
  <c r="A546" i="45" s="1"/>
  <c r="A547" i="45" s="1"/>
  <c r="A548" i="45" s="1"/>
  <c r="A549" i="45" s="1"/>
  <c r="A550" i="45" s="1"/>
  <c r="A551" i="45" s="1"/>
  <c r="A552" i="45" s="1"/>
  <c r="A553" i="45" s="1"/>
  <c r="A554" i="45" s="1"/>
  <c r="A555" i="45" s="1"/>
  <c r="A556" i="45" s="1"/>
  <c r="A557" i="45" s="1"/>
  <c r="A558" i="45" s="1"/>
  <c r="A559" i="45" s="1"/>
  <c r="A560" i="45" s="1"/>
  <c r="A561" i="45" s="1"/>
  <c r="A562" i="45" s="1"/>
  <c r="A563" i="45" s="1"/>
  <c r="A564" i="45" s="1"/>
  <c r="A565" i="45" s="1"/>
  <c r="A566" i="45" s="1"/>
  <c r="A567" i="45" s="1"/>
  <c r="A568" i="45" s="1"/>
  <c r="A569" i="45" s="1"/>
  <c r="A570" i="45" s="1"/>
  <c r="A571" i="45" s="1"/>
  <c r="A572" i="45" s="1"/>
  <c r="A573" i="45" s="1"/>
  <c r="A574" i="45" s="1"/>
  <c r="A575" i="45" s="1"/>
  <c r="A576" i="45" s="1"/>
  <c r="A577" i="45" s="1"/>
  <c r="A578" i="45" s="1"/>
  <c r="A579" i="45" s="1"/>
  <c r="A580" i="45" s="1"/>
  <c r="A581" i="45" s="1"/>
  <c r="A582" i="45" s="1"/>
  <c r="A583" i="45" s="1"/>
  <c r="A584" i="45" s="1"/>
  <c r="A585" i="45" s="1"/>
  <c r="A586" i="45" s="1"/>
  <c r="A587" i="45" s="1"/>
  <c r="A588" i="45" s="1"/>
  <c r="A589" i="45" s="1"/>
  <c r="A590" i="45" s="1"/>
  <c r="A591" i="45" s="1"/>
  <c r="A592" i="45" s="1"/>
  <c r="A593" i="45" s="1"/>
  <c r="A594" i="45" s="1"/>
  <c r="A595" i="45" s="1"/>
  <c r="A596" i="45" s="1"/>
  <c r="A597" i="45" s="1"/>
  <c r="A598" i="45" s="1"/>
  <c r="A599" i="45" s="1"/>
  <c r="A600" i="45" s="1"/>
  <c r="A601" i="45" s="1"/>
  <c r="A602" i="45" s="1"/>
  <c r="A603" i="45" s="1"/>
  <c r="A604" i="45" s="1"/>
  <c r="A605" i="45" s="1"/>
  <c r="A606" i="45" s="1"/>
  <c r="A607" i="45" s="1"/>
  <c r="A608" i="45" s="1"/>
  <c r="A609" i="45" s="1"/>
  <c r="A610" i="45" s="1"/>
  <c r="A611" i="45" s="1"/>
  <c r="A612" i="45" s="1"/>
  <c r="A613" i="45" s="1"/>
  <c r="A614" i="45" s="1"/>
  <c r="A615" i="45" s="1"/>
  <c r="A616" i="45" s="1"/>
  <c r="A617" i="45" s="1"/>
  <c r="A618" i="45" s="1"/>
  <c r="A619" i="45" s="1"/>
  <c r="A620" i="45" s="1"/>
  <c r="A621" i="45" s="1"/>
  <c r="A622" i="45" s="1"/>
  <c r="A623" i="45" s="1"/>
  <c r="A624" i="45" s="1"/>
  <c r="A625" i="45" s="1"/>
  <c r="A626" i="45" s="1"/>
  <c r="A627" i="45" s="1"/>
  <c r="A628" i="45" s="1"/>
  <c r="A629" i="45" s="1"/>
  <c r="A630" i="45" s="1"/>
  <c r="A631" i="45" s="1"/>
  <c r="A632" i="45" s="1"/>
  <c r="A633" i="45" s="1"/>
  <c r="A634" i="45" s="1"/>
  <c r="A635" i="45" s="1"/>
  <c r="A636" i="45" s="1"/>
  <c r="A637" i="45" s="1"/>
  <c r="A638" i="45" s="1"/>
  <c r="A639" i="45" s="1"/>
  <c r="A640" i="45" s="1"/>
  <c r="A641" i="45" s="1"/>
  <c r="A642" i="45" s="1"/>
  <c r="A643" i="45" s="1"/>
  <c r="A644" i="45" s="1"/>
  <c r="A645" i="45" s="1"/>
  <c r="A646" i="45" s="1"/>
  <c r="A647" i="45" s="1"/>
  <c r="A648" i="45" s="1"/>
  <c r="A649" i="45" s="1"/>
  <c r="A650" i="45" s="1"/>
  <c r="A651" i="45" s="1"/>
  <c r="A652" i="45" s="1"/>
  <c r="A653" i="45" s="1"/>
  <c r="A654" i="45" s="1"/>
  <c r="A655" i="45" s="1"/>
  <c r="A656" i="45" s="1"/>
  <c r="A657" i="45" s="1"/>
  <c r="A658" i="45" s="1"/>
  <c r="A659" i="45" s="1"/>
  <c r="A660" i="45" s="1"/>
  <c r="A661" i="45" s="1"/>
  <c r="A662" i="45" s="1"/>
  <c r="A663" i="45" s="1"/>
  <c r="A664" i="45" s="1"/>
  <c r="A665" i="45" s="1"/>
  <c r="A666" i="45" s="1"/>
  <c r="A667" i="45" s="1"/>
  <c r="A668" i="45" s="1"/>
  <c r="A669" i="45" s="1"/>
  <c r="A670" i="45" s="1"/>
  <c r="A671" i="45" s="1"/>
  <c r="A672" i="45" s="1"/>
  <c r="A673" i="45" s="1"/>
  <c r="A674" i="45" s="1"/>
  <c r="A675" i="45" s="1"/>
  <c r="A676" i="45" s="1"/>
  <c r="A677" i="45" s="1"/>
  <c r="A678" i="45" s="1"/>
  <c r="A679" i="45" s="1"/>
  <c r="A680" i="45" s="1"/>
  <c r="A681" i="45" s="1"/>
  <c r="A682" i="45" s="1"/>
  <c r="A683" i="45" s="1"/>
  <c r="A684" i="45" s="1"/>
  <c r="A685" i="45" s="1"/>
  <c r="A686" i="45" s="1"/>
  <c r="A687" i="45" s="1"/>
  <c r="A688" i="45" s="1"/>
  <c r="A689" i="45" s="1"/>
  <c r="A690" i="45" s="1"/>
  <c r="A691" i="45" s="1"/>
  <c r="A692" i="45" s="1"/>
  <c r="A693" i="45" s="1"/>
  <c r="A694" i="45" s="1"/>
  <c r="A695" i="45" s="1"/>
  <c r="A696" i="45" s="1"/>
  <c r="A697" i="45" s="1"/>
  <c r="A698" i="45" s="1"/>
  <c r="A699" i="45" s="1"/>
  <c r="A700" i="45" s="1"/>
  <c r="A701" i="45" s="1"/>
  <c r="A702" i="45" s="1"/>
  <c r="A703" i="45" s="1"/>
  <c r="A704" i="45" s="1"/>
  <c r="A705" i="45" s="1"/>
  <c r="A706" i="45" s="1"/>
  <c r="A707" i="45" s="1"/>
  <c r="A708" i="45" s="1"/>
  <c r="A709" i="45" s="1"/>
  <c r="A710" i="45" s="1"/>
  <c r="A711" i="45" s="1"/>
  <c r="A712" i="45" s="1"/>
  <c r="A713" i="45" s="1"/>
  <c r="A714" i="45" s="1"/>
  <c r="A715" i="45" s="1"/>
  <c r="A716" i="45" s="1"/>
  <c r="A717" i="45" s="1"/>
  <c r="A718" i="45" s="1"/>
  <c r="A719" i="45" s="1"/>
  <c r="A720" i="45" s="1"/>
  <c r="A721" i="45" s="1"/>
  <c r="A722" i="45" s="1"/>
  <c r="A723" i="45" s="1"/>
  <c r="A724" i="45" s="1"/>
  <c r="A725" i="45" s="1"/>
  <c r="A726" i="45" s="1"/>
  <c r="A727" i="45" s="1"/>
  <c r="A728" i="45" s="1"/>
  <c r="A729" i="45" s="1"/>
  <c r="A730" i="45" s="1"/>
  <c r="A731" i="45" s="1"/>
  <c r="A732" i="45" s="1"/>
  <c r="A733" i="45" s="1"/>
  <c r="A734" i="45" s="1"/>
  <c r="A735" i="45" s="1"/>
  <c r="A736" i="45" s="1"/>
  <c r="A737" i="45" s="1"/>
  <c r="A738" i="45" s="1"/>
  <c r="A739" i="45" s="1"/>
  <c r="A740" i="45" s="1"/>
  <c r="A741" i="45" s="1"/>
  <c r="A742" i="45" s="1"/>
  <c r="A743" i="45" s="1"/>
  <c r="A744" i="45" s="1"/>
  <c r="A745" i="45" s="1"/>
  <c r="A746" i="45" s="1"/>
  <c r="A747" i="45" s="1"/>
  <c r="A748" i="45" s="1"/>
  <c r="A749" i="45" s="1"/>
  <c r="A750" i="45" s="1"/>
  <c r="A751" i="45" s="1"/>
  <c r="A752" i="45" s="1"/>
  <c r="A753" i="45" s="1"/>
  <c r="A754" i="45" s="1"/>
  <c r="A755" i="45" s="1"/>
  <c r="A756" i="45" s="1"/>
  <c r="A757" i="45" s="1"/>
  <c r="A758" i="45" s="1"/>
  <c r="A759" i="45" s="1"/>
  <c r="A760" i="45" s="1"/>
  <c r="A761" i="45" s="1"/>
  <c r="A762" i="45" s="1"/>
  <c r="A763" i="45" s="1"/>
  <c r="A764" i="45" s="1"/>
  <c r="A765" i="45" s="1"/>
  <c r="A766" i="45" s="1"/>
  <c r="A767" i="45" s="1"/>
  <c r="A768" i="45" s="1"/>
  <c r="A769" i="45" s="1"/>
  <c r="A770" i="45" s="1"/>
  <c r="A771" i="45" s="1"/>
  <c r="A772" i="45" s="1"/>
  <c r="A773" i="45" s="1"/>
  <c r="A774" i="45" s="1"/>
  <c r="A775" i="45" s="1"/>
  <c r="A776" i="45" s="1"/>
  <c r="A777" i="45" s="1"/>
  <c r="A778" i="45" s="1"/>
  <c r="A779" i="45" s="1"/>
  <c r="A780" i="45" s="1"/>
  <c r="A781" i="45" s="1"/>
  <c r="A782" i="45" s="1"/>
  <c r="A783" i="45" s="1"/>
  <c r="A784" i="45" s="1"/>
  <c r="A785" i="45" s="1"/>
  <c r="A786" i="45" s="1"/>
  <c r="A787" i="45" s="1"/>
  <c r="A788" i="45" s="1"/>
  <c r="A789" i="45" s="1"/>
  <c r="A790" i="45" s="1"/>
  <c r="A791" i="45" s="1"/>
  <c r="A792" i="45" s="1"/>
  <c r="A793" i="45" s="1"/>
  <c r="A794" i="45" s="1"/>
  <c r="A795" i="45" s="1"/>
  <c r="A796" i="45" s="1"/>
  <c r="A797" i="45" s="1"/>
  <c r="A798" i="45" s="1"/>
  <c r="A799" i="45" s="1"/>
  <c r="A800" i="45" s="1"/>
  <c r="A801" i="45" s="1"/>
  <c r="A802" i="45" s="1"/>
  <c r="A803" i="45" s="1"/>
  <c r="A804" i="45" s="1"/>
  <c r="A805" i="45" s="1"/>
  <c r="A806" i="45" s="1"/>
  <c r="A807" i="45" s="1"/>
  <c r="A808" i="45" s="1"/>
  <c r="A809" i="45" s="1"/>
  <c r="A810" i="45" s="1"/>
  <c r="A811" i="45" s="1"/>
  <c r="A812" i="45" s="1"/>
  <c r="A813" i="45" s="1"/>
  <c r="A814" i="45" s="1"/>
  <c r="A815" i="45" s="1"/>
  <c r="A816" i="45" s="1"/>
  <c r="A817" i="45" s="1"/>
  <c r="A818" i="45" s="1"/>
  <c r="A819" i="45" s="1"/>
  <c r="A820" i="45" s="1"/>
  <c r="A821" i="45" s="1"/>
  <c r="A822" i="45" s="1"/>
  <c r="A823" i="45" s="1"/>
  <c r="A824" i="45" s="1"/>
  <c r="A825" i="45" s="1"/>
  <c r="A826" i="45" s="1"/>
  <c r="A827" i="45" s="1"/>
  <c r="A828" i="45" s="1"/>
  <c r="A829" i="45" s="1"/>
  <c r="A830" i="45" s="1"/>
  <c r="A831" i="45" s="1"/>
  <c r="A832" i="45" s="1"/>
  <c r="A833" i="45" s="1"/>
  <c r="A834" i="45" s="1"/>
  <c r="A835" i="45" s="1"/>
  <c r="A836" i="45" s="1"/>
  <c r="A837" i="45" s="1"/>
  <c r="A838" i="45" s="1"/>
  <c r="A839" i="45" s="1"/>
  <c r="A840" i="45" s="1"/>
  <c r="A841" i="45" s="1"/>
  <c r="A842" i="45" s="1"/>
  <c r="A843" i="45" s="1"/>
  <c r="A844" i="45" s="1"/>
  <c r="A845" i="45" s="1"/>
  <c r="A846" i="45" s="1"/>
  <c r="A847" i="45" s="1"/>
  <c r="A848" i="45" s="1"/>
  <c r="A849" i="45" s="1"/>
  <c r="A850" i="45" s="1"/>
  <c r="A851" i="45" s="1"/>
  <c r="A852" i="45" s="1"/>
  <c r="A853" i="45" s="1"/>
  <c r="A854" i="45" s="1"/>
  <c r="A855" i="45" s="1"/>
  <c r="A856" i="45" s="1"/>
  <c r="A857" i="45" s="1"/>
  <c r="A858" i="45" s="1"/>
  <c r="A859" i="45" s="1"/>
  <c r="A860" i="45" s="1"/>
  <c r="A861" i="45" s="1"/>
  <c r="A862" i="45" s="1"/>
  <c r="A863" i="45" s="1"/>
  <c r="A864" i="45" s="1"/>
  <c r="A865" i="45" s="1"/>
  <c r="A866" i="45" s="1"/>
  <c r="A867" i="45" s="1"/>
  <c r="A868" i="45" s="1"/>
  <c r="A869" i="45" s="1"/>
  <c r="A870" i="45" s="1"/>
  <c r="A871" i="45" s="1"/>
  <c r="A872" i="45" s="1"/>
  <c r="A873" i="45" s="1"/>
  <c r="A874" i="45" s="1"/>
  <c r="A875" i="45" s="1"/>
  <c r="A876" i="45" s="1"/>
  <c r="A877" i="45" s="1"/>
  <c r="A878" i="45" s="1"/>
  <c r="A879" i="45" s="1"/>
  <c r="A880" i="45" s="1"/>
  <c r="A881" i="45" s="1"/>
  <c r="A882" i="45" s="1"/>
  <c r="A883" i="45" s="1"/>
  <c r="A884" i="45" s="1"/>
  <c r="A885" i="45" s="1"/>
  <c r="A886" i="45" s="1"/>
  <c r="A887" i="45" s="1"/>
  <c r="A888" i="45" s="1"/>
  <c r="A889" i="45" s="1"/>
  <c r="A890" i="45" s="1"/>
  <c r="A891" i="45" s="1"/>
  <c r="A892" i="45" s="1"/>
  <c r="A893" i="45" s="1"/>
  <c r="A894" i="45" s="1"/>
  <c r="A895" i="45" s="1"/>
  <c r="A896" i="45" s="1"/>
  <c r="A897" i="45" s="1"/>
  <c r="A898" i="45" s="1"/>
  <c r="A899" i="45" s="1"/>
  <c r="A900" i="45" s="1"/>
  <c r="A901" i="45" s="1"/>
  <c r="A902" i="45" s="1"/>
  <c r="A903" i="45" s="1"/>
  <c r="A904" i="45" s="1"/>
  <c r="A905" i="45" s="1"/>
  <c r="A906" i="45" s="1"/>
  <c r="A907" i="45" s="1"/>
  <c r="A908" i="45" s="1"/>
  <c r="A909" i="45" s="1"/>
  <c r="A910" i="45" s="1"/>
  <c r="A911" i="45" s="1"/>
  <c r="A912" i="45" s="1"/>
  <c r="A913" i="45" s="1"/>
  <c r="A914" i="45" s="1"/>
  <c r="A915" i="45" s="1"/>
  <c r="A916" i="45" s="1"/>
  <c r="A917" i="45" s="1"/>
  <c r="A918" i="45" s="1"/>
  <c r="A919" i="45" s="1"/>
  <c r="A920" i="45" s="1"/>
  <c r="A921" i="45" s="1"/>
  <c r="A922" i="45" s="1"/>
  <c r="A923" i="45" s="1"/>
  <c r="A924" i="45" s="1"/>
  <c r="A925" i="45" s="1"/>
  <c r="A926" i="45" s="1"/>
  <c r="A927" i="45" s="1"/>
  <c r="A928" i="45" s="1"/>
  <c r="A929" i="45" s="1"/>
  <c r="A930" i="45" s="1"/>
  <c r="A931" i="45" s="1"/>
  <c r="A932" i="45" s="1"/>
  <c r="A933" i="45" s="1"/>
  <c r="A934" i="45" s="1"/>
  <c r="A935" i="45" s="1"/>
  <c r="A936" i="45" s="1"/>
  <c r="A937" i="45" s="1"/>
  <c r="A938" i="45" s="1"/>
  <c r="A939" i="45" s="1"/>
  <c r="A940" i="45" s="1"/>
  <c r="A941" i="45" s="1"/>
  <c r="A942" i="45" s="1"/>
  <c r="A943" i="45" s="1"/>
  <c r="A944" i="45" s="1"/>
  <c r="A945" i="45" s="1"/>
  <c r="A946" i="45" s="1"/>
  <c r="A947" i="45" s="1"/>
  <c r="A948" i="45" s="1"/>
  <c r="A949" i="45" s="1"/>
  <c r="A950" i="45" s="1"/>
  <c r="A951" i="45" s="1"/>
  <c r="A952" i="45" s="1"/>
  <c r="A953" i="45" s="1"/>
  <c r="A954" i="45" s="1"/>
  <c r="A955" i="45" s="1"/>
  <c r="A956" i="45" s="1"/>
  <c r="A957" i="45" s="1"/>
  <c r="A958" i="45" s="1"/>
  <c r="A959" i="45" s="1"/>
  <c r="A960" i="45" s="1"/>
  <c r="A961" i="45" s="1"/>
  <c r="A962" i="45" s="1"/>
  <c r="A963" i="45" s="1"/>
  <c r="A964" i="45" s="1"/>
  <c r="A965" i="45" s="1"/>
  <c r="A966" i="45" s="1"/>
  <c r="A967" i="45" s="1"/>
  <c r="A968" i="45" s="1"/>
  <c r="A969" i="45" s="1"/>
  <c r="A970" i="45" s="1"/>
  <c r="A971" i="45" s="1"/>
  <c r="A972" i="45" s="1"/>
  <c r="A973" i="45" s="1"/>
  <c r="A974" i="45" s="1"/>
  <c r="A975" i="45" s="1"/>
  <c r="A976" i="45" s="1"/>
  <c r="A977" i="45" s="1"/>
  <c r="A978" i="45" s="1"/>
  <c r="A979" i="45" s="1"/>
  <c r="A980" i="45" s="1"/>
  <c r="A981" i="45" s="1"/>
  <c r="A982" i="45" s="1"/>
  <c r="A983" i="45" s="1"/>
  <c r="A984" i="45" s="1"/>
  <c r="A985" i="45" s="1"/>
  <c r="A986" i="45" s="1"/>
  <c r="A987" i="45" s="1"/>
  <c r="A988" i="45" s="1"/>
  <c r="A989" i="45" s="1"/>
  <c r="A990" i="45" s="1"/>
  <c r="A991" i="45" s="1"/>
  <c r="A992" i="45" s="1"/>
  <c r="A993" i="45" s="1"/>
  <c r="A994" i="45" s="1"/>
  <c r="A995" i="45" s="1"/>
  <c r="A996" i="45" s="1"/>
  <c r="A997" i="45" s="1"/>
  <c r="A998" i="45" s="1"/>
  <c r="A999" i="45" s="1"/>
  <c r="A1000" i="45" s="1"/>
  <c r="A1001" i="45" s="1"/>
  <c r="A1002" i="45" s="1"/>
  <c r="A1003" i="45" s="1"/>
  <c r="A1004" i="45" s="1"/>
  <c r="A1005" i="45" s="1"/>
  <c r="A1006" i="45" s="1"/>
  <c r="A1007" i="45" s="1"/>
  <c r="A1008" i="45" s="1"/>
  <c r="A1009" i="45" s="1"/>
  <c r="A1010" i="45" s="1"/>
  <c r="A1011" i="45" s="1"/>
  <c r="A1012" i="45" s="1"/>
  <c r="A1013" i="45" s="1"/>
  <c r="A1014" i="45" s="1"/>
  <c r="A1015" i="45" s="1"/>
  <c r="A1016" i="45" s="1"/>
  <c r="A1017" i="45" s="1"/>
  <c r="A1018" i="45" s="1"/>
  <c r="A1019" i="45" s="1"/>
  <c r="A1020" i="45" s="1"/>
  <c r="A1021" i="45" s="1"/>
  <c r="A1022" i="45" s="1"/>
  <c r="A1023" i="45" s="1"/>
  <c r="A1024" i="45" s="1"/>
  <c r="A1025" i="45" s="1"/>
  <c r="A1026" i="45" s="1"/>
  <c r="A1027" i="45" s="1"/>
  <c r="A1028" i="45" s="1"/>
  <c r="A1029" i="45" s="1"/>
  <c r="A1030" i="45" s="1"/>
  <c r="A1031" i="45" s="1"/>
  <c r="A1032" i="45" s="1"/>
  <c r="A1033" i="45" s="1"/>
  <c r="A1034" i="45" s="1"/>
  <c r="A1035" i="45" s="1"/>
  <c r="A1036" i="45" s="1"/>
  <c r="A1037" i="45" s="1"/>
  <c r="A1038" i="45" s="1"/>
  <c r="A1039" i="45" s="1"/>
  <c r="A1040" i="45" s="1"/>
  <c r="A1041" i="45" s="1"/>
  <c r="A1042" i="45" s="1"/>
  <c r="A1043" i="45" s="1"/>
  <c r="A1044" i="45" s="1"/>
  <c r="A1045" i="45" s="1"/>
  <c r="A1046" i="45" s="1"/>
  <c r="A1047" i="45" s="1"/>
  <c r="A1048" i="45" s="1"/>
  <c r="A1049" i="45" s="1"/>
  <c r="A1050" i="45" s="1"/>
  <c r="A1051" i="45" s="1"/>
  <c r="A1052" i="45" s="1"/>
  <c r="A1053" i="45" s="1"/>
  <c r="A1054" i="45" s="1"/>
  <c r="A1055" i="45" s="1"/>
  <c r="A1056" i="45" s="1"/>
  <c r="A1057" i="45" s="1"/>
  <c r="A1058" i="45" s="1"/>
  <c r="A1059" i="45" s="1"/>
  <c r="A1060" i="45" s="1"/>
  <c r="A1061" i="45" s="1"/>
  <c r="A1062" i="45" s="1"/>
  <c r="A1063" i="45" s="1"/>
  <c r="A1064" i="45" s="1"/>
  <c r="A1065" i="45" s="1"/>
  <c r="A1066" i="45" s="1"/>
  <c r="A1067" i="45" s="1"/>
  <c r="A1068" i="45" s="1"/>
  <c r="A1069" i="45" s="1"/>
  <c r="A1070" i="45" s="1"/>
  <c r="A1071" i="45" s="1"/>
  <c r="A1072" i="45" s="1"/>
  <c r="A1073" i="45" s="1"/>
  <c r="A1074" i="45" s="1"/>
  <c r="A1075" i="45" s="1"/>
  <c r="A1076" i="45" s="1"/>
  <c r="A1077" i="45" s="1"/>
  <c r="A1078" i="45" s="1"/>
  <c r="A1079" i="45" s="1"/>
  <c r="A1080" i="45" s="1"/>
  <c r="A1081" i="45" s="1"/>
  <c r="A1082" i="45" s="1"/>
  <c r="A1083" i="45" s="1"/>
  <c r="A1084" i="45" s="1"/>
  <c r="A1085" i="45" s="1"/>
  <c r="A1086" i="45" s="1"/>
  <c r="A1087" i="45" s="1"/>
  <c r="A1088" i="45" s="1"/>
  <c r="A1089" i="45" s="1"/>
  <c r="A1090" i="45" s="1"/>
  <c r="A1091" i="45" s="1"/>
  <c r="A1092" i="45" s="1"/>
  <c r="A1093" i="45" s="1"/>
  <c r="A1094" i="45" s="1"/>
  <c r="A1095" i="45" s="1"/>
  <c r="A1096" i="45" s="1"/>
  <c r="A1097" i="45" s="1"/>
  <c r="A1098" i="45" s="1"/>
  <c r="A1099" i="45" s="1"/>
  <c r="A1100" i="45" s="1"/>
  <c r="A1101" i="45" s="1"/>
  <c r="A1102" i="45" s="1"/>
  <c r="A1103" i="45" s="1"/>
  <c r="A1104" i="45" s="1"/>
  <c r="A1105" i="45" s="1"/>
  <c r="A1106" i="45" s="1"/>
  <c r="A1107" i="45" s="1"/>
  <c r="A1108" i="45" s="1"/>
  <c r="A1109" i="45" s="1"/>
  <c r="A1110" i="45" s="1"/>
  <c r="A1111" i="45" s="1"/>
  <c r="A1112" i="45" s="1"/>
  <c r="A1113" i="45" s="1"/>
  <c r="A1114" i="45" s="1"/>
  <c r="A1115" i="45" s="1"/>
  <c r="A1116" i="45" s="1"/>
  <c r="A1117" i="45" s="1"/>
  <c r="A1118" i="45" s="1"/>
  <c r="A1119" i="45" s="1"/>
  <c r="A1120" i="45" s="1"/>
  <c r="A1121" i="45" s="1"/>
  <c r="A1122" i="45" s="1"/>
  <c r="A1123" i="45" s="1"/>
  <c r="A1124" i="45" s="1"/>
  <c r="A1125" i="45" s="1"/>
  <c r="A1126" i="45" s="1"/>
  <c r="A1127" i="45" s="1"/>
  <c r="A1128" i="45" s="1"/>
  <c r="A1129" i="45" s="1"/>
  <c r="A1130" i="45" s="1"/>
  <c r="A1131" i="45" s="1"/>
  <c r="A1132" i="45" s="1"/>
  <c r="A1133" i="45" s="1"/>
  <c r="A1134" i="45" s="1"/>
  <c r="A1135" i="45" s="1"/>
  <c r="A1136" i="45" s="1"/>
  <c r="A1137" i="45" s="1"/>
  <c r="A1138" i="45" s="1"/>
  <c r="A1139" i="45" s="1"/>
  <c r="A1140" i="45" s="1"/>
  <c r="A1141" i="45" s="1"/>
  <c r="A1142" i="45" s="1"/>
  <c r="A1143" i="45" s="1"/>
  <c r="A1144" i="45" s="1"/>
  <c r="A1145" i="45" s="1"/>
  <c r="A1146" i="45" s="1"/>
  <c r="A1147" i="45" s="1"/>
  <c r="A1148" i="45" s="1"/>
  <c r="A1149" i="45" s="1"/>
  <c r="A1150" i="45" s="1"/>
  <c r="A1151" i="45" s="1"/>
  <c r="A1152" i="45" s="1"/>
  <c r="A1153" i="45" s="1"/>
  <c r="A1154" i="45" s="1"/>
  <c r="A1155" i="45" s="1"/>
  <c r="A1156" i="45" s="1"/>
  <c r="A1157" i="45" s="1"/>
  <c r="A1158" i="45" s="1"/>
  <c r="A1159" i="45" s="1"/>
  <c r="A1160" i="45" s="1"/>
  <c r="A1161" i="45" s="1"/>
  <c r="A1162" i="45" s="1"/>
  <c r="A1163" i="45" s="1"/>
  <c r="A1164" i="45" s="1"/>
  <c r="A1165" i="45" s="1"/>
  <c r="A1166" i="45" s="1"/>
  <c r="A1167" i="45" s="1"/>
  <c r="A1168" i="45" s="1"/>
  <c r="A1169" i="45" s="1"/>
  <c r="A1170" i="45" s="1"/>
  <c r="A1171" i="45" s="1"/>
  <c r="A1172" i="45" s="1"/>
  <c r="A1173" i="45" s="1"/>
  <c r="A1174" i="45" s="1"/>
  <c r="A1175" i="45" s="1"/>
  <c r="A1176" i="45" s="1"/>
  <c r="A1177" i="45" s="1"/>
  <c r="A1178" i="45" s="1"/>
  <c r="A1179" i="45" s="1"/>
  <c r="A1180" i="45" s="1"/>
  <c r="A1181" i="45" s="1"/>
  <c r="A1182" i="45" s="1"/>
  <c r="A1183" i="45" s="1"/>
  <c r="A1184" i="45" s="1"/>
  <c r="A1185" i="45" s="1"/>
  <c r="A1186" i="45" s="1"/>
  <c r="A1187" i="45" s="1"/>
  <c r="A1188" i="45" s="1"/>
  <c r="A1189" i="45" s="1"/>
  <c r="A1190" i="45" s="1"/>
  <c r="A1191" i="45" s="1"/>
  <c r="A1192" i="45" s="1"/>
  <c r="A1193" i="45" s="1"/>
  <c r="A1194" i="45" s="1"/>
  <c r="A1195" i="45" s="1"/>
  <c r="A1196" i="45" s="1"/>
  <c r="A1197" i="45" s="1"/>
  <c r="A1198" i="45" s="1"/>
  <c r="A1199" i="45" s="1"/>
  <c r="A1200" i="45" s="1"/>
  <c r="A1201" i="45" s="1"/>
  <c r="A1202" i="45" s="1"/>
  <c r="A1203" i="45" s="1"/>
  <c r="A1204" i="45" s="1"/>
  <c r="A1205" i="45" s="1"/>
  <c r="A1206" i="45" s="1"/>
  <c r="A1207" i="45" s="1"/>
  <c r="A1208" i="45" s="1"/>
  <c r="A1209" i="45" s="1"/>
  <c r="A1210" i="45" s="1"/>
  <c r="A1211" i="45" s="1"/>
  <c r="A1212" i="45" s="1"/>
  <c r="A1213" i="45" s="1"/>
  <c r="A1214" i="45" s="1"/>
  <c r="A1215" i="45" s="1"/>
  <c r="A1216" i="45" s="1"/>
  <c r="A1217" i="45" s="1"/>
  <c r="A1218" i="45" s="1"/>
  <c r="A1219" i="45" s="1"/>
  <c r="A1220" i="45" s="1"/>
  <c r="A1221" i="45" s="1"/>
  <c r="A1222" i="45" s="1"/>
  <c r="A1223" i="45" s="1"/>
  <c r="A1224" i="45" s="1"/>
  <c r="A1225" i="45" s="1"/>
  <c r="A1226" i="45" s="1"/>
  <c r="A1227" i="45" s="1"/>
  <c r="A1228" i="45" s="1"/>
  <c r="A1229" i="45" s="1"/>
  <c r="A1230" i="45" s="1"/>
  <c r="A1231" i="45" s="1"/>
  <c r="A1232" i="45" s="1"/>
  <c r="A1233" i="45" s="1"/>
  <c r="A1234" i="45" s="1"/>
  <c r="A1235" i="45" s="1"/>
  <c r="A1236" i="45" s="1"/>
  <c r="A1237" i="45" s="1"/>
  <c r="A1238" i="45" s="1"/>
  <c r="A1239" i="45" s="1"/>
  <c r="A1240" i="45" s="1"/>
  <c r="A1241" i="45" s="1"/>
  <c r="A1242" i="45" s="1"/>
  <c r="A1243" i="45" s="1"/>
  <c r="A1244" i="45" s="1"/>
  <c r="A1245" i="45" s="1"/>
  <c r="A1246" i="45" s="1"/>
  <c r="A1247" i="45" s="1"/>
  <c r="A1248" i="45" s="1"/>
  <c r="A1249" i="45" s="1"/>
  <c r="A1250" i="45" s="1"/>
  <c r="A1251" i="45" s="1"/>
  <c r="A1252" i="45" s="1"/>
  <c r="A1253" i="45" s="1"/>
  <c r="A1254" i="45" s="1"/>
  <c r="A1255" i="45" s="1"/>
  <c r="A1256" i="45" s="1"/>
  <c r="A1257" i="45" s="1"/>
  <c r="A1258" i="45" s="1"/>
  <c r="A1259" i="45" s="1"/>
  <c r="A1260" i="45" s="1"/>
  <c r="A1261" i="45" s="1"/>
  <c r="A1262" i="45" s="1"/>
  <c r="A1263" i="45" s="1"/>
  <c r="A1264" i="45" s="1"/>
  <c r="A1265" i="45" s="1"/>
  <c r="A1266" i="45" s="1"/>
  <c r="A1267" i="45" s="1"/>
  <c r="A1268" i="45" s="1"/>
  <c r="A1269" i="45" s="1"/>
  <c r="A1270" i="45" s="1"/>
  <c r="A1271" i="45" s="1"/>
  <c r="A1272" i="45" s="1"/>
  <c r="A1273" i="45" s="1"/>
  <c r="A1274" i="45" s="1"/>
  <c r="A1275" i="45" s="1"/>
  <c r="A1276" i="45" s="1"/>
  <c r="A1277" i="45" s="1"/>
  <c r="A1278" i="45" s="1"/>
  <c r="A1279" i="45" s="1"/>
  <c r="A1280" i="45" s="1"/>
  <c r="A1281" i="45" s="1"/>
  <c r="A1282" i="45" s="1"/>
  <c r="A1283" i="45" s="1"/>
  <c r="A1284" i="45" s="1"/>
  <c r="A1285" i="45" s="1"/>
  <c r="A1286" i="45" s="1"/>
  <c r="A1287" i="45" s="1"/>
  <c r="A1288" i="45" s="1"/>
  <c r="A1289" i="45" s="1"/>
  <c r="A1290" i="45" s="1"/>
  <c r="A1291" i="45" s="1"/>
  <c r="A1292" i="45" s="1"/>
  <c r="A1293" i="45" s="1"/>
  <c r="A1294" i="45" s="1"/>
  <c r="A1295" i="45" s="1"/>
  <c r="A1296" i="45" s="1"/>
  <c r="A1297" i="45" s="1"/>
  <c r="A1298" i="45" s="1"/>
  <c r="A1299" i="45" s="1"/>
  <c r="A1300" i="45" s="1"/>
  <c r="A1301" i="45" s="1"/>
  <c r="A1302" i="45" s="1"/>
  <c r="A1303" i="45" s="1"/>
  <c r="A1304" i="45" s="1"/>
  <c r="A1305" i="45" s="1"/>
  <c r="A1306" i="45" s="1"/>
  <c r="A1307" i="45" s="1"/>
  <c r="A1308" i="45" s="1"/>
  <c r="A1309" i="45" s="1"/>
  <c r="A1310" i="45" s="1"/>
  <c r="A1311" i="45" s="1"/>
  <c r="A1312" i="45" s="1"/>
  <c r="A1313" i="45" s="1"/>
  <c r="A1314" i="45" s="1"/>
  <c r="A1315" i="45" s="1"/>
  <c r="A1316" i="45" s="1"/>
  <c r="A1317" i="45" s="1"/>
  <c r="A1318" i="45" s="1"/>
  <c r="A1319" i="45" s="1"/>
  <c r="A1320" i="45" s="1"/>
  <c r="A1321" i="45" s="1"/>
  <c r="A1322" i="45" s="1"/>
  <c r="A1323" i="45" s="1"/>
  <c r="A1324" i="45" s="1"/>
  <c r="A1325" i="45" s="1"/>
  <c r="A1326" i="45" s="1"/>
  <c r="A1327" i="45" s="1"/>
  <c r="A1328" i="45" s="1"/>
  <c r="A1329" i="45" s="1"/>
  <c r="A1330" i="45" s="1"/>
  <c r="A1331" i="45" s="1"/>
  <c r="A1332" i="45" s="1"/>
  <c r="A1333" i="45" s="1"/>
  <c r="A1334" i="45" s="1"/>
  <c r="A1335" i="45" s="1"/>
  <c r="A1336" i="45" s="1"/>
  <c r="A1337" i="45" s="1"/>
  <c r="A1338" i="45" s="1"/>
  <c r="A1339" i="45" s="1"/>
  <c r="A1340" i="45" s="1"/>
  <c r="A1341" i="45" s="1"/>
  <c r="A1342" i="45" s="1"/>
  <c r="A1343" i="45" s="1"/>
  <c r="A1344" i="45" s="1"/>
  <c r="A1345" i="45" s="1"/>
  <c r="A1346" i="45" s="1"/>
  <c r="A1347" i="45" s="1"/>
  <c r="A1348" i="45" s="1"/>
  <c r="A1349" i="45" s="1"/>
  <c r="A1350" i="45" s="1"/>
  <c r="A1351" i="45" s="1"/>
  <c r="A1352" i="45" s="1"/>
  <c r="A1353" i="45" s="1"/>
  <c r="A1354" i="45" s="1"/>
  <c r="A1355" i="45" s="1"/>
  <c r="A1356" i="45" s="1"/>
  <c r="A1357" i="45" s="1"/>
  <c r="A1358" i="45" s="1"/>
  <c r="A1359" i="45" s="1"/>
  <c r="A1360" i="45" s="1"/>
  <c r="A1361" i="45" s="1"/>
  <c r="A1362" i="45" s="1"/>
  <c r="A1363" i="45" s="1"/>
  <c r="A1364" i="45" s="1"/>
  <c r="A1365" i="45" s="1"/>
  <c r="A1366" i="45" s="1"/>
  <c r="A1367" i="45" s="1"/>
  <c r="A1368" i="45" s="1"/>
  <c r="A1369" i="45" s="1"/>
  <c r="A1370" i="45" s="1"/>
  <c r="A1371" i="45" s="1"/>
  <c r="A1372" i="45" s="1"/>
  <c r="A1373" i="45" s="1"/>
  <c r="A1374" i="45" s="1"/>
  <c r="A1375" i="45" s="1"/>
  <c r="A1376" i="45" s="1"/>
  <c r="A1377" i="45" s="1"/>
  <c r="A1378" i="45" s="1"/>
  <c r="A1379" i="45" s="1"/>
  <c r="A1380" i="45" s="1"/>
  <c r="A1381" i="45" s="1"/>
  <c r="A1382" i="45" s="1"/>
  <c r="A1383" i="45" s="1"/>
  <c r="A1384" i="45" s="1"/>
  <c r="A1385" i="45" s="1"/>
  <c r="A1386" i="45" s="1"/>
  <c r="A1387" i="45" s="1"/>
  <c r="A1388" i="45" s="1"/>
  <c r="A1389" i="45" s="1"/>
  <c r="A1390" i="45" s="1"/>
  <c r="A1391" i="45" s="1"/>
  <c r="A1392" i="45" s="1"/>
  <c r="A1393" i="45" s="1"/>
  <c r="A1394" i="45" s="1"/>
  <c r="A1395" i="45" s="1"/>
  <c r="A1396" i="45" s="1"/>
  <c r="A1397" i="45" s="1"/>
  <c r="A1398" i="45" s="1"/>
  <c r="A1399" i="45" s="1"/>
  <c r="A1400" i="45" s="1"/>
  <c r="A1401" i="45" s="1"/>
  <c r="A1402" i="45" s="1"/>
  <c r="A1403" i="45" s="1"/>
  <c r="A1404" i="45" s="1"/>
  <c r="A1405" i="45" s="1"/>
  <c r="A1406" i="45" s="1"/>
  <c r="A1407" i="45" s="1"/>
  <c r="A1408" i="45" s="1"/>
  <c r="A1409" i="45" s="1"/>
  <c r="A1410" i="45" s="1"/>
  <c r="A1411" i="45" s="1"/>
  <c r="A1412" i="45" s="1"/>
  <c r="A1413" i="45" s="1"/>
  <c r="A1414" i="45" s="1"/>
  <c r="A1415" i="45" s="1"/>
  <c r="A1416" i="45" s="1"/>
  <c r="A1417" i="45" s="1"/>
  <c r="A1418" i="45" s="1"/>
  <c r="A1419" i="45" s="1"/>
  <c r="A1420" i="45" s="1"/>
  <c r="A1421" i="45" s="1"/>
  <c r="A1422" i="45" s="1"/>
  <c r="A1423" i="45" s="1"/>
  <c r="A1424" i="45" s="1"/>
  <c r="A1425" i="45" s="1"/>
  <c r="A1426" i="45" s="1"/>
  <c r="A1427" i="45" s="1"/>
  <c r="A1428" i="45" s="1"/>
  <c r="A1429" i="45" s="1"/>
  <c r="A1430" i="45" s="1"/>
  <c r="A1431" i="45" s="1"/>
  <c r="A1432" i="45" s="1"/>
  <c r="A1433" i="45" s="1"/>
  <c r="A1434" i="45" s="1"/>
  <c r="A1435" i="45" s="1"/>
  <c r="A1436" i="45" s="1"/>
  <c r="A1437" i="45" s="1"/>
  <c r="A1438" i="45" s="1"/>
  <c r="A1439" i="45" s="1"/>
  <c r="A1440" i="45" s="1"/>
  <c r="A1441" i="45" s="1"/>
  <c r="A1442" i="45" s="1"/>
  <c r="A1443" i="45" s="1"/>
  <c r="A1444" i="45" s="1"/>
  <c r="A1445" i="45" s="1"/>
  <c r="A1446" i="45" s="1"/>
  <c r="A1447" i="45" s="1"/>
  <c r="A1448" i="45" s="1"/>
  <c r="A1449" i="45" s="1"/>
  <c r="A1450" i="45" s="1"/>
  <c r="A1451" i="45" s="1"/>
  <c r="A1452" i="45" s="1"/>
  <c r="A1453" i="45" s="1"/>
  <c r="A1454" i="45" s="1"/>
  <c r="A1455" i="45" s="1"/>
  <c r="A1456" i="45" s="1"/>
  <c r="A1457" i="45" s="1"/>
  <c r="A1458" i="45" s="1"/>
  <c r="A1459" i="45" s="1"/>
  <c r="A1460" i="45" s="1"/>
  <c r="A1461" i="45" s="1"/>
  <c r="A1462" i="45" s="1"/>
  <c r="A1463" i="45" s="1"/>
  <c r="A1464" i="45" s="1"/>
  <c r="A1465" i="45" s="1"/>
  <c r="A1466" i="45" s="1"/>
  <c r="A1467" i="45" s="1"/>
  <c r="A1468" i="45" s="1"/>
  <c r="A1469" i="45" s="1"/>
  <c r="A1470" i="45" s="1"/>
  <c r="A1471" i="45" s="1"/>
  <c r="A1472" i="45" s="1"/>
  <c r="A1473" i="45" s="1"/>
  <c r="A1474" i="45" s="1"/>
  <c r="A1475" i="45" s="1"/>
  <c r="A1476" i="45" s="1"/>
  <c r="A1477" i="45" s="1"/>
  <c r="A1478" i="45" s="1"/>
  <c r="A1479" i="45" s="1"/>
  <c r="A1480" i="45" s="1"/>
  <c r="A1481" i="45" s="1"/>
  <c r="A1482" i="45" s="1"/>
  <c r="A1483" i="45" s="1"/>
  <c r="A1484" i="45" s="1"/>
  <c r="A1485" i="45" s="1"/>
  <c r="A1486" i="45" s="1"/>
  <c r="A1487" i="45" s="1"/>
  <c r="A1488" i="45" s="1"/>
  <c r="A1489" i="45" s="1"/>
  <c r="A1490" i="45" s="1"/>
  <c r="A1491" i="45" s="1"/>
  <c r="A1492" i="45" s="1"/>
  <c r="A1493" i="45" s="1"/>
  <c r="A1494" i="45" s="1"/>
  <c r="A1495" i="45" s="1"/>
  <c r="A1496" i="45" s="1"/>
  <c r="A1497" i="45" s="1"/>
  <c r="A1498" i="45" s="1"/>
  <c r="A1499" i="45" s="1"/>
  <c r="A1500" i="45" s="1"/>
  <c r="A1501" i="45" s="1"/>
  <c r="A1502" i="45" s="1"/>
  <c r="A1503" i="45" s="1"/>
  <c r="A1504" i="45" s="1"/>
  <c r="A1505" i="45" s="1"/>
  <c r="A1506" i="45" s="1"/>
  <c r="A1507" i="45" s="1"/>
  <c r="A1508" i="45" s="1"/>
  <c r="A1509" i="45" s="1"/>
  <c r="A1510" i="45" s="1"/>
  <c r="A1511" i="45" s="1"/>
  <c r="A1512" i="45" s="1"/>
  <c r="A1513" i="45" s="1"/>
  <c r="A1514" i="45" s="1"/>
  <c r="A1515" i="45" s="1"/>
  <c r="A1516" i="45" s="1"/>
  <c r="A1517" i="45" s="1"/>
  <c r="A1518" i="45" s="1"/>
  <c r="A1519" i="45" s="1"/>
  <c r="A1520" i="45" s="1"/>
  <c r="A1521" i="45" s="1"/>
  <c r="A1522" i="45" s="1"/>
  <c r="A1523" i="45" s="1"/>
  <c r="A1524" i="45" s="1"/>
  <c r="A1525" i="45" s="1"/>
  <c r="A1526" i="45" s="1"/>
  <c r="A1527" i="45" s="1"/>
  <c r="A1528" i="45" s="1"/>
  <c r="A1529" i="45" s="1"/>
  <c r="A1530" i="45" s="1"/>
  <c r="A1531" i="45" s="1"/>
  <c r="A1532" i="45" s="1"/>
  <c r="A1533" i="45" s="1"/>
  <c r="A1534" i="45" s="1"/>
  <c r="A1535" i="45" s="1"/>
  <c r="A1536" i="45" s="1"/>
  <c r="A1537" i="45" s="1"/>
  <c r="A1538" i="45" s="1"/>
  <c r="A1539" i="45" s="1"/>
  <c r="A1540" i="45" s="1"/>
  <c r="A1541" i="45" s="1"/>
  <c r="A1542" i="45" s="1"/>
  <c r="A1543" i="45" s="1"/>
  <c r="A1544" i="45" s="1"/>
  <c r="A1545" i="45" s="1"/>
  <c r="A1546" i="45" s="1"/>
  <c r="A1547" i="45" s="1"/>
  <c r="A1548" i="45" s="1"/>
  <c r="A1549" i="45" s="1"/>
  <c r="A1550" i="45" s="1"/>
  <c r="A1551" i="45" s="1"/>
  <c r="A1552" i="45" s="1"/>
  <c r="A1553" i="45" s="1"/>
  <c r="A1554" i="45" s="1"/>
  <c r="A1555" i="45" s="1"/>
  <c r="A1556" i="45" s="1"/>
  <c r="A1557" i="45" s="1"/>
  <c r="A1558" i="45" s="1"/>
  <c r="A1559" i="45" s="1"/>
  <c r="A1560" i="45" s="1"/>
  <c r="A1561" i="45" s="1"/>
  <c r="A1562" i="45" s="1"/>
  <c r="A1563" i="45" s="1"/>
  <c r="A1564" i="45" s="1"/>
  <c r="A1565" i="45" s="1"/>
  <c r="A1566" i="45" s="1"/>
  <c r="A1567" i="45" s="1"/>
  <c r="A1568" i="45" s="1"/>
  <c r="A1569" i="45" s="1"/>
  <c r="A1570" i="45" s="1"/>
  <c r="A1571" i="45" s="1"/>
  <c r="A1572" i="45" s="1"/>
  <c r="A1573" i="45" s="1"/>
  <c r="A1574" i="45" s="1"/>
  <c r="A1575" i="45" s="1"/>
  <c r="A1576" i="45" s="1"/>
  <c r="A1577" i="45" s="1"/>
  <c r="A1578" i="45" s="1"/>
  <c r="A1579" i="45" s="1"/>
  <c r="A1580" i="45" s="1"/>
  <c r="A1581" i="45" s="1"/>
  <c r="A1582" i="45" s="1"/>
  <c r="A1583" i="45" s="1"/>
  <c r="A1584" i="45" s="1"/>
  <c r="A1585" i="45" s="1"/>
  <c r="A1586" i="45" s="1"/>
  <c r="A1587" i="45" s="1"/>
  <c r="A1588" i="45" s="1"/>
  <c r="A1589" i="45" s="1"/>
  <c r="A1590" i="45" s="1"/>
  <c r="A1591" i="45" s="1"/>
  <c r="A1592" i="45" s="1"/>
  <c r="A1593" i="45" s="1"/>
  <c r="A1594" i="45" s="1"/>
  <c r="A1595" i="45" s="1"/>
  <c r="A1596" i="45" s="1"/>
  <c r="A1597" i="45" s="1"/>
  <c r="A1598" i="45" s="1"/>
  <c r="A1599" i="45" s="1"/>
  <c r="A1600" i="45" s="1"/>
  <c r="A1601" i="45" s="1"/>
  <c r="A1602" i="45" s="1"/>
  <c r="A1603" i="45" s="1"/>
  <c r="A1604" i="45" s="1"/>
  <c r="A1605" i="45" s="1"/>
  <c r="A1606" i="45" s="1"/>
  <c r="A1607" i="45" s="1"/>
  <c r="A1608" i="45" s="1"/>
  <c r="A1609" i="45" s="1"/>
  <c r="A1610" i="45" s="1"/>
  <c r="A1611" i="45" s="1"/>
  <c r="A1612" i="45" s="1"/>
  <c r="A1613" i="45" s="1"/>
  <c r="A1614" i="45" s="1"/>
  <c r="A1615" i="45" s="1"/>
  <c r="A1616" i="45" s="1"/>
  <c r="A1617" i="45" s="1"/>
  <c r="A1618" i="45" s="1"/>
  <c r="A1619" i="45" s="1"/>
  <c r="A1620" i="45" s="1"/>
  <c r="A1621" i="45" s="1"/>
  <c r="A1622" i="45" s="1"/>
  <c r="A1623" i="45" s="1"/>
  <c r="A1624" i="45" s="1"/>
  <c r="A1625" i="45" s="1"/>
  <c r="A1626" i="45" s="1"/>
  <c r="A1627" i="45" s="1"/>
  <c r="A1628" i="45" s="1"/>
  <c r="A1629" i="45" s="1"/>
  <c r="A1630" i="45" s="1"/>
  <c r="A1631" i="45" s="1"/>
  <c r="A1632" i="45" s="1"/>
  <c r="A1633" i="45" s="1"/>
  <c r="A1634" i="45" s="1"/>
  <c r="A1635" i="45" s="1"/>
  <c r="A1636" i="45" s="1"/>
  <c r="A1637" i="45" s="1"/>
  <c r="A1638" i="45" s="1"/>
  <c r="A1639" i="45" s="1"/>
  <c r="A1640" i="45" s="1"/>
  <c r="A1641" i="45" s="1"/>
  <c r="A1642" i="45" s="1"/>
  <c r="A1643" i="45" s="1"/>
  <c r="A1644" i="45" s="1"/>
  <c r="A1645" i="45" s="1"/>
  <c r="A1646" i="45" s="1"/>
  <c r="A1647" i="45" s="1"/>
  <c r="A1648" i="45" s="1"/>
  <c r="A1649" i="45" s="1"/>
  <c r="A1650" i="45" s="1"/>
  <c r="A1651" i="45" s="1"/>
  <c r="A1652" i="45" s="1"/>
  <c r="A1653" i="45" s="1"/>
  <c r="A1654" i="45" s="1"/>
  <c r="A1655" i="45" s="1"/>
  <c r="A1656" i="45" s="1"/>
  <c r="A1657" i="45" s="1"/>
  <c r="A1658" i="45" s="1"/>
  <c r="A1659" i="45" s="1"/>
  <c r="A1660" i="45" s="1"/>
  <c r="A1661" i="45" s="1"/>
  <c r="A1662" i="45" s="1"/>
  <c r="A1663" i="45" s="1"/>
  <c r="A1664" i="45" s="1"/>
  <c r="A1665" i="45" s="1"/>
  <c r="A1666" i="45" s="1"/>
  <c r="A1667" i="45" s="1"/>
  <c r="A1668" i="45" s="1"/>
  <c r="A1669" i="45" s="1"/>
  <c r="A1670" i="45" s="1"/>
  <c r="A1671" i="45" s="1"/>
  <c r="A1672" i="45" s="1"/>
  <c r="A1673" i="45" s="1"/>
  <c r="A1674" i="45" s="1"/>
  <c r="A1675" i="45" s="1"/>
  <c r="A1676" i="45" s="1"/>
  <c r="A1677" i="45" s="1"/>
  <c r="A1678" i="45" s="1"/>
  <c r="A1679" i="45" s="1"/>
  <c r="A1680" i="45" s="1"/>
  <c r="A1681" i="45" s="1"/>
  <c r="A1682" i="45" s="1"/>
  <c r="A1683" i="45" s="1"/>
  <c r="A1684" i="45" s="1"/>
  <c r="A1685" i="45" s="1"/>
  <c r="A1686" i="45" s="1"/>
  <c r="A1687" i="45" s="1"/>
  <c r="A1688" i="45" s="1"/>
  <c r="A1689" i="45" s="1"/>
  <c r="A1690" i="45" s="1"/>
  <c r="A1691" i="45" s="1"/>
  <c r="A1692" i="45" s="1"/>
  <c r="A1693" i="45" s="1"/>
  <c r="A1694" i="45" s="1"/>
  <c r="A1695" i="45" s="1"/>
  <c r="A1696" i="45" s="1"/>
  <c r="A1697" i="45" s="1"/>
  <c r="A1698" i="45" s="1"/>
  <c r="A1699" i="45" s="1"/>
  <c r="A1700" i="45" s="1"/>
  <c r="A1701" i="45" s="1"/>
  <c r="A1702" i="45" s="1"/>
  <c r="A1703" i="45" s="1"/>
  <c r="A1704" i="45" s="1"/>
  <c r="A1705" i="45" s="1"/>
  <c r="A1706" i="45" s="1"/>
  <c r="A1707" i="45" s="1"/>
  <c r="A1708" i="45" s="1"/>
  <c r="A1709" i="45" s="1"/>
  <c r="A1710" i="45" s="1"/>
  <c r="A1711" i="45" s="1"/>
  <c r="A1712" i="45" s="1"/>
  <c r="A1713" i="45" s="1"/>
  <c r="A1714" i="45" s="1"/>
  <c r="A1715" i="45" s="1"/>
  <c r="A1716" i="45" s="1"/>
  <c r="A1717" i="45" s="1"/>
  <c r="A1718" i="45" s="1"/>
  <c r="A1719" i="45" s="1"/>
  <c r="A1720" i="45" s="1"/>
  <c r="A1721" i="45" s="1"/>
  <c r="A1722" i="45" s="1"/>
  <c r="A1723" i="45" s="1"/>
  <c r="A1724" i="45" s="1"/>
  <c r="A1725" i="45" s="1"/>
  <c r="A1726" i="45" s="1"/>
  <c r="A1727" i="45" s="1"/>
  <c r="A1728" i="45" s="1"/>
  <c r="A1729" i="45" s="1"/>
  <c r="A1730" i="45" s="1"/>
  <c r="A1731" i="45" s="1"/>
  <c r="A1732" i="45" s="1"/>
  <c r="A1733" i="45" s="1"/>
  <c r="A1734" i="45" s="1"/>
  <c r="A1735" i="45" s="1"/>
  <c r="A1736" i="45" s="1"/>
  <c r="A1737" i="45" s="1"/>
  <c r="A1738" i="45" s="1"/>
  <c r="A1739" i="45" s="1"/>
  <c r="A1740" i="45" s="1"/>
  <c r="A1741" i="45" s="1"/>
  <c r="A1742" i="45" s="1"/>
  <c r="A1743" i="45" s="1"/>
  <c r="A1744" i="45" s="1"/>
  <c r="A1745" i="45" s="1"/>
  <c r="A1746" i="45" s="1"/>
  <c r="A1747" i="45" s="1"/>
  <c r="A1748" i="45" s="1"/>
  <c r="A1749" i="45" s="1"/>
  <c r="A1750" i="45" s="1"/>
  <c r="A1751" i="45" s="1"/>
  <c r="A1752" i="45" s="1"/>
  <c r="A1753" i="45" s="1"/>
  <c r="A1754" i="45" s="1"/>
  <c r="A1755" i="45" s="1"/>
  <c r="A1756" i="45" s="1"/>
  <c r="A1757" i="45" s="1"/>
  <c r="A1758" i="45" s="1"/>
  <c r="A1759" i="45" s="1"/>
  <c r="A1760" i="45" s="1"/>
  <c r="A1761" i="45" s="1"/>
  <c r="A1762" i="45" s="1"/>
  <c r="A1763" i="45" s="1"/>
  <c r="A1764" i="45" s="1"/>
  <c r="A1765" i="45" s="1"/>
  <c r="A1766" i="45" s="1"/>
  <c r="A1767" i="45" s="1"/>
  <c r="A1768" i="45" s="1"/>
  <c r="A1769" i="45" s="1"/>
  <c r="A1770" i="45" s="1"/>
  <c r="A1771" i="45" s="1"/>
  <c r="A1772" i="45" s="1"/>
  <c r="A1773" i="45" s="1"/>
  <c r="A1774" i="45" s="1"/>
  <c r="A1775" i="45" s="1"/>
  <c r="A1776" i="45" s="1"/>
  <c r="A1777" i="45" s="1"/>
  <c r="A1778" i="45" s="1"/>
  <c r="A1779" i="45" s="1"/>
  <c r="A1780" i="45" s="1"/>
  <c r="A1781" i="45" s="1"/>
  <c r="A1782" i="45" s="1"/>
  <c r="A1783" i="45" s="1"/>
  <c r="A1784" i="45" s="1"/>
  <c r="A1785" i="45" s="1"/>
  <c r="A1786" i="45" s="1"/>
  <c r="A1787" i="45" s="1"/>
  <c r="A1788" i="45" s="1"/>
  <c r="A1789" i="45" s="1"/>
  <c r="A1790" i="45" s="1"/>
  <c r="A1791" i="45" s="1"/>
  <c r="A1792" i="45" s="1"/>
  <c r="A1793" i="45" s="1"/>
  <c r="A1794" i="45" s="1"/>
  <c r="A1795" i="45" s="1"/>
  <c r="A1796" i="45" s="1"/>
  <c r="A1797" i="45" s="1"/>
  <c r="A1798" i="45" s="1"/>
  <c r="A1799" i="45" s="1"/>
  <c r="A1800" i="45" s="1"/>
  <c r="A1801" i="45" s="1"/>
  <c r="A1802" i="45" s="1"/>
  <c r="A1803" i="45" s="1"/>
  <c r="A1804" i="45" s="1"/>
  <c r="A1805" i="45" s="1"/>
  <c r="A1806" i="45" s="1"/>
  <c r="A1807" i="45" s="1"/>
  <c r="A1808" i="45" s="1"/>
  <c r="A1809" i="45" s="1"/>
  <c r="A1810" i="45" s="1"/>
  <c r="A1811" i="45" s="1"/>
  <c r="A1812" i="45" s="1"/>
  <c r="A1813" i="45" s="1"/>
  <c r="A1814" i="45" s="1"/>
  <c r="A1815" i="45" s="1"/>
  <c r="A1816" i="45" s="1"/>
  <c r="A1817" i="45" s="1"/>
  <c r="A1818" i="45" s="1"/>
  <c r="A1819" i="45" s="1"/>
  <c r="A1820" i="45" s="1"/>
  <c r="A1821" i="45" s="1"/>
  <c r="A1822" i="45" s="1"/>
  <c r="A1823" i="45" s="1"/>
  <c r="A1824" i="45" s="1"/>
  <c r="A1825" i="45" s="1"/>
  <c r="A1826" i="45" s="1"/>
  <c r="A1827" i="45" s="1"/>
  <c r="A1828" i="45" s="1"/>
  <c r="A1829" i="45" s="1"/>
  <c r="A1830" i="45" s="1"/>
  <c r="A1831" i="45" s="1"/>
  <c r="A1832" i="45" s="1"/>
  <c r="A1833" i="45" s="1"/>
  <c r="A1834" i="45" s="1"/>
  <c r="A1835" i="45" s="1"/>
  <c r="A1836" i="45" s="1"/>
  <c r="A1837" i="45" s="1"/>
  <c r="A1838" i="45" s="1"/>
  <c r="A1839" i="45" s="1"/>
  <c r="A1840" i="45" s="1"/>
  <c r="A1841" i="45" s="1"/>
  <c r="A1842" i="45" s="1"/>
  <c r="A1843" i="45" s="1"/>
  <c r="A1844" i="45" s="1"/>
  <c r="A1845" i="45" s="1"/>
  <c r="A1846" i="45" s="1"/>
  <c r="A1847" i="45" s="1"/>
  <c r="A1848" i="45" s="1"/>
  <c r="A1849" i="45" s="1"/>
  <c r="A1850" i="45" s="1"/>
  <c r="A1851" i="45" s="1"/>
  <c r="A1852" i="45" s="1"/>
  <c r="A1853" i="45" s="1"/>
  <c r="A1854" i="45" s="1"/>
  <c r="A1855" i="45" s="1"/>
  <c r="A1856" i="45" s="1"/>
  <c r="A1857" i="45" s="1"/>
  <c r="A1858" i="45" s="1"/>
  <c r="A1859" i="45" s="1"/>
  <c r="A1860" i="45" s="1"/>
  <c r="A1861" i="45" s="1"/>
  <c r="A1862" i="45" s="1"/>
  <c r="A1863" i="45" s="1"/>
  <c r="A1864" i="45" s="1"/>
  <c r="A1865" i="45" s="1"/>
  <c r="A1866" i="45" s="1"/>
  <c r="A1867" i="45" s="1"/>
  <c r="A1868" i="45" s="1"/>
  <c r="A1869" i="45" s="1"/>
  <c r="A1870" i="45" s="1"/>
  <c r="A1871" i="45" s="1"/>
  <c r="A1872" i="45" s="1"/>
  <c r="A1873" i="45" s="1"/>
  <c r="A1874" i="45" s="1"/>
  <c r="A1875" i="45" s="1"/>
  <c r="A1876" i="45" s="1"/>
  <c r="A1877" i="45" s="1"/>
  <c r="A1878" i="45" s="1"/>
  <c r="A1879" i="45" s="1"/>
  <c r="A1880" i="45" s="1"/>
  <c r="A1881" i="45" s="1"/>
  <c r="A1882" i="45" s="1"/>
  <c r="A1883" i="45" s="1"/>
  <c r="A1884" i="45" s="1"/>
  <c r="A1885" i="45" s="1"/>
  <c r="A1886" i="45" s="1"/>
  <c r="A1887" i="45" s="1"/>
  <c r="A1888" i="45" s="1"/>
  <c r="A1889" i="45" s="1"/>
  <c r="A1890" i="45" s="1"/>
  <c r="A1891" i="45" s="1"/>
  <c r="A1892" i="45" s="1"/>
  <c r="A1893" i="45" s="1"/>
  <c r="A1894" i="45" s="1"/>
  <c r="A1895" i="45" s="1"/>
  <c r="A1896" i="45" s="1"/>
  <c r="A1897" i="45" s="1"/>
  <c r="A1898" i="45" s="1"/>
  <c r="A1899" i="45" s="1"/>
  <c r="A1900" i="45" s="1"/>
  <c r="A1901" i="45" s="1"/>
  <c r="A1902" i="45" s="1"/>
  <c r="A1903" i="45" s="1"/>
  <c r="A1904" i="45" s="1"/>
  <c r="A1905" i="45" s="1"/>
  <c r="A1906" i="45" s="1"/>
  <c r="A1907" i="45" s="1"/>
  <c r="A1908" i="45" s="1"/>
  <c r="A1909" i="45" s="1"/>
  <c r="A1910" i="45" s="1"/>
  <c r="A1911" i="45" s="1"/>
  <c r="A1912" i="45" s="1"/>
  <c r="A1913" i="45" s="1"/>
  <c r="A1914" i="45" s="1"/>
  <c r="A1915" i="45" s="1"/>
  <c r="A1916" i="45" s="1"/>
  <c r="A1917" i="45" s="1"/>
  <c r="A1918" i="45" s="1"/>
  <c r="A1919" i="45" s="1"/>
  <c r="A1920" i="45" s="1"/>
  <c r="A1921" i="45" s="1"/>
  <c r="A1922" i="45" s="1"/>
  <c r="A1923" i="45" s="1"/>
  <c r="A1924" i="45" s="1"/>
  <c r="A1925" i="45" s="1"/>
  <c r="A1926" i="45" s="1"/>
  <c r="A1927" i="45" s="1"/>
  <c r="A1928" i="45" s="1"/>
  <c r="A1929" i="45" s="1"/>
  <c r="A1930" i="45" s="1"/>
  <c r="A1931" i="45" s="1"/>
  <c r="A1932" i="45" s="1"/>
  <c r="A1933" i="45" s="1"/>
  <c r="A1934" i="45" s="1"/>
  <c r="A1935" i="45" s="1"/>
  <c r="A1936" i="45" s="1"/>
  <c r="A1937" i="45" s="1"/>
  <c r="A1938" i="45" s="1"/>
  <c r="A1939" i="45" s="1"/>
  <c r="A1940" i="45" s="1"/>
  <c r="A1941" i="45" s="1"/>
  <c r="A1942" i="45" s="1"/>
  <c r="A1943" i="45" s="1"/>
  <c r="A1944" i="45" s="1"/>
  <c r="A1945" i="45" s="1"/>
  <c r="A1946" i="45" s="1"/>
  <c r="A1947" i="45" s="1"/>
  <c r="A1948" i="45" s="1"/>
  <c r="A1949" i="45" s="1"/>
  <c r="A1950" i="45" s="1"/>
  <c r="A1951" i="45" s="1"/>
  <c r="A1952" i="45" s="1"/>
  <c r="A1953" i="45" s="1"/>
  <c r="A1954" i="45" s="1"/>
  <c r="A1955" i="45" s="1"/>
  <c r="A1956" i="45" s="1"/>
  <c r="A1957" i="45" s="1"/>
  <c r="A1958" i="45" s="1"/>
  <c r="A1959" i="45" s="1"/>
  <c r="A1960" i="45" s="1"/>
  <c r="A1961" i="45" s="1"/>
  <c r="A1962" i="45" s="1"/>
  <c r="A1963" i="45" s="1"/>
  <c r="A1964" i="45" s="1"/>
  <c r="A1965" i="45" s="1"/>
  <c r="A1966" i="45" s="1"/>
  <c r="A1967" i="45" s="1"/>
  <c r="A1968" i="45" s="1"/>
  <c r="A1969" i="45" s="1"/>
  <c r="A1970" i="45" s="1"/>
  <c r="A1971" i="45" s="1"/>
  <c r="A1972" i="45" s="1"/>
  <c r="A1973" i="45" s="1"/>
  <c r="A1974" i="45" s="1"/>
  <c r="A1975" i="45" s="1"/>
  <c r="A1976" i="45" s="1"/>
  <c r="A1977" i="45" s="1"/>
  <c r="A1978" i="45" s="1"/>
  <c r="A1979" i="45" s="1"/>
  <c r="A1980" i="45" s="1"/>
  <c r="A1981" i="45" s="1"/>
  <c r="A1982" i="45" s="1"/>
  <c r="A1983" i="45" s="1"/>
  <c r="A1984" i="45" s="1"/>
  <c r="A1985" i="45" s="1"/>
  <c r="A1986" i="45" s="1"/>
  <c r="A1987" i="45" s="1"/>
  <c r="A1988" i="45" s="1"/>
  <c r="A1989" i="45" s="1"/>
  <c r="A1990" i="45" s="1"/>
  <c r="A1991" i="45" s="1"/>
  <c r="A1992" i="45" s="1"/>
  <c r="A1993" i="45" s="1"/>
  <c r="A1994" i="45" s="1"/>
  <c r="A1995" i="45" s="1"/>
  <c r="A1996" i="45" s="1"/>
  <c r="A1997" i="45" s="1"/>
  <c r="A1998" i="45" s="1"/>
  <c r="A1999" i="45" s="1"/>
  <c r="A2000" i="45" s="1"/>
  <c r="A2001" i="45" s="1"/>
  <c r="A2002" i="45" s="1"/>
  <c r="A2003" i="45" s="1"/>
  <c r="A2004" i="45" s="1"/>
  <c r="A2005" i="45" s="1"/>
  <c r="A2006" i="45" s="1"/>
  <c r="A2007" i="45" s="1"/>
  <c r="A2008" i="45" s="1"/>
  <c r="A2009" i="45" s="1"/>
  <c r="A2010" i="45" s="1"/>
  <c r="A2011" i="45" s="1"/>
  <c r="A2012" i="45" s="1"/>
  <c r="A2013" i="45" s="1"/>
  <c r="A2014" i="45" s="1"/>
  <c r="A2015" i="45" s="1"/>
  <c r="A2016" i="45" s="1"/>
  <c r="A2017" i="45" s="1"/>
  <c r="A2018" i="45" s="1"/>
  <c r="A2019" i="45" s="1"/>
  <c r="A2020" i="45" s="1"/>
  <c r="A2021" i="45" s="1"/>
  <c r="A2022" i="45" s="1"/>
  <c r="A2023" i="45" s="1"/>
  <c r="A2024" i="45" s="1"/>
  <c r="A2025" i="45" s="1"/>
  <c r="A2026" i="45" s="1"/>
  <c r="A2027" i="45" s="1"/>
  <c r="A2028" i="45" s="1"/>
  <c r="A2029" i="45" s="1"/>
  <c r="A2030" i="45" s="1"/>
  <c r="A2031" i="45" s="1"/>
  <c r="A2032" i="45" s="1"/>
  <c r="A2033" i="45" s="1"/>
  <c r="A2034" i="45" s="1"/>
  <c r="A2035" i="45" s="1"/>
  <c r="A2036" i="45" s="1"/>
  <c r="A2037" i="45" s="1"/>
  <c r="A2038" i="45" s="1"/>
  <c r="A2039" i="45" s="1"/>
  <c r="A2040" i="45" s="1"/>
  <c r="A2041" i="45" s="1"/>
  <c r="A2042" i="45" s="1"/>
  <c r="A2043" i="45" s="1"/>
  <c r="A2044" i="45" s="1"/>
  <c r="A2045" i="45" s="1"/>
  <c r="A2046" i="45" s="1"/>
  <c r="A2047" i="45" s="1"/>
  <c r="A2048" i="45" s="1"/>
  <c r="A2049" i="45" s="1"/>
  <c r="A2050" i="45" s="1"/>
  <c r="A2051" i="45" s="1"/>
  <c r="A2052" i="45" s="1"/>
  <c r="A2053" i="45" s="1"/>
  <c r="A2054" i="45" s="1"/>
  <c r="A2055" i="45" s="1"/>
  <c r="A2056" i="45" s="1"/>
  <c r="A2057" i="45" s="1"/>
  <c r="A2058" i="45" s="1"/>
  <c r="A2059" i="45" s="1"/>
  <c r="A2060" i="45" s="1"/>
  <c r="A2061" i="45" s="1"/>
  <c r="A2062" i="45" s="1"/>
  <c r="A2063" i="45" s="1"/>
  <c r="A2064" i="45" s="1"/>
  <c r="A2065" i="45" s="1"/>
  <c r="A2066" i="45" s="1"/>
  <c r="A2067" i="45" s="1"/>
  <c r="A2068" i="45" s="1"/>
  <c r="A2069" i="45" s="1"/>
  <c r="A2070" i="45" s="1"/>
  <c r="A2071" i="45" s="1"/>
  <c r="A2072" i="45" s="1"/>
  <c r="A2073" i="45" s="1"/>
  <c r="A2074" i="45" s="1"/>
  <c r="A2075" i="45" s="1"/>
  <c r="A2076" i="45" s="1"/>
  <c r="A2077" i="45" s="1"/>
  <c r="A2078" i="45" s="1"/>
  <c r="A2079" i="45" s="1"/>
  <c r="A2080" i="45" s="1"/>
  <c r="A2081" i="45" s="1"/>
  <c r="A2082" i="45" s="1"/>
  <c r="A2083" i="45" s="1"/>
  <c r="A2084" i="45" s="1"/>
  <c r="A2085" i="45" s="1"/>
  <c r="A2086" i="45" s="1"/>
  <c r="A2087" i="45" s="1"/>
  <c r="A2088" i="45" s="1"/>
  <c r="A2089" i="45" s="1"/>
  <c r="A2090" i="45" s="1"/>
  <c r="A2091" i="45" s="1"/>
  <c r="A2092" i="45" s="1"/>
  <c r="A2093" i="45" s="1"/>
  <c r="A2094" i="45" s="1"/>
  <c r="A2095" i="45" s="1"/>
  <c r="A2096" i="45" s="1"/>
  <c r="A2097" i="45" s="1"/>
  <c r="A2098" i="45" s="1"/>
  <c r="A2099" i="45" s="1"/>
  <c r="A2100" i="45" s="1"/>
  <c r="A2101" i="45" s="1"/>
  <c r="A2102" i="45" s="1"/>
  <c r="A2103" i="45" s="1"/>
  <c r="A2104" i="45" s="1"/>
  <c r="A2105" i="45" s="1"/>
  <c r="A2106" i="45" s="1"/>
  <c r="A2107" i="45" s="1"/>
  <c r="A2108" i="45" s="1"/>
  <c r="A2109" i="45" s="1"/>
  <c r="A2110" i="45" s="1"/>
  <c r="A2111" i="45" s="1"/>
  <c r="A2112" i="45" s="1"/>
  <c r="A2113" i="45" s="1"/>
  <c r="A2114" i="45" s="1"/>
  <c r="A2115" i="45" s="1"/>
  <c r="A2116" i="45" s="1"/>
  <c r="A2117" i="45" s="1"/>
  <c r="A2118" i="45" s="1"/>
  <c r="A2119" i="45" s="1"/>
  <c r="A2120" i="45" s="1"/>
  <c r="A2121" i="45" s="1"/>
  <c r="A2122" i="45" s="1"/>
  <c r="A2123" i="45" s="1"/>
  <c r="A2124" i="45" s="1"/>
  <c r="A2125" i="45" s="1"/>
  <c r="A2126" i="45" s="1"/>
  <c r="A2127" i="45" s="1"/>
  <c r="A2128" i="45" s="1"/>
  <c r="A2129" i="45" s="1"/>
  <c r="A2130" i="45" s="1"/>
  <c r="A2131" i="45" s="1"/>
  <c r="A2132" i="45" s="1"/>
  <c r="A2133" i="45" s="1"/>
  <c r="A2134" i="45" s="1"/>
  <c r="A2135" i="45" s="1"/>
  <c r="A2136" i="45" s="1"/>
  <c r="A2137" i="45" s="1"/>
  <c r="A2138" i="45" s="1"/>
  <c r="A2139" i="45" s="1"/>
  <c r="A2140" i="45" s="1"/>
  <c r="A2141" i="45" s="1"/>
  <c r="A2142" i="45" s="1"/>
  <c r="A2143" i="45" s="1"/>
  <c r="A2144" i="45" s="1"/>
  <c r="A2145" i="45" s="1"/>
  <c r="A2146" i="45" s="1"/>
  <c r="A2147" i="45" s="1"/>
  <c r="A2148" i="45" s="1"/>
  <c r="A2149" i="45" s="1"/>
  <c r="A2150" i="45" s="1"/>
  <c r="A2151" i="45" s="1"/>
  <c r="A2152" i="45" s="1"/>
  <c r="A2153" i="45" s="1"/>
  <c r="A2154" i="45" s="1"/>
  <c r="A2155" i="45" s="1"/>
  <c r="A2156" i="45" s="1"/>
  <c r="A2157" i="45" s="1"/>
  <c r="A2158" i="45" s="1"/>
  <c r="A2159" i="45" s="1"/>
  <c r="A2160" i="45" s="1"/>
  <c r="A2161" i="45" s="1"/>
  <c r="A2162" i="45" s="1"/>
  <c r="A2163" i="45" s="1"/>
  <c r="A2164" i="45" s="1"/>
  <c r="A2165" i="45" s="1"/>
  <c r="A2166" i="45" s="1"/>
  <c r="A2167" i="45" s="1"/>
  <c r="A2168" i="45" s="1"/>
  <c r="A2169" i="45" s="1"/>
  <c r="A2170" i="45" s="1"/>
  <c r="A2171" i="45" s="1"/>
  <c r="A2172" i="45" s="1"/>
  <c r="A2173" i="45" s="1"/>
  <c r="A2174" i="45" s="1"/>
  <c r="A2175" i="45" s="1"/>
  <c r="A2176" i="45" s="1"/>
  <c r="A2177" i="45" s="1"/>
  <c r="A2178" i="45" s="1"/>
  <c r="A2179" i="45" s="1"/>
  <c r="A2180" i="45" s="1"/>
  <c r="A2181" i="45" s="1"/>
  <c r="A2182" i="45" s="1"/>
  <c r="A2183" i="45" s="1"/>
  <c r="A2184" i="45" s="1"/>
  <c r="A2185" i="45" s="1"/>
  <c r="A2186" i="45" s="1"/>
  <c r="A2187" i="45" s="1"/>
  <c r="A2188" i="45" s="1"/>
  <c r="A2189" i="45" s="1"/>
  <c r="A2190" i="45" s="1"/>
  <c r="A2191" i="45" s="1"/>
  <c r="A2192" i="45" s="1"/>
  <c r="A2193" i="45" s="1"/>
  <c r="A2194" i="45" s="1"/>
  <c r="A2195" i="45" s="1"/>
  <c r="A2196" i="45" s="1"/>
  <c r="A2197" i="45" s="1"/>
  <c r="A2198" i="45" s="1"/>
  <c r="A2199" i="45" s="1"/>
  <c r="A2200" i="45" s="1"/>
  <c r="A2201" i="45" s="1"/>
  <c r="A2202" i="45" s="1"/>
  <c r="A2203" i="45" s="1"/>
  <c r="A2204" i="45" s="1"/>
  <c r="A2205" i="45" s="1"/>
  <c r="A2206" i="45" s="1"/>
  <c r="A2207" i="45" s="1"/>
  <c r="A2208" i="45" s="1"/>
  <c r="A2209" i="45" s="1"/>
  <c r="A2210" i="45" s="1"/>
  <c r="A2211" i="45" s="1"/>
  <c r="A2212" i="45" s="1"/>
  <c r="A2213" i="45" s="1"/>
  <c r="A2214" i="45" s="1"/>
  <c r="A2215" i="45" s="1"/>
  <c r="A2216" i="45" s="1"/>
  <c r="A2217" i="45" s="1"/>
  <c r="A2218" i="45" s="1"/>
  <c r="A2219" i="45" s="1"/>
  <c r="A2220" i="45" s="1"/>
  <c r="A2221" i="45" s="1"/>
  <c r="A2222" i="45" s="1"/>
  <c r="A2223" i="45" s="1"/>
  <c r="A2224" i="45" s="1"/>
  <c r="A2225" i="45" s="1"/>
  <c r="A2226" i="45" s="1"/>
  <c r="A2227" i="45" s="1"/>
  <c r="A2228" i="45" s="1"/>
  <c r="A2229" i="45" s="1"/>
  <c r="A2230" i="45" s="1"/>
  <c r="A2231" i="45" s="1"/>
  <c r="A2232" i="45" s="1"/>
  <c r="A2233" i="45" s="1"/>
  <c r="A2234" i="45" s="1"/>
  <c r="A2235" i="45" s="1"/>
  <c r="A2236" i="45" s="1"/>
  <c r="A2237" i="45" s="1"/>
  <c r="A2238" i="45" s="1"/>
  <c r="A2239" i="45" s="1"/>
  <c r="A2240" i="45" s="1"/>
  <c r="A2241" i="45" s="1"/>
  <c r="A2242" i="45" s="1"/>
  <c r="A2243" i="45" s="1"/>
  <c r="A2244" i="45" s="1"/>
  <c r="A2245" i="45" s="1"/>
  <c r="A2246" i="45" s="1"/>
  <c r="A2247" i="45" s="1"/>
  <c r="A2248" i="45" s="1"/>
  <c r="A2249" i="45" s="1"/>
  <c r="A2250" i="45" s="1"/>
  <c r="A2251" i="45" s="1"/>
  <c r="A2252" i="45" s="1"/>
  <c r="A2253" i="45" s="1"/>
  <c r="A2254" i="45" s="1"/>
  <c r="A2255" i="45" s="1"/>
  <c r="A2256" i="45" s="1"/>
  <c r="A2257" i="45" s="1"/>
  <c r="A2258" i="45" s="1"/>
  <c r="A2259" i="45" s="1"/>
  <c r="A2260" i="45" s="1"/>
  <c r="A2261" i="45" s="1"/>
  <c r="A2262" i="45" s="1"/>
  <c r="A2263" i="45" s="1"/>
  <c r="A2264" i="45" s="1"/>
  <c r="A2265" i="45" s="1"/>
  <c r="A2266" i="45" s="1"/>
  <c r="A2267" i="45" s="1"/>
  <c r="A2268" i="45" s="1"/>
  <c r="A2269" i="45" s="1"/>
  <c r="A2270" i="45" s="1"/>
  <c r="A2271" i="45" s="1"/>
  <c r="A2272" i="45" s="1"/>
  <c r="A2273" i="45" s="1"/>
  <c r="A2274" i="45" s="1"/>
  <c r="A2275" i="45" s="1"/>
  <c r="A2276" i="45" s="1"/>
  <c r="A2277" i="45" s="1"/>
  <c r="A2278" i="45" s="1"/>
  <c r="A2279" i="45" s="1"/>
  <c r="A2280" i="45" s="1"/>
  <c r="A2281" i="45" s="1"/>
  <c r="A2282" i="45" s="1"/>
  <c r="A2283" i="45" s="1"/>
  <c r="A2284" i="45" s="1"/>
  <c r="A2285" i="45" s="1"/>
  <c r="A2286" i="45" s="1"/>
  <c r="A2287" i="45" s="1"/>
  <c r="A2288" i="45" s="1"/>
  <c r="A2289" i="45" s="1"/>
  <c r="A2290" i="45" s="1"/>
  <c r="A2291" i="45" s="1"/>
  <c r="A2292" i="45" s="1"/>
  <c r="A2293" i="45" s="1"/>
  <c r="A2294" i="45" s="1"/>
  <c r="A2295" i="45" s="1"/>
  <c r="A2296" i="45" s="1"/>
  <c r="A2297" i="45" s="1"/>
  <c r="A2298" i="45" s="1"/>
  <c r="A2299" i="45" s="1"/>
  <c r="A2300" i="45" s="1"/>
  <c r="A2301" i="45" s="1"/>
  <c r="A2302" i="45" s="1"/>
  <c r="A2303" i="45" s="1"/>
  <c r="A2304" i="45" s="1"/>
  <c r="A2305" i="45" s="1"/>
  <c r="A2306" i="45" s="1"/>
  <c r="A2307" i="45" s="1"/>
  <c r="A2308" i="45" s="1"/>
  <c r="A2309" i="45" s="1"/>
  <c r="A2310" i="45" s="1"/>
  <c r="A2311" i="45" s="1"/>
  <c r="A2312" i="45" s="1"/>
  <c r="A2313" i="45" s="1"/>
  <c r="A2314" i="45" s="1"/>
  <c r="A2315" i="45" s="1"/>
  <c r="A2316" i="45" s="1"/>
  <c r="A2317" i="45" s="1"/>
  <c r="A2318" i="45" s="1"/>
  <c r="A2319" i="45" s="1"/>
  <c r="A2320" i="45" s="1"/>
  <c r="A2321" i="45" s="1"/>
  <c r="A2322" i="45" s="1"/>
  <c r="A2323" i="45" s="1"/>
  <c r="A2324" i="45" s="1"/>
  <c r="A2325" i="45" s="1"/>
  <c r="A2326" i="45" s="1"/>
  <c r="A2327" i="45" s="1"/>
  <c r="A2328" i="45" s="1"/>
  <c r="A2329" i="45" s="1"/>
  <c r="A2330" i="45" s="1"/>
  <c r="A2331" i="45" s="1"/>
  <c r="A2332" i="45" s="1"/>
  <c r="A2333" i="45" s="1"/>
  <c r="A2334" i="45" s="1"/>
  <c r="A2335" i="45" s="1"/>
  <c r="A2336" i="45" s="1"/>
  <c r="A2337" i="45" s="1"/>
  <c r="A2338" i="45" s="1"/>
  <c r="A2339" i="45" s="1"/>
  <c r="A2340" i="45" s="1"/>
  <c r="A2341" i="45" s="1"/>
  <c r="A2342" i="45" s="1"/>
  <c r="A2343" i="45" s="1"/>
  <c r="A2344" i="45" s="1"/>
  <c r="A2345" i="45" s="1"/>
  <c r="A2346" i="45" s="1"/>
  <c r="A2347" i="45" s="1"/>
  <c r="A2348" i="45" s="1"/>
  <c r="A2349" i="45" s="1"/>
  <c r="A2350" i="45" s="1"/>
  <c r="A2351" i="45" s="1"/>
  <c r="A2352" i="45" s="1"/>
  <c r="A2353" i="45" s="1"/>
  <c r="A2354" i="45" s="1"/>
  <c r="A2355" i="45" s="1"/>
  <c r="A2356" i="45" s="1"/>
  <c r="A2357" i="45" s="1"/>
  <c r="A2358" i="45" s="1"/>
  <c r="A2359" i="45" s="1"/>
  <c r="A2360" i="45" s="1"/>
  <c r="A2361" i="45" s="1"/>
  <c r="A2362" i="45" s="1"/>
  <c r="A2363" i="45" s="1"/>
  <c r="A2364" i="45" s="1"/>
  <c r="A2365" i="45" s="1"/>
  <c r="A2366" i="45" s="1"/>
  <c r="A2367" i="45" s="1"/>
  <c r="A2368" i="45" s="1"/>
  <c r="A2369" i="45" s="1"/>
  <c r="A2370" i="45" s="1"/>
  <c r="A2371" i="45" s="1"/>
  <c r="A2372" i="45" s="1"/>
  <c r="A2373" i="45" s="1"/>
  <c r="A2374" i="45" s="1"/>
  <c r="A2375" i="45" s="1"/>
  <c r="A2376" i="45" s="1"/>
  <c r="A2377" i="45" s="1"/>
  <c r="A2378" i="45" s="1"/>
  <c r="A2379" i="45" s="1"/>
  <c r="A2380" i="45" s="1"/>
  <c r="A2381" i="45" s="1"/>
  <c r="A2382" i="45" s="1"/>
  <c r="A2383" i="45" s="1"/>
  <c r="A2384" i="45" s="1"/>
  <c r="A2385" i="45" s="1"/>
  <c r="A2386" i="45" s="1"/>
  <c r="A2387" i="45" s="1"/>
  <c r="A2388" i="45" s="1"/>
  <c r="A2389" i="45" s="1"/>
  <c r="A2390" i="45" s="1"/>
  <c r="A2391" i="45" s="1"/>
  <c r="A2392" i="45" s="1"/>
  <c r="A2393" i="45" s="1"/>
  <c r="A2394" i="45" s="1"/>
  <c r="A2395" i="45" s="1"/>
  <c r="A2396" i="45" s="1"/>
  <c r="A2397" i="45" s="1"/>
  <c r="A2398" i="45" s="1"/>
  <c r="A2399" i="45" s="1"/>
  <c r="A2400" i="45" s="1"/>
  <c r="A2401" i="45" s="1"/>
  <c r="A2402" i="45" s="1"/>
  <c r="A2403" i="45" s="1"/>
  <c r="A2404" i="45" s="1"/>
  <c r="A2405" i="45" s="1"/>
  <c r="A2406" i="45" s="1"/>
  <c r="A2407" i="45" s="1"/>
  <c r="A2408" i="45" s="1"/>
  <c r="A2409" i="45" s="1"/>
  <c r="A2410" i="45" s="1"/>
  <c r="A2411" i="45" s="1"/>
  <c r="A2412" i="45" s="1"/>
  <c r="A2413" i="45" s="1"/>
  <c r="A2414" i="45" s="1"/>
  <c r="A2415" i="45" s="1"/>
  <c r="A2416" i="45" s="1"/>
  <c r="A2417" i="45" s="1"/>
  <c r="A2418" i="45" s="1"/>
  <c r="A2419" i="45" s="1"/>
  <c r="A2420" i="45" s="1"/>
  <c r="A2421" i="45" s="1"/>
  <c r="A2422" i="45" s="1"/>
  <c r="A2423" i="45" s="1"/>
  <c r="A2424" i="45" s="1"/>
  <c r="A2425" i="45" s="1"/>
  <c r="A2426" i="45" s="1"/>
  <c r="A2427" i="45" s="1"/>
  <c r="A2428" i="45" s="1"/>
  <c r="A2429" i="45" s="1"/>
  <c r="A2430" i="45" s="1"/>
  <c r="A2431" i="45" s="1"/>
  <c r="A2432" i="45" s="1"/>
  <c r="A2433" i="45" s="1"/>
  <c r="A2434" i="45" s="1"/>
  <c r="A2435" i="45" s="1"/>
  <c r="A2436" i="45" s="1"/>
  <c r="A2437" i="45" s="1"/>
  <c r="A2438" i="45" s="1"/>
  <c r="A2439" i="45" s="1"/>
  <c r="A2440" i="45" s="1"/>
  <c r="A2441" i="45" s="1"/>
  <c r="A2442" i="45" s="1"/>
  <c r="A2443" i="45" s="1"/>
  <c r="A2444" i="45" s="1"/>
  <c r="A2445" i="45" s="1"/>
  <c r="A2446" i="45" s="1"/>
  <c r="A2447" i="45" s="1"/>
  <c r="A2448" i="45" s="1"/>
  <c r="A2449" i="45" s="1"/>
  <c r="A2450" i="45" s="1"/>
  <c r="A2451" i="45" s="1"/>
  <c r="A2452" i="45" s="1"/>
  <c r="A2453" i="45" s="1"/>
  <c r="A2454" i="45" s="1"/>
  <c r="A2455" i="45" s="1"/>
  <c r="A2456" i="45" s="1"/>
  <c r="A2457" i="45" s="1"/>
  <c r="A2458" i="45" s="1"/>
  <c r="A2459" i="45" s="1"/>
  <c r="A2460" i="45" s="1"/>
  <c r="A2461" i="45" s="1"/>
  <c r="A2462" i="45" s="1"/>
  <c r="A2463" i="45" s="1"/>
  <c r="A2464" i="45" s="1"/>
  <c r="A2465" i="45" s="1"/>
  <c r="A2466" i="45" s="1"/>
  <c r="A2467" i="45" s="1"/>
  <c r="A2468" i="45" s="1"/>
  <c r="A2469" i="45" s="1"/>
  <c r="A2470" i="45" s="1"/>
  <c r="A2471" i="45" s="1"/>
  <c r="A2472" i="45" s="1"/>
  <c r="A2473" i="45" s="1"/>
  <c r="A2474" i="45" s="1"/>
  <c r="A2475" i="45" s="1"/>
  <c r="A2476" i="45" s="1"/>
  <c r="A2477" i="45" s="1"/>
  <c r="A2478" i="45" s="1"/>
  <c r="A2479" i="45" s="1"/>
  <c r="A2480" i="45" s="1"/>
  <c r="A2481" i="45" s="1"/>
  <c r="A2482" i="45" s="1"/>
  <c r="A2483" i="45" s="1"/>
  <c r="A2484" i="45" s="1"/>
  <c r="A2485" i="45" s="1"/>
  <c r="A2486" i="45" s="1"/>
  <c r="A2487" i="45" s="1"/>
  <c r="A2488" i="45" s="1"/>
  <c r="A2489" i="45" s="1"/>
  <c r="A2490" i="45" s="1"/>
  <c r="A2491" i="45" s="1"/>
  <c r="A2492" i="45" s="1"/>
  <c r="A2493" i="45" s="1"/>
  <c r="A2494" i="45" s="1"/>
  <c r="A2495" i="45" s="1"/>
  <c r="A2496" i="45" s="1"/>
  <c r="A2497" i="45" s="1"/>
  <c r="A2498" i="45" s="1"/>
  <c r="A2499" i="45" s="1"/>
  <c r="A2500" i="45" s="1"/>
  <c r="A2501" i="45" s="1"/>
  <c r="A2502" i="45" s="1"/>
  <c r="A2503" i="45" s="1"/>
  <c r="A2504" i="45" s="1"/>
  <c r="A2505" i="45" s="1"/>
  <c r="A2506" i="45" s="1"/>
  <c r="A2507" i="45" s="1"/>
  <c r="A2508" i="45" s="1"/>
  <c r="A2509" i="45" s="1"/>
  <c r="A2510" i="45" s="1"/>
  <c r="A2511" i="45" s="1"/>
  <c r="A2512" i="45" s="1"/>
  <c r="A2513" i="45" s="1"/>
  <c r="A2514" i="45" s="1"/>
  <c r="A2515" i="45" s="1"/>
  <c r="A2516" i="45" s="1"/>
  <c r="A2517" i="45" s="1"/>
  <c r="A2518" i="45" s="1"/>
  <c r="A2519" i="45" s="1"/>
  <c r="A2520" i="45" s="1"/>
  <c r="A2521" i="45" s="1"/>
  <c r="A2522" i="45" s="1"/>
  <c r="A2523" i="45" s="1"/>
  <c r="A2524" i="45" s="1"/>
  <c r="A2525" i="45" s="1"/>
  <c r="A2526" i="45" s="1"/>
  <c r="A2527" i="45" s="1"/>
  <c r="A2528" i="45" s="1"/>
  <c r="A2529" i="45" s="1"/>
  <c r="A2530" i="45" s="1"/>
  <c r="A2531" i="45" s="1"/>
  <c r="A2532" i="45" s="1"/>
  <c r="A2533" i="45" s="1"/>
  <c r="A2534" i="45" s="1"/>
  <c r="A2535" i="45" s="1"/>
  <c r="A2536" i="45" s="1"/>
  <c r="A2537" i="45" s="1"/>
  <c r="A2538" i="45" s="1"/>
  <c r="A2539" i="45" s="1"/>
  <c r="A2540" i="45" s="1"/>
  <c r="A2541" i="45" s="1"/>
  <c r="A2542" i="45" s="1"/>
  <c r="A2543" i="45" s="1"/>
  <c r="A2544" i="45" s="1"/>
  <c r="A2545" i="45" s="1"/>
  <c r="A2546" i="45" s="1"/>
  <c r="A2547" i="45" s="1"/>
  <c r="A2548" i="45" s="1"/>
  <c r="A2549" i="45" s="1"/>
  <c r="A2550" i="45" s="1"/>
  <c r="A2551" i="45" s="1"/>
  <c r="A2552" i="45" s="1"/>
  <c r="A2553" i="45" s="1"/>
  <c r="A2554" i="45" s="1"/>
  <c r="A2555" i="45" s="1"/>
  <c r="A2556" i="45" s="1"/>
  <c r="A2557" i="45" s="1"/>
  <c r="A2558" i="45" s="1"/>
  <c r="A2559" i="45" s="1"/>
  <c r="A2560" i="45" s="1"/>
  <c r="A2561" i="45" s="1"/>
  <c r="A2562" i="45" s="1"/>
  <c r="A2563" i="45" s="1"/>
  <c r="A2564" i="45" s="1"/>
  <c r="A2565" i="45" s="1"/>
  <c r="A2566" i="45" s="1"/>
  <c r="A2567" i="45" s="1"/>
  <c r="A2568" i="45" s="1"/>
  <c r="A2569" i="45" s="1"/>
  <c r="A2570" i="45" s="1"/>
  <c r="A2571" i="45" s="1"/>
  <c r="A2572" i="45" s="1"/>
  <c r="A2573" i="45" s="1"/>
  <c r="A2574" i="45" s="1"/>
  <c r="A2575" i="45" s="1"/>
  <c r="A2576" i="45" s="1"/>
  <c r="A2577" i="45" s="1"/>
  <c r="A2578" i="45" s="1"/>
  <c r="A2579" i="45" s="1"/>
  <c r="A2580" i="45" s="1"/>
  <c r="A2581" i="45" s="1"/>
  <c r="A2582" i="45" s="1"/>
  <c r="A2583" i="45" s="1"/>
  <c r="A2584" i="45" s="1"/>
  <c r="A2585" i="45" s="1"/>
  <c r="A2586" i="45" s="1"/>
  <c r="A2587" i="45" s="1"/>
  <c r="A2588" i="45" s="1"/>
  <c r="A2589" i="45" s="1"/>
  <c r="A2590" i="45" s="1"/>
  <c r="A2591" i="45" s="1"/>
  <c r="A2592" i="45" s="1"/>
  <c r="A2593" i="45" s="1"/>
  <c r="A2594" i="45" s="1"/>
  <c r="A2595" i="45" s="1"/>
  <c r="A2596" i="45" s="1"/>
  <c r="A2597" i="45" s="1"/>
  <c r="A2598" i="45" s="1"/>
  <c r="A2599" i="45" s="1"/>
  <c r="A2600" i="45" s="1"/>
  <c r="A2601" i="45" s="1"/>
  <c r="A2602" i="45" s="1"/>
  <c r="A2603" i="45" s="1"/>
  <c r="A2604" i="45" s="1"/>
  <c r="A2605" i="45" s="1"/>
  <c r="A2606" i="45" s="1"/>
  <c r="A2607" i="45" s="1"/>
  <c r="A2608" i="45" s="1"/>
  <c r="A2609" i="45" s="1"/>
  <c r="A2610" i="45" s="1"/>
  <c r="A2611" i="45" s="1"/>
  <c r="A2612" i="45" s="1"/>
  <c r="A2613" i="45" s="1"/>
  <c r="A2614" i="45" s="1"/>
  <c r="A2615" i="45" s="1"/>
  <c r="A2616" i="45" s="1"/>
  <c r="A2617" i="45" s="1"/>
  <c r="A2618" i="45" s="1"/>
  <c r="A2619" i="45" s="1"/>
  <c r="A2620" i="45" s="1"/>
  <c r="A2621" i="45" s="1"/>
  <c r="A2622" i="45" s="1"/>
  <c r="A2623" i="45" s="1"/>
  <c r="A2624" i="45" s="1"/>
  <c r="A2625" i="45" s="1"/>
  <c r="A2626" i="45" s="1"/>
  <c r="A2627" i="45" s="1"/>
  <c r="A2628" i="45" s="1"/>
  <c r="A2629" i="45" s="1"/>
  <c r="A2630" i="45" s="1"/>
  <c r="A2631" i="45" s="1"/>
  <c r="A2632" i="45" s="1"/>
  <c r="A2633" i="45" s="1"/>
  <c r="A2634" i="45" s="1"/>
  <c r="A2635" i="45" s="1"/>
  <c r="A2636" i="45" s="1"/>
  <c r="A2637" i="45" s="1"/>
  <c r="A2638" i="45" s="1"/>
  <c r="A2639" i="45" s="1"/>
  <c r="A2640" i="45" s="1"/>
  <c r="A2641" i="45" s="1"/>
  <c r="A2642" i="45" s="1"/>
  <c r="A2643" i="45" s="1"/>
  <c r="A2644" i="45" s="1"/>
  <c r="A2645" i="45" s="1"/>
  <c r="A2646" i="45" s="1"/>
  <c r="A2647" i="45" s="1"/>
  <c r="A2648" i="45" s="1"/>
  <c r="A2649" i="45" s="1"/>
  <c r="A2650" i="45" s="1"/>
  <c r="A2651" i="45" s="1"/>
  <c r="A2652" i="45" s="1"/>
  <c r="A2653" i="45" s="1"/>
  <c r="A2654" i="45" s="1"/>
  <c r="A2655" i="45" s="1"/>
  <c r="A2656" i="45" s="1"/>
  <c r="A2657" i="45" s="1"/>
  <c r="A2658" i="45" s="1"/>
  <c r="A2659" i="45" s="1"/>
  <c r="A2660" i="45" s="1"/>
  <c r="A2661" i="45" s="1"/>
  <c r="A2662" i="45" s="1"/>
  <c r="A2663" i="45" s="1"/>
  <c r="A2664" i="45" s="1"/>
  <c r="A2665" i="45" s="1"/>
  <c r="A2666" i="45" s="1"/>
  <c r="A2667" i="45" s="1"/>
  <c r="A2668" i="45" s="1"/>
  <c r="A2669" i="45" s="1"/>
  <c r="A2670" i="45" s="1"/>
  <c r="A2671" i="45" s="1"/>
  <c r="A2672" i="45" s="1"/>
  <c r="A2673" i="45" s="1"/>
  <c r="A2674" i="45" s="1"/>
  <c r="A2675" i="45" s="1"/>
  <c r="A2676" i="45" s="1"/>
  <c r="A2677" i="45" s="1"/>
  <c r="A2678" i="45" s="1"/>
  <c r="A2679" i="45" s="1"/>
  <c r="A2680" i="45" s="1"/>
  <c r="A2681" i="45" s="1"/>
  <c r="A2682" i="45" s="1"/>
  <c r="A2683" i="45" s="1"/>
  <c r="A2684" i="45" s="1"/>
  <c r="A2685" i="45" s="1"/>
  <c r="A2686" i="45" s="1"/>
  <c r="A2687" i="45" s="1"/>
  <c r="A2688" i="45" s="1"/>
  <c r="A2689" i="45" s="1"/>
  <c r="A2690" i="45" s="1"/>
  <c r="A2691" i="45" s="1"/>
  <c r="A2692" i="45" s="1"/>
  <c r="A2693" i="45" s="1"/>
  <c r="A2694" i="45" s="1"/>
  <c r="A2695" i="45" s="1"/>
  <c r="A2696" i="45" s="1"/>
  <c r="A2697" i="45" s="1"/>
  <c r="A2698" i="45" s="1"/>
  <c r="A2699" i="45" s="1"/>
  <c r="A2700" i="45" s="1"/>
  <c r="A2701" i="45" s="1"/>
  <c r="A2702" i="45" s="1"/>
  <c r="A2703" i="45" s="1"/>
  <c r="A2704" i="45" s="1"/>
  <c r="A2705" i="45" s="1"/>
  <c r="A2706" i="45" s="1"/>
  <c r="A2707" i="45" s="1"/>
  <c r="A2708" i="45" s="1"/>
  <c r="A2709" i="45" s="1"/>
  <c r="A2710" i="45" s="1"/>
  <c r="A2711" i="45" s="1"/>
  <c r="A2712" i="45" s="1"/>
  <c r="A2713" i="45" s="1"/>
  <c r="A2714" i="45" s="1"/>
  <c r="A2715" i="45" s="1"/>
  <c r="A2716" i="45" s="1"/>
  <c r="A2717" i="45" s="1"/>
  <c r="A2718" i="45" s="1"/>
  <c r="A2719" i="45" s="1"/>
  <c r="A2720" i="45" s="1"/>
  <c r="A2721" i="45" s="1"/>
  <c r="A2722" i="45" s="1"/>
  <c r="A2723" i="45" s="1"/>
  <c r="A2724" i="45" s="1"/>
  <c r="A2725" i="45" s="1"/>
  <c r="A2726" i="45" s="1"/>
  <c r="A2727" i="45" s="1"/>
  <c r="A2728" i="45" s="1"/>
  <c r="A2729" i="45" s="1"/>
  <c r="A2730" i="45" s="1"/>
  <c r="A2731" i="45" s="1"/>
  <c r="A2732" i="45" s="1"/>
  <c r="A2733" i="45" s="1"/>
  <c r="A2734" i="45" s="1"/>
  <c r="A2735" i="45" s="1"/>
  <c r="A2736" i="45" s="1"/>
  <c r="A2737" i="45" s="1"/>
  <c r="A2738" i="45" s="1"/>
  <c r="A2739" i="45" s="1"/>
  <c r="A2740" i="45" s="1"/>
  <c r="A2741" i="45" s="1"/>
  <c r="A2742" i="45" s="1"/>
  <c r="A2743" i="45" s="1"/>
  <c r="A2744" i="45" s="1"/>
  <c r="A2745" i="45" s="1"/>
  <c r="A2746" i="45" s="1"/>
  <c r="A2747" i="45" s="1"/>
  <c r="A2748" i="45" s="1"/>
  <c r="A2749" i="45" s="1"/>
  <c r="A2750" i="45" s="1"/>
  <c r="A2751" i="45" s="1"/>
  <c r="A2752" i="45" s="1"/>
  <c r="A2753" i="45" s="1"/>
  <c r="A2754" i="45" s="1"/>
  <c r="A2755" i="45" s="1"/>
  <c r="A2756" i="45" s="1"/>
  <c r="A2757" i="45" s="1"/>
  <c r="A2758" i="45" s="1"/>
  <c r="A2759" i="45" s="1"/>
  <c r="A2760" i="45" s="1"/>
  <c r="A2761" i="45" s="1"/>
  <c r="A2762" i="45" s="1"/>
  <c r="A2763" i="45" s="1"/>
  <c r="A2764" i="45" s="1"/>
  <c r="A2765" i="45" s="1"/>
  <c r="A2766" i="45" s="1"/>
  <c r="A2767" i="45" s="1"/>
  <c r="A2768" i="45" s="1"/>
  <c r="A2769" i="45" s="1"/>
  <c r="A2770" i="45" s="1"/>
  <c r="A2771" i="45" s="1"/>
  <c r="A2772" i="45" s="1"/>
  <c r="A2773" i="45" s="1"/>
  <c r="A2774" i="45" s="1"/>
  <c r="A2775" i="45" s="1"/>
  <c r="A2776" i="45" s="1"/>
  <c r="A2777" i="45" s="1"/>
  <c r="A2778" i="45" s="1"/>
  <c r="A2779" i="45" s="1"/>
  <c r="A2780" i="45" s="1"/>
  <c r="A2781" i="45" s="1"/>
  <c r="A2782" i="45" s="1"/>
  <c r="A2783" i="45" s="1"/>
  <c r="A2784" i="45" s="1"/>
  <c r="A2785" i="45" s="1"/>
  <c r="A2786" i="45" s="1"/>
  <c r="A2787" i="45" s="1"/>
  <c r="A2788" i="45" s="1"/>
  <c r="A2789" i="45" s="1"/>
  <c r="A2790" i="45" s="1"/>
  <c r="A2791" i="45" s="1"/>
  <c r="A2792" i="45" s="1"/>
  <c r="A2793" i="45" s="1"/>
  <c r="A2794" i="45" s="1"/>
  <c r="A2795" i="45" s="1"/>
  <c r="A2796" i="45" s="1"/>
  <c r="A2797" i="45" s="1"/>
  <c r="A2798" i="45" s="1"/>
  <c r="A2799" i="45" s="1"/>
  <c r="A2800" i="45" s="1"/>
  <c r="A2801" i="45" s="1"/>
  <c r="A2802" i="45" s="1"/>
  <c r="A2803" i="45" s="1"/>
  <c r="A2804" i="45" s="1"/>
  <c r="A2805" i="45" s="1"/>
  <c r="A2806" i="45" s="1"/>
  <c r="A2807" i="45" s="1"/>
  <c r="A2808" i="45" s="1"/>
  <c r="A2809" i="45" s="1"/>
  <c r="A2810" i="45" s="1"/>
  <c r="A2811" i="45" s="1"/>
  <c r="A2812" i="45" s="1"/>
  <c r="A2813" i="45" s="1"/>
  <c r="A2814" i="45" s="1"/>
  <c r="A2815" i="45" s="1"/>
  <c r="A2816" i="45" s="1"/>
  <c r="A2817" i="45" s="1"/>
  <c r="A2818" i="45" s="1"/>
  <c r="A2819" i="45" s="1"/>
  <c r="A2820" i="45" s="1"/>
  <c r="A2821" i="45" s="1"/>
  <c r="A2822" i="45" s="1"/>
  <c r="A2823" i="45" s="1"/>
  <c r="A2824" i="45" s="1"/>
  <c r="A2825" i="45" s="1"/>
  <c r="A2826" i="45" s="1"/>
  <c r="A2827" i="45" s="1"/>
  <c r="A2828" i="45" s="1"/>
  <c r="A2829" i="45" s="1"/>
  <c r="A2830" i="45" s="1"/>
  <c r="A2831" i="45" s="1"/>
  <c r="A2832" i="45" s="1"/>
  <c r="A2833" i="45" s="1"/>
  <c r="A2834" i="45" s="1"/>
  <c r="A2835" i="45" s="1"/>
  <c r="A2836" i="45" s="1"/>
  <c r="A2837" i="45" s="1"/>
  <c r="A2838" i="45" s="1"/>
  <c r="A2839" i="45" s="1"/>
  <c r="A2840" i="45" s="1"/>
  <c r="A2841" i="45" s="1"/>
  <c r="A2842" i="45" s="1"/>
  <c r="A2843" i="45" s="1"/>
  <c r="A2844" i="45" s="1"/>
  <c r="A2845" i="45" s="1"/>
  <c r="A2846" i="45" s="1"/>
  <c r="A2847" i="45" s="1"/>
  <c r="A2848" i="45" s="1"/>
  <c r="A2849" i="45" s="1"/>
  <c r="A2850" i="45" s="1"/>
  <c r="A2851" i="45" s="1"/>
  <c r="A2852" i="45" s="1"/>
  <c r="A2853" i="45" s="1"/>
  <c r="A2854" i="45" s="1"/>
  <c r="A2855" i="45" s="1"/>
  <c r="A2856" i="45" s="1"/>
  <c r="A2857" i="45" s="1"/>
  <c r="A2858" i="45" s="1"/>
  <c r="A2859" i="45" s="1"/>
  <c r="A2860" i="45" s="1"/>
  <c r="A2861" i="45" s="1"/>
  <c r="A2862" i="45" s="1"/>
  <c r="A2863" i="45" s="1"/>
  <c r="A2864" i="45" s="1"/>
  <c r="A2865" i="45" s="1"/>
  <c r="A2866" i="45" s="1"/>
  <c r="A2867" i="45" s="1"/>
  <c r="A2868" i="45" s="1"/>
  <c r="A2869" i="45" s="1"/>
  <c r="A2870" i="45" s="1"/>
  <c r="A2871" i="45" s="1"/>
  <c r="A2872" i="45" s="1"/>
  <c r="A2873" i="45" s="1"/>
  <c r="A2874" i="45" s="1"/>
  <c r="A2875" i="45" s="1"/>
  <c r="A2876" i="45" s="1"/>
  <c r="A2877" i="45" s="1"/>
  <c r="A2878" i="45" s="1"/>
  <c r="A2879" i="45" s="1"/>
  <c r="A2880" i="45" s="1"/>
  <c r="A2881" i="45" s="1"/>
  <c r="A2882" i="45" s="1"/>
  <c r="A2883" i="45" s="1"/>
  <c r="A2884" i="45" s="1"/>
  <c r="A2885" i="45" s="1"/>
  <c r="A2886" i="45" s="1"/>
  <c r="A2887" i="45" s="1"/>
  <c r="A2888" i="45" s="1"/>
  <c r="A2889" i="45" s="1"/>
  <c r="A2890" i="45" s="1"/>
  <c r="A2891" i="45" s="1"/>
  <c r="A2892" i="45" s="1"/>
  <c r="A2893" i="45" s="1"/>
  <c r="A2894" i="45" s="1"/>
  <c r="A2895" i="45" s="1"/>
  <c r="A2896" i="45" s="1"/>
  <c r="A2897" i="45" s="1"/>
  <c r="A2898" i="45" s="1"/>
  <c r="A2899" i="45" s="1"/>
  <c r="A2900" i="45" s="1"/>
  <c r="A2901" i="45" s="1"/>
  <c r="A2902" i="45" s="1"/>
  <c r="A2903" i="45" s="1"/>
  <c r="A2904" i="45" s="1"/>
  <c r="A2905" i="45" s="1"/>
  <c r="A2906" i="45" s="1"/>
  <c r="A2907" i="45" s="1"/>
  <c r="A2908" i="45" s="1"/>
  <c r="A2909" i="45" s="1"/>
  <c r="A2910" i="45" s="1"/>
  <c r="A2911" i="45" s="1"/>
  <c r="A2912" i="45" s="1"/>
  <c r="A2913" i="45" s="1"/>
  <c r="A2914" i="45" s="1"/>
  <c r="A2915" i="45" s="1"/>
  <c r="A2916" i="45" s="1"/>
  <c r="A2917" i="45" s="1"/>
  <c r="A2918" i="45" s="1"/>
  <c r="A2919" i="45" s="1"/>
  <c r="A2920" i="45" s="1"/>
  <c r="A2921" i="45" s="1"/>
  <c r="A2922" i="45" s="1"/>
  <c r="A2923" i="45" s="1"/>
  <c r="A2924" i="45" s="1"/>
  <c r="A2925" i="45" s="1"/>
  <c r="A2926" i="45" s="1"/>
  <c r="A2927" i="45" s="1"/>
  <c r="A2928" i="45" s="1"/>
  <c r="A2929" i="45" s="1"/>
  <c r="A2930" i="45" s="1"/>
  <c r="A2931" i="45" s="1"/>
  <c r="A2932" i="45" s="1"/>
  <c r="A2933" i="45" s="1"/>
  <c r="A2934" i="45" s="1"/>
  <c r="A2935" i="45" s="1"/>
  <c r="A2936" i="45" s="1"/>
  <c r="A2937" i="45" s="1"/>
  <c r="A2938" i="45" s="1"/>
  <c r="A2939" i="45" s="1"/>
  <c r="A2940" i="45" s="1"/>
  <c r="A2941" i="45" s="1"/>
  <c r="A2942" i="45" s="1"/>
  <c r="A2943" i="45" s="1"/>
  <c r="A2944" i="45" s="1"/>
  <c r="A2945" i="45" s="1"/>
  <c r="A2946" i="45" s="1"/>
  <c r="A2947" i="45" s="1"/>
  <c r="A2948" i="45" s="1"/>
  <c r="A2949" i="45" s="1"/>
  <c r="A2950" i="45" s="1"/>
  <c r="A2951" i="45" s="1"/>
  <c r="A2952" i="45" s="1"/>
  <c r="A2953" i="45" s="1"/>
  <c r="A2954" i="45" s="1"/>
  <c r="A2955" i="45" s="1"/>
  <c r="A2956" i="45" s="1"/>
  <c r="A2957" i="45" s="1"/>
  <c r="A2958" i="45" s="1"/>
  <c r="A2959" i="45" s="1"/>
  <c r="A2960" i="45" s="1"/>
  <c r="A2961" i="45" s="1"/>
  <c r="A2962" i="45" s="1"/>
  <c r="A2963" i="45" s="1"/>
  <c r="A2964" i="45" s="1"/>
  <c r="A2965" i="45" s="1"/>
  <c r="A2966" i="45" s="1"/>
  <c r="A2967" i="45" s="1"/>
  <c r="A2968" i="45" s="1"/>
  <c r="A2969" i="45" s="1"/>
  <c r="A2970" i="45" s="1"/>
  <c r="A2971" i="45" s="1"/>
  <c r="A2972" i="45" s="1"/>
  <c r="A2973" i="45" s="1"/>
  <c r="A2974" i="45" s="1"/>
  <c r="A2975" i="45" s="1"/>
  <c r="A2976" i="45" s="1"/>
  <c r="A2977" i="45" s="1"/>
  <c r="A2978" i="45" s="1"/>
  <c r="A2979" i="45" s="1"/>
  <c r="A2980" i="45" s="1"/>
  <c r="A2981" i="45" s="1"/>
  <c r="A2982" i="45" s="1"/>
  <c r="A2983" i="45" s="1"/>
  <c r="A2984" i="45" s="1"/>
  <c r="A2985" i="45" s="1"/>
  <c r="A2986" i="45" s="1"/>
  <c r="A2987" i="45" s="1"/>
  <c r="A2988" i="45" s="1"/>
  <c r="A2989" i="45" s="1"/>
  <c r="A2990" i="45" s="1"/>
  <c r="A2991" i="45" s="1"/>
  <c r="A2992" i="45" s="1"/>
  <c r="A2993" i="45" s="1"/>
  <c r="A2994" i="45" s="1"/>
  <c r="A2995" i="45" s="1"/>
  <c r="A2996" i="45" s="1"/>
  <c r="A2997" i="45" s="1"/>
  <c r="A2998" i="45" s="1"/>
  <c r="A2999" i="45" s="1"/>
  <c r="A3000" i="45" s="1"/>
  <c r="A3001" i="45" s="1"/>
  <c r="A3002" i="45" s="1"/>
  <c r="A3003" i="45" s="1"/>
  <c r="A3004" i="45" s="1"/>
  <c r="A3005" i="45" s="1"/>
  <c r="A3006" i="45" s="1"/>
  <c r="A3007" i="45" s="1"/>
  <c r="A3008" i="45" s="1"/>
  <c r="A3009" i="45" s="1"/>
  <c r="A3010" i="45" s="1"/>
  <c r="A3011" i="45" s="1"/>
  <c r="A3012" i="45" s="1"/>
  <c r="A3013" i="45" s="1"/>
  <c r="A3014" i="45" s="1"/>
  <c r="A3015" i="45" s="1"/>
  <c r="A3016" i="45" s="1"/>
  <c r="A3017" i="45" s="1"/>
  <c r="A3018" i="45" s="1"/>
  <c r="A3019" i="45" s="1"/>
  <c r="A3020" i="45" s="1"/>
  <c r="A3021" i="45" s="1"/>
  <c r="A3022" i="45" s="1"/>
  <c r="A3023" i="45" s="1"/>
  <c r="A3024" i="45" s="1"/>
  <c r="A3025" i="45" s="1"/>
  <c r="A3026" i="45" s="1"/>
  <c r="A3027" i="45" s="1"/>
  <c r="A3028" i="45" s="1"/>
  <c r="A3029" i="45" s="1"/>
  <c r="A3030" i="45" s="1"/>
  <c r="A3031" i="45" s="1"/>
  <c r="A3032" i="45" s="1"/>
  <c r="A3033" i="45" s="1"/>
  <c r="A3034" i="45" s="1"/>
  <c r="A3035" i="45" s="1"/>
  <c r="A3036" i="45" s="1"/>
  <c r="A3037" i="45" s="1"/>
  <c r="A3038" i="45" s="1"/>
  <c r="A3039" i="45" s="1"/>
  <c r="A3040" i="45" s="1"/>
  <c r="A3041" i="45" s="1"/>
  <c r="A3042" i="45" s="1"/>
  <c r="A3043" i="45" s="1"/>
  <c r="A3044" i="45" s="1"/>
  <c r="A3045" i="45" s="1"/>
  <c r="A3046" i="45" s="1"/>
  <c r="A3047" i="45" s="1"/>
  <c r="A3048" i="45" s="1"/>
  <c r="A3049" i="45" s="1"/>
  <c r="A3050" i="45" s="1"/>
  <c r="A3051" i="45" s="1"/>
  <c r="A3052" i="45" s="1"/>
  <c r="A3053" i="45" s="1"/>
  <c r="A3054" i="45" s="1"/>
  <c r="A3055" i="45" s="1"/>
  <c r="A3056" i="45" s="1"/>
  <c r="A3057" i="45" s="1"/>
  <c r="A3058" i="45" s="1"/>
  <c r="A3059" i="45" s="1"/>
  <c r="A3060" i="45" s="1"/>
  <c r="A3061" i="45" s="1"/>
  <c r="A3062" i="45" s="1"/>
  <c r="A3063" i="45" s="1"/>
  <c r="A3064" i="45" s="1"/>
  <c r="A3065" i="45" s="1"/>
  <c r="A3066" i="45" s="1"/>
  <c r="A3067" i="45" s="1"/>
  <c r="A3068" i="45" s="1"/>
  <c r="A3069" i="45" s="1"/>
  <c r="A3070" i="45" s="1"/>
  <c r="A3071" i="45" s="1"/>
  <c r="A3072" i="45" s="1"/>
  <c r="A3073" i="45" s="1"/>
  <c r="A3074" i="45" s="1"/>
  <c r="A3075" i="45" s="1"/>
  <c r="A3076" i="45" s="1"/>
  <c r="A3077" i="45" s="1"/>
  <c r="A3078" i="45" s="1"/>
  <c r="A3079" i="45" s="1"/>
  <c r="A3080" i="45" s="1"/>
  <c r="A3081" i="45" s="1"/>
  <c r="A3082" i="45" s="1"/>
  <c r="A3083" i="45" s="1"/>
  <c r="A3084" i="45" s="1"/>
  <c r="A3085" i="45" s="1"/>
  <c r="A3086" i="45" s="1"/>
  <c r="A3087" i="45" s="1"/>
  <c r="A3088" i="45" s="1"/>
  <c r="A3089" i="45" s="1"/>
  <c r="A3090" i="45" s="1"/>
  <c r="A3091" i="45" s="1"/>
  <c r="A3092" i="45" s="1"/>
  <c r="A3093" i="45" s="1"/>
  <c r="A3094" i="45" s="1"/>
  <c r="A3095" i="45" s="1"/>
  <c r="A3096" i="45" s="1"/>
  <c r="A3097" i="45" s="1"/>
  <c r="A3098" i="45" s="1"/>
  <c r="A3099" i="45" s="1"/>
  <c r="A3100" i="45" s="1"/>
  <c r="A3101" i="45" s="1"/>
  <c r="A3102" i="45" s="1"/>
  <c r="A3103" i="45" s="1"/>
  <c r="A3104" i="45" s="1"/>
  <c r="A3105" i="45" s="1"/>
  <c r="A3106" i="45" s="1"/>
  <c r="A3107" i="45" s="1"/>
  <c r="A3108" i="45" s="1"/>
  <c r="A3109" i="45" s="1"/>
  <c r="A3110" i="45" s="1"/>
  <c r="A3111" i="45" s="1"/>
  <c r="A3112" i="45" s="1"/>
  <c r="A3113" i="45" s="1"/>
  <c r="A3114" i="45" s="1"/>
  <c r="A3115" i="45" s="1"/>
  <c r="A3116" i="45" s="1"/>
  <c r="A3117" i="45" s="1"/>
  <c r="A3118" i="45" s="1"/>
  <c r="A3119" i="45" s="1"/>
  <c r="A3120" i="45" s="1"/>
  <c r="A3121" i="45" s="1"/>
  <c r="A3122" i="45" s="1"/>
  <c r="A3123" i="45" s="1"/>
  <c r="A3124" i="45" s="1"/>
  <c r="A3125" i="45" s="1"/>
  <c r="A3126" i="45" s="1"/>
  <c r="A3127" i="45" s="1"/>
  <c r="A3128" i="45" s="1"/>
  <c r="A3129" i="45" s="1"/>
  <c r="A3130" i="45" s="1"/>
  <c r="A3131" i="45" s="1"/>
  <c r="A3132" i="45" s="1"/>
  <c r="A3133" i="45" s="1"/>
  <c r="A3134" i="45" s="1"/>
  <c r="A3135" i="45" s="1"/>
  <c r="A3136" i="45" s="1"/>
  <c r="A3137" i="45" s="1"/>
  <c r="A3138" i="45" s="1"/>
  <c r="A3139" i="45" s="1"/>
  <c r="A3140" i="45" s="1"/>
  <c r="A3141" i="45" s="1"/>
  <c r="A3142" i="45" s="1"/>
  <c r="A3143" i="45" s="1"/>
  <c r="A3144" i="45" s="1"/>
  <c r="A3145" i="45" s="1"/>
  <c r="A3146" i="45" s="1"/>
  <c r="A3147" i="45" s="1"/>
  <c r="A3148" i="45" s="1"/>
  <c r="A3149" i="45" s="1"/>
  <c r="A3150" i="45" s="1"/>
  <c r="A3151" i="45" s="1"/>
  <c r="A3152" i="45" s="1"/>
  <c r="A3153" i="45" s="1"/>
  <c r="A3154" i="45" s="1"/>
  <c r="A3155" i="45" s="1"/>
  <c r="A3156" i="45" s="1"/>
  <c r="A3157" i="45" s="1"/>
  <c r="A3158" i="45" s="1"/>
  <c r="A3159" i="45" s="1"/>
  <c r="A3160" i="45" s="1"/>
  <c r="A3161" i="45" s="1"/>
  <c r="A3162" i="45" s="1"/>
  <c r="A3163" i="45" s="1"/>
  <c r="A3164" i="45" s="1"/>
  <c r="A3165" i="45" s="1"/>
  <c r="A3166" i="45" s="1"/>
  <c r="A3167" i="45" s="1"/>
  <c r="A3168" i="45" s="1"/>
  <c r="A3169" i="45" s="1"/>
  <c r="A3170" i="45" s="1"/>
  <c r="A3171" i="45" s="1"/>
  <c r="A3172" i="45" s="1"/>
  <c r="A3173" i="45" s="1"/>
  <c r="A3174" i="45" s="1"/>
  <c r="A3175" i="45" s="1"/>
  <c r="A3176" i="45" s="1"/>
  <c r="A3177" i="45" s="1"/>
  <c r="A3178" i="45" s="1"/>
  <c r="A3179" i="45" s="1"/>
  <c r="A3180" i="45" s="1"/>
  <c r="A3181" i="45" s="1"/>
  <c r="A3182" i="45" s="1"/>
  <c r="A3183" i="45" s="1"/>
  <c r="A3184" i="45" s="1"/>
  <c r="A3185" i="45" s="1"/>
  <c r="A3186" i="45" s="1"/>
  <c r="A3187" i="45" s="1"/>
  <c r="A3188" i="45" s="1"/>
  <c r="A3189" i="45" s="1"/>
  <c r="A3190" i="45" s="1"/>
  <c r="A3191" i="45" s="1"/>
  <c r="A3192" i="45" s="1"/>
  <c r="A3193" i="45" s="1"/>
  <c r="A3194" i="45" s="1"/>
  <c r="A3195" i="45" s="1"/>
  <c r="A3196" i="45" s="1"/>
  <c r="A3197" i="45" s="1"/>
  <c r="A3198" i="45" s="1"/>
  <c r="A3199" i="45" s="1"/>
  <c r="A3200" i="45" s="1"/>
  <c r="A3201" i="45" s="1"/>
  <c r="A3202" i="45" s="1"/>
  <c r="A3203" i="45" s="1"/>
  <c r="A3204" i="45" s="1"/>
  <c r="A3205" i="45" s="1"/>
  <c r="A3206" i="45" s="1"/>
  <c r="A3207" i="45" s="1"/>
  <c r="A3208" i="45" s="1"/>
  <c r="A3209" i="45" s="1"/>
  <c r="A3210" i="45" s="1"/>
  <c r="A3211" i="45" s="1"/>
  <c r="A3212" i="45" s="1"/>
  <c r="A3213" i="45" s="1"/>
  <c r="A3214" i="45" s="1"/>
  <c r="A3215" i="45" s="1"/>
  <c r="A3216" i="45" s="1"/>
  <c r="A3217" i="45" s="1"/>
  <c r="A3218" i="45" s="1"/>
  <c r="A3219" i="45" s="1"/>
  <c r="A3220" i="45" s="1"/>
  <c r="A3221" i="45" s="1"/>
  <c r="A3222" i="45" s="1"/>
  <c r="A3223" i="45" s="1"/>
  <c r="A3224" i="45" s="1"/>
  <c r="A3225" i="45" s="1"/>
  <c r="A3226" i="45" s="1"/>
  <c r="A3227" i="45" s="1"/>
  <c r="A3228" i="45" s="1"/>
  <c r="A3229" i="45" s="1"/>
  <c r="A3230" i="45" s="1"/>
  <c r="A3231" i="45" s="1"/>
  <c r="A3232" i="45" s="1"/>
  <c r="A3233" i="45" s="1"/>
  <c r="A3234" i="45" s="1"/>
  <c r="A3235" i="45" s="1"/>
  <c r="A3236" i="45" s="1"/>
  <c r="A3237" i="45" s="1"/>
  <c r="A3238" i="45" s="1"/>
  <c r="A3239" i="45" s="1"/>
  <c r="A3240" i="45" s="1"/>
  <c r="A3241" i="45" s="1"/>
  <c r="A3242" i="45" s="1"/>
  <c r="A3243" i="45" s="1"/>
  <c r="A3244" i="45" s="1"/>
  <c r="A3245" i="45" s="1"/>
  <c r="A3246" i="45" s="1"/>
  <c r="A3247" i="45" s="1"/>
  <c r="A3248" i="45" s="1"/>
  <c r="A3249" i="45" s="1"/>
  <c r="A3250" i="45" s="1"/>
  <c r="A3251" i="45" s="1"/>
  <c r="A3252" i="45" s="1"/>
  <c r="A3253" i="45" s="1"/>
  <c r="A3254" i="45" s="1"/>
  <c r="A3255" i="45" s="1"/>
  <c r="A3256" i="45" s="1"/>
  <c r="A3257" i="45" s="1"/>
  <c r="A3258" i="45" s="1"/>
  <c r="A3259" i="45" s="1"/>
  <c r="A3260" i="45" s="1"/>
  <c r="A3261" i="45" s="1"/>
  <c r="A3262" i="45" s="1"/>
  <c r="A3263" i="45" s="1"/>
  <c r="A3264" i="45" s="1"/>
  <c r="A3265" i="45" s="1"/>
  <c r="A3266" i="45" s="1"/>
  <c r="A3267" i="45" s="1"/>
  <c r="A3268" i="45" s="1"/>
  <c r="A3269" i="45" s="1"/>
  <c r="A3270" i="45" s="1"/>
  <c r="A3271" i="45" s="1"/>
  <c r="A3272" i="45" s="1"/>
  <c r="A3273" i="45" s="1"/>
  <c r="A3274" i="45" s="1"/>
  <c r="A3275" i="45" s="1"/>
  <c r="A3276" i="45" s="1"/>
  <c r="A3277" i="45" s="1"/>
  <c r="A3278" i="45" s="1"/>
  <c r="A3279" i="45" s="1"/>
  <c r="A3280" i="45" s="1"/>
  <c r="A3281" i="45" s="1"/>
  <c r="A3282" i="45" s="1"/>
  <c r="A3283" i="45" s="1"/>
  <c r="A3284" i="45" s="1"/>
  <c r="A3285" i="45" s="1"/>
  <c r="A3286" i="45" s="1"/>
  <c r="A3287" i="45" s="1"/>
  <c r="A3288" i="45" s="1"/>
  <c r="A3289" i="45" s="1"/>
  <c r="A3290" i="45" s="1"/>
  <c r="A3291" i="45" s="1"/>
  <c r="A3292" i="45" s="1"/>
  <c r="A3293" i="45" s="1"/>
  <c r="A3294" i="45" s="1"/>
  <c r="A3295" i="45" s="1"/>
  <c r="A3296" i="45" s="1"/>
  <c r="A3297" i="45" s="1"/>
  <c r="A3298" i="45" s="1"/>
  <c r="A3299" i="45" s="1"/>
  <c r="A3300" i="45" s="1"/>
  <c r="A3301" i="45" s="1"/>
  <c r="A3302" i="45" s="1"/>
  <c r="A3303" i="45" s="1"/>
  <c r="A3304" i="45" s="1"/>
  <c r="A3305" i="45" s="1"/>
  <c r="A3306" i="45" s="1"/>
  <c r="A3307" i="45" s="1"/>
  <c r="A3308" i="45" s="1"/>
  <c r="A3309" i="45" s="1"/>
  <c r="A3310" i="45" s="1"/>
  <c r="A3311" i="45" s="1"/>
  <c r="A3312" i="45" s="1"/>
  <c r="A3313" i="45" s="1"/>
  <c r="A3314" i="45" s="1"/>
  <c r="A3315" i="45" s="1"/>
  <c r="A3316" i="45" s="1"/>
  <c r="A3317" i="45" s="1"/>
  <c r="A3318" i="45" s="1"/>
  <c r="A3319" i="45" s="1"/>
  <c r="A3320" i="45" s="1"/>
  <c r="A3321" i="45" s="1"/>
  <c r="A3322" i="45" s="1"/>
  <c r="A3323" i="45" s="1"/>
  <c r="A3324" i="45" s="1"/>
  <c r="A3325" i="45" s="1"/>
  <c r="A3326" i="45" s="1"/>
  <c r="A3327" i="45" s="1"/>
  <c r="A3328" i="45" s="1"/>
  <c r="A3329" i="45" s="1"/>
  <c r="A3330" i="45" s="1"/>
  <c r="A3331" i="45" s="1"/>
  <c r="A3332" i="45" s="1"/>
  <c r="A3333" i="45" s="1"/>
  <c r="A3334" i="45" s="1"/>
  <c r="A3335" i="45" s="1"/>
  <c r="A3336" i="45" s="1"/>
  <c r="A3337" i="45" s="1"/>
  <c r="A3338" i="45" s="1"/>
  <c r="A3339" i="45" s="1"/>
  <c r="A3340" i="45" s="1"/>
  <c r="A3341" i="45" s="1"/>
  <c r="A3342" i="45" s="1"/>
  <c r="A3343" i="45" s="1"/>
  <c r="A3344" i="45" s="1"/>
  <c r="A3345" i="45" s="1"/>
  <c r="A3346" i="45" s="1"/>
  <c r="A3347" i="45" s="1"/>
  <c r="A3348" i="45" s="1"/>
  <c r="A3349" i="45" s="1"/>
  <c r="A3350" i="45" s="1"/>
  <c r="A3351" i="45" s="1"/>
  <c r="A3352" i="45" s="1"/>
  <c r="A3353" i="45" s="1"/>
  <c r="A3354" i="45" s="1"/>
  <c r="A3355" i="45" s="1"/>
  <c r="A3356" i="45" s="1"/>
  <c r="A3357" i="45" s="1"/>
  <c r="A3358" i="45" s="1"/>
  <c r="A3359" i="45" s="1"/>
  <c r="A3360" i="45" s="1"/>
  <c r="A3361" i="45" s="1"/>
  <c r="A3362" i="45" s="1"/>
  <c r="A3363" i="45" s="1"/>
  <c r="A3364" i="45" s="1"/>
  <c r="A3365" i="45" s="1"/>
  <c r="A3366" i="45" s="1"/>
  <c r="A3367" i="45" s="1"/>
  <c r="A3368" i="45" s="1"/>
  <c r="A3369" i="45" s="1"/>
  <c r="A3370" i="45" s="1"/>
  <c r="A3371" i="45" s="1"/>
  <c r="A3372" i="45" s="1"/>
  <c r="A3373" i="45" s="1"/>
  <c r="A3374" i="45" s="1"/>
  <c r="A3375" i="45" s="1"/>
  <c r="A3376" i="45" s="1"/>
  <c r="A3377" i="45" s="1"/>
  <c r="A3378" i="45" s="1"/>
  <c r="A3379" i="45" s="1"/>
  <c r="A3380" i="45" s="1"/>
  <c r="A3381" i="45" s="1"/>
  <c r="A3382" i="45" s="1"/>
  <c r="A3383" i="45" s="1"/>
  <c r="A3384" i="45" s="1"/>
  <c r="A3385" i="45" s="1"/>
  <c r="A3386" i="45" s="1"/>
  <c r="A3387" i="45" s="1"/>
  <c r="A3388" i="45" s="1"/>
  <c r="A3389" i="45" s="1"/>
  <c r="A3390" i="45" s="1"/>
  <c r="A3391" i="45" s="1"/>
  <c r="A3392" i="45" s="1"/>
  <c r="A3393" i="45" s="1"/>
  <c r="A3394" i="45" s="1"/>
  <c r="A3395" i="45" s="1"/>
  <c r="A3396" i="45" s="1"/>
  <c r="A3397" i="45" s="1"/>
  <c r="A3398" i="45" s="1"/>
  <c r="A3399" i="45" s="1"/>
  <c r="A3400" i="45" s="1"/>
  <c r="A3401" i="45" s="1"/>
  <c r="A3402" i="45" s="1"/>
  <c r="A3403" i="45" s="1"/>
  <c r="A3404" i="45" s="1"/>
  <c r="A3405" i="45" s="1"/>
  <c r="A3406" i="45" s="1"/>
  <c r="A3407" i="45" s="1"/>
  <c r="A3408" i="45" s="1"/>
  <c r="A3409" i="45" s="1"/>
  <c r="A3410" i="45" s="1"/>
  <c r="A3411" i="45" s="1"/>
  <c r="A3412" i="45" s="1"/>
  <c r="A3413" i="45" s="1"/>
  <c r="A3414" i="45" s="1"/>
  <c r="A3415" i="45" s="1"/>
  <c r="A3416" i="45" s="1"/>
  <c r="A3417" i="45" s="1"/>
  <c r="A3418" i="45" s="1"/>
  <c r="A3419" i="45" s="1"/>
  <c r="A3420" i="45" s="1"/>
  <c r="A3421" i="45" s="1"/>
  <c r="A3422" i="45" s="1"/>
  <c r="A3423" i="45" s="1"/>
  <c r="A3424" i="45" s="1"/>
  <c r="A3425" i="45" s="1"/>
  <c r="A3426" i="45" s="1"/>
  <c r="A3427" i="45" s="1"/>
  <c r="A3428" i="45" s="1"/>
  <c r="A3429" i="45" s="1"/>
  <c r="A3430" i="45" s="1"/>
  <c r="A3431" i="45" s="1"/>
  <c r="A3432" i="45" s="1"/>
  <c r="A3433" i="45" s="1"/>
  <c r="A3434" i="45" s="1"/>
  <c r="A3435" i="45" s="1"/>
  <c r="A3436" i="45" s="1"/>
  <c r="A3437" i="45" s="1"/>
  <c r="A3438" i="45" s="1"/>
  <c r="A3439" i="45" s="1"/>
  <c r="A3440" i="45" s="1"/>
  <c r="A3441" i="45" s="1"/>
  <c r="A3442" i="45" s="1"/>
  <c r="A3443" i="45" s="1"/>
  <c r="A3444" i="45" s="1"/>
  <c r="A3445" i="45" s="1"/>
  <c r="A3446" i="45" s="1"/>
  <c r="A3447" i="45" s="1"/>
  <c r="A3448" i="45" s="1"/>
  <c r="A3449" i="45" s="1"/>
  <c r="A3450" i="45" s="1"/>
  <c r="A3451" i="45" s="1"/>
  <c r="A3452" i="45" s="1"/>
  <c r="A3453" i="45" s="1"/>
  <c r="A3454" i="45" s="1"/>
  <c r="A3455" i="45" s="1"/>
  <c r="A3456" i="45" s="1"/>
  <c r="A3457" i="45" s="1"/>
  <c r="A3458" i="45" s="1"/>
  <c r="A3459" i="45" s="1"/>
  <c r="A3460" i="45" s="1"/>
  <c r="A3461" i="45" s="1"/>
  <c r="A3462" i="45" s="1"/>
  <c r="A3463" i="45" s="1"/>
  <c r="A3464" i="45" s="1"/>
  <c r="A3465" i="45" s="1"/>
  <c r="A3466" i="45" s="1"/>
  <c r="A3467" i="45" s="1"/>
  <c r="A3468" i="45" s="1"/>
  <c r="A3469" i="45" s="1"/>
  <c r="A3470" i="45" s="1"/>
  <c r="A3471" i="45" s="1"/>
  <c r="A3472" i="45" s="1"/>
  <c r="A3473" i="45" s="1"/>
  <c r="A3474" i="45" s="1"/>
  <c r="A3475" i="45" s="1"/>
  <c r="A3476" i="45" s="1"/>
  <c r="A3477" i="45" s="1"/>
  <c r="A3478" i="45" s="1"/>
  <c r="A3479" i="45" s="1"/>
  <c r="A3480" i="45" s="1"/>
  <c r="A3481" i="45" s="1"/>
  <c r="A3482" i="45" s="1"/>
  <c r="A3483" i="45" s="1"/>
  <c r="A3484" i="45" s="1"/>
  <c r="A3485" i="45" s="1"/>
  <c r="A3486" i="45" s="1"/>
  <c r="A3487" i="45" s="1"/>
  <c r="A3488" i="45" s="1"/>
  <c r="A3489" i="45" s="1"/>
  <c r="A3490" i="45" s="1"/>
  <c r="A3491" i="45" s="1"/>
  <c r="A3492" i="45" s="1"/>
  <c r="A3493" i="45" s="1"/>
  <c r="A3494" i="45" s="1"/>
  <c r="A3495" i="45" s="1"/>
  <c r="A3496" i="45" s="1"/>
  <c r="A3497" i="45" s="1"/>
  <c r="A3498" i="45" s="1"/>
  <c r="A3499" i="45" s="1"/>
  <c r="A3500" i="45" s="1"/>
  <c r="A3501" i="45" s="1"/>
  <c r="A3502" i="45" s="1"/>
  <c r="A3503" i="45" s="1"/>
  <c r="A3504" i="45" s="1"/>
  <c r="A3505" i="45" s="1"/>
  <c r="A3506" i="45" s="1"/>
  <c r="A3507" i="45" s="1"/>
  <c r="A3508" i="45" s="1"/>
  <c r="A3509" i="45" s="1"/>
  <c r="A3510" i="45" s="1"/>
  <c r="A3511" i="45" s="1"/>
  <c r="A3512" i="45" s="1"/>
  <c r="A3513" i="45" s="1"/>
  <c r="A3514" i="45" s="1"/>
  <c r="A3515" i="45" s="1"/>
  <c r="A3516" i="45" s="1"/>
  <c r="A3517" i="45" s="1"/>
  <c r="A3518" i="45" s="1"/>
  <c r="A3519" i="45" s="1"/>
  <c r="A3520" i="45" s="1"/>
  <c r="A3521" i="45" s="1"/>
  <c r="A3522" i="45" s="1"/>
  <c r="A3523" i="45" s="1"/>
  <c r="A3524" i="45" s="1"/>
  <c r="A3525" i="45" s="1"/>
  <c r="A3526" i="45" s="1"/>
  <c r="A3527" i="45" s="1"/>
  <c r="A3528" i="45" s="1"/>
  <c r="A3529" i="45" s="1"/>
  <c r="A3530" i="45" s="1"/>
  <c r="A3531" i="45" s="1"/>
  <c r="A3532" i="45" s="1"/>
  <c r="A3533" i="45" s="1"/>
  <c r="A3534" i="45" s="1"/>
  <c r="A3535" i="45" s="1"/>
  <c r="A3536" i="45" s="1"/>
  <c r="A3537" i="45" s="1"/>
  <c r="A3538" i="45" s="1"/>
  <c r="A3539" i="45" s="1"/>
  <c r="A3540" i="45" s="1"/>
  <c r="A3541" i="45" s="1"/>
  <c r="A3542" i="45" s="1"/>
  <c r="A3543" i="45" s="1"/>
  <c r="A3544" i="45" s="1"/>
  <c r="A3545" i="45" s="1"/>
  <c r="A3546" i="45" s="1"/>
  <c r="A3547" i="45" s="1"/>
  <c r="A3548" i="45" s="1"/>
  <c r="A3549" i="45" s="1"/>
  <c r="A3550" i="45" s="1"/>
  <c r="A3551" i="45" s="1"/>
  <c r="A3552" i="45" s="1"/>
  <c r="A3553" i="45" s="1"/>
  <c r="A3554" i="45" s="1"/>
  <c r="A3555" i="45" s="1"/>
  <c r="A3556" i="45" s="1"/>
  <c r="A3557" i="45" s="1"/>
  <c r="A3558" i="45" s="1"/>
  <c r="A3559" i="45" s="1"/>
  <c r="A3560" i="45" s="1"/>
  <c r="A3561" i="45" s="1"/>
  <c r="A3562" i="45" s="1"/>
  <c r="A3563" i="45" s="1"/>
  <c r="A3564" i="45" s="1"/>
  <c r="A3565" i="45" s="1"/>
  <c r="A3566" i="45" s="1"/>
  <c r="A3567" i="45" s="1"/>
  <c r="A3568" i="45" s="1"/>
  <c r="A3569" i="45" s="1"/>
  <c r="A3570" i="45" s="1"/>
  <c r="A3571" i="45" s="1"/>
  <c r="A3572" i="45" s="1"/>
  <c r="A3573" i="45" s="1"/>
  <c r="A3574" i="45" s="1"/>
  <c r="A3575" i="45" s="1"/>
  <c r="A3576" i="45" s="1"/>
  <c r="A3577" i="45" s="1"/>
  <c r="A3578" i="45" s="1"/>
  <c r="A3579" i="45" s="1"/>
  <c r="A3580" i="45" s="1"/>
  <c r="A3581" i="45" s="1"/>
  <c r="A3582" i="45" s="1"/>
  <c r="A3583" i="45" s="1"/>
  <c r="A3584" i="45" s="1"/>
  <c r="A3585" i="45" s="1"/>
  <c r="A3586" i="45" s="1"/>
  <c r="A3587" i="45" s="1"/>
  <c r="A3588" i="45" s="1"/>
  <c r="A3589" i="45" s="1"/>
  <c r="A3590" i="45" s="1"/>
  <c r="A3591" i="45" s="1"/>
  <c r="A3592" i="45" s="1"/>
  <c r="A3593" i="45" s="1"/>
  <c r="A3594" i="45" s="1"/>
  <c r="A3595" i="45" s="1"/>
  <c r="A3596" i="45" s="1"/>
  <c r="A3597" i="45" s="1"/>
  <c r="A3598" i="45" s="1"/>
  <c r="A3599" i="45" s="1"/>
  <c r="A3600" i="45" s="1"/>
  <c r="A3601" i="45" s="1"/>
  <c r="A3602" i="45" s="1"/>
  <c r="A3603" i="45" s="1"/>
  <c r="A3604" i="45" s="1"/>
  <c r="A3605" i="45" s="1"/>
  <c r="A3606" i="45" s="1"/>
  <c r="A3607" i="45" s="1"/>
  <c r="A3608" i="45" s="1"/>
  <c r="A3609" i="45" s="1"/>
  <c r="A3610" i="45" s="1"/>
  <c r="A3611" i="45" s="1"/>
  <c r="A3612" i="45" s="1"/>
  <c r="A3613" i="45" s="1"/>
  <c r="A3614" i="45" s="1"/>
  <c r="A3615" i="45" s="1"/>
  <c r="A3616" i="45" s="1"/>
  <c r="A3617" i="45" s="1"/>
  <c r="A3618" i="45" s="1"/>
  <c r="A3619" i="45" s="1"/>
  <c r="A3620" i="45" s="1"/>
  <c r="A3621" i="45" s="1"/>
  <c r="A3622" i="45" s="1"/>
  <c r="A3623" i="45" s="1"/>
  <c r="A3624" i="45" s="1"/>
  <c r="A3625" i="45" s="1"/>
  <c r="A3626" i="45" s="1"/>
  <c r="A3627" i="45" s="1"/>
  <c r="A3628" i="45" s="1"/>
  <c r="A3629" i="45" s="1"/>
  <c r="A3630" i="45" s="1"/>
  <c r="A3631" i="45" s="1"/>
  <c r="A3632" i="45" s="1"/>
  <c r="A3633" i="45" s="1"/>
  <c r="A3634" i="45" s="1"/>
  <c r="A3635" i="45" s="1"/>
  <c r="A3636" i="45" s="1"/>
  <c r="A3637" i="45" s="1"/>
  <c r="A3638" i="45" s="1"/>
  <c r="A3639" i="45" s="1"/>
  <c r="A3640" i="45" s="1"/>
  <c r="A3641" i="45" s="1"/>
  <c r="A3642" i="45" s="1"/>
  <c r="A3643" i="45" s="1"/>
  <c r="A3644" i="45" s="1"/>
  <c r="A3645" i="45" s="1"/>
  <c r="A3646" i="45" s="1"/>
  <c r="A3647" i="45" s="1"/>
  <c r="A3648" i="45" s="1"/>
  <c r="A3649" i="45" s="1"/>
  <c r="A3650" i="45" s="1"/>
  <c r="A3651" i="45" s="1"/>
  <c r="A3652" i="45" s="1"/>
  <c r="A3653" i="45" s="1"/>
  <c r="A3654" i="45" s="1"/>
  <c r="A3655" i="45" s="1"/>
  <c r="A3656" i="45" s="1"/>
  <c r="A3657" i="45" s="1"/>
  <c r="A3658" i="45" s="1"/>
  <c r="A3659" i="45" s="1"/>
  <c r="A3660" i="45" s="1"/>
  <c r="A3661" i="45" s="1"/>
  <c r="A3662" i="45" s="1"/>
  <c r="A3663" i="45" s="1"/>
  <c r="A3664" i="45" s="1"/>
  <c r="A3665" i="45" s="1"/>
  <c r="A3666" i="45" s="1"/>
  <c r="A3667" i="45" s="1"/>
  <c r="A3668" i="45" s="1"/>
  <c r="A3669" i="45" s="1"/>
  <c r="A3670" i="45" s="1"/>
  <c r="A3671" i="45" s="1"/>
  <c r="A3672" i="45" s="1"/>
  <c r="A3673" i="45" s="1"/>
  <c r="A3674" i="45" s="1"/>
  <c r="A3675" i="45" s="1"/>
  <c r="A3676" i="45" s="1"/>
  <c r="A3677" i="45" s="1"/>
  <c r="A3678" i="45" s="1"/>
  <c r="A3679" i="45" s="1"/>
  <c r="A3680" i="45" s="1"/>
  <c r="A3681" i="45" s="1"/>
  <c r="A3682" i="45" s="1"/>
  <c r="A3683" i="45" s="1"/>
  <c r="A3684" i="45" s="1"/>
  <c r="A3685" i="45" s="1"/>
  <c r="A3686" i="45" s="1"/>
  <c r="A3687" i="45" s="1"/>
  <c r="A3688" i="45" s="1"/>
  <c r="A3689" i="45" s="1"/>
  <c r="A3690" i="45" s="1"/>
  <c r="A3691" i="45" s="1"/>
  <c r="A3692" i="45" s="1"/>
  <c r="A3693" i="45" s="1"/>
  <c r="A3694" i="45" s="1"/>
  <c r="A3695" i="45" s="1"/>
  <c r="A3696" i="45" s="1"/>
  <c r="A3697" i="45" s="1"/>
  <c r="A3698" i="45" s="1"/>
  <c r="A3699" i="45" s="1"/>
  <c r="A3700" i="45" s="1"/>
  <c r="A3701" i="45" s="1"/>
  <c r="A3702" i="45" s="1"/>
  <c r="A3703" i="45" s="1"/>
  <c r="A3704" i="45" s="1"/>
  <c r="A3705" i="45" s="1"/>
  <c r="A3706" i="45" s="1"/>
  <c r="A3707" i="45" s="1"/>
  <c r="A3708" i="45" s="1"/>
  <c r="A3709" i="45" s="1"/>
  <c r="A3710" i="45" s="1"/>
  <c r="A3711" i="45" s="1"/>
  <c r="A3712" i="45" s="1"/>
  <c r="A3713" i="45" s="1"/>
  <c r="A3714" i="45" s="1"/>
  <c r="A3715" i="45" s="1"/>
  <c r="A3716" i="45" s="1"/>
  <c r="A3717" i="45" s="1"/>
  <c r="A3718" i="45" s="1"/>
  <c r="A3719" i="45" s="1"/>
  <c r="A3720" i="45" s="1"/>
  <c r="A3721" i="45" s="1"/>
  <c r="A3722" i="45" s="1"/>
  <c r="A3723" i="45" s="1"/>
  <c r="A3724" i="45" s="1"/>
  <c r="A3725" i="45" s="1"/>
  <c r="A3726" i="45" s="1"/>
  <c r="A3727" i="45" s="1"/>
  <c r="A3728" i="45" s="1"/>
  <c r="A3729" i="45" s="1"/>
  <c r="A3730" i="45" s="1"/>
  <c r="A3731" i="45" s="1"/>
  <c r="A3732" i="45" s="1"/>
  <c r="A3733" i="45" s="1"/>
  <c r="A3734" i="45" s="1"/>
  <c r="A3735" i="45" s="1"/>
  <c r="A3736" i="45" s="1"/>
  <c r="A3737" i="45" s="1"/>
  <c r="A3738" i="45" s="1"/>
  <c r="A3739" i="45" s="1"/>
  <c r="A3740" i="45" s="1"/>
  <c r="A3741" i="45" s="1"/>
  <c r="A3742" i="45" s="1"/>
  <c r="A3743" i="45" s="1"/>
  <c r="A3744" i="45" s="1"/>
  <c r="A3745" i="45" s="1"/>
  <c r="A3746" i="45" s="1"/>
  <c r="A3747" i="45" s="1"/>
  <c r="A3748" i="45" s="1"/>
  <c r="A3749" i="45" s="1"/>
  <c r="A3750" i="45" s="1"/>
  <c r="A3751" i="45" s="1"/>
  <c r="A3752" i="45" s="1"/>
  <c r="A3753" i="45" s="1"/>
  <c r="A3754" i="45" s="1"/>
  <c r="A3755" i="45" s="1"/>
  <c r="A3756" i="45" s="1"/>
  <c r="A3757" i="45" s="1"/>
  <c r="A3758" i="45" s="1"/>
  <c r="A3759" i="45" s="1"/>
  <c r="A3760" i="45" s="1"/>
  <c r="A3761" i="45" s="1"/>
  <c r="A3762" i="45" s="1"/>
  <c r="A3763" i="45" s="1"/>
  <c r="A3764" i="45" s="1"/>
  <c r="A3765" i="45" s="1"/>
  <c r="A3766" i="45" s="1"/>
  <c r="A3767" i="45" s="1"/>
  <c r="A3768" i="45" s="1"/>
  <c r="A3769" i="45" s="1"/>
  <c r="A3770" i="45" s="1"/>
  <c r="A3771" i="45" s="1"/>
  <c r="A3772" i="45" s="1"/>
  <c r="A3773" i="45" s="1"/>
  <c r="A3774" i="45" s="1"/>
  <c r="A3775" i="45" s="1"/>
  <c r="A3776" i="45" s="1"/>
  <c r="A3777" i="45" s="1"/>
  <c r="A3778" i="45" s="1"/>
  <c r="A3779" i="45" s="1"/>
  <c r="A3780" i="45" s="1"/>
  <c r="A3781" i="45" s="1"/>
  <c r="A3782" i="45" s="1"/>
  <c r="A3783" i="45" s="1"/>
  <c r="A3784" i="45" s="1"/>
  <c r="A3785" i="45" s="1"/>
  <c r="A3786" i="45" s="1"/>
  <c r="A3787" i="45" s="1"/>
  <c r="A3788" i="45" s="1"/>
  <c r="A3789" i="45" s="1"/>
  <c r="A3790" i="45" s="1"/>
  <c r="A3791" i="45" s="1"/>
  <c r="A3792" i="45" s="1"/>
  <c r="A3793" i="45" s="1"/>
  <c r="A3794" i="45" s="1"/>
  <c r="A3795" i="45" s="1"/>
  <c r="A3796" i="45" s="1"/>
  <c r="A3797" i="45" s="1"/>
  <c r="A3798" i="45" s="1"/>
  <c r="A3799" i="45" s="1"/>
  <c r="A3800" i="45" s="1"/>
  <c r="A3801" i="45" s="1"/>
  <c r="A3802" i="45" s="1"/>
  <c r="A3803" i="45" s="1"/>
  <c r="A3804" i="45" s="1"/>
  <c r="A3805" i="45" s="1"/>
  <c r="A3806" i="45" s="1"/>
  <c r="A3807" i="45" s="1"/>
  <c r="A3808" i="45" s="1"/>
  <c r="A3809" i="45" s="1"/>
  <c r="A3810" i="45" s="1"/>
  <c r="A3811" i="45" s="1"/>
  <c r="A3812" i="45" s="1"/>
  <c r="A3813" i="45" s="1"/>
  <c r="A3814" i="45" s="1"/>
  <c r="A3815" i="45" s="1"/>
  <c r="A3816" i="45" s="1"/>
  <c r="A3817" i="45" s="1"/>
  <c r="A3818" i="45" s="1"/>
  <c r="A3819" i="45" s="1"/>
  <c r="A3820" i="45" s="1"/>
  <c r="A3821" i="45" s="1"/>
  <c r="A3822" i="45" s="1"/>
  <c r="A3823" i="45" s="1"/>
  <c r="A3824" i="45" s="1"/>
  <c r="A3825" i="45" s="1"/>
  <c r="A3826" i="45" s="1"/>
  <c r="A3827" i="45" s="1"/>
  <c r="A3828" i="45" s="1"/>
  <c r="A3829" i="45" s="1"/>
  <c r="A3830" i="45" s="1"/>
  <c r="A3831" i="45" s="1"/>
  <c r="A3832" i="45" s="1"/>
  <c r="A3833" i="45" s="1"/>
  <c r="A3834" i="45" s="1"/>
  <c r="A3835" i="45" s="1"/>
  <c r="A3836" i="45" s="1"/>
  <c r="A3837" i="45" s="1"/>
  <c r="A3838" i="45" s="1"/>
  <c r="A3839" i="45" s="1"/>
  <c r="A3840" i="45" s="1"/>
  <c r="A3841" i="45" s="1"/>
  <c r="A3842" i="45" s="1"/>
  <c r="A3843" i="45" s="1"/>
  <c r="A3844" i="45" s="1"/>
  <c r="A3845" i="45" s="1"/>
  <c r="A3846" i="45" s="1"/>
  <c r="A3847" i="45" s="1"/>
  <c r="A3848" i="45" s="1"/>
  <c r="A3849" i="45" s="1"/>
  <c r="A3850" i="45" s="1"/>
  <c r="A3851" i="45" s="1"/>
  <c r="A3852" i="45" s="1"/>
  <c r="A3853" i="45" s="1"/>
  <c r="A3854" i="45" s="1"/>
  <c r="A3855" i="45" s="1"/>
  <c r="A3856" i="45" s="1"/>
  <c r="A3857" i="45" s="1"/>
  <c r="A3858" i="45" s="1"/>
  <c r="A3859" i="45" s="1"/>
  <c r="A3860" i="45" s="1"/>
  <c r="A3861" i="45" s="1"/>
  <c r="A3862" i="45" s="1"/>
  <c r="A3863" i="45" s="1"/>
  <c r="A3864" i="45" s="1"/>
  <c r="A3865" i="45" s="1"/>
  <c r="A3866" i="45" s="1"/>
  <c r="A3867" i="45" s="1"/>
  <c r="A3868" i="45" s="1"/>
  <c r="A3869" i="45" s="1"/>
  <c r="A3870" i="45" s="1"/>
  <c r="A3871" i="45" s="1"/>
  <c r="A3872" i="45" s="1"/>
  <c r="A3873" i="45" s="1"/>
  <c r="A3874" i="45" s="1"/>
  <c r="A3875" i="45" s="1"/>
  <c r="A3876" i="45" s="1"/>
  <c r="A3877" i="45" s="1"/>
  <c r="A3878" i="45" s="1"/>
  <c r="A3879" i="45" s="1"/>
  <c r="A3880" i="45" s="1"/>
  <c r="A3881" i="45" s="1"/>
  <c r="A3882" i="45" s="1"/>
  <c r="A3883" i="45" s="1"/>
  <c r="A3884" i="45" s="1"/>
  <c r="A3885" i="45" s="1"/>
  <c r="A3886" i="45" s="1"/>
  <c r="A3887" i="45" s="1"/>
  <c r="A3888" i="45" s="1"/>
  <c r="A3889" i="45" s="1"/>
  <c r="A3890" i="45" s="1"/>
  <c r="A3891" i="45" s="1"/>
  <c r="A3892" i="45" s="1"/>
  <c r="A3893" i="45" s="1"/>
  <c r="A3894" i="45" s="1"/>
  <c r="A3895" i="45" s="1"/>
  <c r="A3896" i="45" s="1"/>
  <c r="A3897" i="45" s="1"/>
  <c r="A3898" i="45" s="1"/>
  <c r="A3899" i="45" s="1"/>
  <c r="A3900" i="45" s="1"/>
  <c r="A3901" i="45" s="1"/>
  <c r="A3902" i="45" s="1"/>
  <c r="A3903" i="45" s="1"/>
  <c r="A3904" i="45" s="1"/>
  <c r="A3905" i="45" s="1"/>
  <c r="A3906" i="45" s="1"/>
  <c r="A3907" i="45" s="1"/>
  <c r="A3908" i="45" s="1"/>
  <c r="A3909" i="45" s="1"/>
  <c r="A3910" i="45" s="1"/>
  <c r="A3911" i="45" s="1"/>
  <c r="A3912" i="45" s="1"/>
  <c r="A3913" i="45" s="1"/>
  <c r="A3914" i="45" s="1"/>
  <c r="A3915" i="45" s="1"/>
  <c r="A3916" i="45" s="1"/>
  <c r="A3917" i="45" s="1"/>
  <c r="A3918" i="45" s="1"/>
  <c r="A3919" i="45" s="1"/>
  <c r="A3920" i="45" s="1"/>
  <c r="A3921" i="45" s="1"/>
  <c r="A3922" i="45" s="1"/>
  <c r="A3923" i="45" s="1"/>
  <c r="A3924" i="45" s="1"/>
  <c r="A3925" i="45" s="1"/>
  <c r="A3926" i="45" s="1"/>
  <c r="A3927" i="45" s="1"/>
  <c r="A3928" i="45" s="1"/>
  <c r="A3929" i="45" s="1"/>
  <c r="A3930" i="45" s="1"/>
  <c r="A3931" i="45" s="1"/>
  <c r="A3932" i="45" s="1"/>
  <c r="A3933" i="45" s="1"/>
  <c r="A3934" i="45" s="1"/>
  <c r="A3935" i="45" s="1"/>
  <c r="A3936" i="45" s="1"/>
  <c r="A3937" i="45" s="1"/>
  <c r="A3938" i="45" s="1"/>
  <c r="A3939" i="45" s="1"/>
  <c r="A3940" i="45" s="1"/>
  <c r="A3941" i="45" s="1"/>
  <c r="A3942" i="45" s="1"/>
  <c r="A3943" i="45" s="1"/>
  <c r="A3944" i="45" s="1"/>
  <c r="A3945" i="45" s="1"/>
  <c r="A3946" i="45" s="1"/>
  <c r="A3947" i="45" s="1"/>
  <c r="A3948" i="45" s="1"/>
  <c r="A3949" i="45" s="1"/>
  <c r="A3950" i="45" s="1"/>
  <c r="A3951" i="45" s="1"/>
  <c r="A3952" i="45" s="1"/>
  <c r="A3953" i="45" s="1"/>
  <c r="A3954" i="45" s="1"/>
  <c r="A3955" i="45" s="1"/>
  <c r="A3956" i="45" s="1"/>
  <c r="A3957" i="45" s="1"/>
  <c r="A3958" i="45" s="1"/>
  <c r="A3959" i="45" s="1"/>
  <c r="A3960" i="45" s="1"/>
  <c r="A3961" i="45" s="1"/>
  <c r="A3962" i="45" s="1"/>
  <c r="A3963" i="45" s="1"/>
  <c r="A3964" i="45" s="1"/>
  <c r="A3965" i="45" s="1"/>
  <c r="A3966" i="45" s="1"/>
  <c r="A3967" i="45" s="1"/>
  <c r="A3968" i="45" s="1"/>
  <c r="A3969" i="45" s="1"/>
  <c r="A3970" i="45" s="1"/>
  <c r="A3971" i="45" s="1"/>
  <c r="A3972" i="45" s="1"/>
  <c r="A3973" i="45" s="1"/>
  <c r="A3974" i="45" s="1"/>
  <c r="A3975" i="45" s="1"/>
  <c r="A3976" i="45" s="1"/>
  <c r="A3977" i="45" s="1"/>
  <c r="A3978" i="45" s="1"/>
  <c r="A3979" i="45" s="1"/>
  <c r="A3980" i="45" s="1"/>
  <c r="A3981" i="45" s="1"/>
  <c r="A3982" i="45" s="1"/>
  <c r="A3983" i="45" s="1"/>
  <c r="A3984" i="45" s="1"/>
  <c r="A3985" i="45" s="1"/>
  <c r="A3986" i="45" s="1"/>
  <c r="A3987" i="45" s="1"/>
  <c r="A3988" i="45" s="1"/>
  <c r="A3989" i="45" s="1"/>
  <c r="A3990" i="45" s="1"/>
  <c r="A3991" i="45" s="1"/>
  <c r="A3992" i="45" s="1"/>
  <c r="A3993" i="45" s="1"/>
  <c r="A3994" i="45" s="1"/>
  <c r="A3995" i="45" s="1"/>
  <c r="A3996" i="45" s="1"/>
  <c r="A3997" i="45" s="1"/>
  <c r="A3998" i="45" s="1"/>
  <c r="A3999" i="45" s="1"/>
  <c r="A4000" i="45" s="1"/>
  <c r="A4001" i="45" s="1"/>
  <c r="A4002" i="45" s="1"/>
  <c r="A4003" i="45" s="1"/>
  <c r="A4004" i="45" s="1"/>
  <c r="A4005" i="45" s="1"/>
  <c r="A4006" i="45" s="1"/>
  <c r="A4007" i="45" s="1"/>
  <c r="A4008" i="45" s="1"/>
  <c r="A4009" i="45" s="1"/>
  <c r="A4010" i="45" s="1"/>
  <c r="A4011" i="45" s="1"/>
  <c r="A4012" i="45" s="1"/>
  <c r="A4013" i="45" s="1"/>
  <c r="A4014" i="45" s="1"/>
  <c r="A4015" i="45" s="1"/>
  <c r="A4016" i="45" s="1"/>
  <c r="A4017" i="45" s="1"/>
  <c r="A4018" i="45" s="1"/>
  <c r="A4019" i="45" s="1"/>
  <c r="A4020" i="45" s="1"/>
  <c r="A4021" i="45" s="1"/>
  <c r="A4022" i="45" s="1"/>
  <c r="A4023" i="45" s="1"/>
  <c r="A4024" i="45" s="1"/>
  <c r="A4025" i="45" s="1"/>
  <c r="A4026" i="45" s="1"/>
  <c r="A4027" i="45" s="1"/>
  <c r="A4028" i="45" s="1"/>
  <c r="A4029" i="45" s="1"/>
  <c r="A4030" i="45" s="1"/>
  <c r="A4031" i="45" s="1"/>
  <c r="A4032" i="45" s="1"/>
  <c r="A4033" i="45" s="1"/>
  <c r="A4034" i="45" s="1"/>
  <c r="A4035" i="45" s="1"/>
  <c r="A4036" i="45" s="1"/>
  <c r="A4037" i="45" s="1"/>
  <c r="A4038" i="45" s="1"/>
  <c r="A4039" i="45" s="1"/>
  <c r="A4040" i="45" s="1"/>
  <c r="A4041" i="45" s="1"/>
  <c r="A4042" i="45" s="1"/>
  <c r="A4043" i="45" s="1"/>
  <c r="A4044" i="45" s="1"/>
  <c r="A4045" i="45" s="1"/>
  <c r="A4046" i="45" s="1"/>
  <c r="A4047" i="45" s="1"/>
  <c r="A4048" i="45" s="1"/>
  <c r="A4049" i="45" s="1"/>
  <c r="A4050" i="45" s="1"/>
  <c r="A4051" i="45" s="1"/>
  <c r="A4052" i="45" s="1"/>
  <c r="A4053" i="45" s="1"/>
  <c r="A4054" i="45" s="1"/>
  <c r="A4055" i="45" s="1"/>
  <c r="A4056" i="45" s="1"/>
  <c r="A4057" i="45" s="1"/>
  <c r="A4058" i="45" s="1"/>
  <c r="A4059" i="45" s="1"/>
  <c r="A4060" i="45" s="1"/>
  <c r="A4061" i="45" s="1"/>
  <c r="A4062" i="45" s="1"/>
  <c r="A4063" i="45" s="1"/>
  <c r="A4064" i="45" s="1"/>
  <c r="A4065" i="45" s="1"/>
  <c r="A4066" i="45" s="1"/>
  <c r="A4067" i="45" s="1"/>
  <c r="A4068" i="45" s="1"/>
  <c r="A4069" i="45" s="1"/>
  <c r="A4070" i="45" s="1"/>
  <c r="A4071" i="45" s="1"/>
  <c r="A4072" i="45" s="1"/>
  <c r="A4073" i="45" s="1"/>
  <c r="A4074" i="45" s="1"/>
  <c r="A4075" i="45" s="1"/>
  <c r="A4076" i="45" s="1"/>
  <c r="A4077" i="45" s="1"/>
  <c r="A4078" i="45" s="1"/>
  <c r="A4079" i="45" s="1"/>
  <c r="A4080" i="45" s="1"/>
  <c r="A4081" i="45" s="1"/>
  <c r="A4082" i="45" s="1"/>
  <c r="A4083" i="45" s="1"/>
  <c r="A4084" i="45" s="1"/>
  <c r="A4085" i="45" s="1"/>
  <c r="A4086" i="45" s="1"/>
  <c r="A4087" i="45" s="1"/>
  <c r="A4088" i="45" s="1"/>
  <c r="A4089" i="45" s="1"/>
  <c r="A4090" i="45" s="1"/>
  <c r="A4091" i="45" s="1"/>
  <c r="A4092" i="45" s="1"/>
  <c r="A4093" i="45" s="1"/>
  <c r="A4094" i="45" s="1"/>
  <c r="A4095" i="45" s="1"/>
  <c r="A4096" i="45" s="1"/>
  <c r="A4097" i="45" s="1"/>
  <c r="A4098" i="45" s="1"/>
  <c r="A4099" i="45" s="1"/>
  <c r="A4100" i="45" s="1"/>
  <c r="A4101" i="45" s="1"/>
  <c r="A4102" i="45" s="1"/>
  <c r="A4103" i="45" s="1"/>
  <c r="A4104" i="45" s="1"/>
  <c r="A4105" i="45" s="1"/>
  <c r="A4106" i="45" s="1"/>
  <c r="A4107" i="45" s="1"/>
  <c r="A4108" i="45" s="1"/>
  <c r="A4109" i="45" s="1"/>
  <c r="A4110" i="45" s="1"/>
  <c r="A4111" i="45" s="1"/>
  <c r="A4112" i="45" s="1"/>
  <c r="A4113" i="45" s="1"/>
  <c r="A4114" i="45" s="1"/>
  <c r="A4115" i="45" s="1"/>
  <c r="A4116" i="45" s="1"/>
  <c r="A4117" i="45" s="1"/>
  <c r="A4118" i="45" s="1"/>
  <c r="A4119" i="45" s="1"/>
  <c r="A4120" i="45" s="1"/>
  <c r="A4121" i="45" s="1"/>
  <c r="A4122" i="45" s="1"/>
  <c r="A4123" i="45" s="1"/>
  <c r="A4124" i="45" s="1"/>
  <c r="A4125" i="45" s="1"/>
  <c r="A4126" i="45" s="1"/>
  <c r="A4127" i="45" s="1"/>
  <c r="A4128" i="45" s="1"/>
  <c r="A4129" i="45" s="1"/>
  <c r="A4130" i="45" s="1"/>
  <c r="A4131" i="45" s="1"/>
  <c r="A4132" i="45" s="1"/>
  <c r="A4133" i="45" s="1"/>
  <c r="A4134" i="45" s="1"/>
  <c r="A4135" i="45" s="1"/>
  <c r="A4136" i="45" s="1"/>
  <c r="A4137" i="45" s="1"/>
  <c r="A4138" i="45" s="1"/>
  <c r="A4139" i="45" s="1"/>
  <c r="A4140" i="45" s="1"/>
  <c r="A4141" i="45" s="1"/>
  <c r="A4142" i="45" s="1"/>
  <c r="A4143" i="45" s="1"/>
  <c r="A4144" i="45" s="1"/>
  <c r="A4145" i="45" s="1"/>
  <c r="A4146" i="45" s="1"/>
  <c r="A4147" i="45" s="1"/>
  <c r="A4148" i="45" s="1"/>
  <c r="A4149" i="45" s="1"/>
  <c r="A4150" i="45" s="1"/>
  <c r="A4151" i="45" s="1"/>
  <c r="A4152" i="45" s="1"/>
  <c r="A4153" i="45" s="1"/>
  <c r="A4154" i="45" s="1"/>
  <c r="A4155" i="45" s="1"/>
  <c r="A4156" i="45" s="1"/>
  <c r="A4157" i="45" s="1"/>
  <c r="A4158" i="45" s="1"/>
  <c r="A4159" i="45" s="1"/>
  <c r="A4160" i="45" s="1"/>
  <c r="A4161" i="45" s="1"/>
  <c r="A4162" i="45" s="1"/>
  <c r="A4163" i="45" s="1"/>
  <c r="A4164" i="45" s="1"/>
  <c r="A4165" i="45" s="1"/>
  <c r="A4166" i="45" s="1"/>
  <c r="A4167" i="45" s="1"/>
  <c r="A4168" i="45" s="1"/>
  <c r="A4169" i="45" s="1"/>
  <c r="A4170" i="45" s="1"/>
  <c r="A4171" i="45" s="1"/>
  <c r="A4172" i="45" s="1"/>
  <c r="A4173" i="45" s="1"/>
  <c r="A4174" i="45" s="1"/>
  <c r="A4175" i="45" s="1"/>
  <c r="A4176" i="45" s="1"/>
  <c r="A4177" i="45" s="1"/>
  <c r="A4178" i="45" s="1"/>
  <c r="A4179" i="45" s="1"/>
  <c r="A4180" i="45" s="1"/>
  <c r="A4181" i="45" s="1"/>
  <c r="A4182" i="45" s="1"/>
  <c r="A4183" i="45" s="1"/>
  <c r="A4184" i="45" s="1"/>
  <c r="A4185" i="45" s="1"/>
  <c r="A4186" i="45" s="1"/>
  <c r="A4187" i="45" s="1"/>
  <c r="A4188" i="45" s="1"/>
  <c r="A4189" i="45" s="1"/>
  <c r="A4190" i="45" s="1"/>
  <c r="A4191" i="45" s="1"/>
  <c r="A4192" i="45" s="1"/>
  <c r="A4193" i="45" s="1"/>
  <c r="A4194" i="45" s="1"/>
  <c r="A4195" i="45" s="1"/>
  <c r="A4196" i="45" s="1"/>
  <c r="A4197" i="45" s="1"/>
  <c r="A4198" i="45" s="1"/>
  <c r="A4199" i="45" s="1"/>
  <c r="A4200" i="45" s="1"/>
  <c r="A4201" i="45" s="1"/>
  <c r="A4202" i="45" s="1"/>
  <c r="A4203" i="45" s="1"/>
  <c r="A4204" i="45" s="1"/>
  <c r="A4205" i="45" s="1"/>
  <c r="A4206" i="45" s="1"/>
  <c r="A4207" i="45" s="1"/>
  <c r="A4208" i="45" s="1"/>
  <c r="A4209" i="45" s="1"/>
  <c r="A4210" i="45" s="1"/>
  <c r="A4211" i="45" s="1"/>
  <c r="A4212" i="45" s="1"/>
  <c r="A4213" i="45" s="1"/>
  <c r="A4214" i="45" s="1"/>
  <c r="A4215" i="45" s="1"/>
  <c r="A4216" i="45" s="1"/>
  <c r="A4217" i="45" s="1"/>
  <c r="A4218" i="45" s="1"/>
  <c r="A4219" i="45" s="1"/>
  <c r="A4220" i="45" s="1"/>
  <c r="A4221" i="45" s="1"/>
  <c r="A4222" i="45" s="1"/>
  <c r="A4223" i="45" s="1"/>
  <c r="A4224" i="45" s="1"/>
  <c r="A4225" i="45" s="1"/>
  <c r="A4226" i="45" s="1"/>
  <c r="A4227" i="45" s="1"/>
  <c r="A4228" i="45" s="1"/>
  <c r="A4229" i="45" s="1"/>
  <c r="A4230" i="45" s="1"/>
  <c r="A4231" i="45" s="1"/>
  <c r="A4232" i="45" s="1"/>
  <c r="A4233" i="45" s="1"/>
  <c r="A4234" i="45" s="1"/>
  <c r="A4235" i="45" s="1"/>
  <c r="A4236" i="45" s="1"/>
  <c r="A4237" i="45" s="1"/>
  <c r="A4238" i="45" s="1"/>
  <c r="A4239" i="45" s="1"/>
  <c r="A4240" i="45" s="1"/>
  <c r="A4241" i="45" s="1"/>
  <c r="A4242" i="45" s="1"/>
  <c r="A4243" i="45" s="1"/>
  <c r="A4244" i="45" s="1"/>
  <c r="A4245" i="45" s="1"/>
  <c r="A4246" i="45" s="1"/>
  <c r="A4247" i="45" s="1"/>
  <c r="A4248" i="45" s="1"/>
  <c r="A4249" i="45" s="1"/>
  <c r="A4250" i="45" s="1"/>
  <c r="A4251" i="45" s="1"/>
  <c r="A4252" i="45" s="1"/>
  <c r="A4253" i="45" s="1"/>
  <c r="A4254" i="45" s="1"/>
  <c r="A4255" i="45" s="1"/>
  <c r="A4256" i="45" s="1"/>
  <c r="A4257" i="45" s="1"/>
  <c r="A4258" i="45" s="1"/>
  <c r="A4259" i="45" s="1"/>
  <c r="A4260" i="45" s="1"/>
  <c r="A4261" i="45" s="1"/>
  <c r="A4262" i="45" s="1"/>
  <c r="A4263" i="45" s="1"/>
  <c r="A4264" i="45" s="1"/>
  <c r="A4265" i="45" s="1"/>
  <c r="A4266" i="45" s="1"/>
  <c r="A4267" i="45" s="1"/>
  <c r="A4268" i="45" s="1"/>
  <c r="A4269" i="45" s="1"/>
  <c r="A4270" i="45" s="1"/>
  <c r="A4271" i="45" s="1"/>
  <c r="A4272" i="45" s="1"/>
  <c r="A4273" i="45" s="1"/>
  <c r="A4274" i="45" s="1"/>
  <c r="A4275" i="45" s="1"/>
  <c r="A4276" i="45" s="1"/>
  <c r="A4277" i="45" s="1"/>
  <c r="A4278" i="45" s="1"/>
  <c r="A4279" i="45" s="1"/>
  <c r="A4280" i="45" s="1"/>
  <c r="A4281" i="45" s="1"/>
  <c r="A4282" i="45" s="1"/>
  <c r="A4283" i="45" s="1"/>
  <c r="A4284" i="45" s="1"/>
  <c r="A4285" i="45" s="1"/>
  <c r="A4286" i="45" s="1"/>
  <c r="A4287" i="45" s="1"/>
  <c r="A4288" i="45" s="1"/>
  <c r="A4289" i="45" s="1"/>
  <c r="A4290" i="45" s="1"/>
  <c r="A4291" i="45" s="1"/>
  <c r="A4292" i="45" s="1"/>
  <c r="A4293" i="45" s="1"/>
  <c r="A4294" i="45" s="1"/>
  <c r="A4295" i="45" s="1"/>
  <c r="A4296" i="45" s="1"/>
  <c r="A4297" i="45" s="1"/>
  <c r="A4298" i="45" s="1"/>
  <c r="A4299" i="45" s="1"/>
  <c r="A4300" i="45" s="1"/>
  <c r="A4301" i="45" s="1"/>
  <c r="A4302" i="45" s="1"/>
  <c r="A4303" i="45" s="1"/>
  <c r="A4304" i="45" s="1"/>
  <c r="A4305" i="45" s="1"/>
  <c r="A4306" i="45" s="1"/>
  <c r="A4307" i="45" s="1"/>
  <c r="A4308" i="45" s="1"/>
  <c r="A4309" i="45" s="1"/>
  <c r="A4310" i="45" s="1"/>
  <c r="A4311" i="45" s="1"/>
  <c r="A4312" i="45" s="1"/>
  <c r="A4313" i="45" s="1"/>
  <c r="A4314" i="45" s="1"/>
  <c r="A4315" i="45" s="1"/>
  <c r="A4316" i="45" s="1"/>
  <c r="A4317" i="45" s="1"/>
  <c r="A4318" i="45" s="1"/>
  <c r="A4319" i="45" s="1"/>
  <c r="A4320" i="45" s="1"/>
  <c r="A4321" i="45" s="1"/>
  <c r="A4322" i="45" s="1"/>
  <c r="A4323" i="45" s="1"/>
  <c r="A4324" i="45" s="1"/>
  <c r="A4325" i="45" s="1"/>
  <c r="A4326" i="45" s="1"/>
  <c r="A4327" i="45" s="1"/>
  <c r="A4328" i="45" s="1"/>
  <c r="A4329" i="45" s="1"/>
  <c r="A4330" i="45" s="1"/>
  <c r="A4331" i="45" s="1"/>
  <c r="A4332" i="45" s="1"/>
  <c r="A4333" i="45" s="1"/>
  <c r="A4334" i="45" s="1"/>
  <c r="A4335" i="45" s="1"/>
  <c r="A4336" i="45" s="1"/>
  <c r="A4337" i="45" s="1"/>
  <c r="A4338" i="45" s="1"/>
  <c r="A4339" i="45" s="1"/>
  <c r="A4340" i="45" s="1"/>
  <c r="A4341" i="45" s="1"/>
  <c r="A4342" i="45" s="1"/>
  <c r="A4343" i="45" s="1"/>
  <c r="A4344" i="45" s="1"/>
  <c r="A4345" i="45" s="1"/>
  <c r="A4346" i="45" s="1"/>
  <c r="A4347" i="45" s="1"/>
  <c r="A4348" i="45" s="1"/>
  <c r="A4349" i="45" s="1"/>
  <c r="A4350" i="45" s="1"/>
  <c r="A4351" i="45" s="1"/>
  <c r="A4352" i="45" s="1"/>
  <c r="A4353" i="45" s="1"/>
  <c r="A4354" i="45" s="1"/>
  <c r="A4355" i="45" s="1"/>
  <c r="A4356" i="45" s="1"/>
  <c r="A4357" i="45" s="1"/>
  <c r="A4358" i="45" s="1"/>
  <c r="A4359" i="45" s="1"/>
  <c r="A4360" i="45" s="1"/>
  <c r="A4361" i="45" s="1"/>
  <c r="A4362" i="45" s="1"/>
  <c r="A4363" i="45" s="1"/>
  <c r="A4364" i="45" s="1"/>
  <c r="A4365" i="45" s="1"/>
  <c r="A4366" i="45" s="1"/>
  <c r="A4367" i="45" s="1"/>
  <c r="A4368" i="45" s="1"/>
  <c r="A4369" i="45" s="1"/>
  <c r="A4370" i="45" s="1"/>
  <c r="A4371" i="45" s="1"/>
  <c r="A4372" i="45" s="1"/>
  <c r="A4373" i="45" s="1"/>
  <c r="A4374" i="45" s="1"/>
  <c r="A4375" i="45" s="1"/>
  <c r="A4376" i="45" s="1"/>
  <c r="A4377" i="45" s="1"/>
  <c r="A4378" i="45" s="1"/>
  <c r="A4379" i="45" s="1"/>
  <c r="A4380" i="45" s="1"/>
  <c r="A4381" i="45" s="1"/>
  <c r="A4382" i="45" s="1"/>
  <c r="A4383" i="45" s="1"/>
  <c r="A4384" i="45" s="1"/>
  <c r="A4385" i="45" s="1"/>
  <c r="A4386" i="45" s="1"/>
  <c r="A4387" i="45" s="1"/>
  <c r="A4388" i="45" s="1"/>
  <c r="A4389" i="45" s="1"/>
  <c r="A4390" i="45" s="1"/>
  <c r="A4391" i="45" s="1"/>
  <c r="A4392" i="45" s="1"/>
  <c r="A4393" i="45" s="1"/>
  <c r="A4394" i="45" s="1"/>
  <c r="A4395" i="45" s="1"/>
  <c r="A4396" i="45" s="1"/>
  <c r="A4397" i="45" s="1"/>
  <c r="A4398" i="45" s="1"/>
  <c r="A4399" i="45" s="1"/>
  <c r="A4400" i="45" s="1"/>
  <c r="A4401" i="45" s="1"/>
  <c r="A4402" i="45" s="1"/>
  <c r="A4403" i="45" s="1"/>
  <c r="A4404" i="45" s="1"/>
  <c r="A4405" i="45" s="1"/>
  <c r="A4406" i="45" s="1"/>
  <c r="A4407" i="45" s="1"/>
  <c r="A4408" i="45" s="1"/>
  <c r="A4409" i="45" s="1"/>
  <c r="A4410" i="45" s="1"/>
  <c r="A4411" i="45" s="1"/>
  <c r="A4412" i="45" s="1"/>
  <c r="A4413" i="45" s="1"/>
  <c r="A4414" i="45" s="1"/>
  <c r="A4415" i="45" s="1"/>
  <c r="A4416" i="45" s="1"/>
  <c r="A4417" i="45" s="1"/>
  <c r="A4418" i="45" s="1"/>
  <c r="A4419" i="45" s="1"/>
  <c r="A4420" i="45" s="1"/>
  <c r="A4421" i="45" s="1"/>
  <c r="A4422" i="45" s="1"/>
  <c r="A4423" i="45" s="1"/>
  <c r="A4424" i="45" s="1"/>
  <c r="A4425" i="45" s="1"/>
  <c r="A4426" i="45" s="1"/>
  <c r="A4427" i="45" s="1"/>
  <c r="A4428" i="45" s="1"/>
  <c r="A4429" i="45" s="1"/>
  <c r="A4430" i="45" s="1"/>
  <c r="A4431" i="45" s="1"/>
  <c r="A4432" i="45" s="1"/>
  <c r="A4433" i="45" s="1"/>
  <c r="A4434" i="45" s="1"/>
  <c r="A4435" i="45" s="1"/>
  <c r="A4436" i="45" s="1"/>
  <c r="A4437" i="45" s="1"/>
  <c r="A4438" i="45" s="1"/>
  <c r="A4439" i="45" s="1"/>
  <c r="A4440" i="45" s="1"/>
  <c r="A4441" i="45" s="1"/>
  <c r="A4442" i="45" s="1"/>
  <c r="A4443" i="45" s="1"/>
  <c r="A4444" i="45" s="1"/>
  <c r="A4445" i="45" s="1"/>
  <c r="A4446" i="45" s="1"/>
  <c r="A4447" i="45" s="1"/>
  <c r="A4448" i="45" s="1"/>
  <c r="A4449" i="45" s="1"/>
  <c r="A4450" i="45" s="1"/>
  <c r="A4451" i="45" s="1"/>
  <c r="A4452" i="45" s="1"/>
  <c r="A4453" i="45" s="1"/>
  <c r="A4454" i="45" s="1"/>
  <c r="A4455" i="45" s="1"/>
  <c r="A4456" i="45" s="1"/>
  <c r="A4457" i="45" s="1"/>
  <c r="A4458" i="45" s="1"/>
  <c r="A4459" i="45" s="1"/>
  <c r="A4460" i="45" s="1"/>
  <c r="A4461" i="45" s="1"/>
  <c r="A4462" i="45" s="1"/>
  <c r="A4463" i="45" s="1"/>
  <c r="A4464" i="45" s="1"/>
  <c r="A4465" i="45" s="1"/>
  <c r="A4466" i="45" s="1"/>
  <c r="A4467" i="45" s="1"/>
  <c r="A4468" i="45" s="1"/>
  <c r="A4469" i="45" s="1"/>
  <c r="A4470" i="45" s="1"/>
  <c r="A4471" i="45" s="1"/>
  <c r="A4472" i="45" s="1"/>
  <c r="A4473" i="45" s="1"/>
  <c r="A4474" i="45" s="1"/>
  <c r="A4475" i="45" s="1"/>
  <c r="A4476" i="45" s="1"/>
  <c r="A4477" i="45" s="1"/>
  <c r="A4478" i="45" s="1"/>
  <c r="A4479" i="45" s="1"/>
  <c r="A4480" i="45" s="1"/>
  <c r="A4481" i="45" s="1"/>
  <c r="A4482" i="45" s="1"/>
  <c r="A4483" i="45" s="1"/>
  <c r="A4484" i="45" s="1"/>
  <c r="A4485" i="45" s="1"/>
  <c r="A4486" i="45" s="1"/>
  <c r="A4487" i="45" s="1"/>
  <c r="A4488" i="45" s="1"/>
  <c r="A4489" i="45" s="1"/>
  <c r="A4490" i="45" s="1"/>
  <c r="A4491" i="45" s="1"/>
  <c r="A4492" i="45" s="1"/>
  <c r="A4493" i="45" s="1"/>
  <c r="A4494" i="45" s="1"/>
  <c r="A4495" i="45" s="1"/>
  <c r="A4496" i="45" s="1"/>
  <c r="A4497" i="45" s="1"/>
  <c r="A4498" i="45" s="1"/>
  <c r="A4499" i="45" s="1"/>
  <c r="A4500" i="45" s="1"/>
  <c r="A4501" i="45" s="1"/>
  <c r="A4502" i="45" s="1"/>
  <c r="A4503" i="45" s="1"/>
  <c r="A4504" i="45" s="1"/>
  <c r="A4505" i="45" s="1"/>
  <c r="A4506" i="45" s="1"/>
  <c r="A4507" i="45" s="1"/>
  <c r="A4508" i="45" s="1"/>
  <c r="A4509" i="45" s="1"/>
  <c r="A4510" i="45" s="1"/>
  <c r="A4511" i="45" s="1"/>
  <c r="A4512" i="45" s="1"/>
  <c r="A4513" i="45" s="1"/>
  <c r="A4514" i="45" s="1"/>
  <c r="A4515" i="45" s="1"/>
  <c r="A4516" i="45" s="1"/>
  <c r="A4517" i="45" s="1"/>
  <c r="A4518" i="45" s="1"/>
  <c r="A4519" i="45" s="1"/>
  <c r="A4520" i="45" s="1"/>
  <c r="A4521" i="45" s="1"/>
  <c r="A4522" i="45" s="1"/>
  <c r="A4523" i="45" s="1"/>
  <c r="A4524" i="45" s="1"/>
  <c r="A4525" i="45" s="1"/>
  <c r="A4526" i="45" s="1"/>
  <c r="A4527" i="45" s="1"/>
  <c r="A4528" i="45" s="1"/>
  <c r="A4529" i="45" s="1"/>
  <c r="A4530" i="45" s="1"/>
  <c r="A4531" i="45" s="1"/>
  <c r="A4532" i="45" s="1"/>
  <c r="A4533" i="45" s="1"/>
  <c r="A4534" i="45" s="1"/>
  <c r="A4535" i="45" s="1"/>
  <c r="A4536" i="45" s="1"/>
  <c r="A4537" i="45" s="1"/>
  <c r="A4538" i="45" s="1"/>
  <c r="A4539" i="45" s="1"/>
  <c r="A4540" i="45" s="1"/>
  <c r="A4541" i="45" s="1"/>
  <c r="A4542" i="45" s="1"/>
  <c r="A4543" i="45" s="1"/>
  <c r="A4544" i="45" s="1"/>
  <c r="A4545" i="45" s="1"/>
  <c r="A4546" i="45" s="1"/>
  <c r="A4547" i="45" s="1"/>
  <c r="A4548" i="45" s="1"/>
  <c r="A4549" i="45" s="1"/>
  <c r="A4550" i="45" s="1"/>
  <c r="A4551" i="45" s="1"/>
  <c r="A4552" i="45" s="1"/>
  <c r="A4553" i="45" s="1"/>
  <c r="A4554" i="45" s="1"/>
  <c r="A4555" i="45" s="1"/>
  <c r="A4556" i="45" s="1"/>
  <c r="A4557" i="45" s="1"/>
  <c r="A4558" i="45" s="1"/>
  <c r="A4559" i="45" s="1"/>
  <c r="A4560" i="45" s="1"/>
  <c r="A4561" i="45" s="1"/>
  <c r="A4562" i="45" s="1"/>
  <c r="A4563" i="45" s="1"/>
  <c r="A4564" i="45" s="1"/>
  <c r="A4565" i="45" s="1"/>
  <c r="A4566" i="45" s="1"/>
  <c r="A4567" i="45" s="1"/>
  <c r="A4568" i="45" s="1"/>
  <c r="A4569" i="45" s="1"/>
  <c r="A4570" i="45" s="1"/>
  <c r="A4571" i="45" s="1"/>
  <c r="A4572" i="45" s="1"/>
  <c r="A4573" i="45" s="1"/>
  <c r="A4574" i="45" s="1"/>
  <c r="A4575" i="45" s="1"/>
  <c r="A4576" i="45" s="1"/>
  <c r="A4577" i="45" s="1"/>
  <c r="A4578" i="45" s="1"/>
  <c r="A4579" i="45" s="1"/>
  <c r="A4580" i="45" s="1"/>
  <c r="A4581" i="45" s="1"/>
  <c r="A4582" i="45" s="1"/>
  <c r="A4583" i="45" s="1"/>
  <c r="A4584" i="45" s="1"/>
  <c r="A4585" i="45" s="1"/>
  <c r="A4586" i="45" s="1"/>
  <c r="A4587" i="45" s="1"/>
  <c r="A4588" i="45" s="1"/>
  <c r="A4589" i="45" s="1"/>
  <c r="A4590" i="45" s="1"/>
  <c r="A4591" i="45" s="1"/>
  <c r="A4592" i="45" s="1"/>
  <c r="A4593" i="45" s="1"/>
  <c r="A4594" i="45" s="1"/>
  <c r="A4595" i="45" s="1"/>
  <c r="A4596" i="45" s="1"/>
  <c r="A4597" i="45" s="1"/>
  <c r="A4598" i="45" s="1"/>
  <c r="A4599" i="45" s="1"/>
  <c r="A4600" i="45" s="1"/>
  <c r="A4601" i="45" s="1"/>
  <c r="A4602" i="45" s="1"/>
  <c r="A4603" i="45" s="1"/>
  <c r="A4604" i="45" s="1"/>
  <c r="A4605" i="45" s="1"/>
  <c r="A4606" i="45" s="1"/>
  <c r="A4607" i="45" s="1"/>
  <c r="A4608" i="45" s="1"/>
  <c r="A4609" i="45" s="1"/>
  <c r="A4610" i="45" s="1"/>
  <c r="A4611" i="45" s="1"/>
  <c r="A4612" i="45" s="1"/>
  <c r="A4613" i="45" s="1"/>
  <c r="A4614" i="45" s="1"/>
  <c r="A4615" i="45" s="1"/>
  <c r="A4616" i="45" s="1"/>
  <c r="A4617" i="45" s="1"/>
  <c r="A4618" i="45" s="1"/>
  <c r="A4619" i="45" s="1"/>
  <c r="A4620" i="45" s="1"/>
  <c r="A4621" i="45" s="1"/>
  <c r="A4622" i="45" s="1"/>
  <c r="A4623" i="45" s="1"/>
  <c r="A4624" i="45" s="1"/>
  <c r="A4625" i="45" s="1"/>
  <c r="A4626" i="45" s="1"/>
  <c r="A4627" i="45" s="1"/>
  <c r="A4628" i="45" s="1"/>
  <c r="A4629" i="45" s="1"/>
  <c r="A4630" i="45" s="1"/>
  <c r="A4631" i="45" s="1"/>
  <c r="A4632" i="45" s="1"/>
  <c r="A4633" i="45" s="1"/>
  <c r="A4634" i="45" s="1"/>
  <c r="A4635" i="45" s="1"/>
  <c r="A4636" i="45" s="1"/>
  <c r="A4637" i="45" s="1"/>
  <c r="A4638" i="45" s="1"/>
  <c r="A4639" i="45" s="1"/>
  <c r="A4640" i="45" s="1"/>
  <c r="A4641" i="45" s="1"/>
  <c r="A4642" i="45" s="1"/>
  <c r="A4643" i="45" s="1"/>
  <c r="A4644" i="45" s="1"/>
  <c r="A4645" i="45" s="1"/>
  <c r="A4646" i="45" s="1"/>
  <c r="A4647" i="45" s="1"/>
  <c r="A4648" i="45" s="1"/>
  <c r="A4649" i="45" s="1"/>
  <c r="A4650" i="45" s="1"/>
  <c r="A4651" i="45" s="1"/>
  <c r="A4652" i="45" s="1"/>
  <c r="A4653" i="45" s="1"/>
  <c r="A4654" i="45" s="1"/>
  <c r="A4655" i="45" s="1"/>
  <c r="A4656" i="45" s="1"/>
  <c r="A4657" i="45" s="1"/>
  <c r="A4658" i="45" s="1"/>
  <c r="A4659" i="45" s="1"/>
  <c r="A4660" i="45" s="1"/>
  <c r="A4661" i="45" s="1"/>
  <c r="A4662" i="45" s="1"/>
  <c r="A4663" i="45" s="1"/>
  <c r="A4664" i="45" s="1"/>
  <c r="A4665" i="45" s="1"/>
  <c r="A4666" i="45" s="1"/>
  <c r="A4667" i="45" s="1"/>
  <c r="A4668" i="45" s="1"/>
  <c r="A4669" i="45" s="1"/>
  <c r="A4670" i="45" s="1"/>
  <c r="A4671" i="45" s="1"/>
  <c r="A4672" i="45" s="1"/>
  <c r="A4673" i="45" s="1"/>
  <c r="A4674" i="45" s="1"/>
  <c r="A4675" i="45" s="1"/>
  <c r="A4676" i="45" s="1"/>
  <c r="A4677" i="45" s="1"/>
  <c r="A4678" i="45" s="1"/>
  <c r="A4679" i="45" s="1"/>
  <c r="A4680" i="45" s="1"/>
  <c r="A4681" i="45" s="1"/>
  <c r="A4682" i="45" s="1"/>
  <c r="A4683" i="45" s="1"/>
  <c r="A4684" i="45" s="1"/>
  <c r="A4685" i="45" s="1"/>
  <c r="A4686" i="45" s="1"/>
  <c r="A4687" i="45" s="1"/>
  <c r="A4688" i="45" s="1"/>
  <c r="A4689" i="45" s="1"/>
  <c r="A4690" i="45" s="1"/>
  <c r="A4691" i="45" s="1"/>
  <c r="A4692" i="45" s="1"/>
  <c r="A4693" i="45" s="1"/>
  <c r="A4694" i="45" s="1"/>
  <c r="A4695" i="45" s="1"/>
  <c r="A4696" i="45" s="1"/>
  <c r="A4697" i="45" s="1"/>
  <c r="A4698" i="45" s="1"/>
  <c r="A4699" i="45" s="1"/>
  <c r="A4700" i="45" s="1"/>
  <c r="A4701" i="45" s="1"/>
  <c r="A4702" i="45" s="1"/>
  <c r="A4703" i="45" s="1"/>
  <c r="A4704" i="45" s="1"/>
  <c r="A4705" i="45" s="1"/>
  <c r="A4706" i="45" s="1"/>
  <c r="A4707" i="45" s="1"/>
  <c r="A4708" i="45" s="1"/>
  <c r="A4709" i="45" s="1"/>
  <c r="A4710" i="45" s="1"/>
  <c r="A4711" i="45" s="1"/>
  <c r="A4712" i="45" s="1"/>
  <c r="A4713" i="45" s="1"/>
  <c r="A4714" i="45" s="1"/>
  <c r="A4715" i="45" s="1"/>
  <c r="A4716" i="45" s="1"/>
  <c r="A4717" i="45" s="1"/>
  <c r="A4718" i="45" s="1"/>
  <c r="A4719" i="45" s="1"/>
  <c r="A4720" i="45" s="1"/>
  <c r="A4721" i="45" s="1"/>
  <c r="A4722" i="45" s="1"/>
  <c r="A4723" i="45" s="1"/>
  <c r="A4724" i="45" s="1"/>
  <c r="A4725" i="45" s="1"/>
  <c r="A4726" i="45" s="1"/>
  <c r="A4727" i="45" s="1"/>
  <c r="A4728" i="45" s="1"/>
  <c r="A4729" i="45" s="1"/>
  <c r="A4730" i="45" s="1"/>
  <c r="A4731" i="45" s="1"/>
  <c r="A4732" i="45" s="1"/>
  <c r="A4733" i="45" s="1"/>
  <c r="A4734" i="45" s="1"/>
  <c r="A4735" i="45" s="1"/>
  <c r="A4736" i="45" s="1"/>
  <c r="A4737" i="45" s="1"/>
  <c r="A4738" i="45" s="1"/>
  <c r="A4739" i="45" s="1"/>
  <c r="A4740" i="45" s="1"/>
  <c r="A4741" i="45" s="1"/>
  <c r="A4742" i="45" s="1"/>
  <c r="A4743" i="45" s="1"/>
  <c r="A4744" i="45" s="1"/>
  <c r="A4745" i="45" s="1"/>
  <c r="A4746" i="45" s="1"/>
  <c r="A4747" i="45" s="1"/>
  <c r="A4748" i="45" s="1"/>
  <c r="A4749" i="45" s="1"/>
  <c r="A4750" i="45" s="1"/>
  <c r="A4751" i="45" s="1"/>
  <c r="A4752" i="45" s="1"/>
  <c r="A4753" i="45" s="1"/>
  <c r="A4754" i="45" s="1"/>
  <c r="A4755" i="45" s="1"/>
  <c r="A4756" i="45" s="1"/>
  <c r="A4757" i="45" s="1"/>
  <c r="A4758" i="45" s="1"/>
  <c r="A4759" i="45" s="1"/>
  <c r="A4760" i="45" s="1"/>
  <c r="A4761" i="45" s="1"/>
  <c r="A4762" i="45" s="1"/>
  <c r="A4763" i="45" s="1"/>
  <c r="A4764" i="45" s="1"/>
  <c r="A4765" i="45" s="1"/>
  <c r="A4766" i="45" s="1"/>
  <c r="A4767" i="45" s="1"/>
  <c r="A4768" i="45" s="1"/>
  <c r="A4769" i="45" s="1"/>
  <c r="A4770" i="45" s="1"/>
  <c r="A4771" i="45" s="1"/>
  <c r="A4772" i="45" s="1"/>
  <c r="A4773" i="45" s="1"/>
  <c r="A4774" i="45" s="1"/>
  <c r="A4775" i="45" s="1"/>
  <c r="A4776" i="45" s="1"/>
  <c r="A4777" i="45" s="1"/>
  <c r="A4778" i="45" s="1"/>
  <c r="A4779" i="45" s="1"/>
  <c r="A4780" i="45" s="1"/>
  <c r="A4781" i="45" s="1"/>
  <c r="A4782" i="45" s="1"/>
  <c r="A4783" i="45" s="1"/>
  <c r="A4784" i="45" s="1"/>
  <c r="A4785" i="45" s="1"/>
  <c r="A4786" i="45" s="1"/>
  <c r="A4787" i="45" s="1"/>
  <c r="A4788" i="45" s="1"/>
  <c r="A4789" i="45" s="1"/>
  <c r="A4790" i="45" s="1"/>
  <c r="A4791" i="45" s="1"/>
  <c r="A4792" i="45" s="1"/>
  <c r="A4793" i="45" s="1"/>
  <c r="A4794" i="45" s="1"/>
  <c r="A4795" i="45" s="1"/>
  <c r="A4796" i="45" s="1"/>
  <c r="A4797" i="45" s="1"/>
  <c r="A4798" i="45" s="1"/>
  <c r="A4799" i="45" s="1"/>
  <c r="A4800" i="45" s="1"/>
  <c r="A4801" i="45" s="1"/>
  <c r="A4802" i="45" s="1"/>
  <c r="A4803" i="45" s="1"/>
  <c r="A4804" i="45" s="1"/>
  <c r="A4805" i="45" s="1"/>
  <c r="A4806" i="45" s="1"/>
  <c r="A4807" i="45" s="1"/>
  <c r="A4808" i="45" s="1"/>
  <c r="A4809" i="45" s="1"/>
  <c r="A4810" i="45" s="1"/>
  <c r="A4811" i="45" s="1"/>
  <c r="A4812" i="45" s="1"/>
  <c r="A4813" i="45" s="1"/>
  <c r="A4814" i="45" s="1"/>
  <c r="A4815" i="45" s="1"/>
  <c r="A4816" i="45" s="1"/>
  <c r="A4817" i="45" s="1"/>
  <c r="A4818" i="45" s="1"/>
  <c r="A4819" i="45" s="1"/>
  <c r="A4820" i="45" s="1"/>
  <c r="A4821" i="45" s="1"/>
  <c r="A4822" i="45" s="1"/>
  <c r="A4823" i="45" s="1"/>
  <c r="A4824" i="45" s="1"/>
  <c r="A4825" i="45" s="1"/>
  <c r="A4826" i="45" s="1"/>
  <c r="A4827" i="45" s="1"/>
  <c r="A4828" i="45" s="1"/>
  <c r="A4829" i="45" s="1"/>
  <c r="A4830" i="45" s="1"/>
  <c r="A4831" i="45" s="1"/>
  <c r="A4832" i="45" s="1"/>
  <c r="A4833" i="45" s="1"/>
  <c r="A4834" i="45" s="1"/>
  <c r="A4835" i="45" s="1"/>
  <c r="A4836" i="45" s="1"/>
  <c r="A4837" i="45" s="1"/>
  <c r="A4838" i="45" s="1"/>
  <c r="A4839" i="45" s="1"/>
  <c r="A4840" i="45" s="1"/>
  <c r="A4841" i="45" s="1"/>
  <c r="A4842" i="45" s="1"/>
  <c r="A4843" i="45" s="1"/>
  <c r="A4844" i="45" s="1"/>
  <c r="A4845" i="45" s="1"/>
  <c r="A4846" i="45" s="1"/>
  <c r="A4847" i="45" s="1"/>
  <c r="A4848" i="45" s="1"/>
  <c r="A4849" i="45" s="1"/>
  <c r="A4850" i="45" s="1"/>
  <c r="A4851" i="45" s="1"/>
  <c r="A4852" i="45" s="1"/>
  <c r="A4853" i="45" s="1"/>
  <c r="A4854" i="45" s="1"/>
  <c r="A4855" i="45" s="1"/>
  <c r="A4856" i="45" s="1"/>
  <c r="A4857" i="45" s="1"/>
  <c r="A4858" i="45" s="1"/>
  <c r="A4859" i="45" s="1"/>
  <c r="A4860" i="45" s="1"/>
  <c r="A4861" i="45" s="1"/>
  <c r="A4862" i="45" s="1"/>
  <c r="A4863" i="45" s="1"/>
  <c r="A4864" i="45" s="1"/>
  <c r="A4865" i="45" s="1"/>
  <c r="A4866" i="45" s="1"/>
  <c r="A4867" i="45" s="1"/>
  <c r="A4868" i="45" s="1"/>
  <c r="A4869" i="45" s="1"/>
  <c r="A4870" i="45" s="1"/>
  <c r="A4871" i="45" s="1"/>
  <c r="A4872" i="45" s="1"/>
  <c r="A4873" i="45" s="1"/>
  <c r="A4874" i="45" s="1"/>
  <c r="A4875" i="45" s="1"/>
  <c r="A4876" i="45" s="1"/>
  <c r="A4877" i="45" s="1"/>
  <c r="A4878" i="45" s="1"/>
  <c r="A4879" i="45" s="1"/>
  <c r="A4880" i="45" s="1"/>
  <c r="A4881" i="45" s="1"/>
  <c r="A4882" i="45" s="1"/>
  <c r="A4883" i="45" s="1"/>
  <c r="A4884" i="45" s="1"/>
  <c r="A4885" i="45" s="1"/>
  <c r="A4886" i="45" s="1"/>
  <c r="A4887" i="45" s="1"/>
  <c r="A4888" i="45" s="1"/>
  <c r="A4889" i="45" s="1"/>
  <c r="A4890" i="45" s="1"/>
  <c r="A4891" i="45" s="1"/>
  <c r="A4892" i="45" s="1"/>
  <c r="A4893" i="45" s="1"/>
  <c r="A4894" i="45" s="1"/>
  <c r="A4895" i="45" s="1"/>
  <c r="A4896" i="45" s="1"/>
  <c r="A4897" i="45" s="1"/>
  <c r="A4898" i="45" s="1"/>
  <c r="A4899" i="45" s="1"/>
  <c r="A4900" i="45" s="1"/>
  <c r="A4901" i="45" s="1"/>
  <c r="A4902" i="45" s="1"/>
  <c r="A4903" i="45" s="1"/>
  <c r="A4904" i="45" s="1"/>
  <c r="A4905" i="45" s="1"/>
  <c r="A4906" i="45" s="1"/>
  <c r="A4907" i="45" s="1"/>
  <c r="A4908" i="45" s="1"/>
  <c r="A4909" i="45" s="1"/>
  <c r="A4910" i="45" s="1"/>
  <c r="A4911" i="45" s="1"/>
  <c r="A4912" i="45" s="1"/>
  <c r="A4913" i="45" s="1"/>
  <c r="A4914" i="45" s="1"/>
  <c r="A4915" i="45" s="1"/>
  <c r="A4916" i="45" s="1"/>
  <c r="A4917" i="45" s="1"/>
  <c r="A4918" i="45" s="1"/>
  <c r="A4919" i="45" s="1"/>
  <c r="A4920" i="45" s="1"/>
  <c r="A4921" i="45" s="1"/>
  <c r="A4922" i="45" s="1"/>
  <c r="A4923" i="45" s="1"/>
  <c r="A4924" i="45" s="1"/>
  <c r="A4925" i="45" s="1"/>
  <c r="A4926" i="45" s="1"/>
  <c r="A4927" i="45" s="1"/>
  <c r="A4928" i="45" s="1"/>
  <c r="A4929" i="45" s="1"/>
  <c r="A4930" i="45" s="1"/>
  <c r="A4931" i="45" s="1"/>
  <c r="A4932" i="45" s="1"/>
  <c r="A4933" i="45" s="1"/>
  <c r="A4934" i="45" s="1"/>
  <c r="A4935" i="45" s="1"/>
  <c r="A4936" i="45" s="1"/>
  <c r="A4937" i="45" s="1"/>
  <c r="A4938" i="45" s="1"/>
  <c r="A4939" i="45" s="1"/>
  <c r="A4940" i="45" s="1"/>
  <c r="A4941" i="45" s="1"/>
  <c r="A4942" i="45" s="1"/>
  <c r="A4943" i="45" s="1"/>
  <c r="A4944" i="45" s="1"/>
  <c r="A4945" i="45" s="1"/>
  <c r="A4946" i="45" s="1"/>
  <c r="A4947" i="45" s="1"/>
  <c r="A4948" i="45" s="1"/>
  <c r="A4949" i="45" s="1"/>
  <c r="A4950" i="45" s="1"/>
  <c r="A4951" i="45" s="1"/>
  <c r="A4952" i="45" s="1"/>
  <c r="A4953" i="45" s="1"/>
  <c r="A4954" i="45" s="1"/>
  <c r="A4955" i="45" s="1"/>
  <c r="A4956" i="45" s="1"/>
  <c r="A4957" i="45" s="1"/>
  <c r="A4958" i="45" s="1"/>
  <c r="A4959" i="45" s="1"/>
  <c r="A4960" i="45" s="1"/>
  <c r="A4961" i="45" s="1"/>
  <c r="A4962" i="45" s="1"/>
  <c r="A4963" i="45" s="1"/>
  <c r="A4964" i="45" s="1"/>
  <c r="A4965" i="45" s="1"/>
  <c r="A4966" i="45" s="1"/>
  <c r="A4967" i="45" s="1"/>
  <c r="A4968" i="45" s="1"/>
  <c r="A4969" i="45" s="1"/>
  <c r="A4970" i="45" s="1"/>
  <c r="A4971" i="45" s="1"/>
  <c r="A4972" i="45" s="1"/>
  <c r="A4973" i="45" s="1"/>
  <c r="A4974" i="45" s="1"/>
  <c r="A4975" i="45" s="1"/>
  <c r="A4976" i="45" s="1"/>
  <c r="A4977" i="45" s="1"/>
  <c r="A4978" i="45" s="1"/>
  <c r="A4979" i="45" s="1"/>
  <c r="A4980" i="45" s="1"/>
  <c r="A4981" i="45" s="1"/>
  <c r="A4982" i="45" s="1"/>
  <c r="A4983" i="45" s="1"/>
  <c r="A4984" i="45" s="1"/>
  <c r="A4985" i="45" s="1"/>
  <c r="A4986" i="45" s="1"/>
  <c r="A4987" i="45" s="1"/>
  <c r="A4988" i="45" s="1"/>
  <c r="A4989" i="45" s="1"/>
  <c r="A4990" i="45" s="1"/>
  <c r="A4991" i="45" s="1"/>
  <c r="A4992" i="45" s="1"/>
  <c r="A4993" i="45" s="1"/>
  <c r="A4994" i="45" s="1"/>
  <c r="A4995" i="45" s="1"/>
  <c r="A4996" i="45" s="1"/>
  <c r="A4997" i="45" s="1"/>
  <c r="A4998" i="45" s="1"/>
  <c r="A4999" i="45" s="1"/>
  <c r="A5000" i="45" s="1"/>
  <c r="A5001" i="45" s="1"/>
  <c r="A5002" i="45" s="1"/>
  <c r="A5003" i="45" s="1"/>
  <c r="A5004" i="45" s="1"/>
  <c r="A5005" i="45" s="1"/>
  <c r="A5006" i="45" s="1"/>
  <c r="A5007" i="45" s="1"/>
  <c r="A5008" i="45" s="1"/>
  <c r="A5009" i="45" s="1"/>
  <c r="A5010" i="45" s="1"/>
  <c r="A5011" i="45" s="1"/>
  <c r="A5012" i="45" s="1"/>
  <c r="A5013" i="45" s="1"/>
  <c r="A5014" i="45" s="1"/>
  <c r="A5015" i="45" s="1"/>
  <c r="A5016" i="45" s="1"/>
  <c r="A5017" i="45" s="1"/>
  <c r="A5018" i="45" s="1"/>
  <c r="A5019" i="45" s="1"/>
  <c r="D6" i="45"/>
  <c r="A2" i="45"/>
  <c r="G645" i="31"/>
  <c r="C88" i="31"/>
  <c r="C78" i="31"/>
  <c r="C76" i="31"/>
  <c r="C74" i="31"/>
  <c r="C71" i="31"/>
  <c r="D70" i="31"/>
  <c r="C60" i="31"/>
  <c r="C59" i="31"/>
  <c r="C58" i="31"/>
  <c r="C57" i="31"/>
  <c r="C56" i="31"/>
  <c r="C51" i="31" s="1"/>
  <c r="C55" i="31"/>
  <c r="C10" i="31"/>
  <c r="C8" i="31"/>
  <c r="B8" i="26"/>
  <c r="C239" i="29"/>
  <c r="C146" i="29"/>
  <c r="C226" i="29"/>
  <c r="C184" i="29"/>
  <c r="C225" i="29"/>
  <c r="C212" i="29"/>
  <c r="C138" i="29"/>
  <c r="C211" i="29"/>
  <c r="J5" i="29"/>
  <c r="C140" i="29"/>
  <c r="C162" i="29"/>
  <c r="C242" i="29"/>
  <c r="C207" i="29"/>
  <c r="C178" i="29"/>
  <c r="J7" i="29"/>
  <c r="C174" i="29"/>
  <c r="C151" i="29"/>
  <c r="K2" i="37"/>
  <c r="C172" i="29"/>
  <c r="K3" i="37"/>
  <c r="C145" i="29"/>
  <c r="C155" i="29"/>
  <c r="C186" i="29"/>
  <c r="C153" i="29"/>
  <c r="C165" i="29"/>
  <c r="C170" i="29"/>
  <c r="C135" i="29"/>
  <c r="C229" i="29"/>
  <c r="C152" i="29"/>
  <c r="C180" i="29"/>
  <c r="C173" i="29"/>
  <c r="C227" i="29"/>
  <c r="C150" i="29"/>
  <c r="K4" i="37"/>
  <c r="C148" i="29"/>
  <c r="C134" i="29"/>
  <c r="C214" i="29"/>
  <c r="C181" i="29"/>
  <c r="C222" i="29"/>
  <c r="C199" i="29"/>
  <c r="J6" i="29"/>
  <c r="C179" i="29"/>
  <c r="C220" i="29"/>
  <c r="K8" i="37"/>
  <c r="J3" i="29"/>
  <c r="C208" i="29"/>
  <c r="C182" i="29"/>
  <c r="C147" i="29"/>
  <c r="C232" i="29"/>
  <c r="C193" i="29"/>
  <c r="C144" i="29"/>
  <c r="C213" i="29"/>
  <c r="C231" i="29"/>
  <c r="C202" i="29"/>
  <c r="C168" i="29"/>
  <c r="C209" i="29"/>
  <c r="C167" i="29"/>
  <c r="J2" i="29"/>
  <c r="C176" i="29"/>
  <c r="C217" i="29"/>
  <c r="C210" i="29"/>
  <c r="C175" i="29"/>
  <c r="C219" i="29"/>
  <c r="C190" i="29"/>
  <c r="C136" i="29"/>
  <c r="C177" i="29"/>
  <c r="C164" i="29"/>
  <c r="C240" i="29"/>
  <c r="C163" i="29"/>
  <c r="C204" i="29"/>
  <c r="C188" i="29"/>
  <c r="C197" i="29"/>
  <c r="C158" i="29"/>
  <c r="C238" i="29"/>
  <c r="C216" i="29"/>
  <c r="C139" i="29"/>
  <c r="C215" i="29"/>
  <c r="C141" i="29"/>
  <c r="C224" i="29"/>
  <c r="C137" i="29"/>
  <c r="C191" i="29"/>
  <c r="C230" i="29"/>
  <c r="C195" i="29"/>
  <c r="C166" i="29"/>
  <c r="C235" i="29"/>
  <c r="C161" i="29"/>
  <c r="C237" i="29"/>
  <c r="C205" i="29"/>
  <c r="C233" i="29"/>
  <c r="C169" i="29"/>
  <c r="C223" i="29"/>
  <c r="C143" i="29"/>
  <c r="C171" i="29"/>
  <c r="C200" i="29"/>
  <c r="C221" i="29"/>
  <c r="C198" i="29"/>
  <c r="K7" i="37"/>
  <c r="C194" i="29"/>
  <c r="C159" i="29"/>
  <c r="J4" i="29"/>
  <c r="C187" i="29"/>
  <c r="C189" i="29"/>
  <c r="C157" i="29"/>
  <c r="C185" i="29"/>
  <c r="K6" i="37"/>
  <c r="C218" i="29"/>
  <c r="C183" i="29"/>
  <c r="C154" i="29"/>
  <c r="C203" i="29"/>
  <c r="C241" i="29"/>
  <c r="C234" i="29"/>
  <c r="C192" i="29"/>
  <c r="C201" i="29"/>
  <c r="C156" i="29"/>
  <c r="C149" i="29"/>
  <c r="C236" i="29"/>
  <c r="C206" i="29"/>
  <c r="C142" i="29"/>
  <c r="C228" i="29"/>
  <c r="C160" i="29"/>
  <c r="J8" i="29"/>
  <c r="C196" i="29"/>
  <c r="K5" i="37"/>
  <c r="B7" i="45" l="1"/>
  <c r="B6" i="45"/>
  <c r="D82" i="68"/>
  <c r="F82" i="68" s="1"/>
  <c r="E81" i="68"/>
  <c r="C86" i="31"/>
  <c r="C82" i="31"/>
  <c r="D74" i="31"/>
  <c r="C25" i="31"/>
  <c r="C39" i="31"/>
  <c r="C79" i="31" s="1"/>
  <c r="C80" i="31" s="1"/>
  <c r="C81" i="31" s="1"/>
  <c r="C83" i="31" s="1"/>
  <c r="S6" i="33"/>
  <c r="T6" i="33" s="1"/>
  <c r="U6" i="33" s="1"/>
  <c r="D7" i="20"/>
  <c r="D6" i="20"/>
  <c r="D9" i="20"/>
  <c r="D10" i="20"/>
  <c r="D11" i="20"/>
  <c r="I5" i="37"/>
  <c r="H5" i="37" s="1"/>
  <c r="I3" i="37"/>
  <c r="H3" i="37" s="1"/>
  <c r="I8" i="37"/>
  <c r="H8" i="37" s="1"/>
  <c r="I18" i="37"/>
  <c r="H18" i="37" s="1"/>
  <c r="I24" i="37"/>
  <c r="H24" i="37" s="1"/>
  <c r="I30" i="37"/>
  <c r="H30" i="37" s="1"/>
  <c r="I9" i="37"/>
  <c r="H9" i="37" s="1"/>
  <c r="I15" i="37"/>
  <c r="H15" i="37" s="1"/>
  <c r="I4" i="37"/>
  <c r="H4" i="37" s="1"/>
  <c r="I21" i="37"/>
  <c r="H21" i="37" s="1"/>
  <c r="I27" i="37"/>
  <c r="H27" i="37" s="1"/>
  <c r="M10" i="29"/>
  <c r="B10" i="26"/>
  <c r="C10" i="26" s="1"/>
  <c r="D10" i="26" s="1"/>
  <c r="B9" i="26"/>
  <c r="C9" i="26" s="1"/>
  <c r="D9" i="26" s="1"/>
  <c r="I21" i="26"/>
  <c r="E8" i="44"/>
  <c r="F8" i="44" s="1"/>
  <c r="D71" i="31"/>
  <c r="E70" i="31"/>
  <c r="F21" i="45"/>
  <c r="D10" i="44"/>
  <c r="E6" i="33"/>
  <c r="D7" i="33"/>
  <c r="F6" i="33"/>
  <c r="O5" i="26"/>
  <c r="D7" i="32"/>
  <c r="E6" i="32"/>
  <c r="I33" i="37"/>
  <c r="H33" i="37" s="1"/>
  <c r="I11" i="37"/>
  <c r="H11" i="37" s="1"/>
  <c r="I14" i="37"/>
  <c r="H14" i="37" s="1"/>
  <c r="I17" i="37"/>
  <c r="H17" i="37" s="1"/>
  <c r="I20" i="37"/>
  <c r="H20" i="37" s="1"/>
  <c r="I23" i="37"/>
  <c r="H23" i="37" s="1"/>
  <c r="I26" i="37"/>
  <c r="H26" i="37" s="1"/>
  <c r="I29" i="37"/>
  <c r="H29" i="37" s="1"/>
  <c r="I32" i="37"/>
  <c r="H32" i="37" s="1"/>
  <c r="I7" i="37"/>
  <c r="H7" i="37" s="1"/>
  <c r="I6" i="37"/>
  <c r="H6" i="37" s="1"/>
  <c r="I2" i="37"/>
  <c r="H2" i="37" s="1"/>
  <c r="I12" i="37"/>
  <c r="H12" i="37" s="1"/>
  <c r="E5" i="32"/>
  <c r="F5" i="32" s="1"/>
  <c r="I10" i="37"/>
  <c r="H10" i="37" s="1"/>
  <c r="I13" i="37"/>
  <c r="H13" i="37" s="1"/>
  <c r="I16" i="37"/>
  <c r="H16" i="37" s="1"/>
  <c r="I19" i="37"/>
  <c r="H19" i="37" s="1"/>
  <c r="I22" i="37"/>
  <c r="H22" i="37" s="1"/>
  <c r="I25" i="37"/>
  <c r="H25" i="37" s="1"/>
  <c r="I28" i="37"/>
  <c r="H28" i="37" s="1"/>
  <c r="I31" i="37"/>
  <c r="H31" i="37" s="1"/>
  <c r="M9" i="29"/>
  <c r="D138" i="29"/>
  <c r="D239" i="29"/>
  <c r="D216" i="29"/>
  <c r="E160" i="29"/>
  <c r="D242" i="29"/>
  <c r="E139" i="29"/>
  <c r="E211" i="29"/>
  <c r="E194" i="29"/>
  <c r="E152" i="29"/>
  <c r="E224" i="29"/>
  <c r="E206" i="29"/>
  <c r="E213" i="29"/>
  <c r="E214" i="29"/>
  <c r="D230" i="29"/>
  <c r="D187" i="29"/>
  <c r="D227" i="29"/>
  <c r="D218" i="29"/>
  <c r="D200" i="29"/>
  <c r="E234" i="29"/>
  <c r="D210" i="29"/>
  <c r="E178" i="29"/>
  <c r="D141" i="29"/>
  <c r="D143" i="29"/>
  <c r="E235" i="29"/>
  <c r="E192" i="29"/>
  <c r="D145" i="29"/>
  <c r="D136" i="29"/>
  <c r="E205" i="29"/>
  <c r="D188" i="29"/>
  <c r="D220" i="29"/>
  <c r="D171" i="29"/>
  <c r="E175" i="29"/>
  <c r="E181" i="29"/>
  <c r="D208" i="29"/>
  <c r="E162" i="29"/>
  <c r="E184" i="29"/>
  <c r="D225" i="29"/>
  <c r="D176" i="29"/>
  <c r="D170" i="29"/>
  <c r="E161" i="29"/>
  <c r="D204" i="29"/>
  <c r="D147" i="29"/>
  <c r="E180" i="29"/>
  <c r="D217" i="29"/>
  <c r="D159" i="29"/>
  <c r="E193" i="29"/>
  <c r="D221" i="29"/>
  <c r="D205" i="29"/>
  <c r="D162" i="29"/>
  <c r="E137" i="29"/>
  <c r="D196" i="29"/>
  <c r="E150" i="29"/>
  <c r="E195" i="29"/>
  <c r="D153" i="29"/>
  <c r="D241" i="29"/>
  <c r="E147" i="29"/>
  <c r="D202" i="29"/>
  <c r="D158" i="29"/>
  <c r="E167" i="29"/>
  <c r="D168" i="29"/>
  <c r="E157" i="29"/>
  <c r="D161" i="29"/>
  <c r="D201" i="29"/>
  <c r="E209" i="29"/>
  <c r="E183" i="29"/>
  <c r="E207" i="29"/>
  <c r="D151" i="29"/>
  <c r="D222" i="29"/>
  <c r="E176" i="29"/>
  <c r="E219" i="29"/>
  <c r="E159" i="29"/>
  <c r="D184" i="29"/>
  <c r="E228" i="29"/>
  <c r="E203" i="29"/>
  <c r="E179" i="29"/>
  <c r="E231" i="29"/>
  <c r="D195" i="29"/>
  <c r="E212" i="29"/>
  <c r="D172" i="29"/>
  <c r="E135" i="29"/>
  <c r="D237" i="29"/>
  <c r="D148" i="29"/>
  <c r="D229" i="29"/>
  <c r="E173" i="29"/>
  <c r="E165" i="29"/>
  <c r="D232" i="29"/>
  <c r="E186" i="29"/>
  <c r="D150" i="29"/>
  <c r="E201" i="29"/>
  <c r="D134" i="29"/>
  <c r="E223" i="29"/>
  <c r="D154" i="29"/>
  <c r="E189" i="29"/>
  <c r="E188" i="29"/>
  <c r="D166" i="29"/>
  <c r="E241" i="29"/>
  <c r="E153" i="29"/>
  <c r="D207" i="29"/>
  <c r="E215" i="29"/>
  <c r="D140" i="29"/>
  <c r="E190" i="29"/>
  <c r="E151" i="29"/>
  <c r="D191" i="29"/>
  <c r="E202" i="29"/>
  <c r="E164" i="29"/>
  <c r="D144" i="29"/>
  <c r="D224" i="29"/>
  <c r="D206" i="29"/>
  <c r="E156" i="29"/>
  <c r="D226" i="29"/>
  <c r="D167" i="29"/>
  <c r="E169" i="29"/>
  <c r="D238" i="29"/>
  <c r="E237" i="29"/>
  <c r="E226" i="29"/>
  <c r="E185" i="29"/>
  <c r="D180" i="29"/>
  <c r="E196" i="29"/>
  <c r="D149" i="29"/>
  <c r="E236" i="29"/>
  <c r="D203" i="29"/>
  <c r="D157" i="29"/>
  <c r="E242" i="29"/>
  <c r="D139" i="29"/>
  <c r="D185" i="29"/>
  <c r="D219" i="29"/>
  <c r="E174" i="29"/>
  <c r="D198" i="29"/>
  <c r="D231" i="29"/>
  <c r="D177" i="29"/>
  <c r="D228" i="29"/>
  <c r="D186" i="29"/>
  <c r="D169" i="29"/>
  <c r="E233" i="29"/>
  <c r="E146" i="29"/>
  <c r="D209" i="29"/>
  <c r="E163" i="29"/>
  <c r="E158" i="29"/>
  <c r="E239" i="29"/>
  <c r="E216" i="29"/>
  <c r="E138" i="29"/>
  <c r="E143" i="29"/>
  <c r="D235" i="29"/>
  <c r="D179" i="29"/>
  <c r="D182" i="29"/>
  <c r="D152" i="29"/>
  <c r="D211" i="29"/>
  <c r="D194" i="29"/>
  <c r="D155" i="29"/>
  <c r="E200" i="29"/>
  <c r="D164" i="29"/>
  <c r="D163" i="29"/>
  <c r="E227" i="29"/>
  <c r="E218" i="29"/>
  <c r="E187" i="29"/>
  <c r="E144" i="29"/>
  <c r="E230" i="29"/>
  <c r="D178" i="29"/>
  <c r="E148" i="29"/>
  <c r="D160" i="29"/>
  <c r="E145" i="29"/>
  <c r="D192" i="29"/>
  <c r="E168" i="29"/>
  <c r="D193" i="29"/>
  <c r="D240" i="29"/>
  <c r="D175" i="29"/>
  <c r="E172" i="29"/>
  <c r="E140" i="29"/>
  <c r="D165" i="29"/>
  <c r="D173" i="29"/>
  <c r="E238" i="29"/>
  <c r="D199" i="29"/>
  <c r="E154" i="29"/>
  <c r="D213" i="29"/>
  <c r="E225" i="29"/>
  <c r="D215" i="29"/>
  <c r="E220" i="29"/>
  <c r="D137" i="29"/>
  <c r="D236" i="29"/>
  <c r="E198" i="29"/>
  <c r="E134" i="29"/>
  <c r="D233" i="29"/>
  <c r="E197" i="29"/>
  <c r="D181" i="29"/>
  <c r="E141" i="29"/>
  <c r="D142" i="29"/>
  <c r="D189" i="29"/>
  <c r="E191" i="29"/>
  <c r="E155" i="29"/>
  <c r="E199" i="29"/>
  <c r="E170" i="29"/>
  <c r="E217" i="29"/>
  <c r="D197" i="29"/>
  <c r="D183" i="29"/>
  <c r="D174" i="29"/>
  <c r="D146" i="29"/>
  <c r="E210" i="29"/>
  <c r="D234" i="29"/>
  <c r="E229" i="29"/>
  <c r="E136" i="29"/>
  <c r="E166" i="29"/>
  <c r="E208" i="29"/>
  <c r="E240" i="29"/>
  <c r="D135" i="29"/>
  <c r="D212" i="29"/>
  <c r="D190" i="29"/>
  <c r="E232" i="29"/>
  <c r="E149" i="29"/>
  <c r="E177" i="29"/>
  <c r="D223" i="29"/>
  <c r="E221" i="29"/>
  <c r="E204" i="29"/>
  <c r="D214" i="29"/>
  <c r="D156" i="29"/>
  <c r="E171" i="29"/>
  <c r="E182" i="29"/>
  <c r="E142" i="29"/>
  <c r="E222" i="29"/>
  <c r="B14" i="45" l="1"/>
  <c r="D83" i="68"/>
  <c r="F83" i="68" s="1"/>
  <c r="E82" i="68"/>
  <c r="S7" i="33"/>
  <c r="D72" i="60"/>
  <c r="D73" i="60" s="1"/>
  <c r="E73" i="60" s="1"/>
  <c r="F73" i="60" s="1"/>
  <c r="C72" i="58"/>
  <c r="C73" i="58" s="1"/>
  <c r="C92" i="58" s="1"/>
  <c r="C97" i="58" s="1"/>
  <c r="C98" i="58" s="1"/>
  <c r="C72" i="60"/>
  <c r="C73" i="60" s="1"/>
  <c r="C92" i="60" s="1"/>
  <c r="C97" i="60" s="1"/>
  <c r="C98" i="60" s="1"/>
  <c r="D72" i="56"/>
  <c r="D73" i="56" s="1"/>
  <c r="D74" i="56" s="1"/>
  <c r="D76" i="56" s="1"/>
  <c r="D95" i="56" s="1"/>
  <c r="D72" i="58"/>
  <c r="C72" i="56"/>
  <c r="C73" i="56" s="1"/>
  <c r="C92" i="56" s="1"/>
  <c r="C97" i="56" s="1"/>
  <c r="C98" i="56" s="1"/>
  <c r="C72" i="31"/>
  <c r="C84" i="31" s="1"/>
  <c r="C89" i="31" s="1"/>
  <c r="C90" i="31" s="1"/>
  <c r="D75" i="31"/>
  <c r="D86" i="31" s="1"/>
  <c r="D82" i="31"/>
  <c r="E74" i="31"/>
  <c r="D72" i="31"/>
  <c r="E72" i="31" s="1"/>
  <c r="F72" i="31" s="1"/>
  <c r="K41" i="31"/>
  <c r="C40" i="31"/>
  <c r="D40" i="31" s="1"/>
  <c r="C45" i="31" s="1"/>
  <c r="C47" i="50"/>
  <c r="C48" i="49"/>
  <c r="C48" i="48"/>
  <c r="E9" i="44"/>
  <c r="F9" i="44" s="1"/>
  <c r="I34" i="37"/>
  <c r="H34" i="37" s="1"/>
  <c r="I37" i="37"/>
  <c r="H37" i="37" s="1"/>
  <c r="I35" i="37"/>
  <c r="H35" i="37" s="1"/>
  <c r="I36" i="37"/>
  <c r="H36" i="37" s="1"/>
  <c r="I38" i="37"/>
  <c r="H38" i="37" s="1"/>
  <c r="F230" i="29"/>
  <c r="G230" i="29" s="1"/>
  <c r="F158" i="29"/>
  <c r="G158" i="29" s="1"/>
  <c r="F195" i="29"/>
  <c r="G195" i="29" s="1"/>
  <c r="F184" i="29"/>
  <c r="G184" i="29" s="1"/>
  <c r="F222" i="29"/>
  <c r="G222" i="29" s="1"/>
  <c r="F228" i="29"/>
  <c r="G228" i="29" s="1"/>
  <c r="F199" i="29"/>
  <c r="G199" i="29" s="1"/>
  <c r="F221" i="29"/>
  <c r="G221" i="29" s="1"/>
  <c r="F240" i="29"/>
  <c r="G240" i="29" s="1"/>
  <c r="F144" i="29"/>
  <c r="G144" i="29" s="1"/>
  <c r="F163" i="29"/>
  <c r="G163" i="29" s="1"/>
  <c r="F150" i="29"/>
  <c r="G150" i="29" s="1"/>
  <c r="F169" i="29"/>
  <c r="G169" i="29" s="1"/>
  <c r="F188" i="29"/>
  <c r="G188" i="29" s="1"/>
  <c r="F162" i="29"/>
  <c r="G162" i="29" s="1"/>
  <c r="F226" i="29"/>
  <c r="G226" i="29" s="1"/>
  <c r="F154" i="29"/>
  <c r="G154" i="29" s="1"/>
  <c r="F187" i="29"/>
  <c r="G187" i="29" s="1"/>
  <c r="F189" i="29"/>
  <c r="G189" i="29" s="1"/>
  <c r="F218" i="29"/>
  <c r="G218" i="29" s="1"/>
  <c r="F146" i="29"/>
  <c r="G146" i="29" s="1"/>
  <c r="F183" i="29"/>
  <c r="G183" i="29" s="1"/>
  <c r="F181" i="29"/>
  <c r="G181" i="29" s="1"/>
  <c r="F209" i="29"/>
  <c r="G209" i="29" s="1"/>
  <c r="F196" i="29"/>
  <c r="G196" i="29" s="1"/>
  <c r="F167" i="29"/>
  <c r="G167" i="29" s="1"/>
  <c r="F208" i="29"/>
  <c r="G208" i="29" s="1"/>
  <c r="F227" i="29"/>
  <c r="G227" i="29" s="1"/>
  <c r="F233" i="29"/>
  <c r="G233" i="29" s="1"/>
  <c r="F137" i="29"/>
  <c r="G137" i="29" s="1"/>
  <c r="F156" i="29"/>
  <c r="G156" i="29" s="1"/>
  <c r="F223" i="29"/>
  <c r="G223" i="29" s="1"/>
  <c r="F175" i="29"/>
  <c r="G175" i="29" s="1"/>
  <c r="F214" i="29"/>
  <c r="G214" i="29" s="1"/>
  <c r="F142" i="29"/>
  <c r="G142" i="29" s="1"/>
  <c r="F155" i="29"/>
  <c r="G155" i="29" s="1"/>
  <c r="F177" i="29"/>
  <c r="G177" i="29" s="1"/>
  <c r="F201" i="29"/>
  <c r="G201" i="29" s="1"/>
  <c r="F213" i="29"/>
  <c r="G213" i="29" s="1"/>
  <c r="F238" i="29"/>
  <c r="G238" i="29" s="1"/>
  <c r="F166" i="29"/>
  <c r="G166" i="29" s="1"/>
  <c r="F200" i="29"/>
  <c r="G200" i="29" s="1"/>
  <c r="F206" i="29"/>
  <c r="G206" i="29" s="1"/>
  <c r="F134" i="29"/>
  <c r="G134" i="29" s="1"/>
  <c r="F171" i="29"/>
  <c r="G171" i="29" s="1"/>
  <c r="F168" i="29"/>
  <c r="G168" i="29" s="1"/>
  <c r="F193" i="29"/>
  <c r="G193" i="29" s="1"/>
  <c r="F164" i="29"/>
  <c r="G164" i="29" s="1"/>
  <c r="F186" i="29"/>
  <c r="G186" i="29" s="1"/>
  <c r="F205" i="29"/>
  <c r="G205" i="29" s="1"/>
  <c r="F224" i="29"/>
  <c r="G224" i="29" s="1"/>
  <c r="F220" i="29"/>
  <c r="G220" i="29" s="1"/>
  <c r="F149" i="29"/>
  <c r="G149" i="29" s="1"/>
  <c r="F197" i="29"/>
  <c r="G197" i="29" s="1"/>
  <c r="F202" i="29"/>
  <c r="G202" i="29" s="1"/>
  <c r="F152" i="29"/>
  <c r="G152" i="29" s="1"/>
  <c r="F165" i="29"/>
  <c r="G165" i="29" s="1"/>
  <c r="F194" i="29"/>
  <c r="G194" i="29" s="1"/>
  <c r="F231" i="29"/>
  <c r="G231" i="29" s="1"/>
  <c r="F159" i="29"/>
  <c r="G159" i="29" s="1"/>
  <c r="F232" i="29"/>
  <c r="G232" i="29" s="1"/>
  <c r="F136" i="29"/>
  <c r="G136" i="29" s="1"/>
  <c r="F174" i="29"/>
  <c r="G174" i="29" s="1"/>
  <c r="F180" i="29"/>
  <c r="G180" i="29" s="1"/>
  <c r="F151" i="29"/>
  <c r="G151" i="29" s="1"/>
  <c r="F173" i="29"/>
  <c r="G173" i="29" s="1"/>
  <c r="F192" i="29"/>
  <c r="G192" i="29" s="1"/>
  <c r="F211" i="29"/>
  <c r="G211" i="29" s="1"/>
  <c r="F198" i="29"/>
  <c r="G198" i="29" s="1"/>
  <c r="F217" i="29"/>
  <c r="G217" i="29" s="1"/>
  <c r="F191" i="29"/>
  <c r="G191" i="29" s="1"/>
  <c r="F145" i="29"/>
  <c r="G145" i="29" s="1"/>
  <c r="F190" i="29"/>
  <c r="G190" i="29" s="1"/>
  <c r="F235" i="29"/>
  <c r="G235" i="29" s="1"/>
  <c r="F139" i="29"/>
  <c r="G139" i="29" s="1"/>
  <c r="F237" i="29"/>
  <c r="G237" i="29" s="1"/>
  <c r="F141" i="29"/>
  <c r="G141" i="29" s="1"/>
  <c r="F182" i="29"/>
  <c r="G182" i="29" s="1"/>
  <c r="F219" i="29"/>
  <c r="G219" i="29" s="1"/>
  <c r="F147" i="29"/>
  <c r="G147" i="29" s="1"/>
  <c r="F229" i="29"/>
  <c r="G229" i="29" s="1"/>
  <c r="F161" i="29"/>
  <c r="G161" i="29" s="1"/>
  <c r="F215" i="29"/>
  <c r="G215" i="29" s="1"/>
  <c r="F160" i="29"/>
  <c r="G160" i="29" s="1"/>
  <c r="F179" i="29"/>
  <c r="G179" i="29" s="1"/>
  <c r="F185" i="29"/>
  <c r="G185" i="29" s="1"/>
  <c r="F204" i="29"/>
  <c r="G204" i="29" s="1"/>
  <c r="F140" i="29"/>
  <c r="G140" i="29" s="1"/>
  <c r="F148" i="29"/>
  <c r="G148" i="29" s="1"/>
  <c r="F143" i="29"/>
  <c r="G143" i="29" s="1"/>
  <c r="F242" i="29"/>
  <c r="G242" i="29" s="1"/>
  <c r="F135" i="29"/>
  <c r="G135" i="29" s="1"/>
  <c r="F178" i="29"/>
  <c r="G178" i="29" s="1"/>
  <c r="F203" i="29"/>
  <c r="G203" i="29" s="1"/>
  <c r="F225" i="29"/>
  <c r="G225" i="29" s="1"/>
  <c r="F138" i="29"/>
  <c r="G138" i="29" s="1"/>
  <c r="F153" i="29"/>
  <c r="G153" i="29" s="1"/>
  <c r="F170" i="29"/>
  <c r="G170" i="29" s="1"/>
  <c r="F207" i="29"/>
  <c r="G207" i="29" s="1"/>
  <c r="F216" i="29"/>
  <c r="G216" i="29" s="1"/>
  <c r="F241" i="29"/>
  <c r="G241" i="29" s="1"/>
  <c r="F212" i="29"/>
  <c r="G212" i="29" s="1"/>
  <c r="F234" i="29"/>
  <c r="G234" i="29" s="1"/>
  <c r="F157" i="29"/>
  <c r="G157" i="29" s="1"/>
  <c r="F176" i="29"/>
  <c r="G176" i="29" s="1"/>
  <c r="F172" i="29"/>
  <c r="G172" i="29" s="1"/>
  <c r="F210" i="29"/>
  <c r="G210" i="29" s="1"/>
  <c r="F239" i="29"/>
  <c r="G239" i="29" s="1"/>
  <c r="F236" i="29"/>
  <c r="G236" i="29" s="1"/>
  <c r="E71" i="31"/>
  <c r="F70" i="31"/>
  <c r="I42" i="37"/>
  <c r="H42" i="37" s="1"/>
  <c r="I57" i="37"/>
  <c r="H57" i="37" s="1"/>
  <c r="I51" i="37"/>
  <c r="H51" i="37" s="1"/>
  <c r="I45" i="37"/>
  <c r="H45" i="37" s="1"/>
  <c r="I60" i="37"/>
  <c r="H60" i="37" s="1"/>
  <c r="I39" i="37"/>
  <c r="H39" i="37" s="1"/>
  <c r="I48" i="37"/>
  <c r="H48" i="37" s="1"/>
  <c r="I54" i="37"/>
  <c r="H54" i="37" s="1"/>
  <c r="I41" i="37"/>
  <c r="H41" i="37" s="1"/>
  <c r="D8" i="32"/>
  <c r="E7" i="32"/>
  <c r="I40" i="37"/>
  <c r="H40" i="37" s="1"/>
  <c r="S8" i="33"/>
  <c r="T7" i="33"/>
  <c r="U7" i="33" s="1"/>
  <c r="I46" i="37"/>
  <c r="H46" i="37" s="1"/>
  <c r="I44" i="37"/>
  <c r="H44" i="37" s="1"/>
  <c r="I62" i="37"/>
  <c r="H62" i="37" s="1"/>
  <c r="I43" i="37"/>
  <c r="H43" i="37" s="1"/>
  <c r="F6" i="32"/>
  <c r="D14" i="45"/>
  <c r="N4" i="26"/>
  <c r="N3" i="26"/>
  <c r="I61" i="37"/>
  <c r="H61" i="37" s="1"/>
  <c r="I59" i="37"/>
  <c r="H59" i="37" s="1"/>
  <c r="E10" i="44"/>
  <c r="D11" i="44"/>
  <c r="I56" i="37"/>
  <c r="H56" i="37" s="1"/>
  <c r="E7" i="33"/>
  <c r="D8" i="33"/>
  <c r="F7" i="33"/>
  <c r="I58" i="37"/>
  <c r="H58" i="37" s="1"/>
  <c r="I55" i="37"/>
  <c r="H55" i="37" s="1"/>
  <c r="I53" i="37"/>
  <c r="H53" i="37" s="1"/>
  <c r="N5" i="26"/>
  <c r="O6" i="26"/>
  <c r="P5" i="26"/>
  <c r="I52" i="37"/>
  <c r="H52" i="37" s="1"/>
  <c r="I50" i="37"/>
  <c r="H50" i="37" s="1"/>
  <c r="B5" i="44"/>
  <c r="I49" i="37"/>
  <c r="H49" i="37" s="1"/>
  <c r="I47" i="37"/>
  <c r="H47" i="37" s="1"/>
  <c r="M11" i="29"/>
  <c r="M12" i="29" s="1"/>
  <c r="D77" i="56" l="1"/>
  <c r="E73" i="56" s="1"/>
  <c r="D78" i="56"/>
  <c r="D76" i="31"/>
  <c r="D84" i="68"/>
  <c r="F84" i="68" s="1"/>
  <c r="E83" i="68"/>
  <c r="G72" i="60"/>
  <c r="F72" i="60"/>
  <c r="F74" i="60" s="1"/>
  <c r="E72" i="60"/>
  <c r="E74" i="60" s="1"/>
  <c r="D74" i="60"/>
  <c r="O72" i="58"/>
  <c r="O72" i="60"/>
  <c r="X72" i="58"/>
  <c r="X72" i="60"/>
  <c r="AC72" i="58"/>
  <c r="AC72" i="60"/>
  <c r="L72" i="58"/>
  <c r="L72" i="60"/>
  <c r="H72" i="58"/>
  <c r="H72" i="60"/>
  <c r="R72" i="58"/>
  <c r="R72" i="60"/>
  <c r="AG72" i="58"/>
  <c r="AG72" i="60"/>
  <c r="Y72" i="58"/>
  <c r="Y72" i="60"/>
  <c r="J72" i="58"/>
  <c r="J72" i="60"/>
  <c r="T72" i="58"/>
  <c r="T72" i="60"/>
  <c r="P72" i="58"/>
  <c r="P72" i="60"/>
  <c r="V72" i="58"/>
  <c r="V72" i="60"/>
  <c r="AE72" i="58"/>
  <c r="AE72" i="60"/>
  <c r="AB72" i="58"/>
  <c r="AB72" i="60"/>
  <c r="S72" i="58"/>
  <c r="S72" i="60"/>
  <c r="U72" i="58"/>
  <c r="U72" i="60"/>
  <c r="M72" i="58"/>
  <c r="M72" i="60"/>
  <c r="AF72" i="58"/>
  <c r="AF72" i="60"/>
  <c r="W72" i="58"/>
  <c r="W72" i="60"/>
  <c r="Q72" i="58"/>
  <c r="Q72" i="60"/>
  <c r="K72" i="58"/>
  <c r="K72" i="60"/>
  <c r="AD72" i="58"/>
  <c r="AD72" i="60"/>
  <c r="Z72" i="58"/>
  <c r="Z72" i="60"/>
  <c r="AA72" i="58"/>
  <c r="AA72" i="60"/>
  <c r="N72" i="58"/>
  <c r="N72" i="60"/>
  <c r="I72" i="58"/>
  <c r="I72" i="60"/>
  <c r="G72" i="56"/>
  <c r="G72" i="58"/>
  <c r="F72" i="56"/>
  <c r="F72" i="58"/>
  <c r="E72" i="56"/>
  <c r="E74" i="56" s="1"/>
  <c r="E76" i="56" s="1"/>
  <c r="E95" i="56" s="1"/>
  <c r="E72" i="58"/>
  <c r="D73" i="58"/>
  <c r="D74" i="58" s="1"/>
  <c r="D76" i="58" s="1"/>
  <c r="D84" i="56"/>
  <c r="E85" i="56" s="1"/>
  <c r="S72" i="56"/>
  <c r="U72" i="56"/>
  <c r="W72" i="56"/>
  <c r="P72" i="56"/>
  <c r="Q72" i="56"/>
  <c r="V72" i="56"/>
  <c r="H72" i="56"/>
  <c r="M72" i="56"/>
  <c r="AA72" i="56"/>
  <c r="X72" i="56"/>
  <c r="K72" i="56"/>
  <c r="J72" i="56"/>
  <c r="Z72" i="56"/>
  <c r="AB72" i="56"/>
  <c r="AC72" i="56"/>
  <c r="AD72" i="56"/>
  <c r="N72" i="56"/>
  <c r="I72" i="56"/>
  <c r="R72" i="56"/>
  <c r="AG72" i="56"/>
  <c r="L72" i="56"/>
  <c r="AE72" i="56"/>
  <c r="AF72" i="56"/>
  <c r="T72" i="56"/>
  <c r="O72" i="56"/>
  <c r="Y72" i="56"/>
  <c r="E75" i="31"/>
  <c r="E86" i="31" s="1"/>
  <c r="E82" i="31"/>
  <c r="F74" i="31"/>
  <c r="C23" i="31"/>
  <c r="C31" i="31" s="1"/>
  <c r="E77" i="31"/>
  <c r="Z77" i="31"/>
  <c r="L77" i="31"/>
  <c r="M77" i="31"/>
  <c r="D77" i="31"/>
  <c r="AA77" i="31"/>
  <c r="K77" i="31"/>
  <c r="AG77" i="31"/>
  <c r="C77" i="31"/>
  <c r="D78" i="31" s="1"/>
  <c r="AD77" i="31"/>
  <c r="V77" i="31"/>
  <c r="Y77" i="31"/>
  <c r="T77" i="31"/>
  <c r="F77" i="31"/>
  <c r="I77" i="31"/>
  <c r="X77" i="31"/>
  <c r="AE77" i="31"/>
  <c r="AC77" i="31"/>
  <c r="Q77" i="31"/>
  <c r="J77" i="31"/>
  <c r="G77" i="31"/>
  <c r="AF77" i="31"/>
  <c r="N77" i="31"/>
  <c r="U77" i="31"/>
  <c r="W77" i="31"/>
  <c r="S77" i="31"/>
  <c r="AB77" i="31"/>
  <c r="P77" i="31"/>
  <c r="R77" i="31"/>
  <c r="O77" i="31"/>
  <c r="H77" i="31"/>
  <c r="C49" i="48"/>
  <c r="C50" i="48"/>
  <c r="C49" i="49"/>
  <c r="C50" i="49"/>
  <c r="C48" i="50"/>
  <c r="C49" i="50"/>
  <c r="F10" i="44"/>
  <c r="T8" i="33"/>
  <c r="U8" i="33" s="1"/>
  <c r="S9" i="33"/>
  <c r="F8" i="33"/>
  <c r="D9" i="33"/>
  <c r="E8" i="33"/>
  <c r="D12" i="44"/>
  <c r="E11" i="44"/>
  <c r="F7" i="32"/>
  <c r="F71" i="31"/>
  <c r="G70" i="31"/>
  <c r="G72" i="31" s="1"/>
  <c r="H72" i="31" s="1"/>
  <c r="I72" i="31" s="1"/>
  <c r="J72" i="31" s="1"/>
  <c r="K72" i="31" s="1"/>
  <c r="L72" i="31" s="1"/>
  <c r="M72" i="31" s="1"/>
  <c r="N72" i="31" s="1"/>
  <c r="O72" i="31" s="1"/>
  <c r="P72" i="31" s="1"/>
  <c r="Q72" i="31" s="1"/>
  <c r="R72" i="31" s="1"/>
  <c r="S72" i="31" s="1"/>
  <c r="T72" i="31" s="1"/>
  <c r="U72" i="31" s="1"/>
  <c r="V72" i="31" s="1"/>
  <c r="W72" i="31" s="1"/>
  <c r="X72" i="31" s="1"/>
  <c r="Y72" i="31" s="1"/>
  <c r="Z72" i="31" s="1"/>
  <c r="AA72" i="31" s="1"/>
  <c r="AB72" i="31" s="1"/>
  <c r="AC72" i="31" s="1"/>
  <c r="AD72" i="31" s="1"/>
  <c r="AE72" i="31" s="1"/>
  <c r="AF72" i="31" s="1"/>
  <c r="AG72" i="31" s="1"/>
  <c r="C48" i="31"/>
  <c r="E8" i="32"/>
  <c r="D9" i="32"/>
  <c r="O7" i="26"/>
  <c r="P6" i="26"/>
  <c r="N6" i="26"/>
  <c r="G73" i="60" l="1"/>
  <c r="H73" i="60" s="1"/>
  <c r="I73" i="60" s="1"/>
  <c r="J73" i="60" s="1"/>
  <c r="K73" i="60" s="1"/>
  <c r="L73" i="60" s="1"/>
  <c r="M73" i="60" s="1"/>
  <c r="N73" i="60" s="1"/>
  <c r="O73" i="60" s="1"/>
  <c r="P73" i="60" s="1"/>
  <c r="Q73" i="60" s="1"/>
  <c r="R73" i="60" s="1"/>
  <c r="S73" i="60" s="1"/>
  <c r="T73" i="60" s="1"/>
  <c r="U73" i="60" s="1"/>
  <c r="V73" i="60" s="1"/>
  <c r="W73" i="60" s="1"/>
  <c r="X73" i="60" s="1"/>
  <c r="Y73" i="60" s="1"/>
  <c r="Z73" i="60" s="1"/>
  <c r="AA73" i="60" s="1"/>
  <c r="AB73" i="60" s="1"/>
  <c r="AC73" i="60" s="1"/>
  <c r="AD73" i="60" s="1"/>
  <c r="AE73" i="60" s="1"/>
  <c r="AF73" i="60" s="1"/>
  <c r="AG73" i="60" s="1"/>
  <c r="AG74" i="60" s="1"/>
  <c r="E78" i="56"/>
  <c r="E84" i="56" s="1"/>
  <c r="F85" i="56" s="1"/>
  <c r="D85" i="68"/>
  <c r="F85" i="68" s="1"/>
  <c r="E84" i="68"/>
  <c r="D78" i="58"/>
  <c r="D77" i="58"/>
  <c r="E73" i="58" s="1"/>
  <c r="E74" i="58" s="1"/>
  <c r="E76" i="58" s="1"/>
  <c r="D95" i="58"/>
  <c r="E77" i="56"/>
  <c r="F73" i="56" s="1"/>
  <c r="F74" i="56" s="1"/>
  <c r="F76" i="56" s="1"/>
  <c r="F95" i="56" s="1"/>
  <c r="E76" i="31"/>
  <c r="F75" i="31"/>
  <c r="F86" i="31" s="1"/>
  <c r="F82" i="31"/>
  <c r="G74" i="31"/>
  <c r="F11" i="44"/>
  <c r="C51" i="50"/>
  <c r="C52" i="49"/>
  <c r="C52" i="48"/>
  <c r="AB87" i="31"/>
  <c r="P87" i="31"/>
  <c r="D87" i="31"/>
  <c r="Y87" i="31"/>
  <c r="M87" i="31"/>
  <c r="V87" i="31"/>
  <c r="J87" i="31"/>
  <c r="AG87" i="31"/>
  <c r="U87" i="31"/>
  <c r="I87" i="31"/>
  <c r="AF87" i="31"/>
  <c r="T87" i="31"/>
  <c r="H87" i="31"/>
  <c r="AE87" i="31"/>
  <c r="L87" i="31"/>
  <c r="AD87" i="31"/>
  <c r="K87" i="31"/>
  <c r="AC87" i="31"/>
  <c r="G87" i="31"/>
  <c r="AA87" i="31"/>
  <c r="F87" i="31"/>
  <c r="Z87" i="31"/>
  <c r="E87" i="31"/>
  <c r="X87" i="31"/>
  <c r="W87" i="31"/>
  <c r="S87" i="31"/>
  <c r="R87" i="31"/>
  <c r="Q87" i="31"/>
  <c r="N87" i="31"/>
  <c r="O87" i="31"/>
  <c r="G71" i="31"/>
  <c r="G82" i="31" s="1"/>
  <c r="H70" i="31"/>
  <c r="E9" i="33"/>
  <c r="D10" i="33"/>
  <c r="F9" i="33"/>
  <c r="C49" i="31"/>
  <c r="D10" i="32"/>
  <c r="E9" i="32"/>
  <c r="F8" i="32"/>
  <c r="S10" i="33"/>
  <c r="T9" i="33"/>
  <c r="U9" i="33" s="1"/>
  <c r="E78" i="31"/>
  <c r="E12" i="44"/>
  <c r="D13" i="44"/>
  <c r="O8" i="26"/>
  <c r="P7" i="26"/>
  <c r="N7" i="26"/>
  <c r="G74" i="60" l="1"/>
  <c r="M74" i="60"/>
  <c r="H74" i="60"/>
  <c r="Q74" i="60"/>
  <c r="AA74" i="60"/>
  <c r="Z74" i="60"/>
  <c r="K74" i="60"/>
  <c r="R74" i="60"/>
  <c r="AD74" i="60"/>
  <c r="W74" i="60"/>
  <c r="J74" i="60"/>
  <c r="N74" i="60"/>
  <c r="V74" i="60"/>
  <c r="AF74" i="60"/>
  <c r="X74" i="60"/>
  <c r="L74" i="60"/>
  <c r="AE74" i="60"/>
  <c r="AC74" i="60"/>
  <c r="Y74" i="60"/>
  <c r="T74" i="60"/>
  <c r="O74" i="60"/>
  <c r="P74" i="60"/>
  <c r="S74" i="60"/>
  <c r="AB74" i="60"/>
  <c r="U74" i="60"/>
  <c r="I74" i="60"/>
  <c r="F76" i="31"/>
  <c r="D86" i="68"/>
  <c r="F86" i="68" s="1"/>
  <c r="E85" i="68"/>
  <c r="F12" i="44"/>
  <c r="E77" i="58"/>
  <c r="F73" i="58" s="1"/>
  <c r="F74" i="58" s="1"/>
  <c r="F76" i="58" s="1"/>
  <c r="E95" i="58"/>
  <c r="E78" i="58"/>
  <c r="D84" i="58"/>
  <c r="E85" i="58" s="1"/>
  <c r="F78" i="56"/>
  <c r="F77" i="56"/>
  <c r="G73" i="56" s="1"/>
  <c r="G74" i="56" s="1"/>
  <c r="G76" i="56" s="1"/>
  <c r="G95" i="56" s="1"/>
  <c r="G75" i="31"/>
  <c r="G86" i="31" s="1"/>
  <c r="H74" i="31"/>
  <c r="F9" i="32"/>
  <c r="H89" i="48"/>
  <c r="H90" i="48" s="1"/>
  <c r="H91" i="48" s="1"/>
  <c r="I89" i="48"/>
  <c r="I90" i="48" s="1"/>
  <c r="I91" i="48" s="1"/>
  <c r="G89" i="48"/>
  <c r="G90" i="48" s="1"/>
  <c r="G91" i="48" s="1"/>
  <c r="E89" i="48"/>
  <c r="E90" i="48" s="1"/>
  <c r="E91" i="48" s="1"/>
  <c r="D89" i="48"/>
  <c r="D90" i="48" s="1"/>
  <c r="D91" i="48" s="1"/>
  <c r="J89" i="48"/>
  <c r="J90" i="48" s="1"/>
  <c r="J91" i="48" s="1"/>
  <c r="F89" i="48"/>
  <c r="F90" i="48" s="1"/>
  <c r="F91" i="48" s="1"/>
  <c r="K89" i="48"/>
  <c r="K90" i="48" s="1"/>
  <c r="K91" i="48" s="1"/>
  <c r="L89" i="48"/>
  <c r="L90" i="48" s="1"/>
  <c r="L91" i="48" s="1"/>
  <c r="M89" i="48"/>
  <c r="M90" i="48" s="1"/>
  <c r="M91" i="48" s="1"/>
  <c r="N89" i="48"/>
  <c r="N90" i="48" s="1"/>
  <c r="N91" i="48" s="1"/>
  <c r="O89" i="48"/>
  <c r="O90" i="48" s="1"/>
  <c r="O91" i="48" s="1"/>
  <c r="P89" i="48"/>
  <c r="P90" i="48" s="1"/>
  <c r="P91" i="48" s="1"/>
  <c r="Q89" i="48"/>
  <c r="Q90" i="48" s="1"/>
  <c r="Q91" i="48" s="1"/>
  <c r="R89" i="48"/>
  <c r="R90" i="48" s="1"/>
  <c r="R91" i="48" s="1"/>
  <c r="S89" i="48"/>
  <c r="S90" i="48" s="1"/>
  <c r="S91" i="48" s="1"/>
  <c r="T89" i="48"/>
  <c r="T90" i="48" s="1"/>
  <c r="T91" i="48" s="1"/>
  <c r="U89" i="48"/>
  <c r="U90" i="48" s="1"/>
  <c r="U91" i="48" s="1"/>
  <c r="V89" i="48"/>
  <c r="V90" i="48" s="1"/>
  <c r="V91" i="48" s="1"/>
  <c r="W89" i="48"/>
  <c r="W90" i="48" s="1"/>
  <c r="W91" i="48" s="1"/>
  <c r="X89" i="48"/>
  <c r="X90" i="48" s="1"/>
  <c r="X91" i="48" s="1"/>
  <c r="Y89" i="48"/>
  <c r="Y90" i="48" s="1"/>
  <c r="Y91" i="48" s="1"/>
  <c r="Z89" i="48"/>
  <c r="Z90" i="48" s="1"/>
  <c r="Z91" i="48" s="1"/>
  <c r="AA89" i="48"/>
  <c r="AA90" i="48" s="1"/>
  <c r="AA91" i="48" s="1"/>
  <c r="AB89" i="48"/>
  <c r="AB90" i="48" s="1"/>
  <c r="AB91" i="48" s="1"/>
  <c r="AC89" i="48"/>
  <c r="AC90" i="48" s="1"/>
  <c r="AC91" i="48" s="1"/>
  <c r="AD89" i="48"/>
  <c r="AD90" i="48" s="1"/>
  <c r="AD91" i="48" s="1"/>
  <c r="AE89" i="48"/>
  <c r="AE90" i="48" s="1"/>
  <c r="AE91" i="48" s="1"/>
  <c r="AF89" i="48"/>
  <c r="AF90" i="48" s="1"/>
  <c r="AF91" i="48" s="1"/>
  <c r="C92" i="48" s="1"/>
  <c r="C94" i="48" s="1"/>
  <c r="AG89" i="48"/>
  <c r="AG90" i="48" s="1"/>
  <c r="AG91" i="48" s="1"/>
  <c r="I89" i="49"/>
  <c r="I90" i="49" s="1"/>
  <c r="I91" i="49" s="1"/>
  <c r="D89" i="49"/>
  <c r="D90" i="49" s="1"/>
  <c r="D91" i="49" s="1"/>
  <c r="J89" i="49"/>
  <c r="J90" i="49" s="1"/>
  <c r="J91" i="49" s="1"/>
  <c r="F89" i="49"/>
  <c r="F90" i="49" s="1"/>
  <c r="F91" i="49" s="1"/>
  <c r="G89" i="49"/>
  <c r="G90" i="49" s="1"/>
  <c r="G91" i="49" s="1"/>
  <c r="E89" i="49"/>
  <c r="E90" i="49" s="1"/>
  <c r="E91" i="49" s="1"/>
  <c r="H89" i="49"/>
  <c r="H90" i="49" s="1"/>
  <c r="H91" i="49" s="1"/>
  <c r="K89" i="49"/>
  <c r="K90" i="49" s="1"/>
  <c r="K91" i="49" s="1"/>
  <c r="L89" i="49"/>
  <c r="L90" i="49" s="1"/>
  <c r="L91" i="49" s="1"/>
  <c r="M89" i="49"/>
  <c r="M90" i="49" s="1"/>
  <c r="M91" i="49" s="1"/>
  <c r="N89" i="49"/>
  <c r="N90" i="49" s="1"/>
  <c r="N91" i="49" s="1"/>
  <c r="O89" i="49"/>
  <c r="O90" i="49" s="1"/>
  <c r="O91" i="49" s="1"/>
  <c r="P89" i="49"/>
  <c r="P90" i="49" s="1"/>
  <c r="P91" i="49" s="1"/>
  <c r="Q89" i="49"/>
  <c r="Q90" i="49" s="1"/>
  <c r="Q91" i="49" s="1"/>
  <c r="R89" i="49"/>
  <c r="R90" i="49" s="1"/>
  <c r="R91" i="49" s="1"/>
  <c r="S89" i="49"/>
  <c r="S90" i="49" s="1"/>
  <c r="S91" i="49" s="1"/>
  <c r="T89" i="49"/>
  <c r="T90" i="49" s="1"/>
  <c r="T91" i="49" s="1"/>
  <c r="U89" i="49"/>
  <c r="U90" i="49" s="1"/>
  <c r="U91" i="49" s="1"/>
  <c r="V89" i="49"/>
  <c r="V90" i="49" s="1"/>
  <c r="V91" i="49" s="1"/>
  <c r="W89" i="49"/>
  <c r="W90" i="49" s="1"/>
  <c r="W91" i="49" s="1"/>
  <c r="X89" i="49"/>
  <c r="X90" i="49" s="1"/>
  <c r="X91" i="49" s="1"/>
  <c r="Y89" i="49"/>
  <c r="Y90" i="49" s="1"/>
  <c r="Y91" i="49" s="1"/>
  <c r="Z89" i="49"/>
  <c r="Z90" i="49" s="1"/>
  <c r="Z91" i="49" s="1"/>
  <c r="AA89" i="49"/>
  <c r="AA90" i="49" s="1"/>
  <c r="AA91" i="49" s="1"/>
  <c r="AB89" i="49"/>
  <c r="AB90" i="49" s="1"/>
  <c r="AB91" i="49" s="1"/>
  <c r="AC89" i="49"/>
  <c r="AC90" i="49" s="1"/>
  <c r="AC91" i="49" s="1"/>
  <c r="AD89" i="49"/>
  <c r="AD90" i="49" s="1"/>
  <c r="AD91" i="49" s="1"/>
  <c r="AE89" i="49"/>
  <c r="AE90" i="49" s="1"/>
  <c r="AE91" i="49" s="1"/>
  <c r="AF89" i="49"/>
  <c r="AF90" i="49" s="1"/>
  <c r="AF91" i="49" s="1"/>
  <c r="AG89" i="49"/>
  <c r="AG90" i="49" s="1"/>
  <c r="AG91" i="49" s="1"/>
  <c r="C92" i="49" s="1"/>
  <c r="C94" i="49" s="1"/>
  <c r="J88" i="50"/>
  <c r="K88" i="50"/>
  <c r="E88" i="50"/>
  <c r="I88" i="50"/>
  <c r="H88" i="50"/>
  <c r="D88" i="50"/>
  <c r="G88" i="50"/>
  <c r="F88" i="50"/>
  <c r="L88" i="50"/>
  <c r="M88" i="50"/>
  <c r="N88" i="50"/>
  <c r="O88" i="50"/>
  <c r="P88" i="50"/>
  <c r="Q88" i="50"/>
  <c r="R88" i="50"/>
  <c r="S88" i="50"/>
  <c r="T88" i="50"/>
  <c r="U88" i="50"/>
  <c r="V88" i="50"/>
  <c r="W88" i="50"/>
  <c r="X88" i="50"/>
  <c r="Y88" i="50"/>
  <c r="Z88" i="50"/>
  <c r="AA88" i="50"/>
  <c r="AB88" i="50"/>
  <c r="AC88" i="50"/>
  <c r="AD88" i="50"/>
  <c r="AE88" i="50"/>
  <c r="AF88" i="50"/>
  <c r="AG88" i="50"/>
  <c r="E10" i="33"/>
  <c r="D11" i="33"/>
  <c r="F10" i="33"/>
  <c r="D14" i="44"/>
  <c r="E13" i="44"/>
  <c r="F13" i="44" s="1"/>
  <c r="F78" i="31"/>
  <c r="I70" i="31"/>
  <c r="H71" i="31"/>
  <c r="H82" i="31" s="1"/>
  <c r="P8" i="26"/>
  <c r="N8" i="26"/>
  <c r="O9" i="26"/>
  <c r="D11" i="32"/>
  <c r="E10" i="32"/>
  <c r="S11" i="33"/>
  <c r="T10" i="33"/>
  <c r="U10" i="33" s="1"/>
  <c r="D11" i="71" l="1"/>
  <c r="B11" i="71" s="1"/>
  <c r="D11" i="80"/>
  <c r="B11" i="80" s="1"/>
  <c r="D13" i="45"/>
  <c r="B13" i="45" s="1"/>
  <c r="D13" i="82"/>
  <c r="B13" i="82" s="1"/>
  <c r="F10" i="32"/>
  <c r="G76" i="31"/>
  <c r="H75" i="31"/>
  <c r="H86" i="31" s="1"/>
  <c r="D87" i="68"/>
  <c r="F87" i="68" s="1"/>
  <c r="E86" i="68"/>
  <c r="E84" i="58"/>
  <c r="F85" i="58" s="1"/>
  <c r="F78" i="58"/>
  <c r="F77" i="58"/>
  <c r="G73" i="58" s="1"/>
  <c r="G74" i="58" s="1"/>
  <c r="G76" i="58" s="1"/>
  <c r="F95" i="58"/>
  <c r="F84" i="56"/>
  <c r="G85" i="56" s="1"/>
  <c r="G77" i="56"/>
  <c r="H73" i="56" s="1"/>
  <c r="H74" i="56" s="1"/>
  <c r="H76" i="56" s="1"/>
  <c r="H95" i="56" s="1"/>
  <c r="G78" i="56"/>
  <c r="I74" i="31"/>
  <c r="J70" i="31"/>
  <c r="I71" i="31"/>
  <c r="G78" i="31"/>
  <c r="E14" i="44"/>
  <c r="F14" i="44" s="1"/>
  <c r="D15" i="44"/>
  <c r="F11" i="33"/>
  <c r="D12" i="33"/>
  <c r="E11" i="33"/>
  <c r="O10" i="26"/>
  <c r="P9" i="26"/>
  <c r="N9" i="26"/>
  <c r="D12" i="32"/>
  <c r="E11" i="32"/>
  <c r="F11" i="32" s="1"/>
  <c r="T11" i="33"/>
  <c r="U11" i="33" s="1"/>
  <c r="S12" i="33"/>
  <c r="H76" i="31" l="1"/>
  <c r="D88" i="68"/>
  <c r="F88" i="68" s="1"/>
  <c r="E87" i="68"/>
  <c r="G77" i="58"/>
  <c r="H73" i="58" s="1"/>
  <c r="H74" i="58" s="1"/>
  <c r="H76" i="58" s="1"/>
  <c r="G95" i="58"/>
  <c r="F84" i="58"/>
  <c r="G85" i="58" s="1"/>
  <c r="G78" i="58"/>
  <c r="G84" i="56"/>
  <c r="H85" i="56" s="1"/>
  <c r="H77" i="56"/>
  <c r="I73" i="56" s="1"/>
  <c r="I74" i="56" s="1"/>
  <c r="I76" i="56" s="1"/>
  <c r="I95" i="56" s="1"/>
  <c r="H78" i="56"/>
  <c r="I75" i="31"/>
  <c r="I86" i="31" s="1"/>
  <c r="I82" i="31"/>
  <c r="J74" i="31"/>
  <c r="H78" i="31"/>
  <c r="P10" i="26"/>
  <c r="N10" i="26"/>
  <c r="O11" i="26"/>
  <c r="E12" i="32"/>
  <c r="F12" i="32" s="1"/>
  <c r="D13" i="32"/>
  <c r="S13" i="33"/>
  <c r="T12" i="33"/>
  <c r="U12" i="33" s="1"/>
  <c r="K70" i="31"/>
  <c r="J71" i="31"/>
  <c r="J82" i="31" s="1"/>
  <c r="E12" i="33"/>
  <c r="D13" i="33"/>
  <c r="F12" i="33"/>
  <c r="D16" i="44"/>
  <c r="E15" i="44"/>
  <c r="F15" i="44" s="1"/>
  <c r="D89" i="68" l="1"/>
  <c r="F89" i="68" s="1"/>
  <c r="E88" i="68"/>
  <c r="H78" i="58"/>
  <c r="G84" i="58"/>
  <c r="H85" i="58" s="1"/>
  <c r="H95" i="58"/>
  <c r="H77" i="58"/>
  <c r="I73" i="58" s="1"/>
  <c r="I74" i="58" s="1"/>
  <c r="I76" i="58" s="1"/>
  <c r="H84" i="56"/>
  <c r="I85" i="56" s="1"/>
  <c r="I77" i="56"/>
  <c r="J73" i="56" s="1"/>
  <c r="J74" i="56" s="1"/>
  <c r="J76" i="56" s="1"/>
  <c r="J95" i="56" s="1"/>
  <c r="I78" i="56"/>
  <c r="I76" i="31"/>
  <c r="K74" i="31"/>
  <c r="N11" i="26"/>
  <c r="O12" i="26"/>
  <c r="P11" i="26"/>
  <c r="L70" i="31"/>
  <c r="K71" i="31"/>
  <c r="J75" i="31"/>
  <c r="J86" i="31" s="1"/>
  <c r="I78" i="31"/>
  <c r="D14" i="32"/>
  <c r="E13" i="32"/>
  <c r="F13" i="32" s="1"/>
  <c r="S14" i="33"/>
  <c r="T13" i="33"/>
  <c r="U13" i="33" s="1"/>
  <c r="E16" i="44"/>
  <c r="F16" i="44" s="1"/>
  <c r="D17" i="44"/>
  <c r="E13" i="33"/>
  <c r="D14" i="33"/>
  <c r="F13" i="33"/>
  <c r="D90" i="68" l="1"/>
  <c r="F90" i="68" s="1"/>
  <c r="E89" i="68"/>
  <c r="I95" i="58"/>
  <c r="I77" i="58"/>
  <c r="J73" i="58" s="1"/>
  <c r="J74" i="58" s="1"/>
  <c r="J76" i="58" s="1"/>
  <c r="I78" i="58"/>
  <c r="H84" i="58"/>
  <c r="I85" i="58" s="1"/>
  <c r="I84" i="56"/>
  <c r="J85" i="56" s="1"/>
  <c r="J78" i="56"/>
  <c r="J84" i="56" s="1"/>
  <c r="J77" i="56"/>
  <c r="K73" i="56" s="1"/>
  <c r="K74" i="56" s="1"/>
  <c r="K76" i="56" s="1"/>
  <c r="K95" i="56" s="1"/>
  <c r="K75" i="31"/>
  <c r="K86" i="31" s="1"/>
  <c r="K82" i="31"/>
  <c r="L74" i="31"/>
  <c r="D15" i="32"/>
  <c r="E14" i="32"/>
  <c r="F14" i="32" s="1"/>
  <c r="O13" i="26"/>
  <c r="P12" i="26"/>
  <c r="N12" i="26"/>
  <c r="D18" i="44"/>
  <c r="E17" i="44"/>
  <c r="F17" i="44" s="1"/>
  <c r="M70" i="31"/>
  <c r="L71" i="31"/>
  <c r="J78" i="31"/>
  <c r="J76" i="31"/>
  <c r="F14" i="33"/>
  <c r="E14" i="33"/>
  <c r="D15" i="33"/>
  <c r="T14" i="33"/>
  <c r="U14" i="33" s="1"/>
  <c r="S15" i="33"/>
  <c r="D91" i="68" l="1"/>
  <c r="F91" i="68" s="1"/>
  <c r="E90" i="68"/>
  <c r="J77" i="58"/>
  <c r="K73" i="58" s="1"/>
  <c r="K74" i="58" s="1"/>
  <c r="K76" i="58" s="1"/>
  <c r="J95" i="58"/>
  <c r="I84" i="58"/>
  <c r="J85" i="58" s="1"/>
  <c r="J78" i="58"/>
  <c r="K85" i="56"/>
  <c r="K77" i="56"/>
  <c r="L73" i="56" s="1"/>
  <c r="L74" i="56" s="1"/>
  <c r="K78" i="56"/>
  <c r="K76" i="31"/>
  <c r="L75" i="31"/>
  <c r="L86" i="31" s="1"/>
  <c r="L82" i="31"/>
  <c r="M74" i="31"/>
  <c r="E18" i="44"/>
  <c r="F18" i="44" s="1"/>
  <c r="D19" i="44"/>
  <c r="K78" i="31"/>
  <c r="O14" i="26"/>
  <c r="P13" i="26"/>
  <c r="N13" i="26"/>
  <c r="D16" i="32"/>
  <c r="E15" i="32"/>
  <c r="F15" i="32" s="1"/>
  <c r="N70" i="31"/>
  <c r="M71" i="31"/>
  <c r="M82" i="31" s="1"/>
  <c r="S16" i="33"/>
  <c r="T15" i="33"/>
  <c r="U15" i="33" s="1"/>
  <c r="E15" i="33"/>
  <c r="D16" i="33"/>
  <c r="F15" i="33"/>
  <c r="D92" i="68" l="1"/>
  <c r="F92" i="68" s="1"/>
  <c r="E91" i="68"/>
  <c r="K78" i="58"/>
  <c r="J84" i="58"/>
  <c r="K85" i="58" s="1"/>
  <c r="K95" i="58"/>
  <c r="K77" i="58"/>
  <c r="L73" i="58" s="1"/>
  <c r="L74" i="58" s="1"/>
  <c r="L76" i="58" s="1"/>
  <c r="K84" i="56"/>
  <c r="L85" i="56" s="1"/>
  <c r="L76" i="56"/>
  <c r="L76" i="31"/>
  <c r="N74" i="31"/>
  <c r="D20" i="44"/>
  <c r="E19" i="44"/>
  <c r="F19" i="44" s="1"/>
  <c r="E16" i="32"/>
  <c r="F16" i="32" s="1"/>
  <c r="D17" i="32"/>
  <c r="P14" i="26"/>
  <c r="O15" i="26"/>
  <c r="N14" i="26"/>
  <c r="N71" i="31"/>
  <c r="N82" i="31" s="1"/>
  <c r="O70" i="31"/>
  <c r="S17" i="33"/>
  <c r="T16" i="33"/>
  <c r="U16" i="33" s="1"/>
  <c r="E16" i="33"/>
  <c r="D17" i="33"/>
  <c r="F16" i="33"/>
  <c r="M75" i="31"/>
  <c r="L78" i="31"/>
  <c r="D93" i="68" l="1"/>
  <c r="F93" i="68" s="1"/>
  <c r="E92" i="68"/>
  <c r="L77" i="58"/>
  <c r="M73" i="58" s="1"/>
  <c r="M74" i="58" s="1"/>
  <c r="L95" i="58"/>
  <c r="L78" i="58"/>
  <c r="K84" i="58"/>
  <c r="L85" i="58" s="1"/>
  <c r="L77" i="56"/>
  <c r="M73" i="56" s="1"/>
  <c r="M74" i="56" s="1"/>
  <c r="M76" i="56" s="1"/>
  <c r="M95" i="56" s="1"/>
  <c r="L95" i="56"/>
  <c r="L78" i="56"/>
  <c r="L84" i="56" s="1"/>
  <c r="M85" i="56" s="1"/>
  <c r="O74" i="31"/>
  <c r="E20" i="44"/>
  <c r="F20" i="44" s="1"/>
  <c r="B6" i="44" s="1"/>
  <c r="C19" i="81" s="1"/>
  <c r="D21" i="44"/>
  <c r="O71" i="31"/>
  <c r="O82" i="31" s="1"/>
  <c r="P70" i="31"/>
  <c r="M78" i="31"/>
  <c r="F17" i="33"/>
  <c r="E17" i="33"/>
  <c r="D18" i="33"/>
  <c r="M86" i="31"/>
  <c r="M76" i="31"/>
  <c r="N75" i="31"/>
  <c r="N86" i="31" s="1"/>
  <c r="S18" i="33"/>
  <c r="T17" i="33"/>
  <c r="U17" i="33" s="1"/>
  <c r="N15" i="26"/>
  <c r="P15" i="26"/>
  <c r="O16" i="26"/>
  <c r="E17" i="32"/>
  <c r="F17" i="32" s="1"/>
  <c r="D18" i="32"/>
  <c r="C30" i="81" l="1"/>
  <c r="D85" i="81" s="1"/>
  <c r="C29" i="81"/>
  <c r="C87" i="81" s="1"/>
  <c r="C50" i="81"/>
  <c r="C52" i="81" s="1"/>
  <c r="C19" i="77"/>
  <c r="C30" i="77" s="1"/>
  <c r="C19" i="79"/>
  <c r="C19" i="72"/>
  <c r="C30" i="72" s="1"/>
  <c r="C19" i="75"/>
  <c r="D94" i="68"/>
  <c r="F94" i="68" s="1"/>
  <c r="E93" i="68"/>
  <c r="C19" i="58"/>
  <c r="C30" i="58" s="1"/>
  <c r="C19" i="60"/>
  <c r="M76" i="58"/>
  <c r="M78" i="58" s="1"/>
  <c r="L84" i="58"/>
  <c r="M85" i="58" s="1"/>
  <c r="M77" i="56"/>
  <c r="N73" i="56" s="1"/>
  <c r="N74" i="56" s="1"/>
  <c r="N76" i="56" s="1"/>
  <c r="N95" i="56" s="1"/>
  <c r="M78" i="56"/>
  <c r="C19" i="56"/>
  <c r="C19" i="31"/>
  <c r="C29" i="31" s="1"/>
  <c r="P74" i="31"/>
  <c r="S19" i="33"/>
  <c r="T18" i="33"/>
  <c r="U18" i="33" s="1"/>
  <c r="P71" i="31"/>
  <c r="P82" i="31" s="1"/>
  <c r="Q70" i="31"/>
  <c r="E18" i="33"/>
  <c r="D19" i="33"/>
  <c r="F18" i="33"/>
  <c r="N78" i="31"/>
  <c r="D22" i="44"/>
  <c r="E21" i="44"/>
  <c r="F21" i="44" s="1"/>
  <c r="O17" i="26"/>
  <c r="P16" i="26"/>
  <c r="N16" i="26"/>
  <c r="N76" i="31"/>
  <c r="D19" i="32"/>
  <c r="E18" i="32"/>
  <c r="F18" i="32" s="1"/>
  <c r="O75" i="31"/>
  <c r="O86" i="31" s="1"/>
  <c r="C50" i="72" l="1"/>
  <c r="C52" i="72" s="1"/>
  <c r="C29" i="72"/>
  <c r="C95" i="72" s="1"/>
  <c r="D88" i="81"/>
  <c r="E88" i="81"/>
  <c r="F88" i="81"/>
  <c r="G88" i="81"/>
  <c r="H88" i="81"/>
  <c r="I88" i="81"/>
  <c r="J88" i="81"/>
  <c r="K88" i="81"/>
  <c r="L88" i="81"/>
  <c r="M88" i="81"/>
  <c r="N88" i="81"/>
  <c r="O88" i="81"/>
  <c r="P88" i="81"/>
  <c r="Q88" i="81"/>
  <c r="R88" i="81"/>
  <c r="S88" i="81"/>
  <c r="T88" i="81"/>
  <c r="U88" i="81"/>
  <c r="V88" i="81"/>
  <c r="W88" i="81"/>
  <c r="X88" i="81"/>
  <c r="Y88" i="81"/>
  <c r="Z88" i="81"/>
  <c r="AA88" i="81"/>
  <c r="AB88" i="81"/>
  <c r="AC88" i="81"/>
  <c r="AD88" i="81"/>
  <c r="AE88" i="81"/>
  <c r="AF88" i="81"/>
  <c r="AG88" i="81"/>
  <c r="AF85" i="81"/>
  <c r="T85" i="81"/>
  <c r="H85" i="81"/>
  <c r="AE85" i="81"/>
  <c r="S85" i="81"/>
  <c r="G85" i="81"/>
  <c r="AD85" i="81"/>
  <c r="R85" i="81"/>
  <c r="F85" i="81"/>
  <c r="AC85" i="81"/>
  <c r="Q85" i="81"/>
  <c r="E85" i="81"/>
  <c r="AB85" i="81"/>
  <c r="P85" i="81"/>
  <c r="AA85" i="81"/>
  <c r="O85" i="81"/>
  <c r="C85" i="81"/>
  <c r="C92" i="81" s="1"/>
  <c r="Z85" i="81"/>
  <c r="N85" i="81"/>
  <c r="W85" i="81"/>
  <c r="K85" i="81"/>
  <c r="Y85" i="81"/>
  <c r="X85" i="81"/>
  <c r="V85" i="81"/>
  <c r="M85" i="81"/>
  <c r="U85" i="81"/>
  <c r="L85" i="81"/>
  <c r="J85" i="81"/>
  <c r="I85" i="81"/>
  <c r="AG85" i="81"/>
  <c r="C50" i="77"/>
  <c r="C52" i="77" s="1"/>
  <c r="M96" i="77" s="1"/>
  <c r="C29" i="77"/>
  <c r="C95" i="77" s="1"/>
  <c r="C30" i="79"/>
  <c r="C29" i="79"/>
  <c r="C95" i="79" s="1"/>
  <c r="C50" i="79"/>
  <c r="C52" i="79" s="1"/>
  <c r="D93" i="77"/>
  <c r="C93" i="77"/>
  <c r="C29" i="75"/>
  <c r="C95" i="75" s="1"/>
  <c r="C30" i="75"/>
  <c r="C50" i="75"/>
  <c r="C52" i="75" s="1"/>
  <c r="D96" i="72"/>
  <c r="E96" i="72"/>
  <c r="F96" i="72"/>
  <c r="G96" i="72"/>
  <c r="H96" i="72"/>
  <c r="I96" i="72"/>
  <c r="J96" i="72"/>
  <c r="K96" i="72"/>
  <c r="L96" i="72"/>
  <c r="M96" i="72"/>
  <c r="N96" i="72"/>
  <c r="O96" i="72"/>
  <c r="P96" i="72"/>
  <c r="Q96" i="72"/>
  <c r="R96" i="72"/>
  <c r="S96" i="72"/>
  <c r="T96" i="72"/>
  <c r="U96" i="72"/>
  <c r="V96" i="72"/>
  <c r="W96" i="72"/>
  <c r="X96" i="72"/>
  <c r="Y96" i="72"/>
  <c r="Z96" i="72"/>
  <c r="AA96" i="72"/>
  <c r="AB96" i="72"/>
  <c r="AC96" i="72"/>
  <c r="AD96" i="72"/>
  <c r="AE96" i="72"/>
  <c r="AF96" i="72"/>
  <c r="AG96" i="72"/>
  <c r="D93" i="72"/>
  <c r="C93" i="72"/>
  <c r="C100" i="72" s="1"/>
  <c r="C29" i="58"/>
  <c r="C95" i="58" s="1"/>
  <c r="C50" i="58"/>
  <c r="C52" i="58" s="1"/>
  <c r="E96" i="58" s="1"/>
  <c r="D95" i="68"/>
  <c r="F95" i="68" s="1"/>
  <c r="E94" i="68"/>
  <c r="C30" i="60"/>
  <c r="C29" i="60"/>
  <c r="C95" i="60" s="1"/>
  <c r="C50" i="60"/>
  <c r="C52" i="60" s="1"/>
  <c r="M95" i="58"/>
  <c r="M77" i="58"/>
  <c r="N73" i="58" s="1"/>
  <c r="N74" i="58" s="1"/>
  <c r="N76" i="58" s="1"/>
  <c r="N95" i="58" s="1"/>
  <c r="C93" i="58"/>
  <c r="D93" i="58"/>
  <c r="M84" i="58"/>
  <c r="N85" i="58" s="1"/>
  <c r="N78" i="56"/>
  <c r="N84" i="56" s="1"/>
  <c r="M84" i="56"/>
  <c r="N85" i="56" s="1"/>
  <c r="N77" i="56"/>
  <c r="O73" i="56" s="1"/>
  <c r="O74" i="56" s="1"/>
  <c r="O76" i="56" s="1"/>
  <c r="O95" i="56" s="1"/>
  <c r="C30" i="56"/>
  <c r="C29" i="56"/>
  <c r="C95" i="56" s="1"/>
  <c r="C50" i="56"/>
  <c r="C52" i="56" s="1"/>
  <c r="C30" i="31"/>
  <c r="D85" i="31" s="1"/>
  <c r="Q74" i="31"/>
  <c r="C50" i="31"/>
  <c r="C52" i="31" s="1"/>
  <c r="C87" i="31"/>
  <c r="Q71" i="31"/>
  <c r="Q82" i="31" s="1"/>
  <c r="R70" i="31"/>
  <c r="D20" i="32"/>
  <c r="E19" i="32"/>
  <c r="F19" i="32" s="1"/>
  <c r="P75" i="31"/>
  <c r="P86" i="31" s="1"/>
  <c r="E22" i="44"/>
  <c r="F22" i="44" s="1"/>
  <c r="D23" i="44"/>
  <c r="O78" i="31"/>
  <c r="S20" i="33"/>
  <c r="T19" i="33"/>
  <c r="U19" i="33" s="1"/>
  <c r="O18" i="26"/>
  <c r="P17" i="26"/>
  <c r="N17" i="26"/>
  <c r="O76" i="31"/>
  <c r="E19" i="33"/>
  <c r="F19" i="33"/>
  <c r="D20" i="33"/>
  <c r="Q96" i="77" l="1"/>
  <c r="P96" i="77"/>
  <c r="X96" i="77"/>
  <c r="K96" i="77"/>
  <c r="T96" i="77"/>
  <c r="J96" i="77"/>
  <c r="H96" i="77"/>
  <c r="G96" i="77"/>
  <c r="Y96" i="77"/>
  <c r="AG96" i="77"/>
  <c r="AF96" i="77"/>
  <c r="AB96" i="77"/>
  <c r="AC96" i="77"/>
  <c r="I96" i="77"/>
  <c r="W96" i="77"/>
  <c r="V96" i="77"/>
  <c r="U96" i="77"/>
  <c r="F96" i="77"/>
  <c r="AE96" i="77"/>
  <c r="S96" i="77"/>
  <c r="E96" i="77"/>
  <c r="AD96" i="77"/>
  <c r="R96" i="77"/>
  <c r="D96" i="77"/>
  <c r="AA96" i="77"/>
  <c r="O96" i="77"/>
  <c r="Z96" i="77"/>
  <c r="L96" i="77"/>
  <c r="N96" i="77"/>
  <c r="C100" i="77"/>
  <c r="D96" i="79"/>
  <c r="E96" i="79"/>
  <c r="F96" i="79"/>
  <c r="G96" i="79"/>
  <c r="H96" i="79"/>
  <c r="I96" i="79"/>
  <c r="J96" i="79"/>
  <c r="K96" i="79"/>
  <c r="L96" i="79"/>
  <c r="M96" i="79"/>
  <c r="N96" i="79"/>
  <c r="O96" i="79"/>
  <c r="P96" i="79"/>
  <c r="Q96" i="79"/>
  <c r="R96" i="79"/>
  <c r="S96" i="79"/>
  <c r="T96" i="79"/>
  <c r="U96" i="79"/>
  <c r="V96" i="79"/>
  <c r="W96" i="79"/>
  <c r="X96" i="79"/>
  <c r="Y96" i="79"/>
  <c r="Z96" i="79"/>
  <c r="AA96" i="79"/>
  <c r="AB96" i="79"/>
  <c r="AC96" i="79"/>
  <c r="AD96" i="79"/>
  <c r="AE96" i="79"/>
  <c r="AF96" i="79"/>
  <c r="AG96" i="79"/>
  <c r="D93" i="79"/>
  <c r="C93" i="79"/>
  <c r="C100" i="79" s="1"/>
  <c r="D96" i="75"/>
  <c r="E96" i="75"/>
  <c r="F96" i="75"/>
  <c r="G96" i="75"/>
  <c r="H96" i="75"/>
  <c r="I96" i="75"/>
  <c r="J96" i="75"/>
  <c r="K96" i="75"/>
  <c r="L96" i="75"/>
  <c r="M96" i="75"/>
  <c r="N96" i="75"/>
  <c r="O96" i="75"/>
  <c r="P96" i="75"/>
  <c r="Q96" i="75"/>
  <c r="R96" i="75"/>
  <c r="S96" i="75"/>
  <c r="T96" i="75"/>
  <c r="U96" i="75"/>
  <c r="V96" i="75"/>
  <c r="W96" i="75"/>
  <c r="X96" i="75"/>
  <c r="Y96" i="75"/>
  <c r="Z96" i="75"/>
  <c r="AA96" i="75"/>
  <c r="AB96" i="75"/>
  <c r="AC96" i="75"/>
  <c r="AD96" i="75"/>
  <c r="AE96" i="75"/>
  <c r="AF96" i="75"/>
  <c r="AG96" i="75"/>
  <c r="D93" i="75"/>
  <c r="C93" i="75"/>
  <c r="C100" i="75" s="1"/>
  <c r="O85" i="56"/>
  <c r="C100" i="58"/>
  <c r="G96" i="58"/>
  <c r="D96" i="58"/>
  <c r="M96" i="58"/>
  <c r="K96" i="58"/>
  <c r="N96" i="58"/>
  <c r="L96" i="58"/>
  <c r="H96" i="58"/>
  <c r="J96" i="58"/>
  <c r="I96" i="58"/>
  <c r="F96" i="58"/>
  <c r="D96" i="68"/>
  <c r="F96" i="68" s="1"/>
  <c r="E95" i="68"/>
  <c r="I96" i="60"/>
  <c r="D96" i="60"/>
  <c r="H96" i="60"/>
  <c r="E96" i="60"/>
  <c r="F96" i="60"/>
  <c r="G96" i="60"/>
  <c r="J96" i="60"/>
  <c r="K96" i="60"/>
  <c r="L96" i="60"/>
  <c r="M96" i="60"/>
  <c r="N96" i="60"/>
  <c r="O96" i="60"/>
  <c r="P96" i="60"/>
  <c r="Q96" i="60"/>
  <c r="R96" i="60"/>
  <c r="S96" i="60"/>
  <c r="T96" i="60"/>
  <c r="U96" i="60"/>
  <c r="V96" i="60"/>
  <c r="W96" i="60"/>
  <c r="X96" i="60"/>
  <c r="Y96" i="60"/>
  <c r="Z96" i="60"/>
  <c r="AA96" i="60"/>
  <c r="AB96" i="60"/>
  <c r="AC96" i="60"/>
  <c r="AD96" i="60"/>
  <c r="AE96" i="60"/>
  <c r="AF96" i="60"/>
  <c r="AG96" i="60"/>
  <c r="C93" i="60"/>
  <c r="C100" i="60" s="1"/>
  <c r="D93" i="60"/>
  <c r="N77" i="58"/>
  <c r="O73" i="58" s="1"/>
  <c r="O74" i="58" s="1"/>
  <c r="O76" i="58" s="1"/>
  <c r="O95" i="58" s="1"/>
  <c r="N78" i="58"/>
  <c r="O96" i="58" s="1"/>
  <c r="O77" i="56"/>
  <c r="P73" i="56" s="1"/>
  <c r="P74" i="56" s="1"/>
  <c r="O78" i="56"/>
  <c r="P96" i="56" s="1"/>
  <c r="D93" i="56"/>
  <c r="C93" i="56"/>
  <c r="C100" i="56" s="1"/>
  <c r="D96" i="56"/>
  <c r="E96" i="56"/>
  <c r="F96" i="56"/>
  <c r="G96" i="56"/>
  <c r="H96" i="56"/>
  <c r="I96" i="56"/>
  <c r="J96" i="56"/>
  <c r="K96" i="56"/>
  <c r="L96" i="56"/>
  <c r="M96" i="56"/>
  <c r="N96" i="56"/>
  <c r="O96" i="56"/>
  <c r="O85" i="31"/>
  <c r="R74" i="31"/>
  <c r="S88" i="31" s="1"/>
  <c r="Q88" i="31"/>
  <c r="M88" i="31"/>
  <c r="N88" i="31"/>
  <c r="O88" i="31"/>
  <c r="D88" i="31"/>
  <c r="P88" i="31"/>
  <c r="G88" i="31"/>
  <c r="E88" i="31"/>
  <c r="K88" i="31"/>
  <c r="F88" i="31"/>
  <c r="R88" i="31"/>
  <c r="H88" i="31"/>
  <c r="I88" i="31"/>
  <c r="J88" i="31"/>
  <c r="L88" i="31"/>
  <c r="C85" i="31"/>
  <c r="C92" i="31" s="1"/>
  <c r="M85" i="31"/>
  <c r="L85" i="31"/>
  <c r="F85" i="31"/>
  <c r="K85" i="31"/>
  <c r="J85" i="31"/>
  <c r="I85" i="31"/>
  <c r="H85" i="31"/>
  <c r="G85" i="31"/>
  <c r="E85" i="31"/>
  <c r="N85" i="31"/>
  <c r="E20" i="32"/>
  <c r="F20" i="32" s="1"/>
  <c r="D21" i="32"/>
  <c r="P78" i="31"/>
  <c r="F20" i="33"/>
  <c r="D21" i="33"/>
  <c r="E20" i="33"/>
  <c r="D24" i="44"/>
  <c r="E24" i="44" s="1"/>
  <c r="E23" i="44"/>
  <c r="F23" i="44" s="1"/>
  <c r="R71" i="31"/>
  <c r="R82" i="31" s="1"/>
  <c r="S70" i="31"/>
  <c r="Q75" i="31"/>
  <c r="Q86" i="31" s="1"/>
  <c r="P18" i="26"/>
  <c r="O19" i="26"/>
  <c r="N18" i="26"/>
  <c r="S21" i="33"/>
  <c r="T20" i="33"/>
  <c r="U20" i="33" s="1"/>
  <c r="P76" i="31"/>
  <c r="P85" i="31"/>
  <c r="N84" i="58" l="1"/>
  <c r="O85" i="58" s="1"/>
  <c r="D97" i="68"/>
  <c r="F97" i="68" s="1"/>
  <c r="E96" i="68"/>
  <c r="O78" i="58"/>
  <c r="O77" i="58"/>
  <c r="P73" i="58" s="1"/>
  <c r="P74" i="58" s="1"/>
  <c r="P76" i="58" s="1"/>
  <c r="P95" i="58" s="1"/>
  <c r="P76" i="56"/>
  <c r="P95" i="56" s="1"/>
  <c r="O84" i="56"/>
  <c r="P85" i="56" s="1"/>
  <c r="S74" i="31"/>
  <c r="P19" i="26"/>
  <c r="N19" i="26"/>
  <c r="O20" i="26"/>
  <c r="S71" i="31"/>
  <c r="T70" i="31"/>
  <c r="Q76" i="31"/>
  <c r="Q85" i="31"/>
  <c r="D22" i="32"/>
  <c r="E21" i="32"/>
  <c r="F21" i="32" s="1"/>
  <c r="S22" i="33"/>
  <c r="T21" i="33"/>
  <c r="U21" i="33" s="1"/>
  <c r="E21" i="33"/>
  <c r="D22" i="33"/>
  <c r="F21" i="33"/>
  <c r="Q78" i="31"/>
  <c r="R75" i="31"/>
  <c r="R86" i="31" s="1"/>
  <c r="P77" i="56" l="1"/>
  <c r="Q73" i="56" s="1"/>
  <c r="Q74" i="56" s="1"/>
  <c r="Q76" i="56" s="1"/>
  <c r="Q78" i="56" s="1"/>
  <c r="Q84" i="56" s="1"/>
  <c r="P78" i="56"/>
  <c r="D98" i="68"/>
  <c r="F98" i="68" s="1"/>
  <c r="E97" i="68"/>
  <c r="P77" i="58"/>
  <c r="Q73" i="58" s="1"/>
  <c r="Q74" i="58" s="1"/>
  <c r="Q76" i="58" s="1"/>
  <c r="Q77" i="58" s="1"/>
  <c r="R73" i="58" s="1"/>
  <c r="R74" i="58" s="1"/>
  <c r="P78" i="58"/>
  <c r="P96" i="58"/>
  <c r="O84" i="58"/>
  <c r="P85" i="58" s="1"/>
  <c r="S75" i="31"/>
  <c r="S86" i="31" s="1"/>
  <c r="S82" i="31"/>
  <c r="T74" i="31"/>
  <c r="T88" i="31"/>
  <c r="S23" i="33"/>
  <c r="T22" i="33"/>
  <c r="U22" i="33" s="1"/>
  <c r="U70" i="31"/>
  <c r="T71" i="31"/>
  <c r="T82" i="31" s="1"/>
  <c r="O21" i="26"/>
  <c r="N20" i="26"/>
  <c r="P20" i="26"/>
  <c r="R78" i="31"/>
  <c r="R76" i="31"/>
  <c r="R85" i="31"/>
  <c r="E22" i="33"/>
  <c r="F22" i="33"/>
  <c r="D23" i="33"/>
  <c r="D23" i="32"/>
  <c r="E22" i="32"/>
  <c r="F22" i="32" s="1"/>
  <c r="Q95" i="56" l="1"/>
  <c r="Q77" i="56"/>
  <c r="R73" i="56" s="1"/>
  <c r="R74" i="56" s="1"/>
  <c r="R76" i="56" s="1"/>
  <c r="R95" i="56" s="1"/>
  <c r="P84" i="56"/>
  <c r="Q85" i="56" s="1"/>
  <c r="R85" i="56" s="1"/>
  <c r="Q96" i="56"/>
  <c r="Q78" i="58"/>
  <c r="Q84" i="58" s="1"/>
  <c r="Q95" i="58"/>
  <c r="P84" i="58"/>
  <c r="Q85" i="58" s="1"/>
  <c r="Q96" i="58"/>
  <c r="D99" i="68"/>
  <c r="F99" i="68" s="1"/>
  <c r="E98" i="68"/>
  <c r="R76" i="58"/>
  <c r="R96" i="58"/>
  <c r="R96" i="56"/>
  <c r="U88" i="31"/>
  <c r="U74" i="31"/>
  <c r="V70" i="31"/>
  <c r="U71" i="31"/>
  <c r="S76" i="31"/>
  <c r="S85" i="31"/>
  <c r="D24" i="32"/>
  <c r="E23" i="32"/>
  <c r="F23" i="32" s="1"/>
  <c r="O22" i="26"/>
  <c r="P21" i="26"/>
  <c r="N21" i="26"/>
  <c r="S24" i="33"/>
  <c r="T23" i="33"/>
  <c r="U23" i="33" s="1"/>
  <c r="S78" i="31"/>
  <c r="T75" i="31"/>
  <c r="T86" i="31" s="1"/>
  <c r="F23" i="33"/>
  <c r="D24" i="33"/>
  <c r="E23" i="33"/>
  <c r="R78" i="58" l="1"/>
  <c r="R78" i="56"/>
  <c r="R77" i="56"/>
  <c r="S73" i="56" s="1"/>
  <c r="S74" i="56" s="1"/>
  <c r="S76" i="56" s="1"/>
  <c r="S95" i="56" s="1"/>
  <c r="R85" i="58"/>
  <c r="D100" i="68"/>
  <c r="F100" i="68" s="1"/>
  <c r="E99" i="68"/>
  <c r="R95" i="58"/>
  <c r="R77" i="58"/>
  <c r="S73" i="58" s="1"/>
  <c r="S74" i="58" s="1"/>
  <c r="S76" i="58" s="1"/>
  <c r="S77" i="58" s="1"/>
  <c r="T73" i="58" s="1"/>
  <c r="T74" i="58" s="1"/>
  <c r="S96" i="58"/>
  <c r="R84" i="58"/>
  <c r="S85" i="58" s="1"/>
  <c r="U75" i="31"/>
  <c r="U86" i="31" s="1"/>
  <c r="U82" i="31"/>
  <c r="V88" i="31"/>
  <c r="V74" i="31"/>
  <c r="O23" i="26"/>
  <c r="P22" i="26"/>
  <c r="N22" i="26"/>
  <c r="E24" i="32"/>
  <c r="F24" i="32" s="1"/>
  <c r="D25" i="32"/>
  <c r="E24" i="33"/>
  <c r="D25" i="33"/>
  <c r="F24" i="33"/>
  <c r="T76" i="31"/>
  <c r="T85" i="31"/>
  <c r="T78" i="31"/>
  <c r="W70" i="31"/>
  <c r="V71" i="31"/>
  <c r="S25" i="33"/>
  <c r="T24" i="33"/>
  <c r="U24" i="33" s="1"/>
  <c r="S77" i="56" l="1"/>
  <c r="T73" i="56" s="1"/>
  <c r="T74" i="56" s="1"/>
  <c r="T76" i="56" s="1"/>
  <c r="T95" i="56" s="1"/>
  <c r="S78" i="56"/>
  <c r="R84" i="56"/>
  <c r="S85" i="56" s="1"/>
  <c r="S96" i="56"/>
  <c r="D101" i="68"/>
  <c r="F101" i="68" s="1"/>
  <c r="E100" i="68"/>
  <c r="S78" i="58"/>
  <c r="T76" i="58" s="1"/>
  <c r="S95" i="58"/>
  <c r="V75" i="31"/>
  <c r="V86" i="31" s="1"/>
  <c r="V82" i="31"/>
  <c r="W74" i="31"/>
  <c r="W88" i="31"/>
  <c r="E25" i="33"/>
  <c r="D26" i="33"/>
  <c r="F25" i="33"/>
  <c r="S26" i="33"/>
  <c r="T25" i="33"/>
  <c r="U25" i="33" s="1"/>
  <c r="P23" i="26"/>
  <c r="N23" i="26"/>
  <c r="O24" i="26"/>
  <c r="U78" i="31"/>
  <c r="D26" i="32"/>
  <c r="E25" i="32"/>
  <c r="F25" i="32" s="1"/>
  <c r="X70" i="31"/>
  <c r="W71" i="31"/>
  <c r="U76" i="31"/>
  <c r="U85" i="31"/>
  <c r="T77" i="56" l="1"/>
  <c r="U73" i="56" s="1"/>
  <c r="U74" i="56" s="1"/>
  <c r="T78" i="56"/>
  <c r="T84" i="56" s="1"/>
  <c r="S84" i="56"/>
  <c r="T85" i="56" s="1"/>
  <c r="T96" i="56"/>
  <c r="D102" i="68"/>
  <c r="F102" i="68" s="1"/>
  <c r="E101" i="68"/>
  <c r="T96" i="58"/>
  <c r="S84" i="58"/>
  <c r="T85" i="58" s="1"/>
  <c r="T77" i="58"/>
  <c r="U73" i="58" s="1"/>
  <c r="U74" i="58" s="1"/>
  <c r="U76" i="58" s="1"/>
  <c r="U77" i="58" s="1"/>
  <c r="V73" i="58" s="1"/>
  <c r="V74" i="58" s="1"/>
  <c r="T95" i="58"/>
  <c r="T78" i="58"/>
  <c r="T84" i="58" s="1"/>
  <c r="U96" i="56"/>
  <c r="U76" i="56"/>
  <c r="U95" i="56" s="1"/>
  <c r="W75" i="31"/>
  <c r="W86" i="31" s="1"/>
  <c r="W82" i="31"/>
  <c r="X88" i="31"/>
  <c r="X74" i="31"/>
  <c r="B6" i="32"/>
  <c r="F26" i="33"/>
  <c r="D27" i="33"/>
  <c r="E26" i="33"/>
  <c r="O25" i="26"/>
  <c r="N24" i="26"/>
  <c r="P24" i="26"/>
  <c r="D27" i="32"/>
  <c r="E26" i="32"/>
  <c r="F26" i="32" s="1"/>
  <c r="Y70" i="31"/>
  <c r="X71" i="31"/>
  <c r="V76" i="31"/>
  <c r="V85" i="31"/>
  <c r="V78" i="31"/>
  <c r="T26" i="33"/>
  <c r="U26" i="33" s="1"/>
  <c r="S27" i="33"/>
  <c r="U96" i="58" l="1"/>
  <c r="C5" i="79"/>
  <c r="C5" i="81"/>
  <c r="C5" i="75"/>
  <c r="C5" i="77"/>
  <c r="U85" i="56"/>
  <c r="C5" i="72"/>
  <c r="U85" i="58"/>
  <c r="D103" i="68"/>
  <c r="F103" i="68" s="1"/>
  <c r="E102" i="68"/>
  <c r="C5" i="60"/>
  <c r="U95" i="58"/>
  <c r="U78" i="58"/>
  <c r="V76" i="58" s="1"/>
  <c r="C5" i="56"/>
  <c r="C5" i="58"/>
  <c r="U77" i="56"/>
  <c r="V73" i="56" s="1"/>
  <c r="V74" i="56" s="1"/>
  <c r="V76" i="56" s="1"/>
  <c r="V95" i="56" s="1"/>
  <c r="U78" i="56"/>
  <c r="U84" i="56" s="1"/>
  <c r="X75" i="31"/>
  <c r="X86" i="31" s="1"/>
  <c r="X82" i="31"/>
  <c r="Y74" i="31"/>
  <c r="Y88" i="31"/>
  <c r="O26" i="26"/>
  <c r="P25" i="26"/>
  <c r="N25" i="26"/>
  <c r="E27" i="33"/>
  <c r="D28" i="33"/>
  <c r="F27" i="33"/>
  <c r="W76" i="31"/>
  <c r="W85" i="31"/>
  <c r="S28" i="33"/>
  <c r="T27" i="33"/>
  <c r="U27" i="33" s="1"/>
  <c r="W78" i="31"/>
  <c r="Z70" i="31"/>
  <c r="Y71" i="31"/>
  <c r="Y82" i="31" s="1"/>
  <c r="C5" i="31"/>
  <c r="D28" i="32"/>
  <c r="E27" i="32"/>
  <c r="F27" i="32" s="1"/>
  <c r="V85" i="56" l="1"/>
  <c r="D104" i="68"/>
  <c r="F104" i="68" s="1"/>
  <c r="E103" i="68"/>
  <c r="Y75" i="31"/>
  <c r="Y86" i="31" s="1"/>
  <c r="V96" i="58"/>
  <c r="U84" i="58"/>
  <c r="V85" i="58" s="1"/>
  <c r="V78" i="58"/>
  <c r="V95" i="58"/>
  <c r="V77" i="58"/>
  <c r="W73" i="58" s="1"/>
  <c r="W74" i="58" s="1"/>
  <c r="W76" i="58" s="1"/>
  <c r="W78" i="58" s="1"/>
  <c r="W96" i="58"/>
  <c r="V84" i="58"/>
  <c r="V77" i="56"/>
  <c r="W73" i="56" s="1"/>
  <c r="W74" i="56" s="1"/>
  <c r="V96" i="56"/>
  <c r="V78" i="56"/>
  <c r="V84" i="56" s="1"/>
  <c r="W85" i="56" s="1"/>
  <c r="Z88" i="31"/>
  <c r="Z74" i="31"/>
  <c r="X78" i="31"/>
  <c r="X76" i="31"/>
  <c r="X85" i="31"/>
  <c r="E28" i="33"/>
  <c r="D29" i="33"/>
  <c r="F28" i="33"/>
  <c r="O27" i="26"/>
  <c r="P26" i="26"/>
  <c r="N26" i="26"/>
  <c r="S29" i="33"/>
  <c r="T28" i="33"/>
  <c r="U28" i="33" s="1"/>
  <c r="Z71" i="31"/>
  <c r="AA70" i="31"/>
  <c r="E28" i="32"/>
  <c r="F28" i="32" s="1"/>
  <c r="D29" i="32"/>
  <c r="W85" i="58" l="1"/>
  <c r="D105" i="68"/>
  <c r="F105" i="68" s="1"/>
  <c r="E104" i="68"/>
  <c r="W95" i="58"/>
  <c r="W77" i="58"/>
  <c r="X73" i="58" s="1"/>
  <c r="X74" i="58" s="1"/>
  <c r="X76" i="58" s="1"/>
  <c r="X77" i="58" s="1"/>
  <c r="Y73" i="58" s="1"/>
  <c r="Y74" i="58" s="1"/>
  <c r="W84" i="58"/>
  <c r="X96" i="58"/>
  <c r="W76" i="56"/>
  <c r="W78" i="56" s="1"/>
  <c r="W84" i="56" s="1"/>
  <c r="W96" i="56"/>
  <c r="Z75" i="31"/>
  <c r="Z86" i="31" s="1"/>
  <c r="Z82" i="31"/>
  <c r="AA88" i="31"/>
  <c r="AA74" i="31"/>
  <c r="T29" i="33"/>
  <c r="U29" i="33" s="1"/>
  <c r="S30" i="33"/>
  <c r="D30" i="32"/>
  <c r="E29" i="32"/>
  <c r="F29" i="32" s="1"/>
  <c r="Y76" i="31"/>
  <c r="Y85" i="31"/>
  <c r="Y78" i="31"/>
  <c r="P27" i="26"/>
  <c r="N27" i="26"/>
  <c r="O28" i="26"/>
  <c r="AA71" i="31"/>
  <c r="AB70" i="31"/>
  <c r="F29" i="33"/>
  <c r="D30" i="33"/>
  <c r="E29" i="33"/>
  <c r="X85" i="58" l="1"/>
  <c r="X78" i="58"/>
  <c r="D106" i="68"/>
  <c r="F106" i="68" s="1"/>
  <c r="E105" i="68"/>
  <c r="X95" i="58"/>
  <c r="Y76" i="58"/>
  <c r="Y77" i="58" s="1"/>
  <c r="Z73" i="58" s="1"/>
  <c r="Z74" i="58" s="1"/>
  <c r="Z76" i="58" s="1"/>
  <c r="Y96" i="58"/>
  <c r="X84" i="58"/>
  <c r="Y85" i="58" s="1"/>
  <c r="W77" i="56"/>
  <c r="X73" i="56" s="1"/>
  <c r="X74" i="56" s="1"/>
  <c r="W95" i="56"/>
  <c r="X85" i="56"/>
  <c r="X76" i="56"/>
  <c r="X77" i="56" s="1"/>
  <c r="X96" i="56"/>
  <c r="AA75" i="31"/>
  <c r="AA86" i="31" s="1"/>
  <c r="AA82" i="31"/>
  <c r="AB88" i="31"/>
  <c r="AB74" i="31"/>
  <c r="Z76" i="31"/>
  <c r="Z85" i="31"/>
  <c r="N28" i="26"/>
  <c r="O29" i="26"/>
  <c r="P28" i="26"/>
  <c r="Z78" i="31"/>
  <c r="AB71" i="31"/>
  <c r="AC70" i="31"/>
  <c r="S31" i="33"/>
  <c r="T30" i="33"/>
  <c r="U30" i="33" s="1"/>
  <c r="E30" i="33"/>
  <c r="D31" i="33"/>
  <c r="F30" i="33"/>
  <c r="D31" i="32"/>
  <c r="E30" i="32"/>
  <c r="F30" i="32" s="1"/>
  <c r="D107" i="68" l="1"/>
  <c r="F107" i="68" s="1"/>
  <c r="E106" i="68"/>
  <c r="Y78" i="58"/>
  <c r="Y84" i="58" s="1"/>
  <c r="Z85" i="58" s="1"/>
  <c r="Y95" i="58"/>
  <c r="Z77" i="58"/>
  <c r="AA73" i="58" s="1"/>
  <c r="AA74" i="58" s="1"/>
  <c r="AA76" i="58" s="1"/>
  <c r="Z95" i="58"/>
  <c r="Y73" i="56"/>
  <c r="Y74" i="56" s="1"/>
  <c r="X95" i="56"/>
  <c r="X78" i="56"/>
  <c r="AB75" i="31"/>
  <c r="AB86" i="31" s="1"/>
  <c r="AB82" i="31"/>
  <c r="AC74" i="31"/>
  <c r="AC88" i="31"/>
  <c r="O30" i="26"/>
  <c r="P29" i="26"/>
  <c r="N29" i="26"/>
  <c r="AA76" i="31"/>
  <c r="AA85" i="31"/>
  <c r="AC71" i="31"/>
  <c r="AC82" i="31" s="1"/>
  <c r="AD70" i="31"/>
  <c r="AA78" i="31"/>
  <c r="S32" i="33"/>
  <c r="T31" i="33"/>
  <c r="U31" i="33" s="1"/>
  <c r="E31" i="33"/>
  <c r="D32" i="33"/>
  <c r="F31" i="33"/>
  <c r="D32" i="32"/>
  <c r="E31" i="32"/>
  <c r="F31" i="32" s="1"/>
  <c r="E107" i="68" l="1"/>
  <c r="Z96" i="58"/>
  <c r="Z78" i="58"/>
  <c r="AA95" i="58"/>
  <c r="AA77" i="58"/>
  <c r="AB73" i="58" s="1"/>
  <c r="AB74" i="58" s="1"/>
  <c r="AB76" i="58" s="1"/>
  <c r="AA78" i="58"/>
  <c r="AA96" i="58"/>
  <c r="Z84" i="58"/>
  <c r="AA85" i="58" s="1"/>
  <c r="Y76" i="56"/>
  <c r="Y95" i="56" s="1"/>
  <c r="Y96" i="56"/>
  <c r="X84" i="56"/>
  <c r="Y85" i="56" s="1"/>
  <c r="AD74" i="31"/>
  <c r="AD88" i="31"/>
  <c r="AD71" i="31"/>
  <c r="AD82" i="31" s="1"/>
  <c r="AE70" i="31"/>
  <c r="F32" i="33"/>
  <c r="E32" i="33"/>
  <c r="D33" i="33"/>
  <c r="AB76" i="31"/>
  <c r="AB85" i="31"/>
  <c r="T32" i="33"/>
  <c r="U32" i="33" s="1"/>
  <c r="S33" i="33"/>
  <c r="E32" i="32"/>
  <c r="F32" i="32" s="1"/>
  <c r="D33" i="32"/>
  <c r="AB78" i="31"/>
  <c r="O31" i="26"/>
  <c r="P30" i="26"/>
  <c r="N30" i="26"/>
  <c r="AC75" i="31"/>
  <c r="AC86" i="31" s="1"/>
  <c r="Y78" i="56" l="1"/>
  <c r="Y77" i="56"/>
  <c r="Z73" i="56" s="1"/>
  <c r="Z74" i="56" s="1"/>
  <c r="Z76" i="56" s="1"/>
  <c r="Z95" i="56" s="1"/>
  <c r="AB95" i="58"/>
  <c r="AB77" i="58"/>
  <c r="AC73" i="58" s="1"/>
  <c r="AC74" i="58" s="1"/>
  <c r="AC76" i="58" s="1"/>
  <c r="AA84" i="58"/>
  <c r="AB85" i="58" s="1"/>
  <c r="AB96" i="58"/>
  <c r="AB78" i="58"/>
  <c r="Z96" i="56"/>
  <c r="Y84" i="56"/>
  <c r="Z85" i="56" s="1"/>
  <c r="AE88" i="31"/>
  <c r="AE74" i="31"/>
  <c r="AC76" i="31"/>
  <c r="AC85" i="31"/>
  <c r="O32" i="26"/>
  <c r="P31" i="26"/>
  <c r="N31" i="26"/>
  <c r="AE71" i="31"/>
  <c r="AF70" i="31"/>
  <c r="E33" i="32"/>
  <c r="F33" i="32" s="1"/>
  <c r="D34" i="32"/>
  <c r="F33" i="33"/>
  <c r="E33" i="33"/>
  <c r="D34" i="33"/>
  <c r="AC78" i="31"/>
  <c r="S34" i="33"/>
  <c r="T33" i="33"/>
  <c r="U33" i="33" s="1"/>
  <c r="AD75" i="31"/>
  <c r="AD86" i="31" s="1"/>
  <c r="Z78" i="56" l="1"/>
  <c r="Z77" i="56"/>
  <c r="AA73" i="56" s="1"/>
  <c r="AA74" i="56" s="1"/>
  <c r="AA76" i="56" s="1"/>
  <c r="AA95" i="56" s="1"/>
  <c r="AC96" i="58"/>
  <c r="AB84" i="58"/>
  <c r="AC85" i="58" s="1"/>
  <c r="AC78" i="58"/>
  <c r="AC77" i="58"/>
  <c r="AD73" i="58" s="1"/>
  <c r="AD74" i="58" s="1"/>
  <c r="AD76" i="58" s="1"/>
  <c r="AC95" i="58"/>
  <c r="AA96" i="56"/>
  <c r="Z84" i="56"/>
  <c r="AA85" i="56" s="1"/>
  <c r="AE75" i="31"/>
  <c r="AE86" i="31" s="1"/>
  <c r="AE82" i="31"/>
  <c r="AF88" i="31"/>
  <c r="AF74" i="31"/>
  <c r="AD76" i="31"/>
  <c r="AD85" i="31"/>
  <c r="AG70" i="31"/>
  <c r="AG71" i="31" s="1"/>
  <c r="AG82" i="31" s="1"/>
  <c r="AF71" i="31"/>
  <c r="E34" i="33"/>
  <c r="D35" i="33"/>
  <c r="F34" i="33"/>
  <c r="T34" i="33"/>
  <c r="U34" i="33" s="1"/>
  <c r="S35" i="33"/>
  <c r="AD78" i="31"/>
  <c r="D35" i="32"/>
  <c r="E35" i="32" s="1"/>
  <c r="E34" i="32"/>
  <c r="F34" i="32" s="1"/>
  <c r="F35" i="32" s="1"/>
  <c r="N32" i="26"/>
  <c r="P32" i="26"/>
  <c r="O33" i="26"/>
  <c r="AA78" i="56" l="1"/>
  <c r="AA77" i="56"/>
  <c r="AB73" i="56" s="1"/>
  <c r="AB74" i="56" s="1"/>
  <c r="AB76" i="56" s="1"/>
  <c r="AD77" i="58"/>
  <c r="AE73" i="58" s="1"/>
  <c r="AE74" i="58" s="1"/>
  <c r="AE76" i="58" s="1"/>
  <c r="AD95" i="58"/>
  <c r="AD96" i="58"/>
  <c r="AD78" i="58"/>
  <c r="AC84" i="58"/>
  <c r="AD85" i="58" s="1"/>
  <c r="AF75" i="31"/>
  <c r="AF86" i="31" s="1"/>
  <c r="AF82" i="31"/>
  <c r="AG74" i="31"/>
  <c r="AG88" i="31"/>
  <c r="AE78" i="31"/>
  <c r="F35" i="33"/>
  <c r="E35" i="33"/>
  <c r="D36" i="33"/>
  <c r="O34" i="26"/>
  <c r="P33" i="26"/>
  <c r="N33" i="26"/>
  <c r="AE76" i="31"/>
  <c r="AE85" i="31"/>
  <c r="T35" i="33"/>
  <c r="U35" i="33" s="1"/>
  <c r="S36" i="33"/>
  <c r="AG75" i="31"/>
  <c r="AG86" i="31" s="1"/>
  <c r="AA84" i="56" l="1"/>
  <c r="AB85" i="56" s="1"/>
  <c r="AB96" i="56"/>
  <c r="AB95" i="56"/>
  <c r="AB78" i="56"/>
  <c r="AB77" i="56"/>
  <c r="AC73" i="56" s="1"/>
  <c r="AC74" i="56" s="1"/>
  <c r="AC76" i="56" s="1"/>
  <c r="AC78" i="56" s="1"/>
  <c r="AE96" i="58"/>
  <c r="AE78" i="58"/>
  <c r="AD84" i="58"/>
  <c r="AE85" i="58" s="1"/>
  <c r="AE95" i="58"/>
  <c r="AE77" i="58"/>
  <c r="AF73" i="58" s="1"/>
  <c r="AF74" i="58" s="1"/>
  <c r="AF76" i="58" s="1"/>
  <c r="F36" i="33"/>
  <c r="E36" i="33"/>
  <c r="D37" i="33"/>
  <c r="AF78" i="31"/>
  <c r="AF76" i="31"/>
  <c r="AF85" i="31"/>
  <c r="O35" i="26"/>
  <c r="P34" i="26"/>
  <c r="N34" i="26"/>
  <c r="S37" i="33"/>
  <c r="T36" i="33"/>
  <c r="U36" i="33" s="1"/>
  <c r="AC84" i="56" l="1"/>
  <c r="AD96" i="56"/>
  <c r="AC77" i="56"/>
  <c r="AD73" i="56" s="1"/>
  <c r="AD74" i="56" s="1"/>
  <c r="AD76" i="56" s="1"/>
  <c r="AD95" i="56" s="1"/>
  <c r="AC95" i="56"/>
  <c r="AB84" i="56"/>
  <c r="AC85" i="56" s="1"/>
  <c r="AC96" i="56"/>
  <c r="AF95" i="58"/>
  <c r="AF77" i="58"/>
  <c r="AG73" i="58" s="1"/>
  <c r="AG74" i="58" s="1"/>
  <c r="AG76" i="58" s="1"/>
  <c r="AF78" i="58"/>
  <c r="AE84" i="58"/>
  <c r="AF85" i="58" s="1"/>
  <c r="AF96" i="58"/>
  <c r="E37" i="33"/>
  <c r="D38" i="33"/>
  <c r="F37" i="33"/>
  <c r="O36" i="26"/>
  <c r="P35" i="26"/>
  <c r="N35" i="26"/>
  <c r="AG76" i="31"/>
  <c r="AG85" i="31"/>
  <c r="T37" i="33"/>
  <c r="U37" i="33" s="1"/>
  <c r="S38" i="33"/>
  <c r="AG78" i="31"/>
  <c r="AD77" i="56" l="1"/>
  <c r="AE73" i="56" s="1"/>
  <c r="AE74" i="56" s="1"/>
  <c r="AE76" i="56" s="1"/>
  <c r="AE95" i="56" s="1"/>
  <c r="AD78" i="56"/>
  <c r="AD85" i="56"/>
  <c r="AF84" i="58"/>
  <c r="AG85" i="58" s="1"/>
  <c r="AG78" i="58"/>
  <c r="AG84" i="58" s="1"/>
  <c r="AG96" i="58"/>
  <c r="AG77" i="58"/>
  <c r="AG95" i="58"/>
  <c r="F38" i="33"/>
  <c r="E38" i="33"/>
  <c r="D39" i="33"/>
  <c r="T38" i="33"/>
  <c r="U38" i="33" s="1"/>
  <c r="S39" i="33"/>
  <c r="P36" i="26"/>
  <c r="N36" i="26"/>
  <c r="O37" i="26"/>
  <c r="AE77" i="56" l="1"/>
  <c r="AF73" i="56" s="1"/>
  <c r="AF74" i="56" s="1"/>
  <c r="AF76" i="56" s="1"/>
  <c r="AF95" i="56" s="1"/>
  <c r="AE78" i="56"/>
  <c r="AD84" i="56"/>
  <c r="AE85" i="56" s="1"/>
  <c r="AE96" i="56"/>
  <c r="AF78" i="56"/>
  <c r="AF84" i="56" s="1"/>
  <c r="F39" i="33"/>
  <c r="E39" i="33"/>
  <c r="D40" i="33"/>
  <c r="O38" i="26"/>
  <c r="N37" i="26"/>
  <c r="P37" i="26"/>
  <c r="S40" i="33"/>
  <c r="T39" i="33"/>
  <c r="U39" i="33" s="1"/>
  <c r="AF77" i="56" l="1"/>
  <c r="AG73" i="56" s="1"/>
  <c r="AG74" i="56" s="1"/>
  <c r="AG76" i="56" s="1"/>
  <c r="AG95" i="56" s="1"/>
  <c r="AE84" i="56"/>
  <c r="AF85" i="56" s="1"/>
  <c r="AG85" i="56" s="1"/>
  <c r="AF96" i="56"/>
  <c r="AG96" i="56"/>
  <c r="AG77" i="56"/>
  <c r="AG78" i="56"/>
  <c r="AG84" i="56" s="1"/>
  <c r="O39" i="26"/>
  <c r="P38" i="26"/>
  <c r="N38" i="26"/>
  <c r="T40" i="33"/>
  <c r="U40" i="33" s="1"/>
  <c r="S41" i="33"/>
  <c r="E40" i="33"/>
  <c r="D41" i="33"/>
  <c r="F40" i="33"/>
  <c r="F41" i="33" l="1"/>
  <c r="E41" i="33"/>
  <c r="D42" i="33"/>
  <c r="T41" i="33"/>
  <c r="U41" i="33" s="1"/>
  <c r="S42" i="33"/>
  <c r="O40" i="26"/>
  <c r="P39" i="26"/>
  <c r="N39" i="26"/>
  <c r="P40" i="26" l="1"/>
  <c r="N40" i="26"/>
  <c r="O41" i="26"/>
  <c r="S43" i="33"/>
  <c r="T42" i="33"/>
  <c r="U42" i="33" s="1"/>
  <c r="F42" i="33"/>
  <c r="E42" i="33"/>
  <c r="D43" i="33"/>
  <c r="E43" i="33" l="1"/>
  <c r="D44" i="33"/>
  <c r="E44" i="33" s="1"/>
  <c r="F43" i="33"/>
  <c r="O42" i="26"/>
  <c r="N41" i="26"/>
  <c r="P41" i="26"/>
  <c r="S44" i="33"/>
  <c r="T43" i="33"/>
  <c r="U43" i="33" s="1"/>
  <c r="T44" i="33" l="1"/>
  <c r="U44" i="33" s="1"/>
  <c r="S45" i="33"/>
  <c r="T45" i="33" s="1"/>
  <c r="O43" i="26"/>
  <c r="P42" i="26"/>
  <c r="N42" i="26"/>
  <c r="F45" i="33"/>
  <c r="B6" i="33" s="1"/>
  <c r="C26" i="31" s="1"/>
  <c r="G43" i="33"/>
  <c r="C26" i="79" l="1"/>
  <c r="C27" i="79" s="1"/>
  <c r="C26" i="81"/>
  <c r="C26" i="75"/>
  <c r="C26" i="77"/>
  <c r="C27" i="75"/>
  <c r="D87" i="75"/>
  <c r="D88" i="75" s="1"/>
  <c r="D89" i="75" s="1"/>
  <c r="D91" i="75" s="1"/>
  <c r="D92" i="75" s="1"/>
  <c r="C26" i="60"/>
  <c r="C26" i="72"/>
  <c r="U45" i="33"/>
  <c r="C26" i="58"/>
  <c r="D87" i="58" s="1"/>
  <c r="D88" i="58" s="1"/>
  <c r="D89" i="58" s="1"/>
  <c r="D91" i="58" s="1"/>
  <c r="D92" i="58" s="1"/>
  <c r="C26" i="56"/>
  <c r="M79" i="31"/>
  <c r="M80" i="31" s="1"/>
  <c r="M81" i="31" s="1"/>
  <c r="M83" i="31" s="1"/>
  <c r="O44" i="26"/>
  <c r="P43" i="26"/>
  <c r="N43" i="26"/>
  <c r="D87" i="79" l="1"/>
  <c r="D88" i="79" s="1"/>
  <c r="D89" i="79" s="1"/>
  <c r="D91" i="79" s="1"/>
  <c r="D92" i="79" s="1"/>
  <c r="U79" i="81"/>
  <c r="U80" i="81" s="1"/>
  <c r="U81" i="81" s="1"/>
  <c r="U83" i="81" s="1"/>
  <c r="U84" i="81" s="1"/>
  <c r="U89" i="81" s="1"/>
  <c r="U90" i="81" s="1"/>
  <c r="AA79" i="81"/>
  <c r="AA80" i="81" s="1"/>
  <c r="AA81" i="81" s="1"/>
  <c r="AA83" i="81" s="1"/>
  <c r="AA84" i="81" s="1"/>
  <c r="AA89" i="81" s="1"/>
  <c r="AA90" i="81" s="1"/>
  <c r="N79" i="81"/>
  <c r="N80" i="81" s="1"/>
  <c r="N81" i="81" s="1"/>
  <c r="N83" i="81" s="1"/>
  <c r="N84" i="81" s="1"/>
  <c r="N89" i="81" s="1"/>
  <c r="N90" i="81" s="1"/>
  <c r="X79" i="81"/>
  <c r="X80" i="81" s="1"/>
  <c r="X81" i="81" s="1"/>
  <c r="X83" i="81" s="1"/>
  <c r="X84" i="81" s="1"/>
  <c r="X89" i="81" s="1"/>
  <c r="X90" i="81" s="1"/>
  <c r="L79" i="81"/>
  <c r="L80" i="81" s="1"/>
  <c r="L81" i="81" s="1"/>
  <c r="L83" i="81" s="1"/>
  <c r="L84" i="81" s="1"/>
  <c r="L89" i="81" s="1"/>
  <c r="L90" i="81" s="1"/>
  <c r="AB79" i="81"/>
  <c r="AB80" i="81" s="1"/>
  <c r="AB81" i="81" s="1"/>
  <c r="AB83" i="81" s="1"/>
  <c r="AB84" i="81" s="1"/>
  <c r="AB89" i="81" s="1"/>
  <c r="AB90" i="81" s="1"/>
  <c r="Z79" i="81"/>
  <c r="Z80" i="81" s="1"/>
  <c r="Z81" i="81" s="1"/>
  <c r="Z83" i="81" s="1"/>
  <c r="Z84" i="81" s="1"/>
  <c r="Z89" i="81" s="1"/>
  <c r="Z90" i="81" s="1"/>
  <c r="I79" i="81"/>
  <c r="I80" i="81" s="1"/>
  <c r="I81" i="81" s="1"/>
  <c r="I83" i="81" s="1"/>
  <c r="I84" i="81" s="1"/>
  <c r="I89" i="81" s="1"/>
  <c r="I90" i="81" s="1"/>
  <c r="R79" i="81"/>
  <c r="R80" i="81" s="1"/>
  <c r="R81" i="81" s="1"/>
  <c r="R83" i="81" s="1"/>
  <c r="R84" i="81" s="1"/>
  <c r="R89" i="81" s="1"/>
  <c r="R90" i="81" s="1"/>
  <c r="AF79" i="81"/>
  <c r="AF80" i="81" s="1"/>
  <c r="AF81" i="81" s="1"/>
  <c r="AF83" i="81" s="1"/>
  <c r="AF84" i="81" s="1"/>
  <c r="AF89" i="81" s="1"/>
  <c r="AF90" i="81" s="1"/>
  <c r="P79" i="81"/>
  <c r="P80" i="81" s="1"/>
  <c r="P81" i="81" s="1"/>
  <c r="P83" i="81" s="1"/>
  <c r="P84" i="81" s="1"/>
  <c r="P89" i="81" s="1"/>
  <c r="P90" i="81" s="1"/>
  <c r="AC79" i="81"/>
  <c r="AC80" i="81" s="1"/>
  <c r="AC81" i="81" s="1"/>
  <c r="AC83" i="81" s="1"/>
  <c r="AC84" i="81" s="1"/>
  <c r="AC89" i="81" s="1"/>
  <c r="AC90" i="81" s="1"/>
  <c r="Q79" i="81"/>
  <c r="Q80" i="81" s="1"/>
  <c r="Q81" i="81" s="1"/>
  <c r="Q83" i="81" s="1"/>
  <c r="Q84" i="81" s="1"/>
  <c r="Q89" i="81" s="1"/>
  <c r="Q90" i="81" s="1"/>
  <c r="J79" i="81"/>
  <c r="J80" i="81" s="1"/>
  <c r="J81" i="81" s="1"/>
  <c r="J83" i="81" s="1"/>
  <c r="J84" i="81" s="1"/>
  <c r="J89" i="81" s="1"/>
  <c r="J90" i="81" s="1"/>
  <c r="Y79" i="81"/>
  <c r="Y80" i="81" s="1"/>
  <c r="Y81" i="81" s="1"/>
  <c r="Y83" i="81" s="1"/>
  <c r="Y84" i="81" s="1"/>
  <c r="Y89" i="81" s="1"/>
  <c r="Y90" i="81" s="1"/>
  <c r="T79" i="81"/>
  <c r="T80" i="81" s="1"/>
  <c r="T81" i="81" s="1"/>
  <c r="T83" i="81" s="1"/>
  <c r="T84" i="81" s="1"/>
  <c r="T89" i="81" s="1"/>
  <c r="T90" i="81" s="1"/>
  <c r="O79" i="81"/>
  <c r="O80" i="81" s="1"/>
  <c r="O81" i="81" s="1"/>
  <c r="O83" i="81" s="1"/>
  <c r="O84" i="81" s="1"/>
  <c r="O89" i="81" s="1"/>
  <c r="O90" i="81" s="1"/>
  <c r="G79" i="81"/>
  <c r="G80" i="81" s="1"/>
  <c r="G81" i="81" s="1"/>
  <c r="G83" i="81" s="1"/>
  <c r="G84" i="81" s="1"/>
  <c r="G89" i="81" s="1"/>
  <c r="G90" i="81" s="1"/>
  <c r="F79" i="81"/>
  <c r="F80" i="81" s="1"/>
  <c r="F81" i="81" s="1"/>
  <c r="F83" i="81" s="1"/>
  <c r="F84" i="81" s="1"/>
  <c r="F89" i="81" s="1"/>
  <c r="F90" i="81" s="1"/>
  <c r="M79" i="81"/>
  <c r="M80" i="81" s="1"/>
  <c r="M81" i="81" s="1"/>
  <c r="M83" i="81" s="1"/>
  <c r="M84" i="81" s="1"/>
  <c r="M89" i="81" s="1"/>
  <c r="M90" i="81" s="1"/>
  <c r="H79" i="81"/>
  <c r="H80" i="81" s="1"/>
  <c r="H81" i="81" s="1"/>
  <c r="H83" i="81" s="1"/>
  <c r="H84" i="81" s="1"/>
  <c r="H89" i="81" s="1"/>
  <c r="H90" i="81" s="1"/>
  <c r="AG79" i="81"/>
  <c r="AG80" i="81" s="1"/>
  <c r="AG81" i="81" s="1"/>
  <c r="AG83" i="81" s="1"/>
  <c r="AG84" i="81" s="1"/>
  <c r="AG89" i="81" s="1"/>
  <c r="AG90" i="81" s="1"/>
  <c r="S79" i="81"/>
  <c r="S80" i="81" s="1"/>
  <c r="S81" i="81" s="1"/>
  <c r="S83" i="81" s="1"/>
  <c r="S84" i="81" s="1"/>
  <c r="S89" i="81" s="1"/>
  <c r="S90" i="81" s="1"/>
  <c r="W79" i="81"/>
  <c r="W80" i="81" s="1"/>
  <c r="W81" i="81" s="1"/>
  <c r="W83" i="81" s="1"/>
  <c r="W84" i="81" s="1"/>
  <c r="W89" i="81" s="1"/>
  <c r="W90" i="81" s="1"/>
  <c r="E79" i="81"/>
  <c r="E80" i="81" s="1"/>
  <c r="E81" i="81" s="1"/>
  <c r="E83" i="81" s="1"/>
  <c r="E84" i="81" s="1"/>
  <c r="E89" i="81" s="1"/>
  <c r="E90" i="81" s="1"/>
  <c r="K79" i="81"/>
  <c r="K80" i="81" s="1"/>
  <c r="K81" i="81" s="1"/>
  <c r="K83" i="81" s="1"/>
  <c r="K84" i="81" s="1"/>
  <c r="K89" i="81" s="1"/>
  <c r="K90" i="81" s="1"/>
  <c r="AE79" i="81"/>
  <c r="AE80" i="81" s="1"/>
  <c r="AE81" i="81" s="1"/>
  <c r="AE83" i="81" s="1"/>
  <c r="AE84" i="81" s="1"/>
  <c r="AE89" i="81" s="1"/>
  <c r="AE90" i="81" s="1"/>
  <c r="AD79" i="81"/>
  <c r="AD80" i="81" s="1"/>
  <c r="AD81" i="81" s="1"/>
  <c r="AD83" i="81" s="1"/>
  <c r="AD84" i="81" s="1"/>
  <c r="AD89" i="81" s="1"/>
  <c r="AD90" i="81" s="1"/>
  <c r="D79" i="81"/>
  <c r="D80" i="81" s="1"/>
  <c r="D81" i="81" s="1"/>
  <c r="D83" i="81" s="1"/>
  <c r="D84" i="81" s="1"/>
  <c r="D89" i="81" s="1"/>
  <c r="D90" i="81" s="1"/>
  <c r="V79" i="81"/>
  <c r="V80" i="81" s="1"/>
  <c r="V81" i="81" s="1"/>
  <c r="V83" i="81" s="1"/>
  <c r="V84" i="81" s="1"/>
  <c r="V89" i="81" s="1"/>
  <c r="V90" i="81" s="1"/>
  <c r="D80" i="79"/>
  <c r="E80" i="79"/>
  <c r="D79" i="79"/>
  <c r="D81" i="79" s="1"/>
  <c r="F80" i="79"/>
  <c r="G80" i="79"/>
  <c r="H80" i="79"/>
  <c r="E79" i="79"/>
  <c r="I80" i="79"/>
  <c r="J80" i="79"/>
  <c r="K80" i="79"/>
  <c r="L80" i="79"/>
  <c r="M80" i="79"/>
  <c r="N80" i="79"/>
  <c r="O80" i="79"/>
  <c r="P80" i="79"/>
  <c r="Q80" i="79"/>
  <c r="R80" i="79"/>
  <c r="S80" i="79"/>
  <c r="T80" i="79"/>
  <c r="U80" i="79"/>
  <c r="V80" i="79"/>
  <c r="W80" i="79"/>
  <c r="X80" i="79"/>
  <c r="Y80" i="79"/>
  <c r="Z80" i="79"/>
  <c r="AA80" i="79"/>
  <c r="AB80" i="79"/>
  <c r="AC80" i="79"/>
  <c r="AD80" i="79"/>
  <c r="AE80" i="79"/>
  <c r="AF80" i="79"/>
  <c r="AG80" i="79"/>
  <c r="C27" i="77"/>
  <c r="D87" i="77"/>
  <c r="D88" i="77" s="1"/>
  <c r="D89" i="77" s="1"/>
  <c r="D91" i="77" s="1"/>
  <c r="D92" i="77" s="1"/>
  <c r="D80" i="75"/>
  <c r="E80" i="75"/>
  <c r="D79" i="75"/>
  <c r="D81" i="75" s="1"/>
  <c r="F80" i="75"/>
  <c r="E79" i="75"/>
  <c r="G79" i="75" s="1"/>
  <c r="G80" i="75"/>
  <c r="H80" i="75"/>
  <c r="I80" i="75"/>
  <c r="J80" i="75"/>
  <c r="K80" i="75"/>
  <c r="L80" i="75"/>
  <c r="M80" i="75"/>
  <c r="N80" i="75"/>
  <c r="O80" i="75"/>
  <c r="P80" i="75"/>
  <c r="Q80" i="75"/>
  <c r="R80" i="75"/>
  <c r="S80" i="75"/>
  <c r="T80" i="75"/>
  <c r="U80" i="75"/>
  <c r="V80" i="75"/>
  <c r="W80" i="75"/>
  <c r="X80" i="75"/>
  <c r="Y80" i="75"/>
  <c r="Z80" i="75"/>
  <c r="AA80" i="75"/>
  <c r="AB80" i="75"/>
  <c r="AC80" i="75"/>
  <c r="AD80" i="75"/>
  <c r="AE80" i="75"/>
  <c r="AF80" i="75"/>
  <c r="AG80" i="75"/>
  <c r="C27" i="58"/>
  <c r="N80" i="58" s="1"/>
  <c r="C27" i="72"/>
  <c r="D87" i="72"/>
  <c r="D88" i="72" s="1"/>
  <c r="D89" i="72" s="1"/>
  <c r="D91" i="72" s="1"/>
  <c r="D92" i="72" s="1"/>
  <c r="C27" i="60"/>
  <c r="D87" i="60"/>
  <c r="D88" i="60" s="1"/>
  <c r="D89" i="60" s="1"/>
  <c r="D91" i="60" s="1"/>
  <c r="D92" i="60" s="1"/>
  <c r="C27" i="56"/>
  <c r="D87" i="56"/>
  <c r="D88" i="56" s="1"/>
  <c r="D89" i="56" s="1"/>
  <c r="D91" i="56" s="1"/>
  <c r="D92" i="56" s="1"/>
  <c r="AF79" i="31"/>
  <c r="AF80" i="31" s="1"/>
  <c r="AF81" i="31" s="1"/>
  <c r="AF83" i="31" s="1"/>
  <c r="AF84" i="31" s="1"/>
  <c r="AF89" i="31" s="1"/>
  <c r="AF90" i="31" s="1"/>
  <c r="S79" i="31"/>
  <c r="S80" i="31" s="1"/>
  <c r="S81" i="31" s="1"/>
  <c r="S83" i="31" s="1"/>
  <c r="Y79" i="31"/>
  <c r="Y80" i="31" s="1"/>
  <c r="Y81" i="31" s="1"/>
  <c r="Y83" i="31" s="1"/>
  <c r="Y84" i="31" s="1"/>
  <c r="Y89" i="31" s="1"/>
  <c r="Y90" i="31" s="1"/>
  <c r="P79" i="31"/>
  <c r="P80" i="31" s="1"/>
  <c r="P81" i="31" s="1"/>
  <c r="P83" i="31" s="1"/>
  <c r="P84" i="31" s="1"/>
  <c r="P89" i="31" s="1"/>
  <c r="P90" i="31" s="1"/>
  <c r="E79" i="31"/>
  <c r="E80" i="31" s="1"/>
  <c r="E81" i="31" s="1"/>
  <c r="E83" i="31" s="1"/>
  <c r="E84" i="31" s="1"/>
  <c r="E89" i="31" s="1"/>
  <c r="E90" i="31" s="1"/>
  <c r="AA79" i="31"/>
  <c r="AA80" i="31" s="1"/>
  <c r="AA81" i="31" s="1"/>
  <c r="AA83" i="31" s="1"/>
  <c r="AA84" i="31" s="1"/>
  <c r="AA89" i="31" s="1"/>
  <c r="AA90" i="31" s="1"/>
  <c r="H79" i="31"/>
  <c r="H80" i="31" s="1"/>
  <c r="H81" i="31" s="1"/>
  <c r="H83" i="31" s="1"/>
  <c r="H84" i="31" s="1"/>
  <c r="H89" i="31" s="1"/>
  <c r="H90" i="31" s="1"/>
  <c r="AG79" i="31"/>
  <c r="AG80" i="31" s="1"/>
  <c r="AG81" i="31" s="1"/>
  <c r="AG83" i="31" s="1"/>
  <c r="AG84" i="31" s="1"/>
  <c r="AG89" i="31" s="1"/>
  <c r="AG90" i="31" s="1"/>
  <c r="I79" i="31"/>
  <c r="I80" i="31" s="1"/>
  <c r="I81" i="31" s="1"/>
  <c r="I83" i="31" s="1"/>
  <c r="I84" i="31" s="1"/>
  <c r="I89" i="31" s="1"/>
  <c r="I90" i="31" s="1"/>
  <c r="X79" i="31"/>
  <c r="X80" i="31" s="1"/>
  <c r="X81" i="31" s="1"/>
  <c r="X83" i="31" s="1"/>
  <c r="X84" i="31" s="1"/>
  <c r="X89" i="31" s="1"/>
  <c r="X90" i="31" s="1"/>
  <c r="J79" i="31"/>
  <c r="J80" i="31" s="1"/>
  <c r="J81" i="31" s="1"/>
  <c r="J83" i="31" s="1"/>
  <c r="J84" i="31" s="1"/>
  <c r="J89" i="31" s="1"/>
  <c r="J90" i="31" s="1"/>
  <c r="U79" i="31"/>
  <c r="U80" i="31" s="1"/>
  <c r="U81" i="31" s="1"/>
  <c r="U83" i="31" s="1"/>
  <c r="U84" i="31" s="1"/>
  <c r="U89" i="31" s="1"/>
  <c r="U90" i="31" s="1"/>
  <c r="AD79" i="31"/>
  <c r="AD80" i="31" s="1"/>
  <c r="AD81" i="31" s="1"/>
  <c r="AD83" i="31" s="1"/>
  <c r="AD84" i="31" s="1"/>
  <c r="AD89" i="31" s="1"/>
  <c r="AD90" i="31" s="1"/>
  <c r="N79" i="31"/>
  <c r="N80" i="31" s="1"/>
  <c r="N81" i="31" s="1"/>
  <c r="N83" i="31" s="1"/>
  <c r="N84" i="31" s="1"/>
  <c r="N89" i="31" s="1"/>
  <c r="N90" i="31" s="1"/>
  <c r="AE79" i="31"/>
  <c r="AE80" i="31" s="1"/>
  <c r="AE81" i="31" s="1"/>
  <c r="AE83" i="31" s="1"/>
  <c r="AE84" i="31" s="1"/>
  <c r="AE89" i="31" s="1"/>
  <c r="AE90" i="31" s="1"/>
  <c r="L79" i="31"/>
  <c r="L80" i="31" s="1"/>
  <c r="L81" i="31" s="1"/>
  <c r="L83" i="31" s="1"/>
  <c r="L84" i="31" s="1"/>
  <c r="L89" i="31" s="1"/>
  <c r="L90" i="31" s="1"/>
  <c r="V79" i="31"/>
  <c r="V80" i="31" s="1"/>
  <c r="V81" i="31" s="1"/>
  <c r="V83" i="31" s="1"/>
  <c r="V84" i="31" s="1"/>
  <c r="V89" i="31" s="1"/>
  <c r="V90" i="31" s="1"/>
  <c r="AC79" i="31"/>
  <c r="AC80" i="31" s="1"/>
  <c r="AC81" i="31" s="1"/>
  <c r="AC83" i="31" s="1"/>
  <c r="AC84" i="31" s="1"/>
  <c r="AC89" i="31" s="1"/>
  <c r="AC90" i="31" s="1"/>
  <c r="R79" i="31"/>
  <c r="R80" i="31" s="1"/>
  <c r="R81" i="31" s="1"/>
  <c r="R83" i="31" s="1"/>
  <c r="R84" i="31" s="1"/>
  <c r="R89" i="31" s="1"/>
  <c r="R90" i="31" s="1"/>
  <c r="AB79" i="31"/>
  <c r="AB80" i="31" s="1"/>
  <c r="AB81" i="31" s="1"/>
  <c r="AB83" i="31" s="1"/>
  <c r="AB84" i="31" s="1"/>
  <c r="AB89" i="31" s="1"/>
  <c r="AB90" i="31" s="1"/>
  <c r="K79" i="31"/>
  <c r="K80" i="31" s="1"/>
  <c r="K81" i="31" s="1"/>
  <c r="K83" i="31" s="1"/>
  <c r="K84" i="31" s="1"/>
  <c r="K89" i="31" s="1"/>
  <c r="K90" i="31" s="1"/>
  <c r="D79" i="31"/>
  <c r="D80" i="31" s="1"/>
  <c r="D81" i="31" s="1"/>
  <c r="D83" i="31" s="1"/>
  <c r="D84" i="31" s="1"/>
  <c r="D89" i="31" s="1"/>
  <c r="D90" i="31" s="1"/>
  <c r="F79" i="31"/>
  <c r="F80" i="31" s="1"/>
  <c r="F81" i="31" s="1"/>
  <c r="F83" i="31" s="1"/>
  <c r="F84" i="31" s="1"/>
  <c r="F89" i="31" s="1"/>
  <c r="F90" i="31" s="1"/>
  <c r="T79" i="31"/>
  <c r="T80" i="31" s="1"/>
  <c r="T81" i="31" s="1"/>
  <c r="T83" i="31" s="1"/>
  <c r="T84" i="31" s="1"/>
  <c r="T89" i="31" s="1"/>
  <c r="T90" i="31" s="1"/>
  <c r="W79" i="31"/>
  <c r="W80" i="31" s="1"/>
  <c r="W81" i="31" s="1"/>
  <c r="W83" i="31" s="1"/>
  <c r="W84" i="31" s="1"/>
  <c r="W89" i="31" s="1"/>
  <c r="W90" i="31" s="1"/>
  <c r="Z79" i="31"/>
  <c r="Z80" i="31" s="1"/>
  <c r="Z81" i="31" s="1"/>
  <c r="Z83" i="31" s="1"/>
  <c r="Z84" i="31" s="1"/>
  <c r="Z89" i="31" s="1"/>
  <c r="Z90" i="31" s="1"/>
  <c r="O79" i="31"/>
  <c r="O80" i="31" s="1"/>
  <c r="O81" i="31" s="1"/>
  <c r="O83" i="31" s="1"/>
  <c r="O84" i="31" s="1"/>
  <c r="O89" i="31" s="1"/>
  <c r="O90" i="31" s="1"/>
  <c r="G79" i="31"/>
  <c r="G80" i="31" s="1"/>
  <c r="G81" i="31" s="1"/>
  <c r="G83" i="31" s="1"/>
  <c r="G84" i="31" s="1"/>
  <c r="G89" i="31" s="1"/>
  <c r="G90" i="31" s="1"/>
  <c r="Q79" i="31"/>
  <c r="Q80" i="31" s="1"/>
  <c r="Q81" i="31" s="1"/>
  <c r="Q83" i="31" s="1"/>
  <c r="Q84" i="31" s="1"/>
  <c r="Q89" i="31" s="1"/>
  <c r="Q90" i="31" s="1"/>
  <c r="M84" i="31"/>
  <c r="M89" i="31" s="1"/>
  <c r="M90" i="31" s="1"/>
  <c r="S84" i="31"/>
  <c r="S89" i="31" s="1"/>
  <c r="S90" i="31" s="1"/>
  <c r="O45" i="26"/>
  <c r="P44" i="26"/>
  <c r="N44" i="26"/>
  <c r="F79" i="79" l="1"/>
  <c r="G79" i="79"/>
  <c r="F79" i="75"/>
  <c r="C91" i="81"/>
  <c r="C93" i="81" s="1"/>
  <c r="H79" i="79"/>
  <c r="J79" i="79" s="1"/>
  <c r="I79" i="79"/>
  <c r="K79" i="79" s="1"/>
  <c r="M79" i="79" s="1"/>
  <c r="D82" i="79"/>
  <c r="E81" i="79" s="1"/>
  <c r="D79" i="77"/>
  <c r="F79" i="77" s="1"/>
  <c r="E80" i="77"/>
  <c r="G80" i="77"/>
  <c r="F80" i="77"/>
  <c r="D80" i="77"/>
  <c r="E79" i="77"/>
  <c r="G79" i="77" s="1"/>
  <c r="H80" i="77"/>
  <c r="I80" i="77"/>
  <c r="J80" i="77"/>
  <c r="K80" i="77"/>
  <c r="L80" i="77"/>
  <c r="M80" i="77"/>
  <c r="N80" i="77"/>
  <c r="O80" i="77"/>
  <c r="P80" i="77"/>
  <c r="Q80" i="77"/>
  <c r="R80" i="77"/>
  <c r="S80" i="77"/>
  <c r="T80" i="77"/>
  <c r="U80" i="77"/>
  <c r="V80" i="77"/>
  <c r="W80" i="77"/>
  <c r="X80" i="77"/>
  <c r="Y80" i="77"/>
  <c r="Z80" i="77"/>
  <c r="AA80" i="77"/>
  <c r="AB80" i="77"/>
  <c r="AC80" i="77"/>
  <c r="AD80" i="77"/>
  <c r="AE80" i="77"/>
  <c r="AF80" i="77"/>
  <c r="AG80" i="77"/>
  <c r="W80" i="58"/>
  <c r="L80" i="58"/>
  <c r="H80" i="58"/>
  <c r="Y80" i="58"/>
  <c r="K80" i="58"/>
  <c r="T80" i="58"/>
  <c r="F80" i="58"/>
  <c r="Z80" i="58"/>
  <c r="E79" i="58"/>
  <c r="V80" i="58"/>
  <c r="AG80" i="58"/>
  <c r="AE80" i="58"/>
  <c r="S80" i="58"/>
  <c r="G80" i="58"/>
  <c r="X80" i="58"/>
  <c r="J80" i="58"/>
  <c r="AD80" i="58"/>
  <c r="R80" i="58"/>
  <c r="D80" i="58"/>
  <c r="F79" i="58"/>
  <c r="D79" i="58"/>
  <c r="U80" i="58"/>
  <c r="AC80" i="58"/>
  <c r="Q80" i="58"/>
  <c r="E80" i="58"/>
  <c r="AB80" i="58"/>
  <c r="O80" i="58"/>
  <c r="M80" i="58"/>
  <c r="I80" i="58"/>
  <c r="AF80" i="58"/>
  <c r="AA80" i="58"/>
  <c r="P80" i="58"/>
  <c r="D82" i="75"/>
  <c r="D80" i="72"/>
  <c r="D79" i="72"/>
  <c r="D81" i="72" s="1"/>
  <c r="E79" i="72"/>
  <c r="E80" i="72"/>
  <c r="F80" i="72"/>
  <c r="F79" i="72"/>
  <c r="G80" i="72"/>
  <c r="H80" i="72"/>
  <c r="G79" i="72"/>
  <c r="I80" i="72"/>
  <c r="J80" i="72"/>
  <c r="K80" i="72"/>
  <c r="L80" i="72"/>
  <c r="M80" i="72"/>
  <c r="N80" i="72"/>
  <c r="O80" i="72"/>
  <c r="P80" i="72"/>
  <c r="Q80" i="72"/>
  <c r="R80" i="72"/>
  <c r="S80" i="72"/>
  <c r="T80" i="72"/>
  <c r="U80" i="72"/>
  <c r="V80" i="72"/>
  <c r="W80" i="72"/>
  <c r="X80" i="72"/>
  <c r="Y80" i="72"/>
  <c r="Z80" i="72"/>
  <c r="AA80" i="72"/>
  <c r="AB80" i="72"/>
  <c r="AC80" i="72"/>
  <c r="AD80" i="72"/>
  <c r="AE80" i="72"/>
  <c r="AF80" i="72"/>
  <c r="AG80" i="72"/>
  <c r="G80" i="60"/>
  <c r="D79" i="60"/>
  <c r="D80" i="60"/>
  <c r="E80" i="60"/>
  <c r="E79" i="60"/>
  <c r="G79" i="60"/>
  <c r="F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V80" i="60"/>
  <c r="U80" i="60"/>
  <c r="W80" i="60"/>
  <c r="X80" i="60"/>
  <c r="Y80" i="60"/>
  <c r="Z80" i="60"/>
  <c r="AA80" i="60"/>
  <c r="AC80" i="60"/>
  <c r="AB80" i="60"/>
  <c r="AD80" i="60"/>
  <c r="AE80" i="60"/>
  <c r="AF80" i="60"/>
  <c r="AG80" i="60"/>
  <c r="E80" i="56"/>
  <c r="Q80" i="56"/>
  <c r="AC80" i="56"/>
  <c r="F80" i="56"/>
  <c r="AD80" i="56"/>
  <c r="R80" i="56"/>
  <c r="G80" i="56"/>
  <c r="S80" i="56"/>
  <c r="AE80" i="56"/>
  <c r="H80" i="56"/>
  <c r="T80" i="56"/>
  <c r="AF80" i="56"/>
  <c r="I80" i="56"/>
  <c r="U80" i="56"/>
  <c r="AG80" i="56"/>
  <c r="O80" i="56"/>
  <c r="P80" i="56"/>
  <c r="J80" i="56"/>
  <c r="V80" i="56"/>
  <c r="D80" i="56"/>
  <c r="X80" i="56"/>
  <c r="AB80" i="56"/>
  <c r="K80" i="56"/>
  <c r="W80" i="56"/>
  <c r="L80" i="56"/>
  <c r="Y80" i="56"/>
  <c r="AA80" i="56"/>
  <c r="M80" i="56"/>
  <c r="N80" i="56"/>
  <c r="Z80" i="56"/>
  <c r="D79" i="56"/>
  <c r="F79" i="56" s="1"/>
  <c r="E79" i="56"/>
  <c r="C91" i="31"/>
  <c r="C93" i="31" s="1"/>
  <c r="B3" i="45" s="1"/>
  <c r="A19" i="45" s="1"/>
  <c r="O46" i="26"/>
  <c r="N45" i="26"/>
  <c r="P45" i="26"/>
  <c r="G79" i="58" l="1"/>
  <c r="D81" i="58"/>
  <c r="D82" i="58" s="1"/>
  <c r="D94" i="58" s="1"/>
  <c r="I79" i="58"/>
  <c r="I79" i="75"/>
  <c r="K79" i="75" s="1"/>
  <c r="H79" i="75"/>
  <c r="J79" i="75" s="1"/>
  <c r="H79" i="72"/>
  <c r="B3" i="82"/>
  <c r="A19" i="82" s="1"/>
  <c r="H79" i="58"/>
  <c r="K79" i="58" s="1"/>
  <c r="H79" i="77"/>
  <c r="L79" i="79"/>
  <c r="O79" i="79" s="1"/>
  <c r="E82" i="79"/>
  <c r="F81" i="79" s="1"/>
  <c r="E86" i="79"/>
  <c r="E87" i="79" s="1"/>
  <c r="E88" i="79" s="1"/>
  <c r="E89" i="79" s="1"/>
  <c r="E91" i="79" s="1"/>
  <c r="E92" i="79" s="1"/>
  <c r="D94" i="79"/>
  <c r="D97" i="79" s="1"/>
  <c r="D98" i="79" s="1"/>
  <c r="D83" i="79"/>
  <c r="J79" i="77"/>
  <c r="I79" i="77"/>
  <c r="D81" i="77"/>
  <c r="D82" i="77" s="1"/>
  <c r="D94" i="75"/>
  <c r="D97" i="75" s="1"/>
  <c r="D98" i="75" s="1"/>
  <c r="E86" i="75"/>
  <c r="E87" i="75" s="1"/>
  <c r="E88" i="75" s="1"/>
  <c r="E89" i="75" s="1"/>
  <c r="E91" i="75" s="1"/>
  <c r="E92" i="75" s="1"/>
  <c r="D83" i="75"/>
  <c r="E81" i="75"/>
  <c r="G79" i="56"/>
  <c r="E81" i="58"/>
  <c r="E82" i="58" s="1"/>
  <c r="K79" i="72"/>
  <c r="J79" i="72"/>
  <c r="I79" i="72"/>
  <c r="N79" i="72" s="1"/>
  <c r="D82" i="72"/>
  <c r="D81" i="60"/>
  <c r="D82" i="60" s="1"/>
  <c r="E81" i="60" s="1"/>
  <c r="F79" i="60"/>
  <c r="H79" i="60" s="1"/>
  <c r="J79" i="60" s="1"/>
  <c r="E86" i="58"/>
  <c r="E87" i="58" s="1"/>
  <c r="E88" i="58" s="1"/>
  <c r="E89" i="58" s="1"/>
  <c r="E91" i="58" s="1"/>
  <c r="E92" i="58" s="1"/>
  <c r="D97" i="58"/>
  <c r="D98" i="58" s="1"/>
  <c r="D83" i="58"/>
  <c r="I79" i="56"/>
  <c r="D81" i="56"/>
  <c r="D82" i="56" s="1"/>
  <c r="H79" i="56"/>
  <c r="O47" i="26"/>
  <c r="N46" i="26"/>
  <c r="P46" i="26"/>
  <c r="J79" i="58" l="1"/>
  <c r="L79" i="58" s="1"/>
  <c r="N79" i="58" s="1"/>
  <c r="M79" i="58"/>
  <c r="M79" i="75"/>
  <c r="L79" i="75"/>
  <c r="N79" i="75" s="1"/>
  <c r="K79" i="77"/>
  <c r="L79" i="77"/>
  <c r="N79" i="79"/>
  <c r="Q79" i="79" s="1"/>
  <c r="E83" i="79"/>
  <c r="E93" i="79"/>
  <c r="F82" i="79"/>
  <c r="G81" i="79" s="1"/>
  <c r="F86" i="79"/>
  <c r="F87" i="79" s="1"/>
  <c r="F88" i="79" s="1"/>
  <c r="F89" i="79" s="1"/>
  <c r="F91" i="79" s="1"/>
  <c r="F92" i="79" s="1"/>
  <c r="E94" i="79"/>
  <c r="N79" i="77"/>
  <c r="M79" i="77"/>
  <c r="O79" i="77" s="1"/>
  <c r="E86" i="77"/>
  <c r="E87" i="77" s="1"/>
  <c r="E88" i="77" s="1"/>
  <c r="E89" i="77" s="1"/>
  <c r="E91" i="77" s="1"/>
  <c r="E92" i="77" s="1"/>
  <c r="D94" i="77"/>
  <c r="D97" i="77" s="1"/>
  <c r="D98" i="77" s="1"/>
  <c r="D83" i="77"/>
  <c r="E81" i="77"/>
  <c r="E94" i="58"/>
  <c r="E82" i="75"/>
  <c r="F81" i="75" s="1"/>
  <c r="E93" i="75"/>
  <c r="E86" i="56"/>
  <c r="E87" i="56" s="1"/>
  <c r="E88" i="56" s="1"/>
  <c r="E89" i="56" s="1"/>
  <c r="E91" i="56" s="1"/>
  <c r="E92" i="56" s="1"/>
  <c r="D94" i="56"/>
  <c r="F81" i="58"/>
  <c r="F82" i="58" s="1"/>
  <c r="L79" i="72"/>
  <c r="O79" i="72" s="1"/>
  <c r="M79" i="72"/>
  <c r="R79" i="72"/>
  <c r="D94" i="72"/>
  <c r="D97" i="72" s="1"/>
  <c r="D98" i="72" s="1"/>
  <c r="E86" i="72"/>
  <c r="E87" i="72" s="1"/>
  <c r="E88" i="72" s="1"/>
  <c r="E89" i="72" s="1"/>
  <c r="E91" i="72" s="1"/>
  <c r="E92" i="72" s="1"/>
  <c r="D83" i="72"/>
  <c r="E81" i="72"/>
  <c r="I79" i="60"/>
  <c r="K79" i="60" s="1"/>
  <c r="D22" i="45"/>
  <c r="E22" i="45" s="1"/>
  <c r="M79" i="60"/>
  <c r="E82" i="60"/>
  <c r="F81" i="60" s="1"/>
  <c r="E86" i="60"/>
  <c r="E87" i="60" s="1"/>
  <c r="E88" i="60" s="1"/>
  <c r="E89" i="60" s="1"/>
  <c r="E91" i="60" s="1"/>
  <c r="E92" i="60" s="1"/>
  <c r="D94" i="60"/>
  <c r="D97" i="60" s="1"/>
  <c r="D98" i="60" s="1"/>
  <c r="D83" i="60"/>
  <c r="E83" i="58"/>
  <c r="E93" i="58"/>
  <c r="F86" i="58"/>
  <c r="F87" i="58" s="1"/>
  <c r="F88" i="58" s="1"/>
  <c r="F89" i="58" s="1"/>
  <c r="F91" i="58" s="1"/>
  <c r="F92" i="58" s="1"/>
  <c r="J79" i="56"/>
  <c r="L79" i="56" s="1"/>
  <c r="D83" i="56"/>
  <c r="E93" i="56" s="1"/>
  <c r="K79" i="56"/>
  <c r="E81" i="56"/>
  <c r="E82" i="56" s="1"/>
  <c r="O48" i="26"/>
  <c r="P47" i="26"/>
  <c r="N47" i="26"/>
  <c r="P79" i="58" l="1"/>
  <c r="O79" i="58"/>
  <c r="Q79" i="58" s="1"/>
  <c r="S79" i="58" s="1"/>
  <c r="P79" i="75"/>
  <c r="R79" i="75" s="1"/>
  <c r="O79" i="75"/>
  <c r="Q79" i="75" s="1"/>
  <c r="E83" i="75"/>
  <c r="F93" i="75" s="1"/>
  <c r="F94" i="58"/>
  <c r="P79" i="79"/>
  <c r="R79" i="79" s="1"/>
  <c r="T79" i="79" s="1"/>
  <c r="P79" i="77"/>
  <c r="E97" i="79"/>
  <c r="E98" i="79" s="1"/>
  <c r="G82" i="79"/>
  <c r="F94" i="79"/>
  <c r="G86" i="79"/>
  <c r="G87" i="79" s="1"/>
  <c r="G88" i="79" s="1"/>
  <c r="G89" i="79" s="1"/>
  <c r="G91" i="79" s="1"/>
  <c r="G92" i="79" s="1"/>
  <c r="F83" i="79"/>
  <c r="F93" i="79"/>
  <c r="R79" i="77"/>
  <c r="Q79" i="77"/>
  <c r="S79" i="77" s="1"/>
  <c r="E82" i="77"/>
  <c r="E83" i="77" s="1"/>
  <c r="E93" i="77"/>
  <c r="F82" i="75"/>
  <c r="G81" i="75" s="1"/>
  <c r="F86" i="75"/>
  <c r="F87" i="75" s="1"/>
  <c r="F88" i="75" s="1"/>
  <c r="F89" i="75" s="1"/>
  <c r="F91" i="75" s="1"/>
  <c r="F92" i="75" s="1"/>
  <c r="E94" i="75"/>
  <c r="E97" i="75" s="1"/>
  <c r="E98" i="75" s="1"/>
  <c r="F86" i="56"/>
  <c r="F87" i="56" s="1"/>
  <c r="F88" i="56" s="1"/>
  <c r="F89" i="56" s="1"/>
  <c r="F91" i="56" s="1"/>
  <c r="F92" i="56" s="1"/>
  <c r="E94" i="56"/>
  <c r="E97" i="56" s="1"/>
  <c r="E98" i="56" s="1"/>
  <c r="G81" i="58"/>
  <c r="G82" i="58" s="1"/>
  <c r="Q79" i="72"/>
  <c r="P79" i="72"/>
  <c r="E82" i="72"/>
  <c r="F81" i="72" s="1"/>
  <c r="E83" i="72"/>
  <c r="E93" i="72"/>
  <c r="L79" i="60"/>
  <c r="N79" i="60" s="1"/>
  <c r="P79" i="60" s="1"/>
  <c r="I21" i="45"/>
  <c r="J21" i="45" s="1"/>
  <c r="H21" i="45"/>
  <c r="K21" i="45" s="1"/>
  <c r="D23" i="45"/>
  <c r="D24" i="45" s="1"/>
  <c r="E24" i="45" s="1"/>
  <c r="E83" i="60"/>
  <c r="E93" i="60"/>
  <c r="F82" i="60"/>
  <c r="G81" i="60" s="1"/>
  <c r="G82" i="60" s="1"/>
  <c r="F86" i="60"/>
  <c r="F87" i="60" s="1"/>
  <c r="F88" i="60" s="1"/>
  <c r="F89" i="60" s="1"/>
  <c r="F91" i="60" s="1"/>
  <c r="F92" i="60" s="1"/>
  <c r="E94" i="60"/>
  <c r="E97" i="58"/>
  <c r="E98" i="58" s="1"/>
  <c r="G86" i="58"/>
  <c r="G87" i="58" s="1"/>
  <c r="G88" i="58" s="1"/>
  <c r="G89" i="58" s="1"/>
  <c r="G91" i="58" s="1"/>
  <c r="G92" i="58" s="1"/>
  <c r="F83" i="58"/>
  <c r="F93" i="58"/>
  <c r="M79" i="56"/>
  <c r="O79" i="56" s="1"/>
  <c r="N79" i="56"/>
  <c r="D97" i="56"/>
  <c r="D98" i="56" s="1"/>
  <c r="E83" i="56"/>
  <c r="F93" i="56" s="1"/>
  <c r="F81" i="56"/>
  <c r="F82" i="56" s="1"/>
  <c r="O49" i="26"/>
  <c r="P48" i="26"/>
  <c r="N48" i="26"/>
  <c r="R79" i="58" l="1"/>
  <c r="U79" i="58" s="1"/>
  <c r="F97" i="58"/>
  <c r="F98" i="58" s="1"/>
  <c r="F97" i="79"/>
  <c r="F98" i="79" s="1"/>
  <c r="T79" i="75"/>
  <c r="V79" i="75" s="1"/>
  <c r="X79" i="75" s="1"/>
  <c r="Z79" i="75" s="1"/>
  <c r="S79" i="75"/>
  <c r="U79" i="75"/>
  <c r="W79" i="75" s="1"/>
  <c r="Y79" i="75" s="1"/>
  <c r="E97" i="60"/>
  <c r="E98" i="60" s="1"/>
  <c r="G94" i="58"/>
  <c r="H81" i="58"/>
  <c r="H82" i="58" s="1"/>
  <c r="S79" i="79"/>
  <c r="U79" i="79" s="1"/>
  <c r="W79" i="79" s="1"/>
  <c r="T79" i="77"/>
  <c r="V79" i="77" s="1"/>
  <c r="U79" i="77"/>
  <c r="W79" i="77" s="1"/>
  <c r="G83" i="79"/>
  <c r="G93" i="79"/>
  <c r="G94" i="79"/>
  <c r="H86" i="79"/>
  <c r="H87" i="79" s="1"/>
  <c r="H88" i="79" s="1"/>
  <c r="H89" i="79" s="1"/>
  <c r="H91" i="79" s="1"/>
  <c r="H92" i="79" s="1"/>
  <c r="H81" i="79"/>
  <c r="F93" i="77"/>
  <c r="F86" i="77"/>
  <c r="F87" i="77" s="1"/>
  <c r="F88" i="77" s="1"/>
  <c r="F89" i="77" s="1"/>
  <c r="F91" i="77" s="1"/>
  <c r="F92" i="77" s="1"/>
  <c r="E94" i="77"/>
  <c r="E97" i="77" s="1"/>
  <c r="E98" i="77" s="1"/>
  <c r="F81" i="77"/>
  <c r="F94" i="75"/>
  <c r="F97" i="75" s="1"/>
  <c r="F98" i="75" s="1"/>
  <c r="G86" i="75"/>
  <c r="G87" i="75" s="1"/>
  <c r="G88" i="75" s="1"/>
  <c r="G89" i="75" s="1"/>
  <c r="G91" i="75" s="1"/>
  <c r="G92" i="75" s="1"/>
  <c r="G82" i="75"/>
  <c r="H81" i="75"/>
  <c r="F83" i="75"/>
  <c r="G86" i="56"/>
  <c r="G87" i="56" s="1"/>
  <c r="G88" i="56" s="1"/>
  <c r="G89" i="56" s="1"/>
  <c r="G91" i="56" s="1"/>
  <c r="G92" i="56" s="1"/>
  <c r="F94" i="56"/>
  <c r="F97" i="56" s="1"/>
  <c r="F98" i="56" s="1"/>
  <c r="U79" i="72"/>
  <c r="T79" i="72"/>
  <c r="S79" i="72"/>
  <c r="F93" i="72"/>
  <c r="F82" i="72"/>
  <c r="F86" i="72"/>
  <c r="F87" i="72" s="1"/>
  <c r="F88" i="72" s="1"/>
  <c r="F89" i="72" s="1"/>
  <c r="F91" i="72" s="1"/>
  <c r="F92" i="72" s="1"/>
  <c r="E94" i="72"/>
  <c r="E97" i="72" s="1"/>
  <c r="E98" i="72" s="1"/>
  <c r="O79" i="60"/>
  <c r="Q79" i="60" s="1"/>
  <c r="H22" i="45"/>
  <c r="K22" i="45" s="1"/>
  <c r="E23" i="45"/>
  <c r="F23" i="45" s="1"/>
  <c r="F22" i="45"/>
  <c r="H81" i="60"/>
  <c r="G86" i="60"/>
  <c r="G87" i="60" s="1"/>
  <c r="G88" i="60" s="1"/>
  <c r="G89" i="60" s="1"/>
  <c r="G91" i="60" s="1"/>
  <c r="G92" i="60" s="1"/>
  <c r="F94" i="60"/>
  <c r="F83" i="60"/>
  <c r="F93" i="60"/>
  <c r="F97" i="60" s="1"/>
  <c r="F98" i="60" s="1"/>
  <c r="H86" i="58"/>
  <c r="H87" i="58" s="1"/>
  <c r="H88" i="58" s="1"/>
  <c r="H89" i="58" s="1"/>
  <c r="H91" i="58" s="1"/>
  <c r="H92" i="58" s="1"/>
  <c r="G83" i="58"/>
  <c r="G93" i="58"/>
  <c r="Q79" i="56"/>
  <c r="P79" i="56"/>
  <c r="R79" i="56" s="1"/>
  <c r="F83" i="56"/>
  <c r="G93" i="56" s="1"/>
  <c r="G81" i="56"/>
  <c r="G82" i="56" s="1"/>
  <c r="H23" i="45"/>
  <c r="K23" i="45" s="1"/>
  <c r="D25" i="45"/>
  <c r="E25" i="45" s="1"/>
  <c r="O50" i="26"/>
  <c r="P49" i="26"/>
  <c r="N49" i="26"/>
  <c r="T79" i="58" l="1"/>
  <c r="V79" i="58" s="1"/>
  <c r="X79" i="58"/>
  <c r="W79" i="58"/>
  <c r="Z79" i="58" s="1"/>
  <c r="AB79" i="75"/>
  <c r="AA79" i="75"/>
  <c r="AD79" i="75" s="1"/>
  <c r="AF79" i="75" s="1"/>
  <c r="V79" i="79"/>
  <c r="G97" i="79"/>
  <c r="G98" i="79" s="1"/>
  <c r="H82" i="79"/>
  <c r="H83" i="79" s="1"/>
  <c r="H93" i="79"/>
  <c r="Y79" i="77"/>
  <c r="X79" i="77"/>
  <c r="Z79" i="77" s="1"/>
  <c r="F82" i="77"/>
  <c r="G81" i="77" s="1"/>
  <c r="H94" i="58"/>
  <c r="G83" i="75"/>
  <c r="G93" i="75"/>
  <c r="H82" i="75"/>
  <c r="I81" i="75" s="1"/>
  <c r="H86" i="75"/>
  <c r="H87" i="75" s="1"/>
  <c r="H88" i="75" s="1"/>
  <c r="H89" i="75" s="1"/>
  <c r="H91" i="75" s="1"/>
  <c r="H92" i="75" s="1"/>
  <c r="G94" i="75"/>
  <c r="S79" i="56"/>
  <c r="U79" i="56" s="1"/>
  <c r="H86" i="56"/>
  <c r="H87" i="56" s="1"/>
  <c r="H88" i="56" s="1"/>
  <c r="H89" i="56" s="1"/>
  <c r="H91" i="56" s="1"/>
  <c r="H92" i="56" s="1"/>
  <c r="G94" i="56"/>
  <c r="G97" i="56" s="1"/>
  <c r="G98" i="56" s="1"/>
  <c r="I81" i="58"/>
  <c r="I82" i="58" s="1"/>
  <c r="I94" i="58" s="1"/>
  <c r="W79" i="72"/>
  <c r="X79" i="72"/>
  <c r="V79" i="72"/>
  <c r="Y79" i="72" s="1"/>
  <c r="AB79" i="72" s="1"/>
  <c r="Z79" i="72"/>
  <c r="G86" i="72"/>
  <c r="G87" i="72" s="1"/>
  <c r="G88" i="72" s="1"/>
  <c r="G89" i="72" s="1"/>
  <c r="G91" i="72" s="1"/>
  <c r="G92" i="72" s="1"/>
  <c r="F94" i="72"/>
  <c r="F97" i="72" s="1"/>
  <c r="F98" i="72" s="1"/>
  <c r="F83" i="72"/>
  <c r="G81" i="72"/>
  <c r="S79" i="60"/>
  <c r="T79" i="60"/>
  <c r="V79" i="60" s="1"/>
  <c r="R79" i="60"/>
  <c r="I22" i="45"/>
  <c r="J22" i="45" s="1"/>
  <c r="G83" i="60"/>
  <c r="G93" i="60"/>
  <c r="H86" i="60"/>
  <c r="H87" i="60" s="1"/>
  <c r="H88" i="60" s="1"/>
  <c r="H89" i="60" s="1"/>
  <c r="H91" i="60" s="1"/>
  <c r="H92" i="60" s="1"/>
  <c r="G94" i="60"/>
  <c r="H82" i="60"/>
  <c r="I81" i="60" s="1"/>
  <c r="G97" i="58"/>
  <c r="G98" i="58" s="1"/>
  <c r="I86" i="58"/>
  <c r="I87" i="58" s="1"/>
  <c r="I88" i="58" s="1"/>
  <c r="I89" i="58" s="1"/>
  <c r="I91" i="58" s="1"/>
  <c r="I92" i="58" s="1"/>
  <c r="H83" i="58"/>
  <c r="H93" i="58"/>
  <c r="T79" i="56"/>
  <c r="V79" i="56" s="1"/>
  <c r="X79" i="56" s="1"/>
  <c r="G83" i="56"/>
  <c r="H93" i="56" s="1"/>
  <c r="H81" i="56"/>
  <c r="H82" i="56" s="1"/>
  <c r="H94" i="56" s="1"/>
  <c r="F24" i="45"/>
  <c r="I23" i="45"/>
  <c r="J23" i="45" s="1"/>
  <c r="H24" i="45"/>
  <c r="K24" i="45" s="1"/>
  <c r="D26" i="45"/>
  <c r="O51" i="26"/>
  <c r="N50" i="26"/>
  <c r="P50" i="26"/>
  <c r="Y79" i="58" l="1"/>
  <c r="AA79" i="58" s="1"/>
  <c r="AC79" i="58" s="1"/>
  <c r="AC79" i="75"/>
  <c r="AE79" i="75" s="1"/>
  <c r="AG79" i="75" s="1"/>
  <c r="G97" i="75"/>
  <c r="G98" i="75" s="1"/>
  <c r="AC79" i="72"/>
  <c r="H97" i="58"/>
  <c r="H98" i="58" s="1"/>
  <c r="AA79" i="77"/>
  <c r="X79" i="79"/>
  <c r="Y79" i="79"/>
  <c r="I93" i="79"/>
  <c r="I86" i="79"/>
  <c r="I87" i="79" s="1"/>
  <c r="I88" i="79" s="1"/>
  <c r="I89" i="79" s="1"/>
  <c r="I91" i="79" s="1"/>
  <c r="I92" i="79" s="1"/>
  <c r="H94" i="79"/>
  <c r="H97" i="79" s="1"/>
  <c r="H98" i="79" s="1"/>
  <c r="I81" i="79"/>
  <c r="AC79" i="77"/>
  <c r="AB79" i="77"/>
  <c r="AD79" i="77" s="1"/>
  <c r="G82" i="77"/>
  <c r="G86" i="77"/>
  <c r="G87" i="77" s="1"/>
  <c r="G88" i="77" s="1"/>
  <c r="G89" i="77" s="1"/>
  <c r="G91" i="77" s="1"/>
  <c r="G92" i="77" s="1"/>
  <c r="F94" i="77"/>
  <c r="F97" i="77" s="1"/>
  <c r="F98" i="77" s="1"/>
  <c r="F83" i="77"/>
  <c r="AD79" i="72"/>
  <c r="I82" i="75"/>
  <c r="J81" i="75"/>
  <c r="I86" i="75"/>
  <c r="I87" i="75" s="1"/>
  <c r="I88" i="75" s="1"/>
  <c r="I89" i="75" s="1"/>
  <c r="I91" i="75" s="1"/>
  <c r="I92" i="75" s="1"/>
  <c r="H94" i="75"/>
  <c r="H83" i="75"/>
  <c r="H93" i="75"/>
  <c r="H97" i="75" s="1"/>
  <c r="H98" i="75" s="1"/>
  <c r="W79" i="56"/>
  <c r="Y79" i="56"/>
  <c r="J81" i="58"/>
  <c r="J82" i="58" s="1"/>
  <c r="J94" i="58" s="1"/>
  <c r="AA79" i="72"/>
  <c r="AF79" i="72" s="1"/>
  <c r="AG79" i="72"/>
  <c r="G93" i="72"/>
  <c r="G82" i="72"/>
  <c r="H81" i="72" s="1"/>
  <c r="U79" i="60"/>
  <c r="W79" i="60" s="1"/>
  <c r="Y79" i="60" s="1"/>
  <c r="H25" i="45"/>
  <c r="K25" i="45" s="1"/>
  <c r="E26" i="45"/>
  <c r="I82" i="60"/>
  <c r="G97" i="60"/>
  <c r="G98" i="60" s="1"/>
  <c r="H94" i="60"/>
  <c r="I86" i="60"/>
  <c r="I87" i="60" s="1"/>
  <c r="I88" i="60" s="1"/>
  <c r="I89" i="60" s="1"/>
  <c r="I91" i="60" s="1"/>
  <c r="I92" i="60" s="1"/>
  <c r="H83" i="60"/>
  <c r="H93" i="60"/>
  <c r="I83" i="58"/>
  <c r="I93" i="58"/>
  <c r="J86" i="58"/>
  <c r="J87" i="58" s="1"/>
  <c r="J88" i="58" s="1"/>
  <c r="J89" i="58" s="1"/>
  <c r="J91" i="58" s="1"/>
  <c r="J92" i="58" s="1"/>
  <c r="H83" i="56"/>
  <c r="I93" i="56" s="1"/>
  <c r="I86" i="56"/>
  <c r="I87" i="56" s="1"/>
  <c r="I88" i="56" s="1"/>
  <c r="I89" i="56" s="1"/>
  <c r="I91" i="56" s="1"/>
  <c r="I92" i="56" s="1"/>
  <c r="AA79" i="56"/>
  <c r="Z79" i="56"/>
  <c r="AB79" i="56" s="1"/>
  <c r="I81" i="56"/>
  <c r="I82" i="56" s="1"/>
  <c r="I94" i="56" s="1"/>
  <c r="H97" i="56"/>
  <c r="H98" i="56" s="1"/>
  <c r="D27" i="45"/>
  <c r="E27" i="45" s="1"/>
  <c r="I24" i="45"/>
  <c r="J24" i="45" s="1"/>
  <c r="F25" i="45"/>
  <c r="O52" i="26"/>
  <c r="P51" i="26"/>
  <c r="N51" i="26"/>
  <c r="AB79" i="58" l="1"/>
  <c r="AD79" i="58" s="1"/>
  <c r="AF79" i="58" s="1"/>
  <c r="AE79" i="58"/>
  <c r="AG79" i="58" s="1"/>
  <c r="AE79" i="72"/>
  <c r="H97" i="60"/>
  <c r="H98" i="60" s="1"/>
  <c r="AE79" i="77"/>
  <c r="AA79" i="79"/>
  <c r="Z79" i="79"/>
  <c r="AB79" i="79" s="1"/>
  <c r="AD79" i="79" s="1"/>
  <c r="I82" i="79"/>
  <c r="AG79" i="77"/>
  <c r="AF79" i="77"/>
  <c r="G83" i="77"/>
  <c r="G93" i="77"/>
  <c r="H86" i="77"/>
  <c r="H87" i="77" s="1"/>
  <c r="H88" i="77" s="1"/>
  <c r="H89" i="77" s="1"/>
  <c r="H91" i="77" s="1"/>
  <c r="H92" i="77" s="1"/>
  <c r="G94" i="77"/>
  <c r="H81" i="77"/>
  <c r="I83" i="75"/>
  <c r="I93" i="75"/>
  <c r="J82" i="75"/>
  <c r="I94" i="75"/>
  <c r="J86" i="75"/>
  <c r="J87" i="75" s="1"/>
  <c r="J88" i="75" s="1"/>
  <c r="J89" i="75" s="1"/>
  <c r="J91" i="75" s="1"/>
  <c r="J92" i="75" s="1"/>
  <c r="I97" i="75"/>
  <c r="I98" i="75" s="1"/>
  <c r="J86" i="56"/>
  <c r="J87" i="56" s="1"/>
  <c r="J88" i="56" s="1"/>
  <c r="J89" i="56" s="1"/>
  <c r="J91" i="56" s="1"/>
  <c r="J92" i="56" s="1"/>
  <c r="K81" i="58"/>
  <c r="K82" i="58" s="1"/>
  <c r="H82" i="72"/>
  <c r="I81" i="72" s="1"/>
  <c r="H86" i="72"/>
  <c r="H87" i="72" s="1"/>
  <c r="H88" i="72" s="1"/>
  <c r="H89" i="72" s="1"/>
  <c r="H91" i="72" s="1"/>
  <c r="H92" i="72" s="1"/>
  <c r="G94" i="72"/>
  <c r="G97" i="72" s="1"/>
  <c r="G98" i="72" s="1"/>
  <c r="G83" i="72"/>
  <c r="I97" i="58"/>
  <c r="I98" i="58" s="1"/>
  <c r="X79" i="60"/>
  <c r="I83" i="60"/>
  <c r="I93" i="60"/>
  <c r="J86" i="60"/>
  <c r="J87" i="60" s="1"/>
  <c r="J88" i="60" s="1"/>
  <c r="J89" i="60" s="1"/>
  <c r="J91" i="60" s="1"/>
  <c r="J92" i="60" s="1"/>
  <c r="I94" i="60"/>
  <c r="J81" i="60"/>
  <c r="K86" i="58"/>
  <c r="K87" i="58" s="1"/>
  <c r="K88" i="58" s="1"/>
  <c r="K89" i="58" s="1"/>
  <c r="K91" i="58" s="1"/>
  <c r="K92" i="58" s="1"/>
  <c r="J83" i="58"/>
  <c r="J93" i="58"/>
  <c r="I97" i="56"/>
  <c r="I98" i="56" s="1"/>
  <c r="I83" i="56"/>
  <c r="J93" i="56" s="1"/>
  <c r="AD79" i="56"/>
  <c r="AC79" i="56"/>
  <c r="AE79" i="56" s="1"/>
  <c r="J81" i="56"/>
  <c r="J82" i="56" s="1"/>
  <c r="H26" i="45"/>
  <c r="K26" i="45" s="1"/>
  <c r="D28" i="45"/>
  <c r="E28" i="45" s="1"/>
  <c r="I25" i="45"/>
  <c r="J25" i="45" s="1"/>
  <c r="F26" i="45"/>
  <c r="O53" i="26"/>
  <c r="P52" i="26"/>
  <c r="N52" i="26"/>
  <c r="AC79" i="79" l="1"/>
  <c r="AE79" i="79"/>
  <c r="AF79" i="79"/>
  <c r="AG79" i="79"/>
  <c r="I94" i="79"/>
  <c r="I97" i="79" s="1"/>
  <c r="I98" i="79" s="1"/>
  <c r="J86" i="79"/>
  <c r="J87" i="79" s="1"/>
  <c r="J88" i="79" s="1"/>
  <c r="J89" i="79" s="1"/>
  <c r="J91" i="79" s="1"/>
  <c r="J92" i="79" s="1"/>
  <c r="I83" i="79"/>
  <c r="J81" i="79"/>
  <c r="G97" i="77"/>
  <c r="G98" i="77" s="1"/>
  <c r="H82" i="77"/>
  <c r="I81" i="77" s="1"/>
  <c r="H93" i="77"/>
  <c r="K94" i="58"/>
  <c r="J94" i="75"/>
  <c r="K86" i="75"/>
  <c r="K87" i="75" s="1"/>
  <c r="K88" i="75" s="1"/>
  <c r="K89" i="75" s="1"/>
  <c r="K91" i="75" s="1"/>
  <c r="K92" i="75" s="1"/>
  <c r="K81" i="75"/>
  <c r="J83" i="75"/>
  <c r="J93" i="75"/>
  <c r="J97" i="75" s="1"/>
  <c r="J98" i="75" s="1"/>
  <c r="K86" i="56"/>
  <c r="K87" i="56" s="1"/>
  <c r="K88" i="56" s="1"/>
  <c r="K89" i="56" s="1"/>
  <c r="K91" i="56" s="1"/>
  <c r="K92" i="56" s="1"/>
  <c r="J94" i="56"/>
  <c r="J97" i="56" s="1"/>
  <c r="J98" i="56" s="1"/>
  <c r="L81" i="58"/>
  <c r="L82" i="58" s="1"/>
  <c r="H83" i="72"/>
  <c r="H93" i="72"/>
  <c r="I82" i="72"/>
  <c r="J81" i="72" s="1"/>
  <c r="H94" i="72"/>
  <c r="I86" i="72"/>
  <c r="I87" i="72" s="1"/>
  <c r="I88" i="72" s="1"/>
  <c r="I89" i="72" s="1"/>
  <c r="I91" i="72" s="1"/>
  <c r="I92" i="72" s="1"/>
  <c r="Z79" i="60"/>
  <c r="AB79" i="60" s="1"/>
  <c r="AD79" i="60" s="1"/>
  <c r="AF79" i="60" s="1"/>
  <c r="AA79" i="60"/>
  <c r="AC79" i="60" s="1"/>
  <c r="AE79" i="60" s="1"/>
  <c r="AG79" i="60" s="1"/>
  <c r="I97" i="60"/>
  <c r="I98" i="60" s="1"/>
  <c r="J82" i="60"/>
  <c r="K81" i="60" s="1"/>
  <c r="J93" i="60"/>
  <c r="J97" i="58"/>
  <c r="J98" i="58" s="1"/>
  <c r="K83" i="58"/>
  <c r="K93" i="58"/>
  <c r="L86" i="58"/>
  <c r="L87" i="58" s="1"/>
  <c r="L88" i="58" s="1"/>
  <c r="L89" i="58" s="1"/>
  <c r="L91" i="58" s="1"/>
  <c r="L92" i="58" s="1"/>
  <c r="J83" i="56"/>
  <c r="K93" i="56" s="1"/>
  <c r="AG79" i="56"/>
  <c r="AF79" i="56"/>
  <c r="K81" i="56"/>
  <c r="K82" i="56" s="1"/>
  <c r="I26" i="45"/>
  <c r="J26" i="45" s="1"/>
  <c r="F27" i="45"/>
  <c r="H27" i="45"/>
  <c r="K27" i="45" s="1"/>
  <c r="D29" i="45"/>
  <c r="E29" i="45" s="1"/>
  <c r="O54" i="26"/>
  <c r="P53" i="26"/>
  <c r="N53" i="26"/>
  <c r="K97" i="58" l="1"/>
  <c r="K98" i="58" s="1"/>
  <c r="J82" i="79"/>
  <c r="K81" i="79" s="1"/>
  <c r="J93" i="79"/>
  <c r="H83" i="77"/>
  <c r="I93" i="77" s="1"/>
  <c r="I82" i="77"/>
  <c r="I86" i="77"/>
  <c r="I87" i="77" s="1"/>
  <c r="I88" i="77" s="1"/>
  <c r="I89" i="77" s="1"/>
  <c r="I91" i="77" s="1"/>
  <c r="I92" i="77" s="1"/>
  <c r="H94" i="77"/>
  <c r="H97" i="77" s="1"/>
  <c r="H98" i="77" s="1"/>
  <c r="L94" i="58"/>
  <c r="K93" i="75"/>
  <c r="K82" i="75"/>
  <c r="L81" i="75" s="1"/>
  <c r="L86" i="56"/>
  <c r="L87" i="56" s="1"/>
  <c r="L88" i="56" s="1"/>
  <c r="L89" i="56" s="1"/>
  <c r="L91" i="56" s="1"/>
  <c r="L92" i="56" s="1"/>
  <c r="K94" i="56"/>
  <c r="K97" i="56" s="1"/>
  <c r="K98" i="56" s="1"/>
  <c r="M81" i="58"/>
  <c r="M82" i="58" s="1"/>
  <c r="H97" i="72"/>
  <c r="H98" i="72" s="1"/>
  <c r="J82" i="72"/>
  <c r="K81" i="72" s="1"/>
  <c r="I94" i="72"/>
  <c r="J86" i="72"/>
  <c r="J87" i="72" s="1"/>
  <c r="J88" i="72" s="1"/>
  <c r="J89" i="72" s="1"/>
  <c r="J91" i="72" s="1"/>
  <c r="J92" i="72" s="1"/>
  <c r="I83" i="72"/>
  <c r="I93" i="72"/>
  <c r="I97" i="72" s="1"/>
  <c r="I98" i="72" s="1"/>
  <c r="J83" i="60"/>
  <c r="K93" i="60" s="1"/>
  <c r="K82" i="60"/>
  <c r="L81" i="60" s="1"/>
  <c r="J94" i="60"/>
  <c r="J97" i="60" s="1"/>
  <c r="J98" i="60" s="1"/>
  <c r="K86" i="60"/>
  <c r="K87" i="60" s="1"/>
  <c r="K88" i="60" s="1"/>
  <c r="K89" i="60" s="1"/>
  <c r="K91" i="60" s="1"/>
  <c r="K92" i="60" s="1"/>
  <c r="M86" i="58"/>
  <c r="M87" i="58" s="1"/>
  <c r="M88" i="58" s="1"/>
  <c r="M89" i="58" s="1"/>
  <c r="M91" i="58" s="1"/>
  <c r="M92" i="58" s="1"/>
  <c r="L83" i="58"/>
  <c r="L93" i="58"/>
  <c r="K83" i="56"/>
  <c r="L93" i="56" s="1"/>
  <c r="L81" i="56"/>
  <c r="L82" i="56" s="1"/>
  <c r="H28" i="45"/>
  <c r="K28" i="45" s="1"/>
  <c r="D30" i="45"/>
  <c r="E30" i="45" s="1"/>
  <c r="F28" i="45"/>
  <c r="I27" i="45"/>
  <c r="J27" i="45" s="1"/>
  <c r="N54" i="26"/>
  <c r="P54" i="26"/>
  <c r="O55" i="26"/>
  <c r="M94" i="58" l="1"/>
  <c r="J83" i="79"/>
  <c r="K93" i="79" s="1"/>
  <c r="K82" i="79"/>
  <c r="K86" i="79"/>
  <c r="K87" i="79" s="1"/>
  <c r="K88" i="79" s="1"/>
  <c r="K89" i="79" s="1"/>
  <c r="K91" i="79" s="1"/>
  <c r="K92" i="79" s="1"/>
  <c r="J94" i="79"/>
  <c r="J97" i="79" s="1"/>
  <c r="J98" i="79" s="1"/>
  <c r="I94" i="77"/>
  <c r="I97" i="77" s="1"/>
  <c r="I98" i="77" s="1"/>
  <c r="J86" i="77"/>
  <c r="J87" i="77" s="1"/>
  <c r="J88" i="77" s="1"/>
  <c r="J89" i="77" s="1"/>
  <c r="J91" i="77" s="1"/>
  <c r="J92" i="77" s="1"/>
  <c r="J81" i="77"/>
  <c r="I83" i="77"/>
  <c r="L82" i="75"/>
  <c r="M81" i="75" s="1"/>
  <c r="K94" i="75"/>
  <c r="K97" i="75" s="1"/>
  <c r="K98" i="75" s="1"/>
  <c r="L86" i="75"/>
  <c r="L87" i="75" s="1"/>
  <c r="L88" i="75" s="1"/>
  <c r="L89" i="75" s="1"/>
  <c r="L91" i="75" s="1"/>
  <c r="L92" i="75" s="1"/>
  <c r="K83" i="75"/>
  <c r="M86" i="56"/>
  <c r="M87" i="56" s="1"/>
  <c r="M88" i="56" s="1"/>
  <c r="M89" i="56" s="1"/>
  <c r="M91" i="56" s="1"/>
  <c r="M92" i="56" s="1"/>
  <c r="L94" i="56"/>
  <c r="L97" i="56" s="1"/>
  <c r="L98" i="56" s="1"/>
  <c r="N81" i="58"/>
  <c r="N82" i="58" s="1"/>
  <c r="J83" i="72"/>
  <c r="J93" i="72"/>
  <c r="K82" i="72"/>
  <c r="L81" i="72" s="1"/>
  <c r="J94" i="72"/>
  <c r="K86" i="72"/>
  <c r="K87" i="72" s="1"/>
  <c r="K88" i="72" s="1"/>
  <c r="K89" i="72" s="1"/>
  <c r="K91" i="72" s="1"/>
  <c r="K92" i="72" s="1"/>
  <c r="L82" i="60"/>
  <c r="M81" i="60" s="1"/>
  <c r="K94" i="60"/>
  <c r="K97" i="60" s="1"/>
  <c r="K98" i="60" s="1"/>
  <c r="L86" i="60"/>
  <c r="L87" i="60" s="1"/>
  <c r="L88" i="60" s="1"/>
  <c r="L89" i="60" s="1"/>
  <c r="L91" i="60" s="1"/>
  <c r="L92" i="60" s="1"/>
  <c r="K83" i="60"/>
  <c r="M83" i="58"/>
  <c r="M93" i="58"/>
  <c r="N86" i="58"/>
  <c r="N87" i="58" s="1"/>
  <c r="N88" i="58" s="1"/>
  <c r="N89" i="58" s="1"/>
  <c r="N91" i="58" s="1"/>
  <c r="N92" i="58" s="1"/>
  <c r="L97" i="58"/>
  <c r="L98" i="58" s="1"/>
  <c r="L83" i="56"/>
  <c r="M93" i="56" s="1"/>
  <c r="M81" i="56"/>
  <c r="M82" i="56" s="1"/>
  <c r="H29" i="45"/>
  <c r="K29" i="45" s="1"/>
  <c r="D31" i="45"/>
  <c r="E31" i="45" s="1"/>
  <c r="I28" i="45"/>
  <c r="J28" i="45" s="1"/>
  <c r="F29" i="45"/>
  <c r="O56" i="26"/>
  <c r="P55" i="26"/>
  <c r="N55" i="26"/>
  <c r="N94" i="58" l="1"/>
  <c r="K83" i="79"/>
  <c r="L93" i="79" s="1"/>
  <c r="L81" i="79"/>
  <c r="L82" i="79" s="1"/>
  <c r="K94" i="79"/>
  <c r="K97" i="79" s="1"/>
  <c r="K98" i="79" s="1"/>
  <c r="L86" i="79"/>
  <c r="L87" i="79" s="1"/>
  <c r="L88" i="79" s="1"/>
  <c r="L89" i="79" s="1"/>
  <c r="L91" i="79" s="1"/>
  <c r="L92" i="79" s="1"/>
  <c r="J93" i="77"/>
  <c r="J82" i="77"/>
  <c r="K81" i="77" s="1"/>
  <c r="L83" i="75"/>
  <c r="L93" i="75"/>
  <c r="M82" i="75"/>
  <c r="L94" i="75"/>
  <c r="M86" i="75"/>
  <c r="M87" i="75" s="1"/>
  <c r="M88" i="75" s="1"/>
  <c r="M89" i="75" s="1"/>
  <c r="M91" i="75" s="1"/>
  <c r="M92" i="75" s="1"/>
  <c r="N86" i="56"/>
  <c r="N87" i="56" s="1"/>
  <c r="N88" i="56" s="1"/>
  <c r="N89" i="56" s="1"/>
  <c r="N91" i="56" s="1"/>
  <c r="N92" i="56" s="1"/>
  <c r="M94" i="56"/>
  <c r="M97" i="56" s="1"/>
  <c r="M98" i="56" s="1"/>
  <c r="O81" i="58"/>
  <c r="O82" i="58" s="1"/>
  <c r="J97" i="72"/>
  <c r="J98" i="72" s="1"/>
  <c r="K94" i="72"/>
  <c r="L86" i="72"/>
  <c r="L87" i="72" s="1"/>
  <c r="L88" i="72" s="1"/>
  <c r="L89" i="72" s="1"/>
  <c r="L91" i="72" s="1"/>
  <c r="L92" i="72" s="1"/>
  <c r="L82" i="72"/>
  <c r="K83" i="72"/>
  <c r="K93" i="72"/>
  <c r="M97" i="58"/>
  <c r="M98" i="58" s="1"/>
  <c r="M86" i="60"/>
  <c r="M87" i="60" s="1"/>
  <c r="M88" i="60" s="1"/>
  <c r="M89" i="60" s="1"/>
  <c r="M91" i="60" s="1"/>
  <c r="M92" i="60" s="1"/>
  <c r="L94" i="60"/>
  <c r="L83" i="60"/>
  <c r="L93" i="60"/>
  <c r="M82" i="60"/>
  <c r="N81" i="60" s="1"/>
  <c r="O86" i="58"/>
  <c r="O87" i="58" s="1"/>
  <c r="O88" i="58" s="1"/>
  <c r="O89" i="58" s="1"/>
  <c r="O91" i="58" s="1"/>
  <c r="O92" i="58" s="1"/>
  <c r="N83" i="58"/>
  <c r="N93" i="58"/>
  <c r="M83" i="56"/>
  <c r="N93" i="56" s="1"/>
  <c r="N81" i="56"/>
  <c r="N82" i="56" s="1"/>
  <c r="I29" i="45"/>
  <c r="J29" i="45" s="1"/>
  <c r="F30" i="45"/>
  <c r="H30" i="45"/>
  <c r="K30" i="45" s="1"/>
  <c r="D32" i="45"/>
  <c r="E32" i="45" s="1"/>
  <c r="O57" i="26"/>
  <c r="P56" i="26"/>
  <c r="N56" i="26"/>
  <c r="O94" i="58" l="1"/>
  <c r="L94" i="79"/>
  <c r="L97" i="79" s="1"/>
  <c r="L98" i="79" s="1"/>
  <c r="M86" i="79"/>
  <c r="M87" i="79" s="1"/>
  <c r="M88" i="79" s="1"/>
  <c r="M89" i="79" s="1"/>
  <c r="M91" i="79" s="1"/>
  <c r="M92" i="79" s="1"/>
  <c r="M81" i="79"/>
  <c r="L83" i="79"/>
  <c r="K82" i="77"/>
  <c r="L81" i="77" s="1"/>
  <c r="K86" i="77"/>
  <c r="K87" i="77" s="1"/>
  <c r="K88" i="77" s="1"/>
  <c r="K89" i="77" s="1"/>
  <c r="K91" i="77" s="1"/>
  <c r="K92" i="77" s="1"/>
  <c r="J94" i="77"/>
  <c r="J97" i="77" s="1"/>
  <c r="J98" i="77" s="1"/>
  <c r="J83" i="77"/>
  <c r="K97" i="72"/>
  <c r="K98" i="72" s="1"/>
  <c r="L97" i="75"/>
  <c r="L98" i="75" s="1"/>
  <c r="N86" i="75"/>
  <c r="N87" i="75" s="1"/>
  <c r="N88" i="75" s="1"/>
  <c r="N89" i="75" s="1"/>
  <c r="N91" i="75" s="1"/>
  <c r="N92" i="75" s="1"/>
  <c r="M94" i="75"/>
  <c r="N81" i="75"/>
  <c r="M83" i="75"/>
  <c r="M93" i="75"/>
  <c r="M97" i="75" s="1"/>
  <c r="M98" i="75" s="1"/>
  <c r="O86" i="56"/>
  <c r="O87" i="56" s="1"/>
  <c r="O88" i="56" s="1"/>
  <c r="O89" i="56" s="1"/>
  <c r="O91" i="56" s="1"/>
  <c r="O92" i="56" s="1"/>
  <c r="N94" i="56"/>
  <c r="P81" i="58"/>
  <c r="P82" i="58" s="1"/>
  <c r="L94" i="72"/>
  <c r="M86" i="72"/>
  <c r="M87" i="72" s="1"/>
  <c r="M88" i="72" s="1"/>
  <c r="M89" i="72" s="1"/>
  <c r="M91" i="72" s="1"/>
  <c r="M92" i="72" s="1"/>
  <c r="L83" i="72"/>
  <c r="L93" i="72"/>
  <c r="M81" i="72"/>
  <c r="N97" i="58"/>
  <c r="N98" i="58" s="1"/>
  <c r="M94" i="60"/>
  <c r="N86" i="60"/>
  <c r="N87" i="60" s="1"/>
  <c r="N88" i="60" s="1"/>
  <c r="N89" i="60" s="1"/>
  <c r="N91" i="60" s="1"/>
  <c r="N92" i="60" s="1"/>
  <c r="N82" i="60"/>
  <c r="M83" i="60"/>
  <c r="M93" i="60"/>
  <c r="L97" i="60"/>
  <c r="L98" i="60" s="1"/>
  <c r="O83" i="58"/>
  <c r="O93" i="58"/>
  <c r="P86" i="58"/>
  <c r="P87" i="58" s="1"/>
  <c r="P88" i="58" s="1"/>
  <c r="P89" i="58" s="1"/>
  <c r="P91" i="58" s="1"/>
  <c r="P92" i="58" s="1"/>
  <c r="N97" i="56"/>
  <c r="N98" i="56" s="1"/>
  <c r="N83" i="56"/>
  <c r="O93" i="56" s="1"/>
  <c r="O81" i="56"/>
  <c r="O82" i="56" s="1"/>
  <c r="D33" i="45"/>
  <c r="E33" i="45" s="1"/>
  <c r="H31" i="45"/>
  <c r="K31" i="45" s="1"/>
  <c r="I30" i="45"/>
  <c r="J30" i="45" s="1"/>
  <c r="F31" i="45"/>
  <c r="O58" i="26"/>
  <c r="P57" i="26"/>
  <c r="N57" i="26"/>
  <c r="P94" i="58" l="1"/>
  <c r="M82" i="79"/>
  <c r="N81" i="79" s="1"/>
  <c r="M93" i="79"/>
  <c r="L82" i="77"/>
  <c r="M81" i="77" s="1"/>
  <c r="K83" i="77"/>
  <c r="K93" i="77"/>
  <c r="K94" i="77"/>
  <c r="L86" i="77"/>
  <c r="L87" i="77" s="1"/>
  <c r="L88" i="77" s="1"/>
  <c r="L89" i="77" s="1"/>
  <c r="L91" i="77" s="1"/>
  <c r="L92" i="77" s="1"/>
  <c r="L97" i="72"/>
  <c r="L98" i="72" s="1"/>
  <c r="N93" i="75"/>
  <c r="N82" i="75"/>
  <c r="P86" i="56"/>
  <c r="P87" i="56" s="1"/>
  <c r="P88" i="56" s="1"/>
  <c r="P89" i="56" s="1"/>
  <c r="P91" i="56" s="1"/>
  <c r="P92" i="56" s="1"/>
  <c r="O94" i="56"/>
  <c r="O97" i="56" s="1"/>
  <c r="O98" i="56" s="1"/>
  <c r="Q81" i="58"/>
  <c r="Q82" i="58" s="1"/>
  <c r="M82" i="72"/>
  <c r="N81" i="72" s="1"/>
  <c r="M83" i="72"/>
  <c r="M93" i="72"/>
  <c r="O86" i="60"/>
  <c r="O87" i="60" s="1"/>
  <c r="O88" i="60" s="1"/>
  <c r="O89" i="60" s="1"/>
  <c r="O91" i="60" s="1"/>
  <c r="O92" i="60" s="1"/>
  <c r="N94" i="60"/>
  <c r="N83" i="60"/>
  <c r="N93" i="60"/>
  <c r="O81" i="60"/>
  <c r="M97" i="60"/>
  <c r="M98" i="60" s="1"/>
  <c r="O97" i="58"/>
  <c r="O98" i="58" s="1"/>
  <c r="P83" i="58"/>
  <c r="Q93" i="58" s="1"/>
  <c r="P93" i="58"/>
  <c r="Q86" i="58"/>
  <c r="Q87" i="58" s="1"/>
  <c r="Q88" i="58" s="1"/>
  <c r="Q89" i="58" s="1"/>
  <c r="Q91" i="58" s="1"/>
  <c r="Q92" i="58" s="1"/>
  <c r="O83" i="56"/>
  <c r="P93" i="56" s="1"/>
  <c r="P81" i="56"/>
  <c r="P82" i="56" s="1"/>
  <c r="F32" i="45"/>
  <c r="I31" i="45"/>
  <c r="J31" i="45" s="1"/>
  <c r="H32" i="45"/>
  <c r="K32" i="45" s="1"/>
  <c r="D34" i="45"/>
  <c r="E34" i="45" s="1"/>
  <c r="P58" i="26"/>
  <c r="N58" i="26"/>
  <c r="O59" i="26"/>
  <c r="P97" i="58" l="1"/>
  <c r="P98" i="58" s="1"/>
  <c r="Q94" i="58"/>
  <c r="M83" i="79"/>
  <c r="N93" i="79" s="1"/>
  <c r="N82" i="79"/>
  <c r="N86" i="79"/>
  <c r="N87" i="79" s="1"/>
  <c r="N88" i="79" s="1"/>
  <c r="N89" i="79" s="1"/>
  <c r="N91" i="79" s="1"/>
  <c r="N92" i="79" s="1"/>
  <c r="M94" i="79"/>
  <c r="M97" i="79" s="1"/>
  <c r="M98" i="79" s="1"/>
  <c r="K97" i="77"/>
  <c r="K98" i="77" s="1"/>
  <c r="M82" i="77"/>
  <c r="L83" i="77"/>
  <c r="L93" i="77"/>
  <c r="L94" i="77"/>
  <c r="M86" i="77"/>
  <c r="M87" i="77" s="1"/>
  <c r="M88" i="77" s="1"/>
  <c r="M89" i="77" s="1"/>
  <c r="M91" i="77" s="1"/>
  <c r="M92" i="77" s="1"/>
  <c r="O86" i="75"/>
  <c r="O87" i="75" s="1"/>
  <c r="O88" i="75" s="1"/>
  <c r="O89" i="75" s="1"/>
  <c r="O91" i="75" s="1"/>
  <c r="O92" i="75" s="1"/>
  <c r="N94" i="75"/>
  <c r="N97" i="75" s="1"/>
  <c r="N98" i="75" s="1"/>
  <c r="O81" i="75"/>
  <c r="N83" i="75"/>
  <c r="Q86" i="56"/>
  <c r="Q87" i="56" s="1"/>
  <c r="Q88" i="56" s="1"/>
  <c r="Q89" i="56" s="1"/>
  <c r="Q91" i="56" s="1"/>
  <c r="Q92" i="56" s="1"/>
  <c r="P94" i="56"/>
  <c r="P97" i="56" s="1"/>
  <c r="P98" i="56" s="1"/>
  <c r="N82" i="72"/>
  <c r="O81" i="72" s="1"/>
  <c r="N86" i="72"/>
  <c r="N87" i="72" s="1"/>
  <c r="N88" i="72" s="1"/>
  <c r="N89" i="72" s="1"/>
  <c r="N91" i="72" s="1"/>
  <c r="N92" i="72" s="1"/>
  <c r="M94" i="72"/>
  <c r="M97" i="72" s="1"/>
  <c r="M98" i="72" s="1"/>
  <c r="N83" i="72"/>
  <c r="N93" i="72"/>
  <c r="O93" i="60"/>
  <c r="N97" i="60"/>
  <c r="N98" i="60" s="1"/>
  <c r="O82" i="60"/>
  <c r="P81" i="60" s="1"/>
  <c r="Q83" i="58"/>
  <c r="R86" i="58"/>
  <c r="R87" i="58" s="1"/>
  <c r="R88" i="58" s="1"/>
  <c r="R89" i="58" s="1"/>
  <c r="R91" i="58" s="1"/>
  <c r="R92" i="58" s="1"/>
  <c r="R81" i="58"/>
  <c r="Q97" i="58"/>
  <c r="Q98" i="58" s="1"/>
  <c r="P83" i="56"/>
  <c r="Q93" i="56" s="1"/>
  <c r="Q81" i="56"/>
  <c r="Q82" i="56" s="1"/>
  <c r="I32" i="45"/>
  <c r="J32" i="45" s="1"/>
  <c r="F33" i="45"/>
  <c r="H33" i="45"/>
  <c r="K33" i="45" s="1"/>
  <c r="D35" i="45"/>
  <c r="E35" i="45" s="1"/>
  <c r="O60" i="26"/>
  <c r="N59" i="26"/>
  <c r="P59" i="26"/>
  <c r="N83" i="79" l="1"/>
  <c r="O93" i="79" s="1"/>
  <c r="N94" i="79"/>
  <c r="N97" i="79" s="1"/>
  <c r="N98" i="79" s="1"/>
  <c r="O86" i="79"/>
  <c r="O87" i="79" s="1"/>
  <c r="O88" i="79" s="1"/>
  <c r="O89" i="79" s="1"/>
  <c r="O91" i="79" s="1"/>
  <c r="O92" i="79" s="1"/>
  <c r="O81" i="79"/>
  <c r="L97" i="77"/>
  <c r="L98" i="77" s="1"/>
  <c r="M83" i="77"/>
  <c r="M93" i="77"/>
  <c r="M94" i="77"/>
  <c r="N86" i="77"/>
  <c r="N87" i="77" s="1"/>
  <c r="N88" i="77" s="1"/>
  <c r="N89" i="77" s="1"/>
  <c r="N91" i="77" s="1"/>
  <c r="N92" i="77" s="1"/>
  <c r="N81" i="77"/>
  <c r="O93" i="75"/>
  <c r="O82" i="75"/>
  <c r="R86" i="56"/>
  <c r="R87" i="56" s="1"/>
  <c r="R88" i="56" s="1"/>
  <c r="R89" i="56" s="1"/>
  <c r="R91" i="56" s="1"/>
  <c r="R92" i="56" s="1"/>
  <c r="Q94" i="56"/>
  <c r="Q97" i="56" s="1"/>
  <c r="Q98" i="56" s="1"/>
  <c r="O82" i="72"/>
  <c r="O83" i="72"/>
  <c r="O93" i="72"/>
  <c r="O86" i="72"/>
  <c r="O87" i="72" s="1"/>
  <c r="O88" i="72" s="1"/>
  <c r="O89" i="72" s="1"/>
  <c r="O91" i="72" s="1"/>
  <c r="O92" i="72" s="1"/>
  <c r="N94" i="72"/>
  <c r="N97" i="72" s="1"/>
  <c r="N98" i="72" s="1"/>
  <c r="O94" i="60"/>
  <c r="O97" i="60" s="1"/>
  <c r="O98" i="60" s="1"/>
  <c r="P86" i="60"/>
  <c r="P87" i="60" s="1"/>
  <c r="P88" i="60" s="1"/>
  <c r="P89" i="60" s="1"/>
  <c r="P91" i="60" s="1"/>
  <c r="P92" i="60" s="1"/>
  <c r="P82" i="60"/>
  <c r="Q81" i="60" s="1"/>
  <c r="O83" i="60"/>
  <c r="R82" i="58"/>
  <c r="R94" i="58" s="1"/>
  <c r="R93" i="58"/>
  <c r="Q83" i="56"/>
  <c r="R93" i="56" s="1"/>
  <c r="R81" i="56"/>
  <c r="R82" i="56" s="1"/>
  <c r="D36" i="45"/>
  <c r="E36" i="45" s="1"/>
  <c r="H34" i="45"/>
  <c r="K34" i="45" s="1"/>
  <c r="F34" i="45"/>
  <c r="I33" i="45"/>
  <c r="J33" i="45" s="1"/>
  <c r="O61" i="26"/>
  <c r="P60" i="26"/>
  <c r="N60" i="26"/>
  <c r="O82" i="79" l="1"/>
  <c r="P81" i="79" s="1"/>
  <c r="M97" i="77"/>
  <c r="M98" i="77" s="1"/>
  <c r="N82" i="77"/>
  <c r="O81" i="77" s="1"/>
  <c r="N93" i="77"/>
  <c r="P86" i="75"/>
  <c r="P87" i="75" s="1"/>
  <c r="P88" i="75" s="1"/>
  <c r="P89" i="75" s="1"/>
  <c r="P91" i="75" s="1"/>
  <c r="P92" i="75" s="1"/>
  <c r="O94" i="75"/>
  <c r="O97" i="75" s="1"/>
  <c r="O98" i="75" s="1"/>
  <c r="P81" i="75"/>
  <c r="O83" i="75"/>
  <c r="S86" i="56"/>
  <c r="S87" i="56" s="1"/>
  <c r="S88" i="56" s="1"/>
  <c r="S89" i="56" s="1"/>
  <c r="S91" i="56" s="1"/>
  <c r="S92" i="56" s="1"/>
  <c r="R94" i="56"/>
  <c r="R97" i="56" s="1"/>
  <c r="R98" i="56" s="1"/>
  <c r="S81" i="58"/>
  <c r="S82" i="58" s="1"/>
  <c r="P86" i="72"/>
  <c r="P87" i="72" s="1"/>
  <c r="P88" i="72" s="1"/>
  <c r="P89" i="72" s="1"/>
  <c r="P91" i="72" s="1"/>
  <c r="P92" i="72" s="1"/>
  <c r="O94" i="72"/>
  <c r="O97" i="72" s="1"/>
  <c r="O98" i="72" s="1"/>
  <c r="P93" i="72"/>
  <c r="P81" i="72"/>
  <c r="P83" i="60"/>
  <c r="P93" i="60"/>
  <c r="Q86" i="60"/>
  <c r="Q87" i="60" s="1"/>
  <c r="Q88" i="60" s="1"/>
  <c r="Q89" i="60" s="1"/>
  <c r="Q91" i="60" s="1"/>
  <c r="Q92" i="60" s="1"/>
  <c r="P94" i="60"/>
  <c r="Q82" i="60"/>
  <c r="R81" i="60" s="1"/>
  <c r="R83" i="58"/>
  <c r="S93" i="58" s="1"/>
  <c r="S86" i="58"/>
  <c r="S87" i="58" s="1"/>
  <c r="S88" i="58" s="1"/>
  <c r="S89" i="58" s="1"/>
  <c r="S91" i="58" s="1"/>
  <c r="S92" i="58" s="1"/>
  <c r="R97" i="58"/>
  <c r="R98" i="58" s="1"/>
  <c r="R83" i="56"/>
  <c r="S93" i="56" s="1"/>
  <c r="S81" i="56"/>
  <c r="S82" i="56" s="1"/>
  <c r="I34" i="45"/>
  <c r="J34" i="45" s="1"/>
  <c r="F35" i="45"/>
  <c r="H35" i="45"/>
  <c r="K35" i="45" s="1"/>
  <c r="D37" i="45"/>
  <c r="E37" i="45" s="1"/>
  <c r="O62" i="26"/>
  <c r="P61" i="26"/>
  <c r="N61" i="26"/>
  <c r="P82" i="79" l="1"/>
  <c r="O94" i="79"/>
  <c r="O97" i="79" s="1"/>
  <c r="O98" i="79" s="1"/>
  <c r="P86" i="79"/>
  <c r="P87" i="79" s="1"/>
  <c r="P88" i="79" s="1"/>
  <c r="P89" i="79" s="1"/>
  <c r="P91" i="79" s="1"/>
  <c r="P92" i="79" s="1"/>
  <c r="O83" i="79"/>
  <c r="N83" i="77"/>
  <c r="O93" i="77" s="1"/>
  <c r="O82" i="77"/>
  <c r="O86" i="77"/>
  <c r="O87" i="77" s="1"/>
  <c r="O88" i="77" s="1"/>
  <c r="O89" i="77" s="1"/>
  <c r="O91" i="77" s="1"/>
  <c r="O92" i="77" s="1"/>
  <c r="N94" i="77"/>
  <c r="N97" i="77" s="1"/>
  <c r="N98" i="77" s="1"/>
  <c r="S94" i="58"/>
  <c r="S97" i="58" s="1"/>
  <c r="S98" i="58" s="1"/>
  <c r="P93" i="75"/>
  <c r="P82" i="75"/>
  <c r="Q81" i="75" s="1"/>
  <c r="T86" i="56"/>
  <c r="T87" i="56" s="1"/>
  <c r="T88" i="56" s="1"/>
  <c r="T89" i="56" s="1"/>
  <c r="T91" i="56" s="1"/>
  <c r="T92" i="56" s="1"/>
  <c r="S94" i="56"/>
  <c r="S97" i="56" s="1"/>
  <c r="S98" i="56" s="1"/>
  <c r="T81" i="58"/>
  <c r="P82" i="72"/>
  <c r="P97" i="60"/>
  <c r="P98" i="60" s="1"/>
  <c r="R82" i="60"/>
  <c r="R86" i="60"/>
  <c r="R87" i="60" s="1"/>
  <c r="R88" i="60" s="1"/>
  <c r="R89" i="60" s="1"/>
  <c r="R91" i="60" s="1"/>
  <c r="R92" i="60" s="1"/>
  <c r="Q94" i="60"/>
  <c r="Q83" i="60"/>
  <c r="Q93" i="60"/>
  <c r="T82" i="58"/>
  <c r="T86" i="58"/>
  <c r="T87" i="58" s="1"/>
  <c r="T88" i="58" s="1"/>
  <c r="T89" i="58" s="1"/>
  <c r="T91" i="58" s="1"/>
  <c r="T92" i="58" s="1"/>
  <c r="S83" i="58"/>
  <c r="S83" i="56"/>
  <c r="T81" i="56"/>
  <c r="T82" i="56" s="1"/>
  <c r="H36" i="45"/>
  <c r="K36" i="45" s="1"/>
  <c r="D38" i="45"/>
  <c r="E38" i="45" s="1"/>
  <c r="I35" i="45"/>
  <c r="J35" i="45" s="1"/>
  <c r="F36" i="45"/>
  <c r="P62" i="26"/>
  <c r="N62" i="26"/>
  <c r="O63" i="26"/>
  <c r="T94" i="58" l="1"/>
  <c r="P83" i="79"/>
  <c r="P93" i="79"/>
  <c r="Q86" i="79"/>
  <c r="Q87" i="79" s="1"/>
  <c r="Q88" i="79" s="1"/>
  <c r="Q89" i="79" s="1"/>
  <c r="Q91" i="79" s="1"/>
  <c r="Q92" i="79" s="1"/>
  <c r="P94" i="79"/>
  <c r="Q81" i="79"/>
  <c r="O94" i="77"/>
  <c r="O97" i="77" s="1"/>
  <c r="O98" i="77" s="1"/>
  <c r="P86" i="77"/>
  <c r="P87" i="77" s="1"/>
  <c r="P88" i="77" s="1"/>
  <c r="P89" i="77" s="1"/>
  <c r="P91" i="77" s="1"/>
  <c r="P92" i="77" s="1"/>
  <c r="P81" i="77"/>
  <c r="O83" i="77"/>
  <c r="Q82" i="75"/>
  <c r="R81" i="75" s="1"/>
  <c r="Q86" i="75"/>
  <c r="Q87" i="75" s="1"/>
  <c r="Q88" i="75" s="1"/>
  <c r="Q89" i="75" s="1"/>
  <c r="Q91" i="75" s="1"/>
  <c r="Q92" i="75" s="1"/>
  <c r="P94" i="75"/>
  <c r="P97" i="75" s="1"/>
  <c r="P98" i="75" s="1"/>
  <c r="P83" i="75"/>
  <c r="U86" i="56"/>
  <c r="U87" i="56" s="1"/>
  <c r="U88" i="56" s="1"/>
  <c r="U89" i="56" s="1"/>
  <c r="U91" i="56" s="1"/>
  <c r="U92" i="56" s="1"/>
  <c r="T94" i="56"/>
  <c r="U81" i="58"/>
  <c r="U82" i="58" s="1"/>
  <c r="P94" i="72"/>
  <c r="P97" i="72" s="1"/>
  <c r="P98" i="72" s="1"/>
  <c r="Q86" i="72"/>
  <c r="Q87" i="72" s="1"/>
  <c r="Q88" i="72" s="1"/>
  <c r="Q89" i="72" s="1"/>
  <c r="Q91" i="72" s="1"/>
  <c r="Q92" i="72" s="1"/>
  <c r="P83" i="72"/>
  <c r="Q81" i="72"/>
  <c r="R83" i="60"/>
  <c r="R93" i="60"/>
  <c r="Q97" i="60"/>
  <c r="Q98" i="60" s="1"/>
  <c r="S86" i="60"/>
  <c r="S87" i="60" s="1"/>
  <c r="S88" i="60" s="1"/>
  <c r="S89" i="60" s="1"/>
  <c r="S91" i="60" s="1"/>
  <c r="S92" i="60" s="1"/>
  <c r="R94" i="60"/>
  <c r="S81" i="60"/>
  <c r="T83" i="58"/>
  <c r="U93" i="58" s="1"/>
  <c r="T93" i="58"/>
  <c r="U86" i="58"/>
  <c r="U87" i="58" s="1"/>
  <c r="U88" i="58" s="1"/>
  <c r="U89" i="58" s="1"/>
  <c r="U91" i="58" s="1"/>
  <c r="U92" i="58" s="1"/>
  <c r="T83" i="56"/>
  <c r="U93" i="56" s="1"/>
  <c r="T93" i="56"/>
  <c r="U81" i="56"/>
  <c r="U82" i="56" s="1"/>
  <c r="F37" i="45"/>
  <c r="I36" i="45"/>
  <c r="J36" i="45" s="1"/>
  <c r="H37" i="45"/>
  <c r="K37" i="45" s="1"/>
  <c r="D39" i="45"/>
  <c r="E39" i="45" s="1"/>
  <c r="N63" i="26"/>
  <c r="O64" i="26"/>
  <c r="P63" i="26"/>
  <c r="P97" i="79" l="1"/>
  <c r="P98" i="79" s="1"/>
  <c r="Q82" i="79"/>
  <c r="R81" i="79" s="1"/>
  <c r="Q93" i="79"/>
  <c r="P82" i="77"/>
  <c r="P83" i="77" s="1"/>
  <c r="P93" i="77"/>
  <c r="U94" i="58"/>
  <c r="Q83" i="75"/>
  <c r="Q93" i="75"/>
  <c r="T97" i="56"/>
  <c r="T98" i="56" s="1"/>
  <c r="R82" i="75"/>
  <c r="S81" i="75" s="1"/>
  <c r="R86" i="75"/>
  <c r="R87" i="75" s="1"/>
  <c r="R88" i="75" s="1"/>
  <c r="R89" i="75" s="1"/>
  <c r="R91" i="75" s="1"/>
  <c r="R92" i="75" s="1"/>
  <c r="Q94" i="75"/>
  <c r="U83" i="56"/>
  <c r="V93" i="56" s="1"/>
  <c r="U94" i="56"/>
  <c r="U97" i="56" s="1"/>
  <c r="U98" i="56" s="1"/>
  <c r="V81" i="58"/>
  <c r="V82" i="58" s="1"/>
  <c r="Q93" i="72"/>
  <c r="Q82" i="72"/>
  <c r="R81" i="72" s="1"/>
  <c r="T97" i="58"/>
  <c r="T98" i="58" s="1"/>
  <c r="R97" i="60"/>
  <c r="R98" i="60" s="1"/>
  <c r="S82" i="60"/>
  <c r="T81" i="60" s="1"/>
  <c r="S93" i="60"/>
  <c r="U83" i="58"/>
  <c r="U97" i="58"/>
  <c r="U98" i="58" s="1"/>
  <c r="V86" i="58"/>
  <c r="V87" i="58" s="1"/>
  <c r="V88" i="58" s="1"/>
  <c r="V89" i="58" s="1"/>
  <c r="V91" i="58" s="1"/>
  <c r="V92" i="58" s="1"/>
  <c r="V86" i="56"/>
  <c r="V87" i="56" s="1"/>
  <c r="V88" i="56" s="1"/>
  <c r="V89" i="56" s="1"/>
  <c r="V91" i="56" s="1"/>
  <c r="V92" i="56" s="1"/>
  <c r="V81" i="56"/>
  <c r="V82" i="56" s="1"/>
  <c r="H38" i="45"/>
  <c r="K38" i="45" s="1"/>
  <c r="D40" i="45"/>
  <c r="E40" i="45" s="1"/>
  <c r="I37" i="45"/>
  <c r="J37" i="45" s="1"/>
  <c r="F38" i="45"/>
  <c r="O65" i="26"/>
  <c r="P64" i="26"/>
  <c r="N64" i="26"/>
  <c r="V94" i="58" l="1"/>
  <c r="Q83" i="79"/>
  <c r="R93" i="79" s="1"/>
  <c r="R82" i="79"/>
  <c r="S81" i="79" s="1"/>
  <c r="R86" i="79"/>
  <c r="R87" i="79" s="1"/>
  <c r="R88" i="79" s="1"/>
  <c r="R89" i="79" s="1"/>
  <c r="R91" i="79" s="1"/>
  <c r="R92" i="79" s="1"/>
  <c r="Q94" i="79"/>
  <c r="Q97" i="79" s="1"/>
  <c r="Q98" i="79" s="1"/>
  <c r="Q93" i="77"/>
  <c r="Q86" i="77"/>
  <c r="Q87" i="77" s="1"/>
  <c r="Q88" i="77" s="1"/>
  <c r="Q89" i="77" s="1"/>
  <c r="Q91" i="77" s="1"/>
  <c r="Q92" i="77" s="1"/>
  <c r="P94" i="77"/>
  <c r="P97" i="77" s="1"/>
  <c r="P98" i="77" s="1"/>
  <c r="Q81" i="77"/>
  <c r="Q97" i="75"/>
  <c r="Q98" i="75" s="1"/>
  <c r="S82" i="75"/>
  <c r="T81" i="75" s="1"/>
  <c r="R94" i="75"/>
  <c r="S86" i="75"/>
  <c r="S87" i="75" s="1"/>
  <c r="S88" i="75" s="1"/>
  <c r="S89" i="75" s="1"/>
  <c r="S91" i="75" s="1"/>
  <c r="S92" i="75" s="1"/>
  <c r="R83" i="75"/>
  <c r="R93" i="75"/>
  <c r="V83" i="56"/>
  <c r="W93" i="56" s="1"/>
  <c r="V94" i="56"/>
  <c r="V97" i="56" s="1"/>
  <c r="V98" i="56" s="1"/>
  <c r="W81" i="58"/>
  <c r="W82" i="58" s="1"/>
  <c r="W94" i="58" s="1"/>
  <c r="R82" i="72"/>
  <c r="S81" i="72" s="1"/>
  <c r="R86" i="72"/>
  <c r="R87" i="72" s="1"/>
  <c r="R88" i="72" s="1"/>
  <c r="R89" i="72" s="1"/>
  <c r="R91" i="72" s="1"/>
  <c r="R92" i="72" s="1"/>
  <c r="Q94" i="72"/>
  <c r="Q97" i="72" s="1"/>
  <c r="Q98" i="72" s="1"/>
  <c r="Q83" i="72"/>
  <c r="S83" i="60"/>
  <c r="T93" i="60" s="1"/>
  <c r="T82" i="60"/>
  <c r="U81" i="60" s="1"/>
  <c r="S94" i="60"/>
  <c r="S97" i="60" s="1"/>
  <c r="S98" i="60" s="1"/>
  <c r="T86" i="60"/>
  <c r="T87" i="60" s="1"/>
  <c r="T88" i="60" s="1"/>
  <c r="T89" i="60" s="1"/>
  <c r="T91" i="60" s="1"/>
  <c r="T92" i="60" s="1"/>
  <c r="V83" i="58"/>
  <c r="V93" i="58"/>
  <c r="V97" i="58" s="1"/>
  <c r="V98" i="58" s="1"/>
  <c r="W86" i="58"/>
  <c r="W87" i="58" s="1"/>
  <c r="W88" i="58" s="1"/>
  <c r="W89" i="58" s="1"/>
  <c r="W91" i="58" s="1"/>
  <c r="W92" i="58" s="1"/>
  <c r="W86" i="56"/>
  <c r="W87" i="56" s="1"/>
  <c r="W88" i="56" s="1"/>
  <c r="W89" i="56" s="1"/>
  <c r="W91" i="56" s="1"/>
  <c r="W92" i="56" s="1"/>
  <c r="W81" i="56"/>
  <c r="W82" i="56" s="1"/>
  <c r="F39" i="45"/>
  <c r="I38" i="45"/>
  <c r="J38" i="45" s="1"/>
  <c r="H39" i="45"/>
  <c r="K39" i="45" s="1"/>
  <c r="D41" i="45"/>
  <c r="E41" i="45" s="1"/>
  <c r="O66" i="26"/>
  <c r="P65" i="26"/>
  <c r="N65" i="26"/>
  <c r="R97" i="75" l="1"/>
  <c r="R98" i="75" s="1"/>
  <c r="R83" i="79"/>
  <c r="S93" i="79" s="1"/>
  <c r="R94" i="79"/>
  <c r="R97" i="79" s="1"/>
  <c r="R98" i="79" s="1"/>
  <c r="S86" i="79"/>
  <c r="S87" i="79" s="1"/>
  <c r="S88" i="79" s="1"/>
  <c r="S89" i="79" s="1"/>
  <c r="S91" i="79" s="1"/>
  <c r="S92" i="79" s="1"/>
  <c r="S82" i="79"/>
  <c r="Q82" i="77"/>
  <c r="X81" i="58"/>
  <c r="X82" i="58" s="1"/>
  <c r="S83" i="75"/>
  <c r="S93" i="75"/>
  <c r="T82" i="75"/>
  <c r="U81" i="75" s="1"/>
  <c r="T86" i="75"/>
  <c r="T87" i="75" s="1"/>
  <c r="T88" i="75" s="1"/>
  <c r="T89" i="75" s="1"/>
  <c r="T91" i="75" s="1"/>
  <c r="T92" i="75" s="1"/>
  <c r="S94" i="75"/>
  <c r="W83" i="56"/>
  <c r="X93" i="56" s="1"/>
  <c r="W94" i="56"/>
  <c r="W97" i="56" s="1"/>
  <c r="W98" i="56" s="1"/>
  <c r="S82" i="72"/>
  <c r="T81" i="72" s="1"/>
  <c r="R83" i="72"/>
  <c r="R93" i="72"/>
  <c r="S86" i="72"/>
  <c r="S87" i="72" s="1"/>
  <c r="S88" i="72" s="1"/>
  <c r="S89" i="72" s="1"/>
  <c r="S91" i="72" s="1"/>
  <c r="S92" i="72" s="1"/>
  <c r="R94" i="72"/>
  <c r="T83" i="60"/>
  <c r="U93" i="60" s="1"/>
  <c r="U82" i="60"/>
  <c r="V81" i="60" s="1"/>
  <c r="T94" i="60"/>
  <c r="T97" i="60" s="1"/>
  <c r="T98" i="60" s="1"/>
  <c r="U86" i="60"/>
  <c r="U87" i="60" s="1"/>
  <c r="U88" i="60" s="1"/>
  <c r="U89" i="60" s="1"/>
  <c r="U91" i="60" s="1"/>
  <c r="U92" i="60" s="1"/>
  <c r="X86" i="58"/>
  <c r="X87" i="58" s="1"/>
  <c r="X88" i="58" s="1"/>
  <c r="X89" i="58" s="1"/>
  <c r="X91" i="58" s="1"/>
  <c r="X92" i="58" s="1"/>
  <c r="W83" i="58"/>
  <c r="W93" i="58"/>
  <c r="W97" i="58" s="1"/>
  <c r="W98" i="58" s="1"/>
  <c r="X86" i="56"/>
  <c r="X87" i="56" s="1"/>
  <c r="X88" i="56" s="1"/>
  <c r="X89" i="56" s="1"/>
  <c r="X91" i="56" s="1"/>
  <c r="X92" i="56" s="1"/>
  <c r="X81" i="56"/>
  <c r="X82" i="56" s="1"/>
  <c r="I39" i="45"/>
  <c r="J39" i="45" s="1"/>
  <c r="F40" i="45"/>
  <c r="H40" i="45"/>
  <c r="K40" i="45" s="1"/>
  <c r="D42" i="45"/>
  <c r="E42" i="45" s="1"/>
  <c r="O67" i="26"/>
  <c r="P66" i="26"/>
  <c r="N66" i="26"/>
  <c r="T86" i="79" l="1"/>
  <c r="T87" i="79" s="1"/>
  <c r="T88" i="79" s="1"/>
  <c r="T89" i="79" s="1"/>
  <c r="T91" i="79" s="1"/>
  <c r="T92" i="79" s="1"/>
  <c r="S94" i="79"/>
  <c r="S97" i="79" s="1"/>
  <c r="S98" i="79" s="1"/>
  <c r="T81" i="79"/>
  <c r="S83" i="79"/>
  <c r="R86" i="77"/>
  <c r="R87" i="77" s="1"/>
  <c r="R88" i="77" s="1"/>
  <c r="R89" i="77" s="1"/>
  <c r="R91" i="77" s="1"/>
  <c r="R92" i="77" s="1"/>
  <c r="Q94" i="77"/>
  <c r="Q97" i="77" s="1"/>
  <c r="Q98" i="77" s="1"/>
  <c r="Q83" i="77"/>
  <c r="R81" i="77"/>
  <c r="S97" i="75"/>
  <c r="S98" i="75" s="1"/>
  <c r="X94" i="58"/>
  <c r="U82" i="75"/>
  <c r="V81" i="75" s="1"/>
  <c r="U86" i="75"/>
  <c r="U87" i="75" s="1"/>
  <c r="U88" i="75" s="1"/>
  <c r="U89" i="75" s="1"/>
  <c r="U91" i="75" s="1"/>
  <c r="U92" i="75" s="1"/>
  <c r="T94" i="75"/>
  <c r="T83" i="75"/>
  <c r="T93" i="75"/>
  <c r="T97" i="75" s="1"/>
  <c r="T98" i="75" s="1"/>
  <c r="X83" i="56"/>
  <c r="Y93" i="56" s="1"/>
  <c r="X94" i="56"/>
  <c r="X97" i="56" s="1"/>
  <c r="X98" i="56" s="1"/>
  <c r="Y81" i="58"/>
  <c r="Y82" i="58" s="1"/>
  <c r="R97" i="72"/>
  <c r="R98" i="72" s="1"/>
  <c r="S83" i="72"/>
  <c r="S93" i="72"/>
  <c r="T82" i="72"/>
  <c r="U81" i="72" s="1"/>
  <c r="T86" i="72"/>
  <c r="T87" i="72" s="1"/>
  <c r="T88" i="72" s="1"/>
  <c r="T89" i="72" s="1"/>
  <c r="T91" i="72" s="1"/>
  <c r="T92" i="72" s="1"/>
  <c r="S94" i="72"/>
  <c r="U83" i="60"/>
  <c r="V93" i="60" s="1"/>
  <c r="U94" i="60"/>
  <c r="U97" i="60" s="1"/>
  <c r="U98" i="60" s="1"/>
  <c r="V86" i="60"/>
  <c r="V87" i="60" s="1"/>
  <c r="V88" i="60" s="1"/>
  <c r="V89" i="60" s="1"/>
  <c r="V91" i="60" s="1"/>
  <c r="V92" i="60" s="1"/>
  <c r="V82" i="60"/>
  <c r="W81" i="60" s="1"/>
  <c r="X83" i="58"/>
  <c r="Y93" i="58" s="1"/>
  <c r="X93" i="58"/>
  <c r="Y86" i="58"/>
  <c r="Y87" i="58" s="1"/>
  <c r="Y88" i="58" s="1"/>
  <c r="Y89" i="58" s="1"/>
  <c r="Y91" i="58" s="1"/>
  <c r="Y92" i="58" s="1"/>
  <c r="Y86" i="56"/>
  <c r="Y87" i="56" s="1"/>
  <c r="Y88" i="56" s="1"/>
  <c r="Y89" i="56" s="1"/>
  <c r="Y91" i="56" s="1"/>
  <c r="Y92" i="56" s="1"/>
  <c r="Y81" i="56"/>
  <c r="Y82" i="56" s="1"/>
  <c r="I40" i="45"/>
  <c r="J40" i="45" s="1"/>
  <c r="F41" i="45"/>
  <c r="H41" i="45"/>
  <c r="K41" i="45" s="1"/>
  <c r="D43" i="45"/>
  <c r="E43" i="45" s="1"/>
  <c r="N67" i="26"/>
  <c r="P67" i="26"/>
  <c r="O68" i="26"/>
  <c r="T82" i="79" l="1"/>
  <c r="T83" i="79" s="1"/>
  <c r="T93" i="79"/>
  <c r="R82" i="77"/>
  <c r="S81" i="77" s="1"/>
  <c r="R93" i="77"/>
  <c r="Y94" i="58"/>
  <c r="Y97" i="58" s="1"/>
  <c r="Y98" i="58" s="1"/>
  <c r="U83" i="75"/>
  <c r="U93" i="75"/>
  <c r="V82" i="75"/>
  <c r="U94" i="75"/>
  <c r="V86" i="75"/>
  <c r="V87" i="75" s="1"/>
  <c r="V88" i="75" s="1"/>
  <c r="V89" i="75" s="1"/>
  <c r="V91" i="75" s="1"/>
  <c r="V92" i="75" s="1"/>
  <c r="Y83" i="56"/>
  <c r="Z93" i="56" s="1"/>
  <c r="Y94" i="56"/>
  <c r="Y97" i="56" s="1"/>
  <c r="Y98" i="56" s="1"/>
  <c r="Z81" i="58"/>
  <c r="Z82" i="58" s="1"/>
  <c r="S97" i="72"/>
  <c r="S98" i="72" s="1"/>
  <c r="U82" i="72"/>
  <c r="V81" i="72" s="1"/>
  <c r="U86" i="72"/>
  <c r="U87" i="72" s="1"/>
  <c r="U88" i="72" s="1"/>
  <c r="U89" i="72" s="1"/>
  <c r="U91" i="72" s="1"/>
  <c r="U92" i="72" s="1"/>
  <c r="T94" i="72"/>
  <c r="T83" i="72"/>
  <c r="T93" i="72"/>
  <c r="T97" i="72" s="1"/>
  <c r="T98" i="72" s="1"/>
  <c r="V83" i="60"/>
  <c r="V94" i="60"/>
  <c r="V97" i="60" s="1"/>
  <c r="V98" i="60" s="1"/>
  <c r="W86" i="60"/>
  <c r="W87" i="60" s="1"/>
  <c r="W88" i="60" s="1"/>
  <c r="W89" i="60" s="1"/>
  <c r="W91" i="60" s="1"/>
  <c r="W92" i="60" s="1"/>
  <c r="W82" i="60"/>
  <c r="X81" i="60" s="1"/>
  <c r="X97" i="58"/>
  <c r="X98" i="58" s="1"/>
  <c r="Y83" i="58"/>
  <c r="Z86" i="58"/>
  <c r="Z87" i="58" s="1"/>
  <c r="Z88" i="58" s="1"/>
  <c r="Z89" i="58" s="1"/>
  <c r="Z91" i="58" s="1"/>
  <c r="Z92" i="58" s="1"/>
  <c r="Z86" i="56"/>
  <c r="Z87" i="56" s="1"/>
  <c r="Z88" i="56" s="1"/>
  <c r="Z89" i="56" s="1"/>
  <c r="Z91" i="56" s="1"/>
  <c r="Z92" i="56" s="1"/>
  <c r="Z81" i="56"/>
  <c r="Z82" i="56" s="1"/>
  <c r="F42" i="45"/>
  <c r="I41" i="45"/>
  <c r="J41" i="45" s="1"/>
  <c r="H42" i="45"/>
  <c r="K42" i="45" s="1"/>
  <c r="D44" i="45"/>
  <c r="O69" i="26"/>
  <c r="P68" i="26"/>
  <c r="N68" i="26"/>
  <c r="Z94" i="58" l="1"/>
  <c r="U93" i="79"/>
  <c r="U86" i="79"/>
  <c r="U87" i="79" s="1"/>
  <c r="U88" i="79" s="1"/>
  <c r="U89" i="79" s="1"/>
  <c r="U91" i="79" s="1"/>
  <c r="U92" i="79" s="1"/>
  <c r="T94" i="79"/>
  <c r="T97" i="79" s="1"/>
  <c r="T98" i="79" s="1"/>
  <c r="U81" i="79"/>
  <c r="R83" i="77"/>
  <c r="S93" i="77" s="1"/>
  <c r="S82" i="77"/>
  <c r="S86" i="77"/>
  <c r="S87" i="77" s="1"/>
  <c r="S88" i="77" s="1"/>
  <c r="S89" i="77" s="1"/>
  <c r="S91" i="77" s="1"/>
  <c r="S92" i="77" s="1"/>
  <c r="R94" i="77"/>
  <c r="R97" i="77" s="1"/>
  <c r="R98" i="77" s="1"/>
  <c r="U97" i="75"/>
  <c r="U98" i="75" s="1"/>
  <c r="V83" i="75"/>
  <c r="V93" i="75"/>
  <c r="V94" i="75"/>
  <c r="W86" i="75"/>
  <c r="W87" i="75" s="1"/>
  <c r="W88" i="75" s="1"/>
  <c r="W89" i="75" s="1"/>
  <c r="W91" i="75" s="1"/>
  <c r="W92" i="75" s="1"/>
  <c r="W81" i="75"/>
  <c r="Z83" i="56"/>
  <c r="AA93" i="56" s="1"/>
  <c r="Z94" i="56"/>
  <c r="Z97" i="56" s="1"/>
  <c r="Z98" i="56" s="1"/>
  <c r="AA81" i="58"/>
  <c r="AA82" i="58" s="1"/>
  <c r="U83" i="72"/>
  <c r="U93" i="72"/>
  <c r="V82" i="72"/>
  <c r="W81" i="72" s="1"/>
  <c r="V86" i="72"/>
  <c r="V87" i="72" s="1"/>
  <c r="V88" i="72" s="1"/>
  <c r="V89" i="72" s="1"/>
  <c r="V91" i="72" s="1"/>
  <c r="V92" i="72" s="1"/>
  <c r="U94" i="72"/>
  <c r="H43" i="45"/>
  <c r="K43" i="45" s="1"/>
  <c r="E44" i="45"/>
  <c r="W94" i="60"/>
  <c r="X86" i="60"/>
  <c r="X87" i="60" s="1"/>
  <c r="X88" i="60" s="1"/>
  <c r="X89" i="60" s="1"/>
  <c r="X91" i="60" s="1"/>
  <c r="X92" i="60" s="1"/>
  <c r="X82" i="60"/>
  <c r="Y81" i="60" s="1"/>
  <c r="W83" i="60"/>
  <c r="W93" i="60"/>
  <c r="Z83" i="58"/>
  <c r="Z93" i="58"/>
  <c r="Z97" i="58" s="1"/>
  <c r="Z98" i="58" s="1"/>
  <c r="AA86" i="58"/>
  <c r="AA87" i="58" s="1"/>
  <c r="AA88" i="58" s="1"/>
  <c r="AA89" i="58" s="1"/>
  <c r="AA91" i="58" s="1"/>
  <c r="AA92" i="58" s="1"/>
  <c r="AA86" i="56"/>
  <c r="AA87" i="56" s="1"/>
  <c r="AA88" i="56" s="1"/>
  <c r="AA89" i="56" s="1"/>
  <c r="AA91" i="56" s="1"/>
  <c r="AA92" i="56" s="1"/>
  <c r="AA81" i="56"/>
  <c r="AA82" i="56" s="1"/>
  <c r="I42" i="45"/>
  <c r="J42" i="45" s="1"/>
  <c r="F43" i="45"/>
  <c r="D45" i="45"/>
  <c r="E45" i="45" s="1"/>
  <c r="O70" i="26"/>
  <c r="P69" i="26"/>
  <c r="N69" i="26"/>
  <c r="AA94" i="58" l="1"/>
  <c r="U82" i="79"/>
  <c r="T86" i="77"/>
  <c r="T87" i="77" s="1"/>
  <c r="T88" i="77" s="1"/>
  <c r="T89" i="77" s="1"/>
  <c r="T91" i="77" s="1"/>
  <c r="T92" i="77" s="1"/>
  <c r="S94" i="77"/>
  <c r="S97" i="77" s="1"/>
  <c r="S98" i="77" s="1"/>
  <c r="S83" i="77"/>
  <c r="T81" i="77"/>
  <c r="V97" i="75"/>
  <c r="V98" i="75" s="1"/>
  <c r="U97" i="72"/>
  <c r="U98" i="72" s="1"/>
  <c r="W82" i="75"/>
  <c r="X81" i="75" s="1"/>
  <c r="W83" i="75"/>
  <c r="W93" i="75"/>
  <c r="AA83" i="56"/>
  <c r="AB93" i="56" s="1"/>
  <c r="AA94" i="56"/>
  <c r="AA97" i="56" s="1"/>
  <c r="AA98" i="56" s="1"/>
  <c r="AB81" i="58"/>
  <c r="AB82" i="58" s="1"/>
  <c r="W82" i="72"/>
  <c r="X81" i="72" s="1"/>
  <c r="V94" i="72"/>
  <c r="W86" i="72"/>
  <c r="W87" i="72" s="1"/>
  <c r="W88" i="72" s="1"/>
  <c r="W89" i="72" s="1"/>
  <c r="W91" i="72" s="1"/>
  <c r="W92" i="72" s="1"/>
  <c r="V83" i="72"/>
  <c r="V93" i="72"/>
  <c r="X94" i="60"/>
  <c r="Y86" i="60"/>
  <c r="Y87" i="60" s="1"/>
  <c r="Y88" i="60" s="1"/>
  <c r="Y89" i="60" s="1"/>
  <c r="Y91" i="60" s="1"/>
  <c r="Y92" i="60" s="1"/>
  <c r="X83" i="60"/>
  <c r="X93" i="60"/>
  <c r="Y82" i="60"/>
  <c r="Z81" i="60" s="1"/>
  <c r="W97" i="60"/>
  <c r="W98" i="60" s="1"/>
  <c r="AA83" i="58"/>
  <c r="AA93" i="58"/>
  <c r="AB86" i="58"/>
  <c r="AB87" i="58" s="1"/>
  <c r="AB88" i="58" s="1"/>
  <c r="AB89" i="58" s="1"/>
  <c r="AB91" i="58" s="1"/>
  <c r="AB92" i="58" s="1"/>
  <c r="AB86" i="56"/>
  <c r="AB87" i="56" s="1"/>
  <c r="AB88" i="56" s="1"/>
  <c r="AB89" i="56" s="1"/>
  <c r="AB91" i="56" s="1"/>
  <c r="AB92" i="56" s="1"/>
  <c r="AB81" i="56"/>
  <c r="AB82" i="56" s="1"/>
  <c r="H44" i="45"/>
  <c r="K44" i="45" s="1"/>
  <c r="D46" i="45"/>
  <c r="E46" i="45" s="1"/>
  <c r="F44" i="45"/>
  <c r="I43" i="45"/>
  <c r="J43" i="45" s="1"/>
  <c r="O71" i="26"/>
  <c r="P70" i="26"/>
  <c r="N70" i="26"/>
  <c r="AB94" i="58" l="1"/>
  <c r="U94" i="79"/>
  <c r="U97" i="79" s="1"/>
  <c r="U98" i="79" s="1"/>
  <c r="V86" i="79"/>
  <c r="V87" i="79" s="1"/>
  <c r="V88" i="79" s="1"/>
  <c r="V89" i="79" s="1"/>
  <c r="V91" i="79" s="1"/>
  <c r="V92" i="79" s="1"/>
  <c r="U83" i="79"/>
  <c r="V81" i="79"/>
  <c r="T93" i="77"/>
  <c r="T82" i="77"/>
  <c r="U81" i="77" s="1"/>
  <c r="V97" i="72"/>
  <c r="V98" i="72" s="1"/>
  <c r="X93" i="75"/>
  <c r="X82" i="75"/>
  <c r="X83" i="75" s="1"/>
  <c r="W94" i="75"/>
  <c r="W97" i="75" s="1"/>
  <c r="W98" i="75" s="1"/>
  <c r="X86" i="75"/>
  <c r="X87" i="75" s="1"/>
  <c r="X88" i="75" s="1"/>
  <c r="X89" i="75" s="1"/>
  <c r="X91" i="75" s="1"/>
  <c r="X92" i="75" s="1"/>
  <c r="AB83" i="56"/>
  <c r="AC93" i="56" s="1"/>
  <c r="AB94" i="56"/>
  <c r="AB97" i="56" s="1"/>
  <c r="AB98" i="56" s="1"/>
  <c r="AC81" i="58"/>
  <c r="AC82" i="58" s="1"/>
  <c r="W83" i="72"/>
  <c r="W93" i="72"/>
  <c r="X82" i="72"/>
  <c r="Y81" i="72" s="1"/>
  <c r="W94" i="72"/>
  <c r="X86" i="72"/>
  <c r="X87" i="72" s="1"/>
  <c r="X88" i="72" s="1"/>
  <c r="X89" i="72" s="1"/>
  <c r="X91" i="72" s="1"/>
  <c r="X92" i="72" s="1"/>
  <c r="Z82" i="60"/>
  <c r="AA81" i="60" s="1"/>
  <c r="Z86" i="60"/>
  <c r="Z87" i="60" s="1"/>
  <c r="Z88" i="60" s="1"/>
  <c r="Z89" i="60" s="1"/>
  <c r="Z91" i="60" s="1"/>
  <c r="Z92" i="60" s="1"/>
  <c r="Y94" i="60"/>
  <c r="Y83" i="60"/>
  <c r="Y93" i="60"/>
  <c r="X97" i="60"/>
  <c r="X98" i="60" s="1"/>
  <c r="AC86" i="58"/>
  <c r="AC87" i="58" s="1"/>
  <c r="AC88" i="58" s="1"/>
  <c r="AC89" i="58" s="1"/>
  <c r="AC91" i="58" s="1"/>
  <c r="AC92" i="58" s="1"/>
  <c r="AA97" i="58"/>
  <c r="AA98" i="58" s="1"/>
  <c r="AB83" i="58"/>
  <c r="AB93" i="58"/>
  <c r="AC86" i="56"/>
  <c r="AC87" i="56" s="1"/>
  <c r="AC88" i="56" s="1"/>
  <c r="AC89" i="56" s="1"/>
  <c r="AC91" i="56" s="1"/>
  <c r="AC92" i="56" s="1"/>
  <c r="AC81" i="56"/>
  <c r="AC82" i="56" s="1"/>
  <c r="H45" i="45"/>
  <c r="K45" i="45" s="1"/>
  <c r="D47" i="45"/>
  <c r="E47" i="45" s="1"/>
  <c r="I44" i="45"/>
  <c r="J44" i="45" s="1"/>
  <c r="F45" i="45"/>
  <c r="P71" i="26"/>
  <c r="N71" i="26"/>
  <c r="O72" i="26"/>
  <c r="Y81" i="75" l="1"/>
  <c r="B10" i="45"/>
  <c r="AC94" i="58"/>
  <c r="V82" i="79"/>
  <c r="V83" i="79" s="1"/>
  <c r="V93" i="79"/>
  <c r="U82" i="77"/>
  <c r="V81" i="77" s="1"/>
  <c r="U86" i="77"/>
  <c r="U87" i="77" s="1"/>
  <c r="U88" i="77" s="1"/>
  <c r="U89" i="77" s="1"/>
  <c r="U91" i="77" s="1"/>
  <c r="U92" i="77" s="1"/>
  <c r="T94" i="77"/>
  <c r="T97" i="77" s="1"/>
  <c r="T98" i="77" s="1"/>
  <c r="T83" i="77"/>
  <c r="Y93" i="75"/>
  <c r="Y82" i="75"/>
  <c r="Z81" i="75" s="1"/>
  <c r="X94" i="75"/>
  <c r="X97" i="75" s="1"/>
  <c r="X98" i="75" s="1"/>
  <c r="Y86" i="75"/>
  <c r="Y87" i="75" s="1"/>
  <c r="Y88" i="75" s="1"/>
  <c r="Y89" i="75" s="1"/>
  <c r="Y91" i="75" s="1"/>
  <c r="Y92" i="75" s="1"/>
  <c r="AC83" i="56"/>
  <c r="AD93" i="56" s="1"/>
  <c r="AC94" i="56"/>
  <c r="AC97" i="56" s="1"/>
  <c r="AC98" i="56" s="1"/>
  <c r="W97" i="72"/>
  <c r="W98" i="72" s="1"/>
  <c r="Y82" i="72"/>
  <c r="X94" i="72"/>
  <c r="Y86" i="72"/>
  <c r="Y87" i="72" s="1"/>
  <c r="Y88" i="72" s="1"/>
  <c r="Y89" i="72" s="1"/>
  <c r="Y91" i="72" s="1"/>
  <c r="Y92" i="72" s="1"/>
  <c r="X83" i="72"/>
  <c r="X93" i="72"/>
  <c r="Z83" i="60"/>
  <c r="Z93" i="60"/>
  <c r="Y97" i="60"/>
  <c r="Y98" i="60" s="1"/>
  <c r="AA82" i="60"/>
  <c r="AB81" i="60" s="1"/>
  <c r="Z94" i="60"/>
  <c r="AA86" i="60"/>
  <c r="AA87" i="60" s="1"/>
  <c r="AA88" i="60" s="1"/>
  <c r="AA89" i="60" s="1"/>
  <c r="AA91" i="60" s="1"/>
  <c r="AA92" i="60" s="1"/>
  <c r="AC83" i="58"/>
  <c r="AC93" i="58"/>
  <c r="AB97" i="58"/>
  <c r="AB98" i="58" s="1"/>
  <c r="AD86" i="58"/>
  <c r="AD87" i="58" s="1"/>
  <c r="AD88" i="58" s="1"/>
  <c r="AD89" i="58" s="1"/>
  <c r="AD91" i="58" s="1"/>
  <c r="AD92" i="58" s="1"/>
  <c r="AD81" i="58"/>
  <c r="AD86" i="56"/>
  <c r="AD87" i="56" s="1"/>
  <c r="AD88" i="56" s="1"/>
  <c r="AD89" i="56" s="1"/>
  <c r="AD91" i="56" s="1"/>
  <c r="AD92" i="56" s="1"/>
  <c r="AD81" i="56"/>
  <c r="AD82" i="56" s="1"/>
  <c r="H46" i="45"/>
  <c r="K46" i="45" s="1"/>
  <c r="D48" i="45"/>
  <c r="E48" i="45" s="1"/>
  <c r="I45" i="45"/>
  <c r="J45" i="45" s="1"/>
  <c r="F46" i="45"/>
  <c r="O73" i="26"/>
  <c r="N72" i="26"/>
  <c r="P72" i="26"/>
  <c r="AC97" i="58" l="1"/>
  <c r="AC98" i="58" s="1"/>
  <c r="W93" i="79"/>
  <c r="W86" i="79"/>
  <c r="W87" i="79" s="1"/>
  <c r="W88" i="79" s="1"/>
  <c r="W89" i="79" s="1"/>
  <c r="W91" i="79" s="1"/>
  <c r="W92" i="79" s="1"/>
  <c r="V94" i="79"/>
  <c r="V97" i="79" s="1"/>
  <c r="V98" i="79" s="1"/>
  <c r="W81" i="79"/>
  <c r="U83" i="77"/>
  <c r="U93" i="77"/>
  <c r="V82" i="77"/>
  <c r="W81" i="77" s="1"/>
  <c r="U94" i="77"/>
  <c r="V86" i="77"/>
  <c r="V87" i="77" s="1"/>
  <c r="V88" i="77" s="1"/>
  <c r="V89" i="77" s="1"/>
  <c r="V91" i="77" s="1"/>
  <c r="V92" i="77" s="1"/>
  <c r="X97" i="72"/>
  <c r="X98" i="72" s="1"/>
  <c r="Z97" i="60"/>
  <c r="Z98" i="60" s="1"/>
  <c r="Z82" i="75"/>
  <c r="Z86" i="75"/>
  <c r="Z87" i="75" s="1"/>
  <c r="Z88" i="75" s="1"/>
  <c r="Z89" i="75" s="1"/>
  <c r="Z91" i="75" s="1"/>
  <c r="Z92" i="75" s="1"/>
  <c r="Y94" i="75"/>
  <c r="Y97" i="75" s="1"/>
  <c r="Y98" i="75" s="1"/>
  <c r="Y83" i="75"/>
  <c r="AE86" i="56"/>
  <c r="AE87" i="56" s="1"/>
  <c r="AE88" i="56" s="1"/>
  <c r="AE89" i="56" s="1"/>
  <c r="AE91" i="56" s="1"/>
  <c r="AE92" i="56" s="1"/>
  <c r="AD94" i="56"/>
  <c r="AD97" i="56" s="1"/>
  <c r="AD98" i="56" s="1"/>
  <c r="Z86" i="72"/>
  <c r="Z87" i="72" s="1"/>
  <c r="Z88" i="72" s="1"/>
  <c r="Z89" i="72" s="1"/>
  <c r="Z91" i="72" s="1"/>
  <c r="Z92" i="72" s="1"/>
  <c r="Y94" i="72"/>
  <c r="Y83" i="72"/>
  <c r="Y93" i="72"/>
  <c r="Y97" i="72" s="1"/>
  <c r="Y98" i="72" s="1"/>
  <c r="Z81" i="72"/>
  <c r="AB82" i="60"/>
  <c r="AC81" i="60" s="1"/>
  <c r="AB86" i="60"/>
  <c r="AB87" i="60" s="1"/>
  <c r="AB88" i="60" s="1"/>
  <c r="AB89" i="60" s="1"/>
  <c r="AB91" i="60" s="1"/>
  <c r="AB92" i="60" s="1"/>
  <c r="AA94" i="60"/>
  <c r="AA83" i="60"/>
  <c r="AA93" i="60"/>
  <c r="AD82" i="58"/>
  <c r="AD94" i="58" s="1"/>
  <c r="AD93" i="58"/>
  <c r="AD83" i="56"/>
  <c r="AE93" i="56" s="1"/>
  <c r="AE81" i="56"/>
  <c r="AE82" i="56" s="1"/>
  <c r="AE94" i="56" s="1"/>
  <c r="F47" i="45"/>
  <c r="I46" i="45"/>
  <c r="J46" i="45" s="1"/>
  <c r="H47" i="45"/>
  <c r="K47" i="45" s="1"/>
  <c r="D49" i="45"/>
  <c r="E49" i="45" s="1"/>
  <c r="O74" i="26"/>
  <c r="P73" i="26"/>
  <c r="N73" i="26"/>
  <c r="W82" i="79" l="1"/>
  <c r="X81" i="79" s="1"/>
  <c r="U97" i="77"/>
  <c r="U98" i="77" s="1"/>
  <c r="W82" i="77"/>
  <c r="X81" i="77" s="1"/>
  <c r="W86" i="77"/>
  <c r="W87" i="77" s="1"/>
  <c r="W88" i="77" s="1"/>
  <c r="W89" i="77" s="1"/>
  <c r="W91" i="77" s="1"/>
  <c r="W92" i="77" s="1"/>
  <c r="V94" i="77"/>
  <c r="V83" i="77"/>
  <c r="V93" i="77"/>
  <c r="Z83" i="75"/>
  <c r="Z93" i="75"/>
  <c r="AA86" i="75"/>
  <c r="AA87" i="75" s="1"/>
  <c r="AA88" i="75" s="1"/>
  <c r="AA89" i="75" s="1"/>
  <c r="AA91" i="75" s="1"/>
  <c r="AA92" i="75" s="1"/>
  <c r="Z94" i="75"/>
  <c r="AA81" i="75"/>
  <c r="AF86" i="56"/>
  <c r="AF87" i="56" s="1"/>
  <c r="AF88" i="56" s="1"/>
  <c r="AF89" i="56" s="1"/>
  <c r="AF91" i="56" s="1"/>
  <c r="AF92" i="56" s="1"/>
  <c r="AE81" i="58"/>
  <c r="AE82" i="58" s="1"/>
  <c r="AD97" i="58"/>
  <c r="AD98" i="58" s="1"/>
  <c r="Z82" i="72"/>
  <c r="Z83" i="72" s="1"/>
  <c r="Z93" i="72"/>
  <c r="AD83" i="58"/>
  <c r="AE93" i="58" s="1"/>
  <c r="AB83" i="60"/>
  <c r="AB93" i="60"/>
  <c r="AA97" i="60"/>
  <c r="AA98" i="60" s="1"/>
  <c r="AC82" i="60"/>
  <c r="AD81" i="60" s="1"/>
  <c r="AC86" i="60"/>
  <c r="AC87" i="60" s="1"/>
  <c r="AC88" i="60" s="1"/>
  <c r="AC89" i="60" s="1"/>
  <c r="AC91" i="60" s="1"/>
  <c r="AC92" i="60" s="1"/>
  <c r="AB94" i="60"/>
  <c r="AE86" i="58"/>
  <c r="AE87" i="58" s="1"/>
  <c r="AE88" i="58" s="1"/>
  <c r="AE89" i="58" s="1"/>
  <c r="AE91" i="58" s="1"/>
  <c r="AE92" i="58" s="1"/>
  <c r="AE83" i="56"/>
  <c r="AF93" i="56" s="1"/>
  <c r="AF81" i="56"/>
  <c r="AF82" i="56" s="1"/>
  <c r="AE97" i="56"/>
  <c r="AE98" i="56" s="1"/>
  <c r="H48" i="45"/>
  <c r="K48" i="45" s="1"/>
  <c r="D50" i="45"/>
  <c r="E50" i="45" s="1"/>
  <c r="I47" i="45"/>
  <c r="J47" i="45" s="1"/>
  <c r="F48" i="45"/>
  <c r="O75" i="26"/>
  <c r="P74" i="26"/>
  <c r="N74" i="26"/>
  <c r="X82" i="79" l="1"/>
  <c r="Y81" i="79" s="1"/>
  <c r="X86" i="79"/>
  <c r="X87" i="79" s="1"/>
  <c r="X88" i="79" s="1"/>
  <c r="X89" i="79" s="1"/>
  <c r="X91" i="79" s="1"/>
  <c r="X92" i="79" s="1"/>
  <c r="W94" i="79"/>
  <c r="W97" i="79" s="1"/>
  <c r="W98" i="79" s="1"/>
  <c r="W83" i="79"/>
  <c r="V97" i="77"/>
  <c r="V98" i="77" s="1"/>
  <c r="W83" i="77"/>
  <c r="W93" i="77"/>
  <c r="X82" i="77"/>
  <c r="Y81" i="77" s="1"/>
  <c r="W94" i="77"/>
  <c r="X86" i="77"/>
  <c r="X87" i="77" s="1"/>
  <c r="X88" i="77" s="1"/>
  <c r="X89" i="77" s="1"/>
  <c r="X91" i="77" s="1"/>
  <c r="X92" i="77" s="1"/>
  <c r="AE94" i="58"/>
  <c r="AE97" i="58" s="1"/>
  <c r="AE98" i="58" s="1"/>
  <c r="Z97" i="75"/>
  <c r="Z98" i="75" s="1"/>
  <c r="AA82" i="75"/>
  <c r="AA93" i="75"/>
  <c r="AG86" i="56"/>
  <c r="AG87" i="56" s="1"/>
  <c r="AG88" i="56" s="1"/>
  <c r="AG89" i="56" s="1"/>
  <c r="AG91" i="56" s="1"/>
  <c r="AG92" i="56" s="1"/>
  <c r="AF94" i="56"/>
  <c r="AF97" i="56" s="1"/>
  <c r="AF98" i="56" s="1"/>
  <c r="AF81" i="58"/>
  <c r="AF82" i="58" s="1"/>
  <c r="AA86" i="72"/>
  <c r="AA87" i="72" s="1"/>
  <c r="AA88" i="72" s="1"/>
  <c r="AA89" i="72" s="1"/>
  <c r="AA91" i="72" s="1"/>
  <c r="AA92" i="72" s="1"/>
  <c r="Z94" i="72"/>
  <c r="Z97" i="72" s="1"/>
  <c r="Z98" i="72" s="1"/>
  <c r="AA93" i="72"/>
  <c r="AA81" i="72"/>
  <c r="AB97" i="60"/>
  <c r="AB98" i="60" s="1"/>
  <c r="AD86" i="60"/>
  <c r="AD87" i="60" s="1"/>
  <c r="AD88" i="60" s="1"/>
  <c r="AD89" i="60" s="1"/>
  <c r="AD91" i="60" s="1"/>
  <c r="AD92" i="60" s="1"/>
  <c r="AC94" i="60"/>
  <c r="AD82" i="60"/>
  <c r="AE81" i="60" s="1"/>
  <c r="AC83" i="60"/>
  <c r="AC93" i="60"/>
  <c r="AF86" i="58"/>
  <c r="AF87" i="58" s="1"/>
  <c r="AF88" i="58" s="1"/>
  <c r="AF89" i="58" s="1"/>
  <c r="AF91" i="58" s="1"/>
  <c r="AF92" i="58" s="1"/>
  <c r="AE83" i="58"/>
  <c r="AF83" i="56"/>
  <c r="AG93" i="56" s="1"/>
  <c r="AG81" i="56"/>
  <c r="AG82" i="56" s="1"/>
  <c r="AG94" i="56" s="1"/>
  <c r="H49" i="45"/>
  <c r="K49" i="45" s="1"/>
  <c r="D51" i="45"/>
  <c r="E51" i="45" s="1"/>
  <c r="F49" i="45"/>
  <c r="I48" i="45"/>
  <c r="J48" i="45" s="1"/>
  <c r="P75" i="26"/>
  <c r="N75" i="26"/>
  <c r="O76" i="26"/>
  <c r="AF94" i="58" l="1"/>
  <c r="Y82" i="79"/>
  <c r="Z81" i="79" s="1"/>
  <c r="X83" i="79"/>
  <c r="X93" i="79"/>
  <c r="X94" i="79"/>
  <c r="Y86" i="79"/>
  <c r="Y87" i="79" s="1"/>
  <c r="Y88" i="79" s="1"/>
  <c r="Y89" i="79" s="1"/>
  <c r="Y91" i="79" s="1"/>
  <c r="Y92" i="79" s="1"/>
  <c r="W97" i="77"/>
  <c r="W98" i="77" s="1"/>
  <c r="X94" i="77"/>
  <c r="Y86" i="77"/>
  <c r="Y87" i="77" s="1"/>
  <c r="Y88" i="77" s="1"/>
  <c r="Y89" i="77" s="1"/>
  <c r="Y91" i="77" s="1"/>
  <c r="Y92" i="77" s="1"/>
  <c r="Y82" i="77"/>
  <c r="X83" i="77"/>
  <c r="X93" i="77"/>
  <c r="AA94" i="75"/>
  <c r="AA97" i="75" s="1"/>
  <c r="AA98" i="75" s="1"/>
  <c r="AB86" i="75"/>
  <c r="AB87" i="75" s="1"/>
  <c r="AB88" i="75" s="1"/>
  <c r="AB89" i="75" s="1"/>
  <c r="AB91" i="75" s="1"/>
  <c r="AB92" i="75" s="1"/>
  <c r="AB81" i="75"/>
  <c r="AA83" i="75"/>
  <c r="AG81" i="58"/>
  <c r="AG82" i="58" s="1"/>
  <c r="AA82" i="72"/>
  <c r="AE82" i="60"/>
  <c r="AF81" i="60" s="1"/>
  <c r="AD94" i="60"/>
  <c r="AE86" i="60"/>
  <c r="AE87" i="60" s="1"/>
  <c r="AE88" i="60" s="1"/>
  <c r="AE89" i="60" s="1"/>
  <c r="AE91" i="60" s="1"/>
  <c r="AE92" i="60" s="1"/>
  <c r="AD83" i="60"/>
  <c r="AD93" i="60"/>
  <c r="AC97" i="60"/>
  <c r="AC98" i="60" s="1"/>
  <c r="AF83" i="58"/>
  <c r="AF93" i="58"/>
  <c r="AG86" i="58"/>
  <c r="AG87" i="58" s="1"/>
  <c r="AG88" i="58" s="1"/>
  <c r="AG89" i="58" s="1"/>
  <c r="AG91" i="58" s="1"/>
  <c r="AG92" i="58" s="1"/>
  <c r="AG83" i="56"/>
  <c r="AG97" i="56"/>
  <c r="AG98" i="56" s="1"/>
  <c r="C99" i="56" s="1"/>
  <c r="C101" i="56" s="1"/>
  <c r="H50" i="45"/>
  <c r="K50" i="45" s="1"/>
  <c r="D52" i="45"/>
  <c r="E52" i="45" s="1"/>
  <c r="I49" i="45"/>
  <c r="J49" i="45" s="1"/>
  <c r="F50" i="45"/>
  <c r="N76" i="26"/>
  <c r="O77" i="26"/>
  <c r="P76" i="26"/>
  <c r="B3" i="74" l="1"/>
  <c r="A19" i="74" s="1"/>
  <c r="X97" i="79"/>
  <c r="X98" i="79" s="1"/>
  <c r="Y83" i="79"/>
  <c r="Y93" i="79"/>
  <c r="Z82" i="79"/>
  <c r="Z86" i="79"/>
  <c r="Z87" i="79" s="1"/>
  <c r="Z88" i="79" s="1"/>
  <c r="Z89" i="79" s="1"/>
  <c r="Z91" i="79" s="1"/>
  <c r="Z92" i="79" s="1"/>
  <c r="Y94" i="79"/>
  <c r="X97" i="77"/>
  <c r="X98" i="77" s="1"/>
  <c r="Y94" i="77"/>
  <c r="Z86" i="77"/>
  <c r="Z87" i="77" s="1"/>
  <c r="Z88" i="77" s="1"/>
  <c r="Z89" i="77" s="1"/>
  <c r="Z91" i="77" s="1"/>
  <c r="Z92" i="77" s="1"/>
  <c r="Y83" i="77"/>
  <c r="Y93" i="77"/>
  <c r="Z81" i="77"/>
  <c r="AG94" i="58"/>
  <c r="AB93" i="75"/>
  <c r="AB82" i="75"/>
  <c r="AA94" i="72"/>
  <c r="AA97" i="72" s="1"/>
  <c r="AA98" i="72" s="1"/>
  <c r="AB86" i="72"/>
  <c r="AB87" i="72" s="1"/>
  <c r="AB88" i="72" s="1"/>
  <c r="AB89" i="72" s="1"/>
  <c r="AB91" i="72" s="1"/>
  <c r="AB92" i="72" s="1"/>
  <c r="AA83" i="72"/>
  <c r="AB81" i="72"/>
  <c r="AD97" i="60"/>
  <c r="AD98" i="60" s="1"/>
  <c r="AF82" i="60"/>
  <c r="AG81" i="60" s="1"/>
  <c r="AG82" i="60" s="1"/>
  <c r="AE83" i="60"/>
  <c r="AE93" i="60"/>
  <c r="AE94" i="60"/>
  <c r="AF86" i="60"/>
  <c r="AF87" i="60" s="1"/>
  <c r="AF88" i="60" s="1"/>
  <c r="AF89" i="60" s="1"/>
  <c r="AF91" i="60" s="1"/>
  <c r="AF92" i="60" s="1"/>
  <c r="AG83" i="58"/>
  <c r="AG93" i="58"/>
  <c r="AF97" i="58"/>
  <c r="AF98" i="58" s="1"/>
  <c r="H51" i="45"/>
  <c r="K51" i="45" s="1"/>
  <c r="D53" i="45"/>
  <c r="E53" i="45" s="1"/>
  <c r="I50" i="45"/>
  <c r="J50" i="45" s="1"/>
  <c r="F51" i="45"/>
  <c r="O78" i="26"/>
  <c r="P77" i="26"/>
  <c r="N77" i="26"/>
  <c r="Y97" i="77" l="1"/>
  <c r="Y98" i="77" s="1"/>
  <c r="Y97" i="79"/>
  <c r="Y98" i="79" s="1"/>
  <c r="AA86" i="79"/>
  <c r="AA87" i="79" s="1"/>
  <c r="AA88" i="79" s="1"/>
  <c r="AA89" i="79" s="1"/>
  <c r="AA91" i="79" s="1"/>
  <c r="AA92" i="79" s="1"/>
  <c r="Z94" i="79"/>
  <c r="AA81" i="79"/>
  <c r="Z83" i="79"/>
  <c r="Z93" i="79"/>
  <c r="Z97" i="79" s="1"/>
  <c r="Z98" i="79" s="1"/>
  <c r="Z93" i="77"/>
  <c r="Z82" i="77"/>
  <c r="AA81" i="77" s="1"/>
  <c r="AB94" i="75"/>
  <c r="AB97" i="75" s="1"/>
  <c r="AB98" i="75" s="1"/>
  <c r="AC86" i="75"/>
  <c r="AC87" i="75" s="1"/>
  <c r="AC88" i="75" s="1"/>
  <c r="AC89" i="75" s="1"/>
  <c r="AC91" i="75" s="1"/>
  <c r="AC92" i="75" s="1"/>
  <c r="AC81" i="75"/>
  <c r="AB83" i="75"/>
  <c r="AB93" i="72"/>
  <c r="AB82" i="72"/>
  <c r="AE97" i="60"/>
  <c r="AE98" i="60" s="1"/>
  <c r="AF83" i="60"/>
  <c r="AF93" i="60"/>
  <c r="AF94" i="60"/>
  <c r="AG86" i="60"/>
  <c r="AG87" i="60" s="1"/>
  <c r="AG88" i="60" s="1"/>
  <c r="AG89" i="60" s="1"/>
  <c r="AG91" i="60" s="1"/>
  <c r="AG92" i="60" s="1"/>
  <c r="AG97" i="58"/>
  <c r="AG98" i="58" s="1"/>
  <c r="C99" i="58" s="1"/>
  <c r="C101" i="58" s="1"/>
  <c r="B3" i="71" s="1"/>
  <c r="H52" i="45"/>
  <c r="K52" i="45" s="1"/>
  <c r="D54" i="45"/>
  <c r="E54" i="45" s="1"/>
  <c r="F52" i="45"/>
  <c r="I51" i="45"/>
  <c r="J51" i="45" s="1"/>
  <c r="O79" i="26"/>
  <c r="P78" i="26"/>
  <c r="N78" i="26"/>
  <c r="AA82" i="79" l="1"/>
  <c r="AB81" i="79" s="1"/>
  <c r="AA93" i="79"/>
  <c r="AA82" i="77"/>
  <c r="AB81" i="77" s="1"/>
  <c r="AA86" i="77"/>
  <c r="AA87" i="77" s="1"/>
  <c r="AA88" i="77" s="1"/>
  <c r="AA89" i="77" s="1"/>
  <c r="AA91" i="77" s="1"/>
  <c r="AA92" i="77" s="1"/>
  <c r="Z94" i="77"/>
  <c r="Z97" i="77" s="1"/>
  <c r="Z98" i="77" s="1"/>
  <c r="Z83" i="77"/>
  <c r="AC82" i="75"/>
  <c r="AD81" i="75" s="1"/>
  <c r="AC93" i="75"/>
  <c r="AB94" i="72"/>
  <c r="AB97" i="72" s="1"/>
  <c r="AB98" i="72" s="1"/>
  <c r="AC86" i="72"/>
  <c r="AC87" i="72" s="1"/>
  <c r="AC88" i="72" s="1"/>
  <c r="AC89" i="72" s="1"/>
  <c r="AC91" i="72" s="1"/>
  <c r="AC92" i="72" s="1"/>
  <c r="AC81" i="72"/>
  <c r="AB83" i="72"/>
  <c r="A17" i="71"/>
  <c r="AF97" i="60"/>
  <c r="AF98" i="60" s="1"/>
  <c r="AG83" i="60"/>
  <c r="AG93" i="60"/>
  <c r="AG94" i="60"/>
  <c r="H53" i="45"/>
  <c r="K53" i="45" s="1"/>
  <c r="D55" i="45"/>
  <c r="E55" i="45" s="1"/>
  <c r="F53" i="45"/>
  <c r="I52" i="45"/>
  <c r="J52" i="45" s="1"/>
  <c r="O80" i="26"/>
  <c r="P79" i="26"/>
  <c r="N79" i="26"/>
  <c r="AC83" i="75" l="1"/>
  <c r="AA83" i="79"/>
  <c r="AB93" i="79" s="1"/>
  <c r="AB82" i="79"/>
  <c r="AC81" i="79" s="1"/>
  <c r="AA94" i="79"/>
  <c r="AA97" i="79" s="1"/>
  <c r="AA98" i="79" s="1"/>
  <c r="AB86" i="79"/>
  <c r="AB87" i="79" s="1"/>
  <c r="AB88" i="79" s="1"/>
  <c r="AB89" i="79" s="1"/>
  <c r="AB91" i="79" s="1"/>
  <c r="AB92" i="79" s="1"/>
  <c r="AB82" i="77"/>
  <c r="AA83" i="77"/>
  <c r="AA93" i="77"/>
  <c r="AA94" i="77"/>
  <c r="AB86" i="77"/>
  <c r="AB87" i="77" s="1"/>
  <c r="AB88" i="77" s="1"/>
  <c r="AB89" i="77" s="1"/>
  <c r="AB91" i="77" s="1"/>
  <c r="AB92" i="77" s="1"/>
  <c r="AD82" i="75"/>
  <c r="AD83" i="75" s="1"/>
  <c r="AD93" i="75"/>
  <c r="AD86" i="75"/>
  <c r="AD87" i="75" s="1"/>
  <c r="AD88" i="75" s="1"/>
  <c r="AD89" i="75" s="1"/>
  <c r="AD91" i="75" s="1"/>
  <c r="AD92" i="75" s="1"/>
  <c r="AC94" i="75"/>
  <c r="AC97" i="75" s="1"/>
  <c r="AC98" i="75" s="1"/>
  <c r="AC82" i="72"/>
  <c r="AD81" i="72" s="1"/>
  <c r="AC93" i="72"/>
  <c r="AG97" i="60"/>
  <c r="AG98" i="60" s="1"/>
  <c r="C99" i="60" s="1"/>
  <c r="C101" i="60" s="1"/>
  <c r="H54" i="45"/>
  <c r="K54" i="45" s="1"/>
  <c r="D56" i="45"/>
  <c r="E56" i="45" s="1"/>
  <c r="I53" i="45"/>
  <c r="J53" i="45" s="1"/>
  <c r="F54" i="45"/>
  <c r="N80" i="26"/>
  <c r="P80" i="26"/>
  <c r="O81" i="26"/>
  <c r="AE81" i="75" l="1"/>
  <c r="AC83" i="72"/>
  <c r="AB83" i="79"/>
  <c r="AC93" i="79" s="1"/>
  <c r="AC82" i="79"/>
  <c r="AC86" i="79"/>
  <c r="AC87" i="79" s="1"/>
  <c r="AC88" i="79" s="1"/>
  <c r="AC89" i="79" s="1"/>
  <c r="AC91" i="79" s="1"/>
  <c r="AC92" i="79" s="1"/>
  <c r="AB94" i="79"/>
  <c r="AB97" i="79" s="1"/>
  <c r="AB98" i="79" s="1"/>
  <c r="AA97" i="77"/>
  <c r="AA98" i="77" s="1"/>
  <c r="AC86" i="77"/>
  <c r="AC87" i="77" s="1"/>
  <c r="AC88" i="77" s="1"/>
  <c r="AC89" i="77" s="1"/>
  <c r="AC91" i="77" s="1"/>
  <c r="AC92" i="77" s="1"/>
  <c r="AB94" i="77"/>
  <c r="AB83" i="77"/>
  <c r="AB93" i="77"/>
  <c r="AC81" i="77"/>
  <c r="AE93" i="75"/>
  <c r="AD94" i="75"/>
  <c r="AD97" i="75" s="1"/>
  <c r="AD98" i="75" s="1"/>
  <c r="AE86" i="75"/>
  <c r="AE87" i="75" s="1"/>
  <c r="AE88" i="75" s="1"/>
  <c r="AE89" i="75" s="1"/>
  <c r="AE91" i="75" s="1"/>
  <c r="AE92" i="75" s="1"/>
  <c r="AE82" i="75"/>
  <c r="AF81" i="75" s="1"/>
  <c r="AD82" i="72"/>
  <c r="AD93" i="72"/>
  <c r="AD86" i="72"/>
  <c r="AD87" i="72" s="1"/>
  <c r="AD88" i="72" s="1"/>
  <c r="AD89" i="72" s="1"/>
  <c r="AD91" i="72" s="1"/>
  <c r="AD92" i="72" s="1"/>
  <c r="AC94" i="72"/>
  <c r="AC97" i="72" s="1"/>
  <c r="AC98" i="72" s="1"/>
  <c r="B3" i="70"/>
  <c r="A19" i="70" s="1"/>
  <c r="D57" i="45"/>
  <c r="E57" i="45" s="1"/>
  <c r="H55" i="45"/>
  <c r="K55" i="45" s="1"/>
  <c r="F55" i="45"/>
  <c r="I54" i="45"/>
  <c r="J54" i="45" s="1"/>
  <c r="O82" i="26"/>
  <c r="P81" i="26"/>
  <c r="N81" i="26"/>
  <c r="AD86" i="79" l="1"/>
  <c r="AD87" i="79" s="1"/>
  <c r="AD88" i="79" s="1"/>
  <c r="AD89" i="79" s="1"/>
  <c r="AD91" i="79" s="1"/>
  <c r="AD92" i="79" s="1"/>
  <c r="AC94" i="79"/>
  <c r="AC97" i="79" s="1"/>
  <c r="AC98" i="79" s="1"/>
  <c r="AC83" i="79"/>
  <c r="AD81" i="79"/>
  <c r="AB97" i="77"/>
  <c r="AB98" i="77" s="1"/>
  <c r="AC93" i="77"/>
  <c r="AC82" i="77"/>
  <c r="AF86" i="75"/>
  <c r="AF87" i="75" s="1"/>
  <c r="AF88" i="75" s="1"/>
  <c r="AF89" i="75" s="1"/>
  <c r="AF91" i="75" s="1"/>
  <c r="AF92" i="75" s="1"/>
  <c r="AE94" i="75"/>
  <c r="AF82" i="75"/>
  <c r="AG81" i="75" s="1"/>
  <c r="AG82" i="75" s="1"/>
  <c r="AG94" i="75" s="1"/>
  <c r="AE97" i="75"/>
  <c r="AE98" i="75" s="1"/>
  <c r="AE83" i="75"/>
  <c r="AE86" i="72"/>
  <c r="AE87" i="72" s="1"/>
  <c r="AE88" i="72" s="1"/>
  <c r="AE89" i="72" s="1"/>
  <c r="AE91" i="72" s="1"/>
  <c r="AE92" i="72" s="1"/>
  <c r="AD94" i="72"/>
  <c r="AD97" i="72" s="1"/>
  <c r="AD98" i="72" s="1"/>
  <c r="AE81" i="72"/>
  <c r="AD83" i="72"/>
  <c r="I55" i="45"/>
  <c r="J55" i="45" s="1"/>
  <c r="F56" i="45"/>
  <c r="H56" i="45"/>
  <c r="K56" i="45" s="1"/>
  <c r="D58" i="45"/>
  <c r="E58" i="45" s="1"/>
  <c r="O83" i="26"/>
  <c r="P82" i="26"/>
  <c r="N82" i="26"/>
  <c r="AD82" i="79" l="1"/>
  <c r="AD83" i="79" s="1"/>
  <c r="AD93" i="79"/>
  <c r="AD86" i="77"/>
  <c r="AD87" i="77" s="1"/>
  <c r="AD88" i="77" s="1"/>
  <c r="AD89" i="77" s="1"/>
  <c r="AD91" i="77" s="1"/>
  <c r="AD92" i="77" s="1"/>
  <c r="AC94" i="77"/>
  <c r="AC97" i="77" s="1"/>
  <c r="AC98" i="77" s="1"/>
  <c r="AD81" i="77"/>
  <c r="AC83" i="77"/>
  <c r="AF83" i="75"/>
  <c r="AF93" i="75"/>
  <c r="AG86" i="75"/>
  <c r="AG87" i="75" s="1"/>
  <c r="AG88" i="75" s="1"/>
  <c r="AG89" i="75" s="1"/>
  <c r="AG91" i="75" s="1"/>
  <c r="AG92" i="75" s="1"/>
  <c r="AF94" i="75"/>
  <c r="AE93" i="72"/>
  <c r="AE82" i="72"/>
  <c r="AF81" i="72" s="1"/>
  <c r="H57" i="45"/>
  <c r="K57" i="45" s="1"/>
  <c r="D59" i="45"/>
  <c r="F57" i="45"/>
  <c r="I56" i="45"/>
  <c r="J56" i="45" s="1"/>
  <c r="O84" i="26"/>
  <c r="P83" i="26"/>
  <c r="N83" i="26"/>
  <c r="AD94" i="79" l="1"/>
  <c r="AD97" i="79" s="1"/>
  <c r="AD98" i="79" s="1"/>
  <c r="AE86" i="79"/>
  <c r="AE87" i="79" s="1"/>
  <c r="AE88" i="79" s="1"/>
  <c r="AE89" i="79" s="1"/>
  <c r="AE91" i="79" s="1"/>
  <c r="AE92" i="79" s="1"/>
  <c r="AE93" i="79"/>
  <c r="AE81" i="79"/>
  <c r="AD93" i="77"/>
  <c r="AD82" i="77"/>
  <c r="AF97" i="75"/>
  <c r="AF98" i="75" s="1"/>
  <c r="AG83" i="75"/>
  <c r="AG93" i="75"/>
  <c r="AG97" i="75" s="1"/>
  <c r="AG98" i="75" s="1"/>
  <c r="C99" i="75" s="1"/>
  <c r="C101" i="75" s="1"/>
  <c r="AF82" i="72"/>
  <c r="AF86" i="72"/>
  <c r="AF87" i="72" s="1"/>
  <c r="AF88" i="72" s="1"/>
  <c r="AF89" i="72" s="1"/>
  <c r="AF91" i="72" s="1"/>
  <c r="AF92" i="72" s="1"/>
  <c r="AE94" i="72"/>
  <c r="AE97" i="72" s="1"/>
  <c r="AE98" i="72" s="1"/>
  <c r="AE83" i="72"/>
  <c r="H58" i="45"/>
  <c r="K58" i="45" s="1"/>
  <c r="E59" i="45"/>
  <c r="I57" i="45"/>
  <c r="J57" i="45" s="1"/>
  <c r="F58" i="45"/>
  <c r="D60" i="45"/>
  <c r="E60" i="45" s="1"/>
  <c r="P84" i="26"/>
  <c r="N84" i="26"/>
  <c r="O85" i="26"/>
  <c r="B3" i="76" l="1"/>
  <c r="A19" i="76" s="1"/>
  <c r="B12" i="45"/>
  <c r="B11" i="45"/>
  <c r="AE82" i="79"/>
  <c r="AF81" i="79" s="1"/>
  <c r="AE86" i="77"/>
  <c r="AE87" i="77" s="1"/>
  <c r="AE88" i="77" s="1"/>
  <c r="AE89" i="77" s="1"/>
  <c r="AE91" i="77" s="1"/>
  <c r="AE92" i="77" s="1"/>
  <c r="AD94" i="77"/>
  <c r="AD97" i="77" s="1"/>
  <c r="AD98" i="77" s="1"/>
  <c r="AE81" i="77"/>
  <c r="AD83" i="77"/>
  <c r="AF83" i="72"/>
  <c r="AF93" i="72"/>
  <c r="AF94" i="72"/>
  <c r="AG86" i="72"/>
  <c r="AG87" i="72" s="1"/>
  <c r="AG88" i="72" s="1"/>
  <c r="AG89" i="72" s="1"/>
  <c r="AG91" i="72" s="1"/>
  <c r="AG92" i="72" s="1"/>
  <c r="AG81" i="72"/>
  <c r="AG82" i="72" s="1"/>
  <c r="AG94" i="72" s="1"/>
  <c r="F59" i="45"/>
  <c r="I58" i="45"/>
  <c r="J58" i="45" s="1"/>
  <c r="H59" i="45"/>
  <c r="K59" i="45" s="1"/>
  <c r="D61" i="45"/>
  <c r="E61" i="45" s="1"/>
  <c r="O86" i="26"/>
  <c r="N85" i="26"/>
  <c r="P85" i="26"/>
  <c r="AF97" i="72" l="1"/>
  <c r="AF98" i="72" s="1"/>
  <c r="AF82" i="79"/>
  <c r="AE94" i="79"/>
  <c r="AE97" i="79" s="1"/>
  <c r="AE98" i="79" s="1"/>
  <c r="AF86" i="79"/>
  <c r="AF87" i="79" s="1"/>
  <c r="AF88" i="79" s="1"/>
  <c r="AF89" i="79" s="1"/>
  <c r="AF91" i="79" s="1"/>
  <c r="AF92" i="79" s="1"/>
  <c r="AE83" i="79"/>
  <c r="AE93" i="77"/>
  <c r="AE82" i="77"/>
  <c r="AG83" i="72"/>
  <c r="AG93" i="72"/>
  <c r="AG97" i="72" s="1"/>
  <c r="AG98" i="72" s="1"/>
  <c r="C99" i="72" s="1"/>
  <c r="C101" i="72" s="1"/>
  <c r="B3" i="73" s="1"/>
  <c r="A19" i="73" s="1"/>
  <c r="F60" i="45"/>
  <c r="I59" i="45"/>
  <c r="J59" i="45" s="1"/>
  <c r="H60" i="45"/>
  <c r="K60" i="45" s="1"/>
  <c r="D62" i="45"/>
  <c r="E62" i="45" s="1"/>
  <c r="O87" i="26"/>
  <c r="P86" i="26"/>
  <c r="N86" i="26"/>
  <c r="AF83" i="79" l="1"/>
  <c r="AF93" i="79"/>
  <c r="AG86" i="79"/>
  <c r="AG87" i="79" s="1"/>
  <c r="AG88" i="79" s="1"/>
  <c r="AG89" i="79" s="1"/>
  <c r="AG91" i="79" s="1"/>
  <c r="AG92" i="79" s="1"/>
  <c r="AF94" i="79"/>
  <c r="AG81" i="79"/>
  <c r="AG82" i="79" s="1"/>
  <c r="AG94" i="79" s="1"/>
  <c r="AF86" i="77"/>
  <c r="AF87" i="77" s="1"/>
  <c r="AF88" i="77" s="1"/>
  <c r="AF89" i="77" s="1"/>
  <c r="AF91" i="77" s="1"/>
  <c r="AF92" i="77" s="1"/>
  <c r="AE94" i="77"/>
  <c r="AE97" i="77" s="1"/>
  <c r="AE98" i="77" s="1"/>
  <c r="AF81" i="77"/>
  <c r="AE83" i="77"/>
  <c r="D63" i="45"/>
  <c r="E63" i="45" s="1"/>
  <c r="H61" i="45"/>
  <c r="K61" i="45" s="1"/>
  <c r="I60" i="45"/>
  <c r="J60" i="45" s="1"/>
  <c r="F61" i="45"/>
  <c r="O88" i="26"/>
  <c r="P87" i="26"/>
  <c r="N87" i="26"/>
  <c r="AF97" i="79" l="1"/>
  <c r="AF98" i="79" s="1"/>
  <c r="AG83" i="79"/>
  <c r="AG93" i="79"/>
  <c r="AG97" i="79" s="1"/>
  <c r="AG98" i="79" s="1"/>
  <c r="C99" i="79" s="1"/>
  <c r="C101" i="79" s="1"/>
  <c r="B3" i="80" s="1"/>
  <c r="AF93" i="77"/>
  <c r="AF82" i="77"/>
  <c r="AG81" i="77" s="1"/>
  <c r="AG82" i="77" s="1"/>
  <c r="F62" i="45"/>
  <c r="I61" i="45"/>
  <c r="J61" i="45" s="1"/>
  <c r="H62" i="45"/>
  <c r="K62" i="45" s="1"/>
  <c r="D64" i="45"/>
  <c r="E64" i="45" s="1"/>
  <c r="O89" i="26"/>
  <c r="P88" i="26"/>
  <c r="N88" i="26"/>
  <c r="A17" i="80" l="1"/>
  <c r="AG86" i="77"/>
  <c r="AG87" i="77" s="1"/>
  <c r="AG88" i="77" s="1"/>
  <c r="AG89" i="77" s="1"/>
  <c r="AG91" i="77" s="1"/>
  <c r="AG92" i="77" s="1"/>
  <c r="AF94" i="77"/>
  <c r="AF97" i="77" s="1"/>
  <c r="AF98" i="77" s="1"/>
  <c r="AF83" i="77"/>
  <c r="I62" i="45"/>
  <c r="J62" i="45" s="1"/>
  <c r="F63" i="45"/>
  <c r="H63" i="45"/>
  <c r="K63" i="45" s="1"/>
  <c r="D65" i="45"/>
  <c r="E65" i="45" s="1"/>
  <c r="O90" i="26"/>
  <c r="N89" i="26"/>
  <c r="P89" i="26"/>
  <c r="AG83" i="77" l="1"/>
  <c r="AG93" i="77"/>
  <c r="AG94" i="77"/>
  <c r="D66" i="45"/>
  <c r="E66" i="45" s="1"/>
  <c r="H64" i="45"/>
  <c r="K64" i="45" s="1"/>
  <c r="I63" i="45"/>
  <c r="J63" i="45" s="1"/>
  <c r="F64" i="45"/>
  <c r="O91" i="26"/>
  <c r="P90" i="26"/>
  <c r="N90" i="26"/>
  <c r="AG97" i="77" l="1"/>
  <c r="AG98" i="77" s="1"/>
  <c r="C99" i="77" s="1"/>
  <c r="C101" i="77" s="1"/>
  <c r="B3" i="78" s="1"/>
  <c r="F65" i="45"/>
  <c r="I64" i="45"/>
  <c r="J64" i="45" s="1"/>
  <c r="H65" i="45"/>
  <c r="K65" i="45" s="1"/>
  <c r="D67" i="45"/>
  <c r="E67" i="45" s="1"/>
  <c r="O92" i="26"/>
  <c r="P91" i="26"/>
  <c r="N91" i="26"/>
  <c r="A19" i="78" l="1"/>
  <c r="F66" i="45"/>
  <c r="I65" i="45"/>
  <c r="J65" i="45" s="1"/>
  <c r="H66" i="45"/>
  <c r="K66" i="45" s="1"/>
  <c r="D68" i="45"/>
  <c r="E68" i="45" s="1"/>
  <c r="O93" i="26"/>
  <c r="P92" i="26"/>
  <c r="N92" i="26"/>
  <c r="I66" i="45" l="1"/>
  <c r="J66" i="45" s="1"/>
  <c r="F67" i="45"/>
  <c r="H67" i="45"/>
  <c r="K67" i="45" s="1"/>
  <c r="D69" i="45"/>
  <c r="E69" i="45" s="1"/>
  <c r="O94" i="26"/>
  <c r="P93" i="26"/>
  <c r="N93" i="26"/>
  <c r="H68" i="45" l="1"/>
  <c r="K68" i="45" s="1"/>
  <c r="D70" i="45"/>
  <c r="E70" i="45" s="1"/>
  <c r="F68" i="45"/>
  <c r="I67" i="45"/>
  <c r="J67" i="45" s="1"/>
  <c r="N94" i="26"/>
  <c r="P94" i="26"/>
  <c r="O95" i="26"/>
  <c r="F69" i="45" l="1"/>
  <c r="I68" i="45"/>
  <c r="J68" i="45" s="1"/>
  <c r="H69" i="45"/>
  <c r="K69" i="45" s="1"/>
  <c r="D71" i="45"/>
  <c r="E71" i="45" s="1"/>
  <c r="O96" i="26"/>
  <c r="P95" i="26"/>
  <c r="N95" i="26"/>
  <c r="H70" i="45" l="1"/>
  <c r="K70" i="45" s="1"/>
  <c r="F70" i="45"/>
  <c r="I69" i="45"/>
  <c r="J69" i="45" s="1"/>
  <c r="O97" i="26"/>
  <c r="P96" i="26"/>
  <c r="N96" i="26"/>
  <c r="I70" i="45" l="1"/>
  <c r="J70" i="45" s="1"/>
  <c r="F71" i="45"/>
  <c r="O98" i="26"/>
  <c r="P97" i="26"/>
  <c r="N97" i="26"/>
  <c r="P98" i="26" l="1"/>
  <c r="N98" i="26"/>
  <c r="O99" i="26"/>
  <c r="O100" i="26" l="1"/>
  <c r="N99" i="26"/>
  <c r="P99" i="26"/>
  <c r="O101" i="26" l="1"/>
  <c r="P100" i="26"/>
  <c r="N100" i="26"/>
  <c r="O102" i="26" l="1"/>
  <c r="P101" i="26"/>
  <c r="N101" i="26"/>
  <c r="O103" i="26" l="1"/>
  <c r="P102" i="26"/>
  <c r="N102" i="26"/>
  <c r="O104" i="26" l="1"/>
  <c r="P103" i="26"/>
  <c r="N103" i="26"/>
  <c r="O105" i="26" l="1"/>
  <c r="N104" i="26"/>
  <c r="P104" i="26"/>
  <c r="O106" i="26" l="1"/>
  <c r="P105" i="26"/>
  <c r="N105" i="26"/>
  <c r="O107" i="26" l="1"/>
  <c r="P106" i="26"/>
  <c r="N106" i="26"/>
  <c r="N107" i="26" l="1"/>
  <c r="O108" i="26"/>
  <c r="P107" i="26"/>
  <c r="P108" i="26" l="1"/>
  <c r="N108" i="26"/>
  <c r="O109" i="26"/>
  <c r="N109" i="26" l="1"/>
  <c r="O110" i="26"/>
  <c r="P109" i="26"/>
  <c r="P110" i="26" l="1"/>
  <c r="O111" i="26"/>
  <c r="N110" i="26"/>
  <c r="N111" i="26" l="1"/>
  <c r="O112" i="26"/>
  <c r="P111" i="26"/>
  <c r="O113" i="26" l="1"/>
  <c r="P112" i="26"/>
  <c r="N112" i="26"/>
  <c r="N113" i="26" l="1"/>
  <c r="P113" i="26"/>
  <c r="O114" i="26"/>
  <c r="O115" i="26" l="1"/>
  <c r="N114" i="26"/>
  <c r="P114" i="26"/>
  <c r="N115" i="26" l="1"/>
  <c r="O116" i="26"/>
  <c r="P115" i="26"/>
  <c r="O117" i="26" l="1"/>
  <c r="P116" i="26"/>
  <c r="N116" i="26"/>
  <c r="P117" i="26" l="1"/>
  <c r="O118" i="26"/>
  <c r="N117" i="26"/>
  <c r="O119" i="26" l="1"/>
  <c r="P118" i="26"/>
  <c r="N118" i="26"/>
  <c r="N119" i="26" l="1"/>
  <c r="P119" i="26"/>
  <c r="O120" i="26"/>
  <c r="N120" i="26" l="1"/>
  <c r="O121" i="26"/>
  <c r="P120" i="26"/>
  <c r="P121" i="26" l="1"/>
  <c r="O122" i="26"/>
  <c r="N121" i="26"/>
  <c r="O123" i="26" l="1"/>
  <c r="P122" i="26"/>
  <c r="N122" i="26"/>
  <c r="N123" i="26" l="1"/>
  <c r="O124" i="26"/>
  <c r="P123" i="26"/>
  <c r="P124" i="26" l="1"/>
  <c r="O125" i="26"/>
  <c r="N124" i="26"/>
  <c r="P125" i="26" l="1"/>
  <c r="N125" i="26"/>
  <c r="O126" i="26"/>
  <c r="O127" i="26" l="1"/>
  <c r="N126" i="26"/>
  <c r="P126" i="26"/>
  <c r="N127" i="26" l="1"/>
  <c r="O128" i="26"/>
  <c r="P127" i="26"/>
  <c r="O129" i="26" l="1"/>
  <c r="P128" i="26"/>
  <c r="N128" i="26"/>
  <c r="P129" i="26" l="1"/>
  <c r="O130" i="26"/>
  <c r="N129" i="26"/>
  <c r="O131" i="26" l="1"/>
  <c r="P130" i="26"/>
  <c r="N130" i="26"/>
  <c r="N131" i="26" l="1"/>
  <c r="O132" i="26"/>
  <c r="P131" i="26"/>
  <c r="N132" i="26" l="1"/>
  <c r="O133" i="26"/>
  <c r="P132" i="26"/>
  <c r="P133" i="26" l="1"/>
  <c r="O134" i="26"/>
  <c r="N133" i="26"/>
  <c r="O135" i="26" l="1"/>
  <c r="P134" i="26"/>
  <c r="N134" i="26"/>
  <c r="N135" i="26" l="1"/>
  <c r="O136" i="26"/>
  <c r="P135" i="26"/>
  <c r="P136" i="26" l="1"/>
  <c r="O137" i="26"/>
  <c r="N136" i="26"/>
  <c r="P137" i="26" l="1"/>
  <c r="N137" i="26"/>
  <c r="O138" i="26"/>
  <c r="O139" i="26" l="1"/>
  <c r="P138" i="26"/>
  <c r="N138" i="26"/>
  <c r="N139" i="26" l="1"/>
  <c r="P139" i="26"/>
  <c r="O140" i="26"/>
  <c r="O141" i="26" l="1"/>
  <c r="P140" i="26"/>
  <c r="N140" i="26"/>
  <c r="P141" i="26" l="1"/>
  <c r="O142" i="26"/>
  <c r="N141" i="26"/>
  <c r="N142" i="26" l="1"/>
  <c r="O143" i="26"/>
  <c r="P142" i="26"/>
  <c r="N143" i="26" l="1"/>
  <c r="O144" i="26"/>
  <c r="P143" i="26"/>
  <c r="N144" i="26" l="1"/>
  <c r="O145" i="26"/>
  <c r="P144" i="26"/>
  <c r="P145" i="26" l="1"/>
  <c r="O146" i="26"/>
  <c r="N145" i="26"/>
  <c r="P146" i="26" l="1"/>
  <c r="N146" i="26"/>
  <c r="O147" i="26"/>
  <c r="N147" i="26" l="1"/>
  <c r="O148" i="26"/>
  <c r="P147" i="26"/>
  <c r="P148" i="26" l="1"/>
  <c r="N148" i="26"/>
  <c r="O149" i="26"/>
  <c r="P149" i="26" l="1"/>
  <c r="O150" i="26"/>
  <c r="N149" i="26"/>
  <c r="O151" i="26" l="1"/>
  <c r="P150" i="26"/>
  <c r="N150" i="26"/>
  <c r="N151" i="26" l="1"/>
  <c r="P151" i="26"/>
  <c r="O152" i="26"/>
  <c r="O153" i="26" l="1"/>
  <c r="P152" i="26"/>
  <c r="N152" i="26"/>
  <c r="P153" i="26" l="1"/>
  <c r="N153" i="26"/>
  <c r="O154" i="26"/>
  <c r="O155" i="26" l="1"/>
  <c r="N154" i="26"/>
  <c r="P154" i="26"/>
  <c r="N155" i="26" l="1"/>
  <c r="O156" i="26"/>
  <c r="P155" i="26"/>
  <c r="N156" i="26" l="1"/>
  <c r="O157" i="26"/>
  <c r="P156" i="26"/>
  <c r="P157" i="26" l="1"/>
  <c r="O158" i="26"/>
  <c r="N157" i="26"/>
  <c r="O159" i="26" l="1"/>
  <c r="P158" i="26"/>
  <c r="N158" i="26"/>
  <c r="N159" i="26" l="1"/>
  <c r="P159" i="26"/>
  <c r="O160" i="26"/>
  <c r="P160" i="26" l="1"/>
  <c r="N160" i="26"/>
  <c r="O161" i="26"/>
  <c r="P161" i="26" l="1"/>
  <c r="N161" i="26"/>
  <c r="C71" i="50"/>
  <c r="C72" i="50" s="1"/>
  <c r="C84" i="50" l="1"/>
  <c r="C89" i="50" s="1"/>
  <c r="C90" i="50" s="1"/>
  <c r="J57" i="50"/>
  <c r="P71" i="50" l="1"/>
  <c r="V71" i="50"/>
  <c r="H71" i="50"/>
  <c r="AD71" i="50"/>
  <c r="F71" i="50"/>
  <c r="Q71" i="50"/>
  <c r="K71" i="50"/>
  <c r="J71" i="50"/>
  <c r="Z71" i="50"/>
  <c r="AC71" i="50"/>
  <c r="AA71" i="50"/>
  <c r="D71" i="50"/>
  <c r="D72" i="50" s="1"/>
  <c r="D84" i="50" s="1"/>
  <c r="D89" i="50" s="1"/>
  <c r="D90" i="50" s="1"/>
  <c r="Y71" i="50"/>
  <c r="AE71" i="50"/>
  <c r="G71" i="50"/>
  <c r="AG71" i="50"/>
  <c r="I71" i="50"/>
  <c r="AB71" i="50"/>
  <c r="M71" i="50"/>
  <c r="R71" i="50"/>
  <c r="U71" i="50"/>
  <c r="AF71" i="50"/>
  <c r="X71" i="50"/>
  <c r="L71" i="50"/>
  <c r="N71" i="50"/>
  <c r="W71" i="50"/>
  <c r="E71" i="50"/>
  <c r="E72" i="50" s="1"/>
  <c r="T71" i="50"/>
  <c r="S71" i="50"/>
  <c r="O71" i="50"/>
  <c r="E84" i="50"/>
  <c r="E89" i="50" s="1"/>
  <c r="E90" i="50" s="1"/>
  <c r="F72" i="50"/>
  <c r="F84" i="50" l="1"/>
  <c r="F89" i="50" s="1"/>
  <c r="F90" i="50" s="1"/>
  <c r="G72" i="50"/>
  <c r="G84" i="50" l="1"/>
  <c r="G89" i="50" s="1"/>
  <c r="G90" i="50" s="1"/>
  <c r="H72" i="50"/>
  <c r="H84" i="50" l="1"/>
  <c r="H89" i="50" s="1"/>
  <c r="H90" i="50" s="1"/>
  <c r="I72" i="50"/>
  <c r="I84" i="50" l="1"/>
  <c r="I89" i="50" s="1"/>
  <c r="I90" i="50" s="1"/>
  <c r="J72" i="50"/>
  <c r="J84" i="50" l="1"/>
  <c r="J89" i="50" s="1"/>
  <c r="J90" i="50" s="1"/>
  <c r="K72" i="50"/>
  <c r="K84" i="50" l="1"/>
  <c r="K89" i="50" s="1"/>
  <c r="K90" i="50" s="1"/>
  <c r="L72" i="50"/>
  <c r="L84" i="50" l="1"/>
  <c r="L89" i="50" s="1"/>
  <c r="L90" i="50" s="1"/>
  <c r="M72" i="50"/>
  <c r="M84" i="50" l="1"/>
  <c r="M89" i="50" s="1"/>
  <c r="M90" i="50" s="1"/>
  <c r="N72" i="50"/>
  <c r="N84" i="50" l="1"/>
  <c r="N89" i="50" s="1"/>
  <c r="N90" i="50" s="1"/>
  <c r="O72" i="50"/>
  <c r="O84" i="50" l="1"/>
  <c r="O89" i="50" s="1"/>
  <c r="O90" i="50" s="1"/>
  <c r="P72" i="50"/>
  <c r="P84" i="50" l="1"/>
  <c r="P89" i="50" s="1"/>
  <c r="P90" i="50" s="1"/>
  <c r="Q72" i="50"/>
  <c r="Q84" i="50" l="1"/>
  <c r="Q89" i="50" s="1"/>
  <c r="Q90" i="50" s="1"/>
  <c r="R72" i="50"/>
  <c r="R84" i="50" l="1"/>
  <c r="R89" i="50" s="1"/>
  <c r="R90" i="50" s="1"/>
  <c r="S72" i="50"/>
  <c r="S84" i="50" l="1"/>
  <c r="S89" i="50" s="1"/>
  <c r="S90" i="50" s="1"/>
  <c r="T72" i="50"/>
  <c r="T84" i="50" l="1"/>
  <c r="T89" i="50" s="1"/>
  <c r="T90" i="50" s="1"/>
  <c r="U72" i="50"/>
  <c r="U84" i="50" l="1"/>
  <c r="U89" i="50" s="1"/>
  <c r="U90" i="50" s="1"/>
  <c r="V72" i="50"/>
  <c r="V84" i="50" l="1"/>
  <c r="V89" i="50" s="1"/>
  <c r="V90" i="50" s="1"/>
  <c r="W72" i="50"/>
  <c r="W84" i="50" l="1"/>
  <c r="W89" i="50" s="1"/>
  <c r="W90" i="50" s="1"/>
  <c r="X72" i="50"/>
  <c r="X84" i="50" l="1"/>
  <c r="X89" i="50" s="1"/>
  <c r="X90" i="50" s="1"/>
  <c r="Y72" i="50"/>
  <c r="Y84" i="50" l="1"/>
  <c r="Y89" i="50" s="1"/>
  <c r="Y90" i="50" s="1"/>
  <c r="Z72" i="50"/>
  <c r="Z84" i="50" l="1"/>
  <c r="Z89" i="50" s="1"/>
  <c r="Z90" i="50" s="1"/>
  <c r="AA72" i="50"/>
  <c r="AA84" i="50" l="1"/>
  <c r="AA89" i="50" s="1"/>
  <c r="AA90" i="50" s="1"/>
  <c r="AB72" i="50"/>
  <c r="AB84" i="50" l="1"/>
  <c r="AB89" i="50" s="1"/>
  <c r="AB90" i="50" s="1"/>
  <c r="AC72" i="50"/>
  <c r="AC84" i="50" l="1"/>
  <c r="AC89" i="50" s="1"/>
  <c r="AC90" i="50" s="1"/>
  <c r="AD72" i="50"/>
  <c r="AD84" i="50" l="1"/>
  <c r="AD89" i="50" s="1"/>
  <c r="AD90" i="50" s="1"/>
  <c r="AE72" i="50"/>
  <c r="AE84" i="50" l="1"/>
  <c r="AE89" i="50" s="1"/>
  <c r="AE90" i="50" s="1"/>
  <c r="AF72" i="50"/>
  <c r="AF84" i="50" l="1"/>
  <c r="AF89" i="50" s="1"/>
  <c r="AF90" i="50" s="1"/>
  <c r="AG72" i="50"/>
  <c r="AG84" i="50" s="1"/>
  <c r="AG89" i="50" s="1"/>
  <c r="AG90" i="50" s="1"/>
  <c r="C91" i="50" s="1"/>
  <c r="C93" i="5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3" authorId="0" shapeId="0" xr:uid="{B62D63DD-0B79-46AA-A935-F7BCFE932A95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negotiated on each new build, 10% over wholesale</t>
        </r>
      </text>
    </comment>
    <comment ref="B82" authorId="0" shapeId="0" xr:uid="{109903FD-7138-4DD2-8F48-AF2BA3D1DE0D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re-drilling due to unit redevelopment</t>
        </r>
      </text>
    </comment>
    <comment ref="B83" authorId="0" shapeId="0" xr:uid="{DE9A0BA2-2F34-4FD8-869C-B2AAD2C1FE2A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90" authorId="0" shapeId="0" xr:uid="{65D6D146-8C2C-4983-B4C2-241A3393F222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This is not tied directly to units being built-out, so not competely accurate.  The resetting of the capacity with redevclopment does happen at the correct cadence though.</t>
        </r>
      </text>
    </comment>
    <comment ref="B93" authorId="0" shapeId="0" xr:uid="{DD82E3F3-0736-469A-913D-E925C35EC3ED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costs drop with number of wells drilled based on learning rate
</t>
        </r>
      </text>
    </comment>
    <comment ref="B94" authorId="0" shapeId="0" xr:uid="{EA112485-FB9B-4448-9E19-5A60E17127AC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Redevelopment is based on thermal drawdown rate, includes cost reductions from learning rate and redevelopment factor, which captures discount associated with sidetracking instead of new wells</t>
        </r>
      </text>
    </comment>
    <comment ref="B95" authorId="0" shapeId="0" xr:uid="{9BA50FB7-9268-43C9-A9C3-77C257EDEDA9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3" authorId="0" shapeId="0" xr:uid="{317D9ADA-B474-4B18-B23F-C6DF439D7FC1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negotiated on each new build, 10% over wholesale</t>
        </r>
      </text>
    </comment>
    <comment ref="B82" authorId="0" shapeId="0" xr:uid="{5895C9D1-9971-448E-84EA-350D0A0B6E37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re-drilling due to unit redevelopment</t>
        </r>
      </text>
    </comment>
    <comment ref="B83" authorId="0" shapeId="0" xr:uid="{2562E72F-0138-4F7B-82E8-80793DB82305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90" authorId="0" shapeId="0" xr:uid="{9A552050-2C29-4CBA-B42B-94B40E17F2BE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This is not tied directly to units being built-out, so not competely accurate.  The resetting of the capacity with redevclopment does happen at the correct cadence though.</t>
        </r>
      </text>
    </comment>
    <comment ref="B93" authorId="0" shapeId="0" xr:uid="{7EBF83D9-7325-4782-8C4C-C01AA7FFF658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costs drop with number of wells drilled based on learning rate
</t>
        </r>
      </text>
    </comment>
    <comment ref="B94" authorId="0" shapeId="0" xr:uid="{120F7F4E-BAAC-46E8-B38A-845F7E31D5FC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Redevelopment is based on thermal drawdown rate, includes cost reductions from learning rate and redevelopment factor, which captures discount associated with sidetracking instead of new wells</t>
        </r>
      </text>
    </comment>
    <comment ref="B95" authorId="0" shapeId="0" xr:uid="{F4919BE8-64EA-4A36-90AC-EA62AF029FD3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2" authorId="0" shapeId="0" xr:uid="{E75973AF-37BB-4EDD-ADFB-6566817D8D44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negotiated on each build, 10% over wholesale</t>
        </r>
      </text>
    </comment>
    <comment ref="B75" authorId="0" shapeId="0" xr:uid="{AD020A22-CDD6-4273-8C32-23BD601CD195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re-drilling due to unit redevelopment</t>
        </r>
      </text>
    </comment>
    <comment ref="B76" authorId="0" shapeId="0" xr:uid="{CCACC272-57BF-4EE3-BEF0-E0D931D9AC53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82" authorId="0" shapeId="0" xr:uid="{6818CA81-7D5A-485A-B596-C47D45089ED1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This is not tied directly to units being built-out, so not competely accurate.  The resetting of the capacity with redevclopment does happen at the correct cadence though.</t>
        </r>
      </text>
    </comment>
    <comment ref="B85" authorId="0" shapeId="0" xr:uid="{16D23536-7838-4F80-830C-0E96A7ED09A0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costs drop with number of wells drilled based on learning rate
</t>
        </r>
      </text>
    </comment>
    <comment ref="B86" authorId="0" shapeId="0" xr:uid="{3F930598-45A6-4036-98A0-301D4F7463B2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Redevelopment is based on thermal drawdown rate, includes cost reductions from learning rate and redevelopment factor, which captures discount associated with sidetracking instead of new wells</t>
        </r>
      </text>
    </comment>
    <comment ref="B87" authorId="0" shapeId="0" xr:uid="{B79E8D09-B15C-4670-8E60-F3BDEB278FE1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2" authorId="0" shapeId="0" xr:uid="{5C4DA963-97AC-4962-B9A4-757C97AE1620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negotiated on each build, 10% over wholesale</t>
        </r>
      </text>
    </comment>
    <comment ref="B75" authorId="0" shapeId="0" xr:uid="{B5C10928-A298-466C-96B0-A0304E8B1868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re-drilling due to unit redevelopment</t>
        </r>
      </text>
    </comment>
    <comment ref="B76" authorId="0" shapeId="0" xr:uid="{C88B22BB-5CEB-454F-879B-A992686F6B98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82" authorId="0" shapeId="0" xr:uid="{EF073C60-7C1C-41E3-9AAE-3B8D83ED7634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This is not tied directly to units being built-out, so not competely accurate.  The resetting of the capacity with redevclopment does happen at the correct cadence though.</t>
        </r>
      </text>
    </comment>
    <comment ref="B85" authorId="0" shapeId="0" xr:uid="{8C34C88D-4F89-42F3-AC90-946204D466D7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costs drop with number of wells drilled based on learning rate
</t>
        </r>
      </text>
    </comment>
    <comment ref="B86" authorId="0" shapeId="0" xr:uid="{68FDF14E-1D1A-4DBE-8FE0-CE5A595AD7F5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Redevelopment is based on thermal drawdown rate, includes cost reductions from learning rate and redevelopment factor, which captures discount associated with sidetracking instead of new wells</t>
        </r>
      </text>
    </comment>
    <comment ref="B87" authorId="0" shapeId="0" xr:uid="{96797A2E-BB86-4E74-B856-1D84F5404750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3" authorId="0" shapeId="0" xr:uid="{CCD5F20A-6B72-49CD-B089-F7653F1B1A85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negotiated on each new build, 10% over wholesale</t>
        </r>
      </text>
    </comment>
    <comment ref="B82" authorId="0" shapeId="0" xr:uid="{C405E971-14DD-4209-BAE6-E29052088CF8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re-drilling due to unit redevelopment</t>
        </r>
      </text>
    </comment>
    <comment ref="B83" authorId="0" shapeId="0" xr:uid="{CA2C31FB-EB8B-4210-8FF7-C1BFD5629BD2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90" authorId="0" shapeId="0" xr:uid="{B6BDEE4C-0051-43D6-BE59-8E2F594C7E45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This is not tied directly to units being built-out, so not competely accurate.  The resetting of the capacity with redevclopment does happen at the correct cadence though.</t>
        </r>
      </text>
    </comment>
    <comment ref="B93" authorId="0" shapeId="0" xr:uid="{8C09529F-2C29-4A8D-AF80-E8241148DD9D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costs drop with number of wells drilled based on learning rate
</t>
        </r>
      </text>
    </comment>
    <comment ref="B94" authorId="0" shapeId="0" xr:uid="{B2658192-2118-4BA6-84D3-F14A996AB860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Redevelopment is based on thermal drawdown rate, includes cost reductions from learning rate and redevelopment factor, which captures discount associated with sidetracking instead of new wells</t>
        </r>
      </text>
    </comment>
    <comment ref="B95" authorId="0" shapeId="0" xr:uid="{EA09AB71-B7C1-47FC-B459-EA1E13409E65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3" authorId="0" shapeId="0" xr:uid="{37B94291-0357-4FAF-BBB7-3C7261A7AE58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negotiated on each new build, 10% over wholesale</t>
        </r>
      </text>
    </comment>
    <comment ref="B82" authorId="0" shapeId="0" xr:uid="{C8008066-140D-4EAF-ACD2-0EAA036F2ABD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re-drilling due to unit redevelopment</t>
        </r>
      </text>
    </comment>
    <comment ref="B83" authorId="0" shapeId="0" xr:uid="{031954FE-295B-4E29-8C90-10DBD4B83008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90" authorId="0" shapeId="0" xr:uid="{610D3FB9-003D-425D-9CEC-E1FF89B0D133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This is not tied directly to units being built-out, so not competely accurate.  The resetting of the capacity with redevclopment does happen at the correct cadence though.</t>
        </r>
      </text>
    </comment>
    <comment ref="B93" authorId="0" shapeId="0" xr:uid="{76FE9232-74F5-424A-B96D-1D9E86C64030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costs drop with number of wells drilled based on learning rate
</t>
        </r>
      </text>
    </comment>
    <comment ref="B94" authorId="0" shapeId="0" xr:uid="{0C819AED-B829-42E3-B7B8-5EDE75DD28C4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Redevelopment is based on thermal drawdown rate, includes cost reductions from learning rate and redevelopment factor, which captures discount associated with sidetracking instead of new wells</t>
        </r>
      </text>
    </comment>
    <comment ref="B95" authorId="0" shapeId="0" xr:uid="{30CD4FD9-D198-4309-B7EA-F6B3D206BCD0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3" authorId="0" shapeId="0" xr:uid="{2F9BE159-6929-4851-85B4-17CA8C0FB83E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negotiated on each new build, 10% over wholesale</t>
        </r>
      </text>
    </comment>
    <comment ref="B82" authorId="0" shapeId="0" xr:uid="{75023AF7-23B3-4D0A-95AF-B12F05007C24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re-drilling due to unit redevelopment</t>
        </r>
      </text>
    </comment>
    <comment ref="B83" authorId="0" shapeId="0" xr:uid="{7FE0E78E-F962-46BF-9B7D-D316B6F93202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90" authorId="0" shapeId="0" xr:uid="{96128C98-0E79-42E4-B7CB-E09E6F0629EE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This is not tied directly to units being built-out, so not competely accurate.  The resetting of the capacity with redevclopment does happen at the correct cadence though.</t>
        </r>
      </text>
    </comment>
    <comment ref="B93" authorId="0" shapeId="0" xr:uid="{62BBD603-9C7F-4F45-9316-74BAC1652DAE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costs drop with number of wells drilled based on learning rate
</t>
        </r>
      </text>
    </comment>
    <comment ref="B94" authorId="0" shapeId="0" xr:uid="{460F7B69-C81B-40D8-9211-BCE1B8BF848C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Redevelopment is based on thermal drawdown rate, includes cost reductions from learning rate and redevelopment factor, which captures discount associated with sidetracking instead of new wells</t>
        </r>
      </text>
    </comment>
    <comment ref="B95" authorId="0" shapeId="0" xr:uid="{E5F56C1E-D49B-417D-B427-CFF52F54725A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3" authorId="0" shapeId="0" xr:uid="{F9E75C8D-D612-461B-9DD6-05BCA936235F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negotiated on each new build, 10% over wholesale</t>
        </r>
      </text>
    </comment>
    <comment ref="B82" authorId="0" shapeId="0" xr:uid="{8EAA3994-E811-4181-8365-205921960ABD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re-drilling due to unit redevelopment</t>
        </r>
      </text>
    </comment>
    <comment ref="B83" authorId="0" shapeId="0" xr:uid="{9FF8DBE9-6FFB-47E8-A865-9509B0AB73C8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90" authorId="0" shapeId="0" xr:uid="{F651C2A1-40B5-4BFF-A005-90171C7E04DE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This is not tied directly to units being built-out, so not competely accurate.  The resetting of the capacity with redevclopment does happen at the correct cadence though.</t>
        </r>
      </text>
    </comment>
    <comment ref="B93" authorId="0" shapeId="0" xr:uid="{5A8423EF-004B-41B3-95EE-46791C9EADBC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costs drop with number of wells drilled based on learning rate
</t>
        </r>
      </text>
    </comment>
    <comment ref="B94" authorId="0" shapeId="0" xr:uid="{66A5297F-9EAA-41E3-8669-29704D0EF24C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Redevelopment is based on thermal drawdown rate, includes cost reductions from learning rate and redevelopment factor, which captures discount associated with sidetracking instead of new wells</t>
        </r>
      </text>
    </comment>
    <comment ref="B95" authorId="0" shapeId="0" xr:uid="{C47DEC83-678E-4E6B-ABCE-39E67E8B740B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3" authorId="0" shapeId="0" xr:uid="{93BE406C-600E-41A2-B865-9762133D7510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negotiated on each new build, 10% over wholesale</t>
        </r>
      </text>
    </comment>
    <comment ref="B82" authorId="0" shapeId="0" xr:uid="{C3C9B4C8-5C74-43B7-A195-A85AC68074C1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re-drilling due to unit redevelopment</t>
        </r>
      </text>
    </comment>
    <comment ref="B83" authorId="0" shapeId="0" xr:uid="{00BCFC8E-D80F-4C56-BE80-602C578F6EAA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90" authorId="0" shapeId="0" xr:uid="{452658D9-7D0B-449E-8E61-B0D0623EEDFC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This is not tied directly to units being built-out, so not competely accurate.  The resetting of the capacity with redevclopment does happen at the correct cadence though.</t>
        </r>
      </text>
    </comment>
    <comment ref="B93" authorId="0" shapeId="0" xr:uid="{0755E57E-5CB0-414B-999B-21BFFF17F65A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costs drop with number of wells drilled based on learning rate
</t>
        </r>
      </text>
    </comment>
    <comment ref="B94" authorId="0" shapeId="0" xr:uid="{434FE718-EBAE-4858-8250-FADD0A9997D2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Redevelopment is based on thermal drawdown rate, includes cost reductions from learning rate and redevelopment factor, which captures discount associated with sidetracking instead of new wells</t>
        </r>
      </text>
    </comment>
    <comment ref="B95" authorId="0" shapeId="0" xr:uid="{9AAB4A0B-9223-480A-BA3D-69907D885E51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5" authorId="0" shapeId="0" xr:uid="{2D3FC8A0-37CD-460E-BF8F-511E922D38CF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85" authorId="0" shapeId="0" xr:uid="{204C2D92-368B-4610-9EC4-59C21B5CFD70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uses learning rate to discount drilling each year based on previous "unit" count, i.e., each completed closed loop or injector/receiver pair for open loop</t>
        </r>
      </text>
    </comment>
    <comment ref="B87" authorId="0" shapeId="0" xr:uid="{11629808-7161-45EB-B0EC-68743F6BC251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G43" authorId="0" shapeId="0" xr:uid="{EAE66E7C-CEE5-4160-BAC6-62E135D445C6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switch to linear for the last section of the tail. Codify that 4% is P97.5 situation.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H1" authorId="0" shapeId="0" xr:uid="{1D20B92C-94C9-4218-8350-7A2C8F52CC94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Using these numbers, which are based on actual data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Chadwick Holmes</author>
  </authors>
  <commentList>
    <comment ref="B76" authorId="0" shapeId="0" xr:uid="{6B00DD5E-B71B-4DA1-91DB-9FAD213484C4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tracks total number of wells drilled over time for learning rate purposes</t>
        </r>
      </text>
    </comment>
    <comment ref="B86" authorId="0" shapeId="0" xr:uid="{BFE6E03D-D795-4F70-B079-DF67EAB1B970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uses learning rate to discount drilling each year based on previous "unit" count, i.e., each completed closed loop or injector/receiver pair for open loop</t>
        </r>
      </text>
    </comment>
    <comment ref="B88" authorId="0" shapeId="0" xr:uid="{5F6CCAFA-BC87-4F7F-8909-3861EE68EC1B}">
      <text>
        <r>
          <rPr>
            <b/>
            <sz val="9"/>
            <color indexed="81"/>
            <rFont val="Tahoma"/>
            <family val="2"/>
          </rPr>
          <t>Chadwick Holmes:</t>
        </r>
        <r>
          <rPr>
            <sz val="9"/>
            <color indexed="81"/>
            <rFont val="Tahoma"/>
            <family val="2"/>
          </rPr>
          <t xml:space="preserve">
exploration costs only included up front. Assuming no additional exploration necessary during lifetime of this plant.</t>
        </r>
      </text>
    </comment>
  </commentList>
</comments>
</file>

<file path=xl/sharedStrings.xml><?xml version="1.0" encoding="utf-8"?>
<sst xmlns="http://schemas.openxmlformats.org/spreadsheetml/2006/main" count="3575" uniqueCount="457">
  <si>
    <t>years</t>
  </si>
  <si>
    <t>Year</t>
  </si>
  <si>
    <t>Revenue</t>
  </si>
  <si>
    <t>Cashflow</t>
  </si>
  <si>
    <t>DCF</t>
  </si>
  <si>
    <t>Discount rate</t>
  </si>
  <si>
    <t>Present value of cashflow</t>
  </si>
  <si>
    <t>Net present value</t>
  </si>
  <si>
    <t>Up-front investment</t>
  </si>
  <si>
    <t>Inflation Rate</t>
  </si>
  <si>
    <t>Value</t>
  </si>
  <si>
    <t>kg/s</t>
  </si>
  <si>
    <t>Name:</t>
  </si>
  <si>
    <t>Chad Holmes</t>
  </si>
  <si>
    <t>Date:</t>
  </si>
  <si>
    <t>Author:</t>
  </si>
  <si>
    <t>degrees C</t>
  </si>
  <si>
    <t>OPEX</t>
  </si>
  <si>
    <t>Equity Rate of Return</t>
  </si>
  <si>
    <t>RESOURCE</t>
  </si>
  <si>
    <t>Debt/Equity Ratio</t>
  </si>
  <si>
    <t>Debt Rate of Return</t>
  </si>
  <si>
    <t>Property Tax Rate</t>
  </si>
  <si>
    <t>Sales Tax Rate</t>
  </si>
  <si>
    <t>Augustine, 2009</t>
  </si>
  <si>
    <t>Tester 1990</t>
  </si>
  <si>
    <t>Plant Type</t>
  </si>
  <si>
    <t>USD</t>
  </si>
  <si>
    <t>Binary ORC</t>
  </si>
  <si>
    <t>Degradation Factor</t>
  </si>
  <si>
    <t>Avg Net Power Output per Unit</t>
  </si>
  <si>
    <t>Price ($/kWh)</t>
  </si>
  <si>
    <t>Total Capacity Increase (kWh)</t>
  </si>
  <si>
    <t>Ccap = Ccap;well + Ccap;pp + Ccap;stim + Ccap;distr + Ccap;expl</t>
  </si>
  <si>
    <t>Drilling &amp; Completions Costs</t>
  </si>
  <si>
    <t>Plant Useful Life</t>
  </si>
  <si>
    <t>Beckers 2013</t>
  </si>
  <si>
    <t>well count per unit</t>
  </si>
  <si>
    <t>USD (1 well)</t>
  </si>
  <si>
    <t>BICYCLE MODEL</t>
  </si>
  <si>
    <t>GETEM</t>
  </si>
  <si>
    <t>0.75*Clabor + 0.015*Cpp</t>
  </si>
  <si>
    <t>Water Ops &amp; Maintenance</t>
  </si>
  <si>
    <t>https://www.bls.gov/news.release/eci.t02.htm</t>
  </si>
  <si>
    <t>Labor Table (Beckers 2013)</t>
  </si>
  <si>
    <t>Labor Index Factor</t>
  </si>
  <si>
    <t>Utilities Index (12/2020)</t>
  </si>
  <si>
    <t>2020 USD</t>
  </si>
  <si>
    <t>sum of OMpp+OMfield+OMwater</t>
  </si>
  <si>
    <t>Unit Count</t>
  </si>
  <si>
    <t>Total Overall Capacity (kWh)</t>
  </si>
  <si>
    <r>
      <t xml:space="preserve">CAPEX </t>
    </r>
    <r>
      <rPr>
        <b/>
        <sz val="10"/>
        <color rgb="FFFF0000"/>
        <rFont val="Arial"/>
        <family val="2"/>
      </rPr>
      <t>(per module)</t>
    </r>
  </si>
  <si>
    <t>POWER PLANT (modules)</t>
  </si>
  <si>
    <t>VALUE</t>
  </si>
  <si>
    <t>UNITS</t>
  </si>
  <si>
    <t>REFERENCE</t>
  </si>
  <si>
    <t>https://www.eia.gov/outlooks/steo/report/electricity.php</t>
  </si>
  <si>
    <t>BLS PPI</t>
  </si>
  <si>
    <t>Employment Cost Index (Utilities) compared to 2004</t>
  </si>
  <si>
    <t>https://www.bls.gov/bls/news-release/eci.htm</t>
  </si>
  <si>
    <t>Geothermal Real Options Model</t>
  </si>
  <si>
    <t>Cost indices</t>
  </si>
  <si>
    <r>
      <rPr>
        <b/>
        <sz val="11"/>
        <color theme="1"/>
        <rFont val="Calibri"/>
        <family val="2"/>
        <scheme val="minor"/>
      </rPr>
      <t>Employment Cost Index</t>
    </r>
    <r>
      <rPr>
        <sz val="11"/>
        <color theme="1"/>
        <rFont val="Calibri"/>
        <family val="2"/>
        <scheme val="minor"/>
      </rPr>
      <t>: https://www.bls.gov/news.release/eci.toc.htm</t>
    </r>
  </si>
  <si>
    <r>
      <rPr>
        <b/>
        <sz val="11"/>
        <color theme="1"/>
        <rFont val="Calibri"/>
        <family val="2"/>
        <scheme val="minor"/>
      </rPr>
      <t>Producer Price Index</t>
    </r>
    <r>
      <rPr>
        <sz val="11"/>
        <color theme="1"/>
        <rFont val="Calibri"/>
        <family val="2"/>
        <scheme val="minor"/>
      </rPr>
      <t>: https://www.bls.gov/ppi/data.htm</t>
    </r>
  </si>
  <si>
    <t>Source: U.S. Energy Information Administration</t>
  </si>
  <si>
    <t>Quarter</t>
  </si>
  <si>
    <t>Statistic</t>
  </si>
  <si>
    <t>Alpha</t>
  </si>
  <si>
    <t>Beta</t>
  </si>
  <si>
    <t>Gamma</t>
  </si>
  <si>
    <t>MASE</t>
  </si>
  <si>
    <t>SMAPE</t>
  </si>
  <si>
    <t>MAE</t>
  </si>
  <si>
    <t>RMSE</t>
  </si>
  <si>
    <t>Learning rate</t>
  </si>
  <si>
    <t>BLS</t>
  </si>
  <si>
    <t>FACTORS/INDICES</t>
  </si>
  <si>
    <t>Case Study: Lightning Dock, NM</t>
  </si>
  <si>
    <t>governs system physics</t>
  </si>
  <si>
    <t>basis for cost analysis</t>
  </si>
  <si>
    <t>km</t>
  </si>
  <si>
    <t>Dahal, 2012</t>
  </si>
  <si>
    <t>using 0.5% NREL degradation per year</t>
  </si>
  <si>
    <t>Key Uncertainties</t>
  </si>
  <si>
    <t>Thermal Drawdown</t>
  </si>
  <si>
    <t>New Technology</t>
  </si>
  <si>
    <t>Case Study area: Lightning Dock KGRA, Animas, New Mexico</t>
  </si>
  <si>
    <t>% of injected water</t>
  </si>
  <si>
    <t>Price Index from for Q4 2004 to 2020 USD</t>
  </si>
  <si>
    <t>Price Index from for Q4 2012 to 2020 USD</t>
  </si>
  <si>
    <t>https://energypolicy.columbia.edu/sites/default/files/pictures/CGEP_Energy_Environmental_Impacts_CarbonTax_FINAL.pdf</t>
  </si>
  <si>
    <t>https://cambium.nrel.gov/?project=fc00a185-f280-47d5-a610-2f892c296e51</t>
  </si>
  <si>
    <t>https://www.epa.gov/sites/production/files/2015-11/documents/what_climate_change_may_mean_for_the_albuquerque_region.pdf</t>
  </si>
  <si>
    <t>https://statesummaries.ncics.org/chapter/nm/</t>
  </si>
  <si>
    <t>Augustine, 2010</t>
  </si>
  <si>
    <t>https://atb.nrel.gov/electricity/2020/index.php?t=gt</t>
  </si>
  <si>
    <t>Near Hydrothermal Field EGS (NF-EGS)</t>
  </si>
  <si>
    <t>Redevelopment Factor</t>
  </si>
  <si>
    <t>equates to cost of redevelopment of each binary cycle</t>
  </si>
  <si>
    <t>High</t>
  </si>
  <si>
    <t>Low</t>
  </si>
  <si>
    <t>Carbon Tax</t>
  </si>
  <si>
    <t>CAPEX (Drilling)</t>
  </si>
  <si>
    <t>CAPEX (Other)</t>
  </si>
  <si>
    <t>Total Capital Costs (drilling)</t>
  </si>
  <si>
    <t>Total Capital Costs (non-drilling)</t>
  </si>
  <si>
    <t>Total Capital Costs (exploration)</t>
  </si>
  <si>
    <t>Lukawski 2014</t>
  </si>
  <si>
    <t>only using well cost learning rate from this paper (others also listed)</t>
  </si>
  <si>
    <t>decline rate</t>
  </si>
  <si>
    <t>2050 ambient temperature difference</t>
  </si>
  <si>
    <t>focus on drilling costs</t>
  </si>
  <si>
    <t>Lowry, 2017</t>
  </si>
  <si>
    <t>Base</t>
  </si>
  <si>
    <t>Ideal</t>
  </si>
  <si>
    <t>Depth</t>
  </si>
  <si>
    <t>Base $</t>
  </si>
  <si>
    <t>Ideal $</t>
  </si>
  <si>
    <t>(see Drilling Costs sheet)</t>
  </si>
  <si>
    <t>NPV</t>
  </si>
  <si>
    <t>Base Case</t>
  </si>
  <si>
    <t>Drilling Cost Override</t>
  </si>
  <si>
    <t>NPV (assume no open loop to start)</t>
  </si>
  <si>
    <t>Thermal Drawdown Rate</t>
  </si>
  <si>
    <t>Thermal Drawdown Threshold</t>
  </si>
  <si>
    <t>0.21*Ti-12.2</t>
  </si>
  <si>
    <t>Redevelop Every</t>
  </si>
  <si>
    <t xml:space="preserve">    Total Undegraded Capacity (kWh)</t>
  </si>
  <si>
    <t>CAPEX (Redevelopment)</t>
  </si>
  <si>
    <t>Low Relative</t>
  </si>
  <si>
    <t>High Relative</t>
  </si>
  <si>
    <t xml:space="preserve">    Power Plant Degradation Factor</t>
  </si>
  <si>
    <t xml:space="preserve">    Thermal Decline Degradation (kWh)</t>
  </si>
  <si>
    <t>Baseline</t>
  </si>
  <si>
    <t>1 Std</t>
  </si>
  <si>
    <t>Sample</t>
  </si>
  <si>
    <t>Nominal Year</t>
  </si>
  <si>
    <t>Calendar Year</t>
  </si>
  <si>
    <t>Custom Chart</t>
  </si>
  <si>
    <t>https://www.eia.gov/outlooks/steo/data/browser/#/?v=21&amp;f=Q&amp;s=&amp;start=199701&amp;end=202204&amp;id=&amp;maptype=0&amp;ctype=linechart&amp;linechart=ESTCU_MTN~ESRCU_MTN~ESCMU_MTN~ESICU_MTN&amp;map=</t>
  </si>
  <si>
    <t>12:38:42 GMT-0400 (Eastern Daylight Time)</t>
  </si>
  <si>
    <t>Average Electricity Price All Sectors: Mountain cents per kilowatthour</t>
  </si>
  <si>
    <t>Electricity Residential Price: Mountain cents per kilowatthour</t>
  </si>
  <si>
    <t>Electricity Commercial Sector Price: Mountain cents per kilowatthour</t>
  </si>
  <si>
    <t>Electricity Industrial Price: Mountain cents per kilowatthour</t>
  </si>
  <si>
    <t>Forecast(Electricity Industrial Price: Mountain cents per kilowatthour)</t>
  </si>
  <si>
    <t>Lower Confidence Bound(Electricity Industrial Price: Mountain cents per kilowatthour)</t>
  </si>
  <si>
    <t>Upper Confidence Bound(Electricity Industrial Price: Mountain cents per kilowatthour)</t>
  </si>
  <si>
    <t>Capacity Level Increase [Input]</t>
  </si>
  <si>
    <t>Formation Density</t>
  </si>
  <si>
    <t>Exploration Success Rate</t>
  </si>
  <si>
    <t>assumed 100% since area is already developed, normally ~20% (Glassley 2015)</t>
  </si>
  <si>
    <t>Initial Average Reservoir Temperature</t>
  </si>
  <si>
    <t>Reservoir Impedance</t>
  </si>
  <si>
    <t>Water Loss Rate</t>
  </si>
  <si>
    <t>kg/m^3</t>
  </si>
  <si>
    <t>Formation Heat Capacity</t>
  </si>
  <si>
    <t>J/kg*K</t>
  </si>
  <si>
    <t>Surface Temperature (2050)</t>
  </si>
  <si>
    <t>Surface Temperature (2020)</t>
  </si>
  <si>
    <t>calculated based on reservoir temperature</t>
  </si>
  <si>
    <t>$1,250,000 per injector stimulation, recent ballpark figure so no cost adjustment</t>
  </si>
  <si>
    <t>waiting on reply from Baseload Cap., stick with this for now</t>
  </si>
  <si>
    <t>doublet</t>
  </si>
  <si>
    <t>Cunniff 2005</t>
  </si>
  <si>
    <t>Transmissivity</t>
  </si>
  <si>
    <t>m^3</t>
  </si>
  <si>
    <t>Shiozawa 2014</t>
  </si>
  <si>
    <t>water</t>
  </si>
  <si>
    <t>McClure 2021</t>
  </si>
  <si>
    <t>Capacity Factor</t>
  </si>
  <si>
    <t>Production Temperature (@WH)</t>
  </si>
  <si>
    <t>Production Well Temperature Loss</t>
  </si>
  <si>
    <t>Gpa-s/m^3</t>
  </si>
  <si>
    <t>pressure drop across the reservoir (pumping costs)</t>
  </si>
  <si>
    <t>could be cheaper to redrill than drill from scratch</t>
  </si>
  <si>
    <t>varies from author-to-author (up to 4%)</t>
  </si>
  <si>
    <t>pers. conversation, Prestidge, 2021</t>
  </si>
  <si>
    <t>0.25*Clabor + 0.01*Cwell; assume this includes pump costs</t>
  </si>
  <si>
    <t>water loss: $300/acre-ft</t>
  </si>
  <si>
    <t>a</t>
  </si>
  <si>
    <t>b</t>
  </si>
  <si>
    <t>m</t>
  </si>
  <si>
    <t>rand</t>
  </si>
  <si>
    <t>lookup</t>
  </si>
  <si>
    <t>~P50</t>
  </si>
  <si>
    <t>~P90</t>
  </si>
  <si>
    <t>NOTES</t>
  </si>
  <si>
    <t>alpha</t>
  </si>
  <si>
    <t>beta</t>
  </si>
  <si>
    <t>Tri Value</t>
  </si>
  <si>
    <t>Drawdown</t>
  </si>
  <si>
    <t>Pbeta</t>
  </si>
  <si>
    <t>Ptri</t>
  </si>
  <si>
    <t>Figure 12, Lukawski et al., 2014</t>
  </si>
  <si>
    <t>p99</t>
  </si>
  <si>
    <t>p01</t>
  </si>
  <si>
    <t>Price Index from for Q4 2009 to 2020 USD</t>
  </si>
  <si>
    <t>Simulation - Randomized NPV Model for Lightning Dock</t>
  </si>
  <si>
    <t>1. Link to Random Cell</t>
  </si>
  <si>
    <t>2. Number of bins</t>
  </si>
  <si>
    <t>Sample size</t>
  </si>
  <si>
    <t>Maximum</t>
  </si>
  <si>
    <t>Minimum</t>
  </si>
  <si>
    <t>Average Between</t>
  </si>
  <si>
    <t>and</t>
  </si>
  <si>
    <t>with 95% confidence</t>
  </si>
  <si>
    <t>Static Result</t>
  </si>
  <si>
    <t>Cumulative distribution</t>
  </si>
  <si>
    <t>Lower bound</t>
  </si>
  <si>
    <t>Counting</t>
  </si>
  <si>
    <t>cdf</t>
  </si>
  <si>
    <t>Bin</t>
  </si>
  <si>
    <t>Bin label</t>
  </si>
  <si>
    <t>Frequency</t>
  </si>
  <si>
    <t>Histogram</t>
  </si>
  <si>
    <t>Allow Redevelopment</t>
  </si>
  <si>
    <t>Units Redeveloped</t>
  </si>
  <si>
    <t>Wells Drilled or Redrilled</t>
  </si>
  <si>
    <t xml:space="preserve">Price ($/kWh) </t>
  </si>
  <si>
    <t>Electrificiation</t>
  </si>
  <si>
    <t>NREL EFS Values</t>
  </si>
  <si>
    <t>High Electrification scenarios</t>
  </si>
  <si>
    <t>Low-RE $</t>
  </si>
  <si>
    <t>Const-RE $</t>
  </si>
  <si>
    <t>Wholesale</t>
  </si>
  <si>
    <t>Multiplier</t>
  </si>
  <si>
    <t>Disruption Year</t>
  </si>
  <si>
    <t>Random Factor</t>
  </si>
  <si>
    <t>2050 value</t>
  </si>
  <si>
    <t>new 2050 value</t>
  </si>
  <si>
    <t>step change</t>
  </si>
  <si>
    <t>Rand High Elec Factor</t>
  </si>
  <si>
    <t>Current 2050 Value</t>
  </si>
  <si>
    <t>New 2050 Value</t>
  </si>
  <si>
    <t xml:space="preserve">Step Change </t>
  </si>
  <si>
    <t>Rand Disruption Year</t>
  </si>
  <si>
    <t>Factor</t>
  </si>
  <si>
    <t>Slope</t>
  </si>
  <si>
    <t xml:space="preserve">TREATING AS STEP CHANGE </t>
  </si>
  <si>
    <t>WITHOUT CHANGE IN SLOPE FOR SIMPLICITY</t>
  </si>
  <si>
    <t>Approximately Gaussian</t>
  </si>
  <si>
    <t>Mean</t>
  </si>
  <si>
    <t>Standard Dev.</t>
  </si>
  <si>
    <t>Contract rate above wholesale</t>
  </si>
  <si>
    <t>General Parameters</t>
  </si>
  <si>
    <t>Drilling learning rate</t>
  </si>
  <si>
    <t>Deterministic Model</t>
  </si>
  <si>
    <t>Base Case (with uncertainty)</t>
  </si>
  <si>
    <t>Capacity Level Change [Auto]</t>
  </si>
  <si>
    <t>Price Forecast ($/kWh)</t>
  </si>
  <si>
    <t>Contract Price ($/kWh)</t>
  </si>
  <si>
    <t>Price Deviance (Wholesale)</t>
  </si>
  <si>
    <t>Auto Renegotiated Price ($/kWh)</t>
  </si>
  <si>
    <t xml:space="preserve">    Years Since Development</t>
  </si>
  <si>
    <t>Expansion amount</t>
  </si>
  <si>
    <t>Reduction amount</t>
  </si>
  <si>
    <t>Price trigger for flexibility</t>
  </si>
  <si>
    <t>Full Flexibility</t>
  </si>
  <si>
    <t>will go up with climate change</t>
  </si>
  <si>
    <t>Step</t>
  </si>
  <si>
    <t>Add Volatility</t>
  </si>
  <si>
    <t>Drilling Costs</t>
  </si>
  <si>
    <t>Reservoir Stimulation per injection well</t>
  </si>
  <si>
    <t>Average Geothermal Gradient</t>
  </si>
  <si>
    <t>Average Well Depth (near verical, MD)</t>
  </si>
  <si>
    <t>Production Temperature (at well head)</t>
  </si>
  <si>
    <t>Wells per module</t>
  </si>
  <si>
    <t>Surface Plant Costs</t>
  </si>
  <si>
    <t>Fluid Distribution Costs</t>
  </si>
  <si>
    <t>PNM, 2014</t>
  </si>
  <si>
    <t>NREL, 2002</t>
  </si>
  <si>
    <t>Pricing Override</t>
  </si>
  <si>
    <t>Tsurface add-on</t>
  </si>
  <si>
    <t>2020 Costs</t>
  </si>
  <si>
    <t>Price Factor</t>
  </si>
  <si>
    <t>Calculated Price</t>
  </si>
  <si>
    <t xml:space="preserve"> </t>
  </si>
  <si>
    <t>Geothermal Gradient</t>
  </si>
  <si>
    <t>NEW</t>
  </si>
  <si>
    <t>See comment for adjustment to distribution</t>
  </si>
  <si>
    <t>Prob Dens</t>
  </si>
  <si>
    <t>Cost</t>
  </si>
  <si>
    <t>CDF</t>
  </si>
  <si>
    <t>ENPV</t>
  </si>
  <si>
    <t>STD(NPV)</t>
  </si>
  <si>
    <t>P05 NPV</t>
  </si>
  <si>
    <t>Divide by</t>
  </si>
  <si>
    <t>Base Case Statistics</t>
  </si>
  <si>
    <t>P50 NPV</t>
  </si>
  <si>
    <t>P95 NPV</t>
  </si>
  <si>
    <t>Labor (per module)</t>
  </si>
  <si>
    <t>Power Plant Ops &amp; Maintenance (per module)</t>
  </si>
  <si>
    <t>Field Ops &amp; Maintenance (per module)</t>
  </si>
  <si>
    <t>Total Annual O&amp;M costs (per module)</t>
  </si>
  <si>
    <t>Adv. Closed Loop</t>
  </si>
  <si>
    <t>Price Ratio</t>
  </si>
  <si>
    <t>TABLES SUPPORTING NPV CALCULATIONS</t>
  </si>
  <si>
    <t>Diff from Baseline by 2050</t>
  </si>
  <si>
    <t>Range</t>
  </si>
  <si>
    <t>Future Electrification</t>
  </si>
  <si>
    <t>Drilling &amp; Completions</t>
  </si>
  <si>
    <t>Base Case ($MM)</t>
  </si>
  <si>
    <t>Production Flow Rate per Module (7 units)</t>
  </si>
  <si>
    <t>Water cost override</t>
  </si>
  <si>
    <t xml:space="preserve">$/kW (e) </t>
  </si>
  <si>
    <t xml:space="preserve">MW (e) </t>
  </si>
  <si>
    <t>based on range of estimates from Schochet and Cunniff, 2001</t>
  </si>
  <si>
    <t>Crowell, 2014</t>
  </si>
  <si>
    <t>average for hile TG 56-14 and TG 12-7 (80, 120 K/km)</t>
  </si>
  <si>
    <t>K/km</t>
  </si>
  <si>
    <t>degrees</t>
  </si>
  <si>
    <t>Schochet, 2001</t>
  </si>
  <si>
    <t>Beckers, 2013</t>
  </si>
  <si>
    <t>POWER PLANT (Binary ORC modules)</t>
  </si>
  <si>
    <t>Inlet Temperature (brine)</t>
  </si>
  <si>
    <t>held steady for the model to simplify (otherwise, need to cross-connect with GETEM)</t>
  </si>
  <si>
    <t xml:space="preserve">    Degraded Capacity (kWh)</t>
  </si>
  <si>
    <t>PPI electric sector</t>
  </si>
  <si>
    <t>MW (electricity)</t>
  </si>
  <si>
    <t>2012 USD</t>
  </si>
  <si>
    <t>Utilities Index (12/2012)</t>
  </si>
  <si>
    <t>GETEM, 2012</t>
  </si>
  <si>
    <t>GETEM model</t>
  </si>
  <si>
    <t>Glassly 2015</t>
  </si>
  <si>
    <t>Freeman, 2018 (SAM)</t>
  </si>
  <si>
    <t>GETEM, 2006</t>
  </si>
  <si>
    <t>hr/lb to s/kg</t>
  </si>
  <si>
    <t>C</t>
  </si>
  <si>
    <t>be C0</t>
  </si>
  <si>
    <t>be C1</t>
  </si>
  <si>
    <t>be C2</t>
  </si>
  <si>
    <t>be C3</t>
  </si>
  <si>
    <t>be C4</t>
  </si>
  <si>
    <t>w-hr/lb (left), w-s/kg (right)</t>
  </si>
  <si>
    <t>reservoir temp-loss to well, assume no loss between GF and working fluid</t>
  </si>
  <si>
    <t>Units per module</t>
  </si>
  <si>
    <t>Climeon example</t>
  </si>
  <si>
    <t>kW</t>
  </si>
  <si>
    <t>Expected Net Production</t>
  </si>
  <si>
    <t>Required Flow Per Module</t>
  </si>
  <si>
    <t>=</t>
  </si>
  <si>
    <t>F</t>
  </si>
  <si>
    <t>btu/lb</t>
  </si>
  <si>
    <t>btu/lb-R</t>
  </si>
  <si>
    <t>C6</t>
  </si>
  <si>
    <t>C5</t>
  </si>
  <si>
    <t>C4</t>
  </si>
  <si>
    <t>C3</t>
  </si>
  <si>
    <t>C2</t>
  </si>
  <si>
    <t>C1</t>
  </si>
  <si>
    <t>C0</t>
  </si>
  <si>
    <t>enthalpy</t>
  </si>
  <si>
    <t>entropy</t>
  </si>
  <si>
    <t>matches Climeon specs</t>
  </si>
  <si>
    <t>Parasitic Pumping</t>
  </si>
  <si>
    <t>kw/module</t>
  </si>
  <si>
    <t>GETEM predicts ~60 kW for injection and production pumps</t>
  </si>
  <si>
    <t>7.5%; 10% estimated cooling potentially high, could be as low as 5%</t>
  </si>
  <si>
    <t>area is already developed and explored, normally ~20% (Glassley 2015)</t>
  </si>
  <si>
    <t>Net Brine Effectiveness (be)</t>
  </si>
  <si>
    <t xml:space="preserve">    Declined Wellhead Temperature (degrees)</t>
  </si>
  <si>
    <t xml:space="preserve">    Updated Brine Effectiveness  (w-s/kg)</t>
  </si>
  <si>
    <t>Property calculations have the form:</t>
  </si>
  <si>
    <t>Property = C6*T^6+C5*T^5+C4*T^4+C3*T^3+C2*T^2+C1*T+C0. where T is F</t>
  </si>
  <si>
    <t>Saturated Water (40 - 500F)</t>
  </si>
  <si>
    <t>Pressure</t>
  </si>
  <si>
    <t>psia</t>
  </si>
  <si>
    <t>specific vol</t>
  </si>
  <si>
    <t>ft^3/lb</t>
  </si>
  <si>
    <t>Cp</t>
  </si>
  <si>
    <t>btu/lb-F</t>
  </si>
  <si>
    <t>T</t>
  </si>
  <si>
    <t>k</t>
  </si>
  <si>
    <t>btu/hr-ft-F</t>
  </si>
  <si>
    <t>FROM GETEM:</t>
  </si>
  <si>
    <t>GF in:</t>
  </si>
  <si>
    <t>Tgf=</t>
  </si>
  <si>
    <t>h,f</t>
  </si>
  <si>
    <t>s,f</t>
  </si>
  <si>
    <t>GF,ex:</t>
  </si>
  <si>
    <t>T,out</t>
  </si>
  <si>
    <t>T,qz=</t>
  </si>
  <si>
    <t>T,ch=</t>
  </si>
  <si>
    <t>kJ/kg</t>
  </si>
  <si>
    <t>ballpark figure, uses MWth determined using efficiency estimate of 8%</t>
  </si>
  <si>
    <t>utilization efficiency</t>
  </si>
  <si>
    <t>Beckers, 2016, p39-40 (subcritical, ~15degC)</t>
  </si>
  <si>
    <t>Learning Rate</t>
  </si>
  <si>
    <t>Well</t>
  </si>
  <si>
    <t>Rate</t>
  </si>
  <si>
    <t>Ratio Cost vs Well 1</t>
  </si>
  <si>
    <t>Carbon Tax**</t>
  </si>
  <si>
    <t>** impacts pricing, which is changed every year</t>
  </si>
  <si>
    <t>Electrification**</t>
  </si>
  <si>
    <t>2050 prices compared to 2020 Base Case</t>
  </si>
  <si>
    <t>$C$73+(E71*$J$58)</t>
  </si>
  <si>
    <t>Ambient Temperature</t>
  </si>
  <si>
    <t>$3M</t>
  </si>
  <si>
    <t>$1M</t>
  </si>
  <si>
    <t>Low ($M)</t>
  </si>
  <si>
    <t>High ($M)</t>
  </si>
  <si>
    <t>Range ($M)</t>
  </si>
  <si>
    <t>Wells per Module</t>
  </si>
  <si>
    <t>Units per Module</t>
  </si>
  <si>
    <t>Output per Unit</t>
  </si>
  <si>
    <t>pers. comm., Prestidge</t>
  </si>
  <si>
    <t>PDF Look-up</t>
  </si>
  <si>
    <t>defaults to 100 if redevelopment not allowed</t>
  </si>
  <si>
    <t>w-hr/lb, w-s/kg; GETEM</t>
  </si>
  <si>
    <r>
      <t>% Difference from NPV</t>
    </r>
    <r>
      <rPr>
        <b/>
        <vertAlign val="subscript"/>
        <sz val="12"/>
        <rFont val="Arial"/>
        <family val="2"/>
      </rPr>
      <t>S</t>
    </r>
  </si>
  <si>
    <t>Potential Redevelopment</t>
  </si>
  <si>
    <t>Redevelopment Balance</t>
  </si>
  <si>
    <t>Decommission Flag</t>
  </si>
  <si>
    <t>Total Capacity Change (kWh)</t>
  </si>
  <si>
    <t>Full Flexibility Scenario</t>
  </si>
  <si>
    <t>STANFORD GEOTHERMAL WORKSHOP MODEL</t>
  </si>
  <si>
    <t>https://www.eia.gov/outlooks/steo/data/browser/#/?v=21&amp;f=Q&amp;s=&amp;start=199701&amp;end=202204&amp;map=&amp;linechart=~ESICU_MTN&amp;ctype=linechart&amp;maptype=0&amp;id=</t>
  </si>
  <si>
    <t>Value1</t>
  </si>
  <si>
    <t>Percentile1</t>
  </si>
  <si>
    <t>Value2</t>
  </si>
  <si>
    <t>Percentile2</t>
  </si>
  <si>
    <t>Zscore</t>
  </si>
  <si>
    <t>Std Dev</t>
  </si>
  <si>
    <t>PDF</t>
  </si>
  <si>
    <t>Temp</t>
  </si>
  <si>
    <t>Reservoir Temperature</t>
  </si>
  <si>
    <t>Gradient</t>
  </si>
  <si>
    <t>N=5000</t>
  </si>
  <si>
    <t>Climeon</t>
  </si>
  <si>
    <t>Redevelop Only Case Statistics</t>
  </si>
  <si>
    <t>Redevelop Scenario</t>
  </si>
  <si>
    <t>Restimulation Scenario</t>
  </si>
  <si>
    <t>Restim Only Case Statistics</t>
  </si>
  <si>
    <t>Restim &amp; Grow Scenario</t>
  </si>
  <si>
    <t>Stimulate instead</t>
  </si>
  <si>
    <t>Restimulate &amp; Grow</t>
  </si>
  <si>
    <t>Max Modules</t>
  </si>
  <si>
    <t>Min Modules</t>
  </si>
  <si>
    <t>Change to 20.72 for a forced output of 1.050 Mwe</t>
  </si>
  <si>
    <t>estimated from Fig13, Lukawski 2014</t>
  </si>
  <si>
    <t>Ui/U1</t>
  </si>
  <si>
    <t>log_2 Ui/U1</t>
  </si>
  <si>
    <t>i (well)</t>
  </si>
  <si>
    <t>log_2 (i)</t>
  </si>
  <si>
    <t>Learning elasticity</t>
  </si>
  <si>
    <t>SKEW(NPV)</t>
  </si>
  <si>
    <t>KURT(NPV)</t>
  </si>
  <si>
    <t>Restimulation &amp; Growth</t>
  </si>
  <si>
    <t>Redevelopment Only</t>
  </si>
  <si>
    <t>Restimulation Only</t>
  </si>
  <si>
    <t>Restimulation &amp; No Growth</t>
  </si>
  <si>
    <t>Full Flexibility &amp; No Growth</t>
  </si>
  <si>
    <t>average for wells TG 56-14 and TG 12-7 (80, 120 K/km)</t>
  </si>
  <si>
    <t>percent</t>
  </si>
  <si>
    <t>Fixed Net Power Output</t>
  </si>
  <si>
    <t>Electricity price premium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</si>
</sst>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£&quot;#,##0;[Red]\-&quot;£&quot;#,##0"/>
    <numFmt numFmtId="165" formatCode="0.0%"/>
    <numFmt numFmtId="166" formatCode="&quot;$&quot;#,##0.00"/>
    <numFmt numFmtId="167" formatCode="&quot;$&quot;#,##0"/>
    <numFmt numFmtId="168" formatCode="0.0"/>
    <numFmt numFmtId="169" formatCode="0.000"/>
    <numFmt numFmtId="170" formatCode="#0.0"/>
    <numFmt numFmtId="171" formatCode="0.000000"/>
    <numFmt numFmtId="172" formatCode="_(&quot;$&quot;* #,##0_);_(&quot;$&quot;* \(#,##0\);_(&quot;$&quot;* &quot;-&quot;??_);_(@_)"/>
    <numFmt numFmtId="173" formatCode="0.0000"/>
    <numFmt numFmtId="174" formatCode="&quot;$&quot;0.00E+00"/>
    <numFmt numFmtId="175" formatCode="0.0000000"/>
    <numFmt numFmtId="176" formatCode="&quot;$&quot;0.0&quot;MM&quot;"/>
    <numFmt numFmtId="177" formatCode="0.0000E+00"/>
    <numFmt numFmtId="178" formatCode="0.000E+00"/>
    <numFmt numFmtId="179" formatCode="&quot;$&quot;#,##0.0"/>
  </numFmts>
  <fonts count="3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sz val="12"/>
      <color rgb="FFFA7D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trike/>
      <sz val="1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1"/>
      <color rgb="FF9C5700"/>
      <name val="Calibri"/>
      <family val="2"/>
      <scheme val="minor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6"/>
      <name val="Arial"/>
      <family val="2"/>
    </font>
    <font>
      <sz val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vertAlign val="subscript"/>
      <sz val="12"/>
      <name val="Arial"/>
      <family val="2"/>
    </font>
    <font>
      <i/>
      <sz val="11"/>
      <color rgb="FF7F7F7F"/>
      <name val="Calibri"/>
      <family val="2"/>
      <scheme val="minor"/>
    </font>
    <font>
      <sz val="14"/>
      <name val="Arial"/>
      <family val="2"/>
    </font>
    <font>
      <sz val="11"/>
      <color rgb="FF3F3F3F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EB9C"/>
      </patternFill>
    </fill>
    <fill>
      <patternFill patternType="solid">
        <fgColor rgb="FFFFCCCC"/>
        <bgColor indexed="64"/>
      </patternFill>
    </fill>
    <fill>
      <patternFill patternType="solid">
        <fgColor theme="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5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3F3F3F"/>
      </left>
      <right/>
      <top/>
      <bottom style="thin">
        <color rgb="FF3F3F3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3F3F3F"/>
      </left>
      <right style="thin">
        <color rgb="FF3F3F3F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3">
    <xf numFmtId="0" fontId="0" fillId="0" borderId="0"/>
    <xf numFmtId="0" fontId="7" fillId="2" borderId="1" applyNumberFormat="0" applyAlignment="0" applyProtection="0"/>
    <xf numFmtId="0" fontId="8" fillId="3" borderId="1" applyNumberFormat="0" applyAlignment="0" applyProtection="0"/>
    <xf numFmtId="44" fontId="10" fillId="0" borderId="0" applyFont="0" applyFill="0" applyBorder="0" applyAlignment="0" applyProtection="0"/>
    <xf numFmtId="0" fontId="11" fillId="6" borderId="0" applyNumberFormat="0" applyBorder="0" applyAlignment="0" applyProtection="0"/>
    <xf numFmtId="0" fontId="12" fillId="2" borderId="11" applyNumberFormat="0" applyAlignment="0" applyProtection="0"/>
    <xf numFmtId="0" fontId="16" fillId="10" borderId="0" applyNumberFormat="0" applyBorder="0" applyAlignment="0" applyProtection="0"/>
    <xf numFmtId="0" fontId="18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25" fillId="12" borderId="0" applyNumberFormat="0" applyBorder="0" applyAlignment="0" applyProtection="0"/>
    <xf numFmtId="0" fontId="26" fillId="0" borderId="28" applyNumberFormat="0" applyFill="0" applyAlignment="0" applyProtection="0"/>
    <xf numFmtId="0" fontId="2" fillId="21" borderId="0" applyNumberFormat="0" applyBorder="0" applyAlignment="0" applyProtection="0"/>
    <xf numFmtId="0" fontId="34" fillId="0" borderId="0" applyNumberFormat="0" applyFill="0" applyBorder="0" applyAlignment="0" applyProtection="0"/>
  </cellStyleXfs>
  <cellXfs count="345">
    <xf numFmtId="0" fontId="0" fillId="0" borderId="0" xfId="0"/>
    <xf numFmtId="164" fontId="0" fillId="0" borderId="0" xfId="0" applyNumberFormat="1"/>
    <xf numFmtId="167" fontId="0" fillId="0" borderId="0" xfId="0" applyNumberFormat="1"/>
    <xf numFmtId="0" fontId="0" fillId="0" borderId="2" xfId="0" applyBorder="1"/>
    <xf numFmtId="0" fontId="8" fillId="3" borderId="2" xfId="2" applyBorder="1"/>
    <xf numFmtId="0" fontId="5" fillId="4" borderId="2" xfId="0" applyFont="1" applyFill="1" applyBorder="1"/>
    <xf numFmtId="166" fontId="0" fillId="0" borderId="2" xfId="0" applyNumberFormat="1" applyBorder="1"/>
    <xf numFmtId="8" fontId="0" fillId="0" borderId="2" xfId="0" applyNumberFormat="1" applyBorder="1"/>
    <xf numFmtId="0" fontId="4" fillId="0" borderId="0" xfId="0" applyFont="1"/>
    <xf numFmtId="0" fontId="9" fillId="5" borderId="0" xfId="0" applyFont="1" applyFill="1" applyBorder="1" applyAlignment="1">
      <alignment vertical="center"/>
    </xf>
    <xf numFmtId="0" fontId="9" fillId="5" borderId="3" xfId="0" applyFont="1" applyFill="1" applyBorder="1" applyAlignment="1">
      <alignment vertical="center"/>
    </xf>
    <xf numFmtId="0" fontId="9" fillId="5" borderId="4" xfId="0" applyFont="1" applyFill="1" applyBorder="1" applyAlignment="1">
      <alignment vertical="center"/>
    </xf>
    <xf numFmtId="0" fontId="9" fillId="5" borderId="6" xfId="0" applyFont="1" applyFill="1" applyBorder="1" applyAlignment="1">
      <alignment vertical="center"/>
    </xf>
    <xf numFmtId="0" fontId="9" fillId="5" borderId="5" xfId="0" applyFont="1" applyFill="1" applyBorder="1" applyAlignment="1">
      <alignment vertical="center"/>
    </xf>
    <xf numFmtId="0" fontId="9" fillId="5" borderId="7" xfId="0" applyFont="1" applyFill="1" applyBorder="1" applyAlignment="1">
      <alignment vertical="center"/>
    </xf>
    <xf numFmtId="0" fontId="4" fillId="0" borderId="2" xfId="0" applyFont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3" fillId="0" borderId="0" xfId="0" applyFont="1"/>
    <xf numFmtId="0" fontId="11" fillId="7" borderId="2" xfId="4" applyFill="1" applyBorder="1"/>
    <xf numFmtId="44" fontId="0" fillId="0" borderId="0" xfId="0" applyNumberFormat="1" applyAlignment="1">
      <alignment horizontal="center"/>
    </xf>
    <xf numFmtId="169" fontId="0" fillId="0" borderId="2" xfId="0" applyNumberFormat="1" applyBorder="1"/>
    <xf numFmtId="0" fontId="5" fillId="8" borderId="12" xfId="0" applyFont="1" applyFill="1" applyBorder="1"/>
    <xf numFmtId="11" fontId="0" fillId="0" borderId="2" xfId="0" applyNumberFormat="1" applyBorder="1" applyAlignment="1">
      <alignment horizontal="center"/>
    </xf>
    <xf numFmtId="0" fontId="0" fillId="9" borderId="2" xfId="0" applyFill="1" applyBorder="1" applyAlignment="1">
      <alignment horizontal="center"/>
    </xf>
    <xf numFmtId="44" fontId="0" fillId="0" borderId="2" xfId="3" applyFont="1" applyBorder="1" applyAlignment="1">
      <alignment horizontal="center"/>
    </xf>
    <xf numFmtId="1" fontId="0" fillId="0" borderId="2" xfId="0" applyNumberFormat="1" applyBorder="1"/>
    <xf numFmtId="0" fontId="0" fillId="0" borderId="2" xfId="0" applyFill="1" applyBorder="1"/>
    <xf numFmtId="0" fontId="4" fillId="0" borderId="2" xfId="0" applyFont="1" applyFill="1" applyBorder="1"/>
    <xf numFmtId="0" fontId="4" fillId="0" borderId="14" xfId="0" applyFont="1" applyBorder="1"/>
    <xf numFmtId="0" fontId="0" fillId="0" borderId="0" xfId="0" applyBorder="1" applyAlignment="1"/>
    <xf numFmtId="0" fontId="0" fillId="0" borderId="0" xfId="0" applyBorder="1"/>
    <xf numFmtId="1" fontId="0" fillId="0" borderId="2" xfId="0" applyNumberFormat="1" applyBorder="1" applyAlignment="1">
      <alignment horizontal="center"/>
    </xf>
    <xf numFmtId="0" fontId="4" fillId="0" borderId="14" xfId="0" applyFont="1" applyFill="1" applyBorder="1"/>
    <xf numFmtId="0" fontId="12" fillId="2" borderId="19" xfId="5" applyBorder="1"/>
    <xf numFmtId="0" fontId="0" fillId="0" borderId="2" xfId="0" applyNumberFormat="1" applyBorder="1" applyAlignment="1">
      <alignment horizontal="center"/>
    </xf>
    <xf numFmtId="2" fontId="7" fillId="2" borderId="2" xfId="1" applyNumberFormat="1" applyBorder="1" applyAlignment="1">
      <alignment horizontal="center"/>
    </xf>
    <xf numFmtId="44" fontId="0" fillId="0" borderId="2" xfId="0" applyNumberFormat="1" applyBorder="1" applyAlignment="1">
      <alignment horizontal="center"/>
    </xf>
    <xf numFmtId="0" fontId="12" fillId="0" borderId="2" xfId="5" applyFill="1" applyBorder="1"/>
    <xf numFmtId="0" fontId="12" fillId="2" borderId="2" xfId="5" applyBorder="1"/>
    <xf numFmtId="9" fontId="4" fillId="0" borderId="2" xfId="0" applyNumberFormat="1" applyFont="1" applyBorder="1" applyAlignment="1">
      <alignment horizontal="center"/>
    </xf>
    <xf numFmtId="165" fontId="4" fillId="0" borderId="2" xfId="0" applyNumberFormat="1" applyFont="1" applyBorder="1" applyAlignment="1">
      <alignment horizontal="center"/>
    </xf>
    <xf numFmtId="0" fontId="12" fillId="2" borderId="23" xfId="5" applyBorder="1"/>
    <xf numFmtId="44" fontId="7" fillId="2" borderId="2" xfId="1" applyNumberFormat="1" applyBorder="1" applyAlignment="1">
      <alignment horizontal="center"/>
    </xf>
    <xf numFmtId="0" fontId="4" fillId="0" borderId="0" xfId="0" applyFont="1" applyBorder="1"/>
    <xf numFmtId="0" fontId="6" fillId="0" borderId="0" xfId="0" applyFont="1" applyFill="1" applyBorder="1"/>
    <xf numFmtId="0" fontId="9" fillId="5" borderId="8" xfId="0" applyFont="1" applyFill="1" applyBorder="1" applyAlignment="1">
      <alignment vertical="center"/>
    </xf>
    <xf numFmtId="17" fontId="9" fillId="5" borderId="9" xfId="0" applyNumberFormat="1" applyFont="1" applyFill="1" applyBorder="1" applyAlignment="1">
      <alignment horizontal="left" vertical="center"/>
    </xf>
    <xf numFmtId="0" fontId="9" fillId="5" borderId="10" xfId="0" applyFont="1" applyFill="1" applyBorder="1" applyAlignment="1">
      <alignment vertical="center"/>
    </xf>
    <xf numFmtId="0" fontId="3" fillId="5" borderId="0" xfId="0" applyFont="1" applyFill="1" applyBorder="1" applyAlignment="1">
      <alignment vertical="center"/>
    </xf>
    <xf numFmtId="0" fontId="4" fillId="9" borderId="2" xfId="0" applyFont="1" applyFill="1" applyBorder="1" applyAlignment="1">
      <alignment horizontal="center"/>
    </xf>
    <xf numFmtId="0" fontId="20" fillId="5" borderId="0" xfId="0" applyFont="1" applyFill="1" applyBorder="1" applyAlignment="1">
      <alignment vertical="center"/>
    </xf>
    <xf numFmtId="170" fontId="17" fillId="0" borderId="2" xfId="0" applyNumberFormat="1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/>
    </xf>
    <xf numFmtId="168" fontId="0" fillId="0" borderId="14" xfId="0" applyNumberFormat="1" applyBorder="1" applyAlignment="1">
      <alignment horizontal="center"/>
    </xf>
    <xf numFmtId="0" fontId="0" fillId="0" borderId="0" xfId="0" applyNumberFormat="1"/>
    <xf numFmtId="2" fontId="0" fillId="0" borderId="0" xfId="0" applyNumberFormat="1"/>
    <xf numFmtId="4" fontId="0" fillId="0" borderId="0" xfId="0" applyNumberFormat="1"/>
    <xf numFmtId="0" fontId="13" fillId="0" borderId="2" xfId="0" applyFont="1" applyBorder="1"/>
    <xf numFmtId="0" fontId="4" fillId="0" borderId="24" xfId="0" applyFont="1" applyBorder="1"/>
    <xf numFmtId="0" fontId="18" fillId="0" borderId="0" xfId="7" applyBorder="1"/>
    <xf numFmtId="0" fontId="4" fillId="0" borderId="8" xfId="0" applyFont="1" applyBorder="1"/>
    <xf numFmtId="0" fontId="0" fillId="0" borderId="24" xfId="0" applyBorder="1"/>
    <xf numFmtId="0" fontId="11" fillId="6" borderId="0" xfId="4"/>
    <xf numFmtId="0" fontId="5" fillId="0" borderId="0" xfId="0" applyFont="1"/>
    <xf numFmtId="0" fontId="21" fillId="6" borderId="0" xfId="4" applyFont="1"/>
    <xf numFmtId="0" fontId="12" fillId="2" borderId="11" xfId="5"/>
    <xf numFmtId="1" fontId="7" fillId="2" borderId="21" xfId="1" applyNumberFormat="1" applyBorder="1" applyAlignment="1">
      <alignment horizontal="center"/>
    </xf>
    <xf numFmtId="0" fontId="0" fillId="0" borderId="0" xfId="0" applyFill="1"/>
    <xf numFmtId="0" fontId="4" fillId="0" borderId="0" xfId="0" applyFont="1" applyFill="1" applyBorder="1"/>
    <xf numFmtId="9" fontId="0" fillId="0" borderId="2" xfId="8" applyFont="1" applyBorder="1" applyAlignment="1">
      <alignment horizontal="center"/>
    </xf>
    <xf numFmtId="0" fontId="16" fillId="0" borderId="0" xfId="6" applyFill="1" applyBorder="1" applyAlignment="1"/>
    <xf numFmtId="44" fontId="0" fillId="0" borderId="14" xfId="3" applyFont="1" applyBorder="1" applyAlignment="1">
      <alignment horizontal="center"/>
    </xf>
    <xf numFmtId="0" fontId="4" fillId="0" borderId="14" xfId="0" applyNumberFormat="1" applyFont="1" applyBorder="1" applyAlignment="1">
      <alignment horizontal="center"/>
    </xf>
    <xf numFmtId="0" fontId="0" fillId="0" borderId="14" xfId="0" applyBorder="1"/>
    <xf numFmtId="0" fontId="12" fillId="2" borderId="25" xfId="5" applyBorder="1"/>
    <xf numFmtId="44" fontId="7" fillId="2" borderId="14" xfId="1" applyNumberFormat="1" applyBorder="1" applyAlignment="1">
      <alignment horizontal="center"/>
    </xf>
    <xf numFmtId="0" fontId="4" fillId="11" borderId="2" xfId="0" applyFont="1" applyFill="1" applyBorder="1"/>
    <xf numFmtId="0" fontId="18" fillId="0" borderId="0" xfId="7"/>
    <xf numFmtId="0" fontId="5" fillId="9" borderId="12" xfId="0" applyFont="1" applyFill="1" applyBorder="1" applyAlignment="1">
      <alignment horizontal="center"/>
    </xf>
    <xf numFmtId="0" fontId="4" fillId="0" borderId="0" xfId="0" applyNumberFormat="1" applyFont="1"/>
    <xf numFmtId="0" fontId="5" fillId="0" borderId="2" xfId="0" applyFont="1" applyFill="1" applyBorder="1"/>
    <xf numFmtId="168" fontId="0" fillId="0" borderId="0" xfId="0" applyNumberFormat="1"/>
    <xf numFmtId="1" fontId="0" fillId="0" borderId="0" xfId="0" applyNumberFormat="1"/>
    <xf numFmtId="0" fontId="4" fillId="0" borderId="7" xfId="0" applyFont="1" applyFill="1" applyBorder="1"/>
    <xf numFmtId="6" fontId="0" fillId="0" borderId="0" xfId="0" applyNumberFormat="1"/>
    <xf numFmtId="2" fontId="0" fillId="0" borderId="0" xfId="0" applyNumberFormat="1" applyAlignment="1">
      <alignment horizontal="center"/>
    </xf>
    <xf numFmtId="172" fontId="0" fillId="0" borderId="0" xfId="3" applyNumberFormat="1" applyFont="1"/>
    <xf numFmtId="0" fontId="0" fillId="0" borderId="0" xfId="0" applyAlignment="1">
      <alignment horizontal="right"/>
    </xf>
    <xf numFmtId="9" fontId="0" fillId="0" borderId="0" xfId="0" applyNumberFormat="1" applyAlignment="1">
      <alignment horizontal="right"/>
    </xf>
    <xf numFmtId="8" fontId="0" fillId="0" borderId="2" xfId="0" applyNumberFormat="1" applyBorder="1" applyAlignment="1">
      <alignment horizontal="right"/>
    </xf>
    <xf numFmtId="0" fontId="4" fillId="0" borderId="0" xfId="0" applyFont="1" applyAlignment="1">
      <alignment horizontal="right"/>
    </xf>
    <xf numFmtId="171" fontId="0" fillId="0" borderId="0" xfId="0" applyNumberFormat="1" applyAlignment="1">
      <alignment horizontal="right"/>
    </xf>
    <xf numFmtId="44" fontId="0" fillId="0" borderId="2" xfId="3" applyFont="1" applyBorder="1" applyAlignment="1">
      <alignment horizontal="right"/>
    </xf>
    <xf numFmtId="8" fontId="0" fillId="0" borderId="0" xfId="0" applyNumberFormat="1" applyBorder="1" applyAlignment="1">
      <alignment horizontal="right"/>
    </xf>
    <xf numFmtId="44" fontId="7" fillId="2" borderId="1" xfId="1" applyNumberFormat="1" applyAlignment="1"/>
    <xf numFmtId="165" fontId="0" fillId="0" borderId="2" xfId="8" applyNumberFormat="1" applyFont="1" applyBorder="1" applyAlignment="1">
      <alignment horizontal="right"/>
    </xf>
    <xf numFmtId="9" fontId="0" fillId="0" borderId="14" xfId="0" applyNumberFormat="1" applyBorder="1" applyAlignment="1">
      <alignment horizontal="right"/>
    </xf>
    <xf numFmtId="9" fontId="0" fillId="0" borderId="2" xfId="0" applyNumberFormat="1" applyBorder="1" applyAlignment="1">
      <alignment horizontal="right"/>
    </xf>
    <xf numFmtId="2" fontId="13" fillId="0" borderId="0" xfId="0" applyNumberFormat="1" applyFont="1" applyAlignment="1">
      <alignment horizontal="right"/>
    </xf>
    <xf numFmtId="9" fontId="13" fillId="0" borderId="0" xfId="0" applyNumberFormat="1" applyFont="1" applyAlignment="1">
      <alignment horizontal="right"/>
    </xf>
    <xf numFmtId="9" fontId="4" fillId="0" borderId="2" xfId="0" applyNumberFormat="1" applyFont="1" applyBorder="1" applyAlignment="1">
      <alignment horizontal="right"/>
    </xf>
    <xf numFmtId="1" fontId="7" fillId="2" borderId="1" xfId="1" applyNumberFormat="1" applyAlignment="1">
      <alignment horizontal="right"/>
    </xf>
    <xf numFmtId="0" fontId="25" fillId="12" borderId="0" xfId="9"/>
    <xf numFmtId="44" fontId="14" fillId="0" borderId="2" xfId="3" applyFont="1" applyBorder="1" applyAlignment="1">
      <alignment horizontal="right"/>
    </xf>
    <xf numFmtId="0" fontId="4" fillId="9" borderId="2" xfId="0" applyFont="1" applyFill="1" applyBorder="1" applyAlignment="1">
      <alignment horizontal="right"/>
    </xf>
    <xf numFmtId="11" fontId="0" fillId="0" borderId="0" xfId="0" applyNumberFormat="1"/>
    <xf numFmtId="0" fontId="11" fillId="6" borderId="2" xfId="4" applyBorder="1"/>
    <xf numFmtId="2" fontId="0" fillId="0" borderId="0" xfId="0" applyNumberFormat="1" applyAlignment="1">
      <alignment horizontal="right"/>
    </xf>
    <xf numFmtId="9" fontId="0" fillId="0" borderId="0" xfId="8" applyFont="1" applyAlignment="1">
      <alignment horizontal="right"/>
    </xf>
    <xf numFmtId="165" fontId="0" fillId="0" borderId="0" xfId="8" applyNumberFormat="1" applyFont="1" applyAlignment="1">
      <alignment horizontal="right"/>
    </xf>
    <xf numFmtId="0" fontId="4" fillId="13" borderId="2" xfId="0" applyFont="1" applyFill="1" applyBorder="1"/>
    <xf numFmtId="9" fontId="4" fillId="7" borderId="2" xfId="8" applyFont="1" applyFill="1" applyBorder="1"/>
    <xf numFmtId="0" fontId="4" fillId="15" borderId="2" xfId="0" applyFont="1" applyFill="1" applyBorder="1" applyAlignment="1">
      <alignment horizontal="center"/>
    </xf>
    <xf numFmtId="0" fontId="4" fillId="0" borderId="16" xfId="0" applyFont="1" applyBorder="1"/>
    <xf numFmtId="173" fontId="0" fillId="0" borderId="0" xfId="0" applyNumberFormat="1"/>
    <xf numFmtId="0" fontId="11" fillId="14" borderId="2" xfId="4" applyFill="1" applyBorder="1"/>
    <xf numFmtId="0" fontId="11" fillId="16" borderId="2" xfId="4" applyFill="1" applyBorder="1"/>
    <xf numFmtId="0" fontId="8" fillId="3" borderId="1" xfId="2"/>
    <xf numFmtId="0" fontId="0" fillId="17" borderId="0" xfId="0" applyFill="1"/>
    <xf numFmtId="0" fontId="0" fillId="0" borderId="2" xfId="8" applyNumberFormat="1" applyFont="1" applyBorder="1" applyAlignment="1">
      <alignment horizontal="center"/>
    </xf>
    <xf numFmtId="0" fontId="4" fillId="0" borderId="0" xfId="0" applyFont="1" applyBorder="1" applyAlignment="1"/>
    <xf numFmtId="0" fontId="0" fillId="0" borderId="0" xfId="0"/>
    <xf numFmtId="168" fontId="7" fillId="2" borderId="26" xfId="1" applyNumberFormat="1" applyBorder="1" applyAlignment="1">
      <alignment horizontal="right"/>
    </xf>
    <xf numFmtId="0" fontId="0" fillId="0" borderId="2" xfId="3" applyNumberFormat="1" applyFont="1" applyFill="1" applyBorder="1" applyAlignment="1">
      <alignment horizontal="right"/>
    </xf>
    <xf numFmtId="0" fontId="4" fillId="0" borderId="0" xfId="0" applyFont="1"/>
    <xf numFmtId="11" fontId="0" fillId="0" borderId="2" xfId="8" applyNumberFormat="1" applyFont="1" applyBorder="1" applyAlignment="1">
      <alignment horizontal="center"/>
    </xf>
    <xf numFmtId="0" fontId="0" fillId="11" borderId="2" xfId="8" applyNumberFormat="1" applyFont="1" applyFill="1" applyBorder="1" applyAlignment="1">
      <alignment horizontal="center"/>
    </xf>
    <xf numFmtId="0" fontId="0" fillId="0" borderId="0" xfId="0" applyFont="1" applyFill="1" applyBorder="1"/>
    <xf numFmtId="0" fontId="0" fillId="18" borderId="0" xfId="0" applyFill="1"/>
    <xf numFmtId="1" fontId="0" fillId="0" borderId="0" xfId="0" applyNumberFormat="1" applyBorder="1" applyAlignment="1">
      <alignment horizontal="center"/>
    </xf>
    <xf numFmtId="0" fontId="4" fillId="0" borderId="22" xfId="0" applyFont="1" applyFill="1" applyBorder="1"/>
    <xf numFmtId="0" fontId="12" fillId="2" borderId="27" xfId="5" applyBorder="1"/>
    <xf numFmtId="0" fontId="4" fillId="18" borderId="0" xfId="0" applyFont="1" applyFill="1"/>
    <xf numFmtId="0" fontId="4" fillId="0" borderId="0" xfId="0" applyFont="1"/>
    <xf numFmtId="0" fontId="0" fillId="0" borderId="0" xfId="0"/>
    <xf numFmtId="44" fontId="0" fillId="0" borderId="0" xfId="3" applyFont="1"/>
    <xf numFmtId="167" fontId="0" fillId="0" borderId="2" xfId="0" applyNumberFormat="1" applyBorder="1"/>
    <xf numFmtId="0" fontId="8" fillId="19" borderId="1" xfId="2" applyFill="1"/>
    <xf numFmtId="0" fontId="4" fillId="0" borderId="0" xfId="0" applyFont="1"/>
    <xf numFmtId="0" fontId="0" fillId="0" borderId="0" xfId="0"/>
    <xf numFmtId="169" fontId="0" fillId="0" borderId="0" xfId="0" applyNumberFormat="1"/>
    <xf numFmtId="0" fontId="4" fillId="4" borderId="0" xfId="0" applyFont="1" applyFill="1"/>
    <xf numFmtId="0" fontId="0" fillId="4" borderId="0" xfId="0" applyFill="1"/>
    <xf numFmtId="0" fontId="0" fillId="0" borderId="0" xfId="0" applyFill="1" applyBorder="1"/>
    <xf numFmtId="0" fontId="5" fillId="0" borderId="0" xfId="0" applyFont="1" applyFill="1" applyBorder="1"/>
    <xf numFmtId="0" fontId="8" fillId="0" borderId="0" xfId="2" applyFill="1" applyBorder="1"/>
    <xf numFmtId="0" fontId="4" fillId="0" borderId="0" xfId="0" applyFont="1" applyFill="1" applyBorder="1" applyAlignment="1"/>
    <xf numFmtId="0" fontId="12" fillId="0" borderId="0" xfId="5" applyFill="1" applyBorder="1"/>
    <xf numFmtId="0" fontId="0" fillId="0" borderId="0" xfId="0" applyNumberForma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44" fontId="7" fillId="0" borderId="0" xfId="1" applyNumberFormat="1" applyFill="1" applyBorder="1" applyAlignment="1">
      <alignment horizontal="center"/>
    </xf>
    <xf numFmtId="168" fontId="0" fillId="0" borderId="0" xfId="0" applyNumberFormat="1" applyFill="1" applyBorder="1"/>
    <xf numFmtId="1" fontId="0" fillId="0" borderId="0" xfId="0" applyNumberFormat="1" applyFill="1" applyBorder="1"/>
    <xf numFmtId="9" fontId="0" fillId="0" borderId="0" xfId="0" applyNumberFormat="1" applyFill="1" applyBorder="1" applyAlignment="1">
      <alignment horizontal="right"/>
    </xf>
    <xf numFmtId="2" fontId="13" fillId="0" borderId="0" xfId="0" applyNumberFormat="1" applyFont="1" applyFill="1" applyBorder="1" applyAlignment="1">
      <alignment horizontal="right"/>
    </xf>
    <xf numFmtId="9" fontId="13" fillId="0" borderId="0" xfId="0" applyNumberFormat="1" applyFont="1" applyFill="1" applyBorder="1" applyAlignment="1">
      <alignment horizontal="right"/>
    </xf>
    <xf numFmtId="9" fontId="4" fillId="0" borderId="0" xfId="0" applyNumberFormat="1" applyFont="1" applyFill="1" applyBorder="1" applyAlignment="1">
      <alignment horizontal="right"/>
    </xf>
    <xf numFmtId="169" fontId="7" fillId="0" borderId="0" xfId="1" applyNumberFormat="1" applyFill="1" applyBorder="1"/>
    <xf numFmtId="169" fontId="0" fillId="0" borderId="0" xfId="0" applyNumberFormat="1" applyFill="1" applyBorder="1"/>
    <xf numFmtId="166" fontId="0" fillId="0" borderId="0" xfId="0" applyNumberFormat="1" applyFill="1" applyBorder="1"/>
    <xf numFmtId="8" fontId="0" fillId="0" borderId="0" xfId="0" applyNumberFormat="1" applyFill="1" applyBorder="1"/>
    <xf numFmtId="167" fontId="0" fillId="0" borderId="0" xfId="0" applyNumberFormat="1" applyFill="1" applyBorder="1"/>
    <xf numFmtId="174" fontId="0" fillId="0" borderId="0" xfId="0" applyNumberFormat="1" applyFill="1" applyBorder="1"/>
    <xf numFmtId="9" fontId="4" fillId="0" borderId="0" xfId="8" applyFont="1" applyFill="1" applyBorder="1"/>
    <xf numFmtId="44" fontId="0" fillId="0" borderId="0" xfId="0" applyNumberFormat="1" applyFill="1" applyBorder="1"/>
    <xf numFmtId="44" fontId="0" fillId="0" borderId="0" xfId="0" applyNumberFormat="1"/>
    <xf numFmtId="0" fontId="5" fillId="0" borderId="0" xfId="0" applyFont="1" applyFill="1" applyBorder="1" applyAlignment="1"/>
    <xf numFmtId="9" fontId="0" fillId="0" borderId="0" xfId="8" applyFont="1" applyFill="1" applyBorder="1"/>
    <xf numFmtId="44" fontId="27" fillId="0" borderId="0" xfId="3" applyFont="1" applyFill="1" applyBorder="1"/>
    <xf numFmtId="0" fontId="4" fillId="0" borderId="0" xfId="0" applyFont="1"/>
    <xf numFmtId="0" fontId="0" fillId="0" borderId="0" xfId="0"/>
    <xf numFmtId="0" fontId="29" fillId="0" borderId="0" xfId="0" applyFont="1" applyFill="1" applyBorder="1"/>
    <xf numFmtId="0" fontId="11" fillId="7" borderId="2" xfId="4" applyFont="1" applyFill="1" applyBorder="1"/>
    <xf numFmtId="0" fontId="0" fillId="0" borderId="13" xfId="0" applyBorder="1"/>
    <xf numFmtId="0" fontId="4" fillId="4" borderId="12" xfId="0" applyFont="1" applyFill="1" applyBorder="1"/>
    <xf numFmtId="166" fontId="0" fillId="5" borderId="2" xfId="0" applyNumberFormat="1" applyFill="1" applyBorder="1"/>
    <xf numFmtId="166" fontId="0" fillId="0" borderId="2" xfId="0" applyNumberFormat="1" applyFill="1" applyBorder="1"/>
    <xf numFmtId="0" fontId="0" fillId="0" borderId="0" xfId="0" applyFont="1"/>
    <xf numFmtId="0" fontId="4" fillId="0" borderId="24" xfId="0" applyFont="1" applyFill="1" applyBorder="1"/>
    <xf numFmtId="0" fontId="7" fillId="2" borderId="20" xfId="1" applyBorder="1"/>
    <xf numFmtId="2" fontId="0" fillId="0" borderId="2" xfId="0" applyNumberFormat="1" applyBorder="1"/>
    <xf numFmtId="0" fontId="4" fillId="0" borderId="0" xfId="0" applyFont="1" applyAlignment="1">
      <alignment horizontal="center" vertical="center"/>
    </xf>
    <xf numFmtId="44" fontId="0" fillId="0" borderId="2" xfId="0" applyNumberFormat="1" applyBorder="1"/>
    <xf numFmtId="0" fontId="30" fillId="4" borderId="0" xfId="0" applyFont="1" applyFill="1"/>
    <xf numFmtId="0" fontId="30" fillId="0" borderId="0" xfId="0" applyFont="1"/>
    <xf numFmtId="165" fontId="0" fillId="0" borderId="2" xfId="8" applyNumberFormat="1" applyFont="1" applyBorder="1"/>
    <xf numFmtId="1" fontId="8" fillId="3" borderId="2" xfId="2" applyNumberFormat="1" applyBorder="1"/>
    <xf numFmtId="0" fontId="5" fillId="20" borderId="0" xfId="0" applyFont="1" applyFill="1"/>
    <xf numFmtId="0" fontId="0" fillId="20" borderId="0" xfId="0" applyFill="1"/>
    <xf numFmtId="0" fontId="4" fillId="0" borderId="0" xfId="0" applyFont="1"/>
    <xf numFmtId="0" fontId="0" fillId="0" borderId="0" xfId="0"/>
    <xf numFmtId="168" fontId="0" fillId="0" borderId="2" xfId="0" applyNumberFormat="1" applyBorder="1"/>
    <xf numFmtId="0" fontId="28" fillId="0" borderId="0" xfId="0" applyFont="1"/>
    <xf numFmtId="0" fontId="4" fillId="0" borderId="7" xfId="0" applyFont="1" applyFill="1" applyBorder="1" applyAlignment="1"/>
    <xf numFmtId="9" fontId="0" fillId="0" borderId="0" xfId="8" applyFont="1"/>
    <xf numFmtId="175" fontId="0" fillId="0" borderId="0" xfId="8" applyNumberFormat="1" applyFont="1"/>
    <xf numFmtId="173" fontId="4" fillId="4" borderId="0" xfId="0" applyNumberFormat="1" applyFont="1" applyFill="1"/>
    <xf numFmtId="2" fontId="4" fillId="0" borderId="0" xfId="0" applyNumberFormat="1" applyFont="1"/>
    <xf numFmtId="11" fontId="0" fillId="0" borderId="2" xfId="0" applyNumberFormat="1" applyBorder="1"/>
    <xf numFmtId="172" fontId="4" fillId="0" borderId="0" xfId="3" applyNumberFormat="1" applyFont="1" applyAlignment="1">
      <alignment horizontal="right"/>
    </xf>
    <xf numFmtId="0" fontId="25" fillId="12" borderId="0" xfId="9" applyBorder="1"/>
    <xf numFmtId="0" fontId="4" fillId="20" borderId="0" xfId="0" applyFont="1" applyFill="1"/>
    <xf numFmtId="10" fontId="0" fillId="0" borderId="2" xfId="8" applyNumberFormat="1" applyFont="1" applyBorder="1" applyAlignment="1">
      <alignment horizontal="right"/>
    </xf>
    <xf numFmtId="0" fontId="0" fillId="0" borderId="0" xfId="0"/>
    <xf numFmtId="169" fontId="0" fillId="7" borderId="0" xfId="0" applyNumberFormat="1" applyFill="1"/>
    <xf numFmtId="173" fontId="0" fillId="7" borderId="0" xfId="0" applyNumberFormat="1" applyFill="1"/>
    <xf numFmtId="0" fontId="4" fillId="0" borderId="0" xfId="0" applyFont="1" applyAlignment="1">
      <alignment horizontal="center"/>
    </xf>
    <xf numFmtId="0" fontId="4" fillId="0" borderId="0" xfId="0" applyFont="1"/>
    <xf numFmtId="0" fontId="32" fillId="9" borderId="2" xfId="0" applyFont="1" applyFill="1" applyBorder="1"/>
    <xf numFmtId="0" fontId="32" fillId="0" borderId="2" xfId="0" applyFont="1" applyFill="1" applyBorder="1"/>
    <xf numFmtId="0" fontId="8" fillId="3" borderId="29" xfId="2" applyBorder="1"/>
    <xf numFmtId="176" fontId="31" fillId="9" borderId="2" xfId="0" applyNumberFormat="1" applyFont="1" applyFill="1" applyBorder="1"/>
    <xf numFmtId="176" fontId="0" fillId="0" borderId="0" xfId="0" applyNumberFormat="1" applyFill="1" applyBorder="1"/>
    <xf numFmtId="9" fontId="0" fillId="0" borderId="0" xfId="0" applyNumberFormat="1" applyFill="1" applyBorder="1"/>
    <xf numFmtId="0" fontId="32" fillId="20" borderId="2" xfId="0" applyFont="1" applyFill="1" applyBorder="1"/>
    <xf numFmtId="176" fontId="31" fillId="20" borderId="2" xfId="0" applyNumberFormat="1" applyFont="1" applyFill="1" applyBorder="1"/>
    <xf numFmtId="9" fontId="31" fillId="20" borderId="2" xfId="8" applyFont="1" applyFill="1" applyBorder="1"/>
    <xf numFmtId="176" fontId="32" fillId="20" borderId="2" xfId="0" applyNumberFormat="1" applyFont="1" applyFill="1" applyBorder="1" applyAlignment="1">
      <alignment horizontal="right"/>
    </xf>
    <xf numFmtId="1" fontId="7" fillId="2" borderId="1" xfId="1" applyNumberFormat="1" applyAlignment="1">
      <alignment horizontal="center"/>
    </xf>
    <xf numFmtId="166" fontId="27" fillId="0" borderId="2" xfId="3" applyNumberFormat="1" applyFont="1" applyBorder="1" applyAlignment="1">
      <alignment horizontal="right"/>
    </xf>
    <xf numFmtId="0" fontId="4" fillId="0" borderId="0" xfId="0" applyFont="1"/>
    <xf numFmtId="0" fontId="0" fillId="0" borderId="0" xfId="0"/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2" fontId="7" fillId="2" borderId="1" xfId="1" applyNumberFormat="1" applyAlignment="1">
      <alignment horizontal="center"/>
    </xf>
    <xf numFmtId="169" fontId="7" fillId="2" borderId="1" xfId="1" applyNumberFormat="1" applyAlignment="1">
      <alignment horizontal="center"/>
    </xf>
    <xf numFmtId="169" fontId="7" fillId="2" borderId="2" xfId="1" applyNumberFormat="1" applyBorder="1" applyAlignment="1">
      <alignment horizontal="center"/>
    </xf>
    <xf numFmtId="172" fontId="0" fillId="0" borderId="2" xfId="3" applyNumberFormat="1" applyFont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4" fillId="0" borderId="0" xfId="0" applyNumberFormat="1" applyFont="1" applyFill="1" applyBorder="1" applyAlignment="1">
      <alignment horizontal="center"/>
    </xf>
    <xf numFmtId="172" fontId="0" fillId="0" borderId="2" xfId="3" applyNumberFormat="1" applyFont="1" applyBorder="1"/>
    <xf numFmtId="173" fontId="0" fillId="0" borderId="0" xfId="3" applyNumberFormat="1" applyFont="1"/>
    <xf numFmtId="0" fontId="34" fillId="0" borderId="2" xfId="12" applyBorder="1"/>
    <xf numFmtId="0" fontId="7" fillId="2" borderId="1" xfId="1"/>
    <xf numFmtId="0" fontId="0" fillId="0" borderId="0" xfId="0" applyProtection="1"/>
    <xf numFmtId="0" fontId="0" fillId="0" borderId="3" xfId="0" applyBorder="1" applyProtection="1"/>
    <xf numFmtId="0" fontId="0" fillId="0" borderId="4" xfId="0" applyBorder="1" applyProtection="1"/>
    <xf numFmtId="0" fontId="0" fillId="0" borderId="5" xfId="0" applyBorder="1" applyProtection="1"/>
    <xf numFmtId="0" fontId="0" fillId="0" borderId="6" xfId="0" applyBorder="1" applyProtection="1"/>
    <xf numFmtId="0" fontId="0" fillId="0" borderId="0" xfId="0" applyBorder="1" applyProtection="1"/>
    <xf numFmtId="0" fontId="0" fillId="0" borderId="7" xfId="0" applyBorder="1" applyProtection="1"/>
    <xf numFmtId="1" fontId="4" fillId="0" borderId="2" xfId="0" applyNumberFormat="1" applyFont="1" applyFill="1" applyBorder="1" applyAlignment="1">
      <alignment horizontal="center"/>
    </xf>
    <xf numFmtId="0" fontId="7" fillId="2" borderId="1" xfId="1" applyNumberFormat="1" applyAlignment="1">
      <alignment horizontal="center"/>
    </xf>
    <xf numFmtId="1" fontId="4" fillId="0" borderId="2" xfId="0" applyNumberFormat="1" applyFont="1" applyFill="1" applyBorder="1" applyAlignment="1">
      <alignment horizontal="left"/>
    </xf>
    <xf numFmtId="1" fontId="0" fillId="0" borderId="0" xfId="0" applyNumberFormat="1" applyFill="1" applyBorder="1" applyAlignment="1">
      <alignment horizontal="center"/>
    </xf>
    <xf numFmtId="1" fontId="12" fillId="2" borderId="11" xfId="5" applyNumberFormat="1" applyAlignment="1">
      <alignment horizontal="center"/>
    </xf>
    <xf numFmtId="0" fontId="4" fillId="0" borderId="30" xfId="0" applyFont="1" applyFill="1" applyBorder="1"/>
    <xf numFmtId="0" fontId="30" fillId="0" borderId="0" xfId="0" applyFont="1" applyProtection="1"/>
    <xf numFmtId="0" fontId="30" fillId="0" borderId="0" xfId="0" applyNumberFormat="1" applyFont="1" applyBorder="1" applyProtection="1"/>
    <xf numFmtId="0" fontId="30" fillId="0" borderId="7" xfId="0" applyNumberFormat="1" applyFont="1" applyBorder="1" applyProtection="1"/>
    <xf numFmtId="0" fontId="0" fillId="0" borderId="0" xfId="0" applyNumberFormat="1" applyBorder="1" applyProtection="1"/>
    <xf numFmtId="0" fontId="0" fillId="0" borderId="6" xfId="0" applyFill="1" applyBorder="1" applyProtection="1"/>
    <xf numFmtId="0" fontId="0" fillId="0" borderId="0" xfId="0" applyFill="1" applyBorder="1" applyProtection="1"/>
    <xf numFmtId="0" fontId="0" fillId="0" borderId="7" xfId="0" applyNumberFormat="1" applyBorder="1" applyProtection="1"/>
    <xf numFmtId="0" fontId="30" fillId="0" borderId="6" xfId="0" applyFont="1" applyFill="1" applyBorder="1" applyProtection="1"/>
    <xf numFmtId="0" fontId="0" fillId="0" borderId="0" xfId="0" applyFont="1" applyFill="1" applyBorder="1" applyProtection="1"/>
    <xf numFmtId="177" fontId="30" fillId="0" borderId="0" xfId="0" applyNumberFormat="1" applyFont="1" applyBorder="1"/>
    <xf numFmtId="0" fontId="30" fillId="0" borderId="0" xfId="0" applyNumberFormat="1" applyFont="1" applyBorder="1"/>
    <xf numFmtId="0" fontId="30" fillId="0" borderId="7" xfId="0" applyNumberFormat="1" applyFont="1" applyBorder="1"/>
    <xf numFmtId="0" fontId="0" fillId="0" borderId="8" xfId="0" applyFont="1" applyFill="1" applyBorder="1" applyProtection="1"/>
    <xf numFmtId="0" fontId="30" fillId="0" borderId="9" xfId="0" applyFont="1" applyFill="1" applyBorder="1" applyProtection="1"/>
    <xf numFmtId="0" fontId="30" fillId="0" borderId="9" xfId="0" applyNumberFormat="1" applyFont="1" applyBorder="1" applyProtection="1"/>
    <xf numFmtId="0" fontId="30" fillId="0" borderId="10" xfId="0" applyNumberFormat="1" applyFont="1" applyBorder="1" applyProtection="1"/>
    <xf numFmtId="0" fontId="4" fillId="0" borderId="0" xfId="0" applyFont="1" applyProtection="1"/>
    <xf numFmtId="178" fontId="5" fillId="0" borderId="0" xfId="0" applyNumberFormat="1" applyFont="1" applyProtection="1"/>
    <xf numFmtId="44" fontId="0" fillId="0" borderId="2" xfId="3" applyNumberFormat="1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0" xfId="0" applyFont="1"/>
    <xf numFmtId="0" fontId="0" fillId="0" borderId="0" xfId="0"/>
    <xf numFmtId="0" fontId="0" fillId="0" borderId="0" xfId="0" applyBorder="1" applyAlignment="1">
      <alignment horizontal="left"/>
    </xf>
    <xf numFmtId="0" fontId="35" fillId="0" borderId="0" xfId="0" applyFont="1"/>
    <xf numFmtId="44" fontId="0" fillId="14" borderId="2" xfId="0" applyNumberFormat="1" applyFill="1" applyBorder="1" applyAlignment="1">
      <alignment horizontal="right"/>
    </xf>
    <xf numFmtId="0" fontId="32" fillId="4" borderId="0" xfId="0" applyFont="1" applyFill="1"/>
    <xf numFmtId="0" fontId="13" fillId="0" borderId="30" xfId="0" applyFont="1" applyFill="1" applyBorder="1"/>
    <xf numFmtId="44" fontId="0" fillId="0" borderId="2" xfId="0" applyNumberFormat="1" applyBorder="1" applyAlignment="1">
      <alignment horizontal="right"/>
    </xf>
    <xf numFmtId="0" fontId="5" fillId="13" borderId="2" xfId="0" applyFont="1" applyFill="1" applyBorder="1"/>
    <xf numFmtId="0" fontId="5" fillId="22" borderId="2" xfId="0" applyFont="1" applyFill="1" applyBorder="1" applyAlignment="1">
      <alignment horizontal="center"/>
    </xf>
    <xf numFmtId="0" fontId="19" fillId="21" borderId="2" xfId="11" applyFont="1" applyBorder="1"/>
    <xf numFmtId="179" fontId="27" fillId="20" borderId="2" xfId="3" applyNumberFormat="1" applyFont="1" applyFill="1" applyBorder="1" applyAlignment="1">
      <alignment horizontal="center"/>
    </xf>
    <xf numFmtId="179" fontId="0" fillId="14" borderId="2" xfId="0" applyNumberFormat="1" applyFill="1" applyBorder="1" applyAlignment="1">
      <alignment horizontal="center"/>
    </xf>
    <xf numFmtId="179" fontId="4" fillId="20" borderId="0" xfId="0" applyNumberFormat="1" applyFont="1" applyFill="1"/>
    <xf numFmtId="0" fontId="36" fillId="2" borderId="11" xfId="5" applyFont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0" xfId="0" applyFont="1"/>
    <xf numFmtId="0" fontId="0" fillId="0" borderId="0" xfId="0"/>
    <xf numFmtId="0" fontId="0" fillId="0" borderId="0" xfId="0" applyBorder="1" applyAlignment="1">
      <alignment horizontal="left"/>
    </xf>
    <xf numFmtId="0" fontId="5" fillId="0" borderId="7" xfId="0" applyFont="1" applyFill="1" applyBorder="1"/>
    <xf numFmtId="0" fontId="4" fillId="17" borderId="0" xfId="0" applyFont="1" applyFill="1"/>
    <xf numFmtId="1" fontId="4" fillId="0" borderId="2" xfId="0" applyNumberFormat="1" applyFont="1" applyBorder="1" applyAlignment="1">
      <alignment horizontal="center"/>
    </xf>
    <xf numFmtId="172" fontId="26" fillId="16" borderId="28" xfId="10" applyNumberFormat="1" applyFill="1"/>
    <xf numFmtId="0" fontId="31" fillId="0" borderId="2" xfId="0" applyFont="1" applyFill="1" applyBorder="1"/>
    <xf numFmtId="0" fontId="5" fillId="0" borderId="6" xfId="0" applyFont="1" applyFill="1" applyBorder="1"/>
    <xf numFmtId="1" fontId="4" fillId="0" borderId="0" xfId="0" applyNumberFormat="1" applyFont="1"/>
    <xf numFmtId="167" fontId="4" fillId="0" borderId="0" xfId="0" applyNumberFormat="1" applyFont="1"/>
    <xf numFmtId="9" fontId="0" fillId="20" borderId="2" xfId="0" applyNumberFormat="1" applyFill="1" applyBorder="1"/>
    <xf numFmtId="9" fontId="0" fillId="20" borderId="2" xfId="8" applyFont="1" applyFill="1" applyBorder="1"/>
    <xf numFmtId="0" fontId="4" fillId="0" borderId="0" xfId="0" applyFont="1"/>
    <xf numFmtId="0" fontId="0" fillId="0" borderId="0" xfId="0"/>
    <xf numFmtId="2" fontId="0" fillId="0" borderId="0" xfId="0" applyNumberFormat="1" applyFill="1" applyBorder="1"/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4" fillId="0" borderId="0" xfId="0" applyFont="1"/>
    <xf numFmtId="0" fontId="0" fillId="0" borderId="0" xfId="0"/>
    <xf numFmtId="173" fontId="0" fillId="4" borderId="0" xfId="0" applyNumberFormat="1" applyFill="1"/>
    <xf numFmtId="0" fontId="5" fillId="4" borderId="0" xfId="0" applyFont="1" applyFill="1"/>
    <xf numFmtId="0" fontId="0" fillId="22" borderId="0" xfId="0" applyFill="1" applyAlignment="1">
      <alignment horizontal="center"/>
    </xf>
    <xf numFmtId="44" fontId="0" fillId="0" borderId="0" xfId="0" applyNumberFormat="1" applyBorder="1" applyAlignment="1">
      <alignment horizontal="right"/>
    </xf>
    <xf numFmtId="44" fontId="0" fillId="0" borderId="0" xfId="3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4" fillId="0" borderId="0" xfId="0" applyFont="1"/>
    <xf numFmtId="0" fontId="0" fillId="0" borderId="0" xfId="0"/>
    <xf numFmtId="44" fontId="8" fillId="3" borderId="1" xfId="2" applyNumberFormat="1" applyAlignment="1">
      <alignment horizontal="right"/>
    </xf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4" fillId="0" borderId="0" xfId="0" applyFont="1"/>
    <xf numFmtId="0" fontId="0" fillId="0" borderId="0" xfId="0"/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4" fillId="0" borderId="0" xfId="0" applyFont="1"/>
    <xf numFmtId="0" fontId="0" fillId="0" borderId="0" xfId="0"/>
    <xf numFmtId="0" fontId="0" fillId="0" borderId="0" xfId="0"/>
    <xf numFmtId="165" fontId="0" fillId="20" borderId="2" xfId="8" applyNumberFormat="1" applyFont="1" applyFill="1" applyBorder="1"/>
    <xf numFmtId="173" fontId="7" fillId="2" borderId="1" xfId="1" applyNumberFormat="1"/>
    <xf numFmtId="170" fontId="31" fillId="9" borderId="2" xfId="0" applyNumberFormat="1" applyFont="1" applyFill="1" applyBorder="1"/>
    <xf numFmtId="170" fontId="31" fillId="20" borderId="2" xfId="0" applyNumberFormat="1" applyFont="1" applyFill="1" applyBorder="1"/>
    <xf numFmtId="168" fontId="31" fillId="20" borderId="2" xfId="0" applyNumberFormat="1" applyFont="1" applyFill="1" applyBorder="1" applyAlignment="1">
      <alignment horizontal="right"/>
    </xf>
    <xf numFmtId="0" fontId="28" fillId="0" borderId="2" xfId="0" applyFont="1" applyBorder="1"/>
    <xf numFmtId="168" fontId="36" fillId="2" borderId="11" xfId="5" applyNumberFormat="1" applyFont="1" applyAlignment="1">
      <alignment horizontal="center"/>
    </xf>
    <xf numFmtId="0" fontId="4" fillId="20" borderId="2" xfId="0" applyFont="1" applyFill="1" applyBorder="1" applyAlignment="1">
      <alignment horizontal="left"/>
    </xf>
    <xf numFmtId="0" fontId="5" fillId="0" borderId="6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5" fillId="8" borderId="15" xfId="0" applyFont="1" applyFill="1" applyBorder="1" applyAlignment="1">
      <alignment horizontal="center"/>
    </xf>
    <xf numFmtId="0" fontId="5" fillId="8" borderId="17" xfId="0" applyFont="1" applyFill="1" applyBorder="1" applyAlignment="1">
      <alignment horizontal="center"/>
    </xf>
    <xf numFmtId="0" fontId="5" fillId="8" borderId="18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4" fillId="0" borderId="0" xfId="0" applyFont="1"/>
    <xf numFmtId="0" fontId="0" fillId="0" borderId="0" xfId="0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24" xfId="0" applyBorder="1" applyAlignment="1">
      <alignment horizontal="center"/>
    </xf>
    <xf numFmtId="0" fontId="0" fillId="0" borderId="13" xfId="0" applyBorder="1" applyAlignment="1">
      <alignment horizontal="center"/>
    </xf>
  </cellXfs>
  <cellStyles count="13">
    <cellStyle name="20% - Accent3" xfId="11" builtinId="38"/>
    <cellStyle name="Accent2" xfId="9" builtinId="33"/>
    <cellStyle name="Calculation" xfId="1" builtinId="22"/>
    <cellStyle name="Currency" xfId="3" builtinId="4"/>
    <cellStyle name="Explanatory Text" xfId="12" builtinId="53"/>
    <cellStyle name="Good" xfId="4" builtinId="26"/>
    <cellStyle name="Hyperlink" xfId="7" builtinId="8"/>
    <cellStyle name="Input" xfId="2" builtinId="20"/>
    <cellStyle name="Linked Cell" xfId="10" builtinId="24"/>
    <cellStyle name="Neutral" xfId="6" builtinId="28"/>
    <cellStyle name="Normal" xfId="0" builtinId="0"/>
    <cellStyle name="Output" xfId="5" builtinId="21"/>
    <cellStyle name="Percent" xfId="8" builtinId="5"/>
  </cellStyles>
  <dxfs count="28">
    <dxf>
      <font>
        <condense val="0"/>
        <extend val="0"/>
        <color indexed="22"/>
      </font>
      <fill>
        <patternFill patternType="none">
          <bgColor indexed="65"/>
        </patternFill>
      </fill>
    </dxf>
    <dxf>
      <numFmt numFmtId="4" formatCode="#,##0.0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173" formatCode="0.0000"/>
    </dxf>
    <dxf>
      <numFmt numFmtId="2" formatCode="0.00"/>
    </dxf>
    <dxf>
      <numFmt numFmtId="4" formatCode="#,##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3" formatCode="0.0000"/>
    </dxf>
    <dxf>
      <numFmt numFmtId="2" formatCode="0.00"/>
    </dxf>
    <dxf>
      <numFmt numFmtId="4" formatCode="#,##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3" formatCode="0.0000"/>
    </dxf>
    <dxf>
      <numFmt numFmtId="2" formatCode="0.00"/>
    </dxf>
    <dxf>
      <font>
        <condense val="0"/>
        <extend val="0"/>
        <color indexed="22"/>
      </font>
      <fill>
        <patternFill patternType="none">
          <bgColor indexed="65"/>
        </patternFill>
      </fill>
    </dxf>
    <dxf>
      <font>
        <condense val="0"/>
        <extend val="0"/>
        <color indexed="22"/>
      </font>
      <fill>
        <patternFill patternType="none">
          <bgColor indexed="65"/>
        </patternFill>
      </fill>
    </dxf>
  </dxfs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D7D31"/>
      <color rgb="FFCC00FF"/>
      <color rgb="FFCCFFCC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All Cases</a:t>
            </a:r>
          </a:p>
        </c:rich>
      </c:tx>
      <c:layout>
        <c:manualLayout>
          <c:xMode val="edge"/>
          <c:yMode val="edge"/>
          <c:x val="0.78525258820138499"/>
          <c:y val="4.59820891972967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4516518528326"/>
          <c:y val="0.12668358055789991"/>
          <c:w val="0.78133336984150892"/>
          <c:h val="0.62683027388354751"/>
        </c:manualLayout>
      </c:layout>
      <c:scatterChart>
        <c:scatterStyle val="lineMarker"/>
        <c:varyColors val="0"/>
        <c:ser>
          <c:idx val="1"/>
          <c:order val="0"/>
          <c:tx>
            <c:strRef>
              <c:f>'Prob Base Case CDF'!$A$2</c:f>
              <c:strCache>
                <c:ptCount val="1"/>
                <c:pt idx="0">
                  <c:v>Base Case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'Prob Base Case CDF'!$D$21:$D$71</c:f>
              <c:numCache>
                <c:formatCode>_("$"* #,##0.00_);_("$"* \(#,##0.00\);_("$"* "-"??_);_(@_)</c:formatCode>
                <c:ptCount val="51"/>
                <c:pt idx="0">
                  <c:v>-68653544.928422049</c:v>
                </c:pt>
                <c:pt idx="1">
                  <c:v>-65847969.622643001</c:v>
                </c:pt>
                <c:pt idx="2">
                  <c:v>-63042394.316863954</c:v>
                </c:pt>
                <c:pt idx="3">
                  <c:v>-60236819.011084907</c:v>
                </c:pt>
                <c:pt idx="4">
                  <c:v>-57431243.705305859</c:v>
                </c:pt>
                <c:pt idx="5">
                  <c:v>-54625668.399526812</c:v>
                </c:pt>
                <c:pt idx="6">
                  <c:v>-51820093.093747765</c:v>
                </c:pt>
                <c:pt idx="7">
                  <c:v>-49014517.787968718</c:v>
                </c:pt>
                <c:pt idx="8">
                  <c:v>-46208942.48218967</c:v>
                </c:pt>
                <c:pt idx="9">
                  <c:v>-43403367.176410623</c:v>
                </c:pt>
                <c:pt idx="10">
                  <c:v>-40597791.870631576</c:v>
                </c:pt>
                <c:pt idx="11">
                  <c:v>-37792216.564852528</c:v>
                </c:pt>
                <c:pt idx="12">
                  <c:v>-34986641.259073481</c:v>
                </c:pt>
                <c:pt idx="13">
                  <c:v>-32181065.953294434</c:v>
                </c:pt>
                <c:pt idx="14">
                  <c:v>-29375490.647515386</c:v>
                </c:pt>
                <c:pt idx="15">
                  <c:v>-26569915.341736339</c:v>
                </c:pt>
                <c:pt idx="16">
                  <c:v>-23764340.035957292</c:v>
                </c:pt>
                <c:pt idx="17">
                  <c:v>-20958764.730178244</c:v>
                </c:pt>
                <c:pt idx="18">
                  <c:v>-18153189.424399197</c:v>
                </c:pt>
                <c:pt idx="19">
                  <c:v>-15347614.11862015</c:v>
                </c:pt>
                <c:pt idx="20">
                  <c:v>-12542038.812841102</c:v>
                </c:pt>
                <c:pt idx="21">
                  <c:v>-9736463.5070620552</c:v>
                </c:pt>
                <c:pt idx="22">
                  <c:v>-6930888.2012830079</c:v>
                </c:pt>
                <c:pt idx="23">
                  <c:v>-4125312.8955039605</c:v>
                </c:pt>
                <c:pt idx="24">
                  <c:v>-1319737.5897249132</c:v>
                </c:pt>
                <c:pt idx="25">
                  <c:v>1485837.7160541341</c:v>
                </c:pt>
                <c:pt idx="26">
                  <c:v>4291413.0218331814</c:v>
                </c:pt>
                <c:pt idx="27">
                  <c:v>7096988.3276122287</c:v>
                </c:pt>
                <c:pt idx="28">
                  <c:v>9902563.633391276</c:v>
                </c:pt>
                <c:pt idx="29">
                  <c:v>12708138.939170323</c:v>
                </c:pt>
                <c:pt idx="30">
                  <c:v>15513714.244949371</c:v>
                </c:pt>
                <c:pt idx="31">
                  <c:v>18319289.550728418</c:v>
                </c:pt>
                <c:pt idx="32">
                  <c:v>21124864.856507465</c:v>
                </c:pt>
                <c:pt idx="33">
                  <c:v>23930440.162286513</c:v>
                </c:pt>
                <c:pt idx="34">
                  <c:v>26736015.46806556</c:v>
                </c:pt>
                <c:pt idx="35">
                  <c:v>29541590.773844607</c:v>
                </c:pt>
                <c:pt idx="36">
                  <c:v>32347166.079623654</c:v>
                </c:pt>
                <c:pt idx="37">
                  <c:v>35152741.385402702</c:v>
                </c:pt>
                <c:pt idx="38">
                  <c:v>37958316.691181749</c:v>
                </c:pt>
                <c:pt idx="39">
                  <c:v>40763891.996960796</c:v>
                </c:pt>
                <c:pt idx="40">
                  <c:v>43569467.302739844</c:v>
                </c:pt>
                <c:pt idx="41">
                  <c:v>46375042.608518891</c:v>
                </c:pt>
                <c:pt idx="42">
                  <c:v>49180617.914297938</c:v>
                </c:pt>
                <c:pt idx="43">
                  <c:v>51986193.220076986</c:v>
                </c:pt>
                <c:pt idx="44">
                  <c:v>54791768.525856033</c:v>
                </c:pt>
                <c:pt idx="45">
                  <c:v>57597343.83163508</c:v>
                </c:pt>
                <c:pt idx="46">
                  <c:v>60402919.137414128</c:v>
                </c:pt>
                <c:pt idx="47">
                  <c:v>63208494.443193175</c:v>
                </c:pt>
                <c:pt idx="48">
                  <c:v>66014069.748972222</c:v>
                </c:pt>
                <c:pt idx="49">
                  <c:v>68819645.054751277</c:v>
                </c:pt>
                <c:pt idx="50">
                  <c:v>71625220.360530317</c:v>
                </c:pt>
              </c:numCache>
            </c:numRef>
          </c:xVal>
          <c:yVal>
            <c:numRef>
              <c:f>'Prob Base Case CDF'!$F$21:$F$71</c:f>
              <c:numCache>
                <c:formatCode>0%</c:formatCode>
                <c:ptCount val="51"/>
                <c:pt idx="0">
                  <c:v>2.0000000000000001E-4</c:v>
                </c:pt>
                <c:pt idx="1">
                  <c:v>2.0000000000000001E-4</c:v>
                </c:pt>
                <c:pt idx="2">
                  <c:v>8.0000000000000004E-4</c:v>
                </c:pt>
                <c:pt idx="3">
                  <c:v>1.8E-3</c:v>
                </c:pt>
                <c:pt idx="4">
                  <c:v>3.2000000000000002E-3</c:v>
                </c:pt>
                <c:pt idx="5">
                  <c:v>6.0000000000000001E-3</c:v>
                </c:pt>
                <c:pt idx="6">
                  <c:v>1.04E-2</c:v>
                </c:pt>
                <c:pt idx="7">
                  <c:v>1.7999999999999999E-2</c:v>
                </c:pt>
                <c:pt idx="8">
                  <c:v>2.92E-2</c:v>
                </c:pt>
                <c:pt idx="9">
                  <c:v>4.3400000000000001E-2</c:v>
                </c:pt>
                <c:pt idx="10">
                  <c:v>6.3200000000000006E-2</c:v>
                </c:pt>
                <c:pt idx="11">
                  <c:v>8.1199999999999994E-2</c:v>
                </c:pt>
                <c:pt idx="12">
                  <c:v>0.1024</c:v>
                </c:pt>
                <c:pt idx="13">
                  <c:v>0.12479999999999999</c:v>
                </c:pt>
                <c:pt idx="14">
                  <c:v>0.15579999999999999</c:v>
                </c:pt>
                <c:pt idx="15">
                  <c:v>0.18959999999999999</c:v>
                </c:pt>
                <c:pt idx="16">
                  <c:v>0.2278</c:v>
                </c:pt>
                <c:pt idx="17">
                  <c:v>0.2722</c:v>
                </c:pt>
                <c:pt idx="18">
                  <c:v>0.31219999999999998</c:v>
                </c:pt>
                <c:pt idx="19">
                  <c:v>0.35599999999999998</c:v>
                </c:pt>
                <c:pt idx="20">
                  <c:v>0.4088</c:v>
                </c:pt>
                <c:pt idx="21">
                  <c:v>0.45839999999999997</c:v>
                </c:pt>
                <c:pt idx="22">
                  <c:v>0.50519999999999998</c:v>
                </c:pt>
                <c:pt idx="23">
                  <c:v>0.5544</c:v>
                </c:pt>
                <c:pt idx="24">
                  <c:v>0.60619999999999996</c:v>
                </c:pt>
                <c:pt idx="25">
                  <c:v>0.66059999999999997</c:v>
                </c:pt>
                <c:pt idx="26">
                  <c:v>0.71079999999999999</c:v>
                </c:pt>
                <c:pt idx="27">
                  <c:v>0.75980000000000003</c:v>
                </c:pt>
                <c:pt idx="28">
                  <c:v>0.80100000000000005</c:v>
                </c:pt>
                <c:pt idx="29">
                  <c:v>0.83699999999999997</c:v>
                </c:pt>
                <c:pt idx="30">
                  <c:v>0.86780000000000002</c:v>
                </c:pt>
                <c:pt idx="31">
                  <c:v>0.89700000000000002</c:v>
                </c:pt>
                <c:pt idx="32">
                  <c:v>0.91900000000000004</c:v>
                </c:pt>
                <c:pt idx="33">
                  <c:v>0.93759999999999999</c:v>
                </c:pt>
                <c:pt idx="34">
                  <c:v>0.95479999999999998</c:v>
                </c:pt>
                <c:pt idx="35">
                  <c:v>0.96699999999999997</c:v>
                </c:pt>
                <c:pt idx="36">
                  <c:v>0.97540000000000004</c:v>
                </c:pt>
                <c:pt idx="37">
                  <c:v>0.98060000000000003</c:v>
                </c:pt>
                <c:pt idx="38">
                  <c:v>0.98580000000000001</c:v>
                </c:pt>
                <c:pt idx="39">
                  <c:v>0.99019999999999997</c:v>
                </c:pt>
                <c:pt idx="40">
                  <c:v>0.99260000000000004</c:v>
                </c:pt>
                <c:pt idx="41">
                  <c:v>0.99419999999999997</c:v>
                </c:pt>
                <c:pt idx="42">
                  <c:v>0.99580000000000002</c:v>
                </c:pt>
                <c:pt idx="43">
                  <c:v>0.99739999999999995</c:v>
                </c:pt>
                <c:pt idx="44">
                  <c:v>0.99839999999999995</c:v>
                </c:pt>
                <c:pt idx="45">
                  <c:v>0.99880000000000002</c:v>
                </c:pt>
                <c:pt idx="46">
                  <c:v>0.999</c:v>
                </c:pt>
                <c:pt idx="47">
                  <c:v>0.99919999999999998</c:v>
                </c:pt>
                <c:pt idx="48">
                  <c:v>0.99939999999999996</c:v>
                </c:pt>
                <c:pt idx="49">
                  <c:v>1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3-4CB9-ABD0-8199374A92A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93-4CB9-ABD0-8199374A92A8}"/>
            </c:ext>
          </c:extLst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30-46FD-A6B4-D6982E1A84AC}"/>
            </c:ext>
          </c:extLst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30-46FD-A6B4-D6982E1A8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90000000"/>
          <c:min val="-6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5410069252401242"/>
              <c:y val="0.85467744916462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dispUnits>
          <c:builtInUnit val="millions"/>
          <c:dispUnitsLbl>
            <c:layout>
              <c:manualLayout>
                <c:xMode val="edge"/>
                <c:yMode val="edge"/>
                <c:x val="0.8382687678681322"/>
                <c:y val="0.85261960675849113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1362469231005644E-2"/>
              <c:y val="0.217516604779746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inorUnit val="5.000000000000001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4.9999984477742801E-2"/>
          <c:y val="0.91970511410414313"/>
          <c:w val="0.89999981506371773"/>
          <c:h val="5.4571274264233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79101049868765"/>
          <c:y val="9.0572465856643788E-2"/>
          <c:w val="0.75268762303149617"/>
          <c:h val="0.66294138858480345"/>
        </c:manualLayout>
      </c:layout>
      <c:scatterChart>
        <c:scatterStyle val="lineMarker"/>
        <c:varyColors val="0"/>
        <c:ser>
          <c:idx val="1"/>
          <c:order val="0"/>
          <c:tx>
            <c:strRef>
              <c:f>'Prob Base Case CDF'!$A$2</c:f>
              <c:strCache>
                <c:ptCount val="1"/>
                <c:pt idx="0">
                  <c:v>Base Case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'Prob Base Case CDF'!$D$21:$D$71</c:f>
              <c:numCache>
                <c:formatCode>_("$"* #,##0.00_);_("$"* \(#,##0.00\);_("$"* "-"??_);_(@_)</c:formatCode>
                <c:ptCount val="51"/>
                <c:pt idx="0">
                  <c:v>-68653544.928422049</c:v>
                </c:pt>
                <c:pt idx="1">
                  <c:v>-65847969.622643001</c:v>
                </c:pt>
                <c:pt idx="2">
                  <c:v>-63042394.316863954</c:v>
                </c:pt>
                <c:pt idx="3">
                  <c:v>-60236819.011084907</c:v>
                </c:pt>
                <c:pt idx="4">
                  <c:v>-57431243.705305859</c:v>
                </c:pt>
                <c:pt idx="5">
                  <c:v>-54625668.399526812</c:v>
                </c:pt>
                <c:pt idx="6">
                  <c:v>-51820093.093747765</c:v>
                </c:pt>
                <c:pt idx="7">
                  <c:v>-49014517.787968718</c:v>
                </c:pt>
                <c:pt idx="8">
                  <c:v>-46208942.48218967</c:v>
                </c:pt>
                <c:pt idx="9">
                  <c:v>-43403367.176410623</c:v>
                </c:pt>
                <c:pt idx="10">
                  <c:v>-40597791.870631576</c:v>
                </c:pt>
                <c:pt idx="11">
                  <c:v>-37792216.564852528</c:v>
                </c:pt>
                <c:pt idx="12">
                  <c:v>-34986641.259073481</c:v>
                </c:pt>
                <c:pt idx="13">
                  <c:v>-32181065.953294434</c:v>
                </c:pt>
                <c:pt idx="14">
                  <c:v>-29375490.647515386</c:v>
                </c:pt>
                <c:pt idx="15">
                  <c:v>-26569915.341736339</c:v>
                </c:pt>
                <c:pt idx="16">
                  <c:v>-23764340.035957292</c:v>
                </c:pt>
                <c:pt idx="17">
                  <c:v>-20958764.730178244</c:v>
                </c:pt>
                <c:pt idx="18">
                  <c:v>-18153189.424399197</c:v>
                </c:pt>
                <c:pt idx="19">
                  <c:v>-15347614.11862015</c:v>
                </c:pt>
                <c:pt idx="20">
                  <c:v>-12542038.812841102</c:v>
                </c:pt>
                <c:pt idx="21">
                  <c:v>-9736463.5070620552</c:v>
                </c:pt>
                <c:pt idx="22">
                  <c:v>-6930888.2012830079</c:v>
                </c:pt>
                <c:pt idx="23">
                  <c:v>-4125312.8955039605</c:v>
                </c:pt>
                <c:pt idx="24">
                  <c:v>-1319737.5897249132</c:v>
                </c:pt>
                <c:pt idx="25">
                  <c:v>1485837.7160541341</c:v>
                </c:pt>
                <c:pt idx="26">
                  <c:v>4291413.0218331814</c:v>
                </c:pt>
                <c:pt idx="27">
                  <c:v>7096988.3276122287</c:v>
                </c:pt>
                <c:pt idx="28">
                  <c:v>9902563.633391276</c:v>
                </c:pt>
                <c:pt idx="29">
                  <c:v>12708138.939170323</c:v>
                </c:pt>
                <c:pt idx="30">
                  <c:v>15513714.244949371</c:v>
                </c:pt>
                <c:pt idx="31">
                  <c:v>18319289.550728418</c:v>
                </c:pt>
                <c:pt idx="32">
                  <c:v>21124864.856507465</c:v>
                </c:pt>
                <c:pt idx="33">
                  <c:v>23930440.162286513</c:v>
                </c:pt>
                <c:pt idx="34">
                  <c:v>26736015.46806556</c:v>
                </c:pt>
                <c:pt idx="35">
                  <c:v>29541590.773844607</c:v>
                </c:pt>
                <c:pt idx="36">
                  <c:v>32347166.079623654</c:v>
                </c:pt>
                <c:pt idx="37">
                  <c:v>35152741.385402702</c:v>
                </c:pt>
                <c:pt idx="38">
                  <c:v>37958316.691181749</c:v>
                </c:pt>
                <c:pt idx="39">
                  <c:v>40763891.996960796</c:v>
                </c:pt>
                <c:pt idx="40">
                  <c:v>43569467.302739844</c:v>
                </c:pt>
                <c:pt idx="41">
                  <c:v>46375042.608518891</c:v>
                </c:pt>
                <c:pt idx="42">
                  <c:v>49180617.914297938</c:v>
                </c:pt>
                <c:pt idx="43">
                  <c:v>51986193.220076986</c:v>
                </c:pt>
                <c:pt idx="44">
                  <c:v>54791768.525856033</c:v>
                </c:pt>
                <c:pt idx="45">
                  <c:v>57597343.83163508</c:v>
                </c:pt>
                <c:pt idx="46">
                  <c:v>60402919.137414128</c:v>
                </c:pt>
                <c:pt idx="47">
                  <c:v>63208494.443193175</c:v>
                </c:pt>
                <c:pt idx="48">
                  <c:v>66014069.748972222</c:v>
                </c:pt>
                <c:pt idx="49">
                  <c:v>68819645.054751277</c:v>
                </c:pt>
                <c:pt idx="50">
                  <c:v>71625220.360530317</c:v>
                </c:pt>
              </c:numCache>
            </c:numRef>
          </c:xVal>
          <c:yVal>
            <c:numRef>
              <c:f>'Prob Base Case CDF'!$F$21:$F$71</c:f>
              <c:numCache>
                <c:formatCode>0%</c:formatCode>
                <c:ptCount val="51"/>
                <c:pt idx="0">
                  <c:v>2.0000000000000001E-4</c:v>
                </c:pt>
                <c:pt idx="1">
                  <c:v>2.0000000000000001E-4</c:v>
                </c:pt>
                <c:pt idx="2">
                  <c:v>8.0000000000000004E-4</c:v>
                </c:pt>
                <c:pt idx="3">
                  <c:v>1.8E-3</c:v>
                </c:pt>
                <c:pt idx="4">
                  <c:v>3.2000000000000002E-3</c:v>
                </c:pt>
                <c:pt idx="5">
                  <c:v>6.0000000000000001E-3</c:v>
                </c:pt>
                <c:pt idx="6">
                  <c:v>1.04E-2</c:v>
                </c:pt>
                <c:pt idx="7">
                  <c:v>1.7999999999999999E-2</c:v>
                </c:pt>
                <c:pt idx="8">
                  <c:v>2.92E-2</c:v>
                </c:pt>
                <c:pt idx="9">
                  <c:v>4.3400000000000001E-2</c:v>
                </c:pt>
                <c:pt idx="10">
                  <c:v>6.3200000000000006E-2</c:v>
                </c:pt>
                <c:pt idx="11">
                  <c:v>8.1199999999999994E-2</c:v>
                </c:pt>
                <c:pt idx="12">
                  <c:v>0.1024</c:v>
                </c:pt>
                <c:pt idx="13">
                  <c:v>0.12479999999999999</c:v>
                </c:pt>
                <c:pt idx="14">
                  <c:v>0.15579999999999999</c:v>
                </c:pt>
                <c:pt idx="15">
                  <c:v>0.18959999999999999</c:v>
                </c:pt>
                <c:pt idx="16">
                  <c:v>0.2278</c:v>
                </c:pt>
                <c:pt idx="17">
                  <c:v>0.2722</c:v>
                </c:pt>
                <c:pt idx="18">
                  <c:v>0.31219999999999998</c:v>
                </c:pt>
                <c:pt idx="19">
                  <c:v>0.35599999999999998</c:v>
                </c:pt>
                <c:pt idx="20">
                  <c:v>0.4088</c:v>
                </c:pt>
                <c:pt idx="21">
                  <c:v>0.45839999999999997</c:v>
                </c:pt>
                <c:pt idx="22">
                  <c:v>0.50519999999999998</c:v>
                </c:pt>
                <c:pt idx="23">
                  <c:v>0.5544</c:v>
                </c:pt>
                <c:pt idx="24">
                  <c:v>0.60619999999999996</c:v>
                </c:pt>
                <c:pt idx="25">
                  <c:v>0.66059999999999997</c:v>
                </c:pt>
                <c:pt idx="26">
                  <c:v>0.71079999999999999</c:v>
                </c:pt>
                <c:pt idx="27">
                  <c:v>0.75980000000000003</c:v>
                </c:pt>
                <c:pt idx="28">
                  <c:v>0.80100000000000005</c:v>
                </c:pt>
                <c:pt idx="29">
                  <c:v>0.83699999999999997</c:v>
                </c:pt>
                <c:pt idx="30">
                  <c:v>0.86780000000000002</c:v>
                </c:pt>
                <c:pt idx="31">
                  <c:v>0.89700000000000002</c:v>
                </c:pt>
                <c:pt idx="32">
                  <c:v>0.91900000000000004</c:v>
                </c:pt>
                <c:pt idx="33">
                  <c:v>0.93759999999999999</c:v>
                </c:pt>
                <c:pt idx="34">
                  <c:v>0.95479999999999998</c:v>
                </c:pt>
                <c:pt idx="35">
                  <c:v>0.96699999999999997</c:v>
                </c:pt>
                <c:pt idx="36">
                  <c:v>0.97540000000000004</c:v>
                </c:pt>
                <c:pt idx="37">
                  <c:v>0.98060000000000003</c:v>
                </c:pt>
                <c:pt idx="38">
                  <c:v>0.98580000000000001</c:v>
                </c:pt>
                <c:pt idx="39">
                  <c:v>0.99019999999999997</c:v>
                </c:pt>
                <c:pt idx="40">
                  <c:v>0.99260000000000004</c:v>
                </c:pt>
                <c:pt idx="41">
                  <c:v>0.99419999999999997</c:v>
                </c:pt>
                <c:pt idx="42">
                  <c:v>0.99580000000000002</c:v>
                </c:pt>
                <c:pt idx="43">
                  <c:v>0.99739999999999995</c:v>
                </c:pt>
                <c:pt idx="44">
                  <c:v>0.99839999999999995</c:v>
                </c:pt>
                <c:pt idx="45">
                  <c:v>0.99880000000000002</c:v>
                </c:pt>
                <c:pt idx="46">
                  <c:v>0.999</c:v>
                </c:pt>
                <c:pt idx="47">
                  <c:v>0.99919999999999998</c:v>
                </c:pt>
                <c:pt idx="48">
                  <c:v>0.99939999999999996</c:v>
                </c:pt>
                <c:pt idx="49">
                  <c:v>1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DD-48B6-A964-EB770C7C3783}"/>
            </c:ext>
          </c:extLst>
        </c:ser>
        <c:ser>
          <c:idx val="0"/>
          <c:order val="1"/>
          <c:tx>
            <c:strRef>
              <c:f>'Prob Redevelop Alt CDF'!$A$2</c:f>
              <c:strCache>
                <c:ptCount val="1"/>
                <c:pt idx="0">
                  <c:v>Redevelopment Only</c:v>
                </c:pt>
              </c:strCache>
            </c:strRef>
          </c:tx>
          <c:spPr>
            <a:ln w="254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'Prob Redevelop Alt CDF'!$D$21:$D$71</c:f>
              <c:numCache>
                <c:formatCode>_("$"* #,##0.00_);_("$"* \(#,##0.00\);_("$"* "-"??_);_(@_)</c:formatCode>
                <c:ptCount val="51"/>
                <c:pt idx="0">
                  <c:v>-93225141.31879206</c:v>
                </c:pt>
                <c:pt idx="1">
                  <c:v>-90027398.652788922</c:v>
                </c:pt>
                <c:pt idx="2">
                  <c:v>-86829655.986785784</c:v>
                </c:pt>
                <c:pt idx="3">
                  <c:v>-83631913.320782647</c:v>
                </c:pt>
                <c:pt idx="4">
                  <c:v>-80434170.654779509</c:v>
                </c:pt>
                <c:pt idx="5">
                  <c:v>-77236427.988776371</c:v>
                </c:pt>
                <c:pt idx="6">
                  <c:v>-74038685.322773233</c:v>
                </c:pt>
                <c:pt idx="7">
                  <c:v>-70840942.656770095</c:v>
                </c:pt>
                <c:pt idx="8">
                  <c:v>-67643199.990766957</c:v>
                </c:pt>
                <c:pt idx="9">
                  <c:v>-64445457.32476382</c:v>
                </c:pt>
                <c:pt idx="10">
                  <c:v>-61247714.658760682</c:v>
                </c:pt>
                <c:pt idx="11">
                  <c:v>-58049971.992757544</c:v>
                </c:pt>
                <c:pt idx="12">
                  <c:v>-54852229.326754406</c:v>
                </c:pt>
                <c:pt idx="13">
                  <c:v>-51654486.660751268</c:v>
                </c:pt>
                <c:pt idx="14">
                  <c:v>-48456743.99474813</c:v>
                </c:pt>
                <c:pt idx="15">
                  <c:v>-45259001.328744993</c:v>
                </c:pt>
                <c:pt idx="16">
                  <c:v>-42061258.662741855</c:v>
                </c:pt>
                <c:pt idx="17">
                  <c:v>-38863515.996738717</c:v>
                </c:pt>
                <c:pt idx="18">
                  <c:v>-35665773.330735579</c:v>
                </c:pt>
                <c:pt idx="19">
                  <c:v>-32468030.664732441</c:v>
                </c:pt>
                <c:pt idx="20">
                  <c:v>-29270287.998729303</c:v>
                </c:pt>
                <c:pt idx="21">
                  <c:v>-26072545.332726166</c:v>
                </c:pt>
                <c:pt idx="22">
                  <c:v>-22874802.666723028</c:v>
                </c:pt>
                <c:pt idx="23">
                  <c:v>-19677060.00071989</c:v>
                </c:pt>
                <c:pt idx="24">
                  <c:v>-16479317.334716754</c:v>
                </c:pt>
                <c:pt idx="25">
                  <c:v>-13281574.668713618</c:v>
                </c:pt>
                <c:pt idx="26">
                  <c:v>-10083832.002710482</c:v>
                </c:pt>
                <c:pt idx="27">
                  <c:v>-6886089.3367073461</c:v>
                </c:pt>
                <c:pt idx="28">
                  <c:v>-3688346.6707042102</c:v>
                </c:pt>
                <c:pt idx="29">
                  <c:v>-490604.00470107421</c:v>
                </c:pt>
                <c:pt idx="30">
                  <c:v>2707138.6613020618</c:v>
                </c:pt>
                <c:pt idx="31">
                  <c:v>5904881.3273051977</c:v>
                </c:pt>
                <c:pt idx="32">
                  <c:v>9102623.9933083337</c:v>
                </c:pt>
                <c:pt idx="33">
                  <c:v>12300366.65931147</c:v>
                </c:pt>
                <c:pt idx="34">
                  <c:v>15498109.325314606</c:v>
                </c:pt>
                <c:pt idx="35">
                  <c:v>18695851.991317742</c:v>
                </c:pt>
                <c:pt idx="36">
                  <c:v>21893594.657320879</c:v>
                </c:pt>
                <c:pt idx="37">
                  <c:v>25091337.323324017</c:v>
                </c:pt>
                <c:pt idx="38">
                  <c:v>28289079.989327155</c:v>
                </c:pt>
                <c:pt idx="39">
                  <c:v>31486822.655330293</c:v>
                </c:pt>
                <c:pt idx="40">
                  <c:v>34684565.321333431</c:v>
                </c:pt>
                <c:pt idx="41">
                  <c:v>37882307.987336569</c:v>
                </c:pt>
                <c:pt idx="42">
                  <c:v>41080050.653339706</c:v>
                </c:pt>
                <c:pt idx="43">
                  <c:v>44277793.319342844</c:v>
                </c:pt>
                <c:pt idx="44">
                  <c:v>47475535.985345982</c:v>
                </c:pt>
                <c:pt idx="45">
                  <c:v>50673278.65134912</c:v>
                </c:pt>
                <c:pt idx="46">
                  <c:v>53871021.317352258</c:v>
                </c:pt>
                <c:pt idx="47">
                  <c:v>57068763.983355395</c:v>
                </c:pt>
                <c:pt idx="48">
                  <c:v>60266506.649358533</c:v>
                </c:pt>
                <c:pt idx="49">
                  <c:v>63464249.315361671</c:v>
                </c:pt>
                <c:pt idx="50">
                  <c:v>66661991.981364809</c:v>
                </c:pt>
              </c:numCache>
            </c:numRef>
          </c:xVal>
          <c:yVal>
            <c:numRef>
              <c:f>'Prob Redevelop Alt CDF'!$F$21:$F$71</c:f>
              <c:numCache>
                <c:formatCode>0%</c:formatCode>
                <c:ptCount val="51"/>
                <c:pt idx="0">
                  <c:v>2.0000000000000001E-4</c:v>
                </c:pt>
                <c:pt idx="1">
                  <c:v>2.0000000000000001E-4</c:v>
                </c:pt>
                <c:pt idx="2">
                  <c:v>4.0000000000000002E-4</c:v>
                </c:pt>
                <c:pt idx="3">
                  <c:v>4.0000000000000002E-4</c:v>
                </c:pt>
                <c:pt idx="4">
                  <c:v>5.9999999999999995E-4</c:v>
                </c:pt>
                <c:pt idx="5">
                  <c:v>1E-3</c:v>
                </c:pt>
                <c:pt idx="6">
                  <c:v>1.1999999999999999E-3</c:v>
                </c:pt>
                <c:pt idx="7">
                  <c:v>1.6000000000000001E-3</c:v>
                </c:pt>
                <c:pt idx="8">
                  <c:v>2E-3</c:v>
                </c:pt>
                <c:pt idx="9">
                  <c:v>2.2000000000000001E-3</c:v>
                </c:pt>
                <c:pt idx="10">
                  <c:v>3.0000000000000001E-3</c:v>
                </c:pt>
                <c:pt idx="11">
                  <c:v>4.0000000000000001E-3</c:v>
                </c:pt>
                <c:pt idx="12">
                  <c:v>6.7999999999999996E-3</c:v>
                </c:pt>
                <c:pt idx="13">
                  <c:v>8.8000000000000005E-3</c:v>
                </c:pt>
                <c:pt idx="14">
                  <c:v>1.0200000000000001E-2</c:v>
                </c:pt>
                <c:pt idx="15">
                  <c:v>1.26E-2</c:v>
                </c:pt>
                <c:pt idx="16">
                  <c:v>1.7000000000000001E-2</c:v>
                </c:pt>
                <c:pt idx="17">
                  <c:v>2.2599999999999999E-2</c:v>
                </c:pt>
                <c:pt idx="18">
                  <c:v>3.04E-2</c:v>
                </c:pt>
                <c:pt idx="19">
                  <c:v>4.2000000000000003E-2</c:v>
                </c:pt>
                <c:pt idx="20">
                  <c:v>5.5599999999999997E-2</c:v>
                </c:pt>
                <c:pt idx="21">
                  <c:v>7.9399999999999998E-2</c:v>
                </c:pt>
                <c:pt idx="22">
                  <c:v>0.109</c:v>
                </c:pt>
                <c:pt idx="23">
                  <c:v>0.14799999999999999</c:v>
                </c:pt>
                <c:pt idx="24">
                  <c:v>0.1958</c:v>
                </c:pt>
                <c:pt idx="25">
                  <c:v>0.25559999999999999</c:v>
                </c:pt>
                <c:pt idx="26">
                  <c:v>0.32679999999999998</c:v>
                </c:pt>
                <c:pt idx="27">
                  <c:v>0.3982</c:v>
                </c:pt>
                <c:pt idx="28">
                  <c:v>0.47320000000000001</c:v>
                </c:pt>
                <c:pt idx="29">
                  <c:v>0.54879999999999995</c:v>
                </c:pt>
                <c:pt idx="30">
                  <c:v>0.621</c:v>
                </c:pt>
                <c:pt idx="31">
                  <c:v>0.69199999999999995</c:v>
                </c:pt>
                <c:pt idx="32">
                  <c:v>0.75039999999999996</c:v>
                </c:pt>
                <c:pt idx="33">
                  <c:v>0.80900000000000005</c:v>
                </c:pt>
                <c:pt idx="34">
                  <c:v>0.85599999999999998</c:v>
                </c:pt>
                <c:pt idx="35">
                  <c:v>0.89219999999999999</c:v>
                </c:pt>
                <c:pt idx="36">
                  <c:v>0.91779999999999995</c:v>
                </c:pt>
                <c:pt idx="37">
                  <c:v>0.93820000000000003</c:v>
                </c:pt>
                <c:pt idx="38">
                  <c:v>0.95840000000000003</c:v>
                </c:pt>
                <c:pt idx="39">
                  <c:v>0.96940000000000004</c:v>
                </c:pt>
                <c:pt idx="40">
                  <c:v>0.97960000000000003</c:v>
                </c:pt>
                <c:pt idx="41">
                  <c:v>0.98480000000000001</c:v>
                </c:pt>
                <c:pt idx="42">
                  <c:v>0.99019999999999997</c:v>
                </c:pt>
                <c:pt idx="43">
                  <c:v>0.99399999999999999</c:v>
                </c:pt>
                <c:pt idx="44">
                  <c:v>0.99580000000000002</c:v>
                </c:pt>
                <c:pt idx="45">
                  <c:v>0.99880000000000002</c:v>
                </c:pt>
                <c:pt idx="46">
                  <c:v>0.99939999999999996</c:v>
                </c:pt>
                <c:pt idx="47">
                  <c:v>0.99960000000000004</c:v>
                </c:pt>
                <c:pt idx="48">
                  <c:v>0.99980000000000002</c:v>
                </c:pt>
                <c:pt idx="49">
                  <c:v>0.99980000000000002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DD-48B6-A964-EB770C7C3783}"/>
            </c:ext>
          </c:extLst>
        </c:ser>
        <c:ser>
          <c:idx val="4"/>
          <c:order val="2"/>
          <c:tx>
            <c:strRef>
              <c:f>'Prob Restim Alt CDF'!$A$2</c:f>
              <c:strCache>
                <c:ptCount val="1"/>
                <c:pt idx="0">
                  <c:v>Restimulation Only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'Prob Restim Alt CDF'!$D$21:$D$71</c:f>
              <c:numCache>
                <c:formatCode>_("$"* #,##0.00_);_("$"* \(#,##0.00\);_("$"* "-"??_);_(@_)</c:formatCode>
                <c:ptCount val="51"/>
                <c:pt idx="0">
                  <c:v>-55791217.563678905</c:v>
                </c:pt>
                <c:pt idx="1">
                  <c:v>-53218814.648411289</c:v>
                </c:pt>
                <c:pt idx="2">
                  <c:v>-50646411.733143672</c:v>
                </c:pt>
                <c:pt idx="3">
                  <c:v>-48074008.817876056</c:v>
                </c:pt>
                <c:pt idx="4">
                  <c:v>-45501605.902608439</c:v>
                </c:pt>
                <c:pt idx="5">
                  <c:v>-42929202.987340823</c:v>
                </c:pt>
                <c:pt idx="6">
                  <c:v>-40356800.072073206</c:v>
                </c:pt>
                <c:pt idx="7">
                  <c:v>-37784397.15680559</c:v>
                </c:pt>
                <c:pt idx="8">
                  <c:v>-35211994.241537973</c:v>
                </c:pt>
                <c:pt idx="9">
                  <c:v>-32639591.32627036</c:v>
                </c:pt>
                <c:pt idx="10">
                  <c:v>-30067188.411002748</c:v>
                </c:pt>
                <c:pt idx="11">
                  <c:v>-27494785.495735135</c:v>
                </c:pt>
                <c:pt idx="12">
                  <c:v>-24922382.580467522</c:v>
                </c:pt>
                <c:pt idx="13">
                  <c:v>-22349979.665199909</c:v>
                </c:pt>
                <c:pt idx="14">
                  <c:v>-19777576.749932297</c:v>
                </c:pt>
                <c:pt idx="15">
                  <c:v>-17205173.834664684</c:v>
                </c:pt>
                <c:pt idx="16">
                  <c:v>-14632770.919397071</c:v>
                </c:pt>
                <c:pt idx="17">
                  <c:v>-12060368.004129458</c:v>
                </c:pt>
                <c:pt idx="18">
                  <c:v>-9487965.0888618454</c:v>
                </c:pt>
                <c:pt idx="19">
                  <c:v>-6915562.1735942326</c:v>
                </c:pt>
                <c:pt idx="20">
                  <c:v>-4343159.2583266199</c:v>
                </c:pt>
                <c:pt idx="21">
                  <c:v>-1770756.3430590071</c:v>
                </c:pt>
                <c:pt idx="22">
                  <c:v>801646.57220860571</c:v>
                </c:pt>
                <c:pt idx="23">
                  <c:v>3374049.4874762185</c:v>
                </c:pt>
                <c:pt idx="24">
                  <c:v>5946452.4027438313</c:v>
                </c:pt>
                <c:pt idx="25">
                  <c:v>8518855.3180114441</c:v>
                </c:pt>
                <c:pt idx="26">
                  <c:v>11091258.233279057</c:v>
                </c:pt>
                <c:pt idx="27">
                  <c:v>13663661.14854667</c:v>
                </c:pt>
                <c:pt idx="28">
                  <c:v>16236064.063814282</c:v>
                </c:pt>
                <c:pt idx="29">
                  <c:v>18808466.979081895</c:v>
                </c:pt>
                <c:pt idx="30">
                  <c:v>21380869.894349508</c:v>
                </c:pt>
                <c:pt idx="31">
                  <c:v>23953272.809617121</c:v>
                </c:pt>
                <c:pt idx="32">
                  <c:v>26525675.724884734</c:v>
                </c:pt>
                <c:pt idx="33">
                  <c:v>29098078.640152346</c:v>
                </c:pt>
                <c:pt idx="34">
                  <c:v>31670481.555419959</c:v>
                </c:pt>
                <c:pt idx="35">
                  <c:v>34242884.470687568</c:v>
                </c:pt>
                <c:pt idx="36">
                  <c:v>36815287.385955185</c:v>
                </c:pt>
                <c:pt idx="37">
                  <c:v>39387690.301222801</c:v>
                </c:pt>
                <c:pt idx="38">
                  <c:v>41960093.216490418</c:v>
                </c:pt>
                <c:pt idx="39">
                  <c:v>44532496.131758034</c:v>
                </c:pt>
                <c:pt idx="40">
                  <c:v>47104899.047025651</c:v>
                </c:pt>
                <c:pt idx="41">
                  <c:v>49677301.962293267</c:v>
                </c:pt>
                <c:pt idx="42">
                  <c:v>52249704.877560884</c:v>
                </c:pt>
                <c:pt idx="43">
                  <c:v>54822107.7928285</c:v>
                </c:pt>
                <c:pt idx="44">
                  <c:v>57394510.708096117</c:v>
                </c:pt>
                <c:pt idx="45">
                  <c:v>59966913.623363733</c:v>
                </c:pt>
                <c:pt idx="46">
                  <c:v>62539316.53863135</c:v>
                </c:pt>
                <c:pt idx="47">
                  <c:v>65111719.453898966</c:v>
                </c:pt>
                <c:pt idx="48">
                  <c:v>67684122.369166583</c:v>
                </c:pt>
                <c:pt idx="49">
                  <c:v>70256525.284434199</c:v>
                </c:pt>
                <c:pt idx="50">
                  <c:v>72828928.199701816</c:v>
                </c:pt>
              </c:numCache>
            </c:numRef>
          </c:xVal>
          <c:yVal>
            <c:numRef>
              <c:f>'Prob Restim Alt CDF'!$F$21:$F$72</c:f>
              <c:numCache>
                <c:formatCode>0%</c:formatCode>
                <c:ptCount val="52"/>
                <c:pt idx="0">
                  <c:v>0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4.0000000000000002E-4</c:v>
                </c:pt>
                <c:pt idx="4">
                  <c:v>5.9999999999999995E-4</c:v>
                </c:pt>
                <c:pt idx="5">
                  <c:v>5.9999999999999995E-4</c:v>
                </c:pt>
                <c:pt idx="6">
                  <c:v>8.0000000000000004E-4</c:v>
                </c:pt>
                <c:pt idx="7">
                  <c:v>1.8E-3</c:v>
                </c:pt>
                <c:pt idx="8">
                  <c:v>3.2000000000000002E-3</c:v>
                </c:pt>
                <c:pt idx="9">
                  <c:v>6.6E-3</c:v>
                </c:pt>
                <c:pt idx="10">
                  <c:v>1.04E-2</c:v>
                </c:pt>
                <c:pt idx="11">
                  <c:v>1.84E-2</c:v>
                </c:pt>
                <c:pt idx="12">
                  <c:v>2.8799999999999999E-2</c:v>
                </c:pt>
                <c:pt idx="13">
                  <c:v>4.7E-2</c:v>
                </c:pt>
                <c:pt idx="14">
                  <c:v>7.0599999999999996E-2</c:v>
                </c:pt>
                <c:pt idx="15">
                  <c:v>0.1082</c:v>
                </c:pt>
                <c:pt idx="16">
                  <c:v>0.1532</c:v>
                </c:pt>
                <c:pt idx="17">
                  <c:v>0.21560000000000001</c:v>
                </c:pt>
                <c:pt idx="18">
                  <c:v>0.27739999999999998</c:v>
                </c:pt>
                <c:pt idx="19">
                  <c:v>0.34379999999999999</c:v>
                </c:pt>
                <c:pt idx="20">
                  <c:v>0.41920000000000002</c:v>
                </c:pt>
                <c:pt idx="21">
                  <c:v>0.49059999999999998</c:v>
                </c:pt>
                <c:pt idx="22">
                  <c:v>0.56120000000000003</c:v>
                </c:pt>
                <c:pt idx="23">
                  <c:v>0.62460000000000004</c:v>
                </c:pt>
                <c:pt idx="24">
                  <c:v>0.67920000000000003</c:v>
                </c:pt>
                <c:pt idx="25">
                  <c:v>0.73</c:v>
                </c:pt>
                <c:pt idx="26">
                  <c:v>0.78059999999999996</c:v>
                </c:pt>
                <c:pt idx="27">
                  <c:v>0.82440000000000002</c:v>
                </c:pt>
                <c:pt idx="28">
                  <c:v>0.85840000000000005</c:v>
                </c:pt>
                <c:pt idx="29">
                  <c:v>0.88560000000000005</c:v>
                </c:pt>
                <c:pt idx="30">
                  <c:v>0.91059999999999997</c:v>
                </c:pt>
                <c:pt idx="31">
                  <c:v>0.93079999999999996</c:v>
                </c:pt>
                <c:pt idx="32">
                  <c:v>0.9496</c:v>
                </c:pt>
                <c:pt idx="33">
                  <c:v>0.96199999999999997</c:v>
                </c:pt>
                <c:pt idx="34">
                  <c:v>0.97060000000000002</c:v>
                </c:pt>
                <c:pt idx="35">
                  <c:v>0.97919999999999996</c:v>
                </c:pt>
                <c:pt idx="36">
                  <c:v>0.98399999999999999</c:v>
                </c:pt>
                <c:pt idx="37">
                  <c:v>0.98760000000000003</c:v>
                </c:pt>
                <c:pt idx="38">
                  <c:v>0.99039999999999995</c:v>
                </c:pt>
                <c:pt idx="39">
                  <c:v>0.99280000000000002</c:v>
                </c:pt>
                <c:pt idx="40">
                  <c:v>0.995</c:v>
                </c:pt>
                <c:pt idx="41">
                  <c:v>0.99619999999999997</c:v>
                </c:pt>
                <c:pt idx="42">
                  <c:v>0.997</c:v>
                </c:pt>
                <c:pt idx="43">
                  <c:v>0.99819999999999998</c:v>
                </c:pt>
                <c:pt idx="44">
                  <c:v>0.999</c:v>
                </c:pt>
                <c:pt idx="45">
                  <c:v>0.99939999999999996</c:v>
                </c:pt>
                <c:pt idx="46">
                  <c:v>0.99960000000000004</c:v>
                </c:pt>
                <c:pt idx="47">
                  <c:v>0.99960000000000004</c:v>
                </c:pt>
                <c:pt idx="48">
                  <c:v>0.99980000000000002</c:v>
                </c:pt>
                <c:pt idx="49">
                  <c:v>1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8-42BD-9C06-2774CFDA2F48}"/>
            </c:ext>
          </c:extLst>
        </c:ser>
        <c:ser>
          <c:idx val="2"/>
          <c:order val="3"/>
          <c:tx>
            <c:strRef>
              <c:f>'Prob Grow CDF'!$A$2</c:f>
              <c:strCache>
                <c:ptCount val="1"/>
                <c:pt idx="0">
                  <c:v>Restimulation &amp; Growth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'Prob Grow CDF'!$D$21:$D$71</c:f>
              <c:numCache>
                <c:formatCode>_("$"* #,##0.00_);_("$"* \(#,##0.00\);_("$"* "-"??_);_(@_)</c:formatCode>
                <c:ptCount val="51"/>
                <c:pt idx="0">
                  <c:v>-56933354.294077441</c:v>
                </c:pt>
                <c:pt idx="1">
                  <c:v>-54120496.418838888</c:v>
                </c:pt>
                <c:pt idx="2">
                  <c:v>-51307638.543600336</c:v>
                </c:pt>
                <c:pt idx="3">
                  <c:v>-48494780.668361783</c:v>
                </c:pt>
                <c:pt idx="4">
                  <c:v>-45681922.79312323</c:v>
                </c:pt>
                <c:pt idx="5">
                  <c:v>-42869064.917884678</c:v>
                </c:pt>
                <c:pt idx="6">
                  <c:v>-40056207.042646125</c:v>
                </c:pt>
                <c:pt idx="7">
                  <c:v>-37243349.167407572</c:v>
                </c:pt>
                <c:pt idx="8">
                  <c:v>-34430491.29216902</c:v>
                </c:pt>
                <c:pt idx="9">
                  <c:v>-31617633.416930463</c:v>
                </c:pt>
                <c:pt idx="10">
                  <c:v>-28804775.541691907</c:v>
                </c:pt>
                <c:pt idx="11">
                  <c:v>-25991917.66645335</c:v>
                </c:pt>
                <c:pt idx="12">
                  <c:v>-23179059.791214794</c:v>
                </c:pt>
                <c:pt idx="13">
                  <c:v>-20366201.915976238</c:v>
                </c:pt>
                <c:pt idx="14">
                  <c:v>-17553344.040737681</c:v>
                </c:pt>
                <c:pt idx="15">
                  <c:v>-14740486.165499125</c:v>
                </c:pt>
                <c:pt idx="16">
                  <c:v>-11927628.290260568</c:v>
                </c:pt>
                <c:pt idx="17">
                  <c:v>-9114770.4150220118</c:v>
                </c:pt>
                <c:pt idx="18">
                  <c:v>-6301912.5397834564</c:v>
                </c:pt>
                <c:pt idx="19">
                  <c:v>-3489054.6645449009</c:v>
                </c:pt>
                <c:pt idx="20">
                  <c:v>-676196.7893063454</c:v>
                </c:pt>
                <c:pt idx="21">
                  <c:v>2136661.0859322101</c:v>
                </c:pt>
                <c:pt idx="22">
                  <c:v>4949518.9611707656</c:v>
                </c:pt>
                <c:pt idx="23">
                  <c:v>7762376.8364093211</c:v>
                </c:pt>
                <c:pt idx="24">
                  <c:v>10575234.711647876</c:v>
                </c:pt>
                <c:pt idx="25">
                  <c:v>13388092.586886432</c:v>
                </c:pt>
                <c:pt idx="26">
                  <c:v>16200950.462124988</c:v>
                </c:pt>
                <c:pt idx="27">
                  <c:v>19013808.337363545</c:v>
                </c:pt>
                <c:pt idx="28">
                  <c:v>21826666.212602101</c:v>
                </c:pt>
                <c:pt idx="29">
                  <c:v>24639524.087840658</c:v>
                </c:pt>
                <c:pt idx="30">
                  <c:v>27452381.963079214</c:v>
                </c:pt>
                <c:pt idx="31">
                  <c:v>30265239.838317771</c:v>
                </c:pt>
                <c:pt idx="32">
                  <c:v>33078097.713556327</c:v>
                </c:pt>
                <c:pt idx="33">
                  <c:v>35890955.58879488</c:v>
                </c:pt>
                <c:pt idx="34">
                  <c:v>38703813.464033432</c:v>
                </c:pt>
                <c:pt idx="35">
                  <c:v>41516671.339271985</c:v>
                </c:pt>
                <c:pt idx="36">
                  <c:v>44329529.214510538</c:v>
                </c:pt>
                <c:pt idx="37">
                  <c:v>47142387.08974909</c:v>
                </c:pt>
                <c:pt idx="38">
                  <c:v>49955244.964987643</c:v>
                </c:pt>
                <c:pt idx="39">
                  <c:v>52768102.840226196</c:v>
                </c:pt>
                <c:pt idx="40">
                  <c:v>55580960.715464748</c:v>
                </c:pt>
                <c:pt idx="41">
                  <c:v>58393818.590703301</c:v>
                </c:pt>
                <c:pt idx="42">
                  <c:v>61206676.465941854</c:v>
                </c:pt>
                <c:pt idx="43">
                  <c:v>64019534.341180407</c:v>
                </c:pt>
                <c:pt idx="44">
                  <c:v>66832392.216418959</c:v>
                </c:pt>
                <c:pt idx="45">
                  <c:v>69645250.091657519</c:v>
                </c:pt>
                <c:pt idx="46">
                  <c:v>72458107.966896072</c:v>
                </c:pt>
                <c:pt idx="47">
                  <c:v>75270965.842134625</c:v>
                </c:pt>
                <c:pt idx="48">
                  <c:v>78083823.717373177</c:v>
                </c:pt>
                <c:pt idx="49">
                  <c:v>80896681.59261173</c:v>
                </c:pt>
                <c:pt idx="50">
                  <c:v>83709539.467850283</c:v>
                </c:pt>
              </c:numCache>
            </c:numRef>
          </c:xVal>
          <c:yVal>
            <c:numRef>
              <c:f>'Prob Grow CDF'!$F$21:$F$71</c:f>
              <c:numCache>
                <c:formatCode>0%</c:formatCode>
                <c:ptCount val="51"/>
                <c:pt idx="0">
                  <c:v>0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4.0000000000000002E-4</c:v>
                </c:pt>
                <c:pt idx="5">
                  <c:v>1E-3</c:v>
                </c:pt>
                <c:pt idx="6">
                  <c:v>1.1999999999999999E-3</c:v>
                </c:pt>
                <c:pt idx="7">
                  <c:v>2.5999999999999999E-3</c:v>
                </c:pt>
                <c:pt idx="8">
                  <c:v>4.4000000000000003E-3</c:v>
                </c:pt>
                <c:pt idx="9">
                  <c:v>6.6E-3</c:v>
                </c:pt>
                <c:pt idx="10">
                  <c:v>1.0999999999999999E-2</c:v>
                </c:pt>
                <c:pt idx="11">
                  <c:v>2.0400000000000001E-2</c:v>
                </c:pt>
                <c:pt idx="12">
                  <c:v>3.2800000000000003E-2</c:v>
                </c:pt>
                <c:pt idx="13">
                  <c:v>5.0200000000000002E-2</c:v>
                </c:pt>
                <c:pt idx="14">
                  <c:v>7.2800000000000004E-2</c:v>
                </c:pt>
                <c:pt idx="15">
                  <c:v>0.10299999999999999</c:v>
                </c:pt>
                <c:pt idx="16">
                  <c:v>0.1464</c:v>
                </c:pt>
                <c:pt idx="17">
                  <c:v>0.19520000000000001</c:v>
                </c:pt>
                <c:pt idx="18">
                  <c:v>0.24979999999999999</c:v>
                </c:pt>
                <c:pt idx="19">
                  <c:v>0.311</c:v>
                </c:pt>
                <c:pt idx="20">
                  <c:v>0.37</c:v>
                </c:pt>
                <c:pt idx="21">
                  <c:v>0.43640000000000001</c:v>
                </c:pt>
                <c:pt idx="22">
                  <c:v>0.50539999999999996</c:v>
                </c:pt>
                <c:pt idx="23">
                  <c:v>0.56999999999999995</c:v>
                </c:pt>
                <c:pt idx="24">
                  <c:v>0.62839999999999996</c:v>
                </c:pt>
                <c:pt idx="25">
                  <c:v>0.68440000000000001</c:v>
                </c:pt>
                <c:pt idx="26">
                  <c:v>0.73519999999999996</c:v>
                </c:pt>
                <c:pt idx="27">
                  <c:v>0.77780000000000005</c:v>
                </c:pt>
                <c:pt idx="28">
                  <c:v>0.81279999999999997</c:v>
                </c:pt>
                <c:pt idx="29">
                  <c:v>0.84840000000000004</c:v>
                </c:pt>
                <c:pt idx="30">
                  <c:v>0.88039999999999996</c:v>
                </c:pt>
                <c:pt idx="31">
                  <c:v>0.90280000000000005</c:v>
                </c:pt>
                <c:pt idx="32">
                  <c:v>0.9214</c:v>
                </c:pt>
                <c:pt idx="33">
                  <c:v>0.94079999999999997</c:v>
                </c:pt>
                <c:pt idx="34">
                  <c:v>0.95199999999999996</c:v>
                </c:pt>
                <c:pt idx="35">
                  <c:v>0.96299999999999997</c:v>
                </c:pt>
                <c:pt idx="36">
                  <c:v>0.97260000000000002</c:v>
                </c:pt>
                <c:pt idx="37">
                  <c:v>0.98040000000000005</c:v>
                </c:pt>
                <c:pt idx="38">
                  <c:v>0.98619999999999997</c:v>
                </c:pt>
                <c:pt idx="39">
                  <c:v>0.98880000000000001</c:v>
                </c:pt>
                <c:pt idx="40">
                  <c:v>0.99080000000000001</c:v>
                </c:pt>
                <c:pt idx="41">
                  <c:v>0.99360000000000004</c:v>
                </c:pt>
                <c:pt idx="42">
                  <c:v>0.995</c:v>
                </c:pt>
                <c:pt idx="43">
                  <c:v>0.99680000000000002</c:v>
                </c:pt>
                <c:pt idx="44">
                  <c:v>0.99719999999999998</c:v>
                </c:pt>
                <c:pt idx="45">
                  <c:v>0.99839999999999995</c:v>
                </c:pt>
                <c:pt idx="46">
                  <c:v>0.999</c:v>
                </c:pt>
                <c:pt idx="47">
                  <c:v>0.999</c:v>
                </c:pt>
                <c:pt idx="48">
                  <c:v>0.99919999999999998</c:v>
                </c:pt>
                <c:pt idx="49">
                  <c:v>1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DD-48B6-A964-EB770C7C3783}"/>
            </c:ext>
          </c:extLst>
        </c:ser>
        <c:ser>
          <c:idx val="3"/>
          <c:order val="4"/>
          <c:tx>
            <c:strRef>
              <c:f>'Prob Reduce Case CDF'!$A$2</c:f>
              <c:strCache>
                <c:ptCount val="1"/>
                <c:pt idx="0">
                  <c:v>Full Flexibility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'Prob Reduce Case CDF'!$D$21:$D$71</c:f>
              <c:numCache>
                <c:formatCode>_("$"* #,##0.00_);_("$"* \(#,##0.00\);_("$"* "-"??_);_(@_)</c:formatCode>
                <c:ptCount val="51"/>
                <c:pt idx="0">
                  <c:v>-49339882.407121047</c:v>
                </c:pt>
                <c:pt idx="1">
                  <c:v>-46766721.784249268</c:v>
                </c:pt>
                <c:pt idx="2">
                  <c:v>-44193561.16137749</c:v>
                </c:pt>
                <c:pt idx="3">
                  <c:v>-41620400.538505711</c:v>
                </c:pt>
                <c:pt idx="4">
                  <c:v>-39047239.915633932</c:v>
                </c:pt>
                <c:pt idx="5">
                  <c:v>-36474079.292762153</c:v>
                </c:pt>
                <c:pt idx="6">
                  <c:v>-33900918.669890374</c:v>
                </c:pt>
                <c:pt idx="7">
                  <c:v>-31327758.047018599</c:v>
                </c:pt>
                <c:pt idx="8">
                  <c:v>-28754597.424146824</c:v>
                </c:pt>
                <c:pt idx="9">
                  <c:v>-26181436.801275048</c:v>
                </c:pt>
                <c:pt idx="10">
                  <c:v>-23608276.178403273</c:v>
                </c:pt>
                <c:pt idx="11">
                  <c:v>-21035115.555531498</c:v>
                </c:pt>
                <c:pt idx="12">
                  <c:v>-18461954.932659723</c:v>
                </c:pt>
                <c:pt idx="13">
                  <c:v>-15888794.309787948</c:v>
                </c:pt>
                <c:pt idx="14">
                  <c:v>-13315633.686916173</c:v>
                </c:pt>
                <c:pt idx="15">
                  <c:v>-10742473.064044397</c:v>
                </c:pt>
                <c:pt idx="16">
                  <c:v>-8169312.4411726221</c:v>
                </c:pt>
                <c:pt idx="17">
                  <c:v>-5596151.818300847</c:v>
                </c:pt>
                <c:pt idx="18">
                  <c:v>-3022991.1954290713</c:v>
                </c:pt>
                <c:pt idx="19">
                  <c:v>-449830.57255729567</c:v>
                </c:pt>
                <c:pt idx="20">
                  <c:v>2123330.05031448</c:v>
                </c:pt>
                <c:pt idx="21">
                  <c:v>4696490.6731862556</c:v>
                </c:pt>
                <c:pt idx="22">
                  <c:v>7269651.2960580308</c:v>
                </c:pt>
                <c:pt idx="23">
                  <c:v>9842811.918929806</c:v>
                </c:pt>
                <c:pt idx="24">
                  <c:v>12415972.541801581</c:v>
                </c:pt>
                <c:pt idx="25">
                  <c:v>14989133.164673356</c:v>
                </c:pt>
                <c:pt idx="26">
                  <c:v>17562293.787545133</c:v>
                </c:pt>
                <c:pt idx="27">
                  <c:v>20135454.410416909</c:v>
                </c:pt>
                <c:pt idx="28">
                  <c:v>22708615.033288684</c:v>
                </c:pt>
                <c:pt idx="29">
                  <c:v>25281775.656160459</c:v>
                </c:pt>
                <c:pt idx="30">
                  <c:v>27854936.279032234</c:v>
                </c:pt>
                <c:pt idx="31">
                  <c:v>30428096.901904009</c:v>
                </c:pt>
                <c:pt idx="32">
                  <c:v>33001257.524775784</c:v>
                </c:pt>
                <c:pt idx="33">
                  <c:v>35574418.14764756</c:v>
                </c:pt>
                <c:pt idx="34">
                  <c:v>38147578.770519339</c:v>
                </c:pt>
                <c:pt idx="35">
                  <c:v>40720739.393391117</c:v>
                </c:pt>
                <c:pt idx="36">
                  <c:v>43293900.016262896</c:v>
                </c:pt>
                <c:pt idx="37">
                  <c:v>45867060.639134675</c:v>
                </c:pt>
                <c:pt idx="38">
                  <c:v>48440221.262006454</c:v>
                </c:pt>
                <c:pt idx="39">
                  <c:v>51013381.884878233</c:v>
                </c:pt>
                <c:pt idx="40">
                  <c:v>53586542.507750012</c:v>
                </c:pt>
                <c:pt idx="41">
                  <c:v>56159703.130621791</c:v>
                </c:pt>
                <c:pt idx="42">
                  <c:v>58732863.75349357</c:v>
                </c:pt>
                <c:pt idx="43">
                  <c:v>61306024.376365349</c:v>
                </c:pt>
                <c:pt idx="44">
                  <c:v>63879184.999237128</c:v>
                </c:pt>
                <c:pt idx="45">
                  <c:v>66452345.622108907</c:v>
                </c:pt>
                <c:pt idx="46">
                  <c:v>69025506.244980678</c:v>
                </c:pt>
                <c:pt idx="47">
                  <c:v>71598666.867852449</c:v>
                </c:pt>
                <c:pt idx="48">
                  <c:v>74171827.490724221</c:v>
                </c:pt>
                <c:pt idx="49">
                  <c:v>76744988.113595992</c:v>
                </c:pt>
                <c:pt idx="50">
                  <c:v>79318148.736467764</c:v>
                </c:pt>
              </c:numCache>
            </c:numRef>
          </c:xVal>
          <c:yVal>
            <c:numRef>
              <c:f>'Prob Reduce Case CDF'!$F$21:$F$71</c:f>
              <c:numCache>
                <c:formatCode>0%</c:formatCode>
                <c:ptCount val="51"/>
                <c:pt idx="0">
                  <c:v>2.0000000000000001E-4</c:v>
                </c:pt>
                <c:pt idx="1">
                  <c:v>4.0000000000000002E-4</c:v>
                </c:pt>
                <c:pt idx="2">
                  <c:v>5.9999999999999995E-4</c:v>
                </c:pt>
                <c:pt idx="3">
                  <c:v>5.9999999999999995E-4</c:v>
                </c:pt>
                <c:pt idx="4">
                  <c:v>5.9999999999999995E-4</c:v>
                </c:pt>
                <c:pt idx="5">
                  <c:v>2E-3</c:v>
                </c:pt>
                <c:pt idx="6">
                  <c:v>4.7999999999999996E-3</c:v>
                </c:pt>
                <c:pt idx="7">
                  <c:v>8.8000000000000005E-3</c:v>
                </c:pt>
                <c:pt idx="8">
                  <c:v>1.52E-2</c:v>
                </c:pt>
                <c:pt idx="9">
                  <c:v>2.4799999999999999E-2</c:v>
                </c:pt>
                <c:pt idx="10">
                  <c:v>4.2000000000000003E-2</c:v>
                </c:pt>
                <c:pt idx="11">
                  <c:v>5.9799999999999999E-2</c:v>
                </c:pt>
                <c:pt idx="12">
                  <c:v>8.5599999999999996E-2</c:v>
                </c:pt>
                <c:pt idx="13">
                  <c:v>0.1192</c:v>
                </c:pt>
                <c:pt idx="14">
                  <c:v>0.1618</c:v>
                </c:pt>
                <c:pt idx="15">
                  <c:v>0.2114</c:v>
                </c:pt>
                <c:pt idx="16">
                  <c:v>0.26579999999999998</c:v>
                </c:pt>
                <c:pt idx="17">
                  <c:v>0.32</c:v>
                </c:pt>
                <c:pt idx="18">
                  <c:v>0.37719999999999998</c:v>
                </c:pt>
                <c:pt idx="19">
                  <c:v>0.442</c:v>
                </c:pt>
                <c:pt idx="20">
                  <c:v>0.50760000000000005</c:v>
                </c:pt>
                <c:pt idx="21">
                  <c:v>0.57179999999999997</c:v>
                </c:pt>
                <c:pt idx="22">
                  <c:v>0.62960000000000005</c:v>
                </c:pt>
                <c:pt idx="23">
                  <c:v>0.68620000000000003</c:v>
                </c:pt>
                <c:pt idx="24">
                  <c:v>0.73199999999999998</c:v>
                </c:pt>
                <c:pt idx="25">
                  <c:v>0.77180000000000004</c:v>
                </c:pt>
                <c:pt idx="26">
                  <c:v>0.81200000000000006</c:v>
                </c:pt>
                <c:pt idx="27">
                  <c:v>0.84379999999999999</c:v>
                </c:pt>
                <c:pt idx="28">
                  <c:v>0.87419999999999998</c:v>
                </c:pt>
                <c:pt idx="29">
                  <c:v>0.8982</c:v>
                </c:pt>
                <c:pt idx="30">
                  <c:v>0.91800000000000004</c:v>
                </c:pt>
                <c:pt idx="31">
                  <c:v>0.93400000000000005</c:v>
                </c:pt>
                <c:pt idx="32">
                  <c:v>0.94879999999999998</c:v>
                </c:pt>
                <c:pt idx="33">
                  <c:v>0.96099999999999997</c:v>
                </c:pt>
                <c:pt idx="34">
                  <c:v>0.97</c:v>
                </c:pt>
                <c:pt idx="35">
                  <c:v>0.9778</c:v>
                </c:pt>
                <c:pt idx="36">
                  <c:v>0.98360000000000003</c:v>
                </c:pt>
                <c:pt idx="37">
                  <c:v>0.98740000000000006</c:v>
                </c:pt>
                <c:pt idx="38">
                  <c:v>0.98960000000000004</c:v>
                </c:pt>
                <c:pt idx="39">
                  <c:v>0.99319999999999997</c:v>
                </c:pt>
                <c:pt idx="40">
                  <c:v>0.99519999999999997</c:v>
                </c:pt>
                <c:pt idx="41">
                  <c:v>0.99660000000000004</c:v>
                </c:pt>
                <c:pt idx="42">
                  <c:v>0.99780000000000002</c:v>
                </c:pt>
                <c:pt idx="43">
                  <c:v>0.99880000000000002</c:v>
                </c:pt>
                <c:pt idx="44">
                  <c:v>0.99939999999999996</c:v>
                </c:pt>
                <c:pt idx="45">
                  <c:v>0.99939999999999996</c:v>
                </c:pt>
                <c:pt idx="46">
                  <c:v>0.99939999999999996</c:v>
                </c:pt>
                <c:pt idx="47">
                  <c:v>0.99960000000000004</c:v>
                </c:pt>
                <c:pt idx="48">
                  <c:v>0.99960000000000004</c:v>
                </c:pt>
                <c:pt idx="49">
                  <c:v>0.99980000000000002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DD-48B6-A964-EB770C7C3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70000000"/>
          <c:min val="-7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5410069252401242"/>
              <c:y val="0.85467744916462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20000000"/>
        <c:minorUnit val="20000000"/>
        <c:dispUnits>
          <c:builtInUnit val="millions"/>
          <c:dispUnitsLbl>
            <c:layout>
              <c:manualLayout>
                <c:xMode val="edge"/>
                <c:yMode val="edge"/>
                <c:x val="0.8382687678681322"/>
                <c:y val="0.85261960675849113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1362469231005644E-2"/>
              <c:y val="0.217516604779746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68777864983274"/>
          <c:y val="0.4209979704489849"/>
          <c:w val="0.28624720579920854"/>
          <c:h val="0.33530600086625145"/>
        </c:manualLayout>
      </c:layout>
      <c:overlay val="1"/>
      <c:spPr>
        <a:solidFill>
          <a:schemeClr val="bg1"/>
        </a:solidFill>
        <a:ln w="15875">
          <a:solidFill>
            <a:schemeClr val="bg2">
              <a:lumMod val="90000"/>
              <a:alpha val="7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CoverSheet!$K$36</c:f>
              <c:strCache>
                <c:ptCount val="1"/>
                <c:pt idx="0">
                  <c:v>Restimulation &amp; Growth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CoverSheet!$J$37:$J$70</c:f>
              <c:numCache>
                <c:formatCode>General</c:formatCode>
                <c:ptCount val="3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0.11999999999999998</c:v>
                </c:pt>
                <c:pt idx="11">
                  <c:v>0.12999999999999998</c:v>
                </c:pt>
                <c:pt idx="12">
                  <c:v>0.13999999999999999</c:v>
                </c:pt>
                <c:pt idx="13">
                  <c:v>0.15</c:v>
                </c:pt>
                <c:pt idx="14">
                  <c:v>0.16</c:v>
                </c:pt>
                <c:pt idx="15">
                  <c:v>0.17</c:v>
                </c:pt>
                <c:pt idx="16">
                  <c:v>0.18000000000000002</c:v>
                </c:pt>
                <c:pt idx="17">
                  <c:v>0.19000000000000003</c:v>
                </c:pt>
                <c:pt idx="18">
                  <c:v>0.20000000000000004</c:v>
                </c:pt>
                <c:pt idx="19">
                  <c:v>0.21</c:v>
                </c:pt>
                <c:pt idx="20">
                  <c:v>0.22</c:v>
                </c:pt>
                <c:pt idx="21">
                  <c:v>0.23</c:v>
                </c:pt>
                <c:pt idx="22">
                  <c:v>0.24</c:v>
                </c:pt>
                <c:pt idx="23">
                  <c:v>0.25</c:v>
                </c:pt>
                <c:pt idx="24">
                  <c:v>0.26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0.29000000000000004</c:v>
                </c:pt>
                <c:pt idx="28">
                  <c:v>0.30000000000000004</c:v>
                </c:pt>
                <c:pt idx="29">
                  <c:v>0.31000000000000005</c:v>
                </c:pt>
                <c:pt idx="30">
                  <c:v>0.32000000000000006</c:v>
                </c:pt>
                <c:pt idx="31">
                  <c:v>0.33000000000000007</c:v>
                </c:pt>
                <c:pt idx="32">
                  <c:v>0.34000000000000008</c:v>
                </c:pt>
                <c:pt idx="33">
                  <c:v>0.35000000000000009</c:v>
                </c:pt>
              </c:numCache>
            </c:numRef>
          </c:cat>
          <c:val>
            <c:numRef>
              <c:f>CoverSheet!$K$37:$K$70</c:f>
              <c:numCache>
                <c:formatCode>General</c:formatCode>
                <c:ptCount val="34"/>
                <c:pt idx="0">
                  <c:v>5.9224143825619606</c:v>
                </c:pt>
                <c:pt idx="1">
                  <c:v>5.7905141113580809</c:v>
                </c:pt>
                <c:pt idx="2">
                  <c:v>5.7264833935443713</c:v>
                </c:pt>
                <c:pt idx="3">
                  <c:v>6.0279163698005114</c:v>
                </c:pt>
                <c:pt idx="4">
                  <c:v>5.9650927697217249</c:v>
                </c:pt>
                <c:pt idx="5">
                  <c:v>5.8448929646063874</c:v>
                </c:pt>
                <c:pt idx="6">
                  <c:v>5.995098061094601</c:v>
                </c:pt>
                <c:pt idx="7">
                  <c:v>5.6560501214177545</c:v>
                </c:pt>
                <c:pt idx="8">
                  <c:v>6.095455888526863</c:v>
                </c:pt>
                <c:pt idx="9">
                  <c:v>6.0139903574718447</c:v>
                </c:pt>
                <c:pt idx="10">
                  <c:v>6.238197021753872</c:v>
                </c:pt>
                <c:pt idx="11">
                  <c:v>6.3319711407051358</c:v>
                </c:pt>
                <c:pt idx="12">
                  <c:v>6.1212950334197194</c:v>
                </c:pt>
                <c:pt idx="13">
                  <c:v>5.7133786741863259</c:v>
                </c:pt>
                <c:pt idx="14">
                  <c:v>6.1041280646264635</c:v>
                </c:pt>
                <c:pt idx="15">
                  <c:v>5.540782245654496</c:v>
                </c:pt>
                <c:pt idx="16">
                  <c:v>5.7029313744790979</c:v>
                </c:pt>
                <c:pt idx="17">
                  <c:v>6.2634613094591982</c:v>
                </c:pt>
                <c:pt idx="18">
                  <c:v>5.7601729704733478</c:v>
                </c:pt>
                <c:pt idx="19">
                  <c:v>5.883721866724537</c:v>
                </c:pt>
                <c:pt idx="20">
                  <c:v>6.2136515727079065</c:v>
                </c:pt>
                <c:pt idx="21">
                  <c:v>6.0699458948525979</c:v>
                </c:pt>
                <c:pt idx="22">
                  <c:v>6.0887415659508006</c:v>
                </c:pt>
                <c:pt idx="23">
                  <c:v>5.9409363809187115</c:v>
                </c:pt>
                <c:pt idx="24">
                  <c:v>6.1992618673951156</c:v>
                </c:pt>
                <c:pt idx="25">
                  <c:v>5.6142253061710861</c:v>
                </c:pt>
                <c:pt idx="26">
                  <c:v>5.8204682057450654</c:v>
                </c:pt>
                <c:pt idx="27">
                  <c:v>5.7284536245571003</c:v>
                </c:pt>
                <c:pt idx="28">
                  <c:v>5.9819438655863264</c:v>
                </c:pt>
                <c:pt idx="29">
                  <c:v>6.0941447663408823</c:v>
                </c:pt>
                <c:pt idx="30">
                  <c:v>6.0162392634002719</c:v>
                </c:pt>
                <c:pt idx="31">
                  <c:v>6.1608038756253505</c:v>
                </c:pt>
                <c:pt idx="32">
                  <c:v>5.5679612848453122</c:v>
                </c:pt>
                <c:pt idx="33">
                  <c:v>5.7726532529995813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A-40ED-B570-63BB04B78119}"/>
            </c:ext>
          </c:extLst>
        </c:ser>
        <c:ser>
          <c:idx val="1"/>
          <c:order val="1"/>
          <c:tx>
            <c:strRef>
              <c:f>CoverSheet!$L$36</c:f>
              <c:strCache>
                <c:ptCount val="1"/>
                <c:pt idx="0">
                  <c:v>Full Flexibility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CoverSheet!$J$37:$J$70</c:f>
              <c:numCache>
                <c:formatCode>General</c:formatCode>
                <c:ptCount val="3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0.11999999999999998</c:v>
                </c:pt>
                <c:pt idx="11">
                  <c:v>0.12999999999999998</c:v>
                </c:pt>
                <c:pt idx="12">
                  <c:v>0.13999999999999999</c:v>
                </c:pt>
                <c:pt idx="13">
                  <c:v>0.15</c:v>
                </c:pt>
                <c:pt idx="14">
                  <c:v>0.16</c:v>
                </c:pt>
                <c:pt idx="15">
                  <c:v>0.17</c:v>
                </c:pt>
                <c:pt idx="16">
                  <c:v>0.18000000000000002</c:v>
                </c:pt>
                <c:pt idx="17">
                  <c:v>0.19000000000000003</c:v>
                </c:pt>
                <c:pt idx="18">
                  <c:v>0.20000000000000004</c:v>
                </c:pt>
                <c:pt idx="19">
                  <c:v>0.21</c:v>
                </c:pt>
                <c:pt idx="20">
                  <c:v>0.22</c:v>
                </c:pt>
                <c:pt idx="21">
                  <c:v>0.23</c:v>
                </c:pt>
                <c:pt idx="22">
                  <c:v>0.24</c:v>
                </c:pt>
                <c:pt idx="23">
                  <c:v>0.25</c:v>
                </c:pt>
                <c:pt idx="24">
                  <c:v>0.26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0.29000000000000004</c:v>
                </c:pt>
                <c:pt idx="28">
                  <c:v>0.30000000000000004</c:v>
                </c:pt>
                <c:pt idx="29">
                  <c:v>0.31000000000000005</c:v>
                </c:pt>
                <c:pt idx="30">
                  <c:v>0.32000000000000006</c:v>
                </c:pt>
                <c:pt idx="31">
                  <c:v>0.33000000000000007</c:v>
                </c:pt>
                <c:pt idx="32">
                  <c:v>0.34000000000000008</c:v>
                </c:pt>
                <c:pt idx="33">
                  <c:v>0.35000000000000009</c:v>
                </c:pt>
              </c:numCache>
            </c:numRef>
          </c:cat>
          <c:val>
            <c:numRef>
              <c:f>CoverSheet!$L$37:$L$70</c:f>
              <c:numCache>
                <c:formatCode>General</c:formatCode>
                <c:ptCount val="34"/>
                <c:pt idx="0">
                  <c:v>6.0309775730490793</c:v>
                </c:pt>
                <c:pt idx="1">
                  <c:v>5.9567704975228963</c:v>
                </c:pt>
                <c:pt idx="2">
                  <c:v>5.9567704975228963</c:v>
                </c:pt>
                <c:pt idx="3">
                  <c:v>6.3656866389074391</c:v>
                </c:pt>
                <c:pt idx="4">
                  <c:v>6.0464070419332812</c:v>
                </c:pt>
                <c:pt idx="5">
                  <c:v>5.8169283227985131</c:v>
                </c:pt>
                <c:pt idx="6">
                  <c:v>6.1479876247139202</c:v>
                </c:pt>
                <c:pt idx="7">
                  <c:v>5.8773197136365729</c:v>
                </c:pt>
                <c:pt idx="8">
                  <c:v>6.4258639019856316</c:v>
                </c:pt>
                <c:pt idx="9">
                  <c:v>6.1708242159193025</c:v>
                </c:pt>
                <c:pt idx="10">
                  <c:v>5.8867388787180381</c:v>
                </c:pt>
                <c:pt idx="11">
                  <c:v>5.8979957308734408</c:v>
                </c:pt>
                <c:pt idx="12">
                  <c:v>6.1147594146459099</c:v>
                </c:pt>
                <c:pt idx="13">
                  <c:v>3.9475466853333092</c:v>
                </c:pt>
                <c:pt idx="14">
                  <c:v>3.563577066595089</c:v>
                </c:pt>
                <c:pt idx="15">
                  <c:v>2.7288863428396977</c:v>
                </c:pt>
                <c:pt idx="16">
                  <c:v>3.005419981073203</c:v>
                </c:pt>
                <c:pt idx="17">
                  <c:v>3.005419981073203</c:v>
                </c:pt>
                <c:pt idx="18">
                  <c:v>2.6571391613929656</c:v>
                </c:pt>
                <c:pt idx="19">
                  <c:v>3.018000695122069</c:v>
                </c:pt>
                <c:pt idx="20">
                  <c:v>2.4355244319356228</c:v>
                </c:pt>
                <c:pt idx="21">
                  <c:v>2.8134530082458764</c:v>
                </c:pt>
                <c:pt idx="22">
                  <c:v>2.4585423092351886</c:v>
                </c:pt>
                <c:pt idx="23">
                  <c:v>2.5799860543529372</c:v>
                </c:pt>
                <c:pt idx="24">
                  <c:v>2.7327223231011302</c:v>
                </c:pt>
                <c:pt idx="25">
                  <c:v>2.9419424229765876</c:v>
                </c:pt>
                <c:pt idx="26">
                  <c:v>2.5942781298548923</c:v>
                </c:pt>
                <c:pt idx="27">
                  <c:v>0.6795793094636573</c:v>
                </c:pt>
                <c:pt idx="28">
                  <c:v>0.88739969046806955</c:v>
                </c:pt>
                <c:pt idx="29">
                  <c:v>0.68457502207882925</c:v>
                </c:pt>
                <c:pt idx="30">
                  <c:v>0.63930446556039644</c:v>
                </c:pt>
                <c:pt idx="31">
                  <c:v>0.51883728013651798</c:v>
                </c:pt>
                <c:pt idx="32">
                  <c:v>0.48359123549941291</c:v>
                </c:pt>
                <c:pt idx="33">
                  <c:v>0.68712646429051816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0A-40ED-B570-63BB04B78119}"/>
            </c:ext>
          </c:extLst>
        </c:ser>
        <c:ser>
          <c:idx val="2"/>
          <c:order val="2"/>
          <c:tx>
            <c:strRef>
              <c:f>CoverSheet!$M$36</c:f>
              <c:strCache>
                <c:ptCount val="1"/>
                <c:pt idx="0">
                  <c:v>Restimulation &amp; No Growth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CoverSheet!$J$37:$J$70</c:f>
              <c:numCache>
                <c:formatCode>General</c:formatCode>
                <c:ptCount val="3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0.11999999999999998</c:v>
                </c:pt>
                <c:pt idx="11">
                  <c:v>0.12999999999999998</c:v>
                </c:pt>
                <c:pt idx="12">
                  <c:v>0.13999999999999999</c:v>
                </c:pt>
                <c:pt idx="13">
                  <c:v>0.15</c:v>
                </c:pt>
                <c:pt idx="14">
                  <c:v>0.16</c:v>
                </c:pt>
                <c:pt idx="15">
                  <c:v>0.17</c:v>
                </c:pt>
                <c:pt idx="16">
                  <c:v>0.18000000000000002</c:v>
                </c:pt>
                <c:pt idx="17">
                  <c:v>0.19000000000000003</c:v>
                </c:pt>
                <c:pt idx="18">
                  <c:v>0.20000000000000004</c:v>
                </c:pt>
                <c:pt idx="19">
                  <c:v>0.21</c:v>
                </c:pt>
                <c:pt idx="20">
                  <c:v>0.22</c:v>
                </c:pt>
                <c:pt idx="21">
                  <c:v>0.23</c:v>
                </c:pt>
                <c:pt idx="22">
                  <c:v>0.24</c:v>
                </c:pt>
                <c:pt idx="23">
                  <c:v>0.25</c:v>
                </c:pt>
                <c:pt idx="24">
                  <c:v>0.26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0.29000000000000004</c:v>
                </c:pt>
                <c:pt idx="28">
                  <c:v>0.30000000000000004</c:v>
                </c:pt>
                <c:pt idx="29">
                  <c:v>0.31000000000000005</c:v>
                </c:pt>
                <c:pt idx="30">
                  <c:v>0.32000000000000006</c:v>
                </c:pt>
                <c:pt idx="31">
                  <c:v>0.33000000000000007</c:v>
                </c:pt>
                <c:pt idx="32">
                  <c:v>0.34000000000000008</c:v>
                </c:pt>
                <c:pt idx="33">
                  <c:v>0.35000000000000009</c:v>
                </c:pt>
              </c:numCache>
            </c:numRef>
          </c:cat>
          <c:val>
            <c:numRef>
              <c:f>CoverSheet!$M$37:$M$70</c:f>
              <c:numCache>
                <c:formatCode>General</c:formatCode>
                <c:ptCount val="34"/>
                <c:pt idx="0">
                  <c:v>0.18317602014744447</c:v>
                </c:pt>
                <c:pt idx="1">
                  <c:v>-0.20372618607881396</c:v>
                </c:pt>
                <c:pt idx="2">
                  <c:v>0.10106932249350124</c:v>
                </c:pt>
                <c:pt idx="3">
                  <c:v>-4.3490220650704584E-2</c:v>
                </c:pt>
                <c:pt idx="4">
                  <c:v>0.25139460582791556</c:v>
                </c:pt>
                <c:pt idx="5">
                  <c:v>-0.23460584609416815</c:v>
                </c:pt>
                <c:pt idx="6">
                  <c:v>-0.39124328088027355</c:v>
                </c:pt>
                <c:pt idx="7">
                  <c:v>-0.41016361474171253</c:v>
                </c:pt>
                <c:pt idx="8">
                  <c:v>3.5811472310748778E-2</c:v>
                </c:pt>
                <c:pt idx="9">
                  <c:v>-0.45000278781715919</c:v>
                </c:pt>
                <c:pt idx="10">
                  <c:v>-0.27969188839618275</c:v>
                </c:pt>
                <c:pt idx="11">
                  <c:v>-0.15442657670095658</c:v>
                </c:pt>
                <c:pt idx="12">
                  <c:v>-0.30872289268879122</c:v>
                </c:pt>
                <c:pt idx="13">
                  <c:v>-0.3272941332934689</c:v>
                </c:pt>
                <c:pt idx="14">
                  <c:v>-0.23681817603144478</c:v>
                </c:pt>
                <c:pt idx="15">
                  <c:v>-0.26936193591742613</c:v>
                </c:pt>
                <c:pt idx="16">
                  <c:v>-5.2037805846943966E-2</c:v>
                </c:pt>
                <c:pt idx="17">
                  <c:v>-0.33991839105706123</c:v>
                </c:pt>
                <c:pt idx="18">
                  <c:v>-0.20932834120811383</c:v>
                </c:pt>
                <c:pt idx="19">
                  <c:v>-0.18206629353876225</c:v>
                </c:pt>
                <c:pt idx="20">
                  <c:v>-0.13995229851295587</c:v>
                </c:pt>
                <c:pt idx="21">
                  <c:v>3.2005887909423701E-3</c:v>
                </c:pt>
                <c:pt idx="22">
                  <c:v>4.6245763680007157E-2</c:v>
                </c:pt>
                <c:pt idx="23">
                  <c:v>-0.10959036396225438</c:v>
                </c:pt>
                <c:pt idx="24">
                  <c:v>-0.1943491000658662</c:v>
                </c:pt>
                <c:pt idx="25">
                  <c:v>-0.18039155838281781</c:v>
                </c:pt>
                <c:pt idx="26">
                  <c:v>-0.26466963279952094</c:v>
                </c:pt>
                <c:pt idx="27">
                  <c:v>-6.5214429353000397E-2</c:v>
                </c:pt>
                <c:pt idx="28">
                  <c:v>-1.0005368203957987E-2</c:v>
                </c:pt>
                <c:pt idx="29">
                  <c:v>6.4516746632289649E-3</c:v>
                </c:pt>
                <c:pt idx="30">
                  <c:v>-3.0153523471314163E-2</c:v>
                </c:pt>
                <c:pt idx="31">
                  <c:v>-0.29439891611443619</c:v>
                </c:pt>
                <c:pt idx="32">
                  <c:v>-0.18357417578903157</c:v>
                </c:pt>
                <c:pt idx="33">
                  <c:v>4.0283952316719461E-2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0A-40ED-B570-63BB04B78119}"/>
            </c:ext>
          </c:extLst>
        </c:ser>
        <c:ser>
          <c:idx val="3"/>
          <c:order val="3"/>
          <c:tx>
            <c:strRef>
              <c:f>CoverSheet!$N$36</c:f>
              <c:strCache>
                <c:ptCount val="1"/>
                <c:pt idx="0">
                  <c:v>Full Flexibility &amp; No Growth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CoverSheet!$J$37:$J$70</c:f>
              <c:numCache>
                <c:formatCode>General</c:formatCode>
                <c:ptCount val="3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0.11999999999999998</c:v>
                </c:pt>
                <c:pt idx="11">
                  <c:v>0.12999999999999998</c:v>
                </c:pt>
                <c:pt idx="12">
                  <c:v>0.13999999999999999</c:v>
                </c:pt>
                <c:pt idx="13">
                  <c:v>0.15</c:v>
                </c:pt>
                <c:pt idx="14">
                  <c:v>0.16</c:v>
                </c:pt>
                <c:pt idx="15">
                  <c:v>0.17</c:v>
                </c:pt>
                <c:pt idx="16">
                  <c:v>0.18000000000000002</c:v>
                </c:pt>
                <c:pt idx="17">
                  <c:v>0.19000000000000003</c:v>
                </c:pt>
                <c:pt idx="18">
                  <c:v>0.20000000000000004</c:v>
                </c:pt>
                <c:pt idx="19">
                  <c:v>0.21</c:v>
                </c:pt>
                <c:pt idx="20">
                  <c:v>0.22</c:v>
                </c:pt>
                <c:pt idx="21">
                  <c:v>0.23</c:v>
                </c:pt>
                <c:pt idx="22">
                  <c:v>0.24</c:v>
                </c:pt>
                <c:pt idx="23">
                  <c:v>0.25</c:v>
                </c:pt>
                <c:pt idx="24">
                  <c:v>0.26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0.29000000000000004</c:v>
                </c:pt>
                <c:pt idx="28">
                  <c:v>0.30000000000000004</c:v>
                </c:pt>
                <c:pt idx="29">
                  <c:v>0.31000000000000005</c:v>
                </c:pt>
                <c:pt idx="30">
                  <c:v>0.32000000000000006</c:v>
                </c:pt>
                <c:pt idx="31">
                  <c:v>0.33000000000000007</c:v>
                </c:pt>
                <c:pt idx="32">
                  <c:v>0.34000000000000008</c:v>
                </c:pt>
                <c:pt idx="33">
                  <c:v>0.35000000000000009</c:v>
                </c:pt>
              </c:numCache>
            </c:numRef>
          </c:cat>
          <c:val>
            <c:numRef>
              <c:f>CoverSheet!$N$37:$N$70</c:f>
              <c:numCache>
                <c:formatCode>General</c:formatCode>
                <c:ptCount val="34"/>
                <c:pt idx="0">
                  <c:v>-0.14850185090793425</c:v>
                </c:pt>
                <c:pt idx="1">
                  <c:v>-0.27491834363425133</c:v>
                </c:pt>
                <c:pt idx="2">
                  <c:v>-4.2633561152320178E-3</c:v>
                </c:pt>
                <c:pt idx="3">
                  <c:v>-0.28394542719486843</c:v>
                </c:pt>
                <c:pt idx="4">
                  <c:v>-0.11059270975968284</c:v>
                </c:pt>
                <c:pt idx="5">
                  <c:v>-0.50755697819812062</c:v>
                </c:pt>
                <c:pt idx="6">
                  <c:v>-0.19031083764767923</c:v>
                </c:pt>
                <c:pt idx="7">
                  <c:v>9.5531687312320604E-2</c:v>
                </c:pt>
                <c:pt idx="8">
                  <c:v>-0.14397648944497143</c:v>
                </c:pt>
                <c:pt idx="9">
                  <c:v>-6.9305476764384505E-2</c:v>
                </c:pt>
                <c:pt idx="10">
                  <c:v>-0.10259999965519437</c:v>
                </c:pt>
                <c:pt idx="11">
                  <c:v>-0.19506631505335784</c:v>
                </c:pt>
                <c:pt idx="12">
                  <c:v>0.16812193450823024</c:v>
                </c:pt>
                <c:pt idx="13">
                  <c:v>3.463378394125937E-2</c:v>
                </c:pt>
                <c:pt idx="14">
                  <c:v>4.4784209631942393E-2</c:v>
                </c:pt>
                <c:pt idx="15">
                  <c:v>-0.36243966160969238</c:v>
                </c:pt>
                <c:pt idx="16">
                  <c:v>-0.11650713701615414</c:v>
                </c:pt>
                <c:pt idx="17">
                  <c:v>8.6948998309336237E-2</c:v>
                </c:pt>
                <c:pt idx="18">
                  <c:v>-0.29116248343448997</c:v>
                </c:pt>
                <c:pt idx="19">
                  <c:v>-9.0625254679561673E-2</c:v>
                </c:pt>
                <c:pt idx="20">
                  <c:v>-0.26562360839682575</c:v>
                </c:pt>
                <c:pt idx="21">
                  <c:v>0.13870889368051645</c:v>
                </c:pt>
                <c:pt idx="22">
                  <c:v>-4.8881523242277333E-2</c:v>
                </c:pt>
                <c:pt idx="23">
                  <c:v>0.31390864711695077</c:v>
                </c:pt>
                <c:pt idx="24">
                  <c:v>-0.36835303710372785</c:v>
                </c:pt>
                <c:pt idx="25">
                  <c:v>-0.2785284363318582</c:v>
                </c:pt>
                <c:pt idx="26">
                  <c:v>-2.391502312372765E-2</c:v>
                </c:pt>
                <c:pt idx="27">
                  <c:v>-0.32944098811938083</c:v>
                </c:pt>
                <c:pt idx="28">
                  <c:v>-0.1655312118235806</c:v>
                </c:pt>
                <c:pt idx="29">
                  <c:v>-0.1655312118235806</c:v>
                </c:pt>
                <c:pt idx="30">
                  <c:v>-0.17089918291770417</c:v>
                </c:pt>
                <c:pt idx="31">
                  <c:v>-0.16738835290476686</c:v>
                </c:pt>
                <c:pt idx="32">
                  <c:v>-0.22548225281887715</c:v>
                </c:pt>
                <c:pt idx="33">
                  <c:v>-0.25892496942598842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0A-40ED-B570-63BB04B78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910639"/>
        <c:axId val="650895663"/>
      </c:lineChart>
      <c:catAx>
        <c:axId val="650910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Reduction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5663"/>
        <c:crosses val="autoZero"/>
        <c:auto val="1"/>
        <c:lblAlgn val="ctr"/>
        <c:lblOffset val="100"/>
        <c:noMultiLvlLbl val="0"/>
      </c:catAx>
      <c:valAx>
        <c:axId val="650895663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ENPV ($Millions)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10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930243746754886"/>
          <c:y val="5.4236293379994166E-2"/>
          <c:w val="0.57976458931744235"/>
          <c:h val="0.67786271507728202"/>
        </c:manualLayout>
      </c:layout>
      <c:lineChart>
        <c:grouping val="standard"/>
        <c:varyColors val="0"/>
        <c:ser>
          <c:idx val="0"/>
          <c:order val="0"/>
          <c:tx>
            <c:strRef>
              <c:f>CoverSheet!$K$36</c:f>
              <c:strCache>
                <c:ptCount val="1"/>
                <c:pt idx="0">
                  <c:v>Restimulation &amp; Growth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CoverSheet!$J$37:$J$70</c:f>
              <c:numCache>
                <c:formatCode>General</c:formatCode>
                <c:ptCount val="3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0.11999999999999998</c:v>
                </c:pt>
                <c:pt idx="11">
                  <c:v>0.12999999999999998</c:v>
                </c:pt>
                <c:pt idx="12">
                  <c:v>0.13999999999999999</c:v>
                </c:pt>
                <c:pt idx="13">
                  <c:v>0.15</c:v>
                </c:pt>
                <c:pt idx="14">
                  <c:v>0.16</c:v>
                </c:pt>
                <c:pt idx="15">
                  <c:v>0.17</c:v>
                </c:pt>
                <c:pt idx="16">
                  <c:v>0.18000000000000002</c:v>
                </c:pt>
                <c:pt idx="17">
                  <c:v>0.19000000000000003</c:v>
                </c:pt>
                <c:pt idx="18">
                  <c:v>0.20000000000000004</c:v>
                </c:pt>
                <c:pt idx="19">
                  <c:v>0.21</c:v>
                </c:pt>
                <c:pt idx="20">
                  <c:v>0.22</c:v>
                </c:pt>
                <c:pt idx="21">
                  <c:v>0.23</c:v>
                </c:pt>
                <c:pt idx="22">
                  <c:v>0.24</c:v>
                </c:pt>
                <c:pt idx="23">
                  <c:v>0.25</c:v>
                </c:pt>
                <c:pt idx="24">
                  <c:v>0.26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0.29000000000000004</c:v>
                </c:pt>
                <c:pt idx="28">
                  <c:v>0.30000000000000004</c:v>
                </c:pt>
                <c:pt idx="29">
                  <c:v>0.31000000000000005</c:v>
                </c:pt>
                <c:pt idx="30">
                  <c:v>0.32000000000000006</c:v>
                </c:pt>
                <c:pt idx="31">
                  <c:v>0.33000000000000007</c:v>
                </c:pt>
                <c:pt idx="32">
                  <c:v>0.34000000000000008</c:v>
                </c:pt>
                <c:pt idx="33">
                  <c:v>0.35000000000000009</c:v>
                </c:pt>
              </c:numCache>
            </c:numRef>
          </c:cat>
          <c:val>
            <c:numRef>
              <c:f>CoverSheet!$K$37:$K$70</c:f>
              <c:numCache>
                <c:formatCode>General</c:formatCode>
                <c:ptCount val="34"/>
                <c:pt idx="0">
                  <c:v>5.9224143825619606</c:v>
                </c:pt>
                <c:pt idx="1">
                  <c:v>5.7905141113580809</c:v>
                </c:pt>
                <c:pt idx="2">
                  <c:v>5.7264833935443713</c:v>
                </c:pt>
                <c:pt idx="3">
                  <c:v>6.0279163698005114</c:v>
                </c:pt>
                <c:pt idx="4">
                  <c:v>5.9650927697217249</c:v>
                </c:pt>
                <c:pt idx="5">
                  <c:v>5.8448929646063874</c:v>
                </c:pt>
                <c:pt idx="6">
                  <c:v>5.995098061094601</c:v>
                </c:pt>
                <c:pt idx="7">
                  <c:v>5.6560501214177545</c:v>
                </c:pt>
                <c:pt idx="8">
                  <c:v>6.095455888526863</c:v>
                </c:pt>
                <c:pt idx="9">
                  <c:v>6.0139903574718447</c:v>
                </c:pt>
                <c:pt idx="10">
                  <c:v>6.238197021753872</c:v>
                </c:pt>
                <c:pt idx="11">
                  <c:v>6.3319711407051358</c:v>
                </c:pt>
                <c:pt idx="12">
                  <c:v>6.1212950334197194</c:v>
                </c:pt>
                <c:pt idx="13">
                  <c:v>5.7133786741863259</c:v>
                </c:pt>
                <c:pt idx="14">
                  <c:v>6.1041280646264635</c:v>
                </c:pt>
                <c:pt idx="15">
                  <c:v>5.540782245654496</c:v>
                </c:pt>
                <c:pt idx="16">
                  <c:v>5.7029313744790979</c:v>
                </c:pt>
                <c:pt idx="17">
                  <c:v>6.2634613094591982</c:v>
                </c:pt>
                <c:pt idx="18">
                  <c:v>5.7601729704733478</c:v>
                </c:pt>
                <c:pt idx="19">
                  <c:v>5.883721866724537</c:v>
                </c:pt>
                <c:pt idx="20">
                  <c:v>6.2136515727079065</c:v>
                </c:pt>
                <c:pt idx="21">
                  <c:v>6.0699458948525979</c:v>
                </c:pt>
                <c:pt idx="22">
                  <c:v>6.0887415659508006</c:v>
                </c:pt>
                <c:pt idx="23">
                  <c:v>5.9409363809187115</c:v>
                </c:pt>
                <c:pt idx="24">
                  <c:v>6.1992618673951156</c:v>
                </c:pt>
                <c:pt idx="25">
                  <c:v>5.6142253061710861</c:v>
                </c:pt>
                <c:pt idx="26">
                  <c:v>5.8204682057450654</c:v>
                </c:pt>
                <c:pt idx="27">
                  <c:v>5.7284536245571003</c:v>
                </c:pt>
                <c:pt idx="28">
                  <c:v>5.9819438655863264</c:v>
                </c:pt>
                <c:pt idx="29">
                  <c:v>6.0941447663408823</c:v>
                </c:pt>
                <c:pt idx="30">
                  <c:v>6.0162392634002719</c:v>
                </c:pt>
                <c:pt idx="31">
                  <c:v>6.1608038756253505</c:v>
                </c:pt>
                <c:pt idx="32">
                  <c:v>5.5679612848453122</c:v>
                </c:pt>
                <c:pt idx="33">
                  <c:v>5.7726532529995813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3-4980-A5BF-E0333191CB81}"/>
            </c:ext>
          </c:extLst>
        </c:ser>
        <c:ser>
          <c:idx val="1"/>
          <c:order val="1"/>
          <c:tx>
            <c:strRef>
              <c:f>CoverSheet!$L$36</c:f>
              <c:strCache>
                <c:ptCount val="1"/>
                <c:pt idx="0">
                  <c:v>Full Flexibility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CoverSheet!$J$37:$J$70</c:f>
              <c:numCache>
                <c:formatCode>General</c:formatCode>
                <c:ptCount val="3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0.11999999999999998</c:v>
                </c:pt>
                <c:pt idx="11">
                  <c:v>0.12999999999999998</c:v>
                </c:pt>
                <c:pt idx="12">
                  <c:v>0.13999999999999999</c:v>
                </c:pt>
                <c:pt idx="13">
                  <c:v>0.15</c:v>
                </c:pt>
                <c:pt idx="14">
                  <c:v>0.16</c:v>
                </c:pt>
                <c:pt idx="15">
                  <c:v>0.17</c:v>
                </c:pt>
                <c:pt idx="16">
                  <c:v>0.18000000000000002</c:v>
                </c:pt>
                <c:pt idx="17">
                  <c:v>0.19000000000000003</c:v>
                </c:pt>
                <c:pt idx="18">
                  <c:v>0.20000000000000004</c:v>
                </c:pt>
                <c:pt idx="19">
                  <c:v>0.21</c:v>
                </c:pt>
                <c:pt idx="20">
                  <c:v>0.22</c:v>
                </c:pt>
                <c:pt idx="21">
                  <c:v>0.23</c:v>
                </c:pt>
                <c:pt idx="22">
                  <c:v>0.24</c:v>
                </c:pt>
                <c:pt idx="23">
                  <c:v>0.25</c:v>
                </c:pt>
                <c:pt idx="24">
                  <c:v>0.26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0.29000000000000004</c:v>
                </c:pt>
                <c:pt idx="28">
                  <c:v>0.30000000000000004</c:v>
                </c:pt>
                <c:pt idx="29">
                  <c:v>0.31000000000000005</c:v>
                </c:pt>
                <c:pt idx="30">
                  <c:v>0.32000000000000006</c:v>
                </c:pt>
                <c:pt idx="31">
                  <c:v>0.33000000000000007</c:v>
                </c:pt>
                <c:pt idx="32">
                  <c:v>0.34000000000000008</c:v>
                </c:pt>
                <c:pt idx="33">
                  <c:v>0.35000000000000009</c:v>
                </c:pt>
              </c:numCache>
            </c:numRef>
          </c:cat>
          <c:val>
            <c:numRef>
              <c:f>CoverSheet!$L$37:$L$70</c:f>
              <c:numCache>
                <c:formatCode>General</c:formatCode>
                <c:ptCount val="34"/>
                <c:pt idx="0">
                  <c:v>6.0309775730490793</c:v>
                </c:pt>
                <c:pt idx="1">
                  <c:v>5.9567704975228963</c:v>
                </c:pt>
                <c:pt idx="2">
                  <c:v>5.9567704975228963</c:v>
                </c:pt>
                <c:pt idx="3">
                  <c:v>6.3656866389074391</c:v>
                </c:pt>
                <c:pt idx="4">
                  <c:v>6.0464070419332812</c:v>
                </c:pt>
                <c:pt idx="5">
                  <c:v>5.8169283227985131</c:v>
                </c:pt>
                <c:pt idx="6">
                  <c:v>6.1479876247139202</c:v>
                </c:pt>
                <c:pt idx="7">
                  <c:v>5.8773197136365729</c:v>
                </c:pt>
                <c:pt idx="8">
                  <c:v>6.4258639019856316</c:v>
                </c:pt>
                <c:pt idx="9">
                  <c:v>6.1708242159193025</c:v>
                </c:pt>
                <c:pt idx="10">
                  <c:v>5.8867388787180381</c:v>
                </c:pt>
                <c:pt idx="11">
                  <c:v>5.8979957308734408</c:v>
                </c:pt>
                <c:pt idx="12">
                  <c:v>6.1147594146459099</c:v>
                </c:pt>
                <c:pt idx="13">
                  <c:v>3.9475466853333092</c:v>
                </c:pt>
                <c:pt idx="14">
                  <c:v>3.563577066595089</c:v>
                </c:pt>
                <c:pt idx="15">
                  <c:v>2.7288863428396977</c:v>
                </c:pt>
                <c:pt idx="16">
                  <c:v>3.005419981073203</c:v>
                </c:pt>
                <c:pt idx="17">
                  <c:v>3.005419981073203</c:v>
                </c:pt>
                <c:pt idx="18">
                  <c:v>2.6571391613929656</c:v>
                </c:pt>
                <c:pt idx="19">
                  <c:v>3.018000695122069</c:v>
                </c:pt>
                <c:pt idx="20">
                  <c:v>2.4355244319356228</c:v>
                </c:pt>
                <c:pt idx="21">
                  <c:v>2.8134530082458764</c:v>
                </c:pt>
                <c:pt idx="22">
                  <c:v>2.4585423092351886</c:v>
                </c:pt>
                <c:pt idx="23">
                  <c:v>2.5799860543529372</c:v>
                </c:pt>
                <c:pt idx="24">
                  <c:v>2.7327223231011302</c:v>
                </c:pt>
                <c:pt idx="25">
                  <c:v>2.9419424229765876</c:v>
                </c:pt>
                <c:pt idx="26">
                  <c:v>2.5942781298548923</c:v>
                </c:pt>
                <c:pt idx="27">
                  <c:v>0.6795793094636573</c:v>
                </c:pt>
                <c:pt idx="28">
                  <c:v>0.88739969046806955</c:v>
                </c:pt>
                <c:pt idx="29">
                  <c:v>0.68457502207882925</c:v>
                </c:pt>
                <c:pt idx="30">
                  <c:v>0.63930446556039644</c:v>
                </c:pt>
                <c:pt idx="31">
                  <c:v>0.51883728013651798</c:v>
                </c:pt>
                <c:pt idx="32">
                  <c:v>0.48359123549941291</c:v>
                </c:pt>
                <c:pt idx="33">
                  <c:v>0.68712646429051816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3-4980-A5BF-E0333191CB81}"/>
            </c:ext>
          </c:extLst>
        </c:ser>
        <c:ser>
          <c:idx val="2"/>
          <c:order val="2"/>
          <c:tx>
            <c:strRef>
              <c:f>CoverSheet!$M$36</c:f>
              <c:strCache>
                <c:ptCount val="1"/>
                <c:pt idx="0">
                  <c:v>Restimulation &amp; No Growth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CoverSheet!$J$37:$J$70</c:f>
              <c:numCache>
                <c:formatCode>General</c:formatCode>
                <c:ptCount val="3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0.11999999999999998</c:v>
                </c:pt>
                <c:pt idx="11">
                  <c:v>0.12999999999999998</c:v>
                </c:pt>
                <c:pt idx="12">
                  <c:v>0.13999999999999999</c:v>
                </c:pt>
                <c:pt idx="13">
                  <c:v>0.15</c:v>
                </c:pt>
                <c:pt idx="14">
                  <c:v>0.16</c:v>
                </c:pt>
                <c:pt idx="15">
                  <c:v>0.17</c:v>
                </c:pt>
                <c:pt idx="16">
                  <c:v>0.18000000000000002</c:v>
                </c:pt>
                <c:pt idx="17">
                  <c:v>0.19000000000000003</c:v>
                </c:pt>
                <c:pt idx="18">
                  <c:v>0.20000000000000004</c:v>
                </c:pt>
                <c:pt idx="19">
                  <c:v>0.21</c:v>
                </c:pt>
                <c:pt idx="20">
                  <c:v>0.22</c:v>
                </c:pt>
                <c:pt idx="21">
                  <c:v>0.23</c:v>
                </c:pt>
                <c:pt idx="22">
                  <c:v>0.24</c:v>
                </c:pt>
                <c:pt idx="23">
                  <c:v>0.25</c:v>
                </c:pt>
                <c:pt idx="24">
                  <c:v>0.26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0.29000000000000004</c:v>
                </c:pt>
                <c:pt idx="28">
                  <c:v>0.30000000000000004</c:v>
                </c:pt>
                <c:pt idx="29">
                  <c:v>0.31000000000000005</c:v>
                </c:pt>
                <c:pt idx="30">
                  <c:v>0.32000000000000006</c:v>
                </c:pt>
                <c:pt idx="31">
                  <c:v>0.33000000000000007</c:v>
                </c:pt>
                <c:pt idx="32">
                  <c:v>0.34000000000000008</c:v>
                </c:pt>
                <c:pt idx="33">
                  <c:v>0.35000000000000009</c:v>
                </c:pt>
              </c:numCache>
            </c:numRef>
          </c:cat>
          <c:val>
            <c:numRef>
              <c:f>CoverSheet!$M$37:$M$70</c:f>
              <c:numCache>
                <c:formatCode>General</c:formatCode>
                <c:ptCount val="34"/>
                <c:pt idx="0">
                  <c:v>0.18317602014744447</c:v>
                </c:pt>
                <c:pt idx="1">
                  <c:v>-0.20372618607881396</c:v>
                </c:pt>
                <c:pt idx="2">
                  <c:v>0.10106932249350124</c:v>
                </c:pt>
                <c:pt idx="3">
                  <c:v>-4.3490220650704584E-2</c:v>
                </c:pt>
                <c:pt idx="4">
                  <c:v>0.25139460582791556</c:v>
                </c:pt>
                <c:pt idx="5">
                  <c:v>-0.23460584609416815</c:v>
                </c:pt>
                <c:pt idx="6">
                  <c:v>-0.39124328088027355</c:v>
                </c:pt>
                <c:pt idx="7">
                  <c:v>-0.41016361474171253</c:v>
                </c:pt>
                <c:pt idx="8">
                  <c:v>3.5811472310748778E-2</c:v>
                </c:pt>
                <c:pt idx="9">
                  <c:v>-0.45000278781715919</c:v>
                </c:pt>
                <c:pt idx="10">
                  <c:v>-0.27969188839618275</c:v>
                </c:pt>
                <c:pt idx="11">
                  <c:v>-0.15442657670095658</c:v>
                </c:pt>
                <c:pt idx="12">
                  <c:v>-0.30872289268879122</c:v>
                </c:pt>
                <c:pt idx="13">
                  <c:v>-0.3272941332934689</c:v>
                </c:pt>
                <c:pt idx="14">
                  <c:v>-0.23681817603144478</c:v>
                </c:pt>
                <c:pt idx="15">
                  <c:v>-0.26936193591742613</c:v>
                </c:pt>
                <c:pt idx="16">
                  <c:v>-5.2037805846943966E-2</c:v>
                </c:pt>
                <c:pt idx="17">
                  <c:v>-0.33991839105706123</c:v>
                </c:pt>
                <c:pt idx="18">
                  <c:v>-0.20932834120811383</c:v>
                </c:pt>
                <c:pt idx="19">
                  <c:v>-0.18206629353876225</c:v>
                </c:pt>
                <c:pt idx="20">
                  <c:v>-0.13995229851295587</c:v>
                </c:pt>
                <c:pt idx="21">
                  <c:v>3.2005887909423701E-3</c:v>
                </c:pt>
                <c:pt idx="22">
                  <c:v>4.6245763680007157E-2</c:v>
                </c:pt>
                <c:pt idx="23">
                  <c:v>-0.10959036396225438</c:v>
                </c:pt>
                <c:pt idx="24">
                  <c:v>-0.1943491000658662</c:v>
                </c:pt>
                <c:pt idx="25">
                  <c:v>-0.18039155838281781</c:v>
                </c:pt>
                <c:pt idx="26">
                  <c:v>-0.26466963279952094</c:v>
                </c:pt>
                <c:pt idx="27">
                  <c:v>-6.5214429353000397E-2</c:v>
                </c:pt>
                <c:pt idx="28">
                  <c:v>-1.0005368203957987E-2</c:v>
                </c:pt>
                <c:pt idx="29">
                  <c:v>6.4516746632289649E-3</c:v>
                </c:pt>
                <c:pt idx="30">
                  <c:v>-3.0153523471314163E-2</c:v>
                </c:pt>
                <c:pt idx="31">
                  <c:v>-0.29439891611443619</c:v>
                </c:pt>
                <c:pt idx="32">
                  <c:v>-0.18357417578903157</c:v>
                </c:pt>
                <c:pt idx="33">
                  <c:v>4.0283952316719461E-2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3-4980-A5BF-E0333191CB81}"/>
            </c:ext>
          </c:extLst>
        </c:ser>
        <c:ser>
          <c:idx val="3"/>
          <c:order val="3"/>
          <c:tx>
            <c:strRef>
              <c:f>CoverSheet!$N$36</c:f>
              <c:strCache>
                <c:ptCount val="1"/>
                <c:pt idx="0">
                  <c:v>Full Flexibility &amp; No Growth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CoverSheet!$J$37:$J$70</c:f>
              <c:numCache>
                <c:formatCode>General</c:formatCode>
                <c:ptCount val="34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0.11999999999999998</c:v>
                </c:pt>
                <c:pt idx="11">
                  <c:v>0.12999999999999998</c:v>
                </c:pt>
                <c:pt idx="12">
                  <c:v>0.13999999999999999</c:v>
                </c:pt>
                <c:pt idx="13">
                  <c:v>0.15</c:v>
                </c:pt>
                <c:pt idx="14">
                  <c:v>0.16</c:v>
                </c:pt>
                <c:pt idx="15">
                  <c:v>0.17</c:v>
                </c:pt>
                <c:pt idx="16">
                  <c:v>0.18000000000000002</c:v>
                </c:pt>
                <c:pt idx="17">
                  <c:v>0.19000000000000003</c:v>
                </c:pt>
                <c:pt idx="18">
                  <c:v>0.20000000000000004</c:v>
                </c:pt>
                <c:pt idx="19">
                  <c:v>0.21</c:v>
                </c:pt>
                <c:pt idx="20">
                  <c:v>0.22</c:v>
                </c:pt>
                <c:pt idx="21">
                  <c:v>0.23</c:v>
                </c:pt>
                <c:pt idx="22">
                  <c:v>0.24</c:v>
                </c:pt>
                <c:pt idx="23">
                  <c:v>0.25</c:v>
                </c:pt>
                <c:pt idx="24">
                  <c:v>0.26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0.29000000000000004</c:v>
                </c:pt>
                <c:pt idx="28">
                  <c:v>0.30000000000000004</c:v>
                </c:pt>
                <c:pt idx="29">
                  <c:v>0.31000000000000005</c:v>
                </c:pt>
                <c:pt idx="30">
                  <c:v>0.32000000000000006</c:v>
                </c:pt>
                <c:pt idx="31">
                  <c:v>0.33000000000000007</c:v>
                </c:pt>
                <c:pt idx="32">
                  <c:v>0.34000000000000008</c:v>
                </c:pt>
                <c:pt idx="33">
                  <c:v>0.35000000000000009</c:v>
                </c:pt>
              </c:numCache>
            </c:numRef>
          </c:cat>
          <c:val>
            <c:numRef>
              <c:f>CoverSheet!$N$37:$N$70</c:f>
              <c:numCache>
                <c:formatCode>General</c:formatCode>
                <c:ptCount val="34"/>
                <c:pt idx="0">
                  <c:v>-0.14850185090793425</c:v>
                </c:pt>
                <c:pt idx="1">
                  <c:v>-0.27491834363425133</c:v>
                </c:pt>
                <c:pt idx="2">
                  <c:v>-4.2633561152320178E-3</c:v>
                </c:pt>
                <c:pt idx="3">
                  <c:v>-0.28394542719486843</c:v>
                </c:pt>
                <c:pt idx="4">
                  <c:v>-0.11059270975968284</c:v>
                </c:pt>
                <c:pt idx="5">
                  <c:v>-0.50755697819812062</c:v>
                </c:pt>
                <c:pt idx="6">
                  <c:v>-0.19031083764767923</c:v>
                </c:pt>
                <c:pt idx="7">
                  <c:v>9.5531687312320604E-2</c:v>
                </c:pt>
                <c:pt idx="8">
                  <c:v>-0.14397648944497143</c:v>
                </c:pt>
                <c:pt idx="9">
                  <c:v>-6.9305476764384505E-2</c:v>
                </c:pt>
                <c:pt idx="10">
                  <c:v>-0.10259999965519437</c:v>
                </c:pt>
                <c:pt idx="11">
                  <c:v>-0.19506631505335784</c:v>
                </c:pt>
                <c:pt idx="12">
                  <c:v>0.16812193450823024</c:v>
                </c:pt>
                <c:pt idx="13">
                  <c:v>3.463378394125937E-2</c:v>
                </c:pt>
                <c:pt idx="14">
                  <c:v>4.4784209631942393E-2</c:v>
                </c:pt>
                <c:pt idx="15">
                  <c:v>-0.36243966160969238</c:v>
                </c:pt>
                <c:pt idx="16">
                  <c:v>-0.11650713701615414</c:v>
                </c:pt>
                <c:pt idx="17">
                  <c:v>8.6948998309336237E-2</c:v>
                </c:pt>
                <c:pt idx="18">
                  <c:v>-0.29116248343448997</c:v>
                </c:pt>
                <c:pt idx="19">
                  <c:v>-9.0625254679561673E-2</c:v>
                </c:pt>
                <c:pt idx="20">
                  <c:v>-0.26562360839682575</c:v>
                </c:pt>
                <c:pt idx="21">
                  <c:v>0.13870889368051645</c:v>
                </c:pt>
                <c:pt idx="22">
                  <c:v>-4.8881523242277333E-2</c:v>
                </c:pt>
                <c:pt idx="23">
                  <c:v>0.31390864711695077</c:v>
                </c:pt>
                <c:pt idx="24">
                  <c:v>-0.36835303710372785</c:v>
                </c:pt>
                <c:pt idx="25">
                  <c:v>-0.2785284363318582</c:v>
                </c:pt>
                <c:pt idx="26">
                  <c:v>-2.391502312372765E-2</c:v>
                </c:pt>
                <c:pt idx="27">
                  <c:v>-0.32944098811938083</c:v>
                </c:pt>
                <c:pt idx="28">
                  <c:v>-0.1655312118235806</c:v>
                </c:pt>
                <c:pt idx="29">
                  <c:v>-0.1655312118235806</c:v>
                </c:pt>
                <c:pt idx="30">
                  <c:v>-0.17089918291770417</c:v>
                </c:pt>
                <c:pt idx="31">
                  <c:v>-0.16738835290476686</c:v>
                </c:pt>
                <c:pt idx="32">
                  <c:v>-0.22548225281887715</c:v>
                </c:pt>
                <c:pt idx="33">
                  <c:v>-0.25892496942598842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83-4980-A5BF-E0333191C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910639"/>
        <c:axId val="650895663"/>
      </c:lineChart>
      <c:catAx>
        <c:axId val="650910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Reduction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5663"/>
        <c:crosses val="autoZero"/>
        <c:auto val="1"/>
        <c:lblAlgn val="ctr"/>
        <c:lblOffset val="100"/>
        <c:noMultiLvlLbl val="0"/>
      </c:catAx>
      <c:valAx>
        <c:axId val="650895663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ENPV ($Millions)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10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244847116433498"/>
          <c:y val="0.1365718868474774"/>
          <c:w val="0.22289133096112532"/>
          <c:h val="0.513893263342082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Restimulate &amp; Grow</a:t>
            </a:r>
          </a:p>
        </c:rich>
      </c:tx>
      <c:layout>
        <c:manualLayout>
          <c:xMode val="edge"/>
          <c:yMode val="edge"/>
          <c:x val="0.77957449653888711"/>
          <c:y val="5.8615148275116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4514281541922"/>
          <c:y val="0.12384137983541936"/>
          <c:w val="0.78133336984150892"/>
          <c:h val="0.65223175942715317"/>
        </c:manualLayout>
      </c:layout>
      <c:scatterChart>
        <c:scatterStyle val="lineMarker"/>
        <c:varyColors val="0"/>
        <c:ser>
          <c:idx val="1"/>
          <c:order val="0"/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'Prob Grow Sensitivity CDF'!$D$19:$D$69</c:f>
              <c:numCache>
                <c:formatCode>_("$"* #,##0.00_);_("$"* \(#,##0.00\);_("$"* "-"??_);_(@_)</c:formatCode>
                <c:ptCount val="51"/>
                <c:pt idx="0">
                  <c:v>-45707168.122684956</c:v>
                </c:pt>
                <c:pt idx="1">
                  <c:v>-43318334.579039298</c:v>
                </c:pt>
                <c:pt idx="2">
                  <c:v>-40929501.03539364</c:v>
                </c:pt>
                <c:pt idx="3">
                  <c:v>-38540667.491747983</c:v>
                </c:pt>
                <c:pt idx="4">
                  <c:v>-36151833.948102325</c:v>
                </c:pt>
                <c:pt idx="5">
                  <c:v>-33763000.404456668</c:v>
                </c:pt>
                <c:pt idx="6">
                  <c:v>-31374166.86081101</c:v>
                </c:pt>
                <c:pt idx="7">
                  <c:v>-28985333.317165352</c:v>
                </c:pt>
                <c:pt idx="8">
                  <c:v>-26596499.773519695</c:v>
                </c:pt>
                <c:pt idx="9">
                  <c:v>-24207666.229874037</c:v>
                </c:pt>
                <c:pt idx="10">
                  <c:v>-21818832.68622838</c:v>
                </c:pt>
                <c:pt idx="11">
                  <c:v>-19429999.142582722</c:v>
                </c:pt>
                <c:pt idx="12">
                  <c:v>-17041165.598937064</c:v>
                </c:pt>
                <c:pt idx="13">
                  <c:v>-14652332.055291409</c:v>
                </c:pt>
                <c:pt idx="14">
                  <c:v>-12263498.511645753</c:v>
                </c:pt>
                <c:pt idx="15">
                  <c:v>-9874664.9680000972</c:v>
                </c:pt>
                <c:pt idx="16">
                  <c:v>-7485831.4243544415</c:v>
                </c:pt>
                <c:pt idx="17">
                  <c:v>-5096997.8807087857</c:v>
                </c:pt>
                <c:pt idx="18">
                  <c:v>-2708164.3370631295</c:v>
                </c:pt>
                <c:pt idx="19">
                  <c:v>-319330.79341747332</c:v>
                </c:pt>
                <c:pt idx="20">
                  <c:v>2069502.7502281829</c:v>
                </c:pt>
                <c:pt idx="21">
                  <c:v>4458336.2938738391</c:v>
                </c:pt>
                <c:pt idx="22">
                  <c:v>6847169.8375194948</c:v>
                </c:pt>
                <c:pt idx="23">
                  <c:v>9236003.3811651506</c:v>
                </c:pt>
                <c:pt idx="24">
                  <c:v>11624836.924810806</c:v>
                </c:pt>
                <c:pt idx="25">
                  <c:v>14013670.468456462</c:v>
                </c:pt>
                <c:pt idx="26">
                  <c:v>16402504.012102118</c:v>
                </c:pt>
                <c:pt idx="27">
                  <c:v>18791337.555747773</c:v>
                </c:pt>
                <c:pt idx="28">
                  <c:v>21180171.099393431</c:v>
                </c:pt>
                <c:pt idx="29">
                  <c:v>23569004.643039089</c:v>
                </c:pt>
                <c:pt idx="30">
                  <c:v>25957838.186684746</c:v>
                </c:pt>
                <c:pt idx="31">
                  <c:v>28346671.730330404</c:v>
                </c:pt>
                <c:pt idx="32">
                  <c:v>30735505.273976061</c:v>
                </c:pt>
                <c:pt idx="33">
                  <c:v>33124338.817621719</c:v>
                </c:pt>
                <c:pt idx="34">
                  <c:v>35513172.361267373</c:v>
                </c:pt>
                <c:pt idx="35">
                  <c:v>37902005.904913031</c:v>
                </c:pt>
                <c:pt idx="36">
                  <c:v>40290839.448558688</c:v>
                </c:pt>
                <c:pt idx="37">
                  <c:v>42679672.992204346</c:v>
                </c:pt>
                <c:pt idx="38">
                  <c:v>45068506.535850003</c:v>
                </c:pt>
                <c:pt idx="39">
                  <c:v>47457340.079495661</c:v>
                </c:pt>
                <c:pt idx="40">
                  <c:v>49846173.623141319</c:v>
                </c:pt>
                <c:pt idx="41">
                  <c:v>52235007.166786976</c:v>
                </c:pt>
                <c:pt idx="42">
                  <c:v>54623840.710432634</c:v>
                </c:pt>
                <c:pt idx="43">
                  <c:v>57012674.254078291</c:v>
                </c:pt>
                <c:pt idx="44">
                  <c:v>59401507.797723949</c:v>
                </c:pt>
                <c:pt idx="45">
                  <c:v>61790341.341369607</c:v>
                </c:pt>
                <c:pt idx="46">
                  <c:v>64179174.885015264</c:v>
                </c:pt>
                <c:pt idx="47">
                  <c:v>66568008.428660922</c:v>
                </c:pt>
                <c:pt idx="48">
                  <c:v>68956841.972306579</c:v>
                </c:pt>
                <c:pt idx="49">
                  <c:v>71345675.515952229</c:v>
                </c:pt>
                <c:pt idx="50">
                  <c:v>73734509.05959788</c:v>
                </c:pt>
              </c:numCache>
            </c:numRef>
          </c:xVal>
          <c:yVal>
            <c:numRef>
              <c:f>'Prob Grow Sensitivity CDF'!$F$19:$F$69</c:f>
              <c:numCache>
                <c:formatCode>0%</c:formatCode>
                <c:ptCount val="51"/>
                <c:pt idx="0">
                  <c:v>2.0000000000000001E-4</c:v>
                </c:pt>
                <c:pt idx="1">
                  <c:v>4.0000000000000002E-4</c:v>
                </c:pt>
                <c:pt idx="2">
                  <c:v>5.9999999999999995E-4</c:v>
                </c:pt>
                <c:pt idx="3">
                  <c:v>8.0000000000000004E-4</c:v>
                </c:pt>
                <c:pt idx="4">
                  <c:v>2E-3</c:v>
                </c:pt>
                <c:pt idx="5">
                  <c:v>3.8E-3</c:v>
                </c:pt>
                <c:pt idx="6">
                  <c:v>9.1999999999999998E-3</c:v>
                </c:pt>
                <c:pt idx="7">
                  <c:v>1.3599999999999999E-2</c:v>
                </c:pt>
                <c:pt idx="8">
                  <c:v>2.4E-2</c:v>
                </c:pt>
                <c:pt idx="9">
                  <c:v>3.7600000000000001E-2</c:v>
                </c:pt>
                <c:pt idx="10">
                  <c:v>5.5800000000000002E-2</c:v>
                </c:pt>
                <c:pt idx="11">
                  <c:v>8.2199999999999995E-2</c:v>
                </c:pt>
                <c:pt idx="12">
                  <c:v>0.11700000000000001</c:v>
                </c:pt>
                <c:pt idx="13">
                  <c:v>0.16139999999999999</c:v>
                </c:pt>
                <c:pt idx="14">
                  <c:v>0.2112</c:v>
                </c:pt>
                <c:pt idx="15">
                  <c:v>0.26300000000000001</c:v>
                </c:pt>
                <c:pt idx="16">
                  <c:v>0.32440000000000002</c:v>
                </c:pt>
                <c:pt idx="17">
                  <c:v>0.39</c:v>
                </c:pt>
                <c:pt idx="18">
                  <c:v>0.46579999999999999</c:v>
                </c:pt>
                <c:pt idx="19">
                  <c:v>0.53</c:v>
                </c:pt>
                <c:pt idx="20">
                  <c:v>0.58819999999999995</c:v>
                </c:pt>
                <c:pt idx="21">
                  <c:v>0.64419999999999999</c:v>
                </c:pt>
                <c:pt idx="22">
                  <c:v>0.69899999999999995</c:v>
                </c:pt>
                <c:pt idx="23">
                  <c:v>0.75280000000000002</c:v>
                </c:pt>
                <c:pt idx="24">
                  <c:v>0.79339999999999999</c:v>
                </c:pt>
                <c:pt idx="25">
                  <c:v>0.83040000000000003</c:v>
                </c:pt>
                <c:pt idx="26">
                  <c:v>0.86280000000000001</c:v>
                </c:pt>
                <c:pt idx="27">
                  <c:v>0.89019999999999999</c:v>
                </c:pt>
                <c:pt idx="28">
                  <c:v>0.91039999999999999</c:v>
                </c:pt>
                <c:pt idx="29">
                  <c:v>0.92900000000000005</c:v>
                </c:pt>
                <c:pt idx="30">
                  <c:v>0.94640000000000002</c:v>
                </c:pt>
                <c:pt idx="31">
                  <c:v>0.95940000000000003</c:v>
                </c:pt>
                <c:pt idx="32">
                  <c:v>0.96860000000000002</c:v>
                </c:pt>
                <c:pt idx="33">
                  <c:v>0.97640000000000005</c:v>
                </c:pt>
                <c:pt idx="34">
                  <c:v>0.98360000000000003</c:v>
                </c:pt>
                <c:pt idx="35">
                  <c:v>0.98960000000000004</c:v>
                </c:pt>
                <c:pt idx="36">
                  <c:v>0.99180000000000001</c:v>
                </c:pt>
                <c:pt idx="37">
                  <c:v>0.99419999999999997</c:v>
                </c:pt>
                <c:pt idx="38">
                  <c:v>0.99560000000000004</c:v>
                </c:pt>
                <c:pt idx="39">
                  <c:v>0.99719999999999998</c:v>
                </c:pt>
                <c:pt idx="40">
                  <c:v>0.99839999999999995</c:v>
                </c:pt>
                <c:pt idx="41">
                  <c:v>0.99860000000000004</c:v>
                </c:pt>
                <c:pt idx="42">
                  <c:v>0.99880000000000002</c:v>
                </c:pt>
                <c:pt idx="43">
                  <c:v>0.99880000000000002</c:v>
                </c:pt>
                <c:pt idx="44">
                  <c:v>0.999</c:v>
                </c:pt>
                <c:pt idx="45">
                  <c:v>0.999</c:v>
                </c:pt>
                <c:pt idx="46">
                  <c:v>0.99980000000000002</c:v>
                </c:pt>
                <c:pt idx="47">
                  <c:v>0.99980000000000002</c:v>
                </c:pt>
                <c:pt idx="48">
                  <c:v>0.99980000000000002</c:v>
                </c:pt>
                <c:pt idx="49">
                  <c:v>0.99980000000000002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A2-484D-9315-A20038EF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90000000"/>
          <c:min val="-6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($M)</a:t>
                </a:r>
              </a:p>
            </c:rich>
          </c:tx>
          <c:layout>
            <c:manualLayout>
              <c:xMode val="edge"/>
              <c:yMode val="edge"/>
              <c:x val="0.45410081429261195"/>
              <c:y val="0.87060172494705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20000000"/>
        <c:dispUnits>
          <c:builtInUnit val="millions"/>
          <c:dispUnitsLbl>
            <c:layout>
              <c:manualLayout>
                <c:xMode val="edge"/>
                <c:yMode val="edge"/>
                <c:x val="0.838454857803968"/>
                <c:y val="0.8815039138641773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9127665811139781E-2"/>
              <c:y val="0.210886163235702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inorUnit val="5.000000000000001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ReStimulation &amp; Grow</a:t>
            </a:r>
          </a:p>
        </c:rich>
      </c:tx>
      <c:layout>
        <c:manualLayout>
          <c:xMode val="edge"/>
          <c:yMode val="edge"/>
          <c:x val="0.14203159701191195"/>
          <c:y val="8.574939851268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5541313826583"/>
          <c:y val="0.15625515038360133"/>
          <c:w val="0.78015809505825251"/>
          <c:h val="0.5664249201405547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trendline>
            <c:spPr>
              <a:ln w="9525" cap="rnd">
                <a:noFill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'Prob Grow Sensitivity CDF'!$K$19:$K$68</c:f>
              <c:numCache>
                <c:formatCode>0.00</c:formatCode>
                <c:ptCount val="50"/>
                <c:pt idx="0">
                  <c:v>-44.512751350862132</c:v>
                </c:pt>
                <c:pt idx="1">
                  <c:v>-42.123917807216465</c:v>
                </c:pt>
                <c:pt idx="2">
                  <c:v>-39.735084263570812</c:v>
                </c:pt>
                <c:pt idx="3">
                  <c:v>-37.346250719925152</c:v>
                </c:pt>
                <c:pt idx="4">
                  <c:v>-34.957417176279499</c:v>
                </c:pt>
                <c:pt idx="5">
                  <c:v>-32.568583632633839</c:v>
                </c:pt>
                <c:pt idx="6">
                  <c:v>-30.179750088988182</c:v>
                </c:pt>
                <c:pt idx="7">
                  <c:v>-27.790916545342522</c:v>
                </c:pt>
                <c:pt idx="8">
                  <c:v>-25.402083001696866</c:v>
                </c:pt>
                <c:pt idx="9">
                  <c:v>-23.013249458051209</c:v>
                </c:pt>
                <c:pt idx="10">
                  <c:v>-20.624415914405549</c:v>
                </c:pt>
                <c:pt idx="11">
                  <c:v>-18.235582370759893</c:v>
                </c:pt>
                <c:pt idx="12">
                  <c:v>-15.846748827114236</c:v>
                </c:pt>
                <c:pt idx="13">
                  <c:v>-13.457915283468582</c:v>
                </c:pt>
                <c:pt idx="14">
                  <c:v>-11.069081739822924</c:v>
                </c:pt>
                <c:pt idx="15">
                  <c:v>-8.6802481961772706</c:v>
                </c:pt>
                <c:pt idx="16">
                  <c:v>-6.2914146525316132</c:v>
                </c:pt>
                <c:pt idx="17">
                  <c:v>-3.9025811088859577</c:v>
                </c:pt>
                <c:pt idx="18">
                  <c:v>-1.5137475652403014</c:v>
                </c:pt>
                <c:pt idx="19">
                  <c:v>0.87508597840535474</c:v>
                </c:pt>
                <c:pt idx="20">
                  <c:v>3.2639195220510113</c:v>
                </c:pt>
                <c:pt idx="21">
                  <c:v>5.6527530656966674</c:v>
                </c:pt>
                <c:pt idx="22">
                  <c:v>8.0415866093423229</c:v>
                </c:pt>
                <c:pt idx="23">
                  <c:v>10.430420152987979</c:v>
                </c:pt>
                <c:pt idx="24">
                  <c:v>12.819253696633632</c:v>
                </c:pt>
                <c:pt idx="25">
                  <c:v>15.208087240279291</c:v>
                </c:pt>
                <c:pt idx="26">
                  <c:v>17.596920783924944</c:v>
                </c:pt>
                <c:pt idx="27">
                  <c:v>19.985754327570604</c:v>
                </c:pt>
                <c:pt idx="28">
                  <c:v>22.37458787121626</c:v>
                </c:pt>
                <c:pt idx="29">
                  <c:v>24.763421414861917</c:v>
                </c:pt>
                <c:pt idx="30">
                  <c:v>27.152254958507577</c:v>
                </c:pt>
                <c:pt idx="31">
                  <c:v>29.541088502153233</c:v>
                </c:pt>
                <c:pt idx="32">
                  <c:v>31.929922045798889</c:v>
                </c:pt>
                <c:pt idx="33">
                  <c:v>34.31875558944455</c:v>
                </c:pt>
                <c:pt idx="34">
                  <c:v>36.707589133090195</c:v>
                </c:pt>
                <c:pt idx="35">
                  <c:v>39.096422676735862</c:v>
                </c:pt>
                <c:pt idx="36">
                  <c:v>41.485256220381515</c:v>
                </c:pt>
                <c:pt idx="37">
                  <c:v>43.874089764027175</c:v>
                </c:pt>
                <c:pt idx="38">
                  <c:v>46.262923307672828</c:v>
                </c:pt>
                <c:pt idx="39">
                  <c:v>48.651756851318495</c:v>
                </c:pt>
                <c:pt idx="40">
                  <c:v>51.040590394964141</c:v>
                </c:pt>
                <c:pt idx="41">
                  <c:v>53.429423938609808</c:v>
                </c:pt>
                <c:pt idx="42">
                  <c:v>55.818257482255461</c:v>
                </c:pt>
                <c:pt idx="43">
                  <c:v>58.207091025901121</c:v>
                </c:pt>
                <c:pt idx="44">
                  <c:v>60.595924569546774</c:v>
                </c:pt>
                <c:pt idx="45">
                  <c:v>62.984758113192441</c:v>
                </c:pt>
                <c:pt idx="46">
                  <c:v>65.373591656838087</c:v>
                </c:pt>
                <c:pt idx="47">
                  <c:v>67.762425200483747</c:v>
                </c:pt>
                <c:pt idx="48">
                  <c:v>70.151258744129407</c:v>
                </c:pt>
                <c:pt idx="49">
                  <c:v>72.540092287775053</c:v>
                </c:pt>
              </c:numCache>
            </c:numRef>
          </c:cat>
          <c:val>
            <c:numRef>
              <c:f>'Prob Grow Sensitivity CDF'!$J$19:$J$68</c:f>
              <c:numCache>
                <c:formatCode>0%</c:formatCode>
                <c:ptCount val="50"/>
                <c:pt idx="0">
                  <c:v>4.0000000000000002E-4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1.1999999999999999E-3</c:v>
                </c:pt>
                <c:pt idx="4">
                  <c:v>1.8E-3</c:v>
                </c:pt>
                <c:pt idx="5">
                  <c:v>5.4000000000000003E-3</c:v>
                </c:pt>
                <c:pt idx="6">
                  <c:v>4.4000000000000003E-3</c:v>
                </c:pt>
                <c:pt idx="7">
                  <c:v>1.04E-2</c:v>
                </c:pt>
                <c:pt idx="8">
                  <c:v>1.3599999999999999E-2</c:v>
                </c:pt>
                <c:pt idx="9">
                  <c:v>1.8200000000000001E-2</c:v>
                </c:pt>
                <c:pt idx="10">
                  <c:v>2.64E-2</c:v>
                </c:pt>
                <c:pt idx="11">
                  <c:v>3.4799999999999998E-2</c:v>
                </c:pt>
                <c:pt idx="12">
                  <c:v>4.4400000000000002E-2</c:v>
                </c:pt>
                <c:pt idx="13">
                  <c:v>4.9799999999999997E-2</c:v>
                </c:pt>
                <c:pt idx="14">
                  <c:v>5.1799999999999999E-2</c:v>
                </c:pt>
                <c:pt idx="15">
                  <c:v>6.1400000000000003E-2</c:v>
                </c:pt>
                <c:pt idx="16">
                  <c:v>6.5600000000000006E-2</c:v>
                </c:pt>
                <c:pt idx="17">
                  <c:v>7.5800000000000006E-2</c:v>
                </c:pt>
                <c:pt idx="18">
                  <c:v>6.4199999999999993E-2</c:v>
                </c:pt>
                <c:pt idx="19">
                  <c:v>5.8200000000000002E-2</c:v>
                </c:pt>
                <c:pt idx="20">
                  <c:v>5.6000000000000001E-2</c:v>
                </c:pt>
                <c:pt idx="21">
                  <c:v>5.4800000000000001E-2</c:v>
                </c:pt>
                <c:pt idx="22">
                  <c:v>5.3800000000000001E-2</c:v>
                </c:pt>
                <c:pt idx="23">
                  <c:v>4.0599999999999997E-2</c:v>
                </c:pt>
                <c:pt idx="24">
                  <c:v>3.6999999999999998E-2</c:v>
                </c:pt>
                <c:pt idx="25">
                  <c:v>3.2399999999999998E-2</c:v>
                </c:pt>
                <c:pt idx="26">
                  <c:v>2.7400000000000001E-2</c:v>
                </c:pt>
                <c:pt idx="27">
                  <c:v>2.0199999999999999E-2</c:v>
                </c:pt>
                <c:pt idx="28">
                  <c:v>1.8599999999999998E-2</c:v>
                </c:pt>
                <c:pt idx="29">
                  <c:v>1.7399999999999999E-2</c:v>
                </c:pt>
                <c:pt idx="30">
                  <c:v>1.2999999999999999E-2</c:v>
                </c:pt>
                <c:pt idx="31">
                  <c:v>9.1999999999999998E-3</c:v>
                </c:pt>
                <c:pt idx="32">
                  <c:v>7.7999999999999996E-3</c:v>
                </c:pt>
                <c:pt idx="33">
                  <c:v>7.1999999999999998E-3</c:v>
                </c:pt>
                <c:pt idx="34">
                  <c:v>6.0000000000000001E-3</c:v>
                </c:pt>
                <c:pt idx="35">
                  <c:v>2.2000000000000001E-3</c:v>
                </c:pt>
                <c:pt idx="36">
                  <c:v>2.3999999999999998E-3</c:v>
                </c:pt>
                <c:pt idx="37">
                  <c:v>1.4E-3</c:v>
                </c:pt>
                <c:pt idx="38">
                  <c:v>1.6000000000000001E-3</c:v>
                </c:pt>
                <c:pt idx="39">
                  <c:v>1.1999999999999999E-3</c:v>
                </c:pt>
                <c:pt idx="40">
                  <c:v>2.0000000000000001E-4</c:v>
                </c:pt>
                <c:pt idx="41">
                  <c:v>2.0000000000000001E-4</c:v>
                </c:pt>
                <c:pt idx="42">
                  <c:v>0</c:v>
                </c:pt>
                <c:pt idx="43">
                  <c:v>2.0000000000000001E-4</c:v>
                </c:pt>
                <c:pt idx="44">
                  <c:v>0</c:v>
                </c:pt>
                <c:pt idx="45">
                  <c:v>8.0000000000000004E-4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D9-488E-888D-4C7BCC848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0393199"/>
        <c:axId val="1"/>
      </c:barChart>
      <c:catAx>
        <c:axId val="109039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620591981946145"/>
              <c:y val="0.87447353821978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4.97832268170329E-2"/>
              <c:y val="0.3359786327682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9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Full Flexibility</a:t>
            </a:r>
          </a:p>
        </c:rich>
      </c:tx>
      <c:layout>
        <c:manualLayout>
          <c:xMode val="edge"/>
          <c:yMode val="edge"/>
          <c:x val="0.77957449653888711"/>
          <c:y val="5.8615148275116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4514281541922"/>
          <c:y val="0.12384137983541936"/>
          <c:w val="0.78133336984150892"/>
          <c:h val="0.65223175942715317"/>
        </c:manualLayout>
      </c:layout>
      <c:scatterChart>
        <c:scatterStyle val="lineMarker"/>
        <c:varyColors val="0"/>
        <c:ser>
          <c:idx val="1"/>
          <c:order val="0"/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'Prob Reduce Sensitivity CDF'!$D$19:$D$69</c:f>
              <c:numCache>
                <c:formatCode>_("$"* #,##0.00_);_("$"* \(#,##0.00\);_("$"* "-"??_);_(@_)</c:formatCode>
                <c:ptCount val="51"/>
                <c:pt idx="0">
                  <c:v>-43602770.813862041</c:v>
                </c:pt>
                <c:pt idx="1">
                  <c:v>-41291228.53347481</c:v>
                </c:pt>
                <c:pt idx="2">
                  <c:v>-38979686.25308758</c:v>
                </c:pt>
                <c:pt idx="3">
                  <c:v>-36668143.97270035</c:v>
                </c:pt>
                <c:pt idx="4">
                  <c:v>-34356601.69231312</c:v>
                </c:pt>
                <c:pt idx="5">
                  <c:v>-32045059.41192589</c:v>
                </c:pt>
                <c:pt idx="6">
                  <c:v>-29733517.131538659</c:v>
                </c:pt>
                <c:pt idx="7">
                  <c:v>-27421974.851151429</c:v>
                </c:pt>
                <c:pt idx="8">
                  <c:v>-25110432.570764199</c:v>
                </c:pt>
                <c:pt idx="9">
                  <c:v>-22798890.290376969</c:v>
                </c:pt>
                <c:pt idx="10">
                  <c:v>-20487348.009989738</c:v>
                </c:pt>
                <c:pt idx="11">
                  <c:v>-18175805.729602508</c:v>
                </c:pt>
                <c:pt idx="12">
                  <c:v>-15864263.449215278</c:v>
                </c:pt>
                <c:pt idx="13">
                  <c:v>-13552721.168828048</c:v>
                </c:pt>
                <c:pt idx="14">
                  <c:v>-11241178.888440818</c:v>
                </c:pt>
                <c:pt idx="15">
                  <c:v>-8929636.6080535874</c:v>
                </c:pt>
                <c:pt idx="16">
                  <c:v>-6618094.3276663572</c:v>
                </c:pt>
                <c:pt idx="17">
                  <c:v>-4306552.0472791269</c:v>
                </c:pt>
                <c:pt idx="18">
                  <c:v>-1995009.7668918967</c:v>
                </c:pt>
                <c:pt idx="19">
                  <c:v>316532.51349533349</c:v>
                </c:pt>
                <c:pt idx="20">
                  <c:v>2628074.7938825637</c:v>
                </c:pt>
                <c:pt idx="21">
                  <c:v>4939617.0742697939</c:v>
                </c:pt>
                <c:pt idx="22">
                  <c:v>7251159.3546570241</c:v>
                </c:pt>
                <c:pt idx="23">
                  <c:v>9562701.6350442544</c:v>
                </c:pt>
                <c:pt idx="24">
                  <c:v>11874243.915431485</c:v>
                </c:pt>
                <c:pt idx="25">
                  <c:v>14185786.195818715</c:v>
                </c:pt>
                <c:pt idx="26">
                  <c:v>16497328.476205945</c:v>
                </c:pt>
                <c:pt idx="27">
                  <c:v>18808870.756593175</c:v>
                </c:pt>
                <c:pt idx="28">
                  <c:v>21120413.036980405</c:v>
                </c:pt>
                <c:pt idx="29">
                  <c:v>23431955.317367636</c:v>
                </c:pt>
                <c:pt idx="30">
                  <c:v>25743497.597754866</c:v>
                </c:pt>
                <c:pt idx="31">
                  <c:v>28055039.878142096</c:v>
                </c:pt>
                <c:pt idx="32">
                  <c:v>30366582.158529326</c:v>
                </c:pt>
                <c:pt idx="33">
                  <c:v>32678124.438916557</c:v>
                </c:pt>
                <c:pt idx="34">
                  <c:v>34989666.719303787</c:v>
                </c:pt>
                <c:pt idx="35">
                  <c:v>37301208.999691017</c:v>
                </c:pt>
                <c:pt idx="36">
                  <c:v>39612751.280078247</c:v>
                </c:pt>
                <c:pt idx="37">
                  <c:v>41924293.560465477</c:v>
                </c:pt>
                <c:pt idx="38">
                  <c:v>44235835.840852708</c:v>
                </c:pt>
                <c:pt idx="39">
                  <c:v>46547378.121239938</c:v>
                </c:pt>
                <c:pt idx="40">
                  <c:v>48858920.401627168</c:v>
                </c:pt>
                <c:pt idx="41">
                  <c:v>51170462.682014398</c:v>
                </c:pt>
                <c:pt idx="42">
                  <c:v>53482004.962401628</c:v>
                </c:pt>
                <c:pt idx="43">
                  <c:v>55793547.242788859</c:v>
                </c:pt>
                <c:pt idx="44">
                  <c:v>58105089.523176089</c:v>
                </c:pt>
                <c:pt idx="45">
                  <c:v>60416631.803563319</c:v>
                </c:pt>
                <c:pt idx="46">
                  <c:v>62728174.083950549</c:v>
                </c:pt>
                <c:pt idx="47">
                  <c:v>65039716.36433778</c:v>
                </c:pt>
                <c:pt idx="48">
                  <c:v>67351258.64472501</c:v>
                </c:pt>
                <c:pt idx="49">
                  <c:v>69662800.925112247</c:v>
                </c:pt>
                <c:pt idx="50">
                  <c:v>71974343.20549947</c:v>
                </c:pt>
              </c:numCache>
            </c:numRef>
          </c:xVal>
          <c:yVal>
            <c:numRef>
              <c:f>'Prob Reduce Sensitivity CDF'!$F$19:$F$69</c:f>
              <c:numCache>
                <c:formatCode>0%</c:formatCode>
                <c:ptCount val="51"/>
                <c:pt idx="0">
                  <c:v>2.0000000000000001E-4</c:v>
                </c:pt>
                <c:pt idx="1">
                  <c:v>5.9999999999999995E-4</c:v>
                </c:pt>
                <c:pt idx="2">
                  <c:v>1.4E-3</c:v>
                </c:pt>
                <c:pt idx="3">
                  <c:v>3.3999999999999998E-3</c:v>
                </c:pt>
                <c:pt idx="4">
                  <c:v>4.7999999999999996E-3</c:v>
                </c:pt>
                <c:pt idx="5">
                  <c:v>9.4000000000000004E-3</c:v>
                </c:pt>
                <c:pt idx="6">
                  <c:v>1.6E-2</c:v>
                </c:pt>
                <c:pt idx="7">
                  <c:v>2.3800000000000002E-2</c:v>
                </c:pt>
                <c:pt idx="8">
                  <c:v>3.5999999999999997E-2</c:v>
                </c:pt>
                <c:pt idx="9">
                  <c:v>5.2600000000000001E-2</c:v>
                </c:pt>
                <c:pt idx="10">
                  <c:v>7.7200000000000005E-2</c:v>
                </c:pt>
                <c:pt idx="11">
                  <c:v>0.1082</c:v>
                </c:pt>
                <c:pt idx="12">
                  <c:v>0.14460000000000001</c:v>
                </c:pt>
                <c:pt idx="13">
                  <c:v>0.19020000000000001</c:v>
                </c:pt>
                <c:pt idx="14">
                  <c:v>0.24560000000000001</c:v>
                </c:pt>
                <c:pt idx="15">
                  <c:v>0.3044</c:v>
                </c:pt>
                <c:pt idx="16">
                  <c:v>0.36259999999999998</c:v>
                </c:pt>
                <c:pt idx="17">
                  <c:v>0.43219999999999997</c:v>
                </c:pt>
                <c:pt idx="18">
                  <c:v>0.50039999999999996</c:v>
                </c:pt>
                <c:pt idx="19">
                  <c:v>0.55220000000000002</c:v>
                </c:pt>
                <c:pt idx="20">
                  <c:v>0.60240000000000005</c:v>
                </c:pt>
                <c:pt idx="21">
                  <c:v>0.65959999999999996</c:v>
                </c:pt>
                <c:pt idx="22">
                  <c:v>0.70679999999999998</c:v>
                </c:pt>
                <c:pt idx="23">
                  <c:v>0.75580000000000003</c:v>
                </c:pt>
                <c:pt idx="24">
                  <c:v>0.79620000000000002</c:v>
                </c:pt>
                <c:pt idx="25">
                  <c:v>0.83</c:v>
                </c:pt>
                <c:pt idx="26">
                  <c:v>0.86040000000000005</c:v>
                </c:pt>
                <c:pt idx="27">
                  <c:v>0.88660000000000005</c:v>
                </c:pt>
                <c:pt idx="28">
                  <c:v>0.91080000000000005</c:v>
                </c:pt>
                <c:pt idx="29">
                  <c:v>0.92800000000000005</c:v>
                </c:pt>
                <c:pt idx="30">
                  <c:v>0.94220000000000004</c:v>
                </c:pt>
                <c:pt idx="31">
                  <c:v>0.95379999999999998</c:v>
                </c:pt>
                <c:pt idx="32">
                  <c:v>0.96560000000000001</c:v>
                </c:pt>
                <c:pt idx="33">
                  <c:v>0.97399999999999998</c:v>
                </c:pt>
                <c:pt idx="34">
                  <c:v>0.98119999999999996</c:v>
                </c:pt>
                <c:pt idx="35">
                  <c:v>0.98580000000000001</c:v>
                </c:pt>
                <c:pt idx="36">
                  <c:v>0.98839999999999995</c:v>
                </c:pt>
                <c:pt idx="37">
                  <c:v>0.99080000000000001</c:v>
                </c:pt>
                <c:pt idx="38">
                  <c:v>0.99339999999999995</c:v>
                </c:pt>
                <c:pt idx="39">
                  <c:v>0.99480000000000002</c:v>
                </c:pt>
                <c:pt idx="40">
                  <c:v>0.99619999999999997</c:v>
                </c:pt>
                <c:pt idx="41">
                  <c:v>0.99780000000000002</c:v>
                </c:pt>
                <c:pt idx="42">
                  <c:v>0.99860000000000004</c:v>
                </c:pt>
                <c:pt idx="43">
                  <c:v>0.99880000000000002</c:v>
                </c:pt>
                <c:pt idx="44">
                  <c:v>0.99939999999999996</c:v>
                </c:pt>
                <c:pt idx="45">
                  <c:v>0.99939999999999996</c:v>
                </c:pt>
                <c:pt idx="46">
                  <c:v>0.99939999999999996</c:v>
                </c:pt>
                <c:pt idx="47">
                  <c:v>0.99960000000000004</c:v>
                </c:pt>
                <c:pt idx="48">
                  <c:v>0.99960000000000004</c:v>
                </c:pt>
                <c:pt idx="49">
                  <c:v>0.99980000000000002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6-417C-BE1D-9829890A9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90000000"/>
          <c:min val="-6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($M)</a:t>
                </a:r>
              </a:p>
            </c:rich>
          </c:tx>
          <c:layout>
            <c:manualLayout>
              <c:xMode val="edge"/>
              <c:yMode val="edge"/>
              <c:x val="0.45410081429261195"/>
              <c:y val="0.87060172494705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20000000"/>
        <c:dispUnits>
          <c:builtInUnit val="millions"/>
          <c:dispUnitsLbl>
            <c:layout>
              <c:manualLayout>
                <c:xMode val="edge"/>
                <c:yMode val="edge"/>
                <c:x val="0.838454857803968"/>
                <c:y val="0.8815039138641773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9127665811139781E-2"/>
              <c:y val="0.210886163235702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inorUnit val="5.000000000000001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Full Flexibility</a:t>
            </a:r>
          </a:p>
        </c:rich>
      </c:tx>
      <c:layout>
        <c:manualLayout>
          <c:xMode val="edge"/>
          <c:yMode val="edge"/>
          <c:x val="0.14203159701191195"/>
          <c:y val="8.574939851268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5541313826583"/>
          <c:y val="0.15625515038360133"/>
          <c:w val="0.78015809505825251"/>
          <c:h val="0.5664249201405547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trendline>
            <c:spPr>
              <a:ln w="9525" cap="rnd">
                <a:noFill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'Prob Reduce Sensitivity CDF'!$K$19:$K$68</c:f>
              <c:numCache>
                <c:formatCode>0.00</c:formatCode>
                <c:ptCount val="50"/>
                <c:pt idx="0">
                  <c:v>-42.446999673668429</c:v>
                </c:pt>
                <c:pt idx="1">
                  <c:v>-40.135457393281193</c:v>
                </c:pt>
                <c:pt idx="2">
                  <c:v>-37.823915112893971</c:v>
                </c:pt>
                <c:pt idx="3">
                  <c:v>-35.512372832506728</c:v>
                </c:pt>
                <c:pt idx="4">
                  <c:v>-33.200830552119506</c:v>
                </c:pt>
                <c:pt idx="5">
                  <c:v>-30.889288271732273</c:v>
                </c:pt>
                <c:pt idx="6">
                  <c:v>-28.577745991345044</c:v>
                </c:pt>
                <c:pt idx="7">
                  <c:v>-26.266203710957814</c:v>
                </c:pt>
                <c:pt idx="8">
                  <c:v>-23.954661430570585</c:v>
                </c:pt>
                <c:pt idx="9">
                  <c:v>-21.643119150183352</c:v>
                </c:pt>
                <c:pt idx="10">
                  <c:v>-19.331576869796123</c:v>
                </c:pt>
                <c:pt idx="11">
                  <c:v>-17.020034589408894</c:v>
                </c:pt>
                <c:pt idx="12">
                  <c:v>-14.708492309021663</c:v>
                </c:pt>
                <c:pt idx="13">
                  <c:v>-12.396950028634432</c:v>
                </c:pt>
                <c:pt idx="14">
                  <c:v>-10.085407748247203</c:v>
                </c:pt>
                <c:pt idx="15">
                  <c:v>-7.7738654678599719</c:v>
                </c:pt>
                <c:pt idx="16">
                  <c:v>-5.4623231874727418</c:v>
                </c:pt>
                <c:pt idx="17">
                  <c:v>-3.1507809070855117</c:v>
                </c:pt>
                <c:pt idx="18">
                  <c:v>-0.83923862669828164</c:v>
                </c:pt>
                <c:pt idx="19">
                  <c:v>1.4723036536889487</c:v>
                </c:pt>
                <c:pt idx="20">
                  <c:v>3.783845934076179</c:v>
                </c:pt>
                <c:pt idx="21">
                  <c:v>6.0953882144634086</c:v>
                </c:pt>
                <c:pt idx="22">
                  <c:v>8.4069304948506396</c:v>
                </c:pt>
                <c:pt idx="23">
                  <c:v>10.718472775237869</c:v>
                </c:pt>
                <c:pt idx="24">
                  <c:v>13.0300150556251</c:v>
                </c:pt>
                <c:pt idx="25">
                  <c:v>15.341557336012331</c:v>
                </c:pt>
                <c:pt idx="26">
                  <c:v>17.653099616399562</c:v>
                </c:pt>
                <c:pt idx="27">
                  <c:v>19.964641896786791</c:v>
                </c:pt>
                <c:pt idx="28">
                  <c:v>22.27618417717402</c:v>
                </c:pt>
                <c:pt idx="29">
                  <c:v>24.587726457561249</c:v>
                </c:pt>
                <c:pt idx="30">
                  <c:v>26.899268737948482</c:v>
                </c:pt>
                <c:pt idx="31">
                  <c:v>29.210811018335711</c:v>
                </c:pt>
                <c:pt idx="32">
                  <c:v>31.52235329872294</c:v>
                </c:pt>
                <c:pt idx="33">
                  <c:v>33.833895579110177</c:v>
                </c:pt>
                <c:pt idx="34">
                  <c:v>36.145437859497399</c:v>
                </c:pt>
                <c:pt idx="35">
                  <c:v>38.456980139884635</c:v>
                </c:pt>
                <c:pt idx="36">
                  <c:v>40.768522420271857</c:v>
                </c:pt>
                <c:pt idx="37">
                  <c:v>43.080064700659094</c:v>
                </c:pt>
                <c:pt idx="38">
                  <c:v>45.391606981046316</c:v>
                </c:pt>
                <c:pt idx="39">
                  <c:v>47.703149261433559</c:v>
                </c:pt>
                <c:pt idx="40">
                  <c:v>50.014691541820781</c:v>
                </c:pt>
                <c:pt idx="41">
                  <c:v>52.326233822208017</c:v>
                </c:pt>
                <c:pt idx="42">
                  <c:v>54.63777610259524</c:v>
                </c:pt>
                <c:pt idx="43">
                  <c:v>56.949318382982476</c:v>
                </c:pt>
                <c:pt idx="44">
                  <c:v>59.260860663369698</c:v>
                </c:pt>
                <c:pt idx="45">
                  <c:v>61.572402943756941</c:v>
                </c:pt>
                <c:pt idx="46">
                  <c:v>63.883945224144163</c:v>
                </c:pt>
                <c:pt idx="47">
                  <c:v>66.1954875045314</c:v>
                </c:pt>
                <c:pt idx="48">
                  <c:v>68.507029784918643</c:v>
                </c:pt>
                <c:pt idx="49">
                  <c:v>70.818572065305858</c:v>
                </c:pt>
              </c:numCache>
            </c:numRef>
          </c:cat>
          <c:val>
            <c:numRef>
              <c:f>'Prob Reduce Sensitivity CDF'!$J$19:$J$68</c:f>
              <c:numCache>
                <c:formatCode>0%</c:formatCode>
                <c:ptCount val="50"/>
                <c:pt idx="0">
                  <c:v>5.9999999999999995E-4</c:v>
                </c:pt>
                <c:pt idx="1">
                  <c:v>8.0000000000000004E-4</c:v>
                </c:pt>
                <c:pt idx="2">
                  <c:v>2E-3</c:v>
                </c:pt>
                <c:pt idx="3">
                  <c:v>1.4E-3</c:v>
                </c:pt>
                <c:pt idx="4">
                  <c:v>4.5999999999999999E-3</c:v>
                </c:pt>
                <c:pt idx="5">
                  <c:v>6.6E-3</c:v>
                </c:pt>
                <c:pt idx="6">
                  <c:v>7.7999999999999996E-3</c:v>
                </c:pt>
                <c:pt idx="7">
                  <c:v>1.2200000000000001E-2</c:v>
                </c:pt>
                <c:pt idx="8">
                  <c:v>1.66E-2</c:v>
                </c:pt>
                <c:pt idx="9">
                  <c:v>2.46E-2</c:v>
                </c:pt>
                <c:pt idx="10">
                  <c:v>3.1E-2</c:v>
                </c:pt>
                <c:pt idx="11">
                  <c:v>3.6400000000000002E-2</c:v>
                </c:pt>
                <c:pt idx="12">
                  <c:v>4.5600000000000002E-2</c:v>
                </c:pt>
                <c:pt idx="13">
                  <c:v>5.5399999999999998E-2</c:v>
                </c:pt>
                <c:pt idx="14">
                  <c:v>5.8799999999999998E-2</c:v>
                </c:pt>
                <c:pt idx="15">
                  <c:v>5.8200000000000002E-2</c:v>
                </c:pt>
                <c:pt idx="16">
                  <c:v>6.9599999999999995E-2</c:v>
                </c:pt>
                <c:pt idx="17">
                  <c:v>6.8199999999999997E-2</c:v>
                </c:pt>
                <c:pt idx="18">
                  <c:v>5.1799999999999999E-2</c:v>
                </c:pt>
                <c:pt idx="19">
                  <c:v>5.0200000000000002E-2</c:v>
                </c:pt>
                <c:pt idx="20">
                  <c:v>5.7200000000000001E-2</c:v>
                </c:pt>
                <c:pt idx="21">
                  <c:v>4.7199999999999999E-2</c:v>
                </c:pt>
                <c:pt idx="22">
                  <c:v>4.9000000000000002E-2</c:v>
                </c:pt>
                <c:pt idx="23">
                  <c:v>4.0399999999999998E-2</c:v>
                </c:pt>
                <c:pt idx="24">
                  <c:v>3.3799999999999997E-2</c:v>
                </c:pt>
                <c:pt idx="25">
                  <c:v>3.04E-2</c:v>
                </c:pt>
                <c:pt idx="26">
                  <c:v>2.6200000000000001E-2</c:v>
                </c:pt>
                <c:pt idx="27">
                  <c:v>2.4199999999999999E-2</c:v>
                </c:pt>
                <c:pt idx="28">
                  <c:v>1.72E-2</c:v>
                </c:pt>
                <c:pt idx="29">
                  <c:v>1.4200000000000001E-2</c:v>
                </c:pt>
                <c:pt idx="30">
                  <c:v>1.1599999999999999E-2</c:v>
                </c:pt>
                <c:pt idx="31">
                  <c:v>1.18E-2</c:v>
                </c:pt>
                <c:pt idx="32">
                  <c:v>8.3999999999999995E-3</c:v>
                </c:pt>
                <c:pt idx="33">
                  <c:v>7.1999999999999998E-3</c:v>
                </c:pt>
                <c:pt idx="34">
                  <c:v>4.5999999999999999E-3</c:v>
                </c:pt>
                <c:pt idx="35">
                  <c:v>2.5999999999999999E-3</c:v>
                </c:pt>
                <c:pt idx="36">
                  <c:v>2.3999999999999998E-3</c:v>
                </c:pt>
                <c:pt idx="37">
                  <c:v>2.5999999999999999E-3</c:v>
                </c:pt>
                <c:pt idx="38">
                  <c:v>1.4E-3</c:v>
                </c:pt>
                <c:pt idx="39">
                  <c:v>1.4E-3</c:v>
                </c:pt>
                <c:pt idx="40">
                  <c:v>1.6000000000000001E-3</c:v>
                </c:pt>
                <c:pt idx="41">
                  <c:v>8.0000000000000004E-4</c:v>
                </c:pt>
                <c:pt idx="42">
                  <c:v>2.0000000000000001E-4</c:v>
                </c:pt>
                <c:pt idx="43">
                  <c:v>5.9999999999999995E-4</c:v>
                </c:pt>
                <c:pt idx="44">
                  <c:v>0</c:v>
                </c:pt>
                <c:pt idx="45">
                  <c:v>0</c:v>
                </c:pt>
                <c:pt idx="46">
                  <c:v>2.0000000000000001E-4</c:v>
                </c:pt>
                <c:pt idx="47">
                  <c:v>0</c:v>
                </c:pt>
                <c:pt idx="48">
                  <c:v>2.0000000000000001E-4</c:v>
                </c:pt>
                <c:pt idx="49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D-4867-AE75-32B09D971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0393199"/>
        <c:axId val="1"/>
      </c:barChart>
      <c:catAx>
        <c:axId val="109039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620591981946145"/>
              <c:y val="0.87447353821978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4.97832268170329E-2"/>
              <c:y val="0.3359786327682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9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Base Case</a:t>
            </a:r>
          </a:p>
        </c:rich>
      </c:tx>
      <c:layout>
        <c:manualLayout>
          <c:xMode val="edge"/>
          <c:yMode val="edge"/>
          <c:x val="0.77957449653888711"/>
          <c:y val="5.8615148275116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4514281541922"/>
          <c:y val="0.12384137983541936"/>
          <c:w val="0.78133336984150892"/>
          <c:h val="0.65223175942715317"/>
        </c:manualLayout>
      </c:layout>
      <c:scatterChart>
        <c:scatterStyle val="lineMarker"/>
        <c:varyColors val="0"/>
        <c:ser>
          <c:idx val="1"/>
          <c:order val="0"/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'Prob Base Case CDF'!$D$21:$D$71</c:f>
              <c:numCache>
                <c:formatCode>_("$"* #,##0.00_);_("$"* \(#,##0.00\);_("$"* "-"??_);_(@_)</c:formatCode>
                <c:ptCount val="51"/>
                <c:pt idx="0">
                  <c:v>-68653544.928422049</c:v>
                </c:pt>
                <c:pt idx="1">
                  <c:v>-65847969.622643001</c:v>
                </c:pt>
                <c:pt idx="2">
                  <c:v>-63042394.316863954</c:v>
                </c:pt>
                <c:pt idx="3">
                  <c:v>-60236819.011084907</c:v>
                </c:pt>
                <c:pt idx="4">
                  <c:v>-57431243.705305859</c:v>
                </c:pt>
                <c:pt idx="5">
                  <c:v>-54625668.399526812</c:v>
                </c:pt>
                <c:pt idx="6">
                  <c:v>-51820093.093747765</c:v>
                </c:pt>
                <c:pt idx="7">
                  <c:v>-49014517.787968718</c:v>
                </c:pt>
                <c:pt idx="8">
                  <c:v>-46208942.48218967</c:v>
                </c:pt>
                <c:pt idx="9">
                  <c:v>-43403367.176410623</c:v>
                </c:pt>
                <c:pt idx="10">
                  <c:v>-40597791.870631576</c:v>
                </c:pt>
                <c:pt idx="11">
                  <c:v>-37792216.564852528</c:v>
                </c:pt>
                <c:pt idx="12">
                  <c:v>-34986641.259073481</c:v>
                </c:pt>
                <c:pt idx="13">
                  <c:v>-32181065.953294434</c:v>
                </c:pt>
                <c:pt idx="14">
                  <c:v>-29375490.647515386</c:v>
                </c:pt>
                <c:pt idx="15">
                  <c:v>-26569915.341736339</c:v>
                </c:pt>
                <c:pt idx="16">
                  <c:v>-23764340.035957292</c:v>
                </c:pt>
                <c:pt idx="17">
                  <c:v>-20958764.730178244</c:v>
                </c:pt>
                <c:pt idx="18">
                  <c:v>-18153189.424399197</c:v>
                </c:pt>
                <c:pt idx="19">
                  <c:v>-15347614.11862015</c:v>
                </c:pt>
                <c:pt idx="20">
                  <c:v>-12542038.812841102</c:v>
                </c:pt>
                <c:pt idx="21">
                  <c:v>-9736463.5070620552</c:v>
                </c:pt>
                <c:pt idx="22">
                  <c:v>-6930888.2012830079</c:v>
                </c:pt>
                <c:pt idx="23">
                  <c:v>-4125312.8955039605</c:v>
                </c:pt>
                <c:pt idx="24">
                  <c:v>-1319737.5897249132</c:v>
                </c:pt>
                <c:pt idx="25">
                  <c:v>1485837.7160541341</c:v>
                </c:pt>
                <c:pt idx="26">
                  <c:v>4291413.0218331814</c:v>
                </c:pt>
                <c:pt idx="27">
                  <c:v>7096988.3276122287</c:v>
                </c:pt>
                <c:pt idx="28">
                  <c:v>9902563.633391276</c:v>
                </c:pt>
                <c:pt idx="29">
                  <c:v>12708138.939170323</c:v>
                </c:pt>
                <c:pt idx="30">
                  <c:v>15513714.244949371</c:v>
                </c:pt>
                <c:pt idx="31">
                  <c:v>18319289.550728418</c:v>
                </c:pt>
                <c:pt idx="32">
                  <c:v>21124864.856507465</c:v>
                </c:pt>
                <c:pt idx="33">
                  <c:v>23930440.162286513</c:v>
                </c:pt>
                <c:pt idx="34">
                  <c:v>26736015.46806556</c:v>
                </c:pt>
                <c:pt idx="35">
                  <c:v>29541590.773844607</c:v>
                </c:pt>
                <c:pt idx="36">
                  <c:v>32347166.079623654</c:v>
                </c:pt>
                <c:pt idx="37">
                  <c:v>35152741.385402702</c:v>
                </c:pt>
                <c:pt idx="38">
                  <c:v>37958316.691181749</c:v>
                </c:pt>
                <c:pt idx="39">
                  <c:v>40763891.996960796</c:v>
                </c:pt>
                <c:pt idx="40">
                  <c:v>43569467.302739844</c:v>
                </c:pt>
                <c:pt idx="41">
                  <c:v>46375042.608518891</c:v>
                </c:pt>
                <c:pt idx="42">
                  <c:v>49180617.914297938</c:v>
                </c:pt>
                <c:pt idx="43">
                  <c:v>51986193.220076986</c:v>
                </c:pt>
                <c:pt idx="44">
                  <c:v>54791768.525856033</c:v>
                </c:pt>
                <c:pt idx="45">
                  <c:v>57597343.83163508</c:v>
                </c:pt>
                <c:pt idx="46">
                  <c:v>60402919.137414128</c:v>
                </c:pt>
                <c:pt idx="47">
                  <c:v>63208494.443193175</c:v>
                </c:pt>
                <c:pt idx="48">
                  <c:v>66014069.748972222</c:v>
                </c:pt>
                <c:pt idx="49">
                  <c:v>68819645.054751277</c:v>
                </c:pt>
                <c:pt idx="50">
                  <c:v>71625220.360530317</c:v>
                </c:pt>
              </c:numCache>
            </c:numRef>
          </c:xVal>
          <c:yVal>
            <c:numRef>
              <c:f>'Prob Base Case CDF'!$F$21:$F$71</c:f>
              <c:numCache>
                <c:formatCode>0%</c:formatCode>
                <c:ptCount val="51"/>
                <c:pt idx="0">
                  <c:v>2.0000000000000001E-4</c:v>
                </c:pt>
                <c:pt idx="1">
                  <c:v>2.0000000000000001E-4</c:v>
                </c:pt>
                <c:pt idx="2">
                  <c:v>8.0000000000000004E-4</c:v>
                </c:pt>
                <c:pt idx="3">
                  <c:v>1.8E-3</c:v>
                </c:pt>
                <c:pt idx="4">
                  <c:v>3.2000000000000002E-3</c:v>
                </c:pt>
                <c:pt idx="5">
                  <c:v>6.0000000000000001E-3</c:v>
                </c:pt>
                <c:pt idx="6">
                  <c:v>1.04E-2</c:v>
                </c:pt>
                <c:pt idx="7">
                  <c:v>1.7999999999999999E-2</c:v>
                </c:pt>
                <c:pt idx="8">
                  <c:v>2.92E-2</c:v>
                </c:pt>
                <c:pt idx="9">
                  <c:v>4.3400000000000001E-2</c:v>
                </c:pt>
                <c:pt idx="10">
                  <c:v>6.3200000000000006E-2</c:v>
                </c:pt>
                <c:pt idx="11">
                  <c:v>8.1199999999999994E-2</c:v>
                </c:pt>
                <c:pt idx="12">
                  <c:v>0.1024</c:v>
                </c:pt>
                <c:pt idx="13">
                  <c:v>0.12479999999999999</c:v>
                </c:pt>
                <c:pt idx="14">
                  <c:v>0.15579999999999999</c:v>
                </c:pt>
                <c:pt idx="15">
                  <c:v>0.18959999999999999</c:v>
                </c:pt>
                <c:pt idx="16">
                  <c:v>0.2278</c:v>
                </c:pt>
                <c:pt idx="17">
                  <c:v>0.2722</c:v>
                </c:pt>
                <c:pt idx="18">
                  <c:v>0.31219999999999998</c:v>
                </c:pt>
                <c:pt idx="19">
                  <c:v>0.35599999999999998</c:v>
                </c:pt>
                <c:pt idx="20">
                  <c:v>0.4088</c:v>
                </c:pt>
                <c:pt idx="21">
                  <c:v>0.45839999999999997</c:v>
                </c:pt>
                <c:pt idx="22">
                  <c:v>0.50519999999999998</c:v>
                </c:pt>
                <c:pt idx="23">
                  <c:v>0.5544</c:v>
                </c:pt>
                <c:pt idx="24">
                  <c:v>0.60619999999999996</c:v>
                </c:pt>
                <c:pt idx="25">
                  <c:v>0.66059999999999997</c:v>
                </c:pt>
                <c:pt idx="26">
                  <c:v>0.71079999999999999</c:v>
                </c:pt>
                <c:pt idx="27">
                  <c:v>0.75980000000000003</c:v>
                </c:pt>
                <c:pt idx="28">
                  <c:v>0.80100000000000005</c:v>
                </c:pt>
                <c:pt idx="29">
                  <c:v>0.83699999999999997</c:v>
                </c:pt>
                <c:pt idx="30">
                  <c:v>0.86780000000000002</c:v>
                </c:pt>
                <c:pt idx="31">
                  <c:v>0.89700000000000002</c:v>
                </c:pt>
                <c:pt idx="32">
                  <c:v>0.91900000000000004</c:v>
                </c:pt>
                <c:pt idx="33">
                  <c:v>0.93759999999999999</c:v>
                </c:pt>
                <c:pt idx="34">
                  <c:v>0.95479999999999998</c:v>
                </c:pt>
                <c:pt idx="35">
                  <c:v>0.96699999999999997</c:v>
                </c:pt>
                <c:pt idx="36">
                  <c:v>0.97540000000000004</c:v>
                </c:pt>
                <c:pt idx="37">
                  <c:v>0.98060000000000003</c:v>
                </c:pt>
                <c:pt idx="38">
                  <c:v>0.98580000000000001</c:v>
                </c:pt>
                <c:pt idx="39">
                  <c:v>0.99019999999999997</c:v>
                </c:pt>
                <c:pt idx="40">
                  <c:v>0.99260000000000004</c:v>
                </c:pt>
                <c:pt idx="41">
                  <c:v>0.99419999999999997</c:v>
                </c:pt>
                <c:pt idx="42">
                  <c:v>0.99580000000000002</c:v>
                </c:pt>
                <c:pt idx="43">
                  <c:v>0.99739999999999995</c:v>
                </c:pt>
                <c:pt idx="44">
                  <c:v>0.99839999999999995</c:v>
                </c:pt>
                <c:pt idx="45">
                  <c:v>0.99880000000000002</c:v>
                </c:pt>
                <c:pt idx="46">
                  <c:v>0.999</c:v>
                </c:pt>
                <c:pt idx="47">
                  <c:v>0.99919999999999998</c:v>
                </c:pt>
                <c:pt idx="48">
                  <c:v>0.99939999999999996</c:v>
                </c:pt>
                <c:pt idx="49">
                  <c:v>1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E-415E-8EBD-4BB227A18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90000000"/>
          <c:min val="-6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($M)</a:t>
                </a:r>
              </a:p>
            </c:rich>
          </c:tx>
          <c:layout>
            <c:manualLayout>
              <c:xMode val="edge"/>
              <c:yMode val="edge"/>
              <c:x val="0.45410081429261195"/>
              <c:y val="0.87060172494705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20000000"/>
        <c:dispUnits>
          <c:builtInUnit val="millions"/>
          <c:dispUnitsLbl>
            <c:layout>
              <c:manualLayout>
                <c:xMode val="edge"/>
                <c:yMode val="edge"/>
                <c:x val="0.838454857803968"/>
                <c:y val="0.8815039138641773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9127665811139781E-2"/>
              <c:y val="0.210886163235702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inorUnit val="5.000000000000001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Base Case</a:t>
            </a:r>
          </a:p>
        </c:rich>
      </c:tx>
      <c:layout>
        <c:manualLayout>
          <c:xMode val="edge"/>
          <c:yMode val="edge"/>
          <c:x val="0.14203159701191195"/>
          <c:y val="8.574939851268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5541313826583"/>
          <c:y val="0.15625515038360133"/>
          <c:w val="0.78015809505825251"/>
          <c:h val="0.5664249201405547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trendline>
            <c:spPr>
              <a:ln w="9525" cap="rnd">
                <a:noFill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'Prob Base Case CDF'!$K$21:$K$70</c:f>
              <c:numCache>
                <c:formatCode>0.00</c:formatCode>
                <c:ptCount val="50"/>
                <c:pt idx="0">
                  <c:v>-67.250757275532536</c:v>
                </c:pt>
                <c:pt idx="1">
                  <c:v>-64.445181969753477</c:v>
                </c:pt>
                <c:pt idx="2">
                  <c:v>-61.639606663974433</c:v>
                </c:pt>
                <c:pt idx="3">
                  <c:v>-58.834031358195382</c:v>
                </c:pt>
                <c:pt idx="4">
                  <c:v>-56.028456052416338</c:v>
                </c:pt>
                <c:pt idx="5">
                  <c:v>-53.222880746637287</c:v>
                </c:pt>
                <c:pt idx="6">
                  <c:v>-50.417305440858243</c:v>
                </c:pt>
                <c:pt idx="7">
                  <c:v>-47.611730135079192</c:v>
                </c:pt>
                <c:pt idx="8">
                  <c:v>-44.806154829300148</c:v>
                </c:pt>
                <c:pt idx="9">
                  <c:v>-42.000579523521097</c:v>
                </c:pt>
                <c:pt idx="10">
                  <c:v>-39.195004217742053</c:v>
                </c:pt>
                <c:pt idx="11">
                  <c:v>-36.389428911963002</c:v>
                </c:pt>
                <c:pt idx="12">
                  <c:v>-33.583853606183958</c:v>
                </c:pt>
                <c:pt idx="13">
                  <c:v>-30.77827830040491</c:v>
                </c:pt>
                <c:pt idx="14">
                  <c:v>-27.972702994625863</c:v>
                </c:pt>
                <c:pt idx="15">
                  <c:v>-25.167127688846815</c:v>
                </c:pt>
                <c:pt idx="16">
                  <c:v>-22.361552383067767</c:v>
                </c:pt>
                <c:pt idx="17">
                  <c:v>-19.55597707728872</c:v>
                </c:pt>
                <c:pt idx="18">
                  <c:v>-16.750401771509672</c:v>
                </c:pt>
                <c:pt idx="19">
                  <c:v>-13.944826465730626</c:v>
                </c:pt>
                <c:pt idx="20">
                  <c:v>-11.139251159951579</c:v>
                </c:pt>
                <c:pt idx="21">
                  <c:v>-8.3336758541725313</c:v>
                </c:pt>
                <c:pt idx="22">
                  <c:v>-5.5281005483934846</c:v>
                </c:pt>
                <c:pt idx="23">
                  <c:v>-2.7225252426144371</c:v>
                </c:pt>
                <c:pt idx="24">
                  <c:v>8.3050063164610416E-2</c:v>
                </c:pt>
                <c:pt idx="25">
                  <c:v>2.8886253689436576</c:v>
                </c:pt>
                <c:pt idx="26">
                  <c:v>5.6942006747227047</c:v>
                </c:pt>
                <c:pt idx="27">
                  <c:v>8.4997759805017523</c:v>
                </c:pt>
                <c:pt idx="28">
                  <c:v>11.3053512862808</c:v>
                </c:pt>
                <c:pt idx="29">
                  <c:v>14.110926592059847</c:v>
                </c:pt>
                <c:pt idx="30">
                  <c:v>16.916501897838895</c:v>
                </c:pt>
                <c:pt idx="31">
                  <c:v>19.722077203617943</c:v>
                </c:pt>
                <c:pt idx="32">
                  <c:v>22.52765250939699</c:v>
                </c:pt>
                <c:pt idx="33">
                  <c:v>25.333227815176038</c:v>
                </c:pt>
                <c:pt idx="34">
                  <c:v>28.138803120955085</c:v>
                </c:pt>
                <c:pt idx="35">
                  <c:v>30.944378426734129</c:v>
                </c:pt>
                <c:pt idx="36">
                  <c:v>33.749953732513177</c:v>
                </c:pt>
                <c:pt idx="37">
                  <c:v>36.555529038292228</c:v>
                </c:pt>
                <c:pt idx="38">
                  <c:v>39.361104344071272</c:v>
                </c:pt>
                <c:pt idx="39">
                  <c:v>42.166679649850323</c:v>
                </c:pt>
                <c:pt idx="40">
                  <c:v>44.972254955629367</c:v>
                </c:pt>
                <c:pt idx="41">
                  <c:v>47.777830261408418</c:v>
                </c:pt>
                <c:pt idx="42">
                  <c:v>50.583405567187455</c:v>
                </c:pt>
                <c:pt idx="43">
                  <c:v>53.388980872966513</c:v>
                </c:pt>
                <c:pt idx="44">
                  <c:v>56.19455617874555</c:v>
                </c:pt>
                <c:pt idx="45">
                  <c:v>59.000131484524609</c:v>
                </c:pt>
                <c:pt idx="46">
                  <c:v>61.805706790303645</c:v>
                </c:pt>
                <c:pt idx="47">
                  <c:v>64.611282096082704</c:v>
                </c:pt>
                <c:pt idx="48">
                  <c:v>67.416857401861762</c:v>
                </c:pt>
                <c:pt idx="49">
                  <c:v>70.222432707640792</c:v>
                </c:pt>
              </c:numCache>
            </c:numRef>
          </c:cat>
          <c:val>
            <c:numRef>
              <c:f>'Prob Base Case CDF'!$J$21:$J$70</c:f>
              <c:numCache>
                <c:formatCode>0%</c:formatCode>
                <c:ptCount val="50"/>
                <c:pt idx="0">
                  <c:v>2.0000000000000001E-4</c:v>
                </c:pt>
                <c:pt idx="1">
                  <c:v>5.9999999999999995E-4</c:v>
                </c:pt>
                <c:pt idx="2">
                  <c:v>1E-3</c:v>
                </c:pt>
                <c:pt idx="3">
                  <c:v>1.4E-3</c:v>
                </c:pt>
                <c:pt idx="4">
                  <c:v>2.8E-3</c:v>
                </c:pt>
                <c:pt idx="5">
                  <c:v>4.4000000000000003E-3</c:v>
                </c:pt>
                <c:pt idx="6">
                  <c:v>7.6E-3</c:v>
                </c:pt>
                <c:pt idx="7">
                  <c:v>1.12E-2</c:v>
                </c:pt>
                <c:pt idx="8">
                  <c:v>1.4200000000000001E-2</c:v>
                </c:pt>
                <c:pt idx="9">
                  <c:v>1.9800000000000002E-2</c:v>
                </c:pt>
                <c:pt idx="10">
                  <c:v>1.7999999999999999E-2</c:v>
                </c:pt>
                <c:pt idx="11">
                  <c:v>2.12E-2</c:v>
                </c:pt>
                <c:pt idx="12">
                  <c:v>2.24E-2</c:v>
                </c:pt>
                <c:pt idx="13">
                  <c:v>3.1E-2</c:v>
                </c:pt>
                <c:pt idx="14">
                  <c:v>3.3799999999999997E-2</c:v>
                </c:pt>
                <c:pt idx="15">
                  <c:v>3.8199999999999998E-2</c:v>
                </c:pt>
                <c:pt idx="16">
                  <c:v>4.4400000000000002E-2</c:v>
                </c:pt>
                <c:pt idx="17">
                  <c:v>0.04</c:v>
                </c:pt>
                <c:pt idx="18">
                  <c:v>4.3799999999999999E-2</c:v>
                </c:pt>
                <c:pt idx="19">
                  <c:v>5.28E-2</c:v>
                </c:pt>
                <c:pt idx="20">
                  <c:v>4.9599999999999998E-2</c:v>
                </c:pt>
                <c:pt idx="21">
                  <c:v>4.6800000000000001E-2</c:v>
                </c:pt>
                <c:pt idx="22">
                  <c:v>4.9200000000000001E-2</c:v>
                </c:pt>
                <c:pt idx="23">
                  <c:v>5.1799999999999999E-2</c:v>
                </c:pt>
                <c:pt idx="24">
                  <c:v>5.4399999999999997E-2</c:v>
                </c:pt>
                <c:pt idx="25">
                  <c:v>5.0200000000000002E-2</c:v>
                </c:pt>
                <c:pt idx="26">
                  <c:v>4.9000000000000002E-2</c:v>
                </c:pt>
                <c:pt idx="27">
                  <c:v>4.1200000000000001E-2</c:v>
                </c:pt>
                <c:pt idx="28">
                  <c:v>3.5999999999999997E-2</c:v>
                </c:pt>
                <c:pt idx="29">
                  <c:v>3.0800000000000001E-2</c:v>
                </c:pt>
                <c:pt idx="30">
                  <c:v>2.92E-2</c:v>
                </c:pt>
                <c:pt idx="31">
                  <c:v>2.1999999999999999E-2</c:v>
                </c:pt>
                <c:pt idx="32">
                  <c:v>1.8599999999999998E-2</c:v>
                </c:pt>
                <c:pt idx="33">
                  <c:v>1.72E-2</c:v>
                </c:pt>
                <c:pt idx="34">
                  <c:v>1.2200000000000001E-2</c:v>
                </c:pt>
                <c:pt idx="35">
                  <c:v>8.3999999999999995E-3</c:v>
                </c:pt>
                <c:pt idx="36">
                  <c:v>5.1999999999999998E-3</c:v>
                </c:pt>
                <c:pt idx="37">
                  <c:v>5.1999999999999998E-3</c:v>
                </c:pt>
                <c:pt idx="38">
                  <c:v>4.4000000000000003E-3</c:v>
                </c:pt>
                <c:pt idx="39">
                  <c:v>2.3999999999999998E-3</c:v>
                </c:pt>
                <c:pt idx="40">
                  <c:v>1.6000000000000001E-3</c:v>
                </c:pt>
                <c:pt idx="41">
                  <c:v>1.6000000000000001E-3</c:v>
                </c:pt>
                <c:pt idx="42">
                  <c:v>1.6000000000000001E-3</c:v>
                </c:pt>
                <c:pt idx="43">
                  <c:v>1E-3</c:v>
                </c:pt>
                <c:pt idx="44">
                  <c:v>4.0000000000000002E-4</c:v>
                </c:pt>
                <c:pt idx="45">
                  <c:v>2.0000000000000001E-4</c:v>
                </c:pt>
                <c:pt idx="46">
                  <c:v>2.0000000000000001E-4</c:v>
                </c:pt>
                <c:pt idx="47">
                  <c:v>2.0000000000000001E-4</c:v>
                </c:pt>
                <c:pt idx="48">
                  <c:v>5.9999999999999995E-4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D-4F50-915C-884B07E89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0393199"/>
        <c:axId val="1"/>
      </c:barChart>
      <c:catAx>
        <c:axId val="109039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620591981946145"/>
              <c:y val="0.87447353821978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4.97832268170329E-2"/>
              <c:y val="0.3359786327682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9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Base Case</a:t>
            </a:r>
          </a:p>
        </c:rich>
      </c:tx>
      <c:layout>
        <c:manualLayout>
          <c:xMode val="edge"/>
          <c:yMode val="edge"/>
          <c:x val="0.77957449653888711"/>
          <c:y val="5.8615148275116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4514281541922"/>
          <c:y val="0.12384137983541936"/>
          <c:w val="0.78133336984150892"/>
          <c:h val="0.65223175942715317"/>
        </c:manualLayout>
      </c:layout>
      <c:scatterChart>
        <c:scatterStyle val="lineMarker"/>
        <c:varyColors val="0"/>
        <c:ser>
          <c:idx val="1"/>
          <c:order val="0"/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'Construction CDF'!$D$21:$D$71</c:f>
              <c:numCache>
                <c:formatCode>_("$"* #,##0.00_);_("$"* \(#,##0.00\);_("$"* "-"??_);_(@_)</c:formatCode>
                <c:ptCount val="51"/>
                <c:pt idx="0">
                  <c:v>-66969526.673230663</c:v>
                </c:pt>
                <c:pt idx="1">
                  <c:v>-65644707.967783883</c:v>
                </c:pt>
                <c:pt idx="2">
                  <c:v>-64319889.262337103</c:v>
                </c:pt>
                <c:pt idx="3">
                  <c:v>-62995070.556890324</c:v>
                </c:pt>
                <c:pt idx="4">
                  <c:v>-61670251.851443544</c:v>
                </c:pt>
                <c:pt idx="5">
                  <c:v>-60345433.145996764</c:v>
                </c:pt>
                <c:pt idx="6">
                  <c:v>-59020614.440549985</c:v>
                </c:pt>
                <c:pt idx="7">
                  <c:v>-57695795.735103205</c:v>
                </c:pt>
                <c:pt idx="8">
                  <c:v>-56370977.029656425</c:v>
                </c:pt>
                <c:pt idx="9">
                  <c:v>-55046158.324209645</c:v>
                </c:pt>
                <c:pt idx="10">
                  <c:v>-53721339.618762866</c:v>
                </c:pt>
                <c:pt idx="11">
                  <c:v>-52396520.913316086</c:v>
                </c:pt>
                <c:pt idx="12">
                  <c:v>-51071702.207869306</c:v>
                </c:pt>
                <c:pt idx="13">
                  <c:v>-49746883.502422526</c:v>
                </c:pt>
                <c:pt idx="14">
                  <c:v>-48422064.796975747</c:v>
                </c:pt>
                <c:pt idx="15">
                  <c:v>-47097246.091528967</c:v>
                </c:pt>
                <c:pt idx="16">
                  <c:v>-45772427.386082187</c:v>
                </c:pt>
                <c:pt idx="17">
                  <c:v>-44447608.680635408</c:v>
                </c:pt>
                <c:pt idx="18">
                  <c:v>-43122789.975188628</c:v>
                </c:pt>
                <c:pt idx="19">
                  <c:v>-41797971.269741848</c:v>
                </c:pt>
                <c:pt idx="20">
                  <c:v>-40473152.564295068</c:v>
                </c:pt>
                <c:pt idx="21">
                  <c:v>-39148333.858848289</c:v>
                </c:pt>
                <c:pt idx="22">
                  <c:v>-37823515.153401509</c:v>
                </c:pt>
                <c:pt idx="23">
                  <c:v>-36498696.447954729</c:v>
                </c:pt>
                <c:pt idx="24">
                  <c:v>-35173877.742507949</c:v>
                </c:pt>
                <c:pt idx="25">
                  <c:v>-33849059.03706117</c:v>
                </c:pt>
                <c:pt idx="26">
                  <c:v>-32524240.33161439</c:v>
                </c:pt>
                <c:pt idx="27">
                  <c:v>-31199421.62616761</c:v>
                </c:pt>
                <c:pt idx="28">
                  <c:v>-29874602.920720831</c:v>
                </c:pt>
                <c:pt idx="29">
                  <c:v>-28549784.215274051</c:v>
                </c:pt>
                <c:pt idx="30">
                  <c:v>-27224965.509827271</c:v>
                </c:pt>
                <c:pt idx="31">
                  <c:v>-25900146.804380491</c:v>
                </c:pt>
                <c:pt idx="32">
                  <c:v>-24575328.098933712</c:v>
                </c:pt>
                <c:pt idx="33">
                  <c:v>-23250509.393486932</c:v>
                </c:pt>
                <c:pt idx="34">
                  <c:v>-21925690.688040152</c:v>
                </c:pt>
                <c:pt idx="35">
                  <c:v>-20600871.982593372</c:v>
                </c:pt>
                <c:pt idx="36">
                  <c:v>-19276053.277146593</c:v>
                </c:pt>
                <c:pt idx="37">
                  <c:v>-17951234.571699813</c:v>
                </c:pt>
                <c:pt idx="38">
                  <c:v>-16626415.866253031</c:v>
                </c:pt>
                <c:pt idx="39">
                  <c:v>-15301597.16080625</c:v>
                </c:pt>
                <c:pt idx="40">
                  <c:v>-13976778.455359468</c:v>
                </c:pt>
                <c:pt idx="41">
                  <c:v>-12651959.749912687</c:v>
                </c:pt>
                <c:pt idx="42">
                  <c:v>-11327141.044465905</c:v>
                </c:pt>
                <c:pt idx="43">
                  <c:v>-10002322.339019123</c:v>
                </c:pt>
                <c:pt idx="44">
                  <c:v>-8677503.6335723419</c:v>
                </c:pt>
                <c:pt idx="45">
                  <c:v>-7352684.9281255612</c:v>
                </c:pt>
                <c:pt idx="46">
                  <c:v>-6027866.2226787806</c:v>
                </c:pt>
                <c:pt idx="47">
                  <c:v>-4703047.5172319999</c:v>
                </c:pt>
                <c:pt idx="48">
                  <c:v>-3378228.8117852192</c:v>
                </c:pt>
                <c:pt idx="49">
                  <c:v>-2053410.1063384383</c:v>
                </c:pt>
                <c:pt idx="50">
                  <c:v>-728591.40089165745</c:v>
                </c:pt>
              </c:numCache>
            </c:numRef>
          </c:xVal>
          <c:yVal>
            <c:numRef>
              <c:f>'Construction CDF'!$F$21:$F$71</c:f>
              <c:numCache>
                <c:formatCode>0%</c:formatCode>
                <c:ptCount val="51"/>
                <c:pt idx="0">
                  <c:v>0</c:v>
                </c:pt>
                <c:pt idx="1">
                  <c:v>4.0000000000000002E-4</c:v>
                </c:pt>
                <c:pt idx="2">
                  <c:v>5.9999999999999995E-4</c:v>
                </c:pt>
                <c:pt idx="3">
                  <c:v>5.9999999999999995E-4</c:v>
                </c:pt>
                <c:pt idx="4">
                  <c:v>1E-3</c:v>
                </c:pt>
                <c:pt idx="5">
                  <c:v>2.2000000000000001E-3</c:v>
                </c:pt>
                <c:pt idx="6">
                  <c:v>2.3999999999999998E-3</c:v>
                </c:pt>
                <c:pt idx="7">
                  <c:v>3.0000000000000001E-3</c:v>
                </c:pt>
                <c:pt idx="8">
                  <c:v>4.5999999999999999E-3</c:v>
                </c:pt>
                <c:pt idx="9">
                  <c:v>7.1999999999999998E-3</c:v>
                </c:pt>
                <c:pt idx="10">
                  <c:v>9.7999999999999997E-3</c:v>
                </c:pt>
                <c:pt idx="11">
                  <c:v>1.2200000000000001E-2</c:v>
                </c:pt>
                <c:pt idx="12">
                  <c:v>1.7000000000000001E-2</c:v>
                </c:pt>
                <c:pt idx="13">
                  <c:v>2.3400000000000001E-2</c:v>
                </c:pt>
                <c:pt idx="14">
                  <c:v>3.1600000000000003E-2</c:v>
                </c:pt>
                <c:pt idx="15">
                  <c:v>4.2200000000000001E-2</c:v>
                </c:pt>
                <c:pt idx="16">
                  <c:v>5.0999999999999997E-2</c:v>
                </c:pt>
                <c:pt idx="17">
                  <c:v>6.3600000000000004E-2</c:v>
                </c:pt>
                <c:pt idx="18">
                  <c:v>7.9200000000000007E-2</c:v>
                </c:pt>
                <c:pt idx="19">
                  <c:v>9.5600000000000004E-2</c:v>
                </c:pt>
                <c:pt idx="20">
                  <c:v>0.1124</c:v>
                </c:pt>
                <c:pt idx="21">
                  <c:v>0.13139999999999999</c:v>
                </c:pt>
                <c:pt idx="22">
                  <c:v>0.14979999999999999</c:v>
                </c:pt>
                <c:pt idx="23">
                  <c:v>0.17380000000000001</c:v>
                </c:pt>
                <c:pt idx="24">
                  <c:v>0.19900000000000001</c:v>
                </c:pt>
                <c:pt idx="25">
                  <c:v>0.22420000000000001</c:v>
                </c:pt>
                <c:pt idx="26">
                  <c:v>0.25440000000000002</c:v>
                </c:pt>
                <c:pt idx="27">
                  <c:v>0.28320000000000001</c:v>
                </c:pt>
                <c:pt idx="28">
                  <c:v>0.31759999999999999</c:v>
                </c:pt>
                <c:pt idx="29">
                  <c:v>0.35360000000000003</c:v>
                </c:pt>
                <c:pt idx="30">
                  <c:v>0.39200000000000002</c:v>
                </c:pt>
                <c:pt idx="31">
                  <c:v>0.433</c:v>
                </c:pt>
                <c:pt idx="32">
                  <c:v>0.47320000000000001</c:v>
                </c:pt>
                <c:pt idx="33">
                  <c:v>0.50860000000000005</c:v>
                </c:pt>
                <c:pt idx="34">
                  <c:v>0.5534</c:v>
                </c:pt>
                <c:pt idx="35">
                  <c:v>0.59079999999999999</c:v>
                </c:pt>
                <c:pt idx="36">
                  <c:v>0.64139999999999997</c:v>
                </c:pt>
                <c:pt idx="37">
                  <c:v>0.68940000000000001</c:v>
                </c:pt>
                <c:pt idx="38">
                  <c:v>0.74299999999999999</c:v>
                </c:pt>
                <c:pt idx="39">
                  <c:v>0.78720000000000001</c:v>
                </c:pt>
                <c:pt idx="40">
                  <c:v>0.8286</c:v>
                </c:pt>
                <c:pt idx="41">
                  <c:v>0.86819999999999997</c:v>
                </c:pt>
                <c:pt idx="42">
                  <c:v>0.90039999999999998</c:v>
                </c:pt>
                <c:pt idx="43">
                  <c:v>0.93600000000000005</c:v>
                </c:pt>
                <c:pt idx="44">
                  <c:v>0.96099999999999997</c:v>
                </c:pt>
                <c:pt idx="45">
                  <c:v>0.97799999999999998</c:v>
                </c:pt>
                <c:pt idx="46">
                  <c:v>0.99080000000000001</c:v>
                </c:pt>
                <c:pt idx="47">
                  <c:v>0.99619999999999997</c:v>
                </c:pt>
                <c:pt idx="48">
                  <c:v>0.99919999999999998</c:v>
                </c:pt>
                <c:pt idx="49">
                  <c:v>1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3F-4288-AB8C-06E5A000B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90000000"/>
          <c:min val="-6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($M)</a:t>
                </a:r>
              </a:p>
            </c:rich>
          </c:tx>
          <c:layout>
            <c:manualLayout>
              <c:xMode val="edge"/>
              <c:yMode val="edge"/>
              <c:x val="0.45410081429261195"/>
              <c:y val="0.87060172494705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20000000"/>
        <c:dispUnits>
          <c:builtInUnit val="millions"/>
          <c:dispUnitsLbl>
            <c:layout>
              <c:manualLayout>
                <c:xMode val="edge"/>
                <c:yMode val="edge"/>
                <c:x val="0.838454857803968"/>
                <c:y val="0.8815039138641773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9127665811139781E-2"/>
              <c:y val="0.210886163235702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inorUnit val="5.000000000000001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Base Case</a:t>
            </a:r>
          </a:p>
        </c:rich>
      </c:tx>
      <c:layout>
        <c:manualLayout>
          <c:xMode val="edge"/>
          <c:yMode val="edge"/>
          <c:x val="0.14203159701191195"/>
          <c:y val="8.574939851268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5541313826583"/>
          <c:y val="0.15625515038360133"/>
          <c:w val="0.78015809505825251"/>
          <c:h val="0.5664249201405547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trendline>
            <c:spPr>
              <a:ln w="9525" cap="rnd">
                <a:noFill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'Construction CDF'!$K$21:$K$70</c:f>
              <c:numCache>
                <c:formatCode>0.00</c:formatCode>
                <c:ptCount val="50"/>
                <c:pt idx="0">
                  <c:v>-66.307117320507274</c:v>
                </c:pt>
                <c:pt idx="1">
                  <c:v>-64.9822986150605</c:v>
                </c:pt>
                <c:pt idx="2">
                  <c:v>-63.657479909613713</c:v>
                </c:pt>
                <c:pt idx="3">
                  <c:v>-62.332661204166932</c:v>
                </c:pt>
                <c:pt idx="4">
                  <c:v>-61.007842498720152</c:v>
                </c:pt>
                <c:pt idx="5">
                  <c:v>-59.683023793273371</c:v>
                </c:pt>
                <c:pt idx="6">
                  <c:v>-58.358205087826597</c:v>
                </c:pt>
                <c:pt idx="7">
                  <c:v>-57.033386382379817</c:v>
                </c:pt>
                <c:pt idx="8">
                  <c:v>-55.708567676933036</c:v>
                </c:pt>
                <c:pt idx="9">
                  <c:v>-54.383748971486256</c:v>
                </c:pt>
                <c:pt idx="10">
                  <c:v>-53.058930266039475</c:v>
                </c:pt>
                <c:pt idx="11">
                  <c:v>-51.734111560592694</c:v>
                </c:pt>
                <c:pt idx="12">
                  <c:v>-50.409292855145914</c:v>
                </c:pt>
                <c:pt idx="13">
                  <c:v>-49.084474149699133</c:v>
                </c:pt>
                <c:pt idx="14">
                  <c:v>-47.75965544425236</c:v>
                </c:pt>
                <c:pt idx="15">
                  <c:v>-46.434836738805579</c:v>
                </c:pt>
                <c:pt idx="16">
                  <c:v>-45.110018033358799</c:v>
                </c:pt>
                <c:pt idx="17">
                  <c:v>-43.785199327912018</c:v>
                </c:pt>
                <c:pt idx="18">
                  <c:v>-42.460380622465237</c:v>
                </c:pt>
                <c:pt idx="19">
                  <c:v>-41.135561917018457</c:v>
                </c:pt>
                <c:pt idx="20">
                  <c:v>-39.810743211571676</c:v>
                </c:pt>
                <c:pt idx="21">
                  <c:v>-38.485924506124896</c:v>
                </c:pt>
                <c:pt idx="22">
                  <c:v>-37.161105800678122</c:v>
                </c:pt>
                <c:pt idx="23">
                  <c:v>-35.836287095231341</c:v>
                </c:pt>
                <c:pt idx="24">
                  <c:v>-34.511468389784561</c:v>
                </c:pt>
                <c:pt idx="25">
                  <c:v>-33.18664968433778</c:v>
                </c:pt>
                <c:pt idx="26">
                  <c:v>-31.861830978891</c:v>
                </c:pt>
                <c:pt idx="27">
                  <c:v>-30.537012273444219</c:v>
                </c:pt>
                <c:pt idx="28">
                  <c:v>-29.212193567997442</c:v>
                </c:pt>
                <c:pt idx="29">
                  <c:v>-27.887374862550661</c:v>
                </c:pt>
                <c:pt idx="30">
                  <c:v>-26.562556157103881</c:v>
                </c:pt>
                <c:pt idx="31">
                  <c:v>-25.2377374516571</c:v>
                </c:pt>
                <c:pt idx="32">
                  <c:v>-23.912918746210323</c:v>
                </c:pt>
                <c:pt idx="33">
                  <c:v>-22.588100040763543</c:v>
                </c:pt>
                <c:pt idx="34">
                  <c:v>-21.263281335316762</c:v>
                </c:pt>
                <c:pt idx="35">
                  <c:v>-19.938462629869981</c:v>
                </c:pt>
                <c:pt idx="36">
                  <c:v>-18.613643924423204</c:v>
                </c:pt>
                <c:pt idx="37">
                  <c:v>-17.288825218976424</c:v>
                </c:pt>
                <c:pt idx="38">
                  <c:v>-15.96400651352964</c:v>
                </c:pt>
                <c:pt idx="39">
                  <c:v>-14.639187808082861</c:v>
                </c:pt>
                <c:pt idx="40">
                  <c:v>-13.314369102636077</c:v>
                </c:pt>
                <c:pt idx="41">
                  <c:v>-11.989550397189296</c:v>
                </c:pt>
                <c:pt idx="42">
                  <c:v>-10.664731691742514</c:v>
                </c:pt>
                <c:pt idx="43">
                  <c:v>-9.3399129862957331</c:v>
                </c:pt>
                <c:pt idx="44">
                  <c:v>-8.0150942808489525</c:v>
                </c:pt>
                <c:pt idx="45">
                  <c:v>-6.6902755754021701</c:v>
                </c:pt>
                <c:pt idx="46">
                  <c:v>-5.3654568699553904</c:v>
                </c:pt>
                <c:pt idx="47">
                  <c:v>-4.0406381645086098</c:v>
                </c:pt>
                <c:pt idx="48">
                  <c:v>-2.7158194590618288</c:v>
                </c:pt>
                <c:pt idx="49">
                  <c:v>-1.3910007536150477</c:v>
                </c:pt>
              </c:numCache>
            </c:numRef>
          </c:cat>
          <c:val>
            <c:numRef>
              <c:f>'Construction CDF'!$J$21:$J$70</c:f>
              <c:numCache>
                <c:formatCode>0%</c:formatCode>
                <c:ptCount val="50"/>
                <c:pt idx="0">
                  <c:v>4.0000000000000002E-4</c:v>
                </c:pt>
                <c:pt idx="1">
                  <c:v>2.0000000000000001E-4</c:v>
                </c:pt>
                <c:pt idx="2">
                  <c:v>0</c:v>
                </c:pt>
                <c:pt idx="3">
                  <c:v>4.0000000000000002E-4</c:v>
                </c:pt>
                <c:pt idx="4">
                  <c:v>1.1999999999999999E-3</c:v>
                </c:pt>
                <c:pt idx="5">
                  <c:v>2.0000000000000001E-4</c:v>
                </c:pt>
                <c:pt idx="6">
                  <c:v>5.9999999999999995E-4</c:v>
                </c:pt>
                <c:pt idx="7">
                  <c:v>1.6000000000000001E-3</c:v>
                </c:pt>
                <c:pt idx="8">
                  <c:v>2.5999999999999999E-3</c:v>
                </c:pt>
                <c:pt idx="9">
                  <c:v>2.5999999999999999E-3</c:v>
                </c:pt>
                <c:pt idx="10">
                  <c:v>2.3999999999999998E-3</c:v>
                </c:pt>
                <c:pt idx="11">
                  <c:v>4.7999999999999996E-3</c:v>
                </c:pt>
                <c:pt idx="12">
                  <c:v>6.4000000000000003E-3</c:v>
                </c:pt>
                <c:pt idx="13">
                  <c:v>8.2000000000000007E-3</c:v>
                </c:pt>
                <c:pt idx="14">
                  <c:v>1.06E-2</c:v>
                </c:pt>
                <c:pt idx="15">
                  <c:v>8.8000000000000005E-3</c:v>
                </c:pt>
                <c:pt idx="16">
                  <c:v>1.26E-2</c:v>
                </c:pt>
                <c:pt idx="17">
                  <c:v>1.5599999999999999E-2</c:v>
                </c:pt>
                <c:pt idx="18">
                  <c:v>1.6400000000000001E-2</c:v>
                </c:pt>
                <c:pt idx="19">
                  <c:v>1.6799999999999999E-2</c:v>
                </c:pt>
                <c:pt idx="20">
                  <c:v>1.9E-2</c:v>
                </c:pt>
                <c:pt idx="21">
                  <c:v>1.84E-2</c:v>
                </c:pt>
                <c:pt idx="22">
                  <c:v>2.4E-2</c:v>
                </c:pt>
                <c:pt idx="23">
                  <c:v>2.52E-2</c:v>
                </c:pt>
                <c:pt idx="24">
                  <c:v>2.52E-2</c:v>
                </c:pt>
                <c:pt idx="25">
                  <c:v>3.0200000000000001E-2</c:v>
                </c:pt>
                <c:pt idx="26">
                  <c:v>2.8799999999999999E-2</c:v>
                </c:pt>
                <c:pt idx="27">
                  <c:v>3.44E-2</c:v>
                </c:pt>
                <c:pt idx="28">
                  <c:v>3.5999999999999997E-2</c:v>
                </c:pt>
                <c:pt idx="29">
                  <c:v>3.8399999999999997E-2</c:v>
                </c:pt>
                <c:pt idx="30">
                  <c:v>4.1000000000000002E-2</c:v>
                </c:pt>
                <c:pt idx="31">
                  <c:v>4.02E-2</c:v>
                </c:pt>
                <c:pt idx="32">
                  <c:v>3.5400000000000001E-2</c:v>
                </c:pt>
                <c:pt idx="33">
                  <c:v>4.48E-2</c:v>
                </c:pt>
                <c:pt idx="34">
                  <c:v>3.7400000000000003E-2</c:v>
                </c:pt>
                <c:pt idx="35">
                  <c:v>5.0599999999999999E-2</c:v>
                </c:pt>
                <c:pt idx="36">
                  <c:v>4.8000000000000001E-2</c:v>
                </c:pt>
                <c:pt idx="37">
                  <c:v>5.3600000000000002E-2</c:v>
                </c:pt>
                <c:pt idx="38">
                  <c:v>4.4200000000000003E-2</c:v>
                </c:pt>
                <c:pt idx="39">
                  <c:v>4.1399999999999999E-2</c:v>
                </c:pt>
                <c:pt idx="40">
                  <c:v>3.9600000000000003E-2</c:v>
                </c:pt>
                <c:pt idx="41">
                  <c:v>3.2199999999999999E-2</c:v>
                </c:pt>
                <c:pt idx="42">
                  <c:v>3.56E-2</c:v>
                </c:pt>
                <c:pt idx="43">
                  <c:v>2.5000000000000001E-2</c:v>
                </c:pt>
                <c:pt idx="44">
                  <c:v>1.7000000000000001E-2</c:v>
                </c:pt>
                <c:pt idx="45">
                  <c:v>1.2800000000000001E-2</c:v>
                </c:pt>
                <c:pt idx="46">
                  <c:v>5.4000000000000003E-3</c:v>
                </c:pt>
                <c:pt idx="47">
                  <c:v>3.0000000000000001E-3</c:v>
                </c:pt>
                <c:pt idx="48">
                  <c:v>8.0000000000000004E-4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53-47D2-9DEF-7582499F9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0393199"/>
        <c:axId val="1"/>
      </c:barChart>
      <c:catAx>
        <c:axId val="109039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620591981946145"/>
              <c:y val="0.87447353821978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4.97832268170329E-2"/>
              <c:y val="0.3359786327682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9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Redevelop Only</a:t>
            </a:r>
          </a:p>
        </c:rich>
      </c:tx>
      <c:layout>
        <c:manualLayout>
          <c:xMode val="edge"/>
          <c:yMode val="edge"/>
          <c:x val="0.67373931623931627"/>
          <c:y val="5.8615045785467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4514281541922"/>
          <c:y val="0.12384137983541936"/>
          <c:w val="0.78133336984150892"/>
          <c:h val="0.65223175942715317"/>
        </c:manualLayout>
      </c:layout>
      <c:scatterChart>
        <c:scatterStyle val="lineMarker"/>
        <c:varyColors val="0"/>
        <c:ser>
          <c:idx val="1"/>
          <c:order val="0"/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'Prob Redevelop Alt CDF'!$D$21:$D$71</c:f>
              <c:numCache>
                <c:formatCode>_("$"* #,##0.00_);_("$"* \(#,##0.00\);_("$"* "-"??_);_(@_)</c:formatCode>
                <c:ptCount val="51"/>
                <c:pt idx="0">
                  <c:v>-93225141.31879206</c:v>
                </c:pt>
                <c:pt idx="1">
                  <c:v>-90027398.652788922</c:v>
                </c:pt>
                <c:pt idx="2">
                  <c:v>-86829655.986785784</c:v>
                </c:pt>
                <c:pt idx="3">
                  <c:v>-83631913.320782647</c:v>
                </c:pt>
                <c:pt idx="4">
                  <c:v>-80434170.654779509</c:v>
                </c:pt>
                <c:pt idx="5">
                  <c:v>-77236427.988776371</c:v>
                </c:pt>
                <c:pt idx="6">
                  <c:v>-74038685.322773233</c:v>
                </c:pt>
                <c:pt idx="7">
                  <c:v>-70840942.656770095</c:v>
                </c:pt>
                <c:pt idx="8">
                  <c:v>-67643199.990766957</c:v>
                </c:pt>
                <c:pt idx="9">
                  <c:v>-64445457.32476382</c:v>
                </c:pt>
                <c:pt idx="10">
                  <c:v>-61247714.658760682</c:v>
                </c:pt>
                <c:pt idx="11">
                  <c:v>-58049971.992757544</c:v>
                </c:pt>
                <c:pt idx="12">
                  <c:v>-54852229.326754406</c:v>
                </c:pt>
                <c:pt idx="13">
                  <c:v>-51654486.660751268</c:v>
                </c:pt>
                <c:pt idx="14">
                  <c:v>-48456743.99474813</c:v>
                </c:pt>
                <c:pt idx="15">
                  <c:v>-45259001.328744993</c:v>
                </c:pt>
                <c:pt idx="16">
                  <c:v>-42061258.662741855</c:v>
                </c:pt>
                <c:pt idx="17">
                  <c:v>-38863515.996738717</c:v>
                </c:pt>
                <c:pt idx="18">
                  <c:v>-35665773.330735579</c:v>
                </c:pt>
                <c:pt idx="19">
                  <c:v>-32468030.664732441</c:v>
                </c:pt>
                <c:pt idx="20">
                  <c:v>-29270287.998729303</c:v>
                </c:pt>
                <c:pt idx="21">
                  <c:v>-26072545.332726166</c:v>
                </c:pt>
                <c:pt idx="22">
                  <c:v>-22874802.666723028</c:v>
                </c:pt>
                <c:pt idx="23">
                  <c:v>-19677060.00071989</c:v>
                </c:pt>
                <c:pt idx="24">
                  <c:v>-16479317.334716754</c:v>
                </c:pt>
                <c:pt idx="25">
                  <c:v>-13281574.668713618</c:v>
                </c:pt>
                <c:pt idx="26">
                  <c:v>-10083832.002710482</c:v>
                </c:pt>
                <c:pt idx="27">
                  <c:v>-6886089.3367073461</c:v>
                </c:pt>
                <c:pt idx="28">
                  <c:v>-3688346.6707042102</c:v>
                </c:pt>
                <c:pt idx="29">
                  <c:v>-490604.00470107421</c:v>
                </c:pt>
                <c:pt idx="30">
                  <c:v>2707138.6613020618</c:v>
                </c:pt>
                <c:pt idx="31">
                  <c:v>5904881.3273051977</c:v>
                </c:pt>
                <c:pt idx="32">
                  <c:v>9102623.9933083337</c:v>
                </c:pt>
                <c:pt idx="33">
                  <c:v>12300366.65931147</c:v>
                </c:pt>
                <c:pt idx="34">
                  <c:v>15498109.325314606</c:v>
                </c:pt>
                <c:pt idx="35">
                  <c:v>18695851.991317742</c:v>
                </c:pt>
                <c:pt idx="36">
                  <c:v>21893594.657320879</c:v>
                </c:pt>
                <c:pt idx="37">
                  <c:v>25091337.323324017</c:v>
                </c:pt>
                <c:pt idx="38">
                  <c:v>28289079.989327155</c:v>
                </c:pt>
                <c:pt idx="39">
                  <c:v>31486822.655330293</c:v>
                </c:pt>
                <c:pt idx="40">
                  <c:v>34684565.321333431</c:v>
                </c:pt>
                <c:pt idx="41">
                  <c:v>37882307.987336569</c:v>
                </c:pt>
                <c:pt idx="42">
                  <c:v>41080050.653339706</c:v>
                </c:pt>
                <c:pt idx="43">
                  <c:v>44277793.319342844</c:v>
                </c:pt>
                <c:pt idx="44">
                  <c:v>47475535.985345982</c:v>
                </c:pt>
                <c:pt idx="45">
                  <c:v>50673278.65134912</c:v>
                </c:pt>
                <c:pt idx="46">
                  <c:v>53871021.317352258</c:v>
                </c:pt>
                <c:pt idx="47">
                  <c:v>57068763.983355395</c:v>
                </c:pt>
                <c:pt idx="48">
                  <c:v>60266506.649358533</c:v>
                </c:pt>
                <c:pt idx="49">
                  <c:v>63464249.315361671</c:v>
                </c:pt>
                <c:pt idx="50">
                  <c:v>66661991.981364809</c:v>
                </c:pt>
              </c:numCache>
            </c:numRef>
          </c:xVal>
          <c:yVal>
            <c:numRef>
              <c:f>'Prob Redevelop Alt CDF'!$F$21:$F$71</c:f>
              <c:numCache>
                <c:formatCode>0%</c:formatCode>
                <c:ptCount val="51"/>
                <c:pt idx="0">
                  <c:v>2.0000000000000001E-4</c:v>
                </c:pt>
                <c:pt idx="1">
                  <c:v>2.0000000000000001E-4</c:v>
                </c:pt>
                <c:pt idx="2">
                  <c:v>4.0000000000000002E-4</c:v>
                </c:pt>
                <c:pt idx="3">
                  <c:v>4.0000000000000002E-4</c:v>
                </c:pt>
                <c:pt idx="4">
                  <c:v>5.9999999999999995E-4</c:v>
                </c:pt>
                <c:pt idx="5">
                  <c:v>1E-3</c:v>
                </c:pt>
                <c:pt idx="6">
                  <c:v>1.1999999999999999E-3</c:v>
                </c:pt>
                <c:pt idx="7">
                  <c:v>1.6000000000000001E-3</c:v>
                </c:pt>
                <c:pt idx="8">
                  <c:v>2E-3</c:v>
                </c:pt>
                <c:pt idx="9">
                  <c:v>2.2000000000000001E-3</c:v>
                </c:pt>
                <c:pt idx="10">
                  <c:v>3.0000000000000001E-3</c:v>
                </c:pt>
                <c:pt idx="11">
                  <c:v>4.0000000000000001E-3</c:v>
                </c:pt>
                <c:pt idx="12">
                  <c:v>6.7999999999999996E-3</c:v>
                </c:pt>
                <c:pt idx="13">
                  <c:v>8.8000000000000005E-3</c:v>
                </c:pt>
                <c:pt idx="14">
                  <c:v>1.0200000000000001E-2</c:v>
                </c:pt>
                <c:pt idx="15">
                  <c:v>1.26E-2</c:v>
                </c:pt>
                <c:pt idx="16">
                  <c:v>1.7000000000000001E-2</c:v>
                </c:pt>
                <c:pt idx="17">
                  <c:v>2.2599999999999999E-2</c:v>
                </c:pt>
                <c:pt idx="18">
                  <c:v>3.04E-2</c:v>
                </c:pt>
                <c:pt idx="19">
                  <c:v>4.2000000000000003E-2</c:v>
                </c:pt>
                <c:pt idx="20">
                  <c:v>5.5599999999999997E-2</c:v>
                </c:pt>
                <c:pt idx="21">
                  <c:v>7.9399999999999998E-2</c:v>
                </c:pt>
                <c:pt idx="22">
                  <c:v>0.109</c:v>
                </c:pt>
                <c:pt idx="23">
                  <c:v>0.14799999999999999</c:v>
                </c:pt>
                <c:pt idx="24">
                  <c:v>0.1958</c:v>
                </c:pt>
                <c:pt idx="25">
                  <c:v>0.25559999999999999</c:v>
                </c:pt>
                <c:pt idx="26">
                  <c:v>0.32679999999999998</c:v>
                </c:pt>
                <c:pt idx="27">
                  <c:v>0.3982</c:v>
                </c:pt>
                <c:pt idx="28">
                  <c:v>0.47320000000000001</c:v>
                </c:pt>
                <c:pt idx="29">
                  <c:v>0.54879999999999995</c:v>
                </c:pt>
                <c:pt idx="30">
                  <c:v>0.621</c:v>
                </c:pt>
                <c:pt idx="31">
                  <c:v>0.69199999999999995</c:v>
                </c:pt>
                <c:pt idx="32">
                  <c:v>0.75039999999999996</c:v>
                </c:pt>
                <c:pt idx="33">
                  <c:v>0.80900000000000005</c:v>
                </c:pt>
                <c:pt idx="34">
                  <c:v>0.85599999999999998</c:v>
                </c:pt>
                <c:pt idx="35">
                  <c:v>0.89219999999999999</c:v>
                </c:pt>
                <c:pt idx="36">
                  <c:v>0.91779999999999995</c:v>
                </c:pt>
                <c:pt idx="37">
                  <c:v>0.93820000000000003</c:v>
                </c:pt>
                <c:pt idx="38">
                  <c:v>0.95840000000000003</c:v>
                </c:pt>
                <c:pt idx="39">
                  <c:v>0.96940000000000004</c:v>
                </c:pt>
                <c:pt idx="40">
                  <c:v>0.97960000000000003</c:v>
                </c:pt>
                <c:pt idx="41">
                  <c:v>0.98480000000000001</c:v>
                </c:pt>
                <c:pt idx="42">
                  <c:v>0.99019999999999997</c:v>
                </c:pt>
                <c:pt idx="43">
                  <c:v>0.99399999999999999</c:v>
                </c:pt>
                <c:pt idx="44">
                  <c:v>0.99580000000000002</c:v>
                </c:pt>
                <c:pt idx="45">
                  <c:v>0.99880000000000002</c:v>
                </c:pt>
                <c:pt idx="46">
                  <c:v>0.99939999999999996</c:v>
                </c:pt>
                <c:pt idx="47">
                  <c:v>0.99960000000000004</c:v>
                </c:pt>
                <c:pt idx="48">
                  <c:v>0.99980000000000002</c:v>
                </c:pt>
                <c:pt idx="49">
                  <c:v>0.99980000000000002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3-48FE-895F-ED81021CB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90000000"/>
          <c:min val="-6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($M)</a:t>
                </a:r>
              </a:p>
            </c:rich>
          </c:tx>
          <c:layout>
            <c:manualLayout>
              <c:xMode val="edge"/>
              <c:yMode val="edge"/>
              <c:x val="0.45410081429261195"/>
              <c:y val="0.87060172494705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20000000"/>
        <c:dispUnits>
          <c:builtInUnit val="millions"/>
          <c:dispUnitsLbl>
            <c:layout>
              <c:manualLayout>
                <c:xMode val="edge"/>
                <c:yMode val="edge"/>
                <c:x val="0.838454857803968"/>
                <c:y val="0.8815039138641773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9127665811139781E-2"/>
              <c:y val="0.210886163235702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inorUnit val="5.000000000000001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Redevelopment Only</a:t>
            </a:r>
          </a:p>
        </c:rich>
      </c:tx>
      <c:layout>
        <c:manualLayout>
          <c:xMode val="edge"/>
          <c:yMode val="edge"/>
          <c:x val="0.14203159701191195"/>
          <c:y val="8.574939851268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5541313826583"/>
          <c:y val="0.15625515038360133"/>
          <c:w val="0.78015809505825251"/>
          <c:h val="0.5664249201405547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trendline>
            <c:spPr>
              <a:ln w="9525" cap="rnd">
                <a:noFill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'Prob Redevelop Alt CDF'!$K$21:$K$70</c:f>
              <c:numCache>
                <c:formatCode>0.00</c:formatCode>
                <c:ptCount val="50"/>
                <c:pt idx="0">
                  <c:v>-91.626269985790486</c:v>
                </c:pt>
                <c:pt idx="1">
                  <c:v>-88.428527319787349</c:v>
                </c:pt>
                <c:pt idx="2">
                  <c:v>-85.230784653784212</c:v>
                </c:pt>
                <c:pt idx="3">
                  <c:v>-82.033041987781075</c:v>
                </c:pt>
                <c:pt idx="4">
                  <c:v>-78.835299321777939</c:v>
                </c:pt>
                <c:pt idx="5">
                  <c:v>-75.637556655774802</c:v>
                </c:pt>
                <c:pt idx="6">
                  <c:v>-72.439813989771665</c:v>
                </c:pt>
                <c:pt idx="7">
                  <c:v>-69.242071323768528</c:v>
                </c:pt>
                <c:pt idx="8">
                  <c:v>-66.044328657765391</c:v>
                </c:pt>
                <c:pt idx="9">
                  <c:v>-62.846585991762254</c:v>
                </c:pt>
                <c:pt idx="10">
                  <c:v>-59.64884332575911</c:v>
                </c:pt>
                <c:pt idx="11">
                  <c:v>-56.451100659755973</c:v>
                </c:pt>
                <c:pt idx="12">
                  <c:v>-53.253357993752836</c:v>
                </c:pt>
                <c:pt idx="13">
                  <c:v>-50.055615327749699</c:v>
                </c:pt>
                <c:pt idx="14">
                  <c:v>-46.857872661746562</c:v>
                </c:pt>
                <c:pt idx="15">
                  <c:v>-43.660129995743425</c:v>
                </c:pt>
                <c:pt idx="16">
                  <c:v>-40.462387329740288</c:v>
                </c:pt>
                <c:pt idx="17">
                  <c:v>-37.264644663737151</c:v>
                </c:pt>
                <c:pt idx="18">
                  <c:v>-34.066901997734007</c:v>
                </c:pt>
                <c:pt idx="19">
                  <c:v>-30.869159331730874</c:v>
                </c:pt>
                <c:pt idx="20">
                  <c:v>-27.671416665727733</c:v>
                </c:pt>
                <c:pt idx="21">
                  <c:v>-24.473673999724596</c:v>
                </c:pt>
                <c:pt idx="22">
                  <c:v>-21.275931333721459</c:v>
                </c:pt>
                <c:pt idx="23">
                  <c:v>-18.078188667718322</c:v>
                </c:pt>
                <c:pt idx="24">
                  <c:v>-14.880446001715187</c:v>
                </c:pt>
                <c:pt idx="25">
                  <c:v>-11.682703335712048</c:v>
                </c:pt>
                <c:pt idx="26">
                  <c:v>-8.484960669708915</c:v>
                </c:pt>
                <c:pt idx="27">
                  <c:v>-5.2872180037057781</c:v>
                </c:pt>
                <c:pt idx="28">
                  <c:v>-2.089475337702642</c:v>
                </c:pt>
                <c:pt idx="29">
                  <c:v>1.1082673283004938</c:v>
                </c:pt>
                <c:pt idx="30">
                  <c:v>4.3060099943036301</c:v>
                </c:pt>
                <c:pt idx="31">
                  <c:v>7.5037526603067661</c:v>
                </c:pt>
                <c:pt idx="32">
                  <c:v>10.701495326309901</c:v>
                </c:pt>
                <c:pt idx="33">
                  <c:v>13.899237992313038</c:v>
                </c:pt>
                <c:pt idx="34">
                  <c:v>17.096980658316173</c:v>
                </c:pt>
                <c:pt idx="35">
                  <c:v>20.29472332431931</c:v>
                </c:pt>
                <c:pt idx="36">
                  <c:v>23.492465990322447</c:v>
                </c:pt>
                <c:pt idx="37">
                  <c:v>26.690208656325588</c:v>
                </c:pt>
                <c:pt idx="38">
                  <c:v>29.887951322328725</c:v>
                </c:pt>
                <c:pt idx="39">
                  <c:v>33.085693988331862</c:v>
                </c:pt>
                <c:pt idx="40">
                  <c:v>36.283436654334999</c:v>
                </c:pt>
                <c:pt idx="41">
                  <c:v>39.481179320338136</c:v>
                </c:pt>
                <c:pt idx="42">
                  <c:v>42.678921986341273</c:v>
                </c:pt>
                <c:pt idx="43">
                  <c:v>45.876664652344417</c:v>
                </c:pt>
                <c:pt idx="44">
                  <c:v>49.074407318347554</c:v>
                </c:pt>
                <c:pt idx="45">
                  <c:v>52.27214998435069</c:v>
                </c:pt>
                <c:pt idx="46">
                  <c:v>55.469892650353827</c:v>
                </c:pt>
                <c:pt idx="47">
                  <c:v>58.667635316356964</c:v>
                </c:pt>
                <c:pt idx="48">
                  <c:v>61.865377982360101</c:v>
                </c:pt>
                <c:pt idx="49">
                  <c:v>65.063120648363238</c:v>
                </c:pt>
              </c:numCache>
            </c:numRef>
          </c:cat>
          <c:val>
            <c:numRef>
              <c:f>'Prob Redevelop Alt CDF'!$J$21:$J$70</c:f>
              <c:numCache>
                <c:formatCode>0%</c:formatCode>
                <c:ptCount val="50"/>
                <c:pt idx="0">
                  <c:v>2.0000000000000001E-4</c:v>
                </c:pt>
                <c:pt idx="1">
                  <c:v>2.0000000000000001E-4</c:v>
                </c:pt>
                <c:pt idx="2">
                  <c:v>0</c:v>
                </c:pt>
                <c:pt idx="3">
                  <c:v>2.0000000000000001E-4</c:v>
                </c:pt>
                <c:pt idx="4">
                  <c:v>4.0000000000000002E-4</c:v>
                </c:pt>
                <c:pt idx="5">
                  <c:v>2.0000000000000001E-4</c:v>
                </c:pt>
                <c:pt idx="6">
                  <c:v>4.0000000000000002E-4</c:v>
                </c:pt>
                <c:pt idx="7">
                  <c:v>4.0000000000000002E-4</c:v>
                </c:pt>
                <c:pt idx="8">
                  <c:v>2.0000000000000001E-4</c:v>
                </c:pt>
                <c:pt idx="9">
                  <c:v>8.0000000000000004E-4</c:v>
                </c:pt>
                <c:pt idx="10">
                  <c:v>1E-3</c:v>
                </c:pt>
                <c:pt idx="11">
                  <c:v>2.8E-3</c:v>
                </c:pt>
                <c:pt idx="12">
                  <c:v>2E-3</c:v>
                </c:pt>
                <c:pt idx="13">
                  <c:v>1.4E-3</c:v>
                </c:pt>
                <c:pt idx="14">
                  <c:v>2.3999999999999998E-3</c:v>
                </c:pt>
                <c:pt idx="15">
                  <c:v>4.4000000000000003E-3</c:v>
                </c:pt>
                <c:pt idx="16">
                  <c:v>5.5999999999999999E-3</c:v>
                </c:pt>
                <c:pt idx="17">
                  <c:v>7.7999999999999996E-3</c:v>
                </c:pt>
                <c:pt idx="18">
                  <c:v>1.1599999999999999E-2</c:v>
                </c:pt>
                <c:pt idx="19">
                  <c:v>1.3599999999999999E-2</c:v>
                </c:pt>
                <c:pt idx="20">
                  <c:v>2.3800000000000002E-2</c:v>
                </c:pt>
                <c:pt idx="21">
                  <c:v>2.9600000000000001E-2</c:v>
                </c:pt>
                <c:pt idx="22">
                  <c:v>3.9E-2</c:v>
                </c:pt>
                <c:pt idx="23">
                  <c:v>4.7800000000000002E-2</c:v>
                </c:pt>
                <c:pt idx="24">
                  <c:v>5.9799999999999999E-2</c:v>
                </c:pt>
                <c:pt idx="25">
                  <c:v>7.1199999999999999E-2</c:v>
                </c:pt>
                <c:pt idx="26">
                  <c:v>7.1400000000000005E-2</c:v>
                </c:pt>
                <c:pt idx="27">
                  <c:v>7.4999999999999997E-2</c:v>
                </c:pt>
                <c:pt idx="28">
                  <c:v>7.5600000000000001E-2</c:v>
                </c:pt>
                <c:pt idx="29">
                  <c:v>7.22E-2</c:v>
                </c:pt>
                <c:pt idx="30">
                  <c:v>7.0999999999999994E-2</c:v>
                </c:pt>
                <c:pt idx="31">
                  <c:v>5.8400000000000001E-2</c:v>
                </c:pt>
                <c:pt idx="32">
                  <c:v>5.8599999999999999E-2</c:v>
                </c:pt>
                <c:pt idx="33">
                  <c:v>4.7E-2</c:v>
                </c:pt>
                <c:pt idx="34">
                  <c:v>3.6200000000000003E-2</c:v>
                </c:pt>
                <c:pt idx="35">
                  <c:v>2.5600000000000001E-2</c:v>
                </c:pt>
                <c:pt idx="36">
                  <c:v>2.0400000000000001E-2</c:v>
                </c:pt>
                <c:pt idx="37">
                  <c:v>2.0199999999999999E-2</c:v>
                </c:pt>
                <c:pt idx="38">
                  <c:v>1.0999999999999999E-2</c:v>
                </c:pt>
                <c:pt idx="39">
                  <c:v>1.0200000000000001E-2</c:v>
                </c:pt>
                <c:pt idx="40">
                  <c:v>5.1999999999999998E-3</c:v>
                </c:pt>
                <c:pt idx="41">
                  <c:v>5.4000000000000003E-3</c:v>
                </c:pt>
                <c:pt idx="42">
                  <c:v>3.8E-3</c:v>
                </c:pt>
                <c:pt idx="43">
                  <c:v>1.8E-3</c:v>
                </c:pt>
                <c:pt idx="44">
                  <c:v>3.0000000000000001E-3</c:v>
                </c:pt>
                <c:pt idx="45">
                  <c:v>5.9999999999999995E-4</c:v>
                </c:pt>
                <c:pt idx="46">
                  <c:v>2.0000000000000001E-4</c:v>
                </c:pt>
                <c:pt idx="47">
                  <c:v>2.0000000000000001E-4</c:v>
                </c:pt>
                <c:pt idx="48">
                  <c:v>0</c:v>
                </c:pt>
                <c:pt idx="49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91-46C8-9EC4-DCBE83E11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0393199"/>
        <c:axId val="1"/>
      </c:barChart>
      <c:catAx>
        <c:axId val="109039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620591981946145"/>
              <c:y val="0.87447353821978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4.97832268170329E-2"/>
              <c:y val="0.3359786327682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9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Restimulation Only</a:t>
            </a:r>
          </a:p>
        </c:rich>
      </c:tx>
      <c:layout>
        <c:manualLayout>
          <c:xMode val="edge"/>
          <c:yMode val="edge"/>
          <c:x val="0.60006410256410259"/>
          <c:y val="5.5134407452841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4514281541922"/>
          <c:y val="0.12384137983541936"/>
          <c:w val="0.78133336984150892"/>
          <c:h val="0.65223175942715317"/>
        </c:manualLayout>
      </c:layout>
      <c:scatterChart>
        <c:scatterStyle val="lineMarker"/>
        <c:varyColors val="0"/>
        <c:ser>
          <c:idx val="1"/>
          <c:order val="0"/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'Prob Restim Alt CDF'!$D$21:$D$71</c:f>
              <c:numCache>
                <c:formatCode>_("$"* #,##0.00_);_("$"* \(#,##0.00\);_("$"* "-"??_);_(@_)</c:formatCode>
                <c:ptCount val="51"/>
                <c:pt idx="0">
                  <c:v>-55791217.563678905</c:v>
                </c:pt>
                <c:pt idx="1">
                  <c:v>-53218814.648411289</c:v>
                </c:pt>
                <c:pt idx="2">
                  <c:v>-50646411.733143672</c:v>
                </c:pt>
                <c:pt idx="3">
                  <c:v>-48074008.817876056</c:v>
                </c:pt>
                <c:pt idx="4">
                  <c:v>-45501605.902608439</c:v>
                </c:pt>
                <c:pt idx="5">
                  <c:v>-42929202.987340823</c:v>
                </c:pt>
                <c:pt idx="6">
                  <c:v>-40356800.072073206</c:v>
                </c:pt>
                <c:pt idx="7">
                  <c:v>-37784397.15680559</c:v>
                </c:pt>
                <c:pt idx="8">
                  <c:v>-35211994.241537973</c:v>
                </c:pt>
                <c:pt idx="9">
                  <c:v>-32639591.32627036</c:v>
                </c:pt>
                <c:pt idx="10">
                  <c:v>-30067188.411002748</c:v>
                </c:pt>
                <c:pt idx="11">
                  <c:v>-27494785.495735135</c:v>
                </c:pt>
                <c:pt idx="12">
                  <c:v>-24922382.580467522</c:v>
                </c:pt>
                <c:pt idx="13">
                  <c:v>-22349979.665199909</c:v>
                </c:pt>
                <c:pt idx="14">
                  <c:v>-19777576.749932297</c:v>
                </c:pt>
                <c:pt idx="15">
                  <c:v>-17205173.834664684</c:v>
                </c:pt>
                <c:pt idx="16">
                  <c:v>-14632770.919397071</c:v>
                </c:pt>
                <c:pt idx="17">
                  <c:v>-12060368.004129458</c:v>
                </c:pt>
                <c:pt idx="18">
                  <c:v>-9487965.0888618454</c:v>
                </c:pt>
                <c:pt idx="19">
                  <c:v>-6915562.1735942326</c:v>
                </c:pt>
                <c:pt idx="20">
                  <c:v>-4343159.2583266199</c:v>
                </c:pt>
                <c:pt idx="21">
                  <c:v>-1770756.3430590071</c:v>
                </c:pt>
                <c:pt idx="22">
                  <c:v>801646.57220860571</c:v>
                </c:pt>
                <c:pt idx="23">
                  <c:v>3374049.4874762185</c:v>
                </c:pt>
                <c:pt idx="24">
                  <c:v>5946452.4027438313</c:v>
                </c:pt>
                <c:pt idx="25">
                  <c:v>8518855.3180114441</c:v>
                </c:pt>
                <c:pt idx="26">
                  <c:v>11091258.233279057</c:v>
                </c:pt>
                <c:pt idx="27">
                  <c:v>13663661.14854667</c:v>
                </c:pt>
                <c:pt idx="28">
                  <c:v>16236064.063814282</c:v>
                </c:pt>
                <c:pt idx="29">
                  <c:v>18808466.979081895</c:v>
                </c:pt>
                <c:pt idx="30">
                  <c:v>21380869.894349508</c:v>
                </c:pt>
                <c:pt idx="31">
                  <c:v>23953272.809617121</c:v>
                </c:pt>
                <c:pt idx="32">
                  <c:v>26525675.724884734</c:v>
                </c:pt>
                <c:pt idx="33">
                  <c:v>29098078.640152346</c:v>
                </c:pt>
                <c:pt idx="34">
                  <c:v>31670481.555419959</c:v>
                </c:pt>
                <c:pt idx="35">
                  <c:v>34242884.470687568</c:v>
                </c:pt>
                <c:pt idx="36">
                  <c:v>36815287.385955185</c:v>
                </c:pt>
                <c:pt idx="37">
                  <c:v>39387690.301222801</c:v>
                </c:pt>
                <c:pt idx="38">
                  <c:v>41960093.216490418</c:v>
                </c:pt>
                <c:pt idx="39">
                  <c:v>44532496.131758034</c:v>
                </c:pt>
                <c:pt idx="40">
                  <c:v>47104899.047025651</c:v>
                </c:pt>
                <c:pt idx="41">
                  <c:v>49677301.962293267</c:v>
                </c:pt>
                <c:pt idx="42">
                  <c:v>52249704.877560884</c:v>
                </c:pt>
                <c:pt idx="43">
                  <c:v>54822107.7928285</c:v>
                </c:pt>
                <c:pt idx="44">
                  <c:v>57394510.708096117</c:v>
                </c:pt>
                <c:pt idx="45">
                  <c:v>59966913.623363733</c:v>
                </c:pt>
                <c:pt idx="46">
                  <c:v>62539316.53863135</c:v>
                </c:pt>
                <c:pt idx="47">
                  <c:v>65111719.453898966</c:v>
                </c:pt>
                <c:pt idx="48">
                  <c:v>67684122.369166583</c:v>
                </c:pt>
                <c:pt idx="49">
                  <c:v>70256525.284434199</c:v>
                </c:pt>
                <c:pt idx="50">
                  <c:v>72828928.199701816</c:v>
                </c:pt>
              </c:numCache>
            </c:numRef>
          </c:xVal>
          <c:yVal>
            <c:numRef>
              <c:f>'Prob Restim Alt CDF'!$F$21:$F$71</c:f>
              <c:numCache>
                <c:formatCode>0%</c:formatCode>
                <c:ptCount val="51"/>
                <c:pt idx="0">
                  <c:v>0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4.0000000000000002E-4</c:v>
                </c:pt>
                <c:pt idx="4">
                  <c:v>5.9999999999999995E-4</c:v>
                </c:pt>
                <c:pt idx="5">
                  <c:v>5.9999999999999995E-4</c:v>
                </c:pt>
                <c:pt idx="6">
                  <c:v>8.0000000000000004E-4</c:v>
                </c:pt>
                <c:pt idx="7">
                  <c:v>1.8E-3</c:v>
                </c:pt>
                <c:pt idx="8">
                  <c:v>3.2000000000000002E-3</c:v>
                </c:pt>
                <c:pt idx="9">
                  <c:v>6.6E-3</c:v>
                </c:pt>
                <c:pt idx="10">
                  <c:v>1.04E-2</c:v>
                </c:pt>
                <c:pt idx="11">
                  <c:v>1.84E-2</c:v>
                </c:pt>
                <c:pt idx="12">
                  <c:v>2.8799999999999999E-2</c:v>
                </c:pt>
                <c:pt idx="13">
                  <c:v>4.7E-2</c:v>
                </c:pt>
                <c:pt idx="14">
                  <c:v>7.0599999999999996E-2</c:v>
                </c:pt>
                <c:pt idx="15">
                  <c:v>0.1082</c:v>
                </c:pt>
                <c:pt idx="16">
                  <c:v>0.1532</c:v>
                </c:pt>
                <c:pt idx="17">
                  <c:v>0.21560000000000001</c:v>
                </c:pt>
                <c:pt idx="18">
                  <c:v>0.27739999999999998</c:v>
                </c:pt>
                <c:pt idx="19">
                  <c:v>0.34379999999999999</c:v>
                </c:pt>
                <c:pt idx="20">
                  <c:v>0.41920000000000002</c:v>
                </c:pt>
                <c:pt idx="21">
                  <c:v>0.49059999999999998</c:v>
                </c:pt>
                <c:pt idx="22">
                  <c:v>0.56120000000000003</c:v>
                </c:pt>
                <c:pt idx="23">
                  <c:v>0.62460000000000004</c:v>
                </c:pt>
                <c:pt idx="24">
                  <c:v>0.67920000000000003</c:v>
                </c:pt>
                <c:pt idx="25">
                  <c:v>0.73</c:v>
                </c:pt>
                <c:pt idx="26">
                  <c:v>0.78059999999999996</c:v>
                </c:pt>
                <c:pt idx="27">
                  <c:v>0.82440000000000002</c:v>
                </c:pt>
                <c:pt idx="28">
                  <c:v>0.85840000000000005</c:v>
                </c:pt>
                <c:pt idx="29">
                  <c:v>0.88560000000000005</c:v>
                </c:pt>
                <c:pt idx="30">
                  <c:v>0.91059999999999997</c:v>
                </c:pt>
                <c:pt idx="31">
                  <c:v>0.93079999999999996</c:v>
                </c:pt>
                <c:pt idx="32">
                  <c:v>0.9496</c:v>
                </c:pt>
                <c:pt idx="33">
                  <c:v>0.96199999999999997</c:v>
                </c:pt>
                <c:pt idx="34">
                  <c:v>0.97060000000000002</c:v>
                </c:pt>
                <c:pt idx="35">
                  <c:v>0.97919999999999996</c:v>
                </c:pt>
                <c:pt idx="36">
                  <c:v>0.98399999999999999</c:v>
                </c:pt>
                <c:pt idx="37">
                  <c:v>0.98760000000000003</c:v>
                </c:pt>
                <c:pt idx="38">
                  <c:v>0.99039999999999995</c:v>
                </c:pt>
                <c:pt idx="39">
                  <c:v>0.99280000000000002</c:v>
                </c:pt>
                <c:pt idx="40">
                  <c:v>0.995</c:v>
                </c:pt>
                <c:pt idx="41">
                  <c:v>0.99619999999999997</c:v>
                </c:pt>
                <c:pt idx="42">
                  <c:v>0.997</c:v>
                </c:pt>
                <c:pt idx="43">
                  <c:v>0.99819999999999998</c:v>
                </c:pt>
                <c:pt idx="44">
                  <c:v>0.999</c:v>
                </c:pt>
                <c:pt idx="45">
                  <c:v>0.99939999999999996</c:v>
                </c:pt>
                <c:pt idx="46">
                  <c:v>0.99960000000000004</c:v>
                </c:pt>
                <c:pt idx="47">
                  <c:v>0.99960000000000004</c:v>
                </c:pt>
                <c:pt idx="48">
                  <c:v>0.99980000000000002</c:v>
                </c:pt>
                <c:pt idx="49">
                  <c:v>1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3-4094-9E3C-A345510A1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90000000"/>
          <c:min val="-6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($M)</a:t>
                </a:r>
              </a:p>
            </c:rich>
          </c:tx>
          <c:layout>
            <c:manualLayout>
              <c:xMode val="edge"/>
              <c:yMode val="edge"/>
              <c:x val="0.45410081429261195"/>
              <c:y val="0.87060172494705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20000000"/>
        <c:dispUnits>
          <c:builtInUnit val="millions"/>
          <c:dispUnitsLbl>
            <c:layout>
              <c:manualLayout>
                <c:xMode val="edge"/>
                <c:yMode val="edge"/>
                <c:x val="0.838454857803968"/>
                <c:y val="0.8815039138641773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9127665811139781E-2"/>
              <c:y val="0.210886163235702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inorUnit val="5.000000000000001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Restimulation Only</a:t>
            </a:r>
          </a:p>
        </c:rich>
      </c:tx>
      <c:layout>
        <c:manualLayout>
          <c:xMode val="edge"/>
          <c:yMode val="edge"/>
          <c:x val="0.14203159701191195"/>
          <c:y val="8.574939851268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5541313826583"/>
          <c:y val="0.15625515038360133"/>
          <c:w val="0.78015809505825251"/>
          <c:h val="0.5664249201405547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trendline>
            <c:spPr>
              <a:ln w="9525" cap="rnd">
                <a:noFill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'Prob Restim Alt CDF'!$K$21:$K$70</c:f>
              <c:numCache>
                <c:formatCode>0.00</c:formatCode>
                <c:ptCount val="50"/>
                <c:pt idx="0">
                  <c:v>-54.505016106045098</c:v>
                </c:pt>
                <c:pt idx="1">
                  <c:v>-51.932613190777481</c:v>
                </c:pt>
                <c:pt idx="2">
                  <c:v>-49.360210275509864</c:v>
                </c:pt>
                <c:pt idx="3">
                  <c:v>-46.787807360242248</c:v>
                </c:pt>
                <c:pt idx="4">
                  <c:v>-44.215404444974631</c:v>
                </c:pt>
                <c:pt idx="5">
                  <c:v>-41.643001529707014</c:v>
                </c:pt>
                <c:pt idx="6">
                  <c:v>-39.070598614439398</c:v>
                </c:pt>
                <c:pt idx="7">
                  <c:v>-36.498195699171781</c:v>
                </c:pt>
                <c:pt idx="8">
                  <c:v>-33.925792783904164</c:v>
                </c:pt>
                <c:pt idx="9">
                  <c:v>-31.353389868636555</c:v>
                </c:pt>
                <c:pt idx="10">
                  <c:v>-28.780986953368938</c:v>
                </c:pt>
                <c:pt idx="11">
                  <c:v>-26.208584038101332</c:v>
                </c:pt>
                <c:pt idx="12">
                  <c:v>-23.636181122833715</c:v>
                </c:pt>
                <c:pt idx="13">
                  <c:v>-21.063778207566106</c:v>
                </c:pt>
                <c:pt idx="14">
                  <c:v>-18.491375292298489</c:v>
                </c:pt>
                <c:pt idx="15">
                  <c:v>-15.918972377030878</c:v>
                </c:pt>
                <c:pt idx="16">
                  <c:v>-13.346569461763265</c:v>
                </c:pt>
                <c:pt idx="17">
                  <c:v>-10.774166546495652</c:v>
                </c:pt>
                <c:pt idx="18">
                  <c:v>-8.2017636312280384</c:v>
                </c:pt>
                <c:pt idx="19">
                  <c:v>-5.6293607159604262</c:v>
                </c:pt>
                <c:pt idx="20">
                  <c:v>-3.0569578006928135</c:v>
                </c:pt>
                <c:pt idx="21">
                  <c:v>-0.4845548854252007</c:v>
                </c:pt>
                <c:pt idx="22">
                  <c:v>2.0878480298424122</c:v>
                </c:pt>
                <c:pt idx="23">
                  <c:v>4.6602509451100245</c:v>
                </c:pt>
                <c:pt idx="24">
                  <c:v>7.2326538603776376</c:v>
                </c:pt>
                <c:pt idx="25">
                  <c:v>9.8050567756452498</c:v>
                </c:pt>
                <c:pt idx="26">
                  <c:v>12.377459690912863</c:v>
                </c:pt>
                <c:pt idx="27">
                  <c:v>14.949862606180476</c:v>
                </c:pt>
                <c:pt idx="28">
                  <c:v>17.522265521448091</c:v>
                </c:pt>
                <c:pt idx="29">
                  <c:v>20.0946684367157</c:v>
                </c:pt>
                <c:pt idx="30">
                  <c:v>22.667071351983317</c:v>
                </c:pt>
                <c:pt idx="31">
                  <c:v>25.239474267250927</c:v>
                </c:pt>
                <c:pt idx="32">
                  <c:v>27.811877182518543</c:v>
                </c:pt>
                <c:pt idx="33">
                  <c:v>30.384280097786149</c:v>
                </c:pt>
                <c:pt idx="34">
                  <c:v>32.956683013053762</c:v>
                </c:pt>
                <c:pt idx="35">
                  <c:v>35.529085928321379</c:v>
                </c:pt>
                <c:pt idx="36">
                  <c:v>38.101488843588996</c:v>
                </c:pt>
                <c:pt idx="37">
                  <c:v>40.673891758856612</c:v>
                </c:pt>
                <c:pt idx="38">
                  <c:v>43.246294674124229</c:v>
                </c:pt>
                <c:pt idx="39">
                  <c:v>45.818697589391846</c:v>
                </c:pt>
                <c:pt idx="40">
                  <c:v>48.391100504659462</c:v>
                </c:pt>
                <c:pt idx="41">
                  <c:v>50.963503419927072</c:v>
                </c:pt>
                <c:pt idx="42">
                  <c:v>53.535906335194689</c:v>
                </c:pt>
                <c:pt idx="43">
                  <c:v>56.108309250462305</c:v>
                </c:pt>
                <c:pt idx="44">
                  <c:v>58.680712165729922</c:v>
                </c:pt>
                <c:pt idx="45">
                  <c:v>61.253115080997539</c:v>
                </c:pt>
                <c:pt idx="46">
                  <c:v>63.825517996265155</c:v>
                </c:pt>
                <c:pt idx="47">
                  <c:v>66.397920911532779</c:v>
                </c:pt>
                <c:pt idx="48">
                  <c:v>68.970323826800396</c:v>
                </c:pt>
                <c:pt idx="49">
                  <c:v>71.542726742068012</c:v>
                </c:pt>
              </c:numCache>
            </c:numRef>
          </c:cat>
          <c:val>
            <c:numRef>
              <c:f>'Prob Restim Alt CDF'!$J$21:$J$70</c:f>
              <c:numCache>
                <c:formatCode>0%</c:formatCode>
                <c:ptCount val="50"/>
                <c:pt idx="0">
                  <c:v>2.0000000000000001E-4</c:v>
                </c:pt>
                <c:pt idx="1">
                  <c:v>0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0</c:v>
                </c:pt>
                <c:pt idx="5">
                  <c:v>2.0000000000000001E-4</c:v>
                </c:pt>
                <c:pt idx="6">
                  <c:v>1E-3</c:v>
                </c:pt>
                <c:pt idx="7">
                  <c:v>1.4E-3</c:v>
                </c:pt>
                <c:pt idx="8">
                  <c:v>3.3999999999999998E-3</c:v>
                </c:pt>
                <c:pt idx="9">
                  <c:v>3.8E-3</c:v>
                </c:pt>
                <c:pt idx="10">
                  <c:v>8.0000000000000002E-3</c:v>
                </c:pt>
                <c:pt idx="11">
                  <c:v>1.04E-2</c:v>
                </c:pt>
                <c:pt idx="12">
                  <c:v>1.8200000000000001E-2</c:v>
                </c:pt>
                <c:pt idx="13">
                  <c:v>2.3599999999999999E-2</c:v>
                </c:pt>
                <c:pt idx="14">
                  <c:v>3.7600000000000001E-2</c:v>
                </c:pt>
                <c:pt idx="15">
                  <c:v>4.4999999999999998E-2</c:v>
                </c:pt>
                <c:pt idx="16">
                  <c:v>6.2399999999999997E-2</c:v>
                </c:pt>
                <c:pt idx="17">
                  <c:v>6.1800000000000001E-2</c:v>
                </c:pt>
                <c:pt idx="18">
                  <c:v>6.6400000000000001E-2</c:v>
                </c:pt>
                <c:pt idx="19">
                  <c:v>7.5399999999999995E-2</c:v>
                </c:pt>
                <c:pt idx="20">
                  <c:v>7.1400000000000005E-2</c:v>
                </c:pt>
                <c:pt idx="21">
                  <c:v>7.0599999999999996E-2</c:v>
                </c:pt>
                <c:pt idx="22">
                  <c:v>6.3399999999999998E-2</c:v>
                </c:pt>
                <c:pt idx="23">
                  <c:v>5.4600000000000003E-2</c:v>
                </c:pt>
                <c:pt idx="24">
                  <c:v>5.0799999999999998E-2</c:v>
                </c:pt>
                <c:pt idx="25">
                  <c:v>5.0599999999999999E-2</c:v>
                </c:pt>
                <c:pt idx="26">
                  <c:v>4.3799999999999999E-2</c:v>
                </c:pt>
                <c:pt idx="27">
                  <c:v>3.4000000000000002E-2</c:v>
                </c:pt>
                <c:pt idx="28">
                  <c:v>2.7199999999999998E-2</c:v>
                </c:pt>
                <c:pt idx="29">
                  <c:v>2.5000000000000001E-2</c:v>
                </c:pt>
                <c:pt idx="30">
                  <c:v>2.0199999999999999E-2</c:v>
                </c:pt>
                <c:pt idx="31">
                  <c:v>1.8800000000000001E-2</c:v>
                </c:pt>
                <c:pt idx="32">
                  <c:v>1.24E-2</c:v>
                </c:pt>
                <c:pt idx="33">
                  <c:v>8.6E-3</c:v>
                </c:pt>
                <c:pt idx="34">
                  <c:v>8.6E-3</c:v>
                </c:pt>
                <c:pt idx="35">
                  <c:v>4.7999999999999996E-3</c:v>
                </c:pt>
                <c:pt idx="36">
                  <c:v>3.5999999999999999E-3</c:v>
                </c:pt>
                <c:pt idx="37">
                  <c:v>2.8E-3</c:v>
                </c:pt>
                <c:pt idx="38">
                  <c:v>2.3999999999999998E-3</c:v>
                </c:pt>
                <c:pt idx="39">
                  <c:v>2.2000000000000001E-3</c:v>
                </c:pt>
                <c:pt idx="40">
                  <c:v>1.1999999999999999E-3</c:v>
                </c:pt>
                <c:pt idx="41">
                  <c:v>8.0000000000000004E-4</c:v>
                </c:pt>
                <c:pt idx="42">
                  <c:v>1.1999999999999999E-3</c:v>
                </c:pt>
                <c:pt idx="43">
                  <c:v>8.0000000000000004E-4</c:v>
                </c:pt>
                <c:pt idx="44">
                  <c:v>4.0000000000000002E-4</c:v>
                </c:pt>
                <c:pt idx="45">
                  <c:v>2.0000000000000001E-4</c:v>
                </c:pt>
                <c:pt idx="46">
                  <c:v>0</c:v>
                </c:pt>
                <c:pt idx="47">
                  <c:v>2.0000000000000001E-4</c:v>
                </c:pt>
                <c:pt idx="48">
                  <c:v>2.0000000000000001E-4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A5-4CEA-BD74-753785D38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0393199"/>
        <c:axId val="1"/>
      </c:barChart>
      <c:catAx>
        <c:axId val="109039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620591981946145"/>
              <c:y val="0.87447353821978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4.97832268170329E-2"/>
              <c:y val="0.3359786327682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9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Restimulate &amp; Grow</a:t>
            </a:r>
          </a:p>
        </c:rich>
      </c:tx>
      <c:layout>
        <c:manualLayout>
          <c:xMode val="edge"/>
          <c:yMode val="edge"/>
          <c:x val="0.77957449653888711"/>
          <c:y val="5.8615148275116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4514281541922"/>
          <c:y val="0.12384137983541936"/>
          <c:w val="0.78133336984150892"/>
          <c:h val="0.65223175942715317"/>
        </c:manualLayout>
      </c:layout>
      <c:scatterChart>
        <c:scatterStyle val="lineMarker"/>
        <c:varyColors val="0"/>
        <c:ser>
          <c:idx val="1"/>
          <c:order val="0"/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'Prob Grow CDF'!$D$21:$D$71</c:f>
              <c:numCache>
                <c:formatCode>_("$"* #,##0.00_);_("$"* \(#,##0.00\);_("$"* "-"??_);_(@_)</c:formatCode>
                <c:ptCount val="51"/>
                <c:pt idx="0">
                  <c:v>-56933354.294077441</c:v>
                </c:pt>
                <c:pt idx="1">
                  <c:v>-54120496.418838888</c:v>
                </c:pt>
                <c:pt idx="2">
                  <c:v>-51307638.543600336</c:v>
                </c:pt>
                <c:pt idx="3">
                  <c:v>-48494780.668361783</c:v>
                </c:pt>
                <c:pt idx="4">
                  <c:v>-45681922.79312323</c:v>
                </c:pt>
                <c:pt idx="5">
                  <c:v>-42869064.917884678</c:v>
                </c:pt>
                <c:pt idx="6">
                  <c:v>-40056207.042646125</c:v>
                </c:pt>
                <c:pt idx="7">
                  <c:v>-37243349.167407572</c:v>
                </c:pt>
                <c:pt idx="8">
                  <c:v>-34430491.29216902</c:v>
                </c:pt>
                <c:pt idx="9">
                  <c:v>-31617633.416930463</c:v>
                </c:pt>
                <c:pt idx="10">
                  <c:v>-28804775.541691907</c:v>
                </c:pt>
                <c:pt idx="11">
                  <c:v>-25991917.66645335</c:v>
                </c:pt>
                <c:pt idx="12">
                  <c:v>-23179059.791214794</c:v>
                </c:pt>
                <c:pt idx="13">
                  <c:v>-20366201.915976238</c:v>
                </c:pt>
                <c:pt idx="14">
                  <c:v>-17553344.040737681</c:v>
                </c:pt>
                <c:pt idx="15">
                  <c:v>-14740486.165499125</c:v>
                </c:pt>
                <c:pt idx="16">
                  <c:v>-11927628.290260568</c:v>
                </c:pt>
                <c:pt idx="17">
                  <c:v>-9114770.4150220118</c:v>
                </c:pt>
                <c:pt idx="18">
                  <c:v>-6301912.5397834564</c:v>
                </c:pt>
                <c:pt idx="19">
                  <c:v>-3489054.6645449009</c:v>
                </c:pt>
                <c:pt idx="20">
                  <c:v>-676196.7893063454</c:v>
                </c:pt>
                <c:pt idx="21">
                  <c:v>2136661.0859322101</c:v>
                </c:pt>
                <c:pt idx="22">
                  <c:v>4949518.9611707656</c:v>
                </c:pt>
                <c:pt idx="23">
                  <c:v>7762376.8364093211</c:v>
                </c:pt>
                <c:pt idx="24">
                  <c:v>10575234.711647876</c:v>
                </c:pt>
                <c:pt idx="25">
                  <c:v>13388092.586886432</c:v>
                </c:pt>
                <c:pt idx="26">
                  <c:v>16200950.462124988</c:v>
                </c:pt>
                <c:pt idx="27">
                  <c:v>19013808.337363545</c:v>
                </c:pt>
                <c:pt idx="28">
                  <c:v>21826666.212602101</c:v>
                </c:pt>
                <c:pt idx="29">
                  <c:v>24639524.087840658</c:v>
                </c:pt>
                <c:pt idx="30">
                  <c:v>27452381.963079214</c:v>
                </c:pt>
                <c:pt idx="31">
                  <c:v>30265239.838317771</c:v>
                </c:pt>
                <c:pt idx="32">
                  <c:v>33078097.713556327</c:v>
                </c:pt>
                <c:pt idx="33">
                  <c:v>35890955.58879488</c:v>
                </c:pt>
                <c:pt idx="34">
                  <c:v>38703813.464033432</c:v>
                </c:pt>
                <c:pt idx="35">
                  <c:v>41516671.339271985</c:v>
                </c:pt>
                <c:pt idx="36">
                  <c:v>44329529.214510538</c:v>
                </c:pt>
                <c:pt idx="37">
                  <c:v>47142387.08974909</c:v>
                </c:pt>
                <c:pt idx="38">
                  <c:v>49955244.964987643</c:v>
                </c:pt>
                <c:pt idx="39">
                  <c:v>52768102.840226196</c:v>
                </c:pt>
                <c:pt idx="40">
                  <c:v>55580960.715464748</c:v>
                </c:pt>
                <c:pt idx="41">
                  <c:v>58393818.590703301</c:v>
                </c:pt>
                <c:pt idx="42">
                  <c:v>61206676.465941854</c:v>
                </c:pt>
                <c:pt idx="43">
                  <c:v>64019534.341180407</c:v>
                </c:pt>
                <c:pt idx="44">
                  <c:v>66832392.216418959</c:v>
                </c:pt>
                <c:pt idx="45">
                  <c:v>69645250.091657519</c:v>
                </c:pt>
                <c:pt idx="46">
                  <c:v>72458107.966896072</c:v>
                </c:pt>
                <c:pt idx="47">
                  <c:v>75270965.842134625</c:v>
                </c:pt>
                <c:pt idx="48">
                  <c:v>78083823.717373177</c:v>
                </c:pt>
                <c:pt idx="49">
                  <c:v>80896681.59261173</c:v>
                </c:pt>
                <c:pt idx="50">
                  <c:v>83709539.467850283</c:v>
                </c:pt>
              </c:numCache>
            </c:numRef>
          </c:xVal>
          <c:yVal>
            <c:numRef>
              <c:f>'Prob Grow CDF'!$F$21:$F$71</c:f>
              <c:numCache>
                <c:formatCode>0%</c:formatCode>
                <c:ptCount val="51"/>
                <c:pt idx="0">
                  <c:v>0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4.0000000000000002E-4</c:v>
                </c:pt>
                <c:pt idx="5">
                  <c:v>1E-3</c:v>
                </c:pt>
                <c:pt idx="6">
                  <c:v>1.1999999999999999E-3</c:v>
                </c:pt>
                <c:pt idx="7">
                  <c:v>2.5999999999999999E-3</c:v>
                </c:pt>
                <c:pt idx="8">
                  <c:v>4.4000000000000003E-3</c:v>
                </c:pt>
                <c:pt idx="9">
                  <c:v>6.6E-3</c:v>
                </c:pt>
                <c:pt idx="10">
                  <c:v>1.0999999999999999E-2</c:v>
                </c:pt>
                <c:pt idx="11">
                  <c:v>2.0400000000000001E-2</c:v>
                </c:pt>
                <c:pt idx="12">
                  <c:v>3.2800000000000003E-2</c:v>
                </c:pt>
                <c:pt idx="13">
                  <c:v>5.0200000000000002E-2</c:v>
                </c:pt>
                <c:pt idx="14">
                  <c:v>7.2800000000000004E-2</c:v>
                </c:pt>
                <c:pt idx="15">
                  <c:v>0.10299999999999999</c:v>
                </c:pt>
                <c:pt idx="16">
                  <c:v>0.1464</c:v>
                </c:pt>
                <c:pt idx="17">
                  <c:v>0.19520000000000001</c:v>
                </c:pt>
                <c:pt idx="18">
                  <c:v>0.24979999999999999</c:v>
                </c:pt>
                <c:pt idx="19">
                  <c:v>0.311</c:v>
                </c:pt>
                <c:pt idx="20">
                  <c:v>0.37</c:v>
                </c:pt>
                <c:pt idx="21">
                  <c:v>0.43640000000000001</c:v>
                </c:pt>
                <c:pt idx="22">
                  <c:v>0.50539999999999996</c:v>
                </c:pt>
                <c:pt idx="23">
                  <c:v>0.56999999999999995</c:v>
                </c:pt>
                <c:pt idx="24">
                  <c:v>0.62839999999999996</c:v>
                </c:pt>
                <c:pt idx="25">
                  <c:v>0.68440000000000001</c:v>
                </c:pt>
                <c:pt idx="26">
                  <c:v>0.73519999999999996</c:v>
                </c:pt>
                <c:pt idx="27">
                  <c:v>0.77780000000000005</c:v>
                </c:pt>
                <c:pt idx="28">
                  <c:v>0.81279999999999997</c:v>
                </c:pt>
                <c:pt idx="29">
                  <c:v>0.84840000000000004</c:v>
                </c:pt>
                <c:pt idx="30">
                  <c:v>0.88039999999999996</c:v>
                </c:pt>
                <c:pt idx="31">
                  <c:v>0.90280000000000005</c:v>
                </c:pt>
                <c:pt idx="32">
                  <c:v>0.9214</c:v>
                </c:pt>
                <c:pt idx="33">
                  <c:v>0.94079999999999997</c:v>
                </c:pt>
                <c:pt idx="34">
                  <c:v>0.95199999999999996</c:v>
                </c:pt>
                <c:pt idx="35">
                  <c:v>0.96299999999999997</c:v>
                </c:pt>
                <c:pt idx="36">
                  <c:v>0.97260000000000002</c:v>
                </c:pt>
                <c:pt idx="37">
                  <c:v>0.98040000000000005</c:v>
                </c:pt>
                <c:pt idx="38">
                  <c:v>0.98619999999999997</c:v>
                </c:pt>
                <c:pt idx="39">
                  <c:v>0.98880000000000001</c:v>
                </c:pt>
                <c:pt idx="40">
                  <c:v>0.99080000000000001</c:v>
                </c:pt>
                <c:pt idx="41">
                  <c:v>0.99360000000000004</c:v>
                </c:pt>
                <c:pt idx="42">
                  <c:v>0.995</c:v>
                </c:pt>
                <c:pt idx="43">
                  <c:v>0.99680000000000002</c:v>
                </c:pt>
                <c:pt idx="44">
                  <c:v>0.99719999999999998</c:v>
                </c:pt>
                <c:pt idx="45">
                  <c:v>0.99839999999999995</c:v>
                </c:pt>
                <c:pt idx="46">
                  <c:v>0.999</c:v>
                </c:pt>
                <c:pt idx="47">
                  <c:v>0.999</c:v>
                </c:pt>
                <c:pt idx="48">
                  <c:v>0.99919999999999998</c:v>
                </c:pt>
                <c:pt idx="49">
                  <c:v>1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6-4D9D-9E45-3612B2ADD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90000000"/>
          <c:min val="-6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($M)</a:t>
                </a:r>
              </a:p>
            </c:rich>
          </c:tx>
          <c:layout>
            <c:manualLayout>
              <c:xMode val="edge"/>
              <c:yMode val="edge"/>
              <c:x val="0.45410081429261195"/>
              <c:y val="0.87060172494705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20000000"/>
        <c:dispUnits>
          <c:builtInUnit val="millions"/>
          <c:dispUnitsLbl>
            <c:layout>
              <c:manualLayout>
                <c:xMode val="edge"/>
                <c:yMode val="edge"/>
                <c:x val="0.838454857803968"/>
                <c:y val="0.8815039138641773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9127665811139781E-2"/>
              <c:y val="0.210886163235702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inorUnit val="5.000000000000001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ReStimulation &amp; Grow</a:t>
            </a:r>
          </a:p>
        </c:rich>
      </c:tx>
      <c:layout>
        <c:manualLayout>
          <c:xMode val="edge"/>
          <c:yMode val="edge"/>
          <c:x val="0.14203159701191195"/>
          <c:y val="8.574939851268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5541313826583"/>
          <c:y val="0.15625515038360133"/>
          <c:w val="0.78015809505825251"/>
          <c:h val="0.5664249201405547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trendline>
            <c:spPr>
              <a:ln w="9525" cap="rnd">
                <a:noFill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'Prob Grow CDF'!$K$21:$K$70</c:f>
              <c:numCache>
                <c:formatCode>0.00</c:formatCode>
                <c:ptCount val="50"/>
                <c:pt idx="0">
                  <c:v>-55.526925356458165</c:v>
                </c:pt>
                <c:pt idx="1">
                  <c:v>-52.714067481219615</c:v>
                </c:pt>
                <c:pt idx="2">
                  <c:v>-49.901209605981059</c:v>
                </c:pt>
                <c:pt idx="3">
                  <c:v>-47.088351730742509</c:v>
                </c:pt>
                <c:pt idx="4">
                  <c:v>-44.275493855503953</c:v>
                </c:pt>
                <c:pt idx="5">
                  <c:v>-41.462635980265404</c:v>
                </c:pt>
                <c:pt idx="6">
                  <c:v>-38.649778105026847</c:v>
                </c:pt>
                <c:pt idx="7">
                  <c:v>-35.836920229788298</c:v>
                </c:pt>
                <c:pt idx="8">
                  <c:v>-33.024062354549741</c:v>
                </c:pt>
                <c:pt idx="9">
                  <c:v>-30.211204479311181</c:v>
                </c:pt>
                <c:pt idx="10">
                  <c:v>-27.398346604072632</c:v>
                </c:pt>
                <c:pt idx="11">
                  <c:v>-24.585488728834072</c:v>
                </c:pt>
                <c:pt idx="12">
                  <c:v>-21.772630853595519</c:v>
                </c:pt>
                <c:pt idx="13">
                  <c:v>-18.959772978356959</c:v>
                </c:pt>
                <c:pt idx="14">
                  <c:v>-16.146915103118403</c:v>
                </c:pt>
                <c:pt idx="15">
                  <c:v>-13.334057227879846</c:v>
                </c:pt>
                <c:pt idx="16">
                  <c:v>-10.52119935264129</c:v>
                </c:pt>
                <c:pt idx="17">
                  <c:v>-7.7083414774027332</c:v>
                </c:pt>
                <c:pt idx="18">
                  <c:v>-4.8954836021641794</c:v>
                </c:pt>
                <c:pt idx="19">
                  <c:v>-2.082625726925623</c:v>
                </c:pt>
                <c:pt idx="20">
                  <c:v>0.73023214831293237</c:v>
                </c:pt>
                <c:pt idx="21">
                  <c:v>3.5430900235514877</c:v>
                </c:pt>
                <c:pt idx="22">
                  <c:v>6.3559478987900428</c:v>
                </c:pt>
                <c:pt idx="23">
                  <c:v>9.1688057740285984</c:v>
                </c:pt>
                <c:pt idx="24">
                  <c:v>11.981663649267153</c:v>
                </c:pt>
                <c:pt idx="25">
                  <c:v>14.79452152450571</c:v>
                </c:pt>
                <c:pt idx="26">
                  <c:v>17.607379399744264</c:v>
                </c:pt>
                <c:pt idx="27">
                  <c:v>20.420237274982824</c:v>
                </c:pt>
                <c:pt idx="28">
                  <c:v>23.233095150221377</c:v>
                </c:pt>
                <c:pt idx="29">
                  <c:v>26.045953025459937</c:v>
                </c:pt>
                <c:pt idx="30">
                  <c:v>28.85881090069849</c:v>
                </c:pt>
                <c:pt idx="31">
                  <c:v>31.67166877593705</c:v>
                </c:pt>
                <c:pt idx="32">
                  <c:v>34.484526651175607</c:v>
                </c:pt>
                <c:pt idx="33">
                  <c:v>37.297384526414156</c:v>
                </c:pt>
                <c:pt idx="34">
                  <c:v>40.110242401652705</c:v>
                </c:pt>
                <c:pt idx="35">
                  <c:v>42.923100276891262</c:v>
                </c:pt>
                <c:pt idx="36">
                  <c:v>45.735958152129811</c:v>
                </c:pt>
                <c:pt idx="37">
                  <c:v>48.548816027368368</c:v>
                </c:pt>
                <c:pt idx="38">
                  <c:v>51.361673902606917</c:v>
                </c:pt>
                <c:pt idx="39">
                  <c:v>54.174531777845473</c:v>
                </c:pt>
                <c:pt idx="40">
                  <c:v>56.987389653084023</c:v>
                </c:pt>
                <c:pt idx="41">
                  <c:v>59.800247528322579</c:v>
                </c:pt>
                <c:pt idx="42">
                  <c:v>62.613105403561129</c:v>
                </c:pt>
                <c:pt idx="43">
                  <c:v>65.425963278799685</c:v>
                </c:pt>
                <c:pt idx="44">
                  <c:v>68.238821154038234</c:v>
                </c:pt>
                <c:pt idx="45">
                  <c:v>71.051679029276784</c:v>
                </c:pt>
                <c:pt idx="46">
                  <c:v>73.864536904515361</c:v>
                </c:pt>
                <c:pt idx="47">
                  <c:v>76.677394779753897</c:v>
                </c:pt>
                <c:pt idx="48">
                  <c:v>79.49025265499246</c:v>
                </c:pt>
                <c:pt idx="49">
                  <c:v>82.303110530230995</c:v>
                </c:pt>
              </c:numCache>
            </c:numRef>
          </c:cat>
          <c:val>
            <c:numRef>
              <c:f>'Prob Grow CDF'!$J$21:$J$70</c:f>
              <c:numCache>
                <c:formatCode>0%</c:formatCode>
                <c:ptCount val="50"/>
                <c:pt idx="0">
                  <c:v>2.0000000000000001E-4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5.9999999999999995E-4</c:v>
                </c:pt>
                <c:pt idx="5">
                  <c:v>2.0000000000000001E-4</c:v>
                </c:pt>
                <c:pt idx="6">
                  <c:v>1.4E-3</c:v>
                </c:pt>
                <c:pt idx="7">
                  <c:v>1.8E-3</c:v>
                </c:pt>
                <c:pt idx="8">
                  <c:v>2.2000000000000001E-3</c:v>
                </c:pt>
                <c:pt idx="9">
                  <c:v>4.4000000000000003E-3</c:v>
                </c:pt>
                <c:pt idx="10">
                  <c:v>9.4000000000000004E-3</c:v>
                </c:pt>
                <c:pt idx="11">
                  <c:v>1.24E-2</c:v>
                </c:pt>
                <c:pt idx="12">
                  <c:v>1.7399999999999999E-2</c:v>
                </c:pt>
                <c:pt idx="13">
                  <c:v>2.2599999999999999E-2</c:v>
                </c:pt>
                <c:pt idx="14">
                  <c:v>3.0200000000000001E-2</c:v>
                </c:pt>
                <c:pt idx="15">
                  <c:v>4.3400000000000001E-2</c:v>
                </c:pt>
                <c:pt idx="16">
                  <c:v>4.8800000000000003E-2</c:v>
                </c:pt>
                <c:pt idx="17">
                  <c:v>5.4600000000000003E-2</c:v>
                </c:pt>
                <c:pt idx="18">
                  <c:v>6.1199999999999997E-2</c:v>
                </c:pt>
                <c:pt idx="19">
                  <c:v>5.8999999999999997E-2</c:v>
                </c:pt>
                <c:pt idx="20">
                  <c:v>6.6400000000000001E-2</c:v>
                </c:pt>
                <c:pt idx="21">
                  <c:v>6.9000000000000006E-2</c:v>
                </c:pt>
                <c:pt idx="22">
                  <c:v>6.4600000000000005E-2</c:v>
                </c:pt>
                <c:pt idx="23">
                  <c:v>5.8400000000000001E-2</c:v>
                </c:pt>
                <c:pt idx="24">
                  <c:v>5.6000000000000001E-2</c:v>
                </c:pt>
                <c:pt idx="25">
                  <c:v>5.0799999999999998E-2</c:v>
                </c:pt>
                <c:pt idx="26">
                  <c:v>4.2599999999999999E-2</c:v>
                </c:pt>
                <c:pt idx="27">
                  <c:v>3.5000000000000003E-2</c:v>
                </c:pt>
                <c:pt idx="28">
                  <c:v>3.56E-2</c:v>
                </c:pt>
                <c:pt idx="29">
                  <c:v>3.2000000000000001E-2</c:v>
                </c:pt>
                <c:pt idx="30">
                  <c:v>2.24E-2</c:v>
                </c:pt>
                <c:pt idx="31">
                  <c:v>1.8599999999999998E-2</c:v>
                </c:pt>
                <c:pt idx="32">
                  <c:v>1.9400000000000001E-2</c:v>
                </c:pt>
                <c:pt idx="33">
                  <c:v>1.12E-2</c:v>
                </c:pt>
                <c:pt idx="34">
                  <c:v>1.0999999999999999E-2</c:v>
                </c:pt>
                <c:pt idx="35">
                  <c:v>9.5999999999999992E-3</c:v>
                </c:pt>
                <c:pt idx="36">
                  <c:v>7.7999999999999996E-3</c:v>
                </c:pt>
                <c:pt idx="37">
                  <c:v>5.7999999999999996E-3</c:v>
                </c:pt>
                <c:pt idx="38">
                  <c:v>2.5999999999999999E-3</c:v>
                </c:pt>
                <c:pt idx="39">
                  <c:v>2E-3</c:v>
                </c:pt>
                <c:pt idx="40">
                  <c:v>2.8E-3</c:v>
                </c:pt>
                <c:pt idx="41">
                  <c:v>1.4E-3</c:v>
                </c:pt>
                <c:pt idx="42">
                  <c:v>1.8E-3</c:v>
                </c:pt>
                <c:pt idx="43">
                  <c:v>4.0000000000000002E-4</c:v>
                </c:pt>
                <c:pt idx="44">
                  <c:v>1.1999999999999999E-3</c:v>
                </c:pt>
                <c:pt idx="45">
                  <c:v>5.9999999999999995E-4</c:v>
                </c:pt>
                <c:pt idx="46">
                  <c:v>0</c:v>
                </c:pt>
                <c:pt idx="47">
                  <c:v>2.0000000000000001E-4</c:v>
                </c:pt>
                <c:pt idx="48">
                  <c:v>8.0000000000000004E-4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10-4B48-9934-C9A933E79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0393199"/>
        <c:axId val="1"/>
      </c:barChart>
      <c:catAx>
        <c:axId val="109039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620591981946145"/>
              <c:y val="0.87447353821978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4.97832268170329E-2"/>
              <c:y val="0.3359786327682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9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Full Flexibility</a:t>
            </a:r>
          </a:p>
        </c:rich>
      </c:tx>
      <c:layout>
        <c:manualLayout>
          <c:xMode val="edge"/>
          <c:yMode val="edge"/>
          <c:x val="0.77957449653888711"/>
          <c:y val="5.8615148275116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4514281541922"/>
          <c:y val="0.12384137983541936"/>
          <c:w val="0.78133336984150892"/>
          <c:h val="0.65223175942715317"/>
        </c:manualLayout>
      </c:layout>
      <c:scatterChart>
        <c:scatterStyle val="lineMarker"/>
        <c:varyColors val="0"/>
        <c:ser>
          <c:idx val="1"/>
          <c:order val="0"/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'Prob Reduce Price CDF'!$D$21:$D$71</c:f>
              <c:numCache>
                <c:formatCode>_("$"* #,##0.00_);_("$"* \(#,##0.00\);_("$"* "-"??_);_(@_)</c:formatCode>
                <c:ptCount val="51"/>
                <c:pt idx="0">
                  <c:v>-56280245.527725935</c:v>
                </c:pt>
                <c:pt idx="1">
                  <c:v>-53648292.403832503</c:v>
                </c:pt>
                <c:pt idx="2">
                  <c:v>-51016339.27993907</c:v>
                </c:pt>
                <c:pt idx="3">
                  <c:v>-48384386.156045638</c:v>
                </c:pt>
                <c:pt idx="4">
                  <c:v>-45752433.032152206</c:v>
                </c:pt>
                <c:pt idx="5">
                  <c:v>-43120479.908258773</c:v>
                </c:pt>
                <c:pt idx="6">
                  <c:v>-40488526.784365341</c:v>
                </c:pt>
                <c:pt idx="7">
                  <c:v>-37856573.660471909</c:v>
                </c:pt>
                <c:pt idx="8">
                  <c:v>-35224620.536578476</c:v>
                </c:pt>
                <c:pt idx="9">
                  <c:v>-32592667.41268504</c:v>
                </c:pt>
                <c:pt idx="10">
                  <c:v>-29960714.288791604</c:v>
                </c:pt>
                <c:pt idx="11">
                  <c:v>-27328761.164898168</c:v>
                </c:pt>
                <c:pt idx="12">
                  <c:v>-24696808.041004732</c:v>
                </c:pt>
                <c:pt idx="13">
                  <c:v>-22064854.917111296</c:v>
                </c:pt>
                <c:pt idx="14">
                  <c:v>-19432901.79321786</c:v>
                </c:pt>
                <c:pt idx="15">
                  <c:v>-16800948.669324424</c:v>
                </c:pt>
                <c:pt idx="16">
                  <c:v>-14168995.545430988</c:v>
                </c:pt>
                <c:pt idx="17">
                  <c:v>-11537042.421537552</c:v>
                </c:pt>
                <c:pt idx="18">
                  <c:v>-8905089.297644116</c:v>
                </c:pt>
                <c:pt idx="19">
                  <c:v>-6273136.1737506799</c:v>
                </c:pt>
                <c:pt idx="20">
                  <c:v>-3641183.0498572444</c:v>
                </c:pt>
                <c:pt idx="21">
                  <c:v>-1009229.9259638088</c:v>
                </c:pt>
                <c:pt idx="22">
                  <c:v>1622723.1979296268</c:v>
                </c:pt>
                <c:pt idx="23">
                  <c:v>4254676.3218230624</c:v>
                </c:pt>
                <c:pt idx="24">
                  <c:v>6886629.4457164984</c:v>
                </c:pt>
                <c:pt idx="25">
                  <c:v>9518582.5696099345</c:v>
                </c:pt>
                <c:pt idx="26">
                  <c:v>12150535.693503371</c:v>
                </c:pt>
                <c:pt idx="27">
                  <c:v>14782488.817396807</c:v>
                </c:pt>
                <c:pt idx="28">
                  <c:v>17414441.941290241</c:v>
                </c:pt>
                <c:pt idx="29">
                  <c:v>20046395.065183677</c:v>
                </c:pt>
                <c:pt idx="30">
                  <c:v>22678348.189077113</c:v>
                </c:pt>
                <c:pt idx="31">
                  <c:v>25310301.312970549</c:v>
                </c:pt>
                <c:pt idx="32">
                  <c:v>27942254.436863985</c:v>
                </c:pt>
                <c:pt idx="33">
                  <c:v>30574207.560757421</c:v>
                </c:pt>
                <c:pt idx="34">
                  <c:v>33206160.684650857</c:v>
                </c:pt>
                <c:pt idx="35">
                  <c:v>35838113.808544293</c:v>
                </c:pt>
                <c:pt idx="36">
                  <c:v>38470066.932437725</c:v>
                </c:pt>
                <c:pt idx="37">
                  <c:v>41102020.056331158</c:v>
                </c:pt>
                <c:pt idx="38">
                  <c:v>43733973.18022459</c:v>
                </c:pt>
                <c:pt idx="39">
                  <c:v>46365926.304118022</c:v>
                </c:pt>
                <c:pt idx="40">
                  <c:v>48997879.428011455</c:v>
                </c:pt>
                <c:pt idx="41">
                  <c:v>51629832.551904887</c:v>
                </c:pt>
                <c:pt idx="42">
                  <c:v>54261785.675798319</c:v>
                </c:pt>
                <c:pt idx="43">
                  <c:v>56893738.799691752</c:v>
                </c:pt>
                <c:pt idx="44">
                  <c:v>59525691.923585184</c:v>
                </c:pt>
                <c:pt idx="45">
                  <c:v>62157645.047478616</c:v>
                </c:pt>
                <c:pt idx="46">
                  <c:v>64789598.171372049</c:v>
                </c:pt>
                <c:pt idx="47">
                  <c:v>67421551.295265481</c:v>
                </c:pt>
                <c:pt idx="48">
                  <c:v>70053504.419158921</c:v>
                </c:pt>
                <c:pt idx="49">
                  <c:v>72685457.54305236</c:v>
                </c:pt>
                <c:pt idx="50">
                  <c:v>75317410.6669458</c:v>
                </c:pt>
              </c:numCache>
            </c:numRef>
          </c:xVal>
          <c:yVal>
            <c:numRef>
              <c:f>'Prob Reduce Price CDF'!$F$21:$F$71</c:f>
              <c:numCache>
                <c:formatCode>0%</c:formatCode>
                <c:ptCount val="51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4.0000000000000002E-4</c:v>
                </c:pt>
                <c:pt idx="6">
                  <c:v>1.4E-3</c:v>
                </c:pt>
                <c:pt idx="7">
                  <c:v>3.2000000000000002E-3</c:v>
                </c:pt>
                <c:pt idx="8">
                  <c:v>5.4000000000000003E-3</c:v>
                </c:pt>
                <c:pt idx="9">
                  <c:v>8.8000000000000005E-3</c:v>
                </c:pt>
                <c:pt idx="10">
                  <c:v>1.6400000000000001E-2</c:v>
                </c:pt>
                <c:pt idx="11">
                  <c:v>2.9600000000000001E-2</c:v>
                </c:pt>
                <c:pt idx="12">
                  <c:v>4.7399999999999998E-2</c:v>
                </c:pt>
                <c:pt idx="13">
                  <c:v>7.0800000000000002E-2</c:v>
                </c:pt>
                <c:pt idx="14">
                  <c:v>0.1052</c:v>
                </c:pt>
                <c:pt idx="15">
                  <c:v>0.1424</c:v>
                </c:pt>
                <c:pt idx="16">
                  <c:v>0.19120000000000001</c:v>
                </c:pt>
                <c:pt idx="17">
                  <c:v>0.24179999999999999</c:v>
                </c:pt>
                <c:pt idx="18">
                  <c:v>0.30159999999999998</c:v>
                </c:pt>
                <c:pt idx="19">
                  <c:v>0.36919999999999997</c:v>
                </c:pt>
                <c:pt idx="20">
                  <c:v>0.43719999999999998</c:v>
                </c:pt>
                <c:pt idx="21">
                  <c:v>0.50360000000000005</c:v>
                </c:pt>
                <c:pt idx="22">
                  <c:v>0.57540000000000002</c:v>
                </c:pt>
                <c:pt idx="23">
                  <c:v>0.63800000000000001</c:v>
                </c:pt>
                <c:pt idx="24">
                  <c:v>0.69179999999999997</c:v>
                </c:pt>
                <c:pt idx="25">
                  <c:v>0.745</c:v>
                </c:pt>
                <c:pt idx="26">
                  <c:v>0.78879999999999995</c:v>
                </c:pt>
                <c:pt idx="27">
                  <c:v>0.83099999999999996</c:v>
                </c:pt>
                <c:pt idx="28">
                  <c:v>0.86399999999999999</c:v>
                </c:pt>
                <c:pt idx="29">
                  <c:v>0.89080000000000004</c:v>
                </c:pt>
                <c:pt idx="30">
                  <c:v>0.91339999999999999</c:v>
                </c:pt>
                <c:pt idx="31">
                  <c:v>0.93459999999999999</c:v>
                </c:pt>
                <c:pt idx="32">
                  <c:v>0.94979999999999998</c:v>
                </c:pt>
                <c:pt idx="33">
                  <c:v>0.96140000000000003</c:v>
                </c:pt>
                <c:pt idx="34">
                  <c:v>0.96879999999999999</c:v>
                </c:pt>
                <c:pt idx="35">
                  <c:v>0.97619999999999996</c:v>
                </c:pt>
                <c:pt idx="36">
                  <c:v>0.98260000000000003</c:v>
                </c:pt>
                <c:pt idx="37">
                  <c:v>0.98740000000000006</c:v>
                </c:pt>
                <c:pt idx="38">
                  <c:v>0.99180000000000001</c:v>
                </c:pt>
                <c:pt idx="39">
                  <c:v>0.99399999999999999</c:v>
                </c:pt>
                <c:pt idx="40">
                  <c:v>0.995</c:v>
                </c:pt>
                <c:pt idx="41">
                  <c:v>0.99719999999999998</c:v>
                </c:pt>
                <c:pt idx="42">
                  <c:v>0.99839999999999995</c:v>
                </c:pt>
                <c:pt idx="43">
                  <c:v>0.999</c:v>
                </c:pt>
                <c:pt idx="44">
                  <c:v>0.999</c:v>
                </c:pt>
                <c:pt idx="45">
                  <c:v>0.99960000000000004</c:v>
                </c:pt>
                <c:pt idx="46">
                  <c:v>0.99980000000000002</c:v>
                </c:pt>
                <c:pt idx="47">
                  <c:v>0.99980000000000002</c:v>
                </c:pt>
                <c:pt idx="48">
                  <c:v>0.99980000000000002</c:v>
                </c:pt>
                <c:pt idx="49">
                  <c:v>0.99980000000000002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27-49B1-B7C0-1DF6896FE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90000000"/>
          <c:min val="-6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($M)</a:t>
                </a:r>
              </a:p>
            </c:rich>
          </c:tx>
          <c:layout>
            <c:manualLayout>
              <c:xMode val="edge"/>
              <c:yMode val="edge"/>
              <c:x val="0.45410081429261195"/>
              <c:y val="0.87060172494705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20000000"/>
        <c:dispUnits>
          <c:builtInUnit val="millions"/>
          <c:dispUnitsLbl>
            <c:layout>
              <c:manualLayout>
                <c:xMode val="edge"/>
                <c:yMode val="edge"/>
                <c:x val="0.838454857803968"/>
                <c:y val="0.8815039138641773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9127665811139781E-2"/>
              <c:y val="0.210886163235702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inorUnit val="5.000000000000001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Full Flexibility</a:t>
            </a:r>
          </a:p>
        </c:rich>
      </c:tx>
      <c:layout>
        <c:manualLayout>
          <c:xMode val="edge"/>
          <c:yMode val="edge"/>
          <c:x val="0.14203159701191195"/>
          <c:y val="8.574939851268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5541313826583"/>
          <c:y val="0.15625515038360133"/>
          <c:w val="0.78015809505825251"/>
          <c:h val="0.5664249201405547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trendline>
            <c:spPr>
              <a:ln w="9525" cap="rnd">
                <a:noFill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'Prob Reduce Price CDF'!$K$21:$K$70</c:f>
              <c:numCache>
                <c:formatCode>0.00</c:formatCode>
                <c:ptCount val="50"/>
                <c:pt idx="0">
                  <c:v>-54.964268965779212</c:v>
                </c:pt>
                <c:pt idx="1">
                  <c:v>-52.332315841885787</c:v>
                </c:pt>
                <c:pt idx="2">
                  <c:v>-49.700362717992348</c:v>
                </c:pt>
                <c:pt idx="3">
                  <c:v>-47.068409594098924</c:v>
                </c:pt>
                <c:pt idx="4">
                  <c:v>-44.436456470205485</c:v>
                </c:pt>
                <c:pt idx="5">
                  <c:v>-41.80450334631206</c:v>
                </c:pt>
                <c:pt idx="6">
                  <c:v>-39.172550222418622</c:v>
                </c:pt>
                <c:pt idx="7">
                  <c:v>-36.540597098525197</c:v>
                </c:pt>
                <c:pt idx="8">
                  <c:v>-33.908643974631758</c:v>
                </c:pt>
                <c:pt idx="9">
                  <c:v>-31.276690850738323</c:v>
                </c:pt>
                <c:pt idx="10">
                  <c:v>-28.644737726844884</c:v>
                </c:pt>
                <c:pt idx="11">
                  <c:v>-26.012784602951452</c:v>
                </c:pt>
                <c:pt idx="12">
                  <c:v>-23.380831479058013</c:v>
                </c:pt>
                <c:pt idx="13">
                  <c:v>-20.748878355164582</c:v>
                </c:pt>
                <c:pt idx="14">
                  <c:v>-18.116925231271139</c:v>
                </c:pt>
                <c:pt idx="15">
                  <c:v>-15.484972107377706</c:v>
                </c:pt>
                <c:pt idx="16">
                  <c:v>-12.853018983484271</c:v>
                </c:pt>
                <c:pt idx="17">
                  <c:v>-10.221065859590833</c:v>
                </c:pt>
                <c:pt idx="18">
                  <c:v>-7.5891127356973982</c:v>
                </c:pt>
                <c:pt idx="19">
                  <c:v>-4.957159611803962</c:v>
                </c:pt>
                <c:pt idx="20">
                  <c:v>-2.3252064879105268</c:v>
                </c:pt>
                <c:pt idx="21">
                  <c:v>0.30674663598290902</c:v>
                </c:pt>
                <c:pt idx="22">
                  <c:v>2.9386997598763442</c:v>
                </c:pt>
                <c:pt idx="23">
                  <c:v>5.57065288376978</c:v>
                </c:pt>
                <c:pt idx="24">
                  <c:v>8.202606007663217</c:v>
                </c:pt>
                <c:pt idx="25">
                  <c:v>10.834559131556652</c:v>
                </c:pt>
                <c:pt idx="26">
                  <c:v>13.466512255450089</c:v>
                </c:pt>
                <c:pt idx="27">
                  <c:v>16.098465379343523</c:v>
                </c:pt>
                <c:pt idx="28">
                  <c:v>18.730418503236958</c:v>
                </c:pt>
                <c:pt idx="29">
                  <c:v>21.362371627130397</c:v>
                </c:pt>
                <c:pt idx="30">
                  <c:v>23.994324751023829</c:v>
                </c:pt>
                <c:pt idx="31">
                  <c:v>26.626277874917267</c:v>
                </c:pt>
                <c:pt idx="32">
                  <c:v>29.258230998810703</c:v>
                </c:pt>
                <c:pt idx="33">
                  <c:v>31.890184122704142</c:v>
                </c:pt>
                <c:pt idx="34">
                  <c:v>34.522137246597573</c:v>
                </c:pt>
                <c:pt idx="35">
                  <c:v>37.154090370491012</c:v>
                </c:pt>
                <c:pt idx="36">
                  <c:v>39.786043494384437</c:v>
                </c:pt>
                <c:pt idx="37">
                  <c:v>42.417996618277876</c:v>
                </c:pt>
                <c:pt idx="38">
                  <c:v>45.0499497421713</c:v>
                </c:pt>
                <c:pt idx="39">
                  <c:v>47.681902866064739</c:v>
                </c:pt>
                <c:pt idx="40">
                  <c:v>50.313855989958164</c:v>
                </c:pt>
                <c:pt idx="41">
                  <c:v>52.94580911385161</c:v>
                </c:pt>
                <c:pt idx="42">
                  <c:v>55.577762237745034</c:v>
                </c:pt>
                <c:pt idx="43">
                  <c:v>58.209715361638473</c:v>
                </c:pt>
                <c:pt idx="44">
                  <c:v>60.841668485531898</c:v>
                </c:pt>
                <c:pt idx="45">
                  <c:v>63.473621609425336</c:v>
                </c:pt>
                <c:pt idx="46">
                  <c:v>66.105574733318761</c:v>
                </c:pt>
                <c:pt idx="47">
                  <c:v>68.7375278572122</c:v>
                </c:pt>
                <c:pt idx="48">
                  <c:v>71.369480981105639</c:v>
                </c:pt>
                <c:pt idx="49">
                  <c:v>74.001434104999078</c:v>
                </c:pt>
              </c:numCache>
            </c:numRef>
          </c:cat>
          <c:val>
            <c:numRef>
              <c:f>'Prob Reduce Price CDF'!$J$21:$J$70</c:f>
              <c:numCache>
                <c:formatCode>0%</c:formatCode>
                <c:ptCount val="50"/>
                <c:pt idx="0">
                  <c:v>2.0000000000000001E-4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2.0000000000000001E-4</c:v>
                </c:pt>
                <c:pt idx="5">
                  <c:v>1E-3</c:v>
                </c:pt>
                <c:pt idx="6">
                  <c:v>1.8E-3</c:v>
                </c:pt>
                <c:pt idx="7">
                  <c:v>2.2000000000000001E-3</c:v>
                </c:pt>
                <c:pt idx="8">
                  <c:v>3.3999999999999998E-3</c:v>
                </c:pt>
                <c:pt idx="9">
                  <c:v>7.6E-3</c:v>
                </c:pt>
                <c:pt idx="10">
                  <c:v>1.32E-2</c:v>
                </c:pt>
                <c:pt idx="11">
                  <c:v>1.78E-2</c:v>
                </c:pt>
                <c:pt idx="12">
                  <c:v>2.3400000000000001E-2</c:v>
                </c:pt>
                <c:pt idx="13">
                  <c:v>3.44E-2</c:v>
                </c:pt>
                <c:pt idx="14">
                  <c:v>3.7199999999999997E-2</c:v>
                </c:pt>
                <c:pt idx="15">
                  <c:v>4.8800000000000003E-2</c:v>
                </c:pt>
                <c:pt idx="16">
                  <c:v>5.0599999999999999E-2</c:v>
                </c:pt>
                <c:pt idx="17">
                  <c:v>5.9799999999999999E-2</c:v>
                </c:pt>
                <c:pt idx="18">
                  <c:v>6.7599999999999993E-2</c:v>
                </c:pt>
                <c:pt idx="19">
                  <c:v>6.8000000000000005E-2</c:v>
                </c:pt>
                <c:pt idx="20">
                  <c:v>6.6400000000000001E-2</c:v>
                </c:pt>
                <c:pt idx="21">
                  <c:v>7.1800000000000003E-2</c:v>
                </c:pt>
                <c:pt idx="22">
                  <c:v>6.2600000000000003E-2</c:v>
                </c:pt>
                <c:pt idx="23">
                  <c:v>5.3800000000000001E-2</c:v>
                </c:pt>
                <c:pt idx="24">
                  <c:v>5.3199999999999997E-2</c:v>
                </c:pt>
                <c:pt idx="25">
                  <c:v>4.3799999999999999E-2</c:v>
                </c:pt>
                <c:pt idx="26">
                  <c:v>4.2200000000000001E-2</c:v>
                </c:pt>
                <c:pt idx="27">
                  <c:v>3.3000000000000002E-2</c:v>
                </c:pt>
                <c:pt idx="28">
                  <c:v>2.6800000000000001E-2</c:v>
                </c:pt>
                <c:pt idx="29">
                  <c:v>2.2599999999999999E-2</c:v>
                </c:pt>
                <c:pt idx="30">
                  <c:v>2.12E-2</c:v>
                </c:pt>
                <c:pt idx="31">
                  <c:v>1.52E-2</c:v>
                </c:pt>
                <c:pt idx="32">
                  <c:v>1.1599999999999999E-2</c:v>
                </c:pt>
                <c:pt idx="33">
                  <c:v>7.4000000000000003E-3</c:v>
                </c:pt>
                <c:pt idx="34">
                  <c:v>7.4000000000000003E-3</c:v>
                </c:pt>
                <c:pt idx="35">
                  <c:v>6.4000000000000003E-3</c:v>
                </c:pt>
                <c:pt idx="36">
                  <c:v>4.7999999999999996E-3</c:v>
                </c:pt>
                <c:pt idx="37">
                  <c:v>4.4000000000000003E-3</c:v>
                </c:pt>
                <c:pt idx="38">
                  <c:v>2.2000000000000001E-3</c:v>
                </c:pt>
                <c:pt idx="39">
                  <c:v>1E-3</c:v>
                </c:pt>
                <c:pt idx="40">
                  <c:v>2.2000000000000001E-3</c:v>
                </c:pt>
                <c:pt idx="41">
                  <c:v>1.1999999999999999E-3</c:v>
                </c:pt>
                <c:pt idx="42">
                  <c:v>5.9999999999999995E-4</c:v>
                </c:pt>
                <c:pt idx="43">
                  <c:v>0</c:v>
                </c:pt>
                <c:pt idx="44">
                  <c:v>5.9999999999999995E-4</c:v>
                </c:pt>
                <c:pt idx="45">
                  <c:v>2.0000000000000001E-4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D5-4AE6-B41E-D110E9A22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0393199"/>
        <c:axId val="1"/>
      </c:barChart>
      <c:catAx>
        <c:axId val="109039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620591981946145"/>
              <c:y val="0.87447353821978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4.97832268170329E-2"/>
              <c:y val="0.3359786327682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9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Full Flexibility</a:t>
            </a:r>
          </a:p>
        </c:rich>
      </c:tx>
      <c:layout>
        <c:manualLayout>
          <c:xMode val="edge"/>
          <c:yMode val="edge"/>
          <c:x val="0.77957449653888711"/>
          <c:y val="5.8615148275116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14514281541922"/>
          <c:y val="0.12384137983541936"/>
          <c:w val="0.78133336984150892"/>
          <c:h val="0.65223175942715317"/>
        </c:manualLayout>
      </c:layout>
      <c:scatterChart>
        <c:scatterStyle val="lineMarker"/>
        <c:varyColors val="0"/>
        <c:ser>
          <c:idx val="1"/>
          <c:order val="0"/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'Prob Reduce Case CDF'!$D$21:$D$71</c:f>
              <c:numCache>
                <c:formatCode>_("$"* #,##0.00_);_("$"* \(#,##0.00\);_("$"* "-"??_);_(@_)</c:formatCode>
                <c:ptCount val="51"/>
                <c:pt idx="0">
                  <c:v>-49339882.407121047</c:v>
                </c:pt>
                <c:pt idx="1">
                  <c:v>-46766721.784249268</c:v>
                </c:pt>
                <c:pt idx="2">
                  <c:v>-44193561.16137749</c:v>
                </c:pt>
                <c:pt idx="3">
                  <c:v>-41620400.538505711</c:v>
                </c:pt>
                <c:pt idx="4">
                  <c:v>-39047239.915633932</c:v>
                </c:pt>
                <c:pt idx="5">
                  <c:v>-36474079.292762153</c:v>
                </c:pt>
                <c:pt idx="6">
                  <c:v>-33900918.669890374</c:v>
                </c:pt>
                <c:pt idx="7">
                  <c:v>-31327758.047018599</c:v>
                </c:pt>
                <c:pt idx="8">
                  <c:v>-28754597.424146824</c:v>
                </c:pt>
                <c:pt idx="9">
                  <c:v>-26181436.801275048</c:v>
                </c:pt>
                <c:pt idx="10">
                  <c:v>-23608276.178403273</c:v>
                </c:pt>
                <c:pt idx="11">
                  <c:v>-21035115.555531498</c:v>
                </c:pt>
                <c:pt idx="12">
                  <c:v>-18461954.932659723</c:v>
                </c:pt>
                <c:pt idx="13">
                  <c:v>-15888794.309787948</c:v>
                </c:pt>
                <c:pt idx="14">
                  <c:v>-13315633.686916173</c:v>
                </c:pt>
                <c:pt idx="15">
                  <c:v>-10742473.064044397</c:v>
                </c:pt>
                <c:pt idx="16">
                  <c:v>-8169312.4411726221</c:v>
                </c:pt>
                <c:pt idx="17">
                  <c:v>-5596151.818300847</c:v>
                </c:pt>
                <c:pt idx="18">
                  <c:v>-3022991.1954290713</c:v>
                </c:pt>
                <c:pt idx="19">
                  <c:v>-449830.57255729567</c:v>
                </c:pt>
                <c:pt idx="20">
                  <c:v>2123330.05031448</c:v>
                </c:pt>
                <c:pt idx="21">
                  <c:v>4696490.6731862556</c:v>
                </c:pt>
                <c:pt idx="22">
                  <c:v>7269651.2960580308</c:v>
                </c:pt>
                <c:pt idx="23">
                  <c:v>9842811.918929806</c:v>
                </c:pt>
                <c:pt idx="24">
                  <c:v>12415972.541801581</c:v>
                </c:pt>
                <c:pt idx="25">
                  <c:v>14989133.164673356</c:v>
                </c:pt>
                <c:pt idx="26">
                  <c:v>17562293.787545133</c:v>
                </c:pt>
                <c:pt idx="27">
                  <c:v>20135454.410416909</c:v>
                </c:pt>
                <c:pt idx="28">
                  <c:v>22708615.033288684</c:v>
                </c:pt>
                <c:pt idx="29">
                  <c:v>25281775.656160459</c:v>
                </c:pt>
                <c:pt idx="30">
                  <c:v>27854936.279032234</c:v>
                </c:pt>
                <c:pt idx="31">
                  <c:v>30428096.901904009</c:v>
                </c:pt>
                <c:pt idx="32">
                  <c:v>33001257.524775784</c:v>
                </c:pt>
                <c:pt idx="33">
                  <c:v>35574418.14764756</c:v>
                </c:pt>
                <c:pt idx="34">
                  <c:v>38147578.770519339</c:v>
                </c:pt>
                <c:pt idx="35">
                  <c:v>40720739.393391117</c:v>
                </c:pt>
                <c:pt idx="36">
                  <c:v>43293900.016262896</c:v>
                </c:pt>
                <c:pt idx="37">
                  <c:v>45867060.639134675</c:v>
                </c:pt>
                <c:pt idx="38">
                  <c:v>48440221.262006454</c:v>
                </c:pt>
                <c:pt idx="39">
                  <c:v>51013381.884878233</c:v>
                </c:pt>
                <c:pt idx="40">
                  <c:v>53586542.507750012</c:v>
                </c:pt>
                <c:pt idx="41">
                  <c:v>56159703.130621791</c:v>
                </c:pt>
                <c:pt idx="42">
                  <c:v>58732863.75349357</c:v>
                </c:pt>
                <c:pt idx="43">
                  <c:v>61306024.376365349</c:v>
                </c:pt>
                <c:pt idx="44">
                  <c:v>63879184.999237128</c:v>
                </c:pt>
                <c:pt idx="45">
                  <c:v>66452345.622108907</c:v>
                </c:pt>
                <c:pt idx="46">
                  <c:v>69025506.244980678</c:v>
                </c:pt>
                <c:pt idx="47">
                  <c:v>71598666.867852449</c:v>
                </c:pt>
                <c:pt idx="48">
                  <c:v>74171827.490724221</c:v>
                </c:pt>
                <c:pt idx="49">
                  <c:v>76744988.113595992</c:v>
                </c:pt>
                <c:pt idx="50">
                  <c:v>79318148.736467764</c:v>
                </c:pt>
              </c:numCache>
            </c:numRef>
          </c:xVal>
          <c:yVal>
            <c:numRef>
              <c:f>'Prob Reduce Case CDF'!$F$21:$F$71</c:f>
              <c:numCache>
                <c:formatCode>0%</c:formatCode>
                <c:ptCount val="51"/>
                <c:pt idx="0">
                  <c:v>2.0000000000000001E-4</c:v>
                </c:pt>
                <c:pt idx="1">
                  <c:v>4.0000000000000002E-4</c:v>
                </c:pt>
                <c:pt idx="2">
                  <c:v>5.9999999999999995E-4</c:v>
                </c:pt>
                <c:pt idx="3">
                  <c:v>5.9999999999999995E-4</c:v>
                </c:pt>
                <c:pt idx="4">
                  <c:v>5.9999999999999995E-4</c:v>
                </c:pt>
                <c:pt idx="5">
                  <c:v>2E-3</c:v>
                </c:pt>
                <c:pt idx="6">
                  <c:v>4.7999999999999996E-3</c:v>
                </c:pt>
                <c:pt idx="7">
                  <c:v>8.8000000000000005E-3</c:v>
                </c:pt>
                <c:pt idx="8">
                  <c:v>1.52E-2</c:v>
                </c:pt>
                <c:pt idx="9">
                  <c:v>2.4799999999999999E-2</c:v>
                </c:pt>
                <c:pt idx="10">
                  <c:v>4.2000000000000003E-2</c:v>
                </c:pt>
                <c:pt idx="11">
                  <c:v>5.9799999999999999E-2</c:v>
                </c:pt>
                <c:pt idx="12">
                  <c:v>8.5599999999999996E-2</c:v>
                </c:pt>
                <c:pt idx="13">
                  <c:v>0.1192</c:v>
                </c:pt>
                <c:pt idx="14">
                  <c:v>0.1618</c:v>
                </c:pt>
                <c:pt idx="15">
                  <c:v>0.2114</c:v>
                </c:pt>
                <c:pt idx="16">
                  <c:v>0.26579999999999998</c:v>
                </c:pt>
                <c:pt idx="17">
                  <c:v>0.32</c:v>
                </c:pt>
                <c:pt idx="18">
                  <c:v>0.37719999999999998</c:v>
                </c:pt>
                <c:pt idx="19">
                  <c:v>0.442</c:v>
                </c:pt>
                <c:pt idx="20">
                  <c:v>0.50760000000000005</c:v>
                </c:pt>
                <c:pt idx="21">
                  <c:v>0.57179999999999997</c:v>
                </c:pt>
                <c:pt idx="22">
                  <c:v>0.62960000000000005</c:v>
                </c:pt>
                <c:pt idx="23">
                  <c:v>0.68620000000000003</c:v>
                </c:pt>
                <c:pt idx="24">
                  <c:v>0.73199999999999998</c:v>
                </c:pt>
                <c:pt idx="25">
                  <c:v>0.77180000000000004</c:v>
                </c:pt>
                <c:pt idx="26">
                  <c:v>0.81200000000000006</c:v>
                </c:pt>
                <c:pt idx="27">
                  <c:v>0.84379999999999999</c:v>
                </c:pt>
                <c:pt idx="28">
                  <c:v>0.87419999999999998</c:v>
                </c:pt>
                <c:pt idx="29">
                  <c:v>0.8982</c:v>
                </c:pt>
                <c:pt idx="30">
                  <c:v>0.91800000000000004</c:v>
                </c:pt>
                <c:pt idx="31">
                  <c:v>0.93400000000000005</c:v>
                </c:pt>
                <c:pt idx="32">
                  <c:v>0.94879999999999998</c:v>
                </c:pt>
                <c:pt idx="33">
                  <c:v>0.96099999999999997</c:v>
                </c:pt>
                <c:pt idx="34">
                  <c:v>0.97</c:v>
                </c:pt>
                <c:pt idx="35">
                  <c:v>0.9778</c:v>
                </c:pt>
                <c:pt idx="36">
                  <c:v>0.98360000000000003</c:v>
                </c:pt>
                <c:pt idx="37">
                  <c:v>0.98740000000000006</c:v>
                </c:pt>
                <c:pt idx="38">
                  <c:v>0.98960000000000004</c:v>
                </c:pt>
                <c:pt idx="39">
                  <c:v>0.99319999999999997</c:v>
                </c:pt>
                <c:pt idx="40">
                  <c:v>0.99519999999999997</c:v>
                </c:pt>
                <c:pt idx="41">
                  <c:v>0.99660000000000004</c:v>
                </c:pt>
                <c:pt idx="42">
                  <c:v>0.99780000000000002</c:v>
                </c:pt>
                <c:pt idx="43">
                  <c:v>0.99880000000000002</c:v>
                </c:pt>
                <c:pt idx="44">
                  <c:v>0.99939999999999996</c:v>
                </c:pt>
                <c:pt idx="45">
                  <c:v>0.99939999999999996</c:v>
                </c:pt>
                <c:pt idx="46">
                  <c:v>0.99939999999999996</c:v>
                </c:pt>
                <c:pt idx="47">
                  <c:v>0.99960000000000004</c:v>
                </c:pt>
                <c:pt idx="48">
                  <c:v>0.99960000000000004</c:v>
                </c:pt>
                <c:pt idx="49">
                  <c:v>0.99980000000000002</c:v>
                </c:pt>
                <c:pt idx="5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C8-467E-AA77-02CDA4C72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15135"/>
        <c:axId val="1"/>
      </c:scatterChart>
      <c:valAx>
        <c:axId val="1091415135"/>
        <c:scaling>
          <c:orientation val="minMax"/>
          <c:max val="90000000"/>
          <c:min val="-6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($M)</a:t>
                </a:r>
              </a:p>
            </c:rich>
          </c:tx>
          <c:layout>
            <c:manualLayout>
              <c:xMode val="edge"/>
              <c:yMode val="edge"/>
              <c:x val="0.45410081429261195"/>
              <c:y val="0.87060172494705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20000000"/>
        <c:dispUnits>
          <c:builtInUnit val="millions"/>
          <c:dispUnitsLbl>
            <c:layout>
              <c:manualLayout>
                <c:xMode val="edge"/>
                <c:yMode val="edge"/>
                <c:x val="0.838454857803968"/>
                <c:y val="0.8815039138641773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cap="none" baseline="0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4.9127665811139781E-2"/>
              <c:y val="0.210886163235702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15135"/>
        <c:crossesAt val="-5000000000"/>
        <c:crossBetween val="midCat"/>
        <c:minorUnit val="5.000000000000001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2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Full Flexibility</a:t>
            </a:r>
          </a:p>
        </c:rich>
      </c:tx>
      <c:layout>
        <c:manualLayout>
          <c:xMode val="edge"/>
          <c:yMode val="edge"/>
          <c:x val="0.14203159701191195"/>
          <c:y val="8.5749398512685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cap="all" spc="12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5541313826583"/>
          <c:y val="0.15625515038360133"/>
          <c:w val="0.78015809505825251"/>
          <c:h val="0.56642492014055479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trendline>
            <c:spPr>
              <a:ln w="9525" cap="rnd">
                <a:noFill/>
              </a:ln>
              <a:effectLst/>
            </c:spPr>
            <c:trendlineType val="movingAvg"/>
            <c:period val="4"/>
            <c:dispRSqr val="0"/>
            <c:dispEq val="0"/>
          </c:trendline>
          <c:cat>
            <c:numRef>
              <c:f>'Prob Reduce Case CDF'!$K$21:$K$70</c:f>
              <c:numCache>
                <c:formatCode>0.00</c:formatCode>
                <c:ptCount val="50"/>
                <c:pt idx="0">
                  <c:v>-48.053302095685154</c:v>
                </c:pt>
                <c:pt idx="1">
                  <c:v>-45.480141472813379</c:v>
                </c:pt>
                <c:pt idx="2">
                  <c:v>-42.906980849941597</c:v>
                </c:pt>
                <c:pt idx="3">
                  <c:v>-40.333820227069822</c:v>
                </c:pt>
                <c:pt idx="4">
                  <c:v>-37.76065960419804</c:v>
                </c:pt>
                <c:pt idx="5">
                  <c:v>-35.187498981326264</c:v>
                </c:pt>
                <c:pt idx="6">
                  <c:v>-32.614338358454489</c:v>
                </c:pt>
                <c:pt idx="7">
                  <c:v>-30.041177735582711</c:v>
                </c:pt>
                <c:pt idx="8">
                  <c:v>-27.468017112710939</c:v>
                </c:pt>
                <c:pt idx="9">
                  <c:v>-24.89485648983916</c:v>
                </c:pt>
                <c:pt idx="10">
                  <c:v>-22.321695866967389</c:v>
                </c:pt>
                <c:pt idx="11">
                  <c:v>-19.74853524409561</c:v>
                </c:pt>
                <c:pt idx="12">
                  <c:v>-17.175374621223838</c:v>
                </c:pt>
                <c:pt idx="13">
                  <c:v>-14.60221399835206</c:v>
                </c:pt>
                <c:pt idx="14">
                  <c:v>-12.029053375480284</c:v>
                </c:pt>
                <c:pt idx="15">
                  <c:v>-9.4558927526085093</c:v>
                </c:pt>
                <c:pt idx="16">
                  <c:v>-6.882732129736735</c:v>
                </c:pt>
                <c:pt idx="17">
                  <c:v>-4.3095715068649589</c:v>
                </c:pt>
                <c:pt idx="18">
                  <c:v>-1.7364108839931836</c:v>
                </c:pt>
                <c:pt idx="19">
                  <c:v>0.83674973887859216</c:v>
                </c:pt>
                <c:pt idx="20">
                  <c:v>3.4099103617503679</c:v>
                </c:pt>
                <c:pt idx="21">
                  <c:v>5.9830709846221435</c:v>
                </c:pt>
                <c:pt idx="22">
                  <c:v>8.5562316074939186</c:v>
                </c:pt>
                <c:pt idx="23">
                  <c:v>11.129392230365694</c:v>
                </c:pt>
                <c:pt idx="24">
                  <c:v>13.702552853237469</c:v>
                </c:pt>
                <c:pt idx="25">
                  <c:v>16.275713476109242</c:v>
                </c:pt>
                <c:pt idx="26">
                  <c:v>18.848874098981021</c:v>
                </c:pt>
                <c:pt idx="27">
                  <c:v>21.422034721852793</c:v>
                </c:pt>
                <c:pt idx="28">
                  <c:v>23.995195344724575</c:v>
                </c:pt>
                <c:pt idx="29">
                  <c:v>26.568355967596343</c:v>
                </c:pt>
                <c:pt idx="30">
                  <c:v>29.141516590468125</c:v>
                </c:pt>
                <c:pt idx="31">
                  <c:v>31.714677213339893</c:v>
                </c:pt>
                <c:pt idx="32">
                  <c:v>34.287837836211672</c:v>
                </c:pt>
                <c:pt idx="33">
                  <c:v>36.860998459083454</c:v>
                </c:pt>
                <c:pt idx="34">
                  <c:v>39.434159081955222</c:v>
                </c:pt>
                <c:pt idx="35">
                  <c:v>42.007319704827012</c:v>
                </c:pt>
                <c:pt idx="36">
                  <c:v>44.58048032769878</c:v>
                </c:pt>
                <c:pt idx="37">
                  <c:v>47.153640950570569</c:v>
                </c:pt>
                <c:pt idx="38">
                  <c:v>49.726801573442337</c:v>
                </c:pt>
                <c:pt idx="39">
                  <c:v>52.299962196314127</c:v>
                </c:pt>
                <c:pt idx="40">
                  <c:v>54.873122819185895</c:v>
                </c:pt>
                <c:pt idx="41">
                  <c:v>57.446283442057684</c:v>
                </c:pt>
                <c:pt idx="42">
                  <c:v>60.019444064929452</c:v>
                </c:pt>
                <c:pt idx="43">
                  <c:v>62.592604687801241</c:v>
                </c:pt>
                <c:pt idx="44">
                  <c:v>65.165765310673009</c:v>
                </c:pt>
                <c:pt idx="45">
                  <c:v>67.738925933544792</c:v>
                </c:pt>
                <c:pt idx="46">
                  <c:v>70.312086556416574</c:v>
                </c:pt>
                <c:pt idx="47">
                  <c:v>72.885247179288328</c:v>
                </c:pt>
                <c:pt idx="48">
                  <c:v>75.45840780216011</c:v>
                </c:pt>
                <c:pt idx="49">
                  <c:v>78.031568425031864</c:v>
                </c:pt>
              </c:numCache>
            </c:numRef>
          </c:cat>
          <c:val>
            <c:numRef>
              <c:f>'Prob Reduce Case CDF'!$J$21:$J$70</c:f>
              <c:numCache>
                <c:formatCode>0%</c:formatCode>
                <c:ptCount val="50"/>
                <c:pt idx="0">
                  <c:v>4.0000000000000002E-4</c:v>
                </c:pt>
                <c:pt idx="1">
                  <c:v>2.0000000000000001E-4</c:v>
                </c:pt>
                <c:pt idx="2">
                  <c:v>0</c:v>
                </c:pt>
                <c:pt idx="3">
                  <c:v>0</c:v>
                </c:pt>
                <c:pt idx="4">
                  <c:v>1.4E-3</c:v>
                </c:pt>
                <c:pt idx="5">
                  <c:v>2.8E-3</c:v>
                </c:pt>
                <c:pt idx="6">
                  <c:v>4.0000000000000001E-3</c:v>
                </c:pt>
                <c:pt idx="7">
                  <c:v>6.4000000000000003E-3</c:v>
                </c:pt>
                <c:pt idx="8">
                  <c:v>9.5999999999999992E-3</c:v>
                </c:pt>
                <c:pt idx="9">
                  <c:v>1.72E-2</c:v>
                </c:pt>
                <c:pt idx="10">
                  <c:v>1.78E-2</c:v>
                </c:pt>
                <c:pt idx="11">
                  <c:v>2.58E-2</c:v>
                </c:pt>
                <c:pt idx="12">
                  <c:v>3.3599999999999998E-2</c:v>
                </c:pt>
                <c:pt idx="13">
                  <c:v>4.2599999999999999E-2</c:v>
                </c:pt>
                <c:pt idx="14">
                  <c:v>4.9599999999999998E-2</c:v>
                </c:pt>
                <c:pt idx="15">
                  <c:v>5.4399999999999997E-2</c:v>
                </c:pt>
                <c:pt idx="16">
                  <c:v>5.4199999999999998E-2</c:v>
                </c:pt>
                <c:pt idx="17">
                  <c:v>5.7200000000000001E-2</c:v>
                </c:pt>
                <c:pt idx="18">
                  <c:v>6.4799999999999996E-2</c:v>
                </c:pt>
                <c:pt idx="19">
                  <c:v>6.5600000000000006E-2</c:v>
                </c:pt>
                <c:pt idx="20">
                  <c:v>6.4199999999999993E-2</c:v>
                </c:pt>
                <c:pt idx="21">
                  <c:v>5.7799999999999997E-2</c:v>
                </c:pt>
                <c:pt idx="22">
                  <c:v>5.6599999999999998E-2</c:v>
                </c:pt>
                <c:pt idx="23">
                  <c:v>4.58E-2</c:v>
                </c:pt>
                <c:pt idx="24">
                  <c:v>3.9800000000000002E-2</c:v>
                </c:pt>
                <c:pt idx="25">
                  <c:v>4.02E-2</c:v>
                </c:pt>
                <c:pt idx="26">
                  <c:v>3.1800000000000002E-2</c:v>
                </c:pt>
                <c:pt idx="27">
                  <c:v>3.04E-2</c:v>
                </c:pt>
                <c:pt idx="28">
                  <c:v>2.4E-2</c:v>
                </c:pt>
                <c:pt idx="29">
                  <c:v>1.9800000000000002E-2</c:v>
                </c:pt>
                <c:pt idx="30">
                  <c:v>1.6E-2</c:v>
                </c:pt>
                <c:pt idx="31">
                  <c:v>1.4800000000000001E-2</c:v>
                </c:pt>
                <c:pt idx="32">
                  <c:v>1.2200000000000001E-2</c:v>
                </c:pt>
                <c:pt idx="33">
                  <c:v>8.9999999999999993E-3</c:v>
                </c:pt>
                <c:pt idx="34">
                  <c:v>7.7999999999999996E-3</c:v>
                </c:pt>
                <c:pt idx="35">
                  <c:v>5.7999999999999996E-3</c:v>
                </c:pt>
                <c:pt idx="36">
                  <c:v>3.8E-3</c:v>
                </c:pt>
                <c:pt idx="37">
                  <c:v>2.2000000000000001E-3</c:v>
                </c:pt>
                <c:pt idx="38">
                  <c:v>3.5999999999999999E-3</c:v>
                </c:pt>
                <c:pt idx="39">
                  <c:v>2E-3</c:v>
                </c:pt>
                <c:pt idx="40">
                  <c:v>1.4E-3</c:v>
                </c:pt>
                <c:pt idx="41">
                  <c:v>1.1999999999999999E-3</c:v>
                </c:pt>
                <c:pt idx="42">
                  <c:v>1E-3</c:v>
                </c:pt>
                <c:pt idx="43">
                  <c:v>5.9999999999999995E-4</c:v>
                </c:pt>
                <c:pt idx="44">
                  <c:v>0</c:v>
                </c:pt>
                <c:pt idx="45">
                  <c:v>0</c:v>
                </c:pt>
                <c:pt idx="46">
                  <c:v>2.0000000000000001E-4</c:v>
                </c:pt>
                <c:pt idx="47">
                  <c:v>0</c:v>
                </c:pt>
                <c:pt idx="48">
                  <c:v>2.0000000000000001E-4</c:v>
                </c:pt>
                <c:pt idx="49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5-4010-B674-C5844DED4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0393199"/>
        <c:axId val="1"/>
      </c:barChart>
      <c:catAx>
        <c:axId val="1090393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NPV ($)</a:t>
                </a:r>
              </a:p>
            </c:rich>
          </c:tx>
          <c:layout>
            <c:manualLayout>
              <c:xMode val="edge"/>
              <c:yMode val="edge"/>
              <c:x val="0.4620591981946145"/>
              <c:y val="0.87447353821978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cap="non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4.97832268170329E-2"/>
              <c:y val="0.3359786327682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39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orientation="landscape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'Supporting and PR PDF'!$K$22:$K$38</c:f>
              <c:numCache>
                <c:formatCode>0.00</c:formatCode>
                <c:ptCount val="17"/>
                <c:pt idx="0">
                  <c:v>0.62400000000000011</c:v>
                </c:pt>
                <c:pt idx="1">
                  <c:v>0.69700000000000006</c:v>
                </c:pt>
                <c:pt idx="2" formatCode="General">
                  <c:v>0.76900000000000002</c:v>
                </c:pt>
                <c:pt idx="3">
                  <c:v>0.77</c:v>
                </c:pt>
                <c:pt idx="4">
                  <c:v>0.84299999999999997</c:v>
                </c:pt>
                <c:pt idx="5">
                  <c:v>0.91599999999999993</c:v>
                </c:pt>
                <c:pt idx="6">
                  <c:v>0.98899999999999988</c:v>
                </c:pt>
                <c:pt idx="7">
                  <c:v>1.0619999999999998</c:v>
                </c:pt>
                <c:pt idx="8">
                  <c:v>1.1349999999999998</c:v>
                </c:pt>
                <c:pt idx="9">
                  <c:v>1.2079999999999997</c:v>
                </c:pt>
                <c:pt idx="10">
                  <c:v>1.2809999999999997</c:v>
                </c:pt>
                <c:pt idx="11">
                  <c:v>1.3539999999999996</c:v>
                </c:pt>
                <c:pt idx="12">
                  <c:v>1.4269999999999996</c:v>
                </c:pt>
                <c:pt idx="13">
                  <c:v>1.4999999999999996</c:v>
                </c:pt>
                <c:pt idx="14" formatCode="General">
                  <c:v>1.5001</c:v>
                </c:pt>
                <c:pt idx="15">
                  <c:v>1.5729999999999995</c:v>
                </c:pt>
                <c:pt idx="16">
                  <c:v>1.6459999999999995</c:v>
                </c:pt>
              </c:numCache>
            </c:numRef>
          </c:xVal>
          <c:yVal>
            <c:numRef>
              <c:f>'Supporting and PR PDF'!$L$22:$L$38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1.3698630136986303</c:v>
                </c:pt>
                <c:pt idx="4">
                  <c:v>1.3698630136986303</c:v>
                </c:pt>
                <c:pt idx="5">
                  <c:v>1.3698630136986303</c:v>
                </c:pt>
                <c:pt idx="6">
                  <c:v>1.3698630136986303</c:v>
                </c:pt>
                <c:pt idx="7">
                  <c:v>1.3698630136986303</c:v>
                </c:pt>
                <c:pt idx="8">
                  <c:v>1.3698630136986303</c:v>
                </c:pt>
                <c:pt idx="9">
                  <c:v>1.3698630136986303</c:v>
                </c:pt>
                <c:pt idx="10">
                  <c:v>1.3698630136986303</c:v>
                </c:pt>
                <c:pt idx="11">
                  <c:v>1.3698630136986303</c:v>
                </c:pt>
                <c:pt idx="12">
                  <c:v>1.3698630136986303</c:v>
                </c:pt>
                <c:pt idx="13">
                  <c:v>1.3698630136986303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F-4B46-9923-11197E053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34656"/>
        <c:axId val="1240150320"/>
      </c:scatterChart>
      <c:valAx>
        <c:axId val="1362534656"/>
        <c:scaling>
          <c:orientation val="minMax"/>
          <c:max val="1.6500000000000001"/>
          <c:min val="0.60000000000000009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2050/2020</a:t>
                </a:r>
                <a:r>
                  <a:rPr lang="en-US" sz="1400" baseline="0"/>
                  <a:t> Price Ratio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150320"/>
        <c:crosses val="autoZero"/>
        <c:crossBetween val="midCat"/>
      </c:valAx>
      <c:valAx>
        <c:axId val="12401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53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Learning Elasticity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0.57898705306758247"/>
                  <c:y val="0.128196741112406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'Supporting and PR PDF'!$E$45:$E$54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1.5849625007211563</c:v>
                </c:pt>
                <c:pt idx="3">
                  <c:v>2</c:v>
                </c:pt>
                <c:pt idx="4">
                  <c:v>2.3219280948873622</c:v>
                </c:pt>
                <c:pt idx="5">
                  <c:v>2.5849625007211561</c:v>
                </c:pt>
                <c:pt idx="6">
                  <c:v>2.8073549220576042</c:v>
                </c:pt>
                <c:pt idx="7">
                  <c:v>3</c:v>
                </c:pt>
                <c:pt idx="8">
                  <c:v>3.1699250014423126</c:v>
                </c:pt>
                <c:pt idx="9">
                  <c:v>3.3219280948873626</c:v>
                </c:pt>
              </c:numCache>
            </c:numRef>
          </c:xVal>
          <c:yVal>
            <c:numRef>
              <c:f>'Supporting and PR PDF'!$C$45:$C$54</c:f>
              <c:numCache>
                <c:formatCode>General</c:formatCode>
                <c:ptCount val="10"/>
                <c:pt idx="0">
                  <c:v>0</c:v>
                </c:pt>
                <c:pt idx="1">
                  <c:v>0.11091590140185059</c:v>
                </c:pt>
                <c:pt idx="2">
                  <c:v>0.19264507794239591</c:v>
                </c:pt>
                <c:pt idx="3">
                  <c:v>0.25670047211174335</c:v>
                </c:pt>
                <c:pt idx="4">
                  <c:v>0.30578839223210941</c:v>
                </c:pt>
                <c:pt idx="5">
                  <c:v>0.34007544159762171</c:v>
                </c:pt>
                <c:pt idx="6">
                  <c:v>0.36587144247495929</c:v>
                </c:pt>
                <c:pt idx="7">
                  <c:v>0.3808217839409308</c:v>
                </c:pt>
                <c:pt idx="8">
                  <c:v>0.39973024649099537</c:v>
                </c:pt>
                <c:pt idx="9">
                  <c:v>0.40545145044964581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C5-4A94-9D34-542241C4A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50303"/>
        <c:axId val="31950719"/>
      </c:scatterChart>
      <c:valAx>
        <c:axId val="3195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0719"/>
        <c:crosses val="autoZero"/>
        <c:crossBetween val="midCat"/>
      </c:valAx>
      <c:valAx>
        <c:axId val="3195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0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Learning</c:v>
          </c:tx>
          <c:spPr>
            <a:ln w="28575" cap="rnd">
              <a:solidFill>
                <a:srgbClr val="ED7D31">
                  <a:alpha val="50196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'Supporting and PR PDF'!$D$45:$D$54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'Supporting and PR PDF'!$B$45:$B$54</c:f>
              <c:numCache>
                <c:formatCode>General</c:formatCode>
                <c:ptCount val="10"/>
                <c:pt idx="0">
                  <c:v>1</c:v>
                </c:pt>
                <c:pt idx="1">
                  <c:v>0.92600000000000005</c:v>
                </c:pt>
                <c:pt idx="2">
                  <c:v>0.875</c:v>
                </c:pt>
                <c:pt idx="3">
                  <c:v>0.83699999999999997</c:v>
                </c:pt>
                <c:pt idx="4">
                  <c:v>0.80900000000000005</c:v>
                </c:pt>
                <c:pt idx="5">
                  <c:v>0.79</c:v>
                </c:pt>
                <c:pt idx="6">
                  <c:v>0.77600000000000002</c:v>
                </c:pt>
                <c:pt idx="7">
                  <c:v>0.76800000000000002</c:v>
                </c:pt>
                <c:pt idx="8">
                  <c:v>0.75800000000000001</c:v>
                </c:pt>
                <c:pt idx="9">
                  <c:v>0.755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B-4CE1-AD11-1D2212E08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278943"/>
        <c:axId val="1956279359"/>
      </c:lineChart>
      <c:catAx>
        <c:axId val="195627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279359"/>
        <c:crosses val="autoZero"/>
        <c:auto val="1"/>
        <c:lblAlgn val="ctr"/>
        <c:lblOffset val="100"/>
        <c:noMultiLvlLbl val="0"/>
      </c:catAx>
      <c:valAx>
        <c:axId val="19562793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278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059341219351634"/>
          <c:y val="7.6802460566255476E-2"/>
          <c:w val="0.66966502228053815"/>
          <c:h val="0.7273588167355371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Tornado!$AD$4:$AD$10</c:f>
              <c:strCache>
                <c:ptCount val="7"/>
                <c:pt idx="0">
                  <c:v>Thermal Drawdown Rate</c:v>
                </c:pt>
                <c:pt idx="1">
                  <c:v>Reservoir Temperature</c:v>
                </c:pt>
                <c:pt idx="2">
                  <c:v>Drilling &amp; Completions</c:v>
                </c:pt>
                <c:pt idx="3">
                  <c:v>Future Electrification</c:v>
                </c:pt>
                <c:pt idx="4">
                  <c:v>Geothermal Gradient</c:v>
                </c:pt>
                <c:pt idx="5">
                  <c:v>Carbon Tax</c:v>
                </c:pt>
                <c:pt idx="6">
                  <c:v>Ambient Temperature</c:v>
                </c:pt>
              </c:strCache>
            </c:strRef>
          </c:cat>
          <c:val>
            <c:numRef>
              <c:f>Tornado!$AE$4:$AE$10</c:f>
              <c:numCache>
                <c:formatCode>"$"#,##0.0</c:formatCode>
                <c:ptCount val="7"/>
                <c:pt idx="0">
                  <c:v>-44.907123831071353</c:v>
                </c:pt>
                <c:pt idx="1">
                  <c:v>-11.368960219172004</c:v>
                </c:pt>
                <c:pt idx="2">
                  <c:v>-11.114868355528928</c:v>
                </c:pt>
                <c:pt idx="3">
                  <c:v>-11.031167549967282</c:v>
                </c:pt>
                <c:pt idx="4">
                  <c:v>-5.9998685846045392</c:v>
                </c:pt>
                <c:pt idx="5">
                  <c:v>3.2696357790485622</c:v>
                </c:pt>
                <c:pt idx="6">
                  <c:v>-2.0309289531451835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C-436D-96E1-F31F3252AD4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Tornado!$AD$4:$AD$10</c:f>
              <c:strCache>
                <c:ptCount val="7"/>
                <c:pt idx="0">
                  <c:v>Thermal Drawdown Rate</c:v>
                </c:pt>
                <c:pt idx="1">
                  <c:v>Reservoir Temperature</c:v>
                </c:pt>
                <c:pt idx="2">
                  <c:v>Drilling &amp; Completions</c:v>
                </c:pt>
                <c:pt idx="3">
                  <c:v>Future Electrification</c:v>
                </c:pt>
                <c:pt idx="4">
                  <c:v>Geothermal Gradient</c:v>
                </c:pt>
                <c:pt idx="5">
                  <c:v>Carbon Tax</c:v>
                </c:pt>
                <c:pt idx="6">
                  <c:v>Ambient Temperature</c:v>
                </c:pt>
              </c:strCache>
            </c:strRef>
          </c:cat>
          <c:val>
            <c:numRef>
              <c:f>Tornado!$AF$4:$AF$10</c:f>
              <c:numCache>
                <c:formatCode>"$"#,##0.0</c:formatCode>
                <c:ptCount val="7"/>
                <c:pt idx="0">
                  <c:v>23.084499545166135</c:v>
                </c:pt>
                <c:pt idx="1">
                  <c:v>19.630014811490447</c:v>
                </c:pt>
                <c:pt idx="2">
                  <c:v>12.802401199223802</c:v>
                </c:pt>
                <c:pt idx="3">
                  <c:v>3.8599039837408586</c:v>
                </c:pt>
                <c:pt idx="4">
                  <c:v>8.7278271561604068</c:v>
                </c:pt>
                <c:pt idx="5">
                  <c:v>12.033190820700653</c:v>
                </c:pt>
                <c:pt idx="6">
                  <c:v>3.2696357790485622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7C-436D-96E1-F31F3252A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22687375"/>
        <c:axId val="893785951"/>
      </c:barChart>
      <c:catAx>
        <c:axId val="2268737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785951"/>
        <c:crosses val="autoZero"/>
        <c:auto val="1"/>
        <c:lblAlgn val="ctr"/>
        <c:lblOffset val="100"/>
        <c:noMultiLvlLbl val="0"/>
      </c:catAx>
      <c:valAx>
        <c:axId val="89378595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Deviation from Baseline ($Millions)</a:t>
                </a:r>
                <a:endParaRPr lang="en-US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0.39562232521983653"/>
              <c:y val="0.900776816478343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58212291856523"/>
          <c:y val="5.4681018184550852E-2"/>
          <c:w val="0.81796379185177492"/>
          <c:h val="0.50647395870314715"/>
        </c:manualLayout>
      </c:layout>
      <c:lineChart>
        <c:grouping val="standard"/>
        <c:varyColors val="0"/>
        <c:ser>
          <c:idx val="1"/>
          <c:order val="0"/>
          <c:tx>
            <c:v>Forecast</c:v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Annual (2)'!$A$2:$A$62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 (2)'!$C$2:$C$62</c:f>
              <c:numCache>
                <c:formatCode>0.0000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>
                  <c:v>5.9984293803912649</c:v>
                </c:pt>
                <c:pt idx="34">
                  <c:v>6.0894623954832898</c:v>
                </c:pt>
                <c:pt idx="35">
                  <c:v>6.1804954105753156</c:v>
                </c:pt>
                <c:pt idx="36">
                  <c:v>6.2715284256673414</c:v>
                </c:pt>
                <c:pt idx="37">
                  <c:v>6.3625614407593662</c:v>
                </c:pt>
                <c:pt idx="38">
                  <c:v>6.453594455851392</c:v>
                </c:pt>
                <c:pt idx="39">
                  <c:v>6.5446274709434169</c:v>
                </c:pt>
                <c:pt idx="40">
                  <c:v>6.6356604860354427</c:v>
                </c:pt>
                <c:pt idx="41">
                  <c:v>6.7266935011274684</c:v>
                </c:pt>
                <c:pt idx="42">
                  <c:v>6.8177265162194933</c:v>
                </c:pt>
                <c:pt idx="43">
                  <c:v>6.9087595313115191</c:v>
                </c:pt>
                <c:pt idx="44">
                  <c:v>6.999792546403544</c:v>
                </c:pt>
                <c:pt idx="45">
                  <c:v>7.0908255614955698</c:v>
                </c:pt>
                <c:pt idx="46">
                  <c:v>7.1818585765875955</c:v>
                </c:pt>
                <c:pt idx="47">
                  <c:v>7.2728915916796204</c:v>
                </c:pt>
                <c:pt idx="48">
                  <c:v>7.3639246067716462</c:v>
                </c:pt>
                <c:pt idx="49">
                  <c:v>7.4549576218636719</c:v>
                </c:pt>
                <c:pt idx="50">
                  <c:v>7.5459906369556968</c:v>
                </c:pt>
                <c:pt idx="51">
                  <c:v>7.6370236520477226</c:v>
                </c:pt>
                <c:pt idx="52">
                  <c:v>7.7280566671397484</c:v>
                </c:pt>
                <c:pt idx="53">
                  <c:v>7.8190896822317733</c:v>
                </c:pt>
                <c:pt idx="54">
                  <c:v>7.9101226973237981</c:v>
                </c:pt>
                <c:pt idx="55">
                  <c:v>8.0011557124158248</c:v>
                </c:pt>
                <c:pt idx="56">
                  <c:v>8.0921887275078497</c:v>
                </c:pt>
                <c:pt idx="57">
                  <c:v>8.1832217425998746</c:v>
                </c:pt>
                <c:pt idx="58">
                  <c:v>8.2742547576919012</c:v>
                </c:pt>
                <c:pt idx="59">
                  <c:v>8.3652877727839261</c:v>
                </c:pt>
                <c:pt idx="60">
                  <c:v>8.456320787875951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E-46B6-A377-E724FD37A483}"/>
            </c:ext>
          </c:extLst>
        </c:ser>
        <c:ser>
          <c:idx val="5"/>
          <c:order val="1"/>
          <c:tx>
            <c:v>Probabilistic Forecast</c:v>
          </c:tx>
          <c:spPr>
            <a:ln w="2222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'STEO Elec Pricing - Annual (2)'!$A$2:$A$62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 (2)'!$H$2:$H$62</c:f>
              <c:numCache>
                <c:formatCode>0.00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>
                  <c:v>5.8815250602038391</c:v>
                </c:pt>
                <c:pt idx="34">
                  <c:v>5.9814563946047299</c:v>
                </c:pt>
                <c:pt idx="35">
                  <c:v>6.2676895809907665</c:v>
                </c:pt>
                <c:pt idx="36">
                  <c:v>6.3515137347460557</c:v>
                </c:pt>
                <c:pt idx="37">
                  <c:v>5.451609172133244</c:v>
                </c:pt>
                <c:pt idx="38">
                  <c:v>6.648046212884771</c:v>
                </c:pt>
                <c:pt idx="39">
                  <c:v>5.5856680544673729</c:v>
                </c:pt>
                <c:pt idx="40">
                  <c:v>7.1467964730282407</c:v>
                </c:pt>
                <c:pt idx="41">
                  <c:v>5.9767377593940614</c:v>
                </c:pt>
                <c:pt idx="42">
                  <c:v>6.9036833233936923</c:v>
                </c:pt>
                <c:pt idx="43">
                  <c:v>8.0860193385509422</c:v>
                </c:pt>
                <c:pt idx="44">
                  <c:v>6.3856076189887547</c:v>
                </c:pt>
                <c:pt idx="45">
                  <c:v>6.255467877362709</c:v>
                </c:pt>
                <c:pt idx="46">
                  <c:v>7.8946175976369322</c:v>
                </c:pt>
                <c:pt idx="47">
                  <c:v>8.0706574719743607</c:v>
                </c:pt>
                <c:pt idx="48">
                  <c:v>8.6496410579269636</c:v>
                </c:pt>
                <c:pt idx="49">
                  <c:v>9.964008304015568</c:v>
                </c:pt>
                <c:pt idx="50">
                  <c:v>7.3274980109656305</c:v>
                </c:pt>
                <c:pt idx="51">
                  <c:v>8.957579416496543</c:v>
                </c:pt>
                <c:pt idx="52">
                  <c:v>9.691078315576318</c:v>
                </c:pt>
                <c:pt idx="53">
                  <c:v>7.9126668543231293</c:v>
                </c:pt>
                <c:pt idx="54">
                  <c:v>9.1693972136760227</c:v>
                </c:pt>
                <c:pt idx="55">
                  <c:v>8.5350737069803948</c:v>
                </c:pt>
                <c:pt idx="56">
                  <c:v>7.5925943068890316</c:v>
                </c:pt>
                <c:pt idx="57">
                  <c:v>8.6369549795178067</c:v>
                </c:pt>
                <c:pt idx="58">
                  <c:v>10.700885392296051</c:v>
                </c:pt>
                <c:pt idx="59">
                  <c:v>10.595031527946675</c:v>
                </c:pt>
                <c:pt idx="60">
                  <c:v>7.9710357023302283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E-46B6-A377-E724FD37A483}"/>
            </c:ext>
          </c:extLst>
        </c:ser>
        <c:ser>
          <c:idx val="2"/>
          <c:order val="2"/>
          <c:tx>
            <c:v>Lower Confidence Bound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'STEO Elec Pricing - Annual (2)'!$A$2:$A$62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 (2)'!$D$2:$D$62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 formatCode="0.00">
                  <c:v>5.7393879629964086</c:v>
                </c:pt>
                <c:pt idx="34" formatCode="0.00">
                  <c:v>5.5910164240658604</c:v>
                </c:pt>
                <c:pt idx="35" formatCode="0.00">
                  <c:v>5.5235721983909132</c:v>
                </c:pt>
                <c:pt idx="36" formatCode="0.00">
                  <c:v>5.4864104689923447</c:v>
                </c:pt>
                <c:pt idx="37" formatCode="0.00">
                  <c:v>5.4664346232289649</c:v>
                </c:pt>
                <c:pt idx="38" formatCode="0.00">
                  <c:v>5.4578756715392922</c:v>
                </c:pt>
                <c:pt idx="39" formatCode="0.00">
                  <c:v>5.4575871460187706</c:v>
                </c:pt>
                <c:pt idx="40" formatCode="0.00">
                  <c:v>5.4636305487247654</c:v>
                </c:pt>
                <c:pt idx="41" formatCode="0.00">
                  <c:v>5.4747122694922297</c:v>
                </c:pt>
                <c:pt idx="42" formatCode="0.00">
                  <c:v>5.489918642929875</c:v>
                </c:pt>
                <c:pt idx="43" formatCode="0.00">
                  <c:v>5.5085763307710129</c:v>
                </c:pt>
                <c:pt idx="44" formatCode="0.00">
                  <c:v>5.5301724139886668</c:v>
                </c:pt>
                <c:pt idx="45" formatCode="0.00">
                  <c:v>5.5543056777797588</c:v>
                </c:pt>
                <c:pt idx="46" formatCode="0.00">
                  <c:v>5.5806553906817582</c:v>
                </c:pt>
                <c:pt idx="47" formatCode="0.00">
                  <c:v>5.6089604659366286</c:v>
                </c:pt>
                <c:pt idx="48" formatCode="0.00">
                  <c:v>5.6390050758507346</c:v>
                </c:pt>
                <c:pt idx="49" formatCode="0.00">
                  <c:v>5.6706084344909771</c:v>
                </c:pt>
                <c:pt idx="50" formatCode="0.00">
                  <c:v>5.7036173622618227</c:v>
                </c:pt>
                <c:pt idx="51" formatCode="0.00">
                  <c:v>5.7379007598280847</c:v>
                </c:pt>
                <c:pt idx="52" formatCode="0.00">
                  <c:v>5.773345424799512</c:v>
                </c:pt>
                <c:pt idx="53" formatCode="0.00">
                  <c:v>5.8098528330881809</c:v>
                </c:pt>
                <c:pt idx="54" formatCode="0.00">
                  <c:v>5.8473366265102191</c:v>
                </c:pt>
                <c:pt idx="55" formatCode="0.00">
                  <c:v>5.8857206261974309</c:v>
                </c:pt>
                <c:pt idx="56" formatCode="0.00">
                  <c:v>5.9249372434260561</c:v>
                </c:pt>
                <c:pt idx="57" formatCode="0.00">
                  <c:v>5.9649261949305341</c:v>
                </c:pt>
                <c:pt idx="58" formatCode="0.00">
                  <c:v>6.005633454392731</c:v>
                </c:pt>
                <c:pt idx="59" formatCode="0.00">
                  <c:v>6.0470103891887881</c:v>
                </c:pt>
                <c:pt idx="60" formatCode="0.00">
                  <c:v>6.0890130439521384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8E-46B6-A377-E724FD37A483}"/>
            </c:ext>
          </c:extLst>
        </c:ser>
        <c:ser>
          <c:idx val="3"/>
          <c:order val="3"/>
          <c:tx>
            <c:v>Upper Confidence Bound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'STEO Elec Pricing - Annual (2)'!$A$2:$A$62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 (2)'!$E$2:$E$62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 formatCode="0.00">
                  <c:v>6.2574707977861213</c:v>
                </c:pt>
                <c:pt idx="34" formatCode="0.00">
                  <c:v>6.5879083669007192</c:v>
                </c:pt>
                <c:pt idx="35" formatCode="0.00">
                  <c:v>6.837418622759718</c:v>
                </c:pt>
                <c:pt idx="36" formatCode="0.00">
                  <c:v>7.056646382342338</c:v>
                </c:pt>
                <c:pt idx="37" formatCode="0.00">
                  <c:v>7.2586882582897676</c:v>
                </c:pt>
                <c:pt idx="38" formatCode="0.00">
                  <c:v>7.4493132401634918</c:v>
                </c:pt>
                <c:pt idx="39" formatCode="0.00">
                  <c:v>7.6316677958680632</c:v>
                </c:pt>
                <c:pt idx="40" formatCode="0.00">
                  <c:v>7.80769042334612</c:v>
                </c:pt>
                <c:pt idx="41" formatCode="0.00">
                  <c:v>7.9786747327627072</c:v>
                </c:pt>
                <c:pt idx="42" formatCode="0.00">
                  <c:v>8.1455343895091108</c:v>
                </c:pt>
                <c:pt idx="43" formatCode="0.00">
                  <c:v>8.3089427318520244</c:v>
                </c:pt>
                <c:pt idx="44" formatCode="0.00">
                  <c:v>8.4694126788184203</c:v>
                </c:pt>
                <c:pt idx="45" formatCode="0.00">
                  <c:v>8.6273454452113807</c:v>
                </c:pt>
                <c:pt idx="46" formatCode="0.00">
                  <c:v>8.7830617624934337</c:v>
                </c:pt>
                <c:pt idx="47" formatCode="0.00">
                  <c:v>8.9368227174226131</c:v>
                </c:pt>
                <c:pt idx="48" formatCode="0.00">
                  <c:v>9.0888441376925577</c:v>
                </c:pt>
                <c:pt idx="49" formatCode="0.00">
                  <c:v>9.2393068092363659</c:v>
                </c:pt>
                <c:pt idx="50" formatCode="0.00">
                  <c:v>9.3883639116495718</c:v>
                </c:pt>
                <c:pt idx="51" formatCode="0.00">
                  <c:v>9.5361465442673605</c:v>
                </c:pt>
                <c:pt idx="52" formatCode="0.00">
                  <c:v>9.6827679094799848</c:v>
                </c:pt>
                <c:pt idx="53" formatCode="0.00">
                  <c:v>9.8283265313753656</c:v>
                </c:pt>
                <c:pt idx="54" formatCode="0.00">
                  <c:v>9.9729087681373763</c:v>
                </c:pt>
                <c:pt idx="55" formatCode="0.00">
                  <c:v>10.116590798634219</c:v>
                </c:pt>
                <c:pt idx="56" formatCode="0.00">
                  <c:v>10.259440211589643</c:v>
                </c:pt>
                <c:pt idx="57" formatCode="0.00">
                  <c:v>10.401517290269215</c:v>
                </c:pt>
                <c:pt idx="58" formatCode="0.00">
                  <c:v>10.542876060991071</c:v>
                </c:pt>
                <c:pt idx="59" formatCode="0.00">
                  <c:v>10.683565156379064</c:v>
                </c:pt>
                <c:pt idx="60" formatCode="0.00">
                  <c:v>10.823628531799763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8E-46B6-A377-E724FD37A483}"/>
            </c:ext>
          </c:extLst>
        </c:ser>
        <c:ser>
          <c:idx val="0"/>
          <c:order val="4"/>
          <c:tx>
            <c:v>EIA STEO Electricity Industrial Price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Annual (2)'!$A$2:$A$62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 (2)'!$B$2:$B$62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8E-46B6-A377-E724FD37A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888591"/>
        <c:axId val="583912431"/>
      </c:lineChart>
      <c:catAx>
        <c:axId val="31688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12431"/>
        <c:crosses val="autoZero"/>
        <c:auto val="1"/>
        <c:lblAlgn val="ctr"/>
        <c:lblOffset val="100"/>
        <c:tickLblSkip val="5"/>
        <c:noMultiLvlLbl val="0"/>
      </c:catAx>
      <c:valAx>
        <c:axId val="5839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Electricity Price (cents/kWh)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8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343884738016981"/>
          <c:y val="0.70745774157231045"/>
          <c:w val="0.83439227229428625"/>
          <c:h val="0.16577431532256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101304833696"/>
          <c:y val="5.4681018184550852E-2"/>
          <c:w val="0.81518503842595869"/>
          <c:h val="0.55355602266931681"/>
        </c:manualLayout>
      </c:layout>
      <c:lineChart>
        <c:grouping val="standard"/>
        <c:varyColors val="0"/>
        <c:ser>
          <c:idx val="3"/>
          <c:order val="0"/>
          <c:tx>
            <c:strRef>
              <c:f>'STEO Elec Pricing - Annual (2)'!$E$1</c:f>
              <c:strCache>
                <c:ptCount val="1"/>
                <c:pt idx="0">
                  <c:v>Upper Confidence Bound(Electricity Industrial Price: Mountain cents per kilowatthour)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'STEO Elec Pricing - Annual (2)'!$A$2:$A$62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 (2)'!$E$2:$E$62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 formatCode="0.00">
                  <c:v>6.2574707977861213</c:v>
                </c:pt>
                <c:pt idx="34" formatCode="0.00">
                  <c:v>6.5879083669007192</c:v>
                </c:pt>
                <c:pt idx="35" formatCode="0.00">
                  <c:v>6.837418622759718</c:v>
                </c:pt>
                <c:pt idx="36" formatCode="0.00">
                  <c:v>7.056646382342338</c:v>
                </c:pt>
                <c:pt idx="37" formatCode="0.00">
                  <c:v>7.2586882582897676</c:v>
                </c:pt>
                <c:pt idx="38" formatCode="0.00">
                  <c:v>7.4493132401634918</c:v>
                </c:pt>
                <c:pt idx="39" formatCode="0.00">
                  <c:v>7.6316677958680632</c:v>
                </c:pt>
                <c:pt idx="40" formatCode="0.00">
                  <c:v>7.80769042334612</c:v>
                </c:pt>
                <c:pt idx="41" formatCode="0.00">
                  <c:v>7.9786747327627072</c:v>
                </c:pt>
                <c:pt idx="42" formatCode="0.00">
                  <c:v>8.1455343895091108</c:v>
                </c:pt>
                <c:pt idx="43" formatCode="0.00">
                  <c:v>8.3089427318520244</c:v>
                </c:pt>
                <c:pt idx="44" formatCode="0.00">
                  <c:v>8.4694126788184203</c:v>
                </c:pt>
                <c:pt idx="45" formatCode="0.00">
                  <c:v>8.6273454452113807</c:v>
                </c:pt>
                <c:pt idx="46" formatCode="0.00">
                  <c:v>8.7830617624934337</c:v>
                </c:pt>
                <c:pt idx="47" formatCode="0.00">
                  <c:v>8.9368227174226131</c:v>
                </c:pt>
                <c:pt idx="48" formatCode="0.00">
                  <c:v>9.0888441376925577</c:v>
                </c:pt>
                <c:pt idx="49" formatCode="0.00">
                  <c:v>9.2393068092363659</c:v>
                </c:pt>
                <c:pt idx="50" formatCode="0.00">
                  <c:v>9.3883639116495718</c:v>
                </c:pt>
                <c:pt idx="51" formatCode="0.00">
                  <c:v>9.5361465442673605</c:v>
                </c:pt>
                <c:pt idx="52" formatCode="0.00">
                  <c:v>9.6827679094799848</c:v>
                </c:pt>
                <c:pt idx="53" formatCode="0.00">
                  <c:v>9.8283265313753656</c:v>
                </c:pt>
                <c:pt idx="54" formatCode="0.00">
                  <c:v>9.9729087681373763</c:v>
                </c:pt>
                <c:pt idx="55" formatCode="0.00">
                  <c:v>10.116590798634219</c:v>
                </c:pt>
                <c:pt idx="56" formatCode="0.00">
                  <c:v>10.259440211589643</c:v>
                </c:pt>
                <c:pt idx="57" formatCode="0.00">
                  <c:v>10.401517290269215</c:v>
                </c:pt>
                <c:pt idx="58" formatCode="0.00">
                  <c:v>10.542876060991071</c:v>
                </c:pt>
                <c:pt idx="59" formatCode="0.00">
                  <c:v>10.683565156379064</c:v>
                </c:pt>
                <c:pt idx="60" formatCode="0.00">
                  <c:v>10.823628531799763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4F40-9EF6-7B4AFACC90C1}"/>
            </c:ext>
          </c:extLst>
        </c:ser>
        <c:ser>
          <c:idx val="2"/>
          <c:order val="1"/>
          <c:tx>
            <c:strRef>
              <c:f>'STEO Elec Pricing - Annual (2)'!$D$1</c:f>
              <c:strCache>
                <c:ptCount val="1"/>
                <c:pt idx="0">
                  <c:v>Lower Confidence Bound(Electricity Industrial Price: Mountain cents per kilowatthour)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'STEO Elec Pricing - Annual (2)'!$A$2:$A$62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 (2)'!$D$2:$D$62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 formatCode="0.00">
                  <c:v>5.7393879629964086</c:v>
                </c:pt>
                <c:pt idx="34" formatCode="0.00">
                  <c:v>5.5910164240658604</c:v>
                </c:pt>
                <c:pt idx="35" formatCode="0.00">
                  <c:v>5.5235721983909132</c:v>
                </c:pt>
                <c:pt idx="36" formatCode="0.00">
                  <c:v>5.4864104689923447</c:v>
                </c:pt>
                <c:pt idx="37" formatCode="0.00">
                  <c:v>5.4664346232289649</c:v>
                </c:pt>
                <c:pt idx="38" formatCode="0.00">
                  <c:v>5.4578756715392922</c:v>
                </c:pt>
                <c:pt idx="39" formatCode="0.00">
                  <c:v>5.4575871460187706</c:v>
                </c:pt>
                <c:pt idx="40" formatCode="0.00">
                  <c:v>5.4636305487247654</c:v>
                </c:pt>
                <c:pt idx="41" formatCode="0.00">
                  <c:v>5.4747122694922297</c:v>
                </c:pt>
                <c:pt idx="42" formatCode="0.00">
                  <c:v>5.489918642929875</c:v>
                </c:pt>
                <c:pt idx="43" formatCode="0.00">
                  <c:v>5.5085763307710129</c:v>
                </c:pt>
                <c:pt idx="44" formatCode="0.00">
                  <c:v>5.5301724139886668</c:v>
                </c:pt>
                <c:pt idx="45" formatCode="0.00">
                  <c:v>5.5543056777797588</c:v>
                </c:pt>
                <c:pt idx="46" formatCode="0.00">
                  <c:v>5.5806553906817582</c:v>
                </c:pt>
                <c:pt idx="47" formatCode="0.00">
                  <c:v>5.6089604659366286</c:v>
                </c:pt>
                <c:pt idx="48" formatCode="0.00">
                  <c:v>5.6390050758507346</c:v>
                </c:pt>
                <c:pt idx="49" formatCode="0.00">
                  <c:v>5.6706084344909771</c:v>
                </c:pt>
                <c:pt idx="50" formatCode="0.00">
                  <c:v>5.7036173622618227</c:v>
                </c:pt>
                <c:pt idx="51" formatCode="0.00">
                  <c:v>5.7379007598280847</c:v>
                </c:pt>
                <c:pt idx="52" formatCode="0.00">
                  <c:v>5.773345424799512</c:v>
                </c:pt>
                <c:pt idx="53" formatCode="0.00">
                  <c:v>5.8098528330881809</c:v>
                </c:pt>
                <c:pt idx="54" formatCode="0.00">
                  <c:v>5.8473366265102191</c:v>
                </c:pt>
                <c:pt idx="55" formatCode="0.00">
                  <c:v>5.8857206261974309</c:v>
                </c:pt>
                <c:pt idx="56" formatCode="0.00">
                  <c:v>5.9249372434260561</c:v>
                </c:pt>
                <c:pt idx="57" formatCode="0.00">
                  <c:v>5.9649261949305341</c:v>
                </c:pt>
                <c:pt idx="58" formatCode="0.00">
                  <c:v>6.005633454392731</c:v>
                </c:pt>
                <c:pt idx="59" formatCode="0.00">
                  <c:v>6.0470103891887881</c:v>
                </c:pt>
                <c:pt idx="60" formatCode="0.00">
                  <c:v>6.0890130439521384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4F40-9EF6-7B4AFACC90C1}"/>
            </c:ext>
          </c:extLst>
        </c:ser>
        <c:ser>
          <c:idx val="1"/>
          <c:order val="2"/>
          <c:tx>
            <c:strRef>
              <c:f>'STEO Elec Pricing - Annual (2)'!$C$1</c:f>
              <c:strCache>
                <c:ptCount val="1"/>
                <c:pt idx="0">
                  <c:v>Forecast(Electricity Industrial Price: Mountain cents per kilowatthour)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Annual (2)'!$A$2:$A$62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 (2)'!$C$2:$C$62</c:f>
              <c:numCache>
                <c:formatCode>0.0000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>
                  <c:v>5.9984293803912649</c:v>
                </c:pt>
                <c:pt idx="34">
                  <c:v>6.0894623954832898</c:v>
                </c:pt>
                <c:pt idx="35">
                  <c:v>6.1804954105753156</c:v>
                </c:pt>
                <c:pt idx="36">
                  <c:v>6.2715284256673414</c:v>
                </c:pt>
                <c:pt idx="37">
                  <c:v>6.3625614407593662</c:v>
                </c:pt>
                <c:pt idx="38">
                  <c:v>6.453594455851392</c:v>
                </c:pt>
                <c:pt idx="39">
                  <c:v>6.5446274709434169</c:v>
                </c:pt>
                <c:pt idx="40">
                  <c:v>6.6356604860354427</c:v>
                </c:pt>
                <c:pt idx="41">
                  <c:v>6.7266935011274684</c:v>
                </c:pt>
                <c:pt idx="42">
                  <c:v>6.8177265162194933</c:v>
                </c:pt>
                <c:pt idx="43">
                  <c:v>6.9087595313115191</c:v>
                </c:pt>
                <c:pt idx="44">
                  <c:v>6.999792546403544</c:v>
                </c:pt>
                <c:pt idx="45">
                  <c:v>7.0908255614955698</c:v>
                </c:pt>
                <c:pt idx="46">
                  <c:v>7.1818585765875955</c:v>
                </c:pt>
                <c:pt idx="47">
                  <c:v>7.2728915916796204</c:v>
                </c:pt>
                <c:pt idx="48">
                  <c:v>7.3639246067716462</c:v>
                </c:pt>
                <c:pt idx="49">
                  <c:v>7.4549576218636719</c:v>
                </c:pt>
                <c:pt idx="50">
                  <c:v>7.5459906369556968</c:v>
                </c:pt>
                <c:pt idx="51">
                  <c:v>7.6370236520477226</c:v>
                </c:pt>
                <c:pt idx="52">
                  <c:v>7.7280566671397484</c:v>
                </c:pt>
                <c:pt idx="53">
                  <c:v>7.8190896822317733</c:v>
                </c:pt>
                <c:pt idx="54">
                  <c:v>7.9101226973237981</c:v>
                </c:pt>
                <c:pt idx="55">
                  <c:v>8.0011557124158248</c:v>
                </c:pt>
                <c:pt idx="56">
                  <c:v>8.0921887275078497</c:v>
                </c:pt>
                <c:pt idx="57">
                  <c:v>8.1832217425998746</c:v>
                </c:pt>
                <c:pt idx="58">
                  <c:v>8.2742547576919012</c:v>
                </c:pt>
                <c:pt idx="59">
                  <c:v>8.3652877727839261</c:v>
                </c:pt>
                <c:pt idx="60">
                  <c:v>8.456320787875951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4F40-9EF6-7B4AFACC90C1}"/>
            </c:ext>
          </c:extLst>
        </c:ser>
        <c:ser>
          <c:idx val="0"/>
          <c:order val="3"/>
          <c:tx>
            <c:strRef>
              <c:f>'STEO Elec Pricing - Annual (2)'!$B$1</c:f>
              <c:strCache>
                <c:ptCount val="1"/>
                <c:pt idx="0">
                  <c:v>Electricity Industrial Price: Mountain cents per kilowatthour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Annual (2)'!$A$2:$A$62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 (2)'!$B$2:$B$62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BA-4F40-9EF6-7B4AFACC9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888591"/>
        <c:axId val="583912431"/>
      </c:lineChart>
      <c:catAx>
        <c:axId val="31688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12431"/>
        <c:crosses val="autoZero"/>
        <c:auto val="1"/>
        <c:lblAlgn val="ctr"/>
        <c:lblOffset val="100"/>
        <c:tickLblSkip val="5"/>
        <c:noMultiLvlLbl val="0"/>
      </c:catAx>
      <c:valAx>
        <c:axId val="5839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Electricity Price (cents/kWh)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8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170494313210836E-2"/>
          <c:y val="0.730524867915059"/>
          <c:w val="0.83270578156897057"/>
          <c:h val="0.237642403501509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58212291856523"/>
          <c:y val="5.4681018184550852E-2"/>
          <c:w val="0.81796379185177492"/>
          <c:h val="0.50647395870314715"/>
        </c:manualLayout>
      </c:layout>
      <c:lineChart>
        <c:grouping val="standard"/>
        <c:varyColors val="0"/>
        <c:ser>
          <c:idx val="1"/>
          <c:order val="0"/>
          <c:tx>
            <c:v>Forecast</c:v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Annual'!$A$2:$A$62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Annual'!$C$2:$C$62</c:f>
              <c:numCache>
                <c:formatCode>0.0000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>
                  <c:v>5.9984293803912649</c:v>
                </c:pt>
                <c:pt idx="34">
                  <c:v>6.0894623954832898</c:v>
                </c:pt>
                <c:pt idx="35">
                  <c:v>6.1804954105753156</c:v>
                </c:pt>
                <c:pt idx="36">
                  <c:v>6.2715284256673414</c:v>
                </c:pt>
                <c:pt idx="37">
                  <c:v>6.3625614407593662</c:v>
                </c:pt>
                <c:pt idx="38">
                  <c:v>6.453594455851392</c:v>
                </c:pt>
                <c:pt idx="39">
                  <c:v>6.5446274709434169</c:v>
                </c:pt>
                <c:pt idx="40">
                  <c:v>6.6356604860354427</c:v>
                </c:pt>
                <c:pt idx="41">
                  <c:v>6.7266935011274684</c:v>
                </c:pt>
                <c:pt idx="42">
                  <c:v>6.8177265162194933</c:v>
                </c:pt>
                <c:pt idx="43">
                  <c:v>6.9087595313115191</c:v>
                </c:pt>
                <c:pt idx="44">
                  <c:v>6.999792546403544</c:v>
                </c:pt>
                <c:pt idx="45">
                  <c:v>7.0908255614955698</c:v>
                </c:pt>
                <c:pt idx="46">
                  <c:v>7.1818585765875955</c:v>
                </c:pt>
                <c:pt idx="47">
                  <c:v>7.2728915916796204</c:v>
                </c:pt>
                <c:pt idx="48">
                  <c:v>7.3639246067716462</c:v>
                </c:pt>
                <c:pt idx="49">
                  <c:v>7.4549576218636719</c:v>
                </c:pt>
                <c:pt idx="50">
                  <c:v>7.5459906369556968</c:v>
                </c:pt>
                <c:pt idx="51">
                  <c:v>7.6370236520477226</c:v>
                </c:pt>
                <c:pt idx="52">
                  <c:v>7.7280566671397484</c:v>
                </c:pt>
                <c:pt idx="53">
                  <c:v>7.8190896822317733</c:v>
                </c:pt>
                <c:pt idx="54">
                  <c:v>7.9101226973237981</c:v>
                </c:pt>
                <c:pt idx="55">
                  <c:v>8.0011557124158248</c:v>
                </c:pt>
                <c:pt idx="56">
                  <c:v>8.0921887275078497</c:v>
                </c:pt>
                <c:pt idx="57">
                  <c:v>8.1832217425998746</c:v>
                </c:pt>
                <c:pt idx="58">
                  <c:v>8.2742547576919012</c:v>
                </c:pt>
                <c:pt idx="59">
                  <c:v>8.3652877727839261</c:v>
                </c:pt>
                <c:pt idx="60">
                  <c:v>8.456320787875951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5-4D6E-B869-AFC6197A943E}"/>
            </c:ext>
          </c:extLst>
        </c:ser>
        <c:ser>
          <c:idx val="5"/>
          <c:order val="1"/>
          <c:tx>
            <c:v>Probabilistic Forecast</c:v>
          </c:tx>
          <c:spPr>
            <a:ln w="2222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'STEO Elec Pricing - Annual'!$A$2:$A$62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Annual'!$H$2:$H$62</c:f>
              <c:numCache>
                <c:formatCode>0.00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>
                  <c:v>5.9984293803912649</c:v>
                </c:pt>
                <c:pt idx="34">
                  <c:v>6.0894623954832898</c:v>
                </c:pt>
                <c:pt idx="35">
                  <c:v>6.1804954105753156</c:v>
                </c:pt>
                <c:pt idx="36">
                  <c:v>6.2715284256673414</c:v>
                </c:pt>
                <c:pt idx="37">
                  <c:v>6.3625614407593662</c:v>
                </c:pt>
                <c:pt idx="38">
                  <c:v>6.453594455851392</c:v>
                </c:pt>
                <c:pt idx="39">
                  <c:v>6.5446274709434169</c:v>
                </c:pt>
                <c:pt idx="40">
                  <c:v>6.6356604860354427</c:v>
                </c:pt>
                <c:pt idx="41">
                  <c:v>6.7266935011274684</c:v>
                </c:pt>
                <c:pt idx="42">
                  <c:v>6.8177265162194933</c:v>
                </c:pt>
                <c:pt idx="43">
                  <c:v>6.9087595313115191</c:v>
                </c:pt>
                <c:pt idx="44">
                  <c:v>6.999792546403544</c:v>
                </c:pt>
                <c:pt idx="45">
                  <c:v>7.0908255614955698</c:v>
                </c:pt>
                <c:pt idx="46">
                  <c:v>7.1818585765875955</c:v>
                </c:pt>
                <c:pt idx="47">
                  <c:v>7.2728915916796204</c:v>
                </c:pt>
                <c:pt idx="48">
                  <c:v>7.3639246067716462</c:v>
                </c:pt>
                <c:pt idx="49">
                  <c:v>7.4549576218636719</c:v>
                </c:pt>
                <c:pt idx="50">
                  <c:v>7.5459906369556968</c:v>
                </c:pt>
                <c:pt idx="51">
                  <c:v>7.6370236520477226</c:v>
                </c:pt>
                <c:pt idx="52">
                  <c:v>7.5389462655506563</c:v>
                </c:pt>
                <c:pt idx="53">
                  <c:v>7.6299792806426812</c:v>
                </c:pt>
                <c:pt idx="54">
                  <c:v>7.721012295734706</c:v>
                </c:pt>
                <c:pt idx="55">
                  <c:v>7.8120453108267327</c:v>
                </c:pt>
                <c:pt idx="56">
                  <c:v>7.9030783259187576</c:v>
                </c:pt>
                <c:pt idx="57">
                  <c:v>7.9941113410107825</c:v>
                </c:pt>
                <c:pt idx="58">
                  <c:v>8.0851443561028091</c:v>
                </c:pt>
                <c:pt idx="59">
                  <c:v>8.176177371194834</c:v>
                </c:pt>
                <c:pt idx="60">
                  <c:v>8.2672103862868589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65-4D6E-B869-AFC6197A943E}"/>
            </c:ext>
          </c:extLst>
        </c:ser>
        <c:ser>
          <c:idx val="2"/>
          <c:order val="2"/>
          <c:tx>
            <c:v>Lower Confidence Bound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'STEO Elec Pricing - Annual'!$A$2:$A$62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Annual'!$D$2:$D$62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 formatCode="0.00">
                  <c:v>5.7393879629964086</c:v>
                </c:pt>
                <c:pt idx="34" formatCode="0.00">
                  <c:v>5.5910164240658604</c:v>
                </c:pt>
                <c:pt idx="35" formatCode="0.00">
                  <c:v>5.5235721983909132</c:v>
                </c:pt>
                <c:pt idx="36" formatCode="0.00">
                  <c:v>5.4864104689923447</c:v>
                </c:pt>
                <c:pt idx="37" formatCode="0.00">
                  <c:v>5.4664346232289649</c:v>
                </c:pt>
                <c:pt idx="38" formatCode="0.00">
                  <c:v>5.4578756715392922</c:v>
                </c:pt>
                <c:pt idx="39" formatCode="0.00">
                  <c:v>5.4575871460187706</c:v>
                </c:pt>
                <c:pt idx="40" formatCode="0.00">
                  <c:v>5.4636305487247654</c:v>
                </c:pt>
                <c:pt idx="41" formatCode="0.00">
                  <c:v>5.4747122694922297</c:v>
                </c:pt>
                <c:pt idx="42" formatCode="0.00">
                  <c:v>5.489918642929875</c:v>
                </c:pt>
                <c:pt idx="43" formatCode="0.00">
                  <c:v>5.5085763307710129</c:v>
                </c:pt>
                <c:pt idx="44" formatCode="0.00">
                  <c:v>5.5301724139886668</c:v>
                </c:pt>
                <c:pt idx="45" formatCode="0.00">
                  <c:v>5.5543056777797588</c:v>
                </c:pt>
                <c:pt idx="46" formatCode="0.00">
                  <c:v>5.5806553906817582</c:v>
                </c:pt>
                <c:pt idx="47" formatCode="0.00">
                  <c:v>5.6089604659366286</c:v>
                </c:pt>
                <c:pt idx="48" formatCode="0.00">
                  <c:v>5.6390050758507346</c:v>
                </c:pt>
                <c:pt idx="49" formatCode="0.00">
                  <c:v>5.6706084344909771</c:v>
                </c:pt>
                <c:pt idx="50" formatCode="0.00">
                  <c:v>5.7036173622618227</c:v>
                </c:pt>
                <c:pt idx="51" formatCode="0.00">
                  <c:v>5.7379007598280847</c:v>
                </c:pt>
                <c:pt idx="52" formatCode="0.00">
                  <c:v>5.773345424799512</c:v>
                </c:pt>
                <c:pt idx="53" formatCode="0.00">
                  <c:v>5.8098528330881809</c:v>
                </c:pt>
                <c:pt idx="54" formatCode="0.00">
                  <c:v>5.8473366265102191</c:v>
                </c:pt>
                <c:pt idx="55" formatCode="0.00">
                  <c:v>5.8857206261974309</c:v>
                </c:pt>
                <c:pt idx="56" formatCode="0.00">
                  <c:v>5.9249372434260561</c:v>
                </c:pt>
                <c:pt idx="57" formatCode="0.00">
                  <c:v>5.9649261949305341</c:v>
                </c:pt>
                <c:pt idx="58" formatCode="0.00">
                  <c:v>6.005633454392731</c:v>
                </c:pt>
                <c:pt idx="59" formatCode="0.00">
                  <c:v>6.0470103891887881</c:v>
                </c:pt>
                <c:pt idx="60" formatCode="0.00">
                  <c:v>6.0890130439521384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65-4D6E-B869-AFC6197A943E}"/>
            </c:ext>
          </c:extLst>
        </c:ser>
        <c:ser>
          <c:idx val="3"/>
          <c:order val="3"/>
          <c:tx>
            <c:v>Upper Confidence Bound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'STEO Elec Pricing - Annual'!$A$2:$A$62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Annual'!$E$2:$E$62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 formatCode="0.00">
                  <c:v>6.2574707977861213</c:v>
                </c:pt>
                <c:pt idx="34" formatCode="0.00">
                  <c:v>6.5879083669007192</c:v>
                </c:pt>
                <c:pt idx="35" formatCode="0.00">
                  <c:v>6.837418622759718</c:v>
                </c:pt>
                <c:pt idx="36" formatCode="0.00">
                  <c:v>7.056646382342338</c:v>
                </c:pt>
                <c:pt idx="37" formatCode="0.00">
                  <c:v>7.2586882582897676</c:v>
                </c:pt>
                <c:pt idx="38" formatCode="0.00">
                  <c:v>7.4493132401634918</c:v>
                </c:pt>
                <c:pt idx="39" formatCode="0.00">
                  <c:v>7.6316677958680632</c:v>
                </c:pt>
                <c:pt idx="40" formatCode="0.00">
                  <c:v>7.80769042334612</c:v>
                </c:pt>
                <c:pt idx="41" formatCode="0.00">
                  <c:v>7.9786747327627072</c:v>
                </c:pt>
                <c:pt idx="42" formatCode="0.00">
                  <c:v>8.1455343895091108</c:v>
                </c:pt>
                <c:pt idx="43" formatCode="0.00">
                  <c:v>8.3089427318520244</c:v>
                </c:pt>
                <c:pt idx="44" formatCode="0.00">
                  <c:v>8.4694126788184203</c:v>
                </c:pt>
                <c:pt idx="45" formatCode="0.00">
                  <c:v>8.6273454452113807</c:v>
                </c:pt>
                <c:pt idx="46" formatCode="0.00">
                  <c:v>8.7830617624934337</c:v>
                </c:pt>
                <c:pt idx="47" formatCode="0.00">
                  <c:v>8.9368227174226131</c:v>
                </c:pt>
                <c:pt idx="48" formatCode="0.00">
                  <c:v>9.0888441376925577</c:v>
                </c:pt>
                <c:pt idx="49" formatCode="0.00">
                  <c:v>9.2393068092363659</c:v>
                </c:pt>
                <c:pt idx="50" formatCode="0.00">
                  <c:v>9.3883639116495718</c:v>
                </c:pt>
                <c:pt idx="51" formatCode="0.00">
                  <c:v>9.5361465442673605</c:v>
                </c:pt>
                <c:pt idx="52" formatCode="0.00">
                  <c:v>9.6827679094799848</c:v>
                </c:pt>
                <c:pt idx="53" formatCode="0.00">
                  <c:v>9.8283265313753656</c:v>
                </c:pt>
                <c:pt idx="54" formatCode="0.00">
                  <c:v>9.9729087681373763</c:v>
                </c:pt>
                <c:pt idx="55" formatCode="0.00">
                  <c:v>10.116590798634219</c:v>
                </c:pt>
                <c:pt idx="56" formatCode="0.00">
                  <c:v>10.259440211589643</c:v>
                </c:pt>
                <c:pt idx="57" formatCode="0.00">
                  <c:v>10.401517290269215</c:v>
                </c:pt>
                <c:pt idx="58" formatCode="0.00">
                  <c:v>10.542876060991071</c:v>
                </c:pt>
                <c:pt idx="59" formatCode="0.00">
                  <c:v>10.683565156379064</c:v>
                </c:pt>
                <c:pt idx="60" formatCode="0.00">
                  <c:v>10.823628531799763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65-4D6E-B869-AFC6197A943E}"/>
            </c:ext>
          </c:extLst>
        </c:ser>
        <c:ser>
          <c:idx val="0"/>
          <c:order val="4"/>
          <c:tx>
            <c:v>EIA STEO Electricity Industrial Price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Annual'!$A$2:$A$62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Annual'!$B$2:$B$62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5-4D6E-B869-AFC6197A9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888591"/>
        <c:axId val="583912431"/>
      </c:lineChart>
      <c:catAx>
        <c:axId val="31688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12431"/>
        <c:crosses val="autoZero"/>
        <c:auto val="1"/>
        <c:lblAlgn val="ctr"/>
        <c:lblOffset val="100"/>
        <c:tickLblSkip val="5"/>
        <c:noMultiLvlLbl val="0"/>
      </c:catAx>
      <c:valAx>
        <c:axId val="5839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Electricity Price (cents/kWh)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8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343884738016981"/>
          <c:y val="0.70745774157231045"/>
          <c:w val="0.83439227229428625"/>
          <c:h val="0.16577431532256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101304833696"/>
          <c:y val="5.4681018184550852E-2"/>
          <c:w val="0.81518503842595869"/>
          <c:h val="0.55355602266931681"/>
        </c:manualLayout>
      </c:layout>
      <c:lineChart>
        <c:grouping val="standard"/>
        <c:varyColors val="0"/>
        <c:ser>
          <c:idx val="3"/>
          <c:order val="0"/>
          <c:tx>
            <c:strRef>
              <c:f>'STEO Elec Pricing - Annual'!$E$1</c:f>
              <c:strCache>
                <c:ptCount val="1"/>
                <c:pt idx="0">
                  <c:v>Upper Confidence Bound(Electricity Industrial Price: Mountain cents per kilowatthour)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'STEO Elec Pricing - Annual'!$A$2:$A$62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Annual'!$E$2:$E$62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 formatCode="0.00">
                  <c:v>6.2574707977861213</c:v>
                </c:pt>
                <c:pt idx="34" formatCode="0.00">
                  <c:v>6.5879083669007192</c:v>
                </c:pt>
                <c:pt idx="35" formatCode="0.00">
                  <c:v>6.837418622759718</c:v>
                </c:pt>
                <c:pt idx="36" formatCode="0.00">
                  <c:v>7.056646382342338</c:v>
                </c:pt>
                <c:pt idx="37" formatCode="0.00">
                  <c:v>7.2586882582897676</c:v>
                </c:pt>
                <c:pt idx="38" formatCode="0.00">
                  <c:v>7.4493132401634918</c:v>
                </c:pt>
                <c:pt idx="39" formatCode="0.00">
                  <c:v>7.6316677958680632</c:v>
                </c:pt>
                <c:pt idx="40" formatCode="0.00">
                  <c:v>7.80769042334612</c:v>
                </c:pt>
                <c:pt idx="41" formatCode="0.00">
                  <c:v>7.9786747327627072</c:v>
                </c:pt>
                <c:pt idx="42" formatCode="0.00">
                  <c:v>8.1455343895091108</c:v>
                </c:pt>
                <c:pt idx="43" formatCode="0.00">
                  <c:v>8.3089427318520244</c:v>
                </c:pt>
                <c:pt idx="44" formatCode="0.00">
                  <c:v>8.4694126788184203</c:v>
                </c:pt>
                <c:pt idx="45" formatCode="0.00">
                  <c:v>8.6273454452113807</c:v>
                </c:pt>
                <c:pt idx="46" formatCode="0.00">
                  <c:v>8.7830617624934337</c:v>
                </c:pt>
                <c:pt idx="47" formatCode="0.00">
                  <c:v>8.9368227174226131</c:v>
                </c:pt>
                <c:pt idx="48" formatCode="0.00">
                  <c:v>9.0888441376925577</c:v>
                </c:pt>
                <c:pt idx="49" formatCode="0.00">
                  <c:v>9.2393068092363659</c:v>
                </c:pt>
                <c:pt idx="50" formatCode="0.00">
                  <c:v>9.3883639116495718</c:v>
                </c:pt>
                <c:pt idx="51" formatCode="0.00">
                  <c:v>9.5361465442673605</c:v>
                </c:pt>
                <c:pt idx="52" formatCode="0.00">
                  <c:v>9.6827679094799848</c:v>
                </c:pt>
                <c:pt idx="53" formatCode="0.00">
                  <c:v>9.8283265313753656</c:v>
                </c:pt>
                <c:pt idx="54" formatCode="0.00">
                  <c:v>9.9729087681373763</c:v>
                </c:pt>
                <c:pt idx="55" formatCode="0.00">
                  <c:v>10.116590798634219</c:v>
                </c:pt>
                <c:pt idx="56" formatCode="0.00">
                  <c:v>10.259440211589643</c:v>
                </c:pt>
                <c:pt idx="57" formatCode="0.00">
                  <c:v>10.401517290269215</c:v>
                </c:pt>
                <c:pt idx="58" formatCode="0.00">
                  <c:v>10.542876060991071</c:v>
                </c:pt>
                <c:pt idx="59" formatCode="0.00">
                  <c:v>10.683565156379064</c:v>
                </c:pt>
                <c:pt idx="60" formatCode="0.00">
                  <c:v>10.823628531799763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21-41DC-81BC-C9B16B3C7488}"/>
            </c:ext>
          </c:extLst>
        </c:ser>
        <c:ser>
          <c:idx val="2"/>
          <c:order val="1"/>
          <c:tx>
            <c:strRef>
              <c:f>'STEO Elec Pricing - Annual'!$D$1</c:f>
              <c:strCache>
                <c:ptCount val="1"/>
                <c:pt idx="0">
                  <c:v>Lower Confidence Bound(Electricity Industrial Price: Mountain cents per kilowatthour)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'STEO Elec Pricing - Annual'!$A$2:$A$62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Annual'!$D$2:$D$62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 formatCode="0.00">
                  <c:v>5.7393879629964086</c:v>
                </c:pt>
                <c:pt idx="34" formatCode="0.00">
                  <c:v>5.5910164240658604</c:v>
                </c:pt>
                <c:pt idx="35" formatCode="0.00">
                  <c:v>5.5235721983909132</c:v>
                </c:pt>
                <c:pt idx="36" formatCode="0.00">
                  <c:v>5.4864104689923447</c:v>
                </c:pt>
                <c:pt idx="37" formatCode="0.00">
                  <c:v>5.4664346232289649</c:v>
                </c:pt>
                <c:pt idx="38" formatCode="0.00">
                  <c:v>5.4578756715392922</c:v>
                </c:pt>
                <c:pt idx="39" formatCode="0.00">
                  <c:v>5.4575871460187706</c:v>
                </c:pt>
                <c:pt idx="40" formatCode="0.00">
                  <c:v>5.4636305487247654</c:v>
                </c:pt>
                <c:pt idx="41" formatCode="0.00">
                  <c:v>5.4747122694922297</c:v>
                </c:pt>
                <c:pt idx="42" formatCode="0.00">
                  <c:v>5.489918642929875</c:v>
                </c:pt>
                <c:pt idx="43" formatCode="0.00">
                  <c:v>5.5085763307710129</c:v>
                </c:pt>
                <c:pt idx="44" formatCode="0.00">
                  <c:v>5.5301724139886668</c:v>
                </c:pt>
                <c:pt idx="45" formatCode="0.00">
                  <c:v>5.5543056777797588</c:v>
                </c:pt>
                <c:pt idx="46" formatCode="0.00">
                  <c:v>5.5806553906817582</c:v>
                </c:pt>
                <c:pt idx="47" formatCode="0.00">
                  <c:v>5.6089604659366286</c:v>
                </c:pt>
                <c:pt idx="48" formatCode="0.00">
                  <c:v>5.6390050758507346</c:v>
                </c:pt>
                <c:pt idx="49" formatCode="0.00">
                  <c:v>5.6706084344909771</c:v>
                </c:pt>
                <c:pt idx="50" formatCode="0.00">
                  <c:v>5.7036173622618227</c:v>
                </c:pt>
                <c:pt idx="51" formatCode="0.00">
                  <c:v>5.7379007598280847</c:v>
                </c:pt>
                <c:pt idx="52" formatCode="0.00">
                  <c:v>5.773345424799512</c:v>
                </c:pt>
                <c:pt idx="53" formatCode="0.00">
                  <c:v>5.8098528330881809</c:v>
                </c:pt>
                <c:pt idx="54" formatCode="0.00">
                  <c:v>5.8473366265102191</c:v>
                </c:pt>
                <c:pt idx="55" formatCode="0.00">
                  <c:v>5.8857206261974309</c:v>
                </c:pt>
                <c:pt idx="56" formatCode="0.00">
                  <c:v>5.9249372434260561</c:v>
                </c:pt>
                <c:pt idx="57" formatCode="0.00">
                  <c:v>5.9649261949305341</c:v>
                </c:pt>
                <c:pt idx="58" formatCode="0.00">
                  <c:v>6.005633454392731</c:v>
                </c:pt>
                <c:pt idx="59" formatCode="0.00">
                  <c:v>6.0470103891887881</c:v>
                </c:pt>
                <c:pt idx="60" formatCode="0.00">
                  <c:v>6.0890130439521384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21-41DC-81BC-C9B16B3C7488}"/>
            </c:ext>
          </c:extLst>
        </c:ser>
        <c:ser>
          <c:idx val="1"/>
          <c:order val="2"/>
          <c:tx>
            <c:strRef>
              <c:f>'STEO Elec Pricing - Annual'!$C$1</c:f>
              <c:strCache>
                <c:ptCount val="1"/>
                <c:pt idx="0">
                  <c:v>Forecast(Electricity Industrial Price: Mountain cents per kilowatthour)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Annual'!$A$2:$A$62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Annual'!$C$2:$C$62</c:f>
              <c:numCache>
                <c:formatCode>0.0000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  <c:pt idx="33">
                  <c:v>5.9984293803912649</c:v>
                </c:pt>
                <c:pt idx="34">
                  <c:v>6.0894623954832898</c:v>
                </c:pt>
                <c:pt idx="35">
                  <c:v>6.1804954105753156</c:v>
                </c:pt>
                <c:pt idx="36">
                  <c:v>6.2715284256673414</c:v>
                </c:pt>
                <c:pt idx="37">
                  <c:v>6.3625614407593662</c:v>
                </c:pt>
                <c:pt idx="38">
                  <c:v>6.453594455851392</c:v>
                </c:pt>
                <c:pt idx="39">
                  <c:v>6.5446274709434169</c:v>
                </c:pt>
                <c:pt idx="40">
                  <c:v>6.6356604860354427</c:v>
                </c:pt>
                <c:pt idx="41">
                  <c:v>6.7266935011274684</c:v>
                </c:pt>
                <c:pt idx="42">
                  <c:v>6.8177265162194933</c:v>
                </c:pt>
                <c:pt idx="43">
                  <c:v>6.9087595313115191</c:v>
                </c:pt>
                <c:pt idx="44">
                  <c:v>6.999792546403544</c:v>
                </c:pt>
                <c:pt idx="45">
                  <c:v>7.0908255614955698</c:v>
                </c:pt>
                <c:pt idx="46">
                  <c:v>7.1818585765875955</c:v>
                </c:pt>
                <c:pt idx="47">
                  <c:v>7.2728915916796204</c:v>
                </c:pt>
                <c:pt idx="48">
                  <c:v>7.3639246067716462</c:v>
                </c:pt>
                <c:pt idx="49">
                  <c:v>7.4549576218636719</c:v>
                </c:pt>
                <c:pt idx="50">
                  <c:v>7.5459906369556968</c:v>
                </c:pt>
                <c:pt idx="51">
                  <c:v>7.6370236520477226</c:v>
                </c:pt>
                <c:pt idx="52">
                  <c:v>7.7280566671397484</c:v>
                </c:pt>
                <c:pt idx="53">
                  <c:v>7.8190896822317733</c:v>
                </c:pt>
                <c:pt idx="54">
                  <c:v>7.9101226973237981</c:v>
                </c:pt>
                <c:pt idx="55">
                  <c:v>8.0011557124158248</c:v>
                </c:pt>
                <c:pt idx="56">
                  <c:v>8.0921887275078497</c:v>
                </c:pt>
                <c:pt idx="57">
                  <c:v>8.1832217425998746</c:v>
                </c:pt>
                <c:pt idx="58">
                  <c:v>8.2742547576919012</c:v>
                </c:pt>
                <c:pt idx="59">
                  <c:v>8.3652877727839261</c:v>
                </c:pt>
                <c:pt idx="60">
                  <c:v>8.456320787875951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1-41DC-81BC-C9B16B3C7488}"/>
            </c:ext>
          </c:extLst>
        </c:ser>
        <c:ser>
          <c:idx val="0"/>
          <c:order val="3"/>
          <c:tx>
            <c:strRef>
              <c:f>'STEO Elec Pricing - Annual'!$B$1</c:f>
              <c:strCache>
                <c:ptCount val="1"/>
                <c:pt idx="0">
                  <c:v>Electricity Industrial Price: Mountain cents per kilowatthour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Annual'!$A$2:$A$62</c:f>
              <c:numCache>
                <c:formatCode>0.00</c:formatCode>
                <c:ptCount val="6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  <c:pt idx="36">
                  <c:v>2026</c:v>
                </c:pt>
                <c:pt idx="37">
                  <c:v>2027</c:v>
                </c:pt>
                <c:pt idx="38">
                  <c:v>2028</c:v>
                </c:pt>
                <c:pt idx="39">
                  <c:v>2029</c:v>
                </c:pt>
                <c:pt idx="40">
                  <c:v>2030</c:v>
                </c:pt>
                <c:pt idx="41">
                  <c:v>2031</c:v>
                </c:pt>
                <c:pt idx="42">
                  <c:v>2032</c:v>
                </c:pt>
                <c:pt idx="43">
                  <c:v>2033</c:v>
                </c:pt>
                <c:pt idx="44">
                  <c:v>2034</c:v>
                </c:pt>
                <c:pt idx="45">
                  <c:v>2035</c:v>
                </c:pt>
                <c:pt idx="46">
                  <c:v>2036</c:v>
                </c:pt>
                <c:pt idx="47">
                  <c:v>2037</c:v>
                </c:pt>
                <c:pt idx="48">
                  <c:v>2038</c:v>
                </c:pt>
                <c:pt idx="49">
                  <c:v>2039</c:v>
                </c:pt>
                <c:pt idx="50">
                  <c:v>2040</c:v>
                </c:pt>
                <c:pt idx="51">
                  <c:v>2041</c:v>
                </c:pt>
                <c:pt idx="52">
                  <c:v>2042</c:v>
                </c:pt>
                <c:pt idx="53">
                  <c:v>2043</c:v>
                </c:pt>
                <c:pt idx="54">
                  <c:v>2044</c:v>
                </c:pt>
                <c:pt idx="55">
                  <c:v>2045</c:v>
                </c:pt>
                <c:pt idx="56">
                  <c:v>2046</c:v>
                </c:pt>
                <c:pt idx="57">
                  <c:v>2047</c:v>
                </c:pt>
                <c:pt idx="58">
                  <c:v>2048</c:v>
                </c:pt>
                <c:pt idx="59">
                  <c:v>2049</c:v>
                </c:pt>
                <c:pt idx="60">
                  <c:v>2050</c:v>
                </c:pt>
              </c:numCache>
            </c:numRef>
          </c:cat>
          <c:val>
            <c:numRef>
              <c:f>'STEO Elec Pricing - Annual'!$B$2:$B$62</c:f>
              <c:numCache>
                <c:formatCode>General</c:formatCode>
                <c:ptCount val="61"/>
                <c:pt idx="0">
                  <c:v>3.97</c:v>
                </c:pt>
                <c:pt idx="1">
                  <c:v>4.0599999999999996</c:v>
                </c:pt>
                <c:pt idx="2">
                  <c:v>4.04</c:v>
                </c:pt>
                <c:pt idx="3">
                  <c:v>4.1900000000000004</c:v>
                </c:pt>
                <c:pt idx="4">
                  <c:v>4.16</c:v>
                </c:pt>
                <c:pt idx="5">
                  <c:v>4.12</c:v>
                </c:pt>
                <c:pt idx="6">
                  <c:v>3.94</c:v>
                </c:pt>
                <c:pt idx="7">
                  <c:v>3.9</c:v>
                </c:pt>
                <c:pt idx="8">
                  <c:v>3.83</c:v>
                </c:pt>
                <c:pt idx="9">
                  <c:v>3.76</c:v>
                </c:pt>
                <c:pt idx="10">
                  <c:v>3.81</c:v>
                </c:pt>
                <c:pt idx="11">
                  <c:v>4.49</c:v>
                </c:pt>
                <c:pt idx="12">
                  <c:v>4.49</c:v>
                </c:pt>
                <c:pt idx="13">
                  <c:v>4.74</c:v>
                </c:pt>
                <c:pt idx="14">
                  <c:v>4.66</c:v>
                </c:pt>
                <c:pt idx="15">
                  <c:v>4.8600000000000003</c:v>
                </c:pt>
                <c:pt idx="16">
                  <c:v>5.29</c:v>
                </c:pt>
                <c:pt idx="17">
                  <c:v>5.33</c:v>
                </c:pt>
                <c:pt idx="18">
                  <c:v>5.57</c:v>
                </c:pt>
                <c:pt idx="19">
                  <c:v>5.6</c:v>
                </c:pt>
                <c:pt idx="20">
                  <c:v>5.7</c:v>
                </c:pt>
                <c:pt idx="21">
                  <c:v>5.56</c:v>
                </c:pt>
                <c:pt idx="22">
                  <c:v>5.64</c:v>
                </c:pt>
                <c:pt idx="23">
                  <c:v>5.91</c:v>
                </c:pt>
                <c:pt idx="24">
                  <c:v>6.21</c:v>
                </c:pt>
                <c:pt idx="25">
                  <c:v>6.24</c:v>
                </c:pt>
                <c:pt idx="26">
                  <c:v>5.88</c:v>
                </c:pt>
                <c:pt idx="27">
                  <c:v>6.13</c:v>
                </c:pt>
                <c:pt idx="28">
                  <c:v>6.14</c:v>
                </c:pt>
                <c:pt idx="29">
                  <c:v>6.17</c:v>
                </c:pt>
                <c:pt idx="30">
                  <c:v>5.73</c:v>
                </c:pt>
                <c:pt idx="31">
                  <c:v>5.98</c:v>
                </c:pt>
                <c:pt idx="3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1-41DC-81BC-C9B16B3C7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888591"/>
        <c:axId val="583912431"/>
      </c:lineChart>
      <c:catAx>
        <c:axId val="31688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12431"/>
        <c:crosses val="autoZero"/>
        <c:auto val="1"/>
        <c:lblAlgn val="ctr"/>
        <c:lblOffset val="100"/>
        <c:tickLblSkip val="5"/>
        <c:noMultiLvlLbl val="0"/>
      </c:catAx>
      <c:valAx>
        <c:axId val="5839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Electricity Price (cents/kWh)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8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170494313210836E-2"/>
          <c:y val="0.730524867915059"/>
          <c:w val="0.83270578156897057"/>
          <c:h val="0.237642403501509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709381941957479E-2"/>
          <c:y val="5.4681018184550852E-2"/>
          <c:w val="0.84083656610560809"/>
          <c:h val="0.50647395870314715"/>
        </c:manualLayout>
      </c:layout>
      <c:lineChart>
        <c:grouping val="standard"/>
        <c:varyColors val="0"/>
        <c:ser>
          <c:idx val="0"/>
          <c:order val="0"/>
          <c:tx>
            <c:strRef>
              <c:f>'STEO Elec Pricing - Seasonal'!$B$1</c:f>
              <c:strCache>
                <c:ptCount val="1"/>
                <c:pt idx="0">
                  <c:v>Electricity Industrial Price: Mountain cents per kilowatthour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Seasonal'!$A$2:$A$242</c:f>
              <c:numCache>
                <c:formatCode>0.00</c:formatCode>
                <c:ptCount val="241"/>
                <c:pt idx="0">
                  <c:v>1990</c:v>
                </c:pt>
                <c:pt idx="1">
                  <c:v>1990.25</c:v>
                </c:pt>
                <c:pt idx="2">
                  <c:v>1990.5</c:v>
                </c:pt>
                <c:pt idx="3">
                  <c:v>1990.75</c:v>
                </c:pt>
                <c:pt idx="4">
                  <c:v>1991</c:v>
                </c:pt>
                <c:pt idx="5">
                  <c:v>1991.25</c:v>
                </c:pt>
                <c:pt idx="6">
                  <c:v>1991.5</c:v>
                </c:pt>
                <c:pt idx="7">
                  <c:v>1991.75</c:v>
                </c:pt>
                <c:pt idx="8">
                  <c:v>1992</c:v>
                </c:pt>
                <c:pt idx="9">
                  <c:v>1992.25</c:v>
                </c:pt>
                <c:pt idx="10">
                  <c:v>1992.5</c:v>
                </c:pt>
                <c:pt idx="11">
                  <c:v>1992.75</c:v>
                </c:pt>
                <c:pt idx="12">
                  <c:v>1993</c:v>
                </c:pt>
                <c:pt idx="13">
                  <c:v>1993.25</c:v>
                </c:pt>
                <c:pt idx="14">
                  <c:v>1993.5</c:v>
                </c:pt>
                <c:pt idx="15">
                  <c:v>1993.75</c:v>
                </c:pt>
                <c:pt idx="16">
                  <c:v>1994</c:v>
                </c:pt>
                <c:pt idx="17">
                  <c:v>1994.25</c:v>
                </c:pt>
                <c:pt idx="18">
                  <c:v>1994.5</c:v>
                </c:pt>
                <c:pt idx="19">
                  <c:v>1994.75</c:v>
                </c:pt>
                <c:pt idx="20">
                  <c:v>1995</c:v>
                </c:pt>
                <c:pt idx="21">
                  <c:v>1995.25</c:v>
                </c:pt>
                <c:pt idx="22">
                  <c:v>1995.5</c:v>
                </c:pt>
                <c:pt idx="23">
                  <c:v>1995.75</c:v>
                </c:pt>
                <c:pt idx="24">
                  <c:v>1996</c:v>
                </c:pt>
                <c:pt idx="25">
                  <c:v>1996.25</c:v>
                </c:pt>
                <c:pt idx="26">
                  <c:v>1996.5</c:v>
                </c:pt>
                <c:pt idx="27">
                  <c:v>1996.75</c:v>
                </c:pt>
                <c:pt idx="28">
                  <c:v>1997</c:v>
                </c:pt>
                <c:pt idx="29">
                  <c:v>1997.25</c:v>
                </c:pt>
                <c:pt idx="30">
                  <c:v>1997.5</c:v>
                </c:pt>
                <c:pt idx="31">
                  <c:v>1997.75</c:v>
                </c:pt>
                <c:pt idx="32">
                  <c:v>1998</c:v>
                </c:pt>
                <c:pt idx="33">
                  <c:v>1998.25</c:v>
                </c:pt>
                <c:pt idx="34">
                  <c:v>1998.5</c:v>
                </c:pt>
                <c:pt idx="35">
                  <c:v>1998.75</c:v>
                </c:pt>
                <c:pt idx="36">
                  <c:v>1999</c:v>
                </c:pt>
                <c:pt idx="37">
                  <c:v>1999.25</c:v>
                </c:pt>
                <c:pt idx="38">
                  <c:v>1999.5</c:v>
                </c:pt>
                <c:pt idx="39">
                  <c:v>1999.75</c:v>
                </c:pt>
                <c:pt idx="40">
                  <c:v>2000</c:v>
                </c:pt>
                <c:pt idx="41">
                  <c:v>2000.25</c:v>
                </c:pt>
                <c:pt idx="42">
                  <c:v>2000.5</c:v>
                </c:pt>
                <c:pt idx="43">
                  <c:v>2000.75</c:v>
                </c:pt>
                <c:pt idx="44">
                  <c:v>2001</c:v>
                </c:pt>
                <c:pt idx="45">
                  <c:v>2001.25</c:v>
                </c:pt>
                <c:pt idx="46">
                  <c:v>2001.5</c:v>
                </c:pt>
                <c:pt idx="47">
                  <c:v>2001.75</c:v>
                </c:pt>
                <c:pt idx="48">
                  <c:v>2002</c:v>
                </c:pt>
                <c:pt idx="49">
                  <c:v>2002.25</c:v>
                </c:pt>
                <c:pt idx="50">
                  <c:v>2002.5</c:v>
                </c:pt>
                <c:pt idx="51">
                  <c:v>2002.75</c:v>
                </c:pt>
                <c:pt idx="52">
                  <c:v>2003</c:v>
                </c:pt>
                <c:pt idx="53">
                  <c:v>2003.25</c:v>
                </c:pt>
                <c:pt idx="54">
                  <c:v>2003.5</c:v>
                </c:pt>
                <c:pt idx="55">
                  <c:v>2003.75</c:v>
                </c:pt>
                <c:pt idx="56">
                  <c:v>2004</c:v>
                </c:pt>
                <c:pt idx="57">
                  <c:v>2004.25</c:v>
                </c:pt>
                <c:pt idx="58">
                  <c:v>2004.5</c:v>
                </c:pt>
                <c:pt idx="59">
                  <c:v>2004.75</c:v>
                </c:pt>
                <c:pt idx="60">
                  <c:v>2005</c:v>
                </c:pt>
                <c:pt idx="61">
                  <c:v>2005.25</c:v>
                </c:pt>
                <c:pt idx="62">
                  <c:v>2005.5</c:v>
                </c:pt>
                <c:pt idx="63">
                  <c:v>2005.75</c:v>
                </c:pt>
                <c:pt idx="64">
                  <c:v>2006</c:v>
                </c:pt>
                <c:pt idx="65">
                  <c:v>2006.25</c:v>
                </c:pt>
                <c:pt idx="66">
                  <c:v>2006.5</c:v>
                </c:pt>
                <c:pt idx="67">
                  <c:v>2006.75</c:v>
                </c:pt>
                <c:pt idx="68">
                  <c:v>2007</c:v>
                </c:pt>
                <c:pt idx="69">
                  <c:v>2007.25</c:v>
                </c:pt>
                <c:pt idx="70">
                  <c:v>2007.5</c:v>
                </c:pt>
                <c:pt idx="71">
                  <c:v>2007.75</c:v>
                </c:pt>
                <c:pt idx="72">
                  <c:v>2008</c:v>
                </c:pt>
                <c:pt idx="73">
                  <c:v>2008.25</c:v>
                </c:pt>
                <c:pt idx="74">
                  <c:v>2008.5</c:v>
                </c:pt>
                <c:pt idx="75">
                  <c:v>2008.75</c:v>
                </c:pt>
                <c:pt idx="76">
                  <c:v>2009</c:v>
                </c:pt>
                <c:pt idx="77">
                  <c:v>2009.25</c:v>
                </c:pt>
                <c:pt idx="78">
                  <c:v>2009.5</c:v>
                </c:pt>
                <c:pt idx="79">
                  <c:v>2009.75</c:v>
                </c:pt>
                <c:pt idx="80">
                  <c:v>2010</c:v>
                </c:pt>
                <c:pt idx="81">
                  <c:v>2010.25</c:v>
                </c:pt>
                <c:pt idx="82">
                  <c:v>2010.5</c:v>
                </c:pt>
                <c:pt idx="83">
                  <c:v>2010.75</c:v>
                </c:pt>
                <c:pt idx="84">
                  <c:v>2011</c:v>
                </c:pt>
                <c:pt idx="85">
                  <c:v>2011.25</c:v>
                </c:pt>
                <c:pt idx="86">
                  <c:v>2011.5</c:v>
                </c:pt>
                <c:pt idx="87">
                  <c:v>2011.75</c:v>
                </c:pt>
                <c:pt idx="88">
                  <c:v>2012</c:v>
                </c:pt>
                <c:pt idx="89">
                  <c:v>2012.25</c:v>
                </c:pt>
                <c:pt idx="90">
                  <c:v>2012.5</c:v>
                </c:pt>
                <c:pt idx="91">
                  <c:v>2012.75</c:v>
                </c:pt>
                <c:pt idx="92">
                  <c:v>2013</c:v>
                </c:pt>
                <c:pt idx="93">
                  <c:v>2013.25</c:v>
                </c:pt>
                <c:pt idx="94">
                  <c:v>2013.5</c:v>
                </c:pt>
                <c:pt idx="95">
                  <c:v>2013.75</c:v>
                </c:pt>
                <c:pt idx="96">
                  <c:v>2014</c:v>
                </c:pt>
                <c:pt idx="97">
                  <c:v>2014.25</c:v>
                </c:pt>
                <c:pt idx="98">
                  <c:v>2014.5</c:v>
                </c:pt>
                <c:pt idx="99">
                  <c:v>2014.75</c:v>
                </c:pt>
                <c:pt idx="100">
                  <c:v>2015</c:v>
                </c:pt>
                <c:pt idx="101">
                  <c:v>2015.25</c:v>
                </c:pt>
                <c:pt idx="102">
                  <c:v>2015.5</c:v>
                </c:pt>
                <c:pt idx="103">
                  <c:v>2015.75</c:v>
                </c:pt>
                <c:pt idx="104">
                  <c:v>2016</c:v>
                </c:pt>
                <c:pt idx="105">
                  <c:v>2016.25</c:v>
                </c:pt>
                <c:pt idx="106">
                  <c:v>2016.5</c:v>
                </c:pt>
                <c:pt idx="107">
                  <c:v>2016.75</c:v>
                </c:pt>
                <c:pt idx="108">
                  <c:v>2017</c:v>
                </c:pt>
                <c:pt idx="109">
                  <c:v>2017.25</c:v>
                </c:pt>
                <c:pt idx="110">
                  <c:v>2017.5</c:v>
                </c:pt>
                <c:pt idx="111">
                  <c:v>2017.75</c:v>
                </c:pt>
                <c:pt idx="112">
                  <c:v>2018</c:v>
                </c:pt>
                <c:pt idx="113">
                  <c:v>2018.25</c:v>
                </c:pt>
                <c:pt idx="114">
                  <c:v>2018.5</c:v>
                </c:pt>
                <c:pt idx="115">
                  <c:v>2018.75</c:v>
                </c:pt>
                <c:pt idx="116">
                  <c:v>2019</c:v>
                </c:pt>
                <c:pt idx="117">
                  <c:v>2019.25</c:v>
                </c:pt>
                <c:pt idx="118">
                  <c:v>2019.5</c:v>
                </c:pt>
                <c:pt idx="119">
                  <c:v>2019.75</c:v>
                </c:pt>
                <c:pt idx="120">
                  <c:v>2020</c:v>
                </c:pt>
                <c:pt idx="121">
                  <c:v>2020.25</c:v>
                </c:pt>
                <c:pt idx="122">
                  <c:v>2020.5</c:v>
                </c:pt>
                <c:pt idx="123">
                  <c:v>2020.75</c:v>
                </c:pt>
                <c:pt idx="124">
                  <c:v>2021</c:v>
                </c:pt>
                <c:pt idx="125">
                  <c:v>2021.25</c:v>
                </c:pt>
                <c:pt idx="126">
                  <c:v>2021.5</c:v>
                </c:pt>
                <c:pt idx="127">
                  <c:v>2021.75</c:v>
                </c:pt>
                <c:pt idx="128">
                  <c:v>2022</c:v>
                </c:pt>
                <c:pt idx="129">
                  <c:v>2022.25</c:v>
                </c:pt>
                <c:pt idx="130">
                  <c:v>2022.5</c:v>
                </c:pt>
                <c:pt idx="131">
                  <c:v>2022.75</c:v>
                </c:pt>
                <c:pt idx="132">
                  <c:v>2023</c:v>
                </c:pt>
                <c:pt idx="133">
                  <c:v>2023.25</c:v>
                </c:pt>
                <c:pt idx="134">
                  <c:v>2023.5</c:v>
                </c:pt>
                <c:pt idx="135">
                  <c:v>2023.75</c:v>
                </c:pt>
                <c:pt idx="136">
                  <c:v>2024</c:v>
                </c:pt>
                <c:pt idx="137">
                  <c:v>2024.25</c:v>
                </c:pt>
                <c:pt idx="138">
                  <c:v>2024.5</c:v>
                </c:pt>
                <c:pt idx="139">
                  <c:v>2024.75</c:v>
                </c:pt>
                <c:pt idx="140">
                  <c:v>2025</c:v>
                </c:pt>
                <c:pt idx="141">
                  <c:v>2025.25</c:v>
                </c:pt>
                <c:pt idx="142">
                  <c:v>2025.5</c:v>
                </c:pt>
                <c:pt idx="143">
                  <c:v>2025.75</c:v>
                </c:pt>
                <c:pt idx="144">
                  <c:v>2026</c:v>
                </c:pt>
                <c:pt idx="145">
                  <c:v>2026.25</c:v>
                </c:pt>
                <c:pt idx="146">
                  <c:v>2026.5</c:v>
                </c:pt>
                <c:pt idx="147">
                  <c:v>2026.75</c:v>
                </c:pt>
                <c:pt idx="148">
                  <c:v>2027</c:v>
                </c:pt>
                <c:pt idx="149">
                  <c:v>2027.25</c:v>
                </c:pt>
                <c:pt idx="150">
                  <c:v>2027.5</c:v>
                </c:pt>
                <c:pt idx="151">
                  <c:v>2027.75</c:v>
                </c:pt>
                <c:pt idx="152">
                  <c:v>2028</c:v>
                </c:pt>
                <c:pt idx="153">
                  <c:v>2028.25</c:v>
                </c:pt>
                <c:pt idx="154">
                  <c:v>2028.5</c:v>
                </c:pt>
                <c:pt idx="155">
                  <c:v>2028.75</c:v>
                </c:pt>
                <c:pt idx="156">
                  <c:v>2029</c:v>
                </c:pt>
                <c:pt idx="157">
                  <c:v>2029.25</c:v>
                </c:pt>
                <c:pt idx="158">
                  <c:v>2029.5</c:v>
                </c:pt>
                <c:pt idx="159">
                  <c:v>2029.75</c:v>
                </c:pt>
                <c:pt idx="160">
                  <c:v>2030</c:v>
                </c:pt>
                <c:pt idx="161">
                  <c:v>2030.25</c:v>
                </c:pt>
                <c:pt idx="162">
                  <c:v>2030.5</c:v>
                </c:pt>
                <c:pt idx="163">
                  <c:v>2030.75</c:v>
                </c:pt>
                <c:pt idx="164">
                  <c:v>2031</c:v>
                </c:pt>
                <c:pt idx="165">
                  <c:v>2031.25</c:v>
                </c:pt>
                <c:pt idx="166">
                  <c:v>2031.5</c:v>
                </c:pt>
                <c:pt idx="167">
                  <c:v>2031.75</c:v>
                </c:pt>
                <c:pt idx="168">
                  <c:v>2032</c:v>
                </c:pt>
                <c:pt idx="169">
                  <c:v>2032.25</c:v>
                </c:pt>
                <c:pt idx="170">
                  <c:v>2032.5</c:v>
                </c:pt>
                <c:pt idx="171">
                  <c:v>2032.75</c:v>
                </c:pt>
                <c:pt idx="172">
                  <c:v>2033</c:v>
                </c:pt>
                <c:pt idx="173">
                  <c:v>2033.25</c:v>
                </c:pt>
                <c:pt idx="174">
                  <c:v>2033.5</c:v>
                </c:pt>
                <c:pt idx="175">
                  <c:v>2033.75</c:v>
                </c:pt>
                <c:pt idx="176">
                  <c:v>2034</c:v>
                </c:pt>
                <c:pt idx="177">
                  <c:v>2034.25</c:v>
                </c:pt>
                <c:pt idx="178">
                  <c:v>2034.5</c:v>
                </c:pt>
                <c:pt idx="179">
                  <c:v>2034.75</c:v>
                </c:pt>
                <c:pt idx="180">
                  <c:v>2035</c:v>
                </c:pt>
                <c:pt idx="181">
                  <c:v>2035.25</c:v>
                </c:pt>
                <c:pt idx="182">
                  <c:v>2035.5</c:v>
                </c:pt>
                <c:pt idx="183">
                  <c:v>2035.75</c:v>
                </c:pt>
                <c:pt idx="184">
                  <c:v>2036</c:v>
                </c:pt>
                <c:pt idx="185">
                  <c:v>2036.25</c:v>
                </c:pt>
                <c:pt idx="186">
                  <c:v>2036.5</c:v>
                </c:pt>
                <c:pt idx="187">
                  <c:v>2036.75</c:v>
                </c:pt>
                <c:pt idx="188">
                  <c:v>2037</c:v>
                </c:pt>
                <c:pt idx="189">
                  <c:v>2037.25</c:v>
                </c:pt>
                <c:pt idx="190">
                  <c:v>2037.5</c:v>
                </c:pt>
                <c:pt idx="191">
                  <c:v>2037.75</c:v>
                </c:pt>
                <c:pt idx="192">
                  <c:v>2038</c:v>
                </c:pt>
                <c:pt idx="193">
                  <c:v>2038.25</c:v>
                </c:pt>
                <c:pt idx="194">
                  <c:v>2038.5</c:v>
                </c:pt>
                <c:pt idx="195">
                  <c:v>2038.75</c:v>
                </c:pt>
                <c:pt idx="196">
                  <c:v>2039</c:v>
                </c:pt>
                <c:pt idx="197">
                  <c:v>2039.25</c:v>
                </c:pt>
                <c:pt idx="198">
                  <c:v>2039.5</c:v>
                </c:pt>
                <c:pt idx="199">
                  <c:v>2039.75</c:v>
                </c:pt>
                <c:pt idx="200">
                  <c:v>2040</c:v>
                </c:pt>
                <c:pt idx="201">
                  <c:v>2040.25</c:v>
                </c:pt>
                <c:pt idx="202">
                  <c:v>2040.5</c:v>
                </c:pt>
                <c:pt idx="203">
                  <c:v>2040.75</c:v>
                </c:pt>
                <c:pt idx="204">
                  <c:v>2041</c:v>
                </c:pt>
                <c:pt idx="205">
                  <c:v>2041.25</c:v>
                </c:pt>
                <c:pt idx="206">
                  <c:v>2041.5</c:v>
                </c:pt>
                <c:pt idx="207">
                  <c:v>2041.75</c:v>
                </c:pt>
                <c:pt idx="208">
                  <c:v>2042</c:v>
                </c:pt>
                <c:pt idx="209">
                  <c:v>2042.25</c:v>
                </c:pt>
                <c:pt idx="210">
                  <c:v>2042.5</c:v>
                </c:pt>
                <c:pt idx="211">
                  <c:v>2042.75</c:v>
                </c:pt>
                <c:pt idx="212">
                  <c:v>2043</c:v>
                </c:pt>
                <c:pt idx="213">
                  <c:v>2043.25</c:v>
                </c:pt>
                <c:pt idx="214">
                  <c:v>2043.5</c:v>
                </c:pt>
                <c:pt idx="215">
                  <c:v>2043.75</c:v>
                </c:pt>
                <c:pt idx="216">
                  <c:v>2044</c:v>
                </c:pt>
                <c:pt idx="217">
                  <c:v>2044.25</c:v>
                </c:pt>
                <c:pt idx="218">
                  <c:v>2044.5</c:v>
                </c:pt>
                <c:pt idx="219">
                  <c:v>2044.75</c:v>
                </c:pt>
                <c:pt idx="220">
                  <c:v>2045</c:v>
                </c:pt>
                <c:pt idx="221">
                  <c:v>2045.25</c:v>
                </c:pt>
                <c:pt idx="222">
                  <c:v>2045.5</c:v>
                </c:pt>
                <c:pt idx="223">
                  <c:v>2045.75</c:v>
                </c:pt>
                <c:pt idx="224">
                  <c:v>2046</c:v>
                </c:pt>
                <c:pt idx="225">
                  <c:v>2046.25</c:v>
                </c:pt>
                <c:pt idx="226">
                  <c:v>2046.5</c:v>
                </c:pt>
                <c:pt idx="227">
                  <c:v>2046.75</c:v>
                </c:pt>
                <c:pt idx="228">
                  <c:v>2047</c:v>
                </c:pt>
                <c:pt idx="229">
                  <c:v>2047.25</c:v>
                </c:pt>
                <c:pt idx="230">
                  <c:v>2047.5</c:v>
                </c:pt>
                <c:pt idx="231">
                  <c:v>2047.75</c:v>
                </c:pt>
                <c:pt idx="232">
                  <c:v>2048</c:v>
                </c:pt>
                <c:pt idx="233">
                  <c:v>2048.25</c:v>
                </c:pt>
                <c:pt idx="234">
                  <c:v>2048.5</c:v>
                </c:pt>
                <c:pt idx="235">
                  <c:v>2048.75</c:v>
                </c:pt>
                <c:pt idx="236">
                  <c:v>2049</c:v>
                </c:pt>
                <c:pt idx="237">
                  <c:v>2049.25</c:v>
                </c:pt>
                <c:pt idx="238">
                  <c:v>2049.5</c:v>
                </c:pt>
                <c:pt idx="239">
                  <c:v>2049.75</c:v>
                </c:pt>
                <c:pt idx="240">
                  <c:v>2050</c:v>
                </c:pt>
              </c:numCache>
            </c:numRef>
          </c:cat>
          <c:val>
            <c:numRef>
              <c:f>'STEO Elec Pricing - Seasonal'!$B$2:$B$242</c:f>
              <c:numCache>
                <c:formatCode>General</c:formatCode>
                <c:ptCount val="241"/>
                <c:pt idx="0">
                  <c:v>3.97</c:v>
                </c:pt>
                <c:pt idx="1">
                  <c:v>4.09</c:v>
                </c:pt>
                <c:pt idx="2">
                  <c:v>4.3</c:v>
                </c:pt>
                <c:pt idx="3">
                  <c:v>4.03</c:v>
                </c:pt>
                <c:pt idx="4">
                  <c:v>4.0599999999999996</c:v>
                </c:pt>
                <c:pt idx="5">
                  <c:v>4.1399999999999997</c:v>
                </c:pt>
                <c:pt idx="6">
                  <c:v>4.34</c:v>
                </c:pt>
                <c:pt idx="7">
                  <c:v>4.12</c:v>
                </c:pt>
                <c:pt idx="8">
                  <c:v>4.04</c:v>
                </c:pt>
                <c:pt idx="9">
                  <c:v>4.13</c:v>
                </c:pt>
                <c:pt idx="10">
                  <c:v>4.47</c:v>
                </c:pt>
                <c:pt idx="11">
                  <c:v>4.17</c:v>
                </c:pt>
                <c:pt idx="12">
                  <c:v>4.1900000000000004</c:v>
                </c:pt>
                <c:pt idx="13">
                  <c:v>4.2300000000000004</c:v>
                </c:pt>
                <c:pt idx="14">
                  <c:v>4.5599999999999996</c:v>
                </c:pt>
                <c:pt idx="15">
                  <c:v>4.2</c:v>
                </c:pt>
                <c:pt idx="16">
                  <c:v>4.16</c:v>
                </c:pt>
                <c:pt idx="17">
                  <c:v>4.2699999999999996</c:v>
                </c:pt>
                <c:pt idx="18">
                  <c:v>4.54</c:v>
                </c:pt>
                <c:pt idx="19">
                  <c:v>4.18</c:v>
                </c:pt>
                <c:pt idx="20">
                  <c:v>4.12</c:v>
                </c:pt>
                <c:pt idx="21">
                  <c:v>4.2</c:v>
                </c:pt>
                <c:pt idx="22">
                  <c:v>4.42</c:v>
                </c:pt>
                <c:pt idx="23">
                  <c:v>4.05</c:v>
                </c:pt>
                <c:pt idx="24">
                  <c:v>3.94</c:v>
                </c:pt>
                <c:pt idx="25">
                  <c:v>4.1500000000000004</c:v>
                </c:pt>
                <c:pt idx="26">
                  <c:v>4.3899999999999997</c:v>
                </c:pt>
                <c:pt idx="27">
                  <c:v>3.94</c:v>
                </c:pt>
                <c:pt idx="28">
                  <c:v>3.9</c:v>
                </c:pt>
                <c:pt idx="29">
                  <c:v>4.08</c:v>
                </c:pt>
                <c:pt idx="30">
                  <c:v>4.3</c:v>
                </c:pt>
                <c:pt idx="31">
                  <c:v>3.89</c:v>
                </c:pt>
                <c:pt idx="32">
                  <c:v>3.83</c:v>
                </c:pt>
                <c:pt idx="33">
                  <c:v>4.04</c:v>
                </c:pt>
                <c:pt idx="34">
                  <c:v>4.2699999999999996</c:v>
                </c:pt>
                <c:pt idx="35">
                  <c:v>3.99</c:v>
                </c:pt>
                <c:pt idx="36">
                  <c:v>3.76</c:v>
                </c:pt>
                <c:pt idx="37">
                  <c:v>4.0199999999999996</c:v>
                </c:pt>
                <c:pt idx="38">
                  <c:v>4.25</c:v>
                </c:pt>
                <c:pt idx="39">
                  <c:v>3.76</c:v>
                </c:pt>
                <c:pt idx="40">
                  <c:v>3.81</c:v>
                </c:pt>
                <c:pt idx="41">
                  <c:v>4.0599999999999996</c:v>
                </c:pt>
                <c:pt idx="42">
                  <c:v>4.59</c:v>
                </c:pt>
                <c:pt idx="43">
                  <c:v>4.3899999999999997</c:v>
                </c:pt>
                <c:pt idx="44">
                  <c:v>4.49</c:v>
                </c:pt>
                <c:pt idx="45">
                  <c:v>5.0599999999999996</c:v>
                </c:pt>
                <c:pt idx="46">
                  <c:v>5.15</c:v>
                </c:pt>
                <c:pt idx="47">
                  <c:v>4.6500000000000004</c:v>
                </c:pt>
                <c:pt idx="48">
                  <c:v>4.49</c:v>
                </c:pt>
                <c:pt idx="49">
                  <c:v>4.88</c:v>
                </c:pt>
                <c:pt idx="50">
                  <c:v>5.28</c:v>
                </c:pt>
                <c:pt idx="51">
                  <c:v>4.7</c:v>
                </c:pt>
                <c:pt idx="52">
                  <c:v>4.74</c:v>
                </c:pt>
                <c:pt idx="53">
                  <c:v>5.03</c:v>
                </c:pt>
                <c:pt idx="54">
                  <c:v>5.45</c:v>
                </c:pt>
                <c:pt idx="55">
                  <c:v>4.76</c:v>
                </c:pt>
                <c:pt idx="56">
                  <c:v>4.66</c:v>
                </c:pt>
                <c:pt idx="57">
                  <c:v>5.09</c:v>
                </c:pt>
                <c:pt idx="58">
                  <c:v>5.46</c:v>
                </c:pt>
                <c:pt idx="59">
                  <c:v>4.93</c:v>
                </c:pt>
                <c:pt idx="60">
                  <c:v>4.8600000000000003</c:v>
                </c:pt>
                <c:pt idx="61">
                  <c:v>5.19</c:v>
                </c:pt>
                <c:pt idx="62">
                  <c:v>5.67</c:v>
                </c:pt>
                <c:pt idx="63">
                  <c:v>5.41</c:v>
                </c:pt>
                <c:pt idx="64">
                  <c:v>5.29</c:v>
                </c:pt>
                <c:pt idx="65">
                  <c:v>5.46</c:v>
                </c:pt>
                <c:pt idx="66">
                  <c:v>5.85</c:v>
                </c:pt>
                <c:pt idx="67">
                  <c:v>5.36</c:v>
                </c:pt>
                <c:pt idx="68">
                  <c:v>5.33</c:v>
                </c:pt>
                <c:pt idx="69">
                  <c:v>5.58</c:v>
                </c:pt>
                <c:pt idx="70">
                  <c:v>6.16</c:v>
                </c:pt>
                <c:pt idx="71">
                  <c:v>5.56</c:v>
                </c:pt>
                <c:pt idx="72">
                  <c:v>5.57</c:v>
                </c:pt>
                <c:pt idx="73">
                  <c:v>6.11</c:v>
                </c:pt>
                <c:pt idx="74">
                  <c:v>6.69</c:v>
                </c:pt>
                <c:pt idx="75">
                  <c:v>5.73</c:v>
                </c:pt>
                <c:pt idx="76">
                  <c:v>5.6</c:v>
                </c:pt>
                <c:pt idx="77">
                  <c:v>6.02</c:v>
                </c:pt>
                <c:pt idx="78">
                  <c:v>6.84</c:v>
                </c:pt>
                <c:pt idx="79">
                  <c:v>5.78</c:v>
                </c:pt>
                <c:pt idx="80">
                  <c:v>5.7</c:v>
                </c:pt>
                <c:pt idx="81">
                  <c:v>6.17</c:v>
                </c:pt>
                <c:pt idx="82">
                  <c:v>6.87</c:v>
                </c:pt>
                <c:pt idx="83">
                  <c:v>5.65</c:v>
                </c:pt>
                <c:pt idx="84">
                  <c:v>5.56</c:v>
                </c:pt>
                <c:pt idx="85">
                  <c:v>6.05</c:v>
                </c:pt>
                <c:pt idx="86">
                  <c:v>6.83</c:v>
                </c:pt>
                <c:pt idx="87">
                  <c:v>5.77</c:v>
                </c:pt>
                <c:pt idx="88">
                  <c:v>5.64</c:v>
                </c:pt>
                <c:pt idx="89">
                  <c:v>6.15</c:v>
                </c:pt>
                <c:pt idx="90">
                  <c:v>6.87</c:v>
                </c:pt>
                <c:pt idx="91">
                  <c:v>5.93</c:v>
                </c:pt>
                <c:pt idx="92">
                  <c:v>5.91</c:v>
                </c:pt>
                <c:pt idx="93">
                  <c:v>6.45</c:v>
                </c:pt>
                <c:pt idx="94">
                  <c:v>7.2</c:v>
                </c:pt>
                <c:pt idx="95">
                  <c:v>6.22</c:v>
                </c:pt>
                <c:pt idx="96">
                  <c:v>6.21</c:v>
                </c:pt>
                <c:pt idx="97">
                  <c:v>6.69</c:v>
                </c:pt>
                <c:pt idx="98">
                  <c:v>7.37</c:v>
                </c:pt>
                <c:pt idx="99">
                  <c:v>6.3</c:v>
                </c:pt>
                <c:pt idx="100">
                  <c:v>6.24</c:v>
                </c:pt>
                <c:pt idx="101">
                  <c:v>6.71</c:v>
                </c:pt>
                <c:pt idx="102">
                  <c:v>7.24</c:v>
                </c:pt>
                <c:pt idx="103">
                  <c:v>6.07</c:v>
                </c:pt>
                <c:pt idx="104">
                  <c:v>5.88</c:v>
                </c:pt>
                <c:pt idx="105">
                  <c:v>6.32</c:v>
                </c:pt>
                <c:pt idx="106">
                  <c:v>7.07</c:v>
                </c:pt>
                <c:pt idx="107">
                  <c:v>6.12</c:v>
                </c:pt>
                <c:pt idx="108">
                  <c:v>6.13</c:v>
                </c:pt>
                <c:pt idx="109">
                  <c:v>6.6</c:v>
                </c:pt>
                <c:pt idx="110">
                  <c:v>7.18</c:v>
                </c:pt>
                <c:pt idx="111">
                  <c:v>6.18</c:v>
                </c:pt>
                <c:pt idx="112">
                  <c:v>6.14</c:v>
                </c:pt>
                <c:pt idx="113">
                  <c:v>6.5</c:v>
                </c:pt>
                <c:pt idx="114">
                  <c:v>6.98</c:v>
                </c:pt>
                <c:pt idx="115">
                  <c:v>6.09</c:v>
                </c:pt>
                <c:pt idx="116">
                  <c:v>6.17</c:v>
                </c:pt>
                <c:pt idx="117">
                  <c:v>6.3</c:v>
                </c:pt>
                <c:pt idx="118">
                  <c:v>6.83</c:v>
                </c:pt>
                <c:pt idx="119">
                  <c:v>5.95</c:v>
                </c:pt>
                <c:pt idx="120">
                  <c:v>5.73</c:v>
                </c:pt>
                <c:pt idx="121">
                  <c:v>6.15</c:v>
                </c:pt>
                <c:pt idx="122">
                  <c:v>6.91</c:v>
                </c:pt>
                <c:pt idx="123">
                  <c:v>5.94</c:v>
                </c:pt>
                <c:pt idx="124">
                  <c:v>5.98</c:v>
                </c:pt>
                <c:pt idx="125">
                  <c:v>6.37</c:v>
                </c:pt>
                <c:pt idx="126">
                  <c:v>6.87</c:v>
                </c:pt>
                <c:pt idx="127">
                  <c:v>5.96</c:v>
                </c:pt>
                <c:pt idx="128">
                  <c:v>6</c:v>
                </c:pt>
                <c:pt idx="129">
                  <c:v>6.39</c:v>
                </c:pt>
                <c:pt idx="130">
                  <c:v>6.92</c:v>
                </c:pt>
                <c:pt idx="13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2-4D89-A117-6A94FD22714F}"/>
            </c:ext>
          </c:extLst>
        </c:ser>
        <c:ser>
          <c:idx val="1"/>
          <c:order val="1"/>
          <c:tx>
            <c:strRef>
              <c:f>'STEO Elec Pricing - Seasonal'!$C$1</c:f>
              <c:strCache>
                <c:ptCount val="1"/>
                <c:pt idx="0">
                  <c:v>Forecast(Electricity Industrial Price: Mountain cents per kilowatthour)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Seasonal'!$A$2:$A$242</c:f>
              <c:numCache>
                <c:formatCode>0.00</c:formatCode>
                <c:ptCount val="241"/>
                <c:pt idx="0">
                  <c:v>1990</c:v>
                </c:pt>
                <c:pt idx="1">
                  <c:v>1990.25</c:v>
                </c:pt>
                <c:pt idx="2">
                  <c:v>1990.5</c:v>
                </c:pt>
                <c:pt idx="3">
                  <c:v>1990.75</c:v>
                </c:pt>
                <c:pt idx="4">
                  <c:v>1991</c:v>
                </c:pt>
                <c:pt idx="5">
                  <c:v>1991.25</c:v>
                </c:pt>
                <c:pt idx="6">
                  <c:v>1991.5</c:v>
                </c:pt>
                <c:pt idx="7">
                  <c:v>1991.75</c:v>
                </c:pt>
                <c:pt idx="8">
                  <c:v>1992</c:v>
                </c:pt>
                <c:pt idx="9">
                  <c:v>1992.25</c:v>
                </c:pt>
                <c:pt idx="10">
                  <c:v>1992.5</c:v>
                </c:pt>
                <c:pt idx="11">
                  <c:v>1992.75</c:v>
                </c:pt>
                <c:pt idx="12">
                  <c:v>1993</c:v>
                </c:pt>
                <c:pt idx="13">
                  <c:v>1993.25</c:v>
                </c:pt>
                <c:pt idx="14">
                  <c:v>1993.5</c:v>
                </c:pt>
                <c:pt idx="15">
                  <c:v>1993.75</c:v>
                </c:pt>
                <c:pt idx="16">
                  <c:v>1994</c:v>
                </c:pt>
                <c:pt idx="17">
                  <c:v>1994.25</c:v>
                </c:pt>
                <c:pt idx="18">
                  <c:v>1994.5</c:v>
                </c:pt>
                <c:pt idx="19">
                  <c:v>1994.75</c:v>
                </c:pt>
                <c:pt idx="20">
                  <c:v>1995</c:v>
                </c:pt>
                <c:pt idx="21">
                  <c:v>1995.25</c:v>
                </c:pt>
                <c:pt idx="22">
                  <c:v>1995.5</c:v>
                </c:pt>
                <c:pt idx="23">
                  <c:v>1995.75</c:v>
                </c:pt>
                <c:pt idx="24">
                  <c:v>1996</c:v>
                </c:pt>
                <c:pt idx="25">
                  <c:v>1996.25</c:v>
                </c:pt>
                <c:pt idx="26">
                  <c:v>1996.5</c:v>
                </c:pt>
                <c:pt idx="27">
                  <c:v>1996.75</c:v>
                </c:pt>
                <c:pt idx="28">
                  <c:v>1997</c:v>
                </c:pt>
                <c:pt idx="29">
                  <c:v>1997.25</c:v>
                </c:pt>
                <c:pt idx="30">
                  <c:v>1997.5</c:v>
                </c:pt>
                <c:pt idx="31">
                  <c:v>1997.75</c:v>
                </c:pt>
                <c:pt idx="32">
                  <c:v>1998</c:v>
                </c:pt>
                <c:pt idx="33">
                  <c:v>1998.25</c:v>
                </c:pt>
                <c:pt idx="34">
                  <c:v>1998.5</c:v>
                </c:pt>
                <c:pt idx="35">
                  <c:v>1998.75</c:v>
                </c:pt>
                <c:pt idx="36">
                  <c:v>1999</c:v>
                </c:pt>
                <c:pt idx="37">
                  <c:v>1999.25</c:v>
                </c:pt>
                <c:pt idx="38">
                  <c:v>1999.5</c:v>
                </c:pt>
                <c:pt idx="39">
                  <c:v>1999.75</c:v>
                </c:pt>
                <c:pt idx="40">
                  <c:v>2000</c:v>
                </c:pt>
                <c:pt idx="41">
                  <c:v>2000.25</c:v>
                </c:pt>
                <c:pt idx="42">
                  <c:v>2000.5</c:v>
                </c:pt>
                <c:pt idx="43">
                  <c:v>2000.75</c:v>
                </c:pt>
                <c:pt idx="44">
                  <c:v>2001</c:v>
                </c:pt>
                <c:pt idx="45">
                  <c:v>2001.25</c:v>
                </c:pt>
                <c:pt idx="46">
                  <c:v>2001.5</c:v>
                </c:pt>
                <c:pt idx="47">
                  <c:v>2001.75</c:v>
                </c:pt>
                <c:pt idx="48">
                  <c:v>2002</c:v>
                </c:pt>
                <c:pt idx="49">
                  <c:v>2002.25</c:v>
                </c:pt>
                <c:pt idx="50">
                  <c:v>2002.5</c:v>
                </c:pt>
                <c:pt idx="51">
                  <c:v>2002.75</c:v>
                </c:pt>
                <c:pt idx="52">
                  <c:v>2003</c:v>
                </c:pt>
                <c:pt idx="53">
                  <c:v>2003.25</c:v>
                </c:pt>
                <c:pt idx="54">
                  <c:v>2003.5</c:v>
                </c:pt>
                <c:pt idx="55">
                  <c:v>2003.75</c:v>
                </c:pt>
                <c:pt idx="56">
                  <c:v>2004</c:v>
                </c:pt>
                <c:pt idx="57">
                  <c:v>2004.25</c:v>
                </c:pt>
                <c:pt idx="58">
                  <c:v>2004.5</c:v>
                </c:pt>
                <c:pt idx="59">
                  <c:v>2004.75</c:v>
                </c:pt>
                <c:pt idx="60">
                  <c:v>2005</c:v>
                </c:pt>
                <c:pt idx="61">
                  <c:v>2005.25</c:v>
                </c:pt>
                <c:pt idx="62">
                  <c:v>2005.5</c:v>
                </c:pt>
                <c:pt idx="63">
                  <c:v>2005.75</c:v>
                </c:pt>
                <c:pt idx="64">
                  <c:v>2006</c:v>
                </c:pt>
                <c:pt idx="65">
                  <c:v>2006.25</c:v>
                </c:pt>
                <c:pt idx="66">
                  <c:v>2006.5</c:v>
                </c:pt>
                <c:pt idx="67">
                  <c:v>2006.75</c:v>
                </c:pt>
                <c:pt idx="68">
                  <c:v>2007</c:v>
                </c:pt>
                <c:pt idx="69">
                  <c:v>2007.25</c:v>
                </c:pt>
                <c:pt idx="70">
                  <c:v>2007.5</c:v>
                </c:pt>
                <c:pt idx="71">
                  <c:v>2007.75</c:v>
                </c:pt>
                <c:pt idx="72">
                  <c:v>2008</c:v>
                </c:pt>
                <c:pt idx="73">
                  <c:v>2008.25</c:v>
                </c:pt>
                <c:pt idx="74">
                  <c:v>2008.5</c:v>
                </c:pt>
                <c:pt idx="75">
                  <c:v>2008.75</c:v>
                </c:pt>
                <c:pt idx="76">
                  <c:v>2009</c:v>
                </c:pt>
                <c:pt idx="77">
                  <c:v>2009.25</c:v>
                </c:pt>
                <c:pt idx="78">
                  <c:v>2009.5</c:v>
                </c:pt>
                <c:pt idx="79">
                  <c:v>2009.75</c:v>
                </c:pt>
                <c:pt idx="80">
                  <c:v>2010</c:v>
                </c:pt>
                <c:pt idx="81">
                  <c:v>2010.25</c:v>
                </c:pt>
                <c:pt idx="82">
                  <c:v>2010.5</c:v>
                </c:pt>
                <c:pt idx="83">
                  <c:v>2010.75</c:v>
                </c:pt>
                <c:pt idx="84">
                  <c:v>2011</c:v>
                </c:pt>
                <c:pt idx="85">
                  <c:v>2011.25</c:v>
                </c:pt>
                <c:pt idx="86">
                  <c:v>2011.5</c:v>
                </c:pt>
                <c:pt idx="87">
                  <c:v>2011.75</c:v>
                </c:pt>
                <c:pt idx="88">
                  <c:v>2012</c:v>
                </c:pt>
                <c:pt idx="89">
                  <c:v>2012.25</c:v>
                </c:pt>
                <c:pt idx="90">
                  <c:v>2012.5</c:v>
                </c:pt>
                <c:pt idx="91">
                  <c:v>2012.75</c:v>
                </c:pt>
                <c:pt idx="92">
                  <c:v>2013</c:v>
                </c:pt>
                <c:pt idx="93">
                  <c:v>2013.25</c:v>
                </c:pt>
                <c:pt idx="94">
                  <c:v>2013.5</c:v>
                </c:pt>
                <c:pt idx="95">
                  <c:v>2013.75</c:v>
                </c:pt>
                <c:pt idx="96">
                  <c:v>2014</c:v>
                </c:pt>
                <c:pt idx="97">
                  <c:v>2014.25</c:v>
                </c:pt>
                <c:pt idx="98">
                  <c:v>2014.5</c:v>
                </c:pt>
                <c:pt idx="99">
                  <c:v>2014.75</c:v>
                </c:pt>
                <c:pt idx="100">
                  <c:v>2015</c:v>
                </c:pt>
                <c:pt idx="101">
                  <c:v>2015.25</c:v>
                </c:pt>
                <c:pt idx="102">
                  <c:v>2015.5</c:v>
                </c:pt>
                <c:pt idx="103">
                  <c:v>2015.75</c:v>
                </c:pt>
                <c:pt idx="104">
                  <c:v>2016</c:v>
                </c:pt>
                <c:pt idx="105">
                  <c:v>2016.25</c:v>
                </c:pt>
                <c:pt idx="106">
                  <c:v>2016.5</c:v>
                </c:pt>
                <c:pt idx="107">
                  <c:v>2016.75</c:v>
                </c:pt>
                <c:pt idx="108">
                  <c:v>2017</c:v>
                </c:pt>
                <c:pt idx="109">
                  <c:v>2017.25</c:v>
                </c:pt>
                <c:pt idx="110">
                  <c:v>2017.5</c:v>
                </c:pt>
                <c:pt idx="111">
                  <c:v>2017.75</c:v>
                </c:pt>
                <c:pt idx="112">
                  <c:v>2018</c:v>
                </c:pt>
                <c:pt idx="113">
                  <c:v>2018.25</c:v>
                </c:pt>
                <c:pt idx="114">
                  <c:v>2018.5</c:v>
                </c:pt>
                <c:pt idx="115">
                  <c:v>2018.75</c:v>
                </c:pt>
                <c:pt idx="116">
                  <c:v>2019</c:v>
                </c:pt>
                <c:pt idx="117">
                  <c:v>2019.25</c:v>
                </c:pt>
                <c:pt idx="118">
                  <c:v>2019.5</c:v>
                </c:pt>
                <c:pt idx="119">
                  <c:v>2019.75</c:v>
                </c:pt>
                <c:pt idx="120">
                  <c:v>2020</c:v>
                </c:pt>
                <c:pt idx="121">
                  <c:v>2020.25</c:v>
                </c:pt>
                <c:pt idx="122">
                  <c:v>2020.5</c:v>
                </c:pt>
                <c:pt idx="123">
                  <c:v>2020.75</c:v>
                </c:pt>
                <c:pt idx="124">
                  <c:v>2021</c:v>
                </c:pt>
                <c:pt idx="125">
                  <c:v>2021.25</c:v>
                </c:pt>
                <c:pt idx="126">
                  <c:v>2021.5</c:v>
                </c:pt>
                <c:pt idx="127">
                  <c:v>2021.75</c:v>
                </c:pt>
                <c:pt idx="128">
                  <c:v>2022</c:v>
                </c:pt>
                <c:pt idx="129">
                  <c:v>2022.25</c:v>
                </c:pt>
                <c:pt idx="130">
                  <c:v>2022.5</c:v>
                </c:pt>
                <c:pt idx="131">
                  <c:v>2022.75</c:v>
                </c:pt>
                <c:pt idx="132">
                  <c:v>2023</c:v>
                </c:pt>
                <c:pt idx="133">
                  <c:v>2023.25</c:v>
                </c:pt>
                <c:pt idx="134">
                  <c:v>2023.5</c:v>
                </c:pt>
                <c:pt idx="135">
                  <c:v>2023.75</c:v>
                </c:pt>
                <c:pt idx="136">
                  <c:v>2024</c:v>
                </c:pt>
                <c:pt idx="137">
                  <c:v>2024.25</c:v>
                </c:pt>
                <c:pt idx="138">
                  <c:v>2024.5</c:v>
                </c:pt>
                <c:pt idx="139">
                  <c:v>2024.75</c:v>
                </c:pt>
                <c:pt idx="140">
                  <c:v>2025</c:v>
                </c:pt>
                <c:pt idx="141">
                  <c:v>2025.25</c:v>
                </c:pt>
                <c:pt idx="142">
                  <c:v>2025.5</c:v>
                </c:pt>
                <c:pt idx="143">
                  <c:v>2025.75</c:v>
                </c:pt>
                <c:pt idx="144">
                  <c:v>2026</c:v>
                </c:pt>
                <c:pt idx="145">
                  <c:v>2026.25</c:v>
                </c:pt>
                <c:pt idx="146">
                  <c:v>2026.5</c:v>
                </c:pt>
                <c:pt idx="147">
                  <c:v>2026.75</c:v>
                </c:pt>
                <c:pt idx="148">
                  <c:v>2027</c:v>
                </c:pt>
                <c:pt idx="149">
                  <c:v>2027.25</c:v>
                </c:pt>
                <c:pt idx="150">
                  <c:v>2027.5</c:v>
                </c:pt>
                <c:pt idx="151">
                  <c:v>2027.75</c:v>
                </c:pt>
                <c:pt idx="152">
                  <c:v>2028</c:v>
                </c:pt>
                <c:pt idx="153">
                  <c:v>2028.25</c:v>
                </c:pt>
                <c:pt idx="154">
                  <c:v>2028.5</c:v>
                </c:pt>
                <c:pt idx="155">
                  <c:v>2028.75</c:v>
                </c:pt>
                <c:pt idx="156">
                  <c:v>2029</c:v>
                </c:pt>
                <c:pt idx="157">
                  <c:v>2029.25</c:v>
                </c:pt>
                <c:pt idx="158">
                  <c:v>2029.5</c:v>
                </c:pt>
                <c:pt idx="159">
                  <c:v>2029.75</c:v>
                </c:pt>
                <c:pt idx="160">
                  <c:v>2030</c:v>
                </c:pt>
                <c:pt idx="161">
                  <c:v>2030.25</c:v>
                </c:pt>
                <c:pt idx="162">
                  <c:v>2030.5</c:v>
                </c:pt>
                <c:pt idx="163">
                  <c:v>2030.75</c:v>
                </c:pt>
                <c:pt idx="164">
                  <c:v>2031</c:v>
                </c:pt>
                <c:pt idx="165">
                  <c:v>2031.25</c:v>
                </c:pt>
                <c:pt idx="166">
                  <c:v>2031.5</c:v>
                </c:pt>
                <c:pt idx="167">
                  <c:v>2031.75</c:v>
                </c:pt>
                <c:pt idx="168">
                  <c:v>2032</c:v>
                </c:pt>
                <c:pt idx="169">
                  <c:v>2032.25</c:v>
                </c:pt>
                <c:pt idx="170">
                  <c:v>2032.5</c:v>
                </c:pt>
                <c:pt idx="171">
                  <c:v>2032.75</c:v>
                </c:pt>
                <c:pt idx="172">
                  <c:v>2033</c:v>
                </c:pt>
                <c:pt idx="173">
                  <c:v>2033.25</c:v>
                </c:pt>
                <c:pt idx="174">
                  <c:v>2033.5</c:v>
                </c:pt>
                <c:pt idx="175">
                  <c:v>2033.75</c:v>
                </c:pt>
                <c:pt idx="176">
                  <c:v>2034</c:v>
                </c:pt>
                <c:pt idx="177">
                  <c:v>2034.25</c:v>
                </c:pt>
                <c:pt idx="178">
                  <c:v>2034.5</c:v>
                </c:pt>
                <c:pt idx="179">
                  <c:v>2034.75</c:v>
                </c:pt>
                <c:pt idx="180">
                  <c:v>2035</c:v>
                </c:pt>
                <c:pt idx="181">
                  <c:v>2035.25</c:v>
                </c:pt>
                <c:pt idx="182">
                  <c:v>2035.5</c:v>
                </c:pt>
                <c:pt idx="183">
                  <c:v>2035.75</c:v>
                </c:pt>
                <c:pt idx="184">
                  <c:v>2036</c:v>
                </c:pt>
                <c:pt idx="185">
                  <c:v>2036.25</c:v>
                </c:pt>
                <c:pt idx="186">
                  <c:v>2036.5</c:v>
                </c:pt>
                <c:pt idx="187">
                  <c:v>2036.75</c:v>
                </c:pt>
                <c:pt idx="188">
                  <c:v>2037</c:v>
                </c:pt>
                <c:pt idx="189">
                  <c:v>2037.25</c:v>
                </c:pt>
                <c:pt idx="190">
                  <c:v>2037.5</c:v>
                </c:pt>
                <c:pt idx="191">
                  <c:v>2037.75</c:v>
                </c:pt>
                <c:pt idx="192">
                  <c:v>2038</c:v>
                </c:pt>
                <c:pt idx="193">
                  <c:v>2038.25</c:v>
                </c:pt>
                <c:pt idx="194">
                  <c:v>2038.5</c:v>
                </c:pt>
                <c:pt idx="195">
                  <c:v>2038.75</c:v>
                </c:pt>
                <c:pt idx="196">
                  <c:v>2039</c:v>
                </c:pt>
                <c:pt idx="197">
                  <c:v>2039.25</c:v>
                </c:pt>
                <c:pt idx="198">
                  <c:v>2039.5</c:v>
                </c:pt>
                <c:pt idx="199">
                  <c:v>2039.75</c:v>
                </c:pt>
                <c:pt idx="200">
                  <c:v>2040</c:v>
                </c:pt>
                <c:pt idx="201">
                  <c:v>2040.25</c:v>
                </c:pt>
                <c:pt idx="202">
                  <c:v>2040.5</c:v>
                </c:pt>
                <c:pt idx="203">
                  <c:v>2040.75</c:v>
                </c:pt>
                <c:pt idx="204">
                  <c:v>2041</c:v>
                </c:pt>
                <c:pt idx="205">
                  <c:v>2041.25</c:v>
                </c:pt>
                <c:pt idx="206">
                  <c:v>2041.5</c:v>
                </c:pt>
                <c:pt idx="207">
                  <c:v>2041.75</c:v>
                </c:pt>
                <c:pt idx="208">
                  <c:v>2042</c:v>
                </c:pt>
                <c:pt idx="209">
                  <c:v>2042.25</c:v>
                </c:pt>
                <c:pt idx="210">
                  <c:v>2042.5</c:v>
                </c:pt>
                <c:pt idx="211">
                  <c:v>2042.75</c:v>
                </c:pt>
                <c:pt idx="212">
                  <c:v>2043</c:v>
                </c:pt>
                <c:pt idx="213">
                  <c:v>2043.25</c:v>
                </c:pt>
                <c:pt idx="214">
                  <c:v>2043.5</c:v>
                </c:pt>
                <c:pt idx="215">
                  <c:v>2043.75</c:v>
                </c:pt>
                <c:pt idx="216">
                  <c:v>2044</c:v>
                </c:pt>
                <c:pt idx="217">
                  <c:v>2044.25</c:v>
                </c:pt>
                <c:pt idx="218">
                  <c:v>2044.5</c:v>
                </c:pt>
                <c:pt idx="219">
                  <c:v>2044.75</c:v>
                </c:pt>
                <c:pt idx="220">
                  <c:v>2045</c:v>
                </c:pt>
                <c:pt idx="221">
                  <c:v>2045.25</c:v>
                </c:pt>
                <c:pt idx="222">
                  <c:v>2045.5</c:v>
                </c:pt>
                <c:pt idx="223">
                  <c:v>2045.75</c:v>
                </c:pt>
                <c:pt idx="224">
                  <c:v>2046</c:v>
                </c:pt>
                <c:pt idx="225">
                  <c:v>2046.25</c:v>
                </c:pt>
                <c:pt idx="226">
                  <c:v>2046.5</c:v>
                </c:pt>
                <c:pt idx="227">
                  <c:v>2046.75</c:v>
                </c:pt>
                <c:pt idx="228">
                  <c:v>2047</c:v>
                </c:pt>
                <c:pt idx="229">
                  <c:v>2047.25</c:v>
                </c:pt>
                <c:pt idx="230">
                  <c:v>2047.5</c:v>
                </c:pt>
                <c:pt idx="231">
                  <c:v>2047.75</c:v>
                </c:pt>
                <c:pt idx="232">
                  <c:v>2048</c:v>
                </c:pt>
                <c:pt idx="233">
                  <c:v>2048.25</c:v>
                </c:pt>
                <c:pt idx="234">
                  <c:v>2048.5</c:v>
                </c:pt>
                <c:pt idx="235">
                  <c:v>2048.75</c:v>
                </c:pt>
                <c:pt idx="236">
                  <c:v>2049</c:v>
                </c:pt>
                <c:pt idx="237">
                  <c:v>2049.25</c:v>
                </c:pt>
                <c:pt idx="238">
                  <c:v>2049.5</c:v>
                </c:pt>
                <c:pt idx="239">
                  <c:v>2049.75</c:v>
                </c:pt>
                <c:pt idx="240">
                  <c:v>2050</c:v>
                </c:pt>
              </c:numCache>
            </c:numRef>
          </c:cat>
          <c:val>
            <c:numRef>
              <c:f>'STEO Elec Pricing - Seasonal'!$C$2:$C$242</c:f>
              <c:numCache>
                <c:formatCode>0.0000</c:formatCode>
                <c:ptCount val="241"/>
                <c:pt idx="0">
                  <c:v>3.97</c:v>
                </c:pt>
                <c:pt idx="1">
                  <c:v>4.09</c:v>
                </c:pt>
                <c:pt idx="2">
                  <c:v>4.3</c:v>
                </c:pt>
                <c:pt idx="3">
                  <c:v>4.03</c:v>
                </c:pt>
                <c:pt idx="4">
                  <c:v>4.0599999999999996</c:v>
                </c:pt>
                <c:pt idx="5">
                  <c:v>4.1399999999999997</c:v>
                </c:pt>
                <c:pt idx="6">
                  <c:v>4.34</c:v>
                </c:pt>
                <c:pt idx="7">
                  <c:v>4.12</c:v>
                </c:pt>
                <c:pt idx="8">
                  <c:v>4.04</c:v>
                </c:pt>
                <c:pt idx="9">
                  <c:v>4.13</c:v>
                </c:pt>
                <c:pt idx="10">
                  <c:v>4.47</c:v>
                </c:pt>
                <c:pt idx="11">
                  <c:v>4.17</c:v>
                </c:pt>
                <c:pt idx="12">
                  <c:v>4.1900000000000004</c:v>
                </c:pt>
                <c:pt idx="13">
                  <c:v>4.2300000000000004</c:v>
                </c:pt>
                <c:pt idx="14">
                  <c:v>4.5599999999999996</c:v>
                </c:pt>
                <c:pt idx="15">
                  <c:v>4.2</c:v>
                </c:pt>
                <c:pt idx="16">
                  <c:v>4.16</c:v>
                </c:pt>
                <c:pt idx="17">
                  <c:v>4.2699999999999996</c:v>
                </c:pt>
                <c:pt idx="18">
                  <c:v>4.54</c:v>
                </c:pt>
                <c:pt idx="19">
                  <c:v>4.18</c:v>
                </c:pt>
                <c:pt idx="20">
                  <c:v>4.12</c:v>
                </c:pt>
                <c:pt idx="21">
                  <c:v>4.2</c:v>
                </c:pt>
                <c:pt idx="22">
                  <c:v>4.42</c:v>
                </c:pt>
                <c:pt idx="23">
                  <c:v>4.05</c:v>
                </c:pt>
                <c:pt idx="24">
                  <c:v>3.94</c:v>
                </c:pt>
                <c:pt idx="25">
                  <c:v>4.1500000000000004</c:v>
                </c:pt>
                <c:pt idx="26">
                  <c:v>4.3899999999999997</c:v>
                </c:pt>
                <c:pt idx="27">
                  <c:v>3.94</c:v>
                </c:pt>
                <c:pt idx="28">
                  <c:v>3.9</c:v>
                </c:pt>
                <c:pt idx="29">
                  <c:v>4.08</c:v>
                </c:pt>
                <c:pt idx="30">
                  <c:v>4.3</c:v>
                </c:pt>
                <c:pt idx="31">
                  <c:v>3.89</c:v>
                </c:pt>
                <c:pt idx="32">
                  <c:v>3.83</c:v>
                </c:pt>
                <c:pt idx="33">
                  <c:v>4.04</c:v>
                </c:pt>
                <c:pt idx="34">
                  <c:v>4.2699999999999996</c:v>
                </c:pt>
                <c:pt idx="35">
                  <c:v>3.99</c:v>
                </c:pt>
                <c:pt idx="36">
                  <c:v>3.76</c:v>
                </c:pt>
                <c:pt idx="37">
                  <c:v>4.0199999999999996</c:v>
                </c:pt>
                <c:pt idx="38">
                  <c:v>4.25</c:v>
                </c:pt>
                <c:pt idx="39">
                  <c:v>3.76</c:v>
                </c:pt>
                <c:pt idx="40">
                  <c:v>3.81</c:v>
                </c:pt>
                <c:pt idx="41">
                  <c:v>4.0599999999999996</c:v>
                </c:pt>
                <c:pt idx="42">
                  <c:v>4.59</c:v>
                </c:pt>
                <c:pt idx="43">
                  <c:v>4.3899999999999997</c:v>
                </c:pt>
                <c:pt idx="44">
                  <c:v>4.49</c:v>
                </c:pt>
                <c:pt idx="45">
                  <c:v>5.0599999999999996</c:v>
                </c:pt>
                <c:pt idx="46">
                  <c:v>5.15</c:v>
                </c:pt>
                <c:pt idx="47">
                  <c:v>4.6500000000000004</c:v>
                </c:pt>
                <c:pt idx="48">
                  <c:v>4.49</c:v>
                </c:pt>
                <c:pt idx="49">
                  <c:v>4.88</c:v>
                </c:pt>
                <c:pt idx="50">
                  <c:v>5.28</c:v>
                </c:pt>
                <c:pt idx="51">
                  <c:v>4.7</c:v>
                </c:pt>
                <c:pt idx="52">
                  <c:v>4.74</c:v>
                </c:pt>
                <c:pt idx="53">
                  <c:v>5.03</c:v>
                </c:pt>
                <c:pt idx="54">
                  <c:v>5.45</c:v>
                </c:pt>
                <c:pt idx="55">
                  <c:v>4.76</c:v>
                </c:pt>
                <c:pt idx="56">
                  <c:v>4.66</c:v>
                </c:pt>
                <c:pt idx="57">
                  <c:v>5.09</c:v>
                </c:pt>
                <c:pt idx="58">
                  <c:v>5.46</c:v>
                </c:pt>
                <c:pt idx="59">
                  <c:v>4.93</c:v>
                </c:pt>
                <c:pt idx="60">
                  <c:v>4.8600000000000003</c:v>
                </c:pt>
                <c:pt idx="61">
                  <c:v>5.19</c:v>
                </c:pt>
                <c:pt idx="62">
                  <c:v>5.67</c:v>
                </c:pt>
                <c:pt idx="63">
                  <c:v>5.41</c:v>
                </c:pt>
                <c:pt idx="64">
                  <c:v>5.29</c:v>
                </c:pt>
                <c:pt idx="65">
                  <c:v>5.46</c:v>
                </c:pt>
                <c:pt idx="66">
                  <c:v>5.85</c:v>
                </c:pt>
                <c:pt idx="67">
                  <c:v>5.36</c:v>
                </c:pt>
                <c:pt idx="68">
                  <c:v>5.33</c:v>
                </c:pt>
                <c:pt idx="69">
                  <c:v>5.58</c:v>
                </c:pt>
                <c:pt idx="70">
                  <c:v>6.16</c:v>
                </c:pt>
                <c:pt idx="71">
                  <c:v>5.56</c:v>
                </c:pt>
                <c:pt idx="72">
                  <c:v>5.57</c:v>
                </c:pt>
                <c:pt idx="73">
                  <c:v>6.11</c:v>
                </c:pt>
                <c:pt idx="74">
                  <c:v>6.69</c:v>
                </c:pt>
                <c:pt idx="75">
                  <c:v>5.73</c:v>
                </c:pt>
                <c:pt idx="76">
                  <c:v>5.6</c:v>
                </c:pt>
                <c:pt idx="77">
                  <c:v>6.02</c:v>
                </c:pt>
                <c:pt idx="78">
                  <c:v>6.84</c:v>
                </c:pt>
                <c:pt idx="79">
                  <c:v>5.78</c:v>
                </c:pt>
                <c:pt idx="80">
                  <c:v>5.7</c:v>
                </c:pt>
                <c:pt idx="81">
                  <c:v>6.17</c:v>
                </c:pt>
                <c:pt idx="82">
                  <c:v>6.87</c:v>
                </c:pt>
                <c:pt idx="83">
                  <c:v>5.65</c:v>
                </c:pt>
                <c:pt idx="84">
                  <c:v>5.56</c:v>
                </c:pt>
                <c:pt idx="85">
                  <c:v>6.05</c:v>
                </c:pt>
                <c:pt idx="86">
                  <c:v>6.83</c:v>
                </c:pt>
                <c:pt idx="87">
                  <c:v>5.77</c:v>
                </c:pt>
                <c:pt idx="88">
                  <c:v>5.64</c:v>
                </c:pt>
                <c:pt idx="89">
                  <c:v>6.15</c:v>
                </c:pt>
                <c:pt idx="90">
                  <c:v>6.87</c:v>
                </c:pt>
                <c:pt idx="91">
                  <c:v>5.93</c:v>
                </c:pt>
                <c:pt idx="92">
                  <c:v>5.91</c:v>
                </c:pt>
                <c:pt idx="93">
                  <c:v>6.45</c:v>
                </c:pt>
                <c:pt idx="94">
                  <c:v>7.2</c:v>
                </c:pt>
                <c:pt idx="95">
                  <c:v>6.22</c:v>
                </c:pt>
                <c:pt idx="96">
                  <c:v>6.21</c:v>
                </c:pt>
                <c:pt idx="97">
                  <c:v>6.69</c:v>
                </c:pt>
                <c:pt idx="98">
                  <c:v>7.37</c:v>
                </c:pt>
                <c:pt idx="99">
                  <c:v>6.3</c:v>
                </c:pt>
                <c:pt idx="100">
                  <c:v>6.24</c:v>
                </c:pt>
                <c:pt idx="101">
                  <c:v>6.71</c:v>
                </c:pt>
                <c:pt idx="102">
                  <c:v>7.24</c:v>
                </c:pt>
                <c:pt idx="103">
                  <c:v>6.07</c:v>
                </c:pt>
                <c:pt idx="104">
                  <c:v>5.88</c:v>
                </c:pt>
                <c:pt idx="105">
                  <c:v>6.32</c:v>
                </c:pt>
                <c:pt idx="106">
                  <c:v>7.07</c:v>
                </c:pt>
                <c:pt idx="107">
                  <c:v>6.12</c:v>
                </c:pt>
                <c:pt idx="108">
                  <c:v>6.13</c:v>
                </c:pt>
                <c:pt idx="109">
                  <c:v>6.6</c:v>
                </c:pt>
                <c:pt idx="110">
                  <c:v>7.18</c:v>
                </c:pt>
                <c:pt idx="111">
                  <c:v>6.18</c:v>
                </c:pt>
                <c:pt idx="112">
                  <c:v>6.14</c:v>
                </c:pt>
                <c:pt idx="113">
                  <c:v>6.5</c:v>
                </c:pt>
                <c:pt idx="114">
                  <c:v>6.98</c:v>
                </c:pt>
                <c:pt idx="115">
                  <c:v>6.09</c:v>
                </c:pt>
                <c:pt idx="116">
                  <c:v>6.17</c:v>
                </c:pt>
                <c:pt idx="117">
                  <c:v>6.3</c:v>
                </c:pt>
                <c:pt idx="118">
                  <c:v>6.83</c:v>
                </c:pt>
                <c:pt idx="119">
                  <c:v>5.95</c:v>
                </c:pt>
                <c:pt idx="120">
                  <c:v>5.73</c:v>
                </c:pt>
                <c:pt idx="121">
                  <c:v>6.15</c:v>
                </c:pt>
                <c:pt idx="122">
                  <c:v>6.91</c:v>
                </c:pt>
                <c:pt idx="123">
                  <c:v>5.94</c:v>
                </c:pt>
                <c:pt idx="124">
                  <c:v>5.98</c:v>
                </c:pt>
                <c:pt idx="125">
                  <c:v>6.37</c:v>
                </c:pt>
                <c:pt idx="126">
                  <c:v>6.87</c:v>
                </c:pt>
                <c:pt idx="127">
                  <c:v>5.96</c:v>
                </c:pt>
                <c:pt idx="128">
                  <c:v>6</c:v>
                </c:pt>
                <c:pt idx="129">
                  <c:v>6.39</c:v>
                </c:pt>
                <c:pt idx="130">
                  <c:v>6.92</c:v>
                </c:pt>
                <c:pt idx="131">
                  <c:v>6</c:v>
                </c:pt>
                <c:pt idx="132">
                  <c:v>5.9984293803912649</c:v>
                </c:pt>
                <c:pt idx="133">
                  <c:v>6.3641820249456789</c:v>
                </c:pt>
                <c:pt idx="134">
                  <c:v>6.9689024470473635</c:v>
                </c:pt>
                <c:pt idx="135">
                  <c:v>6.091089397238207</c:v>
                </c:pt>
                <c:pt idx="136">
                  <c:v>6.0894623954832898</c:v>
                </c:pt>
                <c:pt idx="137">
                  <c:v>6.4552150400377046</c:v>
                </c:pt>
                <c:pt idx="138">
                  <c:v>7.0599354621393893</c:v>
                </c:pt>
                <c:pt idx="139">
                  <c:v>6.1821224123302319</c:v>
                </c:pt>
                <c:pt idx="140">
                  <c:v>6.1804954105753156</c:v>
                </c:pt>
                <c:pt idx="141">
                  <c:v>6.5462480551297304</c:v>
                </c:pt>
                <c:pt idx="142">
                  <c:v>7.1509684772314142</c:v>
                </c:pt>
                <c:pt idx="143">
                  <c:v>6.2731554274222576</c:v>
                </c:pt>
                <c:pt idx="144">
                  <c:v>6.2715284256673414</c:v>
                </c:pt>
                <c:pt idx="145">
                  <c:v>6.6372810702217553</c:v>
                </c:pt>
                <c:pt idx="146">
                  <c:v>7.2420014923234399</c:v>
                </c:pt>
                <c:pt idx="147">
                  <c:v>6.3641884425142834</c:v>
                </c:pt>
                <c:pt idx="148">
                  <c:v>6.3625614407593662</c:v>
                </c:pt>
                <c:pt idx="149">
                  <c:v>6.7283140853137811</c:v>
                </c:pt>
                <c:pt idx="150">
                  <c:v>7.3330345074154657</c:v>
                </c:pt>
                <c:pt idx="151">
                  <c:v>6.4552214576063083</c:v>
                </c:pt>
                <c:pt idx="152">
                  <c:v>6.453594455851392</c:v>
                </c:pt>
                <c:pt idx="153">
                  <c:v>6.8193471004058068</c:v>
                </c:pt>
                <c:pt idx="154">
                  <c:v>7.4240675225074906</c:v>
                </c:pt>
                <c:pt idx="155">
                  <c:v>6.546254472698334</c:v>
                </c:pt>
                <c:pt idx="156">
                  <c:v>6.5446274709434169</c:v>
                </c:pt>
                <c:pt idx="157">
                  <c:v>6.9103801154978317</c:v>
                </c:pt>
                <c:pt idx="158">
                  <c:v>7.5151005375995164</c:v>
                </c:pt>
                <c:pt idx="159">
                  <c:v>6.6372874877903589</c:v>
                </c:pt>
                <c:pt idx="160">
                  <c:v>6.6356604860354427</c:v>
                </c:pt>
                <c:pt idx="161">
                  <c:v>7.0014131305898575</c:v>
                </c:pt>
                <c:pt idx="162">
                  <c:v>7.6061335526915412</c:v>
                </c:pt>
                <c:pt idx="163">
                  <c:v>6.7283205028823847</c:v>
                </c:pt>
                <c:pt idx="164">
                  <c:v>6.7266935011274684</c:v>
                </c:pt>
                <c:pt idx="165">
                  <c:v>7.0924461456818824</c:v>
                </c:pt>
                <c:pt idx="166">
                  <c:v>7.697166567783567</c:v>
                </c:pt>
                <c:pt idx="167">
                  <c:v>6.8193535179744105</c:v>
                </c:pt>
                <c:pt idx="168">
                  <c:v>6.8177265162194933</c:v>
                </c:pt>
                <c:pt idx="169">
                  <c:v>7.1834791607739081</c:v>
                </c:pt>
                <c:pt idx="170">
                  <c:v>7.7881995828755928</c:v>
                </c:pt>
                <c:pt idx="171">
                  <c:v>6.9103865330664354</c:v>
                </c:pt>
                <c:pt idx="172">
                  <c:v>6.9087595313115191</c:v>
                </c:pt>
                <c:pt idx="173">
                  <c:v>7.274512175865933</c:v>
                </c:pt>
                <c:pt idx="174">
                  <c:v>7.8792325979676177</c:v>
                </c:pt>
                <c:pt idx="175">
                  <c:v>7.0014195481584611</c:v>
                </c:pt>
                <c:pt idx="176">
                  <c:v>6.999792546403544</c:v>
                </c:pt>
                <c:pt idx="177">
                  <c:v>7.3655451909579588</c:v>
                </c:pt>
                <c:pt idx="178">
                  <c:v>7.9702656130596434</c:v>
                </c:pt>
                <c:pt idx="179">
                  <c:v>7.092452563250486</c:v>
                </c:pt>
                <c:pt idx="180">
                  <c:v>7.0908255614955698</c:v>
                </c:pt>
                <c:pt idx="181">
                  <c:v>7.4565782060499846</c:v>
                </c:pt>
                <c:pt idx="182">
                  <c:v>8.0612986281516683</c:v>
                </c:pt>
                <c:pt idx="183">
                  <c:v>7.1834855783425118</c:v>
                </c:pt>
                <c:pt idx="184">
                  <c:v>7.1818585765875955</c:v>
                </c:pt>
                <c:pt idx="185">
                  <c:v>7.5476112211420094</c:v>
                </c:pt>
                <c:pt idx="186">
                  <c:v>8.152331643243695</c:v>
                </c:pt>
                <c:pt idx="187">
                  <c:v>7.2745185934345376</c:v>
                </c:pt>
                <c:pt idx="188">
                  <c:v>7.2728915916796204</c:v>
                </c:pt>
                <c:pt idx="189">
                  <c:v>7.6386442362340352</c:v>
                </c:pt>
                <c:pt idx="190">
                  <c:v>8.2433646583357199</c:v>
                </c:pt>
                <c:pt idx="191">
                  <c:v>7.3655516085265624</c:v>
                </c:pt>
                <c:pt idx="192">
                  <c:v>7.3639246067716462</c:v>
                </c:pt>
                <c:pt idx="193">
                  <c:v>7.729677251326061</c:v>
                </c:pt>
                <c:pt idx="194">
                  <c:v>8.3343976734277447</c:v>
                </c:pt>
                <c:pt idx="195">
                  <c:v>7.4565846236185882</c:v>
                </c:pt>
                <c:pt idx="196">
                  <c:v>7.4549576218636719</c:v>
                </c:pt>
                <c:pt idx="197">
                  <c:v>7.8207102664180859</c:v>
                </c:pt>
                <c:pt idx="198">
                  <c:v>8.4254306885197714</c:v>
                </c:pt>
                <c:pt idx="199">
                  <c:v>7.547617638710614</c:v>
                </c:pt>
                <c:pt idx="200">
                  <c:v>7.5459906369556968</c:v>
                </c:pt>
                <c:pt idx="201">
                  <c:v>7.9117432815101116</c:v>
                </c:pt>
                <c:pt idx="202">
                  <c:v>8.5164637036117963</c:v>
                </c:pt>
                <c:pt idx="203">
                  <c:v>7.6386506538026389</c:v>
                </c:pt>
                <c:pt idx="204">
                  <c:v>7.6370236520477226</c:v>
                </c:pt>
                <c:pt idx="205">
                  <c:v>8.0027762966021374</c:v>
                </c:pt>
                <c:pt idx="206">
                  <c:v>8.6074967187038212</c:v>
                </c:pt>
                <c:pt idx="207">
                  <c:v>7.7296836688946637</c:v>
                </c:pt>
                <c:pt idx="208">
                  <c:v>7.7280566671397484</c:v>
                </c:pt>
                <c:pt idx="209">
                  <c:v>8.0938093116941623</c:v>
                </c:pt>
                <c:pt idx="210">
                  <c:v>8.698529733795846</c:v>
                </c:pt>
                <c:pt idx="211">
                  <c:v>7.8207166839866904</c:v>
                </c:pt>
                <c:pt idx="212">
                  <c:v>7.8190896822317733</c:v>
                </c:pt>
                <c:pt idx="213">
                  <c:v>8.1848423267861872</c:v>
                </c:pt>
                <c:pt idx="214">
                  <c:v>8.7895627488878727</c:v>
                </c:pt>
                <c:pt idx="215">
                  <c:v>7.9117496990787153</c:v>
                </c:pt>
                <c:pt idx="216">
                  <c:v>7.9101226973237981</c:v>
                </c:pt>
                <c:pt idx="217">
                  <c:v>8.2758753418782138</c:v>
                </c:pt>
                <c:pt idx="218">
                  <c:v>8.8805957639798976</c:v>
                </c:pt>
                <c:pt idx="219">
                  <c:v>8.0027827141707402</c:v>
                </c:pt>
                <c:pt idx="220">
                  <c:v>8.0011557124158248</c:v>
                </c:pt>
                <c:pt idx="221">
                  <c:v>8.3669083569702387</c:v>
                </c:pt>
                <c:pt idx="222">
                  <c:v>8.9716287790719225</c:v>
                </c:pt>
                <c:pt idx="223">
                  <c:v>8.0938157292627668</c:v>
                </c:pt>
                <c:pt idx="224">
                  <c:v>8.0921887275078497</c:v>
                </c:pt>
                <c:pt idx="225">
                  <c:v>8.4579413720622636</c:v>
                </c:pt>
                <c:pt idx="226">
                  <c:v>9.0626617941639491</c:v>
                </c:pt>
                <c:pt idx="227">
                  <c:v>8.1848487443547917</c:v>
                </c:pt>
                <c:pt idx="228">
                  <c:v>8.1832217425998746</c:v>
                </c:pt>
                <c:pt idx="229">
                  <c:v>8.5489743871542903</c:v>
                </c:pt>
                <c:pt idx="230">
                  <c:v>9.153694809255974</c:v>
                </c:pt>
                <c:pt idx="231">
                  <c:v>8.2758817594468166</c:v>
                </c:pt>
                <c:pt idx="232">
                  <c:v>8.2742547576919012</c:v>
                </c:pt>
                <c:pt idx="233">
                  <c:v>8.6400074022463151</c:v>
                </c:pt>
                <c:pt idx="234">
                  <c:v>9.2447278243479989</c:v>
                </c:pt>
                <c:pt idx="235">
                  <c:v>8.3669147745388432</c:v>
                </c:pt>
                <c:pt idx="236">
                  <c:v>8.3652877727839261</c:v>
                </c:pt>
                <c:pt idx="237">
                  <c:v>8.73104041733834</c:v>
                </c:pt>
                <c:pt idx="238">
                  <c:v>9.3357608394400238</c:v>
                </c:pt>
                <c:pt idx="239">
                  <c:v>8.4579477896308681</c:v>
                </c:pt>
                <c:pt idx="240">
                  <c:v>8.456320787875951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2-4D89-A117-6A94FD22714F}"/>
            </c:ext>
          </c:extLst>
        </c:ser>
        <c:ser>
          <c:idx val="2"/>
          <c:order val="2"/>
          <c:tx>
            <c:strRef>
              <c:f>'STEO Elec Pricing - Seasonal'!$D$1</c:f>
              <c:strCache>
                <c:ptCount val="1"/>
                <c:pt idx="0">
                  <c:v>Lower Confidence Bound(Electricity Industrial Price: Mountain cents per kilowatthour)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'STEO Elec Pricing - Seasonal'!$A$2:$A$242</c:f>
              <c:numCache>
                <c:formatCode>0.00</c:formatCode>
                <c:ptCount val="241"/>
                <c:pt idx="0">
                  <c:v>1990</c:v>
                </c:pt>
                <c:pt idx="1">
                  <c:v>1990.25</c:v>
                </c:pt>
                <c:pt idx="2">
                  <c:v>1990.5</c:v>
                </c:pt>
                <c:pt idx="3">
                  <c:v>1990.75</c:v>
                </c:pt>
                <c:pt idx="4">
                  <c:v>1991</c:v>
                </c:pt>
                <c:pt idx="5">
                  <c:v>1991.25</c:v>
                </c:pt>
                <c:pt idx="6">
                  <c:v>1991.5</c:v>
                </c:pt>
                <c:pt idx="7">
                  <c:v>1991.75</c:v>
                </c:pt>
                <c:pt idx="8">
                  <c:v>1992</c:v>
                </c:pt>
                <c:pt idx="9">
                  <c:v>1992.25</c:v>
                </c:pt>
                <c:pt idx="10">
                  <c:v>1992.5</c:v>
                </c:pt>
                <c:pt idx="11">
                  <c:v>1992.75</c:v>
                </c:pt>
                <c:pt idx="12">
                  <c:v>1993</c:v>
                </c:pt>
                <c:pt idx="13">
                  <c:v>1993.25</c:v>
                </c:pt>
                <c:pt idx="14">
                  <c:v>1993.5</c:v>
                </c:pt>
                <c:pt idx="15">
                  <c:v>1993.75</c:v>
                </c:pt>
                <c:pt idx="16">
                  <c:v>1994</c:v>
                </c:pt>
                <c:pt idx="17">
                  <c:v>1994.25</c:v>
                </c:pt>
                <c:pt idx="18">
                  <c:v>1994.5</c:v>
                </c:pt>
                <c:pt idx="19">
                  <c:v>1994.75</c:v>
                </c:pt>
                <c:pt idx="20">
                  <c:v>1995</c:v>
                </c:pt>
                <c:pt idx="21">
                  <c:v>1995.25</c:v>
                </c:pt>
                <c:pt idx="22">
                  <c:v>1995.5</c:v>
                </c:pt>
                <c:pt idx="23">
                  <c:v>1995.75</c:v>
                </c:pt>
                <c:pt idx="24">
                  <c:v>1996</c:v>
                </c:pt>
                <c:pt idx="25">
                  <c:v>1996.25</c:v>
                </c:pt>
                <c:pt idx="26">
                  <c:v>1996.5</c:v>
                </c:pt>
                <c:pt idx="27">
                  <c:v>1996.75</c:v>
                </c:pt>
                <c:pt idx="28">
                  <c:v>1997</c:v>
                </c:pt>
                <c:pt idx="29">
                  <c:v>1997.25</c:v>
                </c:pt>
                <c:pt idx="30">
                  <c:v>1997.5</c:v>
                </c:pt>
                <c:pt idx="31">
                  <c:v>1997.75</c:v>
                </c:pt>
                <c:pt idx="32">
                  <c:v>1998</c:v>
                </c:pt>
                <c:pt idx="33">
                  <c:v>1998.25</c:v>
                </c:pt>
                <c:pt idx="34">
                  <c:v>1998.5</c:v>
                </c:pt>
                <c:pt idx="35">
                  <c:v>1998.75</c:v>
                </c:pt>
                <c:pt idx="36">
                  <c:v>1999</c:v>
                </c:pt>
                <c:pt idx="37">
                  <c:v>1999.25</c:v>
                </c:pt>
                <c:pt idx="38">
                  <c:v>1999.5</c:v>
                </c:pt>
                <c:pt idx="39">
                  <c:v>1999.75</c:v>
                </c:pt>
                <c:pt idx="40">
                  <c:v>2000</c:v>
                </c:pt>
                <c:pt idx="41">
                  <c:v>2000.25</c:v>
                </c:pt>
                <c:pt idx="42">
                  <c:v>2000.5</c:v>
                </c:pt>
                <c:pt idx="43">
                  <c:v>2000.75</c:v>
                </c:pt>
                <c:pt idx="44">
                  <c:v>2001</c:v>
                </c:pt>
                <c:pt idx="45">
                  <c:v>2001.25</c:v>
                </c:pt>
                <c:pt idx="46">
                  <c:v>2001.5</c:v>
                </c:pt>
                <c:pt idx="47">
                  <c:v>2001.75</c:v>
                </c:pt>
                <c:pt idx="48">
                  <c:v>2002</c:v>
                </c:pt>
                <c:pt idx="49">
                  <c:v>2002.25</c:v>
                </c:pt>
                <c:pt idx="50">
                  <c:v>2002.5</c:v>
                </c:pt>
                <c:pt idx="51">
                  <c:v>2002.75</c:v>
                </c:pt>
                <c:pt idx="52">
                  <c:v>2003</c:v>
                </c:pt>
                <c:pt idx="53">
                  <c:v>2003.25</c:v>
                </c:pt>
                <c:pt idx="54">
                  <c:v>2003.5</c:v>
                </c:pt>
                <c:pt idx="55">
                  <c:v>2003.75</c:v>
                </c:pt>
                <c:pt idx="56">
                  <c:v>2004</c:v>
                </c:pt>
                <c:pt idx="57">
                  <c:v>2004.25</c:v>
                </c:pt>
                <c:pt idx="58">
                  <c:v>2004.5</c:v>
                </c:pt>
                <c:pt idx="59">
                  <c:v>2004.75</c:v>
                </c:pt>
                <c:pt idx="60">
                  <c:v>2005</c:v>
                </c:pt>
                <c:pt idx="61">
                  <c:v>2005.25</c:v>
                </c:pt>
                <c:pt idx="62">
                  <c:v>2005.5</c:v>
                </c:pt>
                <c:pt idx="63">
                  <c:v>2005.75</c:v>
                </c:pt>
                <c:pt idx="64">
                  <c:v>2006</c:v>
                </c:pt>
                <c:pt idx="65">
                  <c:v>2006.25</c:v>
                </c:pt>
                <c:pt idx="66">
                  <c:v>2006.5</c:v>
                </c:pt>
                <c:pt idx="67">
                  <c:v>2006.75</c:v>
                </c:pt>
                <c:pt idx="68">
                  <c:v>2007</c:v>
                </c:pt>
                <c:pt idx="69">
                  <c:v>2007.25</c:v>
                </c:pt>
                <c:pt idx="70">
                  <c:v>2007.5</c:v>
                </c:pt>
                <c:pt idx="71">
                  <c:v>2007.75</c:v>
                </c:pt>
                <c:pt idx="72">
                  <c:v>2008</c:v>
                </c:pt>
                <c:pt idx="73">
                  <c:v>2008.25</c:v>
                </c:pt>
                <c:pt idx="74">
                  <c:v>2008.5</c:v>
                </c:pt>
                <c:pt idx="75">
                  <c:v>2008.75</c:v>
                </c:pt>
                <c:pt idx="76">
                  <c:v>2009</c:v>
                </c:pt>
                <c:pt idx="77">
                  <c:v>2009.25</c:v>
                </c:pt>
                <c:pt idx="78">
                  <c:v>2009.5</c:v>
                </c:pt>
                <c:pt idx="79">
                  <c:v>2009.75</c:v>
                </c:pt>
                <c:pt idx="80">
                  <c:v>2010</c:v>
                </c:pt>
                <c:pt idx="81">
                  <c:v>2010.25</c:v>
                </c:pt>
                <c:pt idx="82">
                  <c:v>2010.5</c:v>
                </c:pt>
                <c:pt idx="83">
                  <c:v>2010.75</c:v>
                </c:pt>
                <c:pt idx="84">
                  <c:v>2011</c:v>
                </c:pt>
                <c:pt idx="85">
                  <c:v>2011.25</c:v>
                </c:pt>
                <c:pt idx="86">
                  <c:v>2011.5</c:v>
                </c:pt>
                <c:pt idx="87">
                  <c:v>2011.75</c:v>
                </c:pt>
                <c:pt idx="88">
                  <c:v>2012</c:v>
                </c:pt>
                <c:pt idx="89">
                  <c:v>2012.25</c:v>
                </c:pt>
                <c:pt idx="90">
                  <c:v>2012.5</c:v>
                </c:pt>
                <c:pt idx="91">
                  <c:v>2012.75</c:v>
                </c:pt>
                <c:pt idx="92">
                  <c:v>2013</c:v>
                </c:pt>
                <c:pt idx="93">
                  <c:v>2013.25</c:v>
                </c:pt>
                <c:pt idx="94">
                  <c:v>2013.5</c:v>
                </c:pt>
                <c:pt idx="95">
                  <c:v>2013.75</c:v>
                </c:pt>
                <c:pt idx="96">
                  <c:v>2014</c:v>
                </c:pt>
                <c:pt idx="97">
                  <c:v>2014.25</c:v>
                </c:pt>
                <c:pt idx="98">
                  <c:v>2014.5</c:v>
                </c:pt>
                <c:pt idx="99">
                  <c:v>2014.75</c:v>
                </c:pt>
                <c:pt idx="100">
                  <c:v>2015</c:v>
                </c:pt>
                <c:pt idx="101">
                  <c:v>2015.25</c:v>
                </c:pt>
                <c:pt idx="102">
                  <c:v>2015.5</c:v>
                </c:pt>
                <c:pt idx="103">
                  <c:v>2015.75</c:v>
                </c:pt>
                <c:pt idx="104">
                  <c:v>2016</c:v>
                </c:pt>
                <c:pt idx="105">
                  <c:v>2016.25</c:v>
                </c:pt>
                <c:pt idx="106">
                  <c:v>2016.5</c:v>
                </c:pt>
                <c:pt idx="107">
                  <c:v>2016.75</c:v>
                </c:pt>
                <c:pt idx="108">
                  <c:v>2017</c:v>
                </c:pt>
                <c:pt idx="109">
                  <c:v>2017.25</c:v>
                </c:pt>
                <c:pt idx="110">
                  <c:v>2017.5</c:v>
                </c:pt>
                <c:pt idx="111">
                  <c:v>2017.75</c:v>
                </c:pt>
                <c:pt idx="112">
                  <c:v>2018</c:v>
                </c:pt>
                <c:pt idx="113">
                  <c:v>2018.25</c:v>
                </c:pt>
                <c:pt idx="114">
                  <c:v>2018.5</c:v>
                </c:pt>
                <c:pt idx="115">
                  <c:v>2018.75</c:v>
                </c:pt>
                <c:pt idx="116">
                  <c:v>2019</c:v>
                </c:pt>
                <c:pt idx="117">
                  <c:v>2019.25</c:v>
                </c:pt>
                <c:pt idx="118">
                  <c:v>2019.5</c:v>
                </c:pt>
                <c:pt idx="119">
                  <c:v>2019.75</c:v>
                </c:pt>
                <c:pt idx="120">
                  <c:v>2020</c:v>
                </c:pt>
                <c:pt idx="121">
                  <c:v>2020.25</c:v>
                </c:pt>
                <c:pt idx="122">
                  <c:v>2020.5</c:v>
                </c:pt>
                <c:pt idx="123">
                  <c:v>2020.75</c:v>
                </c:pt>
                <c:pt idx="124">
                  <c:v>2021</c:v>
                </c:pt>
                <c:pt idx="125">
                  <c:v>2021.25</c:v>
                </c:pt>
                <c:pt idx="126">
                  <c:v>2021.5</c:v>
                </c:pt>
                <c:pt idx="127">
                  <c:v>2021.75</c:v>
                </c:pt>
                <c:pt idx="128">
                  <c:v>2022</c:v>
                </c:pt>
                <c:pt idx="129">
                  <c:v>2022.25</c:v>
                </c:pt>
                <c:pt idx="130">
                  <c:v>2022.5</c:v>
                </c:pt>
                <c:pt idx="131">
                  <c:v>2022.75</c:v>
                </c:pt>
                <c:pt idx="132">
                  <c:v>2023</c:v>
                </c:pt>
                <c:pt idx="133">
                  <c:v>2023.25</c:v>
                </c:pt>
                <c:pt idx="134">
                  <c:v>2023.5</c:v>
                </c:pt>
                <c:pt idx="135">
                  <c:v>2023.75</c:v>
                </c:pt>
                <c:pt idx="136">
                  <c:v>2024</c:v>
                </c:pt>
                <c:pt idx="137">
                  <c:v>2024.25</c:v>
                </c:pt>
                <c:pt idx="138">
                  <c:v>2024.5</c:v>
                </c:pt>
                <c:pt idx="139">
                  <c:v>2024.75</c:v>
                </c:pt>
                <c:pt idx="140">
                  <c:v>2025</c:v>
                </c:pt>
                <c:pt idx="141">
                  <c:v>2025.25</c:v>
                </c:pt>
                <c:pt idx="142">
                  <c:v>2025.5</c:v>
                </c:pt>
                <c:pt idx="143">
                  <c:v>2025.75</c:v>
                </c:pt>
                <c:pt idx="144">
                  <c:v>2026</c:v>
                </c:pt>
                <c:pt idx="145">
                  <c:v>2026.25</c:v>
                </c:pt>
                <c:pt idx="146">
                  <c:v>2026.5</c:v>
                </c:pt>
                <c:pt idx="147">
                  <c:v>2026.75</c:v>
                </c:pt>
                <c:pt idx="148">
                  <c:v>2027</c:v>
                </c:pt>
                <c:pt idx="149">
                  <c:v>2027.25</c:v>
                </c:pt>
                <c:pt idx="150">
                  <c:v>2027.5</c:v>
                </c:pt>
                <c:pt idx="151">
                  <c:v>2027.75</c:v>
                </c:pt>
                <c:pt idx="152">
                  <c:v>2028</c:v>
                </c:pt>
                <c:pt idx="153">
                  <c:v>2028.25</c:v>
                </c:pt>
                <c:pt idx="154">
                  <c:v>2028.5</c:v>
                </c:pt>
                <c:pt idx="155">
                  <c:v>2028.75</c:v>
                </c:pt>
                <c:pt idx="156">
                  <c:v>2029</c:v>
                </c:pt>
                <c:pt idx="157">
                  <c:v>2029.25</c:v>
                </c:pt>
                <c:pt idx="158">
                  <c:v>2029.5</c:v>
                </c:pt>
                <c:pt idx="159">
                  <c:v>2029.75</c:v>
                </c:pt>
                <c:pt idx="160">
                  <c:v>2030</c:v>
                </c:pt>
                <c:pt idx="161">
                  <c:v>2030.25</c:v>
                </c:pt>
                <c:pt idx="162">
                  <c:v>2030.5</c:v>
                </c:pt>
                <c:pt idx="163">
                  <c:v>2030.75</c:v>
                </c:pt>
                <c:pt idx="164">
                  <c:v>2031</c:v>
                </c:pt>
                <c:pt idx="165">
                  <c:v>2031.25</c:v>
                </c:pt>
                <c:pt idx="166">
                  <c:v>2031.5</c:v>
                </c:pt>
                <c:pt idx="167">
                  <c:v>2031.75</c:v>
                </c:pt>
                <c:pt idx="168">
                  <c:v>2032</c:v>
                </c:pt>
                <c:pt idx="169">
                  <c:v>2032.25</c:v>
                </c:pt>
                <c:pt idx="170">
                  <c:v>2032.5</c:v>
                </c:pt>
                <c:pt idx="171">
                  <c:v>2032.75</c:v>
                </c:pt>
                <c:pt idx="172">
                  <c:v>2033</c:v>
                </c:pt>
                <c:pt idx="173">
                  <c:v>2033.25</c:v>
                </c:pt>
                <c:pt idx="174">
                  <c:v>2033.5</c:v>
                </c:pt>
                <c:pt idx="175">
                  <c:v>2033.75</c:v>
                </c:pt>
                <c:pt idx="176">
                  <c:v>2034</c:v>
                </c:pt>
                <c:pt idx="177">
                  <c:v>2034.25</c:v>
                </c:pt>
                <c:pt idx="178">
                  <c:v>2034.5</c:v>
                </c:pt>
                <c:pt idx="179">
                  <c:v>2034.75</c:v>
                </c:pt>
                <c:pt idx="180">
                  <c:v>2035</c:v>
                </c:pt>
                <c:pt idx="181">
                  <c:v>2035.25</c:v>
                </c:pt>
                <c:pt idx="182">
                  <c:v>2035.5</c:v>
                </c:pt>
                <c:pt idx="183">
                  <c:v>2035.75</c:v>
                </c:pt>
                <c:pt idx="184">
                  <c:v>2036</c:v>
                </c:pt>
                <c:pt idx="185">
                  <c:v>2036.25</c:v>
                </c:pt>
                <c:pt idx="186">
                  <c:v>2036.5</c:v>
                </c:pt>
                <c:pt idx="187">
                  <c:v>2036.75</c:v>
                </c:pt>
                <c:pt idx="188">
                  <c:v>2037</c:v>
                </c:pt>
                <c:pt idx="189">
                  <c:v>2037.25</c:v>
                </c:pt>
                <c:pt idx="190">
                  <c:v>2037.5</c:v>
                </c:pt>
                <c:pt idx="191">
                  <c:v>2037.75</c:v>
                </c:pt>
                <c:pt idx="192">
                  <c:v>2038</c:v>
                </c:pt>
                <c:pt idx="193">
                  <c:v>2038.25</c:v>
                </c:pt>
                <c:pt idx="194">
                  <c:v>2038.5</c:v>
                </c:pt>
                <c:pt idx="195">
                  <c:v>2038.75</c:v>
                </c:pt>
                <c:pt idx="196">
                  <c:v>2039</c:v>
                </c:pt>
                <c:pt idx="197">
                  <c:v>2039.25</c:v>
                </c:pt>
                <c:pt idx="198">
                  <c:v>2039.5</c:v>
                </c:pt>
                <c:pt idx="199">
                  <c:v>2039.75</c:v>
                </c:pt>
                <c:pt idx="200">
                  <c:v>2040</c:v>
                </c:pt>
                <c:pt idx="201">
                  <c:v>2040.25</c:v>
                </c:pt>
                <c:pt idx="202">
                  <c:v>2040.5</c:v>
                </c:pt>
                <c:pt idx="203">
                  <c:v>2040.75</c:v>
                </c:pt>
                <c:pt idx="204">
                  <c:v>2041</c:v>
                </c:pt>
                <c:pt idx="205">
                  <c:v>2041.25</c:v>
                </c:pt>
                <c:pt idx="206">
                  <c:v>2041.5</c:v>
                </c:pt>
                <c:pt idx="207">
                  <c:v>2041.75</c:v>
                </c:pt>
                <c:pt idx="208">
                  <c:v>2042</c:v>
                </c:pt>
                <c:pt idx="209">
                  <c:v>2042.25</c:v>
                </c:pt>
                <c:pt idx="210">
                  <c:v>2042.5</c:v>
                </c:pt>
                <c:pt idx="211">
                  <c:v>2042.75</c:v>
                </c:pt>
                <c:pt idx="212">
                  <c:v>2043</c:v>
                </c:pt>
                <c:pt idx="213">
                  <c:v>2043.25</c:v>
                </c:pt>
                <c:pt idx="214">
                  <c:v>2043.5</c:v>
                </c:pt>
                <c:pt idx="215">
                  <c:v>2043.75</c:v>
                </c:pt>
                <c:pt idx="216">
                  <c:v>2044</c:v>
                </c:pt>
                <c:pt idx="217">
                  <c:v>2044.25</c:v>
                </c:pt>
                <c:pt idx="218">
                  <c:v>2044.5</c:v>
                </c:pt>
                <c:pt idx="219">
                  <c:v>2044.75</c:v>
                </c:pt>
                <c:pt idx="220">
                  <c:v>2045</c:v>
                </c:pt>
                <c:pt idx="221">
                  <c:v>2045.25</c:v>
                </c:pt>
                <c:pt idx="222">
                  <c:v>2045.5</c:v>
                </c:pt>
                <c:pt idx="223">
                  <c:v>2045.75</c:v>
                </c:pt>
                <c:pt idx="224">
                  <c:v>2046</c:v>
                </c:pt>
                <c:pt idx="225">
                  <c:v>2046.25</c:v>
                </c:pt>
                <c:pt idx="226">
                  <c:v>2046.5</c:v>
                </c:pt>
                <c:pt idx="227">
                  <c:v>2046.75</c:v>
                </c:pt>
                <c:pt idx="228">
                  <c:v>2047</c:v>
                </c:pt>
                <c:pt idx="229">
                  <c:v>2047.25</c:v>
                </c:pt>
                <c:pt idx="230">
                  <c:v>2047.5</c:v>
                </c:pt>
                <c:pt idx="231">
                  <c:v>2047.75</c:v>
                </c:pt>
                <c:pt idx="232">
                  <c:v>2048</c:v>
                </c:pt>
                <c:pt idx="233">
                  <c:v>2048.25</c:v>
                </c:pt>
                <c:pt idx="234">
                  <c:v>2048.5</c:v>
                </c:pt>
                <c:pt idx="235">
                  <c:v>2048.75</c:v>
                </c:pt>
                <c:pt idx="236">
                  <c:v>2049</c:v>
                </c:pt>
                <c:pt idx="237">
                  <c:v>2049.25</c:v>
                </c:pt>
                <c:pt idx="238">
                  <c:v>2049.5</c:v>
                </c:pt>
                <c:pt idx="239">
                  <c:v>2049.75</c:v>
                </c:pt>
                <c:pt idx="240">
                  <c:v>2050</c:v>
                </c:pt>
              </c:numCache>
            </c:numRef>
          </c:cat>
          <c:val>
            <c:numRef>
              <c:f>'STEO Elec Pricing - Seasonal'!$D$2:$D$242</c:f>
              <c:numCache>
                <c:formatCode>General</c:formatCode>
                <c:ptCount val="241"/>
                <c:pt idx="0">
                  <c:v>3.97</c:v>
                </c:pt>
                <c:pt idx="1">
                  <c:v>4.09</c:v>
                </c:pt>
                <c:pt idx="2">
                  <c:v>4.3</c:v>
                </c:pt>
                <c:pt idx="3">
                  <c:v>4.03</c:v>
                </c:pt>
                <c:pt idx="4">
                  <c:v>4.0599999999999996</c:v>
                </c:pt>
                <c:pt idx="5">
                  <c:v>4.1399999999999997</c:v>
                </c:pt>
                <c:pt idx="6">
                  <c:v>4.34</c:v>
                </c:pt>
                <c:pt idx="7">
                  <c:v>4.12</c:v>
                </c:pt>
                <c:pt idx="8">
                  <c:v>4.04</c:v>
                </c:pt>
                <c:pt idx="9">
                  <c:v>4.13</c:v>
                </c:pt>
                <c:pt idx="10">
                  <c:v>4.47</c:v>
                </c:pt>
                <c:pt idx="11">
                  <c:v>4.17</c:v>
                </c:pt>
                <c:pt idx="12">
                  <c:v>4.1900000000000004</c:v>
                </c:pt>
                <c:pt idx="13">
                  <c:v>4.2300000000000004</c:v>
                </c:pt>
                <c:pt idx="14">
                  <c:v>4.5599999999999996</c:v>
                </c:pt>
                <c:pt idx="15">
                  <c:v>4.2</c:v>
                </c:pt>
                <c:pt idx="16">
                  <c:v>4.16</c:v>
                </c:pt>
                <c:pt idx="17">
                  <c:v>4.2699999999999996</c:v>
                </c:pt>
                <c:pt idx="18">
                  <c:v>4.54</c:v>
                </c:pt>
                <c:pt idx="19">
                  <c:v>4.18</c:v>
                </c:pt>
                <c:pt idx="20">
                  <c:v>4.12</c:v>
                </c:pt>
                <c:pt idx="21">
                  <c:v>4.2</c:v>
                </c:pt>
                <c:pt idx="22">
                  <c:v>4.42</c:v>
                </c:pt>
                <c:pt idx="23">
                  <c:v>4.05</c:v>
                </c:pt>
                <c:pt idx="24">
                  <c:v>3.94</c:v>
                </c:pt>
                <c:pt idx="25">
                  <c:v>4.1500000000000004</c:v>
                </c:pt>
                <c:pt idx="26">
                  <c:v>4.3899999999999997</c:v>
                </c:pt>
                <c:pt idx="27">
                  <c:v>3.94</c:v>
                </c:pt>
                <c:pt idx="28">
                  <c:v>3.9</c:v>
                </c:pt>
                <c:pt idx="29">
                  <c:v>4.08</c:v>
                </c:pt>
                <c:pt idx="30">
                  <c:v>4.3</c:v>
                </c:pt>
                <c:pt idx="31">
                  <c:v>3.89</c:v>
                </c:pt>
                <c:pt idx="32">
                  <c:v>3.83</c:v>
                </c:pt>
                <c:pt idx="33">
                  <c:v>4.04</c:v>
                </c:pt>
                <c:pt idx="34">
                  <c:v>4.2699999999999996</c:v>
                </c:pt>
                <c:pt idx="35">
                  <c:v>3.99</c:v>
                </c:pt>
                <c:pt idx="36">
                  <c:v>3.76</c:v>
                </c:pt>
                <c:pt idx="37">
                  <c:v>4.0199999999999996</c:v>
                </c:pt>
                <c:pt idx="38">
                  <c:v>4.25</c:v>
                </c:pt>
                <c:pt idx="39">
                  <c:v>3.76</c:v>
                </c:pt>
                <c:pt idx="40">
                  <c:v>3.81</c:v>
                </c:pt>
                <c:pt idx="41">
                  <c:v>4.0599999999999996</c:v>
                </c:pt>
                <c:pt idx="42">
                  <c:v>4.59</c:v>
                </c:pt>
                <c:pt idx="43">
                  <c:v>4.3899999999999997</c:v>
                </c:pt>
                <c:pt idx="44">
                  <c:v>4.49</c:v>
                </c:pt>
                <c:pt idx="45">
                  <c:v>5.0599999999999996</c:v>
                </c:pt>
                <c:pt idx="46">
                  <c:v>5.15</c:v>
                </c:pt>
                <c:pt idx="47">
                  <c:v>4.6500000000000004</c:v>
                </c:pt>
                <c:pt idx="48">
                  <c:v>4.49</c:v>
                </c:pt>
                <c:pt idx="49">
                  <c:v>4.88</c:v>
                </c:pt>
                <c:pt idx="50">
                  <c:v>5.28</c:v>
                </c:pt>
                <c:pt idx="51">
                  <c:v>4.7</c:v>
                </c:pt>
                <c:pt idx="52">
                  <c:v>4.74</c:v>
                </c:pt>
                <c:pt idx="53">
                  <c:v>5.03</c:v>
                </c:pt>
                <c:pt idx="54">
                  <c:v>5.45</c:v>
                </c:pt>
                <c:pt idx="55">
                  <c:v>4.76</c:v>
                </c:pt>
                <c:pt idx="56">
                  <c:v>4.66</c:v>
                </c:pt>
                <c:pt idx="57">
                  <c:v>5.09</c:v>
                </c:pt>
                <c:pt idx="58">
                  <c:v>5.46</c:v>
                </c:pt>
                <c:pt idx="59">
                  <c:v>4.93</c:v>
                </c:pt>
                <c:pt idx="60">
                  <c:v>4.8600000000000003</c:v>
                </c:pt>
                <c:pt idx="61">
                  <c:v>5.19</c:v>
                </c:pt>
                <c:pt idx="62">
                  <c:v>5.67</c:v>
                </c:pt>
                <c:pt idx="63">
                  <c:v>5.41</c:v>
                </c:pt>
                <c:pt idx="64">
                  <c:v>5.29</c:v>
                </c:pt>
                <c:pt idx="65">
                  <c:v>5.46</c:v>
                </c:pt>
                <c:pt idx="66">
                  <c:v>5.85</c:v>
                </c:pt>
                <c:pt idx="67">
                  <c:v>5.36</c:v>
                </c:pt>
                <c:pt idx="68">
                  <c:v>5.33</c:v>
                </c:pt>
                <c:pt idx="69">
                  <c:v>5.58</c:v>
                </c:pt>
                <c:pt idx="70">
                  <c:v>6.16</c:v>
                </c:pt>
                <c:pt idx="71">
                  <c:v>5.56</c:v>
                </c:pt>
                <c:pt idx="72">
                  <c:v>5.57</c:v>
                </c:pt>
                <c:pt idx="73">
                  <c:v>6.11</c:v>
                </c:pt>
                <c:pt idx="74">
                  <c:v>6.69</c:v>
                </c:pt>
                <c:pt idx="75">
                  <c:v>5.73</c:v>
                </c:pt>
                <c:pt idx="76">
                  <c:v>5.6</c:v>
                </c:pt>
                <c:pt idx="77">
                  <c:v>6.02</c:v>
                </c:pt>
                <c:pt idx="78">
                  <c:v>6.84</c:v>
                </c:pt>
                <c:pt idx="79">
                  <c:v>5.78</c:v>
                </c:pt>
                <c:pt idx="80">
                  <c:v>5.7</c:v>
                </c:pt>
                <c:pt idx="81">
                  <c:v>6.17</c:v>
                </c:pt>
                <c:pt idx="82">
                  <c:v>6.87</c:v>
                </c:pt>
                <c:pt idx="83">
                  <c:v>5.65</c:v>
                </c:pt>
                <c:pt idx="84">
                  <c:v>5.56</c:v>
                </c:pt>
                <c:pt idx="85">
                  <c:v>6.05</c:v>
                </c:pt>
                <c:pt idx="86">
                  <c:v>6.83</c:v>
                </c:pt>
                <c:pt idx="87">
                  <c:v>5.77</c:v>
                </c:pt>
                <c:pt idx="88">
                  <c:v>5.64</c:v>
                </c:pt>
                <c:pt idx="89">
                  <c:v>6.15</c:v>
                </c:pt>
                <c:pt idx="90">
                  <c:v>6.87</c:v>
                </c:pt>
                <c:pt idx="91">
                  <c:v>5.93</c:v>
                </c:pt>
                <c:pt idx="92">
                  <c:v>5.91</c:v>
                </c:pt>
                <c:pt idx="93">
                  <c:v>6.45</c:v>
                </c:pt>
                <c:pt idx="94">
                  <c:v>7.2</c:v>
                </c:pt>
                <c:pt idx="95">
                  <c:v>6.22</c:v>
                </c:pt>
                <c:pt idx="96">
                  <c:v>6.21</c:v>
                </c:pt>
                <c:pt idx="97">
                  <c:v>6.69</c:v>
                </c:pt>
                <c:pt idx="98">
                  <c:v>7.37</c:v>
                </c:pt>
                <c:pt idx="99">
                  <c:v>6.3</c:v>
                </c:pt>
                <c:pt idx="100">
                  <c:v>6.24</c:v>
                </c:pt>
                <c:pt idx="101">
                  <c:v>6.71</c:v>
                </c:pt>
                <c:pt idx="102">
                  <c:v>7.24</c:v>
                </c:pt>
                <c:pt idx="103">
                  <c:v>6.07</c:v>
                </c:pt>
                <c:pt idx="104">
                  <c:v>5.88</c:v>
                </c:pt>
                <c:pt idx="105">
                  <c:v>6.32</c:v>
                </c:pt>
                <c:pt idx="106">
                  <c:v>7.07</c:v>
                </c:pt>
                <c:pt idx="107">
                  <c:v>6.12</c:v>
                </c:pt>
                <c:pt idx="108">
                  <c:v>6.13</c:v>
                </c:pt>
                <c:pt idx="109">
                  <c:v>6.6</c:v>
                </c:pt>
                <c:pt idx="110">
                  <c:v>7.18</c:v>
                </c:pt>
                <c:pt idx="111">
                  <c:v>6.18</c:v>
                </c:pt>
                <c:pt idx="112">
                  <c:v>6.14</c:v>
                </c:pt>
                <c:pt idx="113">
                  <c:v>6.5</c:v>
                </c:pt>
                <c:pt idx="114">
                  <c:v>6.98</c:v>
                </c:pt>
                <c:pt idx="115">
                  <c:v>6.09</c:v>
                </c:pt>
                <c:pt idx="116">
                  <c:v>6.17</c:v>
                </c:pt>
                <c:pt idx="117">
                  <c:v>6.3</c:v>
                </c:pt>
                <c:pt idx="118">
                  <c:v>6.83</c:v>
                </c:pt>
                <c:pt idx="119">
                  <c:v>5.95</c:v>
                </c:pt>
                <c:pt idx="120">
                  <c:v>5.73</c:v>
                </c:pt>
                <c:pt idx="121">
                  <c:v>6.15</c:v>
                </c:pt>
                <c:pt idx="122">
                  <c:v>6.91</c:v>
                </c:pt>
                <c:pt idx="123">
                  <c:v>5.94</c:v>
                </c:pt>
                <c:pt idx="124">
                  <c:v>5.98</c:v>
                </c:pt>
                <c:pt idx="125">
                  <c:v>6.37</c:v>
                </c:pt>
                <c:pt idx="126">
                  <c:v>6.87</c:v>
                </c:pt>
                <c:pt idx="127">
                  <c:v>5.96</c:v>
                </c:pt>
                <c:pt idx="128">
                  <c:v>6</c:v>
                </c:pt>
                <c:pt idx="129">
                  <c:v>6.39</c:v>
                </c:pt>
                <c:pt idx="130">
                  <c:v>6.92</c:v>
                </c:pt>
                <c:pt idx="131" formatCode="0.00">
                  <c:v>6</c:v>
                </c:pt>
                <c:pt idx="132" formatCode="0.00">
                  <c:v>5.7393879629964086</c:v>
                </c:pt>
                <c:pt idx="133" formatCode="0.00">
                  <c:v>6.0402247620688918</c:v>
                </c:pt>
                <c:pt idx="134" formatCode="0.00">
                  <c:v>6.5908878766845787</c:v>
                </c:pt>
                <c:pt idx="135" formatCode="0.00">
                  <c:v>5.6657157828253366</c:v>
                </c:pt>
                <c:pt idx="136" formatCode="0.00">
                  <c:v>5.5910164240658604</c:v>
                </c:pt>
                <c:pt idx="137" formatCode="0.00">
                  <c:v>5.9197727332842636</c:v>
                </c:pt>
                <c:pt idx="138" formatCode="0.00">
                  <c:v>6.4898039570359334</c:v>
                </c:pt>
                <c:pt idx="139" formatCode="0.00">
                  <c:v>5.5792103719981165</c:v>
                </c:pt>
                <c:pt idx="140" formatCode="0.00">
                  <c:v>5.5235721983909132</c:v>
                </c:pt>
                <c:pt idx="141" formatCode="0.00">
                  <c:v>5.860533423071363</c:v>
                </c:pt>
                <c:pt idx="142" formatCode="0.00">
                  <c:v>6.4375520944914584</c:v>
                </c:pt>
                <c:pt idx="143" formatCode="0.00">
                  <c:v>5.5330045127163121</c:v>
                </c:pt>
                <c:pt idx="144" formatCode="0.00">
                  <c:v>5.4864104689923447</c:v>
                </c:pt>
                <c:pt idx="145" formatCode="0.00">
                  <c:v>5.8276668561929581</c:v>
                </c:pt>
                <c:pt idx="146" formatCode="0.00">
                  <c:v>6.4085492677348839</c:v>
                </c:pt>
                <c:pt idx="147" formatCode="0.00">
                  <c:v>5.5075014253132117</c:v>
                </c:pt>
                <c:pt idx="148" formatCode="0.00">
                  <c:v>5.4664346232289649</c:v>
                </c:pt>
                <c:pt idx="149" formatCode="0.00">
                  <c:v>5.8104257970175537</c:v>
                </c:pt>
                <c:pt idx="150" formatCode="0.00">
                  <c:v>6.3938340236232998</c:v>
                </c:pt>
                <c:pt idx="151" formatCode="0.00">
                  <c:v>5.4951280641313529</c:v>
                </c:pt>
                <c:pt idx="152" formatCode="0.00">
                  <c:v>5.4578756715392922</c:v>
                </c:pt>
                <c:pt idx="153" formatCode="0.00">
                  <c:v>5.8037958469306137</c:v>
                </c:pt>
                <c:pt idx="154" formatCode="0.00">
                  <c:v>6.3890137371766995</c:v>
                </c:pt>
                <c:pt idx="155" formatCode="0.00">
                  <c:v>5.4920097184241818</c:v>
                </c:pt>
                <c:pt idx="156" formatCode="0.00">
                  <c:v>5.4575871460187706</c:v>
                </c:pt>
                <c:pt idx="157" formatCode="0.00">
                  <c:v>5.8049570830786603</c:v>
                </c:pt>
                <c:pt idx="158" formatCode="0.00">
                  <c:v>6.3915492174087323</c:v>
                </c:pt>
                <c:pt idx="159" formatCode="0.00">
                  <c:v>5.4958501186298063</c:v>
                </c:pt>
                <c:pt idx="160" formatCode="0.00">
                  <c:v>5.4636305487247654</c:v>
                </c:pt>
                <c:pt idx="161" formatCode="0.00">
                  <c:v>5.8121382694206574</c:v>
                </c:pt>
                <c:pt idx="162" formatCode="0.00">
                  <c:v>6.3998169153220816</c:v>
                </c:pt>
                <c:pt idx="163" formatCode="0.00">
                  <c:v>5.5051566909939691</c:v>
                </c:pt>
                <c:pt idx="164" formatCode="0.00">
                  <c:v>5.4747122694922297</c:v>
                </c:pt>
                <c:pt idx="165" formatCode="0.00">
                  <c:v>5.824141457537876</c:v>
                </c:pt>
                <c:pt idx="166" formatCode="0.00">
                  <c:v>6.4127049260372369</c:v>
                </c:pt>
                <c:pt idx="167" formatCode="0.00">
                  <c:v>5.5188951679990499</c:v>
                </c:pt>
                <c:pt idx="168" formatCode="0.00">
                  <c:v>5.489918642929875</c:v>
                </c:pt>
                <c:pt idx="169" formatCode="0.00">
                  <c:v>5.8401121486010288</c:v>
                </c:pt>
                <c:pt idx="170" formatCode="0.00">
                  <c:v>6.4294126986340778</c:v>
                </c:pt>
                <c:pt idx="171" formatCode="0.00">
                  <c:v>5.5363143061612288</c:v>
                </c:pt>
                <c:pt idx="172" formatCode="0.00">
                  <c:v>5.5085763307710129</c:v>
                </c:pt>
                <c:pt idx="173" formatCode="0.00">
                  <c:v>5.8594158092526722</c:v>
                </c:pt>
                <c:pt idx="174" formatCode="0.00">
                  <c:v>6.4493414546577581</c:v>
                </c:pt>
                <c:pt idx="175" formatCode="0.00">
                  <c:v>5.556848333568281</c:v>
                </c:pt>
                <c:pt idx="176" formatCode="0.00">
                  <c:v>5.5301724139886668</c:v>
                </c:pt>
                <c:pt idx="177" formatCode="0.00">
                  <c:v>5.8815661603427314</c:v>
                </c:pt>
                <c:pt idx="178" formatCode="0.00">
                  <c:v>6.4720296660140262</c:v>
                </c:pt>
                <c:pt idx="179" formatCode="0.00">
                  <c:v>5.5800587531117589</c:v>
                </c:pt>
                <c:pt idx="180" formatCode="0.00">
                  <c:v>5.5543056777797588</c:v>
                </c:pt>
                <c:pt idx="181" formatCode="0.00">
                  <c:v>5.9061809575940849</c:v>
                </c:pt>
                <c:pt idx="182" formatCode="0.00">
                  <c:v>6.4971128336207808</c:v>
                </c:pt>
                <c:pt idx="183" formatCode="0.00">
                  <c:v>5.6055976854183154</c:v>
                </c:pt>
                <c:pt idx="184" formatCode="0.00">
                  <c:v>5.5806553906817582</c:v>
                </c:pt>
                <c:pt idx="185" formatCode="0.00">
                  <c:v>5.9329533904985778</c:v>
                </c:pt>
                <c:pt idx="186" formatCode="0.00">
                  <c:v>6.5242972421305083</c:v>
                </c:pt>
                <c:pt idx="187" formatCode="0.00">
                  <c:v>5.633183746363601</c:v>
                </c:pt>
                <c:pt idx="188" formatCode="0.00">
                  <c:v>5.6089604659366286</c:v>
                </c:pt>
                <c:pt idx="189" formatCode="0.00">
                  <c:v>5.9616328473234974</c:v>
                </c:pt>
                <c:pt idx="190" formatCode="0.00">
                  <c:v>6.5533421802836438</c:v>
                </c:pt>
                <c:pt idx="191" formatCode="0.00">
                  <c:v>5.6625855904339684</c:v>
                </c:pt>
                <c:pt idx="192" formatCode="0.00">
                  <c:v>5.6390050758507346</c:v>
                </c:pt>
                <c:pt idx="193" formatCode="0.00">
                  <c:v>5.9920115520137678</c:v>
                </c:pt>
                <c:pt idx="194" formatCode="0.00">
                  <c:v>6.584047512955129</c:v>
                </c:pt>
                <c:pt idx="195" formatCode="0.00">
                  <c:v>5.6936103392180977</c:v>
                </c:pt>
                <c:pt idx="196" formatCode="0.00">
                  <c:v>5.6706084344909771</c:v>
                </c:pt>
                <c:pt idx="197" formatCode="0.00">
                  <c:v>6.0239150217491222</c:v>
                </c:pt>
                <c:pt idx="198" formatCode="0.00">
                  <c:v>6.6162447599436005</c:v>
                </c:pt>
                <c:pt idx="199" formatCode="0.00">
                  <c:v>5.7260952327650907</c:v>
                </c:pt>
                <c:pt idx="200" formatCode="0.00">
                  <c:v>5.7036173622618227</c:v>
                </c:pt>
                <c:pt idx="201" formatCode="0.00">
                  <c:v>6.0571950902393734</c:v>
                </c:pt>
                <c:pt idx="202" formatCode="0.00">
                  <c:v>6.649790543920961</c:v>
                </c:pt>
                <c:pt idx="203" formatCode="0.00">
                  <c:v>5.7599014710736238</c:v>
                </c:pt>
                <c:pt idx="204" formatCode="0.00">
                  <c:v>5.7379007598280847</c:v>
                </c:pt>
                <c:pt idx="205" formatCode="0.00">
                  <c:v>6.0917247015052016</c:v>
                </c:pt>
                <c:pt idx="206" formatCode="0.00">
                  <c:v>6.6845616817778959</c:v>
                </c:pt>
                <c:pt idx="207" formatCode="0.00">
                  <c:v>5.7949095825212957</c:v>
                </c:pt>
                <c:pt idx="208" formatCode="0.00">
                  <c:v>5.773345424799512</c:v>
                </c:pt>
                <c:pt idx="209" formatCode="0.00">
                  <c:v>6.1273939546268208</c:v>
                </c:pt>
                <c:pt idx="210" formatCode="0.00">
                  <c:v>6.7204514424600843</c:v>
                </c:pt>
                <c:pt idx="211" formatCode="0.00">
                  <c:v>5.8310158809595611</c:v>
                </c:pt>
                <c:pt idx="212" formatCode="0.00">
                  <c:v>5.8098528330881809</c:v>
                </c:pt>
                <c:pt idx="213" formatCode="0.00">
                  <c:v>6.1641070509464395</c:v>
                </c:pt>
                <c:pt idx="214" formatCode="0.00">
                  <c:v>6.7573666497197795</c:v>
                </c:pt>
                <c:pt idx="215" formatCode="0.00">
                  <c:v>5.8681297144646463</c:v>
                </c:pt>
                <c:pt idx="216" formatCode="0.00">
                  <c:v>5.8473366265102191</c:v>
                </c:pt>
                <c:pt idx="217" formatCode="0.00">
                  <c:v>6.2017799043981814</c:v>
                </c:pt>
                <c:pt idx="218" formatCode="0.00">
                  <c:v>6.7952254079490322</c:v>
                </c:pt>
                <c:pt idx="219" formatCode="0.00">
                  <c:v>5.9061712999459024</c:v>
                </c:pt>
                <c:pt idx="220" formatCode="0.00">
                  <c:v>5.8857206261974309</c:v>
                </c:pt>
                <c:pt idx="221" formatCode="0.00">
                  <c:v>6.2403382471733231</c:v>
                </c:pt>
                <c:pt idx="222" formatCode="0.00">
                  <c:v>6.8339552949347855</c:v>
                </c:pt>
                <c:pt idx="223" formatCode="0.00">
                  <c:v>5.9450699981645618</c:v>
                </c:pt>
                <c:pt idx="224" formatCode="0.00">
                  <c:v>5.9249372434260561</c:v>
                </c:pt>
                <c:pt idx="225" formatCode="0.00">
                  <c:v>6.2797161108791943</c:v>
                </c:pt>
                <c:pt idx="226" formatCode="0.00">
                  <c:v>6.8734919095957121</c:v>
                </c:pt>
                <c:pt idx="227" formatCode="0.00">
                  <c:v>5.9847629245302505</c:v>
                </c:pt>
                <c:pt idx="228" formatCode="0.00">
                  <c:v>5.9649261949305341</c:v>
                </c:pt>
                <c:pt idx="229" formatCode="0.00">
                  <c:v>6.3198545961576311</c:v>
                </c:pt>
                <c:pt idx="230" formatCode="0.00">
                  <c:v>6.913777693137801</c:v>
                </c:pt>
                <c:pt idx="231" formatCode="0.00">
                  <c:v>6.0251938191909886</c:v>
                </c:pt>
                <c:pt idx="232" formatCode="0.00">
                  <c:v>6.005633454392731</c:v>
                </c:pt>
                <c:pt idx="233" formatCode="0.00">
                  <c:v>6.3607008665941134</c:v>
                </c:pt>
                <c:pt idx="234" formatCode="0.00">
                  <c:v>6.954760963314131</c:v>
                </c:pt>
                <c:pt idx="235" formatCode="0.00">
                  <c:v>6.0663121196922658</c:v>
                </c:pt>
                <c:pt idx="236" formatCode="0.00">
                  <c:v>6.0470103891887881</c:v>
                </c:pt>
                <c:pt idx="237" formatCode="0.00">
                  <c:v>6.4022073189536632</c:v>
                </c:pt>
                <c:pt idx="238" formatCode="0.00">
                  <c:v>6.9963951165832237</c:v>
                </c:pt>
                <c:pt idx="239" formatCode="0.00">
                  <c:v>6.1080721935769695</c:v>
                </c:pt>
                <c:pt idx="240" formatCode="0.00">
                  <c:v>6.0890130439521384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2-4D89-A117-6A94FD22714F}"/>
            </c:ext>
          </c:extLst>
        </c:ser>
        <c:ser>
          <c:idx val="3"/>
          <c:order val="3"/>
          <c:tx>
            <c:strRef>
              <c:f>'STEO Elec Pricing - Seasonal'!$E$1</c:f>
              <c:strCache>
                <c:ptCount val="1"/>
                <c:pt idx="0">
                  <c:v>Upper Confidence Bound(Electricity Industrial Price: Mountain cents per kilowatthour)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'STEO Elec Pricing - Seasonal'!$A$2:$A$242</c:f>
              <c:numCache>
                <c:formatCode>0.00</c:formatCode>
                <c:ptCount val="241"/>
                <c:pt idx="0">
                  <c:v>1990</c:v>
                </c:pt>
                <c:pt idx="1">
                  <c:v>1990.25</c:v>
                </c:pt>
                <c:pt idx="2">
                  <c:v>1990.5</c:v>
                </c:pt>
                <c:pt idx="3">
                  <c:v>1990.75</c:v>
                </c:pt>
                <c:pt idx="4">
                  <c:v>1991</c:v>
                </c:pt>
                <c:pt idx="5">
                  <c:v>1991.25</c:v>
                </c:pt>
                <c:pt idx="6">
                  <c:v>1991.5</c:v>
                </c:pt>
                <c:pt idx="7">
                  <c:v>1991.75</c:v>
                </c:pt>
                <c:pt idx="8">
                  <c:v>1992</c:v>
                </c:pt>
                <c:pt idx="9">
                  <c:v>1992.25</c:v>
                </c:pt>
                <c:pt idx="10">
                  <c:v>1992.5</c:v>
                </c:pt>
                <c:pt idx="11">
                  <c:v>1992.75</c:v>
                </c:pt>
                <c:pt idx="12">
                  <c:v>1993</c:v>
                </c:pt>
                <c:pt idx="13">
                  <c:v>1993.25</c:v>
                </c:pt>
                <c:pt idx="14">
                  <c:v>1993.5</c:v>
                </c:pt>
                <c:pt idx="15">
                  <c:v>1993.75</c:v>
                </c:pt>
                <c:pt idx="16">
                  <c:v>1994</c:v>
                </c:pt>
                <c:pt idx="17">
                  <c:v>1994.25</c:v>
                </c:pt>
                <c:pt idx="18">
                  <c:v>1994.5</c:v>
                </c:pt>
                <c:pt idx="19">
                  <c:v>1994.75</c:v>
                </c:pt>
                <c:pt idx="20">
                  <c:v>1995</c:v>
                </c:pt>
                <c:pt idx="21">
                  <c:v>1995.25</c:v>
                </c:pt>
                <c:pt idx="22">
                  <c:v>1995.5</c:v>
                </c:pt>
                <c:pt idx="23">
                  <c:v>1995.75</c:v>
                </c:pt>
                <c:pt idx="24">
                  <c:v>1996</c:v>
                </c:pt>
                <c:pt idx="25">
                  <c:v>1996.25</c:v>
                </c:pt>
                <c:pt idx="26">
                  <c:v>1996.5</c:v>
                </c:pt>
                <c:pt idx="27">
                  <c:v>1996.75</c:v>
                </c:pt>
                <c:pt idx="28">
                  <c:v>1997</c:v>
                </c:pt>
                <c:pt idx="29">
                  <c:v>1997.25</c:v>
                </c:pt>
                <c:pt idx="30">
                  <c:v>1997.5</c:v>
                </c:pt>
                <c:pt idx="31">
                  <c:v>1997.75</c:v>
                </c:pt>
                <c:pt idx="32">
                  <c:v>1998</c:v>
                </c:pt>
                <c:pt idx="33">
                  <c:v>1998.25</c:v>
                </c:pt>
                <c:pt idx="34">
                  <c:v>1998.5</c:v>
                </c:pt>
                <c:pt idx="35">
                  <c:v>1998.75</c:v>
                </c:pt>
                <c:pt idx="36">
                  <c:v>1999</c:v>
                </c:pt>
                <c:pt idx="37">
                  <c:v>1999.25</c:v>
                </c:pt>
                <c:pt idx="38">
                  <c:v>1999.5</c:v>
                </c:pt>
                <c:pt idx="39">
                  <c:v>1999.75</c:v>
                </c:pt>
                <c:pt idx="40">
                  <c:v>2000</c:v>
                </c:pt>
                <c:pt idx="41">
                  <c:v>2000.25</c:v>
                </c:pt>
                <c:pt idx="42">
                  <c:v>2000.5</c:v>
                </c:pt>
                <c:pt idx="43">
                  <c:v>2000.75</c:v>
                </c:pt>
                <c:pt idx="44">
                  <c:v>2001</c:v>
                </c:pt>
                <c:pt idx="45">
                  <c:v>2001.25</c:v>
                </c:pt>
                <c:pt idx="46">
                  <c:v>2001.5</c:v>
                </c:pt>
                <c:pt idx="47">
                  <c:v>2001.75</c:v>
                </c:pt>
                <c:pt idx="48">
                  <c:v>2002</c:v>
                </c:pt>
                <c:pt idx="49">
                  <c:v>2002.25</c:v>
                </c:pt>
                <c:pt idx="50">
                  <c:v>2002.5</c:v>
                </c:pt>
                <c:pt idx="51">
                  <c:v>2002.75</c:v>
                </c:pt>
                <c:pt idx="52">
                  <c:v>2003</c:v>
                </c:pt>
                <c:pt idx="53">
                  <c:v>2003.25</c:v>
                </c:pt>
                <c:pt idx="54">
                  <c:v>2003.5</c:v>
                </c:pt>
                <c:pt idx="55">
                  <c:v>2003.75</c:v>
                </c:pt>
                <c:pt idx="56">
                  <c:v>2004</c:v>
                </c:pt>
                <c:pt idx="57">
                  <c:v>2004.25</c:v>
                </c:pt>
                <c:pt idx="58">
                  <c:v>2004.5</c:v>
                </c:pt>
                <c:pt idx="59">
                  <c:v>2004.75</c:v>
                </c:pt>
                <c:pt idx="60">
                  <c:v>2005</c:v>
                </c:pt>
                <c:pt idx="61">
                  <c:v>2005.25</c:v>
                </c:pt>
                <c:pt idx="62">
                  <c:v>2005.5</c:v>
                </c:pt>
                <c:pt idx="63">
                  <c:v>2005.75</c:v>
                </c:pt>
                <c:pt idx="64">
                  <c:v>2006</c:v>
                </c:pt>
                <c:pt idx="65">
                  <c:v>2006.25</c:v>
                </c:pt>
                <c:pt idx="66">
                  <c:v>2006.5</c:v>
                </c:pt>
                <c:pt idx="67">
                  <c:v>2006.75</c:v>
                </c:pt>
                <c:pt idx="68">
                  <c:v>2007</c:v>
                </c:pt>
                <c:pt idx="69">
                  <c:v>2007.25</c:v>
                </c:pt>
                <c:pt idx="70">
                  <c:v>2007.5</c:v>
                </c:pt>
                <c:pt idx="71">
                  <c:v>2007.75</c:v>
                </c:pt>
                <c:pt idx="72">
                  <c:v>2008</c:v>
                </c:pt>
                <c:pt idx="73">
                  <c:v>2008.25</c:v>
                </c:pt>
                <c:pt idx="74">
                  <c:v>2008.5</c:v>
                </c:pt>
                <c:pt idx="75">
                  <c:v>2008.75</c:v>
                </c:pt>
                <c:pt idx="76">
                  <c:v>2009</c:v>
                </c:pt>
                <c:pt idx="77">
                  <c:v>2009.25</c:v>
                </c:pt>
                <c:pt idx="78">
                  <c:v>2009.5</c:v>
                </c:pt>
                <c:pt idx="79">
                  <c:v>2009.75</c:v>
                </c:pt>
                <c:pt idx="80">
                  <c:v>2010</c:v>
                </c:pt>
                <c:pt idx="81">
                  <c:v>2010.25</c:v>
                </c:pt>
                <c:pt idx="82">
                  <c:v>2010.5</c:v>
                </c:pt>
                <c:pt idx="83">
                  <c:v>2010.75</c:v>
                </c:pt>
                <c:pt idx="84">
                  <c:v>2011</c:v>
                </c:pt>
                <c:pt idx="85">
                  <c:v>2011.25</c:v>
                </c:pt>
                <c:pt idx="86">
                  <c:v>2011.5</c:v>
                </c:pt>
                <c:pt idx="87">
                  <c:v>2011.75</c:v>
                </c:pt>
                <c:pt idx="88">
                  <c:v>2012</c:v>
                </c:pt>
                <c:pt idx="89">
                  <c:v>2012.25</c:v>
                </c:pt>
                <c:pt idx="90">
                  <c:v>2012.5</c:v>
                </c:pt>
                <c:pt idx="91">
                  <c:v>2012.75</c:v>
                </c:pt>
                <c:pt idx="92">
                  <c:v>2013</c:v>
                </c:pt>
                <c:pt idx="93">
                  <c:v>2013.25</c:v>
                </c:pt>
                <c:pt idx="94">
                  <c:v>2013.5</c:v>
                </c:pt>
                <c:pt idx="95">
                  <c:v>2013.75</c:v>
                </c:pt>
                <c:pt idx="96">
                  <c:v>2014</c:v>
                </c:pt>
                <c:pt idx="97">
                  <c:v>2014.25</c:v>
                </c:pt>
                <c:pt idx="98">
                  <c:v>2014.5</c:v>
                </c:pt>
                <c:pt idx="99">
                  <c:v>2014.75</c:v>
                </c:pt>
                <c:pt idx="100">
                  <c:v>2015</c:v>
                </c:pt>
                <c:pt idx="101">
                  <c:v>2015.25</c:v>
                </c:pt>
                <c:pt idx="102">
                  <c:v>2015.5</c:v>
                </c:pt>
                <c:pt idx="103">
                  <c:v>2015.75</c:v>
                </c:pt>
                <c:pt idx="104">
                  <c:v>2016</c:v>
                </c:pt>
                <c:pt idx="105">
                  <c:v>2016.25</c:v>
                </c:pt>
                <c:pt idx="106">
                  <c:v>2016.5</c:v>
                </c:pt>
                <c:pt idx="107">
                  <c:v>2016.75</c:v>
                </c:pt>
                <c:pt idx="108">
                  <c:v>2017</c:v>
                </c:pt>
                <c:pt idx="109">
                  <c:v>2017.25</c:v>
                </c:pt>
                <c:pt idx="110">
                  <c:v>2017.5</c:v>
                </c:pt>
                <c:pt idx="111">
                  <c:v>2017.75</c:v>
                </c:pt>
                <c:pt idx="112">
                  <c:v>2018</c:v>
                </c:pt>
                <c:pt idx="113">
                  <c:v>2018.25</c:v>
                </c:pt>
                <c:pt idx="114">
                  <c:v>2018.5</c:v>
                </c:pt>
                <c:pt idx="115">
                  <c:v>2018.75</c:v>
                </c:pt>
                <c:pt idx="116">
                  <c:v>2019</c:v>
                </c:pt>
                <c:pt idx="117">
                  <c:v>2019.25</c:v>
                </c:pt>
                <c:pt idx="118">
                  <c:v>2019.5</c:v>
                </c:pt>
                <c:pt idx="119">
                  <c:v>2019.75</c:v>
                </c:pt>
                <c:pt idx="120">
                  <c:v>2020</c:v>
                </c:pt>
                <c:pt idx="121">
                  <c:v>2020.25</c:v>
                </c:pt>
                <c:pt idx="122">
                  <c:v>2020.5</c:v>
                </c:pt>
                <c:pt idx="123">
                  <c:v>2020.75</c:v>
                </c:pt>
                <c:pt idx="124">
                  <c:v>2021</c:v>
                </c:pt>
                <c:pt idx="125">
                  <c:v>2021.25</c:v>
                </c:pt>
                <c:pt idx="126">
                  <c:v>2021.5</c:v>
                </c:pt>
                <c:pt idx="127">
                  <c:v>2021.75</c:v>
                </c:pt>
                <c:pt idx="128">
                  <c:v>2022</c:v>
                </c:pt>
                <c:pt idx="129">
                  <c:v>2022.25</c:v>
                </c:pt>
                <c:pt idx="130">
                  <c:v>2022.5</c:v>
                </c:pt>
                <c:pt idx="131">
                  <c:v>2022.75</c:v>
                </c:pt>
                <c:pt idx="132">
                  <c:v>2023</c:v>
                </c:pt>
                <c:pt idx="133">
                  <c:v>2023.25</c:v>
                </c:pt>
                <c:pt idx="134">
                  <c:v>2023.5</c:v>
                </c:pt>
                <c:pt idx="135">
                  <c:v>2023.75</c:v>
                </c:pt>
                <c:pt idx="136">
                  <c:v>2024</c:v>
                </c:pt>
                <c:pt idx="137">
                  <c:v>2024.25</c:v>
                </c:pt>
                <c:pt idx="138">
                  <c:v>2024.5</c:v>
                </c:pt>
                <c:pt idx="139">
                  <c:v>2024.75</c:v>
                </c:pt>
                <c:pt idx="140">
                  <c:v>2025</c:v>
                </c:pt>
                <c:pt idx="141">
                  <c:v>2025.25</c:v>
                </c:pt>
                <c:pt idx="142">
                  <c:v>2025.5</c:v>
                </c:pt>
                <c:pt idx="143">
                  <c:v>2025.75</c:v>
                </c:pt>
                <c:pt idx="144">
                  <c:v>2026</c:v>
                </c:pt>
                <c:pt idx="145">
                  <c:v>2026.25</c:v>
                </c:pt>
                <c:pt idx="146">
                  <c:v>2026.5</c:v>
                </c:pt>
                <c:pt idx="147">
                  <c:v>2026.75</c:v>
                </c:pt>
                <c:pt idx="148">
                  <c:v>2027</c:v>
                </c:pt>
                <c:pt idx="149">
                  <c:v>2027.25</c:v>
                </c:pt>
                <c:pt idx="150">
                  <c:v>2027.5</c:v>
                </c:pt>
                <c:pt idx="151">
                  <c:v>2027.75</c:v>
                </c:pt>
                <c:pt idx="152">
                  <c:v>2028</c:v>
                </c:pt>
                <c:pt idx="153">
                  <c:v>2028.25</c:v>
                </c:pt>
                <c:pt idx="154">
                  <c:v>2028.5</c:v>
                </c:pt>
                <c:pt idx="155">
                  <c:v>2028.75</c:v>
                </c:pt>
                <c:pt idx="156">
                  <c:v>2029</c:v>
                </c:pt>
                <c:pt idx="157">
                  <c:v>2029.25</c:v>
                </c:pt>
                <c:pt idx="158">
                  <c:v>2029.5</c:v>
                </c:pt>
                <c:pt idx="159">
                  <c:v>2029.75</c:v>
                </c:pt>
                <c:pt idx="160">
                  <c:v>2030</c:v>
                </c:pt>
                <c:pt idx="161">
                  <c:v>2030.25</c:v>
                </c:pt>
                <c:pt idx="162">
                  <c:v>2030.5</c:v>
                </c:pt>
                <c:pt idx="163">
                  <c:v>2030.75</c:v>
                </c:pt>
                <c:pt idx="164">
                  <c:v>2031</c:v>
                </c:pt>
                <c:pt idx="165">
                  <c:v>2031.25</c:v>
                </c:pt>
                <c:pt idx="166">
                  <c:v>2031.5</c:v>
                </c:pt>
                <c:pt idx="167">
                  <c:v>2031.75</c:v>
                </c:pt>
                <c:pt idx="168">
                  <c:v>2032</c:v>
                </c:pt>
                <c:pt idx="169">
                  <c:v>2032.25</c:v>
                </c:pt>
                <c:pt idx="170">
                  <c:v>2032.5</c:v>
                </c:pt>
                <c:pt idx="171">
                  <c:v>2032.75</c:v>
                </c:pt>
                <c:pt idx="172">
                  <c:v>2033</c:v>
                </c:pt>
                <c:pt idx="173">
                  <c:v>2033.25</c:v>
                </c:pt>
                <c:pt idx="174">
                  <c:v>2033.5</c:v>
                </c:pt>
                <c:pt idx="175">
                  <c:v>2033.75</c:v>
                </c:pt>
                <c:pt idx="176">
                  <c:v>2034</c:v>
                </c:pt>
                <c:pt idx="177">
                  <c:v>2034.25</c:v>
                </c:pt>
                <c:pt idx="178">
                  <c:v>2034.5</c:v>
                </c:pt>
                <c:pt idx="179">
                  <c:v>2034.75</c:v>
                </c:pt>
                <c:pt idx="180">
                  <c:v>2035</c:v>
                </c:pt>
                <c:pt idx="181">
                  <c:v>2035.25</c:v>
                </c:pt>
                <c:pt idx="182">
                  <c:v>2035.5</c:v>
                </c:pt>
                <c:pt idx="183">
                  <c:v>2035.75</c:v>
                </c:pt>
                <c:pt idx="184">
                  <c:v>2036</c:v>
                </c:pt>
                <c:pt idx="185">
                  <c:v>2036.25</c:v>
                </c:pt>
                <c:pt idx="186">
                  <c:v>2036.5</c:v>
                </c:pt>
                <c:pt idx="187">
                  <c:v>2036.75</c:v>
                </c:pt>
                <c:pt idx="188">
                  <c:v>2037</c:v>
                </c:pt>
                <c:pt idx="189">
                  <c:v>2037.25</c:v>
                </c:pt>
                <c:pt idx="190">
                  <c:v>2037.5</c:v>
                </c:pt>
                <c:pt idx="191">
                  <c:v>2037.75</c:v>
                </c:pt>
                <c:pt idx="192">
                  <c:v>2038</c:v>
                </c:pt>
                <c:pt idx="193">
                  <c:v>2038.25</c:v>
                </c:pt>
                <c:pt idx="194">
                  <c:v>2038.5</c:v>
                </c:pt>
                <c:pt idx="195">
                  <c:v>2038.75</c:v>
                </c:pt>
                <c:pt idx="196">
                  <c:v>2039</c:v>
                </c:pt>
                <c:pt idx="197">
                  <c:v>2039.25</c:v>
                </c:pt>
                <c:pt idx="198">
                  <c:v>2039.5</c:v>
                </c:pt>
                <c:pt idx="199">
                  <c:v>2039.75</c:v>
                </c:pt>
                <c:pt idx="200">
                  <c:v>2040</c:v>
                </c:pt>
                <c:pt idx="201">
                  <c:v>2040.25</c:v>
                </c:pt>
                <c:pt idx="202">
                  <c:v>2040.5</c:v>
                </c:pt>
                <c:pt idx="203">
                  <c:v>2040.75</c:v>
                </c:pt>
                <c:pt idx="204">
                  <c:v>2041</c:v>
                </c:pt>
                <c:pt idx="205">
                  <c:v>2041.25</c:v>
                </c:pt>
                <c:pt idx="206">
                  <c:v>2041.5</c:v>
                </c:pt>
                <c:pt idx="207">
                  <c:v>2041.75</c:v>
                </c:pt>
                <c:pt idx="208">
                  <c:v>2042</c:v>
                </c:pt>
                <c:pt idx="209">
                  <c:v>2042.25</c:v>
                </c:pt>
                <c:pt idx="210">
                  <c:v>2042.5</c:v>
                </c:pt>
                <c:pt idx="211">
                  <c:v>2042.75</c:v>
                </c:pt>
                <c:pt idx="212">
                  <c:v>2043</c:v>
                </c:pt>
                <c:pt idx="213">
                  <c:v>2043.25</c:v>
                </c:pt>
                <c:pt idx="214">
                  <c:v>2043.5</c:v>
                </c:pt>
                <c:pt idx="215">
                  <c:v>2043.75</c:v>
                </c:pt>
                <c:pt idx="216">
                  <c:v>2044</c:v>
                </c:pt>
                <c:pt idx="217">
                  <c:v>2044.25</c:v>
                </c:pt>
                <c:pt idx="218">
                  <c:v>2044.5</c:v>
                </c:pt>
                <c:pt idx="219">
                  <c:v>2044.75</c:v>
                </c:pt>
                <c:pt idx="220">
                  <c:v>2045</c:v>
                </c:pt>
                <c:pt idx="221">
                  <c:v>2045.25</c:v>
                </c:pt>
                <c:pt idx="222">
                  <c:v>2045.5</c:v>
                </c:pt>
                <c:pt idx="223">
                  <c:v>2045.75</c:v>
                </c:pt>
                <c:pt idx="224">
                  <c:v>2046</c:v>
                </c:pt>
                <c:pt idx="225">
                  <c:v>2046.25</c:v>
                </c:pt>
                <c:pt idx="226">
                  <c:v>2046.5</c:v>
                </c:pt>
                <c:pt idx="227">
                  <c:v>2046.75</c:v>
                </c:pt>
                <c:pt idx="228">
                  <c:v>2047</c:v>
                </c:pt>
                <c:pt idx="229">
                  <c:v>2047.25</c:v>
                </c:pt>
                <c:pt idx="230">
                  <c:v>2047.5</c:v>
                </c:pt>
                <c:pt idx="231">
                  <c:v>2047.75</c:v>
                </c:pt>
                <c:pt idx="232">
                  <c:v>2048</c:v>
                </c:pt>
                <c:pt idx="233">
                  <c:v>2048.25</c:v>
                </c:pt>
                <c:pt idx="234">
                  <c:v>2048.5</c:v>
                </c:pt>
                <c:pt idx="235">
                  <c:v>2048.75</c:v>
                </c:pt>
                <c:pt idx="236">
                  <c:v>2049</c:v>
                </c:pt>
                <c:pt idx="237">
                  <c:v>2049.25</c:v>
                </c:pt>
                <c:pt idx="238">
                  <c:v>2049.5</c:v>
                </c:pt>
                <c:pt idx="239">
                  <c:v>2049.75</c:v>
                </c:pt>
                <c:pt idx="240">
                  <c:v>2050</c:v>
                </c:pt>
              </c:numCache>
            </c:numRef>
          </c:cat>
          <c:val>
            <c:numRef>
              <c:f>'STEO Elec Pricing - Seasonal'!$E$2:$E$242</c:f>
              <c:numCache>
                <c:formatCode>General</c:formatCode>
                <c:ptCount val="241"/>
                <c:pt idx="0">
                  <c:v>3.97</c:v>
                </c:pt>
                <c:pt idx="1">
                  <c:v>4.09</c:v>
                </c:pt>
                <c:pt idx="2">
                  <c:v>4.3</c:v>
                </c:pt>
                <c:pt idx="3">
                  <c:v>4.03</c:v>
                </c:pt>
                <c:pt idx="4">
                  <c:v>4.0599999999999996</c:v>
                </c:pt>
                <c:pt idx="5">
                  <c:v>4.1399999999999997</c:v>
                </c:pt>
                <c:pt idx="6">
                  <c:v>4.34</c:v>
                </c:pt>
                <c:pt idx="7">
                  <c:v>4.12</c:v>
                </c:pt>
                <c:pt idx="8">
                  <c:v>4.04</c:v>
                </c:pt>
                <c:pt idx="9">
                  <c:v>4.13</c:v>
                </c:pt>
                <c:pt idx="10">
                  <c:v>4.47</c:v>
                </c:pt>
                <c:pt idx="11">
                  <c:v>4.17</c:v>
                </c:pt>
                <c:pt idx="12">
                  <c:v>4.1900000000000004</c:v>
                </c:pt>
                <c:pt idx="13">
                  <c:v>4.2300000000000004</c:v>
                </c:pt>
                <c:pt idx="14">
                  <c:v>4.5599999999999996</c:v>
                </c:pt>
                <c:pt idx="15">
                  <c:v>4.2</c:v>
                </c:pt>
                <c:pt idx="16">
                  <c:v>4.16</c:v>
                </c:pt>
                <c:pt idx="17">
                  <c:v>4.2699999999999996</c:v>
                </c:pt>
                <c:pt idx="18">
                  <c:v>4.54</c:v>
                </c:pt>
                <c:pt idx="19">
                  <c:v>4.18</c:v>
                </c:pt>
                <c:pt idx="20">
                  <c:v>4.12</c:v>
                </c:pt>
                <c:pt idx="21">
                  <c:v>4.2</c:v>
                </c:pt>
                <c:pt idx="22">
                  <c:v>4.42</c:v>
                </c:pt>
                <c:pt idx="23">
                  <c:v>4.05</c:v>
                </c:pt>
                <c:pt idx="24">
                  <c:v>3.94</c:v>
                </c:pt>
                <c:pt idx="25">
                  <c:v>4.1500000000000004</c:v>
                </c:pt>
                <c:pt idx="26">
                  <c:v>4.3899999999999997</c:v>
                </c:pt>
                <c:pt idx="27">
                  <c:v>3.94</c:v>
                </c:pt>
                <c:pt idx="28">
                  <c:v>3.9</c:v>
                </c:pt>
                <c:pt idx="29">
                  <c:v>4.08</c:v>
                </c:pt>
                <c:pt idx="30">
                  <c:v>4.3</c:v>
                </c:pt>
                <c:pt idx="31">
                  <c:v>3.89</c:v>
                </c:pt>
                <c:pt idx="32">
                  <c:v>3.83</c:v>
                </c:pt>
                <c:pt idx="33">
                  <c:v>4.04</c:v>
                </c:pt>
                <c:pt idx="34">
                  <c:v>4.2699999999999996</c:v>
                </c:pt>
                <c:pt idx="35">
                  <c:v>3.99</c:v>
                </c:pt>
                <c:pt idx="36">
                  <c:v>3.76</c:v>
                </c:pt>
                <c:pt idx="37">
                  <c:v>4.0199999999999996</c:v>
                </c:pt>
                <c:pt idx="38">
                  <c:v>4.25</c:v>
                </c:pt>
                <c:pt idx="39">
                  <c:v>3.76</c:v>
                </c:pt>
                <c:pt idx="40">
                  <c:v>3.81</c:v>
                </c:pt>
                <c:pt idx="41">
                  <c:v>4.0599999999999996</c:v>
                </c:pt>
                <c:pt idx="42">
                  <c:v>4.59</c:v>
                </c:pt>
                <c:pt idx="43">
                  <c:v>4.3899999999999997</c:v>
                </c:pt>
                <c:pt idx="44">
                  <c:v>4.49</c:v>
                </c:pt>
                <c:pt idx="45">
                  <c:v>5.0599999999999996</c:v>
                </c:pt>
                <c:pt idx="46">
                  <c:v>5.15</c:v>
                </c:pt>
                <c:pt idx="47">
                  <c:v>4.6500000000000004</c:v>
                </c:pt>
                <c:pt idx="48">
                  <c:v>4.49</c:v>
                </c:pt>
                <c:pt idx="49">
                  <c:v>4.88</c:v>
                </c:pt>
                <c:pt idx="50">
                  <c:v>5.28</c:v>
                </c:pt>
                <c:pt idx="51">
                  <c:v>4.7</c:v>
                </c:pt>
                <c:pt idx="52">
                  <c:v>4.74</c:v>
                </c:pt>
                <c:pt idx="53">
                  <c:v>5.03</c:v>
                </c:pt>
                <c:pt idx="54">
                  <c:v>5.45</c:v>
                </c:pt>
                <c:pt idx="55">
                  <c:v>4.76</c:v>
                </c:pt>
                <c:pt idx="56">
                  <c:v>4.66</c:v>
                </c:pt>
                <c:pt idx="57">
                  <c:v>5.09</c:v>
                </c:pt>
                <c:pt idx="58">
                  <c:v>5.46</c:v>
                </c:pt>
                <c:pt idx="59">
                  <c:v>4.93</c:v>
                </c:pt>
                <c:pt idx="60">
                  <c:v>4.8600000000000003</c:v>
                </c:pt>
                <c:pt idx="61">
                  <c:v>5.19</c:v>
                </c:pt>
                <c:pt idx="62">
                  <c:v>5.67</c:v>
                </c:pt>
                <c:pt idx="63">
                  <c:v>5.41</c:v>
                </c:pt>
                <c:pt idx="64">
                  <c:v>5.29</c:v>
                </c:pt>
                <c:pt idx="65">
                  <c:v>5.46</c:v>
                </c:pt>
                <c:pt idx="66">
                  <c:v>5.85</c:v>
                </c:pt>
                <c:pt idx="67">
                  <c:v>5.36</c:v>
                </c:pt>
                <c:pt idx="68">
                  <c:v>5.33</c:v>
                </c:pt>
                <c:pt idx="69">
                  <c:v>5.58</c:v>
                </c:pt>
                <c:pt idx="70">
                  <c:v>6.16</c:v>
                </c:pt>
                <c:pt idx="71">
                  <c:v>5.56</c:v>
                </c:pt>
                <c:pt idx="72">
                  <c:v>5.57</c:v>
                </c:pt>
                <c:pt idx="73">
                  <c:v>6.11</c:v>
                </c:pt>
                <c:pt idx="74">
                  <c:v>6.69</c:v>
                </c:pt>
                <c:pt idx="75">
                  <c:v>5.73</c:v>
                </c:pt>
                <c:pt idx="76">
                  <c:v>5.6</c:v>
                </c:pt>
                <c:pt idx="77">
                  <c:v>6.02</c:v>
                </c:pt>
                <c:pt idx="78">
                  <c:v>6.84</c:v>
                </c:pt>
                <c:pt idx="79">
                  <c:v>5.78</c:v>
                </c:pt>
                <c:pt idx="80">
                  <c:v>5.7</c:v>
                </c:pt>
                <c:pt idx="81">
                  <c:v>6.17</c:v>
                </c:pt>
                <c:pt idx="82">
                  <c:v>6.87</c:v>
                </c:pt>
                <c:pt idx="83">
                  <c:v>5.65</c:v>
                </c:pt>
                <c:pt idx="84">
                  <c:v>5.56</c:v>
                </c:pt>
                <c:pt idx="85">
                  <c:v>6.05</c:v>
                </c:pt>
                <c:pt idx="86">
                  <c:v>6.83</c:v>
                </c:pt>
                <c:pt idx="87">
                  <c:v>5.77</c:v>
                </c:pt>
                <c:pt idx="88">
                  <c:v>5.64</c:v>
                </c:pt>
                <c:pt idx="89">
                  <c:v>6.15</c:v>
                </c:pt>
                <c:pt idx="90">
                  <c:v>6.87</c:v>
                </c:pt>
                <c:pt idx="91">
                  <c:v>5.93</c:v>
                </c:pt>
                <c:pt idx="92">
                  <c:v>5.91</c:v>
                </c:pt>
                <c:pt idx="93">
                  <c:v>6.45</c:v>
                </c:pt>
                <c:pt idx="94">
                  <c:v>7.2</c:v>
                </c:pt>
                <c:pt idx="95">
                  <c:v>6.22</c:v>
                </c:pt>
                <c:pt idx="96">
                  <c:v>6.21</c:v>
                </c:pt>
                <c:pt idx="97">
                  <c:v>6.69</c:v>
                </c:pt>
                <c:pt idx="98">
                  <c:v>7.37</c:v>
                </c:pt>
                <c:pt idx="99">
                  <c:v>6.3</c:v>
                </c:pt>
                <c:pt idx="100">
                  <c:v>6.24</c:v>
                </c:pt>
                <c:pt idx="101">
                  <c:v>6.71</c:v>
                </c:pt>
                <c:pt idx="102">
                  <c:v>7.24</c:v>
                </c:pt>
                <c:pt idx="103">
                  <c:v>6.07</c:v>
                </c:pt>
                <c:pt idx="104">
                  <c:v>5.88</c:v>
                </c:pt>
                <c:pt idx="105">
                  <c:v>6.32</c:v>
                </c:pt>
                <c:pt idx="106">
                  <c:v>7.07</c:v>
                </c:pt>
                <c:pt idx="107">
                  <c:v>6.12</c:v>
                </c:pt>
                <c:pt idx="108">
                  <c:v>6.13</c:v>
                </c:pt>
                <c:pt idx="109">
                  <c:v>6.6</c:v>
                </c:pt>
                <c:pt idx="110">
                  <c:v>7.18</c:v>
                </c:pt>
                <c:pt idx="111">
                  <c:v>6.18</c:v>
                </c:pt>
                <c:pt idx="112">
                  <c:v>6.14</c:v>
                </c:pt>
                <c:pt idx="113">
                  <c:v>6.5</c:v>
                </c:pt>
                <c:pt idx="114">
                  <c:v>6.98</c:v>
                </c:pt>
                <c:pt idx="115">
                  <c:v>6.09</c:v>
                </c:pt>
                <c:pt idx="116">
                  <c:v>6.17</c:v>
                </c:pt>
                <c:pt idx="117">
                  <c:v>6.3</c:v>
                </c:pt>
                <c:pt idx="118">
                  <c:v>6.83</c:v>
                </c:pt>
                <c:pt idx="119">
                  <c:v>5.95</c:v>
                </c:pt>
                <c:pt idx="120">
                  <c:v>5.73</c:v>
                </c:pt>
                <c:pt idx="121">
                  <c:v>6.15</c:v>
                </c:pt>
                <c:pt idx="122">
                  <c:v>6.91</c:v>
                </c:pt>
                <c:pt idx="123">
                  <c:v>5.94</c:v>
                </c:pt>
                <c:pt idx="124">
                  <c:v>5.98</c:v>
                </c:pt>
                <c:pt idx="125">
                  <c:v>6.37</c:v>
                </c:pt>
                <c:pt idx="126">
                  <c:v>6.87</c:v>
                </c:pt>
                <c:pt idx="127">
                  <c:v>5.96</c:v>
                </c:pt>
                <c:pt idx="128">
                  <c:v>6</c:v>
                </c:pt>
                <c:pt idx="129">
                  <c:v>6.39</c:v>
                </c:pt>
                <c:pt idx="130">
                  <c:v>6.92</c:v>
                </c:pt>
                <c:pt idx="131" formatCode="0.00">
                  <c:v>6</c:v>
                </c:pt>
                <c:pt idx="132" formatCode="0.00">
                  <c:v>6.2574707977861213</c:v>
                </c:pt>
                <c:pt idx="133" formatCode="0.00">
                  <c:v>6.6881392878224659</c:v>
                </c:pt>
                <c:pt idx="134" formatCode="0.00">
                  <c:v>7.3469170174101484</c:v>
                </c:pt>
                <c:pt idx="135" formatCode="0.00">
                  <c:v>6.5164630116510773</c:v>
                </c:pt>
                <c:pt idx="136" formatCode="0.00">
                  <c:v>6.5879083669007192</c:v>
                </c:pt>
                <c:pt idx="137" formatCode="0.00">
                  <c:v>6.9906573467911457</c:v>
                </c:pt>
                <c:pt idx="138" formatCode="0.00">
                  <c:v>7.6300669672428452</c:v>
                </c:pt>
                <c:pt idx="139" formatCode="0.00">
                  <c:v>6.7850344526623472</c:v>
                </c:pt>
                <c:pt idx="140" formatCode="0.00">
                  <c:v>6.837418622759718</c:v>
                </c:pt>
                <c:pt idx="141" formatCode="0.00">
                  <c:v>7.2319626871880978</c:v>
                </c:pt>
                <c:pt idx="142" formatCode="0.00">
                  <c:v>7.8643848599713699</c:v>
                </c:pt>
                <c:pt idx="143" formatCode="0.00">
                  <c:v>7.0133063421282031</c:v>
                </c:pt>
                <c:pt idx="144" formatCode="0.00">
                  <c:v>7.056646382342338</c:v>
                </c:pt>
                <c:pt idx="145" formatCode="0.00">
                  <c:v>7.4468952842505525</c:v>
                </c:pt>
                <c:pt idx="146" formatCode="0.00">
                  <c:v>8.075453716911996</c:v>
                </c:pt>
                <c:pt idx="147" formatCode="0.00">
                  <c:v>7.220875459715355</c:v>
                </c:pt>
                <c:pt idx="148" formatCode="0.00">
                  <c:v>7.2586882582897676</c:v>
                </c:pt>
                <c:pt idx="149" formatCode="0.00">
                  <c:v>7.6462023736100084</c:v>
                </c:pt>
                <c:pt idx="150" formatCode="0.00">
                  <c:v>8.2722349912076307</c:v>
                </c:pt>
                <c:pt idx="151" formatCode="0.00">
                  <c:v>7.4153148510812636</c:v>
                </c:pt>
                <c:pt idx="152" formatCode="0.00">
                  <c:v>7.4493132401634918</c:v>
                </c:pt>
                <c:pt idx="153" formatCode="0.00">
                  <c:v>7.834898353881</c:v>
                </c:pt>
                <c:pt idx="154" formatCode="0.00">
                  <c:v>8.4591213078382808</c:v>
                </c:pt>
                <c:pt idx="155" formatCode="0.00">
                  <c:v>7.6004992269724863</c:v>
                </c:pt>
                <c:pt idx="156" formatCode="0.00">
                  <c:v>7.6316677958680632</c:v>
                </c:pt>
                <c:pt idx="157" formatCode="0.00">
                  <c:v>8.0158031479170031</c:v>
                </c:pt>
                <c:pt idx="158" formatCode="0.00">
                  <c:v>8.6386518577903004</c:v>
                </c:pt>
                <c:pt idx="159" formatCode="0.00">
                  <c:v>7.7787248569509115</c:v>
                </c:pt>
                <c:pt idx="160" formatCode="0.00">
                  <c:v>7.80769042334612</c:v>
                </c:pt>
                <c:pt idx="161" formatCode="0.00">
                  <c:v>8.1906879917590576</c:v>
                </c:pt>
                <c:pt idx="162" formatCode="0.00">
                  <c:v>8.8124501900609999</c:v>
                </c:pt>
                <c:pt idx="163" formatCode="0.00">
                  <c:v>7.9514843147708003</c:v>
                </c:pt>
                <c:pt idx="164" formatCode="0.00">
                  <c:v>7.9786747327627072</c:v>
                </c:pt>
                <c:pt idx="165" formatCode="0.00">
                  <c:v>8.3607508338258896</c:v>
                </c:pt>
                <c:pt idx="166" formatCode="0.00">
                  <c:v>8.981628209529898</c:v>
                </c:pt>
                <c:pt idx="167" formatCode="0.00">
                  <c:v>8.1198118679497711</c:v>
                </c:pt>
                <c:pt idx="168" formatCode="0.00">
                  <c:v>8.1455343895091108</c:v>
                </c:pt>
                <c:pt idx="169" formatCode="0.00">
                  <c:v>8.5268461729467884</c:v>
                </c:pt>
                <c:pt idx="170" formatCode="0.00">
                  <c:v>9.1469864671171077</c:v>
                </c:pt>
                <c:pt idx="171" formatCode="0.00">
                  <c:v>8.2844587599716419</c:v>
                </c:pt>
                <c:pt idx="172" formatCode="0.00">
                  <c:v>8.3089427318520244</c:v>
                </c:pt>
                <c:pt idx="173" formatCode="0.00">
                  <c:v>8.6896085424791938</c:v>
                </c:pt>
                <c:pt idx="174" formatCode="0.00">
                  <c:v>9.3091237412774781</c:v>
                </c:pt>
                <c:pt idx="175" formatCode="0.00">
                  <c:v>8.4459907627486412</c:v>
                </c:pt>
                <c:pt idx="176" formatCode="0.00">
                  <c:v>8.4694126788184203</c:v>
                </c:pt>
                <c:pt idx="177" formatCode="0.00">
                  <c:v>8.8495242215731871</c:v>
                </c:pt>
                <c:pt idx="178" formatCode="0.00">
                  <c:v>9.4685015601052616</c:v>
                </c:pt>
                <c:pt idx="179" formatCode="0.00">
                  <c:v>8.6048463733892131</c:v>
                </c:pt>
                <c:pt idx="180" formatCode="0.00">
                  <c:v>8.6273454452113807</c:v>
                </c:pt>
                <c:pt idx="181" formatCode="0.00">
                  <c:v>9.0069754545058842</c:v>
                </c:pt>
                <c:pt idx="182" formatCode="0.00">
                  <c:v>9.6254844226825558</c:v>
                </c:pt>
                <c:pt idx="183" formatCode="0.00">
                  <c:v>8.7613734712667082</c:v>
                </c:pt>
                <c:pt idx="184" formatCode="0.00">
                  <c:v>8.7830617624934337</c:v>
                </c:pt>
                <c:pt idx="185" formatCode="0.00">
                  <c:v>9.1622690517854402</c:v>
                </c:pt>
                <c:pt idx="186" formatCode="0.00">
                  <c:v>9.7803660443568816</c:v>
                </c:pt>
                <c:pt idx="187" formatCode="0.00">
                  <c:v>8.9158534405054741</c:v>
                </c:pt>
                <c:pt idx="188" formatCode="0.00">
                  <c:v>8.9368227174226131</c:v>
                </c:pt>
                <c:pt idx="189" formatCode="0.00">
                  <c:v>9.3156556251445739</c:v>
                </c:pt>
                <c:pt idx="190" formatCode="0.00">
                  <c:v>9.9333871363877968</c:v>
                </c:pt>
                <c:pt idx="191" formatCode="0.00">
                  <c:v>9.0685176266191565</c:v>
                </c:pt>
                <c:pt idx="192" formatCode="0.00">
                  <c:v>9.0888441376925577</c:v>
                </c:pt>
                <c:pt idx="193" formatCode="0.00">
                  <c:v>9.4673429506383542</c:v>
                </c:pt>
                <c:pt idx="194" formatCode="0.00">
                  <c:v>10.08474783390036</c:v>
                </c:pt>
                <c:pt idx="195" formatCode="0.00">
                  <c:v>9.2195589080190778</c:v>
                </c:pt>
                <c:pt idx="196" formatCode="0.00">
                  <c:v>9.2393068092363659</c:v>
                </c:pt>
                <c:pt idx="197" formatCode="0.00">
                  <c:v>9.6175055110870495</c:v>
                </c:pt>
                <c:pt idx="198" formatCode="0.00">
                  <c:v>10.234616617095941</c:v>
                </c:pt>
                <c:pt idx="199" formatCode="0.00">
                  <c:v>9.3691400446561381</c:v>
                </c:pt>
                <c:pt idx="200" formatCode="0.00">
                  <c:v>9.3883639116495718</c:v>
                </c:pt>
                <c:pt idx="201" formatCode="0.00">
                  <c:v>9.7662914727808499</c:v>
                </c:pt>
                <c:pt idx="202" formatCode="0.00">
                  <c:v>10.383136863302632</c:v>
                </c:pt>
                <c:pt idx="203" formatCode="0.00">
                  <c:v>9.5173998365316539</c:v>
                </c:pt>
                <c:pt idx="204" formatCode="0.00">
                  <c:v>9.5361465442673605</c:v>
                </c:pt>
                <c:pt idx="205" formatCode="0.00">
                  <c:v>9.9138278916990732</c:v>
                </c:pt>
                <c:pt idx="206" formatCode="0.00">
                  <c:v>10.530431755629746</c:v>
                </c:pt>
                <c:pt idx="207" formatCode="0.00">
                  <c:v>9.6644577552680317</c:v>
                </c:pt>
                <c:pt idx="208" formatCode="0.00">
                  <c:v>9.6827679094799848</c:v>
                </c:pt>
                <c:pt idx="209" formatCode="0.00">
                  <c:v>10.060224668761503</c:v>
                </c:pt>
                <c:pt idx="210" formatCode="0.00">
                  <c:v>10.676608025131607</c:v>
                </c:pt>
                <c:pt idx="211" formatCode="0.00">
                  <c:v>9.8104174870138188</c:v>
                </c:pt>
                <c:pt idx="212" formatCode="0.00">
                  <c:v>9.8283265313753656</c:v>
                </c:pt>
                <c:pt idx="213" formatCode="0.00">
                  <c:v>10.205577602625935</c:v>
                </c:pt>
                <c:pt idx="214" formatCode="0.00">
                  <c:v>10.821758848055966</c:v>
                </c:pt>
                <c:pt idx="215" formatCode="0.00">
                  <c:v>9.9553696836927834</c:v>
                </c:pt>
                <c:pt idx="216" formatCode="0.00">
                  <c:v>9.9729087681373763</c:v>
                </c:pt>
                <c:pt idx="217" formatCode="0.00">
                  <c:v>10.349970779358246</c:v>
                </c:pt>
                <c:pt idx="218" formatCode="0.00">
                  <c:v>10.965966120010762</c:v>
                </c:pt>
                <c:pt idx="219" formatCode="0.00">
                  <c:v>10.099394128395577</c:v>
                </c:pt>
                <c:pt idx="220" formatCode="0.00">
                  <c:v>10.116590798634219</c:v>
                </c:pt>
                <c:pt idx="221" formatCode="0.00">
                  <c:v>10.493478466767154</c:v>
                </c:pt>
                <c:pt idx="222" formatCode="0.00">
                  <c:v>11.109302263209059</c:v>
                </c:pt>
                <c:pt idx="223" formatCode="0.00">
                  <c:v>10.242561460360971</c:v>
                </c:pt>
                <c:pt idx="224" formatCode="0.00">
                  <c:v>10.259440211589643</c:v>
                </c:pt>
                <c:pt idx="225" formatCode="0.00">
                  <c:v>10.636166633245333</c:v>
                </c:pt>
                <c:pt idx="226" formatCode="0.00">
                  <c:v>11.251831678732186</c:v>
                </c:pt>
                <c:pt idx="227" formatCode="0.00">
                  <c:v>10.384934564179332</c:v>
                </c:pt>
                <c:pt idx="228" formatCode="0.00">
                  <c:v>10.401517290269215</c:v>
                </c:pt>
                <c:pt idx="229" formatCode="0.00">
                  <c:v>10.778094178150949</c:v>
                </c:pt>
                <c:pt idx="230" formatCode="0.00">
                  <c:v>11.393611925374147</c:v>
                </c:pt>
                <c:pt idx="231" formatCode="0.00">
                  <c:v>10.526569699702645</c:v>
                </c:pt>
                <c:pt idx="232" formatCode="0.00">
                  <c:v>10.542876060991071</c:v>
                </c:pt>
                <c:pt idx="233" formatCode="0.00">
                  <c:v>10.919313937898517</c:v>
                </c:pt>
                <c:pt idx="234" formatCode="0.00">
                  <c:v>11.534694685381867</c:v>
                </c:pt>
                <c:pt idx="235" formatCode="0.00">
                  <c:v>10.66751742938542</c:v>
                </c:pt>
                <c:pt idx="236" formatCode="0.00">
                  <c:v>10.683565156379064</c:v>
                </c:pt>
                <c:pt idx="237" formatCode="0.00">
                  <c:v>11.059873515723016</c:v>
                </c:pt>
                <c:pt idx="238" formatCode="0.00">
                  <c:v>11.675126562296825</c:v>
                </c:pt>
                <c:pt idx="239" formatCode="0.00">
                  <c:v>10.807823385684767</c:v>
                </c:pt>
                <c:pt idx="240" formatCode="0.00">
                  <c:v>10.823628531799763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F2-4D89-A117-6A94FD22714F}"/>
            </c:ext>
          </c:extLst>
        </c:ser>
        <c:ser>
          <c:idx val="4"/>
          <c:order val="4"/>
          <c:tx>
            <c:strRef>
              <c:f>'STEO Elec Pricing - Seasonal'!$G$1</c:f>
              <c:strCache>
                <c:ptCount val="1"/>
                <c:pt idx="0">
                  <c:v>Sample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Seasonal'!$A$2:$A$242</c:f>
              <c:numCache>
                <c:formatCode>0.00</c:formatCode>
                <c:ptCount val="241"/>
                <c:pt idx="0">
                  <c:v>1990</c:v>
                </c:pt>
                <c:pt idx="1">
                  <c:v>1990.25</c:v>
                </c:pt>
                <c:pt idx="2">
                  <c:v>1990.5</c:v>
                </c:pt>
                <c:pt idx="3">
                  <c:v>1990.75</c:v>
                </c:pt>
                <c:pt idx="4">
                  <c:v>1991</c:v>
                </c:pt>
                <c:pt idx="5">
                  <c:v>1991.25</c:v>
                </c:pt>
                <c:pt idx="6">
                  <c:v>1991.5</c:v>
                </c:pt>
                <c:pt idx="7">
                  <c:v>1991.75</c:v>
                </c:pt>
                <c:pt idx="8">
                  <c:v>1992</c:v>
                </c:pt>
                <c:pt idx="9">
                  <c:v>1992.25</c:v>
                </c:pt>
                <c:pt idx="10">
                  <c:v>1992.5</c:v>
                </c:pt>
                <c:pt idx="11">
                  <c:v>1992.75</c:v>
                </c:pt>
                <c:pt idx="12">
                  <c:v>1993</c:v>
                </c:pt>
                <c:pt idx="13">
                  <c:v>1993.25</c:v>
                </c:pt>
                <c:pt idx="14">
                  <c:v>1993.5</c:v>
                </c:pt>
                <c:pt idx="15">
                  <c:v>1993.75</c:v>
                </c:pt>
                <c:pt idx="16">
                  <c:v>1994</c:v>
                </c:pt>
                <c:pt idx="17">
                  <c:v>1994.25</c:v>
                </c:pt>
                <c:pt idx="18">
                  <c:v>1994.5</c:v>
                </c:pt>
                <c:pt idx="19">
                  <c:v>1994.75</c:v>
                </c:pt>
                <c:pt idx="20">
                  <c:v>1995</c:v>
                </c:pt>
                <c:pt idx="21">
                  <c:v>1995.25</c:v>
                </c:pt>
                <c:pt idx="22">
                  <c:v>1995.5</c:v>
                </c:pt>
                <c:pt idx="23">
                  <c:v>1995.75</c:v>
                </c:pt>
                <c:pt idx="24">
                  <c:v>1996</c:v>
                </c:pt>
                <c:pt idx="25">
                  <c:v>1996.25</c:v>
                </c:pt>
                <c:pt idx="26">
                  <c:v>1996.5</c:v>
                </c:pt>
                <c:pt idx="27">
                  <c:v>1996.75</c:v>
                </c:pt>
                <c:pt idx="28">
                  <c:v>1997</c:v>
                </c:pt>
                <c:pt idx="29">
                  <c:v>1997.25</c:v>
                </c:pt>
                <c:pt idx="30">
                  <c:v>1997.5</c:v>
                </c:pt>
                <c:pt idx="31">
                  <c:v>1997.75</c:v>
                </c:pt>
                <c:pt idx="32">
                  <c:v>1998</c:v>
                </c:pt>
                <c:pt idx="33">
                  <c:v>1998.25</c:v>
                </c:pt>
                <c:pt idx="34">
                  <c:v>1998.5</c:v>
                </c:pt>
                <c:pt idx="35">
                  <c:v>1998.75</c:v>
                </c:pt>
                <c:pt idx="36">
                  <c:v>1999</c:v>
                </c:pt>
                <c:pt idx="37">
                  <c:v>1999.25</c:v>
                </c:pt>
                <c:pt idx="38">
                  <c:v>1999.5</c:v>
                </c:pt>
                <c:pt idx="39">
                  <c:v>1999.75</c:v>
                </c:pt>
                <c:pt idx="40">
                  <c:v>2000</c:v>
                </c:pt>
                <c:pt idx="41">
                  <c:v>2000.25</c:v>
                </c:pt>
                <c:pt idx="42">
                  <c:v>2000.5</c:v>
                </c:pt>
                <c:pt idx="43">
                  <c:v>2000.75</c:v>
                </c:pt>
                <c:pt idx="44">
                  <c:v>2001</c:v>
                </c:pt>
                <c:pt idx="45">
                  <c:v>2001.25</c:v>
                </c:pt>
                <c:pt idx="46">
                  <c:v>2001.5</c:v>
                </c:pt>
                <c:pt idx="47">
                  <c:v>2001.75</c:v>
                </c:pt>
                <c:pt idx="48">
                  <c:v>2002</c:v>
                </c:pt>
                <c:pt idx="49">
                  <c:v>2002.25</c:v>
                </c:pt>
                <c:pt idx="50">
                  <c:v>2002.5</c:v>
                </c:pt>
                <c:pt idx="51">
                  <c:v>2002.75</c:v>
                </c:pt>
                <c:pt idx="52">
                  <c:v>2003</c:v>
                </c:pt>
                <c:pt idx="53">
                  <c:v>2003.25</c:v>
                </c:pt>
                <c:pt idx="54">
                  <c:v>2003.5</c:v>
                </c:pt>
                <c:pt idx="55">
                  <c:v>2003.75</c:v>
                </c:pt>
                <c:pt idx="56">
                  <c:v>2004</c:v>
                </c:pt>
                <c:pt idx="57">
                  <c:v>2004.25</c:v>
                </c:pt>
                <c:pt idx="58">
                  <c:v>2004.5</c:v>
                </c:pt>
                <c:pt idx="59">
                  <c:v>2004.75</c:v>
                </c:pt>
                <c:pt idx="60">
                  <c:v>2005</c:v>
                </c:pt>
                <c:pt idx="61">
                  <c:v>2005.25</c:v>
                </c:pt>
                <c:pt idx="62">
                  <c:v>2005.5</c:v>
                </c:pt>
                <c:pt idx="63">
                  <c:v>2005.75</c:v>
                </c:pt>
                <c:pt idx="64">
                  <c:v>2006</c:v>
                </c:pt>
                <c:pt idx="65">
                  <c:v>2006.25</c:v>
                </c:pt>
                <c:pt idx="66">
                  <c:v>2006.5</c:v>
                </c:pt>
                <c:pt idx="67">
                  <c:v>2006.75</c:v>
                </c:pt>
                <c:pt idx="68">
                  <c:v>2007</c:v>
                </c:pt>
                <c:pt idx="69">
                  <c:v>2007.25</c:v>
                </c:pt>
                <c:pt idx="70">
                  <c:v>2007.5</c:v>
                </c:pt>
                <c:pt idx="71">
                  <c:v>2007.75</c:v>
                </c:pt>
                <c:pt idx="72">
                  <c:v>2008</c:v>
                </c:pt>
                <c:pt idx="73">
                  <c:v>2008.25</c:v>
                </c:pt>
                <c:pt idx="74">
                  <c:v>2008.5</c:v>
                </c:pt>
                <c:pt idx="75">
                  <c:v>2008.75</c:v>
                </c:pt>
                <c:pt idx="76">
                  <c:v>2009</c:v>
                </c:pt>
                <c:pt idx="77">
                  <c:v>2009.25</c:v>
                </c:pt>
                <c:pt idx="78">
                  <c:v>2009.5</c:v>
                </c:pt>
                <c:pt idx="79">
                  <c:v>2009.75</c:v>
                </c:pt>
                <c:pt idx="80">
                  <c:v>2010</c:v>
                </c:pt>
                <c:pt idx="81">
                  <c:v>2010.25</c:v>
                </c:pt>
                <c:pt idx="82">
                  <c:v>2010.5</c:v>
                </c:pt>
                <c:pt idx="83">
                  <c:v>2010.75</c:v>
                </c:pt>
                <c:pt idx="84">
                  <c:v>2011</c:v>
                </c:pt>
                <c:pt idx="85">
                  <c:v>2011.25</c:v>
                </c:pt>
                <c:pt idx="86">
                  <c:v>2011.5</c:v>
                </c:pt>
                <c:pt idx="87">
                  <c:v>2011.75</c:v>
                </c:pt>
                <c:pt idx="88">
                  <c:v>2012</c:v>
                </c:pt>
                <c:pt idx="89">
                  <c:v>2012.25</c:v>
                </c:pt>
                <c:pt idx="90">
                  <c:v>2012.5</c:v>
                </c:pt>
                <c:pt idx="91">
                  <c:v>2012.75</c:v>
                </c:pt>
                <c:pt idx="92">
                  <c:v>2013</c:v>
                </c:pt>
                <c:pt idx="93">
                  <c:v>2013.25</c:v>
                </c:pt>
                <c:pt idx="94">
                  <c:v>2013.5</c:v>
                </c:pt>
                <c:pt idx="95">
                  <c:v>2013.75</c:v>
                </c:pt>
                <c:pt idx="96">
                  <c:v>2014</c:v>
                </c:pt>
                <c:pt idx="97">
                  <c:v>2014.25</c:v>
                </c:pt>
                <c:pt idx="98">
                  <c:v>2014.5</c:v>
                </c:pt>
                <c:pt idx="99">
                  <c:v>2014.75</c:v>
                </c:pt>
                <c:pt idx="100">
                  <c:v>2015</c:v>
                </c:pt>
                <c:pt idx="101">
                  <c:v>2015.25</c:v>
                </c:pt>
                <c:pt idx="102">
                  <c:v>2015.5</c:v>
                </c:pt>
                <c:pt idx="103">
                  <c:v>2015.75</c:v>
                </c:pt>
                <c:pt idx="104">
                  <c:v>2016</c:v>
                </c:pt>
                <c:pt idx="105">
                  <c:v>2016.25</c:v>
                </c:pt>
                <c:pt idx="106">
                  <c:v>2016.5</c:v>
                </c:pt>
                <c:pt idx="107">
                  <c:v>2016.75</c:v>
                </c:pt>
                <c:pt idx="108">
                  <c:v>2017</c:v>
                </c:pt>
                <c:pt idx="109">
                  <c:v>2017.25</c:v>
                </c:pt>
                <c:pt idx="110">
                  <c:v>2017.5</c:v>
                </c:pt>
                <c:pt idx="111">
                  <c:v>2017.75</c:v>
                </c:pt>
                <c:pt idx="112">
                  <c:v>2018</c:v>
                </c:pt>
                <c:pt idx="113">
                  <c:v>2018.25</c:v>
                </c:pt>
                <c:pt idx="114">
                  <c:v>2018.5</c:v>
                </c:pt>
                <c:pt idx="115">
                  <c:v>2018.75</c:v>
                </c:pt>
                <c:pt idx="116">
                  <c:v>2019</c:v>
                </c:pt>
                <c:pt idx="117">
                  <c:v>2019.25</c:v>
                </c:pt>
                <c:pt idx="118">
                  <c:v>2019.5</c:v>
                </c:pt>
                <c:pt idx="119">
                  <c:v>2019.75</c:v>
                </c:pt>
                <c:pt idx="120">
                  <c:v>2020</c:v>
                </c:pt>
                <c:pt idx="121">
                  <c:v>2020.25</c:v>
                </c:pt>
                <c:pt idx="122">
                  <c:v>2020.5</c:v>
                </c:pt>
                <c:pt idx="123">
                  <c:v>2020.75</c:v>
                </c:pt>
                <c:pt idx="124">
                  <c:v>2021</c:v>
                </c:pt>
                <c:pt idx="125">
                  <c:v>2021.25</c:v>
                </c:pt>
                <c:pt idx="126">
                  <c:v>2021.5</c:v>
                </c:pt>
                <c:pt idx="127">
                  <c:v>2021.75</c:v>
                </c:pt>
                <c:pt idx="128">
                  <c:v>2022</c:v>
                </c:pt>
                <c:pt idx="129">
                  <c:v>2022.25</c:v>
                </c:pt>
                <c:pt idx="130">
                  <c:v>2022.5</c:v>
                </c:pt>
                <c:pt idx="131">
                  <c:v>2022.75</c:v>
                </c:pt>
                <c:pt idx="132">
                  <c:v>2023</c:v>
                </c:pt>
                <c:pt idx="133">
                  <c:v>2023.25</c:v>
                </c:pt>
                <c:pt idx="134">
                  <c:v>2023.5</c:v>
                </c:pt>
                <c:pt idx="135">
                  <c:v>2023.75</c:v>
                </c:pt>
                <c:pt idx="136">
                  <c:v>2024</c:v>
                </c:pt>
                <c:pt idx="137">
                  <c:v>2024.25</c:v>
                </c:pt>
                <c:pt idx="138">
                  <c:v>2024.5</c:v>
                </c:pt>
                <c:pt idx="139">
                  <c:v>2024.75</c:v>
                </c:pt>
                <c:pt idx="140">
                  <c:v>2025</c:v>
                </c:pt>
                <c:pt idx="141">
                  <c:v>2025.25</c:v>
                </c:pt>
                <c:pt idx="142">
                  <c:v>2025.5</c:v>
                </c:pt>
                <c:pt idx="143">
                  <c:v>2025.75</c:v>
                </c:pt>
                <c:pt idx="144">
                  <c:v>2026</c:v>
                </c:pt>
                <c:pt idx="145">
                  <c:v>2026.25</c:v>
                </c:pt>
                <c:pt idx="146">
                  <c:v>2026.5</c:v>
                </c:pt>
                <c:pt idx="147">
                  <c:v>2026.75</c:v>
                </c:pt>
                <c:pt idx="148">
                  <c:v>2027</c:v>
                </c:pt>
                <c:pt idx="149">
                  <c:v>2027.25</c:v>
                </c:pt>
                <c:pt idx="150">
                  <c:v>2027.5</c:v>
                </c:pt>
                <c:pt idx="151">
                  <c:v>2027.75</c:v>
                </c:pt>
                <c:pt idx="152">
                  <c:v>2028</c:v>
                </c:pt>
                <c:pt idx="153">
                  <c:v>2028.25</c:v>
                </c:pt>
                <c:pt idx="154">
                  <c:v>2028.5</c:v>
                </c:pt>
                <c:pt idx="155">
                  <c:v>2028.75</c:v>
                </c:pt>
                <c:pt idx="156">
                  <c:v>2029</c:v>
                </c:pt>
                <c:pt idx="157">
                  <c:v>2029.25</c:v>
                </c:pt>
                <c:pt idx="158">
                  <c:v>2029.5</c:v>
                </c:pt>
                <c:pt idx="159">
                  <c:v>2029.75</c:v>
                </c:pt>
                <c:pt idx="160">
                  <c:v>2030</c:v>
                </c:pt>
                <c:pt idx="161">
                  <c:v>2030.25</c:v>
                </c:pt>
                <c:pt idx="162">
                  <c:v>2030.5</c:v>
                </c:pt>
                <c:pt idx="163">
                  <c:v>2030.75</c:v>
                </c:pt>
                <c:pt idx="164">
                  <c:v>2031</c:v>
                </c:pt>
                <c:pt idx="165">
                  <c:v>2031.25</c:v>
                </c:pt>
                <c:pt idx="166">
                  <c:v>2031.5</c:v>
                </c:pt>
                <c:pt idx="167">
                  <c:v>2031.75</c:v>
                </c:pt>
                <c:pt idx="168">
                  <c:v>2032</c:v>
                </c:pt>
                <c:pt idx="169">
                  <c:v>2032.25</c:v>
                </c:pt>
                <c:pt idx="170">
                  <c:v>2032.5</c:v>
                </c:pt>
                <c:pt idx="171">
                  <c:v>2032.75</c:v>
                </c:pt>
                <c:pt idx="172">
                  <c:v>2033</c:v>
                </c:pt>
                <c:pt idx="173">
                  <c:v>2033.25</c:v>
                </c:pt>
                <c:pt idx="174">
                  <c:v>2033.5</c:v>
                </c:pt>
                <c:pt idx="175">
                  <c:v>2033.75</c:v>
                </c:pt>
                <c:pt idx="176">
                  <c:v>2034</c:v>
                </c:pt>
                <c:pt idx="177">
                  <c:v>2034.25</c:v>
                </c:pt>
                <c:pt idx="178">
                  <c:v>2034.5</c:v>
                </c:pt>
                <c:pt idx="179">
                  <c:v>2034.75</c:v>
                </c:pt>
                <c:pt idx="180">
                  <c:v>2035</c:v>
                </c:pt>
                <c:pt idx="181">
                  <c:v>2035.25</c:v>
                </c:pt>
                <c:pt idx="182">
                  <c:v>2035.5</c:v>
                </c:pt>
                <c:pt idx="183">
                  <c:v>2035.75</c:v>
                </c:pt>
                <c:pt idx="184">
                  <c:v>2036</c:v>
                </c:pt>
                <c:pt idx="185">
                  <c:v>2036.25</c:v>
                </c:pt>
                <c:pt idx="186">
                  <c:v>2036.5</c:v>
                </c:pt>
                <c:pt idx="187">
                  <c:v>2036.75</c:v>
                </c:pt>
                <c:pt idx="188">
                  <c:v>2037</c:v>
                </c:pt>
                <c:pt idx="189">
                  <c:v>2037.25</c:v>
                </c:pt>
                <c:pt idx="190">
                  <c:v>2037.5</c:v>
                </c:pt>
                <c:pt idx="191">
                  <c:v>2037.75</c:v>
                </c:pt>
                <c:pt idx="192">
                  <c:v>2038</c:v>
                </c:pt>
                <c:pt idx="193">
                  <c:v>2038.25</c:v>
                </c:pt>
                <c:pt idx="194">
                  <c:v>2038.5</c:v>
                </c:pt>
                <c:pt idx="195">
                  <c:v>2038.75</c:v>
                </c:pt>
                <c:pt idx="196">
                  <c:v>2039</c:v>
                </c:pt>
                <c:pt idx="197">
                  <c:v>2039.25</c:v>
                </c:pt>
                <c:pt idx="198">
                  <c:v>2039.5</c:v>
                </c:pt>
                <c:pt idx="199">
                  <c:v>2039.75</c:v>
                </c:pt>
                <c:pt idx="200">
                  <c:v>2040</c:v>
                </c:pt>
                <c:pt idx="201">
                  <c:v>2040.25</c:v>
                </c:pt>
                <c:pt idx="202">
                  <c:v>2040.5</c:v>
                </c:pt>
                <c:pt idx="203">
                  <c:v>2040.75</c:v>
                </c:pt>
                <c:pt idx="204">
                  <c:v>2041</c:v>
                </c:pt>
                <c:pt idx="205">
                  <c:v>2041.25</c:v>
                </c:pt>
                <c:pt idx="206">
                  <c:v>2041.5</c:v>
                </c:pt>
                <c:pt idx="207">
                  <c:v>2041.75</c:v>
                </c:pt>
                <c:pt idx="208">
                  <c:v>2042</c:v>
                </c:pt>
                <c:pt idx="209">
                  <c:v>2042.25</c:v>
                </c:pt>
                <c:pt idx="210">
                  <c:v>2042.5</c:v>
                </c:pt>
                <c:pt idx="211">
                  <c:v>2042.75</c:v>
                </c:pt>
                <c:pt idx="212">
                  <c:v>2043</c:v>
                </c:pt>
                <c:pt idx="213">
                  <c:v>2043.25</c:v>
                </c:pt>
                <c:pt idx="214">
                  <c:v>2043.5</c:v>
                </c:pt>
                <c:pt idx="215">
                  <c:v>2043.75</c:v>
                </c:pt>
                <c:pt idx="216">
                  <c:v>2044</c:v>
                </c:pt>
                <c:pt idx="217">
                  <c:v>2044.25</c:v>
                </c:pt>
                <c:pt idx="218">
                  <c:v>2044.5</c:v>
                </c:pt>
                <c:pt idx="219">
                  <c:v>2044.75</c:v>
                </c:pt>
                <c:pt idx="220">
                  <c:v>2045</c:v>
                </c:pt>
                <c:pt idx="221">
                  <c:v>2045.25</c:v>
                </c:pt>
                <c:pt idx="222">
                  <c:v>2045.5</c:v>
                </c:pt>
                <c:pt idx="223">
                  <c:v>2045.75</c:v>
                </c:pt>
                <c:pt idx="224">
                  <c:v>2046</c:v>
                </c:pt>
                <c:pt idx="225">
                  <c:v>2046.25</c:v>
                </c:pt>
                <c:pt idx="226">
                  <c:v>2046.5</c:v>
                </c:pt>
                <c:pt idx="227">
                  <c:v>2046.75</c:v>
                </c:pt>
                <c:pt idx="228">
                  <c:v>2047</c:v>
                </c:pt>
                <c:pt idx="229">
                  <c:v>2047.25</c:v>
                </c:pt>
                <c:pt idx="230">
                  <c:v>2047.5</c:v>
                </c:pt>
                <c:pt idx="231">
                  <c:v>2047.75</c:v>
                </c:pt>
                <c:pt idx="232">
                  <c:v>2048</c:v>
                </c:pt>
                <c:pt idx="233">
                  <c:v>2048.25</c:v>
                </c:pt>
                <c:pt idx="234">
                  <c:v>2048.5</c:v>
                </c:pt>
                <c:pt idx="235">
                  <c:v>2048.75</c:v>
                </c:pt>
                <c:pt idx="236">
                  <c:v>2049</c:v>
                </c:pt>
                <c:pt idx="237">
                  <c:v>2049.25</c:v>
                </c:pt>
                <c:pt idx="238">
                  <c:v>2049.5</c:v>
                </c:pt>
                <c:pt idx="239">
                  <c:v>2049.75</c:v>
                </c:pt>
                <c:pt idx="240">
                  <c:v>2050</c:v>
                </c:pt>
              </c:numCache>
            </c:numRef>
          </c:cat>
          <c:val>
            <c:numRef>
              <c:f>'STEO Elec Pricing - Seasonal'!$G$2:$G$242</c:f>
              <c:numCache>
                <c:formatCode>General</c:formatCode>
                <c:ptCount val="241"/>
                <c:pt idx="0">
                  <c:v>3.97</c:v>
                </c:pt>
                <c:pt idx="1">
                  <c:v>4.09</c:v>
                </c:pt>
                <c:pt idx="2">
                  <c:v>4.3</c:v>
                </c:pt>
                <c:pt idx="3">
                  <c:v>4.03</c:v>
                </c:pt>
                <c:pt idx="4">
                  <c:v>4.0599999999999996</c:v>
                </c:pt>
                <c:pt idx="5">
                  <c:v>4.1399999999999997</c:v>
                </c:pt>
                <c:pt idx="6">
                  <c:v>4.34</c:v>
                </c:pt>
                <c:pt idx="7">
                  <c:v>4.12</c:v>
                </c:pt>
                <c:pt idx="8">
                  <c:v>4.04</c:v>
                </c:pt>
                <c:pt idx="9">
                  <c:v>4.13</c:v>
                </c:pt>
                <c:pt idx="10">
                  <c:v>4.47</c:v>
                </c:pt>
                <c:pt idx="11">
                  <c:v>4.17</c:v>
                </c:pt>
                <c:pt idx="12">
                  <c:v>4.1900000000000004</c:v>
                </c:pt>
                <c:pt idx="13">
                  <c:v>4.2300000000000004</c:v>
                </c:pt>
                <c:pt idx="14">
                  <c:v>4.5599999999999996</c:v>
                </c:pt>
                <c:pt idx="15">
                  <c:v>4.2</c:v>
                </c:pt>
                <c:pt idx="16">
                  <c:v>4.16</c:v>
                </c:pt>
                <c:pt idx="17">
                  <c:v>4.2699999999999996</c:v>
                </c:pt>
                <c:pt idx="18">
                  <c:v>4.54</c:v>
                </c:pt>
                <c:pt idx="19">
                  <c:v>4.18</c:v>
                </c:pt>
                <c:pt idx="20">
                  <c:v>4.12</c:v>
                </c:pt>
                <c:pt idx="21">
                  <c:v>4.2</c:v>
                </c:pt>
                <c:pt idx="22">
                  <c:v>4.42</c:v>
                </c:pt>
                <c:pt idx="23">
                  <c:v>4.05</c:v>
                </c:pt>
                <c:pt idx="24">
                  <c:v>3.94</c:v>
                </c:pt>
                <c:pt idx="25">
                  <c:v>4.1500000000000004</c:v>
                </c:pt>
                <c:pt idx="26">
                  <c:v>4.3899999999999997</c:v>
                </c:pt>
                <c:pt idx="27">
                  <c:v>3.94</c:v>
                </c:pt>
                <c:pt idx="28">
                  <c:v>3.9</c:v>
                </c:pt>
                <c:pt idx="29">
                  <c:v>4.08</c:v>
                </c:pt>
                <c:pt idx="30">
                  <c:v>4.3</c:v>
                </c:pt>
                <c:pt idx="31">
                  <c:v>3.89</c:v>
                </c:pt>
                <c:pt idx="32">
                  <c:v>3.83</c:v>
                </c:pt>
                <c:pt idx="33">
                  <c:v>4.04</c:v>
                </c:pt>
                <c:pt idx="34">
                  <c:v>4.2699999999999996</c:v>
                </c:pt>
                <c:pt idx="35">
                  <c:v>3.99</c:v>
                </c:pt>
                <c:pt idx="36">
                  <c:v>3.76</c:v>
                </c:pt>
                <c:pt idx="37">
                  <c:v>4.0199999999999996</c:v>
                </c:pt>
                <c:pt idx="38">
                  <c:v>4.25</c:v>
                </c:pt>
                <c:pt idx="39">
                  <c:v>3.76</c:v>
                </c:pt>
                <c:pt idx="40">
                  <c:v>3.81</c:v>
                </c:pt>
                <c:pt idx="41">
                  <c:v>4.0599999999999996</c:v>
                </c:pt>
                <c:pt idx="42">
                  <c:v>4.59</c:v>
                </c:pt>
                <c:pt idx="43">
                  <c:v>4.3899999999999997</c:v>
                </c:pt>
                <c:pt idx="44">
                  <c:v>4.49</c:v>
                </c:pt>
                <c:pt idx="45">
                  <c:v>5.0599999999999996</c:v>
                </c:pt>
                <c:pt idx="46">
                  <c:v>5.15</c:v>
                </c:pt>
                <c:pt idx="47">
                  <c:v>4.6500000000000004</c:v>
                </c:pt>
                <c:pt idx="48">
                  <c:v>4.49</c:v>
                </c:pt>
                <c:pt idx="49">
                  <c:v>4.88</c:v>
                </c:pt>
                <c:pt idx="50">
                  <c:v>5.28</c:v>
                </c:pt>
                <c:pt idx="51">
                  <c:v>4.7</c:v>
                </c:pt>
                <c:pt idx="52">
                  <c:v>4.74</c:v>
                </c:pt>
                <c:pt idx="53">
                  <c:v>5.03</c:v>
                </c:pt>
                <c:pt idx="54">
                  <c:v>5.45</c:v>
                </c:pt>
                <c:pt idx="55">
                  <c:v>4.76</c:v>
                </c:pt>
                <c:pt idx="56">
                  <c:v>4.66</c:v>
                </c:pt>
                <c:pt idx="57">
                  <c:v>5.09</c:v>
                </c:pt>
                <c:pt idx="58">
                  <c:v>5.46</c:v>
                </c:pt>
                <c:pt idx="59">
                  <c:v>4.93</c:v>
                </c:pt>
                <c:pt idx="60">
                  <c:v>4.8600000000000003</c:v>
                </c:pt>
                <c:pt idx="61">
                  <c:v>5.19</c:v>
                </c:pt>
                <c:pt idx="62">
                  <c:v>5.67</c:v>
                </c:pt>
                <c:pt idx="63">
                  <c:v>5.41</c:v>
                </c:pt>
                <c:pt idx="64">
                  <c:v>5.29</c:v>
                </c:pt>
                <c:pt idx="65">
                  <c:v>5.46</c:v>
                </c:pt>
                <c:pt idx="66">
                  <c:v>5.85</c:v>
                </c:pt>
                <c:pt idx="67">
                  <c:v>5.36</c:v>
                </c:pt>
                <c:pt idx="68">
                  <c:v>5.33</c:v>
                </c:pt>
                <c:pt idx="69">
                  <c:v>5.58</c:v>
                </c:pt>
                <c:pt idx="70">
                  <c:v>6.16</c:v>
                </c:pt>
                <c:pt idx="71">
                  <c:v>5.56</c:v>
                </c:pt>
                <c:pt idx="72">
                  <c:v>5.57</c:v>
                </c:pt>
                <c:pt idx="73">
                  <c:v>6.11</c:v>
                </c:pt>
                <c:pt idx="74">
                  <c:v>6.69</c:v>
                </c:pt>
                <c:pt idx="75">
                  <c:v>5.73</c:v>
                </c:pt>
                <c:pt idx="76">
                  <c:v>5.6</c:v>
                </c:pt>
                <c:pt idx="77">
                  <c:v>6.02</c:v>
                </c:pt>
                <c:pt idx="78">
                  <c:v>6.84</c:v>
                </c:pt>
                <c:pt idx="79">
                  <c:v>5.78</c:v>
                </c:pt>
                <c:pt idx="80">
                  <c:v>5.7</c:v>
                </c:pt>
                <c:pt idx="81">
                  <c:v>6.17</c:v>
                </c:pt>
                <c:pt idx="82">
                  <c:v>6.87</c:v>
                </c:pt>
                <c:pt idx="83">
                  <c:v>5.65</c:v>
                </c:pt>
                <c:pt idx="84">
                  <c:v>5.56</c:v>
                </c:pt>
                <c:pt idx="85">
                  <c:v>6.05</c:v>
                </c:pt>
                <c:pt idx="86">
                  <c:v>6.83</c:v>
                </c:pt>
                <c:pt idx="87">
                  <c:v>5.77</c:v>
                </c:pt>
                <c:pt idx="88">
                  <c:v>5.64</c:v>
                </c:pt>
                <c:pt idx="89">
                  <c:v>6.15</c:v>
                </c:pt>
                <c:pt idx="90">
                  <c:v>6.87</c:v>
                </c:pt>
                <c:pt idx="91">
                  <c:v>5.93</c:v>
                </c:pt>
                <c:pt idx="92">
                  <c:v>5.91</c:v>
                </c:pt>
                <c:pt idx="93">
                  <c:v>6.45</c:v>
                </c:pt>
                <c:pt idx="94">
                  <c:v>7.2</c:v>
                </c:pt>
                <c:pt idx="95">
                  <c:v>6.22</c:v>
                </c:pt>
                <c:pt idx="96">
                  <c:v>6.21</c:v>
                </c:pt>
                <c:pt idx="97">
                  <c:v>6.69</c:v>
                </c:pt>
                <c:pt idx="98">
                  <c:v>7.37</c:v>
                </c:pt>
                <c:pt idx="99">
                  <c:v>6.3</c:v>
                </c:pt>
                <c:pt idx="100">
                  <c:v>6.24</c:v>
                </c:pt>
                <c:pt idx="101">
                  <c:v>6.71</c:v>
                </c:pt>
                <c:pt idx="102">
                  <c:v>7.24</c:v>
                </c:pt>
                <c:pt idx="103">
                  <c:v>6.07</c:v>
                </c:pt>
                <c:pt idx="104">
                  <c:v>5.88</c:v>
                </c:pt>
                <c:pt idx="105">
                  <c:v>6.32</c:v>
                </c:pt>
                <c:pt idx="106">
                  <c:v>7.07</c:v>
                </c:pt>
                <c:pt idx="107">
                  <c:v>6.12</c:v>
                </c:pt>
                <c:pt idx="108">
                  <c:v>6.13</c:v>
                </c:pt>
                <c:pt idx="109">
                  <c:v>6.6</c:v>
                </c:pt>
                <c:pt idx="110">
                  <c:v>7.18</c:v>
                </c:pt>
                <c:pt idx="111">
                  <c:v>6.18</c:v>
                </c:pt>
                <c:pt idx="112">
                  <c:v>6.14</c:v>
                </c:pt>
                <c:pt idx="113">
                  <c:v>6.5</c:v>
                </c:pt>
                <c:pt idx="114">
                  <c:v>6.98</c:v>
                </c:pt>
                <c:pt idx="115">
                  <c:v>6.09</c:v>
                </c:pt>
                <c:pt idx="116">
                  <c:v>6.17</c:v>
                </c:pt>
                <c:pt idx="117">
                  <c:v>6.3</c:v>
                </c:pt>
                <c:pt idx="118">
                  <c:v>6.83</c:v>
                </c:pt>
                <c:pt idx="119">
                  <c:v>5.95</c:v>
                </c:pt>
                <c:pt idx="120">
                  <c:v>5.73</c:v>
                </c:pt>
                <c:pt idx="121">
                  <c:v>6.15</c:v>
                </c:pt>
                <c:pt idx="122">
                  <c:v>6.91</c:v>
                </c:pt>
                <c:pt idx="123">
                  <c:v>5.94</c:v>
                </c:pt>
                <c:pt idx="124">
                  <c:v>5.98</c:v>
                </c:pt>
                <c:pt idx="125">
                  <c:v>6.37</c:v>
                </c:pt>
                <c:pt idx="126">
                  <c:v>6.87</c:v>
                </c:pt>
                <c:pt idx="127">
                  <c:v>5.96</c:v>
                </c:pt>
                <c:pt idx="128">
                  <c:v>6</c:v>
                </c:pt>
                <c:pt idx="129">
                  <c:v>6.39</c:v>
                </c:pt>
                <c:pt idx="130">
                  <c:v>6.92</c:v>
                </c:pt>
                <c:pt idx="131" formatCode="0.00">
                  <c:v>6</c:v>
                </c:pt>
                <c:pt idx="132" formatCode="0.00">
                  <c:v>6.0361602152703737</c:v>
                </c:pt>
                <c:pt idx="133" formatCode="0.00">
                  <c:v>6.3911575204049953</c:v>
                </c:pt>
                <c:pt idx="134" formatCode="0.00">
                  <c:v>7.118598426776849</c:v>
                </c:pt>
                <c:pt idx="135" formatCode="0.00">
                  <c:v>6.1870767516131142</c:v>
                </c:pt>
                <c:pt idx="136" formatCode="0.00">
                  <c:v>6.1356887321273073</c:v>
                </c:pt>
                <c:pt idx="137" formatCode="0.00">
                  <c:v>6.3977816216906342</c:v>
                </c:pt>
                <c:pt idx="138" formatCode="0.00">
                  <c:v>6.6673290688818012</c:v>
                </c:pt>
                <c:pt idx="139" formatCode="0.00">
                  <c:v>6.2613224286571878</c:v>
                </c:pt>
                <c:pt idx="140" formatCode="0.00">
                  <c:v>6.3536993759078468</c:v>
                </c:pt>
                <c:pt idx="141" formatCode="0.00">
                  <c:v>6.3580676225539428</c:v>
                </c:pt>
                <c:pt idx="142" formatCode="0.00">
                  <c:v>6.8797946275221484</c:v>
                </c:pt>
                <c:pt idx="143" formatCode="0.00">
                  <c:v>6.1056269758967172</c:v>
                </c:pt>
                <c:pt idx="144" formatCode="0.00">
                  <c:v>6.016840907343199</c:v>
                </c:pt>
                <c:pt idx="145" formatCode="0.00">
                  <c:v>6.4159188174433259</c:v>
                </c:pt>
                <c:pt idx="146" formatCode="0.00">
                  <c:v>7.4764520105941017</c:v>
                </c:pt>
                <c:pt idx="147" formatCode="0.00">
                  <c:v>6.5999877760840393</c:v>
                </c:pt>
                <c:pt idx="148" formatCode="0.00">
                  <c:v>5.5787415263080211</c:v>
                </c:pt>
                <c:pt idx="149" formatCode="0.00">
                  <c:v>6.6667624299217332</c:v>
                </c:pt>
                <c:pt idx="150" formatCode="0.00">
                  <c:v>7.2539275103737415</c:v>
                </c:pt>
                <c:pt idx="151" formatCode="0.00">
                  <c:v>5.978508017446547</c:v>
                </c:pt>
                <c:pt idx="152" formatCode="0.00">
                  <c:v>5.8644642702172582</c:v>
                </c:pt>
                <c:pt idx="153" formatCode="0.00">
                  <c:v>6.5532848170632878</c:v>
                </c:pt>
                <c:pt idx="154" formatCode="0.00">
                  <c:v>6.8549458910633376</c:v>
                </c:pt>
                <c:pt idx="155" formatCode="0.00">
                  <c:v>6.8829271139677024</c:v>
                </c:pt>
                <c:pt idx="156" formatCode="0.00">
                  <c:v>7.4500689661326565</c:v>
                </c:pt>
                <c:pt idx="157" formatCode="0.00">
                  <c:v>6.4189202854493921</c:v>
                </c:pt>
                <c:pt idx="158" formatCode="0.00">
                  <c:v>7.8010576590833436</c:v>
                </c:pt>
                <c:pt idx="159" formatCode="0.00">
                  <c:v>7.4437735579005198</c:v>
                </c:pt>
                <c:pt idx="160" formatCode="0.00">
                  <c:v>5.675287534219934</c:v>
                </c:pt>
                <c:pt idx="161" formatCode="0.00">
                  <c:v>8.2408490139790906</c:v>
                </c:pt>
                <c:pt idx="162" formatCode="0.00">
                  <c:v>7.8612181949666482</c:v>
                </c:pt>
                <c:pt idx="163" formatCode="0.00">
                  <c:v>7.0314273661272066</c:v>
                </c:pt>
                <c:pt idx="164" formatCode="0.00">
                  <c:v>7.6097861313848911</c:v>
                </c:pt>
                <c:pt idx="165" formatCode="0.00">
                  <c:v>7.8842161228444825</c:v>
                </c:pt>
                <c:pt idx="166" formatCode="0.00">
                  <c:v>7.8043090369707189</c:v>
                </c:pt>
                <c:pt idx="167" formatCode="0.00">
                  <c:v>5.0709573267101238</c:v>
                </c:pt>
                <c:pt idx="168" formatCode="0.00">
                  <c:v>6.1106401324707864</c:v>
                </c:pt>
                <c:pt idx="169" formatCode="0.00">
                  <c:v>7.531189331746698</c:v>
                </c:pt>
                <c:pt idx="170" formatCode="0.00">
                  <c:v>7.4885043707162176</c:v>
                </c:pt>
                <c:pt idx="171" formatCode="0.00">
                  <c:v>7.3938637571143975</c:v>
                </c:pt>
                <c:pt idx="172" formatCode="0.00">
                  <c:v>6.4943172450237645</c:v>
                </c:pt>
                <c:pt idx="173" formatCode="0.00">
                  <c:v>5.9183933002369971</c:v>
                </c:pt>
                <c:pt idx="174" formatCode="0.00">
                  <c:v>7.093501345741994</c:v>
                </c:pt>
                <c:pt idx="175" formatCode="0.00">
                  <c:v>6.995226997388488</c:v>
                </c:pt>
                <c:pt idx="176" formatCode="0.00">
                  <c:v>6.5317962870652853</c:v>
                </c:pt>
                <c:pt idx="177" formatCode="0.00">
                  <c:v>7.4749748867510535</c:v>
                </c:pt>
                <c:pt idx="178" formatCode="0.00">
                  <c:v>7.9978721250108089</c:v>
                </c:pt>
                <c:pt idx="179" formatCode="0.00">
                  <c:v>7.5279214083514905</c:v>
                </c:pt>
                <c:pt idx="180" formatCode="0.00">
                  <c:v>6.2457876815994533</c:v>
                </c:pt>
                <c:pt idx="181" formatCode="0.00">
                  <c:v>7.0371968035298131</c:v>
                </c:pt>
                <c:pt idx="182" formatCode="0.00">
                  <c:v>8.662351561004213</c:v>
                </c:pt>
                <c:pt idx="183" formatCode="0.00">
                  <c:v>8.2489786115741452</c:v>
                </c:pt>
                <c:pt idx="184" formatCode="0.00">
                  <c:v>7.4691740830599045</c:v>
                </c:pt>
                <c:pt idx="185" formatCode="0.00">
                  <c:v>6.9057990105662537</c:v>
                </c:pt>
                <c:pt idx="186" formatCode="0.00">
                  <c:v>7.4079298927580659</c:v>
                </c:pt>
                <c:pt idx="187" formatCode="0.00">
                  <c:v>7.2140009908467935</c:v>
                </c:pt>
                <c:pt idx="188" formatCode="0.00">
                  <c:v>7.0641791435728809</c:v>
                </c:pt>
                <c:pt idx="189" formatCode="0.00">
                  <c:v>7.258189367719277</c:v>
                </c:pt>
                <c:pt idx="190" formatCode="0.00">
                  <c:v>7.9991590832295856</c:v>
                </c:pt>
                <c:pt idx="191" formatCode="0.00">
                  <c:v>7.0344247953862045</c:v>
                </c:pt>
                <c:pt idx="192" formatCode="0.00">
                  <c:v>7.0238648654451064</c:v>
                </c:pt>
                <c:pt idx="193" formatCode="0.00">
                  <c:v>8.9022683338224802</c:v>
                </c:pt>
                <c:pt idx="194" formatCode="0.00">
                  <c:v>8.8054706955716906</c:v>
                </c:pt>
                <c:pt idx="195" formatCode="0.00">
                  <c:v>6.9865349735512661</c:v>
                </c:pt>
                <c:pt idx="196" formatCode="0.00">
                  <c:v>7.2803070367339044</c:v>
                </c:pt>
                <c:pt idx="197" formatCode="0.00">
                  <c:v>7.3557033765061162</c:v>
                </c:pt>
                <c:pt idx="198" formatCode="0.00">
                  <c:v>8.3643347154130012</c:v>
                </c:pt>
                <c:pt idx="199" formatCode="0.00">
                  <c:v>7.7239500786428854</c:v>
                </c:pt>
                <c:pt idx="200" formatCode="0.00">
                  <c:v>6.0434710150193407</c:v>
                </c:pt>
                <c:pt idx="201" formatCode="0.00">
                  <c:v>7.4239160494689775</c:v>
                </c:pt>
                <c:pt idx="202" formatCode="0.00">
                  <c:v>10.425214826014424</c:v>
                </c:pt>
                <c:pt idx="203" formatCode="0.00">
                  <c:v>8.5089853123500756</c:v>
                </c:pt>
                <c:pt idx="204" formatCode="0.00">
                  <c:v>6.4516646597508771</c:v>
                </c:pt>
                <c:pt idx="205" formatCode="0.00">
                  <c:v>9.0703677997558927</c:v>
                </c:pt>
                <c:pt idx="206" formatCode="0.00">
                  <c:v>9.5587999494071152</c:v>
                </c:pt>
                <c:pt idx="207" formatCode="0.00">
                  <c:v>9.3115934903921591</c:v>
                </c:pt>
                <c:pt idx="208" formatCode="0.00">
                  <c:v>9.2186325484551102</c:v>
                </c:pt>
                <c:pt idx="209" formatCode="0.00">
                  <c:v>7.5706548677621957</c:v>
                </c:pt>
                <c:pt idx="210" formatCode="0.00">
                  <c:v>7.9478199003702521</c:v>
                </c:pt>
                <c:pt idx="211" formatCode="0.00">
                  <c:v>6.8972351223257151</c:v>
                </c:pt>
                <c:pt idx="212" formatCode="0.00">
                  <c:v>7.1666368258854938</c:v>
                </c:pt>
                <c:pt idx="213" formatCode="0.00">
                  <c:v>9.3424907439117071</c:v>
                </c:pt>
                <c:pt idx="214" formatCode="0.00">
                  <c:v>9.2537552397491396</c:v>
                </c:pt>
                <c:pt idx="215" formatCode="0.00">
                  <c:v>7.2309381362821439</c:v>
                </c:pt>
                <c:pt idx="216" formatCode="0.00">
                  <c:v>10.194289378665257</c:v>
                </c:pt>
                <c:pt idx="217" formatCode="0.00">
                  <c:v>6.7146817511805628</c:v>
                </c:pt>
                <c:pt idx="218" formatCode="0.00">
                  <c:v>7.3746038281783379</c:v>
                </c:pt>
                <c:pt idx="219" formatCode="0.00">
                  <c:v>9.3173422625574087</c:v>
                </c:pt>
                <c:pt idx="220" formatCode="0.00">
                  <c:v>7.0804182856893076</c:v>
                </c:pt>
                <c:pt idx="221" formatCode="0.00">
                  <c:v>8.7102225233235782</c:v>
                </c:pt>
                <c:pt idx="222" formatCode="0.00">
                  <c:v>10.144202543045649</c:v>
                </c:pt>
                <c:pt idx="223" formatCode="0.00">
                  <c:v>6.4972716531981547</c:v>
                </c:pt>
                <c:pt idx="224" formatCode="0.00">
                  <c:v>9.0467143576408979</c:v>
                </c:pt>
                <c:pt idx="225" formatCode="0.00">
                  <c:v>8.8402839916623233</c:v>
                </c:pt>
                <c:pt idx="226" formatCode="0.00">
                  <c:v>9.6096505235899077</c:v>
                </c:pt>
                <c:pt idx="227" formatCode="0.00">
                  <c:v>7.6524246789205552</c:v>
                </c:pt>
                <c:pt idx="228" formatCode="0.00">
                  <c:v>9.0541814342743336</c:v>
                </c:pt>
                <c:pt idx="229" formatCode="0.00">
                  <c:v>8.1474427651226886</c:v>
                </c:pt>
                <c:pt idx="230" formatCode="0.00">
                  <c:v>9.5017741928532757</c:v>
                </c:pt>
                <c:pt idx="231" formatCode="0.00">
                  <c:v>8.3100207023448576</c:v>
                </c:pt>
                <c:pt idx="232" formatCode="0.00">
                  <c:v>8.2610419745952459</c:v>
                </c:pt>
                <c:pt idx="233" formatCode="0.00">
                  <c:v>7.5777642161681111</c:v>
                </c:pt>
                <c:pt idx="234" formatCode="0.00">
                  <c:v>9.4067041094643802</c:v>
                </c:pt>
                <c:pt idx="235" formatCode="0.00">
                  <c:v>8.4035189292476264</c:v>
                </c:pt>
                <c:pt idx="236" formatCode="0.00">
                  <c:v>6.4323737384456994</c:v>
                </c:pt>
                <c:pt idx="237" formatCode="0.00">
                  <c:v>7.2827813980392024</c:v>
                </c:pt>
                <c:pt idx="238" formatCode="0.00">
                  <c:v>7.8526409440591793</c:v>
                </c:pt>
                <c:pt idx="239" formatCode="0.00">
                  <c:v>7.0491664957138047</c:v>
                </c:pt>
                <c:pt idx="240" formatCode="0.00">
                  <c:v>9.1293082434917618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2-4D89-A117-6A94FD227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888591"/>
        <c:axId val="583912431"/>
      </c:lineChart>
      <c:catAx>
        <c:axId val="316888591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12431"/>
        <c:crosses val="autoZero"/>
        <c:auto val="1"/>
        <c:lblAlgn val="ctr"/>
        <c:lblOffset val="100"/>
        <c:noMultiLvlLbl val="0"/>
      </c:catAx>
      <c:valAx>
        <c:axId val="5839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8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709381941957479E-2"/>
          <c:y val="5.4681018184550852E-2"/>
          <c:w val="0.84083656610560809"/>
          <c:h val="0.50647395870314715"/>
        </c:manualLayout>
      </c:layout>
      <c:lineChart>
        <c:grouping val="standard"/>
        <c:varyColors val="0"/>
        <c:ser>
          <c:idx val="2"/>
          <c:order val="0"/>
          <c:tx>
            <c:strRef>
              <c:f>'STEO Elec Pricing - Seasonal'!$D$1</c:f>
              <c:strCache>
                <c:ptCount val="1"/>
                <c:pt idx="0">
                  <c:v>Lower Confidence Bound(Electricity Industrial Price: Mountain cents per kilowatthour)</c:v>
                </c:pt>
              </c:strCache>
            </c:strRef>
          </c:tx>
          <c:spPr>
            <a:ln w="12700" cap="rnd">
              <a:solidFill>
                <a:schemeClr val="accent2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'STEO Elec Pricing - Seasonal'!$A$2:$A$242</c:f>
              <c:numCache>
                <c:formatCode>0.00</c:formatCode>
                <c:ptCount val="241"/>
                <c:pt idx="0">
                  <c:v>1990</c:v>
                </c:pt>
                <c:pt idx="1">
                  <c:v>1990.25</c:v>
                </c:pt>
                <c:pt idx="2">
                  <c:v>1990.5</c:v>
                </c:pt>
                <c:pt idx="3">
                  <c:v>1990.75</c:v>
                </c:pt>
                <c:pt idx="4">
                  <c:v>1991</c:v>
                </c:pt>
                <c:pt idx="5">
                  <c:v>1991.25</c:v>
                </c:pt>
                <c:pt idx="6">
                  <c:v>1991.5</c:v>
                </c:pt>
                <c:pt idx="7">
                  <c:v>1991.75</c:v>
                </c:pt>
                <c:pt idx="8">
                  <c:v>1992</c:v>
                </c:pt>
                <c:pt idx="9">
                  <c:v>1992.25</c:v>
                </c:pt>
                <c:pt idx="10">
                  <c:v>1992.5</c:v>
                </c:pt>
                <c:pt idx="11">
                  <c:v>1992.75</c:v>
                </c:pt>
                <c:pt idx="12">
                  <c:v>1993</c:v>
                </c:pt>
                <c:pt idx="13">
                  <c:v>1993.25</c:v>
                </c:pt>
                <c:pt idx="14">
                  <c:v>1993.5</c:v>
                </c:pt>
                <c:pt idx="15">
                  <c:v>1993.75</c:v>
                </c:pt>
                <c:pt idx="16">
                  <c:v>1994</c:v>
                </c:pt>
                <c:pt idx="17">
                  <c:v>1994.25</c:v>
                </c:pt>
                <c:pt idx="18">
                  <c:v>1994.5</c:v>
                </c:pt>
                <c:pt idx="19">
                  <c:v>1994.75</c:v>
                </c:pt>
                <c:pt idx="20">
                  <c:v>1995</c:v>
                </c:pt>
                <c:pt idx="21">
                  <c:v>1995.25</c:v>
                </c:pt>
                <c:pt idx="22">
                  <c:v>1995.5</c:v>
                </c:pt>
                <c:pt idx="23">
                  <c:v>1995.75</c:v>
                </c:pt>
                <c:pt idx="24">
                  <c:v>1996</c:v>
                </c:pt>
                <c:pt idx="25">
                  <c:v>1996.25</c:v>
                </c:pt>
                <c:pt idx="26">
                  <c:v>1996.5</c:v>
                </c:pt>
                <c:pt idx="27">
                  <c:v>1996.75</c:v>
                </c:pt>
                <c:pt idx="28">
                  <c:v>1997</c:v>
                </c:pt>
                <c:pt idx="29">
                  <c:v>1997.25</c:v>
                </c:pt>
                <c:pt idx="30">
                  <c:v>1997.5</c:v>
                </c:pt>
                <c:pt idx="31">
                  <c:v>1997.75</c:v>
                </c:pt>
                <c:pt idx="32">
                  <c:v>1998</c:v>
                </c:pt>
                <c:pt idx="33">
                  <c:v>1998.25</c:v>
                </c:pt>
                <c:pt idx="34">
                  <c:v>1998.5</c:v>
                </c:pt>
                <c:pt idx="35">
                  <c:v>1998.75</c:v>
                </c:pt>
                <c:pt idx="36">
                  <c:v>1999</c:v>
                </c:pt>
                <c:pt idx="37">
                  <c:v>1999.25</c:v>
                </c:pt>
                <c:pt idx="38">
                  <c:v>1999.5</c:v>
                </c:pt>
                <c:pt idx="39">
                  <c:v>1999.75</c:v>
                </c:pt>
                <c:pt idx="40">
                  <c:v>2000</c:v>
                </c:pt>
                <c:pt idx="41">
                  <c:v>2000.25</c:v>
                </c:pt>
                <c:pt idx="42">
                  <c:v>2000.5</c:v>
                </c:pt>
                <c:pt idx="43">
                  <c:v>2000.75</c:v>
                </c:pt>
                <c:pt idx="44">
                  <c:v>2001</c:v>
                </c:pt>
                <c:pt idx="45">
                  <c:v>2001.25</c:v>
                </c:pt>
                <c:pt idx="46">
                  <c:v>2001.5</c:v>
                </c:pt>
                <c:pt idx="47">
                  <c:v>2001.75</c:v>
                </c:pt>
                <c:pt idx="48">
                  <c:v>2002</c:v>
                </c:pt>
                <c:pt idx="49">
                  <c:v>2002.25</c:v>
                </c:pt>
                <c:pt idx="50">
                  <c:v>2002.5</c:v>
                </c:pt>
                <c:pt idx="51">
                  <c:v>2002.75</c:v>
                </c:pt>
                <c:pt idx="52">
                  <c:v>2003</c:v>
                </c:pt>
                <c:pt idx="53">
                  <c:v>2003.25</c:v>
                </c:pt>
                <c:pt idx="54">
                  <c:v>2003.5</c:v>
                </c:pt>
                <c:pt idx="55">
                  <c:v>2003.75</c:v>
                </c:pt>
                <c:pt idx="56">
                  <c:v>2004</c:v>
                </c:pt>
                <c:pt idx="57">
                  <c:v>2004.25</c:v>
                </c:pt>
                <c:pt idx="58">
                  <c:v>2004.5</c:v>
                </c:pt>
                <c:pt idx="59">
                  <c:v>2004.75</c:v>
                </c:pt>
                <c:pt idx="60">
                  <c:v>2005</c:v>
                </c:pt>
                <c:pt idx="61">
                  <c:v>2005.25</c:v>
                </c:pt>
                <c:pt idx="62">
                  <c:v>2005.5</c:v>
                </c:pt>
                <c:pt idx="63">
                  <c:v>2005.75</c:v>
                </c:pt>
                <c:pt idx="64">
                  <c:v>2006</c:v>
                </c:pt>
                <c:pt idx="65">
                  <c:v>2006.25</c:v>
                </c:pt>
                <c:pt idx="66">
                  <c:v>2006.5</c:v>
                </c:pt>
                <c:pt idx="67">
                  <c:v>2006.75</c:v>
                </c:pt>
                <c:pt idx="68">
                  <c:v>2007</c:v>
                </c:pt>
                <c:pt idx="69">
                  <c:v>2007.25</c:v>
                </c:pt>
                <c:pt idx="70">
                  <c:v>2007.5</c:v>
                </c:pt>
                <c:pt idx="71">
                  <c:v>2007.75</c:v>
                </c:pt>
                <c:pt idx="72">
                  <c:v>2008</c:v>
                </c:pt>
                <c:pt idx="73">
                  <c:v>2008.25</c:v>
                </c:pt>
                <c:pt idx="74">
                  <c:v>2008.5</c:v>
                </c:pt>
                <c:pt idx="75">
                  <c:v>2008.75</c:v>
                </c:pt>
                <c:pt idx="76">
                  <c:v>2009</c:v>
                </c:pt>
                <c:pt idx="77">
                  <c:v>2009.25</c:v>
                </c:pt>
                <c:pt idx="78">
                  <c:v>2009.5</c:v>
                </c:pt>
                <c:pt idx="79">
                  <c:v>2009.75</c:v>
                </c:pt>
                <c:pt idx="80">
                  <c:v>2010</c:v>
                </c:pt>
                <c:pt idx="81">
                  <c:v>2010.25</c:v>
                </c:pt>
                <c:pt idx="82">
                  <c:v>2010.5</c:v>
                </c:pt>
                <c:pt idx="83">
                  <c:v>2010.75</c:v>
                </c:pt>
                <c:pt idx="84">
                  <c:v>2011</c:v>
                </c:pt>
                <c:pt idx="85">
                  <c:v>2011.25</c:v>
                </c:pt>
                <c:pt idx="86">
                  <c:v>2011.5</c:v>
                </c:pt>
                <c:pt idx="87">
                  <c:v>2011.75</c:v>
                </c:pt>
                <c:pt idx="88">
                  <c:v>2012</c:v>
                </c:pt>
                <c:pt idx="89">
                  <c:v>2012.25</c:v>
                </c:pt>
                <c:pt idx="90">
                  <c:v>2012.5</c:v>
                </c:pt>
                <c:pt idx="91">
                  <c:v>2012.75</c:v>
                </c:pt>
                <c:pt idx="92">
                  <c:v>2013</c:v>
                </c:pt>
                <c:pt idx="93">
                  <c:v>2013.25</c:v>
                </c:pt>
                <c:pt idx="94">
                  <c:v>2013.5</c:v>
                </c:pt>
                <c:pt idx="95">
                  <c:v>2013.75</c:v>
                </c:pt>
                <c:pt idx="96">
                  <c:v>2014</c:v>
                </c:pt>
                <c:pt idx="97">
                  <c:v>2014.25</c:v>
                </c:pt>
                <c:pt idx="98">
                  <c:v>2014.5</c:v>
                </c:pt>
                <c:pt idx="99">
                  <c:v>2014.75</c:v>
                </c:pt>
                <c:pt idx="100">
                  <c:v>2015</c:v>
                </c:pt>
                <c:pt idx="101">
                  <c:v>2015.25</c:v>
                </c:pt>
                <c:pt idx="102">
                  <c:v>2015.5</c:v>
                </c:pt>
                <c:pt idx="103">
                  <c:v>2015.75</c:v>
                </c:pt>
                <c:pt idx="104">
                  <c:v>2016</c:v>
                </c:pt>
                <c:pt idx="105">
                  <c:v>2016.25</c:v>
                </c:pt>
                <c:pt idx="106">
                  <c:v>2016.5</c:v>
                </c:pt>
                <c:pt idx="107">
                  <c:v>2016.75</c:v>
                </c:pt>
                <c:pt idx="108">
                  <c:v>2017</c:v>
                </c:pt>
                <c:pt idx="109">
                  <c:v>2017.25</c:v>
                </c:pt>
                <c:pt idx="110">
                  <c:v>2017.5</c:v>
                </c:pt>
                <c:pt idx="111">
                  <c:v>2017.75</c:v>
                </c:pt>
                <c:pt idx="112">
                  <c:v>2018</c:v>
                </c:pt>
                <c:pt idx="113">
                  <c:v>2018.25</c:v>
                </c:pt>
                <c:pt idx="114">
                  <c:v>2018.5</c:v>
                </c:pt>
                <c:pt idx="115">
                  <c:v>2018.75</c:v>
                </c:pt>
                <c:pt idx="116">
                  <c:v>2019</c:v>
                </c:pt>
                <c:pt idx="117">
                  <c:v>2019.25</c:v>
                </c:pt>
                <c:pt idx="118">
                  <c:v>2019.5</c:v>
                </c:pt>
                <c:pt idx="119">
                  <c:v>2019.75</c:v>
                </c:pt>
                <c:pt idx="120">
                  <c:v>2020</c:v>
                </c:pt>
                <c:pt idx="121">
                  <c:v>2020.25</c:v>
                </c:pt>
                <c:pt idx="122">
                  <c:v>2020.5</c:v>
                </c:pt>
                <c:pt idx="123">
                  <c:v>2020.75</c:v>
                </c:pt>
                <c:pt idx="124">
                  <c:v>2021</c:v>
                </c:pt>
                <c:pt idx="125">
                  <c:v>2021.25</c:v>
                </c:pt>
                <c:pt idx="126">
                  <c:v>2021.5</c:v>
                </c:pt>
                <c:pt idx="127">
                  <c:v>2021.75</c:v>
                </c:pt>
                <c:pt idx="128">
                  <c:v>2022</c:v>
                </c:pt>
                <c:pt idx="129">
                  <c:v>2022.25</c:v>
                </c:pt>
                <c:pt idx="130">
                  <c:v>2022.5</c:v>
                </c:pt>
                <c:pt idx="131">
                  <c:v>2022.75</c:v>
                </c:pt>
                <c:pt idx="132">
                  <c:v>2023</c:v>
                </c:pt>
                <c:pt idx="133">
                  <c:v>2023.25</c:v>
                </c:pt>
                <c:pt idx="134">
                  <c:v>2023.5</c:v>
                </c:pt>
                <c:pt idx="135">
                  <c:v>2023.75</c:v>
                </c:pt>
                <c:pt idx="136">
                  <c:v>2024</c:v>
                </c:pt>
                <c:pt idx="137">
                  <c:v>2024.25</c:v>
                </c:pt>
                <c:pt idx="138">
                  <c:v>2024.5</c:v>
                </c:pt>
                <c:pt idx="139">
                  <c:v>2024.75</c:v>
                </c:pt>
                <c:pt idx="140">
                  <c:v>2025</c:v>
                </c:pt>
                <c:pt idx="141">
                  <c:v>2025.25</c:v>
                </c:pt>
                <c:pt idx="142">
                  <c:v>2025.5</c:v>
                </c:pt>
                <c:pt idx="143">
                  <c:v>2025.75</c:v>
                </c:pt>
                <c:pt idx="144">
                  <c:v>2026</c:v>
                </c:pt>
                <c:pt idx="145">
                  <c:v>2026.25</c:v>
                </c:pt>
                <c:pt idx="146">
                  <c:v>2026.5</c:v>
                </c:pt>
                <c:pt idx="147">
                  <c:v>2026.75</c:v>
                </c:pt>
                <c:pt idx="148">
                  <c:v>2027</c:v>
                </c:pt>
                <c:pt idx="149">
                  <c:v>2027.25</c:v>
                </c:pt>
                <c:pt idx="150">
                  <c:v>2027.5</c:v>
                </c:pt>
                <c:pt idx="151">
                  <c:v>2027.75</c:v>
                </c:pt>
                <c:pt idx="152">
                  <c:v>2028</c:v>
                </c:pt>
                <c:pt idx="153">
                  <c:v>2028.25</c:v>
                </c:pt>
                <c:pt idx="154">
                  <c:v>2028.5</c:v>
                </c:pt>
                <c:pt idx="155">
                  <c:v>2028.75</c:v>
                </c:pt>
                <c:pt idx="156">
                  <c:v>2029</c:v>
                </c:pt>
                <c:pt idx="157">
                  <c:v>2029.25</c:v>
                </c:pt>
                <c:pt idx="158">
                  <c:v>2029.5</c:v>
                </c:pt>
                <c:pt idx="159">
                  <c:v>2029.75</c:v>
                </c:pt>
                <c:pt idx="160">
                  <c:v>2030</c:v>
                </c:pt>
                <c:pt idx="161">
                  <c:v>2030.25</c:v>
                </c:pt>
                <c:pt idx="162">
                  <c:v>2030.5</c:v>
                </c:pt>
                <c:pt idx="163">
                  <c:v>2030.75</c:v>
                </c:pt>
                <c:pt idx="164">
                  <c:v>2031</c:v>
                </c:pt>
                <c:pt idx="165">
                  <c:v>2031.25</c:v>
                </c:pt>
                <c:pt idx="166">
                  <c:v>2031.5</c:v>
                </c:pt>
                <c:pt idx="167">
                  <c:v>2031.75</c:v>
                </c:pt>
                <c:pt idx="168">
                  <c:v>2032</c:v>
                </c:pt>
                <c:pt idx="169">
                  <c:v>2032.25</c:v>
                </c:pt>
                <c:pt idx="170">
                  <c:v>2032.5</c:v>
                </c:pt>
                <c:pt idx="171">
                  <c:v>2032.75</c:v>
                </c:pt>
                <c:pt idx="172">
                  <c:v>2033</c:v>
                </c:pt>
                <c:pt idx="173">
                  <c:v>2033.25</c:v>
                </c:pt>
                <c:pt idx="174">
                  <c:v>2033.5</c:v>
                </c:pt>
                <c:pt idx="175">
                  <c:v>2033.75</c:v>
                </c:pt>
                <c:pt idx="176">
                  <c:v>2034</c:v>
                </c:pt>
                <c:pt idx="177">
                  <c:v>2034.25</c:v>
                </c:pt>
                <c:pt idx="178">
                  <c:v>2034.5</c:v>
                </c:pt>
                <c:pt idx="179">
                  <c:v>2034.75</c:v>
                </c:pt>
                <c:pt idx="180">
                  <c:v>2035</c:v>
                </c:pt>
                <c:pt idx="181">
                  <c:v>2035.25</c:v>
                </c:pt>
                <c:pt idx="182">
                  <c:v>2035.5</c:v>
                </c:pt>
                <c:pt idx="183">
                  <c:v>2035.75</c:v>
                </c:pt>
                <c:pt idx="184">
                  <c:v>2036</c:v>
                </c:pt>
                <c:pt idx="185">
                  <c:v>2036.25</c:v>
                </c:pt>
                <c:pt idx="186">
                  <c:v>2036.5</c:v>
                </c:pt>
                <c:pt idx="187">
                  <c:v>2036.75</c:v>
                </c:pt>
                <c:pt idx="188">
                  <c:v>2037</c:v>
                </c:pt>
                <c:pt idx="189">
                  <c:v>2037.25</c:v>
                </c:pt>
                <c:pt idx="190">
                  <c:v>2037.5</c:v>
                </c:pt>
                <c:pt idx="191">
                  <c:v>2037.75</c:v>
                </c:pt>
                <c:pt idx="192">
                  <c:v>2038</c:v>
                </c:pt>
                <c:pt idx="193">
                  <c:v>2038.25</c:v>
                </c:pt>
                <c:pt idx="194">
                  <c:v>2038.5</c:v>
                </c:pt>
                <c:pt idx="195">
                  <c:v>2038.75</c:v>
                </c:pt>
                <c:pt idx="196">
                  <c:v>2039</c:v>
                </c:pt>
                <c:pt idx="197">
                  <c:v>2039.25</c:v>
                </c:pt>
                <c:pt idx="198">
                  <c:v>2039.5</c:v>
                </c:pt>
                <c:pt idx="199">
                  <c:v>2039.75</c:v>
                </c:pt>
                <c:pt idx="200">
                  <c:v>2040</c:v>
                </c:pt>
                <c:pt idx="201">
                  <c:v>2040.25</c:v>
                </c:pt>
                <c:pt idx="202">
                  <c:v>2040.5</c:v>
                </c:pt>
                <c:pt idx="203">
                  <c:v>2040.75</c:v>
                </c:pt>
                <c:pt idx="204">
                  <c:v>2041</c:v>
                </c:pt>
                <c:pt idx="205">
                  <c:v>2041.25</c:v>
                </c:pt>
                <c:pt idx="206">
                  <c:v>2041.5</c:v>
                </c:pt>
                <c:pt idx="207">
                  <c:v>2041.75</c:v>
                </c:pt>
                <c:pt idx="208">
                  <c:v>2042</c:v>
                </c:pt>
                <c:pt idx="209">
                  <c:v>2042.25</c:v>
                </c:pt>
                <c:pt idx="210">
                  <c:v>2042.5</c:v>
                </c:pt>
                <c:pt idx="211">
                  <c:v>2042.75</c:v>
                </c:pt>
                <c:pt idx="212">
                  <c:v>2043</c:v>
                </c:pt>
                <c:pt idx="213">
                  <c:v>2043.25</c:v>
                </c:pt>
                <c:pt idx="214">
                  <c:v>2043.5</c:v>
                </c:pt>
                <c:pt idx="215">
                  <c:v>2043.75</c:v>
                </c:pt>
                <c:pt idx="216">
                  <c:v>2044</c:v>
                </c:pt>
                <c:pt idx="217">
                  <c:v>2044.25</c:v>
                </c:pt>
                <c:pt idx="218">
                  <c:v>2044.5</c:v>
                </c:pt>
                <c:pt idx="219">
                  <c:v>2044.75</c:v>
                </c:pt>
                <c:pt idx="220">
                  <c:v>2045</c:v>
                </c:pt>
                <c:pt idx="221">
                  <c:v>2045.25</c:v>
                </c:pt>
                <c:pt idx="222">
                  <c:v>2045.5</c:v>
                </c:pt>
                <c:pt idx="223">
                  <c:v>2045.75</c:v>
                </c:pt>
                <c:pt idx="224">
                  <c:v>2046</c:v>
                </c:pt>
                <c:pt idx="225">
                  <c:v>2046.25</c:v>
                </c:pt>
                <c:pt idx="226">
                  <c:v>2046.5</c:v>
                </c:pt>
                <c:pt idx="227">
                  <c:v>2046.75</c:v>
                </c:pt>
                <c:pt idx="228">
                  <c:v>2047</c:v>
                </c:pt>
                <c:pt idx="229">
                  <c:v>2047.25</c:v>
                </c:pt>
                <c:pt idx="230">
                  <c:v>2047.5</c:v>
                </c:pt>
                <c:pt idx="231">
                  <c:v>2047.75</c:v>
                </c:pt>
                <c:pt idx="232">
                  <c:v>2048</c:v>
                </c:pt>
                <c:pt idx="233">
                  <c:v>2048.25</c:v>
                </c:pt>
                <c:pt idx="234">
                  <c:v>2048.5</c:v>
                </c:pt>
                <c:pt idx="235">
                  <c:v>2048.75</c:v>
                </c:pt>
                <c:pt idx="236">
                  <c:v>2049</c:v>
                </c:pt>
                <c:pt idx="237">
                  <c:v>2049.25</c:v>
                </c:pt>
                <c:pt idx="238">
                  <c:v>2049.5</c:v>
                </c:pt>
                <c:pt idx="239">
                  <c:v>2049.75</c:v>
                </c:pt>
                <c:pt idx="240">
                  <c:v>2050</c:v>
                </c:pt>
              </c:numCache>
            </c:numRef>
          </c:cat>
          <c:val>
            <c:numRef>
              <c:f>'STEO Elec Pricing - Seasonal'!$D$2:$D$242</c:f>
              <c:numCache>
                <c:formatCode>General</c:formatCode>
                <c:ptCount val="241"/>
                <c:pt idx="0">
                  <c:v>3.97</c:v>
                </c:pt>
                <c:pt idx="1">
                  <c:v>4.09</c:v>
                </c:pt>
                <c:pt idx="2">
                  <c:v>4.3</c:v>
                </c:pt>
                <c:pt idx="3">
                  <c:v>4.03</c:v>
                </c:pt>
                <c:pt idx="4">
                  <c:v>4.0599999999999996</c:v>
                </c:pt>
                <c:pt idx="5">
                  <c:v>4.1399999999999997</c:v>
                </c:pt>
                <c:pt idx="6">
                  <c:v>4.34</c:v>
                </c:pt>
                <c:pt idx="7">
                  <c:v>4.12</c:v>
                </c:pt>
                <c:pt idx="8">
                  <c:v>4.04</c:v>
                </c:pt>
                <c:pt idx="9">
                  <c:v>4.13</c:v>
                </c:pt>
                <c:pt idx="10">
                  <c:v>4.47</c:v>
                </c:pt>
                <c:pt idx="11">
                  <c:v>4.17</c:v>
                </c:pt>
                <c:pt idx="12">
                  <c:v>4.1900000000000004</c:v>
                </c:pt>
                <c:pt idx="13">
                  <c:v>4.2300000000000004</c:v>
                </c:pt>
                <c:pt idx="14">
                  <c:v>4.5599999999999996</c:v>
                </c:pt>
                <c:pt idx="15">
                  <c:v>4.2</c:v>
                </c:pt>
                <c:pt idx="16">
                  <c:v>4.16</c:v>
                </c:pt>
                <c:pt idx="17">
                  <c:v>4.2699999999999996</c:v>
                </c:pt>
                <c:pt idx="18">
                  <c:v>4.54</c:v>
                </c:pt>
                <c:pt idx="19">
                  <c:v>4.18</c:v>
                </c:pt>
                <c:pt idx="20">
                  <c:v>4.12</c:v>
                </c:pt>
                <c:pt idx="21">
                  <c:v>4.2</c:v>
                </c:pt>
                <c:pt idx="22">
                  <c:v>4.42</c:v>
                </c:pt>
                <c:pt idx="23">
                  <c:v>4.05</c:v>
                </c:pt>
                <c:pt idx="24">
                  <c:v>3.94</c:v>
                </c:pt>
                <c:pt idx="25">
                  <c:v>4.1500000000000004</c:v>
                </c:pt>
                <c:pt idx="26">
                  <c:v>4.3899999999999997</c:v>
                </c:pt>
                <c:pt idx="27">
                  <c:v>3.94</c:v>
                </c:pt>
                <c:pt idx="28">
                  <c:v>3.9</c:v>
                </c:pt>
                <c:pt idx="29">
                  <c:v>4.08</c:v>
                </c:pt>
                <c:pt idx="30">
                  <c:v>4.3</c:v>
                </c:pt>
                <c:pt idx="31">
                  <c:v>3.89</c:v>
                </c:pt>
                <c:pt idx="32">
                  <c:v>3.83</c:v>
                </c:pt>
                <c:pt idx="33">
                  <c:v>4.04</c:v>
                </c:pt>
                <c:pt idx="34">
                  <c:v>4.2699999999999996</c:v>
                </c:pt>
                <c:pt idx="35">
                  <c:v>3.99</c:v>
                </c:pt>
                <c:pt idx="36">
                  <c:v>3.76</c:v>
                </c:pt>
                <c:pt idx="37">
                  <c:v>4.0199999999999996</c:v>
                </c:pt>
                <c:pt idx="38">
                  <c:v>4.25</c:v>
                </c:pt>
                <c:pt idx="39">
                  <c:v>3.76</c:v>
                </c:pt>
                <c:pt idx="40">
                  <c:v>3.81</c:v>
                </c:pt>
                <c:pt idx="41">
                  <c:v>4.0599999999999996</c:v>
                </c:pt>
                <c:pt idx="42">
                  <c:v>4.59</c:v>
                </c:pt>
                <c:pt idx="43">
                  <c:v>4.3899999999999997</c:v>
                </c:pt>
                <c:pt idx="44">
                  <c:v>4.49</c:v>
                </c:pt>
                <c:pt idx="45">
                  <c:v>5.0599999999999996</c:v>
                </c:pt>
                <c:pt idx="46">
                  <c:v>5.15</c:v>
                </c:pt>
                <c:pt idx="47">
                  <c:v>4.6500000000000004</c:v>
                </c:pt>
                <c:pt idx="48">
                  <c:v>4.49</c:v>
                </c:pt>
                <c:pt idx="49">
                  <c:v>4.88</c:v>
                </c:pt>
                <c:pt idx="50">
                  <c:v>5.28</c:v>
                </c:pt>
                <c:pt idx="51">
                  <c:v>4.7</c:v>
                </c:pt>
                <c:pt idx="52">
                  <c:v>4.74</c:v>
                </c:pt>
                <c:pt idx="53">
                  <c:v>5.03</c:v>
                </c:pt>
                <c:pt idx="54">
                  <c:v>5.45</c:v>
                </c:pt>
                <c:pt idx="55">
                  <c:v>4.76</c:v>
                </c:pt>
                <c:pt idx="56">
                  <c:v>4.66</c:v>
                </c:pt>
                <c:pt idx="57">
                  <c:v>5.09</c:v>
                </c:pt>
                <c:pt idx="58">
                  <c:v>5.46</c:v>
                </c:pt>
                <c:pt idx="59">
                  <c:v>4.93</c:v>
                </c:pt>
                <c:pt idx="60">
                  <c:v>4.8600000000000003</c:v>
                </c:pt>
                <c:pt idx="61">
                  <c:v>5.19</c:v>
                </c:pt>
                <c:pt idx="62">
                  <c:v>5.67</c:v>
                </c:pt>
                <c:pt idx="63">
                  <c:v>5.41</c:v>
                </c:pt>
                <c:pt idx="64">
                  <c:v>5.29</c:v>
                </c:pt>
                <c:pt idx="65">
                  <c:v>5.46</c:v>
                </c:pt>
                <c:pt idx="66">
                  <c:v>5.85</c:v>
                </c:pt>
                <c:pt idx="67">
                  <c:v>5.36</c:v>
                </c:pt>
                <c:pt idx="68">
                  <c:v>5.33</c:v>
                </c:pt>
                <c:pt idx="69">
                  <c:v>5.58</c:v>
                </c:pt>
                <c:pt idx="70">
                  <c:v>6.16</c:v>
                </c:pt>
                <c:pt idx="71">
                  <c:v>5.56</c:v>
                </c:pt>
                <c:pt idx="72">
                  <c:v>5.57</c:v>
                </c:pt>
                <c:pt idx="73">
                  <c:v>6.11</c:v>
                </c:pt>
                <c:pt idx="74">
                  <c:v>6.69</c:v>
                </c:pt>
                <c:pt idx="75">
                  <c:v>5.73</c:v>
                </c:pt>
                <c:pt idx="76">
                  <c:v>5.6</c:v>
                </c:pt>
                <c:pt idx="77">
                  <c:v>6.02</c:v>
                </c:pt>
                <c:pt idx="78">
                  <c:v>6.84</c:v>
                </c:pt>
                <c:pt idx="79">
                  <c:v>5.78</c:v>
                </c:pt>
                <c:pt idx="80">
                  <c:v>5.7</c:v>
                </c:pt>
                <c:pt idx="81">
                  <c:v>6.17</c:v>
                </c:pt>
                <c:pt idx="82">
                  <c:v>6.87</c:v>
                </c:pt>
                <c:pt idx="83">
                  <c:v>5.65</c:v>
                </c:pt>
                <c:pt idx="84">
                  <c:v>5.56</c:v>
                </c:pt>
                <c:pt idx="85">
                  <c:v>6.05</c:v>
                </c:pt>
                <c:pt idx="86">
                  <c:v>6.83</c:v>
                </c:pt>
                <c:pt idx="87">
                  <c:v>5.77</c:v>
                </c:pt>
                <c:pt idx="88">
                  <c:v>5.64</c:v>
                </c:pt>
                <c:pt idx="89">
                  <c:v>6.15</c:v>
                </c:pt>
                <c:pt idx="90">
                  <c:v>6.87</c:v>
                </c:pt>
                <c:pt idx="91">
                  <c:v>5.93</c:v>
                </c:pt>
                <c:pt idx="92">
                  <c:v>5.91</c:v>
                </c:pt>
                <c:pt idx="93">
                  <c:v>6.45</c:v>
                </c:pt>
                <c:pt idx="94">
                  <c:v>7.2</c:v>
                </c:pt>
                <c:pt idx="95">
                  <c:v>6.22</c:v>
                </c:pt>
                <c:pt idx="96">
                  <c:v>6.21</c:v>
                </c:pt>
                <c:pt idx="97">
                  <c:v>6.69</c:v>
                </c:pt>
                <c:pt idx="98">
                  <c:v>7.37</c:v>
                </c:pt>
                <c:pt idx="99">
                  <c:v>6.3</c:v>
                </c:pt>
                <c:pt idx="100">
                  <c:v>6.24</c:v>
                </c:pt>
                <c:pt idx="101">
                  <c:v>6.71</c:v>
                </c:pt>
                <c:pt idx="102">
                  <c:v>7.24</c:v>
                </c:pt>
                <c:pt idx="103">
                  <c:v>6.07</c:v>
                </c:pt>
                <c:pt idx="104">
                  <c:v>5.88</c:v>
                </c:pt>
                <c:pt idx="105">
                  <c:v>6.32</c:v>
                </c:pt>
                <c:pt idx="106">
                  <c:v>7.07</c:v>
                </c:pt>
                <c:pt idx="107">
                  <c:v>6.12</c:v>
                </c:pt>
                <c:pt idx="108">
                  <c:v>6.13</c:v>
                </c:pt>
                <c:pt idx="109">
                  <c:v>6.6</c:v>
                </c:pt>
                <c:pt idx="110">
                  <c:v>7.18</c:v>
                </c:pt>
                <c:pt idx="111">
                  <c:v>6.18</c:v>
                </c:pt>
                <c:pt idx="112">
                  <c:v>6.14</c:v>
                </c:pt>
                <c:pt idx="113">
                  <c:v>6.5</c:v>
                </c:pt>
                <c:pt idx="114">
                  <c:v>6.98</c:v>
                </c:pt>
                <c:pt idx="115">
                  <c:v>6.09</c:v>
                </c:pt>
                <c:pt idx="116">
                  <c:v>6.17</c:v>
                </c:pt>
                <c:pt idx="117">
                  <c:v>6.3</c:v>
                </c:pt>
                <c:pt idx="118">
                  <c:v>6.83</c:v>
                </c:pt>
                <c:pt idx="119">
                  <c:v>5.95</c:v>
                </c:pt>
                <c:pt idx="120">
                  <c:v>5.73</c:v>
                </c:pt>
                <c:pt idx="121">
                  <c:v>6.15</c:v>
                </c:pt>
                <c:pt idx="122">
                  <c:v>6.91</c:v>
                </c:pt>
                <c:pt idx="123">
                  <c:v>5.94</c:v>
                </c:pt>
                <c:pt idx="124">
                  <c:v>5.98</c:v>
                </c:pt>
                <c:pt idx="125">
                  <c:v>6.37</c:v>
                </c:pt>
                <c:pt idx="126">
                  <c:v>6.87</c:v>
                </c:pt>
                <c:pt idx="127">
                  <c:v>5.96</c:v>
                </c:pt>
                <c:pt idx="128">
                  <c:v>6</c:v>
                </c:pt>
                <c:pt idx="129">
                  <c:v>6.39</c:v>
                </c:pt>
                <c:pt idx="130">
                  <c:v>6.92</c:v>
                </c:pt>
                <c:pt idx="131" formatCode="0.00">
                  <c:v>6</c:v>
                </c:pt>
                <c:pt idx="132" formatCode="0.00">
                  <c:v>5.7393879629964086</c:v>
                </c:pt>
                <c:pt idx="133" formatCode="0.00">
                  <c:v>6.0402247620688918</c:v>
                </c:pt>
                <c:pt idx="134" formatCode="0.00">
                  <c:v>6.5908878766845787</c:v>
                </c:pt>
                <c:pt idx="135" formatCode="0.00">
                  <c:v>5.6657157828253366</c:v>
                </c:pt>
                <c:pt idx="136" formatCode="0.00">
                  <c:v>5.5910164240658604</c:v>
                </c:pt>
                <c:pt idx="137" formatCode="0.00">
                  <c:v>5.9197727332842636</c:v>
                </c:pt>
                <c:pt idx="138" formatCode="0.00">
                  <c:v>6.4898039570359334</c:v>
                </c:pt>
                <c:pt idx="139" formatCode="0.00">
                  <c:v>5.5792103719981165</c:v>
                </c:pt>
                <c:pt idx="140" formatCode="0.00">
                  <c:v>5.5235721983909132</c:v>
                </c:pt>
                <c:pt idx="141" formatCode="0.00">
                  <c:v>5.860533423071363</c:v>
                </c:pt>
                <c:pt idx="142" formatCode="0.00">
                  <c:v>6.4375520944914584</c:v>
                </c:pt>
                <c:pt idx="143" formatCode="0.00">
                  <c:v>5.5330045127163121</c:v>
                </c:pt>
                <c:pt idx="144" formatCode="0.00">
                  <c:v>5.4864104689923447</c:v>
                </c:pt>
                <c:pt idx="145" formatCode="0.00">
                  <c:v>5.8276668561929581</c:v>
                </c:pt>
                <c:pt idx="146" formatCode="0.00">
                  <c:v>6.4085492677348839</c:v>
                </c:pt>
                <c:pt idx="147" formatCode="0.00">
                  <c:v>5.5075014253132117</c:v>
                </c:pt>
                <c:pt idx="148" formatCode="0.00">
                  <c:v>5.4664346232289649</c:v>
                </c:pt>
                <c:pt idx="149" formatCode="0.00">
                  <c:v>5.8104257970175537</c:v>
                </c:pt>
                <c:pt idx="150" formatCode="0.00">
                  <c:v>6.3938340236232998</c:v>
                </c:pt>
                <c:pt idx="151" formatCode="0.00">
                  <c:v>5.4951280641313529</c:v>
                </c:pt>
                <c:pt idx="152" formatCode="0.00">
                  <c:v>5.4578756715392922</c:v>
                </c:pt>
                <c:pt idx="153" formatCode="0.00">
                  <c:v>5.8037958469306137</c:v>
                </c:pt>
                <c:pt idx="154" formatCode="0.00">
                  <c:v>6.3890137371766995</c:v>
                </c:pt>
                <c:pt idx="155" formatCode="0.00">
                  <c:v>5.4920097184241818</c:v>
                </c:pt>
                <c:pt idx="156" formatCode="0.00">
                  <c:v>5.4575871460187706</c:v>
                </c:pt>
                <c:pt idx="157" formatCode="0.00">
                  <c:v>5.8049570830786603</c:v>
                </c:pt>
                <c:pt idx="158" formatCode="0.00">
                  <c:v>6.3915492174087323</c:v>
                </c:pt>
                <c:pt idx="159" formatCode="0.00">
                  <c:v>5.4958501186298063</c:v>
                </c:pt>
                <c:pt idx="160" formatCode="0.00">
                  <c:v>5.4636305487247654</c:v>
                </c:pt>
                <c:pt idx="161" formatCode="0.00">
                  <c:v>5.8121382694206574</c:v>
                </c:pt>
                <c:pt idx="162" formatCode="0.00">
                  <c:v>6.3998169153220816</c:v>
                </c:pt>
                <c:pt idx="163" formatCode="0.00">
                  <c:v>5.5051566909939691</c:v>
                </c:pt>
                <c:pt idx="164" formatCode="0.00">
                  <c:v>5.4747122694922297</c:v>
                </c:pt>
                <c:pt idx="165" formatCode="0.00">
                  <c:v>5.824141457537876</c:v>
                </c:pt>
                <c:pt idx="166" formatCode="0.00">
                  <c:v>6.4127049260372369</c:v>
                </c:pt>
                <c:pt idx="167" formatCode="0.00">
                  <c:v>5.5188951679990499</c:v>
                </c:pt>
                <c:pt idx="168" formatCode="0.00">
                  <c:v>5.489918642929875</c:v>
                </c:pt>
                <c:pt idx="169" formatCode="0.00">
                  <c:v>5.8401121486010288</c:v>
                </c:pt>
                <c:pt idx="170" formatCode="0.00">
                  <c:v>6.4294126986340778</c:v>
                </c:pt>
                <c:pt idx="171" formatCode="0.00">
                  <c:v>5.5363143061612288</c:v>
                </c:pt>
                <c:pt idx="172" formatCode="0.00">
                  <c:v>5.5085763307710129</c:v>
                </c:pt>
                <c:pt idx="173" formatCode="0.00">
                  <c:v>5.8594158092526722</c:v>
                </c:pt>
                <c:pt idx="174" formatCode="0.00">
                  <c:v>6.4493414546577581</c:v>
                </c:pt>
                <c:pt idx="175" formatCode="0.00">
                  <c:v>5.556848333568281</c:v>
                </c:pt>
                <c:pt idx="176" formatCode="0.00">
                  <c:v>5.5301724139886668</c:v>
                </c:pt>
                <c:pt idx="177" formatCode="0.00">
                  <c:v>5.8815661603427314</c:v>
                </c:pt>
                <c:pt idx="178" formatCode="0.00">
                  <c:v>6.4720296660140262</c:v>
                </c:pt>
                <c:pt idx="179" formatCode="0.00">
                  <c:v>5.5800587531117589</c:v>
                </c:pt>
                <c:pt idx="180" formatCode="0.00">
                  <c:v>5.5543056777797588</c:v>
                </c:pt>
                <c:pt idx="181" formatCode="0.00">
                  <c:v>5.9061809575940849</c:v>
                </c:pt>
                <c:pt idx="182" formatCode="0.00">
                  <c:v>6.4971128336207808</c:v>
                </c:pt>
                <c:pt idx="183" formatCode="0.00">
                  <c:v>5.6055976854183154</c:v>
                </c:pt>
                <c:pt idx="184" formatCode="0.00">
                  <c:v>5.5806553906817582</c:v>
                </c:pt>
                <c:pt idx="185" formatCode="0.00">
                  <c:v>5.9329533904985778</c:v>
                </c:pt>
                <c:pt idx="186" formatCode="0.00">
                  <c:v>6.5242972421305083</c:v>
                </c:pt>
                <c:pt idx="187" formatCode="0.00">
                  <c:v>5.633183746363601</c:v>
                </c:pt>
                <c:pt idx="188" formatCode="0.00">
                  <c:v>5.6089604659366286</c:v>
                </c:pt>
                <c:pt idx="189" formatCode="0.00">
                  <c:v>5.9616328473234974</c:v>
                </c:pt>
                <c:pt idx="190" formatCode="0.00">
                  <c:v>6.5533421802836438</c:v>
                </c:pt>
                <c:pt idx="191" formatCode="0.00">
                  <c:v>5.6625855904339684</c:v>
                </c:pt>
                <c:pt idx="192" formatCode="0.00">
                  <c:v>5.6390050758507346</c:v>
                </c:pt>
                <c:pt idx="193" formatCode="0.00">
                  <c:v>5.9920115520137678</c:v>
                </c:pt>
                <c:pt idx="194" formatCode="0.00">
                  <c:v>6.584047512955129</c:v>
                </c:pt>
                <c:pt idx="195" formatCode="0.00">
                  <c:v>5.6936103392180977</c:v>
                </c:pt>
                <c:pt idx="196" formatCode="0.00">
                  <c:v>5.6706084344909771</c:v>
                </c:pt>
                <c:pt idx="197" formatCode="0.00">
                  <c:v>6.0239150217491222</c:v>
                </c:pt>
                <c:pt idx="198" formatCode="0.00">
                  <c:v>6.6162447599436005</c:v>
                </c:pt>
                <c:pt idx="199" formatCode="0.00">
                  <c:v>5.7260952327650907</c:v>
                </c:pt>
                <c:pt idx="200" formatCode="0.00">
                  <c:v>5.7036173622618227</c:v>
                </c:pt>
                <c:pt idx="201" formatCode="0.00">
                  <c:v>6.0571950902393734</c:v>
                </c:pt>
                <c:pt idx="202" formatCode="0.00">
                  <c:v>6.649790543920961</c:v>
                </c:pt>
                <c:pt idx="203" formatCode="0.00">
                  <c:v>5.7599014710736238</c:v>
                </c:pt>
                <c:pt idx="204" formatCode="0.00">
                  <c:v>5.7379007598280847</c:v>
                </c:pt>
                <c:pt idx="205" formatCode="0.00">
                  <c:v>6.0917247015052016</c:v>
                </c:pt>
                <c:pt idx="206" formatCode="0.00">
                  <c:v>6.6845616817778959</c:v>
                </c:pt>
                <c:pt idx="207" formatCode="0.00">
                  <c:v>5.7949095825212957</c:v>
                </c:pt>
                <c:pt idx="208" formatCode="0.00">
                  <c:v>5.773345424799512</c:v>
                </c:pt>
                <c:pt idx="209" formatCode="0.00">
                  <c:v>6.1273939546268208</c:v>
                </c:pt>
                <c:pt idx="210" formatCode="0.00">
                  <c:v>6.7204514424600843</c:v>
                </c:pt>
                <c:pt idx="211" formatCode="0.00">
                  <c:v>5.8310158809595611</c:v>
                </c:pt>
                <c:pt idx="212" formatCode="0.00">
                  <c:v>5.8098528330881809</c:v>
                </c:pt>
                <c:pt idx="213" formatCode="0.00">
                  <c:v>6.1641070509464395</c:v>
                </c:pt>
                <c:pt idx="214" formatCode="0.00">
                  <c:v>6.7573666497197795</c:v>
                </c:pt>
                <c:pt idx="215" formatCode="0.00">
                  <c:v>5.8681297144646463</c:v>
                </c:pt>
                <c:pt idx="216" formatCode="0.00">
                  <c:v>5.8473366265102191</c:v>
                </c:pt>
                <c:pt idx="217" formatCode="0.00">
                  <c:v>6.2017799043981814</c:v>
                </c:pt>
                <c:pt idx="218" formatCode="0.00">
                  <c:v>6.7952254079490322</c:v>
                </c:pt>
                <c:pt idx="219" formatCode="0.00">
                  <c:v>5.9061712999459024</c:v>
                </c:pt>
                <c:pt idx="220" formatCode="0.00">
                  <c:v>5.8857206261974309</c:v>
                </c:pt>
                <c:pt idx="221" formatCode="0.00">
                  <c:v>6.2403382471733231</c:v>
                </c:pt>
                <c:pt idx="222" formatCode="0.00">
                  <c:v>6.8339552949347855</c:v>
                </c:pt>
                <c:pt idx="223" formatCode="0.00">
                  <c:v>5.9450699981645618</c:v>
                </c:pt>
                <c:pt idx="224" formatCode="0.00">
                  <c:v>5.9249372434260561</c:v>
                </c:pt>
                <c:pt idx="225" formatCode="0.00">
                  <c:v>6.2797161108791943</c:v>
                </c:pt>
                <c:pt idx="226" formatCode="0.00">
                  <c:v>6.8734919095957121</c:v>
                </c:pt>
                <c:pt idx="227" formatCode="0.00">
                  <c:v>5.9847629245302505</c:v>
                </c:pt>
                <c:pt idx="228" formatCode="0.00">
                  <c:v>5.9649261949305341</c:v>
                </c:pt>
                <c:pt idx="229" formatCode="0.00">
                  <c:v>6.3198545961576311</c:v>
                </c:pt>
                <c:pt idx="230" formatCode="0.00">
                  <c:v>6.913777693137801</c:v>
                </c:pt>
                <c:pt idx="231" formatCode="0.00">
                  <c:v>6.0251938191909886</c:v>
                </c:pt>
                <c:pt idx="232" formatCode="0.00">
                  <c:v>6.005633454392731</c:v>
                </c:pt>
                <c:pt idx="233" formatCode="0.00">
                  <c:v>6.3607008665941134</c:v>
                </c:pt>
                <c:pt idx="234" formatCode="0.00">
                  <c:v>6.954760963314131</c:v>
                </c:pt>
                <c:pt idx="235" formatCode="0.00">
                  <c:v>6.0663121196922658</c:v>
                </c:pt>
                <c:pt idx="236" formatCode="0.00">
                  <c:v>6.0470103891887881</c:v>
                </c:pt>
                <c:pt idx="237" formatCode="0.00">
                  <c:v>6.4022073189536632</c:v>
                </c:pt>
                <c:pt idx="238" formatCode="0.00">
                  <c:v>6.9963951165832237</c:v>
                </c:pt>
                <c:pt idx="239" formatCode="0.00">
                  <c:v>6.1080721935769695</c:v>
                </c:pt>
                <c:pt idx="240" formatCode="0.00">
                  <c:v>6.0890130439521384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63-4EAD-AB52-7C242F12A966}"/>
            </c:ext>
          </c:extLst>
        </c:ser>
        <c:ser>
          <c:idx val="3"/>
          <c:order val="1"/>
          <c:tx>
            <c:strRef>
              <c:f>'STEO Elec Pricing - Seasonal'!$E$1</c:f>
              <c:strCache>
                <c:ptCount val="1"/>
                <c:pt idx="0">
                  <c:v>Upper Confidence Bound(Electricity Industrial Price: Mountain cents per kilowatthour)</c:v>
                </c:pt>
              </c:strCache>
            </c:strRef>
          </c:tx>
          <c:spPr>
            <a:ln w="12700" cap="rnd">
              <a:solidFill>
                <a:schemeClr val="accent2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'STEO Elec Pricing - Seasonal'!$A$2:$A$242</c:f>
              <c:numCache>
                <c:formatCode>0.00</c:formatCode>
                <c:ptCount val="241"/>
                <c:pt idx="0">
                  <c:v>1990</c:v>
                </c:pt>
                <c:pt idx="1">
                  <c:v>1990.25</c:v>
                </c:pt>
                <c:pt idx="2">
                  <c:v>1990.5</c:v>
                </c:pt>
                <c:pt idx="3">
                  <c:v>1990.75</c:v>
                </c:pt>
                <c:pt idx="4">
                  <c:v>1991</c:v>
                </c:pt>
                <c:pt idx="5">
                  <c:v>1991.25</c:v>
                </c:pt>
                <c:pt idx="6">
                  <c:v>1991.5</c:v>
                </c:pt>
                <c:pt idx="7">
                  <c:v>1991.75</c:v>
                </c:pt>
                <c:pt idx="8">
                  <c:v>1992</c:v>
                </c:pt>
                <c:pt idx="9">
                  <c:v>1992.25</c:v>
                </c:pt>
                <c:pt idx="10">
                  <c:v>1992.5</c:v>
                </c:pt>
                <c:pt idx="11">
                  <c:v>1992.75</c:v>
                </c:pt>
                <c:pt idx="12">
                  <c:v>1993</c:v>
                </c:pt>
                <c:pt idx="13">
                  <c:v>1993.25</c:v>
                </c:pt>
                <c:pt idx="14">
                  <c:v>1993.5</c:v>
                </c:pt>
                <c:pt idx="15">
                  <c:v>1993.75</c:v>
                </c:pt>
                <c:pt idx="16">
                  <c:v>1994</c:v>
                </c:pt>
                <c:pt idx="17">
                  <c:v>1994.25</c:v>
                </c:pt>
                <c:pt idx="18">
                  <c:v>1994.5</c:v>
                </c:pt>
                <c:pt idx="19">
                  <c:v>1994.75</c:v>
                </c:pt>
                <c:pt idx="20">
                  <c:v>1995</c:v>
                </c:pt>
                <c:pt idx="21">
                  <c:v>1995.25</c:v>
                </c:pt>
                <c:pt idx="22">
                  <c:v>1995.5</c:v>
                </c:pt>
                <c:pt idx="23">
                  <c:v>1995.75</c:v>
                </c:pt>
                <c:pt idx="24">
                  <c:v>1996</c:v>
                </c:pt>
                <c:pt idx="25">
                  <c:v>1996.25</c:v>
                </c:pt>
                <c:pt idx="26">
                  <c:v>1996.5</c:v>
                </c:pt>
                <c:pt idx="27">
                  <c:v>1996.75</c:v>
                </c:pt>
                <c:pt idx="28">
                  <c:v>1997</c:v>
                </c:pt>
                <c:pt idx="29">
                  <c:v>1997.25</c:v>
                </c:pt>
                <c:pt idx="30">
                  <c:v>1997.5</c:v>
                </c:pt>
                <c:pt idx="31">
                  <c:v>1997.75</c:v>
                </c:pt>
                <c:pt idx="32">
                  <c:v>1998</c:v>
                </c:pt>
                <c:pt idx="33">
                  <c:v>1998.25</c:v>
                </c:pt>
                <c:pt idx="34">
                  <c:v>1998.5</c:v>
                </c:pt>
                <c:pt idx="35">
                  <c:v>1998.75</c:v>
                </c:pt>
                <c:pt idx="36">
                  <c:v>1999</c:v>
                </c:pt>
                <c:pt idx="37">
                  <c:v>1999.25</c:v>
                </c:pt>
                <c:pt idx="38">
                  <c:v>1999.5</c:v>
                </c:pt>
                <c:pt idx="39">
                  <c:v>1999.75</c:v>
                </c:pt>
                <c:pt idx="40">
                  <c:v>2000</c:v>
                </c:pt>
                <c:pt idx="41">
                  <c:v>2000.25</c:v>
                </c:pt>
                <c:pt idx="42">
                  <c:v>2000.5</c:v>
                </c:pt>
                <c:pt idx="43">
                  <c:v>2000.75</c:v>
                </c:pt>
                <c:pt idx="44">
                  <c:v>2001</c:v>
                </c:pt>
                <c:pt idx="45">
                  <c:v>2001.25</c:v>
                </c:pt>
                <c:pt idx="46">
                  <c:v>2001.5</c:v>
                </c:pt>
                <c:pt idx="47">
                  <c:v>2001.75</c:v>
                </c:pt>
                <c:pt idx="48">
                  <c:v>2002</c:v>
                </c:pt>
                <c:pt idx="49">
                  <c:v>2002.25</c:v>
                </c:pt>
                <c:pt idx="50">
                  <c:v>2002.5</c:v>
                </c:pt>
                <c:pt idx="51">
                  <c:v>2002.75</c:v>
                </c:pt>
                <c:pt idx="52">
                  <c:v>2003</c:v>
                </c:pt>
                <c:pt idx="53">
                  <c:v>2003.25</c:v>
                </c:pt>
                <c:pt idx="54">
                  <c:v>2003.5</c:v>
                </c:pt>
                <c:pt idx="55">
                  <c:v>2003.75</c:v>
                </c:pt>
                <c:pt idx="56">
                  <c:v>2004</c:v>
                </c:pt>
                <c:pt idx="57">
                  <c:v>2004.25</c:v>
                </c:pt>
                <c:pt idx="58">
                  <c:v>2004.5</c:v>
                </c:pt>
                <c:pt idx="59">
                  <c:v>2004.75</c:v>
                </c:pt>
                <c:pt idx="60">
                  <c:v>2005</c:v>
                </c:pt>
                <c:pt idx="61">
                  <c:v>2005.25</c:v>
                </c:pt>
                <c:pt idx="62">
                  <c:v>2005.5</c:v>
                </c:pt>
                <c:pt idx="63">
                  <c:v>2005.75</c:v>
                </c:pt>
                <c:pt idx="64">
                  <c:v>2006</c:v>
                </c:pt>
                <c:pt idx="65">
                  <c:v>2006.25</c:v>
                </c:pt>
                <c:pt idx="66">
                  <c:v>2006.5</c:v>
                </c:pt>
                <c:pt idx="67">
                  <c:v>2006.75</c:v>
                </c:pt>
                <c:pt idx="68">
                  <c:v>2007</c:v>
                </c:pt>
                <c:pt idx="69">
                  <c:v>2007.25</c:v>
                </c:pt>
                <c:pt idx="70">
                  <c:v>2007.5</c:v>
                </c:pt>
                <c:pt idx="71">
                  <c:v>2007.75</c:v>
                </c:pt>
                <c:pt idx="72">
                  <c:v>2008</c:v>
                </c:pt>
                <c:pt idx="73">
                  <c:v>2008.25</c:v>
                </c:pt>
                <c:pt idx="74">
                  <c:v>2008.5</c:v>
                </c:pt>
                <c:pt idx="75">
                  <c:v>2008.75</c:v>
                </c:pt>
                <c:pt idx="76">
                  <c:v>2009</c:v>
                </c:pt>
                <c:pt idx="77">
                  <c:v>2009.25</c:v>
                </c:pt>
                <c:pt idx="78">
                  <c:v>2009.5</c:v>
                </c:pt>
                <c:pt idx="79">
                  <c:v>2009.75</c:v>
                </c:pt>
                <c:pt idx="80">
                  <c:v>2010</c:v>
                </c:pt>
                <c:pt idx="81">
                  <c:v>2010.25</c:v>
                </c:pt>
                <c:pt idx="82">
                  <c:v>2010.5</c:v>
                </c:pt>
                <c:pt idx="83">
                  <c:v>2010.75</c:v>
                </c:pt>
                <c:pt idx="84">
                  <c:v>2011</c:v>
                </c:pt>
                <c:pt idx="85">
                  <c:v>2011.25</c:v>
                </c:pt>
                <c:pt idx="86">
                  <c:v>2011.5</c:v>
                </c:pt>
                <c:pt idx="87">
                  <c:v>2011.75</c:v>
                </c:pt>
                <c:pt idx="88">
                  <c:v>2012</c:v>
                </c:pt>
                <c:pt idx="89">
                  <c:v>2012.25</c:v>
                </c:pt>
                <c:pt idx="90">
                  <c:v>2012.5</c:v>
                </c:pt>
                <c:pt idx="91">
                  <c:v>2012.75</c:v>
                </c:pt>
                <c:pt idx="92">
                  <c:v>2013</c:v>
                </c:pt>
                <c:pt idx="93">
                  <c:v>2013.25</c:v>
                </c:pt>
                <c:pt idx="94">
                  <c:v>2013.5</c:v>
                </c:pt>
                <c:pt idx="95">
                  <c:v>2013.75</c:v>
                </c:pt>
                <c:pt idx="96">
                  <c:v>2014</c:v>
                </c:pt>
                <c:pt idx="97">
                  <c:v>2014.25</c:v>
                </c:pt>
                <c:pt idx="98">
                  <c:v>2014.5</c:v>
                </c:pt>
                <c:pt idx="99">
                  <c:v>2014.75</c:v>
                </c:pt>
                <c:pt idx="100">
                  <c:v>2015</c:v>
                </c:pt>
                <c:pt idx="101">
                  <c:v>2015.25</c:v>
                </c:pt>
                <c:pt idx="102">
                  <c:v>2015.5</c:v>
                </c:pt>
                <c:pt idx="103">
                  <c:v>2015.75</c:v>
                </c:pt>
                <c:pt idx="104">
                  <c:v>2016</c:v>
                </c:pt>
                <c:pt idx="105">
                  <c:v>2016.25</c:v>
                </c:pt>
                <c:pt idx="106">
                  <c:v>2016.5</c:v>
                </c:pt>
                <c:pt idx="107">
                  <c:v>2016.75</c:v>
                </c:pt>
                <c:pt idx="108">
                  <c:v>2017</c:v>
                </c:pt>
                <c:pt idx="109">
                  <c:v>2017.25</c:v>
                </c:pt>
                <c:pt idx="110">
                  <c:v>2017.5</c:v>
                </c:pt>
                <c:pt idx="111">
                  <c:v>2017.75</c:v>
                </c:pt>
                <c:pt idx="112">
                  <c:v>2018</c:v>
                </c:pt>
                <c:pt idx="113">
                  <c:v>2018.25</c:v>
                </c:pt>
                <c:pt idx="114">
                  <c:v>2018.5</c:v>
                </c:pt>
                <c:pt idx="115">
                  <c:v>2018.75</c:v>
                </c:pt>
                <c:pt idx="116">
                  <c:v>2019</c:v>
                </c:pt>
                <c:pt idx="117">
                  <c:v>2019.25</c:v>
                </c:pt>
                <c:pt idx="118">
                  <c:v>2019.5</c:v>
                </c:pt>
                <c:pt idx="119">
                  <c:v>2019.75</c:v>
                </c:pt>
                <c:pt idx="120">
                  <c:v>2020</c:v>
                </c:pt>
                <c:pt idx="121">
                  <c:v>2020.25</c:v>
                </c:pt>
                <c:pt idx="122">
                  <c:v>2020.5</c:v>
                </c:pt>
                <c:pt idx="123">
                  <c:v>2020.75</c:v>
                </c:pt>
                <c:pt idx="124">
                  <c:v>2021</c:v>
                </c:pt>
                <c:pt idx="125">
                  <c:v>2021.25</c:v>
                </c:pt>
                <c:pt idx="126">
                  <c:v>2021.5</c:v>
                </c:pt>
                <c:pt idx="127">
                  <c:v>2021.75</c:v>
                </c:pt>
                <c:pt idx="128">
                  <c:v>2022</c:v>
                </c:pt>
                <c:pt idx="129">
                  <c:v>2022.25</c:v>
                </c:pt>
                <c:pt idx="130">
                  <c:v>2022.5</c:v>
                </c:pt>
                <c:pt idx="131">
                  <c:v>2022.75</c:v>
                </c:pt>
                <c:pt idx="132">
                  <c:v>2023</c:v>
                </c:pt>
                <c:pt idx="133">
                  <c:v>2023.25</c:v>
                </c:pt>
                <c:pt idx="134">
                  <c:v>2023.5</c:v>
                </c:pt>
                <c:pt idx="135">
                  <c:v>2023.75</c:v>
                </c:pt>
                <c:pt idx="136">
                  <c:v>2024</c:v>
                </c:pt>
                <c:pt idx="137">
                  <c:v>2024.25</c:v>
                </c:pt>
                <c:pt idx="138">
                  <c:v>2024.5</c:v>
                </c:pt>
                <c:pt idx="139">
                  <c:v>2024.75</c:v>
                </c:pt>
                <c:pt idx="140">
                  <c:v>2025</c:v>
                </c:pt>
                <c:pt idx="141">
                  <c:v>2025.25</c:v>
                </c:pt>
                <c:pt idx="142">
                  <c:v>2025.5</c:v>
                </c:pt>
                <c:pt idx="143">
                  <c:v>2025.75</c:v>
                </c:pt>
                <c:pt idx="144">
                  <c:v>2026</c:v>
                </c:pt>
                <c:pt idx="145">
                  <c:v>2026.25</c:v>
                </c:pt>
                <c:pt idx="146">
                  <c:v>2026.5</c:v>
                </c:pt>
                <c:pt idx="147">
                  <c:v>2026.75</c:v>
                </c:pt>
                <c:pt idx="148">
                  <c:v>2027</c:v>
                </c:pt>
                <c:pt idx="149">
                  <c:v>2027.25</c:v>
                </c:pt>
                <c:pt idx="150">
                  <c:v>2027.5</c:v>
                </c:pt>
                <c:pt idx="151">
                  <c:v>2027.75</c:v>
                </c:pt>
                <c:pt idx="152">
                  <c:v>2028</c:v>
                </c:pt>
                <c:pt idx="153">
                  <c:v>2028.25</c:v>
                </c:pt>
                <c:pt idx="154">
                  <c:v>2028.5</c:v>
                </c:pt>
                <c:pt idx="155">
                  <c:v>2028.75</c:v>
                </c:pt>
                <c:pt idx="156">
                  <c:v>2029</c:v>
                </c:pt>
                <c:pt idx="157">
                  <c:v>2029.25</c:v>
                </c:pt>
                <c:pt idx="158">
                  <c:v>2029.5</c:v>
                </c:pt>
                <c:pt idx="159">
                  <c:v>2029.75</c:v>
                </c:pt>
                <c:pt idx="160">
                  <c:v>2030</c:v>
                </c:pt>
                <c:pt idx="161">
                  <c:v>2030.25</c:v>
                </c:pt>
                <c:pt idx="162">
                  <c:v>2030.5</c:v>
                </c:pt>
                <c:pt idx="163">
                  <c:v>2030.75</c:v>
                </c:pt>
                <c:pt idx="164">
                  <c:v>2031</c:v>
                </c:pt>
                <c:pt idx="165">
                  <c:v>2031.25</c:v>
                </c:pt>
                <c:pt idx="166">
                  <c:v>2031.5</c:v>
                </c:pt>
                <c:pt idx="167">
                  <c:v>2031.75</c:v>
                </c:pt>
                <c:pt idx="168">
                  <c:v>2032</c:v>
                </c:pt>
                <c:pt idx="169">
                  <c:v>2032.25</c:v>
                </c:pt>
                <c:pt idx="170">
                  <c:v>2032.5</c:v>
                </c:pt>
                <c:pt idx="171">
                  <c:v>2032.75</c:v>
                </c:pt>
                <c:pt idx="172">
                  <c:v>2033</c:v>
                </c:pt>
                <c:pt idx="173">
                  <c:v>2033.25</c:v>
                </c:pt>
                <c:pt idx="174">
                  <c:v>2033.5</c:v>
                </c:pt>
                <c:pt idx="175">
                  <c:v>2033.75</c:v>
                </c:pt>
                <c:pt idx="176">
                  <c:v>2034</c:v>
                </c:pt>
                <c:pt idx="177">
                  <c:v>2034.25</c:v>
                </c:pt>
                <c:pt idx="178">
                  <c:v>2034.5</c:v>
                </c:pt>
                <c:pt idx="179">
                  <c:v>2034.75</c:v>
                </c:pt>
                <c:pt idx="180">
                  <c:v>2035</c:v>
                </c:pt>
                <c:pt idx="181">
                  <c:v>2035.25</c:v>
                </c:pt>
                <c:pt idx="182">
                  <c:v>2035.5</c:v>
                </c:pt>
                <c:pt idx="183">
                  <c:v>2035.75</c:v>
                </c:pt>
                <c:pt idx="184">
                  <c:v>2036</c:v>
                </c:pt>
                <c:pt idx="185">
                  <c:v>2036.25</c:v>
                </c:pt>
                <c:pt idx="186">
                  <c:v>2036.5</c:v>
                </c:pt>
                <c:pt idx="187">
                  <c:v>2036.75</c:v>
                </c:pt>
                <c:pt idx="188">
                  <c:v>2037</c:v>
                </c:pt>
                <c:pt idx="189">
                  <c:v>2037.25</c:v>
                </c:pt>
                <c:pt idx="190">
                  <c:v>2037.5</c:v>
                </c:pt>
                <c:pt idx="191">
                  <c:v>2037.75</c:v>
                </c:pt>
                <c:pt idx="192">
                  <c:v>2038</c:v>
                </c:pt>
                <c:pt idx="193">
                  <c:v>2038.25</c:v>
                </c:pt>
                <c:pt idx="194">
                  <c:v>2038.5</c:v>
                </c:pt>
                <c:pt idx="195">
                  <c:v>2038.75</c:v>
                </c:pt>
                <c:pt idx="196">
                  <c:v>2039</c:v>
                </c:pt>
                <c:pt idx="197">
                  <c:v>2039.25</c:v>
                </c:pt>
                <c:pt idx="198">
                  <c:v>2039.5</c:v>
                </c:pt>
                <c:pt idx="199">
                  <c:v>2039.75</c:v>
                </c:pt>
                <c:pt idx="200">
                  <c:v>2040</c:v>
                </c:pt>
                <c:pt idx="201">
                  <c:v>2040.25</c:v>
                </c:pt>
                <c:pt idx="202">
                  <c:v>2040.5</c:v>
                </c:pt>
                <c:pt idx="203">
                  <c:v>2040.75</c:v>
                </c:pt>
                <c:pt idx="204">
                  <c:v>2041</c:v>
                </c:pt>
                <c:pt idx="205">
                  <c:v>2041.25</c:v>
                </c:pt>
                <c:pt idx="206">
                  <c:v>2041.5</c:v>
                </c:pt>
                <c:pt idx="207">
                  <c:v>2041.75</c:v>
                </c:pt>
                <c:pt idx="208">
                  <c:v>2042</c:v>
                </c:pt>
                <c:pt idx="209">
                  <c:v>2042.25</c:v>
                </c:pt>
                <c:pt idx="210">
                  <c:v>2042.5</c:v>
                </c:pt>
                <c:pt idx="211">
                  <c:v>2042.75</c:v>
                </c:pt>
                <c:pt idx="212">
                  <c:v>2043</c:v>
                </c:pt>
                <c:pt idx="213">
                  <c:v>2043.25</c:v>
                </c:pt>
                <c:pt idx="214">
                  <c:v>2043.5</c:v>
                </c:pt>
                <c:pt idx="215">
                  <c:v>2043.75</c:v>
                </c:pt>
                <c:pt idx="216">
                  <c:v>2044</c:v>
                </c:pt>
                <c:pt idx="217">
                  <c:v>2044.25</c:v>
                </c:pt>
                <c:pt idx="218">
                  <c:v>2044.5</c:v>
                </c:pt>
                <c:pt idx="219">
                  <c:v>2044.75</c:v>
                </c:pt>
                <c:pt idx="220">
                  <c:v>2045</c:v>
                </c:pt>
                <c:pt idx="221">
                  <c:v>2045.25</c:v>
                </c:pt>
                <c:pt idx="222">
                  <c:v>2045.5</c:v>
                </c:pt>
                <c:pt idx="223">
                  <c:v>2045.75</c:v>
                </c:pt>
                <c:pt idx="224">
                  <c:v>2046</c:v>
                </c:pt>
                <c:pt idx="225">
                  <c:v>2046.25</c:v>
                </c:pt>
                <c:pt idx="226">
                  <c:v>2046.5</c:v>
                </c:pt>
                <c:pt idx="227">
                  <c:v>2046.75</c:v>
                </c:pt>
                <c:pt idx="228">
                  <c:v>2047</c:v>
                </c:pt>
                <c:pt idx="229">
                  <c:v>2047.25</c:v>
                </c:pt>
                <c:pt idx="230">
                  <c:v>2047.5</c:v>
                </c:pt>
                <c:pt idx="231">
                  <c:v>2047.75</c:v>
                </c:pt>
                <c:pt idx="232">
                  <c:v>2048</c:v>
                </c:pt>
                <c:pt idx="233">
                  <c:v>2048.25</c:v>
                </c:pt>
                <c:pt idx="234">
                  <c:v>2048.5</c:v>
                </c:pt>
                <c:pt idx="235">
                  <c:v>2048.75</c:v>
                </c:pt>
                <c:pt idx="236">
                  <c:v>2049</c:v>
                </c:pt>
                <c:pt idx="237">
                  <c:v>2049.25</c:v>
                </c:pt>
                <c:pt idx="238">
                  <c:v>2049.5</c:v>
                </c:pt>
                <c:pt idx="239">
                  <c:v>2049.75</c:v>
                </c:pt>
                <c:pt idx="240">
                  <c:v>2050</c:v>
                </c:pt>
              </c:numCache>
            </c:numRef>
          </c:cat>
          <c:val>
            <c:numRef>
              <c:f>'STEO Elec Pricing - Seasonal'!$E$2:$E$242</c:f>
              <c:numCache>
                <c:formatCode>General</c:formatCode>
                <c:ptCount val="241"/>
                <c:pt idx="0">
                  <c:v>3.97</c:v>
                </c:pt>
                <c:pt idx="1">
                  <c:v>4.09</c:v>
                </c:pt>
                <c:pt idx="2">
                  <c:v>4.3</c:v>
                </c:pt>
                <c:pt idx="3">
                  <c:v>4.03</c:v>
                </c:pt>
                <c:pt idx="4">
                  <c:v>4.0599999999999996</c:v>
                </c:pt>
                <c:pt idx="5">
                  <c:v>4.1399999999999997</c:v>
                </c:pt>
                <c:pt idx="6">
                  <c:v>4.34</c:v>
                </c:pt>
                <c:pt idx="7">
                  <c:v>4.12</c:v>
                </c:pt>
                <c:pt idx="8">
                  <c:v>4.04</c:v>
                </c:pt>
                <c:pt idx="9">
                  <c:v>4.13</c:v>
                </c:pt>
                <c:pt idx="10">
                  <c:v>4.47</c:v>
                </c:pt>
                <c:pt idx="11">
                  <c:v>4.17</c:v>
                </c:pt>
                <c:pt idx="12">
                  <c:v>4.1900000000000004</c:v>
                </c:pt>
                <c:pt idx="13">
                  <c:v>4.2300000000000004</c:v>
                </c:pt>
                <c:pt idx="14">
                  <c:v>4.5599999999999996</c:v>
                </c:pt>
                <c:pt idx="15">
                  <c:v>4.2</c:v>
                </c:pt>
                <c:pt idx="16">
                  <c:v>4.16</c:v>
                </c:pt>
                <c:pt idx="17">
                  <c:v>4.2699999999999996</c:v>
                </c:pt>
                <c:pt idx="18">
                  <c:v>4.54</c:v>
                </c:pt>
                <c:pt idx="19">
                  <c:v>4.18</c:v>
                </c:pt>
                <c:pt idx="20">
                  <c:v>4.12</c:v>
                </c:pt>
                <c:pt idx="21">
                  <c:v>4.2</c:v>
                </c:pt>
                <c:pt idx="22">
                  <c:v>4.42</c:v>
                </c:pt>
                <c:pt idx="23">
                  <c:v>4.05</c:v>
                </c:pt>
                <c:pt idx="24">
                  <c:v>3.94</c:v>
                </c:pt>
                <c:pt idx="25">
                  <c:v>4.1500000000000004</c:v>
                </c:pt>
                <c:pt idx="26">
                  <c:v>4.3899999999999997</c:v>
                </c:pt>
                <c:pt idx="27">
                  <c:v>3.94</c:v>
                </c:pt>
                <c:pt idx="28">
                  <c:v>3.9</c:v>
                </c:pt>
                <c:pt idx="29">
                  <c:v>4.08</c:v>
                </c:pt>
                <c:pt idx="30">
                  <c:v>4.3</c:v>
                </c:pt>
                <c:pt idx="31">
                  <c:v>3.89</c:v>
                </c:pt>
                <c:pt idx="32">
                  <c:v>3.83</c:v>
                </c:pt>
                <c:pt idx="33">
                  <c:v>4.04</c:v>
                </c:pt>
                <c:pt idx="34">
                  <c:v>4.2699999999999996</c:v>
                </c:pt>
                <c:pt idx="35">
                  <c:v>3.99</c:v>
                </c:pt>
                <c:pt idx="36">
                  <c:v>3.76</c:v>
                </c:pt>
                <c:pt idx="37">
                  <c:v>4.0199999999999996</c:v>
                </c:pt>
                <c:pt idx="38">
                  <c:v>4.25</c:v>
                </c:pt>
                <c:pt idx="39">
                  <c:v>3.76</c:v>
                </c:pt>
                <c:pt idx="40">
                  <c:v>3.81</c:v>
                </c:pt>
                <c:pt idx="41">
                  <c:v>4.0599999999999996</c:v>
                </c:pt>
                <c:pt idx="42">
                  <c:v>4.59</c:v>
                </c:pt>
                <c:pt idx="43">
                  <c:v>4.3899999999999997</c:v>
                </c:pt>
                <c:pt idx="44">
                  <c:v>4.49</c:v>
                </c:pt>
                <c:pt idx="45">
                  <c:v>5.0599999999999996</c:v>
                </c:pt>
                <c:pt idx="46">
                  <c:v>5.15</c:v>
                </c:pt>
                <c:pt idx="47">
                  <c:v>4.6500000000000004</c:v>
                </c:pt>
                <c:pt idx="48">
                  <c:v>4.49</c:v>
                </c:pt>
                <c:pt idx="49">
                  <c:v>4.88</c:v>
                </c:pt>
                <c:pt idx="50">
                  <c:v>5.28</c:v>
                </c:pt>
                <c:pt idx="51">
                  <c:v>4.7</c:v>
                </c:pt>
                <c:pt idx="52">
                  <c:v>4.74</c:v>
                </c:pt>
                <c:pt idx="53">
                  <c:v>5.03</c:v>
                </c:pt>
                <c:pt idx="54">
                  <c:v>5.45</c:v>
                </c:pt>
                <c:pt idx="55">
                  <c:v>4.76</c:v>
                </c:pt>
                <c:pt idx="56">
                  <c:v>4.66</c:v>
                </c:pt>
                <c:pt idx="57">
                  <c:v>5.09</c:v>
                </c:pt>
                <c:pt idx="58">
                  <c:v>5.46</c:v>
                </c:pt>
                <c:pt idx="59">
                  <c:v>4.93</c:v>
                </c:pt>
                <c:pt idx="60">
                  <c:v>4.8600000000000003</c:v>
                </c:pt>
                <c:pt idx="61">
                  <c:v>5.19</c:v>
                </c:pt>
                <c:pt idx="62">
                  <c:v>5.67</c:v>
                </c:pt>
                <c:pt idx="63">
                  <c:v>5.41</c:v>
                </c:pt>
                <c:pt idx="64">
                  <c:v>5.29</c:v>
                </c:pt>
                <c:pt idx="65">
                  <c:v>5.46</c:v>
                </c:pt>
                <c:pt idx="66">
                  <c:v>5.85</c:v>
                </c:pt>
                <c:pt idx="67">
                  <c:v>5.36</c:v>
                </c:pt>
                <c:pt idx="68">
                  <c:v>5.33</c:v>
                </c:pt>
                <c:pt idx="69">
                  <c:v>5.58</c:v>
                </c:pt>
                <c:pt idx="70">
                  <c:v>6.16</c:v>
                </c:pt>
                <c:pt idx="71">
                  <c:v>5.56</c:v>
                </c:pt>
                <c:pt idx="72">
                  <c:v>5.57</c:v>
                </c:pt>
                <c:pt idx="73">
                  <c:v>6.11</c:v>
                </c:pt>
                <c:pt idx="74">
                  <c:v>6.69</c:v>
                </c:pt>
                <c:pt idx="75">
                  <c:v>5.73</c:v>
                </c:pt>
                <c:pt idx="76">
                  <c:v>5.6</c:v>
                </c:pt>
                <c:pt idx="77">
                  <c:v>6.02</c:v>
                </c:pt>
                <c:pt idx="78">
                  <c:v>6.84</c:v>
                </c:pt>
                <c:pt idx="79">
                  <c:v>5.78</c:v>
                </c:pt>
                <c:pt idx="80">
                  <c:v>5.7</c:v>
                </c:pt>
                <c:pt idx="81">
                  <c:v>6.17</c:v>
                </c:pt>
                <c:pt idx="82">
                  <c:v>6.87</c:v>
                </c:pt>
                <c:pt idx="83">
                  <c:v>5.65</c:v>
                </c:pt>
                <c:pt idx="84">
                  <c:v>5.56</c:v>
                </c:pt>
                <c:pt idx="85">
                  <c:v>6.05</c:v>
                </c:pt>
                <c:pt idx="86">
                  <c:v>6.83</c:v>
                </c:pt>
                <c:pt idx="87">
                  <c:v>5.77</c:v>
                </c:pt>
                <c:pt idx="88">
                  <c:v>5.64</c:v>
                </c:pt>
                <c:pt idx="89">
                  <c:v>6.15</c:v>
                </c:pt>
                <c:pt idx="90">
                  <c:v>6.87</c:v>
                </c:pt>
                <c:pt idx="91">
                  <c:v>5.93</c:v>
                </c:pt>
                <c:pt idx="92">
                  <c:v>5.91</c:v>
                </c:pt>
                <c:pt idx="93">
                  <c:v>6.45</c:v>
                </c:pt>
                <c:pt idx="94">
                  <c:v>7.2</c:v>
                </c:pt>
                <c:pt idx="95">
                  <c:v>6.22</c:v>
                </c:pt>
                <c:pt idx="96">
                  <c:v>6.21</c:v>
                </c:pt>
                <c:pt idx="97">
                  <c:v>6.69</c:v>
                </c:pt>
                <c:pt idx="98">
                  <c:v>7.37</c:v>
                </c:pt>
                <c:pt idx="99">
                  <c:v>6.3</c:v>
                </c:pt>
                <c:pt idx="100">
                  <c:v>6.24</c:v>
                </c:pt>
                <c:pt idx="101">
                  <c:v>6.71</c:v>
                </c:pt>
                <c:pt idx="102">
                  <c:v>7.24</c:v>
                </c:pt>
                <c:pt idx="103">
                  <c:v>6.07</c:v>
                </c:pt>
                <c:pt idx="104">
                  <c:v>5.88</c:v>
                </c:pt>
                <c:pt idx="105">
                  <c:v>6.32</c:v>
                </c:pt>
                <c:pt idx="106">
                  <c:v>7.07</c:v>
                </c:pt>
                <c:pt idx="107">
                  <c:v>6.12</c:v>
                </c:pt>
                <c:pt idx="108">
                  <c:v>6.13</c:v>
                </c:pt>
                <c:pt idx="109">
                  <c:v>6.6</c:v>
                </c:pt>
                <c:pt idx="110">
                  <c:v>7.18</c:v>
                </c:pt>
                <c:pt idx="111">
                  <c:v>6.18</c:v>
                </c:pt>
                <c:pt idx="112">
                  <c:v>6.14</c:v>
                </c:pt>
                <c:pt idx="113">
                  <c:v>6.5</c:v>
                </c:pt>
                <c:pt idx="114">
                  <c:v>6.98</c:v>
                </c:pt>
                <c:pt idx="115">
                  <c:v>6.09</c:v>
                </c:pt>
                <c:pt idx="116">
                  <c:v>6.17</c:v>
                </c:pt>
                <c:pt idx="117">
                  <c:v>6.3</c:v>
                </c:pt>
                <c:pt idx="118">
                  <c:v>6.83</c:v>
                </c:pt>
                <c:pt idx="119">
                  <c:v>5.95</c:v>
                </c:pt>
                <c:pt idx="120">
                  <c:v>5.73</c:v>
                </c:pt>
                <c:pt idx="121">
                  <c:v>6.15</c:v>
                </c:pt>
                <c:pt idx="122">
                  <c:v>6.91</c:v>
                </c:pt>
                <c:pt idx="123">
                  <c:v>5.94</c:v>
                </c:pt>
                <c:pt idx="124">
                  <c:v>5.98</c:v>
                </c:pt>
                <c:pt idx="125">
                  <c:v>6.37</c:v>
                </c:pt>
                <c:pt idx="126">
                  <c:v>6.87</c:v>
                </c:pt>
                <c:pt idx="127">
                  <c:v>5.96</c:v>
                </c:pt>
                <c:pt idx="128">
                  <c:v>6</c:v>
                </c:pt>
                <c:pt idx="129">
                  <c:v>6.39</c:v>
                </c:pt>
                <c:pt idx="130">
                  <c:v>6.92</c:v>
                </c:pt>
                <c:pt idx="131" formatCode="0.00">
                  <c:v>6</c:v>
                </c:pt>
                <c:pt idx="132" formatCode="0.00">
                  <c:v>6.2574707977861213</c:v>
                </c:pt>
                <c:pt idx="133" formatCode="0.00">
                  <c:v>6.6881392878224659</c:v>
                </c:pt>
                <c:pt idx="134" formatCode="0.00">
                  <c:v>7.3469170174101484</c:v>
                </c:pt>
                <c:pt idx="135" formatCode="0.00">
                  <c:v>6.5164630116510773</c:v>
                </c:pt>
                <c:pt idx="136" formatCode="0.00">
                  <c:v>6.5879083669007192</c:v>
                </c:pt>
                <c:pt idx="137" formatCode="0.00">
                  <c:v>6.9906573467911457</c:v>
                </c:pt>
                <c:pt idx="138" formatCode="0.00">
                  <c:v>7.6300669672428452</c:v>
                </c:pt>
                <c:pt idx="139" formatCode="0.00">
                  <c:v>6.7850344526623472</c:v>
                </c:pt>
                <c:pt idx="140" formatCode="0.00">
                  <c:v>6.837418622759718</c:v>
                </c:pt>
                <c:pt idx="141" formatCode="0.00">
                  <c:v>7.2319626871880978</c:v>
                </c:pt>
                <c:pt idx="142" formatCode="0.00">
                  <c:v>7.8643848599713699</c:v>
                </c:pt>
                <c:pt idx="143" formatCode="0.00">
                  <c:v>7.0133063421282031</c:v>
                </c:pt>
                <c:pt idx="144" formatCode="0.00">
                  <c:v>7.056646382342338</c:v>
                </c:pt>
                <c:pt idx="145" formatCode="0.00">
                  <c:v>7.4468952842505525</c:v>
                </c:pt>
                <c:pt idx="146" formatCode="0.00">
                  <c:v>8.075453716911996</c:v>
                </c:pt>
                <c:pt idx="147" formatCode="0.00">
                  <c:v>7.220875459715355</c:v>
                </c:pt>
                <c:pt idx="148" formatCode="0.00">
                  <c:v>7.2586882582897676</c:v>
                </c:pt>
                <c:pt idx="149" formatCode="0.00">
                  <c:v>7.6462023736100084</c:v>
                </c:pt>
                <c:pt idx="150" formatCode="0.00">
                  <c:v>8.2722349912076307</c:v>
                </c:pt>
                <c:pt idx="151" formatCode="0.00">
                  <c:v>7.4153148510812636</c:v>
                </c:pt>
                <c:pt idx="152" formatCode="0.00">
                  <c:v>7.4493132401634918</c:v>
                </c:pt>
                <c:pt idx="153" formatCode="0.00">
                  <c:v>7.834898353881</c:v>
                </c:pt>
                <c:pt idx="154" formatCode="0.00">
                  <c:v>8.4591213078382808</c:v>
                </c:pt>
                <c:pt idx="155" formatCode="0.00">
                  <c:v>7.6004992269724863</c:v>
                </c:pt>
                <c:pt idx="156" formatCode="0.00">
                  <c:v>7.6316677958680632</c:v>
                </c:pt>
                <c:pt idx="157" formatCode="0.00">
                  <c:v>8.0158031479170031</c:v>
                </c:pt>
                <c:pt idx="158" formatCode="0.00">
                  <c:v>8.6386518577903004</c:v>
                </c:pt>
                <c:pt idx="159" formatCode="0.00">
                  <c:v>7.7787248569509115</c:v>
                </c:pt>
                <c:pt idx="160" formatCode="0.00">
                  <c:v>7.80769042334612</c:v>
                </c:pt>
                <c:pt idx="161" formatCode="0.00">
                  <c:v>8.1906879917590576</c:v>
                </c:pt>
                <c:pt idx="162" formatCode="0.00">
                  <c:v>8.8124501900609999</c:v>
                </c:pt>
                <c:pt idx="163" formatCode="0.00">
                  <c:v>7.9514843147708003</c:v>
                </c:pt>
                <c:pt idx="164" formatCode="0.00">
                  <c:v>7.9786747327627072</c:v>
                </c:pt>
                <c:pt idx="165" formatCode="0.00">
                  <c:v>8.3607508338258896</c:v>
                </c:pt>
                <c:pt idx="166" formatCode="0.00">
                  <c:v>8.981628209529898</c:v>
                </c:pt>
                <c:pt idx="167" formatCode="0.00">
                  <c:v>8.1198118679497711</c:v>
                </c:pt>
                <c:pt idx="168" formatCode="0.00">
                  <c:v>8.1455343895091108</c:v>
                </c:pt>
                <c:pt idx="169" formatCode="0.00">
                  <c:v>8.5268461729467884</c:v>
                </c:pt>
                <c:pt idx="170" formatCode="0.00">
                  <c:v>9.1469864671171077</c:v>
                </c:pt>
                <c:pt idx="171" formatCode="0.00">
                  <c:v>8.2844587599716419</c:v>
                </c:pt>
                <c:pt idx="172" formatCode="0.00">
                  <c:v>8.3089427318520244</c:v>
                </c:pt>
                <c:pt idx="173" formatCode="0.00">
                  <c:v>8.6896085424791938</c:v>
                </c:pt>
                <c:pt idx="174" formatCode="0.00">
                  <c:v>9.3091237412774781</c:v>
                </c:pt>
                <c:pt idx="175" formatCode="0.00">
                  <c:v>8.4459907627486412</c:v>
                </c:pt>
                <c:pt idx="176" formatCode="0.00">
                  <c:v>8.4694126788184203</c:v>
                </c:pt>
                <c:pt idx="177" formatCode="0.00">
                  <c:v>8.8495242215731871</c:v>
                </c:pt>
                <c:pt idx="178" formatCode="0.00">
                  <c:v>9.4685015601052616</c:v>
                </c:pt>
                <c:pt idx="179" formatCode="0.00">
                  <c:v>8.6048463733892131</c:v>
                </c:pt>
                <c:pt idx="180" formatCode="0.00">
                  <c:v>8.6273454452113807</c:v>
                </c:pt>
                <c:pt idx="181" formatCode="0.00">
                  <c:v>9.0069754545058842</c:v>
                </c:pt>
                <c:pt idx="182" formatCode="0.00">
                  <c:v>9.6254844226825558</c:v>
                </c:pt>
                <c:pt idx="183" formatCode="0.00">
                  <c:v>8.7613734712667082</c:v>
                </c:pt>
                <c:pt idx="184" formatCode="0.00">
                  <c:v>8.7830617624934337</c:v>
                </c:pt>
                <c:pt idx="185" formatCode="0.00">
                  <c:v>9.1622690517854402</c:v>
                </c:pt>
                <c:pt idx="186" formatCode="0.00">
                  <c:v>9.7803660443568816</c:v>
                </c:pt>
                <c:pt idx="187" formatCode="0.00">
                  <c:v>8.9158534405054741</c:v>
                </c:pt>
                <c:pt idx="188" formatCode="0.00">
                  <c:v>8.9368227174226131</c:v>
                </c:pt>
                <c:pt idx="189" formatCode="0.00">
                  <c:v>9.3156556251445739</c:v>
                </c:pt>
                <c:pt idx="190" formatCode="0.00">
                  <c:v>9.9333871363877968</c:v>
                </c:pt>
                <c:pt idx="191" formatCode="0.00">
                  <c:v>9.0685176266191565</c:v>
                </c:pt>
                <c:pt idx="192" formatCode="0.00">
                  <c:v>9.0888441376925577</c:v>
                </c:pt>
                <c:pt idx="193" formatCode="0.00">
                  <c:v>9.4673429506383542</c:v>
                </c:pt>
                <c:pt idx="194" formatCode="0.00">
                  <c:v>10.08474783390036</c:v>
                </c:pt>
                <c:pt idx="195" formatCode="0.00">
                  <c:v>9.2195589080190778</c:v>
                </c:pt>
                <c:pt idx="196" formatCode="0.00">
                  <c:v>9.2393068092363659</c:v>
                </c:pt>
                <c:pt idx="197" formatCode="0.00">
                  <c:v>9.6175055110870495</c:v>
                </c:pt>
                <c:pt idx="198" formatCode="0.00">
                  <c:v>10.234616617095941</c:v>
                </c:pt>
                <c:pt idx="199" formatCode="0.00">
                  <c:v>9.3691400446561381</c:v>
                </c:pt>
                <c:pt idx="200" formatCode="0.00">
                  <c:v>9.3883639116495718</c:v>
                </c:pt>
                <c:pt idx="201" formatCode="0.00">
                  <c:v>9.7662914727808499</c:v>
                </c:pt>
                <c:pt idx="202" formatCode="0.00">
                  <c:v>10.383136863302632</c:v>
                </c:pt>
                <c:pt idx="203" formatCode="0.00">
                  <c:v>9.5173998365316539</c:v>
                </c:pt>
                <c:pt idx="204" formatCode="0.00">
                  <c:v>9.5361465442673605</c:v>
                </c:pt>
                <c:pt idx="205" formatCode="0.00">
                  <c:v>9.9138278916990732</c:v>
                </c:pt>
                <c:pt idx="206" formatCode="0.00">
                  <c:v>10.530431755629746</c:v>
                </c:pt>
                <c:pt idx="207" formatCode="0.00">
                  <c:v>9.6644577552680317</c:v>
                </c:pt>
                <c:pt idx="208" formatCode="0.00">
                  <c:v>9.6827679094799848</c:v>
                </c:pt>
                <c:pt idx="209" formatCode="0.00">
                  <c:v>10.060224668761503</c:v>
                </c:pt>
                <c:pt idx="210" formatCode="0.00">
                  <c:v>10.676608025131607</c:v>
                </c:pt>
                <c:pt idx="211" formatCode="0.00">
                  <c:v>9.8104174870138188</c:v>
                </c:pt>
                <c:pt idx="212" formatCode="0.00">
                  <c:v>9.8283265313753656</c:v>
                </c:pt>
                <c:pt idx="213" formatCode="0.00">
                  <c:v>10.205577602625935</c:v>
                </c:pt>
                <c:pt idx="214" formatCode="0.00">
                  <c:v>10.821758848055966</c:v>
                </c:pt>
                <c:pt idx="215" formatCode="0.00">
                  <c:v>9.9553696836927834</c:v>
                </c:pt>
                <c:pt idx="216" formatCode="0.00">
                  <c:v>9.9729087681373763</c:v>
                </c:pt>
                <c:pt idx="217" formatCode="0.00">
                  <c:v>10.349970779358246</c:v>
                </c:pt>
                <c:pt idx="218" formatCode="0.00">
                  <c:v>10.965966120010762</c:v>
                </c:pt>
                <c:pt idx="219" formatCode="0.00">
                  <c:v>10.099394128395577</c:v>
                </c:pt>
                <c:pt idx="220" formatCode="0.00">
                  <c:v>10.116590798634219</c:v>
                </c:pt>
                <c:pt idx="221" formatCode="0.00">
                  <c:v>10.493478466767154</c:v>
                </c:pt>
                <c:pt idx="222" formatCode="0.00">
                  <c:v>11.109302263209059</c:v>
                </c:pt>
                <c:pt idx="223" formatCode="0.00">
                  <c:v>10.242561460360971</c:v>
                </c:pt>
                <c:pt idx="224" formatCode="0.00">
                  <c:v>10.259440211589643</c:v>
                </c:pt>
                <c:pt idx="225" formatCode="0.00">
                  <c:v>10.636166633245333</c:v>
                </c:pt>
                <c:pt idx="226" formatCode="0.00">
                  <c:v>11.251831678732186</c:v>
                </c:pt>
                <c:pt idx="227" formatCode="0.00">
                  <c:v>10.384934564179332</c:v>
                </c:pt>
                <c:pt idx="228" formatCode="0.00">
                  <c:v>10.401517290269215</c:v>
                </c:pt>
                <c:pt idx="229" formatCode="0.00">
                  <c:v>10.778094178150949</c:v>
                </c:pt>
                <c:pt idx="230" formatCode="0.00">
                  <c:v>11.393611925374147</c:v>
                </c:pt>
                <c:pt idx="231" formatCode="0.00">
                  <c:v>10.526569699702645</c:v>
                </c:pt>
                <c:pt idx="232" formatCode="0.00">
                  <c:v>10.542876060991071</c:v>
                </c:pt>
                <c:pt idx="233" formatCode="0.00">
                  <c:v>10.919313937898517</c:v>
                </c:pt>
                <c:pt idx="234" formatCode="0.00">
                  <c:v>11.534694685381867</c:v>
                </c:pt>
                <c:pt idx="235" formatCode="0.00">
                  <c:v>10.66751742938542</c:v>
                </c:pt>
                <c:pt idx="236" formatCode="0.00">
                  <c:v>10.683565156379064</c:v>
                </c:pt>
                <c:pt idx="237" formatCode="0.00">
                  <c:v>11.059873515723016</c:v>
                </c:pt>
                <c:pt idx="238" formatCode="0.00">
                  <c:v>11.675126562296825</c:v>
                </c:pt>
                <c:pt idx="239" formatCode="0.00">
                  <c:v>10.807823385684767</c:v>
                </c:pt>
                <c:pt idx="240" formatCode="0.00">
                  <c:v>10.823628531799763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63-4EAD-AB52-7C242F12A966}"/>
            </c:ext>
          </c:extLst>
        </c:ser>
        <c:ser>
          <c:idx val="1"/>
          <c:order val="2"/>
          <c:tx>
            <c:strRef>
              <c:f>'STEO Elec Pricing - Seasonal'!$C$1</c:f>
              <c:strCache>
                <c:ptCount val="1"/>
                <c:pt idx="0">
                  <c:v>Forecast(Electricity Industrial Price: Mountain cents per kilowatthour)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Seasonal'!$A$2:$A$242</c:f>
              <c:numCache>
                <c:formatCode>0.00</c:formatCode>
                <c:ptCount val="241"/>
                <c:pt idx="0">
                  <c:v>1990</c:v>
                </c:pt>
                <c:pt idx="1">
                  <c:v>1990.25</c:v>
                </c:pt>
                <c:pt idx="2">
                  <c:v>1990.5</c:v>
                </c:pt>
                <c:pt idx="3">
                  <c:v>1990.75</c:v>
                </c:pt>
                <c:pt idx="4">
                  <c:v>1991</c:v>
                </c:pt>
                <c:pt idx="5">
                  <c:v>1991.25</c:v>
                </c:pt>
                <c:pt idx="6">
                  <c:v>1991.5</c:v>
                </c:pt>
                <c:pt idx="7">
                  <c:v>1991.75</c:v>
                </c:pt>
                <c:pt idx="8">
                  <c:v>1992</c:v>
                </c:pt>
                <c:pt idx="9">
                  <c:v>1992.25</c:v>
                </c:pt>
                <c:pt idx="10">
                  <c:v>1992.5</c:v>
                </c:pt>
                <c:pt idx="11">
                  <c:v>1992.75</c:v>
                </c:pt>
                <c:pt idx="12">
                  <c:v>1993</c:v>
                </c:pt>
                <c:pt idx="13">
                  <c:v>1993.25</c:v>
                </c:pt>
                <c:pt idx="14">
                  <c:v>1993.5</c:v>
                </c:pt>
                <c:pt idx="15">
                  <c:v>1993.75</c:v>
                </c:pt>
                <c:pt idx="16">
                  <c:v>1994</c:v>
                </c:pt>
                <c:pt idx="17">
                  <c:v>1994.25</c:v>
                </c:pt>
                <c:pt idx="18">
                  <c:v>1994.5</c:v>
                </c:pt>
                <c:pt idx="19">
                  <c:v>1994.75</c:v>
                </c:pt>
                <c:pt idx="20">
                  <c:v>1995</c:v>
                </c:pt>
                <c:pt idx="21">
                  <c:v>1995.25</c:v>
                </c:pt>
                <c:pt idx="22">
                  <c:v>1995.5</c:v>
                </c:pt>
                <c:pt idx="23">
                  <c:v>1995.75</c:v>
                </c:pt>
                <c:pt idx="24">
                  <c:v>1996</c:v>
                </c:pt>
                <c:pt idx="25">
                  <c:v>1996.25</c:v>
                </c:pt>
                <c:pt idx="26">
                  <c:v>1996.5</c:v>
                </c:pt>
                <c:pt idx="27">
                  <c:v>1996.75</c:v>
                </c:pt>
                <c:pt idx="28">
                  <c:v>1997</c:v>
                </c:pt>
                <c:pt idx="29">
                  <c:v>1997.25</c:v>
                </c:pt>
                <c:pt idx="30">
                  <c:v>1997.5</c:v>
                </c:pt>
                <c:pt idx="31">
                  <c:v>1997.75</c:v>
                </c:pt>
                <c:pt idx="32">
                  <c:v>1998</c:v>
                </c:pt>
                <c:pt idx="33">
                  <c:v>1998.25</c:v>
                </c:pt>
                <c:pt idx="34">
                  <c:v>1998.5</c:v>
                </c:pt>
                <c:pt idx="35">
                  <c:v>1998.75</c:v>
                </c:pt>
                <c:pt idx="36">
                  <c:v>1999</c:v>
                </c:pt>
                <c:pt idx="37">
                  <c:v>1999.25</c:v>
                </c:pt>
                <c:pt idx="38">
                  <c:v>1999.5</c:v>
                </c:pt>
                <c:pt idx="39">
                  <c:v>1999.75</c:v>
                </c:pt>
                <c:pt idx="40">
                  <c:v>2000</c:v>
                </c:pt>
                <c:pt idx="41">
                  <c:v>2000.25</c:v>
                </c:pt>
                <c:pt idx="42">
                  <c:v>2000.5</c:v>
                </c:pt>
                <c:pt idx="43">
                  <c:v>2000.75</c:v>
                </c:pt>
                <c:pt idx="44">
                  <c:v>2001</c:v>
                </c:pt>
                <c:pt idx="45">
                  <c:v>2001.25</c:v>
                </c:pt>
                <c:pt idx="46">
                  <c:v>2001.5</c:v>
                </c:pt>
                <c:pt idx="47">
                  <c:v>2001.75</c:v>
                </c:pt>
                <c:pt idx="48">
                  <c:v>2002</c:v>
                </c:pt>
                <c:pt idx="49">
                  <c:v>2002.25</c:v>
                </c:pt>
                <c:pt idx="50">
                  <c:v>2002.5</c:v>
                </c:pt>
                <c:pt idx="51">
                  <c:v>2002.75</c:v>
                </c:pt>
                <c:pt idx="52">
                  <c:v>2003</c:v>
                </c:pt>
                <c:pt idx="53">
                  <c:v>2003.25</c:v>
                </c:pt>
                <c:pt idx="54">
                  <c:v>2003.5</c:v>
                </c:pt>
                <c:pt idx="55">
                  <c:v>2003.75</c:v>
                </c:pt>
                <c:pt idx="56">
                  <c:v>2004</c:v>
                </c:pt>
                <c:pt idx="57">
                  <c:v>2004.25</c:v>
                </c:pt>
                <c:pt idx="58">
                  <c:v>2004.5</c:v>
                </c:pt>
                <c:pt idx="59">
                  <c:v>2004.75</c:v>
                </c:pt>
                <c:pt idx="60">
                  <c:v>2005</c:v>
                </c:pt>
                <c:pt idx="61">
                  <c:v>2005.25</c:v>
                </c:pt>
                <c:pt idx="62">
                  <c:v>2005.5</c:v>
                </c:pt>
                <c:pt idx="63">
                  <c:v>2005.75</c:v>
                </c:pt>
                <c:pt idx="64">
                  <c:v>2006</c:v>
                </c:pt>
                <c:pt idx="65">
                  <c:v>2006.25</c:v>
                </c:pt>
                <c:pt idx="66">
                  <c:v>2006.5</c:v>
                </c:pt>
                <c:pt idx="67">
                  <c:v>2006.75</c:v>
                </c:pt>
                <c:pt idx="68">
                  <c:v>2007</c:v>
                </c:pt>
                <c:pt idx="69">
                  <c:v>2007.25</c:v>
                </c:pt>
                <c:pt idx="70">
                  <c:v>2007.5</c:v>
                </c:pt>
                <c:pt idx="71">
                  <c:v>2007.75</c:v>
                </c:pt>
                <c:pt idx="72">
                  <c:v>2008</c:v>
                </c:pt>
                <c:pt idx="73">
                  <c:v>2008.25</c:v>
                </c:pt>
                <c:pt idx="74">
                  <c:v>2008.5</c:v>
                </c:pt>
                <c:pt idx="75">
                  <c:v>2008.75</c:v>
                </c:pt>
                <c:pt idx="76">
                  <c:v>2009</c:v>
                </c:pt>
                <c:pt idx="77">
                  <c:v>2009.25</c:v>
                </c:pt>
                <c:pt idx="78">
                  <c:v>2009.5</c:v>
                </c:pt>
                <c:pt idx="79">
                  <c:v>2009.75</c:v>
                </c:pt>
                <c:pt idx="80">
                  <c:v>2010</c:v>
                </c:pt>
                <c:pt idx="81">
                  <c:v>2010.25</c:v>
                </c:pt>
                <c:pt idx="82">
                  <c:v>2010.5</c:v>
                </c:pt>
                <c:pt idx="83">
                  <c:v>2010.75</c:v>
                </c:pt>
                <c:pt idx="84">
                  <c:v>2011</c:v>
                </c:pt>
                <c:pt idx="85">
                  <c:v>2011.25</c:v>
                </c:pt>
                <c:pt idx="86">
                  <c:v>2011.5</c:v>
                </c:pt>
                <c:pt idx="87">
                  <c:v>2011.75</c:v>
                </c:pt>
                <c:pt idx="88">
                  <c:v>2012</c:v>
                </c:pt>
                <c:pt idx="89">
                  <c:v>2012.25</c:v>
                </c:pt>
                <c:pt idx="90">
                  <c:v>2012.5</c:v>
                </c:pt>
                <c:pt idx="91">
                  <c:v>2012.75</c:v>
                </c:pt>
                <c:pt idx="92">
                  <c:v>2013</c:v>
                </c:pt>
                <c:pt idx="93">
                  <c:v>2013.25</c:v>
                </c:pt>
                <c:pt idx="94">
                  <c:v>2013.5</c:v>
                </c:pt>
                <c:pt idx="95">
                  <c:v>2013.75</c:v>
                </c:pt>
                <c:pt idx="96">
                  <c:v>2014</c:v>
                </c:pt>
                <c:pt idx="97">
                  <c:v>2014.25</c:v>
                </c:pt>
                <c:pt idx="98">
                  <c:v>2014.5</c:v>
                </c:pt>
                <c:pt idx="99">
                  <c:v>2014.75</c:v>
                </c:pt>
                <c:pt idx="100">
                  <c:v>2015</c:v>
                </c:pt>
                <c:pt idx="101">
                  <c:v>2015.25</c:v>
                </c:pt>
                <c:pt idx="102">
                  <c:v>2015.5</c:v>
                </c:pt>
                <c:pt idx="103">
                  <c:v>2015.75</c:v>
                </c:pt>
                <c:pt idx="104">
                  <c:v>2016</c:v>
                </c:pt>
                <c:pt idx="105">
                  <c:v>2016.25</c:v>
                </c:pt>
                <c:pt idx="106">
                  <c:v>2016.5</c:v>
                </c:pt>
                <c:pt idx="107">
                  <c:v>2016.75</c:v>
                </c:pt>
                <c:pt idx="108">
                  <c:v>2017</c:v>
                </c:pt>
                <c:pt idx="109">
                  <c:v>2017.25</c:v>
                </c:pt>
                <c:pt idx="110">
                  <c:v>2017.5</c:v>
                </c:pt>
                <c:pt idx="111">
                  <c:v>2017.75</c:v>
                </c:pt>
                <c:pt idx="112">
                  <c:v>2018</c:v>
                </c:pt>
                <c:pt idx="113">
                  <c:v>2018.25</c:v>
                </c:pt>
                <c:pt idx="114">
                  <c:v>2018.5</c:v>
                </c:pt>
                <c:pt idx="115">
                  <c:v>2018.75</c:v>
                </c:pt>
                <c:pt idx="116">
                  <c:v>2019</c:v>
                </c:pt>
                <c:pt idx="117">
                  <c:v>2019.25</c:v>
                </c:pt>
                <c:pt idx="118">
                  <c:v>2019.5</c:v>
                </c:pt>
                <c:pt idx="119">
                  <c:v>2019.75</c:v>
                </c:pt>
                <c:pt idx="120">
                  <c:v>2020</c:v>
                </c:pt>
                <c:pt idx="121">
                  <c:v>2020.25</c:v>
                </c:pt>
                <c:pt idx="122">
                  <c:v>2020.5</c:v>
                </c:pt>
                <c:pt idx="123">
                  <c:v>2020.75</c:v>
                </c:pt>
                <c:pt idx="124">
                  <c:v>2021</c:v>
                </c:pt>
                <c:pt idx="125">
                  <c:v>2021.25</c:v>
                </c:pt>
                <c:pt idx="126">
                  <c:v>2021.5</c:v>
                </c:pt>
                <c:pt idx="127">
                  <c:v>2021.75</c:v>
                </c:pt>
                <c:pt idx="128">
                  <c:v>2022</c:v>
                </c:pt>
                <c:pt idx="129">
                  <c:v>2022.25</c:v>
                </c:pt>
                <c:pt idx="130">
                  <c:v>2022.5</c:v>
                </c:pt>
                <c:pt idx="131">
                  <c:v>2022.75</c:v>
                </c:pt>
                <c:pt idx="132">
                  <c:v>2023</c:v>
                </c:pt>
                <c:pt idx="133">
                  <c:v>2023.25</c:v>
                </c:pt>
                <c:pt idx="134">
                  <c:v>2023.5</c:v>
                </c:pt>
                <c:pt idx="135">
                  <c:v>2023.75</c:v>
                </c:pt>
                <c:pt idx="136">
                  <c:v>2024</c:v>
                </c:pt>
                <c:pt idx="137">
                  <c:v>2024.25</c:v>
                </c:pt>
                <c:pt idx="138">
                  <c:v>2024.5</c:v>
                </c:pt>
                <c:pt idx="139">
                  <c:v>2024.75</c:v>
                </c:pt>
                <c:pt idx="140">
                  <c:v>2025</c:v>
                </c:pt>
                <c:pt idx="141">
                  <c:v>2025.25</c:v>
                </c:pt>
                <c:pt idx="142">
                  <c:v>2025.5</c:v>
                </c:pt>
                <c:pt idx="143">
                  <c:v>2025.75</c:v>
                </c:pt>
                <c:pt idx="144">
                  <c:v>2026</c:v>
                </c:pt>
                <c:pt idx="145">
                  <c:v>2026.25</c:v>
                </c:pt>
                <c:pt idx="146">
                  <c:v>2026.5</c:v>
                </c:pt>
                <c:pt idx="147">
                  <c:v>2026.75</c:v>
                </c:pt>
                <c:pt idx="148">
                  <c:v>2027</c:v>
                </c:pt>
                <c:pt idx="149">
                  <c:v>2027.25</c:v>
                </c:pt>
                <c:pt idx="150">
                  <c:v>2027.5</c:v>
                </c:pt>
                <c:pt idx="151">
                  <c:v>2027.75</c:v>
                </c:pt>
                <c:pt idx="152">
                  <c:v>2028</c:v>
                </c:pt>
                <c:pt idx="153">
                  <c:v>2028.25</c:v>
                </c:pt>
                <c:pt idx="154">
                  <c:v>2028.5</c:v>
                </c:pt>
                <c:pt idx="155">
                  <c:v>2028.75</c:v>
                </c:pt>
                <c:pt idx="156">
                  <c:v>2029</c:v>
                </c:pt>
                <c:pt idx="157">
                  <c:v>2029.25</c:v>
                </c:pt>
                <c:pt idx="158">
                  <c:v>2029.5</c:v>
                </c:pt>
                <c:pt idx="159">
                  <c:v>2029.75</c:v>
                </c:pt>
                <c:pt idx="160">
                  <c:v>2030</c:v>
                </c:pt>
                <c:pt idx="161">
                  <c:v>2030.25</c:v>
                </c:pt>
                <c:pt idx="162">
                  <c:v>2030.5</c:v>
                </c:pt>
                <c:pt idx="163">
                  <c:v>2030.75</c:v>
                </c:pt>
                <c:pt idx="164">
                  <c:v>2031</c:v>
                </c:pt>
                <c:pt idx="165">
                  <c:v>2031.25</c:v>
                </c:pt>
                <c:pt idx="166">
                  <c:v>2031.5</c:v>
                </c:pt>
                <c:pt idx="167">
                  <c:v>2031.75</c:v>
                </c:pt>
                <c:pt idx="168">
                  <c:v>2032</c:v>
                </c:pt>
                <c:pt idx="169">
                  <c:v>2032.25</c:v>
                </c:pt>
                <c:pt idx="170">
                  <c:v>2032.5</c:v>
                </c:pt>
                <c:pt idx="171">
                  <c:v>2032.75</c:v>
                </c:pt>
                <c:pt idx="172">
                  <c:v>2033</c:v>
                </c:pt>
                <c:pt idx="173">
                  <c:v>2033.25</c:v>
                </c:pt>
                <c:pt idx="174">
                  <c:v>2033.5</c:v>
                </c:pt>
                <c:pt idx="175">
                  <c:v>2033.75</c:v>
                </c:pt>
                <c:pt idx="176">
                  <c:v>2034</c:v>
                </c:pt>
                <c:pt idx="177">
                  <c:v>2034.25</c:v>
                </c:pt>
                <c:pt idx="178">
                  <c:v>2034.5</c:v>
                </c:pt>
                <c:pt idx="179">
                  <c:v>2034.75</c:v>
                </c:pt>
                <c:pt idx="180">
                  <c:v>2035</c:v>
                </c:pt>
                <c:pt idx="181">
                  <c:v>2035.25</c:v>
                </c:pt>
                <c:pt idx="182">
                  <c:v>2035.5</c:v>
                </c:pt>
                <c:pt idx="183">
                  <c:v>2035.75</c:v>
                </c:pt>
                <c:pt idx="184">
                  <c:v>2036</c:v>
                </c:pt>
                <c:pt idx="185">
                  <c:v>2036.25</c:v>
                </c:pt>
                <c:pt idx="186">
                  <c:v>2036.5</c:v>
                </c:pt>
                <c:pt idx="187">
                  <c:v>2036.75</c:v>
                </c:pt>
                <c:pt idx="188">
                  <c:v>2037</c:v>
                </c:pt>
                <c:pt idx="189">
                  <c:v>2037.25</c:v>
                </c:pt>
                <c:pt idx="190">
                  <c:v>2037.5</c:v>
                </c:pt>
                <c:pt idx="191">
                  <c:v>2037.75</c:v>
                </c:pt>
                <c:pt idx="192">
                  <c:v>2038</c:v>
                </c:pt>
                <c:pt idx="193">
                  <c:v>2038.25</c:v>
                </c:pt>
                <c:pt idx="194">
                  <c:v>2038.5</c:v>
                </c:pt>
                <c:pt idx="195">
                  <c:v>2038.75</c:v>
                </c:pt>
                <c:pt idx="196">
                  <c:v>2039</c:v>
                </c:pt>
                <c:pt idx="197">
                  <c:v>2039.25</c:v>
                </c:pt>
                <c:pt idx="198">
                  <c:v>2039.5</c:v>
                </c:pt>
                <c:pt idx="199">
                  <c:v>2039.75</c:v>
                </c:pt>
                <c:pt idx="200">
                  <c:v>2040</c:v>
                </c:pt>
                <c:pt idx="201">
                  <c:v>2040.25</c:v>
                </c:pt>
                <c:pt idx="202">
                  <c:v>2040.5</c:v>
                </c:pt>
                <c:pt idx="203">
                  <c:v>2040.75</c:v>
                </c:pt>
                <c:pt idx="204">
                  <c:v>2041</c:v>
                </c:pt>
                <c:pt idx="205">
                  <c:v>2041.25</c:v>
                </c:pt>
                <c:pt idx="206">
                  <c:v>2041.5</c:v>
                </c:pt>
                <c:pt idx="207">
                  <c:v>2041.75</c:v>
                </c:pt>
                <c:pt idx="208">
                  <c:v>2042</c:v>
                </c:pt>
                <c:pt idx="209">
                  <c:v>2042.25</c:v>
                </c:pt>
                <c:pt idx="210">
                  <c:v>2042.5</c:v>
                </c:pt>
                <c:pt idx="211">
                  <c:v>2042.75</c:v>
                </c:pt>
                <c:pt idx="212">
                  <c:v>2043</c:v>
                </c:pt>
                <c:pt idx="213">
                  <c:v>2043.25</c:v>
                </c:pt>
                <c:pt idx="214">
                  <c:v>2043.5</c:v>
                </c:pt>
                <c:pt idx="215">
                  <c:v>2043.75</c:v>
                </c:pt>
                <c:pt idx="216">
                  <c:v>2044</c:v>
                </c:pt>
                <c:pt idx="217">
                  <c:v>2044.25</c:v>
                </c:pt>
                <c:pt idx="218">
                  <c:v>2044.5</c:v>
                </c:pt>
                <c:pt idx="219">
                  <c:v>2044.75</c:v>
                </c:pt>
                <c:pt idx="220">
                  <c:v>2045</c:v>
                </c:pt>
                <c:pt idx="221">
                  <c:v>2045.25</c:v>
                </c:pt>
                <c:pt idx="222">
                  <c:v>2045.5</c:v>
                </c:pt>
                <c:pt idx="223">
                  <c:v>2045.75</c:v>
                </c:pt>
                <c:pt idx="224">
                  <c:v>2046</c:v>
                </c:pt>
                <c:pt idx="225">
                  <c:v>2046.25</c:v>
                </c:pt>
                <c:pt idx="226">
                  <c:v>2046.5</c:v>
                </c:pt>
                <c:pt idx="227">
                  <c:v>2046.75</c:v>
                </c:pt>
                <c:pt idx="228">
                  <c:v>2047</c:v>
                </c:pt>
                <c:pt idx="229">
                  <c:v>2047.25</c:v>
                </c:pt>
                <c:pt idx="230">
                  <c:v>2047.5</c:v>
                </c:pt>
                <c:pt idx="231">
                  <c:v>2047.75</c:v>
                </c:pt>
                <c:pt idx="232">
                  <c:v>2048</c:v>
                </c:pt>
                <c:pt idx="233">
                  <c:v>2048.25</c:v>
                </c:pt>
                <c:pt idx="234">
                  <c:v>2048.5</c:v>
                </c:pt>
                <c:pt idx="235">
                  <c:v>2048.75</c:v>
                </c:pt>
                <c:pt idx="236">
                  <c:v>2049</c:v>
                </c:pt>
                <c:pt idx="237">
                  <c:v>2049.25</c:v>
                </c:pt>
                <c:pt idx="238">
                  <c:v>2049.5</c:v>
                </c:pt>
                <c:pt idx="239">
                  <c:v>2049.75</c:v>
                </c:pt>
                <c:pt idx="240">
                  <c:v>2050</c:v>
                </c:pt>
              </c:numCache>
            </c:numRef>
          </c:cat>
          <c:val>
            <c:numRef>
              <c:f>'STEO Elec Pricing - Seasonal'!$C$2:$C$242</c:f>
              <c:numCache>
                <c:formatCode>0.0000</c:formatCode>
                <c:ptCount val="241"/>
                <c:pt idx="0">
                  <c:v>3.97</c:v>
                </c:pt>
                <c:pt idx="1">
                  <c:v>4.09</c:v>
                </c:pt>
                <c:pt idx="2">
                  <c:v>4.3</c:v>
                </c:pt>
                <c:pt idx="3">
                  <c:v>4.03</c:v>
                </c:pt>
                <c:pt idx="4">
                  <c:v>4.0599999999999996</c:v>
                </c:pt>
                <c:pt idx="5">
                  <c:v>4.1399999999999997</c:v>
                </c:pt>
                <c:pt idx="6">
                  <c:v>4.34</c:v>
                </c:pt>
                <c:pt idx="7">
                  <c:v>4.12</c:v>
                </c:pt>
                <c:pt idx="8">
                  <c:v>4.04</c:v>
                </c:pt>
                <c:pt idx="9">
                  <c:v>4.13</c:v>
                </c:pt>
                <c:pt idx="10">
                  <c:v>4.47</c:v>
                </c:pt>
                <c:pt idx="11">
                  <c:v>4.17</c:v>
                </c:pt>
                <c:pt idx="12">
                  <c:v>4.1900000000000004</c:v>
                </c:pt>
                <c:pt idx="13">
                  <c:v>4.2300000000000004</c:v>
                </c:pt>
                <c:pt idx="14">
                  <c:v>4.5599999999999996</c:v>
                </c:pt>
                <c:pt idx="15">
                  <c:v>4.2</c:v>
                </c:pt>
                <c:pt idx="16">
                  <c:v>4.16</c:v>
                </c:pt>
                <c:pt idx="17">
                  <c:v>4.2699999999999996</c:v>
                </c:pt>
                <c:pt idx="18">
                  <c:v>4.54</c:v>
                </c:pt>
                <c:pt idx="19">
                  <c:v>4.18</c:v>
                </c:pt>
                <c:pt idx="20">
                  <c:v>4.12</c:v>
                </c:pt>
                <c:pt idx="21">
                  <c:v>4.2</c:v>
                </c:pt>
                <c:pt idx="22">
                  <c:v>4.42</c:v>
                </c:pt>
                <c:pt idx="23">
                  <c:v>4.05</c:v>
                </c:pt>
                <c:pt idx="24">
                  <c:v>3.94</c:v>
                </c:pt>
                <c:pt idx="25">
                  <c:v>4.1500000000000004</c:v>
                </c:pt>
                <c:pt idx="26">
                  <c:v>4.3899999999999997</c:v>
                </c:pt>
                <c:pt idx="27">
                  <c:v>3.94</c:v>
                </c:pt>
                <c:pt idx="28">
                  <c:v>3.9</c:v>
                </c:pt>
                <c:pt idx="29">
                  <c:v>4.08</c:v>
                </c:pt>
                <c:pt idx="30">
                  <c:v>4.3</c:v>
                </c:pt>
                <c:pt idx="31">
                  <c:v>3.89</c:v>
                </c:pt>
                <c:pt idx="32">
                  <c:v>3.83</c:v>
                </c:pt>
                <c:pt idx="33">
                  <c:v>4.04</c:v>
                </c:pt>
                <c:pt idx="34">
                  <c:v>4.2699999999999996</c:v>
                </c:pt>
                <c:pt idx="35">
                  <c:v>3.99</c:v>
                </c:pt>
                <c:pt idx="36">
                  <c:v>3.76</c:v>
                </c:pt>
                <c:pt idx="37">
                  <c:v>4.0199999999999996</c:v>
                </c:pt>
                <c:pt idx="38">
                  <c:v>4.25</c:v>
                </c:pt>
                <c:pt idx="39">
                  <c:v>3.76</c:v>
                </c:pt>
                <c:pt idx="40">
                  <c:v>3.81</c:v>
                </c:pt>
                <c:pt idx="41">
                  <c:v>4.0599999999999996</c:v>
                </c:pt>
                <c:pt idx="42">
                  <c:v>4.59</c:v>
                </c:pt>
                <c:pt idx="43">
                  <c:v>4.3899999999999997</c:v>
                </c:pt>
                <c:pt idx="44">
                  <c:v>4.49</c:v>
                </c:pt>
                <c:pt idx="45">
                  <c:v>5.0599999999999996</c:v>
                </c:pt>
                <c:pt idx="46">
                  <c:v>5.15</c:v>
                </c:pt>
                <c:pt idx="47">
                  <c:v>4.6500000000000004</c:v>
                </c:pt>
                <c:pt idx="48">
                  <c:v>4.49</c:v>
                </c:pt>
                <c:pt idx="49">
                  <c:v>4.88</c:v>
                </c:pt>
                <c:pt idx="50">
                  <c:v>5.28</c:v>
                </c:pt>
                <c:pt idx="51">
                  <c:v>4.7</c:v>
                </c:pt>
                <c:pt idx="52">
                  <c:v>4.74</c:v>
                </c:pt>
                <c:pt idx="53">
                  <c:v>5.03</c:v>
                </c:pt>
                <c:pt idx="54">
                  <c:v>5.45</c:v>
                </c:pt>
                <c:pt idx="55">
                  <c:v>4.76</c:v>
                </c:pt>
                <c:pt idx="56">
                  <c:v>4.66</c:v>
                </c:pt>
                <c:pt idx="57">
                  <c:v>5.09</c:v>
                </c:pt>
                <c:pt idx="58">
                  <c:v>5.46</c:v>
                </c:pt>
                <c:pt idx="59">
                  <c:v>4.93</c:v>
                </c:pt>
                <c:pt idx="60">
                  <c:v>4.8600000000000003</c:v>
                </c:pt>
                <c:pt idx="61">
                  <c:v>5.19</c:v>
                </c:pt>
                <c:pt idx="62">
                  <c:v>5.67</c:v>
                </c:pt>
                <c:pt idx="63">
                  <c:v>5.41</c:v>
                </c:pt>
                <c:pt idx="64">
                  <c:v>5.29</c:v>
                </c:pt>
                <c:pt idx="65">
                  <c:v>5.46</c:v>
                </c:pt>
                <c:pt idx="66">
                  <c:v>5.85</c:v>
                </c:pt>
                <c:pt idx="67">
                  <c:v>5.36</c:v>
                </c:pt>
                <c:pt idx="68">
                  <c:v>5.33</c:v>
                </c:pt>
                <c:pt idx="69">
                  <c:v>5.58</c:v>
                </c:pt>
                <c:pt idx="70">
                  <c:v>6.16</c:v>
                </c:pt>
                <c:pt idx="71">
                  <c:v>5.56</c:v>
                </c:pt>
                <c:pt idx="72">
                  <c:v>5.57</c:v>
                </c:pt>
                <c:pt idx="73">
                  <c:v>6.11</c:v>
                </c:pt>
                <c:pt idx="74">
                  <c:v>6.69</c:v>
                </c:pt>
                <c:pt idx="75">
                  <c:v>5.73</c:v>
                </c:pt>
                <c:pt idx="76">
                  <c:v>5.6</c:v>
                </c:pt>
                <c:pt idx="77">
                  <c:v>6.02</c:v>
                </c:pt>
                <c:pt idx="78">
                  <c:v>6.84</c:v>
                </c:pt>
                <c:pt idx="79">
                  <c:v>5.78</c:v>
                </c:pt>
                <c:pt idx="80">
                  <c:v>5.7</c:v>
                </c:pt>
                <c:pt idx="81">
                  <c:v>6.17</c:v>
                </c:pt>
                <c:pt idx="82">
                  <c:v>6.87</c:v>
                </c:pt>
                <c:pt idx="83">
                  <c:v>5.65</c:v>
                </c:pt>
                <c:pt idx="84">
                  <c:v>5.56</c:v>
                </c:pt>
                <c:pt idx="85">
                  <c:v>6.05</c:v>
                </c:pt>
                <c:pt idx="86">
                  <c:v>6.83</c:v>
                </c:pt>
                <c:pt idx="87">
                  <c:v>5.77</c:v>
                </c:pt>
                <c:pt idx="88">
                  <c:v>5.64</c:v>
                </c:pt>
                <c:pt idx="89">
                  <c:v>6.15</c:v>
                </c:pt>
                <c:pt idx="90">
                  <c:v>6.87</c:v>
                </c:pt>
                <c:pt idx="91">
                  <c:v>5.93</c:v>
                </c:pt>
                <c:pt idx="92">
                  <c:v>5.91</c:v>
                </c:pt>
                <c:pt idx="93">
                  <c:v>6.45</c:v>
                </c:pt>
                <c:pt idx="94">
                  <c:v>7.2</c:v>
                </c:pt>
                <c:pt idx="95">
                  <c:v>6.22</c:v>
                </c:pt>
                <c:pt idx="96">
                  <c:v>6.21</c:v>
                </c:pt>
                <c:pt idx="97">
                  <c:v>6.69</c:v>
                </c:pt>
                <c:pt idx="98">
                  <c:v>7.37</c:v>
                </c:pt>
                <c:pt idx="99">
                  <c:v>6.3</c:v>
                </c:pt>
                <c:pt idx="100">
                  <c:v>6.24</c:v>
                </c:pt>
                <c:pt idx="101">
                  <c:v>6.71</c:v>
                </c:pt>
                <c:pt idx="102">
                  <c:v>7.24</c:v>
                </c:pt>
                <c:pt idx="103">
                  <c:v>6.07</c:v>
                </c:pt>
                <c:pt idx="104">
                  <c:v>5.88</c:v>
                </c:pt>
                <c:pt idx="105">
                  <c:v>6.32</c:v>
                </c:pt>
                <c:pt idx="106">
                  <c:v>7.07</c:v>
                </c:pt>
                <c:pt idx="107">
                  <c:v>6.12</c:v>
                </c:pt>
                <c:pt idx="108">
                  <c:v>6.13</c:v>
                </c:pt>
                <c:pt idx="109">
                  <c:v>6.6</c:v>
                </c:pt>
                <c:pt idx="110">
                  <c:v>7.18</c:v>
                </c:pt>
                <c:pt idx="111">
                  <c:v>6.18</c:v>
                </c:pt>
                <c:pt idx="112">
                  <c:v>6.14</c:v>
                </c:pt>
                <c:pt idx="113">
                  <c:v>6.5</c:v>
                </c:pt>
                <c:pt idx="114">
                  <c:v>6.98</c:v>
                </c:pt>
                <c:pt idx="115">
                  <c:v>6.09</c:v>
                </c:pt>
                <c:pt idx="116">
                  <c:v>6.17</c:v>
                </c:pt>
                <c:pt idx="117">
                  <c:v>6.3</c:v>
                </c:pt>
                <c:pt idx="118">
                  <c:v>6.83</c:v>
                </c:pt>
                <c:pt idx="119">
                  <c:v>5.95</c:v>
                </c:pt>
                <c:pt idx="120">
                  <c:v>5.73</c:v>
                </c:pt>
                <c:pt idx="121">
                  <c:v>6.15</c:v>
                </c:pt>
                <c:pt idx="122">
                  <c:v>6.91</c:v>
                </c:pt>
                <c:pt idx="123">
                  <c:v>5.94</c:v>
                </c:pt>
                <c:pt idx="124">
                  <c:v>5.98</c:v>
                </c:pt>
                <c:pt idx="125">
                  <c:v>6.37</c:v>
                </c:pt>
                <c:pt idx="126">
                  <c:v>6.87</c:v>
                </c:pt>
                <c:pt idx="127">
                  <c:v>5.96</c:v>
                </c:pt>
                <c:pt idx="128">
                  <c:v>6</c:v>
                </c:pt>
                <c:pt idx="129">
                  <c:v>6.39</c:v>
                </c:pt>
                <c:pt idx="130">
                  <c:v>6.92</c:v>
                </c:pt>
                <c:pt idx="131">
                  <c:v>6</c:v>
                </c:pt>
                <c:pt idx="132">
                  <c:v>5.9984293803912649</c:v>
                </c:pt>
                <c:pt idx="133">
                  <c:v>6.3641820249456789</c:v>
                </c:pt>
                <c:pt idx="134">
                  <c:v>6.9689024470473635</c:v>
                </c:pt>
                <c:pt idx="135">
                  <c:v>6.091089397238207</c:v>
                </c:pt>
                <c:pt idx="136">
                  <c:v>6.0894623954832898</c:v>
                </c:pt>
                <c:pt idx="137">
                  <c:v>6.4552150400377046</c:v>
                </c:pt>
                <c:pt idx="138">
                  <c:v>7.0599354621393893</c:v>
                </c:pt>
                <c:pt idx="139">
                  <c:v>6.1821224123302319</c:v>
                </c:pt>
                <c:pt idx="140">
                  <c:v>6.1804954105753156</c:v>
                </c:pt>
                <c:pt idx="141">
                  <c:v>6.5462480551297304</c:v>
                </c:pt>
                <c:pt idx="142">
                  <c:v>7.1509684772314142</c:v>
                </c:pt>
                <c:pt idx="143">
                  <c:v>6.2731554274222576</c:v>
                </c:pt>
                <c:pt idx="144">
                  <c:v>6.2715284256673414</c:v>
                </c:pt>
                <c:pt idx="145">
                  <c:v>6.6372810702217553</c:v>
                </c:pt>
                <c:pt idx="146">
                  <c:v>7.2420014923234399</c:v>
                </c:pt>
                <c:pt idx="147">
                  <c:v>6.3641884425142834</c:v>
                </c:pt>
                <c:pt idx="148">
                  <c:v>6.3625614407593662</c:v>
                </c:pt>
                <c:pt idx="149">
                  <c:v>6.7283140853137811</c:v>
                </c:pt>
                <c:pt idx="150">
                  <c:v>7.3330345074154657</c:v>
                </c:pt>
                <c:pt idx="151">
                  <c:v>6.4552214576063083</c:v>
                </c:pt>
                <c:pt idx="152">
                  <c:v>6.453594455851392</c:v>
                </c:pt>
                <c:pt idx="153">
                  <c:v>6.8193471004058068</c:v>
                </c:pt>
                <c:pt idx="154">
                  <c:v>7.4240675225074906</c:v>
                </c:pt>
                <c:pt idx="155">
                  <c:v>6.546254472698334</c:v>
                </c:pt>
                <c:pt idx="156">
                  <c:v>6.5446274709434169</c:v>
                </c:pt>
                <c:pt idx="157">
                  <c:v>6.9103801154978317</c:v>
                </c:pt>
                <c:pt idx="158">
                  <c:v>7.5151005375995164</c:v>
                </c:pt>
                <c:pt idx="159">
                  <c:v>6.6372874877903589</c:v>
                </c:pt>
                <c:pt idx="160">
                  <c:v>6.6356604860354427</c:v>
                </c:pt>
                <c:pt idx="161">
                  <c:v>7.0014131305898575</c:v>
                </c:pt>
                <c:pt idx="162">
                  <c:v>7.6061335526915412</c:v>
                </c:pt>
                <c:pt idx="163">
                  <c:v>6.7283205028823847</c:v>
                </c:pt>
                <c:pt idx="164">
                  <c:v>6.7266935011274684</c:v>
                </c:pt>
                <c:pt idx="165">
                  <c:v>7.0924461456818824</c:v>
                </c:pt>
                <c:pt idx="166">
                  <c:v>7.697166567783567</c:v>
                </c:pt>
                <c:pt idx="167">
                  <c:v>6.8193535179744105</c:v>
                </c:pt>
                <c:pt idx="168">
                  <c:v>6.8177265162194933</c:v>
                </c:pt>
                <c:pt idx="169">
                  <c:v>7.1834791607739081</c:v>
                </c:pt>
                <c:pt idx="170">
                  <c:v>7.7881995828755928</c:v>
                </c:pt>
                <c:pt idx="171">
                  <c:v>6.9103865330664354</c:v>
                </c:pt>
                <c:pt idx="172">
                  <c:v>6.9087595313115191</c:v>
                </c:pt>
                <c:pt idx="173">
                  <c:v>7.274512175865933</c:v>
                </c:pt>
                <c:pt idx="174">
                  <c:v>7.8792325979676177</c:v>
                </c:pt>
                <c:pt idx="175">
                  <c:v>7.0014195481584611</c:v>
                </c:pt>
                <c:pt idx="176">
                  <c:v>6.999792546403544</c:v>
                </c:pt>
                <c:pt idx="177">
                  <c:v>7.3655451909579588</c:v>
                </c:pt>
                <c:pt idx="178">
                  <c:v>7.9702656130596434</c:v>
                </c:pt>
                <c:pt idx="179">
                  <c:v>7.092452563250486</c:v>
                </c:pt>
                <c:pt idx="180">
                  <c:v>7.0908255614955698</c:v>
                </c:pt>
                <c:pt idx="181">
                  <c:v>7.4565782060499846</c:v>
                </c:pt>
                <c:pt idx="182">
                  <c:v>8.0612986281516683</c:v>
                </c:pt>
                <c:pt idx="183">
                  <c:v>7.1834855783425118</c:v>
                </c:pt>
                <c:pt idx="184">
                  <c:v>7.1818585765875955</c:v>
                </c:pt>
                <c:pt idx="185">
                  <c:v>7.5476112211420094</c:v>
                </c:pt>
                <c:pt idx="186">
                  <c:v>8.152331643243695</c:v>
                </c:pt>
                <c:pt idx="187">
                  <c:v>7.2745185934345376</c:v>
                </c:pt>
                <c:pt idx="188">
                  <c:v>7.2728915916796204</c:v>
                </c:pt>
                <c:pt idx="189">
                  <c:v>7.6386442362340352</c:v>
                </c:pt>
                <c:pt idx="190">
                  <c:v>8.2433646583357199</c:v>
                </c:pt>
                <c:pt idx="191">
                  <c:v>7.3655516085265624</c:v>
                </c:pt>
                <c:pt idx="192">
                  <c:v>7.3639246067716462</c:v>
                </c:pt>
                <c:pt idx="193">
                  <c:v>7.729677251326061</c:v>
                </c:pt>
                <c:pt idx="194">
                  <c:v>8.3343976734277447</c:v>
                </c:pt>
                <c:pt idx="195">
                  <c:v>7.4565846236185882</c:v>
                </c:pt>
                <c:pt idx="196">
                  <c:v>7.4549576218636719</c:v>
                </c:pt>
                <c:pt idx="197">
                  <c:v>7.8207102664180859</c:v>
                </c:pt>
                <c:pt idx="198">
                  <c:v>8.4254306885197714</c:v>
                </c:pt>
                <c:pt idx="199">
                  <c:v>7.547617638710614</c:v>
                </c:pt>
                <c:pt idx="200">
                  <c:v>7.5459906369556968</c:v>
                </c:pt>
                <c:pt idx="201">
                  <c:v>7.9117432815101116</c:v>
                </c:pt>
                <c:pt idx="202">
                  <c:v>8.5164637036117963</c:v>
                </c:pt>
                <c:pt idx="203">
                  <c:v>7.6386506538026389</c:v>
                </c:pt>
                <c:pt idx="204">
                  <c:v>7.6370236520477226</c:v>
                </c:pt>
                <c:pt idx="205">
                  <c:v>8.0027762966021374</c:v>
                </c:pt>
                <c:pt idx="206">
                  <c:v>8.6074967187038212</c:v>
                </c:pt>
                <c:pt idx="207">
                  <c:v>7.7296836688946637</c:v>
                </c:pt>
                <c:pt idx="208">
                  <c:v>7.7280566671397484</c:v>
                </c:pt>
                <c:pt idx="209">
                  <c:v>8.0938093116941623</c:v>
                </c:pt>
                <c:pt idx="210">
                  <c:v>8.698529733795846</c:v>
                </c:pt>
                <c:pt idx="211">
                  <c:v>7.8207166839866904</c:v>
                </c:pt>
                <c:pt idx="212">
                  <c:v>7.8190896822317733</c:v>
                </c:pt>
                <c:pt idx="213">
                  <c:v>8.1848423267861872</c:v>
                </c:pt>
                <c:pt idx="214">
                  <c:v>8.7895627488878727</c:v>
                </c:pt>
                <c:pt idx="215">
                  <c:v>7.9117496990787153</c:v>
                </c:pt>
                <c:pt idx="216">
                  <c:v>7.9101226973237981</c:v>
                </c:pt>
                <c:pt idx="217">
                  <c:v>8.2758753418782138</c:v>
                </c:pt>
                <c:pt idx="218">
                  <c:v>8.8805957639798976</c:v>
                </c:pt>
                <c:pt idx="219">
                  <c:v>8.0027827141707402</c:v>
                </c:pt>
                <c:pt idx="220">
                  <c:v>8.0011557124158248</c:v>
                </c:pt>
                <c:pt idx="221">
                  <c:v>8.3669083569702387</c:v>
                </c:pt>
                <c:pt idx="222">
                  <c:v>8.9716287790719225</c:v>
                </c:pt>
                <c:pt idx="223">
                  <c:v>8.0938157292627668</c:v>
                </c:pt>
                <c:pt idx="224">
                  <c:v>8.0921887275078497</c:v>
                </c:pt>
                <c:pt idx="225">
                  <c:v>8.4579413720622636</c:v>
                </c:pt>
                <c:pt idx="226">
                  <c:v>9.0626617941639491</c:v>
                </c:pt>
                <c:pt idx="227">
                  <c:v>8.1848487443547917</c:v>
                </c:pt>
                <c:pt idx="228">
                  <c:v>8.1832217425998746</c:v>
                </c:pt>
                <c:pt idx="229">
                  <c:v>8.5489743871542903</c:v>
                </c:pt>
                <c:pt idx="230">
                  <c:v>9.153694809255974</c:v>
                </c:pt>
                <c:pt idx="231">
                  <c:v>8.2758817594468166</c:v>
                </c:pt>
                <c:pt idx="232">
                  <c:v>8.2742547576919012</c:v>
                </c:pt>
                <c:pt idx="233">
                  <c:v>8.6400074022463151</c:v>
                </c:pt>
                <c:pt idx="234">
                  <c:v>9.2447278243479989</c:v>
                </c:pt>
                <c:pt idx="235">
                  <c:v>8.3669147745388432</c:v>
                </c:pt>
                <c:pt idx="236">
                  <c:v>8.3652877727839261</c:v>
                </c:pt>
                <c:pt idx="237">
                  <c:v>8.73104041733834</c:v>
                </c:pt>
                <c:pt idx="238">
                  <c:v>9.3357608394400238</c:v>
                </c:pt>
                <c:pt idx="239">
                  <c:v>8.4579477896308681</c:v>
                </c:pt>
                <c:pt idx="240">
                  <c:v>8.456320787875951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3-4EAD-AB52-7C242F12A966}"/>
            </c:ext>
          </c:extLst>
        </c:ser>
        <c:ser>
          <c:idx val="0"/>
          <c:order val="3"/>
          <c:tx>
            <c:strRef>
              <c:f>'STEO Elec Pricing - Seasonal'!$B$1</c:f>
              <c:strCache>
                <c:ptCount val="1"/>
                <c:pt idx="0">
                  <c:v>Electricity Industrial Price: Mountain cents per kilowatthour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'STEO Elec Pricing - Seasonal'!$A$2:$A$242</c:f>
              <c:numCache>
                <c:formatCode>0.00</c:formatCode>
                <c:ptCount val="241"/>
                <c:pt idx="0">
                  <c:v>1990</c:v>
                </c:pt>
                <c:pt idx="1">
                  <c:v>1990.25</c:v>
                </c:pt>
                <c:pt idx="2">
                  <c:v>1990.5</c:v>
                </c:pt>
                <c:pt idx="3">
                  <c:v>1990.75</c:v>
                </c:pt>
                <c:pt idx="4">
                  <c:v>1991</c:v>
                </c:pt>
                <c:pt idx="5">
                  <c:v>1991.25</c:v>
                </c:pt>
                <c:pt idx="6">
                  <c:v>1991.5</c:v>
                </c:pt>
                <c:pt idx="7">
                  <c:v>1991.75</c:v>
                </c:pt>
                <c:pt idx="8">
                  <c:v>1992</c:v>
                </c:pt>
                <c:pt idx="9">
                  <c:v>1992.25</c:v>
                </c:pt>
                <c:pt idx="10">
                  <c:v>1992.5</c:v>
                </c:pt>
                <c:pt idx="11">
                  <c:v>1992.75</c:v>
                </c:pt>
                <c:pt idx="12">
                  <c:v>1993</c:v>
                </c:pt>
                <c:pt idx="13">
                  <c:v>1993.25</c:v>
                </c:pt>
                <c:pt idx="14">
                  <c:v>1993.5</c:v>
                </c:pt>
                <c:pt idx="15">
                  <c:v>1993.75</c:v>
                </c:pt>
                <c:pt idx="16">
                  <c:v>1994</c:v>
                </c:pt>
                <c:pt idx="17">
                  <c:v>1994.25</c:v>
                </c:pt>
                <c:pt idx="18">
                  <c:v>1994.5</c:v>
                </c:pt>
                <c:pt idx="19">
                  <c:v>1994.75</c:v>
                </c:pt>
                <c:pt idx="20">
                  <c:v>1995</c:v>
                </c:pt>
                <c:pt idx="21">
                  <c:v>1995.25</c:v>
                </c:pt>
                <c:pt idx="22">
                  <c:v>1995.5</c:v>
                </c:pt>
                <c:pt idx="23">
                  <c:v>1995.75</c:v>
                </c:pt>
                <c:pt idx="24">
                  <c:v>1996</c:v>
                </c:pt>
                <c:pt idx="25">
                  <c:v>1996.25</c:v>
                </c:pt>
                <c:pt idx="26">
                  <c:v>1996.5</c:v>
                </c:pt>
                <c:pt idx="27">
                  <c:v>1996.75</c:v>
                </c:pt>
                <c:pt idx="28">
                  <c:v>1997</c:v>
                </c:pt>
                <c:pt idx="29">
                  <c:v>1997.25</c:v>
                </c:pt>
                <c:pt idx="30">
                  <c:v>1997.5</c:v>
                </c:pt>
                <c:pt idx="31">
                  <c:v>1997.75</c:v>
                </c:pt>
                <c:pt idx="32">
                  <c:v>1998</c:v>
                </c:pt>
                <c:pt idx="33">
                  <c:v>1998.25</c:v>
                </c:pt>
                <c:pt idx="34">
                  <c:v>1998.5</c:v>
                </c:pt>
                <c:pt idx="35">
                  <c:v>1998.75</c:v>
                </c:pt>
                <c:pt idx="36">
                  <c:v>1999</c:v>
                </c:pt>
                <c:pt idx="37">
                  <c:v>1999.25</c:v>
                </c:pt>
                <c:pt idx="38">
                  <c:v>1999.5</c:v>
                </c:pt>
                <c:pt idx="39">
                  <c:v>1999.75</c:v>
                </c:pt>
                <c:pt idx="40">
                  <c:v>2000</c:v>
                </c:pt>
                <c:pt idx="41">
                  <c:v>2000.25</c:v>
                </c:pt>
                <c:pt idx="42">
                  <c:v>2000.5</c:v>
                </c:pt>
                <c:pt idx="43">
                  <c:v>2000.75</c:v>
                </c:pt>
                <c:pt idx="44">
                  <c:v>2001</c:v>
                </c:pt>
                <c:pt idx="45">
                  <c:v>2001.25</c:v>
                </c:pt>
                <c:pt idx="46">
                  <c:v>2001.5</c:v>
                </c:pt>
                <c:pt idx="47">
                  <c:v>2001.75</c:v>
                </c:pt>
                <c:pt idx="48">
                  <c:v>2002</c:v>
                </c:pt>
                <c:pt idx="49">
                  <c:v>2002.25</c:v>
                </c:pt>
                <c:pt idx="50">
                  <c:v>2002.5</c:v>
                </c:pt>
                <c:pt idx="51">
                  <c:v>2002.75</c:v>
                </c:pt>
                <c:pt idx="52">
                  <c:v>2003</c:v>
                </c:pt>
                <c:pt idx="53">
                  <c:v>2003.25</c:v>
                </c:pt>
                <c:pt idx="54">
                  <c:v>2003.5</c:v>
                </c:pt>
                <c:pt idx="55">
                  <c:v>2003.75</c:v>
                </c:pt>
                <c:pt idx="56">
                  <c:v>2004</c:v>
                </c:pt>
                <c:pt idx="57">
                  <c:v>2004.25</c:v>
                </c:pt>
                <c:pt idx="58">
                  <c:v>2004.5</c:v>
                </c:pt>
                <c:pt idx="59">
                  <c:v>2004.75</c:v>
                </c:pt>
                <c:pt idx="60">
                  <c:v>2005</c:v>
                </c:pt>
                <c:pt idx="61">
                  <c:v>2005.25</c:v>
                </c:pt>
                <c:pt idx="62">
                  <c:v>2005.5</c:v>
                </c:pt>
                <c:pt idx="63">
                  <c:v>2005.75</c:v>
                </c:pt>
                <c:pt idx="64">
                  <c:v>2006</c:v>
                </c:pt>
                <c:pt idx="65">
                  <c:v>2006.25</c:v>
                </c:pt>
                <c:pt idx="66">
                  <c:v>2006.5</c:v>
                </c:pt>
                <c:pt idx="67">
                  <c:v>2006.75</c:v>
                </c:pt>
                <c:pt idx="68">
                  <c:v>2007</c:v>
                </c:pt>
                <c:pt idx="69">
                  <c:v>2007.25</c:v>
                </c:pt>
                <c:pt idx="70">
                  <c:v>2007.5</c:v>
                </c:pt>
                <c:pt idx="71">
                  <c:v>2007.75</c:v>
                </c:pt>
                <c:pt idx="72">
                  <c:v>2008</c:v>
                </c:pt>
                <c:pt idx="73">
                  <c:v>2008.25</c:v>
                </c:pt>
                <c:pt idx="74">
                  <c:v>2008.5</c:v>
                </c:pt>
                <c:pt idx="75">
                  <c:v>2008.75</c:v>
                </c:pt>
                <c:pt idx="76">
                  <c:v>2009</c:v>
                </c:pt>
                <c:pt idx="77">
                  <c:v>2009.25</c:v>
                </c:pt>
                <c:pt idx="78">
                  <c:v>2009.5</c:v>
                </c:pt>
                <c:pt idx="79">
                  <c:v>2009.75</c:v>
                </c:pt>
                <c:pt idx="80">
                  <c:v>2010</c:v>
                </c:pt>
                <c:pt idx="81">
                  <c:v>2010.25</c:v>
                </c:pt>
                <c:pt idx="82">
                  <c:v>2010.5</c:v>
                </c:pt>
                <c:pt idx="83">
                  <c:v>2010.75</c:v>
                </c:pt>
                <c:pt idx="84">
                  <c:v>2011</c:v>
                </c:pt>
                <c:pt idx="85">
                  <c:v>2011.25</c:v>
                </c:pt>
                <c:pt idx="86">
                  <c:v>2011.5</c:v>
                </c:pt>
                <c:pt idx="87">
                  <c:v>2011.75</c:v>
                </c:pt>
                <c:pt idx="88">
                  <c:v>2012</c:v>
                </c:pt>
                <c:pt idx="89">
                  <c:v>2012.25</c:v>
                </c:pt>
                <c:pt idx="90">
                  <c:v>2012.5</c:v>
                </c:pt>
                <c:pt idx="91">
                  <c:v>2012.75</c:v>
                </c:pt>
                <c:pt idx="92">
                  <c:v>2013</c:v>
                </c:pt>
                <c:pt idx="93">
                  <c:v>2013.25</c:v>
                </c:pt>
                <c:pt idx="94">
                  <c:v>2013.5</c:v>
                </c:pt>
                <c:pt idx="95">
                  <c:v>2013.75</c:v>
                </c:pt>
                <c:pt idx="96">
                  <c:v>2014</c:v>
                </c:pt>
                <c:pt idx="97">
                  <c:v>2014.25</c:v>
                </c:pt>
                <c:pt idx="98">
                  <c:v>2014.5</c:v>
                </c:pt>
                <c:pt idx="99">
                  <c:v>2014.75</c:v>
                </c:pt>
                <c:pt idx="100">
                  <c:v>2015</c:v>
                </c:pt>
                <c:pt idx="101">
                  <c:v>2015.25</c:v>
                </c:pt>
                <c:pt idx="102">
                  <c:v>2015.5</c:v>
                </c:pt>
                <c:pt idx="103">
                  <c:v>2015.75</c:v>
                </c:pt>
                <c:pt idx="104">
                  <c:v>2016</c:v>
                </c:pt>
                <c:pt idx="105">
                  <c:v>2016.25</c:v>
                </c:pt>
                <c:pt idx="106">
                  <c:v>2016.5</c:v>
                </c:pt>
                <c:pt idx="107">
                  <c:v>2016.75</c:v>
                </c:pt>
                <c:pt idx="108">
                  <c:v>2017</c:v>
                </c:pt>
                <c:pt idx="109">
                  <c:v>2017.25</c:v>
                </c:pt>
                <c:pt idx="110">
                  <c:v>2017.5</c:v>
                </c:pt>
                <c:pt idx="111">
                  <c:v>2017.75</c:v>
                </c:pt>
                <c:pt idx="112">
                  <c:v>2018</c:v>
                </c:pt>
                <c:pt idx="113">
                  <c:v>2018.25</c:v>
                </c:pt>
                <c:pt idx="114">
                  <c:v>2018.5</c:v>
                </c:pt>
                <c:pt idx="115">
                  <c:v>2018.75</c:v>
                </c:pt>
                <c:pt idx="116">
                  <c:v>2019</c:v>
                </c:pt>
                <c:pt idx="117">
                  <c:v>2019.25</c:v>
                </c:pt>
                <c:pt idx="118">
                  <c:v>2019.5</c:v>
                </c:pt>
                <c:pt idx="119">
                  <c:v>2019.75</c:v>
                </c:pt>
                <c:pt idx="120">
                  <c:v>2020</c:v>
                </c:pt>
                <c:pt idx="121">
                  <c:v>2020.25</c:v>
                </c:pt>
                <c:pt idx="122">
                  <c:v>2020.5</c:v>
                </c:pt>
                <c:pt idx="123">
                  <c:v>2020.75</c:v>
                </c:pt>
                <c:pt idx="124">
                  <c:v>2021</c:v>
                </c:pt>
                <c:pt idx="125">
                  <c:v>2021.25</c:v>
                </c:pt>
                <c:pt idx="126">
                  <c:v>2021.5</c:v>
                </c:pt>
                <c:pt idx="127">
                  <c:v>2021.75</c:v>
                </c:pt>
                <c:pt idx="128">
                  <c:v>2022</c:v>
                </c:pt>
                <c:pt idx="129">
                  <c:v>2022.25</c:v>
                </c:pt>
                <c:pt idx="130">
                  <c:v>2022.5</c:v>
                </c:pt>
                <c:pt idx="131">
                  <c:v>2022.75</c:v>
                </c:pt>
                <c:pt idx="132">
                  <c:v>2023</c:v>
                </c:pt>
                <c:pt idx="133">
                  <c:v>2023.25</c:v>
                </c:pt>
                <c:pt idx="134">
                  <c:v>2023.5</c:v>
                </c:pt>
                <c:pt idx="135">
                  <c:v>2023.75</c:v>
                </c:pt>
                <c:pt idx="136">
                  <c:v>2024</c:v>
                </c:pt>
                <c:pt idx="137">
                  <c:v>2024.25</c:v>
                </c:pt>
                <c:pt idx="138">
                  <c:v>2024.5</c:v>
                </c:pt>
                <c:pt idx="139">
                  <c:v>2024.75</c:v>
                </c:pt>
                <c:pt idx="140">
                  <c:v>2025</c:v>
                </c:pt>
                <c:pt idx="141">
                  <c:v>2025.25</c:v>
                </c:pt>
                <c:pt idx="142">
                  <c:v>2025.5</c:v>
                </c:pt>
                <c:pt idx="143">
                  <c:v>2025.75</c:v>
                </c:pt>
                <c:pt idx="144">
                  <c:v>2026</c:v>
                </c:pt>
                <c:pt idx="145">
                  <c:v>2026.25</c:v>
                </c:pt>
                <c:pt idx="146">
                  <c:v>2026.5</c:v>
                </c:pt>
                <c:pt idx="147">
                  <c:v>2026.75</c:v>
                </c:pt>
                <c:pt idx="148">
                  <c:v>2027</c:v>
                </c:pt>
                <c:pt idx="149">
                  <c:v>2027.25</c:v>
                </c:pt>
                <c:pt idx="150">
                  <c:v>2027.5</c:v>
                </c:pt>
                <c:pt idx="151">
                  <c:v>2027.75</c:v>
                </c:pt>
                <c:pt idx="152">
                  <c:v>2028</c:v>
                </c:pt>
                <c:pt idx="153">
                  <c:v>2028.25</c:v>
                </c:pt>
                <c:pt idx="154">
                  <c:v>2028.5</c:v>
                </c:pt>
                <c:pt idx="155">
                  <c:v>2028.75</c:v>
                </c:pt>
                <c:pt idx="156">
                  <c:v>2029</c:v>
                </c:pt>
                <c:pt idx="157">
                  <c:v>2029.25</c:v>
                </c:pt>
                <c:pt idx="158">
                  <c:v>2029.5</c:v>
                </c:pt>
                <c:pt idx="159">
                  <c:v>2029.75</c:v>
                </c:pt>
                <c:pt idx="160">
                  <c:v>2030</c:v>
                </c:pt>
                <c:pt idx="161">
                  <c:v>2030.25</c:v>
                </c:pt>
                <c:pt idx="162">
                  <c:v>2030.5</c:v>
                </c:pt>
                <c:pt idx="163">
                  <c:v>2030.75</c:v>
                </c:pt>
                <c:pt idx="164">
                  <c:v>2031</c:v>
                </c:pt>
                <c:pt idx="165">
                  <c:v>2031.25</c:v>
                </c:pt>
                <c:pt idx="166">
                  <c:v>2031.5</c:v>
                </c:pt>
                <c:pt idx="167">
                  <c:v>2031.75</c:v>
                </c:pt>
                <c:pt idx="168">
                  <c:v>2032</c:v>
                </c:pt>
                <c:pt idx="169">
                  <c:v>2032.25</c:v>
                </c:pt>
                <c:pt idx="170">
                  <c:v>2032.5</c:v>
                </c:pt>
                <c:pt idx="171">
                  <c:v>2032.75</c:v>
                </c:pt>
                <c:pt idx="172">
                  <c:v>2033</c:v>
                </c:pt>
                <c:pt idx="173">
                  <c:v>2033.25</c:v>
                </c:pt>
                <c:pt idx="174">
                  <c:v>2033.5</c:v>
                </c:pt>
                <c:pt idx="175">
                  <c:v>2033.75</c:v>
                </c:pt>
                <c:pt idx="176">
                  <c:v>2034</c:v>
                </c:pt>
                <c:pt idx="177">
                  <c:v>2034.25</c:v>
                </c:pt>
                <c:pt idx="178">
                  <c:v>2034.5</c:v>
                </c:pt>
                <c:pt idx="179">
                  <c:v>2034.75</c:v>
                </c:pt>
                <c:pt idx="180">
                  <c:v>2035</c:v>
                </c:pt>
                <c:pt idx="181">
                  <c:v>2035.25</c:v>
                </c:pt>
                <c:pt idx="182">
                  <c:v>2035.5</c:v>
                </c:pt>
                <c:pt idx="183">
                  <c:v>2035.75</c:v>
                </c:pt>
                <c:pt idx="184">
                  <c:v>2036</c:v>
                </c:pt>
                <c:pt idx="185">
                  <c:v>2036.25</c:v>
                </c:pt>
                <c:pt idx="186">
                  <c:v>2036.5</c:v>
                </c:pt>
                <c:pt idx="187">
                  <c:v>2036.75</c:v>
                </c:pt>
                <c:pt idx="188">
                  <c:v>2037</c:v>
                </c:pt>
                <c:pt idx="189">
                  <c:v>2037.25</c:v>
                </c:pt>
                <c:pt idx="190">
                  <c:v>2037.5</c:v>
                </c:pt>
                <c:pt idx="191">
                  <c:v>2037.75</c:v>
                </c:pt>
                <c:pt idx="192">
                  <c:v>2038</c:v>
                </c:pt>
                <c:pt idx="193">
                  <c:v>2038.25</c:v>
                </c:pt>
                <c:pt idx="194">
                  <c:v>2038.5</c:v>
                </c:pt>
                <c:pt idx="195">
                  <c:v>2038.75</c:v>
                </c:pt>
                <c:pt idx="196">
                  <c:v>2039</c:v>
                </c:pt>
                <c:pt idx="197">
                  <c:v>2039.25</c:v>
                </c:pt>
                <c:pt idx="198">
                  <c:v>2039.5</c:v>
                </c:pt>
                <c:pt idx="199">
                  <c:v>2039.75</c:v>
                </c:pt>
                <c:pt idx="200">
                  <c:v>2040</c:v>
                </c:pt>
                <c:pt idx="201">
                  <c:v>2040.25</c:v>
                </c:pt>
                <c:pt idx="202">
                  <c:v>2040.5</c:v>
                </c:pt>
                <c:pt idx="203">
                  <c:v>2040.75</c:v>
                </c:pt>
                <c:pt idx="204">
                  <c:v>2041</c:v>
                </c:pt>
                <c:pt idx="205">
                  <c:v>2041.25</c:v>
                </c:pt>
                <c:pt idx="206">
                  <c:v>2041.5</c:v>
                </c:pt>
                <c:pt idx="207">
                  <c:v>2041.75</c:v>
                </c:pt>
                <c:pt idx="208">
                  <c:v>2042</c:v>
                </c:pt>
                <c:pt idx="209">
                  <c:v>2042.25</c:v>
                </c:pt>
                <c:pt idx="210">
                  <c:v>2042.5</c:v>
                </c:pt>
                <c:pt idx="211">
                  <c:v>2042.75</c:v>
                </c:pt>
                <c:pt idx="212">
                  <c:v>2043</c:v>
                </c:pt>
                <c:pt idx="213">
                  <c:v>2043.25</c:v>
                </c:pt>
                <c:pt idx="214">
                  <c:v>2043.5</c:v>
                </c:pt>
                <c:pt idx="215">
                  <c:v>2043.75</c:v>
                </c:pt>
                <c:pt idx="216">
                  <c:v>2044</c:v>
                </c:pt>
                <c:pt idx="217">
                  <c:v>2044.25</c:v>
                </c:pt>
                <c:pt idx="218">
                  <c:v>2044.5</c:v>
                </c:pt>
                <c:pt idx="219">
                  <c:v>2044.75</c:v>
                </c:pt>
                <c:pt idx="220">
                  <c:v>2045</c:v>
                </c:pt>
                <c:pt idx="221">
                  <c:v>2045.25</c:v>
                </c:pt>
                <c:pt idx="222">
                  <c:v>2045.5</c:v>
                </c:pt>
                <c:pt idx="223">
                  <c:v>2045.75</c:v>
                </c:pt>
                <c:pt idx="224">
                  <c:v>2046</c:v>
                </c:pt>
                <c:pt idx="225">
                  <c:v>2046.25</c:v>
                </c:pt>
                <c:pt idx="226">
                  <c:v>2046.5</c:v>
                </c:pt>
                <c:pt idx="227">
                  <c:v>2046.75</c:v>
                </c:pt>
                <c:pt idx="228">
                  <c:v>2047</c:v>
                </c:pt>
                <c:pt idx="229">
                  <c:v>2047.25</c:v>
                </c:pt>
                <c:pt idx="230">
                  <c:v>2047.5</c:v>
                </c:pt>
                <c:pt idx="231">
                  <c:v>2047.75</c:v>
                </c:pt>
                <c:pt idx="232">
                  <c:v>2048</c:v>
                </c:pt>
                <c:pt idx="233">
                  <c:v>2048.25</c:v>
                </c:pt>
                <c:pt idx="234">
                  <c:v>2048.5</c:v>
                </c:pt>
                <c:pt idx="235">
                  <c:v>2048.75</c:v>
                </c:pt>
                <c:pt idx="236">
                  <c:v>2049</c:v>
                </c:pt>
                <c:pt idx="237">
                  <c:v>2049.25</c:v>
                </c:pt>
                <c:pt idx="238">
                  <c:v>2049.5</c:v>
                </c:pt>
                <c:pt idx="239">
                  <c:v>2049.75</c:v>
                </c:pt>
                <c:pt idx="240">
                  <c:v>2050</c:v>
                </c:pt>
              </c:numCache>
            </c:numRef>
          </c:cat>
          <c:val>
            <c:numRef>
              <c:f>'STEO Elec Pricing - Seasonal'!$B$2:$B$242</c:f>
              <c:numCache>
                <c:formatCode>General</c:formatCode>
                <c:ptCount val="241"/>
                <c:pt idx="0">
                  <c:v>3.97</c:v>
                </c:pt>
                <c:pt idx="1">
                  <c:v>4.09</c:v>
                </c:pt>
                <c:pt idx="2">
                  <c:v>4.3</c:v>
                </c:pt>
                <c:pt idx="3">
                  <c:v>4.03</c:v>
                </c:pt>
                <c:pt idx="4">
                  <c:v>4.0599999999999996</c:v>
                </c:pt>
                <c:pt idx="5">
                  <c:v>4.1399999999999997</c:v>
                </c:pt>
                <c:pt idx="6">
                  <c:v>4.34</c:v>
                </c:pt>
                <c:pt idx="7">
                  <c:v>4.12</c:v>
                </c:pt>
                <c:pt idx="8">
                  <c:v>4.04</c:v>
                </c:pt>
                <c:pt idx="9">
                  <c:v>4.13</c:v>
                </c:pt>
                <c:pt idx="10">
                  <c:v>4.47</c:v>
                </c:pt>
                <c:pt idx="11">
                  <c:v>4.17</c:v>
                </c:pt>
                <c:pt idx="12">
                  <c:v>4.1900000000000004</c:v>
                </c:pt>
                <c:pt idx="13">
                  <c:v>4.2300000000000004</c:v>
                </c:pt>
                <c:pt idx="14">
                  <c:v>4.5599999999999996</c:v>
                </c:pt>
                <c:pt idx="15">
                  <c:v>4.2</c:v>
                </c:pt>
                <c:pt idx="16">
                  <c:v>4.16</c:v>
                </c:pt>
                <c:pt idx="17">
                  <c:v>4.2699999999999996</c:v>
                </c:pt>
                <c:pt idx="18">
                  <c:v>4.54</c:v>
                </c:pt>
                <c:pt idx="19">
                  <c:v>4.18</c:v>
                </c:pt>
                <c:pt idx="20">
                  <c:v>4.12</c:v>
                </c:pt>
                <c:pt idx="21">
                  <c:v>4.2</c:v>
                </c:pt>
                <c:pt idx="22">
                  <c:v>4.42</c:v>
                </c:pt>
                <c:pt idx="23">
                  <c:v>4.05</c:v>
                </c:pt>
                <c:pt idx="24">
                  <c:v>3.94</c:v>
                </c:pt>
                <c:pt idx="25">
                  <c:v>4.1500000000000004</c:v>
                </c:pt>
                <c:pt idx="26">
                  <c:v>4.3899999999999997</c:v>
                </c:pt>
                <c:pt idx="27">
                  <c:v>3.94</c:v>
                </c:pt>
                <c:pt idx="28">
                  <c:v>3.9</c:v>
                </c:pt>
                <c:pt idx="29">
                  <c:v>4.08</c:v>
                </c:pt>
                <c:pt idx="30">
                  <c:v>4.3</c:v>
                </c:pt>
                <c:pt idx="31">
                  <c:v>3.89</c:v>
                </c:pt>
                <c:pt idx="32">
                  <c:v>3.83</c:v>
                </c:pt>
                <c:pt idx="33">
                  <c:v>4.04</c:v>
                </c:pt>
                <c:pt idx="34">
                  <c:v>4.2699999999999996</c:v>
                </c:pt>
                <c:pt idx="35">
                  <c:v>3.99</c:v>
                </c:pt>
                <c:pt idx="36">
                  <c:v>3.76</c:v>
                </c:pt>
                <c:pt idx="37">
                  <c:v>4.0199999999999996</c:v>
                </c:pt>
                <c:pt idx="38">
                  <c:v>4.25</c:v>
                </c:pt>
                <c:pt idx="39">
                  <c:v>3.76</c:v>
                </c:pt>
                <c:pt idx="40">
                  <c:v>3.81</c:v>
                </c:pt>
                <c:pt idx="41">
                  <c:v>4.0599999999999996</c:v>
                </c:pt>
                <c:pt idx="42">
                  <c:v>4.59</c:v>
                </c:pt>
                <c:pt idx="43">
                  <c:v>4.3899999999999997</c:v>
                </c:pt>
                <c:pt idx="44">
                  <c:v>4.49</c:v>
                </c:pt>
                <c:pt idx="45">
                  <c:v>5.0599999999999996</c:v>
                </c:pt>
                <c:pt idx="46">
                  <c:v>5.15</c:v>
                </c:pt>
                <c:pt idx="47">
                  <c:v>4.6500000000000004</c:v>
                </c:pt>
                <c:pt idx="48">
                  <c:v>4.49</c:v>
                </c:pt>
                <c:pt idx="49">
                  <c:v>4.88</c:v>
                </c:pt>
                <c:pt idx="50">
                  <c:v>5.28</c:v>
                </c:pt>
                <c:pt idx="51">
                  <c:v>4.7</c:v>
                </c:pt>
                <c:pt idx="52">
                  <c:v>4.74</c:v>
                </c:pt>
                <c:pt idx="53">
                  <c:v>5.03</c:v>
                </c:pt>
                <c:pt idx="54">
                  <c:v>5.45</c:v>
                </c:pt>
                <c:pt idx="55">
                  <c:v>4.76</c:v>
                </c:pt>
                <c:pt idx="56">
                  <c:v>4.66</c:v>
                </c:pt>
                <c:pt idx="57">
                  <c:v>5.09</c:v>
                </c:pt>
                <c:pt idx="58">
                  <c:v>5.46</c:v>
                </c:pt>
                <c:pt idx="59">
                  <c:v>4.93</c:v>
                </c:pt>
                <c:pt idx="60">
                  <c:v>4.8600000000000003</c:v>
                </c:pt>
                <c:pt idx="61">
                  <c:v>5.19</c:v>
                </c:pt>
                <c:pt idx="62">
                  <c:v>5.67</c:v>
                </c:pt>
                <c:pt idx="63">
                  <c:v>5.41</c:v>
                </c:pt>
                <c:pt idx="64">
                  <c:v>5.29</c:v>
                </c:pt>
                <c:pt idx="65">
                  <c:v>5.46</c:v>
                </c:pt>
                <c:pt idx="66">
                  <c:v>5.85</c:v>
                </c:pt>
                <c:pt idx="67">
                  <c:v>5.36</c:v>
                </c:pt>
                <c:pt idx="68">
                  <c:v>5.33</c:v>
                </c:pt>
                <c:pt idx="69">
                  <c:v>5.58</c:v>
                </c:pt>
                <c:pt idx="70">
                  <c:v>6.16</c:v>
                </c:pt>
                <c:pt idx="71">
                  <c:v>5.56</c:v>
                </c:pt>
                <c:pt idx="72">
                  <c:v>5.57</c:v>
                </c:pt>
                <c:pt idx="73">
                  <c:v>6.11</c:v>
                </c:pt>
                <c:pt idx="74">
                  <c:v>6.69</c:v>
                </c:pt>
                <c:pt idx="75">
                  <c:v>5.73</c:v>
                </c:pt>
                <c:pt idx="76">
                  <c:v>5.6</c:v>
                </c:pt>
                <c:pt idx="77">
                  <c:v>6.02</c:v>
                </c:pt>
                <c:pt idx="78">
                  <c:v>6.84</c:v>
                </c:pt>
                <c:pt idx="79">
                  <c:v>5.78</c:v>
                </c:pt>
                <c:pt idx="80">
                  <c:v>5.7</c:v>
                </c:pt>
                <c:pt idx="81">
                  <c:v>6.17</c:v>
                </c:pt>
                <c:pt idx="82">
                  <c:v>6.87</c:v>
                </c:pt>
                <c:pt idx="83">
                  <c:v>5.65</c:v>
                </c:pt>
                <c:pt idx="84">
                  <c:v>5.56</c:v>
                </c:pt>
                <c:pt idx="85">
                  <c:v>6.05</c:v>
                </c:pt>
                <c:pt idx="86">
                  <c:v>6.83</c:v>
                </c:pt>
                <c:pt idx="87">
                  <c:v>5.77</c:v>
                </c:pt>
                <c:pt idx="88">
                  <c:v>5.64</c:v>
                </c:pt>
                <c:pt idx="89">
                  <c:v>6.15</c:v>
                </c:pt>
                <c:pt idx="90">
                  <c:v>6.87</c:v>
                </c:pt>
                <c:pt idx="91">
                  <c:v>5.93</c:v>
                </c:pt>
                <c:pt idx="92">
                  <c:v>5.91</c:v>
                </c:pt>
                <c:pt idx="93">
                  <c:v>6.45</c:v>
                </c:pt>
                <c:pt idx="94">
                  <c:v>7.2</c:v>
                </c:pt>
                <c:pt idx="95">
                  <c:v>6.22</c:v>
                </c:pt>
                <c:pt idx="96">
                  <c:v>6.21</c:v>
                </c:pt>
                <c:pt idx="97">
                  <c:v>6.69</c:v>
                </c:pt>
                <c:pt idx="98">
                  <c:v>7.37</c:v>
                </c:pt>
                <c:pt idx="99">
                  <c:v>6.3</c:v>
                </c:pt>
                <c:pt idx="100">
                  <c:v>6.24</c:v>
                </c:pt>
                <c:pt idx="101">
                  <c:v>6.71</c:v>
                </c:pt>
                <c:pt idx="102">
                  <c:v>7.24</c:v>
                </c:pt>
                <c:pt idx="103">
                  <c:v>6.07</c:v>
                </c:pt>
                <c:pt idx="104">
                  <c:v>5.88</c:v>
                </c:pt>
                <c:pt idx="105">
                  <c:v>6.32</c:v>
                </c:pt>
                <c:pt idx="106">
                  <c:v>7.07</c:v>
                </c:pt>
                <c:pt idx="107">
                  <c:v>6.12</c:v>
                </c:pt>
                <c:pt idx="108">
                  <c:v>6.13</c:v>
                </c:pt>
                <c:pt idx="109">
                  <c:v>6.6</c:v>
                </c:pt>
                <c:pt idx="110">
                  <c:v>7.18</c:v>
                </c:pt>
                <c:pt idx="111">
                  <c:v>6.18</c:v>
                </c:pt>
                <c:pt idx="112">
                  <c:v>6.14</c:v>
                </c:pt>
                <c:pt idx="113">
                  <c:v>6.5</c:v>
                </c:pt>
                <c:pt idx="114">
                  <c:v>6.98</c:v>
                </c:pt>
                <c:pt idx="115">
                  <c:v>6.09</c:v>
                </c:pt>
                <c:pt idx="116">
                  <c:v>6.17</c:v>
                </c:pt>
                <c:pt idx="117">
                  <c:v>6.3</c:v>
                </c:pt>
                <c:pt idx="118">
                  <c:v>6.83</c:v>
                </c:pt>
                <c:pt idx="119">
                  <c:v>5.95</c:v>
                </c:pt>
                <c:pt idx="120">
                  <c:v>5.73</c:v>
                </c:pt>
                <c:pt idx="121">
                  <c:v>6.15</c:v>
                </c:pt>
                <c:pt idx="122">
                  <c:v>6.91</c:v>
                </c:pt>
                <c:pt idx="123">
                  <c:v>5.94</c:v>
                </c:pt>
                <c:pt idx="124">
                  <c:v>5.98</c:v>
                </c:pt>
                <c:pt idx="125">
                  <c:v>6.37</c:v>
                </c:pt>
                <c:pt idx="126">
                  <c:v>6.87</c:v>
                </c:pt>
                <c:pt idx="127">
                  <c:v>5.96</c:v>
                </c:pt>
                <c:pt idx="128">
                  <c:v>6</c:v>
                </c:pt>
                <c:pt idx="129">
                  <c:v>6.39</c:v>
                </c:pt>
                <c:pt idx="130">
                  <c:v>6.92</c:v>
                </c:pt>
                <c:pt idx="13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3-4EAD-AB52-7C242F12A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888591"/>
        <c:axId val="583912431"/>
      </c:lineChart>
      <c:catAx>
        <c:axId val="316888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12431"/>
        <c:crosses val="autoZero"/>
        <c:auto val="1"/>
        <c:lblAlgn val="ctr"/>
        <c:lblOffset val="100"/>
        <c:tickMarkSkip val="4"/>
        <c:noMultiLvlLbl val="0"/>
      </c:catAx>
      <c:valAx>
        <c:axId val="5839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Price (cents/kWh)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8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574354050484455"/>
          <c:y val="0.73997090073783067"/>
          <c:w val="0.81369391625133569"/>
          <c:h val="0.19773760821807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'Drawdown PDF'!$Q$6:$Q$55</c:f>
              <c:numCache>
                <c:formatCode>0.000</c:formatCode>
                <c:ptCount val="5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</c:numCache>
            </c:numRef>
          </c:cat>
          <c:val>
            <c:numRef>
              <c:f>'Drawdown PDF'!$P$6:$P$55</c:f>
              <c:numCache>
                <c:formatCode>General</c:formatCode>
                <c:ptCount val="50"/>
                <c:pt idx="0">
                  <c:v>123.38913001069608</c:v>
                </c:pt>
                <c:pt idx="1">
                  <c:v>99.704138768816975</c:v>
                </c:pt>
                <c:pt idx="2">
                  <c:v>84.109054947978777</c:v>
                </c:pt>
                <c:pt idx="3">
                  <c:v>72.210038239218591</c:v>
                </c:pt>
                <c:pt idx="4">
                  <c:v>62.590581460692242</c:v>
                </c:pt>
                <c:pt idx="5">
                  <c:v>54.579794635910837</c:v>
                </c:pt>
                <c:pt idx="6">
                  <c:v>47.790554053752089</c:v>
                </c:pt>
                <c:pt idx="7">
                  <c:v>41.970819804621456</c:v>
                </c:pt>
                <c:pt idx="8">
                  <c:v>36.94287138622505</c:v>
                </c:pt>
                <c:pt idx="9">
                  <c:v>32.574285362071727</c:v>
                </c:pt>
                <c:pt idx="10">
                  <c:v>28.762429476157248</c:v>
                </c:pt>
                <c:pt idx="11">
                  <c:v>25.425438904890271</c:v>
                </c:pt>
                <c:pt idx="12">
                  <c:v>22.496596747326617</c:v>
                </c:pt>
                <c:pt idx="13">
                  <c:v>19.920636405440746</c:v>
                </c:pt>
                <c:pt idx="14">
                  <c:v>17.651195328099835</c:v>
                </c:pt>
                <c:pt idx="15">
                  <c:v>15.64899375048026</c:v>
                </c:pt>
                <c:pt idx="16">
                  <c:v>13.880489789696306</c:v>
                </c:pt>
                <c:pt idx="17">
                  <c:v>12.316859247775037</c:v>
                </c:pt>
                <c:pt idx="18">
                  <c:v>10.933203954423044</c:v>
                </c:pt>
                <c:pt idx="19">
                  <c:v>9.707925540035367</c:v>
                </c:pt>
                <c:pt idx="20">
                  <c:v>8.6222219444108728</c:v>
                </c:pt>
                <c:pt idx="21">
                  <c:v>7.6596769808138347</c:v>
                </c:pt>
                <c:pt idx="22">
                  <c:v>6.805921810811709</c:v>
                </c:pt>
                <c:pt idx="23">
                  <c:v>6.0483529296228102</c:v>
                </c:pt>
                <c:pt idx="24">
                  <c:v>5.3758952189088509</c:v>
                </c:pt>
                <c:pt idx="25">
                  <c:v>4.7788014089702164</c:v>
                </c:pt>
                <c:pt idx="26">
                  <c:v>4.2484812912526548</c:v>
                </c:pt>
                <c:pt idx="27">
                  <c:v>3.7773554830269469</c:v>
                </c:pt>
                <c:pt idx="28">
                  <c:v>3.3587296318437754</c:v>
                </c:pt>
                <c:pt idx="29">
                  <c:v>2.9866857668108113</c:v>
                </c:pt>
                <c:pt idx="30">
                  <c:v>2.6559881310849645</c:v>
                </c:pt>
                <c:pt idx="31">
                  <c:v>2.3620013166198164</c:v>
                </c:pt>
                <c:pt idx="32">
                  <c:v>2.1006189043255676</c:v>
                </c:pt>
                <c:pt idx="33">
                  <c:v>1.8682011162140959</c:v>
                </c:pt>
                <c:pt idx="34">
                  <c:v>1.6615202295153375</c:v>
                </c:pt>
                <c:pt idx="35">
                  <c:v>1.4777126998798318</c:v>
                </c:pt>
                <c:pt idx="36">
                  <c:v>1.3142371018128118</c:v>
                </c:pt>
                <c:pt idx="37">
                  <c:v>1.1688371270706688</c:v>
                </c:pt>
                <c:pt idx="38">
                  <c:v>1.0395089917055196</c:v>
                </c:pt>
                <c:pt idx="39">
                  <c:v>0.92447269423113987</c:v>
                </c:pt>
                <c:pt idx="40">
                  <c:v>0.82214664446449037</c:v>
                </c:pt>
                <c:pt idx="41">
                  <c:v>0.73112524768010467</c:v>
                </c:pt>
                <c:pt idx="42">
                  <c:v>0.65015908393860788</c:v>
                </c:pt>
                <c:pt idx="43">
                  <c:v>0.57813736951901562</c:v>
                </c:pt>
                <c:pt idx="44">
                  <c:v>0.51407242766461125</c:v>
                </c:pt>
                <c:pt idx="45">
                  <c:v>0.45708593044987184</c:v>
                </c:pt>
                <c:pt idx="46">
                  <c:v>0.4063967033920074</c:v>
                </c:pt>
                <c:pt idx="47">
                  <c:v>0.36130991020348935</c:v>
                </c:pt>
                <c:pt idx="48">
                  <c:v>0.3212074574209936</c:v>
                </c:pt>
                <c:pt idx="49">
                  <c:v>0.28553947805683427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59-467B-AF34-62CA7C784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669808"/>
        <c:axId val="1448752528"/>
      </c:lineChart>
      <c:catAx>
        <c:axId val="152766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Thermal Drawdown Rate (%/yr)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52528"/>
        <c:crosses val="autoZero"/>
        <c:auto val="1"/>
        <c:lblAlgn val="ctr"/>
        <c:lblOffset val="100"/>
        <c:noMultiLvlLbl val="0"/>
      </c:catAx>
      <c:valAx>
        <c:axId val="14487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</a:t>
                </a:r>
                <a:r>
                  <a:rPr lang="en-US" sz="1400" baseline="0"/>
                  <a:t> Density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6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'Drilling Costs PDF'!$D$8:$D$24</c:f>
              <c:numCache>
                <c:formatCode>General</c:formatCode>
                <c:ptCount val="17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1700</c:v>
                </c:pt>
                <c:pt idx="8">
                  <c:v>1800</c:v>
                </c:pt>
                <c:pt idx="9">
                  <c:v>1900</c:v>
                </c:pt>
                <c:pt idx="10">
                  <c:v>2000</c:v>
                </c:pt>
                <c:pt idx="11">
                  <c:v>2100</c:v>
                </c:pt>
                <c:pt idx="12">
                  <c:v>2200</c:v>
                </c:pt>
                <c:pt idx="13">
                  <c:v>2300</c:v>
                </c:pt>
                <c:pt idx="14">
                  <c:v>2400</c:v>
                </c:pt>
                <c:pt idx="15">
                  <c:v>2500</c:v>
                </c:pt>
                <c:pt idx="16">
                  <c:v>2600</c:v>
                </c:pt>
              </c:numCache>
            </c:numRef>
          </c:cat>
          <c:val>
            <c:numRef>
              <c:f>'Drilling Costs PDF'!$E$8:$E$24</c:f>
              <c:numCache>
                <c:formatCode>0.0000</c:formatCode>
                <c:ptCount val="17"/>
                <c:pt idx="0">
                  <c:v>0</c:v>
                </c:pt>
                <c:pt idx="1">
                  <c:v>3.1250000000000001E-4</c:v>
                </c:pt>
                <c:pt idx="2">
                  <c:v>6.2500000000000001E-4</c:v>
                </c:pt>
                <c:pt idx="3">
                  <c:v>9.3749999999999997E-4</c:v>
                </c:pt>
                <c:pt idx="4">
                  <c:v>1.25E-3</c:v>
                </c:pt>
                <c:pt idx="5">
                  <c:v>1.1458333333333333E-3</c:v>
                </c:pt>
                <c:pt idx="6">
                  <c:v>1.0416666666666667E-3</c:v>
                </c:pt>
                <c:pt idx="7">
                  <c:v>9.3749999999999997E-4</c:v>
                </c:pt>
                <c:pt idx="8">
                  <c:v>8.3333333333333339E-4</c:v>
                </c:pt>
                <c:pt idx="9">
                  <c:v>7.291666666666667E-4</c:v>
                </c:pt>
                <c:pt idx="10">
                  <c:v>6.2500000000000001E-4</c:v>
                </c:pt>
                <c:pt idx="11">
                  <c:v>5.2083333333333333E-4</c:v>
                </c:pt>
                <c:pt idx="12">
                  <c:v>4.1666666666666669E-4</c:v>
                </c:pt>
                <c:pt idx="13">
                  <c:v>3.1250000000000001E-4</c:v>
                </c:pt>
                <c:pt idx="14">
                  <c:v>2.0833333333333335E-4</c:v>
                </c:pt>
                <c:pt idx="15">
                  <c:v>1.0416666666666667E-4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1-48EE-9D55-7115F7172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669808"/>
        <c:axId val="1448752528"/>
      </c:lineChart>
      <c:catAx>
        <c:axId val="152766980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Drilling Cost ($/m)</a:t>
                </a:r>
              </a:p>
            </c:rich>
          </c:tx>
          <c:layout>
            <c:manualLayout>
              <c:xMode val="edge"/>
              <c:yMode val="edge"/>
              <c:x val="0.38171401574803154"/>
              <c:y val="0.86222527472527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52528"/>
        <c:crosses val="autoZero"/>
        <c:auto val="1"/>
        <c:lblAlgn val="ctr"/>
        <c:lblOffset val="100"/>
        <c:tickLblSkip val="2"/>
        <c:noMultiLvlLbl val="0"/>
      </c:catAx>
      <c:valAx>
        <c:axId val="14487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0" sourceLinked="0"/>
        <c:majorTickMark val="out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6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'Reservoir Temp PDF'!$D$7:$D$77</c:f>
              <c:numCache>
                <c:formatCode>General</c:formatCode>
                <c:ptCount val="71"/>
                <c:pt idx="0">
                  <c:v>115</c:v>
                </c:pt>
                <c:pt idx="1">
                  <c:v>116</c:v>
                </c:pt>
                <c:pt idx="2">
                  <c:v>117</c:v>
                </c:pt>
                <c:pt idx="3">
                  <c:v>118</c:v>
                </c:pt>
                <c:pt idx="4">
                  <c:v>119</c:v>
                </c:pt>
                <c:pt idx="5">
                  <c:v>120</c:v>
                </c:pt>
                <c:pt idx="6">
                  <c:v>121</c:v>
                </c:pt>
                <c:pt idx="7">
                  <c:v>122</c:v>
                </c:pt>
                <c:pt idx="8">
                  <c:v>123</c:v>
                </c:pt>
                <c:pt idx="9">
                  <c:v>124</c:v>
                </c:pt>
                <c:pt idx="10">
                  <c:v>125</c:v>
                </c:pt>
                <c:pt idx="11">
                  <c:v>126</c:v>
                </c:pt>
                <c:pt idx="12">
                  <c:v>127</c:v>
                </c:pt>
                <c:pt idx="13">
                  <c:v>128</c:v>
                </c:pt>
                <c:pt idx="14">
                  <c:v>129</c:v>
                </c:pt>
                <c:pt idx="15">
                  <c:v>130</c:v>
                </c:pt>
                <c:pt idx="16">
                  <c:v>131</c:v>
                </c:pt>
                <c:pt idx="17">
                  <c:v>132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136</c:v>
                </c:pt>
                <c:pt idx="22">
                  <c:v>137</c:v>
                </c:pt>
                <c:pt idx="23">
                  <c:v>138</c:v>
                </c:pt>
                <c:pt idx="24">
                  <c:v>139</c:v>
                </c:pt>
                <c:pt idx="25">
                  <c:v>140</c:v>
                </c:pt>
                <c:pt idx="26">
                  <c:v>141</c:v>
                </c:pt>
                <c:pt idx="27">
                  <c:v>142</c:v>
                </c:pt>
                <c:pt idx="28">
                  <c:v>143</c:v>
                </c:pt>
                <c:pt idx="29">
                  <c:v>144</c:v>
                </c:pt>
                <c:pt idx="30">
                  <c:v>145</c:v>
                </c:pt>
                <c:pt idx="31">
                  <c:v>146</c:v>
                </c:pt>
                <c:pt idx="32">
                  <c:v>147</c:v>
                </c:pt>
                <c:pt idx="33">
                  <c:v>148</c:v>
                </c:pt>
                <c:pt idx="34">
                  <c:v>149</c:v>
                </c:pt>
                <c:pt idx="35">
                  <c:v>150</c:v>
                </c:pt>
                <c:pt idx="36">
                  <c:v>151</c:v>
                </c:pt>
                <c:pt idx="37">
                  <c:v>152</c:v>
                </c:pt>
                <c:pt idx="38">
                  <c:v>153</c:v>
                </c:pt>
                <c:pt idx="39">
                  <c:v>154</c:v>
                </c:pt>
                <c:pt idx="40">
                  <c:v>155</c:v>
                </c:pt>
                <c:pt idx="41">
                  <c:v>156</c:v>
                </c:pt>
                <c:pt idx="42">
                  <c:v>157</c:v>
                </c:pt>
                <c:pt idx="43">
                  <c:v>158</c:v>
                </c:pt>
                <c:pt idx="44">
                  <c:v>159</c:v>
                </c:pt>
                <c:pt idx="45">
                  <c:v>160</c:v>
                </c:pt>
                <c:pt idx="46">
                  <c:v>161</c:v>
                </c:pt>
                <c:pt idx="47">
                  <c:v>162</c:v>
                </c:pt>
                <c:pt idx="48">
                  <c:v>163</c:v>
                </c:pt>
                <c:pt idx="49">
                  <c:v>164</c:v>
                </c:pt>
                <c:pt idx="50">
                  <c:v>165</c:v>
                </c:pt>
                <c:pt idx="51">
                  <c:v>166</c:v>
                </c:pt>
                <c:pt idx="52">
                  <c:v>167</c:v>
                </c:pt>
                <c:pt idx="53">
                  <c:v>168</c:v>
                </c:pt>
                <c:pt idx="54">
                  <c:v>169</c:v>
                </c:pt>
                <c:pt idx="55">
                  <c:v>170</c:v>
                </c:pt>
                <c:pt idx="56">
                  <c:v>171</c:v>
                </c:pt>
                <c:pt idx="57">
                  <c:v>172</c:v>
                </c:pt>
                <c:pt idx="58">
                  <c:v>173</c:v>
                </c:pt>
                <c:pt idx="59">
                  <c:v>174</c:v>
                </c:pt>
                <c:pt idx="60">
                  <c:v>175</c:v>
                </c:pt>
                <c:pt idx="61">
                  <c:v>176</c:v>
                </c:pt>
                <c:pt idx="62">
                  <c:v>177</c:v>
                </c:pt>
                <c:pt idx="63">
                  <c:v>178</c:v>
                </c:pt>
                <c:pt idx="64">
                  <c:v>179</c:v>
                </c:pt>
                <c:pt idx="65">
                  <c:v>180</c:v>
                </c:pt>
                <c:pt idx="66">
                  <c:v>181</c:v>
                </c:pt>
                <c:pt idx="67">
                  <c:v>182</c:v>
                </c:pt>
                <c:pt idx="68">
                  <c:v>183</c:v>
                </c:pt>
                <c:pt idx="69">
                  <c:v>184</c:v>
                </c:pt>
                <c:pt idx="70">
                  <c:v>185</c:v>
                </c:pt>
              </c:numCache>
            </c:numRef>
          </c:cat>
          <c:val>
            <c:numRef>
              <c:f>'Reservoir Temp PDF'!$E$7:$E$77</c:f>
              <c:numCache>
                <c:formatCode>0.0000</c:formatCode>
                <c:ptCount val="71"/>
                <c:pt idx="0">
                  <c:v>4.1839788726812544E-5</c:v>
                </c:pt>
                <c:pt idx="1">
                  <c:v>6.3033428992878362E-5</c:v>
                </c:pt>
                <c:pt idx="2">
                  <c:v>9.3790533511626582E-5</c:v>
                </c:pt>
                <c:pt idx="3">
                  <c:v>1.3783315652220817E-4</c:v>
                </c:pt>
                <c:pt idx="4">
                  <c:v>2.0005758438055467E-4</c:v>
                </c:pt>
                <c:pt idx="5">
                  <c:v>2.8678931178095161E-4</c:v>
                </c:pt>
                <c:pt idx="6">
                  <c:v>4.0604814024975647E-4</c:v>
                </c:pt>
                <c:pt idx="7">
                  <c:v>5.6780434606052061E-4</c:v>
                </c:pt>
                <c:pt idx="8">
                  <c:v>7.8419942897039118E-4</c:v>
                </c:pt>
                <c:pt idx="9">
                  <c:v>1.0696974334868394E-3</c:v>
                </c:pt>
                <c:pt idx="10">
                  <c:v>1.4411261826971183E-3</c:v>
                </c:pt>
                <c:pt idx="11">
                  <c:v>1.9175631981161064E-3</c:v>
                </c:pt>
                <c:pt idx="12">
                  <c:v>2.5200199930769211E-3</c:v>
                </c:pt>
                <c:pt idx="13">
                  <c:v>3.2708822444805861E-3</c:v>
                </c:pt>
                <c:pt idx="14">
                  <c:v>4.1930733049129424E-3</c:v>
                </c:pt>
                <c:pt idx="15">
                  <c:v>5.3089254072609341E-3</c:v>
                </c:pt>
                <c:pt idx="16">
                  <c:v>6.6387668153629065E-3</c:v>
                </c:pt>
                <c:pt idx="17">
                  <c:v>8.1992632111219845E-3</c:v>
                </c:pt>
                <c:pt idx="18">
                  <c:v>1.0001585796447552E-2</c:v>
                </c:pt>
                <c:pt idx="19">
                  <c:v>1.2049513817993854E-2</c:v>
                </c:pt>
                <c:pt idx="20">
                  <c:v>1.4337611424044244E-2</c:v>
                </c:pt>
                <c:pt idx="21">
                  <c:v>1.6849643270290333E-2</c:v>
                </c:pt>
                <c:pt idx="22">
                  <c:v>1.955740539465603E-2</c:v>
                </c:pt>
                <c:pt idx="23">
                  <c:v>2.2420143513057031E-2</c:v>
                </c:pt>
                <c:pt idx="24">
                  <c:v>2.5384707355191469E-2</c:v>
                </c:pt>
                <c:pt idx="25">
                  <c:v>2.8386546305175123E-2</c:v>
                </c:pt>
                <c:pt idx="26">
                  <c:v>3.1351590277409282E-2</c:v>
                </c:pt>
                <c:pt idx="27">
                  <c:v>3.4198984932051486E-2</c:v>
                </c:pt>
                <c:pt idx="28">
                  <c:v>3.6844568910882135E-2</c:v>
                </c:pt>
                <c:pt idx="29">
                  <c:v>3.9204901402053002E-2</c:v>
                </c:pt>
                <c:pt idx="30">
                  <c:v>4.1201580418025761E-2</c:v>
                </c:pt>
                <c:pt idx="31">
                  <c:v>4.2765544600698598E-2</c:v>
                </c:pt>
                <c:pt idx="32">
                  <c:v>4.3841031273957283E-2</c:v>
                </c:pt>
                <c:pt idx="33">
                  <c:v>4.4388875048933761E-2</c:v>
                </c:pt>
                <c:pt idx="34">
                  <c:v>4.4388875048933761E-2</c:v>
                </c:pt>
                <c:pt idx="35">
                  <c:v>4.3841031273957283E-2</c:v>
                </c:pt>
                <c:pt idx="36">
                  <c:v>4.2765544600698598E-2</c:v>
                </c:pt>
                <c:pt idx="37">
                  <c:v>4.1201580418025761E-2</c:v>
                </c:pt>
                <c:pt idx="38">
                  <c:v>3.9204901402053002E-2</c:v>
                </c:pt>
                <c:pt idx="39">
                  <c:v>3.6844568910882135E-2</c:v>
                </c:pt>
                <c:pt idx="40">
                  <c:v>3.4198984932051486E-2</c:v>
                </c:pt>
                <c:pt idx="41">
                  <c:v>3.1351590277409282E-2</c:v>
                </c:pt>
                <c:pt idx="42">
                  <c:v>2.8386546305175123E-2</c:v>
                </c:pt>
                <c:pt idx="43">
                  <c:v>2.5384707355191469E-2</c:v>
                </c:pt>
                <c:pt idx="44">
                  <c:v>2.2420143513057031E-2</c:v>
                </c:pt>
                <c:pt idx="45">
                  <c:v>1.955740539465603E-2</c:v>
                </c:pt>
                <c:pt idx="46">
                  <c:v>1.6849643270290333E-2</c:v>
                </c:pt>
                <c:pt idx="47">
                  <c:v>1.4337611424044244E-2</c:v>
                </c:pt>
                <c:pt idx="48">
                  <c:v>1.2049513817993854E-2</c:v>
                </c:pt>
                <c:pt idx="49">
                  <c:v>1.0001585796447552E-2</c:v>
                </c:pt>
                <c:pt idx="50">
                  <c:v>8.1992632111219845E-3</c:v>
                </c:pt>
                <c:pt idx="51">
                  <c:v>6.6387668153629065E-3</c:v>
                </c:pt>
                <c:pt idx="52">
                  <c:v>5.3089254072609341E-3</c:v>
                </c:pt>
                <c:pt idx="53">
                  <c:v>4.1930733049129424E-3</c:v>
                </c:pt>
                <c:pt idx="54">
                  <c:v>3.2708822444805861E-3</c:v>
                </c:pt>
                <c:pt idx="55">
                  <c:v>2.5200199930769211E-3</c:v>
                </c:pt>
                <c:pt idx="56">
                  <c:v>1.9175631981161064E-3</c:v>
                </c:pt>
                <c:pt idx="57">
                  <c:v>1.4411261826971183E-3</c:v>
                </c:pt>
                <c:pt idx="58">
                  <c:v>1.0696974334868394E-3</c:v>
                </c:pt>
                <c:pt idx="59">
                  <c:v>7.8419942897039118E-4</c:v>
                </c:pt>
                <c:pt idx="60">
                  <c:v>5.6780434606052061E-4</c:v>
                </c:pt>
                <c:pt idx="61">
                  <c:v>4.0604814024975647E-4</c:v>
                </c:pt>
                <c:pt idx="62">
                  <c:v>2.8678931178095161E-4</c:v>
                </c:pt>
                <c:pt idx="63">
                  <c:v>2.0005758438055467E-4</c:v>
                </c:pt>
                <c:pt idx="64">
                  <c:v>1.3783315652220817E-4</c:v>
                </c:pt>
                <c:pt idx="65">
                  <c:v>9.3790533511626582E-5</c:v>
                </c:pt>
                <c:pt idx="66">
                  <c:v>6.3033428992878362E-5</c:v>
                </c:pt>
                <c:pt idx="67">
                  <c:v>4.1839788726812544E-5</c:v>
                </c:pt>
                <c:pt idx="68">
                  <c:v>2.7429295626022317E-5</c:v>
                </c:pt>
                <c:pt idx="69">
                  <c:v>1.7760142674128689E-5</c:v>
                </c:pt>
                <c:pt idx="70">
                  <c:v>1.1357555510246728E-5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3-4747-B8CD-67CBE945E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669808"/>
        <c:axId val="1448752528"/>
      </c:lineChart>
      <c:catAx>
        <c:axId val="152766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Reservoir Temperature (℃)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52528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14487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 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6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'Geotherm Grad PDF'!$D$7:$D$107</c:f>
              <c:numCache>
                <c:formatCode>General</c:formatCode>
                <c:ptCount val="101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</c:numCache>
            </c:numRef>
          </c:cat>
          <c:val>
            <c:numRef>
              <c:f>'Geotherm Grad PDF'!$E$7:$E$107</c:f>
              <c:numCache>
                <c:formatCode>0.0000</c:formatCode>
                <c:ptCount val="101"/>
                <c:pt idx="0">
                  <c:v>6.9843215389017388E-6</c:v>
                </c:pt>
                <c:pt idx="1">
                  <c:v>9.7618200081317687E-6</c:v>
                </c:pt>
                <c:pt idx="2">
                  <c:v>1.3551889757406326E-5</c:v>
                </c:pt>
                <c:pt idx="3">
                  <c:v>1.8686648562992445E-5</c:v>
                </c:pt>
                <c:pt idx="4">
                  <c:v>2.5593251790554746E-5</c:v>
                </c:pt>
                <c:pt idx="5">
                  <c:v>3.4816251771938381E-5</c:v>
                </c:pt>
                <c:pt idx="6">
                  <c:v>4.7043654603638659E-5</c:v>
                </c:pt>
                <c:pt idx="7">
                  <c:v>6.3136802638491979E-5</c:v>
                </c:pt>
                <c:pt idx="8">
                  <c:v>8.4164046982872809E-5</c:v>
                </c:pt>
                <c:pt idx="9">
                  <c:v>1.1143795381297982E-4</c:v>
                </c:pt>
                <c:pt idx="10">
                  <c:v>1.4655550679878871E-4</c:v>
                </c:pt>
                <c:pt idx="11">
                  <c:v>1.9144042407611965E-4</c:v>
                </c:pt>
                <c:pt idx="12">
                  <c:v>2.4838630513807791E-4</c:v>
                </c:pt>
                <c:pt idx="13">
                  <c:v>3.2009886943784203E-4</c:v>
                </c:pt>
                <c:pt idx="14">
                  <c:v>4.0973505981578876E-4</c:v>
                </c:pt>
                <c:pt idx="15">
                  <c:v>5.2093628301776889E-4</c:v>
                </c:pt>
                <c:pt idx="16">
                  <c:v>6.5785257740057104E-4</c:v>
                </c:pt>
                <c:pt idx="17">
                  <c:v>8.251540729590104E-4</c:v>
                </c:pt>
                <c:pt idx="18">
                  <c:v>1.0280257862951383E-3</c:v>
                </c:pt>
                <c:pt idx="19">
                  <c:v>1.2721416231480489E-3</c:v>
                </c:pt>
                <c:pt idx="20">
                  <c:v>1.5636134956636967E-3</c:v>
                </c:pt>
                <c:pt idx="21">
                  <c:v>1.9089117509624195E-3</c:v>
                </c:pt>
                <c:pt idx="22">
                  <c:v>2.3147536956070339E-3</c:v>
                </c:pt>
                <c:pt idx="23">
                  <c:v>2.7879579195349354E-3</c:v>
                </c:pt>
                <c:pt idx="24">
                  <c:v>3.3352633881132267E-3</c:v>
                </c:pt>
                <c:pt idx="25">
                  <c:v>3.9631138752106157E-3</c:v>
                </c:pt>
                <c:pt idx="26">
                  <c:v>4.6774102199461619E-3</c:v>
                </c:pt>
                <c:pt idx="27">
                  <c:v>5.4832350418525869E-3</c:v>
                </c:pt>
                <c:pt idx="28">
                  <c:v>6.3845568497236825E-3</c:v>
                </c:pt>
                <c:pt idx="29">
                  <c:v>7.3839228053689783E-3</c:v>
                </c:pt>
                <c:pt idx="30">
                  <c:v>8.4821516069696224E-3</c:v>
                </c:pt>
                <c:pt idx="31">
                  <c:v>9.6780398722179483E-3</c:v>
                </c:pt>
                <c:pt idx="32">
                  <c:v>1.0968096855945965E-2</c:v>
                </c:pt>
                <c:pt idx="33">
                  <c:v>1.2346323162526577E-2</c:v>
                </c:pt>
                <c:pt idx="34">
                  <c:v>1.3804049161085805E-2</c:v>
                </c:pt>
                <c:pt idx="35">
                  <c:v>1.5329847966354729E-2</c:v>
                </c:pt>
                <c:pt idx="36">
                  <c:v>1.6909536042320691E-2</c:v>
                </c:pt>
                <c:pt idx="37">
                  <c:v>1.8526271711639213E-2</c:v>
                </c:pt>
                <c:pt idx="38">
                  <c:v>2.0160758170667484E-2</c:v>
                </c:pt>
                <c:pt idx="39">
                  <c:v>2.1791553148859631E-2</c:v>
                </c:pt>
                <c:pt idx="40">
                  <c:v>2.3395482312199435E-2</c:v>
                </c:pt>
                <c:pt idx="41">
                  <c:v>2.4948148154490989E-2</c:v>
                </c:pt>
                <c:pt idx="42">
                  <c:v>2.6424520755822505E-2</c:v>
                </c:pt>
                <c:pt idx="43">
                  <c:v>2.7799591750135709E-2</c:v>
                </c:pt>
                <c:pt idx="44">
                  <c:v>2.9049068473610565E-2</c:v>
                </c:pt>
                <c:pt idx="45">
                  <c:v>3.0150081881225307E-2</c:v>
                </c:pt>
                <c:pt idx="46">
                  <c:v>3.1081879692063566E-2</c:v>
                </c:pt>
                <c:pt idx="47">
                  <c:v>3.1826475555875887E-2</c:v>
                </c:pt>
                <c:pt idx="48">
                  <c:v>3.2369225935622872E-2</c:v>
                </c:pt>
                <c:pt idx="49">
                  <c:v>3.269930888248216E-2</c:v>
                </c:pt>
                <c:pt idx="50">
                  <c:v>3.2810082843129376E-2</c:v>
                </c:pt>
                <c:pt idx="51">
                  <c:v>3.269930888248216E-2</c:v>
                </c:pt>
                <c:pt idx="52">
                  <c:v>3.2369225935622872E-2</c:v>
                </c:pt>
                <c:pt idx="53">
                  <c:v>3.1826475555875887E-2</c:v>
                </c:pt>
                <c:pt idx="54">
                  <c:v>3.1081879692063566E-2</c:v>
                </c:pt>
                <c:pt idx="55">
                  <c:v>3.0150081881225307E-2</c:v>
                </c:pt>
                <c:pt idx="56">
                  <c:v>2.9049068473610565E-2</c:v>
                </c:pt>
                <c:pt idx="57">
                  <c:v>2.7799591750135709E-2</c:v>
                </c:pt>
                <c:pt idx="58">
                  <c:v>2.6424520755822505E-2</c:v>
                </c:pt>
                <c:pt idx="59">
                  <c:v>2.4948148154490989E-2</c:v>
                </c:pt>
                <c:pt idx="60">
                  <c:v>2.3395482312199435E-2</c:v>
                </c:pt>
                <c:pt idx="61">
                  <c:v>2.1791553148859631E-2</c:v>
                </c:pt>
                <c:pt idx="62">
                  <c:v>2.0160758170667484E-2</c:v>
                </c:pt>
                <c:pt idx="63">
                  <c:v>1.8526271711639213E-2</c:v>
                </c:pt>
                <c:pt idx="64">
                  <c:v>1.6909536042320691E-2</c:v>
                </c:pt>
                <c:pt idx="65">
                  <c:v>1.5329847966354729E-2</c:v>
                </c:pt>
                <c:pt idx="66">
                  <c:v>1.3804049161085805E-2</c:v>
                </c:pt>
                <c:pt idx="67">
                  <c:v>1.2346323162526577E-2</c:v>
                </c:pt>
                <c:pt idx="68">
                  <c:v>1.0968096855945965E-2</c:v>
                </c:pt>
                <c:pt idx="69">
                  <c:v>9.6780398722179483E-3</c:v>
                </c:pt>
                <c:pt idx="70">
                  <c:v>8.4821516069696224E-3</c:v>
                </c:pt>
                <c:pt idx="71">
                  <c:v>7.3839228053689783E-3</c:v>
                </c:pt>
                <c:pt idx="72">
                  <c:v>6.3845568497236825E-3</c:v>
                </c:pt>
                <c:pt idx="73">
                  <c:v>5.4832350418525869E-3</c:v>
                </c:pt>
                <c:pt idx="74">
                  <c:v>4.6774102199461619E-3</c:v>
                </c:pt>
                <c:pt idx="75">
                  <c:v>3.9631138752106157E-3</c:v>
                </c:pt>
                <c:pt idx="76">
                  <c:v>3.3352633881132267E-3</c:v>
                </c:pt>
                <c:pt idx="77">
                  <c:v>2.7879579195349354E-3</c:v>
                </c:pt>
                <c:pt idx="78">
                  <c:v>2.3147536956070339E-3</c:v>
                </c:pt>
                <c:pt idx="79">
                  <c:v>1.9089117509624195E-3</c:v>
                </c:pt>
                <c:pt idx="80">
                  <c:v>1.5636134956636967E-3</c:v>
                </c:pt>
                <c:pt idx="81">
                  <c:v>1.2721416231480489E-3</c:v>
                </c:pt>
                <c:pt idx="82">
                  <c:v>1.0280257862951383E-3</c:v>
                </c:pt>
                <c:pt idx="83">
                  <c:v>8.251540729590104E-4</c:v>
                </c:pt>
                <c:pt idx="84">
                  <c:v>6.5785257740057104E-4</c:v>
                </c:pt>
                <c:pt idx="85">
                  <c:v>5.2093628301776889E-4</c:v>
                </c:pt>
                <c:pt idx="86">
                  <c:v>4.0973505981578876E-4</c:v>
                </c:pt>
                <c:pt idx="87">
                  <c:v>3.2009886943784203E-4</c:v>
                </c:pt>
                <c:pt idx="88">
                  <c:v>2.4838630513807791E-4</c:v>
                </c:pt>
                <c:pt idx="89">
                  <c:v>1.9144042407611965E-4</c:v>
                </c:pt>
                <c:pt idx="90">
                  <c:v>1.4655550679878871E-4</c:v>
                </c:pt>
                <c:pt idx="91">
                  <c:v>1.1143795381297982E-4</c:v>
                </c:pt>
                <c:pt idx="92">
                  <c:v>8.4164046982872809E-5</c:v>
                </c:pt>
                <c:pt idx="93">
                  <c:v>6.3136802638491979E-5</c:v>
                </c:pt>
                <c:pt idx="94">
                  <c:v>4.7043654603638659E-5</c:v>
                </c:pt>
                <c:pt idx="95">
                  <c:v>3.4816251771938381E-5</c:v>
                </c:pt>
                <c:pt idx="96">
                  <c:v>2.5593251790554746E-5</c:v>
                </c:pt>
                <c:pt idx="97">
                  <c:v>1.8686648562992445E-5</c:v>
                </c:pt>
                <c:pt idx="98">
                  <c:v>1.3551889757406326E-5</c:v>
                </c:pt>
                <c:pt idx="99">
                  <c:v>9.7618200081317687E-6</c:v>
                </c:pt>
                <c:pt idx="100">
                  <c:v>6.9843215389017388E-6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2-4EA3-AC6D-52F9C3360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669808"/>
        <c:axId val="1448752528"/>
      </c:lineChart>
      <c:catAx>
        <c:axId val="152766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Geothermal</a:t>
                </a:r>
                <a:r>
                  <a:rPr lang="en-US" sz="1400" baseline="0"/>
                  <a:t> Gradient (K/km)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52528"/>
        <c:crosses val="autoZero"/>
        <c:auto val="1"/>
        <c:lblAlgn val="ctr"/>
        <c:lblOffset val="100"/>
        <c:tickLblSkip val="5"/>
        <c:tickMarkSkip val="4"/>
        <c:noMultiLvlLbl val="0"/>
      </c:catAx>
      <c:valAx>
        <c:axId val="14487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Probability</a:t>
                </a:r>
                <a:r>
                  <a:rPr lang="en-US" sz="1400" baseline="0"/>
                  <a:t> Density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6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Drilling Costs (</a:t>
            </a:r>
            <a:r>
              <a:rPr lang="en-US" baseline="0"/>
              <a:t>Lowry, 2017)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'Drilling Costs'!$A$1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'Drilling Costs'!$A$2:$A$6</c:f>
              <c:numCache>
                <c:formatCode>General</c:formatCode>
                <c:ptCount val="5"/>
                <c:pt idx="0">
                  <c:v>500</c:v>
                </c:pt>
                <c:pt idx="1">
                  <c:v>1233.9100000000001</c:v>
                </c:pt>
                <c:pt idx="2">
                  <c:v>2604.96</c:v>
                </c:pt>
                <c:pt idx="3">
                  <c:v>2970.53</c:v>
                </c:pt>
                <c:pt idx="4">
                  <c:v>3642.01</c:v>
                </c:pt>
              </c:numCache>
            </c:numRef>
          </c:xVal>
          <c:yVal>
            <c:numRef>
              <c:f>'Drilling Costs'!$B$2:$B$6</c:f>
              <c:numCache>
                <c:formatCode>"$"#,##0_);[Red]\("$"#,##0\)</c:formatCode>
                <c:ptCount val="5"/>
                <c:pt idx="0">
                  <c:v>2000857</c:v>
                </c:pt>
                <c:pt idx="1">
                  <c:v>2762272</c:v>
                </c:pt>
                <c:pt idx="2">
                  <c:v>4680792</c:v>
                </c:pt>
                <c:pt idx="3">
                  <c:v>6411590</c:v>
                </c:pt>
                <c:pt idx="4">
                  <c:v>8206606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6-46F6-9F4D-FA1193BE0C4D}"/>
            </c:ext>
          </c:extLst>
        </c:ser>
        <c:ser>
          <c:idx val="1"/>
          <c:order val="1"/>
          <c:tx>
            <c:strRef>
              <c:f>'Drilling Costs'!$D$1</c:f>
              <c:strCache>
                <c:ptCount val="1"/>
                <c:pt idx="0">
                  <c:v>Ideal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'Drilling Costs'!$D$2:$D$6</c:f>
              <c:numCache>
                <c:formatCode>General</c:formatCode>
                <c:ptCount val="5"/>
                <c:pt idx="0">
                  <c:v>500</c:v>
                </c:pt>
                <c:pt idx="1">
                  <c:v>3404.13</c:v>
                </c:pt>
                <c:pt idx="2">
                  <c:v>6085.34</c:v>
                </c:pt>
                <c:pt idx="3">
                  <c:v>8076.08</c:v>
                </c:pt>
                <c:pt idx="4">
                  <c:v>9160.76</c:v>
                </c:pt>
              </c:numCache>
            </c:numRef>
          </c:xVal>
          <c:yVal>
            <c:numRef>
              <c:f>'Drilling Costs'!$E$2:$E$6</c:f>
              <c:numCache>
                <c:formatCode>"$"#,##0_);[Red]\("$"#,##0\)</c:formatCode>
                <c:ptCount val="5"/>
                <c:pt idx="0">
                  <c:v>915792</c:v>
                </c:pt>
                <c:pt idx="1">
                  <c:v>3050204</c:v>
                </c:pt>
                <c:pt idx="2">
                  <c:v>5050781</c:v>
                </c:pt>
                <c:pt idx="3">
                  <c:v>6483891</c:v>
                </c:pt>
                <c:pt idx="4">
                  <c:v>7281091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B6-46F6-9F4D-FA1193BE0C4D}"/>
            </c:ext>
          </c:extLst>
        </c:ser>
        <c:ser>
          <c:idx val="2"/>
          <c:order val="2"/>
          <c:tx>
            <c:v>Base Point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'Drilling Costs'!$B$8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'Drilling Costs'!$B$9</c:f>
              <c:numCache>
                <c:formatCode>_("$"* #,##0_);_("$"* \(#,##0\);_("$"* "-"??_);_(@_)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B6-46F6-9F4D-FA1193BE0C4D}"/>
            </c:ext>
          </c:extLst>
        </c:ser>
        <c:ser>
          <c:idx val="3"/>
          <c:order val="3"/>
          <c:tx>
            <c:v>Ideal Point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'Drilling Costs'!$B$8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'Drilling Costs'!$B$10</c:f>
              <c:numCache>
                <c:formatCode>_("$"* #,##0_);_("$"* \(#,##0\);_("$"* "-"??_);_(@_)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6-46F6-9F4D-FA1193BE0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748623"/>
        <c:axId val="2062034831"/>
      </c:scatterChart>
      <c:valAx>
        <c:axId val="2061748623"/>
        <c:scaling>
          <c:orientation val="minMax"/>
          <c:max val="35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034831"/>
        <c:crosses val="autoZero"/>
        <c:crossBetween val="midCat"/>
      </c:valAx>
      <c:valAx>
        <c:axId val="2062034831"/>
        <c:scaling>
          <c:orientation val="minMax"/>
          <c:max val="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748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Drilling Costs (Lukawski et al., 2014 @ ~1300 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'Drilling Costs'!$O$2</c:f>
              <c:strCache>
                <c:ptCount val="1"/>
                <c:pt idx="0">
                  <c:v>Drilling Costs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'Drilling Costs'!$O$3:$O$161</c:f>
              <c:numCache>
                <c:formatCode>_("$"* #,##0.00_);_("$"* \(#,##0.00\);_("$"* "-"??_);_(@_)</c:formatCode>
                <c:ptCount val="159"/>
                <c:pt idx="0">
                  <c:v>500</c:v>
                </c:pt>
                <c:pt idx="1">
                  <c:v>525</c:v>
                </c:pt>
                <c:pt idx="2">
                  <c:v>550</c:v>
                </c:pt>
                <c:pt idx="3">
                  <c:v>575</c:v>
                </c:pt>
                <c:pt idx="4">
                  <c:v>600</c:v>
                </c:pt>
                <c:pt idx="5">
                  <c:v>625</c:v>
                </c:pt>
                <c:pt idx="6">
                  <c:v>650</c:v>
                </c:pt>
                <c:pt idx="7">
                  <c:v>675</c:v>
                </c:pt>
                <c:pt idx="8">
                  <c:v>700</c:v>
                </c:pt>
                <c:pt idx="9">
                  <c:v>725</c:v>
                </c:pt>
                <c:pt idx="10">
                  <c:v>750</c:v>
                </c:pt>
                <c:pt idx="11">
                  <c:v>775</c:v>
                </c:pt>
                <c:pt idx="12">
                  <c:v>800</c:v>
                </c:pt>
                <c:pt idx="13">
                  <c:v>825</c:v>
                </c:pt>
                <c:pt idx="14">
                  <c:v>850</c:v>
                </c:pt>
                <c:pt idx="15">
                  <c:v>875</c:v>
                </c:pt>
                <c:pt idx="16">
                  <c:v>900</c:v>
                </c:pt>
                <c:pt idx="17">
                  <c:v>925</c:v>
                </c:pt>
                <c:pt idx="18">
                  <c:v>950</c:v>
                </c:pt>
                <c:pt idx="19">
                  <c:v>975</c:v>
                </c:pt>
                <c:pt idx="20">
                  <c:v>1000</c:v>
                </c:pt>
                <c:pt idx="21">
                  <c:v>1025</c:v>
                </c:pt>
                <c:pt idx="22">
                  <c:v>1050</c:v>
                </c:pt>
                <c:pt idx="23">
                  <c:v>1075</c:v>
                </c:pt>
                <c:pt idx="24">
                  <c:v>1100</c:v>
                </c:pt>
                <c:pt idx="25">
                  <c:v>1125</c:v>
                </c:pt>
                <c:pt idx="26">
                  <c:v>1150</c:v>
                </c:pt>
                <c:pt idx="27">
                  <c:v>1175</c:v>
                </c:pt>
                <c:pt idx="28">
                  <c:v>1200</c:v>
                </c:pt>
                <c:pt idx="29">
                  <c:v>1225</c:v>
                </c:pt>
                <c:pt idx="30">
                  <c:v>1250</c:v>
                </c:pt>
                <c:pt idx="31">
                  <c:v>1275</c:v>
                </c:pt>
                <c:pt idx="32">
                  <c:v>1300</c:v>
                </c:pt>
                <c:pt idx="33">
                  <c:v>1325</c:v>
                </c:pt>
                <c:pt idx="34">
                  <c:v>1350</c:v>
                </c:pt>
                <c:pt idx="35">
                  <c:v>1375</c:v>
                </c:pt>
                <c:pt idx="36">
                  <c:v>1400</c:v>
                </c:pt>
                <c:pt idx="37">
                  <c:v>1425</c:v>
                </c:pt>
                <c:pt idx="38">
                  <c:v>1450</c:v>
                </c:pt>
                <c:pt idx="39">
                  <c:v>1475</c:v>
                </c:pt>
                <c:pt idx="40">
                  <c:v>1500</c:v>
                </c:pt>
                <c:pt idx="41">
                  <c:v>1525</c:v>
                </c:pt>
                <c:pt idx="42">
                  <c:v>1550</c:v>
                </c:pt>
                <c:pt idx="43">
                  <c:v>1575</c:v>
                </c:pt>
                <c:pt idx="44">
                  <c:v>1600</c:v>
                </c:pt>
                <c:pt idx="45">
                  <c:v>1625</c:v>
                </c:pt>
                <c:pt idx="46">
                  <c:v>1650</c:v>
                </c:pt>
                <c:pt idx="47">
                  <c:v>1675</c:v>
                </c:pt>
                <c:pt idx="48">
                  <c:v>1700</c:v>
                </c:pt>
                <c:pt idx="49">
                  <c:v>1725</c:v>
                </c:pt>
                <c:pt idx="50">
                  <c:v>1750</c:v>
                </c:pt>
                <c:pt idx="51">
                  <c:v>1775</c:v>
                </c:pt>
                <c:pt idx="52">
                  <c:v>1800</c:v>
                </c:pt>
                <c:pt idx="53">
                  <c:v>1825</c:v>
                </c:pt>
                <c:pt idx="54">
                  <c:v>1850</c:v>
                </c:pt>
                <c:pt idx="55">
                  <c:v>1875</c:v>
                </c:pt>
                <c:pt idx="56">
                  <c:v>1900</c:v>
                </c:pt>
                <c:pt idx="57">
                  <c:v>1925</c:v>
                </c:pt>
                <c:pt idx="58">
                  <c:v>1950</c:v>
                </c:pt>
                <c:pt idx="59">
                  <c:v>1975</c:v>
                </c:pt>
                <c:pt idx="60">
                  <c:v>2000</c:v>
                </c:pt>
                <c:pt idx="61">
                  <c:v>2025</c:v>
                </c:pt>
                <c:pt idx="62">
                  <c:v>2050</c:v>
                </c:pt>
                <c:pt idx="63">
                  <c:v>2075</c:v>
                </c:pt>
                <c:pt idx="64">
                  <c:v>2100</c:v>
                </c:pt>
                <c:pt idx="65">
                  <c:v>2125</c:v>
                </c:pt>
                <c:pt idx="66">
                  <c:v>2150</c:v>
                </c:pt>
                <c:pt idx="67">
                  <c:v>2175</c:v>
                </c:pt>
                <c:pt idx="68">
                  <c:v>2200</c:v>
                </c:pt>
                <c:pt idx="69">
                  <c:v>2225</c:v>
                </c:pt>
                <c:pt idx="70">
                  <c:v>2250</c:v>
                </c:pt>
                <c:pt idx="71">
                  <c:v>2275</c:v>
                </c:pt>
                <c:pt idx="72">
                  <c:v>2300</c:v>
                </c:pt>
                <c:pt idx="73">
                  <c:v>2325</c:v>
                </c:pt>
                <c:pt idx="74">
                  <c:v>2350</c:v>
                </c:pt>
                <c:pt idx="75">
                  <c:v>2375</c:v>
                </c:pt>
                <c:pt idx="76">
                  <c:v>2400</c:v>
                </c:pt>
                <c:pt idx="77">
                  <c:v>2425</c:v>
                </c:pt>
                <c:pt idx="78">
                  <c:v>2450</c:v>
                </c:pt>
                <c:pt idx="79">
                  <c:v>2475</c:v>
                </c:pt>
                <c:pt idx="80">
                  <c:v>2500</c:v>
                </c:pt>
                <c:pt idx="81">
                  <c:v>2525</c:v>
                </c:pt>
                <c:pt idx="82">
                  <c:v>2550</c:v>
                </c:pt>
                <c:pt idx="83">
                  <c:v>2575</c:v>
                </c:pt>
                <c:pt idx="84">
                  <c:v>2600</c:v>
                </c:pt>
                <c:pt idx="85">
                  <c:v>2625</c:v>
                </c:pt>
                <c:pt idx="86">
                  <c:v>2650</c:v>
                </c:pt>
                <c:pt idx="87">
                  <c:v>2675</c:v>
                </c:pt>
                <c:pt idx="88">
                  <c:v>2700</c:v>
                </c:pt>
                <c:pt idx="89">
                  <c:v>2725</c:v>
                </c:pt>
                <c:pt idx="90">
                  <c:v>2750</c:v>
                </c:pt>
                <c:pt idx="91">
                  <c:v>2775</c:v>
                </c:pt>
                <c:pt idx="92">
                  <c:v>2800</c:v>
                </c:pt>
                <c:pt idx="93">
                  <c:v>2825</c:v>
                </c:pt>
                <c:pt idx="94">
                  <c:v>2850</c:v>
                </c:pt>
                <c:pt idx="95">
                  <c:v>2875</c:v>
                </c:pt>
                <c:pt idx="96">
                  <c:v>2900</c:v>
                </c:pt>
                <c:pt idx="97">
                  <c:v>2925</c:v>
                </c:pt>
                <c:pt idx="98">
                  <c:v>2950</c:v>
                </c:pt>
                <c:pt idx="99">
                  <c:v>2975</c:v>
                </c:pt>
                <c:pt idx="100">
                  <c:v>3000</c:v>
                </c:pt>
                <c:pt idx="101">
                  <c:v>3025</c:v>
                </c:pt>
                <c:pt idx="102">
                  <c:v>3050</c:v>
                </c:pt>
                <c:pt idx="103">
                  <c:v>3075</c:v>
                </c:pt>
                <c:pt idx="104">
                  <c:v>3100</c:v>
                </c:pt>
                <c:pt idx="105">
                  <c:v>3125</c:v>
                </c:pt>
                <c:pt idx="106">
                  <c:v>3150</c:v>
                </c:pt>
                <c:pt idx="107">
                  <c:v>3175</c:v>
                </c:pt>
                <c:pt idx="108">
                  <c:v>3200</c:v>
                </c:pt>
                <c:pt idx="109">
                  <c:v>3225</c:v>
                </c:pt>
                <c:pt idx="110">
                  <c:v>3250</c:v>
                </c:pt>
                <c:pt idx="111">
                  <c:v>3275</c:v>
                </c:pt>
                <c:pt idx="112">
                  <c:v>3300</c:v>
                </c:pt>
                <c:pt idx="113">
                  <c:v>3325</c:v>
                </c:pt>
                <c:pt idx="114">
                  <c:v>3350</c:v>
                </c:pt>
                <c:pt idx="115">
                  <c:v>3375</c:v>
                </c:pt>
                <c:pt idx="116">
                  <c:v>3400</c:v>
                </c:pt>
                <c:pt idx="117">
                  <c:v>3425</c:v>
                </c:pt>
                <c:pt idx="118">
                  <c:v>3450</c:v>
                </c:pt>
                <c:pt idx="119">
                  <c:v>3475</c:v>
                </c:pt>
                <c:pt idx="120">
                  <c:v>3500</c:v>
                </c:pt>
                <c:pt idx="121">
                  <c:v>3525</c:v>
                </c:pt>
                <c:pt idx="122">
                  <c:v>3550</c:v>
                </c:pt>
                <c:pt idx="123">
                  <c:v>3575</c:v>
                </c:pt>
                <c:pt idx="124">
                  <c:v>3600</c:v>
                </c:pt>
                <c:pt idx="125">
                  <c:v>3625</c:v>
                </c:pt>
                <c:pt idx="126">
                  <c:v>3650</c:v>
                </c:pt>
                <c:pt idx="127">
                  <c:v>3675</c:v>
                </c:pt>
                <c:pt idx="128">
                  <c:v>3700</c:v>
                </c:pt>
                <c:pt idx="129">
                  <c:v>3725</c:v>
                </c:pt>
                <c:pt idx="130">
                  <c:v>3750</c:v>
                </c:pt>
                <c:pt idx="131">
                  <c:v>3775</c:v>
                </c:pt>
                <c:pt idx="132">
                  <c:v>3800</c:v>
                </c:pt>
                <c:pt idx="133">
                  <c:v>3825</c:v>
                </c:pt>
                <c:pt idx="134">
                  <c:v>3850</c:v>
                </c:pt>
                <c:pt idx="135">
                  <c:v>3875</c:v>
                </c:pt>
                <c:pt idx="136">
                  <c:v>3900</c:v>
                </c:pt>
                <c:pt idx="137">
                  <c:v>3925</c:v>
                </c:pt>
                <c:pt idx="138">
                  <c:v>3950</c:v>
                </c:pt>
                <c:pt idx="139">
                  <c:v>3975</c:v>
                </c:pt>
                <c:pt idx="140">
                  <c:v>4000</c:v>
                </c:pt>
                <c:pt idx="141">
                  <c:v>4025</c:v>
                </c:pt>
                <c:pt idx="142">
                  <c:v>4050</c:v>
                </c:pt>
                <c:pt idx="143">
                  <c:v>4075</c:v>
                </c:pt>
                <c:pt idx="144">
                  <c:v>4100</c:v>
                </c:pt>
                <c:pt idx="145">
                  <c:v>4125</c:v>
                </c:pt>
                <c:pt idx="146">
                  <c:v>4150</c:v>
                </c:pt>
                <c:pt idx="147">
                  <c:v>4175</c:v>
                </c:pt>
                <c:pt idx="148">
                  <c:v>4200</c:v>
                </c:pt>
                <c:pt idx="149">
                  <c:v>4225</c:v>
                </c:pt>
                <c:pt idx="150">
                  <c:v>4250</c:v>
                </c:pt>
                <c:pt idx="151">
                  <c:v>4275</c:v>
                </c:pt>
                <c:pt idx="152">
                  <c:v>4300</c:v>
                </c:pt>
                <c:pt idx="153">
                  <c:v>4325</c:v>
                </c:pt>
                <c:pt idx="154">
                  <c:v>4350</c:v>
                </c:pt>
                <c:pt idx="155">
                  <c:v>4375</c:v>
                </c:pt>
                <c:pt idx="156">
                  <c:v>4400</c:v>
                </c:pt>
                <c:pt idx="157">
                  <c:v>4425</c:v>
                </c:pt>
                <c:pt idx="158">
                  <c:v>4450</c:v>
                </c:pt>
              </c:numCache>
            </c:numRef>
          </c:cat>
          <c:val>
            <c:numRef>
              <c:f>'Drilling Costs'!$N$3:$N$161</c:f>
              <c:numCache>
                <c:formatCode>0.0000000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B7-4E4C-91F5-9BE495604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0760416"/>
        <c:axId val="1225460000"/>
      </c:lineChart>
      <c:catAx>
        <c:axId val="1600760416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60000"/>
        <c:crosses val="autoZero"/>
        <c:auto val="1"/>
        <c:lblAlgn val="ctr"/>
        <c:lblOffset val="100"/>
        <c:noMultiLvlLbl val="0"/>
      </c:catAx>
      <c:valAx>
        <c:axId val="12254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Change (Climate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'Ambient Temp PDF'!$D$5:$D$35</c:f>
              <c:numCache>
                <c:formatCode>General</c:formatCode>
                <c:ptCount val="3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</c:numCache>
            </c:numRef>
          </c:cat>
          <c:val>
            <c:numRef>
              <c:f>'Ambient Temp PDF'!$E$5:$E$35</c:f>
              <c:numCache>
                <c:formatCode>0.00</c:formatCode>
                <c:ptCount val="31"/>
                <c:pt idx="0">
                  <c:v>0</c:v>
                </c:pt>
                <c:pt idx="1">
                  <c:v>2.4691358024691357E-2</c:v>
                </c:pt>
                <c:pt idx="2">
                  <c:v>4.9382716049382713E-2</c:v>
                </c:pt>
                <c:pt idx="3">
                  <c:v>7.407407407407407E-2</c:v>
                </c:pt>
                <c:pt idx="4">
                  <c:v>9.8765432098765427E-2</c:v>
                </c:pt>
                <c:pt idx="5">
                  <c:v>0.12345679012345677</c:v>
                </c:pt>
                <c:pt idx="6">
                  <c:v>0.14814814814814811</c:v>
                </c:pt>
                <c:pt idx="7">
                  <c:v>0.17283950617283947</c:v>
                </c:pt>
                <c:pt idx="8">
                  <c:v>0.19753086419753083</c:v>
                </c:pt>
                <c:pt idx="9">
                  <c:v>0.22222222222222215</c:v>
                </c:pt>
                <c:pt idx="10">
                  <c:v>0.24691358024691351</c:v>
                </c:pt>
                <c:pt idx="11">
                  <c:v>0.27160493827160487</c:v>
                </c:pt>
                <c:pt idx="12">
                  <c:v>0.29629629629629622</c:v>
                </c:pt>
                <c:pt idx="13">
                  <c:v>0.32098765432098764</c:v>
                </c:pt>
                <c:pt idx="14">
                  <c:v>0.34567901234567899</c:v>
                </c:pt>
                <c:pt idx="15">
                  <c:v>0.37037037037037035</c:v>
                </c:pt>
                <c:pt idx="16">
                  <c:v>0.39506172839506176</c:v>
                </c:pt>
                <c:pt idx="17">
                  <c:v>0.41975308641975312</c:v>
                </c:pt>
                <c:pt idx="18">
                  <c:v>0.44444444444444448</c:v>
                </c:pt>
                <c:pt idx="19">
                  <c:v>0.46913580246913589</c:v>
                </c:pt>
                <c:pt idx="20">
                  <c:v>0.49382716049382719</c:v>
                </c:pt>
                <c:pt idx="21">
                  <c:v>0.5185185185185186</c:v>
                </c:pt>
                <c:pt idx="22">
                  <c:v>0.54320987654320996</c:v>
                </c:pt>
                <c:pt idx="23">
                  <c:v>0.56790123456790131</c:v>
                </c:pt>
                <c:pt idx="24">
                  <c:v>0.59259259259259267</c:v>
                </c:pt>
                <c:pt idx="25">
                  <c:v>0.61728395061728403</c:v>
                </c:pt>
                <c:pt idx="26">
                  <c:v>0.64197530864197538</c:v>
                </c:pt>
                <c:pt idx="27">
                  <c:v>0.66666666666666474</c:v>
                </c:pt>
                <c:pt idx="28">
                  <c:v>0.44444444444444214</c:v>
                </c:pt>
                <c:pt idx="29">
                  <c:v>0.2222222222222196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A-40B5-8C62-0445C6A3B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669808"/>
        <c:axId val="1448752528"/>
      </c:lineChart>
      <c:catAx>
        <c:axId val="152766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52528"/>
        <c:crosses val="autoZero"/>
        <c:auto val="1"/>
        <c:lblAlgn val="ctr"/>
        <c:lblOffset val="100"/>
        <c:noMultiLvlLbl val="0"/>
      </c:catAx>
      <c:valAx>
        <c:axId val="14487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6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3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3.png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3.png"/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9.emf"/><Relationship Id="rId5" Type="http://schemas.openxmlformats.org/officeDocument/2006/relationships/chart" Target="../charts/chart26.xml"/><Relationship Id="rId4" Type="http://schemas.openxmlformats.org/officeDocument/2006/relationships/image" Target="../media/image8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10.png"/><Relationship Id="rId1" Type="http://schemas.openxmlformats.org/officeDocument/2006/relationships/chart" Target="../charts/chart3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21166</xdr:colOff>
      <xdr:row>0</xdr:row>
      <xdr:rowOff>127000</xdr:rowOff>
    </xdr:from>
    <xdr:to>
      <xdr:col>11</xdr:col>
      <xdr:colOff>159614</xdr:colOff>
      <xdr:row>12</xdr:row>
      <xdr:rowOff>230010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BD5D0-2348-4684-95E6-23D77BA41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499" y="127000"/>
          <a:ext cx="3908126" cy="2928866"/>
        </a:xfrm>
        <a:prstGeom prst="rect">
          <a:avLst/>
        </a:prstGeom>
      </xdr:spPr>
    </xdr:pic>
    <xdr:clientData/>
  </xdr:twoCellAnchor>
  <xdr:twoCellAnchor>
    <xdr:from>
      <xdr:col>12</xdr:col>
      <xdr:colOff>1</xdr:colOff>
      <xdr:row>1</xdr:row>
      <xdr:rowOff>0</xdr:rowOff>
    </xdr:from>
    <xdr:to>
      <xdr:col>22</xdr:col>
      <xdr:colOff>321027</xdr:colOff>
      <xdr:row>17</xdr:row>
      <xdr:rowOff>113673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B7352A-4D5C-4BBB-97A8-70B7B1C0C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21</xdr:col>
      <xdr:colOff>94129</xdr:colOff>
      <xdr:row>33</xdr:row>
      <xdr:rowOff>43702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5324ED2-4B95-4DF4-B2EE-1896EAB3E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2952750</xdr:colOff>
      <xdr:row>32</xdr:row>
      <xdr:rowOff>209550</xdr:rowOff>
    </xdr:from>
    <xdr:to>
      <xdr:col>8</xdr:col>
      <xdr:colOff>0</xdr:colOff>
      <xdr:row>48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4E1256-3FA8-4934-8A10-E609A231E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2085975</xdr:colOff>
      <xdr:row>50</xdr:row>
      <xdr:rowOff>142875</xdr:rowOff>
    </xdr:from>
    <xdr:to>
      <xdr:col>8</xdr:col>
      <xdr:colOff>14287</xdr:colOff>
      <xdr:row>67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BF16DC-050C-4631-BAA4-4ABB04ECE8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10069</xdr:colOff>
      <xdr:row>17</xdr:row>
      <xdr:rowOff>78105</xdr:rowOff>
    </xdr:from>
    <xdr:to>
      <xdr:col>11</xdr:col>
      <xdr:colOff>1200397</xdr:colOff>
      <xdr:row>32</xdr:row>
      <xdr:rowOff>154039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FCB54-E80D-45BB-9F2B-C95BF9A1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9419" y="2402205"/>
          <a:ext cx="3947816" cy="26429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29256</xdr:colOff>
      <xdr:row>2</xdr:row>
      <xdr:rowOff>125864</xdr:rowOff>
    </xdr:from>
    <xdr:to>
      <xdr:col>19</xdr:col>
      <xdr:colOff>40141</xdr:colOff>
      <xdr:row>22</xdr:row>
      <xdr:rowOff>80280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37B80E3-3894-4145-8F71-948C3B4EE7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451757</xdr:colOff>
      <xdr:row>0</xdr:row>
      <xdr:rowOff>0</xdr:rowOff>
    </xdr:from>
    <xdr:to>
      <xdr:col>26</xdr:col>
      <xdr:colOff>362057</xdr:colOff>
      <xdr:row>29</xdr:row>
      <xdr:rowOff>150292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41EED5-A0EA-48AA-ABFA-AEDC354A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80007" y="0"/>
          <a:ext cx="2872575" cy="5402650"/>
        </a:xfrm>
        <a:prstGeom prst="rect">
          <a:avLst/>
        </a:prstGeom>
      </xdr:spPr>
    </xdr:pic>
    <xdr:clientData/>
  </xdr:twoCellAnchor>
  <xdr:twoCellAnchor>
    <xdr:from>
      <xdr:col>10</xdr:col>
      <xdr:colOff>1465490</xdr:colOff>
      <xdr:row>2</xdr:row>
      <xdr:rowOff>127224</xdr:rowOff>
    </xdr:from>
    <xdr:to>
      <xdr:col>14</xdr:col>
      <xdr:colOff>1476375</xdr:colOff>
      <xdr:row>22</xdr:row>
      <xdr:rowOff>56467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E7AC4F7-9505-4F74-80A7-2A5BF9F3F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0.83151</cdr:x>
      <cdr:y>0.83002</cdr:y>
    </cdr:from>
    <cdr:to>
      <cdr:x>0.98526</cdr:x>
      <cdr:y>0.90858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988E71E-8744-4D18-9ACE-D8E0DBC57415}"/>
            </a:ext>
          </a:extLst>
        </cdr:cNvPr>
        <cdr:cNvSpPr txBox="1"/>
      </cdr:nvSpPr>
      <cdr:spPr>
        <a:xfrm xmlns:a="http://schemas.openxmlformats.org/drawingml/2006/main">
          <a:off x="5372100" y="3306535"/>
          <a:ext cx="993321" cy="312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ysClr val="windowText" lastClr="000000"/>
              </a:solidFill>
            </a:rPr>
            <a:t>MILLIONS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10069</xdr:colOff>
      <xdr:row>17</xdr:row>
      <xdr:rowOff>78105</xdr:rowOff>
    </xdr:from>
    <xdr:to>
      <xdr:col>11</xdr:col>
      <xdr:colOff>1200397</xdr:colOff>
      <xdr:row>32</xdr:row>
      <xdr:rowOff>154039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1029C4-9B6D-4213-9C00-29FF4625F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97644" y="2392680"/>
          <a:ext cx="4162128" cy="26476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175224</xdr:colOff>
      <xdr:row>0</xdr:row>
      <xdr:rowOff>186478</xdr:rowOff>
    </xdr:from>
    <xdr:to>
      <xdr:col>19</xdr:col>
      <xdr:colOff>186110</xdr:colOff>
      <xdr:row>20</xdr:row>
      <xdr:rowOff>44407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807F0553-9A6D-4FA0-9239-5EB4263A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451757</xdr:colOff>
      <xdr:row>0</xdr:row>
      <xdr:rowOff>0</xdr:rowOff>
    </xdr:from>
    <xdr:to>
      <xdr:col>26</xdr:col>
      <xdr:colOff>362057</xdr:colOff>
      <xdr:row>29</xdr:row>
      <xdr:rowOff>150292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C1230B-3E15-4597-82A4-41D951688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89544" y="0"/>
          <a:ext cx="2877338" cy="5427142"/>
        </a:xfrm>
        <a:prstGeom prst="rect">
          <a:avLst/>
        </a:prstGeom>
      </xdr:spPr>
    </xdr:pic>
    <xdr:clientData/>
  </xdr:twoCellAnchor>
  <xdr:twoCellAnchor>
    <xdr:from>
      <xdr:col>11</xdr:col>
      <xdr:colOff>106013</xdr:colOff>
      <xdr:row>0</xdr:row>
      <xdr:rowOff>187838</xdr:rowOff>
    </xdr:from>
    <xdr:to>
      <xdr:col>15</xdr:col>
      <xdr:colOff>116898</xdr:colOff>
      <xdr:row>20</xdr:row>
      <xdr:rowOff>21830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ADA5FA9C-3FA6-4112-8888-D2F4B5889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0.83151</cdr:x>
      <cdr:y>0.83002</cdr:y>
    </cdr:from>
    <cdr:to>
      <cdr:x>0.98526</cdr:x>
      <cdr:y>0.90858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988E71E-8744-4D18-9ACE-D8E0DBC57415}"/>
            </a:ext>
          </a:extLst>
        </cdr:cNvPr>
        <cdr:cNvSpPr txBox="1"/>
      </cdr:nvSpPr>
      <cdr:spPr>
        <a:xfrm xmlns:a="http://schemas.openxmlformats.org/drawingml/2006/main">
          <a:off x="5372100" y="3306535"/>
          <a:ext cx="993321" cy="312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ysClr val="windowText" lastClr="000000"/>
              </a:solidFill>
            </a:rPr>
            <a:t>MILLIONS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1423306</xdr:colOff>
      <xdr:row>16</xdr:row>
      <xdr:rowOff>111578</xdr:rowOff>
    </xdr:from>
    <xdr:to>
      <xdr:col>11</xdr:col>
      <xdr:colOff>1135354</xdr:colOff>
      <xdr:row>32</xdr:row>
      <xdr:rowOff>8441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2F4A48-3849-48C8-8AC3-05438B143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34419" y="2102303"/>
          <a:ext cx="4150698" cy="26400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10069</xdr:colOff>
      <xdr:row>17</xdr:row>
      <xdr:rowOff>78105</xdr:rowOff>
    </xdr:from>
    <xdr:to>
      <xdr:col>11</xdr:col>
      <xdr:colOff>1200397</xdr:colOff>
      <xdr:row>32</xdr:row>
      <xdr:rowOff>154039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F0F48E-0A75-47CE-9E21-9BB8A5721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8598" y="2287905"/>
          <a:ext cx="3942917" cy="2659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319768</xdr:colOff>
      <xdr:row>20</xdr:row>
      <xdr:rowOff>42180</xdr:rowOff>
    </xdr:from>
    <xdr:to>
      <xdr:col>19</xdr:col>
      <xdr:colOff>330653</xdr:colOff>
      <xdr:row>42</xdr:row>
      <xdr:rowOff>32655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9A1E6237-0F92-440D-8505-783ADC320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200025</xdr:colOff>
      <xdr:row>20</xdr:row>
      <xdr:rowOff>36736</xdr:rowOff>
    </xdr:from>
    <xdr:to>
      <xdr:col>15</xdr:col>
      <xdr:colOff>210911</xdr:colOff>
      <xdr:row>42</xdr:row>
      <xdr:rowOff>2038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C87144E5-4B18-4D3C-BF19-CE6303E37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0.83151</cdr:x>
      <cdr:y>0.83002</cdr:y>
    </cdr:from>
    <cdr:to>
      <cdr:x>0.98526</cdr:x>
      <cdr:y>0.90858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988E71E-8744-4D18-9ACE-D8E0DBC57415}"/>
            </a:ext>
          </a:extLst>
        </cdr:cNvPr>
        <cdr:cNvSpPr txBox="1"/>
      </cdr:nvSpPr>
      <cdr:spPr>
        <a:xfrm xmlns:a="http://schemas.openxmlformats.org/drawingml/2006/main">
          <a:off x="5372100" y="3306535"/>
          <a:ext cx="993321" cy="312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ysClr val="windowText" lastClr="000000"/>
              </a:solidFill>
            </a:rPr>
            <a:t>MILLIONS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10069</xdr:colOff>
      <xdr:row>17</xdr:row>
      <xdr:rowOff>78105</xdr:rowOff>
    </xdr:from>
    <xdr:to>
      <xdr:col>11</xdr:col>
      <xdr:colOff>1200397</xdr:colOff>
      <xdr:row>32</xdr:row>
      <xdr:rowOff>154039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2E9609-5175-46AB-B415-745D03D2F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97644" y="2392680"/>
          <a:ext cx="4162128" cy="26476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251733</xdr:colOff>
      <xdr:row>20</xdr:row>
      <xdr:rowOff>83001</xdr:rowOff>
    </xdr:from>
    <xdr:to>
      <xdr:col>19</xdr:col>
      <xdr:colOff>262618</xdr:colOff>
      <xdr:row>42</xdr:row>
      <xdr:rowOff>73476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A2A3A4E7-B304-42AA-9EBB-2776E8381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451757</xdr:colOff>
      <xdr:row>0</xdr:row>
      <xdr:rowOff>0</xdr:rowOff>
    </xdr:from>
    <xdr:to>
      <xdr:col>26</xdr:col>
      <xdr:colOff>362057</xdr:colOff>
      <xdr:row>29</xdr:row>
      <xdr:rowOff>95864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0AF554-1DF4-499E-AB3A-F826A39B7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89544" y="0"/>
          <a:ext cx="2877338" cy="5427142"/>
        </a:xfrm>
        <a:prstGeom prst="rect">
          <a:avLst/>
        </a:prstGeom>
      </xdr:spPr>
    </xdr:pic>
    <xdr:clientData/>
  </xdr:twoCellAnchor>
  <xdr:twoCellAnchor>
    <xdr:from>
      <xdr:col>11</xdr:col>
      <xdr:colOff>77561</xdr:colOff>
      <xdr:row>20</xdr:row>
      <xdr:rowOff>36736</xdr:rowOff>
    </xdr:from>
    <xdr:to>
      <xdr:col>15</xdr:col>
      <xdr:colOff>88447</xdr:colOff>
      <xdr:row>42</xdr:row>
      <xdr:rowOff>2038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3CF6FCF6-8908-41C8-91AF-2BFB199B1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0.83151</cdr:x>
      <cdr:y>0.83002</cdr:y>
    </cdr:from>
    <cdr:to>
      <cdr:x>0.98526</cdr:x>
      <cdr:y>0.90858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988E71E-8744-4D18-9ACE-D8E0DBC57415}"/>
            </a:ext>
          </a:extLst>
        </cdr:cNvPr>
        <cdr:cNvSpPr txBox="1"/>
      </cdr:nvSpPr>
      <cdr:spPr>
        <a:xfrm xmlns:a="http://schemas.openxmlformats.org/drawingml/2006/main">
          <a:off x="5372100" y="3306535"/>
          <a:ext cx="993321" cy="312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ysClr val="windowText" lastClr="000000"/>
              </a:solidFill>
            </a:rPr>
            <a:t>MILLIONS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10069</xdr:colOff>
      <xdr:row>17</xdr:row>
      <xdr:rowOff>78105</xdr:rowOff>
    </xdr:from>
    <xdr:to>
      <xdr:col>11</xdr:col>
      <xdr:colOff>1200397</xdr:colOff>
      <xdr:row>32</xdr:row>
      <xdr:rowOff>154039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AE01A0-300D-42A8-A456-82CF510AB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9419" y="2402205"/>
          <a:ext cx="3947816" cy="26429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238125</xdr:colOff>
      <xdr:row>20</xdr:row>
      <xdr:rowOff>48983</xdr:rowOff>
    </xdr:from>
    <xdr:to>
      <xdr:col>19</xdr:col>
      <xdr:colOff>244248</xdr:colOff>
      <xdr:row>42</xdr:row>
      <xdr:rowOff>39458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263664F-36E1-4A10-A9BC-571FCB2B9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91168</xdr:colOff>
      <xdr:row>20</xdr:row>
      <xdr:rowOff>23129</xdr:rowOff>
    </xdr:from>
    <xdr:to>
      <xdr:col>15</xdr:col>
      <xdr:colOff>102054</xdr:colOff>
      <xdr:row>41</xdr:row>
      <xdr:rowOff>151717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38757C81-86FC-42C7-A857-66A2AF4B1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0.83151</cdr:x>
      <cdr:y>0.83002</cdr:y>
    </cdr:from>
    <cdr:to>
      <cdr:x>0.98526</cdr:x>
      <cdr:y>0.90858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988E71E-8744-4D18-9ACE-D8E0DBC57415}"/>
            </a:ext>
          </a:extLst>
        </cdr:cNvPr>
        <cdr:cNvSpPr txBox="1"/>
      </cdr:nvSpPr>
      <cdr:spPr>
        <a:xfrm xmlns:a="http://schemas.openxmlformats.org/drawingml/2006/main">
          <a:off x="5372100" y="3306535"/>
          <a:ext cx="993321" cy="312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ysClr val="windowText" lastClr="000000"/>
              </a:solidFill>
            </a:rPr>
            <a:t>MILLIONS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10069</xdr:colOff>
      <xdr:row>17</xdr:row>
      <xdr:rowOff>78105</xdr:rowOff>
    </xdr:from>
    <xdr:to>
      <xdr:col>11</xdr:col>
      <xdr:colOff>1200397</xdr:colOff>
      <xdr:row>32</xdr:row>
      <xdr:rowOff>154039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87F7B3-DA9F-4E41-B233-E2BA6EC3D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4782" y="2392680"/>
          <a:ext cx="4152603" cy="26476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102053</xdr:colOff>
      <xdr:row>19</xdr:row>
      <xdr:rowOff>119061</xdr:rowOff>
    </xdr:from>
    <xdr:to>
      <xdr:col>19</xdr:col>
      <xdr:colOff>112938</xdr:colOff>
      <xdr:row>41</xdr:row>
      <xdr:rowOff>119060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A1E5CE02-463E-4B3E-87B5-415486EE2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9526</xdr:colOff>
      <xdr:row>19</xdr:row>
      <xdr:rowOff>145594</xdr:rowOff>
    </xdr:from>
    <xdr:to>
      <xdr:col>15</xdr:col>
      <xdr:colOff>20412</xdr:colOff>
      <xdr:row>41</xdr:row>
      <xdr:rowOff>110896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F6C9DD9-6573-4526-A76D-C1D35CA0F6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0.83151</cdr:x>
      <cdr:y>0.83002</cdr:y>
    </cdr:from>
    <cdr:to>
      <cdr:x>0.98526</cdr:x>
      <cdr:y>0.90858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988E71E-8744-4D18-9ACE-D8E0DBC57415}"/>
            </a:ext>
          </a:extLst>
        </cdr:cNvPr>
        <cdr:cNvSpPr txBox="1"/>
      </cdr:nvSpPr>
      <cdr:spPr>
        <a:xfrm xmlns:a="http://schemas.openxmlformats.org/drawingml/2006/main">
          <a:off x="5372100" y="3306535"/>
          <a:ext cx="993321" cy="312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ysClr val="windowText" lastClr="000000"/>
              </a:solidFill>
            </a:rPr>
            <a:t>MILLIONS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10069</xdr:colOff>
      <xdr:row>17</xdr:row>
      <xdr:rowOff>78105</xdr:rowOff>
    </xdr:from>
    <xdr:to>
      <xdr:col>11</xdr:col>
      <xdr:colOff>1200397</xdr:colOff>
      <xdr:row>32</xdr:row>
      <xdr:rowOff>154039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46A45A-D6B9-4CC6-9E7E-CCEBFA40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4782" y="2392680"/>
          <a:ext cx="4152603" cy="26476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280988</xdr:colOff>
      <xdr:row>19</xdr:row>
      <xdr:rowOff>153079</xdr:rowOff>
    </xdr:from>
    <xdr:to>
      <xdr:col>19</xdr:col>
      <xdr:colOff>291873</xdr:colOff>
      <xdr:row>41</xdr:row>
      <xdr:rowOff>134710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2CDA8F38-F6C2-49BE-8DFF-90775871E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159204</xdr:colOff>
      <xdr:row>20</xdr:row>
      <xdr:rowOff>2720</xdr:rowOff>
    </xdr:from>
    <xdr:to>
      <xdr:col>15</xdr:col>
      <xdr:colOff>170090</xdr:colOff>
      <xdr:row>41</xdr:row>
      <xdr:rowOff>110897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E27E215-E91F-4408-A81B-39BE3D42C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0.83151</cdr:x>
      <cdr:y>0.83002</cdr:y>
    </cdr:from>
    <cdr:to>
      <cdr:x>0.98526</cdr:x>
      <cdr:y>0.90858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988E71E-8744-4D18-9ACE-D8E0DBC57415}"/>
            </a:ext>
          </a:extLst>
        </cdr:cNvPr>
        <cdr:cNvSpPr txBox="1"/>
      </cdr:nvSpPr>
      <cdr:spPr>
        <a:xfrm xmlns:a="http://schemas.openxmlformats.org/drawingml/2006/main">
          <a:off x="5372100" y="3306535"/>
          <a:ext cx="993321" cy="312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ysClr val="windowText" lastClr="000000"/>
              </a:solidFill>
            </a:rPr>
            <a:t>MILLIONS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10069</xdr:colOff>
      <xdr:row>17</xdr:row>
      <xdr:rowOff>78105</xdr:rowOff>
    </xdr:from>
    <xdr:to>
      <xdr:col>11</xdr:col>
      <xdr:colOff>1200397</xdr:colOff>
      <xdr:row>32</xdr:row>
      <xdr:rowOff>154039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7DEC4E-B42E-46EE-B57F-EC4271B12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4782" y="2392680"/>
          <a:ext cx="4152603" cy="26476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376239</xdr:colOff>
      <xdr:row>19</xdr:row>
      <xdr:rowOff>139470</xdr:rowOff>
    </xdr:from>
    <xdr:to>
      <xdr:col>19</xdr:col>
      <xdr:colOff>387124</xdr:colOff>
      <xdr:row>41</xdr:row>
      <xdr:rowOff>121101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54CF511-7F99-404F-916C-77DAC929E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206829</xdr:colOff>
      <xdr:row>19</xdr:row>
      <xdr:rowOff>147634</xdr:rowOff>
    </xdr:from>
    <xdr:to>
      <xdr:col>15</xdr:col>
      <xdr:colOff>217715</xdr:colOff>
      <xdr:row>41</xdr:row>
      <xdr:rowOff>104092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F21D5C66-4474-4494-8112-BD890D5D6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0.83151</cdr:x>
      <cdr:y>0.83002</cdr:y>
    </cdr:from>
    <cdr:to>
      <cdr:x>0.98526</cdr:x>
      <cdr:y>0.90858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988E71E-8744-4D18-9ACE-D8E0DBC57415}"/>
            </a:ext>
          </a:extLst>
        </cdr:cNvPr>
        <cdr:cNvSpPr txBox="1"/>
      </cdr:nvSpPr>
      <cdr:spPr>
        <a:xfrm xmlns:a="http://schemas.openxmlformats.org/drawingml/2006/main">
          <a:off x="5372100" y="3306535"/>
          <a:ext cx="993321" cy="312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ysClr val="windowText" lastClr="000000"/>
              </a:solidFill>
            </a:rPr>
            <a:t>MILLIONS</a:t>
          </a: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10069</xdr:colOff>
      <xdr:row>17</xdr:row>
      <xdr:rowOff>78105</xdr:rowOff>
    </xdr:from>
    <xdr:to>
      <xdr:col>11</xdr:col>
      <xdr:colOff>1200397</xdr:colOff>
      <xdr:row>32</xdr:row>
      <xdr:rowOff>154039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14BEC-00FF-4171-B412-07F441E67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9419" y="2402205"/>
          <a:ext cx="3947816" cy="26429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236456</xdr:colOff>
      <xdr:row>19</xdr:row>
      <xdr:rowOff>43602</xdr:rowOff>
    </xdr:from>
    <xdr:to>
      <xdr:col>19</xdr:col>
      <xdr:colOff>247342</xdr:colOff>
      <xdr:row>41</xdr:row>
      <xdr:rowOff>30799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21DECC20-E4F9-4B48-B01F-F384BC39A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126423</xdr:colOff>
      <xdr:row>19</xdr:row>
      <xdr:rowOff>65373</xdr:rowOff>
    </xdr:from>
    <xdr:to>
      <xdr:col>15</xdr:col>
      <xdr:colOff>137308</xdr:colOff>
      <xdr:row>41</xdr:row>
      <xdr:rowOff>28633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400F708-5117-4E04-A756-DA9BCF11E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0.83151</cdr:x>
      <cdr:y>0.83002</cdr:y>
    </cdr:from>
    <cdr:to>
      <cdr:x>0.98526</cdr:x>
      <cdr:y>0.90858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988E71E-8744-4D18-9ACE-D8E0DBC57415}"/>
            </a:ext>
          </a:extLst>
        </cdr:cNvPr>
        <cdr:cNvSpPr txBox="1"/>
      </cdr:nvSpPr>
      <cdr:spPr>
        <a:xfrm xmlns:a="http://schemas.openxmlformats.org/drawingml/2006/main">
          <a:off x="5372100" y="3306535"/>
          <a:ext cx="993321" cy="312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ysClr val="windowText" lastClr="000000"/>
              </a:solidFill>
            </a:rPr>
            <a:t>MILLIONS</a:t>
          </a: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130969</xdr:colOff>
      <xdr:row>20</xdr:row>
      <xdr:rowOff>154780</xdr:rowOff>
    </xdr:from>
    <xdr:to>
      <xdr:col>18</xdr:col>
      <xdr:colOff>266700</xdr:colOff>
      <xdr:row>37</xdr:row>
      <xdr:rowOff>145255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D32DD-034E-4C42-8F1D-BCD1D6530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43</xdr:row>
      <xdr:rowOff>9525</xdr:rowOff>
    </xdr:from>
    <xdr:to>
      <xdr:col>12</xdr:col>
      <xdr:colOff>495300</xdr:colOff>
      <xdr:row>59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E43C9D-A159-4DC8-B1CD-186F45121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466725</xdr:colOff>
      <xdr:row>39</xdr:row>
      <xdr:rowOff>142875</xdr:rowOff>
    </xdr:from>
    <xdr:to>
      <xdr:col>23</xdr:col>
      <xdr:colOff>219121</xdr:colOff>
      <xdr:row>70</xdr:row>
      <xdr:rowOff>47661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F47F0A-0AB0-49ED-BF7B-54D97E255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87075" y="6496050"/>
          <a:ext cx="6229396" cy="4943511"/>
        </a:xfrm>
        <a:prstGeom prst="rect">
          <a:avLst/>
        </a:prstGeom>
      </xdr:spPr>
    </xdr:pic>
    <xdr:clientData/>
  </xdr:twoCellAnchor>
  <xdr:twoCellAnchor>
    <xdr:from>
      <xdr:col>14</xdr:col>
      <xdr:colOff>430586</xdr:colOff>
      <xdr:row>38</xdr:row>
      <xdr:rowOff>139510</xdr:rowOff>
    </xdr:from>
    <xdr:to>
      <xdr:col>23</xdr:col>
      <xdr:colOff>134472</xdr:colOff>
      <xdr:row>67</xdr:row>
      <xdr:rowOff>92727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B5F72B-2249-41F2-A278-3696D023E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32657</xdr:colOff>
      <xdr:row>16</xdr:row>
      <xdr:rowOff>35378</xdr:rowOff>
    </xdr:from>
    <xdr:to>
      <xdr:col>11</xdr:col>
      <xdr:colOff>1221080</xdr:colOff>
      <xdr:row>30</xdr:row>
      <xdr:rowOff>122741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49B96-1EBA-4C99-88E3-4910F7206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1507" y="2330903"/>
          <a:ext cx="3945911" cy="26353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2</xdr:row>
      <xdr:rowOff>0</xdr:rowOff>
    </xdr:from>
    <xdr:to>
      <xdr:col>7</xdr:col>
      <xdr:colOff>363072</xdr:colOff>
      <xdr:row>10</xdr:row>
      <xdr:rowOff>150829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4C369B-FCEF-4978-90A8-8F977210E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333375"/>
          <a:ext cx="2143295" cy="16512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1</xdr:rowOff>
    </xdr:from>
    <xdr:to>
      <xdr:col>11</xdr:col>
      <xdr:colOff>407764</xdr:colOff>
      <xdr:row>11</xdr:row>
      <xdr:rowOff>12249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4962EF-BED2-4571-AD32-77BC14F0E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495301"/>
          <a:ext cx="2231802" cy="1472976"/>
        </a:xfrm>
        <a:prstGeom prst="rect">
          <a:avLst/>
        </a:prstGeom>
      </xdr:spPr>
    </xdr:pic>
    <xdr:clientData/>
  </xdr:twoCellAnchor>
  <xdr:twoCellAnchor editAs="oneCell">
    <xdr:from>
      <xdr:col>4</xdr:col>
      <xdr:colOff>496369</xdr:colOff>
      <xdr:row>28</xdr:row>
      <xdr:rowOff>139516</xdr:rowOff>
    </xdr:from>
    <xdr:to>
      <xdr:col>6</xdr:col>
      <xdr:colOff>518551</xdr:colOff>
      <xdr:row>33</xdr:row>
      <xdr:rowOff>108856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76C1C7-9879-44C3-B330-FCA608780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0959" y="7630249"/>
          <a:ext cx="1328468" cy="812983"/>
        </a:xfrm>
        <a:prstGeom prst="rect">
          <a:avLst/>
        </a:prstGeom>
      </xdr:spPr>
    </xdr:pic>
    <xdr:clientData/>
  </xdr:twoCellAnchor>
  <xdr:twoCellAnchor editAs="oneCell">
    <xdr:from>
      <xdr:col>4</xdr:col>
      <xdr:colOff>9325</xdr:colOff>
      <xdr:row>33</xdr:row>
      <xdr:rowOff>111562</xdr:rowOff>
    </xdr:from>
    <xdr:to>
      <xdr:col>9</xdr:col>
      <xdr:colOff>640052</xdr:colOff>
      <xdr:row>47</xdr:row>
      <xdr:rowOff>8191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D74E91-55B2-4FAC-80C2-E0161115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3915" y="9262366"/>
          <a:ext cx="3896441" cy="2237058"/>
        </a:xfrm>
        <a:prstGeom prst="rect">
          <a:avLst/>
        </a:prstGeom>
      </xdr:spPr>
    </xdr:pic>
    <xdr:clientData/>
  </xdr:twoCellAnchor>
  <xdr:twoCellAnchor editAs="oneCell">
    <xdr:from>
      <xdr:col>23</xdr:col>
      <xdr:colOff>978355</xdr:colOff>
      <xdr:row>12</xdr:row>
      <xdr:rowOff>141513</xdr:rowOff>
    </xdr:from>
    <xdr:to>
      <xdr:col>30</xdr:col>
      <xdr:colOff>489858</xdr:colOff>
      <xdr:row>37</xdr:row>
      <xdr:rowOff>93208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44BA66-1033-47FA-A4A2-8CD918417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4</xdr:col>
      <xdr:colOff>29306</xdr:colOff>
      <xdr:row>15</xdr:row>
      <xdr:rowOff>0</xdr:rowOff>
    </xdr:from>
    <xdr:to>
      <xdr:col>8</xdr:col>
      <xdr:colOff>560448</xdr:colOff>
      <xdr:row>25</xdr:row>
      <xdr:rowOff>80634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3D4A7A-76F1-4AB1-A879-85E1288C56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12"/>
        <a:stretch/>
      </xdr:blipFill>
      <xdr:spPr bwMode="auto">
        <a:xfrm>
          <a:off x="5325206" y="2447925"/>
          <a:ext cx="2964780" cy="1727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271590</xdr:colOff>
      <xdr:row>17</xdr:row>
      <xdr:rowOff>56358</xdr:rowOff>
    </xdr:from>
    <xdr:to>
      <xdr:col>20</xdr:col>
      <xdr:colOff>432955</xdr:colOff>
      <xdr:row>44</xdr:row>
      <xdr:rowOff>75459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2CB17-27CC-4DE0-AC86-F6AB091B9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16</xdr:row>
      <xdr:rowOff>1</xdr:rowOff>
    </xdr:from>
    <xdr:to>
      <xdr:col>32</xdr:col>
      <xdr:colOff>0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7E43F-42D9-481A-800F-81D9363D8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271590</xdr:colOff>
      <xdr:row>17</xdr:row>
      <xdr:rowOff>56358</xdr:rowOff>
    </xdr:from>
    <xdr:to>
      <xdr:col>20</xdr:col>
      <xdr:colOff>432955</xdr:colOff>
      <xdr:row>44</xdr:row>
      <xdr:rowOff>75459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CCF8D-12D2-4B7F-85A1-A469E3E41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16</xdr:row>
      <xdr:rowOff>1</xdr:rowOff>
    </xdr:from>
    <xdr:to>
      <xdr:col>32</xdr:col>
      <xdr:colOff>0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91C9C8-91A1-4E12-9216-A1A8DC53A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591110</xdr:colOff>
      <xdr:row>14</xdr:row>
      <xdr:rowOff>1</xdr:rowOff>
    </xdr:from>
    <xdr:to>
      <xdr:col>20</xdr:col>
      <xdr:colOff>224117</xdr:colOff>
      <xdr:row>44</xdr:row>
      <xdr:rowOff>56029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332C1-ADC9-46BD-A83F-94182C5C9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369797</xdr:colOff>
      <xdr:row>13</xdr:row>
      <xdr:rowOff>151281</xdr:rowOff>
    </xdr:from>
    <xdr:to>
      <xdr:col>30</xdr:col>
      <xdr:colOff>316568</xdr:colOff>
      <xdr:row>44</xdr:row>
      <xdr:rowOff>44823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1BAA5-E90E-4ABC-8896-96751D6DB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316230</xdr:colOff>
      <xdr:row>5</xdr:row>
      <xdr:rowOff>34290</xdr:rowOff>
    </xdr:from>
    <xdr:to>
      <xdr:col>12</xdr:col>
      <xdr:colOff>621030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D0435-4E85-4289-9AC3-948045B63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604838</xdr:colOff>
      <xdr:row>4</xdr:row>
      <xdr:rowOff>0</xdr:rowOff>
    </xdr:from>
    <xdr:to>
      <xdr:col>12</xdr:col>
      <xdr:colOff>537210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44FDC-CCA1-4BE3-8610-AB5E3799C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5</xdr:row>
      <xdr:rowOff>138113</xdr:rowOff>
    </xdr:from>
    <xdr:to>
      <xdr:col>13</xdr:col>
      <xdr:colOff>152400</xdr:colOff>
      <xdr:row>22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094F3-BBFC-4D57-9AF2-EFC038E7C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5</xdr:row>
      <xdr:rowOff>142875</xdr:rowOff>
    </xdr:from>
    <xdr:to>
      <xdr:col>13</xdr:col>
      <xdr:colOff>117938</xdr:colOff>
      <xdr:row>22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4E9FC-E9B8-4667-914C-8D274FB57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10</xdr:row>
      <xdr:rowOff>152400</xdr:rowOff>
    </xdr:from>
    <xdr:to>
      <xdr:col>4</xdr:col>
      <xdr:colOff>533400</xdr:colOff>
      <xdr:row>28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6D551-9A09-4A92-A89E-9F9F3B84C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598548</xdr:colOff>
      <xdr:row>1</xdr:row>
      <xdr:rowOff>64841</xdr:rowOff>
    </xdr:from>
    <xdr:to>
      <xdr:col>11</xdr:col>
      <xdr:colOff>419929</xdr:colOff>
      <xdr:row>18</xdr:row>
      <xdr:rowOff>135214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1250FC-9D84-43C3-BC90-1747B08F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9376" y="229065"/>
          <a:ext cx="3528905" cy="2862183"/>
        </a:xfrm>
        <a:prstGeom prst="rect">
          <a:avLst/>
        </a:prstGeom>
      </xdr:spPr>
    </xdr:pic>
    <xdr:clientData/>
  </xdr:twoCellAnchor>
  <xdr:twoCellAnchor>
    <xdr:from>
      <xdr:col>8</xdr:col>
      <xdr:colOff>65689</xdr:colOff>
      <xdr:row>11</xdr:row>
      <xdr:rowOff>76200</xdr:rowOff>
    </xdr:from>
    <xdr:to>
      <xdr:col>8</xdr:col>
      <xdr:colOff>302172</xdr:colOff>
      <xdr:row>16</xdr:row>
      <xdr:rowOff>18393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A75D5F97-536A-4E07-A38C-CCCC0015DC11}"/>
            </a:ext>
          </a:extLst>
        </xdr:cNvPr>
        <xdr:cNvSpPr/>
      </xdr:nvSpPr>
      <xdr:spPr bwMode="auto">
        <a:xfrm>
          <a:off x="6088117" y="3497317"/>
          <a:ext cx="236483" cy="756745"/>
        </a:xfrm>
        <a:prstGeom prst="ellipse">
          <a:avLst/>
        </a:prstGeom>
        <a:noFill/>
        <a:ln w="38100" cap="flat" cmpd="sng" algn="ctr">
          <a:solidFill>
            <a:srgbClr val="FFFF00"/>
          </a:solidFill>
          <a:prstDash val="solid"/>
          <a:round/>
          <a:headEnd type="none" w="med" len="med"/>
          <a:tailEnd type="none" w="med" len="me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354724</xdr:colOff>
      <xdr:row>13</xdr:row>
      <xdr:rowOff>164223</xdr:rowOff>
    </xdr:from>
    <xdr:ext cx="1423210" cy="20191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F76E7DA-5602-4715-8B92-6BB230F6FCF2}"/>
            </a:ext>
          </a:extLst>
        </xdr:cNvPr>
        <xdr:cNvSpPr txBox="1"/>
      </xdr:nvSpPr>
      <xdr:spPr>
        <a:xfrm>
          <a:off x="6509845" y="2299137"/>
          <a:ext cx="1423210" cy="201915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>
              <a:solidFill>
                <a:schemeClr val="bg1"/>
              </a:solidFill>
            </a:rPr>
            <a:t>Approximate</a:t>
          </a:r>
          <a:r>
            <a:rPr lang="en-US" sz="700" baseline="0">
              <a:solidFill>
                <a:schemeClr val="bg1"/>
              </a:solidFill>
            </a:rPr>
            <a:t> depth for case study</a:t>
          </a:r>
          <a:endParaRPr lang="en-US" sz="700">
            <a:solidFill>
              <a:schemeClr val="bg1"/>
            </a:solidFill>
          </a:endParaRPr>
        </a:p>
      </xdr:txBody>
    </xdr:sp>
    <xdr:clientData/>
  </xdr:oneCellAnchor>
  <xdr:twoCellAnchor>
    <xdr:from>
      <xdr:col>6</xdr:col>
      <xdr:colOff>13138</xdr:colOff>
      <xdr:row>24</xdr:row>
      <xdr:rowOff>63719</xdr:rowOff>
    </xdr:from>
    <xdr:to>
      <xdr:col>12</xdr:col>
      <xdr:colOff>381000</xdr:colOff>
      <xdr:row>41</xdr:row>
      <xdr:rowOff>15108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020817-82C8-4CDD-AD92-F9A000A87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3</xdr:row>
      <xdr:rowOff>142875</xdr:rowOff>
    </xdr:from>
    <xdr:to>
      <xdr:col>14</xdr:col>
      <xdr:colOff>142875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3A35C-DFA2-40D9-9E7F-74689A279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32657</xdr:colOff>
      <xdr:row>17</xdr:row>
      <xdr:rowOff>35378</xdr:rowOff>
    </xdr:from>
    <xdr:to>
      <xdr:col>11</xdr:col>
      <xdr:colOff>1221080</xdr:colOff>
      <xdr:row>31</xdr:row>
      <xdr:rowOff>122741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0226D4-282E-4727-9BAB-103245F5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42002" y="2348048"/>
          <a:ext cx="3947816" cy="26543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9B6ECC-1B43-4DFA-9031-6B5A20807B54}" name="Table524" displayName="Table524" ref="A1:I62" totalsRowShown="0">
  <autoFilter ref="A1:I62" xr:uid="{77144252-326E-4524-8BE0-E337CDA5B927}"/>
  <tableColumns count="9">
    <tableColumn id="1" xr3:uid="{977267D5-6279-4E3C-A5B4-B0E00F5C22F9}" name="Year" dataDxfId="25"/>
    <tableColumn id="2" xr3:uid="{4EAAC709-0286-4DE5-8660-8624B8F0CF71}" name="Electricity Industrial Price: Mountain cents per kilowatthour"/>
    <tableColumn id="3" xr3:uid="{AE00F06C-B626-48F5-BC27-864CEE7D6EF3}" name="Forecast(Electricity Industrial Price: Mountain cents per kilowatthour)" dataDxfId="24"/>
    <tableColumn id="4" xr3:uid="{FF3BE4AE-3A16-41FD-A116-5D2DE968D87F}" name="Lower Confidence Bound(Electricity Industrial Price: Mountain cents per kilowatthour)" dataDxfId="23"/>
    <tableColumn id="5" xr3:uid="{FD7A1942-38E1-4F0A-8BCF-C2B185E93BE7}" name="Upper Confidence Bound(Electricity Industrial Price: Mountain cents per kilowatthour)" dataDxfId="22"/>
    <tableColumn id="7" xr3:uid="{66E95122-0F54-4DAD-83A7-81A39BA9E744}" name="1 Std" dataDxfId="21">
      <calculatedColumnFormula>(Table524[[#This Row],[Forecast(Electricity Industrial Price: Mountain cents per kilowatthour)]]-Table524[[#This Row],[Lower Confidence Bound(Electricity Industrial Price: Mountain cents per kilowatthour)]])/1.96</calculatedColumnFormula>
    </tableColumn>
    <tableColumn id="8" xr3:uid="{C296A440-BC22-4212-A6BE-DF99B8C05FAD}" name="Sample" dataDxfId="20">
      <calculatedColumnFormula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calculatedColumnFormula>
    </tableColumn>
    <tableColumn id="6" xr3:uid="{6A091A7C-D286-456A-892F-74126C36C0CC}" name="Electrificiation" dataDxfId="19">
      <calculatedColumnFormula>Table524[[#This Row],[Sample]]+Table524[[#This Row],[Step]]</calculatedColumnFormula>
    </tableColumn>
    <tableColumn id="9" xr3:uid="{8581A441-30B0-4B41-A846-963A8EDF4F81}" name="Step" dataDxfId="18">
      <calculatedColumnFormula>IF(Table524[[#This Row],[Year]]&gt;=$O$9,$O$13,0)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E8C04B7-EE0C-43DA-AB18-7AA8705E270C}" name="Table635" displayName="Table635" ref="J1:K8" totalsRowShown="0">
  <autoFilter ref="J1:K8" xr:uid="{38D4417F-8F1A-413D-B923-90DFB88AA139}"/>
  <tableColumns count="2">
    <tableColumn id="1" xr3:uid="{97BF40F2-C0CF-429A-B724-827419C803C2}" name="Statistic"/>
    <tableColumn id="2" xr3:uid="{ED667D21-2D9B-48C7-B421-6C81407401CD}" name="Value" dataDxfId="1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EDF1F6-0CA4-4062-9582-675B1B0A885E}" name="Table52" displayName="Table52" ref="A1:I62" totalsRowShown="0">
  <autoFilter ref="A1:I62" xr:uid="{77144252-326E-4524-8BE0-E337CDA5B927}"/>
  <tableColumns count="9">
    <tableColumn id="1" xr3:uid="{B486183E-A3A5-4696-BA7F-DEBD330675F4}" name="Quarter" dataDxfId="16"/>
    <tableColumn id="2" xr3:uid="{8FE24375-8E17-4750-9DD2-2962860110DB}" name="Electricity Industrial Price: Mountain cents per kilowatthour"/>
    <tableColumn id="3" xr3:uid="{E988EA63-B8DB-445D-8D14-FFF06442DCD9}" name="Forecast(Electricity Industrial Price: Mountain cents per kilowatthour)" dataDxfId="15"/>
    <tableColumn id="4" xr3:uid="{AF10B6A7-E1E6-464D-953A-F50D6DB1752E}" name="Lower Confidence Bound(Electricity Industrial Price: Mountain cents per kilowatthour)" dataDxfId="14"/>
    <tableColumn id="5" xr3:uid="{80D30AD2-1BDF-4B97-A6A7-368A787ED75D}" name="Upper Confidence Bound(Electricity Industrial Price: Mountain cents per kilowatthour)" dataDxfId="13"/>
    <tableColumn id="7" xr3:uid="{AD696210-EB84-454B-9C06-C094D1AB046D}" name="1 Std" dataDxfId="12">
      <calculatedColumnFormula>(Table52[[#This Row],[Forecast(Electricity Industrial Price: Mountain cents per kilowatthour)]]-Table52[[#This Row],[Lower Confidence Bound(Electricity Industrial Price: Mountain cents per kilowatthour)]])/1.96</calculatedColumnFormula>
    </tableColumn>
    <tableColumn id="8" xr3:uid="{54E0AEF0-276F-4752-A959-2125AC9216CA}" name="Sample" dataDxfId="11">
      <calculatedColumnFormula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calculatedColumnFormula>
    </tableColumn>
    <tableColumn id="6" xr3:uid="{B48A2762-E5A3-4FCA-B011-9C50E5407C2F}" name="Electrificiation" dataDxfId="10">
      <calculatedColumnFormula>Table52[[#This Row],[Sample]]+Table52[[#This Row],[Step]]</calculatedColumnFormula>
    </tableColumn>
    <tableColumn id="9" xr3:uid="{1E938D61-0325-45D6-A31A-AC0735F60D40}" name="Step" dataDxfId="9">
      <calculatedColumnFormula>IF(Table52[[#This Row],[Quarter]]&gt;=$O$9,$O$13,0)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B6CB0E-1570-4EBA-BD23-8A0C53A79A32}" name="Table63" displayName="Table63" ref="J1:K8" totalsRowShown="0">
  <autoFilter ref="J1:K8" xr:uid="{38D4417F-8F1A-413D-B923-90DFB88AA139}"/>
  <tableColumns count="2">
    <tableColumn id="1" xr3:uid="{55BF8BAC-7DED-43E7-B349-D066FB8F9722}" name="Statistic"/>
    <tableColumn id="2" xr3:uid="{C3653D8A-E208-472F-99CF-8C05B1E08405}" name="Value" dataDxfId="8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8C42B0B-FA74-47FB-8D5E-C304E1B0772A}" name="Table5" displayName="Table5" ref="A1:G242" totalsRowShown="0">
  <autoFilter ref="A1:G242" xr:uid="{77144252-326E-4524-8BE0-E337CDA5B927}"/>
  <tableColumns count="7">
    <tableColumn id="1" xr3:uid="{02CF866B-C1B7-42CC-BD44-A3DBBFB5A180}" name="Quarter" dataDxfId="7"/>
    <tableColumn id="2" xr3:uid="{9027FE5D-709F-4012-BBF3-6702C98F6149}" name="Electricity Industrial Price: Mountain cents per kilowatthour"/>
    <tableColumn id="3" xr3:uid="{03B6A4C7-B922-4C17-B750-BE209891DB1E}" name="Forecast(Electricity Industrial Price: Mountain cents per kilowatthour)" dataDxfId="6">
      <calculatedColumnFormula>_xlfn.FORECAST.ETS(A2,$B$2:$B$133,$A$2:$A$133,1,1)</calculatedColumnFormula>
    </tableColumn>
    <tableColumn id="4" xr3:uid="{44985A3A-8317-4F31-BAD7-0383CC4F064F}" name="Lower Confidence Bound(Electricity Industrial Price: Mountain cents per kilowatthour)" dataDxfId="5">
      <calculatedColumnFormula>C2-_xlfn.FORECAST.ETS.CONFINT(A2,$B$2:$B$133,$A$2:$A$133,0.95,1,1)</calculatedColumnFormula>
    </tableColumn>
    <tableColumn id="5" xr3:uid="{1CD7A06C-2557-4873-8A71-360F2B74E1C9}" name="Upper Confidence Bound(Electricity Industrial Price: Mountain cents per kilowatthour)" dataDxfId="4">
      <calculatedColumnFormula>C2+_xlfn.FORECAST.ETS.CONFINT(A2,$B$2:$B$133,$A$2:$A$133,0.95,1,1)</calculatedColumnFormula>
    </tableColumn>
    <tableColumn id="7" xr3:uid="{492BF0BA-BF15-4F53-A232-76F75D69D474}" name="1 Std" dataDxfId="3">
      <calculatedColumnFormula>(Table5[[#This Row],[Upper Confidence Bound(Electricity Industrial Price: Mountain cents per kilowatthour)]]-Table5[[#This Row],[Forecast(Electricity Industrial Price: Mountain cents per kilowatthour)]])*0.5</calculatedColumnFormula>
    </tableColumn>
    <tableColumn id="8" xr3:uid="{746042FD-A4DF-4322-BF46-609B4E4FEB0E}" name="Sample" dataDxfId="2">
      <calculatedColumnFormula>IF(Table5[[#This Row],[1 Std]]&gt;0,_xlfn.NORM.INV(RAND(),Table5[[#This Row],[Forecast(Electricity Industrial Price: Mountain cents per kilowatthour)]],Table5[[#This Row],[1 Std]]),Table5[[#This Row],[Forecast(Electricity Industrial Price: Mountain cents per kilowatthour)]])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5C0A48B-064A-488D-BE64-8D72FF1E5958}" name="Table6" displayName="Table6" ref="I1:J8" totalsRowShown="0">
  <autoFilter ref="I1:J8" xr:uid="{38D4417F-8F1A-413D-B923-90DFB88AA139}"/>
  <tableColumns count="2">
    <tableColumn id="1" xr3:uid="{5B8E608A-5E66-49C7-B48E-E38083ADA65A}" name="Statistic"/>
    <tableColumn id="2" xr3:uid="{EADFD40A-F058-4AC1-BFBB-AE55A772834E}" name="Value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ls.gov/news.release/eci.t02.htm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bls.gov/news.release/eci.t02.htm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eia.gov/outlooks/steo/report/electricity.php" TargetMode="External"/><Relationship Id="rId1" Type="http://schemas.openxmlformats.org/officeDocument/2006/relationships/hyperlink" Target="https://www.bls.gov/news.release/eci.t02.htm" TargetMode="External"/><Relationship Id="rId4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bls.gov/news.release/eci.t02.htm" TargetMode="Externa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bls.gov/news.release/eci.t02.htm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bls.gov/news.release/eci.t02.htm" TargetMode="External"/><Relationship Id="rId5" Type="http://schemas.openxmlformats.org/officeDocument/2006/relationships/comments" Target="../comments5.xml"/><Relationship Id="rId4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bls.gov/news.release/eci.t02.htm" TargetMode="External"/><Relationship Id="rId5" Type="http://schemas.openxmlformats.org/officeDocument/2006/relationships/comments" Target="../comments6.xml"/><Relationship Id="rId4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bls.gov/news.release/eci.t02.htm" TargetMode="External"/><Relationship Id="rId5" Type="http://schemas.openxmlformats.org/officeDocument/2006/relationships/comments" Target="../comments7.xml"/><Relationship Id="rId4" Type="http://schemas.openxmlformats.org/officeDocument/2006/relationships/vmlDrawing" Target="../drawings/vmlDrawing7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bls.gov/news.release/eci.t02.htm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www.bls.gov/news.release/eci.t02.htm" TargetMode="External"/><Relationship Id="rId5" Type="http://schemas.openxmlformats.org/officeDocument/2006/relationships/comments" Target="../comments9.xml"/><Relationship Id="rId4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s://www.bls.gov/news.release/eci.t02.htm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hyperlink" Target="https://www.eia.gov/outlooks/steo/report/electricity.php" TargetMode="External"/><Relationship Id="rId1" Type="http://schemas.openxmlformats.org/officeDocument/2006/relationships/hyperlink" Target="https://www.bls.gov/news.release/eci.t02.htm" TargetMode="External"/><Relationship Id="rId6" Type="http://schemas.openxmlformats.org/officeDocument/2006/relationships/comments" Target="../comments10.xml"/><Relationship Id="rId5" Type="http://schemas.openxmlformats.org/officeDocument/2006/relationships/vmlDrawing" Target="../drawings/vmlDrawing10.vml"/><Relationship Id="rId4" Type="http://schemas.openxmlformats.org/officeDocument/2006/relationships/drawing" Target="../drawings/drawing3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pa.gov/sites/production/files/2015-11/documents/what_climate_change_may_mean_for_the_albuquerque_region.pdf" TargetMode="External"/><Relationship Id="rId2" Type="http://schemas.openxmlformats.org/officeDocument/2006/relationships/hyperlink" Target="https://statesummaries.ncics.org/chapter/nm/" TargetMode="External"/><Relationship Id="rId1" Type="http://schemas.openxmlformats.org/officeDocument/2006/relationships/hyperlink" Target="https://energypolicy.columbia.edu/sites/default/files/pictures/CGEP_Energy_Environmental_Impacts_CarbonTax_FINAL.pdf" TargetMode="External"/><Relationship Id="rId6" Type="http://schemas.openxmlformats.org/officeDocument/2006/relationships/drawing" Target="../drawings/drawing32.x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s://cambium.nrel.gov/?project=fc00a185-f280-47d5-a610-2f892c296e51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3.bin"/><Relationship Id="rId4" Type="http://schemas.openxmlformats.org/officeDocument/2006/relationships/table" Target="../tables/table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4.bin"/><Relationship Id="rId4" Type="http://schemas.openxmlformats.org/officeDocument/2006/relationships/table" Target="../tables/table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5.bin"/><Relationship Id="rId4" Type="http://schemas.openxmlformats.org/officeDocument/2006/relationships/table" Target="../tables/table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outlooks/steo/data/browser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3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1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hyperlink" Target="https://www.eia.gov/outlooks/steo/report/electricity.php" TargetMode="External"/><Relationship Id="rId1" Type="http://schemas.openxmlformats.org/officeDocument/2006/relationships/hyperlink" Target="https://www.bls.gov/news.release/eci.t02.htm" TargetMode="External"/><Relationship Id="rId6" Type="http://schemas.openxmlformats.org/officeDocument/2006/relationships/comments" Target="../comments13.xml"/><Relationship Id="rId5" Type="http://schemas.openxmlformats.org/officeDocument/2006/relationships/vmlDrawing" Target="../drawings/vmlDrawing13.vml"/><Relationship Id="rId4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4ACC5-F9AC-4FD1-9209-6A7AB1A57CC9}">
  <sheetPr codeName="Sheet1"/>
  <dimension ref="B2:N82"/>
  <sheetViews>
    <sheetView tabSelected="1" zoomScaleNormal="100" workbookViewId="0">
      <selection activeCell="C5" sqref="C5"/>
    </sheetView>
  </sheetViews>
  <sheetFormatPr defaultRowHeight="12.75" x14ac:dyDescent="0.35"/>
  <cols>
    <col min="3" max="3" width="57.1328125" bestFit="1" customWidth="1"/>
    <col min="11" max="11" width="10.33203125" bestFit="1" customWidth="1"/>
  </cols>
  <sheetData>
    <row r="2" spans="2:6" ht="18" x14ac:dyDescent="0.35">
      <c r="B2" s="10" t="s">
        <v>12</v>
      </c>
      <c r="C2" s="11" t="s">
        <v>60</v>
      </c>
      <c r="D2" s="13"/>
    </row>
    <row r="3" spans="2:6" ht="18.75" customHeight="1" x14ac:dyDescent="0.35">
      <c r="B3" s="12" t="s">
        <v>15</v>
      </c>
      <c r="C3" s="9" t="s">
        <v>13</v>
      </c>
      <c r="D3" s="14"/>
    </row>
    <row r="4" spans="2:6" ht="18.75" customHeight="1" x14ac:dyDescent="0.35">
      <c r="B4" s="47" t="s">
        <v>14</v>
      </c>
      <c r="C4" s="48">
        <v>44578</v>
      </c>
      <c r="D4" s="49"/>
    </row>
    <row r="5" spans="2:6" ht="18.75" customHeight="1" x14ac:dyDescent="0.35">
      <c r="B5" s="52" t="s">
        <v>416</v>
      </c>
      <c r="C5" s="9"/>
      <c r="D5" s="9"/>
    </row>
    <row r="6" spans="2:6" ht="18.75" customHeight="1" x14ac:dyDescent="0.35">
      <c r="B6" s="52"/>
      <c r="C6" s="9"/>
      <c r="D6" s="9"/>
    </row>
    <row r="7" spans="2:6" ht="18.75" customHeight="1" x14ac:dyDescent="0.35">
      <c r="B7" s="9" t="s">
        <v>61</v>
      </c>
      <c r="C7" s="9"/>
      <c r="D7" s="9"/>
    </row>
    <row r="8" spans="2:6" ht="18.75" customHeight="1" x14ac:dyDescent="0.35">
      <c r="B8" s="50" t="s">
        <v>62</v>
      </c>
      <c r="C8" s="9"/>
      <c r="D8" s="9"/>
    </row>
    <row r="9" spans="2:6" ht="18.75" customHeight="1" x14ac:dyDescent="0.35">
      <c r="B9" s="50" t="s">
        <v>63</v>
      </c>
      <c r="C9" s="9"/>
      <c r="D9" s="9"/>
    </row>
    <row r="10" spans="2:6" ht="18.75" customHeight="1" x14ac:dyDescent="0.35">
      <c r="B10" s="50"/>
      <c r="C10" s="9"/>
      <c r="D10" s="9"/>
    </row>
    <row r="11" spans="2:6" ht="18.75" customHeight="1" x14ac:dyDescent="0.35">
      <c r="B11" s="299"/>
      <c r="C11" s="299"/>
      <c r="D11" s="299"/>
    </row>
    <row r="12" spans="2:6" ht="18.75" customHeight="1" x14ac:dyDescent="0.35">
      <c r="B12" s="299"/>
      <c r="C12" s="299"/>
      <c r="D12" s="299"/>
    </row>
    <row r="13" spans="2:6" ht="18.75" customHeight="1" x14ac:dyDescent="0.35">
      <c r="B13" s="299"/>
      <c r="C13" s="299"/>
      <c r="D13" s="299"/>
    </row>
    <row r="14" spans="2:6" ht="18.75" customHeight="1" x14ac:dyDescent="0.35">
      <c r="B14" s="299"/>
      <c r="C14" s="299"/>
      <c r="D14" s="299"/>
      <c r="F14" t="s">
        <v>86</v>
      </c>
    </row>
    <row r="15" spans="2:6" ht="18.75" customHeight="1" x14ac:dyDescent="0.35">
      <c r="B15" s="299"/>
      <c r="C15" s="299"/>
      <c r="D15" s="299"/>
    </row>
    <row r="16" spans="2:6" ht="18.75" customHeight="1" x14ac:dyDescent="0.35">
      <c r="B16" s="299"/>
      <c r="C16" s="299"/>
      <c r="D16" s="299"/>
    </row>
    <row r="17" spans="2:10" ht="18.75" customHeight="1" x14ac:dyDescent="0.35">
      <c r="B17" s="299"/>
      <c r="C17" s="299"/>
      <c r="D17" s="299"/>
    </row>
    <row r="18" spans="2:10" ht="18.75" customHeight="1" x14ac:dyDescent="0.4">
      <c r="B18" s="299"/>
      <c r="C18" s="299"/>
      <c r="D18" s="299"/>
      <c r="F18" s="189" t="s">
        <v>245</v>
      </c>
      <c r="G18" s="190"/>
      <c r="H18" s="190"/>
      <c r="I18" s="190"/>
    </row>
    <row r="19" spans="2:10" ht="18.75" customHeight="1" x14ac:dyDescent="0.35">
      <c r="B19" s="299"/>
      <c r="C19" s="299"/>
      <c r="D19" s="299"/>
      <c r="F19" s="331" t="s">
        <v>456</v>
      </c>
      <c r="G19" s="331"/>
      <c r="H19" s="331"/>
      <c r="I19" s="296">
        <v>0.5</v>
      </c>
    </row>
    <row r="20" spans="2:10" ht="18.75" customHeight="1" x14ac:dyDescent="0.35">
      <c r="B20" s="299"/>
      <c r="C20" s="299"/>
      <c r="D20" s="299"/>
      <c r="F20" s="331" t="s">
        <v>246</v>
      </c>
      <c r="G20" s="331"/>
      <c r="H20" s="331"/>
      <c r="I20" s="324">
        <v>8.4229999999999999E-2</v>
      </c>
      <c r="J20" s="323"/>
    </row>
    <row r="21" spans="2:10" ht="18.75" customHeight="1" x14ac:dyDescent="0.35">
      <c r="B21" s="299"/>
      <c r="C21" s="299"/>
      <c r="D21" s="299"/>
      <c r="F21" s="331" t="s">
        <v>5</v>
      </c>
      <c r="G21" s="331"/>
      <c r="H21" s="331"/>
      <c r="I21" s="297">
        <v>7.0000000000000007E-2</v>
      </c>
    </row>
    <row r="22" spans="2:10" ht="18.75" customHeight="1" x14ac:dyDescent="0.35">
      <c r="B22" s="299"/>
      <c r="C22" s="299"/>
      <c r="D22" s="299"/>
      <c r="F22" s="331" t="s">
        <v>257</v>
      </c>
      <c r="G22" s="331"/>
      <c r="H22" s="331"/>
      <c r="I22" s="297">
        <v>0.25</v>
      </c>
    </row>
    <row r="23" spans="2:10" ht="18.75" customHeight="1" x14ac:dyDescent="0.35">
      <c r="B23" s="299"/>
      <c r="C23" s="299"/>
      <c r="D23" s="299"/>
      <c r="F23" s="331" t="s">
        <v>255</v>
      </c>
      <c r="G23" s="331"/>
      <c r="H23" s="331"/>
      <c r="I23" s="297">
        <v>0.25</v>
      </c>
    </row>
    <row r="24" spans="2:10" ht="18.75" customHeight="1" x14ac:dyDescent="0.35">
      <c r="B24" s="299"/>
      <c r="C24" s="299"/>
      <c r="D24" s="299"/>
      <c r="F24" s="331" t="s">
        <v>256</v>
      </c>
      <c r="G24" s="331"/>
      <c r="H24" s="331"/>
      <c r="I24" s="297">
        <v>0.25</v>
      </c>
    </row>
    <row r="25" spans="2:10" ht="18.75" customHeight="1" x14ac:dyDescent="0.35">
      <c r="B25" s="299"/>
      <c r="C25" s="299"/>
      <c r="D25" s="299"/>
      <c r="F25" s="69"/>
      <c r="G25" s="69"/>
      <c r="H25" s="69"/>
    </row>
    <row r="26" spans="2:10" ht="18.75" customHeight="1" x14ac:dyDescent="0.35">
      <c r="B26" s="299"/>
      <c r="C26" s="299"/>
      <c r="D26" s="299"/>
      <c r="F26" s="69"/>
      <c r="G26" s="69"/>
      <c r="H26" s="69"/>
    </row>
    <row r="27" spans="2:10" ht="18.75" customHeight="1" x14ac:dyDescent="0.35">
      <c r="B27" s="299"/>
      <c r="C27" s="299"/>
      <c r="D27" s="299"/>
      <c r="F27" s="69"/>
      <c r="G27" s="69"/>
      <c r="H27" s="69"/>
    </row>
    <row r="28" spans="2:10" ht="18.75" customHeight="1" x14ac:dyDescent="0.35">
      <c r="B28" s="299"/>
      <c r="C28" s="299"/>
      <c r="D28" s="299"/>
    </row>
    <row r="29" spans="2:10" ht="18.75" customHeight="1" x14ac:dyDescent="0.35">
      <c r="B29" s="299"/>
      <c r="C29" s="299"/>
      <c r="D29" s="299"/>
    </row>
    <row r="30" spans="2:10" ht="18.75" customHeight="1" x14ac:dyDescent="0.35">
      <c r="B30" s="299"/>
      <c r="C30" s="299"/>
      <c r="D30" s="299"/>
    </row>
    <row r="31" spans="2:10" ht="18.75" customHeight="1" x14ac:dyDescent="0.35">
      <c r="B31" s="299"/>
      <c r="C31" s="299"/>
      <c r="D31" s="299"/>
    </row>
    <row r="32" spans="2:10" ht="18.75" customHeight="1" x14ac:dyDescent="0.35">
      <c r="B32" s="299"/>
      <c r="C32" s="299"/>
      <c r="D32" s="299"/>
    </row>
    <row r="33" spans="2:14" ht="18.75" customHeight="1" x14ac:dyDescent="0.35">
      <c r="B33" s="299"/>
      <c r="C33" s="299"/>
      <c r="D33" s="299"/>
    </row>
    <row r="34" spans="2:14" ht="18.75" customHeight="1" x14ac:dyDescent="0.35">
      <c r="B34" s="299"/>
      <c r="C34" s="299"/>
      <c r="D34" s="299"/>
    </row>
    <row r="35" spans="2:14" ht="18.75" customHeight="1" x14ac:dyDescent="0.35">
      <c r="B35" s="299"/>
      <c r="C35" s="299"/>
      <c r="D35" s="299"/>
      <c r="J35">
        <f>'Prob Grow Sensitivity CDF'!$B$6</f>
        <v>-4.3490220650704584E-2</v>
      </c>
      <c r="K35">
        <f>'Prob Reduce Sensitivity CDF'!B6</f>
        <v>-0.28394542719486843</v>
      </c>
    </row>
    <row r="36" spans="2:14" x14ac:dyDescent="0.35">
      <c r="B36" s="299"/>
      <c r="C36" s="299"/>
      <c r="D36" s="299"/>
      <c r="J36" t="s">
        <v>237</v>
      </c>
      <c r="K36" t="s">
        <v>448</v>
      </c>
      <c r="L36" t="s">
        <v>258</v>
      </c>
      <c r="M36" t="s">
        <v>451</v>
      </c>
      <c r="N36" t="s">
        <v>452</v>
      </c>
    </row>
    <row r="37" spans="2:14" x14ac:dyDescent="0.35">
      <c r="J37">
        <v>0.02</v>
      </c>
      <c r="K37">
        <v>5.9224143825619606</v>
      </c>
      <c r="L37">
        <v>6.0309775730490793</v>
      </c>
      <c r="M37">
        <v>0.18317602014744447</v>
      </c>
      <c r="N37">
        <v>-0.14850185090793425</v>
      </c>
    </row>
    <row r="38" spans="2:14" x14ac:dyDescent="0.35">
      <c r="J38">
        <v>0.03</v>
      </c>
      <c r="K38">
        <v>5.7905141113580809</v>
      </c>
      <c r="L38">
        <v>5.9567704975228963</v>
      </c>
      <c r="M38">
        <v>-0.20372618607881396</v>
      </c>
      <c r="N38">
        <v>-0.27491834363425133</v>
      </c>
    </row>
    <row r="39" spans="2:14" x14ac:dyDescent="0.35">
      <c r="J39">
        <v>0.04</v>
      </c>
      <c r="K39">
        <v>5.7264833935443713</v>
      </c>
      <c r="L39">
        <v>5.9567704975228963</v>
      </c>
      <c r="M39">
        <v>0.10106932249350124</v>
      </c>
      <c r="N39">
        <v>-4.2633561152320178E-3</v>
      </c>
    </row>
    <row r="40" spans="2:14" x14ac:dyDescent="0.35">
      <c r="J40">
        <v>0.05</v>
      </c>
      <c r="K40">
        <v>6.0279163698005114</v>
      </c>
      <c r="L40">
        <v>6.3656866389074391</v>
      </c>
      <c r="M40">
        <v>-4.3490220650704584E-2</v>
      </c>
      <c r="N40">
        <v>-0.28394542719486843</v>
      </c>
    </row>
    <row r="41" spans="2:14" x14ac:dyDescent="0.35">
      <c r="J41">
        <f t="shared" ref="J41:J55" si="0">J40+0.01</f>
        <v>6.0000000000000005E-2</v>
      </c>
      <c r="K41">
        <v>5.9650927697217249</v>
      </c>
      <c r="L41">
        <v>6.0464070419332812</v>
      </c>
      <c r="M41">
        <v>0.25139460582791556</v>
      </c>
      <c r="N41">
        <v>-0.11059270975968284</v>
      </c>
    </row>
    <row r="42" spans="2:14" x14ac:dyDescent="0.35">
      <c r="J42" s="318">
        <f t="shared" si="0"/>
        <v>7.0000000000000007E-2</v>
      </c>
      <c r="K42">
        <v>5.8448929646063874</v>
      </c>
      <c r="L42">
        <v>5.8169283227985131</v>
      </c>
      <c r="M42">
        <v>-0.23460584609416815</v>
      </c>
      <c r="N42">
        <v>-0.50755697819812062</v>
      </c>
    </row>
    <row r="43" spans="2:14" x14ac:dyDescent="0.35">
      <c r="J43" s="318">
        <f t="shared" si="0"/>
        <v>0.08</v>
      </c>
      <c r="K43">
        <v>5.995098061094601</v>
      </c>
      <c r="L43">
        <v>6.1479876247139202</v>
      </c>
      <c r="M43">
        <v>-0.39124328088027355</v>
      </c>
      <c r="N43">
        <v>-0.19031083764767923</v>
      </c>
    </row>
    <row r="44" spans="2:14" x14ac:dyDescent="0.35">
      <c r="J44" s="318">
        <f t="shared" si="0"/>
        <v>0.09</v>
      </c>
      <c r="K44">
        <v>5.6560501214177545</v>
      </c>
      <c r="L44">
        <v>5.8773197136365729</v>
      </c>
      <c r="M44">
        <v>-0.41016361474171253</v>
      </c>
      <c r="N44">
        <v>9.5531687312320604E-2</v>
      </c>
    </row>
    <row r="45" spans="2:14" x14ac:dyDescent="0.35">
      <c r="J45" s="318">
        <f t="shared" si="0"/>
        <v>9.9999999999999992E-2</v>
      </c>
      <c r="K45">
        <v>6.095455888526863</v>
      </c>
      <c r="L45">
        <v>6.4258639019856316</v>
      </c>
      <c r="M45">
        <v>3.5811472310748778E-2</v>
      </c>
      <c r="N45">
        <v>-0.14397648944497143</v>
      </c>
    </row>
    <row r="46" spans="2:14" x14ac:dyDescent="0.35">
      <c r="J46" s="318">
        <f t="shared" si="0"/>
        <v>0.10999999999999999</v>
      </c>
      <c r="K46">
        <v>6.0139903574718447</v>
      </c>
      <c r="L46">
        <v>6.1708242159193025</v>
      </c>
      <c r="M46">
        <v>-0.45000278781715919</v>
      </c>
      <c r="N46">
        <v>-6.9305476764384505E-2</v>
      </c>
    </row>
    <row r="47" spans="2:14" x14ac:dyDescent="0.35">
      <c r="J47" s="318">
        <f t="shared" si="0"/>
        <v>0.11999999999999998</v>
      </c>
      <c r="K47">
        <v>6.238197021753872</v>
      </c>
      <c r="L47">
        <v>5.8867388787180381</v>
      </c>
      <c r="M47">
        <v>-0.27969188839618275</v>
      </c>
      <c r="N47">
        <v>-0.10259999965519437</v>
      </c>
    </row>
    <row r="48" spans="2:14" x14ac:dyDescent="0.35">
      <c r="J48" s="318">
        <f t="shared" si="0"/>
        <v>0.12999999999999998</v>
      </c>
      <c r="K48">
        <v>6.3319711407051358</v>
      </c>
      <c r="L48">
        <v>5.8979957308734408</v>
      </c>
      <c r="M48">
        <v>-0.15442657670095658</v>
      </c>
      <c r="N48">
        <v>-0.19506631505335784</v>
      </c>
    </row>
    <row r="49" spans="10:14" x14ac:dyDescent="0.35">
      <c r="J49" s="318">
        <f t="shared" si="0"/>
        <v>0.13999999999999999</v>
      </c>
      <c r="K49">
        <v>6.1212950334197194</v>
      </c>
      <c r="L49">
        <v>6.1147594146459099</v>
      </c>
      <c r="M49">
        <v>-0.30872289268879122</v>
      </c>
      <c r="N49">
        <v>0.16812193450823024</v>
      </c>
    </row>
    <row r="50" spans="10:14" x14ac:dyDescent="0.35">
      <c r="J50" s="318">
        <f t="shared" si="0"/>
        <v>0.15</v>
      </c>
      <c r="K50">
        <v>5.7133786741863259</v>
      </c>
      <c r="L50">
        <v>3.9475466853333092</v>
      </c>
      <c r="M50">
        <v>-0.3272941332934689</v>
      </c>
      <c r="N50">
        <v>3.463378394125937E-2</v>
      </c>
    </row>
    <row r="51" spans="10:14" x14ac:dyDescent="0.35">
      <c r="J51" s="318">
        <f t="shared" si="0"/>
        <v>0.16</v>
      </c>
      <c r="K51">
        <v>6.1041280646264635</v>
      </c>
      <c r="L51">
        <v>3.563577066595089</v>
      </c>
      <c r="M51">
        <v>-0.23681817603144478</v>
      </c>
      <c r="N51">
        <v>4.4784209631942393E-2</v>
      </c>
    </row>
    <row r="52" spans="10:14" x14ac:dyDescent="0.35">
      <c r="J52" s="318">
        <f t="shared" si="0"/>
        <v>0.17</v>
      </c>
      <c r="K52">
        <v>5.540782245654496</v>
      </c>
      <c r="L52">
        <v>2.7288863428396977</v>
      </c>
      <c r="M52">
        <v>-0.26936193591742613</v>
      </c>
      <c r="N52">
        <v>-0.36243966160969238</v>
      </c>
    </row>
    <row r="53" spans="10:14" x14ac:dyDescent="0.35">
      <c r="J53" s="318">
        <f t="shared" si="0"/>
        <v>0.18000000000000002</v>
      </c>
      <c r="K53">
        <v>5.7029313744790979</v>
      </c>
      <c r="L53">
        <v>3.005419981073203</v>
      </c>
      <c r="M53">
        <v>-5.2037805846943966E-2</v>
      </c>
      <c r="N53">
        <v>-0.11650713701615414</v>
      </c>
    </row>
    <row r="54" spans="10:14" x14ac:dyDescent="0.35">
      <c r="J54" s="318">
        <f t="shared" si="0"/>
        <v>0.19000000000000003</v>
      </c>
      <c r="K54" s="318">
        <v>6.2634613094591982</v>
      </c>
      <c r="L54" s="318">
        <v>3.005419981073203</v>
      </c>
      <c r="M54">
        <v>-0.33991839105706123</v>
      </c>
      <c r="N54">
        <v>8.6948998309336237E-2</v>
      </c>
    </row>
    <row r="55" spans="10:14" x14ac:dyDescent="0.35">
      <c r="J55" s="318">
        <f t="shared" si="0"/>
        <v>0.20000000000000004</v>
      </c>
      <c r="K55">
        <v>5.7601729704733478</v>
      </c>
      <c r="L55">
        <v>2.6571391613929656</v>
      </c>
      <c r="M55">
        <v>-0.20932834120811383</v>
      </c>
      <c r="N55">
        <v>-0.29116248343448997</v>
      </c>
    </row>
    <row r="56" spans="10:14" x14ac:dyDescent="0.35">
      <c r="J56" s="318">
        <v>0.21</v>
      </c>
      <c r="K56">
        <v>5.883721866724537</v>
      </c>
      <c r="L56">
        <v>3.018000695122069</v>
      </c>
      <c r="M56">
        <v>-0.18206629353876225</v>
      </c>
      <c r="N56">
        <v>-9.0625254679561673E-2</v>
      </c>
    </row>
    <row r="57" spans="10:14" x14ac:dyDescent="0.35">
      <c r="J57" s="318">
        <v>0.22</v>
      </c>
      <c r="K57">
        <v>6.2136515727079065</v>
      </c>
      <c r="L57">
        <v>2.4355244319356228</v>
      </c>
      <c r="M57">
        <v>-0.13995229851295587</v>
      </c>
      <c r="N57">
        <v>-0.26562360839682575</v>
      </c>
    </row>
    <row r="58" spans="10:14" x14ac:dyDescent="0.35">
      <c r="J58" s="318">
        <v>0.23</v>
      </c>
      <c r="K58">
        <v>6.0699458948525979</v>
      </c>
      <c r="L58">
        <v>2.8134530082458764</v>
      </c>
      <c r="M58">
        <v>3.2005887909423701E-3</v>
      </c>
      <c r="N58">
        <v>0.13870889368051645</v>
      </c>
    </row>
    <row r="59" spans="10:14" x14ac:dyDescent="0.35">
      <c r="J59" s="318">
        <v>0.24</v>
      </c>
      <c r="K59">
        <v>6.0887415659508006</v>
      </c>
      <c r="L59">
        <v>2.4585423092351886</v>
      </c>
      <c r="M59">
        <v>4.6245763680007157E-2</v>
      </c>
      <c r="N59">
        <v>-4.8881523242277333E-2</v>
      </c>
    </row>
    <row r="60" spans="10:14" x14ac:dyDescent="0.35">
      <c r="J60" s="318">
        <v>0.25</v>
      </c>
      <c r="K60">
        <v>5.9409363809187115</v>
      </c>
      <c r="L60">
        <v>2.5799860543529372</v>
      </c>
      <c r="M60">
        <v>-0.10959036396225438</v>
      </c>
      <c r="N60">
        <v>0.31390864711695077</v>
      </c>
    </row>
    <row r="61" spans="10:14" x14ac:dyDescent="0.35">
      <c r="J61" s="318">
        <f t="shared" ref="J61:J70" si="1">J60+0.01</f>
        <v>0.26</v>
      </c>
      <c r="K61">
        <v>6.1992618673951156</v>
      </c>
      <c r="L61">
        <v>2.7327223231011302</v>
      </c>
      <c r="M61">
        <v>-0.1943491000658662</v>
      </c>
      <c r="N61">
        <v>-0.36835303710372785</v>
      </c>
    </row>
    <row r="62" spans="10:14" x14ac:dyDescent="0.35">
      <c r="J62" s="318">
        <f t="shared" si="1"/>
        <v>0.27</v>
      </c>
      <c r="K62">
        <v>5.6142253061710861</v>
      </c>
      <c r="L62">
        <v>2.9419424229765876</v>
      </c>
      <c r="M62">
        <v>-0.18039155838281781</v>
      </c>
      <c r="N62">
        <v>-0.2785284363318582</v>
      </c>
    </row>
    <row r="63" spans="10:14" x14ac:dyDescent="0.35">
      <c r="J63" s="318">
        <f t="shared" si="1"/>
        <v>0.28000000000000003</v>
      </c>
      <c r="K63">
        <v>5.8204682057450654</v>
      </c>
      <c r="L63">
        <v>2.5942781298548923</v>
      </c>
      <c r="M63">
        <v>-0.26466963279952094</v>
      </c>
      <c r="N63">
        <v>-2.391502312372765E-2</v>
      </c>
    </row>
    <row r="64" spans="10:14" x14ac:dyDescent="0.35">
      <c r="J64" s="318">
        <f t="shared" si="1"/>
        <v>0.29000000000000004</v>
      </c>
      <c r="K64">
        <v>5.7284536245571003</v>
      </c>
      <c r="L64">
        <v>0.6795793094636573</v>
      </c>
      <c r="M64">
        <v>-6.5214429353000397E-2</v>
      </c>
      <c r="N64">
        <v>-0.32944098811938083</v>
      </c>
    </row>
    <row r="65" spans="10:14" x14ac:dyDescent="0.35">
      <c r="J65" s="318">
        <f t="shared" si="1"/>
        <v>0.30000000000000004</v>
      </c>
      <c r="K65">
        <v>5.9819438655863264</v>
      </c>
      <c r="L65">
        <v>0.88739969046806955</v>
      </c>
      <c r="M65">
        <v>-1.0005368203957987E-2</v>
      </c>
      <c r="N65">
        <v>-0.1655312118235806</v>
      </c>
    </row>
    <row r="66" spans="10:14" x14ac:dyDescent="0.35">
      <c r="J66" s="318">
        <f t="shared" si="1"/>
        <v>0.31000000000000005</v>
      </c>
      <c r="K66">
        <v>6.0941447663408823</v>
      </c>
      <c r="L66">
        <v>0.68457502207882925</v>
      </c>
      <c r="M66">
        <v>6.4516746632289649E-3</v>
      </c>
      <c r="N66">
        <v>-0.1655312118235806</v>
      </c>
    </row>
    <row r="67" spans="10:14" x14ac:dyDescent="0.35">
      <c r="J67" s="318">
        <f>J66+0.01</f>
        <v>0.32000000000000006</v>
      </c>
      <c r="K67">
        <v>6.0162392634002719</v>
      </c>
      <c r="L67">
        <v>0.63930446556039644</v>
      </c>
      <c r="M67">
        <v>-3.0153523471314163E-2</v>
      </c>
      <c r="N67">
        <v>-0.17089918291770417</v>
      </c>
    </row>
    <row r="68" spans="10:14" x14ac:dyDescent="0.35">
      <c r="J68" s="318">
        <f t="shared" si="1"/>
        <v>0.33000000000000007</v>
      </c>
      <c r="K68">
        <v>6.1608038756253505</v>
      </c>
      <c r="L68">
        <v>0.51883728013651798</v>
      </c>
      <c r="M68">
        <v>-0.29439891611443619</v>
      </c>
      <c r="N68">
        <v>-0.16738835290476686</v>
      </c>
    </row>
    <row r="69" spans="10:14" x14ac:dyDescent="0.35">
      <c r="J69" s="318">
        <f t="shared" si="1"/>
        <v>0.34000000000000008</v>
      </c>
      <c r="K69">
        <v>5.5679612848453122</v>
      </c>
      <c r="L69">
        <v>0.48359123549941291</v>
      </c>
      <c r="M69">
        <v>-0.18357417578903157</v>
      </c>
      <c r="N69">
        <v>-0.22548225281887715</v>
      </c>
    </row>
    <row r="70" spans="10:14" x14ac:dyDescent="0.35">
      <c r="J70" s="318">
        <f t="shared" si="1"/>
        <v>0.35000000000000009</v>
      </c>
      <c r="K70">
        <v>5.7726532529995813</v>
      </c>
      <c r="L70">
        <v>0.68712646429051816</v>
      </c>
      <c r="M70">
        <v>4.0283952316719461E-2</v>
      </c>
      <c r="N70">
        <v>-0.25892496942598842</v>
      </c>
    </row>
    <row r="71" spans="10:14" x14ac:dyDescent="0.35">
      <c r="J71" s="318"/>
    </row>
    <row r="72" spans="10:14" x14ac:dyDescent="0.35">
      <c r="J72" s="318"/>
    </row>
    <row r="73" spans="10:14" x14ac:dyDescent="0.35">
      <c r="J73" s="318"/>
    </row>
    <row r="74" spans="10:14" x14ac:dyDescent="0.35">
      <c r="J74" s="318"/>
    </row>
    <row r="75" spans="10:14" x14ac:dyDescent="0.35">
      <c r="J75" s="318"/>
    </row>
    <row r="76" spans="10:14" x14ac:dyDescent="0.35">
      <c r="J76" s="318"/>
    </row>
    <row r="77" spans="10:14" x14ac:dyDescent="0.35">
      <c r="J77" s="318"/>
    </row>
    <row r="78" spans="10:14" x14ac:dyDescent="0.35">
      <c r="J78" s="318"/>
    </row>
    <row r="79" spans="10:14" x14ac:dyDescent="0.35">
      <c r="J79" s="318"/>
    </row>
    <row r="80" spans="10:14" x14ac:dyDescent="0.35">
      <c r="J80" s="318"/>
    </row>
    <row r="81" spans="10:10" x14ac:dyDescent="0.35">
      <c r="J81" s="318"/>
    </row>
    <row r="82" spans="10:10" x14ac:dyDescent="0.35">
      <c r="J82" s="318"/>
    </row>
  </sheetData>
  <mergeCells count="6">
    <mergeCell ref="F24:H24"/>
    <mergeCell ref="F19:H19"/>
    <mergeCell ref="F20:H20"/>
    <mergeCell ref="F21:H21"/>
    <mergeCell ref="F22:H22"/>
    <mergeCell ref="F23:H2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54487-482E-47FE-BB11-3DEE6C6041DF}">
  <sheetPr codeName="Sheet29">
    <pageSetUpPr autoPageBreaks="0"/>
  </sheetPr>
  <dimension ref="A1:AG653"/>
  <sheetViews>
    <sheetView topLeftCell="A53" zoomScale="90" zoomScaleNormal="90" workbookViewId="0">
      <selection activeCell="D58" sqref="D58"/>
    </sheetView>
  </sheetViews>
  <sheetFormatPr defaultColWidth="8.73046875" defaultRowHeight="12.75" x14ac:dyDescent="0.35"/>
  <cols>
    <col min="1" max="1" width="9.265625" style="286" bestFit="1" customWidth="1"/>
    <col min="2" max="2" width="53.3984375" style="286" bestFit="1" customWidth="1"/>
    <col min="3" max="33" width="20.73046875" style="286" customWidth="1"/>
    <col min="34" max="16384" width="8.73046875" style="286"/>
  </cols>
  <sheetData>
    <row r="1" spans="1:10" ht="21" thickBot="1" x14ac:dyDescent="0.65">
      <c r="B1" s="173" t="s">
        <v>434</v>
      </c>
      <c r="C1" s="17"/>
      <c r="D1" s="66" t="s">
        <v>77</v>
      </c>
      <c r="E1" s="64"/>
      <c r="G1" s="176" t="s">
        <v>216</v>
      </c>
      <c r="H1" s="175">
        <v>1</v>
      </c>
      <c r="I1" s="176" t="s">
        <v>435</v>
      </c>
      <c r="J1" s="175">
        <v>1</v>
      </c>
    </row>
    <row r="2" spans="1:10" ht="15.75" customHeight="1" thickBot="1" x14ac:dyDescent="0.4">
      <c r="C2" s="17"/>
      <c r="D2" s="17"/>
      <c r="E2" s="17"/>
      <c r="G2" s="17"/>
    </row>
    <row r="3" spans="1:10" ht="15.75" customHeight="1" thickBot="1" x14ac:dyDescent="0.4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</row>
    <row r="4" spans="1:10" ht="15.75" customHeight="1" x14ac:dyDescent="0.3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</row>
    <row r="5" spans="1:10" ht="15.75" hidden="1" customHeight="1" x14ac:dyDescent="0.5">
      <c r="A5" s="139"/>
      <c r="B5" s="34" t="s">
        <v>158</v>
      </c>
      <c r="C5" s="55">
        <f>15.8+'Ambient Temp PDF'!B6</f>
        <v>17.206362154254663</v>
      </c>
      <c r="D5" s="30" t="s">
        <v>16</v>
      </c>
      <c r="E5" s="30"/>
      <c r="F5" s="195" t="s">
        <v>259</v>
      </c>
      <c r="G5" s="31"/>
      <c r="H5" s="32"/>
    </row>
    <row r="6" spans="1:10" ht="15.75" x14ac:dyDescent="0.5">
      <c r="A6" s="119"/>
      <c r="B6" s="29" t="s">
        <v>264</v>
      </c>
      <c r="C6" s="33">
        <f>'Geotherm Grad PDF'!B8</f>
        <v>90.152719390888137</v>
      </c>
      <c r="D6" s="15" t="s">
        <v>310</v>
      </c>
      <c r="E6" s="30" t="s">
        <v>308</v>
      </c>
      <c r="F6" s="293" t="s">
        <v>407</v>
      </c>
      <c r="G6" s="32"/>
      <c r="H6" s="129"/>
      <c r="I6" s="129"/>
    </row>
    <row r="7" spans="1:10" x14ac:dyDescent="0.35">
      <c r="A7" s="120"/>
      <c r="B7" s="132" t="s">
        <v>152</v>
      </c>
      <c r="C7" s="33">
        <f>'Reservoir Temp PDF'!B8</f>
        <v>146.05648143445381</v>
      </c>
      <c r="D7" s="15" t="s">
        <v>311</v>
      </c>
      <c r="E7" s="15" t="s">
        <v>312</v>
      </c>
      <c r="F7" s="337" t="s">
        <v>307</v>
      </c>
      <c r="G7" s="337"/>
      <c r="H7" s="337"/>
    </row>
    <row r="8" spans="1:10" ht="15.75" x14ac:dyDescent="0.5">
      <c r="A8" s="120"/>
      <c r="B8" s="67" t="s">
        <v>265</v>
      </c>
      <c r="C8" s="227">
        <f>(C7-C4)/C6</f>
        <v>1.4448425107364982</v>
      </c>
      <c r="D8" s="15" t="s">
        <v>80</v>
      </c>
      <c r="E8" s="15"/>
      <c r="F8" s="337" t="s">
        <v>160</v>
      </c>
      <c r="G8" s="338"/>
      <c r="H8" s="338"/>
    </row>
    <row r="9" spans="1:10" x14ac:dyDescent="0.35">
      <c r="A9" s="120"/>
      <c r="B9" s="29" t="s">
        <v>172</v>
      </c>
      <c r="C9" s="131">
        <f>C7*0.075</f>
        <v>10.954236107584036</v>
      </c>
      <c r="D9" s="29" t="s">
        <v>311</v>
      </c>
      <c r="E9" s="29" t="s">
        <v>112</v>
      </c>
      <c r="F9" s="284" t="s">
        <v>358</v>
      </c>
      <c r="G9" s="287"/>
      <c r="H9" s="287"/>
    </row>
    <row r="10" spans="1:10" ht="15.75" x14ac:dyDescent="0.5">
      <c r="A10" s="120"/>
      <c r="B10" s="133" t="s">
        <v>171</v>
      </c>
      <c r="C10" s="68">
        <f>C7-C9</f>
        <v>135.10224532686979</v>
      </c>
      <c r="D10" s="15" t="s">
        <v>311</v>
      </c>
      <c r="E10" s="15"/>
      <c r="F10" s="339" t="s">
        <v>316</v>
      </c>
      <c r="G10" s="340"/>
      <c r="H10" s="340"/>
    </row>
    <row r="11" spans="1:10" ht="14.25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10" ht="15" hidden="1" customHeight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10" ht="15" hidden="1" customHeight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10" ht="15" hidden="1" customHeight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10" ht="15" hidden="1" customHeight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10" ht="13.5" customHeight="1" x14ac:dyDescent="0.35">
      <c r="A16" s="120"/>
      <c r="B16" s="29" t="s">
        <v>303</v>
      </c>
      <c r="C16" s="36">
        <v>35</v>
      </c>
      <c r="D16" s="15" t="s">
        <v>11</v>
      </c>
      <c r="E16" s="15" t="s">
        <v>40</v>
      </c>
      <c r="F16" s="122"/>
      <c r="G16" s="31"/>
      <c r="H16" s="31"/>
    </row>
    <row r="17" spans="1:17" ht="13.5" customHeight="1" thickBot="1" x14ac:dyDescent="0.4">
      <c r="C17" s="18"/>
    </row>
    <row r="18" spans="1:17" ht="13.5" customHeight="1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285"/>
    </row>
    <row r="19" spans="1:17" ht="13.5" customHeight="1" x14ac:dyDescent="0.5">
      <c r="A19" s="119"/>
      <c r="B19" s="34" t="s">
        <v>34</v>
      </c>
      <c r="C19" s="26">
        <f>'Drilling Costs PDF'!$B$6 * ($C$8 *1000)</f>
        <v>1558015.1563852462</v>
      </c>
      <c r="D19" s="30" t="s">
        <v>38</v>
      </c>
      <c r="E19" s="30"/>
      <c r="F19" s="332" t="s">
        <v>407</v>
      </c>
      <c r="G19" s="333"/>
      <c r="H19" s="333"/>
    </row>
    <row r="20" spans="1:17" ht="13.5" customHeight="1" x14ac:dyDescent="0.35">
      <c r="A20" s="120"/>
      <c r="B20" s="29" t="s">
        <v>403</v>
      </c>
      <c r="C20" s="125">
        <v>2</v>
      </c>
      <c r="D20" s="29" t="s">
        <v>37</v>
      </c>
      <c r="E20" s="15"/>
      <c r="F20" s="70" t="s">
        <v>163</v>
      </c>
      <c r="G20" s="70"/>
      <c r="H20" s="70"/>
      <c r="I20" s="32"/>
    </row>
    <row r="21" spans="1:17" ht="13.5" customHeight="1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70" t="s">
        <v>162</v>
      </c>
      <c r="G21" s="70"/>
      <c r="H21" s="70"/>
      <c r="I21" s="32"/>
    </row>
    <row r="22" spans="1:17" ht="13.5" customHeight="1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ht="13.5" customHeight="1" x14ac:dyDescent="0.35">
      <c r="A23" s="120"/>
      <c r="B23" s="29" t="s">
        <v>269</v>
      </c>
      <c r="C23" s="26">
        <f>50*1000*(($C$45/$C$43)/$K$41)*C57</f>
        <v>348774.24635021546</v>
      </c>
      <c r="D23" s="15" t="s">
        <v>27</v>
      </c>
      <c r="E23" s="15" t="s">
        <v>36</v>
      </c>
      <c r="F23" s="85" t="s">
        <v>385</v>
      </c>
      <c r="G23" s="32"/>
    </row>
    <row r="24" spans="1:17" ht="13.5" customHeight="1" x14ac:dyDescent="0.35">
      <c r="A24" s="120"/>
      <c r="B24" s="15" t="s">
        <v>97</v>
      </c>
      <c r="C24" s="3">
        <v>0.85</v>
      </c>
      <c r="D24" s="3"/>
      <c r="E24" s="15" t="s">
        <v>406</v>
      </c>
      <c r="F24" s="70" t="s">
        <v>175</v>
      </c>
      <c r="G24" s="32"/>
    </row>
    <row r="25" spans="1:17" ht="13.5" customHeight="1" x14ac:dyDescent="0.5">
      <c r="A25" s="120"/>
      <c r="B25" s="35" t="s">
        <v>124</v>
      </c>
      <c r="C25" s="124">
        <f>0.21*$C$10-12.2</f>
        <v>16.171471518642655</v>
      </c>
      <c r="D25" s="30" t="s">
        <v>311</v>
      </c>
      <c r="E25" s="30" t="s">
        <v>40</v>
      </c>
      <c r="F25" s="70" t="s">
        <v>125</v>
      </c>
      <c r="G25" s="32"/>
    </row>
    <row r="26" spans="1:17" ht="13.5" customHeight="1" x14ac:dyDescent="0.5">
      <c r="A26" s="119"/>
      <c r="B26" s="29" t="s">
        <v>123</v>
      </c>
      <c r="C26" s="204">
        <f>'Drawdown PDF'!B6</f>
        <v>3.1822865590332957E-3</v>
      </c>
      <c r="D26" s="15"/>
      <c r="E26" s="15"/>
      <c r="F26" s="146" t="s">
        <v>407</v>
      </c>
    </row>
    <row r="27" spans="1:17" ht="13.5" customHeight="1" x14ac:dyDescent="0.5">
      <c r="A27" s="120"/>
      <c r="B27" s="67" t="s">
        <v>126</v>
      </c>
      <c r="C27" s="103">
        <f>IF($H$1=1,INT(((($C$39)/($C$39-$C$25))-1)/$C$26),100)</f>
        <v>42</v>
      </c>
      <c r="D27" s="15" t="s">
        <v>0</v>
      </c>
      <c r="E27" s="3"/>
      <c r="F27" s="70" t="s">
        <v>408</v>
      </c>
    </row>
    <row r="28" spans="1:17" ht="13.5" customHeight="1" x14ac:dyDescent="0.35">
      <c r="A28" s="120"/>
      <c r="B28" s="29" t="s">
        <v>150</v>
      </c>
      <c r="C28" s="97">
        <v>1</v>
      </c>
      <c r="D28" s="15"/>
      <c r="E28" s="3"/>
      <c r="F28" s="285" t="s">
        <v>151</v>
      </c>
    </row>
    <row r="29" spans="1:17" ht="13.5" customHeight="1" x14ac:dyDescent="0.45">
      <c r="A29" s="120"/>
      <c r="B29" s="39" t="s">
        <v>106</v>
      </c>
      <c r="C29" s="26">
        <f>((1.12*(1000000+0.6*$C$19))*$C$57)/$C$28</f>
        <v>2314453.0100075291</v>
      </c>
      <c r="D29" s="15" t="s">
        <v>27</v>
      </c>
      <c r="E29" s="30" t="s">
        <v>313</v>
      </c>
      <c r="F29" s="286" t="s">
        <v>33</v>
      </c>
    </row>
    <row r="30" spans="1:17" ht="13.5" customHeight="1" x14ac:dyDescent="0.45">
      <c r="A30" s="120"/>
      <c r="B30" s="39" t="s">
        <v>104</v>
      </c>
      <c r="C30" s="38">
        <f>($C$19*$C$20)</f>
        <v>3116030.3127704924</v>
      </c>
      <c r="D30" s="15" t="s">
        <v>27</v>
      </c>
      <c r="E30" s="30" t="s">
        <v>313</v>
      </c>
    </row>
    <row r="31" spans="1:17" ht="13.5" customHeight="1" x14ac:dyDescent="0.45">
      <c r="A31" s="120"/>
      <c r="B31" s="39" t="s">
        <v>105</v>
      </c>
      <c r="C31" s="38">
        <f>($C$21*$C$45*1000)+($C$22)+($C$23)</f>
        <v>5007920.6107720304</v>
      </c>
      <c r="D31" s="15" t="s">
        <v>27</v>
      </c>
      <c r="E31" s="30" t="s">
        <v>313</v>
      </c>
    </row>
    <row r="32" spans="1:17" ht="13.5" customHeight="1" thickBot="1" x14ac:dyDescent="0.4">
      <c r="A32" s="120"/>
      <c r="B32" s="285"/>
      <c r="C32" s="21"/>
    </row>
    <row r="33" spans="1:12" ht="13.5" customHeight="1" thickBot="1" x14ac:dyDescent="0.45">
      <c r="A33" s="120"/>
      <c r="B33" s="23" t="s">
        <v>52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286" t="s">
        <v>56</v>
      </c>
    </row>
    <row r="34" spans="1:12" ht="13.5" customHeight="1" x14ac:dyDescent="0.35">
      <c r="A34" s="120"/>
      <c r="B34" s="30" t="s">
        <v>26</v>
      </c>
      <c r="C34" s="74" t="s">
        <v>28</v>
      </c>
      <c r="D34" s="75"/>
      <c r="E34" s="30"/>
      <c r="F34" s="285" t="s">
        <v>78</v>
      </c>
    </row>
    <row r="35" spans="1:12" ht="13.5" customHeight="1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285" t="s">
        <v>79</v>
      </c>
      <c r="J35" s="234" t="s">
        <v>329</v>
      </c>
      <c r="K35" s="3">
        <v>9.4137599999999999</v>
      </c>
    </row>
    <row r="36" spans="1:12" ht="13.5" customHeight="1" x14ac:dyDescent="0.45">
      <c r="A36" s="120"/>
      <c r="B36" s="30" t="s">
        <v>336</v>
      </c>
      <c r="C36" s="74">
        <v>7</v>
      </c>
      <c r="D36" s="75"/>
      <c r="E36" s="30"/>
      <c r="F36" s="285" t="s">
        <v>337</v>
      </c>
      <c r="J36" s="234" t="s">
        <v>330</v>
      </c>
      <c r="K36" s="3">
        <v>-0.18254200000000001</v>
      </c>
    </row>
    <row r="37" spans="1:12" ht="13.5" customHeight="1" x14ac:dyDescent="0.45">
      <c r="A37" s="120"/>
      <c r="B37" s="30" t="s">
        <v>405</v>
      </c>
      <c r="C37" s="74">
        <v>150</v>
      </c>
      <c r="D37" s="30" t="s">
        <v>338</v>
      </c>
      <c r="E37" s="30"/>
      <c r="F37" s="285" t="s">
        <v>337</v>
      </c>
      <c r="J37" s="234" t="s">
        <v>331</v>
      </c>
      <c r="K37" s="15">
        <v>1.765735E-4</v>
      </c>
    </row>
    <row r="38" spans="1:12" ht="13.5" customHeight="1" x14ac:dyDescent="0.5">
      <c r="A38" s="120"/>
      <c r="B38" s="67" t="s">
        <v>339</v>
      </c>
      <c r="C38" s="244">
        <f>C37*C36</f>
        <v>1050</v>
      </c>
      <c r="D38" s="30" t="s">
        <v>338</v>
      </c>
      <c r="E38" s="30"/>
      <c r="F38" s="285"/>
      <c r="I38" s="285"/>
      <c r="J38" s="234" t="s">
        <v>332</v>
      </c>
      <c r="K38" s="15">
        <v>1.2204486E-5</v>
      </c>
    </row>
    <row r="39" spans="1:12" ht="13.5" customHeight="1" x14ac:dyDescent="0.5">
      <c r="A39" s="120"/>
      <c r="B39" s="67" t="s">
        <v>315</v>
      </c>
      <c r="C39" s="68">
        <f>$C$10</f>
        <v>135.10224532686979</v>
      </c>
      <c r="D39" s="30" t="s">
        <v>311</v>
      </c>
      <c r="E39" s="15"/>
      <c r="F39" s="285" t="s">
        <v>335</v>
      </c>
      <c r="J39" s="234" t="s">
        <v>333</v>
      </c>
      <c r="K39" s="15">
        <v>-3.3555900000000001E-8</v>
      </c>
    </row>
    <row r="40" spans="1:12" ht="13.5" customHeight="1" x14ac:dyDescent="0.5">
      <c r="A40" s="120"/>
      <c r="B40" s="67" t="s">
        <v>360</v>
      </c>
      <c r="C40" s="226">
        <f>$K$35+(C39)*$K$36+(C39^2)*$K$37+(C39^3)*$K$38+(C39^4)*$K$39</f>
        <v>6.8913274915678802</v>
      </c>
      <c r="D40" s="220">
        <f>C40*$K$40</f>
        <v>54693.930292057368</v>
      </c>
      <c r="E40" s="15" t="s">
        <v>326</v>
      </c>
      <c r="F40" s="285" t="s">
        <v>334</v>
      </c>
      <c r="J40" s="234" t="s">
        <v>327</v>
      </c>
      <c r="K40" s="3">
        <f>2.20462*3600</f>
        <v>7936.6319999999996</v>
      </c>
    </row>
    <row r="41" spans="1:12" ht="13.5" customHeight="1" x14ac:dyDescent="0.45">
      <c r="A41" s="120"/>
      <c r="B41" s="30" t="s">
        <v>355</v>
      </c>
      <c r="C41" s="243">
        <v>120</v>
      </c>
      <c r="D41" s="245" t="s">
        <v>338</v>
      </c>
      <c r="E41" s="15" t="s">
        <v>326</v>
      </c>
      <c r="F41" s="285" t="s">
        <v>357</v>
      </c>
      <c r="J41" s="234" t="s">
        <v>386</v>
      </c>
      <c r="K41" s="182">
        <f>0*C39^2+0.002713*C39-0.0918</f>
        <v>0.2747323915717978</v>
      </c>
      <c r="L41" s="285" t="s">
        <v>387</v>
      </c>
    </row>
    <row r="42" spans="1:12" ht="13.5" customHeight="1" x14ac:dyDescent="0.45">
      <c r="A42" s="120"/>
      <c r="B42" s="67" t="s">
        <v>340</v>
      </c>
      <c r="C42" s="283">
        <f>C16</f>
        <v>35</v>
      </c>
      <c r="D42" s="248" t="s">
        <v>11</v>
      </c>
      <c r="E42" s="15"/>
      <c r="F42" s="285"/>
    </row>
    <row r="43" spans="1:12" ht="13.5" customHeight="1" x14ac:dyDescent="0.35">
      <c r="A43" s="120"/>
      <c r="B43" s="29" t="s">
        <v>170</v>
      </c>
      <c r="C43" s="41">
        <v>0.95</v>
      </c>
      <c r="D43" s="15"/>
      <c r="E43" s="15" t="s">
        <v>324</v>
      </c>
      <c r="F43" s="285"/>
    </row>
    <row r="44" spans="1:12" ht="13.5" customHeight="1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285" t="s">
        <v>82</v>
      </c>
    </row>
    <row r="45" spans="1:12" ht="13.5" customHeight="1" x14ac:dyDescent="0.5">
      <c r="A45" s="120"/>
      <c r="B45" s="40" t="s">
        <v>30</v>
      </c>
      <c r="C45" s="37">
        <f>C43*((C42*D40)-(C41*1000))/(1000^2)</f>
        <v>1.7045731822109074</v>
      </c>
      <c r="D45" s="15" t="s">
        <v>306</v>
      </c>
      <c r="E45" s="15"/>
      <c r="F45" s="285"/>
    </row>
    <row r="46" spans="1:12" ht="13.15" thickBot="1" x14ac:dyDescent="0.4">
      <c r="B46" s="285"/>
      <c r="C46" s="18"/>
    </row>
    <row r="47" spans="1:12" ht="13.5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</row>
    <row r="48" spans="1:12" ht="15.75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30" t="s">
        <v>40</v>
      </c>
      <c r="F48" s="285"/>
      <c r="J48" s="83"/>
    </row>
    <row r="49" spans="1:29" ht="15.75" x14ac:dyDescent="0.5">
      <c r="A49" s="120"/>
      <c r="B49" s="43" t="s">
        <v>292</v>
      </c>
      <c r="C49" s="44">
        <f>0.75*C48+0.015*C21*(C45*1000)</f>
        <v>295497.05294851249</v>
      </c>
      <c r="D49" s="15" t="s">
        <v>27</v>
      </c>
      <c r="E49" s="15" t="s">
        <v>36</v>
      </c>
      <c r="F49" s="285" t="s">
        <v>41</v>
      </c>
      <c r="J49" s="84"/>
    </row>
    <row r="50" spans="1:29" ht="15.75" x14ac:dyDescent="0.5">
      <c r="A50" s="120"/>
      <c r="B50" s="43" t="s">
        <v>293</v>
      </c>
      <c r="C50" s="44">
        <f>(0.25*C48)+(0.01*C19*C20)</f>
        <v>112613.58895510001</v>
      </c>
      <c r="D50" s="15" t="s">
        <v>27</v>
      </c>
      <c r="E50" s="15" t="s">
        <v>36</v>
      </c>
      <c r="F50" s="285" t="s">
        <v>178</v>
      </c>
    </row>
    <row r="51" spans="1:29" ht="15.75" x14ac:dyDescent="0.5">
      <c r="A51" s="120"/>
      <c r="B51" s="43" t="s">
        <v>42</v>
      </c>
      <c r="C51" s="44">
        <f>C42*(1/(1-C11)-1)*C43*3600*8760*2.20462/(62.4*43560)*300*C56</f>
        <v>5402.6345150152629</v>
      </c>
      <c r="D51" s="15" t="s">
        <v>27</v>
      </c>
      <c r="E51" s="15" t="s">
        <v>40</v>
      </c>
      <c r="F51" s="341" t="s">
        <v>179</v>
      </c>
      <c r="G51" s="341"/>
      <c r="H51" s="341"/>
    </row>
    <row r="52" spans="1:29" ht="15.75" x14ac:dyDescent="0.5">
      <c r="A52" s="120"/>
      <c r="B52" s="43" t="s">
        <v>294</v>
      </c>
      <c r="C52" s="44">
        <f>SUM(C49:C51)</f>
        <v>413513.27641862782</v>
      </c>
      <c r="D52" s="29" t="s">
        <v>27</v>
      </c>
      <c r="E52" s="3"/>
      <c r="F52" s="45" t="s">
        <v>48</v>
      </c>
    </row>
    <row r="53" spans="1:29" ht="13.15" thickBot="1" x14ac:dyDescent="0.4">
      <c r="B53" s="285"/>
      <c r="C53" s="18"/>
    </row>
    <row r="54" spans="1:29" ht="13.5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29" x14ac:dyDescent="0.35">
      <c r="A55" s="120"/>
      <c r="B55" s="30" t="s">
        <v>88</v>
      </c>
      <c r="C55" s="98">
        <f>'Supporting and PR PDF'!C34/'Supporting and PR PDF'!C18</f>
        <v>1.4254302103250478</v>
      </c>
      <c r="D55" s="62"/>
      <c r="E55" s="30" t="s">
        <v>318</v>
      </c>
      <c r="F55" s="32"/>
      <c r="G55" s="32"/>
      <c r="H55" s="32"/>
    </row>
    <row r="56" spans="1:29" x14ac:dyDescent="0.35">
      <c r="A56" s="120"/>
      <c r="B56" s="30" t="s">
        <v>197</v>
      </c>
      <c r="C56" s="98">
        <f>'Supporting and PR PDF'!C34/'Supporting and PR PDF'!C23</f>
        <v>1.0375782881002089</v>
      </c>
      <c r="D56" s="62"/>
      <c r="E56" s="30" t="s">
        <v>318</v>
      </c>
      <c r="F56" s="32"/>
      <c r="G56" s="32"/>
      <c r="H56" s="32"/>
    </row>
    <row r="57" spans="1:29" x14ac:dyDescent="0.35">
      <c r="A57" s="120"/>
      <c r="B57" s="30" t="s">
        <v>89</v>
      </c>
      <c r="C57" s="98">
        <f>'Supporting and PR PDF'!C34/'Supporting and PR PDF'!C26</f>
        <v>1.0680515759312321</v>
      </c>
      <c r="D57" s="62"/>
      <c r="E57" s="30" t="s">
        <v>318</v>
      </c>
      <c r="F57" s="32"/>
      <c r="G57" s="32"/>
      <c r="H57" s="32"/>
    </row>
    <row r="58" spans="1:29" x14ac:dyDescent="0.35">
      <c r="A58" s="120"/>
      <c r="B58" s="29" t="s">
        <v>58</v>
      </c>
      <c r="C58" s="99">
        <f>'Supporting and PR PDF'!C15</f>
        <v>1.22486144101346</v>
      </c>
      <c r="D58" s="60"/>
      <c r="E58" s="28" t="s">
        <v>75</v>
      </c>
      <c r="F58" s="61" t="s">
        <v>43</v>
      </c>
      <c r="G58" s="32"/>
      <c r="H58" s="32"/>
    </row>
    <row r="59" spans="1:29" x14ac:dyDescent="0.35">
      <c r="A59" s="120"/>
      <c r="B59" s="3" t="s">
        <v>5</v>
      </c>
      <c r="C59" s="99">
        <f>CoverSheet!I21</f>
        <v>7.0000000000000007E-2</v>
      </c>
      <c r="D59" s="63"/>
      <c r="E59" s="15" t="s">
        <v>322</v>
      </c>
      <c r="F59" s="337"/>
      <c r="G59" s="342"/>
      <c r="H59" s="342"/>
      <c r="J59" s="84"/>
      <c r="K59" s="81"/>
      <c r="AC59" s="294"/>
    </row>
    <row r="60" spans="1:29" ht="12.75" hidden="1" customHeight="1" x14ac:dyDescent="0.35">
      <c r="A60" s="120"/>
      <c r="B60" s="19" t="s">
        <v>20</v>
      </c>
      <c r="C60" s="100">
        <f>70/30</f>
        <v>2.3333333333333335</v>
      </c>
      <c r="D60" s="19" t="s">
        <v>39</v>
      </c>
      <c r="E60" s="59" t="s">
        <v>24</v>
      </c>
    </row>
    <row r="61" spans="1:29" ht="12.75" hidden="1" customHeight="1" x14ac:dyDescent="0.35">
      <c r="A61" s="120"/>
      <c r="B61" s="19" t="s">
        <v>21</v>
      </c>
      <c r="C61" s="101">
        <v>7.4999999999999997E-2</v>
      </c>
      <c r="D61" s="19" t="s">
        <v>39</v>
      </c>
      <c r="E61" s="59" t="s">
        <v>24</v>
      </c>
    </row>
    <row r="62" spans="1:29" ht="12.75" hidden="1" customHeight="1" x14ac:dyDescent="0.35">
      <c r="A62" s="120"/>
      <c r="B62" s="19" t="s">
        <v>18</v>
      </c>
      <c r="C62" s="101">
        <v>0.17</v>
      </c>
      <c r="D62" s="19" t="s">
        <v>39</v>
      </c>
      <c r="E62" s="59" t="s">
        <v>24</v>
      </c>
    </row>
    <row r="63" spans="1:29" ht="12.75" hidden="1" customHeight="1" x14ac:dyDescent="0.35">
      <c r="A63" s="120"/>
      <c r="B63" s="19" t="s">
        <v>9</v>
      </c>
      <c r="C63" s="101">
        <v>0.03</v>
      </c>
      <c r="D63" s="19" t="s">
        <v>39</v>
      </c>
      <c r="E63" s="59" t="s">
        <v>24</v>
      </c>
    </row>
    <row r="64" spans="1:29" ht="12.75" hidden="1" customHeight="1" x14ac:dyDescent="0.35">
      <c r="A64" s="120"/>
      <c r="B64" s="19" t="s">
        <v>22</v>
      </c>
      <c r="C64" s="101">
        <v>0.02</v>
      </c>
      <c r="D64" s="19" t="s">
        <v>39</v>
      </c>
      <c r="E64" s="59" t="s">
        <v>24</v>
      </c>
    </row>
    <row r="65" spans="1:33" ht="12.75" hidden="1" customHeight="1" x14ac:dyDescent="0.35">
      <c r="A65" s="120"/>
      <c r="B65" s="19" t="s">
        <v>23</v>
      </c>
      <c r="C65" s="101">
        <v>6.5000000000000002E-2</v>
      </c>
      <c r="D65" s="19" t="s">
        <v>39</v>
      </c>
      <c r="E65" s="59" t="s">
        <v>24</v>
      </c>
    </row>
    <row r="66" spans="1:33" x14ac:dyDescent="0.35">
      <c r="A66" s="120"/>
      <c r="B66" s="15" t="s">
        <v>74</v>
      </c>
      <c r="C66" s="102">
        <f>CoverSheet!I20</f>
        <v>8.4229999999999999E-2</v>
      </c>
      <c r="D66" s="60"/>
      <c r="E66" s="15" t="s">
        <v>107</v>
      </c>
      <c r="F66" s="45" t="s">
        <v>108</v>
      </c>
      <c r="G66" s="32"/>
      <c r="H66" s="32"/>
    </row>
    <row r="67" spans="1:33" x14ac:dyDescent="0.35">
      <c r="A67" s="120"/>
      <c r="B67" s="3" t="s">
        <v>244</v>
      </c>
      <c r="C67" s="102">
        <f>CoverSheet!I19</f>
        <v>0.5</v>
      </c>
      <c r="D67" s="60"/>
      <c r="E67" s="15" t="s">
        <v>270</v>
      </c>
      <c r="F67" s="45"/>
      <c r="G67" s="32"/>
      <c r="H67" s="32"/>
    </row>
    <row r="68" spans="1:33" ht="15.75" x14ac:dyDescent="0.5">
      <c r="A68" s="120"/>
      <c r="B68" s="67" t="s">
        <v>445</v>
      </c>
      <c r="C68" s="325">
        <f>LOG(1-C66,2)/LOG(2,2)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ht="14.25" x14ac:dyDescent="0.45">
      <c r="B72" s="118" t="s">
        <v>250</v>
      </c>
      <c r="C72" s="22">
        <f ca="1">VLOOKUP(C$70,Table52[#All],8)/100</f>
        <v>5.7300000000000004E-2</v>
      </c>
      <c r="D72" s="22">
        <f ca="1">VLOOKUP(D$70,Table52[#All],8)/100</f>
        <v>5.9800000000000006E-2</v>
      </c>
      <c r="E72" s="22">
        <f ca="1">VLOOKUP(E$70,Table52[#All],8)/100</f>
        <v>0.06</v>
      </c>
      <c r="F72" s="22">
        <f ca="1">VLOOKUP(F$70,Table52[#All],8)/100</f>
        <v>5.7598498808544722E-2</v>
      </c>
      <c r="G72" s="22">
        <f ca="1">VLOOKUP(G$70,Table52[#All],8)/100</f>
        <v>6.5748599621514386E-2</v>
      </c>
      <c r="H72" s="22">
        <f ca="1">VLOOKUP(H$70,Table52[#All],8)/100</f>
        <v>6.0127106060135521E-2</v>
      </c>
      <c r="I72" s="22">
        <f ca="1">VLOOKUP(I$70,Table52[#All],8)/100</f>
        <v>6.1162657319325915E-2</v>
      </c>
      <c r="J72" s="22">
        <f ca="1">VLOOKUP(J$70,Table52[#All],8)/100</f>
        <v>6.6296217107150876E-2</v>
      </c>
      <c r="K72" s="22">
        <f ca="1">VLOOKUP(K$70,Table52[#All],8)/100</f>
        <v>6.253492258005465E-2</v>
      </c>
      <c r="L72" s="22">
        <f ca="1">VLOOKUP(L$70,Table52[#All],8)/100</f>
        <v>6.9095351176241548E-2</v>
      </c>
      <c r="M72" s="22">
        <f ca="1">VLOOKUP(M$70,Table52[#All],8)/100</f>
        <v>6.3324994419865388E-2</v>
      </c>
      <c r="N72" s="22">
        <f ca="1">VLOOKUP(N$70,Table52[#All],8)/100</f>
        <v>6.1786667258145647E-2</v>
      </c>
      <c r="O72" s="22">
        <f ca="1">VLOOKUP(O$70,Table52[#All],8)/100</f>
        <v>6.7761990934591398E-2</v>
      </c>
      <c r="P72" s="22">
        <f ca="1">VLOOKUP(P$70,Table52[#All],8)/100</f>
        <v>7.3138995148775476E-2</v>
      </c>
      <c r="Q72" s="22">
        <f ca="1">VLOOKUP(Q$70,Table52[#All],8)/100</f>
        <v>7.9109732662254115E-2</v>
      </c>
      <c r="R72" s="22">
        <f ca="1">VLOOKUP(R$70,Table52[#All],8)/100</f>
        <v>7.3531734530028856E-2</v>
      </c>
      <c r="S72" s="22">
        <f ca="1">VLOOKUP(S$70,Table52[#All],8)/100</f>
        <v>6.9247672672729743E-2</v>
      </c>
      <c r="T72" s="22">
        <f ca="1">VLOOKUP(T$70,Table52[#All],8)/100</f>
        <v>6.8490770535465262E-2</v>
      </c>
      <c r="U72" s="22">
        <f ca="1">VLOOKUP(U$70,Table52[#All],8)/100</f>
        <v>5.6990584851492991E-2</v>
      </c>
      <c r="V72" s="22">
        <f ca="1">VLOOKUP(V$70,Table52[#All],8)/100</f>
        <v>9.5515551339237573E-2</v>
      </c>
      <c r="W72" s="22">
        <f ca="1">VLOOKUP(W$70,Table52[#All],8)/100</f>
        <v>8.0400002791355535E-2</v>
      </c>
      <c r="X72" s="22">
        <f ca="1">VLOOKUP(X$70,Table52[#All],8)/100</f>
        <v>7.0390630410488791E-2</v>
      </c>
      <c r="Y72" s="22">
        <f ca="1">VLOOKUP(Y$70,Table52[#All],8)/100</f>
        <v>7.4530281551450889E-2</v>
      </c>
      <c r="Z72" s="22">
        <f ca="1">VLOOKUP(Z$70,Table52[#All],8)/100</f>
        <v>7.30074573956839E-2</v>
      </c>
      <c r="AA72" s="22">
        <f ca="1">VLOOKUP(AA$70,Table52[#All],8)/100</f>
        <v>7.9790142798795413E-2</v>
      </c>
      <c r="AB72" s="22">
        <f ca="1">VLOOKUP(AB$70,Table52[#All],8)/100</f>
        <v>6.7424229460834956E-2</v>
      </c>
      <c r="AC72" s="22">
        <f ca="1">VLOOKUP(AC$70,Table52[#All],8)/100</f>
        <v>7.9958026852101544E-2</v>
      </c>
      <c r="AD72" s="22">
        <f ca="1">VLOOKUP(AD$70,Table52[#All],8)/100</f>
        <v>9.4570800970639357E-2</v>
      </c>
      <c r="AE72" s="22">
        <f ca="1">VLOOKUP(AE$70,Table52[#All],8)/100</f>
        <v>9.6029262593085404E-2</v>
      </c>
      <c r="AF72" s="22">
        <f ca="1">VLOOKUP(AF$70,Table52[#All],8)/100</f>
        <v>7.6495703445518329E-2</v>
      </c>
      <c r="AG72" s="22">
        <f ca="1">VLOOKUP(AG$70,Table52[#All],8)/100</f>
        <v>8.0325825417664393E-2</v>
      </c>
    </row>
    <row r="73" spans="1:33" ht="14.25" x14ac:dyDescent="0.45">
      <c r="B73" s="117" t="s">
        <v>251</v>
      </c>
      <c r="C73" s="22">
        <f ca="1">C$72*(1+$C$67)</f>
        <v>8.5949999999999999E-2</v>
      </c>
      <c r="D73" s="22">
        <f ca="1">IF((D$75)&gt;0,D$72*(1+$C$67),IF(C$77&gt;0,C$77,C$73))</f>
        <v>8.9700000000000002E-2</v>
      </c>
      <c r="E73" s="22">
        <f t="shared" ref="E73:AG73" ca="1" si="2">IF((E$75)&gt;0,E$72*(1+$C$67),IF(D$77&gt;0,D$77,D$73))</f>
        <v>8.9700000000000002E-2</v>
      </c>
      <c r="F73" s="22">
        <f t="shared" ca="1" si="2"/>
        <v>8.9700000000000002E-2</v>
      </c>
      <c r="G73" s="22">
        <f t="shared" ca="1" si="2"/>
        <v>9.862289943227158E-2</v>
      </c>
      <c r="H73" s="22">
        <f t="shared" ca="1" si="2"/>
        <v>9.862289943227158E-2</v>
      </c>
      <c r="I73" s="22">
        <f t="shared" ca="1" si="2"/>
        <v>9.862289943227158E-2</v>
      </c>
      <c r="J73" s="22">
        <f t="shared" ca="1" si="2"/>
        <v>9.862289943227158E-2</v>
      </c>
      <c r="K73" s="22">
        <f t="shared" ca="1" si="2"/>
        <v>9.862289943227158E-2</v>
      </c>
      <c r="L73" s="22">
        <f t="shared" ca="1" si="2"/>
        <v>9.862289943227158E-2</v>
      </c>
      <c r="M73" s="22">
        <f t="shared" ca="1" si="2"/>
        <v>9.862289943227158E-2</v>
      </c>
      <c r="N73" s="22">
        <f t="shared" ca="1" si="2"/>
        <v>9.862289943227158E-2</v>
      </c>
      <c r="O73" s="22">
        <f t="shared" ca="1" si="2"/>
        <v>9.862289943227158E-2</v>
      </c>
      <c r="P73" s="22">
        <f t="shared" ca="1" si="2"/>
        <v>9.862289943227158E-2</v>
      </c>
      <c r="Q73" s="22">
        <f t="shared" ca="1" si="2"/>
        <v>9.862289943227158E-2</v>
      </c>
      <c r="R73" s="22">
        <f t="shared" ca="1" si="2"/>
        <v>9.862289943227158E-2</v>
      </c>
      <c r="S73" s="22">
        <f t="shared" ca="1" si="2"/>
        <v>9.862289943227158E-2</v>
      </c>
      <c r="T73" s="22">
        <f t="shared" ca="1" si="2"/>
        <v>9.862289943227158E-2</v>
      </c>
      <c r="U73" s="22">
        <f t="shared" ca="1" si="2"/>
        <v>9.862289943227158E-2</v>
      </c>
      <c r="V73" s="22">
        <f t="shared" ca="1" si="2"/>
        <v>9.862289943227158E-2</v>
      </c>
      <c r="W73" s="22">
        <f t="shared" ca="1" si="2"/>
        <v>9.862289943227158E-2</v>
      </c>
      <c r="X73" s="22">
        <f t="shared" ca="1" si="2"/>
        <v>9.862289943227158E-2</v>
      </c>
      <c r="Y73" s="22">
        <f t="shared" ca="1" si="2"/>
        <v>9.862289943227158E-2</v>
      </c>
      <c r="Z73" s="22">
        <f t="shared" ca="1" si="2"/>
        <v>9.862289943227158E-2</v>
      </c>
      <c r="AA73" s="22">
        <f t="shared" ca="1" si="2"/>
        <v>9.862289943227158E-2</v>
      </c>
      <c r="AB73" s="22">
        <f t="shared" ca="1" si="2"/>
        <v>9.862289943227158E-2</v>
      </c>
      <c r="AC73" s="22">
        <f t="shared" ca="1" si="2"/>
        <v>9.862289943227158E-2</v>
      </c>
      <c r="AD73" s="22">
        <f t="shared" ca="1" si="2"/>
        <v>9.862289943227158E-2</v>
      </c>
      <c r="AE73" s="22">
        <f t="shared" ca="1" si="2"/>
        <v>9.862289943227158E-2</v>
      </c>
      <c r="AF73" s="22">
        <f t="shared" ca="1" si="2"/>
        <v>9.862289943227158E-2</v>
      </c>
      <c r="AG73" s="22">
        <f t="shared" ca="1" si="2"/>
        <v>9.862289943227158E-2</v>
      </c>
    </row>
    <row r="74" spans="1:33" ht="14.25" x14ac:dyDescent="0.45">
      <c r="B74" s="117" t="s">
        <v>252</v>
      </c>
      <c r="C74" s="187">
        <f>0</f>
        <v>0</v>
      </c>
      <c r="D74" s="187">
        <f ca="1">(D$72-(D$73/(1+$C$67)))/(D$73/(1+$C$67))</f>
        <v>1.160350151155055E-16</v>
      </c>
      <c r="E74" s="187">
        <f t="shared" ref="E74:AG74" ca="1" si="3">(E$72-(E$73/(1+$C$67)))/(E$73/(1+$C$67))</f>
        <v>3.3444816053511506E-3</v>
      </c>
      <c r="F74" s="187">
        <f t="shared" ca="1" si="3"/>
        <v>-3.6814401194904298E-2</v>
      </c>
      <c r="G74" s="187">
        <f t="shared" ca="1" si="3"/>
        <v>0</v>
      </c>
      <c r="H74" s="187">
        <f t="shared" ca="1" si="3"/>
        <v>-8.5499821954221344E-2</v>
      </c>
      <c r="I74" s="187">
        <f t="shared" ca="1" si="3"/>
        <v>-6.9749657461721057E-2</v>
      </c>
      <c r="J74" s="187">
        <f t="shared" ca="1" si="3"/>
        <v>8.328960446136971E-3</v>
      </c>
      <c r="K74" s="187">
        <f t="shared" ca="1" si="3"/>
        <v>-4.8878258395759822E-2</v>
      </c>
      <c r="L74" s="187">
        <f t="shared" ca="1" si="3"/>
        <v>5.0902248473624241E-2</v>
      </c>
      <c r="M74" s="187">
        <f t="shared" ca="1" si="3"/>
        <v>-3.6861700714549389E-2</v>
      </c>
      <c r="N74" s="187">
        <f t="shared" ca="1" si="3"/>
        <v>-6.0258809863264491E-2</v>
      </c>
      <c r="O74" s="187">
        <f t="shared" ca="1" si="3"/>
        <v>3.0622573327298459E-2</v>
      </c>
      <c r="P74" s="187">
        <f t="shared" ca="1" si="3"/>
        <v>0.11240384692304214</v>
      </c>
      <c r="Q74" s="187">
        <f t="shared" ca="1" si="3"/>
        <v>0.20321547709995139</v>
      </c>
      <c r="R74" s="187">
        <f t="shared" ca="1" si="3"/>
        <v>0.1183771966751921</v>
      </c>
      <c r="S74" s="187">
        <f t="shared" ca="1" si="3"/>
        <v>5.3218974569161519E-2</v>
      </c>
      <c r="T74" s="187">
        <f t="shared" ca="1" si="3"/>
        <v>4.1706909800913489E-2</v>
      </c>
      <c r="U74" s="187">
        <f t="shared" ca="1" si="3"/>
        <v>-0.13320458261373494</v>
      </c>
      <c r="V74" s="187">
        <f t="shared" ca="1" si="3"/>
        <v>0.45273894636658979</v>
      </c>
      <c r="W74" s="187">
        <f t="shared" ca="1" si="3"/>
        <v>0.2228397753592137</v>
      </c>
      <c r="X74" s="187">
        <f t="shared" ca="1" si="3"/>
        <v>7.0602732464212517E-2</v>
      </c>
      <c r="Y74" s="187">
        <f t="shared" ca="1" si="3"/>
        <v>0.13356454708524229</v>
      </c>
      <c r="Z74" s="187">
        <f t="shared" ca="1" si="3"/>
        <v>0.11040323012133411</v>
      </c>
      <c r="AA74" s="187">
        <f t="shared" ca="1" si="3"/>
        <v>0.21356414065260676</v>
      </c>
      <c r="AB74" s="187">
        <f t="shared" ca="1" si="3"/>
        <v>2.5485407278123477E-2</v>
      </c>
      <c r="AC74" s="187">
        <f t="shared" ca="1" si="3"/>
        <v>0.21611756466882254</v>
      </c>
      <c r="AD74" s="187">
        <f t="shared" ca="1" si="3"/>
        <v>0.43836981342631842</v>
      </c>
      <c r="AE74" s="187">
        <f t="shared" ca="1" si="3"/>
        <v>0.46055221169550992</v>
      </c>
      <c r="AF74" s="187">
        <f t="shared" ca="1" si="3"/>
        <v>0.16345753196068458</v>
      </c>
      <c r="AG74" s="187">
        <f t="shared" ca="1" si="3"/>
        <v>0.2217115783463777</v>
      </c>
    </row>
    <row r="75" spans="1:33" ht="15.75" x14ac:dyDescent="0.5">
      <c r="B75" s="119" t="s">
        <v>148</v>
      </c>
      <c r="C75" s="188">
        <v>2</v>
      </c>
      <c r="D75" s="188">
        <v>2</v>
      </c>
      <c r="E75" s="188">
        <v>0</v>
      </c>
      <c r="F75" s="188">
        <v>0</v>
      </c>
      <c r="G75" s="188">
        <v>1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v>0</v>
      </c>
      <c r="Q75" s="188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88">
        <v>0</v>
      </c>
      <c r="AD75" s="188">
        <v>0</v>
      </c>
      <c r="AE75" s="188">
        <v>0</v>
      </c>
      <c r="AF75" s="188">
        <v>0</v>
      </c>
      <c r="AG75" s="188">
        <v>0</v>
      </c>
    </row>
    <row r="76" spans="1:33" ht="14.25" x14ac:dyDescent="0.45">
      <c r="A76" s="69"/>
      <c r="B76" s="118" t="s">
        <v>249</v>
      </c>
      <c r="C76" s="27">
        <f>0</f>
        <v>0</v>
      </c>
      <c r="D76" s="27">
        <f ca="1">IF(D$74&gt;=CoverSheet!$I$22,IF(D71&lt;($C$35-5),INT(_xlfn.CEILING.MATH(C$78*CoverSheet!$I$23)),0),0)</f>
        <v>0</v>
      </c>
      <c r="E76" s="27">
        <f ca="1">IF(E$74&gt;=CoverSheet!$I$22,IF(E71&lt;($C$35-5),INT(_xlfn.CEILING.MATH(D$78*CoverSheet!$I$23)),0),0)</f>
        <v>0</v>
      </c>
      <c r="F76" s="27">
        <f ca="1">IF(F$74&gt;=CoverSheet!$I$22,IF(F71&lt;($C$35-5),INT(_xlfn.CEILING.MATH(E$78*CoverSheet!$I$23)),0),0)</f>
        <v>0</v>
      </c>
      <c r="G76" s="27">
        <f ca="1">IF(G$74&gt;=CoverSheet!$I$22,IF(G71&lt;($C$35-5),INT(_xlfn.CEILING.MATH(F$78*CoverSheet!$I$23)),0),0)</f>
        <v>0</v>
      </c>
      <c r="H76" s="27">
        <f ca="1">IF(H$74&gt;=CoverSheet!$I$22,IF(H71&lt;($C$35-5),INT(_xlfn.CEILING.MATH(G$78*CoverSheet!$I$23)),0),0)</f>
        <v>0</v>
      </c>
      <c r="I76" s="27">
        <f ca="1">IF(I$74&gt;=CoverSheet!$I$22,IF(I71&lt;($C$35-5),INT(_xlfn.CEILING.MATH(H$78*CoverSheet!$I$23)),0),0)</f>
        <v>0</v>
      </c>
      <c r="J76" s="27">
        <f ca="1">IF(J$74&gt;=CoverSheet!$I$22,IF(J71&lt;($C$35-5),INT(_xlfn.CEILING.MATH(I$78*CoverSheet!$I$23)),0),0)</f>
        <v>0</v>
      </c>
      <c r="K76" s="27">
        <f ca="1">IF(K$74&gt;=CoverSheet!$I$22,IF(K71&lt;($C$35-5),INT(_xlfn.CEILING.MATH(J$78*CoverSheet!$I$23)),0),0)</f>
        <v>0</v>
      </c>
      <c r="L76" s="27">
        <f ca="1">IF(L$74&gt;=CoverSheet!$I$22,IF(L71&lt;($C$35-5),INT(_xlfn.CEILING.MATH(K$78*CoverSheet!$I$23)),0),0)</f>
        <v>0</v>
      </c>
      <c r="M76" s="27">
        <f ca="1">IF(M$74&gt;=CoverSheet!$I$22,IF(M71&lt;($C$35-5),INT(_xlfn.CEILING.MATH(L$78*CoverSheet!$I$23)),0),0)</f>
        <v>0</v>
      </c>
      <c r="N76" s="27">
        <f ca="1">IF(N$74&gt;=CoverSheet!$I$22,IF(N71&lt;($C$35-5),INT(_xlfn.CEILING.MATH(M$78*CoverSheet!$I$23)),0),0)</f>
        <v>0</v>
      </c>
      <c r="O76" s="27">
        <f ca="1">IF(O$74&gt;=CoverSheet!$I$22,IF(O71&lt;($C$35-5),INT(_xlfn.CEILING.MATH(N$78*CoverSheet!$I$23)),0),0)</f>
        <v>0</v>
      </c>
      <c r="P76" s="27">
        <f ca="1">IF(P$74&gt;=CoverSheet!$I$22,IF(P71&lt;($C$35-5),INT(_xlfn.CEILING.MATH(O$78*CoverSheet!$I$23)),0),0)</f>
        <v>0</v>
      </c>
      <c r="Q76" s="27">
        <f ca="1">IF(Q$74&gt;=CoverSheet!$I$22,IF(Q71&lt;($C$35-5),INT(_xlfn.CEILING.MATH(P$78*CoverSheet!$I$23)),0),0)</f>
        <v>0</v>
      </c>
      <c r="R76" s="27">
        <f ca="1">IF(R$74&gt;=CoverSheet!$I$22,IF(R71&lt;($C$35-5),INT(_xlfn.CEILING.MATH(Q$78*CoverSheet!$I$23)),0),0)</f>
        <v>0</v>
      </c>
      <c r="S76" s="27">
        <f ca="1">IF(S$74&gt;=CoverSheet!$I$22,IF(S71&lt;($C$35-5),INT(_xlfn.CEILING.MATH(R$78*CoverSheet!$I$23)),0),0)</f>
        <v>0</v>
      </c>
      <c r="T76" s="27">
        <f ca="1">IF(T$74&gt;=CoverSheet!$I$22,IF(T71&lt;($C$35-5),INT(_xlfn.CEILING.MATH(S$78*CoverSheet!$I$23)),0),0)</f>
        <v>0</v>
      </c>
      <c r="U76" s="27">
        <f ca="1">IF(U$74&gt;=CoverSheet!$I$22,IF(U71&lt;($C$35-5),INT(_xlfn.CEILING.MATH(T$78*CoverSheet!$I$23)),0),0)</f>
        <v>0</v>
      </c>
      <c r="V76" s="27">
        <f ca="1">IF(V$74&gt;=CoverSheet!$I$22,IF(V71&lt;($C$35-5),INT(_xlfn.CEILING.MATH(U$78*CoverSheet!$I$23)),0),0)</f>
        <v>0</v>
      </c>
      <c r="W76" s="27">
        <f ca="1">IF(W$74&gt;=CoverSheet!$I$22,IF(W71&lt;($C$35-5),INT(_xlfn.CEILING.MATH(V$78*CoverSheet!$I$23)),0),0)</f>
        <v>0</v>
      </c>
      <c r="X76" s="27">
        <f ca="1">IF(X$74&gt;=CoverSheet!$I$22,IF(X71&lt;($C$35-5),INT(_xlfn.CEILING.MATH(W$78*CoverSheet!$I$23)),0),0)</f>
        <v>0</v>
      </c>
      <c r="Y76" s="27">
        <f ca="1">IF(Y$74&gt;=CoverSheet!$I$22,IF(Y71&lt;($C$35-5),INT(_xlfn.CEILING.MATH(X$78*CoverSheet!$I$23)),0),0)</f>
        <v>0</v>
      </c>
      <c r="Z76" s="27">
        <f ca="1">IF(Z$74&gt;=CoverSheet!$I$22,IF(Z71&lt;($C$35-5),INT(_xlfn.CEILING.MATH(Y$78*CoverSheet!$I$23)),0),0)</f>
        <v>0</v>
      </c>
      <c r="AA76" s="27">
        <f ca="1">IF(AA$74&gt;=CoverSheet!$I$22,IF(AA71&lt;($C$35-5),INT(_xlfn.CEILING.MATH(Z$78*CoverSheet!$I$23)),0),0)</f>
        <v>0</v>
      </c>
      <c r="AB76" s="27">
        <f ca="1">IF(AB$74&gt;=CoverSheet!$I$22,IF(AB71&lt;($C$35-5),INT(_xlfn.CEILING.MATH(AA$78*CoverSheet!$I$23)),0),0)</f>
        <v>0</v>
      </c>
      <c r="AC76" s="27">
        <f ca="1">IF(AC$74&gt;=CoverSheet!$I$22,IF(AC71&lt;($C$35-5),INT(_xlfn.CEILING.MATH(AB$78*CoverSheet!$I$23)),0),0)</f>
        <v>0</v>
      </c>
      <c r="AD76" s="27">
        <f ca="1">IF(AD$74&gt;=CoverSheet!$I$22,IF(AD71&lt;($C$35-5),INT(_xlfn.CEILING.MATH(AC$78*CoverSheet!$I$23)),0),0)</f>
        <v>0</v>
      </c>
      <c r="AE76" s="27">
        <f ca="1">IF(AE$74&gt;=CoverSheet!$I$22,IF(AE71&lt;($C$35-5),INT(_xlfn.CEILING.MATH(AD$78*CoverSheet!$I$23)),0),0)</f>
        <v>0</v>
      </c>
      <c r="AF76" s="27">
        <f ca="1">IF(AF$74&gt;=CoverSheet!$I$22,IF(AF71&lt;($C$35-5),INT(_xlfn.CEILING.MATH(AE$78*CoverSheet!$I$23)),0),0)</f>
        <v>0</v>
      </c>
      <c r="AG76" s="27">
        <f ca="1">IF(AG$74&gt;=CoverSheet!$I$22,IF(AG71&lt;($C$35-5),INT(_xlfn.CEILING.MATH(AF$78*CoverSheet!$I$23)),0),0)</f>
        <v>0</v>
      </c>
    </row>
    <row r="77" spans="1:33" ht="14.25" x14ac:dyDescent="0.45">
      <c r="A77" s="69"/>
      <c r="B77" s="118" t="s">
        <v>253</v>
      </c>
      <c r="C77" s="22">
        <f ca="1">IF(C$76&gt;0,C$72*(1+$C$67),0)</f>
        <v>0</v>
      </c>
      <c r="D77" s="22">
        <f t="shared" ref="D77:AG77" ca="1" si="4">IF(D$76&gt;0,D$72*(1+$C$67),0)</f>
        <v>0</v>
      </c>
      <c r="E77" s="22">
        <f t="shared" ca="1" si="4"/>
        <v>0</v>
      </c>
      <c r="F77" s="22">
        <f t="shared" ca="1" si="4"/>
        <v>0</v>
      </c>
      <c r="G77" s="22">
        <f t="shared" ca="1" si="4"/>
        <v>0</v>
      </c>
      <c r="H77" s="22">
        <f t="shared" ca="1" si="4"/>
        <v>0</v>
      </c>
      <c r="I77" s="22">
        <f t="shared" ca="1" si="4"/>
        <v>0</v>
      </c>
      <c r="J77" s="22">
        <f t="shared" ca="1" si="4"/>
        <v>0</v>
      </c>
      <c r="K77" s="22">
        <f t="shared" ca="1" si="4"/>
        <v>0</v>
      </c>
      <c r="L77" s="22">
        <f ca="1">IF(L$76&gt;0,L$72*(1+$C$67),0)</f>
        <v>0</v>
      </c>
      <c r="M77" s="22">
        <f t="shared" ca="1" si="4"/>
        <v>0</v>
      </c>
      <c r="N77" s="22">
        <f t="shared" ca="1" si="4"/>
        <v>0</v>
      </c>
      <c r="O77" s="22">
        <f t="shared" ca="1" si="4"/>
        <v>0</v>
      </c>
      <c r="P77" s="22">
        <f t="shared" ca="1" si="4"/>
        <v>0</v>
      </c>
      <c r="Q77" s="22">
        <f t="shared" ca="1" si="4"/>
        <v>0</v>
      </c>
      <c r="R77" s="22">
        <f t="shared" ca="1" si="4"/>
        <v>0</v>
      </c>
      <c r="S77" s="22">
        <f t="shared" ca="1" si="4"/>
        <v>0</v>
      </c>
      <c r="T77" s="22">
        <f t="shared" ca="1" si="4"/>
        <v>0</v>
      </c>
      <c r="U77" s="22">
        <f t="shared" ca="1" si="4"/>
        <v>0</v>
      </c>
      <c r="V77" s="22">
        <f t="shared" ca="1" si="4"/>
        <v>0</v>
      </c>
      <c r="W77" s="22">
        <f t="shared" ca="1" si="4"/>
        <v>0</v>
      </c>
      <c r="X77" s="22">
        <f t="shared" ca="1" si="4"/>
        <v>0</v>
      </c>
      <c r="Y77" s="22">
        <f t="shared" ca="1" si="4"/>
        <v>0</v>
      </c>
      <c r="Z77" s="22">
        <f t="shared" ca="1" si="4"/>
        <v>0</v>
      </c>
      <c r="AA77" s="22">
        <f t="shared" ca="1" si="4"/>
        <v>0</v>
      </c>
      <c r="AB77" s="22">
        <f t="shared" ca="1" si="4"/>
        <v>0</v>
      </c>
      <c r="AC77" s="22">
        <f t="shared" ca="1" si="4"/>
        <v>0</v>
      </c>
      <c r="AD77" s="22">
        <f t="shared" ca="1" si="4"/>
        <v>0</v>
      </c>
      <c r="AE77" s="22">
        <f t="shared" ca="1" si="4"/>
        <v>0</v>
      </c>
      <c r="AF77" s="22">
        <f t="shared" ca="1" si="4"/>
        <v>0</v>
      </c>
      <c r="AG77" s="22">
        <f t="shared" ca="1" si="4"/>
        <v>0</v>
      </c>
    </row>
    <row r="78" spans="1:33" ht="14.25" x14ac:dyDescent="0.45">
      <c r="A78" s="69"/>
      <c r="B78" s="118" t="s">
        <v>49</v>
      </c>
      <c r="C78" s="27">
        <f>C$75+C$76</f>
        <v>2</v>
      </c>
      <c r="D78" s="27">
        <f ca="1">C$78+D$75+D$76</f>
        <v>4</v>
      </c>
      <c r="E78" s="27">
        <f t="shared" ref="E78:AG78" ca="1" si="5">D$78+E$75+E$76</f>
        <v>4</v>
      </c>
      <c r="F78" s="27">
        <f t="shared" ca="1" si="5"/>
        <v>4</v>
      </c>
      <c r="G78" s="27">
        <f t="shared" ca="1" si="5"/>
        <v>5</v>
      </c>
      <c r="H78" s="27">
        <f t="shared" ca="1" si="5"/>
        <v>5</v>
      </c>
      <c r="I78" s="27">
        <f t="shared" ca="1" si="5"/>
        <v>5</v>
      </c>
      <c r="J78" s="27">
        <f t="shared" ca="1" si="5"/>
        <v>5</v>
      </c>
      <c r="K78" s="27">
        <f t="shared" ca="1" si="5"/>
        <v>5</v>
      </c>
      <c r="L78" s="27">
        <f t="shared" ca="1" si="5"/>
        <v>5</v>
      </c>
      <c r="M78" s="27">
        <f t="shared" ca="1" si="5"/>
        <v>5</v>
      </c>
      <c r="N78" s="27">
        <f t="shared" ca="1" si="5"/>
        <v>5</v>
      </c>
      <c r="O78" s="27">
        <f t="shared" ca="1" si="5"/>
        <v>5</v>
      </c>
      <c r="P78" s="27">
        <f t="shared" ca="1" si="5"/>
        <v>5</v>
      </c>
      <c r="Q78" s="27">
        <f t="shared" ca="1" si="5"/>
        <v>5</v>
      </c>
      <c r="R78" s="27">
        <f t="shared" ca="1" si="5"/>
        <v>5</v>
      </c>
      <c r="S78" s="27">
        <f t="shared" ca="1" si="5"/>
        <v>5</v>
      </c>
      <c r="T78" s="27">
        <f t="shared" ca="1" si="5"/>
        <v>5</v>
      </c>
      <c r="U78" s="27">
        <f t="shared" ca="1" si="5"/>
        <v>5</v>
      </c>
      <c r="V78" s="27">
        <f t="shared" ca="1" si="5"/>
        <v>5</v>
      </c>
      <c r="W78" s="27">
        <f t="shared" ca="1" si="5"/>
        <v>5</v>
      </c>
      <c r="X78" s="27">
        <f t="shared" ca="1" si="5"/>
        <v>5</v>
      </c>
      <c r="Y78" s="27">
        <f t="shared" ca="1" si="5"/>
        <v>5</v>
      </c>
      <c r="Z78" s="27">
        <f t="shared" ca="1" si="5"/>
        <v>5</v>
      </c>
      <c r="AA78" s="27">
        <f t="shared" ca="1" si="5"/>
        <v>5</v>
      </c>
      <c r="AB78" s="27">
        <f t="shared" ca="1" si="5"/>
        <v>5</v>
      </c>
      <c r="AC78" s="27">
        <f t="shared" ca="1" si="5"/>
        <v>5</v>
      </c>
      <c r="AD78" s="27">
        <f t="shared" ca="1" si="5"/>
        <v>5</v>
      </c>
      <c r="AE78" s="27">
        <f t="shared" ca="1" si="5"/>
        <v>5</v>
      </c>
      <c r="AF78" s="27">
        <f t="shared" ca="1" si="5"/>
        <v>5</v>
      </c>
      <c r="AG78" s="27">
        <f t="shared" ca="1" si="5"/>
        <v>5</v>
      </c>
    </row>
    <row r="79" spans="1:33" ht="14.25" x14ac:dyDescent="0.45">
      <c r="A79" s="69"/>
      <c r="B79" s="118" t="s">
        <v>413</v>
      </c>
      <c r="C79" s="27">
        <v>0</v>
      </c>
      <c r="D79" s="27">
        <f t="shared" ref="D79:K79" ca="1" si="6">IF(D$76&lt;0,D$76,0)+INDEX($C$70:$AG$98,10,MAX(D$71+1-($C$27),1))</f>
        <v>0</v>
      </c>
      <c r="E79" s="27">
        <f t="shared" ca="1" si="6"/>
        <v>0</v>
      </c>
      <c r="F79" s="27">
        <f t="shared" ca="1" si="6"/>
        <v>0</v>
      </c>
      <c r="G79" s="27">
        <f t="shared" ca="1" si="6"/>
        <v>0</v>
      </c>
      <c r="H79" s="27">
        <f t="shared" ca="1" si="6"/>
        <v>0</v>
      </c>
      <c r="I79" s="27">
        <f t="shared" ca="1" si="6"/>
        <v>0</v>
      </c>
      <c r="J79" s="27">
        <f t="shared" ca="1" si="6"/>
        <v>0</v>
      </c>
      <c r="K79" s="27">
        <f t="shared" ca="1" si="6"/>
        <v>0</v>
      </c>
      <c r="L79" s="27">
        <f ca="1">IF(L$76&lt;0,L$76,0)+INDEX($C$70:$AG$98,10,MAX(L$71+1-($C$27),1))</f>
        <v>0</v>
      </c>
      <c r="M79" s="27">
        <f t="shared" ref="M79:AG79" ca="1" si="7">IF(M$76&lt;0,M$76,0)+INDEX($C$70:$AG$98,10,MAX(M$71+1-($C$27),1))</f>
        <v>0</v>
      </c>
      <c r="N79" s="27">
        <f t="shared" ca="1" si="7"/>
        <v>0</v>
      </c>
      <c r="O79" s="27">
        <f t="shared" ca="1" si="7"/>
        <v>0</v>
      </c>
      <c r="P79" s="27">
        <f t="shared" ca="1" si="7"/>
        <v>0</v>
      </c>
      <c r="Q79" s="27">
        <f t="shared" ca="1" si="7"/>
        <v>0</v>
      </c>
      <c r="R79" s="27">
        <f t="shared" ca="1" si="7"/>
        <v>0</v>
      </c>
      <c r="S79" s="27">
        <f t="shared" ca="1" si="7"/>
        <v>0</v>
      </c>
      <c r="T79" s="27">
        <f t="shared" ca="1" si="7"/>
        <v>0</v>
      </c>
      <c r="U79" s="27">
        <f t="shared" ca="1" si="7"/>
        <v>0</v>
      </c>
      <c r="V79" s="27">
        <f t="shared" ca="1" si="7"/>
        <v>0</v>
      </c>
      <c r="W79" s="27">
        <f t="shared" ca="1" si="7"/>
        <v>0</v>
      </c>
      <c r="X79" s="27">
        <f t="shared" ca="1" si="7"/>
        <v>0</v>
      </c>
      <c r="Y79" s="27">
        <f t="shared" ca="1" si="7"/>
        <v>0</v>
      </c>
      <c r="Z79" s="27">
        <f t="shared" ca="1" si="7"/>
        <v>0</v>
      </c>
      <c r="AA79" s="27">
        <f t="shared" ca="1" si="7"/>
        <v>0</v>
      </c>
      <c r="AB79" s="27">
        <f t="shared" ca="1" si="7"/>
        <v>0</v>
      </c>
      <c r="AC79" s="27">
        <f t="shared" ca="1" si="7"/>
        <v>0</v>
      </c>
      <c r="AD79" s="27">
        <f t="shared" ca="1" si="7"/>
        <v>0</v>
      </c>
      <c r="AE79" s="27">
        <f t="shared" ca="1" si="7"/>
        <v>0</v>
      </c>
      <c r="AF79" s="27">
        <f t="shared" ca="1" si="7"/>
        <v>0</v>
      </c>
      <c r="AG79" s="27">
        <f t="shared" ca="1" si="7"/>
        <v>0</v>
      </c>
    </row>
    <row r="80" spans="1:33" ht="14.25" x14ac:dyDescent="0.45">
      <c r="A80" s="69"/>
      <c r="B80" s="118" t="s">
        <v>411</v>
      </c>
      <c r="C80" s="27">
        <f>0</f>
        <v>0</v>
      </c>
      <c r="D80" s="27">
        <f ca="1">IF(AND(((C$71/$C$27)&gt;=1),(D$71&lt;=($C$35-5))),INDEX($C$70:$AG$98,6,MAX(C$71+1-($C$27*FLOOR(C$71/$C$27,1)),1))+MAX(0,INDEX($C$70:$AG$98,7,MAX(C$71+1-($C$27),1))),0)</f>
        <v>0</v>
      </c>
      <c r="E80" s="27">
        <f t="shared" ref="E80:AG80" ca="1" si="8">IF(AND(((D$71/$C$27)&gt;=1),(E$71&lt;=($C$35-5))),INDEX($C$70:$AG$98,6,MAX(D$71+1-($C$27*FLOOR(D$71/$C$27,1)),1))+MAX(0,INDEX($C$70:$AG$98,7,MAX(D$71+1-($C$27),1))),0)</f>
        <v>0</v>
      </c>
      <c r="F80" s="27">
        <f t="shared" ca="1" si="8"/>
        <v>0</v>
      </c>
      <c r="G80" s="27">
        <f t="shared" ca="1" si="8"/>
        <v>0</v>
      </c>
      <c r="H80" s="27">
        <f t="shared" ca="1" si="8"/>
        <v>0</v>
      </c>
      <c r="I80" s="27">
        <f t="shared" ca="1" si="8"/>
        <v>0</v>
      </c>
      <c r="J80" s="27">
        <f t="shared" ca="1" si="8"/>
        <v>0</v>
      </c>
      <c r="K80" s="27">
        <f t="shared" ca="1" si="8"/>
        <v>0</v>
      </c>
      <c r="L80" s="27">
        <f t="shared" ca="1" si="8"/>
        <v>0</v>
      </c>
      <c r="M80" s="27">
        <f t="shared" ca="1" si="8"/>
        <v>0</v>
      </c>
      <c r="N80" s="27">
        <f t="shared" ca="1" si="8"/>
        <v>0</v>
      </c>
      <c r="O80" s="27">
        <f t="shared" ca="1" si="8"/>
        <v>0</v>
      </c>
      <c r="P80" s="27">
        <f t="shared" ca="1" si="8"/>
        <v>0</v>
      </c>
      <c r="Q80" s="27">
        <f t="shared" ca="1" si="8"/>
        <v>0</v>
      </c>
      <c r="R80" s="27">
        <f t="shared" ca="1" si="8"/>
        <v>0</v>
      </c>
      <c r="S80" s="27">
        <f t="shared" ca="1" si="8"/>
        <v>0</v>
      </c>
      <c r="T80" s="27">
        <f t="shared" ca="1" si="8"/>
        <v>0</v>
      </c>
      <c r="U80" s="27">
        <f t="shared" ca="1" si="8"/>
        <v>0</v>
      </c>
      <c r="V80" s="27">
        <f t="shared" ca="1" si="8"/>
        <v>0</v>
      </c>
      <c r="W80" s="27">
        <f t="shared" ca="1" si="8"/>
        <v>0</v>
      </c>
      <c r="X80" s="27">
        <f t="shared" ca="1" si="8"/>
        <v>0</v>
      </c>
      <c r="Y80" s="27">
        <f t="shared" ca="1" si="8"/>
        <v>0</v>
      </c>
      <c r="Z80" s="27">
        <f t="shared" ca="1" si="8"/>
        <v>0</v>
      </c>
      <c r="AA80" s="27">
        <f t="shared" ca="1" si="8"/>
        <v>0</v>
      </c>
      <c r="AB80" s="27">
        <f t="shared" ca="1" si="8"/>
        <v>0</v>
      </c>
      <c r="AC80" s="27">
        <f t="shared" ca="1" si="8"/>
        <v>0</v>
      </c>
      <c r="AD80" s="27">
        <f t="shared" ca="1" si="8"/>
        <v>0</v>
      </c>
      <c r="AE80" s="27">
        <f t="shared" ca="1" si="8"/>
        <v>0</v>
      </c>
      <c r="AF80" s="27">
        <f t="shared" ca="1" si="8"/>
        <v>0</v>
      </c>
      <c r="AG80" s="27">
        <f t="shared" ca="1" si="8"/>
        <v>0</v>
      </c>
    </row>
    <row r="81" spans="1:33" ht="14.25" x14ac:dyDescent="0.45">
      <c r="A81" s="69"/>
      <c r="B81" s="118" t="s">
        <v>412</v>
      </c>
      <c r="C81" s="27">
        <f>0</f>
        <v>0</v>
      </c>
      <c r="D81" s="27">
        <f ca="1">C81+D79+D80-C82</f>
        <v>0</v>
      </c>
      <c r="E81" s="27">
        <f t="shared" ref="E81:AG81" ca="1" si="9">D81+E79+E80-D82</f>
        <v>0</v>
      </c>
      <c r="F81" s="27">
        <f t="shared" ca="1" si="9"/>
        <v>0</v>
      </c>
      <c r="G81" s="27">
        <f t="shared" ca="1" si="9"/>
        <v>0</v>
      </c>
      <c r="H81" s="27">
        <f t="shared" ca="1" si="9"/>
        <v>0</v>
      </c>
      <c r="I81" s="27">
        <f t="shared" ca="1" si="9"/>
        <v>0</v>
      </c>
      <c r="J81" s="27">
        <f t="shared" ca="1" si="9"/>
        <v>0</v>
      </c>
      <c r="K81" s="27">
        <f t="shared" ca="1" si="9"/>
        <v>0</v>
      </c>
      <c r="L81" s="27">
        <f t="shared" ca="1" si="9"/>
        <v>0</v>
      </c>
      <c r="M81" s="27">
        <f t="shared" ca="1" si="9"/>
        <v>0</v>
      </c>
      <c r="N81" s="27">
        <f t="shared" ca="1" si="9"/>
        <v>0</v>
      </c>
      <c r="O81" s="27">
        <f t="shared" ca="1" si="9"/>
        <v>0</v>
      </c>
      <c r="P81" s="27">
        <f t="shared" ca="1" si="9"/>
        <v>0</v>
      </c>
      <c r="Q81" s="27">
        <f t="shared" ca="1" si="9"/>
        <v>0</v>
      </c>
      <c r="R81" s="27">
        <f t="shared" ca="1" si="9"/>
        <v>0</v>
      </c>
      <c r="S81" s="27">
        <f t="shared" ca="1" si="9"/>
        <v>0</v>
      </c>
      <c r="T81" s="27">
        <f t="shared" ca="1" si="9"/>
        <v>0</v>
      </c>
      <c r="U81" s="27">
        <f t="shared" ca="1" si="9"/>
        <v>0</v>
      </c>
      <c r="V81" s="27">
        <f t="shared" ca="1" si="9"/>
        <v>0</v>
      </c>
      <c r="W81" s="27">
        <f t="shared" ca="1" si="9"/>
        <v>0</v>
      </c>
      <c r="X81" s="27">
        <f t="shared" ca="1" si="9"/>
        <v>0</v>
      </c>
      <c r="Y81" s="27">
        <f t="shared" ca="1" si="9"/>
        <v>0</v>
      </c>
      <c r="Z81" s="27">
        <f t="shared" ca="1" si="9"/>
        <v>0</v>
      </c>
      <c r="AA81" s="27">
        <f t="shared" ca="1" si="9"/>
        <v>0</v>
      </c>
      <c r="AB81" s="27">
        <f t="shared" ca="1" si="9"/>
        <v>0</v>
      </c>
      <c r="AC81" s="27">
        <f t="shared" ca="1" si="9"/>
        <v>0</v>
      </c>
      <c r="AD81" s="27">
        <f t="shared" ca="1" si="9"/>
        <v>0</v>
      </c>
      <c r="AE81" s="27">
        <f t="shared" ca="1" si="9"/>
        <v>0</v>
      </c>
      <c r="AF81" s="27">
        <f t="shared" ca="1" si="9"/>
        <v>0</v>
      </c>
      <c r="AG81" s="27">
        <f t="shared" ca="1" si="9"/>
        <v>0</v>
      </c>
    </row>
    <row r="82" spans="1:33" ht="14.25" x14ac:dyDescent="0.45">
      <c r="A82" s="69"/>
      <c r="B82" s="118" t="s">
        <v>217</v>
      </c>
      <c r="C82" s="27">
        <v>0</v>
      </c>
      <c r="D82" s="27">
        <f ca="1">IF(D81&gt;0,D81,0)</f>
        <v>0</v>
      </c>
      <c r="E82" s="27">
        <f t="shared" ref="E82:AG82" ca="1" si="10">IF(E81&gt;0,E81,0)</f>
        <v>0</v>
      </c>
      <c r="F82" s="27">
        <f t="shared" ca="1" si="10"/>
        <v>0</v>
      </c>
      <c r="G82" s="27">
        <f t="shared" ca="1" si="10"/>
        <v>0</v>
      </c>
      <c r="H82" s="27">
        <f t="shared" ca="1" si="10"/>
        <v>0</v>
      </c>
      <c r="I82" s="27">
        <f t="shared" ca="1" si="10"/>
        <v>0</v>
      </c>
      <c r="J82" s="27">
        <f t="shared" ca="1" si="10"/>
        <v>0</v>
      </c>
      <c r="K82" s="27">
        <f t="shared" ca="1" si="10"/>
        <v>0</v>
      </c>
      <c r="L82" s="27">
        <f t="shared" ca="1" si="10"/>
        <v>0</v>
      </c>
      <c r="M82" s="27">
        <f t="shared" ca="1" si="10"/>
        <v>0</v>
      </c>
      <c r="N82" s="27">
        <f t="shared" ca="1" si="10"/>
        <v>0</v>
      </c>
      <c r="O82" s="27">
        <f t="shared" ca="1" si="10"/>
        <v>0</v>
      </c>
      <c r="P82" s="27">
        <f t="shared" ca="1" si="10"/>
        <v>0</v>
      </c>
      <c r="Q82" s="27">
        <f t="shared" ca="1" si="10"/>
        <v>0</v>
      </c>
      <c r="R82" s="27">
        <f t="shared" ca="1" si="10"/>
        <v>0</v>
      </c>
      <c r="S82" s="27">
        <f t="shared" ca="1" si="10"/>
        <v>0</v>
      </c>
      <c r="T82" s="27">
        <f t="shared" ca="1" si="10"/>
        <v>0</v>
      </c>
      <c r="U82" s="27">
        <f t="shared" ca="1" si="10"/>
        <v>0</v>
      </c>
      <c r="V82" s="27">
        <f t="shared" ca="1" si="10"/>
        <v>0</v>
      </c>
      <c r="W82" s="27">
        <f t="shared" ca="1" si="10"/>
        <v>0</v>
      </c>
      <c r="X82" s="27">
        <f t="shared" ca="1" si="10"/>
        <v>0</v>
      </c>
      <c r="Y82" s="27">
        <f t="shared" ca="1" si="10"/>
        <v>0</v>
      </c>
      <c r="Z82" s="27">
        <f t="shared" ca="1" si="10"/>
        <v>0</v>
      </c>
      <c r="AA82" s="27">
        <f t="shared" ca="1" si="10"/>
        <v>0</v>
      </c>
      <c r="AB82" s="27">
        <f t="shared" ca="1" si="10"/>
        <v>0</v>
      </c>
      <c r="AC82" s="27">
        <f t="shared" ca="1" si="10"/>
        <v>0</v>
      </c>
      <c r="AD82" s="27">
        <f t="shared" ca="1" si="10"/>
        <v>0</v>
      </c>
      <c r="AE82" s="27">
        <f t="shared" ca="1" si="10"/>
        <v>0</v>
      </c>
      <c r="AF82" s="27">
        <f t="shared" ca="1" si="10"/>
        <v>0</v>
      </c>
      <c r="AG82" s="27">
        <f t="shared" ca="1" si="10"/>
        <v>0</v>
      </c>
    </row>
    <row r="83" spans="1:33" ht="14.25" x14ac:dyDescent="0.45">
      <c r="A83" s="69"/>
      <c r="B83" s="118" t="s">
        <v>218</v>
      </c>
      <c r="C83" s="27">
        <f>(C$75+MAX(ROUND(C$76,0),0)+C$82)*$C$20</f>
        <v>4</v>
      </c>
      <c r="D83" s="27">
        <f t="shared" ref="D83:AG83" ca="1" si="11">C$83+ROUND(D$75+MAX(D$76,0)+D$82,0)*$C$20</f>
        <v>8</v>
      </c>
      <c r="E83" s="27">
        <f t="shared" ca="1" si="11"/>
        <v>8</v>
      </c>
      <c r="F83" s="27">
        <f t="shared" ca="1" si="11"/>
        <v>8</v>
      </c>
      <c r="G83" s="27">
        <f t="shared" ca="1" si="11"/>
        <v>10</v>
      </c>
      <c r="H83" s="27">
        <f t="shared" ca="1" si="11"/>
        <v>10</v>
      </c>
      <c r="I83" s="27">
        <f t="shared" ca="1" si="11"/>
        <v>10</v>
      </c>
      <c r="J83" s="27">
        <f t="shared" ca="1" si="11"/>
        <v>10</v>
      </c>
      <c r="K83" s="27">
        <f t="shared" ca="1" si="11"/>
        <v>10</v>
      </c>
      <c r="L83" s="27">
        <f t="shared" ca="1" si="11"/>
        <v>10</v>
      </c>
      <c r="M83" s="27">
        <f t="shared" ca="1" si="11"/>
        <v>10</v>
      </c>
      <c r="N83" s="27">
        <f t="shared" ca="1" si="11"/>
        <v>10</v>
      </c>
      <c r="O83" s="27">
        <f t="shared" ca="1" si="11"/>
        <v>10</v>
      </c>
      <c r="P83" s="27">
        <f t="shared" ca="1" si="11"/>
        <v>10</v>
      </c>
      <c r="Q83" s="27">
        <f t="shared" ca="1" si="11"/>
        <v>10</v>
      </c>
      <c r="R83" s="27">
        <f t="shared" ca="1" si="11"/>
        <v>10</v>
      </c>
      <c r="S83" s="27">
        <f t="shared" ca="1" si="11"/>
        <v>10</v>
      </c>
      <c r="T83" s="27">
        <f t="shared" ca="1" si="11"/>
        <v>10</v>
      </c>
      <c r="U83" s="27">
        <f t="shared" ca="1" si="11"/>
        <v>10</v>
      </c>
      <c r="V83" s="27">
        <f t="shared" ca="1" si="11"/>
        <v>10</v>
      </c>
      <c r="W83" s="27">
        <f t="shared" ca="1" si="11"/>
        <v>10</v>
      </c>
      <c r="X83" s="27">
        <f t="shared" ca="1" si="11"/>
        <v>10</v>
      </c>
      <c r="Y83" s="27">
        <f t="shared" ca="1" si="11"/>
        <v>10</v>
      </c>
      <c r="Z83" s="27">
        <f t="shared" ca="1" si="11"/>
        <v>10</v>
      </c>
      <c r="AA83" s="27">
        <f t="shared" ca="1" si="11"/>
        <v>10</v>
      </c>
      <c r="AB83" s="27">
        <f t="shared" ca="1" si="11"/>
        <v>10</v>
      </c>
      <c r="AC83" s="27">
        <f t="shared" ca="1" si="11"/>
        <v>10</v>
      </c>
      <c r="AD83" s="27">
        <f t="shared" ca="1" si="11"/>
        <v>10</v>
      </c>
      <c r="AE83" s="27">
        <f t="shared" ca="1" si="11"/>
        <v>10</v>
      </c>
      <c r="AF83" s="27">
        <f t="shared" ca="1" si="11"/>
        <v>10</v>
      </c>
      <c r="AG83" s="27">
        <f t="shared" ca="1" si="11"/>
        <v>10</v>
      </c>
    </row>
    <row r="84" spans="1:33" ht="14.25" x14ac:dyDescent="0.45">
      <c r="A84" s="69"/>
      <c r="B84" s="20" t="s">
        <v>414</v>
      </c>
      <c r="C84" s="27">
        <f>C$78*$C$45*(24*365)*1000</f>
        <v>29864122.152335096</v>
      </c>
      <c r="D84" s="27">
        <f ca="1">(D$78-C$78)*$C$45*(24*365)*1000</f>
        <v>29864122.152335096</v>
      </c>
      <c r="E84" s="27">
        <f t="shared" ref="E84:AG84" ca="1" si="12">(E$78-D$78)*$C$45*(24*365)*1000</f>
        <v>0</v>
      </c>
      <c r="F84" s="27">
        <f t="shared" ca="1" si="12"/>
        <v>0</v>
      </c>
      <c r="G84" s="27">
        <f t="shared" ca="1" si="12"/>
        <v>14932061.076167548</v>
      </c>
      <c r="H84" s="27">
        <f t="shared" ca="1" si="12"/>
        <v>0</v>
      </c>
      <c r="I84" s="27">
        <f t="shared" ca="1" si="12"/>
        <v>0</v>
      </c>
      <c r="J84" s="27">
        <f t="shared" ca="1" si="12"/>
        <v>0</v>
      </c>
      <c r="K84" s="27">
        <f t="shared" ca="1" si="12"/>
        <v>0</v>
      </c>
      <c r="L84" s="27">
        <f t="shared" ca="1" si="12"/>
        <v>0</v>
      </c>
      <c r="M84" s="27">
        <f t="shared" ca="1" si="12"/>
        <v>0</v>
      </c>
      <c r="N84" s="27">
        <f t="shared" ca="1" si="12"/>
        <v>0</v>
      </c>
      <c r="O84" s="27">
        <f t="shared" ca="1" si="12"/>
        <v>0</v>
      </c>
      <c r="P84" s="27">
        <f t="shared" ca="1" si="12"/>
        <v>0</v>
      </c>
      <c r="Q84" s="27">
        <f t="shared" ca="1" si="12"/>
        <v>0</v>
      </c>
      <c r="R84" s="27">
        <f t="shared" ca="1" si="12"/>
        <v>0</v>
      </c>
      <c r="S84" s="27">
        <f t="shared" ca="1" si="12"/>
        <v>0</v>
      </c>
      <c r="T84" s="27">
        <f t="shared" ca="1" si="12"/>
        <v>0</v>
      </c>
      <c r="U84" s="27">
        <f t="shared" ca="1" si="12"/>
        <v>0</v>
      </c>
      <c r="V84" s="27">
        <f t="shared" ca="1" si="12"/>
        <v>0</v>
      </c>
      <c r="W84" s="27">
        <f t="shared" ca="1" si="12"/>
        <v>0</v>
      </c>
      <c r="X84" s="27">
        <f t="shared" ca="1" si="12"/>
        <v>0</v>
      </c>
      <c r="Y84" s="27">
        <f t="shared" ca="1" si="12"/>
        <v>0</v>
      </c>
      <c r="Z84" s="27">
        <f t="shared" ca="1" si="12"/>
        <v>0</v>
      </c>
      <c r="AA84" s="27">
        <f t="shared" ca="1" si="12"/>
        <v>0</v>
      </c>
      <c r="AB84" s="27">
        <f t="shared" ca="1" si="12"/>
        <v>0</v>
      </c>
      <c r="AC84" s="27">
        <f t="shared" ca="1" si="12"/>
        <v>0</v>
      </c>
      <c r="AD84" s="27">
        <f t="shared" ca="1" si="12"/>
        <v>0</v>
      </c>
      <c r="AE84" s="27">
        <f t="shared" ca="1" si="12"/>
        <v>0</v>
      </c>
      <c r="AF84" s="27">
        <f t="shared" ca="1" si="12"/>
        <v>0</v>
      </c>
      <c r="AG84" s="27">
        <f t="shared" ca="1" si="12"/>
        <v>0</v>
      </c>
    </row>
    <row r="85" spans="1:33" ht="14.25" x14ac:dyDescent="0.45">
      <c r="A85" s="69"/>
      <c r="B85" s="20" t="s">
        <v>127</v>
      </c>
      <c r="C85" s="27">
        <f>0</f>
        <v>0</v>
      </c>
      <c r="D85" s="27">
        <f t="shared" ref="D85:AG85" si="13">(C85+C84)</f>
        <v>29864122.152335096</v>
      </c>
      <c r="E85" s="27">
        <f t="shared" ca="1" si="13"/>
        <v>59728244.304670192</v>
      </c>
      <c r="F85" s="27">
        <f t="shared" ca="1" si="13"/>
        <v>59728244.304670192</v>
      </c>
      <c r="G85" s="27">
        <f t="shared" ca="1" si="13"/>
        <v>59728244.304670192</v>
      </c>
      <c r="H85" s="27">
        <f t="shared" ca="1" si="13"/>
        <v>74660305.380837739</v>
      </c>
      <c r="I85" s="27">
        <f t="shared" ca="1" si="13"/>
        <v>74660305.380837739</v>
      </c>
      <c r="J85" s="27">
        <f t="shared" ca="1" si="13"/>
        <v>74660305.380837739</v>
      </c>
      <c r="K85" s="27">
        <f t="shared" ca="1" si="13"/>
        <v>74660305.380837739</v>
      </c>
      <c r="L85" s="27">
        <f t="shared" ca="1" si="13"/>
        <v>74660305.380837739</v>
      </c>
      <c r="M85" s="27">
        <f t="shared" ca="1" si="13"/>
        <v>74660305.380837739</v>
      </c>
      <c r="N85" s="27">
        <f t="shared" ca="1" si="13"/>
        <v>74660305.380837739</v>
      </c>
      <c r="O85" s="27">
        <f t="shared" ca="1" si="13"/>
        <v>74660305.380837739</v>
      </c>
      <c r="P85" s="27">
        <f t="shared" ca="1" si="13"/>
        <v>74660305.380837739</v>
      </c>
      <c r="Q85" s="27">
        <f t="shared" ca="1" si="13"/>
        <v>74660305.380837739</v>
      </c>
      <c r="R85" s="27">
        <f t="shared" ca="1" si="13"/>
        <v>74660305.380837739</v>
      </c>
      <c r="S85" s="27">
        <f t="shared" ca="1" si="13"/>
        <v>74660305.380837739</v>
      </c>
      <c r="T85" s="27">
        <f t="shared" ca="1" si="13"/>
        <v>74660305.380837739</v>
      </c>
      <c r="U85" s="27">
        <f t="shared" ca="1" si="13"/>
        <v>74660305.380837739</v>
      </c>
      <c r="V85" s="27">
        <f t="shared" ca="1" si="13"/>
        <v>74660305.380837739</v>
      </c>
      <c r="W85" s="27">
        <f t="shared" ca="1" si="13"/>
        <v>74660305.380837739</v>
      </c>
      <c r="X85" s="27">
        <f t="shared" ca="1" si="13"/>
        <v>74660305.380837739</v>
      </c>
      <c r="Y85" s="27">
        <f t="shared" ca="1" si="13"/>
        <v>74660305.380837739</v>
      </c>
      <c r="Z85" s="27">
        <f t="shared" ca="1" si="13"/>
        <v>74660305.380837739</v>
      </c>
      <c r="AA85" s="27">
        <f t="shared" ca="1" si="13"/>
        <v>74660305.380837739</v>
      </c>
      <c r="AB85" s="27">
        <f t="shared" ca="1" si="13"/>
        <v>74660305.380837739</v>
      </c>
      <c r="AC85" s="27">
        <f t="shared" ca="1" si="13"/>
        <v>74660305.380837739</v>
      </c>
      <c r="AD85" s="27">
        <f t="shared" ca="1" si="13"/>
        <v>74660305.380837739</v>
      </c>
      <c r="AE85" s="27">
        <f t="shared" ca="1" si="13"/>
        <v>74660305.380837739</v>
      </c>
      <c r="AF85" s="27">
        <f t="shared" ca="1" si="13"/>
        <v>74660305.380837739</v>
      </c>
      <c r="AG85" s="27">
        <f t="shared" ca="1" si="13"/>
        <v>74660305.380837739</v>
      </c>
    </row>
    <row r="86" spans="1:33" ht="14.25" x14ac:dyDescent="0.45">
      <c r="A86" s="69"/>
      <c r="B86" s="20" t="s">
        <v>254</v>
      </c>
      <c r="C86" s="27">
        <v>0</v>
      </c>
      <c r="D86" s="27">
        <f>IF(C82=0,C86+1,0)</f>
        <v>1</v>
      </c>
      <c r="E86" s="27">
        <f t="shared" ref="E86:AG86" ca="1" si="14">IF(D82=0,D86+1,0)</f>
        <v>2</v>
      </c>
      <c r="F86" s="27">
        <f t="shared" ca="1" si="14"/>
        <v>3</v>
      </c>
      <c r="G86" s="27">
        <f ca="1">IF(F82=0,F86+1,0)</f>
        <v>4</v>
      </c>
      <c r="H86" s="27">
        <f t="shared" ca="1" si="14"/>
        <v>5</v>
      </c>
      <c r="I86" s="27">
        <f t="shared" ca="1" si="14"/>
        <v>6</v>
      </c>
      <c r="J86" s="27">
        <f t="shared" ca="1" si="14"/>
        <v>7</v>
      </c>
      <c r="K86" s="27">
        <f t="shared" ca="1" si="14"/>
        <v>8</v>
      </c>
      <c r="L86" s="27">
        <f t="shared" ca="1" si="14"/>
        <v>9</v>
      </c>
      <c r="M86" s="27">
        <f t="shared" ca="1" si="14"/>
        <v>10</v>
      </c>
      <c r="N86" s="27">
        <f t="shared" ca="1" si="14"/>
        <v>11</v>
      </c>
      <c r="O86" s="27">
        <f t="shared" ca="1" si="14"/>
        <v>12</v>
      </c>
      <c r="P86" s="27">
        <f t="shared" ca="1" si="14"/>
        <v>13</v>
      </c>
      <c r="Q86" s="27">
        <f t="shared" ca="1" si="14"/>
        <v>14</v>
      </c>
      <c r="R86" s="27">
        <f t="shared" ca="1" si="14"/>
        <v>15</v>
      </c>
      <c r="S86" s="27">
        <f t="shared" ca="1" si="14"/>
        <v>16</v>
      </c>
      <c r="T86" s="27">
        <f t="shared" ca="1" si="14"/>
        <v>17</v>
      </c>
      <c r="U86" s="27">
        <f t="shared" ca="1" si="14"/>
        <v>18</v>
      </c>
      <c r="V86" s="27">
        <f t="shared" ca="1" si="14"/>
        <v>19</v>
      </c>
      <c r="W86" s="27">
        <f t="shared" ca="1" si="14"/>
        <v>20</v>
      </c>
      <c r="X86" s="27">
        <f t="shared" ca="1" si="14"/>
        <v>21</v>
      </c>
      <c r="Y86" s="27">
        <f t="shared" ca="1" si="14"/>
        <v>22</v>
      </c>
      <c r="Z86" s="27">
        <f t="shared" ca="1" si="14"/>
        <v>23</v>
      </c>
      <c r="AA86" s="27">
        <f t="shared" ca="1" si="14"/>
        <v>24</v>
      </c>
      <c r="AB86" s="27">
        <f t="shared" ca="1" si="14"/>
        <v>25</v>
      </c>
      <c r="AC86" s="27">
        <f t="shared" ca="1" si="14"/>
        <v>26</v>
      </c>
      <c r="AD86" s="27">
        <f t="shared" ca="1" si="14"/>
        <v>27</v>
      </c>
      <c r="AE86" s="27">
        <f t="shared" ca="1" si="14"/>
        <v>28</v>
      </c>
      <c r="AF86" s="27">
        <f t="shared" ca="1" si="14"/>
        <v>29</v>
      </c>
      <c r="AG86" s="27">
        <f t="shared" ca="1" si="14"/>
        <v>30</v>
      </c>
    </row>
    <row r="87" spans="1:33" ht="14.25" x14ac:dyDescent="0.45">
      <c r="A87" s="69"/>
      <c r="B87" s="20" t="s">
        <v>361</v>
      </c>
      <c r="C87" s="27">
        <f>$C$39</f>
        <v>135.10224532686979</v>
      </c>
      <c r="D87" s="27">
        <f t="shared" ref="D87:AG87" si="15">$C$39*POWER((1-$C$26),D$86)</f>
        <v>134.67231126747089</v>
      </c>
      <c r="E87" s="27">
        <f t="shared" ca="1" si="15"/>
        <v>134.24374538145045</v>
      </c>
      <c r="F87" s="27">
        <f t="shared" ca="1" si="15"/>
        <v>133.81654331488878</v>
      </c>
      <c r="G87" s="27">
        <f t="shared" ca="1" si="15"/>
        <v>133.39070072772151</v>
      </c>
      <c r="H87" s="27">
        <f t="shared" ca="1" si="15"/>
        <v>132.96621329369563</v>
      </c>
      <c r="I87" s="27">
        <f t="shared" ca="1" si="15"/>
        <v>132.54307670032557</v>
      </c>
      <c r="J87" s="27">
        <f t="shared" ca="1" si="15"/>
        <v>132.12128664884921</v>
      </c>
      <c r="K87" s="27">
        <f t="shared" ca="1" si="15"/>
        <v>131.70083885418438</v>
      </c>
      <c r="L87" s="27">
        <f t="shared" ca="1" si="15"/>
        <v>131.28172904488531</v>
      </c>
      <c r="M87" s="27">
        <f t="shared" ca="1" si="15"/>
        <v>130.86395296309911</v>
      </c>
      <c r="N87" s="27">
        <f t="shared" ca="1" si="15"/>
        <v>130.4475063645227</v>
      </c>
      <c r="O87" s="27">
        <f t="shared" ca="1" si="15"/>
        <v>130.03238501835943</v>
      </c>
      <c r="P87" s="27">
        <f t="shared" ca="1" si="15"/>
        <v>129.61858470727648</v>
      </c>
      <c r="Q87" s="27">
        <f t="shared" ca="1" si="15"/>
        <v>129.20610122736161</v>
      </c>
      <c r="R87" s="27">
        <f t="shared" ca="1" si="15"/>
        <v>128.79493038808067</v>
      </c>
      <c r="S87" s="27">
        <f t="shared" ca="1" si="15"/>
        <v>128.38506801223505</v>
      </c>
      <c r="T87" s="27">
        <f t="shared" ca="1" si="15"/>
        <v>127.97650993591913</v>
      </c>
      <c r="U87" s="27">
        <f t="shared" ca="1" si="15"/>
        <v>127.56925200847807</v>
      </c>
      <c r="V87" s="27">
        <f t="shared" ca="1" si="15"/>
        <v>127.16329009246556</v>
      </c>
      <c r="W87" s="27">
        <f t="shared" ca="1" si="15"/>
        <v>126.75862006360187</v>
      </c>
      <c r="X87" s="27">
        <f t="shared" ca="1" si="15"/>
        <v>126.35523781073184</v>
      </c>
      <c r="Y87" s="27">
        <f t="shared" ca="1" si="15"/>
        <v>125.95313923578331</v>
      </c>
      <c r="Z87" s="27">
        <f t="shared" ca="1" si="15"/>
        <v>125.55232025372521</v>
      </c>
      <c r="AA87" s="27">
        <f t="shared" ca="1" si="15"/>
        <v>125.15277679252634</v>
      </c>
      <c r="AB87" s="27">
        <f t="shared" ca="1" si="15"/>
        <v>124.7545047931138</v>
      </c>
      <c r="AC87" s="27">
        <f t="shared" ca="1" si="15"/>
        <v>124.35750020933182</v>
      </c>
      <c r="AD87" s="27">
        <f t="shared" ca="1" si="15"/>
        <v>123.96175900790068</v>
      </c>
      <c r="AE87" s="27">
        <f t="shared" ca="1" si="15"/>
        <v>123.56727716837571</v>
      </c>
      <c r="AF87" s="27">
        <f t="shared" ca="1" si="15"/>
        <v>123.17405068310646</v>
      </c>
      <c r="AG87" s="27">
        <f t="shared" ca="1" si="15"/>
        <v>122.78207555719591</v>
      </c>
    </row>
    <row r="88" spans="1:33" ht="14.25" x14ac:dyDescent="0.45">
      <c r="A88" s="69"/>
      <c r="B88" s="20" t="s">
        <v>362</v>
      </c>
      <c r="C88" s="27">
        <f t="shared" ref="C88:AG88" si="16">($K$35+(C$87)*$K$36+(C$87^2)*$K$37+(C$87^3)*$K$38+(C$87^4)*$K$39)*$K$40</f>
        <v>54693.930292057368</v>
      </c>
      <c r="D88" s="27">
        <f t="shared" si="16"/>
        <v>54005.187940919881</v>
      </c>
      <c r="E88" s="27">
        <f t="shared" ca="1" si="16"/>
        <v>53322.888506022871</v>
      </c>
      <c r="F88" s="27">
        <f t="shared" ca="1" si="16"/>
        <v>52647.006267944111</v>
      </c>
      <c r="G88" s="27">
        <f t="shared" ca="1" si="16"/>
        <v>51977.515202606359</v>
      </c>
      <c r="H88" s="27">
        <f t="shared" ca="1" si="16"/>
        <v>51314.388991385073</v>
      </c>
      <c r="I88" s="27">
        <f t="shared" ca="1" si="16"/>
        <v>50657.601031027873</v>
      </c>
      <c r="J88" s="27">
        <f t="shared" ca="1" si="16"/>
        <v>50007.124443389243</v>
      </c>
      <c r="K88" s="27">
        <f t="shared" ca="1" si="16"/>
        <v>49362.932084983157</v>
      </c>
      <c r="L88" s="27">
        <f t="shared" ca="1" si="16"/>
        <v>48724.996556356949</v>
      </c>
      <c r="M88" s="27">
        <f t="shared" ca="1" si="16"/>
        <v>48093.290211287858</v>
      </c>
      <c r="N88" s="27">
        <f t="shared" ca="1" si="16"/>
        <v>47467.785165807043</v>
      </c>
      <c r="O88" s="27">
        <f t="shared" ca="1" si="16"/>
        <v>46848.45330705223</v>
      </c>
      <c r="P88" s="27">
        <f t="shared" ca="1" si="16"/>
        <v>46235.266301952557</v>
      </c>
      <c r="Q88" s="27">
        <f t="shared" ca="1" si="16"/>
        <v>45628.195605747307</v>
      </c>
      <c r="R88" s="27">
        <f t="shared" ca="1" si="16"/>
        <v>45027.212470342696</v>
      </c>
      <c r="S88" s="27">
        <f t="shared" ca="1" si="16"/>
        <v>44432.287952507955</v>
      </c>
      <c r="T88" s="27">
        <f t="shared" ca="1" si="16"/>
        <v>43843.39292191351</v>
      </c>
      <c r="U88" s="27">
        <f t="shared" ca="1" si="16"/>
        <v>43260.498069014327</v>
      </c>
      <c r="V88" s="27">
        <f t="shared" ca="1" si="16"/>
        <v>42683.573912780412</v>
      </c>
      <c r="W88" s="27">
        <f t="shared" ca="1" si="16"/>
        <v>42112.590808276938</v>
      </c>
      <c r="X88" s="27">
        <f t="shared" ca="1" si="16"/>
        <v>41547.518954096595</v>
      </c>
      <c r="Y88" s="27">
        <f t="shared" ca="1" si="16"/>
        <v>40988.328399646547</v>
      </c>
      <c r="Z88" s="27">
        <f t="shared" ca="1" si="16"/>
        <v>40434.989052291559</v>
      </c>
      <c r="AA88" s="27">
        <f t="shared" ca="1" si="16"/>
        <v>39887.470684357366</v>
      </c>
      <c r="AB88" s="27">
        <f t="shared" ca="1" si="16"/>
        <v>39345.742939994198</v>
      </c>
      <c r="AC88" s="27">
        <f t="shared" ca="1" si="16"/>
        <v>38809.775341904715</v>
      </c>
      <c r="AD88" s="27">
        <f t="shared" ca="1" si="16"/>
        <v>38279.537297937473</v>
      </c>
      <c r="AE88" s="27">
        <f t="shared" ca="1" si="16"/>
        <v>37754.998107548519</v>
      </c>
      <c r="AF88" s="27">
        <f t="shared" ca="1" si="16"/>
        <v>37236.126968132543</v>
      </c>
      <c r="AG88" s="27">
        <f t="shared" ca="1" si="16"/>
        <v>36722.892981226927</v>
      </c>
    </row>
    <row r="89" spans="1:33" ht="14.25" x14ac:dyDescent="0.45">
      <c r="A89" s="69"/>
      <c r="B89" s="20" t="s">
        <v>317</v>
      </c>
      <c r="C89" s="27">
        <f>0*$C$43*(($C$42*C$88)-($C$41*1000))/(1000)*(24*365)</f>
        <v>0</v>
      </c>
      <c r="D89" s="27">
        <f t="shared" ref="D89:AG89" si="17">C$78*$C$43*(($C$42*D$88)-($C$41*1000))/(1000)*(24*365)</f>
        <v>29462902.183103465</v>
      </c>
      <c r="E89" s="27">
        <f t="shared" ca="1" si="17"/>
        <v>58130870.940597124</v>
      </c>
      <c r="F89" s="27">
        <f t="shared" ca="1" si="17"/>
        <v>57343414.062656313</v>
      </c>
      <c r="G89" s="27">
        <f t="shared" ca="1" si="17"/>
        <v>56563403.41225262</v>
      </c>
      <c r="H89" s="27">
        <f t="shared" ca="1" si="17"/>
        <v>69738510.407603651</v>
      </c>
      <c r="I89" s="27">
        <f t="shared" ca="1" si="17"/>
        <v>68781997.261537448</v>
      </c>
      <c r="J89" s="27">
        <f t="shared" ca="1" si="17"/>
        <v>67834675.683129922</v>
      </c>
      <c r="K89" s="27">
        <f t="shared" ca="1" si="17"/>
        <v>66896506.141965225</v>
      </c>
      <c r="L89" s="27">
        <f t="shared" ca="1" si="17"/>
        <v>65967448.734850444</v>
      </c>
      <c r="M89" s="27">
        <f t="shared" ca="1" si="17"/>
        <v>65047463.199209072</v>
      </c>
      <c r="N89" s="27">
        <f t="shared" ca="1" si="17"/>
        <v>64136508.926223084</v>
      </c>
      <c r="O89" s="27">
        <f t="shared" ca="1" si="17"/>
        <v>63234544.973725513</v>
      </c>
      <c r="P89" s="27">
        <f t="shared" ca="1" si="17"/>
        <v>62341530.0788486</v>
      </c>
      <c r="Q89" s="27">
        <f t="shared" ca="1" si="17"/>
        <v>61457422.670430087</v>
      </c>
      <c r="R89" s="27">
        <f t="shared" ca="1" si="17"/>
        <v>60582180.881183594</v>
      </c>
      <c r="S89" s="27">
        <f t="shared" ca="1" si="17"/>
        <v>59715762.559634954</v>
      </c>
      <c r="T89" s="27">
        <f t="shared" ca="1" si="17"/>
        <v>58858125.281828739</v>
      </c>
      <c r="U89" s="27">
        <f t="shared" ca="1" si="17"/>
        <v>58009226.362809017</v>
      </c>
      <c r="V89" s="27">
        <f t="shared" ca="1" si="17"/>
        <v>57169022.867877752</v>
      </c>
      <c r="W89" s="27">
        <f t="shared" ca="1" si="17"/>
        <v>56337471.623634115</v>
      </c>
      <c r="X89" s="27">
        <f t="shared" ca="1" si="17"/>
        <v>55514529.228798576</v>
      </c>
      <c r="Y89" s="27">
        <f t="shared" ca="1" si="17"/>
        <v>54700152.064825252</v>
      </c>
      <c r="Z89" s="27">
        <f t="shared" ca="1" si="17"/>
        <v>53894296.306304812</v>
      </c>
      <c r="AA89" s="27">
        <f t="shared" ca="1" si="17"/>
        <v>53096917.931163855</v>
      </c>
      <c r="AB89" s="27">
        <f t="shared" ca="1" si="17"/>
        <v>52307972.73066055</v>
      </c>
      <c r="AC89" s="27">
        <f t="shared" ca="1" si="17"/>
        <v>51527416.31918294</v>
      </c>
      <c r="AD89" s="27">
        <f t="shared" ca="1" si="17"/>
        <v>50755204.143851243</v>
      </c>
      <c r="AE89" s="27">
        <f t="shared" ca="1" si="17"/>
        <v>49991291.493928283</v>
      </c>
      <c r="AF89" s="27">
        <f t="shared" ca="1" si="17"/>
        <v>49235633.510039829</v>
      </c>
      <c r="AG89" s="27">
        <f t="shared" ca="1" si="17"/>
        <v>48488185.193209834</v>
      </c>
    </row>
    <row r="90" spans="1:33" ht="14.25" x14ac:dyDescent="0.45">
      <c r="A90" s="69"/>
      <c r="B90" s="20" t="s">
        <v>131</v>
      </c>
      <c r="C90" s="22">
        <f t="shared" ref="C90:AG90" si="18">POWER((1-($C$44)),C71)</f>
        <v>1</v>
      </c>
      <c r="D90" s="22">
        <f t="shared" si="18"/>
        <v>0.995</v>
      </c>
      <c r="E90" s="22">
        <f t="shared" si="18"/>
        <v>0.99002500000000004</v>
      </c>
      <c r="F90" s="22">
        <f t="shared" si="18"/>
        <v>0.98507487500000002</v>
      </c>
      <c r="G90" s="22">
        <f t="shared" si="18"/>
        <v>0.98014950062500006</v>
      </c>
      <c r="H90" s="22">
        <f t="shared" si="18"/>
        <v>0.97524875312187509</v>
      </c>
      <c r="I90" s="22">
        <f t="shared" si="18"/>
        <v>0.97037250935626573</v>
      </c>
      <c r="J90" s="22">
        <f t="shared" si="18"/>
        <v>0.96552064680948435</v>
      </c>
      <c r="K90" s="22">
        <f t="shared" si="18"/>
        <v>0.96069304357543694</v>
      </c>
      <c r="L90" s="22">
        <f t="shared" si="18"/>
        <v>0.95588957835755972</v>
      </c>
      <c r="M90" s="22">
        <f t="shared" si="18"/>
        <v>0.95111013046577197</v>
      </c>
      <c r="N90" s="22">
        <f t="shared" si="18"/>
        <v>0.94635457981344306</v>
      </c>
      <c r="O90" s="22">
        <f t="shared" si="18"/>
        <v>0.94162280691437594</v>
      </c>
      <c r="P90" s="22">
        <f t="shared" si="18"/>
        <v>0.93691469287980411</v>
      </c>
      <c r="Q90" s="22">
        <f t="shared" si="18"/>
        <v>0.93223011941540512</v>
      </c>
      <c r="R90" s="22">
        <f t="shared" si="18"/>
        <v>0.92756896881832807</v>
      </c>
      <c r="S90" s="22">
        <f t="shared" si="18"/>
        <v>0.92293112397423638</v>
      </c>
      <c r="T90" s="22">
        <f t="shared" si="18"/>
        <v>0.9183164683543652</v>
      </c>
      <c r="U90" s="22">
        <f t="shared" si="18"/>
        <v>0.91372488601259338</v>
      </c>
      <c r="V90" s="22">
        <f t="shared" si="18"/>
        <v>0.90915626158253038</v>
      </c>
      <c r="W90" s="22">
        <f t="shared" si="18"/>
        <v>0.90461048027461777</v>
      </c>
      <c r="X90" s="22">
        <f t="shared" si="18"/>
        <v>0.90008742787324469</v>
      </c>
      <c r="Y90" s="22">
        <f t="shared" si="18"/>
        <v>0.89558699073387849</v>
      </c>
      <c r="Z90" s="22">
        <f t="shared" si="18"/>
        <v>0.89110905578020905</v>
      </c>
      <c r="AA90" s="22">
        <f t="shared" si="18"/>
        <v>0.88665351050130803</v>
      </c>
      <c r="AB90" s="22">
        <f t="shared" si="18"/>
        <v>0.88222024294880153</v>
      </c>
      <c r="AC90" s="22">
        <f t="shared" si="18"/>
        <v>0.87780914173405755</v>
      </c>
      <c r="AD90" s="22">
        <f t="shared" si="18"/>
        <v>0.87342009602538717</v>
      </c>
      <c r="AE90" s="22">
        <f t="shared" si="18"/>
        <v>0.86905299554526039</v>
      </c>
      <c r="AF90" s="22">
        <f t="shared" si="18"/>
        <v>0.86470773056753414</v>
      </c>
      <c r="AG90" s="22">
        <f t="shared" si="18"/>
        <v>0.86038419191469639</v>
      </c>
    </row>
    <row r="91" spans="1:33" ht="14.25" x14ac:dyDescent="0.45">
      <c r="A91" s="69"/>
      <c r="B91" s="20" t="s">
        <v>50</v>
      </c>
      <c r="C91" s="27">
        <f>C$89*C$90</f>
        <v>0</v>
      </c>
      <c r="D91" s="27">
        <f>D$89*D$90</f>
        <v>29315587.672187947</v>
      </c>
      <c r="E91" s="27">
        <f t="shared" ref="E91:AG91" ca="1" si="19">E$89*E$90</f>
        <v>57551015.502964668</v>
      </c>
      <c r="F91" s="27">
        <f t="shared" ca="1" si="19"/>
        <v>56487556.439844407</v>
      </c>
      <c r="G91" s="27">
        <f t="shared" ca="1" si="19"/>
        <v>55440591.608169831</v>
      </c>
      <c r="H91" s="27">
        <f t="shared" ca="1" si="19"/>
        <v>68012395.319592372</v>
      </c>
      <c r="I91" s="27">
        <f t="shared" ca="1" si="19"/>
        <v>66744159.281213894</v>
      </c>
      <c r="J91" s="27">
        <f t="shared" ca="1" si="19"/>
        <v>65495779.941687204</v>
      </c>
      <c r="K91" s="27">
        <f t="shared" ca="1" si="19"/>
        <v>64267008.090087481</v>
      </c>
      <c r="L91" s="27">
        <f t="shared" ca="1" si="19"/>
        <v>63057596.756480128</v>
      </c>
      <c r="M91" s="27">
        <f t="shared" ca="1" si="19"/>
        <v>61867301.209867239</v>
      </c>
      <c r="N91" s="27">
        <f t="shared" ca="1" si="19"/>
        <v>60695878.955576986</v>
      </c>
      <c r="O91" s="27">
        <f t="shared" ca="1" si="19"/>
        <v>59543089.732112758</v>
      </c>
      <c r="P91" s="27">
        <f t="shared" ca="1" si="19"/>
        <v>58408695.507481508</v>
      </c>
      <c r="Q91" s="27">
        <f t="shared" ca="1" si="19"/>
        <v>57292460.475018069</v>
      </c>
      <c r="R91" s="27">
        <f t="shared" ca="1" si="19"/>
        <v>56194151.048724897</v>
      </c>
      <c r="S91" s="27">
        <f t="shared" ca="1" si="19"/>
        <v>55113535.85814251</v>
      </c>
      <c r="T91" s="27">
        <f t="shared" ca="1" si="19"/>
        <v>54050385.742767744</v>
      </c>
      <c r="U91" s="27">
        <f t="shared" ca="1" si="19"/>
        <v>53004473.746036395</v>
      </c>
      <c r="V91" s="27">
        <f t="shared" ca="1" si="19"/>
        <v>51975575.108885929</v>
      </c>
      <c r="W91" s="27">
        <f t="shared" ca="1" si="19"/>
        <v>50963467.262913309</v>
      </c>
      <c r="X91" s="27">
        <f t="shared" ca="1" si="19"/>
        <v>49967929.82314337</v>
      </c>
      <c r="Y91" s="27">
        <f t="shared" ca="1" si="19"/>
        <v>48988744.580422394</v>
      </c>
      <c r="Z91" s="27">
        <f t="shared" ca="1" si="19"/>
        <v>48025695.49345009</v>
      </c>
      <c r="AA91" s="27">
        <f t="shared" ca="1" si="19"/>
        <v>47078568.680466279</v>
      </c>
      <c r="AB91" s="27">
        <f t="shared" ca="1" si="19"/>
        <v>46147152.410602637</v>
      </c>
      <c r="AC91" s="27">
        <f t="shared" ca="1" si="19"/>
        <v>45231237.09491545</v>
      </c>
      <c r="AD91" s="27">
        <f t="shared" ca="1" si="19"/>
        <v>44330615.277110681</v>
      </c>
      <c r="AE91" s="27">
        <f t="shared" ca="1" si="19"/>
        <v>43445081.623974673</v>
      </c>
      <c r="AF91" s="27">
        <f t="shared" ca="1" si="19"/>
        <v>42574432.915521376</v>
      </c>
      <c r="AG91" s="27">
        <f t="shared" ca="1" si="19"/>
        <v>41718468.034869991</v>
      </c>
    </row>
    <row r="92" spans="1:33" ht="14.25" x14ac:dyDescent="0.45">
      <c r="A92" s="69"/>
      <c r="B92" s="20" t="s">
        <v>2</v>
      </c>
      <c r="C92" s="6">
        <f t="shared" ref="C92:AG92" ca="1" si="20">C$91*C$73</f>
        <v>0</v>
      </c>
      <c r="D92" s="6">
        <f t="shared" ca="1" si="20"/>
        <v>2629608.2141952589</v>
      </c>
      <c r="E92" s="6">
        <f t="shared" ca="1" si="20"/>
        <v>5162326.090615931</v>
      </c>
      <c r="F92" s="6">
        <f t="shared" ca="1" si="20"/>
        <v>5066933.8126540435</v>
      </c>
      <c r="G92" s="6">
        <f t="shared" ca="1" si="20"/>
        <v>5467711.8906381726</v>
      </c>
      <c r="H92" s="6">
        <f t="shared" ca="1" si="20"/>
        <v>6707579.6237520566</v>
      </c>
      <c r="I92" s="6">
        <f t="shared" ca="1" si="20"/>
        <v>6582502.5084826741</v>
      </c>
      <c r="J92" s="6">
        <f t="shared" ca="1" si="20"/>
        <v>6459383.7184272073</v>
      </c>
      <c r="K92" s="6">
        <f t="shared" ca="1" si="20"/>
        <v>6338198.6756816814</v>
      </c>
      <c r="L92" s="6">
        <f t="shared" ca="1" si="20"/>
        <v>6218923.0233550742</v>
      </c>
      <c r="M92" s="6">
        <f t="shared" ca="1" si="20"/>
        <v>6101532.6253667902</v>
      </c>
      <c r="N92" s="6">
        <f t="shared" ca="1" si="20"/>
        <v>5986003.5661891978</v>
      </c>
      <c r="O92" s="6">
        <f t="shared" ca="1" si="20"/>
        <v>5872312.150536879</v>
      </c>
      <c r="P92" s="6">
        <f t="shared" ca="1" si="20"/>
        <v>5760434.9030045215</v>
      </c>
      <c r="Q92" s="6">
        <f t="shared" ca="1" si="20"/>
        <v>5650348.5676551014</v>
      </c>
      <c r="R92" s="6">
        <f t="shared" ca="1" si="20"/>
        <v>5542030.1075602742</v>
      </c>
      <c r="S92" s="6">
        <f t="shared" ca="1" si="20"/>
        <v>5435456.7042944822</v>
      </c>
      <c r="T92" s="6">
        <f t="shared" ca="1" si="20"/>
        <v>5330605.7573844688</v>
      </c>
      <c r="U92" s="6">
        <f t="shared" ca="1" si="20"/>
        <v>5227454.883715827</v>
      </c>
      <c r="V92" s="6">
        <f t="shared" ca="1" si="20"/>
        <v>5125981.9168981351</v>
      </c>
      <c r="W92" s="6">
        <f t="shared" ca="1" si="20"/>
        <v>5026164.9065901646</v>
      </c>
      <c r="X92" s="6">
        <f t="shared" ca="1" si="20"/>
        <v>4927982.1177866729</v>
      </c>
      <c r="Y92" s="6">
        <f t="shared" ca="1" si="20"/>
        <v>4831412.0300682373</v>
      </c>
      <c r="Z92" s="6">
        <f t="shared" ca="1" si="20"/>
        <v>4736433.3368154271</v>
      </c>
      <c r="AA92" s="6">
        <f t="shared" ca="1" si="20"/>
        <v>4643024.9443889167</v>
      </c>
      <c r="AB92" s="6">
        <f t="shared" ca="1" si="20"/>
        <v>4551165.9712765729</v>
      </c>
      <c r="AC92" s="6">
        <f t="shared" ca="1" si="20"/>
        <v>4460835.7472090777</v>
      </c>
      <c r="AD92" s="6">
        <f t="shared" ca="1" si="20"/>
        <v>4372013.8122452088</v>
      </c>
      <c r="AE92" s="6">
        <f t="shared" ca="1" si="20"/>
        <v>4284679.9158280846</v>
      </c>
      <c r="AF92" s="6">
        <f t="shared" ca="1" si="20"/>
        <v>4198814.0158134578</v>
      </c>
      <c r="AG92" s="6">
        <f t="shared" ca="1" si="20"/>
        <v>4114396.2774714199</v>
      </c>
    </row>
    <row r="93" spans="1:33" ht="14.25" x14ac:dyDescent="0.45">
      <c r="A93" s="69"/>
      <c r="B93" s="20" t="s">
        <v>102</v>
      </c>
      <c r="C93" s="6">
        <f>(ROUND(C$75+MAX(C$76,0),0)*$C$30)</f>
        <v>6232060.6255409848</v>
      </c>
      <c r="D93" s="6">
        <f ca="1">(ROUND(D$75+MAX(D$76,0),0)*($C$30*POWER(C$83,$C$68)))</f>
        <v>5226422.248834745</v>
      </c>
      <c r="E93" s="6">
        <f t="shared" ref="E93:AG93" ca="1" si="21">(ROUND(E$75+MAX(E$76,0),0)*($C$30*POWER(D$83,$C$68)))</f>
        <v>0</v>
      </c>
      <c r="F93" s="6">
        <f t="shared" ca="1" si="21"/>
        <v>0</v>
      </c>
      <c r="G93" s="6">
        <f t="shared" ca="1" si="21"/>
        <v>2393100.3514076974</v>
      </c>
      <c r="H93" s="6">
        <f t="shared" ca="1" si="21"/>
        <v>0</v>
      </c>
      <c r="I93" s="6">
        <f t="shared" ca="1" si="21"/>
        <v>0</v>
      </c>
      <c r="J93" s="6">
        <f t="shared" ca="1" si="21"/>
        <v>0</v>
      </c>
      <c r="K93" s="6">
        <f t="shared" ca="1" si="21"/>
        <v>0</v>
      </c>
      <c r="L93" s="6">
        <f t="shared" ca="1" si="21"/>
        <v>0</v>
      </c>
      <c r="M93" s="6">
        <f t="shared" ca="1" si="21"/>
        <v>0</v>
      </c>
      <c r="N93" s="6">
        <f t="shared" ca="1" si="21"/>
        <v>0</v>
      </c>
      <c r="O93" s="6">
        <f t="shared" ca="1" si="21"/>
        <v>0</v>
      </c>
      <c r="P93" s="6">
        <f t="shared" ca="1" si="21"/>
        <v>0</v>
      </c>
      <c r="Q93" s="6">
        <f t="shared" ca="1" si="21"/>
        <v>0</v>
      </c>
      <c r="R93" s="6">
        <f t="shared" ca="1" si="21"/>
        <v>0</v>
      </c>
      <c r="S93" s="6">
        <f t="shared" ca="1" si="21"/>
        <v>0</v>
      </c>
      <c r="T93" s="6">
        <f t="shared" ca="1" si="21"/>
        <v>0</v>
      </c>
      <c r="U93" s="6">
        <f t="shared" ca="1" si="21"/>
        <v>0</v>
      </c>
      <c r="V93" s="6">
        <f t="shared" ca="1" si="21"/>
        <v>0</v>
      </c>
      <c r="W93" s="6">
        <f t="shared" ca="1" si="21"/>
        <v>0</v>
      </c>
      <c r="X93" s="6">
        <f t="shared" ca="1" si="21"/>
        <v>0</v>
      </c>
      <c r="Y93" s="6">
        <f t="shared" ca="1" si="21"/>
        <v>0</v>
      </c>
      <c r="Z93" s="6">
        <f t="shared" ca="1" si="21"/>
        <v>0</v>
      </c>
      <c r="AA93" s="6">
        <f t="shared" ca="1" si="21"/>
        <v>0</v>
      </c>
      <c r="AB93" s="6">
        <f t="shared" ca="1" si="21"/>
        <v>0</v>
      </c>
      <c r="AC93" s="6">
        <f t="shared" ca="1" si="21"/>
        <v>0</v>
      </c>
      <c r="AD93" s="6">
        <f t="shared" ca="1" si="21"/>
        <v>0</v>
      </c>
      <c r="AE93" s="6">
        <f t="shared" ca="1" si="21"/>
        <v>0</v>
      </c>
      <c r="AF93" s="6">
        <f t="shared" ca="1" si="21"/>
        <v>0</v>
      </c>
      <c r="AG93" s="6">
        <f t="shared" ca="1" si="21"/>
        <v>0</v>
      </c>
    </row>
    <row r="94" spans="1:33" ht="14.25" x14ac:dyDescent="0.45">
      <c r="A94" s="69"/>
      <c r="B94" s="174" t="s">
        <v>128</v>
      </c>
      <c r="C94" s="178">
        <f>0</f>
        <v>0</v>
      </c>
      <c r="D94" s="178">
        <f ca="1">IF($J$1=1,D$82*$C$22,D$82*($C$30*$C$24)*POWER(C$83,$C$68))</f>
        <v>0</v>
      </c>
      <c r="E94" s="178">
        <f t="shared" ref="E94:AG94" ca="1" si="22">IF($J$1=1,E$82*$C$22,E$82*($C$30*$C$24)*POWER(D$83,$C$68))</f>
        <v>0</v>
      </c>
      <c r="F94" s="178">
        <f t="shared" ca="1" si="22"/>
        <v>0</v>
      </c>
      <c r="G94" s="178">
        <f t="shared" ca="1" si="22"/>
        <v>0</v>
      </c>
      <c r="H94" s="178">
        <f t="shared" ca="1" si="22"/>
        <v>0</v>
      </c>
      <c r="I94" s="178">
        <f t="shared" ca="1" si="22"/>
        <v>0</v>
      </c>
      <c r="J94" s="178">
        <f t="shared" ca="1" si="22"/>
        <v>0</v>
      </c>
      <c r="K94" s="178">
        <f t="shared" ca="1" si="22"/>
        <v>0</v>
      </c>
      <c r="L94" s="178">
        <f t="shared" ca="1" si="22"/>
        <v>0</v>
      </c>
      <c r="M94" s="178">
        <f t="shared" ca="1" si="22"/>
        <v>0</v>
      </c>
      <c r="N94" s="178">
        <f t="shared" ca="1" si="22"/>
        <v>0</v>
      </c>
      <c r="O94" s="178">
        <f t="shared" ca="1" si="22"/>
        <v>0</v>
      </c>
      <c r="P94" s="178">
        <f t="shared" ca="1" si="22"/>
        <v>0</v>
      </c>
      <c r="Q94" s="178">
        <f t="shared" ca="1" si="22"/>
        <v>0</v>
      </c>
      <c r="R94" s="178">
        <f t="shared" ca="1" si="22"/>
        <v>0</v>
      </c>
      <c r="S94" s="178">
        <f t="shared" ca="1" si="22"/>
        <v>0</v>
      </c>
      <c r="T94" s="178">
        <f t="shared" ca="1" si="22"/>
        <v>0</v>
      </c>
      <c r="U94" s="178">
        <f t="shared" ca="1" si="22"/>
        <v>0</v>
      </c>
      <c r="V94" s="178">
        <f t="shared" ca="1" si="22"/>
        <v>0</v>
      </c>
      <c r="W94" s="178">
        <f t="shared" ca="1" si="22"/>
        <v>0</v>
      </c>
      <c r="X94" s="178">
        <f t="shared" ca="1" si="22"/>
        <v>0</v>
      </c>
      <c r="Y94" s="178">
        <f t="shared" ca="1" si="22"/>
        <v>0</v>
      </c>
      <c r="Z94" s="178">
        <f t="shared" ca="1" si="22"/>
        <v>0</v>
      </c>
      <c r="AA94" s="178">
        <f t="shared" ca="1" si="22"/>
        <v>0</v>
      </c>
      <c r="AB94" s="178">
        <f t="shared" ca="1" si="22"/>
        <v>0</v>
      </c>
      <c r="AC94" s="178">
        <f t="shared" ca="1" si="22"/>
        <v>0</v>
      </c>
      <c r="AD94" s="178">
        <f t="shared" ca="1" si="22"/>
        <v>0</v>
      </c>
      <c r="AE94" s="178">
        <f t="shared" ca="1" si="22"/>
        <v>0</v>
      </c>
      <c r="AF94" s="178">
        <f t="shared" ca="1" si="22"/>
        <v>0</v>
      </c>
      <c r="AG94" s="178">
        <f t="shared" ca="1" si="22"/>
        <v>0</v>
      </c>
    </row>
    <row r="95" spans="1:33" ht="14.25" x14ac:dyDescent="0.45">
      <c r="A95" s="69"/>
      <c r="B95" s="20" t="s">
        <v>103</v>
      </c>
      <c r="C95" s="6">
        <f>$C$29+($C$31*ROUND(C$75+MAX(C$76,0),0))</f>
        <v>12330294.231551589</v>
      </c>
      <c r="D95" s="6">
        <f ca="1">$C$31*(ROUND(D$75+MAX(D$76,0),0))</f>
        <v>10015841.221544061</v>
      </c>
      <c r="E95" s="6">
        <f t="shared" ref="E95:AG95" ca="1" si="23">$C$31*(ROUND(E$75+MAX(E$76,0),0))</f>
        <v>0</v>
      </c>
      <c r="F95" s="6">
        <f t="shared" ca="1" si="23"/>
        <v>0</v>
      </c>
      <c r="G95" s="6">
        <f t="shared" ca="1" si="23"/>
        <v>5007920.6107720304</v>
      </c>
      <c r="H95" s="6">
        <f t="shared" ca="1" si="23"/>
        <v>0</v>
      </c>
      <c r="I95" s="6">
        <f t="shared" ca="1" si="23"/>
        <v>0</v>
      </c>
      <c r="J95" s="6">
        <f t="shared" ca="1" si="23"/>
        <v>0</v>
      </c>
      <c r="K95" s="6">
        <f t="shared" ca="1" si="23"/>
        <v>0</v>
      </c>
      <c r="L95" s="6">
        <f t="shared" ca="1" si="23"/>
        <v>0</v>
      </c>
      <c r="M95" s="6">
        <f t="shared" ca="1" si="23"/>
        <v>0</v>
      </c>
      <c r="N95" s="6">
        <f t="shared" ca="1" si="23"/>
        <v>0</v>
      </c>
      <c r="O95" s="6">
        <f t="shared" ca="1" si="23"/>
        <v>0</v>
      </c>
      <c r="P95" s="6">
        <f t="shared" ca="1" si="23"/>
        <v>0</v>
      </c>
      <c r="Q95" s="6">
        <f t="shared" ca="1" si="23"/>
        <v>0</v>
      </c>
      <c r="R95" s="6">
        <f t="shared" ca="1" si="23"/>
        <v>0</v>
      </c>
      <c r="S95" s="6">
        <f t="shared" ca="1" si="23"/>
        <v>0</v>
      </c>
      <c r="T95" s="6">
        <f t="shared" ca="1" si="23"/>
        <v>0</v>
      </c>
      <c r="U95" s="6">
        <f t="shared" ca="1" si="23"/>
        <v>0</v>
      </c>
      <c r="V95" s="6">
        <f t="shared" ca="1" si="23"/>
        <v>0</v>
      </c>
      <c r="W95" s="6">
        <f t="shared" ca="1" si="23"/>
        <v>0</v>
      </c>
      <c r="X95" s="6">
        <f t="shared" ca="1" si="23"/>
        <v>0</v>
      </c>
      <c r="Y95" s="6">
        <f t="shared" ca="1" si="23"/>
        <v>0</v>
      </c>
      <c r="Z95" s="6">
        <f t="shared" ca="1" si="23"/>
        <v>0</v>
      </c>
      <c r="AA95" s="6">
        <f t="shared" ca="1" si="23"/>
        <v>0</v>
      </c>
      <c r="AB95" s="6">
        <f t="shared" ca="1" si="23"/>
        <v>0</v>
      </c>
      <c r="AC95" s="6">
        <f t="shared" ca="1" si="23"/>
        <v>0</v>
      </c>
      <c r="AD95" s="6">
        <f t="shared" ca="1" si="23"/>
        <v>0</v>
      </c>
      <c r="AE95" s="6">
        <f t="shared" ca="1" si="23"/>
        <v>0</v>
      </c>
      <c r="AF95" s="6">
        <f t="shared" ca="1" si="23"/>
        <v>0</v>
      </c>
      <c r="AG95" s="6">
        <f t="shared" ca="1" si="23"/>
        <v>0</v>
      </c>
    </row>
    <row r="96" spans="1:33" ht="14.25" x14ac:dyDescent="0.45">
      <c r="A96" s="69"/>
      <c r="B96" s="20" t="s">
        <v>17</v>
      </c>
      <c r="C96" s="7">
        <f>0</f>
        <v>0</v>
      </c>
      <c r="D96" s="6">
        <f t="shared" ref="D96:AG96" si="24">C$78*$C$52</f>
        <v>827026.55283725564</v>
      </c>
      <c r="E96" s="6">
        <f t="shared" ca="1" si="24"/>
        <v>1654053.1056745113</v>
      </c>
      <c r="F96" s="6">
        <f t="shared" ca="1" si="24"/>
        <v>1654053.1056745113</v>
      </c>
      <c r="G96" s="6">
        <f t="shared" ca="1" si="24"/>
        <v>1654053.1056745113</v>
      </c>
      <c r="H96" s="6">
        <f t="shared" ca="1" si="24"/>
        <v>2067566.382093139</v>
      </c>
      <c r="I96" s="6">
        <f t="shared" ca="1" si="24"/>
        <v>2067566.382093139</v>
      </c>
      <c r="J96" s="6">
        <f t="shared" ca="1" si="24"/>
        <v>2067566.382093139</v>
      </c>
      <c r="K96" s="6">
        <f t="shared" ca="1" si="24"/>
        <v>2067566.382093139</v>
      </c>
      <c r="L96" s="6">
        <f t="shared" ca="1" si="24"/>
        <v>2067566.382093139</v>
      </c>
      <c r="M96" s="6">
        <f t="shared" ca="1" si="24"/>
        <v>2067566.382093139</v>
      </c>
      <c r="N96" s="6">
        <f t="shared" ca="1" si="24"/>
        <v>2067566.382093139</v>
      </c>
      <c r="O96" s="6">
        <f t="shared" ca="1" si="24"/>
        <v>2067566.382093139</v>
      </c>
      <c r="P96" s="6">
        <f t="shared" ca="1" si="24"/>
        <v>2067566.382093139</v>
      </c>
      <c r="Q96" s="6">
        <f t="shared" ca="1" si="24"/>
        <v>2067566.382093139</v>
      </c>
      <c r="R96" s="6">
        <f t="shared" ca="1" si="24"/>
        <v>2067566.382093139</v>
      </c>
      <c r="S96" s="6">
        <f t="shared" ca="1" si="24"/>
        <v>2067566.382093139</v>
      </c>
      <c r="T96" s="6">
        <f t="shared" ca="1" si="24"/>
        <v>2067566.382093139</v>
      </c>
      <c r="U96" s="6">
        <f t="shared" ca="1" si="24"/>
        <v>2067566.382093139</v>
      </c>
      <c r="V96" s="6">
        <f t="shared" ca="1" si="24"/>
        <v>2067566.382093139</v>
      </c>
      <c r="W96" s="6">
        <f t="shared" ca="1" si="24"/>
        <v>2067566.382093139</v>
      </c>
      <c r="X96" s="6">
        <f t="shared" ca="1" si="24"/>
        <v>2067566.382093139</v>
      </c>
      <c r="Y96" s="6">
        <f t="shared" ca="1" si="24"/>
        <v>2067566.382093139</v>
      </c>
      <c r="Z96" s="6">
        <f t="shared" ca="1" si="24"/>
        <v>2067566.382093139</v>
      </c>
      <c r="AA96" s="6">
        <f t="shared" ca="1" si="24"/>
        <v>2067566.382093139</v>
      </c>
      <c r="AB96" s="6">
        <f t="shared" ca="1" si="24"/>
        <v>2067566.382093139</v>
      </c>
      <c r="AC96" s="6">
        <f t="shared" ca="1" si="24"/>
        <v>2067566.382093139</v>
      </c>
      <c r="AD96" s="6">
        <f t="shared" ca="1" si="24"/>
        <v>2067566.382093139</v>
      </c>
      <c r="AE96" s="6">
        <f t="shared" ca="1" si="24"/>
        <v>2067566.382093139</v>
      </c>
      <c r="AF96" s="6">
        <f t="shared" ca="1" si="24"/>
        <v>2067566.382093139</v>
      </c>
      <c r="AG96" s="6">
        <f t="shared" ca="1" si="24"/>
        <v>2067566.382093139</v>
      </c>
    </row>
    <row r="97" spans="1:33" ht="14.25" x14ac:dyDescent="0.45">
      <c r="A97" s="69"/>
      <c r="B97" s="20" t="s">
        <v>3</v>
      </c>
      <c r="C97" s="7">
        <f ca="1">C92</f>
        <v>0</v>
      </c>
      <c r="D97" s="7">
        <f ca="1">D$92-(SUM(D$93:D$96))</f>
        <v>-13439681.809020802</v>
      </c>
      <c r="E97" s="7">
        <f t="shared" ref="E97:AG97" ca="1" si="25">E$92-(SUM(E$93:E$96))</f>
        <v>3508272.9849414197</v>
      </c>
      <c r="F97" s="7">
        <f t="shared" ca="1" si="25"/>
        <v>3412880.7069795323</v>
      </c>
      <c r="G97" s="7">
        <f t="shared" ca="1" si="25"/>
        <v>-3587362.177216066</v>
      </c>
      <c r="H97" s="7">
        <f t="shared" ca="1" si="25"/>
        <v>4640013.2416589176</v>
      </c>
      <c r="I97" s="7">
        <f t="shared" ca="1" si="25"/>
        <v>4514936.1263895351</v>
      </c>
      <c r="J97" s="7">
        <f t="shared" ca="1" si="25"/>
        <v>4391817.3363340683</v>
      </c>
      <c r="K97" s="7">
        <f t="shared" ca="1" si="25"/>
        <v>4270632.2935885424</v>
      </c>
      <c r="L97" s="7">
        <f t="shared" ca="1" si="25"/>
        <v>4151356.6412619352</v>
      </c>
      <c r="M97" s="7">
        <f t="shared" ca="1" si="25"/>
        <v>4033966.2432736512</v>
      </c>
      <c r="N97" s="7">
        <f t="shared" ca="1" si="25"/>
        <v>3918437.1840960588</v>
      </c>
      <c r="O97" s="7">
        <f t="shared" ca="1" si="25"/>
        <v>3804745.76844374</v>
      </c>
      <c r="P97" s="7">
        <f t="shared" ca="1" si="25"/>
        <v>3692868.5209113825</v>
      </c>
      <c r="Q97" s="7">
        <f t="shared" ca="1" si="25"/>
        <v>3582782.1855619624</v>
      </c>
      <c r="R97" s="7">
        <f t="shared" ca="1" si="25"/>
        <v>3474463.7254671352</v>
      </c>
      <c r="S97" s="7">
        <f t="shared" ca="1" si="25"/>
        <v>3367890.3222013433</v>
      </c>
      <c r="T97" s="7">
        <f t="shared" ca="1" si="25"/>
        <v>3263039.3752913298</v>
      </c>
      <c r="U97" s="7">
        <f t="shared" ca="1" si="25"/>
        <v>3159888.501622688</v>
      </c>
      <c r="V97" s="7">
        <f t="shared" ca="1" si="25"/>
        <v>3058415.5348049961</v>
      </c>
      <c r="W97" s="7">
        <f t="shared" ca="1" si="25"/>
        <v>2958598.5244970256</v>
      </c>
      <c r="X97" s="7">
        <f t="shared" ca="1" si="25"/>
        <v>2860415.7356935339</v>
      </c>
      <c r="Y97" s="7">
        <f t="shared" ca="1" si="25"/>
        <v>2763845.6479750983</v>
      </c>
      <c r="Z97" s="7">
        <f t="shared" ca="1" si="25"/>
        <v>2668866.9547222881</v>
      </c>
      <c r="AA97" s="7">
        <f t="shared" ca="1" si="25"/>
        <v>2575458.5622957777</v>
      </c>
      <c r="AB97" s="7">
        <f t="shared" ca="1" si="25"/>
        <v>2483599.5891834339</v>
      </c>
      <c r="AC97" s="7">
        <f t="shared" ca="1" si="25"/>
        <v>2393269.3651159387</v>
      </c>
      <c r="AD97" s="7">
        <f t="shared" ca="1" si="25"/>
        <v>2304447.4301520698</v>
      </c>
      <c r="AE97" s="7">
        <f t="shared" ca="1" si="25"/>
        <v>2217113.5337349456</v>
      </c>
      <c r="AF97" s="7">
        <f t="shared" ca="1" si="25"/>
        <v>2131247.6337203188</v>
      </c>
      <c r="AG97" s="7">
        <f t="shared" ca="1" si="25"/>
        <v>2046829.8953782809</v>
      </c>
    </row>
    <row r="98" spans="1:33" ht="14.25" x14ac:dyDescent="0.45">
      <c r="A98" s="69"/>
      <c r="B98" s="20" t="s">
        <v>4</v>
      </c>
      <c r="C98" s="7">
        <f t="shared" ref="C98:AG98" ca="1" si="26">C$97/(1+$C$59)^C$71</f>
        <v>0</v>
      </c>
      <c r="D98" s="7">
        <f t="shared" ca="1" si="26"/>
        <v>-12560450.288804488</v>
      </c>
      <c r="E98" s="7">
        <f t="shared" ca="1" si="26"/>
        <v>3064261.4944024975</v>
      </c>
      <c r="F98" s="7">
        <f t="shared" ca="1" si="26"/>
        <v>2785927.2751891417</v>
      </c>
      <c r="G98" s="7">
        <f t="shared" ca="1" si="26"/>
        <v>-2736781.4288785225</v>
      </c>
      <c r="H98" s="7">
        <f t="shared" ca="1" si="26"/>
        <v>3308265.313924023</v>
      </c>
      <c r="I98" s="7">
        <f t="shared" ca="1" si="26"/>
        <v>3008492.5788479135</v>
      </c>
      <c r="J98" s="7">
        <f t="shared" ca="1" si="26"/>
        <v>2735003.1126063135</v>
      </c>
      <c r="K98" s="7">
        <f t="shared" ca="1" si="26"/>
        <v>2485546.877118004</v>
      </c>
      <c r="L98" s="7">
        <f t="shared" ca="1" si="26"/>
        <v>2258062.9546831627</v>
      </c>
      <c r="M98" s="7">
        <f t="shared" ca="1" si="26"/>
        <v>2050663.8842635073</v>
      </c>
      <c r="N98" s="7">
        <f t="shared" ca="1" si="26"/>
        <v>1861621.2792612973</v>
      </c>
      <c r="O98" s="7">
        <f t="shared" ca="1" si="26"/>
        <v>1689352.623059602</v>
      </c>
      <c r="P98" s="7">
        <f t="shared" ca="1" si="26"/>
        <v>1532409.1469049524</v>
      </c>
      <c r="Q98" s="7">
        <f t="shared" ca="1" si="26"/>
        <v>1389464.7023706615</v>
      </c>
      <c r="R98" s="7">
        <f t="shared" ca="1" si="26"/>
        <v>1259305.5476873275</v>
      </c>
      <c r="S98" s="7">
        <f t="shared" ca="1" si="26"/>
        <v>1140820.9737139265</v>
      </c>
      <c r="T98" s="7">
        <f t="shared" ca="1" si="26"/>
        <v>1032994.7012932436</v>
      </c>
      <c r="U98" s="7">
        <f t="shared" ca="1" si="26"/>
        <v>934896.98722967552</v>
      </c>
      <c r="V98" s="7">
        <f t="shared" ca="1" si="26"/>
        <v>845677.38118338457</v>
      </c>
      <c r="W98" s="7">
        <f t="shared" ca="1" si="26"/>
        <v>764558.08042710461</v>
      </c>
      <c r="X98" s="7">
        <f t="shared" ca="1" si="26"/>
        <v>690827.83369254356</v>
      </c>
      <c r="Y98" s="7">
        <f t="shared" ca="1" si="26"/>
        <v>623836.34927170549</v>
      </c>
      <c r="Z98" s="7">
        <f t="shared" ca="1" si="26"/>
        <v>562989.16616169398</v>
      </c>
      <c r="AA98" s="7">
        <f t="shared" ca="1" si="26"/>
        <v>507742.95037479914</v>
      </c>
      <c r="AB98" s="7">
        <f t="shared" ca="1" si="26"/>
        <v>457601.18160161981</v>
      </c>
      <c r="AC98" s="7">
        <f t="shared" ca="1" si="26"/>
        <v>412110.19823531236</v>
      </c>
      <c r="AD98" s="7">
        <f t="shared" ca="1" si="26"/>
        <v>370855.57135885878</v>
      </c>
      <c r="AE98" s="7">
        <f t="shared" ca="1" si="26"/>
        <v>333458.78068287391</v>
      </c>
      <c r="AF98" s="7">
        <f t="shared" ca="1" si="26"/>
        <v>299574.16761528596</v>
      </c>
      <c r="AG98" s="7">
        <f t="shared" ca="1" si="26"/>
        <v>268886.1426616754</v>
      </c>
    </row>
    <row r="99" spans="1:33" ht="13.15" x14ac:dyDescent="0.4">
      <c r="A99" s="69"/>
      <c r="B99" s="82" t="s">
        <v>6</v>
      </c>
      <c r="C99" s="138">
        <f ca="1">SUMIF(D71:AG71,TEXT(C35+1,"&lt;0"),D98:AG98)</f>
        <v>23377975.538139105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33" ht="13.15" x14ac:dyDescent="0.4">
      <c r="A100" s="69"/>
      <c r="B100" s="82" t="s">
        <v>8</v>
      </c>
      <c r="C100" s="138">
        <f>SUM(C93:C96)</f>
        <v>18562354.857092574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33" ht="13.15" x14ac:dyDescent="0.4">
      <c r="A101" s="69"/>
      <c r="B101" s="5" t="s">
        <v>7</v>
      </c>
      <c r="C101" s="138">
        <f ca="1">C99-C100</f>
        <v>4815620.6810465306</v>
      </c>
      <c r="D101" s="2"/>
      <c r="E101" s="295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33" x14ac:dyDescent="0.35">
      <c r="D102" s="137"/>
      <c r="E102" s="137"/>
      <c r="P102" s="84"/>
    </row>
    <row r="103" spans="1:33" x14ac:dyDescent="0.35">
      <c r="E103" s="285"/>
      <c r="F103" s="1"/>
    </row>
    <row r="104" spans="1:33" x14ac:dyDescent="0.35">
      <c r="Z104" s="142"/>
    </row>
    <row r="106" spans="1:33" x14ac:dyDescent="0.35">
      <c r="Z106" s="84"/>
    </row>
    <row r="653" spans="7:7" x14ac:dyDescent="0.35">
      <c r="G653" s="286">
        <f>C7-(10)</f>
        <v>136.05648143445381</v>
      </c>
    </row>
  </sheetData>
  <mergeCells count="11">
    <mergeCell ref="F33:H33"/>
    <mergeCell ref="F47:H47"/>
    <mergeCell ref="F51:H51"/>
    <mergeCell ref="F54:H54"/>
    <mergeCell ref="F59:H59"/>
    <mergeCell ref="F19:H19"/>
    <mergeCell ref="F3:H3"/>
    <mergeCell ref="F7:H7"/>
    <mergeCell ref="F8:H8"/>
    <mergeCell ref="F10:H10"/>
    <mergeCell ref="F18:H18"/>
  </mergeCells>
  <hyperlinks>
    <hyperlink ref="F58" r:id="rId1" xr:uid="{98D5D937-F92C-462A-8F28-7500F4551EB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6E319-61DA-4567-9D95-DB6E5F00C8B5}">
  <sheetPr codeName="Sheet11"/>
  <dimension ref="A1:AG5017"/>
  <sheetViews>
    <sheetView zoomScale="70" zoomScaleNormal="70" workbookViewId="0">
      <selection activeCell="B6" sqref="B6:B11"/>
    </sheetView>
  </sheetViews>
  <sheetFormatPr defaultColWidth="8.73046875" defaultRowHeight="12.75" x14ac:dyDescent="0.35"/>
  <cols>
    <col min="1" max="1" width="29.265625" style="145" customWidth="1"/>
    <col min="2" max="2" width="16.265625" style="145" customWidth="1"/>
    <col min="3" max="3" width="16.3984375" style="145" customWidth="1"/>
    <col min="4" max="33" width="20.73046875" style="145" customWidth="1"/>
    <col min="34" max="16384" width="8.73046875" style="145"/>
  </cols>
  <sheetData>
    <row r="1" spans="1:10" ht="20.65" x14ac:dyDescent="0.6">
      <c r="A1" s="173" t="s">
        <v>198</v>
      </c>
      <c r="B1" s="173"/>
      <c r="C1" s="150"/>
      <c r="F1" s="70"/>
    </row>
    <row r="2" spans="1:10" ht="13.15" x14ac:dyDescent="0.4">
      <c r="A2" s="146" t="s">
        <v>436</v>
      </c>
      <c r="B2" s="146"/>
      <c r="C2" s="146"/>
      <c r="D2" s="146"/>
      <c r="E2" s="146"/>
      <c r="F2" s="70"/>
    </row>
    <row r="3" spans="1:10" ht="16.149999999999999" thickBot="1" x14ac:dyDescent="0.55000000000000004">
      <c r="A3" s="70" t="s">
        <v>199</v>
      </c>
      <c r="B3" s="291">
        <f ca="1">'Prob Grow Sensitivity Case'!C101</f>
        <v>4815620.6810465306</v>
      </c>
      <c r="C3" s="152"/>
      <c r="D3" s="70"/>
      <c r="E3" s="70"/>
      <c r="F3" s="70"/>
    </row>
    <row r="4" spans="1:10" ht="16.149999999999999" thickTop="1" x14ac:dyDescent="0.5">
      <c r="A4" s="70" t="s">
        <v>200</v>
      </c>
      <c r="B4" s="212">
        <v>49</v>
      </c>
      <c r="C4" s="152"/>
      <c r="D4" s="70"/>
      <c r="E4" s="70"/>
      <c r="F4" s="70"/>
    </row>
    <row r="5" spans="1:10" ht="15.75" x14ac:dyDescent="0.5">
      <c r="A5" s="216" t="s">
        <v>430</v>
      </c>
      <c r="B5" s="219" t="s">
        <v>428</v>
      </c>
      <c r="C5" s="152"/>
      <c r="D5" s="70"/>
      <c r="E5" s="70"/>
      <c r="F5" s="70"/>
      <c r="I5" s="70"/>
    </row>
    <row r="6" spans="1:10" ht="15" x14ac:dyDescent="0.4">
      <c r="A6" s="210" t="s">
        <v>284</v>
      </c>
      <c r="B6" s="213">
        <f>AVERAGE($B$18:$B$5017)/D6</f>
        <v>-4.3490220650704584E-2</v>
      </c>
      <c r="C6" s="211" t="s">
        <v>287</v>
      </c>
      <c r="D6" s="292">
        <f>1000000</f>
        <v>1000000</v>
      </c>
      <c r="E6" s="214"/>
      <c r="F6" s="70"/>
    </row>
    <row r="7" spans="1:10" ht="15" x14ac:dyDescent="0.4">
      <c r="A7" s="216" t="s">
        <v>285</v>
      </c>
      <c r="B7" s="217">
        <f>STDEV($B$18:$B$5017)/D6</f>
        <v>14.95020429095241</v>
      </c>
      <c r="E7" s="215"/>
      <c r="F7" s="70"/>
    </row>
    <row r="8" spans="1:10" ht="15" x14ac:dyDescent="0.4">
      <c r="A8" s="210" t="s">
        <v>286</v>
      </c>
      <c r="B8" s="213">
        <f>FORECAST(0.05,OFFSET($D$19:$D$68,MATCH(0.05,$F$19:$F$68,1)-1,0,2), OFFSET($F$19:$F$68,MATCH(0.05,$F$19:$F$68,1)-1,0,2))/D6</f>
        <v>-22.580109310027549</v>
      </c>
      <c r="E8" s="215"/>
      <c r="F8" s="70"/>
    </row>
    <row r="9" spans="1:10" ht="15" x14ac:dyDescent="0.4">
      <c r="A9" s="216" t="s">
        <v>289</v>
      </c>
      <c r="B9" s="217">
        <f>FORECAST(0.5,OFFSET($D$19:$D$68,MATCH(0.5,$F$19:$F$68,1)-1,0,2), OFFSET($F$19:$F$68,MATCH(0.5,$F$19:$F$68,1)-1,0,2))/D6</f>
        <v>-1.4356081502612381</v>
      </c>
      <c r="E9" s="70"/>
      <c r="F9" s="70"/>
    </row>
    <row r="10" spans="1:10" ht="15" x14ac:dyDescent="0.4">
      <c r="A10" s="210" t="s">
        <v>290</v>
      </c>
      <c r="B10" s="213">
        <f>FORECAST(0.95,OFFSET($D$19:$D$68,MATCH(0.95,$F$19:$F$68,1)-1,0,2), OFFSET($F$19:$F$68,MATCH(0.95,$F$19:$F$68,1)-1,0,2))/D6</f>
        <v>26.619361321848125</v>
      </c>
      <c r="C10" s="151"/>
      <c r="D10" s="70"/>
      <c r="E10" s="70"/>
      <c r="F10" s="70"/>
    </row>
    <row r="11" spans="1:10" ht="18" x14ac:dyDescent="0.6">
      <c r="A11" s="216" t="s">
        <v>410</v>
      </c>
      <c r="B11" s="218">
        <f ca="1">($B$6-$D$11)/$D$11</f>
        <v>-0.98523744180230521</v>
      </c>
      <c r="C11" s="211" t="s">
        <v>207</v>
      </c>
      <c r="D11" s="217">
        <f ca="1">'Deterministic (Set Flow)'!C94/D6</f>
        <v>-2.9459813176212051</v>
      </c>
      <c r="E11" s="70"/>
      <c r="F11" s="70"/>
    </row>
    <row r="12" spans="1:10" ht="15" x14ac:dyDescent="0.4">
      <c r="A12" s="210" t="s">
        <v>204</v>
      </c>
      <c r="B12" s="213">
        <f>($B$6-(1.96*$B$7))</f>
        <v>-29.345890630917427</v>
      </c>
      <c r="C12" s="210" t="s">
        <v>205</v>
      </c>
      <c r="D12" s="213">
        <f>$B$6+(1.96*$B$7)</f>
        <v>29.258910189616021</v>
      </c>
      <c r="E12" s="70" t="s">
        <v>206</v>
      </c>
      <c r="F12" s="70"/>
    </row>
    <row r="14" spans="1:10" ht="15.75" x14ac:dyDescent="0.5">
      <c r="A14" s="304" t="s">
        <v>201</v>
      </c>
      <c r="B14" s="304">
        <v>5000</v>
      </c>
      <c r="C14" s="152"/>
      <c r="D14" s="304" t="s">
        <v>202</v>
      </c>
      <c r="E14" s="167">
        <f>MAX($B$18:$B$5017)</f>
        <v>71345675.5159522</v>
      </c>
      <c r="F14" s="168"/>
      <c r="G14" s="168"/>
      <c r="H14" s="168"/>
    </row>
    <row r="15" spans="1:10" ht="15.75" x14ac:dyDescent="0.5">
      <c r="B15" s="149"/>
      <c r="C15" s="152"/>
      <c r="D15" s="304" t="s">
        <v>203</v>
      </c>
      <c r="E15" s="167">
        <f>MIN($B$18:$B$5017)</f>
        <v>-45707168.122684956</v>
      </c>
      <c r="F15" s="70"/>
      <c r="J15" s="153"/>
    </row>
    <row r="16" spans="1:10" x14ac:dyDescent="0.35">
      <c r="F16" s="70"/>
      <c r="J16" s="154"/>
    </row>
    <row r="17" spans="1:11" ht="13.15" x14ac:dyDescent="0.4">
      <c r="A17" s="170">
        <f ca="1">B3</f>
        <v>4815620.6810465306</v>
      </c>
      <c r="E17" s="146" t="s">
        <v>208</v>
      </c>
      <c r="F17" s="70"/>
      <c r="H17" s="146" t="s">
        <v>215</v>
      </c>
    </row>
    <row r="18" spans="1:11" x14ac:dyDescent="0.35">
      <c r="A18" s="70">
        <f>1</f>
        <v>1</v>
      </c>
      <c r="B18" s="170">
        <f t="dataTable" ref="B18:B5017" dt2D="1" dtr="1" r1="A16" r2="B16" ca="1"/>
        <v>4815620.6810465306</v>
      </c>
      <c r="D18" s="70" t="s">
        <v>209</v>
      </c>
      <c r="E18" s="70" t="s">
        <v>210</v>
      </c>
      <c r="F18" s="148" t="s">
        <v>211</v>
      </c>
      <c r="G18" s="148" t="s">
        <v>212</v>
      </c>
      <c r="H18" s="148" t="s">
        <v>213</v>
      </c>
      <c r="I18" s="148" t="s">
        <v>210</v>
      </c>
      <c r="J18" s="148" t="s">
        <v>214</v>
      </c>
    </row>
    <row r="19" spans="1:11" x14ac:dyDescent="0.35">
      <c r="A19" s="70">
        <f>A18+1</f>
        <v>2</v>
      </c>
      <c r="B19" s="170">
        <v>4815620.6810465306</v>
      </c>
      <c r="D19" s="166">
        <f>E15</f>
        <v>-45707168.122684956</v>
      </c>
      <c r="E19" s="145">
        <f t="shared" ref="E19:E69" si="0">COUNTIF($B$18:$B$5017,"&lt;="&amp;TEXT($D19,"?.?"))</f>
        <v>1</v>
      </c>
      <c r="F19" s="165">
        <f>$E19/$B$14</f>
        <v>2.0000000000000001E-4</v>
      </c>
      <c r="G19" s="145">
        <f>1</f>
        <v>1</v>
      </c>
      <c r="H19" s="161">
        <f>0.5*D19+0.5*D20</f>
        <v>-44512751.350862131</v>
      </c>
      <c r="I19" s="145">
        <f>E20</f>
        <v>2</v>
      </c>
      <c r="J19" s="169">
        <f>I19/$B$14</f>
        <v>4.0000000000000002E-4</v>
      </c>
      <c r="K19" s="300">
        <f t="shared" ref="K19:K68" si="1">H19/1000000</f>
        <v>-44.512751350862132</v>
      </c>
    </row>
    <row r="20" spans="1:11" x14ac:dyDescent="0.35">
      <c r="A20" s="70">
        <f t="shared" ref="A20:A83" si="2">A19+1</f>
        <v>3</v>
      </c>
      <c r="B20" s="170">
        <v>4815620.6810465306</v>
      </c>
      <c r="C20" s="150"/>
      <c r="D20" s="166">
        <f>D19+($E$14-$E$15)/$B$4</f>
        <v>-43318334.579039298</v>
      </c>
      <c r="E20" s="145">
        <f t="shared" si="0"/>
        <v>2</v>
      </c>
      <c r="F20" s="165">
        <f t="shared" ref="F20:F69" si="3">$E20/$B$14</f>
        <v>4.0000000000000002E-4</v>
      </c>
      <c r="G20" s="145">
        <f>G19+1</f>
        <v>2</v>
      </c>
      <c r="H20" s="161">
        <f t="shared" ref="H20:H68" si="4">0.5*D20+0.5*D21</f>
        <v>-42123917.807216465</v>
      </c>
      <c r="I20" s="145">
        <f>E21-E20</f>
        <v>1</v>
      </c>
      <c r="J20" s="169">
        <f t="shared" ref="J20:J68" si="5">I20/$B$14</f>
        <v>2.0000000000000001E-4</v>
      </c>
      <c r="K20" s="300">
        <f t="shared" si="1"/>
        <v>-42.123917807216465</v>
      </c>
    </row>
    <row r="21" spans="1:11" ht="13.15" x14ac:dyDescent="0.4">
      <c r="A21" s="70">
        <f t="shared" si="2"/>
        <v>4</v>
      </c>
      <c r="B21" s="170">
        <v>4815620.6810465306</v>
      </c>
      <c r="C21" s="146"/>
      <c r="D21" s="166">
        <f t="shared" ref="D21:D69" si="6">D20+($E$14-$E$15)/$B$4</f>
        <v>-40929501.03539364</v>
      </c>
      <c r="E21" s="145">
        <f t="shared" si="0"/>
        <v>3</v>
      </c>
      <c r="F21" s="165">
        <f t="shared" si="3"/>
        <v>5.9999999999999995E-4</v>
      </c>
      <c r="G21" s="145">
        <f t="shared" ref="G21:G68" si="7">G20+1</f>
        <v>3</v>
      </c>
      <c r="H21" s="161">
        <f t="shared" si="4"/>
        <v>-39735084.263570815</v>
      </c>
      <c r="I21" s="145">
        <f t="shared" ref="I21:I68" si="8">E22-E21</f>
        <v>1</v>
      </c>
      <c r="J21" s="169">
        <f t="shared" si="5"/>
        <v>2.0000000000000001E-4</v>
      </c>
      <c r="K21" s="300">
        <f t="shared" si="1"/>
        <v>-39.735084263570812</v>
      </c>
    </row>
    <row r="22" spans="1:11" x14ac:dyDescent="0.35">
      <c r="A22" s="70">
        <f t="shared" si="2"/>
        <v>5</v>
      </c>
      <c r="B22" s="170">
        <v>4815620.6810465306</v>
      </c>
      <c r="C22" s="155"/>
      <c r="D22" s="166">
        <f t="shared" si="6"/>
        <v>-38540667.491747983</v>
      </c>
      <c r="E22" s="145">
        <f t="shared" si="0"/>
        <v>4</v>
      </c>
      <c r="F22" s="165">
        <f t="shared" si="3"/>
        <v>8.0000000000000004E-4</v>
      </c>
      <c r="G22" s="145">
        <f t="shared" si="7"/>
        <v>4</v>
      </c>
      <c r="H22" s="161">
        <f t="shared" si="4"/>
        <v>-37346250.71992515</v>
      </c>
      <c r="I22" s="145">
        <f t="shared" si="8"/>
        <v>6</v>
      </c>
      <c r="J22" s="169">
        <f t="shared" si="5"/>
        <v>1.1999999999999999E-3</v>
      </c>
      <c r="K22" s="300">
        <f t="shared" si="1"/>
        <v>-37.346250719925152</v>
      </c>
    </row>
    <row r="23" spans="1:11" x14ac:dyDescent="0.35">
      <c r="A23" s="70">
        <f t="shared" si="2"/>
        <v>6</v>
      </c>
      <c r="B23" s="170">
        <v>4815620.6810465306</v>
      </c>
      <c r="C23" s="155"/>
      <c r="D23" s="166">
        <f t="shared" si="6"/>
        <v>-36151833.948102325</v>
      </c>
      <c r="E23" s="145">
        <f t="shared" si="0"/>
        <v>10</v>
      </c>
      <c r="F23" s="165">
        <f t="shared" si="3"/>
        <v>2E-3</v>
      </c>
      <c r="G23" s="145">
        <f t="shared" si="7"/>
        <v>5</v>
      </c>
      <c r="H23" s="161">
        <f t="shared" si="4"/>
        <v>-34957417.1762795</v>
      </c>
      <c r="I23" s="145">
        <f t="shared" si="8"/>
        <v>9</v>
      </c>
      <c r="J23" s="169">
        <f t="shared" si="5"/>
        <v>1.8E-3</v>
      </c>
      <c r="K23" s="300">
        <f t="shared" si="1"/>
        <v>-34.957417176279499</v>
      </c>
    </row>
    <row r="24" spans="1:11" x14ac:dyDescent="0.35">
      <c r="A24" s="70">
        <f t="shared" si="2"/>
        <v>7</v>
      </c>
      <c r="B24" s="170">
        <v>4815620.6810465306</v>
      </c>
      <c r="C24" s="155"/>
      <c r="D24" s="166">
        <f t="shared" si="6"/>
        <v>-33763000.404456668</v>
      </c>
      <c r="E24" s="145">
        <f t="shared" si="0"/>
        <v>19</v>
      </c>
      <c r="F24" s="165">
        <f t="shared" si="3"/>
        <v>3.8E-3</v>
      </c>
      <c r="G24" s="145">
        <f t="shared" si="7"/>
        <v>6</v>
      </c>
      <c r="H24" s="161">
        <f t="shared" si="4"/>
        <v>-32568583.632633839</v>
      </c>
      <c r="I24" s="145">
        <f t="shared" si="8"/>
        <v>27</v>
      </c>
      <c r="J24" s="169">
        <f t="shared" si="5"/>
        <v>5.4000000000000003E-3</v>
      </c>
      <c r="K24" s="300">
        <f t="shared" si="1"/>
        <v>-32.568583632633839</v>
      </c>
    </row>
    <row r="25" spans="1:11" x14ac:dyDescent="0.35">
      <c r="A25" s="70">
        <f t="shared" si="2"/>
        <v>8</v>
      </c>
      <c r="B25" s="170">
        <v>4815620.6810465306</v>
      </c>
      <c r="C25" s="155"/>
      <c r="D25" s="166">
        <f t="shared" si="6"/>
        <v>-31374166.86081101</v>
      </c>
      <c r="E25" s="145">
        <f t="shared" si="0"/>
        <v>46</v>
      </c>
      <c r="F25" s="165">
        <f t="shared" si="3"/>
        <v>9.1999999999999998E-3</v>
      </c>
      <c r="G25" s="145">
        <f t="shared" si="7"/>
        <v>7</v>
      </c>
      <c r="H25" s="161">
        <f t="shared" si="4"/>
        <v>-30179750.088988181</v>
      </c>
      <c r="I25" s="145">
        <f t="shared" si="8"/>
        <v>22</v>
      </c>
      <c r="J25" s="169">
        <f t="shared" si="5"/>
        <v>4.4000000000000003E-3</v>
      </c>
      <c r="K25" s="300">
        <f t="shared" si="1"/>
        <v>-30.179750088988182</v>
      </c>
    </row>
    <row r="26" spans="1:11" x14ac:dyDescent="0.35">
      <c r="A26" s="70">
        <f t="shared" si="2"/>
        <v>9</v>
      </c>
      <c r="B26" s="170">
        <v>4815620.6810465306</v>
      </c>
      <c r="C26" s="155"/>
      <c r="D26" s="166">
        <f t="shared" si="6"/>
        <v>-28985333.317165352</v>
      </c>
      <c r="E26" s="145">
        <f t="shared" si="0"/>
        <v>68</v>
      </c>
      <c r="F26" s="165">
        <f t="shared" si="3"/>
        <v>1.3599999999999999E-2</v>
      </c>
      <c r="G26" s="145">
        <f t="shared" si="7"/>
        <v>8</v>
      </c>
      <c r="H26" s="161">
        <f t="shared" si="4"/>
        <v>-27790916.545342524</v>
      </c>
      <c r="I26" s="145">
        <f t="shared" si="8"/>
        <v>52</v>
      </c>
      <c r="J26" s="169">
        <f t="shared" si="5"/>
        <v>1.04E-2</v>
      </c>
      <c r="K26" s="300">
        <f t="shared" si="1"/>
        <v>-27.790916545342522</v>
      </c>
    </row>
    <row r="27" spans="1:11" x14ac:dyDescent="0.35">
      <c r="A27" s="70">
        <f t="shared" si="2"/>
        <v>10</v>
      </c>
      <c r="B27" s="170">
        <v>4815620.6810465306</v>
      </c>
      <c r="C27" s="156"/>
      <c r="D27" s="166">
        <f t="shared" si="6"/>
        <v>-26596499.773519695</v>
      </c>
      <c r="E27" s="145">
        <f t="shared" si="0"/>
        <v>120</v>
      </c>
      <c r="F27" s="165">
        <f t="shared" si="3"/>
        <v>2.4E-2</v>
      </c>
      <c r="G27" s="145">
        <f t="shared" si="7"/>
        <v>9</v>
      </c>
      <c r="H27" s="161">
        <f t="shared" si="4"/>
        <v>-25402083.001696866</v>
      </c>
      <c r="I27" s="145">
        <f t="shared" si="8"/>
        <v>68</v>
      </c>
      <c r="J27" s="169">
        <f t="shared" si="5"/>
        <v>1.3599999999999999E-2</v>
      </c>
      <c r="K27" s="300">
        <f t="shared" si="1"/>
        <v>-25.402083001696866</v>
      </c>
    </row>
    <row r="28" spans="1:11" x14ac:dyDescent="0.35">
      <c r="A28" s="70">
        <f t="shared" si="2"/>
        <v>11</v>
      </c>
      <c r="B28" s="170">
        <v>4815620.6810465306</v>
      </c>
      <c r="C28" s="157"/>
      <c r="D28" s="166">
        <f t="shared" si="6"/>
        <v>-24207666.229874037</v>
      </c>
      <c r="E28" s="145">
        <f t="shared" si="0"/>
        <v>188</v>
      </c>
      <c r="F28" s="165">
        <f t="shared" si="3"/>
        <v>3.7600000000000001E-2</v>
      </c>
      <c r="G28" s="145">
        <f t="shared" si="7"/>
        <v>10</v>
      </c>
      <c r="H28" s="161">
        <f t="shared" si="4"/>
        <v>-23013249.458051208</v>
      </c>
      <c r="I28" s="145">
        <f t="shared" si="8"/>
        <v>91</v>
      </c>
      <c r="J28" s="169">
        <f t="shared" si="5"/>
        <v>1.8200000000000001E-2</v>
      </c>
      <c r="K28" s="300">
        <f t="shared" si="1"/>
        <v>-23.013249458051209</v>
      </c>
    </row>
    <row r="29" spans="1:11" x14ac:dyDescent="0.35">
      <c r="A29" s="70">
        <f t="shared" si="2"/>
        <v>12</v>
      </c>
      <c r="B29" s="170">
        <v>4815620.6810465306</v>
      </c>
      <c r="C29" s="157"/>
      <c r="D29" s="166">
        <f t="shared" si="6"/>
        <v>-21818832.68622838</v>
      </c>
      <c r="E29" s="145">
        <f t="shared" si="0"/>
        <v>279</v>
      </c>
      <c r="F29" s="165">
        <f t="shared" si="3"/>
        <v>5.5800000000000002E-2</v>
      </c>
      <c r="G29" s="145">
        <f t="shared" si="7"/>
        <v>11</v>
      </c>
      <c r="H29" s="161">
        <f t="shared" si="4"/>
        <v>-20624415.914405551</v>
      </c>
      <c r="I29" s="145">
        <f t="shared" si="8"/>
        <v>132</v>
      </c>
      <c r="J29" s="169">
        <f t="shared" si="5"/>
        <v>2.64E-2</v>
      </c>
      <c r="K29" s="300">
        <f t="shared" si="1"/>
        <v>-20.624415914405549</v>
      </c>
    </row>
    <row r="30" spans="1:11" x14ac:dyDescent="0.35">
      <c r="A30" s="70">
        <f t="shared" si="2"/>
        <v>13</v>
      </c>
      <c r="B30" s="170">
        <v>4815620.6810465306</v>
      </c>
      <c r="C30" s="157"/>
      <c r="D30" s="166">
        <f t="shared" si="6"/>
        <v>-19429999.142582722</v>
      </c>
      <c r="E30" s="145">
        <f t="shared" si="0"/>
        <v>411</v>
      </c>
      <c r="F30" s="165">
        <f t="shared" si="3"/>
        <v>8.2199999999999995E-2</v>
      </c>
      <c r="G30" s="145">
        <f t="shared" si="7"/>
        <v>12</v>
      </c>
      <c r="H30" s="161">
        <f t="shared" si="4"/>
        <v>-18235582.370759893</v>
      </c>
      <c r="I30" s="145">
        <f t="shared" si="8"/>
        <v>174</v>
      </c>
      <c r="J30" s="169">
        <f t="shared" si="5"/>
        <v>3.4799999999999998E-2</v>
      </c>
      <c r="K30" s="300">
        <f t="shared" si="1"/>
        <v>-18.235582370759893</v>
      </c>
    </row>
    <row r="31" spans="1:11" x14ac:dyDescent="0.35">
      <c r="A31" s="70">
        <f t="shared" si="2"/>
        <v>14</v>
      </c>
      <c r="B31" s="170">
        <v>4815620.6810465306</v>
      </c>
      <c r="C31" s="157"/>
      <c r="D31" s="166">
        <f t="shared" si="6"/>
        <v>-17041165.598937064</v>
      </c>
      <c r="E31" s="145">
        <f t="shared" si="0"/>
        <v>585</v>
      </c>
      <c r="F31" s="165">
        <f t="shared" si="3"/>
        <v>0.11700000000000001</v>
      </c>
      <c r="G31" s="145">
        <f t="shared" si="7"/>
        <v>13</v>
      </c>
      <c r="H31" s="161">
        <f t="shared" si="4"/>
        <v>-15846748.827114236</v>
      </c>
      <c r="I31" s="145">
        <f t="shared" si="8"/>
        <v>222</v>
      </c>
      <c r="J31" s="169">
        <f t="shared" si="5"/>
        <v>4.4400000000000002E-2</v>
      </c>
      <c r="K31" s="300">
        <f t="shared" si="1"/>
        <v>-15.846748827114236</v>
      </c>
    </row>
    <row r="32" spans="1:11" x14ac:dyDescent="0.35">
      <c r="A32" s="70">
        <f t="shared" si="2"/>
        <v>15</v>
      </c>
      <c r="B32" s="170">
        <v>4815620.6810465306</v>
      </c>
      <c r="C32" s="157"/>
      <c r="D32" s="166">
        <f t="shared" si="6"/>
        <v>-14652332.055291409</v>
      </c>
      <c r="E32" s="145">
        <f t="shared" si="0"/>
        <v>807</v>
      </c>
      <c r="F32" s="165">
        <f t="shared" si="3"/>
        <v>0.16139999999999999</v>
      </c>
      <c r="G32" s="145">
        <f t="shared" si="7"/>
        <v>14</v>
      </c>
      <c r="H32" s="161">
        <f t="shared" si="4"/>
        <v>-13457915.283468582</v>
      </c>
      <c r="I32" s="145">
        <f t="shared" si="8"/>
        <v>249</v>
      </c>
      <c r="J32" s="169">
        <f t="shared" si="5"/>
        <v>4.9799999999999997E-2</v>
      </c>
      <c r="K32" s="300">
        <f t="shared" si="1"/>
        <v>-13.457915283468582</v>
      </c>
    </row>
    <row r="33" spans="1:33" x14ac:dyDescent="0.35">
      <c r="A33" s="70">
        <f t="shared" si="2"/>
        <v>16</v>
      </c>
      <c r="B33" s="170">
        <v>4815620.6810465306</v>
      </c>
      <c r="C33" s="158"/>
      <c r="D33" s="166">
        <f t="shared" si="6"/>
        <v>-12263498.511645753</v>
      </c>
      <c r="E33" s="145">
        <f t="shared" si="0"/>
        <v>1056</v>
      </c>
      <c r="F33" s="165">
        <f t="shared" si="3"/>
        <v>0.2112</v>
      </c>
      <c r="G33" s="145">
        <f t="shared" si="7"/>
        <v>15</v>
      </c>
      <c r="H33" s="161">
        <f t="shared" si="4"/>
        <v>-11069081.739822924</v>
      </c>
      <c r="I33" s="145">
        <f t="shared" si="8"/>
        <v>259</v>
      </c>
      <c r="J33" s="169">
        <f t="shared" si="5"/>
        <v>5.1799999999999999E-2</v>
      </c>
      <c r="K33" s="300">
        <f t="shared" si="1"/>
        <v>-11.069081739822924</v>
      </c>
    </row>
    <row r="34" spans="1:33" ht="15.75" x14ac:dyDescent="0.5">
      <c r="A34" s="70">
        <f t="shared" si="2"/>
        <v>17</v>
      </c>
      <c r="B34" s="170">
        <v>4815620.6810465306</v>
      </c>
      <c r="C34" s="159"/>
      <c r="D34" s="166">
        <f t="shared" si="6"/>
        <v>-9874664.9680000972</v>
      </c>
      <c r="E34" s="145">
        <f t="shared" si="0"/>
        <v>1315</v>
      </c>
      <c r="F34" s="165">
        <f t="shared" si="3"/>
        <v>0.26300000000000001</v>
      </c>
      <c r="G34" s="145">
        <f t="shared" si="7"/>
        <v>16</v>
      </c>
      <c r="H34" s="161">
        <f t="shared" si="4"/>
        <v>-8680248.1961772703</v>
      </c>
      <c r="I34" s="145">
        <f t="shared" si="8"/>
        <v>307</v>
      </c>
      <c r="J34" s="169">
        <f t="shared" si="5"/>
        <v>6.1400000000000003E-2</v>
      </c>
      <c r="K34" s="300">
        <f t="shared" si="1"/>
        <v>-8.6802481961772706</v>
      </c>
    </row>
    <row r="35" spans="1:33" x14ac:dyDescent="0.35">
      <c r="A35" s="70">
        <f t="shared" si="2"/>
        <v>18</v>
      </c>
      <c r="B35" s="170">
        <v>4815620.6810465306</v>
      </c>
      <c r="D35" s="166">
        <f t="shared" si="6"/>
        <v>-7485831.4243544415</v>
      </c>
      <c r="E35" s="145">
        <f t="shared" si="0"/>
        <v>1622</v>
      </c>
      <c r="F35" s="165">
        <f t="shared" si="3"/>
        <v>0.32440000000000002</v>
      </c>
      <c r="G35" s="145">
        <f t="shared" si="7"/>
        <v>17</v>
      </c>
      <c r="H35" s="161">
        <f t="shared" si="4"/>
        <v>-6291414.6525316136</v>
      </c>
      <c r="I35" s="145">
        <f t="shared" si="8"/>
        <v>328</v>
      </c>
      <c r="J35" s="169">
        <f t="shared" si="5"/>
        <v>6.5600000000000006E-2</v>
      </c>
      <c r="K35" s="300">
        <f t="shared" si="1"/>
        <v>-6.2914146525316132</v>
      </c>
    </row>
    <row r="36" spans="1:33" x14ac:dyDescent="0.35">
      <c r="A36" s="70">
        <f t="shared" si="2"/>
        <v>19</v>
      </c>
      <c r="B36" s="170">
        <v>4815620.6810465306</v>
      </c>
      <c r="C36" s="154"/>
      <c r="D36" s="166">
        <f t="shared" si="6"/>
        <v>-5096997.8807087857</v>
      </c>
      <c r="E36" s="145">
        <f t="shared" si="0"/>
        <v>1950</v>
      </c>
      <c r="F36" s="165">
        <f t="shared" si="3"/>
        <v>0.39</v>
      </c>
      <c r="G36" s="145">
        <f t="shared" si="7"/>
        <v>18</v>
      </c>
      <c r="H36" s="161">
        <f t="shared" si="4"/>
        <v>-3902581.1088859579</v>
      </c>
      <c r="I36" s="145">
        <f t="shared" si="8"/>
        <v>379</v>
      </c>
      <c r="J36" s="169">
        <f t="shared" si="5"/>
        <v>7.5800000000000006E-2</v>
      </c>
      <c r="K36" s="300">
        <f t="shared" si="1"/>
        <v>-3.9025811088859577</v>
      </c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</row>
    <row r="37" spans="1:33" x14ac:dyDescent="0.35">
      <c r="A37" s="70">
        <f t="shared" si="2"/>
        <v>20</v>
      </c>
      <c r="B37" s="170">
        <v>4815620.6810465306</v>
      </c>
      <c r="D37" s="166">
        <f t="shared" si="6"/>
        <v>-2708164.3370631295</v>
      </c>
      <c r="E37" s="145">
        <f t="shared" si="0"/>
        <v>2329</v>
      </c>
      <c r="F37" s="165">
        <f t="shared" si="3"/>
        <v>0.46579999999999999</v>
      </c>
      <c r="G37" s="145">
        <f t="shared" si="7"/>
        <v>19</v>
      </c>
      <c r="H37" s="161">
        <f t="shared" si="4"/>
        <v>-1513747.5652403014</v>
      </c>
      <c r="I37" s="145">
        <f t="shared" si="8"/>
        <v>321</v>
      </c>
      <c r="J37" s="169">
        <f t="shared" si="5"/>
        <v>6.4199999999999993E-2</v>
      </c>
      <c r="K37" s="300">
        <f t="shared" si="1"/>
        <v>-1.5137475652403014</v>
      </c>
    </row>
    <row r="38" spans="1:33" x14ac:dyDescent="0.35">
      <c r="A38" s="70">
        <f t="shared" si="2"/>
        <v>21</v>
      </c>
      <c r="B38" s="170">
        <v>4815620.6810465306</v>
      </c>
      <c r="C38" s="160"/>
      <c r="D38" s="166">
        <f t="shared" si="6"/>
        <v>-319330.79341747332</v>
      </c>
      <c r="E38" s="145">
        <f t="shared" si="0"/>
        <v>2650</v>
      </c>
      <c r="F38" s="165">
        <f t="shared" si="3"/>
        <v>0.53</v>
      </c>
      <c r="G38" s="145">
        <f t="shared" si="7"/>
        <v>20</v>
      </c>
      <c r="H38" s="161">
        <f t="shared" si="4"/>
        <v>875085.97840535478</v>
      </c>
      <c r="I38" s="145">
        <f t="shared" si="8"/>
        <v>291</v>
      </c>
      <c r="J38" s="169">
        <f t="shared" si="5"/>
        <v>5.8200000000000002E-2</v>
      </c>
      <c r="K38" s="300">
        <f t="shared" si="1"/>
        <v>0.87508597840535474</v>
      </c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</row>
    <row r="39" spans="1:33" ht="15.75" x14ac:dyDescent="0.5">
      <c r="A39" s="70">
        <f t="shared" si="2"/>
        <v>22</v>
      </c>
      <c r="B39" s="170">
        <v>4815620.6810465306</v>
      </c>
      <c r="C39" s="147"/>
      <c r="D39" s="166">
        <f t="shared" si="6"/>
        <v>2069502.7502281829</v>
      </c>
      <c r="E39" s="145">
        <f t="shared" si="0"/>
        <v>2941</v>
      </c>
      <c r="F39" s="165">
        <f t="shared" si="3"/>
        <v>0.58819999999999995</v>
      </c>
      <c r="G39" s="145">
        <f t="shared" si="7"/>
        <v>21</v>
      </c>
      <c r="H39" s="161">
        <f t="shared" si="4"/>
        <v>3263919.5220510112</v>
      </c>
      <c r="I39" s="145">
        <f t="shared" si="8"/>
        <v>280</v>
      </c>
      <c r="J39" s="169">
        <f t="shared" si="5"/>
        <v>5.6000000000000001E-2</v>
      </c>
      <c r="K39" s="300">
        <f t="shared" si="1"/>
        <v>3.2639195220510113</v>
      </c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</row>
    <row r="40" spans="1:33" x14ac:dyDescent="0.35">
      <c r="A40" s="70">
        <f t="shared" si="2"/>
        <v>23</v>
      </c>
      <c r="B40" s="170">
        <v>4815620.6810465306</v>
      </c>
      <c r="C40" s="154"/>
      <c r="D40" s="166">
        <f t="shared" si="6"/>
        <v>4458336.2938738391</v>
      </c>
      <c r="E40" s="145">
        <f t="shared" si="0"/>
        <v>3221</v>
      </c>
      <c r="F40" s="165">
        <f t="shared" si="3"/>
        <v>0.64419999999999999</v>
      </c>
      <c r="G40" s="145">
        <f t="shared" si="7"/>
        <v>22</v>
      </c>
      <c r="H40" s="161">
        <f t="shared" si="4"/>
        <v>5652753.0656966669</v>
      </c>
      <c r="I40" s="145">
        <f t="shared" si="8"/>
        <v>274</v>
      </c>
      <c r="J40" s="169">
        <f t="shared" si="5"/>
        <v>5.4800000000000001E-2</v>
      </c>
      <c r="K40" s="300">
        <f t="shared" si="1"/>
        <v>5.6527530656966674</v>
      </c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  <c r="AE40" s="154"/>
      <c r="AF40" s="154"/>
      <c r="AG40" s="154"/>
    </row>
    <row r="41" spans="1:33" x14ac:dyDescent="0.35">
      <c r="A41" s="70">
        <f t="shared" si="2"/>
        <v>24</v>
      </c>
      <c r="B41" s="170">
        <v>4815620.6810465306</v>
      </c>
      <c r="C41" s="154"/>
      <c r="D41" s="166">
        <f t="shared" si="6"/>
        <v>6847169.8375194948</v>
      </c>
      <c r="E41" s="145">
        <f t="shared" si="0"/>
        <v>3495</v>
      </c>
      <c r="F41" s="165">
        <f t="shared" si="3"/>
        <v>0.69899999999999995</v>
      </c>
      <c r="G41" s="145">
        <f t="shared" si="7"/>
        <v>23</v>
      </c>
      <c r="H41" s="161">
        <f t="shared" si="4"/>
        <v>8041586.6093423227</v>
      </c>
      <c r="I41" s="145">
        <f t="shared" si="8"/>
        <v>269</v>
      </c>
      <c r="J41" s="169">
        <f t="shared" si="5"/>
        <v>5.3800000000000001E-2</v>
      </c>
      <c r="K41" s="300">
        <f t="shared" si="1"/>
        <v>8.0415866093423229</v>
      </c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4"/>
    </row>
    <row r="42" spans="1:33" x14ac:dyDescent="0.35">
      <c r="A42" s="70">
        <f t="shared" si="2"/>
        <v>25</v>
      </c>
      <c r="B42" s="170">
        <v>4815620.6810465306</v>
      </c>
      <c r="C42" s="154"/>
      <c r="D42" s="166">
        <f t="shared" si="6"/>
        <v>9236003.3811651506</v>
      </c>
      <c r="E42" s="145">
        <f t="shared" si="0"/>
        <v>3764</v>
      </c>
      <c r="F42" s="165">
        <f t="shared" si="3"/>
        <v>0.75280000000000002</v>
      </c>
      <c r="G42" s="145">
        <f t="shared" si="7"/>
        <v>24</v>
      </c>
      <c r="H42" s="161">
        <f t="shared" si="4"/>
        <v>10430420.152987979</v>
      </c>
      <c r="I42" s="145">
        <f t="shared" si="8"/>
        <v>203</v>
      </c>
      <c r="J42" s="169">
        <f t="shared" si="5"/>
        <v>4.0599999999999997E-2</v>
      </c>
      <c r="K42" s="300">
        <f t="shared" si="1"/>
        <v>10.430420152987979</v>
      </c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</row>
    <row r="43" spans="1:33" x14ac:dyDescent="0.35">
      <c r="A43" s="70">
        <f t="shared" si="2"/>
        <v>26</v>
      </c>
      <c r="B43" s="170">
        <v>4815620.6810465306</v>
      </c>
      <c r="C43" s="154"/>
      <c r="D43" s="166">
        <f t="shared" si="6"/>
        <v>11624836.924810806</v>
      </c>
      <c r="E43" s="145">
        <f t="shared" si="0"/>
        <v>3967</v>
      </c>
      <c r="F43" s="165">
        <f t="shared" si="3"/>
        <v>0.79339999999999999</v>
      </c>
      <c r="G43" s="145">
        <f t="shared" si="7"/>
        <v>25</v>
      </c>
      <c r="H43" s="161">
        <f t="shared" si="4"/>
        <v>12819253.696633633</v>
      </c>
      <c r="I43" s="145">
        <f t="shared" si="8"/>
        <v>185</v>
      </c>
      <c r="J43" s="169">
        <f t="shared" si="5"/>
        <v>3.6999999999999998E-2</v>
      </c>
      <c r="K43" s="300">
        <f t="shared" si="1"/>
        <v>12.819253696633632</v>
      </c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</row>
    <row r="44" spans="1:33" x14ac:dyDescent="0.35">
      <c r="A44" s="70">
        <f t="shared" si="2"/>
        <v>27</v>
      </c>
      <c r="B44" s="170">
        <v>4815620.6810465306</v>
      </c>
      <c r="C44" s="154"/>
      <c r="D44" s="166">
        <f t="shared" si="6"/>
        <v>14013670.468456462</v>
      </c>
      <c r="E44" s="145">
        <f t="shared" si="0"/>
        <v>4152</v>
      </c>
      <c r="F44" s="165">
        <f t="shared" si="3"/>
        <v>0.83040000000000003</v>
      </c>
      <c r="G44" s="145">
        <f t="shared" si="7"/>
        <v>26</v>
      </c>
      <c r="H44" s="161">
        <f t="shared" si="4"/>
        <v>15208087.240279291</v>
      </c>
      <c r="I44" s="145">
        <f t="shared" si="8"/>
        <v>162</v>
      </c>
      <c r="J44" s="169">
        <f t="shared" si="5"/>
        <v>3.2399999999999998E-2</v>
      </c>
      <c r="K44" s="300">
        <f t="shared" si="1"/>
        <v>15.208087240279291</v>
      </c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</row>
    <row r="45" spans="1:33" x14ac:dyDescent="0.35">
      <c r="A45" s="70">
        <f t="shared" si="2"/>
        <v>28</v>
      </c>
      <c r="B45" s="170">
        <v>4815620.6810465306</v>
      </c>
      <c r="C45" s="160"/>
      <c r="D45" s="166">
        <f t="shared" si="6"/>
        <v>16402504.012102118</v>
      </c>
      <c r="E45" s="145">
        <f t="shared" si="0"/>
        <v>4314</v>
      </c>
      <c r="F45" s="165">
        <f t="shared" si="3"/>
        <v>0.86280000000000001</v>
      </c>
      <c r="G45" s="145">
        <f t="shared" si="7"/>
        <v>27</v>
      </c>
      <c r="H45" s="161">
        <f t="shared" si="4"/>
        <v>17596920.783924945</v>
      </c>
      <c r="I45" s="145">
        <f t="shared" si="8"/>
        <v>137</v>
      </c>
      <c r="J45" s="169">
        <f t="shared" si="5"/>
        <v>2.7400000000000001E-2</v>
      </c>
      <c r="K45" s="300">
        <f t="shared" si="1"/>
        <v>17.596920783924944</v>
      </c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</row>
    <row r="46" spans="1:33" x14ac:dyDescent="0.35">
      <c r="A46" s="70">
        <f t="shared" si="2"/>
        <v>29</v>
      </c>
      <c r="B46" s="170">
        <v>4815620.6810465306</v>
      </c>
      <c r="C46" s="154"/>
      <c r="D46" s="166">
        <f t="shared" si="6"/>
        <v>18791337.555747773</v>
      </c>
      <c r="E46" s="145">
        <f t="shared" si="0"/>
        <v>4451</v>
      </c>
      <c r="F46" s="165">
        <f t="shared" si="3"/>
        <v>0.89019999999999999</v>
      </c>
      <c r="G46" s="145">
        <f t="shared" si="7"/>
        <v>28</v>
      </c>
      <c r="H46" s="161">
        <f t="shared" si="4"/>
        <v>19985754.327570602</v>
      </c>
      <c r="I46" s="145">
        <f t="shared" si="8"/>
        <v>101</v>
      </c>
      <c r="J46" s="169">
        <f t="shared" si="5"/>
        <v>2.0199999999999999E-2</v>
      </c>
      <c r="K46" s="300">
        <f t="shared" si="1"/>
        <v>19.985754327570604</v>
      </c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</row>
    <row r="47" spans="1:33" x14ac:dyDescent="0.35">
      <c r="A47" s="70">
        <f t="shared" si="2"/>
        <v>30</v>
      </c>
      <c r="B47" s="170">
        <v>4815620.6810465306</v>
      </c>
      <c r="C47" s="161"/>
      <c r="D47" s="166">
        <f t="shared" si="6"/>
        <v>21180171.099393431</v>
      </c>
      <c r="E47" s="145">
        <f t="shared" si="0"/>
        <v>4552</v>
      </c>
      <c r="F47" s="165">
        <f t="shared" si="3"/>
        <v>0.91039999999999999</v>
      </c>
      <c r="G47" s="145">
        <f t="shared" si="7"/>
        <v>29</v>
      </c>
      <c r="H47" s="161">
        <f t="shared" si="4"/>
        <v>22374587.87121626</v>
      </c>
      <c r="I47" s="145">
        <f t="shared" si="8"/>
        <v>93</v>
      </c>
      <c r="J47" s="169">
        <f t="shared" si="5"/>
        <v>1.8599999999999998E-2</v>
      </c>
      <c r="K47" s="300">
        <f t="shared" si="1"/>
        <v>22.37458787121626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</row>
    <row r="48" spans="1:33" x14ac:dyDescent="0.35">
      <c r="A48" s="70">
        <f t="shared" si="2"/>
        <v>31</v>
      </c>
      <c r="B48" s="170">
        <v>4815620.6810465306</v>
      </c>
      <c r="C48" s="161"/>
      <c r="D48" s="166">
        <f t="shared" si="6"/>
        <v>23569004.643039089</v>
      </c>
      <c r="E48" s="145">
        <f t="shared" si="0"/>
        <v>4645</v>
      </c>
      <c r="F48" s="165">
        <f t="shared" si="3"/>
        <v>0.92900000000000005</v>
      </c>
      <c r="G48" s="145">
        <f t="shared" si="7"/>
        <v>30</v>
      </c>
      <c r="H48" s="161">
        <f t="shared" si="4"/>
        <v>24763421.414861917</v>
      </c>
      <c r="I48" s="145">
        <f t="shared" si="8"/>
        <v>87</v>
      </c>
      <c r="J48" s="169">
        <f t="shared" si="5"/>
        <v>1.7399999999999999E-2</v>
      </c>
      <c r="K48" s="300">
        <f t="shared" si="1"/>
        <v>24.763421414861917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</row>
    <row r="49" spans="1:33" x14ac:dyDescent="0.35">
      <c r="A49" s="70">
        <f t="shared" si="2"/>
        <v>32</v>
      </c>
      <c r="B49" s="170">
        <v>4815620.6810465306</v>
      </c>
      <c r="C49" s="161"/>
      <c r="D49" s="166">
        <f t="shared" si="6"/>
        <v>25957838.186684746</v>
      </c>
      <c r="E49" s="145">
        <f t="shared" si="0"/>
        <v>4732</v>
      </c>
      <c r="F49" s="165">
        <f t="shared" si="3"/>
        <v>0.94640000000000002</v>
      </c>
      <c r="G49" s="145">
        <f t="shared" si="7"/>
        <v>31</v>
      </c>
      <c r="H49" s="161">
        <f t="shared" si="4"/>
        <v>27152254.958507575</v>
      </c>
      <c r="I49" s="145">
        <f t="shared" si="8"/>
        <v>65</v>
      </c>
      <c r="J49" s="169">
        <f t="shared" si="5"/>
        <v>1.2999999999999999E-2</v>
      </c>
      <c r="K49" s="300">
        <f t="shared" si="1"/>
        <v>27.152254958507577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</row>
    <row r="50" spans="1:33" x14ac:dyDescent="0.35">
      <c r="A50" s="70">
        <f t="shared" si="2"/>
        <v>33</v>
      </c>
      <c r="B50" s="170">
        <v>4815620.6810465306</v>
      </c>
      <c r="C50" s="161"/>
      <c r="D50" s="166">
        <f t="shared" si="6"/>
        <v>28346671.730330404</v>
      </c>
      <c r="E50" s="145">
        <f t="shared" si="0"/>
        <v>4797</v>
      </c>
      <c r="F50" s="165">
        <f t="shared" si="3"/>
        <v>0.95940000000000003</v>
      </c>
      <c r="G50" s="145">
        <f t="shared" si="7"/>
        <v>32</v>
      </c>
      <c r="H50" s="161">
        <f t="shared" si="4"/>
        <v>29541088.502153233</v>
      </c>
      <c r="I50" s="145">
        <f t="shared" si="8"/>
        <v>46</v>
      </c>
      <c r="J50" s="169">
        <f t="shared" si="5"/>
        <v>9.1999999999999998E-3</v>
      </c>
      <c r="K50" s="300">
        <f t="shared" si="1"/>
        <v>29.541088502153233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</row>
    <row r="51" spans="1:33" x14ac:dyDescent="0.35">
      <c r="A51" s="70">
        <f t="shared" si="2"/>
        <v>34</v>
      </c>
      <c r="B51" s="170">
        <v>4815620.6810465306</v>
      </c>
      <c r="C51" s="162"/>
      <c r="D51" s="166">
        <f t="shared" si="6"/>
        <v>30735505.273976061</v>
      </c>
      <c r="E51" s="145">
        <f t="shared" si="0"/>
        <v>4843</v>
      </c>
      <c r="F51" s="165">
        <f t="shared" si="3"/>
        <v>0.96860000000000002</v>
      </c>
      <c r="G51" s="145">
        <f t="shared" si="7"/>
        <v>33</v>
      </c>
      <c r="H51" s="161">
        <f t="shared" si="4"/>
        <v>31929922.04579889</v>
      </c>
      <c r="I51" s="145">
        <f t="shared" si="8"/>
        <v>39</v>
      </c>
      <c r="J51" s="169">
        <f t="shared" si="5"/>
        <v>7.7999999999999996E-3</v>
      </c>
      <c r="K51" s="300">
        <f t="shared" si="1"/>
        <v>31.929922045798889</v>
      </c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</row>
    <row r="52" spans="1:33" x14ac:dyDescent="0.35">
      <c r="A52" s="70">
        <f t="shared" si="2"/>
        <v>35</v>
      </c>
      <c r="B52" s="170">
        <v>4815620.6810465306</v>
      </c>
      <c r="C52" s="162"/>
      <c r="D52" s="166">
        <f t="shared" si="6"/>
        <v>33124338.817621719</v>
      </c>
      <c r="E52" s="145">
        <f t="shared" si="0"/>
        <v>4882</v>
      </c>
      <c r="F52" s="165">
        <f t="shared" si="3"/>
        <v>0.97640000000000005</v>
      </c>
      <c r="G52" s="145">
        <f t="shared" si="7"/>
        <v>34</v>
      </c>
      <c r="H52" s="161">
        <f t="shared" si="4"/>
        <v>34318755.589444548</v>
      </c>
      <c r="I52" s="145">
        <f t="shared" si="8"/>
        <v>36</v>
      </c>
      <c r="J52" s="169">
        <f t="shared" si="5"/>
        <v>7.1999999999999998E-3</v>
      </c>
      <c r="K52" s="300">
        <f t="shared" si="1"/>
        <v>34.31875558944455</v>
      </c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  <c r="AD52" s="162"/>
      <c r="AE52" s="162"/>
      <c r="AF52" s="162"/>
      <c r="AG52" s="162"/>
    </row>
    <row r="53" spans="1:33" x14ac:dyDescent="0.35">
      <c r="A53" s="70">
        <f t="shared" si="2"/>
        <v>36</v>
      </c>
      <c r="B53" s="170">
        <v>4815620.6810465306</v>
      </c>
      <c r="C53" s="162"/>
      <c r="D53" s="166">
        <f t="shared" si="6"/>
        <v>35513172.361267373</v>
      </c>
      <c r="E53" s="145">
        <f t="shared" si="0"/>
        <v>4918</v>
      </c>
      <c r="F53" s="165">
        <f t="shared" si="3"/>
        <v>0.98360000000000003</v>
      </c>
      <c r="G53" s="145">
        <f t="shared" si="7"/>
        <v>35</v>
      </c>
      <c r="H53" s="161">
        <f t="shared" si="4"/>
        <v>36707589.133090198</v>
      </c>
      <c r="I53" s="145">
        <f t="shared" si="8"/>
        <v>30</v>
      </c>
      <c r="J53" s="169">
        <f t="shared" si="5"/>
        <v>6.0000000000000001E-3</v>
      </c>
      <c r="K53" s="300">
        <f t="shared" si="1"/>
        <v>36.707589133090195</v>
      </c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  <c r="AD53" s="162"/>
      <c r="AE53" s="162"/>
      <c r="AF53" s="162"/>
      <c r="AG53" s="162"/>
    </row>
    <row r="54" spans="1:33" x14ac:dyDescent="0.35">
      <c r="A54" s="70">
        <f t="shared" si="2"/>
        <v>37</v>
      </c>
      <c r="B54" s="170">
        <v>4815620.6810465306</v>
      </c>
      <c r="C54" s="163"/>
      <c r="D54" s="166">
        <f t="shared" si="6"/>
        <v>37902005.904913031</v>
      </c>
      <c r="E54" s="145">
        <f t="shared" si="0"/>
        <v>4948</v>
      </c>
      <c r="F54" s="165">
        <f t="shared" si="3"/>
        <v>0.98960000000000004</v>
      </c>
      <c r="G54" s="145">
        <f t="shared" si="7"/>
        <v>36</v>
      </c>
      <c r="H54" s="161">
        <f t="shared" si="4"/>
        <v>39096422.676735863</v>
      </c>
      <c r="I54" s="145">
        <f t="shared" si="8"/>
        <v>11</v>
      </c>
      <c r="J54" s="169">
        <f t="shared" si="5"/>
        <v>2.2000000000000001E-3</v>
      </c>
      <c r="K54" s="300">
        <f t="shared" si="1"/>
        <v>39.096422676735862</v>
      </c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</row>
    <row r="55" spans="1:33" x14ac:dyDescent="0.35">
      <c r="A55" s="70">
        <f t="shared" si="2"/>
        <v>38</v>
      </c>
      <c r="B55" s="170">
        <v>4815620.6810465306</v>
      </c>
      <c r="C55" s="163"/>
      <c r="D55" s="166">
        <f t="shared" si="6"/>
        <v>40290839.448558688</v>
      </c>
      <c r="E55" s="145">
        <f t="shared" si="0"/>
        <v>4959</v>
      </c>
      <c r="F55" s="165">
        <f t="shared" si="3"/>
        <v>0.99180000000000001</v>
      </c>
      <c r="G55" s="145">
        <f t="shared" si="7"/>
        <v>37</v>
      </c>
      <c r="H55" s="161">
        <f t="shared" si="4"/>
        <v>41485256.220381513</v>
      </c>
      <c r="I55" s="145">
        <f t="shared" si="8"/>
        <v>12</v>
      </c>
      <c r="J55" s="169">
        <f t="shared" si="5"/>
        <v>2.3999999999999998E-3</v>
      </c>
      <c r="K55" s="300">
        <f t="shared" si="1"/>
        <v>41.485256220381515</v>
      </c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</row>
    <row r="56" spans="1:33" x14ac:dyDescent="0.35">
      <c r="A56" s="70">
        <f t="shared" si="2"/>
        <v>39</v>
      </c>
      <c r="B56" s="170">
        <v>4815620.6810465306</v>
      </c>
      <c r="C56" s="164"/>
      <c r="D56" s="166">
        <f t="shared" si="6"/>
        <v>42679672.992204346</v>
      </c>
      <c r="E56" s="145">
        <f t="shared" si="0"/>
        <v>4971</v>
      </c>
      <c r="F56" s="165">
        <f t="shared" si="3"/>
        <v>0.99419999999999997</v>
      </c>
      <c r="G56" s="145">
        <f t="shared" si="7"/>
        <v>38</v>
      </c>
      <c r="H56" s="161">
        <f t="shared" si="4"/>
        <v>43874089.764027178</v>
      </c>
      <c r="I56" s="145">
        <f t="shared" si="8"/>
        <v>7</v>
      </c>
      <c r="J56" s="169">
        <f t="shared" si="5"/>
        <v>1.4E-3</v>
      </c>
      <c r="K56" s="300">
        <f t="shared" si="1"/>
        <v>43.874089764027175</v>
      </c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</row>
    <row r="57" spans="1:33" x14ac:dyDescent="0.35">
      <c r="A57" s="70">
        <f t="shared" si="2"/>
        <v>40</v>
      </c>
      <c r="B57" s="170">
        <v>4815620.6810465306</v>
      </c>
      <c r="D57" s="166">
        <f t="shared" si="6"/>
        <v>45068506.535850003</v>
      </c>
      <c r="E57" s="145">
        <f t="shared" si="0"/>
        <v>4978</v>
      </c>
      <c r="F57" s="165">
        <f t="shared" si="3"/>
        <v>0.99560000000000004</v>
      </c>
      <c r="G57" s="145">
        <f t="shared" si="7"/>
        <v>39</v>
      </c>
      <c r="H57" s="161">
        <f t="shared" si="4"/>
        <v>46262923.307672828</v>
      </c>
      <c r="I57" s="145">
        <f t="shared" si="8"/>
        <v>8</v>
      </c>
      <c r="J57" s="169">
        <f t="shared" si="5"/>
        <v>1.6000000000000001E-3</v>
      </c>
      <c r="K57" s="300">
        <f t="shared" si="1"/>
        <v>46.262923307672828</v>
      </c>
    </row>
    <row r="58" spans="1:33" x14ac:dyDescent="0.35">
      <c r="A58" s="70">
        <f t="shared" si="2"/>
        <v>41</v>
      </c>
      <c r="B58" s="170">
        <v>4815620.6810465306</v>
      </c>
      <c r="D58" s="166">
        <f t="shared" si="6"/>
        <v>47457340.079495661</v>
      </c>
      <c r="E58" s="145">
        <f t="shared" si="0"/>
        <v>4986</v>
      </c>
      <c r="F58" s="165">
        <f t="shared" si="3"/>
        <v>0.99719999999999998</v>
      </c>
      <c r="G58" s="145">
        <f t="shared" si="7"/>
        <v>40</v>
      </c>
      <c r="H58" s="161">
        <f t="shared" si="4"/>
        <v>48651756.851318493</v>
      </c>
      <c r="I58" s="145">
        <f t="shared" si="8"/>
        <v>6</v>
      </c>
      <c r="J58" s="169">
        <f t="shared" si="5"/>
        <v>1.1999999999999999E-3</v>
      </c>
      <c r="K58" s="300">
        <f t="shared" si="1"/>
        <v>48.651756851318495</v>
      </c>
    </row>
    <row r="59" spans="1:33" x14ac:dyDescent="0.35">
      <c r="A59" s="70">
        <f t="shared" si="2"/>
        <v>42</v>
      </c>
      <c r="B59" s="170">
        <v>4815620.6810465306</v>
      </c>
      <c r="D59" s="166">
        <f t="shared" si="6"/>
        <v>49846173.623141319</v>
      </c>
      <c r="E59" s="145">
        <f t="shared" si="0"/>
        <v>4992</v>
      </c>
      <c r="F59" s="165">
        <f t="shared" si="3"/>
        <v>0.99839999999999995</v>
      </c>
      <c r="G59" s="145">
        <f t="shared" si="7"/>
        <v>41</v>
      </c>
      <c r="H59" s="161">
        <f t="shared" si="4"/>
        <v>51040590.394964144</v>
      </c>
      <c r="I59" s="145">
        <f t="shared" si="8"/>
        <v>1</v>
      </c>
      <c r="J59" s="169">
        <f t="shared" si="5"/>
        <v>2.0000000000000001E-4</v>
      </c>
      <c r="K59" s="300">
        <f t="shared" si="1"/>
        <v>51.040590394964141</v>
      </c>
    </row>
    <row r="60" spans="1:33" x14ac:dyDescent="0.35">
      <c r="A60" s="70">
        <f t="shared" si="2"/>
        <v>43</v>
      </c>
      <c r="B60" s="170">
        <v>4815620.6810465306</v>
      </c>
      <c r="D60" s="166">
        <f t="shared" si="6"/>
        <v>52235007.166786976</v>
      </c>
      <c r="E60" s="145">
        <f t="shared" si="0"/>
        <v>4993</v>
      </c>
      <c r="F60" s="165">
        <f t="shared" si="3"/>
        <v>0.99860000000000004</v>
      </c>
      <c r="G60" s="145">
        <f t="shared" si="7"/>
        <v>42</v>
      </c>
      <c r="H60" s="161">
        <f t="shared" si="4"/>
        <v>53429423.938609809</v>
      </c>
      <c r="I60" s="145">
        <f t="shared" si="8"/>
        <v>1</v>
      </c>
      <c r="J60" s="169">
        <f t="shared" si="5"/>
        <v>2.0000000000000001E-4</v>
      </c>
      <c r="K60" s="300">
        <f t="shared" si="1"/>
        <v>53.429423938609808</v>
      </c>
    </row>
    <row r="61" spans="1:33" x14ac:dyDescent="0.35">
      <c r="A61" s="70">
        <f t="shared" si="2"/>
        <v>44</v>
      </c>
      <c r="B61" s="170">
        <v>4815620.6810465306</v>
      </c>
      <c r="D61" s="166">
        <f t="shared" si="6"/>
        <v>54623840.710432634</v>
      </c>
      <c r="E61" s="145">
        <f t="shared" si="0"/>
        <v>4994</v>
      </c>
      <c r="F61" s="165">
        <f t="shared" si="3"/>
        <v>0.99880000000000002</v>
      </c>
      <c r="G61" s="145">
        <f t="shared" si="7"/>
        <v>43</v>
      </c>
      <c r="H61" s="161">
        <f t="shared" si="4"/>
        <v>55818257.482255459</v>
      </c>
      <c r="I61" s="145">
        <f t="shared" si="8"/>
        <v>0</v>
      </c>
      <c r="J61" s="169">
        <f t="shared" si="5"/>
        <v>0</v>
      </c>
      <c r="K61" s="300">
        <f t="shared" si="1"/>
        <v>55.818257482255461</v>
      </c>
    </row>
    <row r="62" spans="1:33" x14ac:dyDescent="0.35">
      <c r="A62" s="70">
        <f t="shared" si="2"/>
        <v>45</v>
      </c>
      <c r="B62" s="170">
        <v>4815620.6810465306</v>
      </c>
      <c r="D62" s="166">
        <f t="shared" si="6"/>
        <v>57012674.254078291</v>
      </c>
      <c r="E62" s="145">
        <f t="shared" si="0"/>
        <v>4994</v>
      </c>
      <c r="F62" s="165">
        <f t="shared" si="3"/>
        <v>0.99880000000000002</v>
      </c>
      <c r="G62" s="145">
        <f t="shared" si="7"/>
        <v>44</v>
      </c>
      <c r="H62" s="161">
        <f t="shared" si="4"/>
        <v>58207091.025901124</v>
      </c>
      <c r="I62" s="145">
        <f t="shared" si="8"/>
        <v>1</v>
      </c>
      <c r="J62" s="169">
        <f t="shared" si="5"/>
        <v>2.0000000000000001E-4</v>
      </c>
      <c r="K62" s="300">
        <f t="shared" si="1"/>
        <v>58.207091025901121</v>
      </c>
    </row>
    <row r="63" spans="1:33" x14ac:dyDescent="0.35">
      <c r="A63" s="70">
        <f t="shared" si="2"/>
        <v>46</v>
      </c>
      <c r="B63" s="170">
        <v>4815620.6810465306</v>
      </c>
      <c r="D63" s="166">
        <f t="shared" si="6"/>
        <v>59401507.797723949</v>
      </c>
      <c r="E63" s="145">
        <f t="shared" si="0"/>
        <v>4995</v>
      </c>
      <c r="F63" s="165">
        <f t="shared" si="3"/>
        <v>0.999</v>
      </c>
      <c r="G63" s="145">
        <f t="shared" si="7"/>
        <v>45</v>
      </c>
      <c r="H63" s="161">
        <f t="shared" si="4"/>
        <v>60595924.569546774</v>
      </c>
      <c r="I63" s="145">
        <f t="shared" si="8"/>
        <v>0</v>
      </c>
      <c r="J63" s="169">
        <f t="shared" si="5"/>
        <v>0</v>
      </c>
      <c r="K63" s="300">
        <f t="shared" si="1"/>
        <v>60.595924569546774</v>
      </c>
    </row>
    <row r="64" spans="1:33" x14ac:dyDescent="0.35">
      <c r="A64" s="70">
        <f t="shared" si="2"/>
        <v>47</v>
      </c>
      <c r="B64" s="170">
        <v>4815620.6810465306</v>
      </c>
      <c r="D64" s="166">
        <f t="shared" si="6"/>
        <v>61790341.341369607</v>
      </c>
      <c r="E64" s="145">
        <f t="shared" si="0"/>
        <v>4995</v>
      </c>
      <c r="F64" s="165">
        <f t="shared" si="3"/>
        <v>0.999</v>
      </c>
      <c r="G64" s="145">
        <f t="shared" si="7"/>
        <v>46</v>
      </c>
      <c r="H64" s="161">
        <f t="shared" si="4"/>
        <v>62984758.113192439</v>
      </c>
      <c r="I64" s="145">
        <f t="shared" si="8"/>
        <v>4</v>
      </c>
      <c r="J64" s="169">
        <f t="shared" si="5"/>
        <v>8.0000000000000004E-4</v>
      </c>
      <c r="K64" s="300">
        <f t="shared" si="1"/>
        <v>62.984758113192441</v>
      </c>
    </row>
    <row r="65" spans="1:11" x14ac:dyDescent="0.35">
      <c r="A65" s="70">
        <f t="shared" si="2"/>
        <v>48</v>
      </c>
      <c r="B65" s="170">
        <v>4815620.6810465306</v>
      </c>
      <c r="D65" s="166">
        <f t="shared" si="6"/>
        <v>64179174.885015264</v>
      </c>
      <c r="E65" s="145">
        <f t="shared" si="0"/>
        <v>4999</v>
      </c>
      <c r="F65" s="165">
        <f t="shared" si="3"/>
        <v>0.99980000000000002</v>
      </c>
      <c r="G65" s="145">
        <f t="shared" si="7"/>
        <v>47</v>
      </c>
      <c r="H65" s="161">
        <f t="shared" si="4"/>
        <v>65373591.656838089</v>
      </c>
      <c r="I65" s="145">
        <f t="shared" si="8"/>
        <v>0</v>
      </c>
      <c r="J65" s="169">
        <f t="shared" si="5"/>
        <v>0</v>
      </c>
      <c r="K65" s="300">
        <f t="shared" si="1"/>
        <v>65.373591656838087</v>
      </c>
    </row>
    <row r="66" spans="1:11" x14ac:dyDescent="0.35">
      <c r="A66" s="70">
        <f t="shared" si="2"/>
        <v>49</v>
      </c>
      <c r="B66" s="170">
        <v>4815620.6810465306</v>
      </c>
      <c r="D66" s="166">
        <f t="shared" si="6"/>
        <v>66568008.428660922</v>
      </c>
      <c r="E66" s="145">
        <f t="shared" si="0"/>
        <v>4999</v>
      </c>
      <c r="F66" s="165">
        <f t="shared" si="3"/>
        <v>0.99980000000000002</v>
      </c>
      <c r="G66" s="145">
        <f t="shared" si="7"/>
        <v>48</v>
      </c>
      <c r="H66" s="161">
        <f t="shared" si="4"/>
        <v>67762425.200483754</v>
      </c>
      <c r="I66" s="145">
        <f t="shared" si="8"/>
        <v>0</v>
      </c>
      <c r="J66" s="169">
        <f t="shared" si="5"/>
        <v>0</v>
      </c>
      <c r="K66" s="300">
        <f t="shared" si="1"/>
        <v>67.762425200483747</v>
      </c>
    </row>
    <row r="67" spans="1:11" x14ac:dyDescent="0.35">
      <c r="A67" s="70">
        <f t="shared" si="2"/>
        <v>50</v>
      </c>
      <c r="B67" s="170">
        <v>4815620.6810465306</v>
      </c>
      <c r="D67" s="166">
        <f t="shared" si="6"/>
        <v>68956841.972306579</v>
      </c>
      <c r="E67" s="145">
        <f t="shared" si="0"/>
        <v>4999</v>
      </c>
      <c r="F67" s="165">
        <f t="shared" si="3"/>
        <v>0.99980000000000002</v>
      </c>
      <c r="G67" s="145">
        <f t="shared" si="7"/>
        <v>49</v>
      </c>
      <c r="H67" s="161">
        <f t="shared" si="4"/>
        <v>70151258.744129404</v>
      </c>
      <c r="I67" s="145">
        <f t="shared" si="8"/>
        <v>0</v>
      </c>
      <c r="J67" s="169">
        <f t="shared" si="5"/>
        <v>0</v>
      </c>
      <c r="K67" s="300">
        <f t="shared" si="1"/>
        <v>70.151258744129407</v>
      </c>
    </row>
    <row r="68" spans="1:11" x14ac:dyDescent="0.35">
      <c r="A68" s="70">
        <f t="shared" si="2"/>
        <v>51</v>
      </c>
      <c r="B68" s="170">
        <v>4815620.6810465306</v>
      </c>
      <c r="D68" s="166">
        <f t="shared" si="6"/>
        <v>71345675.515952229</v>
      </c>
      <c r="E68" s="145">
        <f t="shared" si="0"/>
        <v>4999</v>
      </c>
      <c r="F68" s="165">
        <f t="shared" si="3"/>
        <v>0.99980000000000002</v>
      </c>
      <c r="G68" s="145">
        <f t="shared" si="7"/>
        <v>50</v>
      </c>
      <c r="H68" s="161">
        <f t="shared" si="4"/>
        <v>72540092.287775055</v>
      </c>
      <c r="I68" s="145">
        <f t="shared" si="8"/>
        <v>1</v>
      </c>
      <c r="J68" s="169">
        <f t="shared" si="5"/>
        <v>2.0000000000000001E-4</v>
      </c>
      <c r="K68" s="300">
        <f t="shared" si="1"/>
        <v>72.540092287775053</v>
      </c>
    </row>
    <row r="69" spans="1:11" x14ac:dyDescent="0.35">
      <c r="A69" s="70">
        <f t="shared" si="2"/>
        <v>52</v>
      </c>
      <c r="B69" s="170">
        <v>4815620.6810465306</v>
      </c>
      <c r="D69" s="166">
        <f t="shared" si="6"/>
        <v>73734509.05959788</v>
      </c>
      <c r="E69" s="145">
        <f t="shared" si="0"/>
        <v>5000</v>
      </c>
      <c r="F69" s="165">
        <f t="shared" si="3"/>
        <v>1</v>
      </c>
      <c r="K69" s="161"/>
    </row>
    <row r="70" spans="1:11" x14ac:dyDescent="0.35">
      <c r="A70" s="70">
        <f t="shared" si="2"/>
        <v>53</v>
      </c>
      <c r="B70" s="170">
        <v>4815620.6810465306</v>
      </c>
      <c r="D70" s="166"/>
      <c r="F70" s="165"/>
    </row>
    <row r="71" spans="1:11" x14ac:dyDescent="0.35">
      <c r="A71" s="70">
        <f t="shared" si="2"/>
        <v>54</v>
      </c>
      <c r="B71" s="170">
        <v>4815620.6810465306</v>
      </c>
      <c r="D71" s="166"/>
      <c r="F71" s="165"/>
    </row>
    <row r="72" spans="1:11" x14ac:dyDescent="0.35">
      <c r="A72" s="70">
        <f t="shared" si="2"/>
        <v>55</v>
      </c>
      <c r="B72" s="170">
        <v>4815620.6810465306</v>
      </c>
      <c r="D72" s="166"/>
      <c r="F72" s="165"/>
    </row>
    <row r="73" spans="1:11" x14ac:dyDescent="0.35">
      <c r="A73" s="70">
        <f t="shared" si="2"/>
        <v>56</v>
      </c>
      <c r="B73" s="170">
        <v>4815620.6810465306</v>
      </c>
      <c r="D73" s="166"/>
      <c r="F73" s="165"/>
    </row>
    <row r="74" spans="1:11" x14ac:dyDescent="0.35">
      <c r="A74" s="70">
        <f t="shared" si="2"/>
        <v>57</v>
      </c>
      <c r="B74" s="170">
        <v>4815620.6810465306</v>
      </c>
      <c r="D74" s="166"/>
      <c r="F74" s="165"/>
    </row>
    <row r="75" spans="1:11" x14ac:dyDescent="0.35">
      <c r="A75" s="70">
        <f t="shared" si="2"/>
        <v>58</v>
      </c>
      <c r="B75" s="170">
        <v>4815620.6810465306</v>
      </c>
    </row>
    <row r="76" spans="1:11" x14ac:dyDescent="0.35">
      <c r="A76" s="70">
        <f t="shared" si="2"/>
        <v>59</v>
      </c>
      <c r="B76" s="170">
        <v>4815620.6810465306</v>
      </c>
    </row>
    <row r="77" spans="1:11" x14ac:dyDescent="0.35">
      <c r="A77" s="70">
        <f t="shared" si="2"/>
        <v>60</v>
      </c>
      <c r="B77" s="170">
        <v>4815620.6810465306</v>
      </c>
    </row>
    <row r="78" spans="1:11" x14ac:dyDescent="0.35">
      <c r="A78" s="70">
        <f t="shared" si="2"/>
        <v>61</v>
      </c>
      <c r="B78" s="170">
        <v>4815620.6810465306</v>
      </c>
    </row>
    <row r="79" spans="1:11" x14ac:dyDescent="0.35">
      <c r="A79" s="70">
        <f t="shared" si="2"/>
        <v>62</v>
      </c>
      <c r="B79" s="170">
        <v>4815620.6810465306</v>
      </c>
    </row>
    <row r="80" spans="1:11" x14ac:dyDescent="0.35">
      <c r="A80" s="70">
        <f t="shared" si="2"/>
        <v>63</v>
      </c>
      <c r="B80" s="170">
        <v>4815620.6810465306</v>
      </c>
    </row>
    <row r="81" spans="1:2" x14ac:dyDescent="0.35">
      <c r="A81" s="70">
        <f t="shared" si="2"/>
        <v>64</v>
      </c>
      <c r="B81" s="170">
        <v>4815620.6810465306</v>
      </c>
    </row>
    <row r="82" spans="1:2" x14ac:dyDescent="0.35">
      <c r="A82" s="70">
        <f t="shared" si="2"/>
        <v>65</v>
      </c>
      <c r="B82" s="170">
        <v>4815620.6810465306</v>
      </c>
    </row>
    <row r="83" spans="1:2" x14ac:dyDescent="0.35">
      <c r="A83" s="70">
        <f t="shared" si="2"/>
        <v>66</v>
      </c>
      <c r="B83" s="170">
        <v>4815620.6810465306</v>
      </c>
    </row>
    <row r="84" spans="1:2" x14ac:dyDescent="0.35">
      <c r="A84" s="70">
        <f t="shared" ref="A84:A147" si="9">A83+1</f>
        <v>67</v>
      </c>
      <c r="B84" s="170">
        <v>4815620.6810465306</v>
      </c>
    </row>
    <row r="85" spans="1:2" x14ac:dyDescent="0.35">
      <c r="A85" s="70">
        <f t="shared" si="9"/>
        <v>68</v>
      </c>
      <c r="B85" s="170">
        <v>4815620.6810465306</v>
      </c>
    </row>
    <row r="86" spans="1:2" x14ac:dyDescent="0.35">
      <c r="A86" s="70">
        <f t="shared" si="9"/>
        <v>69</v>
      </c>
      <c r="B86" s="170">
        <v>4815620.6810465306</v>
      </c>
    </row>
    <row r="87" spans="1:2" x14ac:dyDescent="0.35">
      <c r="A87" s="70">
        <f t="shared" si="9"/>
        <v>70</v>
      </c>
      <c r="B87" s="170">
        <v>4815620.6810465306</v>
      </c>
    </row>
    <row r="88" spans="1:2" x14ac:dyDescent="0.35">
      <c r="A88" s="70">
        <f t="shared" si="9"/>
        <v>71</v>
      </c>
      <c r="B88" s="170">
        <v>4815620.6810465306</v>
      </c>
    </row>
    <row r="89" spans="1:2" x14ac:dyDescent="0.35">
      <c r="A89" s="70">
        <f t="shared" si="9"/>
        <v>72</v>
      </c>
      <c r="B89" s="170">
        <v>4815620.6810465306</v>
      </c>
    </row>
    <row r="90" spans="1:2" x14ac:dyDescent="0.35">
      <c r="A90" s="70">
        <f t="shared" si="9"/>
        <v>73</v>
      </c>
      <c r="B90" s="170">
        <v>4815620.6810465306</v>
      </c>
    </row>
    <row r="91" spans="1:2" x14ac:dyDescent="0.35">
      <c r="A91" s="70">
        <f t="shared" si="9"/>
        <v>74</v>
      </c>
      <c r="B91" s="170">
        <v>4815620.6810465306</v>
      </c>
    </row>
    <row r="92" spans="1:2" x14ac:dyDescent="0.35">
      <c r="A92" s="70">
        <f t="shared" si="9"/>
        <v>75</v>
      </c>
      <c r="B92" s="170">
        <v>4815620.6810465306</v>
      </c>
    </row>
    <row r="93" spans="1:2" x14ac:dyDescent="0.35">
      <c r="A93" s="70">
        <f t="shared" si="9"/>
        <v>76</v>
      </c>
      <c r="B93" s="170">
        <v>4815620.6810465306</v>
      </c>
    </row>
    <row r="94" spans="1:2" x14ac:dyDescent="0.35">
      <c r="A94" s="70">
        <f t="shared" si="9"/>
        <v>77</v>
      </c>
      <c r="B94" s="170">
        <v>4815620.6810465306</v>
      </c>
    </row>
    <row r="95" spans="1:2" x14ac:dyDescent="0.35">
      <c r="A95" s="70">
        <f t="shared" si="9"/>
        <v>78</v>
      </c>
      <c r="B95" s="170">
        <v>4815620.6810465306</v>
      </c>
    </row>
    <row r="96" spans="1:2" x14ac:dyDescent="0.35">
      <c r="A96" s="70">
        <f t="shared" si="9"/>
        <v>79</v>
      </c>
      <c r="B96" s="170">
        <v>4815620.6810465306</v>
      </c>
    </row>
    <row r="97" spans="1:2" x14ac:dyDescent="0.35">
      <c r="A97" s="70">
        <f t="shared" si="9"/>
        <v>80</v>
      </c>
      <c r="B97" s="170">
        <v>4815620.6810465306</v>
      </c>
    </row>
    <row r="98" spans="1:2" x14ac:dyDescent="0.35">
      <c r="A98" s="70">
        <f t="shared" si="9"/>
        <v>81</v>
      </c>
      <c r="B98" s="170">
        <v>4815620.6810465306</v>
      </c>
    </row>
    <row r="99" spans="1:2" x14ac:dyDescent="0.35">
      <c r="A99" s="70">
        <f t="shared" si="9"/>
        <v>82</v>
      </c>
      <c r="B99" s="170">
        <v>4815620.6810465306</v>
      </c>
    </row>
    <row r="100" spans="1:2" x14ac:dyDescent="0.35">
      <c r="A100" s="70">
        <f t="shared" si="9"/>
        <v>83</v>
      </c>
      <c r="B100" s="170">
        <v>4815620.6810465306</v>
      </c>
    </row>
    <row r="101" spans="1:2" x14ac:dyDescent="0.35">
      <c r="A101" s="70">
        <f t="shared" si="9"/>
        <v>84</v>
      </c>
      <c r="B101" s="170">
        <v>4815620.6810465306</v>
      </c>
    </row>
    <row r="102" spans="1:2" x14ac:dyDescent="0.35">
      <c r="A102" s="70">
        <f t="shared" si="9"/>
        <v>85</v>
      </c>
      <c r="B102" s="170">
        <v>4815620.6810465306</v>
      </c>
    </row>
    <row r="103" spans="1:2" x14ac:dyDescent="0.35">
      <c r="A103" s="70">
        <f t="shared" si="9"/>
        <v>86</v>
      </c>
      <c r="B103" s="170">
        <v>4815620.6810465306</v>
      </c>
    </row>
    <row r="104" spans="1:2" x14ac:dyDescent="0.35">
      <c r="A104" s="70">
        <f t="shared" si="9"/>
        <v>87</v>
      </c>
      <c r="B104" s="170">
        <v>4815620.6810465306</v>
      </c>
    </row>
    <row r="105" spans="1:2" x14ac:dyDescent="0.35">
      <c r="A105" s="70">
        <f t="shared" si="9"/>
        <v>88</v>
      </c>
      <c r="B105" s="170">
        <v>4815620.6810465306</v>
      </c>
    </row>
    <row r="106" spans="1:2" x14ac:dyDescent="0.35">
      <c r="A106" s="70">
        <f t="shared" si="9"/>
        <v>89</v>
      </c>
      <c r="B106" s="170">
        <v>4815620.6810465306</v>
      </c>
    </row>
    <row r="107" spans="1:2" x14ac:dyDescent="0.35">
      <c r="A107" s="70">
        <f t="shared" si="9"/>
        <v>90</v>
      </c>
      <c r="B107" s="170">
        <v>4815620.6810465306</v>
      </c>
    </row>
    <row r="108" spans="1:2" x14ac:dyDescent="0.35">
      <c r="A108" s="70">
        <f t="shared" si="9"/>
        <v>91</v>
      </c>
      <c r="B108" s="170">
        <v>4815620.6810465306</v>
      </c>
    </row>
    <row r="109" spans="1:2" x14ac:dyDescent="0.35">
      <c r="A109" s="70">
        <f t="shared" si="9"/>
        <v>92</v>
      </c>
      <c r="B109" s="170">
        <v>4815620.6810465306</v>
      </c>
    </row>
    <row r="110" spans="1:2" x14ac:dyDescent="0.35">
      <c r="A110" s="70">
        <f t="shared" si="9"/>
        <v>93</v>
      </c>
      <c r="B110" s="170">
        <v>4815620.6810465306</v>
      </c>
    </row>
    <row r="111" spans="1:2" x14ac:dyDescent="0.35">
      <c r="A111" s="70">
        <f t="shared" si="9"/>
        <v>94</v>
      </c>
      <c r="B111" s="170">
        <v>4815620.6810465306</v>
      </c>
    </row>
    <row r="112" spans="1:2" x14ac:dyDescent="0.35">
      <c r="A112" s="70">
        <f t="shared" si="9"/>
        <v>95</v>
      </c>
      <c r="B112" s="170">
        <v>4815620.6810465306</v>
      </c>
    </row>
    <row r="113" spans="1:2" x14ac:dyDescent="0.35">
      <c r="A113" s="70">
        <f t="shared" si="9"/>
        <v>96</v>
      </c>
      <c r="B113" s="170">
        <v>4815620.6810465306</v>
      </c>
    </row>
    <row r="114" spans="1:2" x14ac:dyDescent="0.35">
      <c r="A114" s="70">
        <f t="shared" si="9"/>
        <v>97</v>
      </c>
      <c r="B114" s="170">
        <v>4815620.6810465306</v>
      </c>
    </row>
    <row r="115" spans="1:2" x14ac:dyDescent="0.35">
      <c r="A115" s="70">
        <f t="shared" si="9"/>
        <v>98</v>
      </c>
      <c r="B115" s="170">
        <v>4815620.6810465306</v>
      </c>
    </row>
    <row r="116" spans="1:2" x14ac:dyDescent="0.35">
      <c r="A116" s="70">
        <f t="shared" si="9"/>
        <v>99</v>
      </c>
      <c r="B116" s="170">
        <v>4815620.6810465306</v>
      </c>
    </row>
    <row r="117" spans="1:2" x14ac:dyDescent="0.35">
      <c r="A117" s="70">
        <f t="shared" si="9"/>
        <v>100</v>
      </c>
      <c r="B117" s="170">
        <v>4815620.6810465306</v>
      </c>
    </row>
    <row r="118" spans="1:2" x14ac:dyDescent="0.35">
      <c r="A118" s="70">
        <f t="shared" si="9"/>
        <v>101</v>
      </c>
      <c r="B118" s="170">
        <v>4815620.6810465306</v>
      </c>
    </row>
    <row r="119" spans="1:2" x14ac:dyDescent="0.35">
      <c r="A119" s="70">
        <f t="shared" si="9"/>
        <v>102</v>
      </c>
      <c r="B119" s="170">
        <v>4815620.6810465306</v>
      </c>
    </row>
    <row r="120" spans="1:2" x14ac:dyDescent="0.35">
      <c r="A120" s="70">
        <f t="shared" si="9"/>
        <v>103</v>
      </c>
      <c r="B120" s="170">
        <v>4815620.6810465306</v>
      </c>
    </row>
    <row r="121" spans="1:2" x14ac:dyDescent="0.35">
      <c r="A121" s="70">
        <f t="shared" si="9"/>
        <v>104</v>
      </c>
      <c r="B121" s="170">
        <v>4815620.6810465306</v>
      </c>
    </row>
    <row r="122" spans="1:2" x14ac:dyDescent="0.35">
      <c r="A122" s="70">
        <f t="shared" si="9"/>
        <v>105</v>
      </c>
      <c r="B122" s="170">
        <v>4815620.6810465306</v>
      </c>
    </row>
    <row r="123" spans="1:2" x14ac:dyDescent="0.35">
      <c r="A123" s="70">
        <f t="shared" si="9"/>
        <v>106</v>
      </c>
      <c r="B123" s="170">
        <v>4815620.6810465306</v>
      </c>
    </row>
    <row r="124" spans="1:2" x14ac:dyDescent="0.35">
      <c r="A124" s="70">
        <f t="shared" si="9"/>
        <v>107</v>
      </c>
      <c r="B124" s="170">
        <v>4815620.6810465306</v>
      </c>
    </row>
    <row r="125" spans="1:2" x14ac:dyDescent="0.35">
      <c r="A125" s="70">
        <f t="shared" si="9"/>
        <v>108</v>
      </c>
      <c r="B125" s="170">
        <v>4815620.6810465306</v>
      </c>
    </row>
    <row r="126" spans="1:2" x14ac:dyDescent="0.35">
      <c r="A126" s="70">
        <f t="shared" si="9"/>
        <v>109</v>
      </c>
      <c r="B126" s="170">
        <v>4815620.6810465306</v>
      </c>
    </row>
    <row r="127" spans="1:2" x14ac:dyDescent="0.35">
      <c r="A127" s="70">
        <f t="shared" si="9"/>
        <v>110</v>
      </c>
      <c r="B127" s="170">
        <v>4815620.6810465306</v>
      </c>
    </row>
    <row r="128" spans="1:2" x14ac:dyDescent="0.35">
      <c r="A128" s="70">
        <f t="shared" si="9"/>
        <v>111</v>
      </c>
      <c r="B128" s="170">
        <v>4815620.6810465306</v>
      </c>
    </row>
    <row r="129" spans="1:2" x14ac:dyDescent="0.35">
      <c r="A129" s="70">
        <f t="shared" si="9"/>
        <v>112</v>
      </c>
      <c r="B129" s="170">
        <v>4815620.6810465306</v>
      </c>
    </row>
    <row r="130" spans="1:2" x14ac:dyDescent="0.35">
      <c r="A130" s="70">
        <f t="shared" si="9"/>
        <v>113</v>
      </c>
      <c r="B130" s="170">
        <v>4815620.6810465306</v>
      </c>
    </row>
    <row r="131" spans="1:2" x14ac:dyDescent="0.35">
      <c r="A131" s="70">
        <f t="shared" si="9"/>
        <v>114</v>
      </c>
      <c r="B131" s="170">
        <v>4815620.6810465306</v>
      </c>
    </row>
    <row r="132" spans="1:2" x14ac:dyDescent="0.35">
      <c r="A132" s="70">
        <f t="shared" si="9"/>
        <v>115</v>
      </c>
      <c r="B132" s="170">
        <v>4815620.6810465306</v>
      </c>
    </row>
    <row r="133" spans="1:2" x14ac:dyDescent="0.35">
      <c r="A133" s="70">
        <f t="shared" si="9"/>
        <v>116</v>
      </c>
      <c r="B133" s="170">
        <v>4815620.6810465306</v>
      </c>
    </row>
    <row r="134" spans="1:2" x14ac:dyDescent="0.35">
      <c r="A134" s="70">
        <f t="shared" si="9"/>
        <v>117</v>
      </c>
      <c r="B134" s="170">
        <v>4815620.6810465306</v>
      </c>
    </row>
    <row r="135" spans="1:2" x14ac:dyDescent="0.35">
      <c r="A135" s="70">
        <f t="shared" si="9"/>
        <v>118</v>
      </c>
      <c r="B135" s="170">
        <v>4815620.6810465306</v>
      </c>
    </row>
    <row r="136" spans="1:2" x14ac:dyDescent="0.35">
      <c r="A136" s="70">
        <f t="shared" si="9"/>
        <v>119</v>
      </c>
      <c r="B136" s="170">
        <v>4815620.6810465306</v>
      </c>
    </row>
    <row r="137" spans="1:2" x14ac:dyDescent="0.35">
      <c r="A137" s="70">
        <f t="shared" si="9"/>
        <v>120</v>
      </c>
      <c r="B137" s="170">
        <v>4815620.6810465306</v>
      </c>
    </row>
    <row r="138" spans="1:2" x14ac:dyDescent="0.35">
      <c r="A138" s="70">
        <f t="shared" si="9"/>
        <v>121</v>
      </c>
      <c r="B138" s="170">
        <v>4815620.6810465306</v>
      </c>
    </row>
    <row r="139" spans="1:2" x14ac:dyDescent="0.35">
      <c r="A139" s="70">
        <f t="shared" si="9"/>
        <v>122</v>
      </c>
      <c r="B139" s="170">
        <v>4815620.6810465306</v>
      </c>
    </row>
    <row r="140" spans="1:2" x14ac:dyDescent="0.35">
      <c r="A140" s="70">
        <f t="shared" si="9"/>
        <v>123</v>
      </c>
      <c r="B140" s="170">
        <v>4815620.6810465306</v>
      </c>
    </row>
    <row r="141" spans="1:2" x14ac:dyDescent="0.35">
      <c r="A141" s="70">
        <f t="shared" si="9"/>
        <v>124</v>
      </c>
      <c r="B141" s="170">
        <v>4815620.6810465306</v>
      </c>
    </row>
    <row r="142" spans="1:2" x14ac:dyDescent="0.35">
      <c r="A142" s="70">
        <f t="shared" si="9"/>
        <v>125</v>
      </c>
      <c r="B142" s="170">
        <v>4815620.6810465306</v>
      </c>
    </row>
    <row r="143" spans="1:2" x14ac:dyDescent="0.35">
      <c r="A143" s="70">
        <f t="shared" si="9"/>
        <v>126</v>
      </c>
      <c r="B143" s="170">
        <v>4815620.6810465306</v>
      </c>
    </row>
    <row r="144" spans="1:2" x14ac:dyDescent="0.35">
      <c r="A144" s="70">
        <f t="shared" si="9"/>
        <v>127</v>
      </c>
      <c r="B144" s="170">
        <v>4815620.6810465306</v>
      </c>
    </row>
    <row r="145" spans="1:2" x14ac:dyDescent="0.35">
      <c r="A145" s="70">
        <f t="shared" si="9"/>
        <v>128</v>
      </c>
      <c r="B145" s="170">
        <v>4815620.6810465306</v>
      </c>
    </row>
    <row r="146" spans="1:2" x14ac:dyDescent="0.35">
      <c r="A146" s="70">
        <f t="shared" si="9"/>
        <v>129</v>
      </c>
      <c r="B146" s="170">
        <v>4815620.6810465306</v>
      </c>
    </row>
    <row r="147" spans="1:2" x14ac:dyDescent="0.35">
      <c r="A147" s="70">
        <f t="shared" si="9"/>
        <v>130</v>
      </c>
      <c r="B147" s="170">
        <v>4815620.6810465306</v>
      </c>
    </row>
    <row r="148" spans="1:2" x14ac:dyDescent="0.35">
      <c r="A148" s="70">
        <f t="shared" ref="A148:A211" si="10">A147+1</f>
        <v>131</v>
      </c>
      <c r="B148" s="170">
        <v>4815620.6810465306</v>
      </c>
    </row>
    <row r="149" spans="1:2" x14ac:dyDescent="0.35">
      <c r="A149" s="70">
        <f t="shared" si="10"/>
        <v>132</v>
      </c>
      <c r="B149" s="170">
        <v>4815620.6810465306</v>
      </c>
    </row>
    <row r="150" spans="1:2" x14ac:dyDescent="0.35">
      <c r="A150" s="70">
        <f t="shared" si="10"/>
        <v>133</v>
      </c>
      <c r="B150" s="170">
        <v>4815620.6810465306</v>
      </c>
    </row>
    <row r="151" spans="1:2" x14ac:dyDescent="0.35">
      <c r="A151" s="70">
        <f t="shared" si="10"/>
        <v>134</v>
      </c>
      <c r="B151" s="170">
        <v>4815620.6810465306</v>
      </c>
    </row>
    <row r="152" spans="1:2" x14ac:dyDescent="0.35">
      <c r="A152" s="70">
        <f t="shared" si="10"/>
        <v>135</v>
      </c>
      <c r="B152" s="170">
        <v>4815620.6810465306</v>
      </c>
    </row>
    <row r="153" spans="1:2" x14ac:dyDescent="0.35">
      <c r="A153" s="70">
        <f t="shared" si="10"/>
        <v>136</v>
      </c>
      <c r="B153" s="170">
        <v>4815620.6810465306</v>
      </c>
    </row>
    <row r="154" spans="1:2" x14ac:dyDescent="0.35">
      <c r="A154" s="70">
        <f t="shared" si="10"/>
        <v>137</v>
      </c>
      <c r="B154" s="170">
        <v>4815620.6810465306</v>
      </c>
    </row>
    <row r="155" spans="1:2" x14ac:dyDescent="0.35">
      <c r="A155" s="70">
        <f t="shared" si="10"/>
        <v>138</v>
      </c>
      <c r="B155" s="170">
        <v>4815620.6810465306</v>
      </c>
    </row>
    <row r="156" spans="1:2" x14ac:dyDescent="0.35">
      <c r="A156" s="70">
        <f t="shared" si="10"/>
        <v>139</v>
      </c>
      <c r="B156" s="170">
        <v>4815620.6810465306</v>
      </c>
    </row>
    <row r="157" spans="1:2" x14ac:dyDescent="0.35">
      <c r="A157" s="70">
        <f t="shared" si="10"/>
        <v>140</v>
      </c>
      <c r="B157" s="170">
        <v>4815620.6810465306</v>
      </c>
    </row>
    <row r="158" spans="1:2" x14ac:dyDescent="0.35">
      <c r="A158" s="70">
        <f t="shared" si="10"/>
        <v>141</v>
      </c>
      <c r="B158" s="170">
        <v>4815620.6810465306</v>
      </c>
    </row>
    <row r="159" spans="1:2" x14ac:dyDescent="0.35">
      <c r="A159" s="70">
        <f t="shared" si="10"/>
        <v>142</v>
      </c>
      <c r="B159" s="170">
        <v>4815620.6810465306</v>
      </c>
    </row>
    <row r="160" spans="1:2" x14ac:dyDescent="0.35">
      <c r="A160" s="70">
        <f t="shared" si="10"/>
        <v>143</v>
      </c>
      <c r="B160" s="170">
        <v>4815620.6810465306</v>
      </c>
    </row>
    <row r="161" spans="1:2" x14ac:dyDescent="0.35">
      <c r="A161" s="70">
        <f t="shared" si="10"/>
        <v>144</v>
      </c>
      <c r="B161" s="170">
        <v>4815620.6810465306</v>
      </c>
    </row>
    <row r="162" spans="1:2" x14ac:dyDescent="0.35">
      <c r="A162" s="70">
        <f t="shared" si="10"/>
        <v>145</v>
      </c>
      <c r="B162" s="170">
        <v>4815620.6810465306</v>
      </c>
    </row>
    <row r="163" spans="1:2" x14ac:dyDescent="0.35">
      <c r="A163" s="70">
        <f t="shared" si="10"/>
        <v>146</v>
      </c>
      <c r="B163" s="170">
        <v>4815620.6810465306</v>
      </c>
    </row>
    <row r="164" spans="1:2" x14ac:dyDescent="0.35">
      <c r="A164" s="70">
        <f t="shared" si="10"/>
        <v>147</v>
      </c>
      <c r="B164" s="170">
        <v>4815620.6810465306</v>
      </c>
    </row>
    <row r="165" spans="1:2" x14ac:dyDescent="0.35">
      <c r="A165" s="70">
        <f t="shared" si="10"/>
        <v>148</v>
      </c>
      <c r="B165" s="170">
        <v>4815620.6810465306</v>
      </c>
    </row>
    <row r="166" spans="1:2" x14ac:dyDescent="0.35">
      <c r="A166" s="70">
        <f t="shared" si="10"/>
        <v>149</v>
      </c>
      <c r="B166" s="170">
        <v>4815620.6810465306</v>
      </c>
    </row>
    <row r="167" spans="1:2" x14ac:dyDescent="0.35">
      <c r="A167" s="70">
        <f t="shared" si="10"/>
        <v>150</v>
      </c>
      <c r="B167" s="170">
        <v>4815620.6810465306</v>
      </c>
    </row>
    <row r="168" spans="1:2" x14ac:dyDescent="0.35">
      <c r="A168" s="70">
        <f t="shared" si="10"/>
        <v>151</v>
      </c>
      <c r="B168" s="170">
        <v>4815620.6810465306</v>
      </c>
    </row>
    <row r="169" spans="1:2" x14ac:dyDescent="0.35">
      <c r="A169" s="70">
        <f t="shared" si="10"/>
        <v>152</v>
      </c>
      <c r="B169" s="170">
        <v>4815620.6810465306</v>
      </c>
    </row>
    <row r="170" spans="1:2" x14ac:dyDescent="0.35">
      <c r="A170" s="70">
        <f t="shared" si="10"/>
        <v>153</v>
      </c>
      <c r="B170" s="170">
        <v>4815620.6810465306</v>
      </c>
    </row>
    <row r="171" spans="1:2" x14ac:dyDescent="0.35">
      <c r="A171" s="70">
        <f t="shared" si="10"/>
        <v>154</v>
      </c>
      <c r="B171" s="170">
        <v>4815620.6810465306</v>
      </c>
    </row>
    <row r="172" spans="1:2" x14ac:dyDescent="0.35">
      <c r="A172" s="70">
        <f t="shared" si="10"/>
        <v>155</v>
      </c>
      <c r="B172" s="170">
        <v>4815620.6810465306</v>
      </c>
    </row>
    <row r="173" spans="1:2" x14ac:dyDescent="0.35">
      <c r="A173" s="70">
        <f t="shared" si="10"/>
        <v>156</v>
      </c>
      <c r="B173" s="170">
        <v>4815620.6810465306</v>
      </c>
    </row>
    <row r="174" spans="1:2" x14ac:dyDescent="0.35">
      <c r="A174" s="70">
        <f t="shared" si="10"/>
        <v>157</v>
      </c>
      <c r="B174" s="170">
        <v>4815620.6810465306</v>
      </c>
    </row>
    <row r="175" spans="1:2" x14ac:dyDescent="0.35">
      <c r="A175" s="70">
        <f t="shared" si="10"/>
        <v>158</v>
      </c>
      <c r="B175" s="170">
        <v>4815620.6810465306</v>
      </c>
    </row>
    <row r="176" spans="1:2" x14ac:dyDescent="0.35">
      <c r="A176" s="70">
        <f t="shared" si="10"/>
        <v>159</v>
      </c>
      <c r="B176" s="170">
        <v>4815620.6810465306</v>
      </c>
    </row>
    <row r="177" spans="1:2" x14ac:dyDescent="0.35">
      <c r="A177" s="70">
        <f t="shared" si="10"/>
        <v>160</v>
      </c>
      <c r="B177" s="170">
        <v>4815620.6810465306</v>
      </c>
    </row>
    <row r="178" spans="1:2" x14ac:dyDescent="0.35">
      <c r="A178" s="70">
        <f t="shared" si="10"/>
        <v>161</v>
      </c>
      <c r="B178" s="170">
        <v>4815620.6810465306</v>
      </c>
    </row>
    <row r="179" spans="1:2" x14ac:dyDescent="0.35">
      <c r="A179" s="70">
        <f t="shared" si="10"/>
        <v>162</v>
      </c>
      <c r="B179" s="170">
        <v>4815620.6810465306</v>
      </c>
    </row>
    <row r="180" spans="1:2" x14ac:dyDescent="0.35">
      <c r="A180" s="70">
        <f t="shared" si="10"/>
        <v>163</v>
      </c>
      <c r="B180" s="170">
        <v>4815620.6810465306</v>
      </c>
    </row>
    <row r="181" spans="1:2" x14ac:dyDescent="0.35">
      <c r="A181" s="70">
        <f t="shared" si="10"/>
        <v>164</v>
      </c>
      <c r="B181" s="170">
        <v>4815620.6810465306</v>
      </c>
    </row>
    <row r="182" spans="1:2" x14ac:dyDescent="0.35">
      <c r="A182" s="70">
        <f t="shared" si="10"/>
        <v>165</v>
      </c>
      <c r="B182" s="170">
        <v>4815620.6810465306</v>
      </c>
    </row>
    <row r="183" spans="1:2" x14ac:dyDescent="0.35">
      <c r="A183" s="70">
        <f t="shared" si="10"/>
        <v>166</v>
      </c>
      <c r="B183" s="170">
        <v>4815620.6810465306</v>
      </c>
    </row>
    <row r="184" spans="1:2" x14ac:dyDescent="0.35">
      <c r="A184" s="70">
        <f t="shared" si="10"/>
        <v>167</v>
      </c>
      <c r="B184" s="170">
        <v>4815620.6810465306</v>
      </c>
    </row>
    <row r="185" spans="1:2" x14ac:dyDescent="0.35">
      <c r="A185" s="70">
        <f t="shared" si="10"/>
        <v>168</v>
      </c>
      <c r="B185" s="170">
        <v>4815620.6810465306</v>
      </c>
    </row>
    <row r="186" spans="1:2" x14ac:dyDescent="0.35">
      <c r="A186" s="70">
        <f t="shared" si="10"/>
        <v>169</v>
      </c>
      <c r="B186" s="170">
        <v>4815620.6810465306</v>
      </c>
    </row>
    <row r="187" spans="1:2" x14ac:dyDescent="0.35">
      <c r="A187" s="70">
        <f t="shared" si="10"/>
        <v>170</v>
      </c>
      <c r="B187" s="170">
        <v>4815620.6810465306</v>
      </c>
    </row>
    <row r="188" spans="1:2" x14ac:dyDescent="0.35">
      <c r="A188" s="70">
        <f t="shared" si="10"/>
        <v>171</v>
      </c>
      <c r="B188" s="170">
        <v>4815620.6810465306</v>
      </c>
    </row>
    <row r="189" spans="1:2" x14ac:dyDescent="0.35">
      <c r="A189" s="70">
        <f t="shared" si="10"/>
        <v>172</v>
      </c>
      <c r="B189" s="170">
        <v>4815620.6810465306</v>
      </c>
    </row>
    <row r="190" spans="1:2" x14ac:dyDescent="0.35">
      <c r="A190" s="70">
        <f t="shared" si="10"/>
        <v>173</v>
      </c>
      <c r="B190" s="170">
        <v>4815620.6810465306</v>
      </c>
    </row>
    <row r="191" spans="1:2" x14ac:dyDescent="0.35">
      <c r="A191" s="70">
        <f t="shared" si="10"/>
        <v>174</v>
      </c>
      <c r="B191" s="170">
        <v>4815620.6810465306</v>
      </c>
    </row>
    <row r="192" spans="1:2" x14ac:dyDescent="0.35">
      <c r="A192" s="70">
        <f t="shared" si="10"/>
        <v>175</v>
      </c>
      <c r="B192" s="170">
        <v>4815620.6810465306</v>
      </c>
    </row>
    <row r="193" spans="1:2" x14ac:dyDescent="0.35">
      <c r="A193" s="70">
        <f t="shared" si="10"/>
        <v>176</v>
      </c>
      <c r="B193" s="170">
        <v>4815620.6810465306</v>
      </c>
    </row>
    <row r="194" spans="1:2" x14ac:dyDescent="0.35">
      <c r="A194" s="70">
        <f t="shared" si="10"/>
        <v>177</v>
      </c>
      <c r="B194" s="170">
        <v>4815620.6810465306</v>
      </c>
    </row>
    <row r="195" spans="1:2" x14ac:dyDescent="0.35">
      <c r="A195" s="70">
        <f t="shared" si="10"/>
        <v>178</v>
      </c>
      <c r="B195" s="170">
        <v>4815620.6810465306</v>
      </c>
    </row>
    <row r="196" spans="1:2" x14ac:dyDescent="0.35">
      <c r="A196" s="70">
        <f t="shared" si="10"/>
        <v>179</v>
      </c>
      <c r="B196" s="170">
        <v>4815620.6810465306</v>
      </c>
    </row>
    <row r="197" spans="1:2" x14ac:dyDescent="0.35">
      <c r="A197" s="70">
        <f t="shared" si="10"/>
        <v>180</v>
      </c>
      <c r="B197" s="170">
        <v>4815620.6810465306</v>
      </c>
    </row>
    <row r="198" spans="1:2" x14ac:dyDescent="0.35">
      <c r="A198" s="70">
        <f t="shared" si="10"/>
        <v>181</v>
      </c>
      <c r="B198" s="170">
        <v>4815620.6810465306</v>
      </c>
    </row>
    <row r="199" spans="1:2" x14ac:dyDescent="0.35">
      <c r="A199" s="70">
        <f t="shared" si="10"/>
        <v>182</v>
      </c>
      <c r="B199" s="170">
        <v>4815620.6810465306</v>
      </c>
    </row>
    <row r="200" spans="1:2" x14ac:dyDescent="0.35">
      <c r="A200" s="70">
        <f t="shared" si="10"/>
        <v>183</v>
      </c>
      <c r="B200" s="170">
        <v>4815620.6810465306</v>
      </c>
    </row>
    <row r="201" spans="1:2" x14ac:dyDescent="0.35">
      <c r="A201" s="70">
        <f t="shared" si="10"/>
        <v>184</v>
      </c>
      <c r="B201" s="170">
        <v>4815620.6810465306</v>
      </c>
    </row>
    <row r="202" spans="1:2" x14ac:dyDescent="0.35">
      <c r="A202" s="70">
        <f t="shared" si="10"/>
        <v>185</v>
      </c>
      <c r="B202" s="170">
        <v>4815620.6810465306</v>
      </c>
    </row>
    <row r="203" spans="1:2" x14ac:dyDescent="0.35">
      <c r="A203" s="70">
        <f t="shared" si="10"/>
        <v>186</v>
      </c>
      <c r="B203" s="170">
        <v>4815620.6810465306</v>
      </c>
    </row>
    <row r="204" spans="1:2" x14ac:dyDescent="0.35">
      <c r="A204" s="70">
        <f t="shared" si="10"/>
        <v>187</v>
      </c>
      <c r="B204" s="170">
        <v>4815620.6810465306</v>
      </c>
    </row>
    <row r="205" spans="1:2" x14ac:dyDescent="0.35">
      <c r="A205" s="70">
        <f t="shared" si="10"/>
        <v>188</v>
      </c>
      <c r="B205" s="170">
        <v>4815620.6810465306</v>
      </c>
    </row>
    <row r="206" spans="1:2" x14ac:dyDescent="0.35">
      <c r="A206" s="70">
        <f t="shared" si="10"/>
        <v>189</v>
      </c>
      <c r="B206" s="170">
        <v>4815620.6810465306</v>
      </c>
    </row>
    <row r="207" spans="1:2" x14ac:dyDescent="0.35">
      <c r="A207" s="70">
        <f t="shared" si="10"/>
        <v>190</v>
      </c>
      <c r="B207" s="170">
        <v>4815620.6810465306</v>
      </c>
    </row>
    <row r="208" spans="1:2" x14ac:dyDescent="0.35">
      <c r="A208" s="70">
        <f t="shared" si="10"/>
        <v>191</v>
      </c>
      <c r="B208" s="170">
        <v>4815620.6810465306</v>
      </c>
    </row>
    <row r="209" spans="1:2" x14ac:dyDescent="0.35">
      <c r="A209" s="70">
        <f t="shared" si="10"/>
        <v>192</v>
      </c>
      <c r="B209" s="170">
        <v>4815620.6810465306</v>
      </c>
    </row>
    <row r="210" spans="1:2" x14ac:dyDescent="0.35">
      <c r="A210" s="70">
        <f t="shared" si="10"/>
        <v>193</v>
      </c>
      <c r="B210" s="170">
        <v>4815620.6810465306</v>
      </c>
    </row>
    <row r="211" spans="1:2" x14ac:dyDescent="0.35">
      <c r="A211" s="70">
        <f t="shared" si="10"/>
        <v>194</v>
      </c>
      <c r="B211" s="170">
        <v>4815620.6810465306</v>
      </c>
    </row>
    <row r="212" spans="1:2" x14ac:dyDescent="0.35">
      <c r="A212" s="70">
        <f t="shared" ref="A212:A275" si="11">A211+1</f>
        <v>195</v>
      </c>
      <c r="B212" s="170">
        <v>4815620.6810465306</v>
      </c>
    </row>
    <row r="213" spans="1:2" x14ac:dyDescent="0.35">
      <c r="A213" s="70">
        <f t="shared" si="11"/>
        <v>196</v>
      </c>
      <c r="B213" s="170">
        <v>4815620.6810465306</v>
      </c>
    </row>
    <row r="214" spans="1:2" x14ac:dyDescent="0.35">
      <c r="A214" s="70">
        <f t="shared" si="11"/>
        <v>197</v>
      </c>
      <c r="B214" s="170">
        <v>4815620.6810465306</v>
      </c>
    </row>
    <row r="215" spans="1:2" x14ac:dyDescent="0.35">
      <c r="A215" s="70">
        <f t="shared" si="11"/>
        <v>198</v>
      </c>
      <c r="B215" s="170">
        <v>4815620.6810465306</v>
      </c>
    </row>
    <row r="216" spans="1:2" x14ac:dyDescent="0.35">
      <c r="A216" s="70">
        <f t="shared" si="11"/>
        <v>199</v>
      </c>
      <c r="B216" s="170">
        <v>4815620.6810465306</v>
      </c>
    </row>
    <row r="217" spans="1:2" x14ac:dyDescent="0.35">
      <c r="A217" s="70">
        <f t="shared" si="11"/>
        <v>200</v>
      </c>
      <c r="B217" s="170">
        <v>4815620.6810465306</v>
      </c>
    </row>
    <row r="218" spans="1:2" x14ac:dyDescent="0.35">
      <c r="A218" s="70">
        <f t="shared" si="11"/>
        <v>201</v>
      </c>
      <c r="B218" s="170">
        <v>4815620.6810465306</v>
      </c>
    </row>
    <row r="219" spans="1:2" x14ac:dyDescent="0.35">
      <c r="A219" s="70">
        <f t="shared" si="11"/>
        <v>202</v>
      </c>
      <c r="B219" s="170">
        <v>4815620.6810465306</v>
      </c>
    </row>
    <row r="220" spans="1:2" x14ac:dyDescent="0.35">
      <c r="A220" s="70">
        <f t="shared" si="11"/>
        <v>203</v>
      </c>
      <c r="B220" s="170">
        <v>4815620.6810465306</v>
      </c>
    </row>
    <row r="221" spans="1:2" x14ac:dyDescent="0.35">
      <c r="A221" s="70">
        <f t="shared" si="11"/>
        <v>204</v>
      </c>
      <c r="B221" s="170">
        <v>4815620.6810465306</v>
      </c>
    </row>
    <row r="222" spans="1:2" x14ac:dyDescent="0.35">
      <c r="A222" s="70">
        <f t="shared" si="11"/>
        <v>205</v>
      </c>
      <c r="B222" s="170">
        <v>4815620.6810465306</v>
      </c>
    </row>
    <row r="223" spans="1:2" x14ac:dyDescent="0.35">
      <c r="A223" s="70">
        <f t="shared" si="11"/>
        <v>206</v>
      </c>
      <c r="B223" s="170">
        <v>4815620.6810465306</v>
      </c>
    </row>
    <row r="224" spans="1:2" x14ac:dyDescent="0.35">
      <c r="A224" s="70">
        <f t="shared" si="11"/>
        <v>207</v>
      </c>
      <c r="B224" s="170">
        <v>4815620.6810465306</v>
      </c>
    </row>
    <row r="225" spans="1:2" x14ac:dyDescent="0.35">
      <c r="A225" s="70">
        <f t="shared" si="11"/>
        <v>208</v>
      </c>
      <c r="B225" s="170">
        <v>4815620.6810465306</v>
      </c>
    </row>
    <row r="226" spans="1:2" x14ac:dyDescent="0.35">
      <c r="A226" s="70">
        <f t="shared" si="11"/>
        <v>209</v>
      </c>
      <c r="B226" s="170">
        <v>4815620.6810465306</v>
      </c>
    </row>
    <row r="227" spans="1:2" x14ac:dyDescent="0.35">
      <c r="A227" s="70">
        <f t="shared" si="11"/>
        <v>210</v>
      </c>
      <c r="B227" s="170">
        <v>4815620.6810465306</v>
      </c>
    </row>
    <row r="228" spans="1:2" x14ac:dyDescent="0.35">
      <c r="A228" s="70">
        <f t="shared" si="11"/>
        <v>211</v>
      </c>
      <c r="B228" s="170">
        <v>4815620.6810465306</v>
      </c>
    </row>
    <row r="229" spans="1:2" x14ac:dyDescent="0.35">
      <c r="A229" s="70">
        <f t="shared" si="11"/>
        <v>212</v>
      </c>
      <c r="B229" s="170">
        <v>4815620.6810465306</v>
      </c>
    </row>
    <row r="230" spans="1:2" x14ac:dyDescent="0.35">
      <c r="A230" s="70">
        <f t="shared" si="11"/>
        <v>213</v>
      </c>
      <c r="B230" s="170">
        <v>4815620.6810465306</v>
      </c>
    </row>
    <row r="231" spans="1:2" x14ac:dyDescent="0.35">
      <c r="A231" s="70">
        <f t="shared" si="11"/>
        <v>214</v>
      </c>
      <c r="B231" s="170">
        <v>4815620.6810465306</v>
      </c>
    </row>
    <row r="232" spans="1:2" x14ac:dyDescent="0.35">
      <c r="A232" s="70">
        <f t="shared" si="11"/>
        <v>215</v>
      </c>
      <c r="B232" s="170">
        <v>4815620.6810465306</v>
      </c>
    </row>
    <row r="233" spans="1:2" x14ac:dyDescent="0.35">
      <c r="A233" s="70">
        <f t="shared" si="11"/>
        <v>216</v>
      </c>
      <c r="B233" s="170">
        <v>4815620.6810465306</v>
      </c>
    </row>
    <row r="234" spans="1:2" x14ac:dyDescent="0.35">
      <c r="A234" s="70">
        <f t="shared" si="11"/>
        <v>217</v>
      </c>
      <c r="B234" s="170">
        <v>4815620.6810465306</v>
      </c>
    </row>
    <row r="235" spans="1:2" x14ac:dyDescent="0.35">
      <c r="A235" s="70">
        <f t="shared" si="11"/>
        <v>218</v>
      </c>
      <c r="B235" s="170">
        <v>4815620.6810465306</v>
      </c>
    </row>
    <row r="236" spans="1:2" x14ac:dyDescent="0.35">
      <c r="A236" s="70">
        <f t="shared" si="11"/>
        <v>219</v>
      </c>
      <c r="B236" s="170">
        <v>4815620.6810465306</v>
      </c>
    </row>
    <row r="237" spans="1:2" x14ac:dyDescent="0.35">
      <c r="A237" s="70">
        <f t="shared" si="11"/>
        <v>220</v>
      </c>
      <c r="B237" s="170">
        <v>4815620.6810465306</v>
      </c>
    </row>
    <row r="238" spans="1:2" x14ac:dyDescent="0.35">
      <c r="A238" s="70">
        <f t="shared" si="11"/>
        <v>221</v>
      </c>
      <c r="B238" s="170">
        <v>4815620.6810465306</v>
      </c>
    </row>
    <row r="239" spans="1:2" x14ac:dyDescent="0.35">
      <c r="A239" s="70">
        <f t="shared" si="11"/>
        <v>222</v>
      </c>
      <c r="B239" s="170">
        <v>4815620.6810465306</v>
      </c>
    </row>
    <row r="240" spans="1:2" x14ac:dyDescent="0.35">
      <c r="A240" s="70">
        <f t="shared" si="11"/>
        <v>223</v>
      </c>
      <c r="B240" s="170">
        <v>4815620.6810465306</v>
      </c>
    </row>
    <row r="241" spans="1:2" x14ac:dyDescent="0.35">
      <c r="A241" s="70">
        <f t="shared" si="11"/>
        <v>224</v>
      </c>
      <c r="B241" s="170">
        <v>4815620.6810465306</v>
      </c>
    </row>
    <row r="242" spans="1:2" x14ac:dyDescent="0.35">
      <c r="A242" s="70">
        <f t="shared" si="11"/>
        <v>225</v>
      </c>
      <c r="B242" s="170">
        <v>4815620.6810465306</v>
      </c>
    </row>
    <row r="243" spans="1:2" x14ac:dyDescent="0.35">
      <c r="A243" s="70">
        <f t="shared" si="11"/>
        <v>226</v>
      </c>
      <c r="B243" s="170">
        <v>4815620.6810465306</v>
      </c>
    </row>
    <row r="244" spans="1:2" x14ac:dyDescent="0.35">
      <c r="A244" s="70">
        <f t="shared" si="11"/>
        <v>227</v>
      </c>
      <c r="B244" s="170">
        <v>4815620.6810465306</v>
      </c>
    </row>
    <row r="245" spans="1:2" x14ac:dyDescent="0.35">
      <c r="A245" s="70">
        <f t="shared" si="11"/>
        <v>228</v>
      </c>
      <c r="B245" s="170">
        <v>4815620.6810465306</v>
      </c>
    </row>
    <row r="246" spans="1:2" x14ac:dyDescent="0.35">
      <c r="A246" s="70">
        <f t="shared" si="11"/>
        <v>229</v>
      </c>
      <c r="B246" s="170">
        <v>4815620.6810465306</v>
      </c>
    </row>
    <row r="247" spans="1:2" x14ac:dyDescent="0.35">
      <c r="A247" s="70">
        <f t="shared" si="11"/>
        <v>230</v>
      </c>
      <c r="B247" s="170">
        <v>4815620.6810465306</v>
      </c>
    </row>
    <row r="248" spans="1:2" x14ac:dyDescent="0.35">
      <c r="A248" s="70">
        <f t="shared" si="11"/>
        <v>231</v>
      </c>
      <c r="B248" s="170">
        <v>4815620.6810465306</v>
      </c>
    </row>
    <row r="249" spans="1:2" x14ac:dyDescent="0.35">
      <c r="A249" s="70">
        <f t="shared" si="11"/>
        <v>232</v>
      </c>
      <c r="B249" s="170">
        <v>4815620.6810465306</v>
      </c>
    </row>
    <row r="250" spans="1:2" x14ac:dyDescent="0.35">
      <c r="A250" s="70">
        <f t="shared" si="11"/>
        <v>233</v>
      </c>
      <c r="B250" s="170">
        <v>4815620.6810465306</v>
      </c>
    </row>
    <row r="251" spans="1:2" x14ac:dyDescent="0.35">
      <c r="A251" s="70">
        <f t="shared" si="11"/>
        <v>234</v>
      </c>
      <c r="B251" s="170">
        <v>4815620.6810465306</v>
      </c>
    </row>
    <row r="252" spans="1:2" x14ac:dyDescent="0.35">
      <c r="A252" s="70">
        <f t="shared" si="11"/>
        <v>235</v>
      </c>
      <c r="B252" s="170">
        <v>4815620.6810465306</v>
      </c>
    </row>
    <row r="253" spans="1:2" x14ac:dyDescent="0.35">
      <c r="A253" s="70">
        <f t="shared" si="11"/>
        <v>236</v>
      </c>
      <c r="B253" s="170">
        <v>4815620.6810465306</v>
      </c>
    </row>
    <row r="254" spans="1:2" x14ac:dyDescent="0.35">
      <c r="A254" s="70">
        <f t="shared" si="11"/>
        <v>237</v>
      </c>
      <c r="B254" s="170">
        <v>4815620.6810465306</v>
      </c>
    </row>
    <row r="255" spans="1:2" x14ac:dyDescent="0.35">
      <c r="A255" s="70">
        <f t="shared" si="11"/>
        <v>238</v>
      </c>
      <c r="B255" s="170">
        <v>4815620.6810465306</v>
      </c>
    </row>
    <row r="256" spans="1:2" x14ac:dyDescent="0.35">
      <c r="A256" s="70">
        <f t="shared" si="11"/>
        <v>239</v>
      </c>
      <c r="B256" s="170">
        <v>4815620.6810465306</v>
      </c>
    </row>
    <row r="257" spans="1:2" x14ac:dyDescent="0.35">
      <c r="A257" s="70">
        <f t="shared" si="11"/>
        <v>240</v>
      </c>
      <c r="B257" s="170">
        <v>4815620.6810465306</v>
      </c>
    </row>
    <row r="258" spans="1:2" x14ac:dyDescent="0.35">
      <c r="A258" s="70">
        <f t="shared" si="11"/>
        <v>241</v>
      </c>
      <c r="B258" s="170">
        <v>4815620.6810465306</v>
      </c>
    </row>
    <row r="259" spans="1:2" x14ac:dyDescent="0.35">
      <c r="A259" s="70">
        <f t="shared" si="11"/>
        <v>242</v>
      </c>
      <c r="B259" s="170">
        <v>4815620.6810465306</v>
      </c>
    </row>
    <row r="260" spans="1:2" x14ac:dyDescent="0.35">
      <c r="A260" s="70">
        <f t="shared" si="11"/>
        <v>243</v>
      </c>
      <c r="B260" s="170">
        <v>4815620.6810465306</v>
      </c>
    </row>
    <row r="261" spans="1:2" x14ac:dyDescent="0.35">
      <c r="A261" s="70">
        <f t="shared" si="11"/>
        <v>244</v>
      </c>
      <c r="B261" s="170">
        <v>4815620.6810465306</v>
      </c>
    </row>
    <row r="262" spans="1:2" x14ac:dyDescent="0.35">
      <c r="A262" s="70">
        <f t="shared" si="11"/>
        <v>245</v>
      </c>
      <c r="B262" s="170">
        <v>4815620.6810465306</v>
      </c>
    </row>
    <row r="263" spans="1:2" x14ac:dyDescent="0.35">
      <c r="A263" s="70">
        <f t="shared" si="11"/>
        <v>246</v>
      </c>
      <c r="B263" s="170">
        <v>4815620.6810465306</v>
      </c>
    </row>
    <row r="264" spans="1:2" x14ac:dyDescent="0.35">
      <c r="A264" s="70">
        <f t="shared" si="11"/>
        <v>247</v>
      </c>
      <c r="B264" s="170">
        <v>4815620.6810465306</v>
      </c>
    </row>
    <row r="265" spans="1:2" x14ac:dyDescent="0.35">
      <c r="A265" s="70">
        <f t="shared" si="11"/>
        <v>248</v>
      </c>
      <c r="B265" s="170">
        <v>4815620.6810465306</v>
      </c>
    </row>
    <row r="266" spans="1:2" x14ac:dyDescent="0.35">
      <c r="A266" s="70">
        <f t="shared" si="11"/>
        <v>249</v>
      </c>
      <c r="B266" s="170">
        <v>4815620.6810465306</v>
      </c>
    </row>
    <row r="267" spans="1:2" x14ac:dyDescent="0.35">
      <c r="A267" s="70">
        <f t="shared" si="11"/>
        <v>250</v>
      </c>
      <c r="B267" s="170">
        <v>4815620.6810465306</v>
      </c>
    </row>
    <row r="268" spans="1:2" x14ac:dyDescent="0.35">
      <c r="A268" s="70">
        <f t="shared" si="11"/>
        <v>251</v>
      </c>
      <c r="B268" s="170">
        <v>4815620.6810465306</v>
      </c>
    </row>
    <row r="269" spans="1:2" x14ac:dyDescent="0.35">
      <c r="A269" s="70">
        <f t="shared" si="11"/>
        <v>252</v>
      </c>
      <c r="B269" s="170">
        <v>4815620.6810465306</v>
      </c>
    </row>
    <row r="270" spans="1:2" x14ac:dyDescent="0.35">
      <c r="A270" s="70">
        <f t="shared" si="11"/>
        <v>253</v>
      </c>
      <c r="B270" s="170">
        <v>4815620.6810465306</v>
      </c>
    </row>
    <row r="271" spans="1:2" x14ac:dyDescent="0.35">
      <c r="A271" s="70">
        <f t="shared" si="11"/>
        <v>254</v>
      </c>
      <c r="B271" s="170">
        <v>4815620.6810465306</v>
      </c>
    </row>
    <row r="272" spans="1:2" x14ac:dyDescent="0.35">
      <c r="A272" s="70">
        <f t="shared" si="11"/>
        <v>255</v>
      </c>
      <c r="B272" s="170">
        <v>4815620.6810465306</v>
      </c>
    </row>
    <row r="273" spans="1:2" x14ac:dyDescent="0.35">
      <c r="A273" s="70">
        <f t="shared" si="11"/>
        <v>256</v>
      </c>
      <c r="B273" s="170">
        <v>4815620.6810465306</v>
      </c>
    </row>
    <row r="274" spans="1:2" x14ac:dyDescent="0.35">
      <c r="A274" s="70">
        <f t="shared" si="11"/>
        <v>257</v>
      </c>
      <c r="B274" s="170">
        <v>4815620.6810465306</v>
      </c>
    </row>
    <row r="275" spans="1:2" x14ac:dyDescent="0.35">
      <c r="A275" s="70">
        <f t="shared" si="11"/>
        <v>258</v>
      </c>
      <c r="B275" s="170">
        <v>4815620.6810465306</v>
      </c>
    </row>
    <row r="276" spans="1:2" x14ac:dyDescent="0.35">
      <c r="A276" s="70">
        <f t="shared" ref="A276:A339" si="12">A275+1</f>
        <v>259</v>
      </c>
      <c r="B276" s="170">
        <v>4815620.6810465306</v>
      </c>
    </row>
    <row r="277" spans="1:2" x14ac:dyDescent="0.35">
      <c r="A277" s="70">
        <f t="shared" si="12"/>
        <v>260</v>
      </c>
      <c r="B277" s="170">
        <v>4815620.6810465306</v>
      </c>
    </row>
    <row r="278" spans="1:2" x14ac:dyDescent="0.35">
      <c r="A278" s="70">
        <f t="shared" si="12"/>
        <v>261</v>
      </c>
      <c r="B278" s="170">
        <v>4815620.6810465306</v>
      </c>
    </row>
    <row r="279" spans="1:2" x14ac:dyDescent="0.35">
      <c r="A279" s="70">
        <f t="shared" si="12"/>
        <v>262</v>
      </c>
      <c r="B279" s="170">
        <v>4815620.6810465306</v>
      </c>
    </row>
    <row r="280" spans="1:2" x14ac:dyDescent="0.35">
      <c r="A280" s="70">
        <f t="shared" si="12"/>
        <v>263</v>
      </c>
      <c r="B280" s="170">
        <v>4815620.6810465306</v>
      </c>
    </row>
    <row r="281" spans="1:2" x14ac:dyDescent="0.35">
      <c r="A281" s="70">
        <f t="shared" si="12"/>
        <v>264</v>
      </c>
      <c r="B281" s="170">
        <v>4815620.6810465306</v>
      </c>
    </row>
    <row r="282" spans="1:2" x14ac:dyDescent="0.35">
      <c r="A282" s="70">
        <f t="shared" si="12"/>
        <v>265</v>
      </c>
      <c r="B282" s="170">
        <v>4815620.6810465306</v>
      </c>
    </row>
    <row r="283" spans="1:2" x14ac:dyDescent="0.35">
      <c r="A283" s="70">
        <f t="shared" si="12"/>
        <v>266</v>
      </c>
      <c r="B283" s="170">
        <v>4815620.6810465306</v>
      </c>
    </row>
    <row r="284" spans="1:2" x14ac:dyDescent="0.35">
      <c r="A284" s="70">
        <f t="shared" si="12"/>
        <v>267</v>
      </c>
      <c r="B284" s="170">
        <v>4815620.6810465306</v>
      </c>
    </row>
    <row r="285" spans="1:2" x14ac:dyDescent="0.35">
      <c r="A285" s="70">
        <f t="shared" si="12"/>
        <v>268</v>
      </c>
      <c r="B285" s="170">
        <v>4815620.6810465306</v>
      </c>
    </row>
    <row r="286" spans="1:2" x14ac:dyDescent="0.35">
      <c r="A286" s="70">
        <f t="shared" si="12"/>
        <v>269</v>
      </c>
      <c r="B286" s="170">
        <v>4815620.6810465306</v>
      </c>
    </row>
    <row r="287" spans="1:2" x14ac:dyDescent="0.35">
      <c r="A287" s="70">
        <f t="shared" si="12"/>
        <v>270</v>
      </c>
      <c r="B287" s="170">
        <v>4815620.6810465306</v>
      </c>
    </row>
    <row r="288" spans="1:2" x14ac:dyDescent="0.35">
      <c r="A288" s="70">
        <f t="shared" si="12"/>
        <v>271</v>
      </c>
      <c r="B288" s="170">
        <v>4815620.6810465306</v>
      </c>
    </row>
    <row r="289" spans="1:2" x14ac:dyDescent="0.35">
      <c r="A289" s="70">
        <f t="shared" si="12"/>
        <v>272</v>
      </c>
      <c r="B289" s="170">
        <v>4815620.6810465306</v>
      </c>
    </row>
    <row r="290" spans="1:2" x14ac:dyDescent="0.35">
      <c r="A290" s="70">
        <f t="shared" si="12"/>
        <v>273</v>
      </c>
      <c r="B290" s="170">
        <v>4815620.6810465306</v>
      </c>
    </row>
    <row r="291" spans="1:2" x14ac:dyDescent="0.35">
      <c r="A291" s="70">
        <f t="shared" si="12"/>
        <v>274</v>
      </c>
      <c r="B291" s="170">
        <v>4815620.6810465306</v>
      </c>
    </row>
    <row r="292" spans="1:2" x14ac:dyDescent="0.35">
      <c r="A292" s="70">
        <f t="shared" si="12"/>
        <v>275</v>
      </c>
      <c r="B292" s="170">
        <v>4815620.6810465306</v>
      </c>
    </row>
    <row r="293" spans="1:2" x14ac:dyDescent="0.35">
      <c r="A293" s="70">
        <f t="shared" si="12"/>
        <v>276</v>
      </c>
      <c r="B293" s="170">
        <v>4815620.6810465306</v>
      </c>
    </row>
    <row r="294" spans="1:2" x14ac:dyDescent="0.35">
      <c r="A294" s="70">
        <f t="shared" si="12"/>
        <v>277</v>
      </c>
      <c r="B294" s="170">
        <v>4815620.6810465306</v>
      </c>
    </row>
    <row r="295" spans="1:2" x14ac:dyDescent="0.35">
      <c r="A295" s="70">
        <f t="shared" si="12"/>
        <v>278</v>
      </c>
      <c r="B295" s="170">
        <v>4815620.6810465306</v>
      </c>
    </row>
    <row r="296" spans="1:2" x14ac:dyDescent="0.35">
      <c r="A296" s="70">
        <f t="shared" si="12"/>
        <v>279</v>
      </c>
      <c r="B296" s="170">
        <v>4815620.6810465306</v>
      </c>
    </row>
    <row r="297" spans="1:2" x14ac:dyDescent="0.35">
      <c r="A297" s="70">
        <f t="shared" si="12"/>
        <v>280</v>
      </c>
      <c r="B297" s="170">
        <v>4815620.6810465306</v>
      </c>
    </row>
    <row r="298" spans="1:2" x14ac:dyDescent="0.35">
      <c r="A298" s="70">
        <f t="shared" si="12"/>
        <v>281</v>
      </c>
      <c r="B298" s="170">
        <v>4815620.6810465306</v>
      </c>
    </row>
    <row r="299" spans="1:2" x14ac:dyDescent="0.35">
      <c r="A299" s="70">
        <f t="shared" si="12"/>
        <v>282</v>
      </c>
      <c r="B299" s="170">
        <v>4815620.6810465306</v>
      </c>
    </row>
    <row r="300" spans="1:2" x14ac:dyDescent="0.35">
      <c r="A300" s="70">
        <f t="shared" si="12"/>
        <v>283</v>
      </c>
      <c r="B300" s="170">
        <v>4815620.6810465306</v>
      </c>
    </row>
    <row r="301" spans="1:2" x14ac:dyDescent="0.35">
      <c r="A301" s="70">
        <f t="shared" si="12"/>
        <v>284</v>
      </c>
      <c r="B301" s="170">
        <v>4815620.6810465306</v>
      </c>
    </row>
    <row r="302" spans="1:2" x14ac:dyDescent="0.35">
      <c r="A302" s="70">
        <f t="shared" si="12"/>
        <v>285</v>
      </c>
      <c r="B302" s="170">
        <v>4815620.6810465306</v>
      </c>
    </row>
    <row r="303" spans="1:2" x14ac:dyDescent="0.35">
      <c r="A303" s="70">
        <f t="shared" si="12"/>
        <v>286</v>
      </c>
      <c r="B303" s="170">
        <v>4815620.6810465306</v>
      </c>
    </row>
    <row r="304" spans="1:2" x14ac:dyDescent="0.35">
      <c r="A304" s="70">
        <f t="shared" si="12"/>
        <v>287</v>
      </c>
      <c r="B304" s="170">
        <v>4815620.6810465306</v>
      </c>
    </row>
    <row r="305" spans="1:2" x14ac:dyDescent="0.35">
      <c r="A305" s="70">
        <f t="shared" si="12"/>
        <v>288</v>
      </c>
      <c r="B305" s="170">
        <v>4815620.6810465306</v>
      </c>
    </row>
    <row r="306" spans="1:2" x14ac:dyDescent="0.35">
      <c r="A306" s="70">
        <f t="shared" si="12"/>
        <v>289</v>
      </c>
      <c r="B306" s="170">
        <v>4815620.6810465306</v>
      </c>
    </row>
    <row r="307" spans="1:2" x14ac:dyDescent="0.35">
      <c r="A307" s="70">
        <f t="shared" si="12"/>
        <v>290</v>
      </c>
      <c r="B307" s="170">
        <v>4815620.6810465306</v>
      </c>
    </row>
    <row r="308" spans="1:2" x14ac:dyDescent="0.35">
      <c r="A308" s="70">
        <f t="shared" si="12"/>
        <v>291</v>
      </c>
      <c r="B308" s="170">
        <v>4815620.6810465306</v>
      </c>
    </row>
    <row r="309" spans="1:2" x14ac:dyDescent="0.35">
      <c r="A309" s="70">
        <f t="shared" si="12"/>
        <v>292</v>
      </c>
      <c r="B309" s="170">
        <v>4815620.6810465306</v>
      </c>
    </row>
    <row r="310" spans="1:2" x14ac:dyDescent="0.35">
      <c r="A310" s="70">
        <f t="shared" si="12"/>
        <v>293</v>
      </c>
      <c r="B310" s="170">
        <v>4815620.6810465306</v>
      </c>
    </row>
    <row r="311" spans="1:2" x14ac:dyDescent="0.35">
      <c r="A311" s="70">
        <f t="shared" si="12"/>
        <v>294</v>
      </c>
      <c r="B311" s="170">
        <v>4815620.6810465306</v>
      </c>
    </row>
    <row r="312" spans="1:2" x14ac:dyDescent="0.35">
      <c r="A312" s="70">
        <f t="shared" si="12"/>
        <v>295</v>
      </c>
      <c r="B312" s="170">
        <v>4815620.6810465306</v>
      </c>
    </row>
    <row r="313" spans="1:2" x14ac:dyDescent="0.35">
      <c r="A313" s="70">
        <f t="shared" si="12"/>
        <v>296</v>
      </c>
      <c r="B313" s="170">
        <v>4815620.6810465306</v>
      </c>
    </row>
    <row r="314" spans="1:2" x14ac:dyDescent="0.35">
      <c r="A314" s="70">
        <f t="shared" si="12"/>
        <v>297</v>
      </c>
      <c r="B314" s="170">
        <v>4815620.6810465306</v>
      </c>
    </row>
    <row r="315" spans="1:2" x14ac:dyDescent="0.35">
      <c r="A315" s="70">
        <f t="shared" si="12"/>
        <v>298</v>
      </c>
      <c r="B315" s="170">
        <v>4815620.6810465306</v>
      </c>
    </row>
    <row r="316" spans="1:2" x14ac:dyDescent="0.35">
      <c r="A316" s="70">
        <f t="shared" si="12"/>
        <v>299</v>
      </c>
      <c r="B316" s="170">
        <v>4815620.6810465306</v>
      </c>
    </row>
    <row r="317" spans="1:2" x14ac:dyDescent="0.35">
      <c r="A317" s="70">
        <f t="shared" si="12"/>
        <v>300</v>
      </c>
      <c r="B317" s="170">
        <v>4815620.6810465306</v>
      </c>
    </row>
    <row r="318" spans="1:2" x14ac:dyDescent="0.35">
      <c r="A318" s="70">
        <f t="shared" si="12"/>
        <v>301</v>
      </c>
      <c r="B318" s="170">
        <v>4815620.6810465306</v>
      </c>
    </row>
    <row r="319" spans="1:2" x14ac:dyDescent="0.35">
      <c r="A319" s="70">
        <f t="shared" si="12"/>
        <v>302</v>
      </c>
      <c r="B319" s="170">
        <v>4815620.6810465306</v>
      </c>
    </row>
    <row r="320" spans="1:2" x14ac:dyDescent="0.35">
      <c r="A320" s="70">
        <f t="shared" si="12"/>
        <v>303</v>
      </c>
      <c r="B320" s="170">
        <v>4815620.6810465306</v>
      </c>
    </row>
    <row r="321" spans="1:2" x14ac:dyDescent="0.35">
      <c r="A321" s="70">
        <f t="shared" si="12"/>
        <v>304</v>
      </c>
      <c r="B321" s="170">
        <v>4815620.6810465306</v>
      </c>
    </row>
    <row r="322" spans="1:2" x14ac:dyDescent="0.35">
      <c r="A322" s="70">
        <f t="shared" si="12"/>
        <v>305</v>
      </c>
      <c r="B322" s="170">
        <v>4815620.6810465306</v>
      </c>
    </row>
    <row r="323" spans="1:2" x14ac:dyDescent="0.35">
      <c r="A323" s="70">
        <f t="shared" si="12"/>
        <v>306</v>
      </c>
      <c r="B323" s="170">
        <v>4815620.6810465306</v>
      </c>
    </row>
    <row r="324" spans="1:2" x14ac:dyDescent="0.35">
      <c r="A324" s="70">
        <f t="shared" si="12"/>
        <v>307</v>
      </c>
      <c r="B324" s="170">
        <v>4815620.6810465306</v>
      </c>
    </row>
    <row r="325" spans="1:2" x14ac:dyDescent="0.35">
      <c r="A325" s="70">
        <f t="shared" si="12"/>
        <v>308</v>
      </c>
      <c r="B325" s="170">
        <v>4815620.6810465306</v>
      </c>
    </row>
    <row r="326" spans="1:2" x14ac:dyDescent="0.35">
      <c r="A326" s="70">
        <f t="shared" si="12"/>
        <v>309</v>
      </c>
      <c r="B326" s="170">
        <v>4815620.6810465306</v>
      </c>
    </row>
    <row r="327" spans="1:2" x14ac:dyDescent="0.35">
      <c r="A327" s="70">
        <f t="shared" si="12"/>
        <v>310</v>
      </c>
      <c r="B327" s="170">
        <v>4815620.6810465306</v>
      </c>
    </row>
    <row r="328" spans="1:2" x14ac:dyDescent="0.35">
      <c r="A328" s="70">
        <f t="shared" si="12"/>
        <v>311</v>
      </c>
      <c r="B328" s="170">
        <v>4815620.6810465306</v>
      </c>
    </row>
    <row r="329" spans="1:2" x14ac:dyDescent="0.35">
      <c r="A329" s="70">
        <f t="shared" si="12"/>
        <v>312</v>
      </c>
      <c r="B329" s="170">
        <v>4815620.6810465306</v>
      </c>
    </row>
    <row r="330" spans="1:2" x14ac:dyDescent="0.35">
      <c r="A330" s="70">
        <f t="shared" si="12"/>
        <v>313</v>
      </c>
      <c r="B330" s="170">
        <v>4815620.6810465306</v>
      </c>
    </row>
    <row r="331" spans="1:2" x14ac:dyDescent="0.35">
      <c r="A331" s="70">
        <f t="shared" si="12"/>
        <v>314</v>
      </c>
      <c r="B331" s="170">
        <v>4815620.6810465306</v>
      </c>
    </row>
    <row r="332" spans="1:2" x14ac:dyDescent="0.35">
      <c r="A332" s="70">
        <f t="shared" si="12"/>
        <v>315</v>
      </c>
      <c r="B332" s="170">
        <v>4815620.6810465306</v>
      </c>
    </row>
    <row r="333" spans="1:2" x14ac:dyDescent="0.35">
      <c r="A333" s="70">
        <f t="shared" si="12"/>
        <v>316</v>
      </c>
      <c r="B333" s="170">
        <v>4815620.6810465306</v>
      </c>
    </row>
    <row r="334" spans="1:2" x14ac:dyDescent="0.35">
      <c r="A334" s="70">
        <f t="shared" si="12"/>
        <v>317</v>
      </c>
      <c r="B334" s="170">
        <v>4815620.6810465306</v>
      </c>
    </row>
    <row r="335" spans="1:2" x14ac:dyDescent="0.35">
      <c r="A335" s="70">
        <f t="shared" si="12"/>
        <v>318</v>
      </c>
      <c r="B335" s="170">
        <v>4815620.6810465306</v>
      </c>
    </row>
    <row r="336" spans="1:2" x14ac:dyDescent="0.35">
      <c r="A336" s="70">
        <f t="shared" si="12"/>
        <v>319</v>
      </c>
      <c r="B336" s="170">
        <v>4815620.6810465306</v>
      </c>
    </row>
    <row r="337" spans="1:2" x14ac:dyDescent="0.35">
      <c r="A337" s="70">
        <f t="shared" si="12"/>
        <v>320</v>
      </c>
      <c r="B337" s="170">
        <v>4815620.6810465306</v>
      </c>
    </row>
    <row r="338" spans="1:2" x14ac:dyDescent="0.35">
      <c r="A338" s="70">
        <f t="shared" si="12"/>
        <v>321</v>
      </c>
      <c r="B338" s="170">
        <v>4815620.6810465306</v>
      </c>
    </row>
    <row r="339" spans="1:2" x14ac:dyDescent="0.35">
      <c r="A339" s="70">
        <f t="shared" si="12"/>
        <v>322</v>
      </c>
      <c r="B339" s="170">
        <v>4815620.6810465306</v>
      </c>
    </row>
    <row r="340" spans="1:2" x14ac:dyDescent="0.35">
      <c r="A340" s="70">
        <f t="shared" ref="A340:A403" si="13">A339+1</f>
        <v>323</v>
      </c>
      <c r="B340" s="170">
        <v>4815620.6810465306</v>
      </c>
    </row>
    <row r="341" spans="1:2" x14ac:dyDescent="0.35">
      <c r="A341" s="70">
        <f t="shared" si="13"/>
        <v>324</v>
      </c>
      <c r="B341" s="170">
        <v>4815620.6810465306</v>
      </c>
    </row>
    <row r="342" spans="1:2" x14ac:dyDescent="0.35">
      <c r="A342" s="70">
        <f t="shared" si="13"/>
        <v>325</v>
      </c>
      <c r="B342" s="170">
        <v>4815620.6810465306</v>
      </c>
    </row>
    <row r="343" spans="1:2" x14ac:dyDescent="0.35">
      <c r="A343" s="70">
        <f t="shared" si="13"/>
        <v>326</v>
      </c>
      <c r="B343" s="170">
        <v>4815620.6810465306</v>
      </c>
    </row>
    <row r="344" spans="1:2" x14ac:dyDescent="0.35">
      <c r="A344" s="70">
        <f t="shared" si="13"/>
        <v>327</v>
      </c>
      <c r="B344" s="170">
        <v>4815620.6810465306</v>
      </c>
    </row>
    <row r="345" spans="1:2" x14ac:dyDescent="0.35">
      <c r="A345" s="70">
        <f t="shared" si="13"/>
        <v>328</v>
      </c>
      <c r="B345" s="170">
        <v>4815620.6810465306</v>
      </c>
    </row>
    <row r="346" spans="1:2" x14ac:dyDescent="0.35">
      <c r="A346" s="70">
        <f t="shared" si="13"/>
        <v>329</v>
      </c>
      <c r="B346" s="170">
        <v>4815620.6810465306</v>
      </c>
    </row>
    <row r="347" spans="1:2" x14ac:dyDescent="0.35">
      <c r="A347" s="70">
        <f t="shared" si="13"/>
        <v>330</v>
      </c>
      <c r="B347" s="170">
        <v>4815620.6810465306</v>
      </c>
    </row>
    <row r="348" spans="1:2" x14ac:dyDescent="0.35">
      <c r="A348" s="70">
        <f t="shared" si="13"/>
        <v>331</v>
      </c>
      <c r="B348" s="170">
        <v>4815620.6810465306</v>
      </c>
    </row>
    <row r="349" spans="1:2" x14ac:dyDescent="0.35">
      <c r="A349" s="70">
        <f t="shared" si="13"/>
        <v>332</v>
      </c>
      <c r="B349" s="170">
        <v>4815620.6810465306</v>
      </c>
    </row>
    <row r="350" spans="1:2" x14ac:dyDescent="0.35">
      <c r="A350" s="70">
        <f t="shared" si="13"/>
        <v>333</v>
      </c>
      <c r="B350" s="170">
        <v>4815620.6810465306</v>
      </c>
    </row>
    <row r="351" spans="1:2" x14ac:dyDescent="0.35">
      <c r="A351" s="70">
        <f t="shared" si="13"/>
        <v>334</v>
      </c>
      <c r="B351" s="170">
        <v>4815620.6810465306</v>
      </c>
    </row>
    <row r="352" spans="1:2" x14ac:dyDescent="0.35">
      <c r="A352" s="70">
        <f t="shared" si="13"/>
        <v>335</v>
      </c>
      <c r="B352" s="170">
        <v>4815620.6810465306</v>
      </c>
    </row>
    <row r="353" spans="1:2" x14ac:dyDescent="0.35">
      <c r="A353" s="70">
        <f t="shared" si="13"/>
        <v>336</v>
      </c>
      <c r="B353" s="170">
        <v>4815620.6810465306</v>
      </c>
    </row>
    <row r="354" spans="1:2" x14ac:dyDescent="0.35">
      <c r="A354" s="70">
        <f t="shared" si="13"/>
        <v>337</v>
      </c>
      <c r="B354" s="170">
        <v>4815620.6810465306</v>
      </c>
    </row>
    <row r="355" spans="1:2" x14ac:dyDescent="0.35">
      <c r="A355" s="70">
        <f t="shared" si="13"/>
        <v>338</v>
      </c>
      <c r="B355" s="170">
        <v>4815620.6810465306</v>
      </c>
    </row>
    <row r="356" spans="1:2" x14ac:dyDescent="0.35">
      <c r="A356" s="70">
        <f t="shared" si="13"/>
        <v>339</v>
      </c>
      <c r="B356" s="170">
        <v>4815620.6810465306</v>
      </c>
    </row>
    <row r="357" spans="1:2" x14ac:dyDescent="0.35">
      <c r="A357" s="70">
        <f t="shared" si="13"/>
        <v>340</v>
      </c>
      <c r="B357" s="170">
        <v>4815620.6810465306</v>
      </c>
    </row>
    <row r="358" spans="1:2" x14ac:dyDescent="0.35">
      <c r="A358" s="70">
        <f t="shared" si="13"/>
        <v>341</v>
      </c>
      <c r="B358" s="170">
        <v>4815620.6810465306</v>
      </c>
    </row>
    <row r="359" spans="1:2" x14ac:dyDescent="0.35">
      <c r="A359" s="70">
        <f t="shared" si="13"/>
        <v>342</v>
      </c>
      <c r="B359" s="170">
        <v>4815620.6810465306</v>
      </c>
    </row>
    <row r="360" spans="1:2" x14ac:dyDescent="0.35">
      <c r="A360" s="70">
        <f t="shared" si="13"/>
        <v>343</v>
      </c>
      <c r="B360" s="170">
        <v>4815620.6810465306</v>
      </c>
    </row>
    <row r="361" spans="1:2" x14ac:dyDescent="0.35">
      <c r="A361" s="70">
        <f t="shared" si="13"/>
        <v>344</v>
      </c>
      <c r="B361" s="170">
        <v>4815620.6810465306</v>
      </c>
    </row>
    <row r="362" spans="1:2" x14ac:dyDescent="0.35">
      <c r="A362" s="70">
        <f t="shared" si="13"/>
        <v>345</v>
      </c>
      <c r="B362" s="170">
        <v>4815620.6810465306</v>
      </c>
    </row>
    <row r="363" spans="1:2" x14ac:dyDescent="0.35">
      <c r="A363" s="70">
        <f t="shared" si="13"/>
        <v>346</v>
      </c>
      <c r="B363" s="170">
        <v>4815620.6810465306</v>
      </c>
    </row>
    <row r="364" spans="1:2" x14ac:dyDescent="0.35">
      <c r="A364" s="70">
        <f t="shared" si="13"/>
        <v>347</v>
      </c>
      <c r="B364" s="170">
        <v>4815620.6810465306</v>
      </c>
    </row>
    <row r="365" spans="1:2" x14ac:dyDescent="0.35">
      <c r="A365" s="70">
        <f t="shared" si="13"/>
        <v>348</v>
      </c>
      <c r="B365" s="170">
        <v>4815620.6810465306</v>
      </c>
    </row>
    <row r="366" spans="1:2" x14ac:dyDescent="0.35">
      <c r="A366" s="70">
        <f t="shared" si="13"/>
        <v>349</v>
      </c>
      <c r="B366" s="170">
        <v>4815620.6810465306</v>
      </c>
    </row>
    <row r="367" spans="1:2" x14ac:dyDescent="0.35">
      <c r="A367" s="70">
        <f t="shared" si="13"/>
        <v>350</v>
      </c>
      <c r="B367" s="170">
        <v>4815620.6810465306</v>
      </c>
    </row>
    <row r="368" spans="1:2" x14ac:dyDescent="0.35">
      <c r="A368" s="70">
        <f t="shared" si="13"/>
        <v>351</v>
      </c>
      <c r="B368" s="170">
        <v>4815620.6810465306</v>
      </c>
    </row>
    <row r="369" spans="1:2" x14ac:dyDescent="0.35">
      <c r="A369" s="70">
        <f t="shared" si="13"/>
        <v>352</v>
      </c>
      <c r="B369" s="170">
        <v>4815620.6810465306</v>
      </c>
    </row>
    <row r="370" spans="1:2" x14ac:dyDescent="0.35">
      <c r="A370" s="70">
        <f t="shared" si="13"/>
        <v>353</v>
      </c>
      <c r="B370" s="170">
        <v>4815620.6810465306</v>
      </c>
    </row>
    <row r="371" spans="1:2" x14ac:dyDescent="0.35">
      <c r="A371" s="70">
        <f t="shared" si="13"/>
        <v>354</v>
      </c>
      <c r="B371" s="170">
        <v>4815620.6810465306</v>
      </c>
    </row>
    <row r="372" spans="1:2" x14ac:dyDescent="0.35">
      <c r="A372" s="70">
        <f t="shared" si="13"/>
        <v>355</v>
      </c>
      <c r="B372" s="170">
        <v>4815620.6810465306</v>
      </c>
    </row>
    <row r="373" spans="1:2" x14ac:dyDescent="0.35">
      <c r="A373" s="70">
        <f t="shared" si="13"/>
        <v>356</v>
      </c>
      <c r="B373" s="170">
        <v>4815620.6810465306</v>
      </c>
    </row>
    <row r="374" spans="1:2" x14ac:dyDescent="0.35">
      <c r="A374" s="70">
        <f t="shared" si="13"/>
        <v>357</v>
      </c>
      <c r="B374" s="170">
        <v>4815620.6810465306</v>
      </c>
    </row>
    <row r="375" spans="1:2" x14ac:dyDescent="0.35">
      <c r="A375" s="70">
        <f t="shared" si="13"/>
        <v>358</v>
      </c>
      <c r="B375" s="170">
        <v>4815620.6810465306</v>
      </c>
    </row>
    <row r="376" spans="1:2" x14ac:dyDescent="0.35">
      <c r="A376" s="70">
        <f t="shared" si="13"/>
        <v>359</v>
      </c>
      <c r="B376" s="170">
        <v>4815620.6810465306</v>
      </c>
    </row>
    <row r="377" spans="1:2" x14ac:dyDescent="0.35">
      <c r="A377" s="70">
        <f t="shared" si="13"/>
        <v>360</v>
      </c>
      <c r="B377" s="170">
        <v>4815620.6810465306</v>
      </c>
    </row>
    <row r="378" spans="1:2" x14ac:dyDescent="0.35">
      <c r="A378" s="70">
        <f t="shared" si="13"/>
        <v>361</v>
      </c>
      <c r="B378" s="170">
        <v>4815620.6810465306</v>
      </c>
    </row>
    <row r="379" spans="1:2" x14ac:dyDescent="0.35">
      <c r="A379" s="70">
        <f t="shared" si="13"/>
        <v>362</v>
      </c>
      <c r="B379" s="170">
        <v>4815620.6810465306</v>
      </c>
    </row>
    <row r="380" spans="1:2" x14ac:dyDescent="0.35">
      <c r="A380" s="70">
        <f t="shared" si="13"/>
        <v>363</v>
      </c>
      <c r="B380" s="170">
        <v>4815620.6810465306</v>
      </c>
    </row>
    <row r="381" spans="1:2" x14ac:dyDescent="0.35">
      <c r="A381" s="70">
        <f t="shared" si="13"/>
        <v>364</v>
      </c>
      <c r="B381" s="170">
        <v>4815620.6810465306</v>
      </c>
    </row>
    <row r="382" spans="1:2" x14ac:dyDescent="0.35">
      <c r="A382" s="70">
        <f t="shared" si="13"/>
        <v>365</v>
      </c>
      <c r="B382" s="170">
        <v>4815620.6810465306</v>
      </c>
    </row>
    <row r="383" spans="1:2" x14ac:dyDescent="0.35">
      <c r="A383" s="70">
        <f t="shared" si="13"/>
        <v>366</v>
      </c>
      <c r="B383" s="170">
        <v>4815620.6810465306</v>
      </c>
    </row>
    <row r="384" spans="1:2" x14ac:dyDescent="0.35">
      <c r="A384" s="70">
        <f t="shared" si="13"/>
        <v>367</v>
      </c>
      <c r="B384" s="170">
        <v>4815620.6810465306</v>
      </c>
    </row>
    <row r="385" spans="1:2" x14ac:dyDescent="0.35">
      <c r="A385" s="70">
        <f t="shared" si="13"/>
        <v>368</v>
      </c>
      <c r="B385" s="170">
        <v>4815620.6810465306</v>
      </c>
    </row>
    <row r="386" spans="1:2" x14ac:dyDescent="0.35">
      <c r="A386" s="70">
        <f t="shared" si="13"/>
        <v>369</v>
      </c>
      <c r="B386" s="170">
        <v>4815620.6810465306</v>
      </c>
    </row>
    <row r="387" spans="1:2" x14ac:dyDescent="0.35">
      <c r="A387" s="70">
        <f t="shared" si="13"/>
        <v>370</v>
      </c>
      <c r="B387" s="170">
        <v>4815620.6810465306</v>
      </c>
    </row>
    <row r="388" spans="1:2" x14ac:dyDescent="0.35">
      <c r="A388" s="70">
        <f t="shared" si="13"/>
        <v>371</v>
      </c>
      <c r="B388" s="170">
        <v>4815620.6810465306</v>
      </c>
    </row>
    <row r="389" spans="1:2" x14ac:dyDescent="0.35">
      <c r="A389" s="70">
        <f t="shared" si="13"/>
        <v>372</v>
      </c>
      <c r="B389" s="170">
        <v>4815620.6810465306</v>
      </c>
    </row>
    <row r="390" spans="1:2" x14ac:dyDescent="0.35">
      <c r="A390" s="70">
        <f t="shared" si="13"/>
        <v>373</v>
      </c>
      <c r="B390" s="170">
        <v>4815620.6810465306</v>
      </c>
    </row>
    <row r="391" spans="1:2" x14ac:dyDescent="0.35">
      <c r="A391" s="70">
        <f t="shared" si="13"/>
        <v>374</v>
      </c>
      <c r="B391" s="170">
        <v>4815620.6810465306</v>
      </c>
    </row>
    <row r="392" spans="1:2" x14ac:dyDescent="0.35">
      <c r="A392" s="70">
        <f t="shared" si="13"/>
        <v>375</v>
      </c>
      <c r="B392" s="170">
        <v>4815620.6810465306</v>
      </c>
    </row>
    <row r="393" spans="1:2" x14ac:dyDescent="0.35">
      <c r="A393" s="70">
        <f t="shared" si="13"/>
        <v>376</v>
      </c>
      <c r="B393" s="170">
        <v>4815620.6810465306</v>
      </c>
    </row>
    <row r="394" spans="1:2" x14ac:dyDescent="0.35">
      <c r="A394" s="70">
        <f t="shared" si="13"/>
        <v>377</v>
      </c>
      <c r="B394" s="170">
        <v>4815620.6810465306</v>
      </c>
    </row>
    <row r="395" spans="1:2" x14ac:dyDescent="0.35">
      <c r="A395" s="70">
        <f t="shared" si="13"/>
        <v>378</v>
      </c>
      <c r="B395" s="170">
        <v>4815620.6810465306</v>
      </c>
    </row>
    <row r="396" spans="1:2" x14ac:dyDescent="0.35">
      <c r="A396" s="70">
        <f t="shared" si="13"/>
        <v>379</v>
      </c>
      <c r="B396" s="170">
        <v>4815620.6810465306</v>
      </c>
    </row>
    <row r="397" spans="1:2" x14ac:dyDescent="0.35">
      <c r="A397" s="70">
        <f t="shared" si="13"/>
        <v>380</v>
      </c>
      <c r="B397" s="170">
        <v>4815620.6810465306</v>
      </c>
    </row>
    <row r="398" spans="1:2" x14ac:dyDescent="0.35">
      <c r="A398" s="70">
        <f t="shared" si="13"/>
        <v>381</v>
      </c>
      <c r="B398" s="170">
        <v>4815620.6810465306</v>
      </c>
    </row>
    <row r="399" spans="1:2" x14ac:dyDescent="0.35">
      <c r="A399" s="70">
        <f t="shared" si="13"/>
        <v>382</v>
      </c>
      <c r="B399" s="170">
        <v>4815620.6810465306</v>
      </c>
    </row>
    <row r="400" spans="1:2" x14ac:dyDescent="0.35">
      <c r="A400" s="70">
        <f t="shared" si="13"/>
        <v>383</v>
      </c>
      <c r="B400" s="170">
        <v>4815620.6810465306</v>
      </c>
    </row>
    <row r="401" spans="1:2" x14ac:dyDescent="0.35">
      <c r="A401" s="70">
        <f t="shared" si="13"/>
        <v>384</v>
      </c>
      <c r="B401" s="170">
        <v>4815620.6810465306</v>
      </c>
    </row>
    <row r="402" spans="1:2" x14ac:dyDescent="0.35">
      <c r="A402" s="70">
        <f t="shared" si="13"/>
        <v>385</v>
      </c>
      <c r="B402" s="170">
        <v>4815620.6810465306</v>
      </c>
    </row>
    <row r="403" spans="1:2" x14ac:dyDescent="0.35">
      <c r="A403" s="70">
        <f t="shared" si="13"/>
        <v>386</v>
      </c>
      <c r="B403" s="170">
        <v>4815620.6810465306</v>
      </c>
    </row>
    <row r="404" spans="1:2" x14ac:dyDescent="0.35">
      <c r="A404" s="70">
        <f t="shared" ref="A404:A467" si="14">A403+1</f>
        <v>387</v>
      </c>
      <c r="B404" s="170">
        <v>4815620.6810465306</v>
      </c>
    </row>
    <row r="405" spans="1:2" x14ac:dyDescent="0.35">
      <c r="A405" s="70">
        <f t="shared" si="14"/>
        <v>388</v>
      </c>
      <c r="B405" s="170">
        <v>4815620.6810465306</v>
      </c>
    </row>
    <row r="406" spans="1:2" x14ac:dyDescent="0.35">
      <c r="A406" s="70">
        <f t="shared" si="14"/>
        <v>389</v>
      </c>
      <c r="B406" s="170">
        <v>4815620.6810465306</v>
      </c>
    </row>
    <row r="407" spans="1:2" x14ac:dyDescent="0.35">
      <c r="A407" s="70">
        <f t="shared" si="14"/>
        <v>390</v>
      </c>
      <c r="B407" s="170">
        <v>4815620.6810465306</v>
      </c>
    </row>
    <row r="408" spans="1:2" x14ac:dyDescent="0.35">
      <c r="A408" s="70">
        <f t="shared" si="14"/>
        <v>391</v>
      </c>
      <c r="B408" s="170">
        <v>4815620.6810465306</v>
      </c>
    </row>
    <row r="409" spans="1:2" x14ac:dyDescent="0.35">
      <c r="A409" s="70">
        <f t="shared" si="14"/>
        <v>392</v>
      </c>
      <c r="B409" s="170">
        <v>4815620.6810465306</v>
      </c>
    </row>
    <row r="410" spans="1:2" x14ac:dyDescent="0.35">
      <c r="A410" s="70">
        <f t="shared" si="14"/>
        <v>393</v>
      </c>
      <c r="B410" s="170">
        <v>4815620.6810465306</v>
      </c>
    </row>
    <row r="411" spans="1:2" x14ac:dyDescent="0.35">
      <c r="A411" s="70">
        <f t="shared" si="14"/>
        <v>394</v>
      </c>
      <c r="B411" s="170">
        <v>4815620.6810465306</v>
      </c>
    </row>
    <row r="412" spans="1:2" x14ac:dyDescent="0.35">
      <c r="A412" s="70">
        <f t="shared" si="14"/>
        <v>395</v>
      </c>
      <c r="B412" s="170">
        <v>4815620.6810465306</v>
      </c>
    </row>
    <row r="413" spans="1:2" x14ac:dyDescent="0.35">
      <c r="A413" s="70">
        <f t="shared" si="14"/>
        <v>396</v>
      </c>
      <c r="B413" s="170">
        <v>4815620.6810465306</v>
      </c>
    </row>
    <row r="414" spans="1:2" x14ac:dyDescent="0.35">
      <c r="A414" s="70">
        <f t="shared" si="14"/>
        <v>397</v>
      </c>
      <c r="B414" s="170">
        <v>4815620.6810465306</v>
      </c>
    </row>
    <row r="415" spans="1:2" x14ac:dyDescent="0.35">
      <c r="A415" s="70">
        <f t="shared" si="14"/>
        <v>398</v>
      </c>
      <c r="B415" s="170">
        <v>4815620.6810465306</v>
      </c>
    </row>
    <row r="416" spans="1:2" x14ac:dyDescent="0.35">
      <c r="A416" s="70">
        <f t="shared" si="14"/>
        <v>399</v>
      </c>
      <c r="B416" s="170">
        <v>4815620.6810465306</v>
      </c>
    </row>
    <row r="417" spans="1:2" x14ac:dyDescent="0.35">
      <c r="A417" s="70">
        <f t="shared" si="14"/>
        <v>400</v>
      </c>
      <c r="B417" s="170">
        <v>4815620.6810465306</v>
      </c>
    </row>
    <row r="418" spans="1:2" x14ac:dyDescent="0.35">
      <c r="A418" s="70">
        <f t="shared" si="14"/>
        <v>401</v>
      </c>
      <c r="B418" s="170">
        <v>4815620.6810465306</v>
      </c>
    </row>
    <row r="419" spans="1:2" x14ac:dyDescent="0.35">
      <c r="A419" s="70">
        <f t="shared" si="14"/>
        <v>402</v>
      </c>
      <c r="B419" s="170">
        <v>4815620.6810465306</v>
      </c>
    </row>
    <row r="420" spans="1:2" x14ac:dyDescent="0.35">
      <c r="A420" s="70">
        <f t="shared" si="14"/>
        <v>403</v>
      </c>
      <c r="B420" s="170">
        <v>4815620.6810465306</v>
      </c>
    </row>
    <row r="421" spans="1:2" x14ac:dyDescent="0.35">
      <c r="A421" s="70">
        <f t="shared" si="14"/>
        <v>404</v>
      </c>
      <c r="B421" s="170">
        <v>4815620.6810465306</v>
      </c>
    </row>
    <row r="422" spans="1:2" x14ac:dyDescent="0.35">
      <c r="A422" s="70">
        <f t="shared" si="14"/>
        <v>405</v>
      </c>
      <c r="B422" s="170">
        <v>4815620.6810465306</v>
      </c>
    </row>
    <row r="423" spans="1:2" x14ac:dyDescent="0.35">
      <c r="A423" s="70">
        <f t="shared" si="14"/>
        <v>406</v>
      </c>
      <c r="B423" s="170">
        <v>4815620.6810465306</v>
      </c>
    </row>
    <row r="424" spans="1:2" x14ac:dyDescent="0.35">
      <c r="A424" s="70">
        <f t="shared" si="14"/>
        <v>407</v>
      </c>
      <c r="B424" s="170">
        <v>4815620.6810465306</v>
      </c>
    </row>
    <row r="425" spans="1:2" x14ac:dyDescent="0.35">
      <c r="A425" s="70">
        <f t="shared" si="14"/>
        <v>408</v>
      </c>
      <c r="B425" s="170">
        <v>4815620.6810465306</v>
      </c>
    </row>
    <row r="426" spans="1:2" x14ac:dyDescent="0.35">
      <c r="A426" s="70">
        <f t="shared" si="14"/>
        <v>409</v>
      </c>
      <c r="B426" s="170">
        <v>4815620.6810465306</v>
      </c>
    </row>
    <row r="427" spans="1:2" x14ac:dyDescent="0.35">
      <c r="A427" s="70">
        <f t="shared" si="14"/>
        <v>410</v>
      </c>
      <c r="B427" s="170">
        <v>4815620.6810465306</v>
      </c>
    </row>
    <row r="428" spans="1:2" x14ac:dyDescent="0.35">
      <c r="A428" s="70">
        <f t="shared" si="14"/>
        <v>411</v>
      </c>
      <c r="B428" s="170">
        <v>4815620.6810465306</v>
      </c>
    </row>
    <row r="429" spans="1:2" x14ac:dyDescent="0.35">
      <c r="A429" s="70">
        <f t="shared" si="14"/>
        <v>412</v>
      </c>
      <c r="B429" s="170">
        <v>4815620.6810465306</v>
      </c>
    </row>
    <row r="430" spans="1:2" x14ac:dyDescent="0.35">
      <c r="A430" s="70">
        <f t="shared" si="14"/>
        <v>413</v>
      </c>
      <c r="B430" s="170">
        <v>4815620.6810465306</v>
      </c>
    </row>
    <row r="431" spans="1:2" x14ac:dyDescent="0.35">
      <c r="A431" s="70">
        <f t="shared" si="14"/>
        <v>414</v>
      </c>
      <c r="B431" s="170">
        <v>4815620.6810465306</v>
      </c>
    </row>
    <row r="432" spans="1:2" x14ac:dyDescent="0.35">
      <c r="A432" s="70">
        <f t="shared" si="14"/>
        <v>415</v>
      </c>
      <c r="B432" s="170">
        <v>4815620.6810465306</v>
      </c>
    </row>
    <row r="433" spans="1:2" x14ac:dyDescent="0.35">
      <c r="A433" s="70">
        <f t="shared" si="14"/>
        <v>416</v>
      </c>
      <c r="B433" s="170">
        <v>4815620.6810465306</v>
      </c>
    </row>
    <row r="434" spans="1:2" x14ac:dyDescent="0.35">
      <c r="A434" s="70">
        <f t="shared" si="14"/>
        <v>417</v>
      </c>
      <c r="B434" s="170">
        <v>4815620.6810465306</v>
      </c>
    </row>
    <row r="435" spans="1:2" x14ac:dyDescent="0.35">
      <c r="A435" s="70">
        <f t="shared" si="14"/>
        <v>418</v>
      </c>
      <c r="B435" s="170">
        <v>4815620.6810465306</v>
      </c>
    </row>
    <row r="436" spans="1:2" x14ac:dyDescent="0.35">
      <c r="A436" s="70">
        <f t="shared" si="14"/>
        <v>419</v>
      </c>
      <c r="B436" s="170">
        <v>4815620.6810465306</v>
      </c>
    </row>
    <row r="437" spans="1:2" x14ac:dyDescent="0.35">
      <c r="A437" s="70">
        <f t="shared" si="14"/>
        <v>420</v>
      </c>
      <c r="B437" s="170">
        <v>4815620.6810465306</v>
      </c>
    </row>
    <row r="438" spans="1:2" x14ac:dyDescent="0.35">
      <c r="A438" s="70">
        <f t="shared" si="14"/>
        <v>421</v>
      </c>
      <c r="B438" s="170">
        <v>4815620.6810465306</v>
      </c>
    </row>
    <row r="439" spans="1:2" x14ac:dyDescent="0.35">
      <c r="A439" s="70">
        <f t="shared" si="14"/>
        <v>422</v>
      </c>
      <c r="B439" s="170">
        <v>4815620.6810465306</v>
      </c>
    </row>
    <row r="440" spans="1:2" x14ac:dyDescent="0.35">
      <c r="A440" s="70">
        <f t="shared" si="14"/>
        <v>423</v>
      </c>
      <c r="B440" s="170">
        <v>4815620.6810465306</v>
      </c>
    </row>
    <row r="441" spans="1:2" x14ac:dyDescent="0.35">
      <c r="A441" s="70">
        <f t="shared" si="14"/>
        <v>424</v>
      </c>
      <c r="B441" s="170">
        <v>4815620.6810465306</v>
      </c>
    </row>
    <row r="442" spans="1:2" x14ac:dyDescent="0.35">
      <c r="A442" s="70">
        <f t="shared" si="14"/>
        <v>425</v>
      </c>
      <c r="B442" s="170">
        <v>4815620.6810465306</v>
      </c>
    </row>
    <row r="443" spans="1:2" x14ac:dyDescent="0.35">
      <c r="A443" s="70">
        <f t="shared" si="14"/>
        <v>426</v>
      </c>
      <c r="B443" s="170">
        <v>4815620.6810465306</v>
      </c>
    </row>
    <row r="444" spans="1:2" x14ac:dyDescent="0.35">
      <c r="A444" s="70">
        <f t="shared" si="14"/>
        <v>427</v>
      </c>
      <c r="B444" s="170">
        <v>4815620.6810465306</v>
      </c>
    </row>
    <row r="445" spans="1:2" x14ac:dyDescent="0.35">
      <c r="A445" s="70">
        <f t="shared" si="14"/>
        <v>428</v>
      </c>
      <c r="B445" s="170">
        <v>4815620.6810465306</v>
      </c>
    </row>
    <row r="446" spans="1:2" x14ac:dyDescent="0.35">
      <c r="A446" s="70">
        <f t="shared" si="14"/>
        <v>429</v>
      </c>
      <c r="B446" s="170">
        <v>4815620.6810465306</v>
      </c>
    </row>
    <row r="447" spans="1:2" x14ac:dyDescent="0.35">
      <c r="A447" s="70">
        <f t="shared" si="14"/>
        <v>430</v>
      </c>
      <c r="B447" s="170">
        <v>4815620.6810465306</v>
      </c>
    </row>
    <row r="448" spans="1:2" x14ac:dyDescent="0.35">
      <c r="A448" s="70">
        <f t="shared" si="14"/>
        <v>431</v>
      </c>
      <c r="B448" s="170">
        <v>4815620.6810465306</v>
      </c>
    </row>
    <row r="449" spans="1:2" x14ac:dyDescent="0.35">
      <c r="A449" s="70">
        <f t="shared" si="14"/>
        <v>432</v>
      </c>
      <c r="B449" s="170">
        <v>4815620.6810465306</v>
      </c>
    </row>
    <row r="450" spans="1:2" x14ac:dyDescent="0.35">
      <c r="A450" s="70">
        <f t="shared" si="14"/>
        <v>433</v>
      </c>
      <c r="B450" s="170">
        <v>4815620.6810465306</v>
      </c>
    </row>
    <row r="451" spans="1:2" x14ac:dyDescent="0.35">
      <c r="A451" s="70">
        <f t="shared" si="14"/>
        <v>434</v>
      </c>
      <c r="B451" s="170">
        <v>4815620.6810465306</v>
      </c>
    </row>
    <row r="452" spans="1:2" x14ac:dyDescent="0.35">
      <c r="A452" s="70">
        <f t="shared" si="14"/>
        <v>435</v>
      </c>
      <c r="B452" s="170">
        <v>4815620.6810465306</v>
      </c>
    </row>
    <row r="453" spans="1:2" x14ac:dyDescent="0.35">
      <c r="A453" s="70">
        <f t="shared" si="14"/>
        <v>436</v>
      </c>
      <c r="B453" s="170">
        <v>4815620.6810465306</v>
      </c>
    </row>
    <row r="454" spans="1:2" x14ac:dyDescent="0.35">
      <c r="A454" s="70">
        <f t="shared" si="14"/>
        <v>437</v>
      </c>
      <c r="B454" s="170">
        <v>4815620.6810465306</v>
      </c>
    </row>
    <row r="455" spans="1:2" x14ac:dyDescent="0.35">
      <c r="A455" s="70">
        <f t="shared" si="14"/>
        <v>438</v>
      </c>
      <c r="B455" s="170">
        <v>4815620.6810465306</v>
      </c>
    </row>
    <row r="456" spans="1:2" x14ac:dyDescent="0.35">
      <c r="A456" s="70">
        <f t="shared" si="14"/>
        <v>439</v>
      </c>
      <c r="B456" s="170">
        <v>4815620.6810465306</v>
      </c>
    </row>
    <row r="457" spans="1:2" x14ac:dyDescent="0.35">
      <c r="A457" s="70">
        <f t="shared" si="14"/>
        <v>440</v>
      </c>
      <c r="B457" s="170">
        <v>4815620.6810465306</v>
      </c>
    </row>
    <row r="458" spans="1:2" x14ac:dyDescent="0.35">
      <c r="A458" s="70">
        <f t="shared" si="14"/>
        <v>441</v>
      </c>
      <c r="B458" s="170">
        <v>4815620.6810465306</v>
      </c>
    </row>
    <row r="459" spans="1:2" x14ac:dyDescent="0.35">
      <c r="A459" s="70">
        <f t="shared" si="14"/>
        <v>442</v>
      </c>
      <c r="B459" s="170">
        <v>4815620.6810465306</v>
      </c>
    </row>
    <row r="460" spans="1:2" x14ac:dyDescent="0.35">
      <c r="A460" s="70">
        <f t="shared" si="14"/>
        <v>443</v>
      </c>
      <c r="B460" s="170">
        <v>4815620.6810465306</v>
      </c>
    </row>
    <row r="461" spans="1:2" x14ac:dyDescent="0.35">
      <c r="A461" s="70">
        <f t="shared" si="14"/>
        <v>444</v>
      </c>
      <c r="B461" s="170">
        <v>4815620.6810465306</v>
      </c>
    </row>
    <row r="462" spans="1:2" x14ac:dyDescent="0.35">
      <c r="A462" s="70">
        <f t="shared" si="14"/>
        <v>445</v>
      </c>
      <c r="B462" s="170">
        <v>4815620.6810465306</v>
      </c>
    </row>
    <row r="463" spans="1:2" x14ac:dyDescent="0.35">
      <c r="A463" s="70">
        <f t="shared" si="14"/>
        <v>446</v>
      </c>
      <c r="B463" s="170">
        <v>4815620.6810465306</v>
      </c>
    </row>
    <row r="464" spans="1:2" x14ac:dyDescent="0.35">
      <c r="A464" s="70">
        <f t="shared" si="14"/>
        <v>447</v>
      </c>
      <c r="B464" s="170">
        <v>4815620.6810465306</v>
      </c>
    </row>
    <row r="465" spans="1:2" x14ac:dyDescent="0.35">
      <c r="A465" s="70">
        <f t="shared" si="14"/>
        <v>448</v>
      </c>
      <c r="B465" s="170">
        <v>4815620.6810465306</v>
      </c>
    </row>
    <row r="466" spans="1:2" x14ac:dyDescent="0.35">
      <c r="A466" s="70">
        <f t="shared" si="14"/>
        <v>449</v>
      </c>
      <c r="B466" s="170">
        <v>4815620.6810465306</v>
      </c>
    </row>
    <row r="467" spans="1:2" x14ac:dyDescent="0.35">
      <c r="A467" s="70">
        <f t="shared" si="14"/>
        <v>450</v>
      </c>
      <c r="B467" s="170">
        <v>4815620.6810465306</v>
      </c>
    </row>
    <row r="468" spans="1:2" x14ac:dyDescent="0.35">
      <c r="A468" s="70">
        <f t="shared" ref="A468:A531" si="15">A467+1</f>
        <v>451</v>
      </c>
      <c r="B468" s="170">
        <v>4815620.6810465306</v>
      </c>
    </row>
    <row r="469" spans="1:2" x14ac:dyDescent="0.35">
      <c r="A469" s="70">
        <f t="shared" si="15"/>
        <v>452</v>
      </c>
      <c r="B469" s="170">
        <v>4815620.6810465306</v>
      </c>
    </row>
    <row r="470" spans="1:2" x14ac:dyDescent="0.35">
      <c r="A470" s="70">
        <f t="shared" si="15"/>
        <v>453</v>
      </c>
      <c r="B470" s="170">
        <v>4815620.6810465306</v>
      </c>
    </row>
    <row r="471" spans="1:2" x14ac:dyDescent="0.35">
      <c r="A471" s="70">
        <f t="shared" si="15"/>
        <v>454</v>
      </c>
      <c r="B471" s="170">
        <v>4815620.6810465306</v>
      </c>
    </row>
    <row r="472" spans="1:2" x14ac:dyDescent="0.35">
      <c r="A472" s="70">
        <f t="shared" si="15"/>
        <v>455</v>
      </c>
      <c r="B472" s="170">
        <v>4815620.6810465306</v>
      </c>
    </row>
    <row r="473" spans="1:2" x14ac:dyDescent="0.35">
      <c r="A473" s="70">
        <f t="shared" si="15"/>
        <v>456</v>
      </c>
      <c r="B473" s="170">
        <v>4815620.6810465306</v>
      </c>
    </row>
    <row r="474" spans="1:2" x14ac:dyDescent="0.35">
      <c r="A474" s="70">
        <f t="shared" si="15"/>
        <v>457</v>
      </c>
      <c r="B474" s="170">
        <v>4815620.6810465306</v>
      </c>
    </row>
    <row r="475" spans="1:2" x14ac:dyDescent="0.35">
      <c r="A475" s="70">
        <f t="shared" si="15"/>
        <v>458</v>
      </c>
      <c r="B475" s="170">
        <v>4815620.6810465306</v>
      </c>
    </row>
    <row r="476" spans="1:2" x14ac:dyDescent="0.35">
      <c r="A476" s="70">
        <f t="shared" si="15"/>
        <v>459</v>
      </c>
      <c r="B476" s="170">
        <v>4815620.6810465306</v>
      </c>
    </row>
    <row r="477" spans="1:2" x14ac:dyDescent="0.35">
      <c r="A477" s="70">
        <f t="shared" si="15"/>
        <v>460</v>
      </c>
      <c r="B477" s="170">
        <v>4815620.6810465306</v>
      </c>
    </row>
    <row r="478" spans="1:2" x14ac:dyDescent="0.35">
      <c r="A478" s="70">
        <f t="shared" si="15"/>
        <v>461</v>
      </c>
      <c r="B478" s="170">
        <v>4815620.6810465306</v>
      </c>
    </row>
    <row r="479" spans="1:2" x14ac:dyDescent="0.35">
      <c r="A479" s="70">
        <f t="shared" si="15"/>
        <v>462</v>
      </c>
      <c r="B479" s="170">
        <v>4815620.6810465306</v>
      </c>
    </row>
    <row r="480" spans="1:2" x14ac:dyDescent="0.35">
      <c r="A480" s="70">
        <f t="shared" si="15"/>
        <v>463</v>
      </c>
      <c r="B480" s="170">
        <v>4815620.6810465306</v>
      </c>
    </row>
    <row r="481" spans="1:2" x14ac:dyDescent="0.35">
      <c r="A481" s="70">
        <f t="shared" si="15"/>
        <v>464</v>
      </c>
      <c r="B481" s="170">
        <v>4815620.6810465306</v>
      </c>
    </row>
    <row r="482" spans="1:2" x14ac:dyDescent="0.35">
      <c r="A482" s="70">
        <f t="shared" si="15"/>
        <v>465</v>
      </c>
      <c r="B482" s="170">
        <v>4815620.6810465306</v>
      </c>
    </row>
    <row r="483" spans="1:2" x14ac:dyDescent="0.35">
      <c r="A483" s="70">
        <f t="shared" si="15"/>
        <v>466</v>
      </c>
      <c r="B483" s="170">
        <v>4815620.6810465306</v>
      </c>
    </row>
    <row r="484" spans="1:2" x14ac:dyDescent="0.35">
      <c r="A484" s="70">
        <f t="shared" si="15"/>
        <v>467</v>
      </c>
      <c r="B484" s="170">
        <v>4815620.6810465306</v>
      </c>
    </row>
    <row r="485" spans="1:2" x14ac:dyDescent="0.35">
      <c r="A485" s="70">
        <f t="shared" si="15"/>
        <v>468</v>
      </c>
      <c r="B485" s="170">
        <v>4815620.6810465306</v>
      </c>
    </row>
    <row r="486" spans="1:2" x14ac:dyDescent="0.35">
      <c r="A486" s="70">
        <f t="shared" si="15"/>
        <v>469</v>
      </c>
      <c r="B486" s="170">
        <v>4815620.6810465306</v>
      </c>
    </row>
    <row r="487" spans="1:2" x14ac:dyDescent="0.35">
      <c r="A487" s="70">
        <f t="shared" si="15"/>
        <v>470</v>
      </c>
      <c r="B487" s="170">
        <v>4815620.6810465306</v>
      </c>
    </row>
    <row r="488" spans="1:2" x14ac:dyDescent="0.35">
      <c r="A488" s="70">
        <f t="shared" si="15"/>
        <v>471</v>
      </c>
      <c r="B488" s="170">
        <v>4815620.6810465306</v>
      </c>
    </row>
    <row r="489" spans="1:2" x14ac:dyDescent="0.35">
      <c r="A489" s="70">
        <f t="shared" si="15"/>
        <v>472</v>
      </c>
      <c r="B489" s="170">
        <v>4815620.6810465306</v>
      </c>
    </row>
    <row r="490" spans="1:2" x14ac:dyDescent="0.35">
      <c r="A490" s="70">
        <f t="shared" si="15"/>
        <v>473</v>
      </c>
      <c r="B490" s="170">
        <v>4815620.6810465306</v>
      </c>
    </row>
    <row r="491" spans="1:2" x14ac:dyDescent="0.35">
      <c r="A491" s="70">
        <f t="shared" si="15"/>
        <v>474</v>
      </c>
      <c r="B491" s="170">
        <v>4815620.6810465306</v>
      </c>
    </row>
    <row r="492" spans="1:2" x14ac:dyDescent="0.35">
      <c r="A492" s="70">
        <f t="shared" si="15"/>
        <v>475</v>
      </c>
      <c r="B492" s="170">
        <v>4815620.6810465306</v>
      </c>
    </row>
    <row r="493" spans="1:2" x14ac:dyDescent="0.35">
      <c r="A493" s="70">
        <f t="shared" si="15"/>
        <v>476</v>
      </c>
      <c r="B493" s="170">
        <v>4815620.6810465306</v>
      </c>
    </row>
    <row r="494" spans="1:2" x14ac:dyDescent="0.35">
      <c r="A494" s="70">
        <f t="shared" si="15"/>
        <v>477</v>
      </c>
      <c r="B494" s="170">
        <v>4815620.6810465306</v>
      </c>
    </row>
    <row r="495" spans="1:2" x14ac:dyDescent="0.35">
      <c r="A495" s="70">
        <f t="shared" si="15"/>
        <v>478</v>
      </c>
      <c r="B495" s="170">
        <v>4815620.6810465306</v>
      </c>
    </row>
    <row r="496" spans="1:2" x14ac:dyDescent="0.35">
      <c r="A496" s="70">
        <f t="shared" si="15"/>
        <v>479</v>
      </c>
      <c r="B496" s="170">
        <v>4815620.6810465306</v>
      </c>
    </row>
    <row r="497" spans="1:2" x14ac:dyDescent="0.35">
      <c r="A497" s="70">
        <f t="shared" si="15"/>
        <v>480</v>
      </c>
      <c r="B497" s="170">
        <v>4815620.6810465306</v>
      </c>
    </row>
    <row r="498" spans="1:2" x14ac:dyDescent="0.35">
      <c r="A498" s="70">
        <f t="shared" si="15"/>
        <v>481</v>
      </c>
      <c r="B498" s="170">
        <v>4815620.6810465306</v>
      </c>
    </row>
    <row r="499" spans="1:2" x14ac:dyDescent="0.35">
      <c r="A499" s="70">
        <f t="shared" si="15"/>
        <v>482</v>
      </c>
      <c r="B499" s="170">
        <v>4815620.6810465306</v>
      </c>
    </row>
    <row r="500" spans="1:2" x14ac:dyDescent="0.35">
      <c r="A500" s="70">
        <f t="shared" si="15"/>
        <v>483</v>
      </c>
      <c r="B500" s="170">
        <v>4815620.6810465306</v>
      </c>
    </row>
    <row r="501" spans="1:2" x14ac:dyDescent="0.35">
      <c r="A501" s="70">
        <f t="shared" si="15"/>
        <v>484</v>
      </c>
      <c r="B501" s="170">
        <v>4815620.6810465306</v>
      </c>
    </row>
    <row r="502" spans="1:2" x14ac:dyDescent="0.35">
      <c r="A502" s="70">
        <f t="shared" si="15"/>
        <v>485</v>
      </c>
      <c r="B502" s="170">
        <v>4815620.6810465306</v>
      </c>
    </row>
    <row r="503" spans="1:2" x14ac:dyDescent="0.35">
      <c r="A503" s="70">
        <f t="shared" si="15"/>
        <v>486</v>
      </c>
      <c r="B503" s="170">
        <v>4815620.6810465306</v>
      </c>
    </row>
    <row r="504" spans="1:2" x14ac:dyDescent="0.35">
      <c r="A504" s="70">
        <f t="shared" si="15"/>
        <v>487</v>
      </c>
      <c r="B504" s="170">
        <v>4815620.6810465306</v>
      </c>
    </row>
    <row r="505" spans="1:2" x14ac:dyDescent="0.35">
      <c r="A505" s="70">
        <f t="shared" si="15"/>
        <v>488</v>
      </c>
      <c r="B505" s="170">
        <v>4815620.6810465306</v>
      </c>
    </row>
    <row r="506" spans="1:2" x14ac:dyDescent="0.35">
      <c r="A506" s="70">
        <f t="shared" si="15"/>
        <v>489</v>
      </c>
      <c r="B506" s="170">
        <v>4815620.6810465306</v>
      </c>
    </row>
    <row r="507" spans="1:2" x14ac:dyDescent="0.35">
      <c r="A507" s="70">
        <f t="shared" si="15"/>
        <v>490</v>
      </c>
      <c r="B507" s="170">
        <v>4815620.6810465306</v>
      </c>
    </row>
    <row r="508" spans="1:2" x14ac:dyDescent="0.35">
      <c r="A508" s="70">
        <f t="shared" si="15"/>
        <v>491</v>
      </c>
      <c r="B508" s="170">
        <v>4815620.6810465306</v>
      </c>
    </row>
    <row r="509" spans="1:2" x14ac:dyDescent="0.35">
      <c r="A509" s="70">
        <f t="shared" si="15"/>
        <v>492</v>
      </c>
      <c r="B509" s="170">
        <v>4815620.6810465306</v>
      </c>
    </row>
    <row r="510" spans="1:2" x14ac:dyDescent="0.35">
      <c r="A510" s="70">
        <f t="shared" si="15"/>
        <v>493</v>
      </c>
      <c r="B510" s="170">
        <v>4815620.6810465306</v>
      </c>
    </row>
    <row r="511" spans="1:2" x14ac:dyDescent="0.35">
      <c r="A511" s="70">
        <f t="shared" si="15"/>
        <v>494</v>
      </c>
      <c r="B511" s="170">
        <v>4815620.6810465306</v>
      </c>
    </row>
    <row r="512" spans="1:2" x14ac:dyDescent="0.35">
      <c r="A512" s="70">
        <f t="shared" si="15"/>
        <v>495</v>
      </c>
      <c r="B512" s="170">
        <v>4815620.6810465306</v>
      </c>
    </row>
    <row r="513" spans="1:2" x14ac:dyDescent="0.35">
      <c r="A513" s="70">
        <f t="shared" si="15"/>
        <v>496</v>
      </c>
      <c r="B513" s="170">
        <v>4815620.6810465306</v>
      </c>
    </row>
    <row r="514" spans="1:2" x14ac:dyDescent="0.35">
      <c r="A514" s="70">
        <f t="shared" si="15"/>
        <v>497</v>
      </c>
      <c r="B514" s="170">
        <v>4815620.6810465306</v>
      </c>
    </row>
    <row r="515" spans="1:2" x14ac:dyDescent="0.35">
      <c r="A515" s="70">
        <f t="shared" si="15"/>
        <v>498</v>
      </c>
      <c r="B515" s="170">
        <v>4815620.6810465306</v>
      </c>
    </row>
    <row r="516" spans="1:2" x14ac:dyDescent="0.35">
      <c r="A516" s="70">
        <f t="shared" si="15"/>
        <v>499</v>
      </c>
      <c r="B516" s="170">
        <v>4815620.6810465306</v>
      </c>
    </row>
    <row r="517" spans="1:2" x14ac:dyDescent="0.35">
      <c r="A517" s="70">
        <f t="shared" si="15"/>
        <v>500</v>
      </c>
      <c r="B517" s="170">
        <v>4815620.6810465306</v>
      </c>
    </row>
    <row r="518" spans="1:2" x14ac:dyDescent="0.35">
      <c r="A518" s="70">
        <f t="shared" si="15"/>
        <v>501</v>
      </c>
      <c r="B518" s="170">
        <v>4815620.6810465306</v>
      </c>
    </row>
    <row r="519" spans="1:2" x14ac:dyDescent="0.35">
      <c r="A519" s="70">
        <f t="shared" si="15"/>
        <v>502</v>
      </c>
      <c r="B519" s="170">
        <v>4815620.6810465306</v>
      </c>
    </row>
    <row r="520" spans="1:2" x14ac:dyDescent="0.35">
      <c r="A520" s="70">
        <f t="shared" si="15"/>
        <v>503</v>
      </c>
      <c r="B520" s="170">
        <v>4815620.6810465306</v>
      </c>
    </row>
    <row r="521" spans="1:2" x14ac:dyDescent="0.35">
      <c r="A521" s="70">
        <f t="shared" si="15"/>
        <v>504</v>
      </c>
      <c r="B521" s="170">
        <v>4815620.6810465306</v>
      </c>
    </row>
    <row r="522" spans="1:2" x14ac:dyDescent="0.35">
      <c r="A522" s="70">
        <f t="shared" si="15"/>
        <v>505</v>
      </c>
      <c r="B522" s="170">
        <v>4815620.6810465306</v>
      </c>
    </row>
    <row r="523" spans="1:2" x14ac:dyDescent="0.35">
      <c r="A523" s="70">
        <f t="shared" si="15"/>
        <v>506</v>
      </c>
      <c r="B523" s="170">
        <v>4815620.6810465306</v>
      </c>
    </row>
    <row r="524" spans="1:2" x14ac:dyDescent="0.35">
      <c r="A524" s="70">
        <f t="shared" si="15"/>
        <v>507</v>
      </c>
      <c r="B524" s="170">
        <v>4815620.6810465306</v>
      </c>
    </row>
    <row r="525" spans="1:2" x14ac:dyDescent="0.35">
      <c r="A525" s="70">
        <f t="shared" si="15"/>
        <v>508</v>
      </c>
      <c r="B525" s="170">
        <v>4815620.6810465306</v>
      </c>
    </row>
    <row r="526" spans="1:2" x14ac:dyDescent="0.35">
      <c r="A526" s="70">
        <f t="shared" si="15"/>
        <v>509</v>
      </c>
      <c r="B526" s="170">
        <v>4815620.6810465306</v>
      </c>
    </row>
    <row r="527" spans="1:2" x14ac:dyDescent="0.35">
      <c r="A527" s="70">
        <f t="shared" si="15"/>
        <v>510</v>
      </c>
      <c r="B527" s="170">
        <v>4815620.6810465306</v>
      </c>
    </row>
    <row r="528" spans="1:2" x14ac:dyDescent="0.35">
      <c r="A528" s="70">
        <f t="shared" si="15"/>
        <v>511</v>
      </c>
      <c r="B528" s="170">
        <v>4815620.6810465306</v>
      </c>
    </row>
    <row r="529" spans="1:2" x14ac:dyDescent="0.35">
      <c r="A529" s="70">
        <f t="shared" si="15"/>
        <v>512</v>
      </c>
      <c r="B529" s="170">
        <v>4815620.6810465306</v>
      </c>
    </row>
    <row r="530" spans="1:2" x14ac:dyDescent="0.35">
      <c r="A530" s="70">
        <f t="shared" si="15"/>
        <v>513</v>
      </c>
      <c r="B530" s="170">
        <v>4815620.6810465306</v>
      </c>
    </row>
    <row r="531" spans="1:2" x14ac:dyDescent="0.35">
      <c r="A531" s="70">
        <f t="shared" si="15"/>
        <v>514</v>
      </c>
      <c r="B531" s="170">
        <v>4815620.6810465306</v>
      </c>
    </row>
    <row r="532" spans="1:2" x14ac:dyDescent="0.35">
      <c r="A532" s="70">
        <f t="shared" ref="A532:A595" si="16">A531+1</f>
        <v>515</v>
      </c>
      <c r="B532" s="170">
        <v>4815620.6810465306</v>
      </c>
    </row>
    <row r="533" spans="1:2" x14ac:dyDescent="0.35">
      <c r="A533" s="70">
        <f t="shared" si="16"/>
        <v>516</v>
      </c>
      <c r="B533" s="170">
        <v>4815620.6810465306</v>
      </c>
    </row>
    <row r="534" spans="1:2" x14ac:dyDescent="0.35">
      <c r="A534" s="70">
        <f t="shared" si="16"/>
        <v>517</v>
      </c>
      <c r="B534" s="170">
        <v>4815620.6810465306</v>
      </c>
    </row>
    <row r="535" spans="1:2" x14ac:dyDescent="0.35">
      <c r="A535" s="70">
        <f t="shared" si="16"/>
        <v>518</v>
      </c>
      <c r="B535" s="170">
        <v>4815620.6810465306</v>
      </c>
    </row>
    <row r="536" spans="1:2" x14ac:dyDescent="0.35">
      <c r="A536" s="70">
        <f t="shared" si="16"/>
        <v>519</v>
      </c>
      <c r="B536" s="170">
        <v>4815620.6810465306</v>
      </c>
    </row>
    <row r="537" spans="1:2" x14ac:dyDescent="0.35">
      <c r="A537" s="70">
        <f t="shared" si="16"/>
        <v>520</v>
      </c>
      <c r="B537" s="170">
        <v>4815620.6810465306</v>
      </c>
    </row>
    <row r="538" spans="1:2" x14ac:dyDescent="0.35">
      <c r="A538" s="70">
        <f t="shared" si="16"/>
        <v>521</v>
      </c>
      <c r="B538" s="170">
        <v>4815620.6810465306</v>
      </c>
    </row>
    <row r="539" spans="1:2" x14ac:dyDescent="0.35">
      <c r="A539" s="70">
        <f t="shared" si="16"/>
        <v>522</v>
      </c>
      <c r="B539" s="170">
        <v>4815620.6810465306</v>
      </c>
    </row>
    <row r="540" spans="1:2" x14ac:dyDescent="0.35">
      <c r="A540" s="70">
        <f t="shared" si="16"/>
        <v>523</v>
      </c>
      <c r="B540" s="170">
        <v>4815620.6810465306</v>
      </c>
    </row>
    <row r="541" spans="1:2" x14ac:dyDescent="0.35">
      <c r="A541" s="70">
        <f t="shared" si="16"/>
        <v>524</v>
      </c>
      <c r="B541" s="170">
        <v>4815620.6810465306</v>
      </c>
    </row>
    <row r="542" spans="1:2" x14ac:dyDescent="0.35">
      <c r="A542" s="70">
        <f t="shared" si="16"/>
        <v>525</v>
      </c>
      <c r="B542" s="170">
        <v>4815620.6810465306</v>
      </c>
    </row>
    <row r="543" spans="1:2" x14ac:dyDescent="0.35">
      <c r="A543" s="70">
        <f t="shared" si="16"/>
        <v>526</v>
      </c>
      <c r="B543" s="170">
        <v>4815620.6810465306</v>
      </c>
    </row>
    <row r="544" spans="1:2" x14ac:dyDescent="0.35">
      <c r="A544" s="70">
        <f t="shared" si="16"/>
        <v>527</v>
      </c>
      <c r="B544" s="170">
        <v>4815620.6810465306</v>
      </c>
    </row>
    <row r="545" spans="1:2" x14ac:dyDescent="0.35">
      <c r="A545" s="70">
        <f t="shared" si="16"/>
        <v>528</v>
      </c>
      <c r="B545" s="170">
        <v>4815620.6810465306</v>
      </c>
    </row>
    <row r="546" spans="1:2" x14ac:dyDescent="0.35">
      <c r="A546" s="70">
        <f t="shared" si="16"/>
        <v>529</v>
      </c>
      <c r="B546" s="170">
        <v>4815620.6810465306</v>
      </c>
    </row>
    <row r="547" spans="1:2" x14ac:dyDescent="0.35">
      <c r="A547" s="70">
        <f t="shared" si="16"/>
        <v>530</v>
      </c>
      <c r="B547" s="170">
        <v>4815620.6810465306</v>
      </c>
    </row>
    <row r="548" spans="1:2" x14ac:dyDescent="0.35">
      <c r="A548" s="70">
        <f t="shared" si="16"/>
        <v>531</v>
      </c>
      <c r="B548" s="170">
        <v>4815620.6810465306</v>
      </c>
    </row>
    <row r="549" spans="1:2" x14ac:dyDescent="0.35">
      <c r="A549" s="70">
        <f t="shared" si="16"/>
        <v>532</v>
      </c>
      <c r="B549" s="170">
        <v>4815620.6810465306</v>
      </c>
    </row>
    <row r="550" spans="1:2" x14ac:dyDescent="0.35">
      <c r="A550" s="70">
        <f t="shared" si="16"/>
        <v>533</v>
      </c>
      <c r="B550" s="170">
        <v>4815620.6810465306</v>
      </c>
    </row>
    <row r="551" spans="1:2" x14ac:dyDescent="0.35">
      <c r="A551" s="70">
        <f t="shared" si="16"/>
        <v>534</v>
      </c>
      <c r="B551" s="170">
        <v>4815620.6810465306</v>
      </c>
    </row>
    <row r="552" spans="1:2" x14ac:dyDescent="0.35">
      <c r="A552" s="70">
        <f t="shared" si="16"/>
        <v>535</v>
      </c>
      <c r="B552" s="170">
        <v>4815620.6810465306</v>
      </c>
    </row>
    <row r="553" spans="1:2" x14ac:dyDescent="0.35">
      <c r="A553" s="70">
        <f t="shared" si="16"/>
        <v>536</v>
      </c>
      <c r="B553" s="170">
        <v>4815620.6810465306</v>
      </c>
    </row>
    <row r="554" spans="1:2" x14ac:dyDescent="0.35">
      <c r="A554" s="70">
        <f t="shared" si="16"/>
        <v>537</v>
      </c>
      <c r="B554" s="170">
        <v>4815620.6810465306</v>
      </c>
    </row>
    <row r="555" spans="1:2" x14ac:dyDescent="0.35">
      <c r="A555" s="70">
        <f t="shared" si="16"/>
        <v>538</v>
      </c>
      <c r="B555" s="170">
        <v>4815620.6810465306</v>
      </c>
    </row>
    <row r="556" spans="1:2" x14ac:dyDescent="0.35">
      <c r="A556" s="70">
        <f t="shared" si="16"/>
        <v>539</v>
      </c>
      <c r="B556" s="170">
        <v>4815620.6810465306</v>
      </c>
    </row>
    <row r="557" spans="1:2" x14ac:dyDescent="0.35">
      <c r="A557" s="70">
        <f t="shared" si="16"/>
        <v>540</v>
      </c>
      <c r="B557" s="170">
        <v>4815620.6810465306</v>
      </c>
    </row>
    <row r="558" spans="1:2" x14ac:dyDescent="0.35">
      <c r="A558" s="70">
        <f t="shared" si="16"/>
        <v>541</v>
      </c>
      <c r="B558" s="170">
        <v>4815620.6810465306</v>
      </c>
    </row>
    <row r="559" spans="1:2" x14ac:dyDescent="0.35">
      <c r="A559" s="70">
        <f t="shared" si="16"/>
        <v>542</v>
      </c>
      <c r="B559" s="170">
        <v>4815620.6810465306</v>
      </c>
    </row>
    <row r="560" spans="1:2" x14ac:dyDescent="0.35">
      <c r="A560" s="70">
        <f t="shared" si="16"/>
        <v>543</v>
      </c>
      <c r="B560" s="170">
        <v>4815620.6810465306</v>
      </c>
    </row>
    <row r="561" spans="1:2" x14ac:dyDescent="0.35">
      <c r="A561" s="70">
        <f t="shared" si="16"/>
        <v>544</v>
      </c>
      <c r="B561" s="170">
        <v>4815620.6810465306</v>
      </c>
    </row>
    <row r="562" spans="1:2" x14ac:dyDescent="0.35">
      <c r="A562" s="70">
        <f t="shared" si="16"/>
        <v>545</v>
      </c>
      <c r="B562" s="170">
        <v>4815620.6810465306</v>
      </c>
    </row>
    <row r="563" spans="1:2" x14ac:dyDescent="0.35">
      <c r="A563" s="70">
        <f t="shared" si="16"/>
        <v>546</v>
      </c>
      <c r="B563" s="170">
        <v>4815620.6810465306</v>
      </c>
    </row>
    <row r="564" spans="1:2" x14ac:dyDescent="0.35">
      <c r="A564" s="70">
        <f t="shared" si="16"/>
        <v>547</v>
      </c>
      <c r="B564" s="170">
        <v>4815620.6810465306</v>
      </c>
    </row>
    <row r="565" spans="1:2" x14ac:dyDescent="0.35">
      <c r="A565" s="70">
        <f t="shared" si="16"/>
        <v>548</v>
      </c>
      <c r="B565" s="170">
        <v>4815620.6810465306</v>
      </c>
    </row>
    <row r="566" spans="1:2" x14ac:dyDescent="0.35">
      <c r="A566" s="70">
        <f t="shared" si="16"/>
        <v>549</v>
      </c>
      <c r="B566" s="170">
        <v>4815620.6810465306</v>
      </c>
    </row>
    <row r="567" spans="1:2" x14ac:dyDescent="0.35">
      <c r="A567" s="70">
        <f t="shared" si="16"/>
        <v>550</v>
      </c>
      <c r="B567" s="170">
        <v>4815620.6810465306</v>
      </c>
    </row>
    <row r="568" spans="1:2" x14ac:dyDescent="0.35">
      <c r="A568" s="70">
        <f t="shared" si="16"/>
        <v>551</v>
      </c>
      <c r="B568" s="170">
        <v>4815620.6810465306</v>
      </c>
    </row>
    <row r="569" spans="1:2" x14ac:dyDescent="0.35">
      <c r="A569" s="70">
        <f t="shared" si="16"/>
        <v>552</v>
      </c>
      <c r="B569" s="170">
        <v>4815620.6810465306</v>
      </c>
    </row>
    <row r="570" spans="1:2" x14ac:dyDescent="0.35">
      <c r="A570" s="70">
        <f t="shared" si="16"/>
        <v>553</v>
      </c>
      <c r="B570" s="170">
        <v>4815620.6810465306</v>
      </c>
    </row>
    <row r="571" spans="1:2" x14ac:dyDescent="0.35">
      <c r="A571" s="70">
        <f t="shared" si="16"/>
        <v>554</v>
      </c>
      <c r="B571" s="170">
        <v>4815620.6810465306</v>
      </c>
    </row>
    <row r="572" spans="1:2" x14ac:dyDescent="0.35">
      <c r="A572" s="70">
        <f t="shared" si="16"/>
        <v>555</v>
      </c>
      <c r="B572" s="170">
        <v>4815620.6810465306</v>
      </c>
    </row>
    <row r="573" spans="1:2" x14ac:dyDescent="0.35">
      <c r="A573" s="70">
        <f t="shared" si="16"/>
        <v>556</v>
      </c>
      <c r="B573" s="170">
        <v>4815620.6810465306</v>
      </c>
    </row>
    <row r="574" spans="1:2" x14ac:dyDescent="0.35">
      <c r="A574" s="70">
        <f t="shared" si="16"/>
        <v>557</v>
      </c>
      <c r="B574" s="170">
        <v>4815620.6810465306</v>
      </c>
    </row>
    <row r="575" spans="1:2" x14ac:dyDescent="0.35">
      <c r="A575" s="70">
        <f t="shared" si="16"/>
        <v>558</v>
      </c>
      <c r="B575" s="170">
        <v>4815620.6810465306</v>
      </c>
    </row>
    <row r="576" spans="1:2" x14ac:dyDescent="0.35">
      <c r="A576" s="70">
        <f t="shared" si="16"/>
        <v>559</v>
      </c>
      <c r="B576" s="170">
        <v>4815620.6810465306</v>
      </c>
    </row>
    <row r="577" spans="1:2" x14ac:dyDescent="0.35">
      <c r="A577" s="70">
        <f t="shared" si="16"/>
        <v>560</v>
      </c>
      <c r="B577" s="170">
        <v>4815620.6810465306</v>
      </c>
    </row>
    <row r="578" spans="1:2" x14ac:dyDescent="0.35">
      <c r="A578" s="70">
        <f t="shared" si="16"/>
        <v>561</v>
      </c>
      <c r="B578" s="170">
        <v>4815620.6810465306</v>
      </c>
    </row>
    <row r="579" spans="1:2" x14ac:dyDescent="0.35">
      <c r="A579" s="70">
        <f t="shared" si="16"/>
        <v>562</v>
      </c>
      <c r="B579" s="170">
        <v>4815620.6810465306</v>
      </c>
    </row>
    <row r="580" spans="1:2" x14ac:dyDescent="0.35">
      <c r="A580" s="70">
        <f t="shared" si="16"/>
        <v>563</v>
      </c>
      <c r="B580" s="170">
        <v>4815620.6810465306</v>
      </c>
    </row>
    <row r="581" spans="1:2" x14ac:dyDescent="0.35">
      <c r="A581" s="70">
        <f t="shared" si="16"/>
        <v>564</v>
      </c>
      <c r="B581" s="170">
        <v>4815620.6810465306</v>
      </c>
    </row>
    <row r="582" spans="1:2" x14ac:dyDescent="0.35">
      <c r="A582" s="70">
        <f t="shared" si="16"/>
        <v>565</v>
      </c>
      <c r="B582" s="170">
        <v>4815620.6810465306</v>
      </c>
    </row>
    <row r="583" spans="1:2" x14ac:dyDescent="0.35">
      <c r="A583" s="70">
        <f t="shared" si="16"/>
        <v>566</v>
      </c>
      <c r="B583" s="170">
        <v>4815620.6810465306</v>
      </c>
    </row>
    <row r="584" spans="1:2" x14ac:dyDescent="0.35">
      <c r="A584" s="70">
        <f t="shared" si="16"/>
        <v>567</v>
      </c>
      <c r="B584" s="170">
        <v>4815620.6810465306</v>
      </c>
    </row>
    <row r="585" spans="1:2" x14ac:dyDescent="0.35">
      <c r="A585" s="70">
        <f t="shared" si="16"/>
        <v>568</v>
      </c>
      <c r="B585" s="170">
        <v>4815620.6810465306</v>
      </c>
    </row>
    <row r="586" spans="1:2" x14ac:dyDescent="0.35">
      <c r="A586" s="70">
        <f t="shared" si="16"/>
        <v>569</v>
      </c>
      <c r="B586" s="170">
        <v>4815620.6810465306</v>
      </c>
    </row>
    <row r="587" spans="1:2" x14ac:dyDescent="0.35">
      <c r="A587" s="70">
        <f t="shared" si="16"/>
        <v>570</v>
      </c>
      <c r="B587" s="170">
        <v>4815620.6810465306</v>
      </c>
    </row>
    <row r="588" spans="1:2" x14ac:dyDescent="0.35">
      <c r="A588" s="70">
        <f t="shared" si="16"/>
        <v>571</v>
      </c>
      <c r="B588" s="170">
        <v>4815620.6810465306</v>
      </c>
    </row>
    <row r="589" spans="1:2" x14ac:dyDescent="0.35">
      <c r="A589" s="70">
        <f t="shared" si="16"/>
        <v>572</v>
      </c>
      <c r="B589" s="170">
        <v>4815620.6810465306</v>
      </c>
    </row>
    <row r="590" spans="1:2" x14ac:dyDescent="0.35">
      <c r="A590" s="70">
        <f t="shared" si="16"/>
        <v>573</v>
      </c>
      <c r="B590" s="170">
        <v>4815620.6810465306</v>
      </c>
    </row>
    <row r="591" spans="1:2" x14ac:dyDescent="0.35">
      <c r="A591" s="70">
        <f t="shared" si="16"/>
        <v>574</v>
      </c>
      <c r="B591" s="170">
        <v>4815620.6810465306</v>
      </c>
    </row>
    <row r="592" spans="1:2" x14ac:dyDescent="0.35">
      <c r="A592" s="70">
        <f t="shared" si="16"/>
        <v>575</v>
      </c>
      <c r="B592" s="170">
        <v>4815620.6810465306</v>
      </c>
    </row>
    <row r="593" spans="1:2" x14ac:dyDescent="0.35">
      <c r="A593" s="70">
        <f t="shared" si="16"/>
        <v>576</v>
      </c>
      <c r="B593" s="170">
        <v>4815620.6810465306</v>
      </c>
    </row>
    <row r="594" spans="1:2" x14ac:dyDescent="0.35">
      <c r="A594" s="70">
        <f t="shared" si="16"/>
        <v>577</v>
      </c>
      <c r="B594" s="170">
        <v>4815620.6810465306</v>
      </c>
    </row>
    <row r="595" spans="1:2" x14ac:dyDescent="0.35">
      <c r="A595" s="70">
        <f t="shared" si="16"/>
        <v>578</v>
      </c>
      <c r="B595" s="170">
        <v>4815620.6810465306</v>
      </c>
    </row>
    <row r="596" spans="1:2" x14ac:dyDescent="0.35">
      <c r="A596" s="70">
        <f t="shared" ref="A596:A659" si="17">A595+1</f>
        <v>579</v>
      </c>
      <c r="B596" s="170">
        <v>4815620.6810465306</v>
      </c>
    </row>
    <row r="597" spans="1:2" x14ac:dyDescent="0.35">
      <c r="A597" s="70">
        <f t="shared" si="17"/>
        <v>580</v>
      </c>
      <c r="B597" s="170">
        <v>4815620.6810465306</v>
      </c>
    </row>
    <row r="598" spans="1:2" x14ac:dyDescent="0.35">
      <c r="A598" s="70">
        <f t="shared" si="17"/>
        <v>581</v>
      </c>
      <c r="B598" s="170">
        <v>4815620.6810465306</v>
      </c>
    </row>
    <row r="599" spans="1:2" x14ac:dyDescent="0.35">
      <c r="A599" s="70">
        <f t="shared" si="17"/>
        <v>582</v>
      </c>
      <c r="B599" s="170">
        <v>4815620.6810465306</v>
      </c>
    </row>
    <row r="600" spans="1:2" x14ac:dyDescent="0.35">
      <c r="A600" s="70">
        <f t="shared" si="17"/>
        <v>583</v>
      </c>
      <c r="B600" s="170">
        <v>4815620.6810465306</v>
      </c>
    </row>
    <row r="601" spans="1:2" x14ac:dyDescent="0.35">
      <c r="A601" s="70">
        <f t="shared" si="17"/>
        <v>584</v>
      </c>
      <c r="B601" s="170">
        <v>4815620.6810465306</v>
      </c>
    </row>
    <row r="602" spans="1:2" x14ac:dyDescent="0.35">
      <c r="A602" s="70">
        <f t="shared" si="17"/>
        <v>585</v>
      </c>
      <c r="B602" s="170">
        <v>4815620.6810465306</v>
      </c>
    </row>
    <row r="603" spans="1:2" x14ac:dyDescent="0.35">
      <c r="A603" s="70">
        <f t="shared" si="17"/>
        <v>586</v>
      </c>
      <c r="B603" s="170">
        <v>4815620.6810465306</v>
      </c>
    </row>
    <row r="604" spans="1:2" x14ac:dyDescent="0.35">
      <c r="A604" s="70">
        <f t="shared" si="17"/>
        <v>587</v>
      </c>
      <c r="B604" s="170">
        <v>4815620.6810465306</v>
      </c>
    </row>
    <row r="605" spans="1:2" x14ac:dyDescent="0.35">
      <c r="A605" s="70">
        <f t="shared" si="17"/>
        <v>588</v>
      </c>
      <c r="B605" s="170">
        <v>4815620.6810465306</v>
      </c>
    </row>
    <row r="606" spans="1:2" x14ac:dyDescent="0.35">
      <c r="A606" s="70">
        <f t="shared" si="17"/>
        <v>589</v>
      </c>
      <c r="B606" s="170">
        <v>4815620.6810465306</v>
      </c>
    </row>
    <row r="607" spans="1:2" x14ac:dyDescent="0.35">
      <c r="A607" s="70">
        <f t="shared" si="17"/>
        <v>590</v>
      </c>
      <c r="B607" s="170">
        <v>4815620.6810465306</v>
      </c>
    </row>
    <row r="608" spans="1:2" x14ac:dyDescent="0.35">
      <c r="A608" s="70">
        <f t="shared" si="17"/>
        <v>591</v>
      </c>
      <c r="B608" s="170">
        <v>4815620.6810465306</v>
      </c>
    </row>
    <row r="609" spans="1:2" x14ac:dyDescent="0.35">
      <c r="A609" s="70">
        <f t="shared" si="17"/>
        <v>592</v>
      </c>
      <c r="B609" s="170">
        <v>4815620.6810465306</v>
      </c>
    </row>
    <row r="610" spans="1:2" x14ac:dyDescent="0.35">
      <c r="A610" s="70">
        <f t="shared" si="17"/>
        <v>593</v>
      </c>
      <c r="B610" s="170">
        <v>4815620.6810465306</v>
      </c>
    </row>
    <row r="611" spans="1:2" x14ac:dyDescent="0.35">
      <c r="A611" s="70">
        <f t="shared" si="17"/>
        <v>594</v>
      </c>
      <c r="B611" s="170">
        <v>4815620.6810465306</v>
      </c>
    </row>
    <row r="612" spans="1:2" x14ac:dyDescent="0.35">
      <c r="A612" s="70">
        <f t="shared" si="17"/>
        <v>595</v>
      </c>
      <c r="B612" s="170">
        <v>4815620.6810465306</v>
      </c>
    </row>
    <row r="613" spans="1:2" x14ac:dyDescent="0.35">
      <c r="A613" s="70">
        <f t="shared" si="17"/>
        <v>596</v>
      </c>
      <c r="B613" s="170">
        <v>4815620.6810465306</v>
      </c>
    </row>
    <row r="614" spans="1:2" x14ac:dyDescent="0.35">
      <c r="A614" s="70">
        <f t="shared" si="17"/>
        <v>597</v>
      </c>
      <c r="B614" s="170">
        <v>4815620.6810465306</v>
      </c>
    </row>
    <row r="615" spans="1:2" x14ac:dyDescent="0.35">
      <c r="A615" s="70">
        <f t="shared" si="17"/>
        <v>598</v>
      </c>
      <c r="B615" s="170">
        <v>4815620.6810465306</v>
      </c>
    </row>
    <row r="616" spans="1:2" x14ac:dyDescent="0.35">
      <c r="A616" s="70">
        <f t="shared" si="17"/>
        <v>599</v>
      </c>
      <c r="B616" s="170">
        <v>4815620.6810465306</v>
      </c>
    </row>
    <row r="617" spans="1:2" x14ac:dyDescent="0.35">
      <c r="A617" s="70">
        <f t="shared" si="17"/>
        <v>600</v>
      </c>
      <c r="B617" s="170">
        <v>4815620.6810465306</v>
      </c>
    </row>
    <row r="618" spans="1:2" x14ac:dyDescent="0.35">
      <c r="A618" s="70">
        <f t="shared" si="17"/>
        <v>601</v>
      </c>
      <c r="B618" s="170">
        <v>4815620.6810465306</v>
      </c>
    </row>
    <row r="619" spans="1:2" x14ac:dyDescent="0.35">
      <c r="A619" s="70">
        <f t="shared" si="17"/>
        <v>602</v>
      </c>
      <c r="B619" s="170">
        <v>4815620.6810465306</v>
      </c>
    </row>
    <row r="620" spans="1:2" x14ac:dyDescent="0.35">
      <c r="A620" s="70">
        <f t="shared" si="17"/>
        <v>603</v>
      </c>
      <c r="B620" s="170">
        <v>4815620.6810465306</v>
      </c>
    </row>
    <row r="621" spans="1:2" x14ac:dyDescent="0.35">
      <c r="A621" s="70">
        <f t="shared" si="17"/>
        <v>604</v>
      </c>
      <c r="B621" s="170">
        <v>4815620.6810465306</v>
      </c>
    </row>
    <row r="622" spans="1:2" x14ac:dyDescent="0.35">
      <c r="A622" s="70">
        <f t="shared" si="17"/>
        <v>605</v>
      </c>
      <c r="B622" s="170">
        <v>4815620.6810465306</v>
      </c>
    </row>
    <row r="623" spans="1:2" x14ac:dyDescent="0.35">
      <c r="A623" s="70">
        <f t="shared" si="17"/>
        <v>606</v>
      </c>
      <c r="B623" s="170">
        <v>4815620.6810465306</v>
      </c>
    </row>
    <row r="624" spans="1:2" x14ac:dyDescent="0.35">
      <c r="A624" s="70">
        <f t="shared" si="17"/>
        <v>607</v>
      </c>
      <c r="B624" s="170">
        <v>4815620.6810465306</v>
      </c>
    </row>
    <row r="625" spans="1:2" x14ac:dyDescent="0.35">
      <c r="A625" s="70">
        <f t="shared" si="17"/>
        <v>608</v>
      </c>
      <c r="B625" s="170">
        <v>4815620.6810465306</v>
      </c>
    </row>
    <row r="626" spans="1:2" x14ac:dyDescent="0.35">
      <c r="A626" s="70">
        <f t="shared" si="17"/>
        <v>609</v>
      </c>
      <c r="B626" s="170">
        <v>4815620.6810465306</v>
      </c>
    </row>
    <row r="627" spans="1:2" x14ac:dyDescent="0.35">
      <c r="A627" s="70">
        <f t="shared" si="17"/>
        <v>610</v>
      </c>
      <c r="B627" s="170">
        <v>4815620.6810465306</v>
      </c>
    </row>
    <row r="628" spans="1:2" x14ac:dyDescent="0.35">
      <c r="A628" s="70">
        <f t="shared" si="17"/>
        <v>611</v>
      </c>
      <c r="B628" s="170">
        <v>4815620.6810465306</v>
      </c>
    </row>
    <row r="629" spans="1:2" x14ac:dyDescent="0.35">
      <c r="A629" s="70">
        <f t="shared" si="17"/>
        <v>612</v>
      </c>
      <c r="B629" s="170">
        <v>4815620.6810465306</v>
      </c>
    </row>
    <row r="630" spans="1:2" x14ac:dyDescent="0.35">
      <c r="A630" s="70">
        <f t="shared" si="17"/>
        <v>613</v>
      </c>
      <c r="B630" s="170">
        <v>4815620.6810465306</v>
      </c>
    </row>
    <row r="631" spans="1:2" x14ac:dyDescent="0.35">
      <c r="A631" s="70">
        <f t="shared" si="17"/>
        <v>614</v>
      </c>
      <c r="B631" s="170">
        <v>4815620.6810465306</v>
      </c>
    </row>
    <row r="632" spans="1:2" x14ac:dyDescent="0.35">
      <c r="A632" s="70">
        <f t="shared" si="17"/>
        <v>615</v>
      </c>
      <c r="B632" s="170">
        <v>4815620.6810465306</v>
      </c>
    </row>
    <row r="633" spans="1:2" x14ac:dyDescent="0.35">
      <c r="A633" s="70">
        <f t="shared" si="17"/>
        <v>616</v>
      </c>
      <c r="B633" s="170">
        <v>4815620.6810465306</v>
      </c>
    </row>
    <row r="634" spans="1:2" x14ac:dyDescent="0.35">
      <c r="A634" s="70">
        <f t="shared" si="17"/>
        <v>617</v>
      </c>
      <c r="B634" s="170">
        <v>4815620.6810465306</v>
      </c>
    </row>
    <row r="635" spans="1:2" x14ac:dyDescent="0.35">
      <c r="A635" s="70">
        <f t="shared" si="17"/>
        <v>618</v>
      </c>
      <c r="B635" s="170">
        <v>4815620.6810465306</v>
      </c>
    </row>
    <row r="636" spans="1:2" x14ac:dyDescent="0.35">
      <c r="A636" s="70">
        <f t="shared" si="17"/>
        <v>619</v>
      </c>
      <c r="B636" s="170">
        <v>4815620.6810465306</v>
      </c>
    </row>
    <row r="637" spans="1:2" x14ac:dyDescent="0.35">
      <c r="A637" s="70">
        <f t="shared" si="17"/>
        <v>620</v>
      </c>
      <c r="B637" s="170">
        <v>4815620.6810465306</v>
      </c>
    </row>
    <row r="638" spans="1:2" x14ac:dyDescent="0.35">
      <c r="A638" s="70">
        <f t="shared" si="17"/>
        <v>621</v>
      </c>
      <c r="B638" s="170">
        <v>4815620.6810465306</v>
      </c>
    </row>
    <row r="639" spans="1:2" x14ac:dyDescent="0.35">
      <c r="A639" s="70">
        <f t="shared" si="17"/>
        <v>622</v>
      </c>
      <c r="B639" s="170">
        <v>4815620.6810465306</v>
      </c>
    </row>
    <row r="640" spans="1:2" x14ac:dyDescent="0.35">
      <c r="A640" s="70">
        <f t="shared" si="17"/>
        <v>623</v>
      </c>
      <c r="B640" s="170">
        <v>4815620.6810465306</v>
      </c>
    </row>
    <row r="641" spans="1:2" x14ac:dyDescent="0.35">
      <c r="A641" s="70">
        <f t="shared" si="17"/>
        <v>624</v>
      </c>
      <c r="B641" s="170">
        <v>4815620.6810465306</v>
      </c>
    </row>
    <row r="642" spans="1:2" x14ac:dyDescent="0.35">
      <c r="A642" s="70">
        <f t="shared" si="17"/>
        <v>625</v>
      </c>
      <c r="B642" s="170">
        <v>4815620.6810465306</v>
      </c>
    </row>
    <row r="643" spans="1:2" x14ac:dyDescent="0.35">
      <c r="A643" s="70">
        <f t="shared" si="17"/>
        <v>626</v>
      </c>
      <c r="B643" s="170">
        <v>4815620.6810465306</v>
      </c>
    </row>
    <row r="644" spans="1:2" x14ac:dyDescent="0.35">
      <c r="A644" s="70">
        <f t="shared" si="17"/>
        <v>627</v>
      </c>
      <c r="B644" s="170">
        <v>4815620.6810465306</v>
      </c>
    </row>
    <row r="645" spans="1:2" x14ac:dyDescent="0.35">
      <c r="A645" s="70">
        <f t="shared" si="17"/>
        <v>628</v>
      </c>
      <c r="B645" s="170">
        <v>4815620.6810465306</v>
      </c>
    </row>
    <row r="646" spans="1:2" x14ac:dyDescent="0.35">
      <c r="A646" s="70">
        <f t="shared" si="17"/>
        <v>629</v>
      </c>
      <c r="B646" s="170">
        <v>4815620.6810465306</v>
      </c>
    </row>
    <row r="647" spans="1:2" x14ac:dyDescent="0.35">
      <c r="A647" s="70">
        <f t="shared" si="17"/>
        <v>630</v>
      </c>
      <c r="B647" s="170">
        <v>4815620.6810465306</v>
      </c>
    </row>
    <row r="648" spans="1:2" x14ac:dyDescent="0.35">
      <c r="A648" s="70">
        <f t="shared" si="17"/>
        <v>631</v>
      </c>
      <c r="B648" s="170">
        <v>4815620.6810465306</v>
      </c>
    </row>
    <row r="649" spans="1:2" x14ac:dyDescent="0.35">
      <c r="A649" s="70">
        <f t="shared" si="17"/>
        <v>632</v>
      </c>
      <c r="B649" s="170">
        <v>4815620.6810465306</v>
      </c>
    </row>
    <row r="650" spans="1:2" x14ac:dyDescent="0.35">
      <c r="A650" s="70">
        <f t="shared" si="17"/>
        <v>633</v>
      </c>
      <c r="B650" s="170">
        <v>4815620.6810465306</v>
      </c>
    </row>
    <row r="651" spans="1:2" x14ac:dyDescent="0.35">
      <c r="A651" s="70">
        <f t="shared" si="17"/>
        <v>634</v>
      </c>
      <c r="B651" s="170">
        <v>4815620.6810465306</v>
      </c>
    </row>
    <row r="652" spans="1:2" x14ac:dyDescent="0.35">
      <c r="A652" s="70">
        <f t="shared" si="17"/>
        <v>635</v>
      </c>
      <c r="B652" s="170">
        <v>4815620.6810465306</v>
      </c>
    </row>
    <row r="653" spans="1:2" x14ac:dyDescent="0.35">
      <c r="A653" s="70">
        <f t="shared" si="17"/>
        <v>636</v>
      </c>
      <c r="B653" s="170">
        <v>4815620.6810465306</v>
      </c>
    </row>
    <row r="654" spans="1:2" x14ac:dyDescent="0.35">
      <c r="A654" s="70">
        <f t="shared" si="17"/>
        <v>637</v>
      </c>
      <c r="B654" s="170">
        <v>4815620.6810465306</v>
      </c>
    </row>
    <row r="655" spans="1:2" x14ac:dyDescent="0.35">
      <c r="A655" s="70">
        <f t="shared" si="17"/>
        <v>638</v>
      </c>
      <c r="B655" s="170">
        <v>4815620.6810465306</v>
      </c>
    </row>
    <row r="656" spans="1:2" x14ac:dyDescent="0.35">
      <c r="A656" s="70">
        <f t="shared" si="17"/>
        <v>639</v>
      </c>
      <c r="B656" s="170">
        <v>4815620.6810465306</v>
      </c>
    </row>
    <row r="657" spans="1:2" x14ac:dyDescent="0.35">
      <c r="A657" s="70">
        <f t="shared" si="17"/>
        <v>640</v>
      </c>
      <c r="B657" s="170">
        <v>4815620.6810465306</v>
      </c>
    </row>
    <row r="658" spans="1:2" x14ac:dyDescent="0.35">
      <c r="A658" s="70">
        <f t="shared" si="17"/>
        <v>641</v>
      </c>
      <c r="B658" s="170">
        <v>4815620.6810465306</v>
      </c>
    </row>
    <row r="659" spans="1:2" x14ac:dyDescent="0.35">
      <c r="A659" s="70">
        <f t="shared" si="17"/>
        <v>642</v>
      </c>
      <c r="B659" s="170">
        <v>4815620.6810465306</v>
      </c>
    </row>
    <row r="660" spans="1:2" x14ac:dyDescent="0.35">
      <c r="A660" s="70">
        <f t="shared" ref="A660:A723" si="18">A659+1</f>
        <v>643</v>
      </c>
      <c r="B660" s="170">
        <v>4815620.6810465306</v>
      </c>
    </row>
    <row r="661" spans="1:2" x14ac:dyDescent="0.35">
      <c r="A661" s="70">
        <f t="shared" si="18"/>
        <v>644</v>
      </c>
      <c r="B661" s="170">
        <v>4815620.6810465306</v>
      </c>
    </row>
    <row r="662" spans="1:2" x14ac:dyDescent="0.35">
      <c r="A662" s="70">
        <f t="shared" si="18"/>
        <v>645</v>
      </c>
      <c r="B662" s="170">
        <v>4815620.6810465306</v>
      </c>
    </row>
    <row r="663" spans="1:2" x14ac:dyDescent="0.35">
      <c r="A663" s="70">
        <f t="shared" si="18"/>
        <v>646</v>
      </c>
      <c r="B663" s="170">
        <v>4815620.6810465306</v>
      </c>
    </row>
    <row r="664" spans="1:2" x14ac:dyDescent="0.35">
      <c r="A664" s="70">
        <f t="shared" si="18"/>
        <v>647</v>
      </c>
      <c r="B664" s="170">
        <v>4815620.6810465306</v>
      </c>
    </row>
    <row r="665" spans="1:2" x14ac:dyDescent="0.35">
      <c r="A665" s="70">
        <f t="shared" si="18"/>
        <v>648</v>
      </c>
      <c r="B665" s="170">
        <v>4815620.6810465306</v>
      </c>
    </row>
    <row r="666" spans="1:2" x14ac:dyDescent="0.35">
      <c r="A666" s="70">
        <f t="shared" si="18"/>
        <v>649</v>
      </c>
      <c r="B666" s="170">
        <v>4815620.6810465306</v>
      </c>
    </row>
    <row r="667" spans="1:2" x14ac:dyDescent="0.35">
      <c r="A667" s="70">
        <f t="shared" si="18"/>
        <v>650</v>
      </c>
      <c r="B667" s="170">
        <v>4815620.6810465306</v>
      </c>
    </row>
    <row r="668" spans="1:2" x14ac:dyDescent="0.35">
      <c r="A668" s="70">
        <f t="shared" si="18"/>
        <v>651</v>
      </c>
      <c r="B668" s="170">
        <v>4815620.6810465306</v>
      </c>
    </row>
    <row r="669" spans="1:2" x14ac:dyDescent="0.35">
      <c r="A669" s="70">
        <f t="shared" si="18"/>
        <v>652</v>
      </c>
      <c r="B669" s="170">
        <v>4815620.6810465306</v>
      </c>
    </row>
    <row r="670" spans="1:2" x14ac:dyDescent="0.35">
      <c r="A670" s="70">
        <f t="shared" si="18"/>
        <v>653</v>
      </c>
      <c r="B670" s="170">
        <v>4815620.6810465306</v>
      </c>
    </row>
    <row r="671" spans="1:2" x14ac:dyDescent="0.35">
      <c r="A671" s="70">
        <f t="shared" si="18"/>
        <v>654</v>
      </c>
      <c r="B671" s="170">
        <v>4815620.6810465306</v>
      </c>
    </row>
    <row r="672" spans="1:2" x14ac:dyDescent="0.35">
      <c r="A672" s="70">
        <f t="shared" si="18"/>
        <v>655</v>
      </c>
      <c r="B672" s="170">
        <v>4815620.6810465306</v>
      </c>
    </row>
    <row r="673" spans="1:2" x14ac:dyDescent="0.35">
      <c r="A673" s="70">
        <f t="shared" si="18"/>
        <v>656</v>
      </c>
      <c r="B673" s="170">
        <v>4815620.6810465306</v>
      </c>
    </row>
    <row r="674" spans="1:2" x14ac:dyDescent="0.35">
      <c r="A674" s="70">
        <f t="shared" si="18"/>
        <v>657</v>
      </c>
      <c r="B674" s="170">
        <v>4815620.6810465306</v>
      </c>
    </row>
    <row r="675" spans="1:2" x14ac:dyDescent="0.35">
      <c r="A675" s="70">
        <f t="shared" si="18"/>
        <v>658</v>
      </c>
      <c r="B675" s="170">
        <v>4815620.6810465306</v>
      </c>
    </row>
    <row r="676" spans="1:2" x14ac:dyDescent="0.35">
      <c r="A676" s="70">
        <f t="shared" si="18"/>
        <v>659</v>
      </c>
      <c r="B676" s="170">
        <v>4815620.6810465306</v>
      </c>
    </row>
    <row r="677" spans="1:2" x14ac:dyDescent="0.35">
      <c r="A677" s="70">
        <f t="shared" si="18"/>
        <v>660</v>
      </c>
      <c r="B677" s="170">
        <v>4815620.6810465306</v>
      </c>
    </row>
    <row r="678" spans="1:2" x14ac:dyDescent="0.35">
      <c r="A678" s="70">
        <f t="shared" si="18"/>
        <v>661</v>
      </c>
      <c r="B678" s="170">
        <v>4815620.6810465306</v>
      </c>
    </row>
    <row r="679" spans="1:2" x14ac:dyDescent="0.35">
      <c r="A679" s="70">
        <f t="shared" si="18"/>
        <v>662</v>
      </c>
      <c r="B679" s="170">
        <v>4815620.6810465306</v>
      </c>
    </row>
    <row r="680" spans="1:2" x14ac:dyDescent="0.35">
      <c r="A680" s="70">
        <f t="shared" si="18"/>
        <v>663</v>
      </c>
      <c r="B680" s="170">
        <v>4815620.6810465306</v>
      </c>
    </row>
    <row r="681" spans="1:2" x14ac:dyDescent="0.35">
      <c r="A681" s="70">
        <f t="shared" si="18"/>
        <v>664</v>
      </c>
      <c r="B681" s="170">
        <v>4815620.6810465306</v>
      </c>
    </row>
    <row r="682" spans="1:2" x14ac:dyDescent="0.35">
      <c r="A682" s="70">
        <f t="shared" si="18"/>
        <v>665</v>
      </c>
      <c r="B682" s="170">
        <v>4815620.6810465306</v>
      </c>
    </row>
    <row r="683" spans="1:2" x14ac:dyDescent="0.35">
      <c r="A683" s="70">
        <f t="shared" si="18"/>
        <v>666</v>
      </c>
      <c r="B683" s="170">
        <v>4815620.6810465306</v>
      </c>
    </row>
    <row r="684" spans="1:2" x14ac:dyDescent="0.35">
      <c r="A684" s="70">
        <f t="shared" si="18"/>
        <v>667</v>
      </c>
      <c r="B684" s="170">
        <v>4815620.6810465306</v>
      </c>
    </row>
    <row r="685" spans="1:2" x14ac:dyDescent="0.35">
      <c r="A685" s="70">
        <f t="shared" si="18"/>
        <v>668</v>
      </c>
      <c r="B685" s="170">
        <v>4815620.6810465306</v>
      </c>
    </row>
    <row r="686" spans="1:2" x14ac:dyDescent="0.35">
      <c r="A686" s="70">
        <f t="shared" si="18"/>
        <v>669</v>
      </c>
      <c r="B686" s="170">
        <v>4815620.6810465306</v>
      </c>
    </row>
    <row r="687" spans="1:2" x14ac:dyDescent="0.35">
      <c r="A687" s="70">
        <f t="shared" si="18"/>
        <v>670</v>
      </c>
      <c r="B687" s="170">
        <v>4815620.6810465306</v>
      </c>
    </row>
    <row r="688" spans="1:2" x14ac:dyDescent="0.35">
      <c r="A688" s="70">
        <f t="shared" si="18"/>
        <v>671</v>
      </c>
      <c r="B688" s="170">
        <v>4815620.6810465306</v>
      </c>
    </row>
    <row r="689" spans="1:2" x14ac:dyDescent="0.35">
      <c r="A689" s="70">
        <f t="shared" si="18"/>
        <v>672</v>
      </c>
      <c r="B689" s="170">
        <v>4815620.6810465306</v>
      </c>
    </row>
    <row r="690" spans="1:2" x14ac:dyDescent="0.35">
      <c r="A690" s="70">
        <f t="shared" si="18"/>
        <v>673</v>
      </c>
      <c r="B690" s="170">
        <v>4815620.6810465306</v>
      </c>
    </row>
    <row r="691" spans="1:2" x14ac:dyDescent="0.35">
      <c r="A691" s="70">
        <f t="shared" si="18"/>
        <v>674</v>
      </c>
      <c r="B691" s="170">
        <v>4815620.6810465306</v>
      </c>
    </row>
    <row r="692" spans="1:2" x14ac:dyDescent="0.35">
      <c r="A692" s="70">
        <f t="shared" si="18"/>
        <v>675</v>
      </c>
      <c r="B692" s="170">
        <v>4815620.6810465306</v>
      </c>
    </row>
    <row r="693" spans="1:2" x14ac:dyDescent="0.35">
      <c r="A693" s="70">
        <f t="shared" si="18"/>
        <v>676</v>
      </c>
      <c r="B693" s="170">
        <v>4815620.6810465306</v>
      </c>
    </row>
    <row r="694" spans="1:2" x14ac:dyDescent="0.35">
      <c r="A694" s="70">
        <f t="shared" si="18"/>
        <v>677</v>
      </c>
      <c r="B694" s="170">
        <v>4815620.6810465306</v>
      </c>
    </row>
    <row r="695" spans="1:2" x14ac:dyDescent="0.35">
      <c r="A695" s="70">
        <f t="shared" si="18"/>
        <v>678</v>
      </c>
      <c r="B695" s="170">
        <v>4815620.6810465306</v>
      </c>
    </row>
    <row r="696" spans="1:2" x14ac:dyDescent="0.35">
      <c r="A696" s="70">
        <f t="shared" si="18"/>
        <v>679</v>
      </c>
      <c r="B696" s="170">
        <v>4815620.6810465306</v>
      </c>
    </row>
    <row r="697" spans="1:2" x14ac:dyDescent="0.35">
      <c r="A697" s="70">
        <f t="shared" si="18"/>
        <v>680</v>
      </c>
      <c r="B697" s="170">
        <v>4815620.6810465306</v>
      </c>
    </row>
    <row r="698" spans="1:2" x14ac:dyDescent="0.35">
      <c r="A698" s="70">
        <f t="shared" si="18"/>
        <v>681</v>
      </c>
      <c r="B698" s="170">
        <v>4815620.6810465306</v>
      </c>
    </row>
    <row r="699" spans="1:2" x14ac:dyDescent="0.35">
      <c r="A699" s="70">
        <f t="shared" si="18"/>
        <v>682</v>
      </c>
      <c r="B699" s="170">
        <v>4815620.6810465306</v>
      </c>
    </row>
    <row r="700" spans="1:2" x14ac:dyDescent="0.35">
      <c r="A700" s="70">
        <f t="shared" si="18"/>
        <v>683</v>
      </c>
      <c r="B700" s="170">
        <v>4815620.6810465306</v>
      </c>
    </row>
    <row r="701" spans="1:2" x14ac:dyDescent="0.35">
      <c r="A701" s="70">
        <f t="shared" si="18"/>
        <v>684</v>
      </c>
      <c r="B701" s="170">
        <v>4815620.6810465306</v>
      </c>
    </row>
    <row r="702" spans="1:2" x14ac:dyDescent="0.35">
      <c r="A702" s="70">
        <f t="shared" si="18"/>
        <v>685</v>
      </c>
      <c r="B702" s="170">
        <v>4815620.6810465306</v>
      </c>
    </row>
    <row r="703" spans="1:2" x14ac:dyDescent="0.35">
      <c r="A703" s="70">
        <f t="shared" si="18"/>
        <v>686</v>
      </c>
      <c r="B703" s="170">
        <v>4815620.6810465306</v>
      </c>
    </row>
    <row r="704" spans="1:2" x14ac:dyDescent="0.35">
      <c r="A704" s="70">
        <f t="shared" si="18"/>
        <v>687</v>
      </c>
      <c r="B704" s="170">
        <v>4815620.6810465306</v>
      </c>
    </row>
    <row r="705" spans="1:2" x14ac:dyDescent="0.35">
      <c r="A705" s="70">
        <f t="shared" si="18"/>
        <v>688</v>
      </c>
      <c r="B705" s="170">
        <v>4815620.6810465306</v>
      </c>
    </row>
    <row r="706" spans="1:2" x14ac:dyDescent="0.35">
      <c r="A706" s="70">
        <f t="shared" si="18"/>
        <v>689</v>
      </c>
      <c r="B706" s="170">
        <v>4815620.6810465306</v>
      </c>
    </row>
    <row r="707" spans="1:2" x14ac:dyDescent="0.35">
      <c r="A707" s="70">
        <f t="shared" si="18"/>
        <v>690</v>
      </c>
      <c r="B707" s="170">
        <v>4815620.6810465306</v>
      </c>
    </row>
    <row r="708" spans="1:2" x14ac:dyDescent="0.35">
      <c r="A708" s="70">
        <f t="shared" si="18"/>
        <v>691</v>
      </c>
      <c r="B708" s="170">
        <v>4815620.6810465306</v>
      </c>
    </row>
    <row r="709" spans="1:2" x14ac:dyDescent="0.35">
      <c r="A709" s="70">
        <f t="shared" si="18"/>
        <v>692</v>
      </c>
      <c r="B709" s="170">
        <v>4815620.6810465306</v>
      </c>
    </row>
    <row r="710" spans="1:2" x14ac:dyDescent="0.35">
      <c r="A710" s="70">
        <f t="shared" si="18"/>
        <v>693</v>
      </c>
      <c r="B710" s="170">
        <v>4815620.6810465306</v>
      </c>
    </row>
    <row r="711" spans="1:2" x14ac:dyDescent="0.35">
      <c r="A711" s="70">
        <f t="shared" si="18"/>
        <v>694</v>
      </c>
      <c r="B711" s="170">
        <v>4815620.6810465306</v>
      </c>
    </row>
    <row r="712" spans="1:2" x14ac:dyDescent="0.35">
      <c r="A712" s="70">
        <f t="shared" si="18"/>
        <v>695</v>
      </c>
      <c r="B712" s="170">
        <v>4815620.6810465306</v>
      </c>
    </row>
    <row r="713" spans="1:2" x14ac:dyDescent="0.35">
      <c r="A713" s="70">
        <f t="shared" si="18"/>
        <v>696</v>
      </c>
      <c r="B713" s="170">
        <v>4815620.6810465306</v>
      </c>
    </row>
    <row r="714" spans="1:2" x14ac:dyDescent="0.35">
      <c r="A714" s="70">
        <f t="shared" si="18"/>
        <v>697</v>
      </c>
      <c r="B714" s="170">
        <v>4815620.6810465306</v>
      </c>
    </row>
    <row r="715" spans="1:2" x14ac:dyDescent="0.35">
      <c r="A715" s="70">
        <f t="shared" si="18"/>
        <v>698</v>
      </c>
      <c r="B715" s="170">
        <v>4815620.6810465306</v>
      </c>
    </row>
    <row r="716" spans="1:2" x14ac:dyDescent="0.35">
      <c r="A716" s="70">
        <f t="shared" si="18"/>
        <v>699</v>
      </c>
      <c r="B716" s="170">
        <v>4815620.6810465306</v>
      </c>
    </row>
    <row r="717" spans="1:2" x14ac:dyDescent="0.35">
      <c r="A717" s="70">
        <f t="shared" si="18"/>
        <v>700</v>
      </c>
      <c r="B717" s="170">
        <v>4815620.6810465306</v>
      </c>
    </row>
    <row r="718" spans="1:2" x14ac:dyDescent="0.35">
      <c r="A718" s="70">
        <f t="shared" si="18"/>
        <v>701</v>
      </c>
      <c r="B718" s="170">
        <v>4815620.6810465306</v>
      </c>
    </row>
    <row r="719" spans="1:2" x14ac:dyDescent="0.35">
      <c r="A719" s="70">
        <f t="shared" si="18"/>
        <v>702</v>
      </c>
      <c r="B719" s="170">
        <v>4815620.6810465306</v>
      </c>
    </row>
    <row r="720" spans="1:2" x14ac:dyDescent="0.35">
      <c r="A720" s="70">
        <f t="shared" si="18"/>
        <v>703</v>
      </c>
      <c r="B720" s="170">
        <v>4815620.6810465306</v>
      </c>
    </row>
    <row r="721" spans="1:2" x14ac:dyDescent="0.35">
      <c r="A721" s="70">
        <f t="shared" si="18"/>
        <v>704</v>
      </c>
      <c r="B721" s="170">
        <v>4815620.6810465306</v>
      </c>
    </row>
    <row r="722" spans="1:2" x14ac:dyDescent="0.35">
      <c r="A722" s="70">
        <f t="shared" si="18"/>
        <v>705</v>
      </c>
      <c r="B722" s="170">
        <v>4815620.6810465306</v>
      </c>
    </row>
    <row r="723" spans="1:2" x14ac:dyDescent="0.35">
      <c r="A723" s="70">
        <f t="shared" si="18"/>
        <v>706</v>
      </c>
      <c r="B723" s="170">
        <v>4815620.6810465306</v>
      </c>
    </row>
    <row r="724" spans="1:2" x14ac:dyDescent="0.35">
      <c r="A724" s="70">
        <f t="shared" ref="A724:A787" si="19">A723+1</f>
        <v>707</v>
      </c>
      <c r="B724" s="170">
        <v>4815620.6810465306</v>
      </c>
    </row>
    <row r="725" spans="1:2" x14ac:dyDescent="0.35">
      <c r="A725" s="70">
        <f t="shared" si="19"/>
        <v>708</v>
      </c>
      <c r="B725" s="170">
        <v>4815620.6810465306</v>
      </c>
    </row>
    <row r="726" spans="1:2" x14ac:dyDescent="0.35">
      <c r="A726" s="70">
        <f t="shared" si="19"/>
        <v>709</v>
      </c>
      <c r="B726" s="170">
        <v>4815620.6810465306</v>
      </c>
    </row>
    <row r="727" spans="1:2" x14ac:dyDescent="0.35">
      <c r="A727" s="70">
        <f t="shared" si="19"/>
        <v>710</v>
      </c>
      <c r="B727" s="170">
        <v>4815620.6810465306</v>
      </c>
    </row>
    <row r="728" spans="1:2" x14ac:dyDescent="0.35">
      <c r="A728" s="70">
        <f t="shared" si="19"/>
        <v>711</v>
      </c>
      <c r="B728" s="170">
        <v>4815620.6810465306</v>
      </c>
    </row>
    <row r="729" spans="1:2" x14ac:dyDescent="0.35">
      <c r="A729" s="70">
        <f t="shared" si="19"/>
        <v>712</v>
      </c>
      <c r="B729" s="170">
        <v>4815620.6810465306</v>
      </c>
    </row>
    <row r="730" spans="1:2" x14ac:dyDescent="0.35">
      <c r="A730" s="70">
        <f t="shared" si="19"/>
        <v>713</v>
      </c>
      <c r="B730" s="170">
        <v>4815620.6810465306</v>
      </c>
    </row>
    <row r="731" spans="1:2" x14ac:dyDescent="0.35">
      <c r="A731" s="70">
        <f t="shared" si="19"/>
        <v>714</v>
      </c>
      <c r="B731" s="170">
        <v>4815620.6810465306</v>
      </c>
    </row>
    <row r="732" spans="1:2" x14ac:dyDescent="0.35">
      <c r="A732" s="70">
        <f t="shared" si="19"/>
        <v>715</v>
      </c>
      <c r="B732" s="170">
        <v>4815620.6810465306</v>
      </c>
    </row>
    <row r="733" spans="1:2" x14ac:dyDescent="0.35">
      <c r="A733" s="70">
        <f t="shared" si="19"/>
        <v>716</v>
      </c>
      <c r="B733" s="170">
        <v>4815620.6810465306</v>
      </c>
    </row>
    <row r="734" spans="1:2" x14ac:dyDescent="0.35">
      <c r="A734" s="70">
        <f t="shared" si="19"/>
        <v>717</v>
      </c>
      <c r="B734" s="170">
        <v>4815620.6810465306</v>
      </c>
    </row>
    <row r="735" spans="1:2" x14ac:dyDescent="0.35">
      <c r="A735" s="70">
        <f t="shared" si="19"/>
        <v>718</v>
      </c>
      <c r="B735" s="170">
        <v>4815620.6810465306</v>
      </c>
    </row>
    <row r="736" spans="1:2" x14ac:dyDescent="0.35">
      <c r="A736" s="70">
        <f t="shared" si="19"/>
        <v>719</v>
      </c>
      <c r="B736" s="170">
        <v>4815620.6810465306</v>
      </c>
    </row>
    <row r="737" spans="1:2" x14ac:dyDescent="0.35">
      <c r="A737" s="70">
        <f t="shared" si="19"/>
        <v>720</v>
      </c>
      <c r="B737" s="170">
        <v>4815620.6810465306</v>
      </c>
    </row>
    <row r="738" spans="1:2" x14ac:dyDescent="0.35">
      <c r="A738" s="70">
        <f t="shared" si="19"/>
        <v>721</v>
      </c>
      <c r="B738" s="170">
        <v>4815620.6810465306</v>
      </c>
    </row>
    <row r="739" spans="1:2" x14ac:dyDescent="0.35">
      <c r="A739" s="70">
        <f t="shared" si="19"/>
        <v>722</v>
      </c>
      <c r="B739" s="170">
        <v>4815620.6810465306</v>
      </c>
    </row>
    <row r="740" spans="1:2" x14ac:dyDescent="0.35">
      <c r="A740" s="70">
        <f t="shared" si="19"/>
        <v>723</v>
      </c>
      <c r="B740" s="170">
        <v>4815620.6810465306</v>
      </c>
    </row>
    <row r="741" spans="1:2" x14ac:dyDescent="0.35">
      <c r="A741" s="70">
        <f t="shared" si="19"/>
        <v>724</v>
      </c>
      <c r="B741" s="170">
        <v>4815620.6810465306</v>
      </c>
    </row>
    <row r="742" spans="1:2" x14ac:dyDescent="0.35">
      <c r="A742" s="70">
        <f t="shared" si="19"/>
        <v>725</v>
      </c>
      <c r="B742" s="170">
        <v>4815620.6810465306</v>
      </c>
    </row>
    <row r="743" spans="1:2" x14ac:dyDescent="0.35">
      <c r="A743" s="70">
        <f t="shared" si="19"/>
        <v>726</v>
      </c>
      <c r="B743" s="170">
        <v>4815620.6810465306</v>
      </c>
    </row>
    <row r="744" spans="1:2" x14ac:dyDescent="0.35">
      <c r="A744" s="70">
        <f t="shared" si="19"/>
        <v>727</v>
      </c>
      <c r="B744" s="170">
        <v>4815620.6810465306</v>
      </c>
    </row>
    <row r="745" spans="1:2" x14ac:dyDescent="0.35">
      <c r="A745" s="70">
        <f t="shared" si="19"/>
        <v>728</v>
      </c>
      <c r="B745" s="170">
        <v>4815620.6810465306</v>
      </c>
    </row>
    <row r="746" spans="1:2" x14ac:dyDescent="0.35">
      <c r="A746" s="70">
        <f t="shared" si="19"/>
        <v>729</v>
      </c>
      <c r="B746" s="170">
        <v>4815620.6810465306</v>
      </c>
    </row>
    <row r="747" spans="1:2" x14ac:dyDescent="0.35">
      <c r="A747" s="70">
        <f t="shared" si="19"/>
        <v>730</v>
      </c>
      <c r="B747" s="170">
        <v>4815620.6810465306</v>
      </c>
    </row>
    <row r="748" spans="1:2" x14ac:dyDescent="0.35">
      <c r="A748" s="70">
        <f t="shared" si="19"/>
        <v>731</v>
      </c>
      <c r="B748" s="170">
        <v>4815620.6810465306</v>
      </c>
    </row>
    <row r="749" spans="1:2" x14ac:dyDescent="0.35">
      <c r="A749" s="70">
        <f t="shared" si="19"/>
        <v>732</v>
      </c>
      <c r="B749" s="170">
        <v>4815620.6810465306</v>
      </c>
    </row>
    <row r="750" spans="1:2" x14ac:dyDescent="0.35">
      <c r="A750" s="70">
        <f t="shared" si="19"/>
        <v>733</v>
      </c>
      <c r="B750" s="170">
        <v>4815620.6810465306</v>
      </c>
    </row>
    <row r="751" spans="1:2" x14ac:dyDescent="0.35">
      <c r="A751" s="70">
        <f t="shared" si="19"/>
        <v>734</v>
      </c>
      <c r="B751" s="170">
        <v>4815620.6810465306</v>
      </c>
    </row>
    <row r="752" spans="1:2" x14ac:dyDescent="0.35">
      <c r="A752" s="70">
        <f t="shared" si="19"/>
        <v>735</v>
      </c>
      <c r="B752" s="170">
        <v>4815620.6810465306</v>
      </c>
    </row>
    <row r="753" spans="1:2" x14ac:dyDescent="0.35">
      <c r="A753" s="70">
        <f t="shared" si="19"/>
        <v>736</v>
      </c>
      <c r="B753" s="170">
        <v>4815620.6810465306</v>
      </c>
    </row>
    <row r="754" spans="1:2" x14ac:dyDescent="0.35">
      <c r="A754" s="70">
        <f t="shared" si="19"/>
        <v>737</v>
      </c>
      <c r="B754" s="170">
        <v>4815620.6810465306</v>
      </c>
    </row>
    <row r="755" spans="1:2" x14ac:dyDescent="0.35">
      <c r="A755" s="70">
        <f t="shared" si="19"/>
        <v>738</v>
      </c>
      <c r="B755" s="170">
        <v>4815620.6810465306</v>
      </c>
    </row>
    <row r="756" spans="1:2" x14ac:dyDescent="0.35">
      <c r="A756" s="70">
        <f t="shared" si="19"/>
        <v>739</v>
      </c>
      <c r="B756" s="170">
        <v>4815620.6810465306</v>
      </c>
    </row>
    <row r="757" spans="1:2" x14ac:dyDescent="0.35">
      <c r="A757" s="70">
        <f t="shared" si="19"/>
        <v>740</v>
      </c>
      <c r="B757" s="170">
        <v>4815620.6810465306</v>
      </c>
    </row>
    <row r="758" spans="1:2" x14ac:dyDescent="0.35">
      <c r="A758" s="70">
        <f t="shared" si="19"/>
        <v>741</v>
      </c>
      <c r="B758" s="170">
        <v>4815620.6810465306</v>
      </c>
    </row>
    <row r="759" spans="1:2" x14ac:dyDescent="0.35">
      <c r="A759" s="70">
        <f t="shared" si="19"/>
        <v>742</v>
      </c>
      <c r="B759" s="170">
        <v>4815620.6810465306</v>
      </c>
    </row>
    <row r="760" spans="1:2" x14ac:dyDescent="0.35">
      <c r="A760" s="70">
        <f t="shared" si="19"/>
        <v>743</v>
      </c>
      <c r="B760" s="170">
        <v>4815620.6810465306</v>
      </c>
    </row>
    <row r="761" spans="1:2" x14ac:dyDescent="0.35">
      <c r="A761" s="70">
        <f t="shared" si="19"/>
        <v>744</v>
      </c>
      <c r="B761" s="170">
        <v>4815620.6810465306</v>
      </c>
    </row>
    <row r="762" spans="1:2" x14ac:dyDescent="0.35">
      <c r="A762" s="70">
        <f t="shared" si="19"/>
        <v>745</v>
      </c>
      <c r="B762" s="170">
        <v>4815620.6810465306</v>
      </c>
    </row>
    <row r="763" spans="1:2" x14ac:dyDescent="0.35">
      <c r="A763" s="70">
        <f t="shared" si="19"/>
        <v>746</v>
      </c>
      <c r="B763" s="170">
        <v>4815620.6810465306</v>
      </c>
    </row>
    <row r="764" spans="1:2" x14ac:dyDescent="0.35">
      <c r="A764" s="70">
        <f t="shared" si="19"/>
        <v>747</v>
      </c>
      <c r="B764" s="170">
        <v>4815620.6810465306</v>
      </c>
    </row>
    <row r="765" spans="1:2" x14ac:dyDescent="0.35">
      <c r="A765" s="70">
        <f t="shared" si="19"/>
        <v>748</v>
      </c>
      <c r="B765" s="170">
        <v>4815620.6810465306</v>
      </c>
    </row>
    <row r="766" spans="1:2" x14ac:dyDescent="0.35">
      <c r="A766" s="70">
        <f t="shared" si="19"/>
        <v>749</v>
      </c>
      <c r="B766" s="170">
        <v>4815620.6810465306</v>
      </c>
    </row>
    <row r="767" spans="1:2" x14ac:dyDescent="0.35">
      <c r="A767" s="70">
        <f t="shared" si="19"/>
        <v>750</v>
      </c>
      <c r="B767" s="170">
        <v>4815620.6810465306</v>
      </c>
    </row>
    <row r="768" spans="1:2" x14ac:dyDescent="0.35">
      <c r="A768" s="70">
        <f t="shared" si="19"/>
        <v>751</v>
      </c>
      <c r="B768" s="170">
        <v>4815620.6810465306</v>
      </c>
    </row>
    <row r="769" spans="1:2" x14ac:dyDescent="0.35">
      <c r="A769" s="70">
        <f t="shared" si="19"/>
        <v>752</v>
      </c>
      <c r="B769" s="170">
        <v>4815620.6810465306</v>
      </c>
    </row>
    <row r="770" spans="1:2" x14ac:dyDescent="0.35">
      <c r="A770" s="70">
        <f t="shared" si="19"/>
        <v>753</v>
      </c>
      <c r="B770" s="170">
        <v>4815620.6810465306</v>
      </c>
    </row>
    <row r="771" spans="1:2" x14ac:dyDescent="0.35">
      <c r="A771" s="70">
        <f t="shared" si="19"/>
        <v>754</v>
      </c>
      <c r="B771" s="170">
        <v>4815620.6810465306</v>
      </c>
    </row>
    <row r="772" spans="1:2" x14ac:dyDescent="0.35">
      <c r="A772" s="70">
        <f t="shared" si="19"/>
        <v>755</v>
      </c>
      <c r="B772" s="170">
        <v>4815620.6810465306</v>
      </c>
    </row>
    <row r="773" spans="1:2" x14ac:dyDescent="0.35">
      <c r="A773" s="70">
        <f t="shared" si="19"/>
        <v>756</v>
      </c>
      <c r="B773" s="170">
        <v>4815620.6810465306</v>
      </c>
    </row>
    <row r="774" spans="1:2" x14ac:dyDescent="0.35">
      <c r="A774" s="70">
        <f t="shared" si="19"/>
        <v>757</v>
      </c>
      <c r="B774" s="170">
        <v>4815620.6810465306</v>
      </c>
    </row>
    <row r="775" spans="1:2" x14ac:dyDescent="0.35">
      <c r="A775" s="70">
        <f t="shared" si="19"/>
        <v>758</v>
      </c>
      <c r="B775" s="170">
        <v>4815620.6810465306</v>
      </c>
    </row>
    <row r="776" spans="1:2" x14ac:dyDescent="0.35">
      <c r="A776" s="70">
        <f t="shared" si="19"/>
        <v>759</v>
      </c>
      <c r="B776" s="170">
        <v>4815620.6810465306</v>
      </c>
    </row>
    <row r="777" spans="1:2" x14ac:dyDescent="0.35">
      <c r="A777" s="70">
        <f t="shared" si="19"/>
        <v>760</v>
      </c>
      <c r="B777" s="170">
        <v>4815620.6810465306</v>
      </c>
    </row>
    <row r="778" spans="1:2" x14ac:dyDescent="0.35">
      <c r="A778" s="70">
        <f t="shared" si="19"/>
        <v>761</v>
      </c>
      <c r="B778" s="170">
        <v>4815620.6810465306</v>
      </c>
    </row>
    <row r="779" spans="1:2" x14ac:dyDescent="0.35">
      <c r="A779" s="70">
        <f t="shared" si="19"/>
        <v>762</v>
      </c>
      <c r="B779" s="170">
        <v>4815620.6810465306</v>
      </c>
    </row>
    <row r="780" spans="1:2" x14ac:dyDescent="0.35">
      <c r="A780" s="70">
        <f t="shared" si="19"/>
        <v>763</v>
      </c>
      <c r="B780" s="170">
        <v>4815620.6810465306</v>
      </c>
    </row>
    <row r="781" spans="1:2" x14ac:dyDescent="0.35">
      <c r="A781" s="70">
        <f t="shared" si="19"/>
        <v>764</v>
      </c>
      <c r="B781" s="170">
        <v>4815620.6810465306</v>
      </c>
    </row>
    <row r="782" spans="1:2" x14ac:dyDescent="0.35">
      <c r="A782" s="70">
        <f t="shared" si="19"/>
        <v>765</v>
      </c>
      <c r="B782" s="170">
        <v>4815620.6810465306</v>
      </c>
    </row>
    <row r="783" spans="1:2" x14ac:dyDescent="0.35">
      <c r="A783" s="70">
        <f t="shared" si="19"/>
        <v>766</v>
      </c>
      <c r="B783" s="170">
        <v>4815620.6810465306</v>
      </c>
    </row>
    <row r="784" spans="1:2" x14ac:dyDescent="0.35">
      <c r="A784" s="70">
        <f t="shared" si="19"/>
        <v>767</v>
      </c>
      <c r="B784" s="170">
        <v>4815620.6810465306</v>
      </c>
    </row>
    <row r="785" spans="1:2" x14ac:dyDescent="0.35">
      <c r="A785" s="70">
        <f t="shared" si="19"/>
        <v>768</v>
      </c>
      <c r="B785" s="170">
        <v>4815620.6810465306</v>
      </c>
    </row>
    <row r="786" spans="1:2" x14ac:dyDescent="0.35">
      <c r="A786" s="70">
        <f t="shared" si="19"/>
        <v>769</v>
      </c>
      <c r="B786" s="170">
        <v>4815620.6810465306</v>
      </c>
    </row>
    <row r="787" spans="1:2" x14ac:dyDescent="0.35">
      <c r="A787" s="70">
        <f t="shared" si="19"/>
        <v>770</v>
      </c>
      <c r="B787" s="170">
        <v>4815620.6810465306</v>
      </c>
    </row>
    <row r="788" spans="1:2" x14ac:dyDescent="0.35">
      <c r="A788" s="70">
        <f t="shared" ref="A788:A851" si="20">A787+1</f>
        <v>771</v>
      </c>
      <c r="B788" s="170">
        <v>4815620.6810465306</v>
      </c>
    </row>
    <row r="789" spans="1:2" x14ac:dyDescent="0.35">
      <c r="A789" s="70">
        <f t="shared" si="20"/>
        <v>772</v>
      </c>
      <c r="B789" s="170">
        <v>4815620.6810465306</v>
      </c>
    </row>
    <row r="790" spans="1:2" x14ac:dyDescent="0.35">
      <c r="A790" s="70">
        <f t="shared" si="20"/>
        <v>773</v>
      </c>
      <c r="B790" s="170">
        <v>4815620.6810465306</v>
      </c>
    </row>
    <row r="791" spans="1:2" x14ac:dyDescent="0.35">
      <c r="A791" s="70">
        <f t="shared" si="20"/>
        <v>774</v>
      </c>
      <c r="B791" s="170">
        <v>4815620.6810465306</v>
      </c>
    </row>
    <row r="792" spans="1:2" x14ac:dyDescent="0.35">
      <c r="A792" s="70">
        <f t="shared" si="20"/>
        <v>775</v>
      </c>
      <c r="B792" s="170">
        <v>4815620.6810465306</v>
      </c>
    </row>
    <row r="793" spans="1:2" x14ac:dyDescent="0.35">
      <c r="A793" s="70">
        <f t="shared" si="20"/>
        <v>776</v>
      </c>
      <c r="B793" s="170">
        <v>4815620.6810465306</v>
      </c>
    </row>
    <row r="794" spans="1:2" x14ac:dyDescent="0.35">
      <c r="A794" s="70">
        <f t="shared" si="20"/>
        <v>777</v>
      </c>
      <c r="B794" s="170">
        <v>4815620.6810465306</v>
      </c>
    </row>
    <row r="795" spans="1:2" x14ac:dyDescent="0.35">
      <c r="A795" s="70">
        <f t="shared" si="20"/>
        <v>778</v>
      </c>
      <c r="B795" s="170">
        <v>4815620.6810465306</v>
      </c>
    </row>
    <row r="796" spans="1:2" x14ac:dyDescent="0.35">
      <c r="A796" s="70">
        <f t="shared" si="20"/>
        <v>779</v>
      </c>
      <c r="B796" s="170">
        <v>4815620.6810465306</v>
      </c>
    </row>
    <row r="797" spans="1:2" x14ac:dyDescent="0.35">
      <c r="A797" s="70">
        <f t="shared" si="20"/>
        <v>780</v>
      </c>
      <c r="B797" s="170">
        <v>4815620.6810465306</v>
      </c>
    </row>
    <row r="798" spans="1:2" x14ac:dyDescent="0.35">
      <c r="A798" s="70">
        <f t="shared" si="20"/>
        <v>781</v>
      </c>
      <c r="B798" s="170">
        <v>4815620.6810465306</v>
      </c>
    </row>
    <row r="799" spans="1:2" x14ac:dyDescent="0.35">
      <c r="A799" s="70">
        <f t="shared" si="20"/>
        <v>782</v>
      </c>
      <c r="B799" s="170">
        <v>4815620.6810465306</v>
      </c>
    </row>
    <row r="800" spans="1:2" x14ac:dyDescent="0.35">
      <c r="A800" s="70">
        <f t="shared" si="20"/>
        <v>783</v>
      </c>
      <c r="B800" s="170">
        <v>4815620.6810465306</v>
      </c>
    </row>
    <row r="801" spans="1:2" x14ac:dyDescent="0.35">
      <c r="A801" s="70">
        <f t="shared" si="20"/>
        <v>784</v>
      </c>
      <c r="B801" s="170">
        <v>4815620.6810465306</v>
      </c>
    </row>
    <row r="802" spans="1:2" x14ac:dyDescent="0.35">
      <c r="A802" s="70">
        <f t="shared" si="20"/>
        <v>785</v>
      </c>
      <c r="B802" s="170">
        <v>4815620.6810465306</v>
      </c>
    </row>
    <row r="803" spans="1:2" x14ac:dyDescent="0.35">
      <c r="A803" s="70">
        <f t="shared" si="20"/>
        <v>786</v>
      </c>
      <c r="B803" s="170">
        <v>4815620.6810465306</v>
      </c>
    </row>
    <row r="804" spans="1:2" x14ac:dyDescent="0.35">
      <c r="A804" s="70">
        <f t="shared" si="20"/>
        <v>787</v>
      </c>
      <c r="B804" s="170">
        <v>4815620.6810465306</v>
      </c>
    </row>
    <row r="805" spans="1:2" x14ac:dyDescent="0.35">
      <c r="A805" s="70">
        <f t="shared" si="20"/>
        <v>788</v>
      </c>
      <c r="B805" s="170">
        <v>4815620.6810465306</v>
      </c>
    </row>
    <row r="806" spans="1:2" x14ac:dyDescent="0.35">
      <c r="A806" s="70">
        <f t="shared" si="20"/>
        <v>789</v>
      </c>
      <c r="B806" s="170">
        <v>4815620.6810465306</v>
      </c>
    </row>
    <row r="807" spans="1:2" x14ac:dyDescent="0.35">
      <c r="A807" s="70">
        <f t="shared" si="20"/>
        <v>790</v>
      </c>
      <c r="B807" s="170">
        <v>4815620.6810465306</v>
      </c>
    </row>
    <row r="808" spans="1:2" x14ac:dyDescent="0.35">
      <c r="A808" s="70">
        <f t="shared" si="20"/>
        <v>791</v>
      </c>
      <c r="B808" s="170">
        <v>4815620.6810465306</v>
      </c>
    </row>
    <row r="809" spans="1:2" x14ac:dyDescent="0.35">
      <c r="A809" s="70">
        <f t="shared" si="20"/>
        <v>792</v>
      </c>
      <c r="B809" s="170">
        <v>4815620.6810465306</v>
      </c>
    </row>
    <row r="810" spans="1:2" x14ac:dyDescent="0.35">
      <c r="A810" s="70">
        <f t="shared" si="20"/>
        <v>793</v>
      </c>
      <c r="B810" s="170">
        <v>4815620.6810465306</v>
      </c>
    </row>
    <row r="811" spans="1:2" x14ac:dyDescent="0.35">
      <c r="A811" s="70">
        <f t="shared" si="20"/>
        <v>794</v>
      </c>
      <c r="B811" s="170">
        <v>4815620.6810465306</v>
      </c>
    </row>
    <row r="812" spans="1:2" x14ac:dyDescent="0.35">
      <c r="A812" s="70">
        <f t="shared" si="20"/>
        <v>795</v>
      </c>
      <c r="B812" s="170">
        <v>4815620.6810465306</v>
      </c>
    </row>
    <row r="813" spans="1:2" x14ac:dyDescent="0.35">
      <c r="A813" s="70">
        <f t="shared" si="20"/>
        <v>796</v>
      </c>
      <c r="B813" s="170">
        <v>4815620.6810465306</v>
      </c>
    </row>
    <row r="814" spans="1:2" x14ac:dyDescent="0.35">
      <c r="A814" s="70">
        <f t="shared" si="20"/>
        <v>797</v>
      </c>
      <c r="B814" s="170">
        <v>4815620.6810465306</v>
      </c>
    </row>
    <row r="815" spans="1:2" x14ac:dyDescent="0.35">
      <c r="A815" s="70">
        <f t="shared" si="20"/>
        <v>798</v>
      </c>
      <c r="B815" s="170">
        <v>4815620.6810465306</v>
      </c>
    </row>
    <row r="816" spans="1:2" x14ac:dyDescent="0.35">
      <c r="A816" s="70">
        <f t="shared" si="20"/>
        <v>799</v>
      </c>
      <c r="B816" s="170">
        <v>4815620.6810465306</v>
      </c>
    </row>
    <row r="817" spans="1:2" x14ac:dyDescent="0.35">
      <c r="A817" s="70">
        <f t="shared" si="20"/>
        <v>800</v>
      </c>
      <c r="B817" s="170">
        <v>4815620.6810465306</v>
      </c>
    </row>
    <row r="818" spans="1:2" x14ac:dyDescent="0.35">
      <c r="A818" s="70">
        <f t="shared" si="20"/>
        <v>801</v>
      </c>
      <c r="B818" s="170">
        <v>4815620.6810465306</v>
      </c>
    </row>
    <row r="819" spans="1:2" x14ac:dyDescent="0.35">
      <c r="A819" s="70">
        <f t="shared" si="20"/>
        <v>802</v>
      </c>
      <c r="B819" s="170">
        <v>4815620.6810465306</v>
      </c>
    </row>
    <row r="820" spans="1:2" x14ac:dyDescent="0.35">
      <c r="A820" s="70">
        <f t="shared" si="20"/>
        <v>803</v>
      </c>
      <c r="B820" s="170">
        <v>4815620.6810465306</v>
      </c>
    </row>
    <row r="821" spans="1:2" x14ac:dyDescent="0.35">
      <c r="A821" s="70">
        <f t="shared" si="20"/>
        <v>804</v>
      </c>
      <c r="B821" s="170">
        <v>4815620.6810465306</v>
      </c>
    </row>
    <row r="822" spans="1:2" x14ac:dyDescent="0.35">
      <c r="A822" s="70">
        <f t="shared" si="20"/>
        <v>805</v>
      </c>
      <c r="B822" s="170">
        <v>4815620.6810465306</v>
      </c>
    </row>
    <row r="823" spans="1:2" x14ac:dyDescent="0.35">
      <c r="A823" s="70">
        <f t="shared" si="20"/>
        <v>806</v>
      </c>
      <c r="B823" s="170">
        <v>4815620.6810465306</v>
      </c>
    </row>
    <row r="824" spans="1:2" x14ac:dyDescent="0.35">
      <c r="A824" s="70">
        <f t="shared" si="20"/>
        <v>807</v>
      </c>
      <c r="B824" s="170">
        <v>4815620.6810465306</v>
      </c>
    </row>
    <row r="825" spans="1:2" x14ac:dyDescent="0.35">
      <c r="A825" s="70">
        <f t="shared" si="20"/>
        <v>808</v>
      </c>
      <c r="B825" s="170">
        <v>4815620.6810465306</v>
      </c>
    </row>
    <row r="826" spans="1:2" x14ac:dyDescent="0.35">
      <c r="A826" s="70">
        <f t="shared" si="20"/>
        <v>809</v>
      </c>
      <c r="B826" s="170">
        <v>4815620.6810465306</v>
      </c>
    </row>
    <row r="827" spans="1:2" x14ac:dyDescent="0.35">
      <c r="A827" s="70">
        <f t="shared" si="20"/>
        <v>810</v>
      </c>
      <c r="B827" s="170">
        <v>4815620.6810465306</v>
      </c>
    </row>
    <row r="828" spans="1:2" x14ac:dyDescent="0.35">
      <c r="A828" s="70">
        <f t="shared" si="20"/>
        <v>811</v>
      </c>
      <c r="B828" s="170">
        <v>4815620.6810465306</v>
      </c>
    </row>
    <row r="829" spans="1:2" x14ac:dyDescent="0.35">
      <c r="A829" s="70">
        <f t="shared" si="20"/>
        <v>812</v>
      </c>
      <c r="B829" s="170">
        <v>4815620.6810465306</v>
      </c>
    </row>
    <row r="830" spans="1:2" x14ac:dyDescent="0.35">
      <c r="A830" s="70">
        <f t="shared" si="20"/>
        <v>813</v>
      </c>
      <c r="B830" s="170">
        <v>4815620.6810465306</v>
      </c>
    </row>
    <row r="831" spans="1:2" x14ac:dyDescent="0.35">
      <c r="A831" s="70">
        <f t="shared" si="20"/>
        <v>814</v>
      </c>
      <c r="B831" s="170">
        <v>4815620.6810465306</v>
      </c>
    </row>
    <row r="832" spans="1:2" x14ac:dyDescent="0.35">
      <c r="A832" s="70">
        <f t="shared" si="20"/>
        <v>815</v>
      </c>
      <c r="B832" s="170">
        <v>4815620.6810465306</v>
      </c>
    </row>
    <row r="833" spans="1:2" x14ac:dyDescent="0.35">
      <c r="A833" s="70">
        <f t="shared" si="20"/>
        <v>816</v>
      </c>
      <c r="B833" s="170">
        <v>4815620.6810465306</v>
      </c>
    </row>
    <row r="834" spans="1:2" x14ac:dyDescent="0.35">
      <c r="A834" s="70">
        <f t="shared" si="20"/>
        <v>817</v>
      </c>
      <c r="B834" s="170">
        <v>4815620.6810465306</v>
      </c>
    </row>
    <row r="835" spans="1:2" x14ac:dyDescent="0.35">
      <c r="A835" s="70">
        <f t="shared" si="20"/>
        <v>818</v>
      </c>
      <c r="B835" s="170">
        <v>4815620.6810465306</v>
      </c>
    </row>
    <row r="836" spans="1:2" x14ac:dyDescent="0.35">
      <c r="A836" s="70">
        <f t="shared" si="20"/>
        <v>819</v>
      </c>
      <c r="B836" s="170">
        <v>4815620.6810465306</v>
      </c>
    </row>
    <row r="837" spans="1:2" x14ac:dyDescent="0.35">
      <c r="A837" s="70">
        <f t="shared" si="20"/>
        <v>820</v>
      </c>
      <c r="B837" s="170">
        <v>4815620.6810465306</v>
      </c>
    </row>
    <row r="838" spans="1:2" x14ac:dyDescent="0.35">
      <c r="A838" s="70">
        <f t="shared" si="20"/>
        <v>821</v>
      </c>
      <c r="B838" s="170">
        <v>4815620.6810465306</v>
      </c>
    </row>
    <row r="839" spans="1:2" x14ac:dyDescent="0.35">
      <c r="A839" s="70">
        <f t="shared" si="20"/>
        <v>822</v>
      </c>
      <c r="B839" s="170">
        <v>4815620.6810465306</v>
      </c>
    </row>
    <row r="840" spans="1:2" x14ac:dyDescent="0.35">
      <c r="A840" s="70">
        <f t="shared" si="20"/>
        <v>823</v>
      </c>
      <c r="B840" s="170">
        <v>4815620.6810465306</v>
      </c>
    </row>
    <row r="841" spans="1:2" x14ac:dyDescent="0.35">
      <c r="A841" s="70">
        <f t="shared" si="20"/>
        <v>824</v>
      </c>
      <c r="B841" s="170">
        <v>4815620.6810465306</v>
      </c>
    </row>
    <row r="842" spans="1:2" x14ac:dyDescent="0.35">
      <c r="A842" s="70">
        <f t="shared" si="20"/>
        <v>825</v>
      </c>
      <c r="B842" s="170">
        <v>4815620.6810465306</v>
      </c>
    </row>
    <row r="843" spans="1:2" x14ac:dyDescent="0.35">
      <c r="A843" s="70">
        <f t="shared" si="20"/>
        <v>826</v>
      </c>
      <c r="B843" s="170">
        <v>4815620.6810465306</v>
      </c>
    </row>
    <row r="844" spans="1:2" x14ac:dyDescent="0.35">
      <c r="A844" s="70">
        <f t="shared" si="20"/>
        <v>827</v>
      </c>
      <c r="B844" s="170">
        <v>4815620.6810465306</v>
      </c>
    </row>
    <row r="845" spans="1:2" x14ac:dyDescent="0.35">
      <c r="A845" s="70">
        <f t="shared" si="20"/>
        <v>828</v>
      </c>
      <c r="B845" s="170">
        <v>4815620.6810465306</v>
      </c>
    </row>
    <row r="846" spans="1:2" x14ac:dyDescent="0.35">
      <c r="A846" s="70">
        <f t="shared" si="20"/>
        <v>829</v>
      </c>
      <c r="B846" s="170">
        <v>4815620.6810465306</v>
      </c>
    </row>
    <row r="847" spans="1:2" x14ac:dyDescent="0.35">
      <c r="A847" s="70">
        <f t="shared" si="20"/>
        <v>830</v>
      </c>
      <c r="B847" s="170">
        <v>4815620.6810465306</v>
      </c>
    </row>
    <row r="848" spans="1:2" x14ac:dyDescent="0.35">
      <c r="A848" s="70">
        <f t="shared" si="20"/>
        <v>831</v>
      </c>
      <c r="B848" s="170">
        <v>4815620.6810465306</v>
      </c>
    </row>
    <row r="849" spans="1:2" x14ac:dyDescent="0.35">
      <c r="A849" s="70">
        <f t="shared" si="20"/>
        <v>832</v>
      </c>
      <c r="B849" s="170">
        <v>4815620.6810465306</v>
      </c>
    </row>
    <row r="850" spans="1:2" x14ac:dyDescent="0.35">
      <c r="A850" s="70">
        <f t="shared" si="20"/>
        <v>833</v>
      </c>
      <c r="B850" s="170">
        <v>4815620.6810465306</v>
      </c>
    </row>
    <row r="851" spans="1:2" x14ac:dyDescent="0.35">
      <c r="A851" s="70">
        <f t="shared" si="20"/>
        <v>834</v>
      </c>
      <c r="B851" s="170">
        <v>4815620.6810465306</v>
      </c>
    </row>
    <row r="852" spans="1:2" x14ac:dyDescent="0.35">
      <c r="A852" s="70">
        <f t="shared" ref="A852:A915" si="21">A851+1</f>
        <v>835</v>
      </c>
      <c r="B852" s="170">
        <v>4815620.6810465306</v>
      </c>
    </row>
    <row r="853" spans="1:2" x14ac:dyDescent="0.35">
      <c r="A853" s="70">
        <f t="shared" si="21"/>
        <v>836</v>
      </c>
      <c r="B853" s="170">
        <v>4815620.6810465306</v>
      </c>
    </row>
    <row r="854" spans="1:2" x14ac:dyDescent="0.35">
      <c r="A854" s="70">
        <f t="shared" si="21"/>
        <v>837</v>
      </c>
      <c r="B854" s="170">
        <v>4815620.6810465306</v>
      </c>
    </row>
    <row r="855" spans="1:2" x14ac:dyDescent="0.35">
      <c r="A855" s="70">
        <f t="shared" si="21"/>
        <v>838</v>
      </c>
      <c r="B855" s="170">
        <v>4815620.6810465306</v>
      </c>
    </row>
    <row r="856" spans="1:2" x14ac:dyDescent="0.35">
      <c r="A856" s="70">
        <f t="shared" si="21"/>
        <v>839</v>
      </c>
      <c r="B856" s="170">
        <v>4815620.6810465306</v>
      </c>
    </row>
    <row r="857" spans="1:2" x14ac:dyDescent="0.35">
      <c r="A857" s="70">
        <f t="shared" si="21"/>
        <v>840</v>
      </c>
      <c r="B857" s="170">
        <v>4815620.6810465306</v>
      </c>
    </row>
    <row r="858" spans="1:2" x14ac:dyDescent="0.35">
      <c r="A858" s="70">
        <f t="shared" si="21"/>
        <v>841</v>
      </c>
      <c r="B858" s="170">
        <v>4815620.6810465306</v>
      </c>
    </row>
    <row r="859" spans="1:2" x14ac:dyDescent="0.35">
      <c r="A859" s="70">
        <f t="shared" si="21"/>
        <v>842</v>
      </c>
      <c r="B859" s="170">
        <v>4815620.6810465306</v>
      </c>
    </row>
    <row r="860" spans="1:2" x14ac:dyDescent="0.35">
      <c r="A860" s="70">
        <f t="shared" si="21"/>
        <v>843</v>
      </c>
      <c r="B860" s="170">
        <v>4815620.6810465306</v>
      </c>
    </row>
    <row r="861" spans="1:2" x14ac:dyDescent="0.35">
      <c r="A861" s="70">
        <f t="shared" si="21"/>
        <v>844</v>
      </c>
      <c r="B861" s="170">
        <v>4815620.6810465306</v>
      </c>
    </row>
    <row r="862" spans="1:2" x14ac:dyDescent="0.35">
      <c r="A862" s="70">
        <f t="shared" si="21"/>
        <v>845</v>
      </c>
      <c r="B862" s="170">
        <v>4815620.6810465306</v>
      </c>
    </row>
    <row r="863" spans="1:2" x14ac:dyDescent="0.35">
      <c r="A863" s="70">
        <f t="shared" si="21"/>
        <v>846</v>
      </c>
      <c r="B863" s="170">
        <v>4815620.6810465306</v>
      </c>
    </row>
    <row r="864" spans="1:2" x14ac:dyDescent="0.35">
      <c r="A864" s="70">
        <f t="shared" si="21"/>
        <v>847</v>
      </c>
      <c r="B864" s="170">
        <v>4815620.6810465306</v>
      </c>
    </row>
    <row r="865" spans="1:2" x14ac:dyDescent="0.35">
      <c r="A865" s="70">
        <f t="shared" si="21"/>
        <v>848</v>
      </c>
      <c r="B865" s="170">
        <v>4815620.6810465306</v>
      </c>
    </row>
    <row r="866" spans="1:2" x14ac:dyDescent="0.35">
      <c r="A866" s="70">
        <f t="shared" si="21"/>
        <v>849</v>
      </c>
      <c r="B866" s="170">
        <v>4815620.6810465306</v>
      </c>
    </row>
    <row r="867" spans="1:2" x14ac:dyDescent="0.35">
      <c r="A867" s="70">
        <f t="shared" si="21"/>
        <v>850</v>
      </c>
      <c r="B867" s="170">
        <v>4815620.6810465306</v>
      </c>
    </row>
    <row r="868" spans="1:2" x14ac:dyDescent="0.35">
      <c r="A868" s="70">
        <f t="shared" si="21"/>
        <v>851</v>
      </c>
      <c r="B868" s="170">
        <v>4815620.6810465306</v>
      </c>
    </row>
    <row r="869" spans="1:2" x14ac:dyDescent="0.35">
      <c r="A869" s="70">
        <f t="shared" si="21"/>
        <v>852</v>
      </c>
      <c r="B869" s="170">
        <v>4815620.6810465306</v>
      </c>
    </row>
    <row r="870" spans="1:2" x14ac:dyDescent="0.35">
      <c r="A870" s="70">
        <f t="shared" si="21"/>
        <v>853</v>
      </c>
      <c r="B870" s="170">
        <v>4815620.6810465306</v>
      </c>
    </row>
    <row r="871" spans="1:2" x14ac:dyDescent="0.35">
      <c r="A871" s="70">
        <f t="shared" si="21"/>
        <v>854</v>
      </c>
      <c r="B871" s="170">
        <v>4815620.6810465306</v>
      </c>
    </row>
    <row r="872" spans="1:2" x14ac:dyDescent="0.35">
      <c r="A872" s="70">
        <f t="shared" si="21"/>
        <v>855</v>
      </c>
      <c r="B872" s="170">
        <v>4815620.6810465306</v>
      </c>
    </row>
    <row r="873" spans="1:2" x14ac:dyDescent="0.35">
      <c r="A873" s="70">
        <f t="shared" si="21"/>
        <v>856</v>
      </c>
      <c r="B873" s="170">
        <v>4815620.6810465306</v>
      </c>
    </row>
    <row r="874" spans="1:2" x14ac:dyDescent="0.35">
      <c r="A874" s="70">
        <f t="shared" si="21"/>
        <v>857</v>
      </c>
      <c r="B874" s="170">
        <v>4815620.6810465306</v>
      </c>
    </row>
    <row r="875" spans="1:2" x14ac:dyDescent="0.35">
      <c r="A875" s="70">
        <f t="shared" si="21"/>
        <v>858</v>
      </c>
      <c r="B875" s="170">
        <v>4815620.6810465306</v>
      </c>
    </row>
    <row r="876" spans="1:2" x14ac:dyDescent="0.35">
      <c r="A876" s="70">
        <f t="shared" si="21"/>
        <v>859</v>
      </c>
      <c r="B876" s="170">
        <v>4815620.6810465306</v>
      </c>
    </row>
    <row r="877" spans="1:2" x14ac:dyDescent="0.35">
      <c r="A877" s="70">
        <f t="shared" si="21"/>
        <v>860</v>
      </c>
      <c r="B877" s="170">
        <v>4815620.6810465306</v>
      </c>
    </row>
    <row r="878" spans="1:2" x14ac:dyDescent="0.35">
      <c r="A878" s="70">
        <f t="shared" si="21"/>
        <v>861</v>
      </c>
      <c r="B878" s="170">
        <v>4815620.6810465306</v>
      </c>
    </row>
    <row r="879" spans="1:2" x14ac:dyDescent="0.35">
      <c r="A879" s="70">
        <f t="shared" si="21"/>
        <v>862</v>
      </c>
      <c r="B879" s="170">
        <v>4815620.6810465306</v>
      </c>
    </row>
    <row r="880" spans="1:2" x14ac:dyDescent="0.35">
      <c r="A880" s="70">
        <f t="shared" si="21"/>
        <v>863</v>
      </c>
      <c r="B880" s="170">
        <v>4815620.6810465306</v>
      </c>
    </row>
    <row r="881" spans="1:2" x14ac:dyDescent="0.35">
      <c r="A881" s="70">
        <f t="shared" si="21"/>
        <v>864</v>
      </c>
      <c r="B881" s="170">
        <v>4815620.6810465306</v>
      </c>
    </row>
    <row r="882" spans="1:2" x14ac:dyDescent="0.35">
      <c r="A882" s="70">
        <f t="shared" si="21"/>
        <v>865</v>
      </c>
      <c r="B882" s="170">
        <v>4815620.6810465306</v>
      </c>
    </row>
    <row r="883" spans="1:2" x14ac:dyDescent="0.35">
      <c r="A883" s="70">
        <f t="shared" si="21"/>
        <v>866</v>
      </c>
      <c r="B883" s="170">
        <v>4815620.6810465306</v>
      </c>
    </row>
    <row r="884" spans="1:2" x14ac:dyDescent="0.35">
      <c r="A884" s="70">
        <f t="shared" si="21"/>
        <v>867</v>
      </c>
      <c r="B884" s="170">
        <v>4815620.6810465306</v>
      </c>
    </row>
    <row r="885" spans="1:2" x14ac:dyDescent="0.35">
      <c r="A885" s="70">
        <f t="shared" si="21"/>
        <v>868</v>
      </c>
      <c r="B885" s="170">
        <v>4815620.6810465306</v>
      </c>
    </row>
    <row r="886" spans="1:2" x14ac:dyDescent="0.35">
      <c r="A886" s="70">
        <f t="shared" si="21"/>
        <v>869</v>
      </c>
      <c r="B886" s="170">
        <v>4815620.6810465306</v>
      </c>
    </row>
    <row r="887" spans="1:2" x14ac:dyDescent="0.35">
      <c r="A887" s="70">
        <f t="shared" si="21"/>
        <v>870</v>
      </c>
      <c r="B887" s="170">
        <v>4815620.6810465306</v>
      </c>
    </row>
    <row r="888" spans="1:2" x14ac:dyDescent="0.35">
      <c r="A888" s="70">
        <f t="shared" si="21"/>
        <v>871</v>
      </c>
      <c r="B888" s="170">
        <v>4815620.6810465306</v>
      </c>
    </row>
    <row r="889" spans="1:2" x14ac:dyDescent="0.35">
      <c r="A889" s="70">
        <f t="shared" si="21"/>
        <v>872</v>
      </c>
      <c r="B889" s="170">
        <v>4815620.6810465306</v>
      </c>
    </row>
    <row r="890" spans="1:2" x14ac:dyDescent="0.35">
      <c r="A890" s="70">
        <f t="shared" si="21"/>
        <v>873</v>
      </c>
      <c r="B890" s="170">
        <v>4815620.6810465306</v>
      </c>
    </row>
    <row r="891" spans="1:2" x14ac:dyDescent="0.35">
      <c r="A891" s="70">
        <f t="shared" si="21"/>
        <v>874</v>
      </c>
      <c r="B891" s="170">
        <v>4815620.6810465306</v>
      </c>
    </row>
    <row r="892" spans="1:2" x14ac:dyDescent="0.35">
      <c r="A892" s="70">
        <f t="shared" si="21"/>
        <v>875</v>
      </c>
      <c r="B892" s="170">
        <v>4815620.6810465306</v>
      </c>
    </row>
    <row r="893" spans="1:2" x14ac:dyDescent="0.35">
      <c r="A893" s="70">
        <f t="shared" si="21"/>
        <v>876</v>
      </c>
      <c r="B893" s="170">
        <v>4815620.6810465306</v>
      </c>
    </row>
    <row r="894" spans="1:2" x14ac:dyDescent="0.35">
      <c r="A894" s="70">
        <f t="shared" si="21"/>
        <v>877</v>
      </c>
      <c r="B894" s="170">
        <v>4815620.6810465306</v>
      </c>
    </row>
    <row r="895" spans="1:2" x14ac:dyDescent="0.35">
      <c r="A895" s="70">
        <f t="shared" si="21"/>
        <v>878</v>
      </c>
      <c r="B895" s="170">
        <v>4815620.6810465306</v>
      </c>
    </row>
    <row r="896" spans="1:2" x14ac:dyDescent="0.35">
      <c r="A896" s="70">
        <f t="shared" si="21"/>
        <v>879</v>
      </c>
      <c r="B896" s="170">
        <v>4815620.6810465306</v>
      </c>
    </row>
    <row r="897" spans="1:2" x14ac:dyDescent="0.35">
      <c r="A897" s="70">
        <f t="shared" si="21"/>
        <v>880</v>
      </c>
      <c r="B897" s="170">
        <v>4815620.6810465306</v>
      </c>
    </row>
    <row r="898" spans="1:2" x14ac:dyDescent="0.35">
      <c r="A898" s="70">
        <f t="shared" si="21"/>
        <v>881</v>
      </c>
      <c r="B898" s="170">
        <v>4815620.6810465306</v>
      </c>
    </row>
    <row r="899" spans="1:2" x14ac:dyDescent="0.35">
      <c r="A899" s="70">
        <f t="shared" si="21"/>
        <v>882</v>
      </c>
      <c r="B899" s="170">
        <v>4815620.6810465306</v>
      </c>
    </row>
    <row r="900" spans="1:2" x14ac:dyDescent="0.35">
      <c r="A900" s="70">
        <f t="shared" si="21"/>
        <v>883</v>
      </c>
      <c r="B900" s="170">
        <v>4815620.6810465306</v>
      </c>
    </row>
    <row r="901" spans="1:2" x14ac:dyDescent="0.35">
      <c r="A901" s="70">
        <f t="shared" si="21"/>
        <v>884</v>
      </c>
      <c r="B901" s="170">
        <v>4815620.6810465306</v>
      </c>
    </row>
    <row r="902" spans="1:2" x14ac:dyDescent="0.35">
      <c r="A902" s="70">
        <f t="shared" si="21"/>
        <v>885</v>
      </c>
      <c r="B902" s="170">
        <v>4815620.6810465306</v>
      </c>
    </row>
    <row r="903" spans="1:2" x14ac:dyDescent="0.35">
      <c r="A903" s="70">
        <f t="shared" si="21"/>
        <v>886</v>
      </c>
      <c r="B903" s="170">
        <v>4815620.6810465306</v>
      </c>
    </row>
    <row r="904" spans="1:2" x14ac:dyDescent="0.35">
      <c r="A904" s="70">
        <f t="shared" si="21"/>
        <v>887</v>
      </c>
      <c r="B904" s="170">
        <v>4815620.6810465306</v>
      </c>
    </row>
    <row r="905" spans="1:2" x14ac:dyDescent="0.35">
      <c r="A905" s="70">
        <f t="shared" si="21"/>
        <v>888</v>
      </c>
      <c r="B905" s="170">
        <v>4815620.6810465306</v>
      </c>
    </row>
    <row r="906" spans="1:2" x14ac:dyDescent="0.35">
      <c r="A906" s="70">
        <f t="shared" si="21"/>
        <v>889</v>
      </c>
      <c r="B906" s="170">
        <v>4815620.6810465306</v>
      </c>
    </row>
    <row r="907" spans="1:2" x14ac:dyDescent="0.35">
      <c r="A907" s="70">
        <f t="shared" si="21"/>
        <v>890</v>
      </c>
      <c r="B907" s="170">
        <v>4815620.6810465306</v>
      </c>
    </row>
    <row r="908" spans="1:2" x14ac:dyDescent="0.35">
      <c r="A908" s="70">
        <f t="shared" si="21"/>
        <v>891</v>
      </c>
      <c r="B908" s="170">
        <v>4815620.6810465306</v>
      </c>
    </row>
    <row r="909" spans="1:2" x14ac:dyDescent="0.35">
      <c r="A909" s="70">
        <f t="shared" si="21"/>
        <v>892</v>
      </c>
      <c r="B909" s="170">
        <v>4815620.6810465306</v>
      </c>
    </row>
    <row r="910" spans="1:2" x14ac:dyDescent="0.35">
      <c r="A910" s="70">
        <f t="shared" si="21"/>
        <v>893</v>
      </c>
      <c r="B910" s="170">
        <v>4815620.6810465306</v>
      </c>
    </row>
    <row r="911" spans="1:2" x14ac:dyDescent="0.35">
      <c r="A911" s="70">
        <f t="shared" si="21"/>
        <v>894</v>
      </c>
      <c r="B911" s="170">
        <v>4815620.6810465306</v>
      </c>
    </row>
    <row r="912" spans="1:2" x14ac:dyDescent="0.35">
      <c r="A912" s="70">
        <f t="shared" si="21"/>
        <v>895</v>
      </c>
      <c r="B912" s="170">
        <v>4815620.6810465306</v>
      </c>
    </row>
    <row r="913" spans="1:2" x14ac:dyDescent="0.35">
      <c r="A913" s="70">
        <f t="shared" si="21"/>
        <v>896</v>
      </c>
      <c r="B913" s="170">
        <v>4815620.6810465306</v>
      </c>
    </row>
    <row r="914" spans="1:2" x14ac:dyDescent="0.35">
      <c r="A914" s="70">
        <f t="shared" si="21"/>
        <v>897</v>
      </c>
      <c r="B914" s="170">
        <v>4815620.6810465306</v>
      </c>
    </row>
    <row r="915" spans="1:2" x14ac:dyDescent="0.35">
      <c r="A915" s="70">
        <f t="shared" si="21"/>
        <v>898</v>
      </c>
      <c r="B915" s="170">
        <v>4815620.6810465306</v>
      </c>
    </row>
    <row r="916" spans="1:2" x14ac:dyDescent="0.35">
      <c r="A916" s="70">
        <f t="shared" ref="A916:A979" si="22">A915+1</f>
        <v>899</v>
      </c>
      <c r="B916" s="170">
        <v>4815620.6810465306</v>
      </c>
    </row>
    <row r="917" spans="1:2" x14ac:dyDescent="0.35">
      <c r="A917" s="70">
        <f t="shared" si="22"/>
        <v>900</v>
      </c>
      <c r="B917" s="170">
        <v>4815620.6810465306</v>
      </c>
    </row>
    <row r="918" spans="1:2" x14ac:dyDescent="0.35">
      <c r="A918" s="70">
        <f t="shared" si="22"/>
        <v>901</v>
      </c>
      <c r="B918" s="170">
        <v>4815620.6810465306</v>
      </c>
    </row>
    <row r="919" spans="1:2" x14ac:dyDescent="0.35">
      <c r="A919" s="70">
        <f t="shared" si="22"/>
        <v>902</v>
      </c>
      <c r="B919" s="170">
        <v>4815620.6810465306</v>
      </c>
    </row>
    <row r="920" spans="1:2" x14ac:dyDescent="0.35">
      <c r="A920" s="70">
        <f t="shared" si="22"/>
        <v>903</v>
      </c>
      <c r="B920" s="170">
        <v>4815620.6810465306</v>
      </c>
    </row>
    <row r="921" spans="1:2" x14ac:dyDescent="0.35">
      <c r="A921" s="70">
        <f t="shared" si="22"/>
        <v>904</v>
      </c>
      <c r="B921" s="170">
        <v>4815620.6810465306</v>
      </c>
    </row>
    <row r="922" spans="1:2" x14ac:dyDescent="0.35">
      <c r="A922" s="70">
        <f t="shared" si="22"/>
        <v>905</v>
      </c>
      <c r="B922" s="170">
        <v>4815620.6810465306</v>
      </c>
    </row>
    <row r="923" spans="1:2" x14ac:dyDescent="0.35">
      <c r="A923" s="70">
        <f t="shared" si="22"/>
        <v>906</v>
      </c>
      <c r="B923" s="170">
        <v>4815620.6810465306</v>
      </c>
    </row>
    <row r="924" spans="1:2" x14ac:dyDescent="0.35">
      <c r="A924" s="70">
        <f t="shared" si="22"/>
        <v>907</v>
      </c>
      <c r="B924" s="170">
        <v>4815620.6810465306</v>
      </c>
    </row>
    <row r="925" spans="1:2" x14ac:dyDescent="0.35">
      <c r="A925" s="70">
        <f t="shared" si="22"/>
        <v>908</v>
      </c>
      <c r="B925" s="170">
        <v>4815620.6810465306</v>
      </c>
    </row>
    <row r="926" spans="1:2" x14ac:dyDescent="0.35">
      <c r="A926" s="70">
        <f t="shared" si="22"/>
        <v>909</v>
      </c>
      <c r="B926" s="170">
        <v>4815620.6810465306</v>
      </c>
    </row>
    <row r="927" spans="1:2" x14ac:dyDescent="0.35">
      <c r="A927" s="70">
        <f t="shared" si="22"/>
        <v>910</v>
      </c>
      <c r="B927" s="170">
        <v>4815620.6810465306</v>
      </c>
    </row>
    <row r="928" spans="1:2" x14ac:dyDescent="0.35">
      <c r="A928" s="70">
        <f t="shared" si="22"/>
        <v>911</v>
      </c>
      <c r="B928" s="170">
        <v>4815620.6810465306</v>
      </c>
    </row>
    <row r="929" spans="1:2" x14ac:dyDescent="0.35">
      <c r="A929" s="70">
        <f t="shared" si="22"/>
        <v>912</v>
      </c>
      <c r="B929" s="170">
        <v>4815620.6810465306</v>
      </c>
    </row>
    <row r="930" spans="1:2" x14ac:dyDescent="0.35">
      <c r="A930" s="70">
        <f t="shared" si="22"/>
        <v>913</v>
      </c>
      <c r="B930" s="170">
        <v>4815620.6810465306</v>
      </c>
    </row>
    <row r="931" spans="1:2" x14ac:dyDescent="0.35">
      <c r="A931" s="70">
        <f t="shared" si="22"/>
        <v>914</v>
      </c>
      <c r="B931" s="170">
        <v>4815620.6810465306</v>
      </c>
    </row>
    <row r="932" spans="1:2" x14ac:dyDescent="0.35">
      <c r="A932" s="70">
        <f t="shared" si="22"/>
        <v>915</v>
      </c>
      <c r="B932" s="170">
        <v>4815620.6810465306</v>
      </c>
    </row>
    <row r="933" spans="1:2" x14ac:dyDescent="0.35">
      <c r="A933" s="70">
        <f t="shared" si="22"/>
        <v>916</v>
      </c>
      <c r="B933" s="170">
        <v>4815620.6810465306</v>
      </c>
    </row>
    <row r="934" spans="1:2" x14ac:dyDescent="0.35">
      <c r="A934" s="70">
        <f t="shared" si="22"/>
        <v>917</v>
      </c>
      <c r="B934" s="170">
        <v>4815620.6810465306</v>
      </c>
    </row>
    <row r="935" spans="1:2" x14ac:dyDescent="0.35">
      <c r="A935" s="70">
        <f t="shared" si="22"/>
        <v>918</v>
      </c>
      <c r="B935" s="170">
        <v>4815620.6810465306</v>
      </c>
    </row>
    <row r="936" spans="1:2" x14ac:dyDescent="0.35">
      <c r="A936" s="70">
        <f t="shared" si="22"/>
        <v>919</v>
      </c>
      <c r="B936" s="170">
        <v>4815620.6810465306</v>
      </c>
    </row>
    <row r="937" spans="1:2" x14ac:dyDescent="0.35">
      <c r="A937" s="70">
        <f t="shared" si="22"/>
        <v>920</v>
      </c>
      <c r="B937" s="170">
        <v>4815620.6810465306</v>
      </c>
    </row>
    <row r="938" spans="1:2" x14ac:dyDescent="0.35">
      <c r="A938" s="70">
        <f t="shared" si="22"/>
        <v>921</v>
      </c>
      <c r="B938" s="170">
        <v>4815620.6810465306</v>
      </c>
    </row>
    <row r="939" spans="1:2" x14ac:dyDescent="0.35">
      <c r="A939" s="70">
        <f t="shared" si="22"/>
        <v>922</v>
      </c>
      <c r="B939" s="170">
        <v>4815620.6810465306</v>
      </c>
    </row>
    <row r="940" spans="1:2" x14ac:dyDescent="0.35">
      <c r="A940" s="70">
        <f t="shared" si="22"/>
        <v>923</v>
      </c>
      <c r="B940" s="170">
        <v>4815620.6810465306</v>
      </c>
    </row>
    <row r="941" spans="1:2" x14ac:dyDescent="0.35">
      <c r="A941" s="70">
        <f t="shared" si="22"/>
        <v>924</v>
      </c>
      <c r="B941" s="170">
        <v>4815620.6810465306</v>
      </c>
    </row>
    <row r="942" spans="1:2" x14ac:dyDescent="0.35">
      <c r="A942" s="70">
        <f t="shared" si="22"/>
        <v>925</v>
      </c>
      <c r="B942" s="170">
        <v>4815620.6810465306</v>
      </c>
    </row>
    <row r="943" spans="1:2" x14ac:dyDescent="0.35">
      <c r="A943" s="70">
        <f t="shared" si="22"/>
        <v>926</v>
      </c>
      <c r="B943" s="170">
        <v>4815620.6810465306</v>
      </c>
    </row>
    <row r="944" spans="1:2" x14ac:dyDescent="0.35">
      <c r="A944" s="70">
        <f t="shared" si="22"/>
        <v>927</v>
      </c>
      <c r="B944" s="170">
        <v>4815620.6810465306</v>
      </c>
    </row>
    <row r="945" spans="1:2" x14ac:dyDescent="0.35">
      <c r="A945" s="70">
        <f t="shared" si="22"/>
        <v>928</v>
      </c>
      <c r="B945" s="170">
        <v>4815620.6810465306</v>
      </c>
    </row>
    <row r="946" spans="1:2" x14ac:dyDescent="0.35">
      <c r="A946" s="70">
        <f t="shared" si="22"/>
        <v>929</v>
      </c>
      <c r="B946" s="170">
        <v>4815620.6810465306</v>
      </c>
    </row>
    <row r="947" spans="1:2" x14ac:dyDescent="0.35">
      <c r="A947" s="70">
        <f t="shared" si="22"/>
        <v>930</v>
      </c>
      <c r="B947" s="170">
        <v>4815620.6810465306</v>
      </c>
    </row>
    <row r="948" spans="1:2" x14ac:dyDescent="0.35">
      <c r="A948" s="70">
        <f t="shared" si="22"/>
        <v>931</v>
      </c>
      <c r="B948" s="170">
        <v>4815620.6810465306</v>
      </c>
    </row>
    <row r="949" spans="1:2" x14ac:dyDescent="0.35">
      <c r="A949" s="70">
        <f t="shared" si="22"/>
        <v>932</v>
      </c>
      <c r="B949" s="170">
        <v>4815620.6810465306</v>
      </c>
    </row>
    <row r="950" spans="1:2" x14ac:dyDescent="0.35">
      <c r="A950" s="70">
        <f t="shared" si="22"/>
        <v>933</v>
      </c>
      <c r="B950" s="170">
        <v>4815620.6810465306</v>
      </c>
    </row>
    <row r="951" spans="1:2" x14ac:dyDescent="0.35">
      <c r="A951" s="70">
        <f t="shared" si="22"/>
        <v>934</v>
      </c>
      <c r="B951" s="170">
        <v>4815620.6810465306</v>
      </c>
    </row>
    <row r="952" spans="1:2" x14ac:dyDescent="0.35">
      <c r="A952" s="70">
        <f t="shared" si="22"/>
        <v>935</v>
      </c>
      <c r="B952" s="170">
        <v>4815620.6810465306</v>
      </c>
    </row>
    <row r="953" spans="1:2" x14ac:dyDescent="0.35">
      <c r="A953" s="70">
        <f t="shared" si="22"/>
        <v>936</v>
      </c>
      <c r="B953" s="170">
        <v>4815620.6810465306</v>
      </c>
    </row>
    <row r="954" spans="1:2" x14ac:dyDescent="0.35">
      <c r="A954" s="70">
        <f t="shared" si="22"/>
        <v>937</v>
      </c>
      <c r="B954" s="170">
        <v>4815620.6810465306</v>
      </c>
    </row>
    <row r="955" spans="1:2" x14ac:dyDescent="0.35">
      <c r="A955" s="70">
        <f t="shared" si="22"/>
        <v>938</v>
      </c>
      <c r="B955" s="170">
        <v>4815620.6810465306</v>
      </c>
    </row>
    <row r="956" spans="1:2" x14ac:dyDescent="0.35">
      <c r="A956" s="70">
        <f t="shared" si="22"/>
        <v>939</v>
      </c>
      <c r="B956" s="170">
        <v>4815620.6810465306</v>
      </c>
    </row>
    <row r="957" spans="1:2" x14ac:dyDescent="0.35">
      <c r="A957" s="70">
        <f t="shared" si="22"/>
        <v>940</v>
      </c>
      <c r="B957" s="170">
        <v>4815620.6810465306</v>
      </c>
    </row>
    <row r="958" spans="1:2" x14ac:dyDescent="0.35">
      <c r="A958" s="70">
        <f t="shared" si="22"/>
        <v>941</v>
      </c>
      <c r="B958" s="170">
        <v>4815620.6810465306</v>
      </c>
    </row>
    <row r="959" spans="1:2" x14ac:dyDescent="0.35">
      <c r="A959" s="70">
        <f t="shared" si="22"/>
        <v>942</v>
      </c>
      <c r="B959" s="170">
        <v>4815620.6810465306</v>
      </c>
    </row>
    <row r="960" spans="1:2" x14ac:dyDescent="0.35">
      <c r="A960" s="70">
        <f t="shared" si="22"/>
        <v>943</v>
      </c>
      <c r="B960" s="170">
        <v>4815620.6810465306</v>
      </c>
    </row>
    <row r="961" spans="1:2" x14ac:dyDescent="0.35">
      <c r="A961" s="70">
        <f t="shared" si="22"/>
        <v>944</v>
      </c>
      <c r="B961" s="170">
        <v>4815620.6810465306</v>
      </c>
    </row>
    <row r="962" spans="1:2" x14ac:dyDescent="0.35">
      <c r="A962" s="70">
        <f t="shared" si="22"/>
        <v>945</v>
      </c>
      <c r="B962" s="170">
        <v>4815620.6810465306</v>
      </c>
    </row>
    <row r="963" spans="1:2" x14ac:dyDescent="0.35">
      <c r="A963" s="70">
        <f t="shared" si="22"/>
        <v>946</v>
      </c>
      <c r="B963" s="170">
        <v>4815620.6810465306</v>
      </c>
    </row>
    <row r="964" spans="1:2" x14ac:dyDescent="0.35">
      <c r="A964" s="70">
        <f t="shared" si="22"/>
        <v>947</v>
      </c>
      <c r="B964" s="170">
        <v>4815620.6810465306</v>
      </c>
    </row>
    <row r="965" spans="1:2" x14ac:dyDescent="0.35">
      <c r="A965" s="70">
        <f t="shared" si="22"/>
        <v>948</v>
      </c>
      <c r="B965" s="170">
        <v>4815620.6810465306</v>
      </c>
    </row>
    <row r="966" spans="1:2" x14ac:dyDescent="0.35">
      <c r="A966" s="70">
        <f t="shared" si="22"/>
        <v>949</v>
      </c>
      <c r="B966" s="170">
        <v>4815620.6810465306</v>
      </c>
    </row>
    <row r="967" spans="1:2" x14ac:dyDescent="0.35">
      <c r="A967" s="70">
        <f t="shared" si="22"/>
        <v>950</v>
      </c>
      <c r="B967" s="170">
        <v>4815620.6810465306</v>
      </c>
    </row>
    <row r="968" spans="1:2" x14ac:dyDescent="0.35">
      <c r="A968" s="70">
        <f t="shared" si="22"/>
        <v>951</v>
      </c>
      <c r="B968" s="170">
        <v>4815620.6810465306</v>
      </c>
    </row>
    <row r="969" spans="1:2" x14ac:dyDescent="0.35">
      <c r="A969" s="70">
        <f t="shared" si="22"/>
        <v>952</v>
      </c>
      <c r="B969" s="170">
        <v>4815620.6810465306</v>
      </c>
    </row>
    <row r="970" spans="1:2" x14ac:dyDescent="0.35">
      <c r="A970" s="70">
        <f t="shared" si="22"/>
        <v>953</v>
      </c>
      <c r="B970" s="170">
        <v>4815620.6810465306</v>
      </c>
    </row>
    <row r="971" spans="1:2" x14ac:dyDescent="0.35">
      <c r="A971" s="70">
        <f t="shared" si="22"/>
        <v>954</v>
      </c>
      <c r="B971" s="170">
        <v>4815620.6810465306</v>
      </c>
    </row>
    <row r="972" spans="1:2" x14ac:dyDescent="0.35">
      <c r="A972" s="70">
        <f t="shared" si="22"/>
        <v>955</v>
      </c>
      <c r="B972" s="170">
        <v>4815620.6810465306</v>
      </c>
    </row>
    <row r="973" spans="1:2" x14ac:dyDescent="0.35">
      <c r="A973" s="70">
        <f t="shared" si="22"/>
        <v>956</v>
      </c>
      <c r="B973" s="170">
        <v>4815620.6810465306</v>
      </c>
    </row>
    <row r="974" spans="1:2" x14ac:dyDescent="0.35">
      <c r="A974" s="70">
        <f t="shared" si="22"/>
        <v>957</v>
      </c>
      <c r="B974" s="170">
        <v>4815620.6810465306</v>
      </c>
    </row>
    <row r="975" spans="1:2" x14ac:dyDescent="0.35">
      <c r="A975" s="70">
        <f t="shared" si="22"/>
        <v>958</v>
      </c>
      <c r="B975" s="170">
        <v>4815620.6810465306</v>
      </c>
    </row>
    <row r="976" spans="1:2" x14ac:dyDescent="0.35">
      <c r="A976" s="70">
        <f t="shared" si="22"/>
        <v>959</v>
      </c>
      <c r="B976" s="170">
        <v>4815620.6810465306</v>
      </c>
    </row>
    <row r="977" spans="1:2" x14ac:dyDescent="0.35">
      <c r="A977" s="70">
        <f t="shared" si="22"/>
        <v>960</v>
      </c>
      <c r="B977" s="170">
        <v>4815620.6810465306</v>
      </c>
    </row>
    <row r="978" spans="1:2" x14ac:dyDescent="0.35">
      <c r="A978" s="70">
        <f t="shared" si="22"/>
        <v>961</v>
      </c>
      <c r="B978" s="170">
        <v>4815620.6810465306</v>
      </c>
    </row>
    <row r="979" spans="1:2" x14ac:dyDescent="0.35">
      <c r="A979" s="70">
        <f t="shared" si="22"/>
        <v>962</v>
      </c>
      <c r="B979" s="170">
        <v>4815620.6810465306</v>
      </c>
    </row>
    <row r="980" spans="1:2" x14ac:dyDescent="0.35">
      <c r="A980" s="70">
        <f t="shared" ref="A980:A1043" si="23">A979+1</f>
        <v>963</v>
      </c>
      <c r="B980" s="170">
        <v>4815620.6810465306</v>
      </c>
    </row>
    <row r="981" spans="1:2" x14ac:dyDescent="0.35">
      <c r="A981" s="70">
        <f t="shared" si="23"/>
        <v>964</v>
      </c>
      <c r="B981" s="170">
        <v>4815620.6810465306</v>
      </c>
    </row>
    <row r="982" spans="1:2" x14ac:dyDescent="0.35">
      <c r="A982" s="70">
        <f t="shared" si="23"/>
        <v>965</v>
      </c>
      <c r="B982" s="170">
        <v>4815620.6810465306</v>
      </c>
    </row>
    <row r="983" spans="1:2" x14ac:dyDescent="0.35">
      <c r="A983" s="70">
        <f t="shared" si="23"/>
        <v>966</v>
      </c>
      <c r="B983" s="170">
        <v>4815620.6810465306</v>
      </c>
    </row>
    <row r="984" spans="1:2" x14ac:dyDescent="0.35">
      <c r="A984" s="70">
        <f t="shared" si="23"/>
        <v>967</v>
      </c>
      <c r="B984" s="170">
        <v>4815620.6810465306</v>
      </c>
    </row>
    <row r="985" spans="1:2" x14ac:dyDescent="0.35">
      <c r="A985" s="70">
        <f t="shared" si="23"/>
        <v>968</v>
      </c>
      <c r="B985" s="170">
        <v>4815620.6810465306</v>
      </c>
    </row>
    <row r="986" spans="1:2" x14ac:dyDescent="0.35">
      <c r="A986" s="70">
        <f t="shared" si="23"/>
        <v>969</v>
      </c>
      <c r="B986" s="170">
        <v>4815620.6810465306</v>
      </c>
    </row>
    <row r="987" spans="1:2" x14ac:dyDescent="0.35">
      <c r="A987" s="70">
        <f t="shared" si="23"/>
        <v>970</v>
      </c>
      <c r="B987" s="170">
        <v>4815620.6810465306</v>
      </c>
    </row>
    <row r="988" spans="1:2" x14ac:dyDescent="0.35">
      <c r="A988" s="70">
        <f t="shared" si="23"/>
        <v>971</v>
      </c>
      <c r="B988" s="170">
        <v>4815620.6810465306</v>
      </c>
    </row>
    <row r="989" spans="1:2" x14ac:dyDescent="0.35">
      <c r="A989" s="70">
        <f t="shared" si="23"/>
        <v>972</v>
      </c>
      <c r="B989" s="170">
        <v>4815620.6810465306</v>
      </c>
    </row>
    <row r="990" spans="1:2" x14ac:dyDescent="0.35">
      <c r="A990" s="70">
        <f t="shared" si="23"/>
        <v>973</v>
      </c>
      <c r="B990" s="170">
        <v>4815620.6810465306</v>
      </c>
    </row>
    <row r="991" spans="1:2" x14ac:dyDescent="0.35">
      <c r="A991" s="70">
        <f t="shared" si="23"/>
        <v>974</v>
      </c>
      <c r="B991" s="170">
        <v>4815620.6810465306</v>
      </c>
    </row>
    <row r="992" spans="1:2" x14ac:dyDescent="0.35">
      <c r="A992" s="70">
        <f t="shared" si="23"/>
        <v>975</v>
      </c>
      <c r="B992" s="170">
        <v>4815620.6810465306</v>
      </c>
    </row>
    <row r="993" spans="1:2" x14ac:dyDescent="0.35">
      <c r="A993" s="70">
        <f t="shared" si="23"/>
        <v>976</v>
      </c>
      <c r="B993" s="170">
        <v>4815620.6810465306</v>
      </c>
    </row>
    <row r="994" spans="1:2" x14ac:dyDescent="0.35">
      <c r="A994" s="70">
        <f t="shared" si="23"/>
        <v>977</v>
      </c>
      <c r="B994" s="170">
        <v>4815620.6810465306</v>
      </c>
    </row>
    <row r="995" spans="1:2" x14ac:dyDescent="0.35">
      <c r="A995" s="70">
        <f t="shared" si="23"/>
        <v>978</v>
      </c>
      <c r="B995" s="170">
        <v>4815620.6810465306</v>
      </c>
    </row>
    <row r="996" spans="1:2" x14ac:dyDescent="0.35">
      <c r="A996" s="70">
        <f t="shared" si="23"/>
        <v>979</v>
      </c>
      <c r="B996" s="170">
        <v>4815620.6810465306</v>
      </c>
    </row>
    <row r="997" spans="1:2" x14ac:dyDescent="0.35">
      <c r="A997" s="70">
        <f t="shared" si="23"/>
        <v>980</v>
      </c>
      <c r="B997" s="170">
        <v>4815620.6810465306</v>
      </c>
    </row>
    <row r="998" spans="1:2" x14ac:dyDescent="0.35">
      <c r="A998" s="70">
        <f t="shared" si="23"/>
        <v>981</v>
      </c>
      <c r="B998" s="170">
        <v>4815620.6810465306</v>
      </c>
    </row>
    <row r="999" spans="1:2" x14ac:dyDescent="0.35">
      <c r="A999" s="70">
        <f t="shared" si="23"/>
        <v>982</v>
      </c>
      <c r="B999" s="170">
        <v>4815620.6810465306</v>
      </c>
    </row>
    <row r="1000" spans="1:2" x14ac:dyDescent="0.35">
      <c r="A1000" s="70">
        <f t="shared" si="23"/>
        <v>983</v>
      </c>
      <c r="B1000" s="170">
        <v>4815620.6810465306</v>
      </c>
    </row>
    <row r="1001" spans="1:2" x14ac:dyDescent="0.35">
      <c r="A1001" s="70">
        <f t="shared" si="23"/>
        <v>984</v>
      </c>
      <c r="B1001" s="170">
        <v>4815620.6810465306</v>
      </c>
    </row>
    <row r="1002" spans="1:2" x14ac:dyDescent="0.35">
      <c r="A1002" s="70">
        <f t="shared" si="23"/>
        <v>985</v>
      </c>
      <c r="B1002" s="170">
        <v>4815620.6810465306</v>
      </c>
    </row>
    <row r="1003" spans="1:2" x14ac:dyDescent="0.35">
      <c r="A1003" s="70">
        <f t="shared" si="23"/>
        <v>986</v>
      </c>
      <c r="B1003" s="170">
        <v>4815620.6810465306</v>
      </c>
    </row>
    <row r="1004" spans="1:2" x14ac:dyDescent="0.35">
      <c r="A1004" s="70">
        <f t="shared" si="23"/>
        <v>987</v>
      </c>
      <c r="B1004" s="170">
        <v>4815620.6810465306</v>
      </c>
    </row>
    <row r="1005" spans="1:2" x14ac:dyDescent="0.35">
      <c r="A1005" s="70">
        <f t="shared" si="23"/>
        <v>988</v>
      </c>
      <c r="B1005" s="170">
        <v>4815620.6810465306</v>
      </c>
    </row>
    <row r="1006" spans="1:2" x14ac:dyDescent="0.35">
      <c r="A1006" s="70">
        <f t="shared" si="23"/>
        <v>989</v>
      </c>
      <c r="B1006" s="170">
        <v>4815620.6810465306</v>
      </c>
    </row>
    <row r="1007" spans="1:2" x14ac:dyDescent="0.35">
      <c r="A1007" s="70">
        <f t="shared" si="23"/>
        <v>990</v>
      </c>
      <c r="B1007" s="170">
        <v>4815620.6810465306</v>
      </c>
    </row>
    <row r="1008" spans="1:2" x14ac:dyDescent="0.35">
      <c r="A1008" s="70">
        <f t="shared" si="23"/>
        <v>991</v>
      </c>
      <c r="B1008" s="170">
        <v>4815620.6810465306</v>
      </c>
    </row>
    <row r="1009" spans="1:2" x14ac:dyDescent="0.35">
      <c r="A1009" s="70">
        <f t="shared" si="23"/>
        <v>992</v>
      </c>
      <c r="B1009" s="170">
        <v>4815620.6810465306</v>
      </c>
    </row>
    <row r="1010" spans="1:2" x14ac:dyDescent="0.35">
      <c r="A1010" s="70">
        <f t="shared" si="23"/>
        <v>993</v>
      </c>
      <c r="B1010" s="170">
        <v>4815620.6810465306</v>
      </c>
    </row>
    <row r="1011" spans="1:2" x14ac:dyDescent="0.35">
      <c r="A1011" s="70">
        <f t="shared" si="23"/>
        <v>994</v>
      </c>
      <c r="B1011" s="170">
        <v>4815620.6810465306</v>
      </c>
    </row>
    <row r="1012" spans="1:2" x14ac:dyDescent="0.35">
      <c r="A1012" s="70">
        <f t="shared" si="23"/>
        <v>995</v>
      </c>
      <c r="B1012" s="170">
        <v>4815620.6810465306</v>
      </c>
    </row>
    <row r="1013" spans="1:2" x14ac:dyDescent="0.35">
      <c r="A1013" s="70">
        <f t="shared" si="23"/>
        <v>996</v>
      </c>
      <c r="B1013" s="170">
        <v>4815620.6810465306</v>
      </c>
    </row>
    <row r="1014" spans="1:2" x14ac:dyDescent="0.35">
      <c r="A1014" s="70">
        <f t="shared" si="23"/>
        <v>997</v>
      </c>
      <c r="B1014" s="170">
        <v>4815620.6810465306</v>
      </c>
    </row>
    <row r="1015" spans="1:2" x14ac:dyDescent="0.35">
      <c r="A1015" s="70">
        <f t="shared" si="23"/>
        <v>998</v>
      </c>
      <c r="B1015" s="170">
        <v>4815620.6810465306</v>
      </c>
    </row>
    <row r="1016" spans="1:2" x14ac:dyDescent="0.35">
      <c r="A1016" s="70">
        <f t="shared" si="23"/>
        <v>999</v>
      </c>
      <c r="B1016" s="170">
        <v>4815620.6810465306</v>
      </c>
    </row>
    <row r="1017" spans="1:2" x14ac:dyDescent="0.35">
      <c r="A1017" s="70">
        <f t="shared" si="23"/>
        <v>1000</v>
      </c>
      <c r="B1017" s="170">
        <v>4815620.6810465306</v>
      </c>
    </row>
    <row r="1018" spans="1:2" x14ac:dyDescent="0.35">
      <c r="A1018" s="70">
        <f t="shared" si="23"/>
        <v>1001</v>
      </c>
      <c r="B1018" s="170">
        <v>4815620.6810465306</v>
      </c>
    </row>
    <row r="1019" spans="1:2" x14ac:dyDescent="0.35">
      <c r="A1019" s="70">
        <f t="shared" si="23"/>
        <v>1002</v>
      </c>
      <c r="B1019" s="170">
        <v>4815620.6810465306</v>
      </c>
    </row>
    <row r="1020" spans="1:2" x14ac:dyDescent="0.35">
      <c r="A1020" s="70">
        <f t="shared" si="23"/>
        <v>1003</v>
      </c>
      <c r="B1020" s="170">
        <v>4815620.6810465306</v>
      </c>
    </row>
    <row r="1021" spans="1:2" x14ac:dyDescent="0.35">
      <c r="A1021" s="70">
        <f t="shared" si="23"/>
        <v>1004</v>
      </c>
      <c r="B1021" s="170">
        <v>4815620.6810465306</v>
      </c>
    </row>
    <row r="1022" spans="1:2" x14ac:dyDescent="0.35">
      <c r="A1022" s="70">
        <f t="shared" si="23"/>
        <v>1005</v>
      </c>
      <c r="B1022" s="170">
        <v>4815620.6810465306</v>
      </c>
    </row>
    <row r="1023" spans="1:2" x14ac:dyDescent="0.35">
      <c r="A1023" s="70">
        <f t="shared" si="23"/>
        <v>1006</v>
      </c>
      <c r="B1023" s="170">
        <v>4815620.6810465306</v>
      </c>
    </row>
    <row r="1024" spans="1:2" x14ac:dyDescent="0.35">
      <c r="A1024" s="70">
        <f t="shared" si="23"/>
        <v>1007</v>
      </c>
      <c r="B1024" s="170">
        <v>4815620.6810465306</v>
      </c>
    </row>
    <row r="1025" spans="1:2" x14ac:dyDescent="0.35">
      <c r="A1025" s="70">
        <f t="shared" si="23"/>
        <v>1008</v>
      </c>
      <c r="B1025" s="170">
        <v>4815620.6810465306</v>
      </c>
    </row>
    <row r="1026" spans="1:2" x14ac:dyDescent="0.35">
      <c r="A1026" s="70">
        <f t="shared" si="23"/>
        <v>1009</v>
      </c>
      <c r="B1026" s="170">
        <v>4815620.6810465306</v>
      </c>
    </row>
    <row r="1027" spans="1:2" x14ac:dyDescent="0.35">
      <c r="A1027" s="70">
        <f t="shared" si="23"/>
        <v>1010</v>
      </c>
      <c r="B1027" s="170">
        <v>4815620.6810465306</v>
      </c>
    </row>
    <row r="1028" spans="1:2" x14ac:dyDescent="0.35">
      <c r="A1028" s="70">
        <f t="shared" si="23"/>
        <v>1011</v>
      </c>
      <c r="B1028" s="170">
        <v>4815620.6810465306</v>
      </c>
    </row>
    <row r="1029" spans="1:2" x14ac:dyDescent="0.35">
      <c r="A1029" s="70">
        <f t="shared" si="23"/>
        <v>1012</v>
      </c>
      <c r="B1029" s="170">
        <v>4815620.6810465306</v>
      </c>
    </row>
    <row r="1030" spans="1:2" x14ac:dyDescent="0.35">
      <c r="A1030" s="70">
        <f t="shared" si="23"/>
        <v>1013</v>
      </c>
      <c r="B1030" s="170">
        <v>4815620.6810465306</v>
      </c>
    </row>
    <row r="1031" spans="1:2" x14ac:dyDescent="0.35">
      <c r="A1031" s="70">
        <f t="shared" si="23"/>
        <v>1014</v>
      </c>
      <c r="B1031" s="170">
        <v>4815620.6810465306</v>
      </c>
    </row>
    <row r="1032" spans="1:2" x14ac:dyDescent="0.35">
      <c r="A1032" s="70">
        <f t="shared" si="23"/>
        <v>1015</v>
      </c>
      <c r="B1032" s="170">
        <v>4815620.6810465306</v>
      </c>
    </row>
    <row r="1033" spans="1:2" x14ac:dyDescent="0.35">
      <c r="A1033" s="70">
        <f t="shared" si="23"/>
        <v>1016</v>
      </c>
      <c r="B1033" s="170">
        <v>4815620.6810465306</v>
      </c>
    </row>
    <row r="1034" spans="1:2" x14ac:dyDescent="0.35">
      <c r="A1034" s="70">
        <f t="shared" si="23"/>
        <v>1017</v>
      </c>
      <c r="B1034" s="170">
        <v>4815620.6810465306</v>
      </c>
    </row>
    <row r="1035" spans="1:2" x14ac:dyDescent="0.35">
      <c r="A1035" s="70">
        <f t="shared" si="23"/>
        <v>1018</v>
      </c>
      <c r="B1035" s="170">
        <v>4815620.6810465306</v>
      </c>
    </row>
    <row r="1036" spans="1:2" x14ac:dyDescent="0.35">
      <c r="A1036" s="70">
        <f t="shared" si="23"/>
        <v>1019</v>
      </c>
      <c r="B1036" s="170">
        <v>4815620.6810465306</v>
      </c>
    </row>
    <row r="1037" spans="1:2" x14ac:dyDescent="0.35">
      <c r="A1037" s="70">
        <f t="shared" si="23"/>
        <v>1020</v>
      </c>
      <c r="B1037" s="170">
        <v>4815620.6810465306</v>
      </c>
    </row>
    <row r="1038" spans="1:2" x14ac:dyDescent="0.35">
      <c r="A1038" s="70">
        <f t="shared" si="23"/>
        <v>1021</v>
      </c>
      <c r="B1038" s="170">
        <v>4815620.6810465306</v>
      </c>
    </row>
    <row r="1039" spans="1:2" x14ac:dyDescent="0.35">
      <c r="A1039" s="70">
        <f t="shared" si="23"/>
        <v>1022</v>
      </c>
      <c r="B1039" s="170">
        <v>4815620.6810465306</v>
      </c>
    </row>
    <row r="1040" spans="1:2" x14ac:dyDescent="0.35">
      <c r="A1040" s="70">
        <f t="shared" si="23"/>
        <v>1023</v>
      </c>
      <c r="B1040" s="170">
        <v>4815620.6810465306</v>
      </c>
    </row>
    <row r="1041" spans="1:2" x14ac:dyDescent="0.35">
      <c r="A1041" s="70">
        <f t="shared" si="23"/>
        <v>1024</v>
      </c>
      <c r="B1041" s="170">
        <v>4815620.6810465306</v>
      </c>
    </row>
    <row r="1042" spans="1:2" x14ac:dyDescent="0.35">
      <c r="A1042" s="70">
        <f t="shared" si="23"/>
        <v>1025</v>
      </c>
      <c r="B1042" s="170">
        <v>4815620.6810465306</v>
      </c>
    </row>
    <row r="1043" spans="1:2" x14ac:dyDescent="0.35">
      <c r="A1043" s="70">
        <f t="shared" si="23"/>
        <v>1026</v>
      </c>
      <c r="B1043" s="170">
        <v>4815620.6810465306</v>
      </c>
    </row>
    <row r="1044" spans="1:2" x14ac:dyDescent="0.35">
      <c r="A1044" s="70">
        <f t="shared" ref="A1044:A1107" si="24">A1043+1</f>
        <v>1027</v>
      </c>
      <c r="B1044" s="170">
        <v>4815620.6810465306</v>
      </c>
    </row>
    <row r="1045" spans="1:2" x14ac:dyDescent="0.35">
      <c r="A1045" s="70">
        <f t="shared" si="24"/>
        <v>1028</v>
      </c>
      <c r="B1045" s="170">
        <v>4815620.6810465306</v>
      </c>
    </row>
    <row r="1046" spans="1:2" x14ac:dyDescent="0.35">
      <c r="A1046" s="70">
        <f t="shared" si="24"/>
        <v>1029</v>
      </c>
      <c r="B1046" s="170">
        <v>4815620.6810465306</v>
      </c>
    </row>
    <row r="1047" spans="1:2" x14ac:dyDescent="0.35">
      <c r="A1047" s="70">
        <f t="shared" si="24"/>
        <v>1030</v>
      </c>
      <c r="B1047" s="170">
        <v>4815620.6810465306</v>
      </c>
    </row>
    <row r="1048" spans="1:2" x14ac:dyDescent="0.35">
      <c r="A1048" s="70">
        <f t="shared" si="24"/>
        <v>1031</v>
      </c>
      <c r="B1048" s="170">
        <v>4815620.6810465306</v>
      </c>
    </row>
    <row r="1049" spans="1:2" x14ac:dyDescent="0.35">
      <c r="A1049" s="70">
        <f t="shared" si="24"/>
        <v>1032</v>
      </c>
      <c r="B1049" s="170">
        <v>4815620.6810465306</v>
      </c>
    </row>
    <row r="1050" spans="1:2" x14ac:dyDescent="0.35">
      <c r="A1050" s="70">
        <f t="shared" si="24"/>
        <v>1033</v>
      </c>
      <c r="B1050" s="170">
        <v>4815620.6810465306</v>
      </c>
    </row>
    <row r="1051" spans="1:2" x14ac:dyDescent="0.35">
      <c r="A1051" s="70">
        <f t="shared" si="24"/>
        <v>1034</v>
      </c>
      <c r="B1051" s="170">
        <v>4815620.6810465306</v>
      </c>
    </row>
    <row r="1052" spans="1:2" x14ac:dyDescent="0.35">
      <c r="A1052" s="70">
        <f t="shared" si="24"/>
        <v>1035</v>
      </c>
      <c r="B1052" s="170">
        <v>4815620.6810465306</v>
      </c>
    </row>
    <row r="1053" spans="1:2" x14ac:dyDescent="0.35">
      <c r="A1053" s="70">
        <f t="shared" si="24"/>
        <v>1036</v>
      </c>
      <c r="B1053" s="170">
        <v>4815620.6810465306</v>
      </c>
    </row>
    <row r="1054" spans="1:2" x14ac:dyDescent="0.35">
      <c r="A1054" s="70">
        <f t="shared" si="24"/>
        <v>1037</v>
      </c>
      <c r="B1054" s="170">
        <v>4815620.6810465306</v>
      </c>
    </row>
    <row r="1055" spans="1:2" x14ac:dyDescent="0.35">
      <c r="A1055" s="70">
        <f t="shared" si="24"/>
        <v>1038</v>
      </c>
      <c r="B1055" s="170">
        <v>4815620.6810465306</v>
      </c>
    </row>
    <row r="1056" spans="1:2" x14ac:dyDescent="0.35">
      <c r="A1056" s="70">
        <f t="shared" si="24"/>
        <v>1039</v>
      </c>
      <c r="B1056" s="170">
        <v>4815620.6810465306</v>
      </c>
    </row>
    <row r="1057" spans="1:2" x14ac:dyDescent="0.35">
      <c r="A1057" s="70">
        <f t="shared" si="24"/>
        <v>1040</v>
      </c>
      <c r="B1057" s="170">
        <v>4815620.6810465306</v>
      </c>
    </row>
    <row r="1058" spans="1:2" x14ac:dyDescent="0.35">
      <c r="A1058" s="70">
        <f t="shared" si="24"/>
        <v>1041</v>
      </c>
      <c r="B1058" s="170">
        <v>4815620.6810465306</v>
      </c>
    </row>
    <row r="1059" spans="1:2" x14ac:dyDescent="0.35">
      <c r="A1059" s="70">
        <f t="shared" si="24"/>
        <v>1042</v>
      </c>
      <c r="B1059" s="170">
        <v>4815620.6810465306</v>
      </c>
    </row>
    <row r="1060" spans="1:2" x14ac:dyDescent="0.35">
      <c r="A1060" s="70">
        <f t="shared" si="24"/>
        <v>1043</v>
      </c>
      <c r="B1060" s="170">
        <v>4815620.6810465306</v>
      </c>
    </row>
    <row r="1061" spans="1:2" x14ac:dyDescent="0.35">
      <c r="A1061" s="70">
        <f t="shared" si="24"/>
        <v>1044</v>
      </c>
      <c r="B1061" s="170">
        <v>4815620.6810465306</v>
      </c>
    </row>
    <row r="1062" spans="1:2" x14ac:dyDescent="0.35">
      <c r="A1062" s="70">
        <f t="shared" si="24"/>
        <v>1045</v>
      </c>
      <c r="B1062" s="170">
        <v>4815620.6810465306</v>
      </c>
    </row>
    <row r="1063" spans="1:2" x14ac:dyDescent="0.35">
      <c r="A1063" s="70">
        <f t="shared" si="24"/>
        <v>1046</v>
      </c>
      <c r="B1063" s="170">
        <v>4815620.6810465306</v>
      </c>
    </row>
    <row r="1064" spans="1:2" x14ac:dyDescent="0.35">
      <c r="A1064" s="70">
        <f t="shared" si="24"/>
        <v>1047</v>
      </c>
      <c r="B1064" s="170">
        <v>4815620.6810465306</v>
      </c>
    </row>
    <row r="1065" spans="1:2" x14ac:dyDescent="0.35">
      <c r="A1065" s="70">
        <f t="shared" si="24"/>
        <v>1048</v>
      </c>
      <c r="B1065" s="170">
        <v>4815620.6810465306</v>
      </c>
    </row>
    <row r="1066" spans="1:2" x14ac:dyDescent="0.35">
      <c r="A1066" s="70">
        <f t="shared" si="24"/>
        <v>1049</v>
      </c>
      <c r="B1066" s="170">
        <v>4815620.6810465306</v>
      </c>
    </row>
    <row r="1067" spans="1:2" x14ac:dyDescent="0.35">
      <c r="A1067" s="70">
        <f t="shared" si="24"/>
        <v>1050</v>
      </c>
      <c r="B1067" s="170">
        <v>4815620.6810465306</v>
      </c>
    </row>
    <row r="1068" spans="1:2" x14ac:dyDescent="0.35">
      <c r="A1068" s="70">
        <f t="shared" si="24"/>
        <v>1051</v>
      </c>
      <c r="B1068" s="170">
        <v>4815620.6810465306</v>
      </c>
    </row>
    <row r="1069" spans="1:2" x14ac:dyDescent="0.35">
      <c r="A1069" s="70">
        <f t="shared" si="24"/>
        <v>1052</v>
      </c>
      <c r="B1069" s="170">
        <v>4815620.6810465306</v>
      </c>
    </row>
    <row r="1070" spans="1:2" x14ac:dyDescent="0.35">
      <c r="A1070" s="70">
        <f t="shared" si="24"/>
        <v>1053</v>
      </c>
      <c r="B1070" s="170">
        <v>4815620.6810465306</v>
      </c>
    </row>
    <row r="1071" spans="1:2" x14ac:dyDescent="0.35">
      <c r="A1071" s="70">
        <f t="shared" si="24"/>
        <v>1054</v>
      </c>
      <c r="B1071" s="170">
        <v>4815620.6810465306</v>
      </c>
    </row>
    <row r="1072" spans="1:2" x14ac:dyDescent="0.35">
      <c r="A1072" s="70">
        <f t="shared" si="24"/>
        <v>1055</v>
      </c>
      <c r="B1072" s="170">
        <v>4815620.6810465306</v>
      </c>
    </row>
    <row r="1073" spans="1:2" x14ac:dyDescent="0.35">
      <c r="A1073" s="70">
        <f t="shared" si="24"/>
        <v>1056</v>
      </c>
      <c r="B1073" s="170">
        <v>4815620.6810465306</v>
      </c>
    </row>
    <row r="1074" spans="1:2" x14ac:dyDescent="0.35">
      <c r="A1074" s="70">
        <f t="shared" si="24"/>
        <v>1057</v>
      </c>
      <c r="B1074" s="170">
        <v>4815620.6810465306</v>
      </c>
    </row>
    <row r="1075" spans="1:2" x14ac:dyDescent="0.35">
      <c r="A1075" s="70">
        <f t="shared" si="24"/>
        <v>1058</v>
      </c>
      <c r="B1075" s="170">
        <v>4815620.6810465306</v>
      </c>
    </row>
    <row r="1076" spans="1:2" x14ac:dyDescent="0.35">
      <c r="A1076" s="70">
        <f t="shared" si="24"/>
        <v>1059</v>
      </c>
      <c r="B1076" s="170">
        <v>4815620.6810465306</v>
      </c>
    </row>
    <row r="1077" spans="1:2" x14ac:dyDescent="0.35">
      <c r="A1077" s="70">
        <f t="shared" si="24"/>
        <v>1060</v>
      </c>
      <c r="B1077" s="170">
        <v>4815620.6810465306</v>
      </c>
    </row>
    <row r="1078" spans="1:2" x14ac:dyDescent="0.35">
      <c r="A1078" s="70">
        <f t="shared" si="24"/>
        <v>1061</v>
      </c>
      <c r="B1078" s="170">
        <v>4815620.6810465306</v>
      </c>
    </row>
    <row r="1079" spans="1:2" x14ac:dyDescent="0.35">
      <c r="A1079" s="70">
        <f t="shared" si="24"/>
        <v>1062</v>
      </c>
      <c r="B1079" s="170">
        <v>4815620.6810465306</v>
      </c>
    </row>
    <row r="1080" spans="1:2" x14ac:dyDescent="0.35">
      <c r="A1080" s="70">
        <f t="shared" si="24"/>
        <v>1063</v>
      </c>
      <c r="B1080" s="170">
        <v>4815620.6810465306</v>
      </c>
    </row>
    <row r="1081" spans="1:2" x14ac:dyDescent="0.35">
      <c r="A1081" s="70">
        <f t="shared" si="24"/>
        <v>1064</v>
      </c>
      <c r="B1081" s="170">
        <v>4815620.6810465306</v>
      </c>
    </row>
    <row r="1082" spans="1:2" x14ac:dyDescent="0.35">
      <c r="A1082" s="70">
        <f t="shared" si="24"/>
        <v>1065</v>
      </c>
      <c r="B1082" s="170">
        <v>4815620.6810465306</v>
      </c>
    </row>
    <row r="1083" spans="1:2" x14ac:dyDescent="0.35">
      <c r="A1083" s="70">
        <f t="shared" si="24"/>
        <v>1066</v>
      </c>
      <c r="B1083" s="170">
        <v>4815620.6810465306</v>
      </c>
    </row>
    <row r="1084" spans="1:2" x14ac:dyDescent="0.35">
      <c r="A1084" s="70">
        <f t="shared" si="24"/>
        <v>1067</v>
      </c>
      <c r="B1084" s="170">
        <v>4815620.6810465306</v>
      </c>
    </row>
    <row r="1085" spans="1:2" x14ac:dyDescent="0.35">
      <c r="A1085" s="70">
        <f t="shared" si="24"/>
        <v>1068</v>
      </c>
      <c r="B1085" s="170">
        <v>4815620.6810465306</v>
      </c>
    </row>
    <row r="1086" spans="1:2" x14ac:dyDescent="0.35">
      <c r="A1086" s="70">
        <f t="shared" si="24"/>
        <v>1069</v>
      </c>
      <c r="B1086" s="170">
        <v>4815620.6810465306</v>
      </c>
    </row>
    <row r="1087" spans="1:2" x14ac:dyDescent="0.35">
      <c r="A1087" s="70">
        <f t="shared" si="24"/>
        <v>1070</v>
      </c>
      <c r="B1087" s="170">
        <v>4815620.6810465306</v>
      </c>
    </row>
    <row r="1088" spans="1:2" x14ac:dyDescent="0.35">
      <c r="A1088" s="70">
        <f t="shared" si="24"/>
        <v>1071</v>
      </c>
      <c r="B1088" s="170">
        <v>4815620.6810465306</v>
      </c>
    </row>
    <row r="1089" spans="1:2" x14ac:dyDescent="0.35">
      <c r="A1089" s="70">
        <f t="shared" si="24"/>
        <v>1072</v>
      </c>
      <c r="B1089" s="170">
        <v>4815620.6810465306</v>
      </c>
    </row>
    <row r="1090" spans="1:2" x14ac:dyDescent="0.35">
      <c r="A1090" s="70">
        <f t="shared" si="24"/>
        <v>1073</v>
      </c>
      <c r="B1090" s="170">
        <v>4815620.6810465306</v>
      </c>
    </row>
    <row r="1091" spans="1:2" x14ac:dyDescent="0.35">
      <c r="A1091" s="70">
        <f t="shared" si="24"/>
        <v>1074</v>
      </c>
      <c r="B1091" s="170">
        <v>4815620.6810465306</v>
      </c>
    </row>
    <row r="1092" spans="1:2" x14ac:dyDescent="0.35">
      <c r="A1092" s="70">
        <f t="shared" si="24"/>
        <v>1075</v>
      </c>
      <c r="B1092" s="170">
        <v>4815620.6810465306</v>
      </c>
    </row>
    <row r="1093" spans="1:2" x14ac:dyDescent="0.35">
      <c r="A1093" s="70">
        <f t="shared" si="24"/>
        <v>1076</v>
      </c>
      <c r="B1093" s="170">
        <v>4815620.6810465306</v>
      </c>
    </row>
    <row r="1094" spans="1:2" x14ac:dyDescent="0.35">
      <c r="A1094" s="70">
        <f t="shared" si="24"/>
        <v>1077</v>
      </c>
      <c r="B1094" s="170">
        <v>4815620.6810465306</v>
      </c>
    </row>
    <row r="1095" spans="1:2" x14ac:dyDescent="0.35">
      <c r="A1095" s="70">
        <f t="shared" si="24"/>
        <v>1078</v>
      </c>
      <c r="B1095" s="170">
        <v>4815620.6810465306</v>
      </c>
    </row>
    <row r="1096" spans="1:2" x14ac:dyDescent="0.35">
      <c r="A1096" s="70">
        <f t="shared" si="24"/>
        <v>1079</v>
      </c>
      <c r="B1096" s="170">
        <v>4815620.6810465306</v>
      </c>
    </row>
    <row r="1097" spans="1:2" x14ac:dyDescent="0.35">
      <c r="A1097" s="70">
        <f t="shared" si="24"/>
        <v>1080</v>
      </c>
      <c r="B1097" s="170">
        <v>4815620.6810465306</v>
      </c>
    </row>
    <row r="1098" spans="1:2" x14ac:dyDescent="0.35">
      <c r="A1098" s="70">
        <f t="shared" si="24"/>
        <v>1081</v>
      </c>
      <c r="B1098" s="170">
        <v>4815620.6810465306</v>
      </c>
    </row>
    <row r="1099" spans="1:2" x14ac:dyDescent="0.35">
      <c r="A1099" s="70">
        <f t="shared" si="24"/>
        <v>1082</v>
      </c>
      <c r="B1099" s="170">
        <v>4815620.6810465306</v>
      </c>
    </row>
    <row r="1100" spans="1:2" x14ac:dyDescent="0.35">
      <c r="A1100" s="70">
        <f t="shared" si="24"/>
        <v>1083</v>
      </c>
      <c r="B1100" s="170">
        <v>4815620.6810465306</v>
      </c>
    </row>
    <row r="1101" spans="1:2" x14ac:dyDescent="0.35">
      <c r="A1101" s="70">
        <f t="shared" si="24"/>
        <v>1084</v>
      </c>
      <c r="B1101" s="170">
        <v>4815620.6810465306</v>
      </c>
    </row>
    <row r="1102" spans="1:2" x14ac:dyDescent="0.35">
      <c r="A1102" s="70">
        <f t="shared" si="24"/>
        <v>1085</v>
      </c>
      <c r="B1102" s="170">
        <v>4815620.6810465306</v>
      </c>
    </row>
    <row r="1103" spans="1:2" x14ac:dyDescent="0.35">
      <c r="A1103" s="70">
        <f t="shared" si="24"/>
        <v>1086</v>
      </c>
      <c r="B1103" s="170">
        <v>4815620.6810465306</v>
      </c>
    </row>
    <row r="1104" spans="1:2" x14ac:dyDescent="0.35">
      <c r="A1104" s="70">
        <f t="shared" si="24"/>
        <v>1087</v>
      </c>
      <c r="B1104" s="170">
        <v>4815620.6810465306</v>
      </c>
    </row>
    <row r="1105" spans="1:2" x14ac:dyDescent="0.35">
      <c r="A1105" s="70">
        <f t="shared" si="24"/>
        <v>1088</v>
      </c>
      <c r="B1105" s="170">
        <v>4815620.6810465306</v>
      </c>
    </row>
    <row r="1106" spans="1:2" x14ac:dyDescent="0.35">
      <c r="A1106" s="70">
        <f t="shared" si="24"/>
        <v>1089</v>
      </c>
      <c r="B1106" s="170">
        <v>4815620.6810465306</v>
      </c>
    </row>
    <row r="1107" spans="1:2" x14ac:dyDescent="0.35">
      <c r="A1107" s="70">
        <f t="shared" si="24"/>
        <v>1090</v>
      </c>
      <c r="B1107" s="170">
        <v>4815620.6810465306</v>
      </c>
    </row>
    <row r="1108" spans="1:2" x14ac:dyDescent="0.35">
      <c r="A1108" s="70">
        <f t="shared" ref="A1108:A1171" si="25">A1107+1</f>
        <v>1091</v>
      </c>
      <c r="B1108" s="170">
        <v>4815620.6810465306</v>
      </c>
    </row>
    <row r="1109" spans="1:2" x14ac:dyDescent="0.35">
      <c r="A1109" s="70">
        <f t="shared" si="25"/>
        <v>1092</v>
      </c>
      <c r="B1109" s="170">
        <v>4815620.6810465306</v>
      </c>
    </row>
    <row r="1110" spans="1:2" x14ac:dyDescent="0.35">
      <c r="A1110" s="70">
        <f t="shared" si="25"/>
        <v>1093</v>
      </c>
      <c r="B1110" s="170">
        <v>4815620.6810465306</v>
      </c>
    </row>
    <row r="1111" spans="1:2" x14ac:dyDescent="0.35">
      <c r="A1111" s="70">
        <f t="shared" si="25"/>
        <v>1094</v>
      </c>
      <c r="B1111" s="170">
        <v>4815620.6810465306</v>
      </c>
    </row>
    <row r="1112" spans="1:2" x14ac:dyDescent="0.35">
      <c r="A1112" s="70">
        <f t="shared" si="25"/>
        <v>1095</v>
      </c>
      <c r="B1112" s="170">
        <v>4815620.6810465306</v>
      </c>
    </row>
    <row r="1113" spans="1:2" x14ac:dyDescent="0.35">
      <c r="A1113" s="70">
        <f t="shared" si="25"/>
        <v>1096</v>
      </c>
      <c r="B1113" s="170">
        <v>4815620.6810465306</v>
      </c>
    </row>
    <row r="1114" spans="1:2" x14ac:dyDescent="0.35">
      <c r="A1114" s="70">
        <f t="shared" si="25"/>
        <v>1097</v>
      </c>
      <c r="B1114" s="170">
        <v>4815620.6810465306</v>
      </c>
    </row>
    <row r="1115" spans="1:2" x14ac:dyDescent="0.35">
      <c r="A1115" s="70">
        <f t="shared" si="25"/>
        <v>1098</v>
      </c>
      <c r="B1115" s="170">
        <v>4815620.6810465306</v>
      </c>
    </row>
    <row r="1116" spans="1:2" x14ac:dyDescent="0.35">
      <c r="A1116" s="70">
        <f t="shared" si="25"/>
        <v>1099</v>
      </c>
      <c r="B1116" s="170">
        <v>4815620.6810465306</v>
      </c>
    </row>
    <row r="1117" spans="1:2" x14ac:dyDescent="0.35">
      <c r="A1117" s="70">
        <f t="shared" si="25"/>
        <v>1100</v>
      </c>
      <c r="B1117" s="170">
        <v>4815620.6810465306</v>
      </c>
    </row>
    <row r="1118" spans="1:2" x14ac:dyDescent="0.35">
      <c r="A1118" s="70">
        <f t="shared" si="25"/>
        <v>1101</v>
      </c>
      <c r="B1118" s="170">
        <v>4815620.6810465306</v>
      </c>
    </row>
    <row r="1119" spans="1:2" x14ac:dyDescent="0.35">
      <c r="A1119" s="70">
        <f t="shared" si="25"/>
        <v>1102</v>
      </c>
      <c r="B1119" s="170">
        <v>4815620.6810465306</v>
      </c>
    </row>
    <row r="1120" spans="1:2" x14ac:dyDescent="0.35">
      <c r="A1120" s="70">
        <f t="shared" si="25"/>
        <v>1103</v>
      </c>
      <c r="B1120" s="170">
        <v>4815620.6810465306</v>
      </c>
    </row>
    <row r="1121" spans="1:2" x14ac:dyDescent="0.35">
      <c r="A1121" s="70">
        <f t="shared" si="25"/>
        <v>1104</v>
      </c>
      <c r="B1121" s="170">
        <v>4815620.6810465306</v>
      </c>
    </row>
    <row r="1122" spans="1:2" x14ac:dyDescent="0.35">
      <c r="A1122" s="70">
        <f t="shared" si="25"/>
        <v>1105</v>
      </c>
      <c r="B1122" s="170">
        <v>4815620.6810465306</v>
      </c>
    </row>
    <row r="1123" spans="1:2" x14ac:dyDescent="0.35">
      <c r="A1123" s="70">
        <f t="shared" si="25"/>
        <v>1106</v>
      </c>
      <c r="B1123" s="170">
        <v>4815620.6810465306</v>
      </c>
    </row>
    <row r="1124" spans="1:2" x14ac:dyDescent="0.35">
      <c r="A1124" s="70">
        <f t="shared" si="25"/>
        <v>1107</v>
      </c>
      <c r="B1124" s="170">
        <v>4815620.6810465306</v>
      </c>
    </row>
    <row r="1125" spans="1:2" x14ac:dyDescent="0.35">
      <c r="A1125" s="70">
        <f t="shared" si="25"/>
        <v>1108</v>
      </c>
      <c r="B1125" s="170">
        <v>4815620.6810465306</v>
      </c>
    </row>
    <row r="1126" spans="1:2" x14ac:dyDescent="0.35">
      <c r="A1126" s="70">
        <f t="shared" si="25"/>
        <v>1109</v>
      </c>
      <c r="B1126" s="170">
        <v>4815620.6810465306</v>
      </c>
    </row>
    <row r="1127" spans="1:2" x14ac:dyDescent="0.35">
      <c r="A1127" s="70">
        <f t="shared" si="25"/>
        <v>1110</v>
      </c>
      <c r="B1127" s="170">
        <v>4815620.6810465306</v>
      </c>
    </row>
    <row r="1128" spans="1:2" x14ac:dyDescent="0.35">
      <c r="A1128" s="70">
        <f t="shared" si="25"/>
        <v>1111</v>
      </c>
      <c r="B1128" s="170">
        <v>4815620.6810465306</v>
      </c>
    </row>
    <row r="1129" spans="1:2" x14ac:dyDescent="0.35">
      <c r="A1129" s="70">
        <f t="shared" si="25"/>
        <v>1112</v>
      </c>
      <c r="B1129" s="170">
        <v>4815620.6810465306</v>
      </c>
    </row>
    <row r="1130" spans="1:2" x14ac:dyDescent="0.35">
      <c r="A1130" s="70">
        <f t="shared" si="25"/>
        <v>1113</v>
      </c>
      <c r="B1130" s="170">
        <v>4815620.6810465306</v>
      </c>
    </row>
    <row r="1131" spans="1:2" x14ac:dyDescent="0.35">
      <c r="A1131" s="70">
        <f t="shared" si="25"/>
        <v>1114</v>
      </c>
      <c r="B1131" s="170">
        <v>4815620.6810465306</v>
      </c>
    </row>
    <row r="1132" spans="1:2" x14ac:dyDescent="0.35">
      <c r="A1132" s="70">
        <f t="shared" si="25"/>
        <v>1115</v>
      </c>
      <c r="B1132" s="170">
        <v>4815620.6810465306</v>
      </c>
    </row>
    <row r="1133" spans="1:2" x14ac:dyDescent="0.35">
      <c r="A1133" s="70">
        <f t="shared" si="25"/>
        <v>1116</v>
      </c>
      <c r="B1133" s="170">
        <v>4815620.6810465306</v>
      </c>
    </row>
    <row r="1134" spans="1:2" x14ac:dyDescent="0.35">
      <c r="A1134" s="70">
        <f t="shared" si="25"/>
        <v>1117</v>
      </c>
      <c r="B1134" s="170">
        <v>4815620.6810465306</v>
      </c>
    </row>
    <row r="1135" spans="1:2" x14ac:dyDescent="0.35">
      <c r="A1135" s="70">
        <f t="shared" si="25"/>
        <v>1118</v>
      </c>
      <c r="B1135" s="170">
        <v>4815620.6810465306</v>
      </c>
    </row>
    <row r="1136" spans="1:2" x14ac:dyDescent="0.35">
      <c r="A1136" s="70">
        <f t="shared" si="25"/>
        <v>1119</v>
      </c>
      <c r="B1136" s="170">
        <v>4815620.6810465306</v>
      </c>
    </row>
    <row r="1137" spans="1:2" x14ac:dyDescent="0.35">
      <c r="A1137" s="70">
        <f t="shared" si="25"/>
        <v>1120</v>
      </c>
      <c r="B1137" s="170">
        <v>4815620.6810465306</v>
      </c>
    </row>
    <row r="1138" spans="1:2" x14ac:dyDescent="0.35">
      <c r="A1138" s="70">
        <f t="shared" si="25"/>
        <v>1121</v>
      </c>
      <c r="B1138" s="170">
        <v>4815620.6810465306</v>
      </c>
    </row>
    <row r="1139" spans="1:2" x14ac:dyDescent="0.35">
      <c r="A1139" s="70">
        <f t="shared" si="25"/>
        <v>1122</v>
      </c>
      <c r="B1139" s="170">
        <v>4815620.6810465306</v>
      </c>
    </row>
    <row r="1140" spans="1:2" x14ac:dyDescent="0.35">
      <c r="A1140" s="70">
        <f t="shared" si="25"/>
        <v>1123</v>
      </c>
      <c r="B1140" s="170">
        <v>4815620.6810465306</v>
      </c>
    </row>
    <row r="1141" spans="1:2" x14ac:dyDescent="0.35">
      <c r="A1141" s="70">
        <f t="shared" si="25"/>
        <v>1124</v>
      </c>
      <c r="B1141" s="170">
        <v>4815620.6810465306</v>
      </c>
    </row>
    <row r="1142" spans="1:2" x14ac:dyDescent="0.35">
      <c r="A1142" s="70">
        <f t="shared" si="25"/>
        <v>1125</v>
      </c>
      <c r="B1142" s="170">
        <v>4815620.6810465306</v>
      </c>
    </row>
    <row r="1143" spans="1:2" x14ac:dyDescent="0.35">
      <c r="A1143" s="70">
        <f t="shared" si="25"/>
        <v>1126</v>
      </c>
      <c r="B1143" s="170">
        <v>4815620.6810465306</v>
      </c>
    </row>
    <row r="1144" spans="1:2" x14ac:dyDescent="0.35">
      <c r="A1144" s="70">
        <f t="shared" si="25"/>
        <v>1127</v>
      </c>
      <c r="B1144" s="170">
        <v>4815620.6810465306</v>
      </c>
    </row>
    <row r="1145" spans="1:2" x14ac:dyDescent="0.35">
      <c r="A1145" s="70">
        <f t="shared" si="25"/>
        <v>1128</v>
      </c>
      <c r="B1145" s="170">
        <v>4815620.6810465306</v>
      </c>
    </row>
    <row r="1146" spans="1:2" x14ac:dyDescent="0.35">
      <c r="A1146" s="70">
        <f t="shared" si="25"/>
        <v>1129</v>
      </c>
      <c r="B1146" s="170">
        <v>4815620.6810465306</v>
      </c>
    </row>
    <row r="1147" spans="1:2" x14ac:dyDescent="0.35">
      <c r="A1147" s="70">
        <f t="shared" si="25"/>
        <v>1130</v>
      </c>
      <c r="B1147" s="170">
        <v>4815620.6810465306</v>
      </c>
    </row>
    <row r="1148" spans="1:2" x14ac:dyDescent="0.35">
      <c r="A1148" s="70">
        <f t="shared" si="25"/>
        <v>1131</v>
      </c>
      <c r="B1148" s="170">
        <v>4815620.6810465306</v>
      </c>
    </row>
    <row r="1149" spans="1:2" x14ac:dyDescent="0.35">
      <c r="A1149" s="70">
        <f t="shared" si="25"/>
        <v>1132</v>
      </c>
      <c r="B1149" s="170">
        <v>4815620.6810465306</v>
      </c>
    </row>
    <row r="1150" spans="1:2" x14ac:dyDescent="0.35">
      <c r="A1150" s="70">
        <f t="shared" si="25"/>
        <v>1133</v>
      </c>
      <c r="B1150" s="170">
        <v>4815620.6810465306</v>
      </c>
    </row>
    <row r="1151" spans="1:2" x14ac:dyDescent="0.35">
      <c r="A1151" s="70">
        <f t="shared" si="25"/>
        <v>1134</v>
      </c>
      <c r="B1151" s="170">
        <v>4815620.6810465306</v>
      </c>
    </row>
    <row r="1152" spans="1:2" x14ac:dyDescent="0.35">
      <c r="A1152" s="70">
        <f t="shared" si="25"/>
        <v>1135</v>
      </c>
      <c r="B1152" s="170">
        <v>4815620.6810465306</v>
      </c>
    </row>
    <row r="1153" spans="1:2" x14ac:dyDescent="0.35">
      <c r="A1153" s="70">
        <f t="shared" si="25"/>
        <v>1136</v>
      </c>
      <c r="B1153" s="170">
        <v>4815620.6810465306</v>
      </c>
    </row>
    <row r="1154" spans="1:2" x14ac:dyDescent="0.35">
      <c r="A1154" s="70">
        <f t="shared" si="25"/>
        <v>1137</v>
      </c>
      <c r="B1154" s="170">
        <v>4815620.6810465306</v>
      </c>
    </row>
    <row r="1155" spans="1:2" x14ac:dyDescent="0.35">
      <c r="A1155" s="70">
        <f t="shared" si="25"/>
        <v>1138</v>
      </c>
      <c r="B1155" s="170">
        <v>4815620.6810465306</v>
      </c>
    </row>
    <row r="1156" spans="1:2" x14ac:dyDescent="0.35">
      <c r="A1156" s="70">
        <f t="shared" si="25"/>
        <v>1139</v>
      </c>
      <c r="B1156" s="170">
        <v>4815620.6810465306</v>
      </c>
    </row>
    <row r="1157" spans="1:2" x14ac:dyDescent="0.35">
      <c r="A1157" s="70">
        <f t="shared" si="25"/>
        <v>1140</v>
      </c>
      <c r="B1157" s="170">
        <v>4815620.6810465306</v>
      </c>
    </row>
    <row r="1158" spans="1:2" x14ac:dyDescent="0.35">
      <c r="A1158" s="70">
        <f t="shared" si="25"/>
        <v>1141</v>
      </c>
      <c r="B1158" s="170">
        <v>4815620.6810465306</v>
      </c>
    </row>
    <row r="1159" spans="1:2" x14ac:dyDescent="0.35">
      <c r="A1159" s="70">
        <f t="shared" si="25"/>
        <v>1142</v>
      </c>
      <c r="B1159" s="170">
        <v>4815620.6810465306</v>
      </c>
    </row>
    <row r="1160" spans="1:2" x14ac:dyDescent="0.35">
      <c r="A1160" s="70">
        <f t="shared" si="25"/>
        <v>1143</v>
      </c>
      <c r="B1160" s="170">
        <v>4815620.6810465306</v>
      </c>
    </row>
    <row r="1161" spans="1:2" x14ac:dyDescent="0.35">
      <c r="A1161" s="70">
        <f t="shared" si="25"/>
        <v>1144</v>
      </c>
      <c r="B1161" s="170">
        <v>4815620.6810465306</v>
      </c>
    </row>
    <row r="1162" spans="1:2" x14ac:dyDescent="0.35">
      <c r="A1162" s="70">
        <f t="shared" si="25"/>
        <v>1145</v>
      </c>
      <c r="B1162" s="170">
        <v>4815620.6810465306</v>
      </c>
    </row>
    <row r="1163" spans="1:2" x14ac:dyDescent="0.35">
      <c r="A1163" s="70">
        <f t="shared" si="25"/>
        <v>1146</v>
      </c>
      <c r="B1163" s="170">
        <v>4815620.6810465306</v>
      </c>
    </row>
    <row r="1164" spans="1:2" x14ac:dyDescent="0.35">
      <c r="A1164" s="70">
        <f t="shared" si="25"/>
        <v>1147</v>
      </c>
      <c r="B1164" s="170">
        <v>4815620.6810465306</v>
      </c>
    </row>
    <row r="1165" spans="1:2" x14ac:dyDescent="0.35">
      <c r="A1165" s="70">
        <f t="shared" si="25"/>
        <v>1148</v>
      </c>
      <c r="B1165" s="170">
        <v>4815620.6810465306</v>
      </c>
    </row>
    <row r="1166" spans="1:2" x14ac:dyDescent="0.35">
      <c r="A1166" s="70">
        <f t="shared" si="25"/>
        <v>1149</v>
      </c>
      <c r="B1166" s="170">
        <v>4815620.6810465306</v>
      </c>
    </row>
    <row r="1167" spans="1:2" x14ac:dyDescent="0.35">
      <c r="A1167" s="70">
        <f t="shared" si="25"/>
        <v>1150</v>
      </c>
      <c r="B1167" s="170">
        <v>4815620.6810465306</v>
      </c>
    </row>
    <row r="1168" spans="1:2" x14ac:dyDescent="0.35">
      <c r="A1168" s="70">
        <f t="shared" si="25"/>
        <v>1151</v>
      </c>
      <c r="B1168" s="170">
        <v>4815620.6810465306</v>
      </c>
    </row>
    <row r="1169" spans="1:2" x14ac:dyDescent="0.35">
      <c r="A1169" s="70">
        <f t="shared" si="25"/>
        <v>1152</v>
      </c>
      <c r="B1169" s="170">
        <v>4815620.6810465306</v>
      </c>
    </row>
    <row r="1170" spans="1:2" x14ac:dyDescent="0.35">
      <c r="A1170" s="70">
        <f t="shared" si="25"/>
        <v>1153</v>
      </c>
      <c r="B1170" s="170">
        <v>4815620.6810465306</v>
      </c>
    </row>
    <row r="1171" spans="1:2" x14ac:dyDescent="0.35">
      <c r="A1171" s="70">
        <f t="shared" si="25"/>
        <v>1154</v>
      </c>
      <c r="B1171" s="170">
        <v>4815620.6810465306</v>
      </c>
    </row>
    <row r="1172" spans="1:2" x14ac:dyDescent="0.35">
      <c r="A1172" s="70">
        <f t="shared" ref="A1172:A1235" si="26">A1171+1</f>
        <v>1155</v>
      </c>
      <c r="B1172" s="170">
        <v>4815620.6810465306</v>
      </c>
    </row>
    <row r="1173" spans="1:2" x14ac:dyDescent="0.35">
      <c r="A1173" s="70">
        <f t="shared" si="26"/>
        <v>1156</v>
      </c>
      <c r="B1173" s="170">
        <v>4815620.6810465306</v>
      </c>
    </row>
    <row r="1174" spans="1:2" x14ac:dyDescent="0.35">
      <c r="A1174" s="70">
        <f t="shared" si="26"/>
        <v>1157</v>
      </c>
      <c r="B1174" s="170">
        <v>4815620.6810465306</v>
      </c>
    </row>
    <row r="1175" spans="1:2" x14ac:dyDescent="0.35">
      <c r="A1175" s="70">
        <f t="shared" si="26"/>
        <v>1158</v>
      </c>
      <c r="B1175" s="170">
        <v>4815620.6810465306</v>
      </c>
    </row>
    <row r="1176" spans="1:2" x14ac:dyDescent="0.35">
      <c r="A1176" s="70">
        <f t="shared" si="26"/>
        <v>1159</v>
      </c>
      <c r="B1176" s="170">
        <v>4815620.6810465306</v>
      </c>
    </row>
    <row r="1177" spans="1:2" x14ac:dyDescent="0.35">
      <c r="A1177" s="70">
        <f t="shared" si="26"/>
        <v>1160</v>
      </c>
      <c r="B1177" s="170">
        <v>4815620.6810465306</v>
      </c>
    </row>
    <row r="1178" spans="1:2" x14ac:dyDescent="0.35">
      <c r="A1178" s="70">
        <f t="shared" si="26"/>
        <v>1161</v>
      </c>
      <c r="B1178" s="170">
        <v>4815620.6810465306</v>
      </c>
    </row>
    <row r="1179" spans="1:2" x14ac:dyDescent="0.35">
      <c r="A1179" s="70">
        <f t="shared" si="26"/>
        <v>1162</v>
      </c>
      <c r="B1179" s="170">
        <v>4815620.6810465306</v>
      </c>
    </row>
    <row r="1180" spans="1:2" x14ac:dyDescent="0.35">
      <c r="A1180" s="70">
        <f t="shared" si="26"/>
        <v>1163</v>
      </c>
      <c r="B1180" s="170">
        <v>4815620.6810465306</v>
      </c>
    </row>
    <row r="1181" spans="1:2" x14ac:dyDescent="0.35">
      <c r="A1181" s="70">
        <f t="shared" si="26"/>
        <v>1164</v>
      </c>
      <c r="B1181" s="170">
        <v>4815620.6810465306</v>
      </c>
    </row>
    <row r="1182" spans="1:2" x14ac:dyDescent="0.35">
      <c r="A1182" s="70">
        <f t="shared" si="26"/>
        <v>1165</v>
      </c>
      <c r="B1182" s="170">
        <v>4815620.6810465306</v>
      </c>
    </row>
    <row r="1183" spans="1:2" x14ac:dyDescent="0.35">
      <c r="A1183" s="70">
        <f t="shared" si="26"/>
        <v>1166</v>
      </c>
      <c r="B1183" s="170">
        <v>4815620.6810465306</v>
      </c>
    </row>
    <row r="1184" spans="1:2" x14ac:dyDescent="0.35">
      <c r="A1184" s="70">
        <f t="shared" si="26"/>
        <v>1167</v>
      </c>
      <c r="B1184" s="170">
        <v>4815620.6810465306</v>
      </c>
    </row>
    <row r="1185" spans="1:2" x14ac:dyDescent="0.35">
      <c r="A1185" s="70">
        <f t="shared" si="26"/>
        <v>1168</v>
      </c>
      <c r="B1185" s="170">
        <v>4815620.6810465306</v>
      </c>
    </row>
    <row r="1186" spans="1:2" x14ac:dyDescent="0.35">
      <c r="A1186" s="70">
        <f t="shared" si="26"/>
        <v>1169</v>
      </c>
      <c r="B1186" s="170">
        <v>4815620.6810465306</v>
      </c>
    </row>
    <row r="1187" spans="1:2" x14ac:dyDescent="0.35">
      <c r="A1187" s="70">
        <f t="shared" si="26"/>
        <v>1170</v>
      </c>
      <c r="B1187" s="170">
        <v>4815620.6810465306</v>
      </c>
    </row>
    <row r="1188" spans="1:2" x14ac:dyDescent="0.35">
      <c r="A1188" s="70">
        <f t="shared" si="26"/>
        <v>1171</v>
      </c>
      <c r="B1188" s="170">
        <v>4815620.6810465306</v>
      </c>
    </row>
    <row r="1189" spans="1:2" x14ac:dyDescent="0.35">
      <c r="A1189" s="70">
        <f t="shared" si="26"/>
        <v>1172</v>
      </c>
      <c r="B1189" s="170">
        <v>4815620.6810465306</v>
      </c>
    </row>
    <row r="1190" spans="1:2" x14ac:dyDescent="0.35">
      <c r="A1190" s="70">
        <f t="shared" si="26"/>
        <v>1173</v>
      </c>
      <c r="B1190" s="170">
        <v>4815620.6810465306</v>
      </c>
    </row>
    <row r="1191" spans="1:2" x14ac:dyDescent="0.35">
      <c r="A1191" s="70">
        <f t="shared" si="26"/>
        <v>1174</v>
      </c>
      <c r="B1191" s="170">
        <v>4815620.6810465306</v>
      </c>
    </row>
    <row r="1192" spans="1:2" x14ac:dyDescent="0.35">
      <c r="A1192" s="70">
        <f t="shared" si="26"/>
        <v>1175</v>
      </c>
      <c r="B1192" s="170">
        <v>4815620.6810465306</v>
      </c>
    </row>
    <row r="1193" spans="1:2" x14ac:dyDescent="0.35">
      <c r="A1193" s="70">
        <f t="shared" si="26"/>
        <v>1176</v>
      </c>
      <c r="B1193" s="170">
        <v>4815620.6810465306</v>
      </c>
    </row>
    <row r="1194" spans="1:2" x14ac:dyDescent="0.35">
      <c r="A1194" s="70">
        <f t="shared" si="26"/>
        <v>1177</v>
      </c>
      <c r="B1194" s="170">
        <v>4815620.6810465306</v>
      </c>
    </row>
    <row r="1195" spans="1:2" x14ac:dyDescent="0.35">
      <c r="A1195" s="70">
        <f t="shared" si="26"/>
        <v>1178</v>
      </c>
      <c r="B1195" s="170">
        <v>4815620.6810465306</v>
      </c>
    </row>
    <row r="1196" spans="1:2" x14ac:dyDescent="0.35">
      <c r="A1196" s="70">
        <f t="shared" si="26"/>
        <v>1179</v>
      </c>
      <c r="B1196" s="170">
        <v>4815620.6810465306</v>
      </c>
    </row>
    <row r="1197" spans="1:2" x14ac:dyDescent="0.35">
      <c r="A1197" s="70">
        <f t="shared" si="26"/>
        <v>1180</v>
      </c>
      <c r="B1197" s="170">
        <v>4815620.6810465306</v>
      </c>
    </row>
    <row r="1198" spans="1:2" x14ac:dyDescent="0.35">
      <c r="A1198" s="70">
        <f t="shared" si="26"/>
        <v>1181</v>
      </c>
      <c r="B1198" s="170">
        <v>4815620.6810465306</v>
      </c>
    </row>
    <row r="1199" spans="1:2" x14ac:dyDescent="0.35">
      <c r="A1199" s="70">
        <f t="shared" si="26"/>
        <v>1182</v>
      </c>
      <c r="B1199" s="170">
        <v>4815620.6810465306</v>
      </c>
    </row>
    <row r="1200" spans="1:2" x14ac:dyDescent="0.35">
      <c r="A1200" s="70">
        <f t="shared" si="26"/>
        <v>1183</v>
      </c>
      <c r="B1200" s="170">
        <v>4815620.6810465306</v>
      </c>
    </row>
    <row r="1201" spans="1:2" x14ac:dyDescent="0.35">
      <c r="A1201" s="70">
        <f t="shared" si="26"/>
        <v>1184</v>
      </c>
      <c r="B1201" s="170">
        <v>4815620.6810465306</v>
      </c>
    </row>
    <row r="1202" spans="1:2" x14ac:dyDescent="0.35">
      <c r="A1202" s="70">
        <f t="shared" si="26"/>
        <v>1185</v>
      </c>
      <c r="B1202" s="170">
        <v>4815620.6810465306</v>
      </c>
    </row>
    <row r="1203" spans="1:2" x14ac:dyDescent="0.35">
      <c r="A1203" s="70">
        <f t="shared" si="26"/>
        <v>1186</v>
      </c>
      <c r="B1203" s="170">
        <v>4815620.6810465306</v>
      </c>
    </row>
    <row r="1204" spans="1:2" x14ac:dyDescent="0.35">
      <c r="A1204" s="70">
        <f t="shared" si="26"/>
        <v>1187</v>
      </c>
      <c r="B1204" s="170">
        <v>4815620.6810465306</v>
      </c>
    </row>
    <row r="1205" spans="1:2" x14ac:dyDescent="0.35">
      <c r="A1205" s="70">
        <f t="shared" si="26"/>
        <v>1188</v>
      </c>
      <c r="B1205" s="170">
        <v>4815620.6810465306</v>
      </c>
    </row>
    <row r="1206" spans="1:2" x14ac:dyDescent="0.35">
      <c r="A1206" s="70">
        <f t="shared" si="26"/>
        <v>1189</v>
      </c>
      <c r="B1206" s="170">
        <v>4815620.6810465306</v>
      </c>
    </row>
    <row r="1207" spans="1:2" x14ac:dyDescent="0.35">
      <c r="A1207" s="70">
        <f t="shared" si="26"/>
        <v>1190</v>
      </c>
      <c r="B1207" s="170">
        <v>4815620.6810465306</v>
      </c>
    </row>
    <row r="1208" spans="1:2" x14ac:dyDescent="0.35">
      <c r="A1208" s="70">
        <f t="shared" si="26"/>
        <v>1191</v>
      </c>
      <c r="B1208" s="170">
        <v>4815620.6810465306</v>
      </c>
    </row>
    <row r="1209" spans="1:2" x14ac:dyDescent="0.35">
      <c r="A1209" s="70">
        <f t="shared" si="26"/>
        <v>1192</v>
      </c>
      <c r="B1209" s="170">
        <v>4815620.6810465306</v>
      </c>
    </row>
    <row r="1210" spans="1:2" x14ac:dyDescent="0.35">
      <c r="A1210" s="70">
        <f t="shared" si="26"/>
        <v>1193</v>
      </c>
      <c r="B1210" s="170">
        <v>4815620.6810465306</v>
      </c>
    </row>
    <row r="1211" spans="1:2" x14ac:dyDescent="0.35">
      <c r="A1211" s="70">
        <f t="shared" si="26"/>
        <v>1194</v>
      </c>
      <c r="B1211" s="170">
        <v>4815620.6810465306</v>
      </c>
    </row>
    <row r="1212" spans="1:2" x14ac:dyDescent="0.35">
      <c r="A1212" s="70">
        <f t="shared" si="26"/>
        <v>1195</v>
      </c>
      <c r="B1212" s="170">
        <v>4815620.6810465306</v>
      </c>
    </row>
    <row r="1213" spans="1:2" x14ac:dyDescent="0.35">
      <c r="A1213" s="70">
        <f t="shared" si="26"/>
        <v>1196</v>
      </c>
      <c r="B1213" s="170">
        <v>4815620.6810465306</v>
      </c>
    </row>
    <row r="1214" spans="1:2" x14ac:dyDescent="0.35">
      <c r="A1214" s="70">
        <f t="shared" si="26"/>
        <v>1197</v>
      </c>
      <c r="B1214" s="170">
        <v>4815620.6810465306</v>
      </c>
    </row>
    <row r="1215" spans="1:2" x14ac:dyDescent="0.35">
      <c r="A1215" s="70">
        <f t="shared" si="26"/>
        <v>1198</v>
      </c>
      <c r="B1215" s="170">
        <v>4815620.6810465306</v>
      </c>
    </row>
    <row r="1216" spans="1:2" x14ac:dyDescent="0.35">
      <c r="A1216" s="70">
        <f t="shared" si="26"/>
        <v>1199</v>
      </c>
      <c r="B1216" s="170">
        <v>4815620.6810465306</v>
      </c>
    </row>
    <row r="1217" spans="1:2" x14ac:dyDescent="0.35">
      <c r="A1217" s="70">
        <f t="shared" si="26"/>
        <v>1200</v>
      </c>
      <c r="B1217" s="170">
        <v>4815620.6810465306</v>
      </c>
    </row>
    <row r="1218" spans="1:2" x14ac:dyDescent="0.35">
      <c r="A1218" s="70">
        <f t="shared" si="26"/>
        <v>1201</v>
      </c>
      <c r="B1218" s="170">
        <v>4815620.6810465306</v>
      </c>
    </row>
    <row r="1219" spans="1:2" x14ac:dyDescent="0.35">
      <c r="A1219" s="70">
        <f t="shared" si="26"/>
        <v>1202</v>
      </c>
      <c r="B1219" s="170">
        <v>4815620.6810465306</v>
      </c>
    </row>
    <row r="1220" spans="1:2" x14ac:dyDescent="0.35">
      <c r="A1220" s="70">
        <f t="shared" si="26"/>
        <v>1203</v>
      </c>
      <c r="B1220" s="170">
        <v>4815620.6810465306</v>
      </c>
    </row>
    <row r="1221" spans="1:2" x14ac:dyDescent="0.35">
      <c r="A1221" s="70">
        <f t="shared" si="26"/>
        <v>1204</v>
      </c>
      <c r="B1221" s="170">
        <v>4815620.6810465306</v>
      </c>
    </row>
    <row r="1222" spans="1:2" x14ac:dyDescent="0.35">
      <c r="A1222" s="70">
        <f t="shared" si="26"/>
        <v>1205</v>
      </c>
      <c r="B1222" s="170">
        <v>4815620.6810465306</v>
      </c>
    </row>
    <row r="1223" spans="1:2" x14ac:dyDescent="0.35">
      <c r="A1223" s="70">
        <f t="shared" si="26"/>
        <v>1206</v>
      </c>
      <c r="B1223" s="170">
        <v>4815620.6810465306</v>
      </c>
    </row>
    <row r="1224" spans="1:2" x14ac:dyDescent="0.35">
      <c r="A1224" s="70">
        <f t="shared" si="26"/>
        <v>1207</v>
      </c>
      <c r="B1224" s="170">
        <v>4815620.6810465306</v>
      </c>
    </row>
    <row r="1225" spans="1:2" x14ac:dyDescent="0.35">
      <c r="A1225" s="70">
        <f t="shared" si="26"/>
        <v>1208</v>
      </c>
      <c r="B1225" s="170">
        <v>4815620.6810465306</v>
      </c>
    </row>
    <row r="1226" spans="1:2" x14ac:dyDescent="0.35">
      <c r="A1226" s="70">
        <f t="shared" si="26"/>
        <v>1209</v>
      </c>
      <c r="B1226" s="170">
        <v>4815620.6810465306</v>
      </c>
    </row>
    <row r="1227" spans="1:2" x14ac:dyDescent="0.35">
      <c r="A1227" s="70">
        <f t="shared" si="26"/>
        <v>1210</v>
      </c>
      <c r="B1227" s="170">
        <v>4815620.6810465306</v>
      </c>
    </row>
    <row r="1228" spans="1:2" x14ac:dyDescent="0.35">
      <c r="A1228" s="70">
        <f t="shared" si="26"/>
        <v>1211</v>
      </c>
      <c r="B1228" s="170">
        <v>4815620.6810465306</v>
      </c>
    </row>
    <row r="1229" spans="1:2" x14ac:dyDescent="0.35">
      <c r="A1229" s="70">
        <f t="shared" si="26"/>
        <v>1212</v>
      </c>
      <c r="B1229" s="170">
        <v>4815620.6810465306</v>
      </c>
    </row>
    <row r="1230" spans="1:2" x14ac:dyDescent="0.35">
      <c r="A1230" s="70">
        <f t="shared" si="26"/>
        <v>1213</v>
      </c>
      <c r="B1230" s="170">
        <v>4815620.6810465306</v>
      </c>
    </row>
    <row r="1231" spans="1:2" x14ac:dyDescent="0.35">
      <c r="A1231" s="70">
        <f t="shared" si="26"/>
        <v>1214</v>
      </c>
      <c r="B1231" s="170">
        <v>4815620.6810465306</v>
      </c>
    </row>
    <row r="1232" spans="1:2" x14ac:dyDescent="0.35">
      <c r="A1232" s="70">
        <f t="shared" si="26"/>
        <v>1215</v>
      </c>
      <c r="B1232" s="170">
        <v>4815620.6810465306</v>
      </c>
    </row>
    <row r="1233" spans="1:2" x14ac:dyDescent="0.35">
      <c r="A1233" s="70">
        <f t="shared" si="26"/>
        <v>1216</v>
      </c>
      <c r="B1233" s="170">
        <v>4815620.6810465306</v>
      </c>
    </row>
    <row r="1234" spans="1:2" x14ac:dyDescent="0.35">
      <c r="A1234" s="70">
        <f t="shared" si="26"/>
        <v>1217</v>
      </c>
      <c r="B1234" s="170">
        <v>4815620.6810465306</v>
      </c>
    </row>
    <row r="1235" spans="1:2" x14ac:dyDescent="0.35">
      <c r="A1235" s="70">
        <f t="shared" si="26"/>
        <v>1218</v>
      </c>
      <c r="B1235" s="170">
        <v>4815620.6810465306</v>
      </c>
    </row>
    <row r="1236" spans="1:2" x14ac:dyDescent="0.35">
      <c r="A1236" s="70">
        <f t="shared" ref="A1236:A1299" si="27">A1235+1</f>
        <v>1219</v>
      </c>
      <c r="B1236" s="170">
        <v>4815620.6810465306</v>
      </c>
    </row>
    <row r="1237" spans="1:2" x14ac:dyDescent="0.35">
      <c r="A1237" s="70">
        <f t="shared" si="27"/>
        <v>1220</v>
      </c>
      <c r="B1237" s="170">
        <v>4815620.6810465306</v>
      </c>
    </row>
    <row r="1238" spans="1:2" x14ac:dyDescent="0.35">
      <c r="A1238" s="70">
        <f t="shared" si="27"/>
        <v>1221</v>
      </c>
      <c r="B1238" s="170">
        <v>4815620.6810465306</v>
      </c>
    </row>
    <row r="1239" spans="1:2" x14ac:dyDescent="0.35">
      <c r="A1239" s="70">
        <f t="shared" si="27"/>
        <v>1222</v>
      </c>
      <c r="B1239" s="170">
        <v>4815620.6810465306</v>
      </c>
    </row>
    <row r="1240" spans="1:2" x14ac:dyDescent="0.35">
      <c r="A1240" s="70">
        <f t="shared" si="27"/>
        <v>1223</v>
      </c>
      <c r="B1240" s="170">
        <v>4815620.6810465306</v>
      </c>
    </row>
    <row r="1241" spans="1:2" x14ac:dyDescent="0.35">
      <c r="A1241" s="70">
        <f t="shared" si="27"/>
        <v>1224</v>
      </c>
      <c r="B1241" s="170">
        <v>4815620.6810465306</v>
      </c>
    </row>
    <row r="1242" spans="1:2" x14ac:dyDescent="0.35">
      <c r="A1242" s="70">
        <f t="shared" si="27"/>
        <v>1225</v>
      </c>
      <c r="B1242" s="170">
        <v>4815620.6810465306</v>
      </c>
    </row>
    <row r="1243" spans="1:2" x14ac:dyDescent="0.35">
      <c r="A1243" s="70">
        <f t="shared" si="27"/>
        <v>1226</v>
      </c>
      <c r="B1243" s="170">
        <v>4815620.6810465306</v>
      </c>
    </row>
    <row r="1244" spans="1:2" x14ac:dyDescent="0.35">
      <c r="A1244" s="70">
        <f t="shared" si="27"/>
        <v>1227</v>
      </c>
      <c r="B1244" s="170">
        <v>4815620.6810465306</v>
      </c>
    </row>
    <row r="1245" spans="1:2" x14ac:dyDescent="0.35">
      <c r="A1245" s="70">
        <f t="shared" si="27"/>
        <v>1228</v>
      </c>
      <c r="B1245" s="170">
        <v>4815620.6810465306</v>
      </c>
    </row>
    <row r="1246" spans="1:2" x14ac:dyDescent="0.35">
      <c r="A1246" s="70">
        <f t="shared" si="27"/>
        <v>1229</v>
      </c>
      <c r="B1246" s="170">
        <v>4815620.6810465306</v>
      </c>
    </row>
    <row r="1247" spans="1:2" x14ac:dyDescent="0.35">
      <c r="A1247" s="70">
        <f t="shared" si="27"/>
        <v>1230</v>
      </c>
      <c r="B1247" s="170">
        <v>4815620.6810465306</v>
      </c>
    </row>
    <row r="1248" spans="1:2" x14ac:dyDescent="0.35">
      <c r="A1248" s="70">
        <f t="shared" si="27"/>
        <v>1231</v>
      </c>
      <c r="B1248" s="170">
        <v>4815620.6810465306</v>
      </c>
    </row>
    <row r="1249" spans="1:2" x14ac:dyDescent="0.35">
      <c r="A1249" s="70">
        <f t="shared" si="27"/>
        <v>1232</v>
      </c>
      <c r="B1249" s="170">
        <v>4815620.6810465306</v>
      </c>
    </row>
    <row r="1250" spans="1:2" x14ac:dyDescent="0.35">
      <c r="A1250" s="70">
        <f t="shared" si="27"/>
        <v>1233</v>
      </c>
      <c r="B1250" s="170">
        <v>4815620.6810465306</v>
      </c>
    </row>
    <row r="1251" spans="1:2" x14ac:dyDescent="0.35">
      <c r="A1251" s="70">
        <f t="shared" si="27"/>
        <v>1234</v>
      </c>
      <c r="B1251" s="170">
        <v>4815620.6810465306</v>
      </c>
    </row>
    <row r="1252" spans="1:2" x14ac:dyDescent="0.35">
      <c r="A1252" s="70">
        <f t="shared" si="27"/>
        <v>1235</v>
      </c>
      <c r="B1252" s="170">
        <v>4815620.6810465306</v>
      </c>
    </row>
    <row r="1253" spans="1:2" x14ac:dyDescent="0.35">
      <c r="A1253" s="70">
        <f t="shared" si="27"/>
        <v>1236</v>
      </c>
      <c r="B1253" s="170">
        <v>4815620.6810465306</v>
      </c>
    </row>
    <row r="1254" spans="1:2" x14ac:dyDescent="0.35">
      <c r="A1254" s="70">
        <f t="shared" si="27"/>
        <v>1237</v>
      </c>
      <c r="B1254" s="170">
        <v>4815620.6810465306</v>
      </c>
    </row>
    <row r="1255" spans="1:2" x14ac:dyDescent="0.35">
      <c r="A1255" s="70">
        <f t="shared" si="27"/>
        <v>1238</v>
      </c>
      <c r="B1255" s="170">
        <v>4815620.6810465306</v>
      </c>
    </row>
    <row r="1256" spans="1:2" x14ac:dyDescent="0.35">
      <c r="A1256" s="70">
        <f t="shared" si="27"/>
        <v>1239</v>
      </c>
      <c r="B1256" s="170">
        <v>4815620.6810465306</v>
      </c>
    </row>
    <row r="1257" spans="1:2" x14ac:dyDescent="0.35">
      <c r="A1257" s="70">
        <f t="shared" si="27"/>
        <v>1240</v>
      </c>
      <c r="B1257" s="170">
        <v>4815620.6810465306</v>
      </c>
    </row>
    <row r="1258" spans="1:2" x14ac:dyDescent="0.35">
      <c r="A1258" s="70">
        <f t="shared" si="27"/>
        <v>1241</v>
      </c>
      <c r="B1258" s="170">
        <v>4815620.6810465306</v>
      </c>
    </row>
    <row r="1259" spans="1:2" x14ac:dyDescent="0.35">
      <c r="A1259" s="70">
        <f t="shared" si="27"/>
        <v>1242</v>
      </c>
      <c r="B1259" s="170">
        <v>4815620.6810465306</v>
      </c>
    </row>
    <row r="1260" spans="1:2" x14ac:dyDescent="0.35">
      <c r="A1260" s="70">
        <f t="shared" si="27"/>
        <v>1243</v>
      </c>
      <c r="B1260" s="170">
        <v>4815620.6810465306</v>
      </c>
    </row>
    <row r="1261" spans="1:2" x14ac:dyDescent="0.35">
      <c r="A1261" s="70">
        <f t="shared" si="27"/>
        <v>1244</v>
      </c>
      <c r="B1261" s="170">
        <v>4815620.6810465306</v>
      </c>
    </row>
    <row r="1262" spans="1:2" x14ac:dyDescent="0.35">
      <c r="A1262" s="70">
        <f t="shared" si="27"/>
        <v>1245</v>
      </c>
      <c r="B1262" s="170">
        <v>4815620.6810465306</v>
      </c>
    </row>
    <row r="1263" spans="1:2" x14ac:dyDescent="0.35">
      <c r="A1263" s="70">
        <f t="shared" si="27"/>
        <v>1246</v>
      </c>
      <c r="B1263" s="170">
        <v>4815620.6810465306</v>
      </c>
    </row>
    <row r="1264" spans="1:2" x14ac:dyDescent="0.35">
      <c r="A1264" s="70">
        <f t="shared" si="27"/>
        <v>1247</v>
      </c>
      <c r="B1264" s="170">
        <v>4815620.6810465306</v>
      </c>
    </row>
    <row r="1265" spans="1:2" x14ac:dyDescent="0.35">
      <c r="A1265" s="70">
        <f t="shared" si="27"/>
        <v>1248</v>
      </c>
      <c r="B1265" s="170">
        <v>4815620.6810465306</v>
      </c>
    </row>
    <row r="1266" spans="1:2" x14ac:dyDescent="0.35">
      <c r="A1266" s="70">
        <f t="shared" si="27"/>
        <v>1249</v>
      </c>
      <c r="B1266" s="170">
        <v>4815620.6810465306</v>
      </c>
    </row>
    <row r="1267" spans="1:2" x14ac:dyDescent="0.35">
      <c r="A1267" s="70">
        <f t="shared" si="27"/>
        <v>1250</v>
      </c>
      <c r="B1267" s="170">
        <v>4815620.6810465306</v>
      </c>
    </row>
    <row r="1268" spans="1:2" x14ac:dyDescent="0.35">
      <c r="A1268" s="70">
        <f t="shared" si="27"/>
        <v>1251</v>
      </c>
      <c r="B1268" s="170">
        <v>4815620.6810465306</v>
      </c>
    </row>
    <row r="1269" spans="1:2" x14ac:dyDescent="0.35">
      <c r="A1269" s="70">
        <f t="shared" si="27"/>
        <v>1252</v>
      </c>
      <c r="B1269" s="170">
        <v>4815620.6810465306</v>
      </c>
    </row>
    <row r="1270" spans="1:2" x14ac:dyDescent="0.35">
      <c r="A1270" s="70">
        <f t="shared" si="27"/>
        <v>1253</v>
      </c>
      <c r="B1270" s="170">
        <v>4815620.6810465306</v>
      </c>
    </row>
    <row r="1271" spans="1:2" x14ac:dyDescent="0.35">
      <c r="A1271" s="70">
        <f t="shared" si="27"/>
        <v>1254</v>
      </c>
      <c r="B1271" s="170">
        <v>4815620.6810465306</v>
      </c>
    </row>
    <row r="1272" spans="1:2" x14ac:dyDescent="0.35">
      <c r="A1272" s="70">
        <f t="shared" si="27"/>
        <v>1255</v>
      </c>
      <c r="B1272" s="170">
        <v>4815620.6810465306</v>
      </c>
    </row>
    <row r="1273" spans="1:2" x14ac:dyDescent="0.35">
      <c r="A1273" s="70">
        <f t="shared" si="27"/>
        <v>1256</v>
      </c>
      <c r="B1273" s="170">
        <v>4815620.6810465306</v>
      </c>
    </row>
    <row r="1274" spans="1:2" x14ac:dyDescent="0.35">
      <c r="A1274" s="70">
        <f t="shared" si="27"/>
        <v>1257</v>
      </c>
      <c r="B1274" s="170">
        <v>4815620.6810465306</v>
      </c>
    </row>
    <row r="1275" spans="1:2" x14ac:dyDescent="0.35">
      <c r="A1275" s="70">
        <f t="shared" si="27"/>
        <v>1258</v>
      </c>
      <c r="B1275" s="170">
        <v>4815620.6810465306</v>
      </c>
    </row>
    <row r="1276" spans="1:2" x14ac:dyDescent="0.35">
      <c r="A1276" s="70">
        <f t="shared" si="27"/>
        <v>1259</v>
      </c>
      <c r="B1276" s="170">
        <v>4815620.6810465306</v>
      </c>
    </row>
    <row r="1277" spans="1:2" x14ac:dyDescent="0.35">
      <c r="A1277" s="70">
        <f t="shared" si="27"/>
        <v>1260</v>
      </c>
      <c r="B1277" s="170">
        <v>4815620.6810465306</v>
      </c>
    </row>
    <row r="1278" spans="1:2" x14ac:dyDescent="0.35">
      <c r="A1278" s="70">
        <f t="shared" si="27"/>
        <v>1261</v>
      </c>
      <c r="B1278" s="170">
        <v>4815620.6810465306</v>
      </c>
    </row>
    <row r="1279" spans="1:2" x14ac:dyDescent="0.35">
      <c r="A1279" s="70">
        <f t="shared" si="27"/>
        <v>1262</v>
      </c>
      <c r="B1279" s="170">
        <v>4815620.6810465306</v>
      </c>
    </row>
    <row r="1280" spans="1:2" x14ac:dyDescent="0.35">
      <c r="A1280" s="70">
        <f t="shared" si="27"/>
        <v>1263</v>
      </c>
      <c r="B1280" s="170">
        <v>4815620.6810465306</v>
      </c>
    </row>
    <row r="1281" spans="1:2" x14ac:dyDescent="0.35">
      <c r="A1281" s="70">
        <f t="shared" si="27"/>
        <v>1264</v>
      </c>
      <c r="B1281" s="170">
        <v>4815620.6810465306</v>
      </c>
    </row>
    <row r="1282" spans="1:2" x14ac:dyDescent="0.35">
      <c r="A1282" s="70">
        <f t="shared" si="27"/>
        <v>1265</v>
      </c>
      <c r="B1282" s="170">
        <v>4815620.6810465306</v>
      </c>
    </row>
    <row r="1283" spans="1:2" x14ac:dyDescent="0.35">
      <c r="A1283" s="70">
        <f t="shared" si="27"/>
        <v>1266</v>
      </c>
      <c r="B1283" s="170">
        <v>4815620.6810465306</v>
      </c>
    </row>
    <row r="1284" spans="1:2" x14ac:dyDescent="0.35">
      <c r="A1284" s="70">
        <f t="shared" si="27"/>
        <v>1267</v>
      </c>
      <c r="B1284" s="170">
        <v>4815620.6810465306</v>
      </c>
    </row>
    <row r="1285" spans="1:2" x14ac:dyDescent="0.35">
      <c r="A1285" s="70">
        <f t="shared" si="27"/>
        <v>1268</v>
      </c>
      <c r="B1285" s="170">
        <v>4815620.6810465306</v>
      </c>
    </row>
    <row r="1286" spans="1:2" x14ac:dyDescent="0.35">
      <c r="A1286" s="70">
        <f t="shared" si="27"/>
        <v>1269</v>
      </c>
      <c r="B1286" s="170">
        <v>4815620.6810465306</v>
      </c>
    </row>
    <row r="1287" spans="1:2" x14ac:dyDescent="0.35">
      <c r="A1287" s="70">
        <f t="shared" si="27"/>
        <v>1270</v>
      </c>
      <c r="B1287" s="170">
        <v>4815620.6810465306</v>
      </c>
    </row>
    <row r="1288" spans="1:2" x14ac:dyDescent="0.35">
      <c r="A1288" s="70">
        <f t="shared" si="27"/>
        <v>1271</v>
      </c>
      <c r="B1288" s="170">
        <v>4815620.6810465306</v>
      </c>
    </row>
    <row r="1289" spans="1:2" x14ac:dyDescent="0.35">
      <c r="A1289" s="70">
        <f t="shared" si="27"/>
        <v>1272</v>
      </c>
      <c r="B1289" s="170">
        <v>4815620.6810465306</v>
      </c>
    </row>
    <row r="1290" spans="1:2" x14ac:dyDescent="0.35">
      <c r="A1290" s="70">
        <f t="shared" si="27"/>
        <v>1273</v>
      </c>
      <c r="B1290" s="170">
        <v>4815620.6810465306</v>
      </c>
    </row>
    <row r="1291" spans="1:2" x14ac:dyDescent="0.35">
      <c r="A1291" s="70">
        <f t="shared" si="27"/>
        <v>1274</v>
      </c>
      <c r="B1291" s="170">
        <v>4815620.6810465306</v>
      </c>
    </row>
    <row r="1292" spans="1:2" x14ac:dyDescent="0.35">
      <c r="A1292" s="70">
        <f t="shared" si="27"/>
        <v>1275</v>
      </c>
      <c r="B1292" s="170">
        <v>4815620.6810465306</v>
      </c>
    </row>
    <row r="1293" spans="1:2" x14ac:dyDescent="0.35">
      <c r="A1293" s="70">
        <f t="shared" si="27"/>
        <v>1276</v>
      </c>
      <c r="B1293" s="170">
        <v>4815620.6810465306</v>
      </c>
    </row>
    <row r="1294" spans="1:2" x14ac:dyDescent="0.35">
      <c r="A1294" s="70">
        <f t="shared" si="27"/>
        <v>1277</v>
      </c>
      <c r="B1294" s="170">
        <v>4815620.6810465306</v>
      </c>
    </row>
    <row r="1295" spans="1:2" x14ac:dyDescent="0.35">
      <c r="A1295" s="70">
        <f t="shared" si="27"/>
        <v>1278</v>
      </c>
      <c r="B1295" s="170">
        <v>4815620.6810465306</v>
      </c>
    </row>
    <row r="1296" spans="1:2" x14ac:dyDescent="0.35">
      <c r="A1296" s="70">
        <f t="shared" si="27"/>
        <v>1279</v>
      </c>
      <c r="B1296" s="170">
        <v>4815620.6810465306</v>
      </c>
    </row>
    <row r="1297" spans="1:2" x14ac:dyDescent="0.35">
      <c r="A1297" s="70">
        <f t="shared" si="27"/>
        <v>1280</v>
      </c>
      <c r="B1297" s="170">
        <v>4815620.6810465306</v>
      </c>
    </row>
    <row r="1298" spans="1:2" x14ac:dyDescent="0.35">
      <c r="A1298" s="70">
        <f t="shared" si="27"/>
        <v>1281</v>
      </c>
      <c r="B1298" s="170">
        <v>4815620.6810465306</v>
      </c>
    </row>
    <row r="1299" spans="1:2" x14ac:dyDescent="0.35">
      <c r="A1299" s="70">
        <f t="shared" si="27"/>
        <v>1282</v>
      </c>
      <c r="B1299" s="170">
        <v>4815620.6810465306</v>
      </c>
    </row>
    <row r="1300" spans="1:2" x14ac:dyDescent="0.35">
      <c r="A1300" s="70">
        <f t="shared" ref="A1300:A1363" si="28">A1299+1</f>
        <v>1283</v>
      </c>
      <c r="B1300" s="170">
        <v>4815620.6810465306</v>
      </c>
    </row>
    <row r="1301" spans="1:2" x14ac:dyDescent="0.35">
      <c r="A1301" s="70">
        <f t="shared" si="28"/>
        <v>1284</v>
      </c>
      <c r="B1301" s="170">
        <v>4815620.6810465306</v>
      </c>
    </row>
    <row r="1302" spans="1:2" x14ac:dyDescent="0.35">
      <c r="A1302" s="70">
        <f t="shared" si="28"/>
        <v>1285</v>
      </c>
      <c r="B1302" s="170">
        <v>4815620.6810465306</v>
      </c>
    </row>
    <row r="1303" spans="1:2" x14ac:dyDescent="0.35">
      <c r="A1303" s="70">
        <f t="shared" si="28"/>
        <v>1286</v>
      </c>
      <c r="B1303" s="170">
        <v>4815620.6810465306</v>
      </c>
    </row>
    <row r="1304" spans="1:2" x14ac:dyDescent="0.35">
      <c r="A1304" s="70">
        <f t="shared" si="28"/>
        <v>1287</v>
      </c>
      <c r="B1304" s="170">
        <v>4815620.6810465306</v>
      </c>
    </row>
    <row r="1305" spans="1:2" x14ac:dyDescent="0.35">
      <c r="A1305" s="70">
        <f t="shared" si="28"/>
        <v>1288</v>
      </c>
      <c r="B1305" s="170">
        <v>4815620.6810465306</v>
      </c>
    </row>
    <row r="1306" spans="1:2" x14ac:dyDescent="0.35">
      <c r="A1306" s="70">
        <f t="shared" si="28"/>
        <v>1289</v>
      </c>
      <c r="B1306" s="170">
        <v>4815620.6810465306</v>
      </c>
    </row>
    <row r="1307" spans="1:2" x14ac:dyDescent="0.35">
      <c r="A1307" s="70">
        <f t="shared" si="28"/>
        <v>1290</v>
      </c>
      <c r="B1307" s="170">
        <v>4815620.6810465306</v>
      </c>
    </row>
    <row r="1308" spans="1:2" x14ac:dyDescent="0.35">
      <c r="A1308" s="70">
        <f t="shared" si="28"/>
        <v>1291</v>
      </c>
      <c r="B1308" s="170">
        <v>4815620.6810465306</v>
      </c>
    </row>
    <row r="1309" spans="1:2" x14ac:dyDescent="0.35">
      <c r="A1309" s="70">
        <f t="shared" si="28"/>
        <v>1292</v>
      </c>
      <c r="B1309" s="170">
        <v>4815620.6810465306</v>
      </c>
    </row>
    <row r="1310" spans="1:2" x14ac:dyDescent="0.35">
      <c r="A1310" s="70">
        <f t="shared" si="28"/>
        <v>1293</v>
      </c>
      <c r="B1310" s="170">
        <v>4815620.6810465306</v>
      </c>
    </row>
    <row r="1311" spans="1:2" x14ac:dyDescent="0.35">
      <c r="A1311" s="70">
        <f t="shared" si="28"/>
        <v>1294</v>
      </c>
      <c r="B1311" s="170">
        <v>4815620.6810465306</v>
      </c>
    </row>
    <row r="1312" spans="1:2" x14ac:dyDescent="0.35">
      <c r="A1312" s="70">
        <f t="shared" si="28"/>
        <v>1295</v>
      </c>
      <c r="B1312" s="170">
        <v>4815620.6810465306</v>
      </c>
    </row>
    <row r="1313" spans="1:2" x14ac:dyDescent="0.35">
      <c r="A1313" s="70">
        <f t="shared" si="28"/>
        <v>1296</v>
      </c>
      <c r="B1313" s="170">
        <v>4815620.6810465306</v>
      </c>
    </row>
    <row r="1314" spans="1:2" x14ac:dyDescent="0.35">
      <c r="A1314" s="70">
        <f t="shared" si="28"/>
        <v>1297</v>
      </c>
      <c r="B1314" s="170">
        <v>4815620.6810465306</v>
      </c>
    </row>
    <row r="1315" spans="1:2" x14ac:dyDescent="0.35">
      <c r="A1315" s="70">
        <f t="shared" si="28"/>
        <v>1298</v>
      </c>
      <c r="B1315" s="170">
        <v>4815620.6810465306</v>
      </c>
    </row>
    <row r="1316" spans="1:2" x14ac:dyDescent="0.35">
      <c r="A1316" s="70">
        <f t="shared" si="28"/>
        <v>1299</v>
      </c>
      <c r="B1316" s="170">
        <v>4815620.6810465306</v>
      </c>
    </row>
    <row r="1317" spans="1:2" x14ac:dyDescent="0.35">
      <c r="A1317" s="70">
        <f t="shared" si="28"/>
        <v>1300</v>
      </c>
      <c r="B1317" s="170">
        <v>4815620.6810465306</v>
      </c>
    </row>
    <row r="1318" spans="1:2" x14ac:dyDescent="0.35">
      <c r="A1318" s="70">
        <f t="shared" si="28"/>
        <v>1301</v>
      </c>
      <c r="B1318" s="170">
        <v>4815620.6810465306</v>
      </c>
    </row>
    <row r="1319" spans="1:2" x14ac:dyDescent="0.35">
      <c r="A1319" s="70">
        <f t="shared" si="28"/>
        <v>1302</v>
      </c>
      <c r="B1319" s="170">
        <v>4815620.6810465306</v>
      </c>
    </row>
    <row r="1320" spans="1:2" x14ac:dyDescent="0.35">
      <c r="A1320" s="70">
        <f t="shared" si="28"/>
        <v>1303</v>
      </c>
      <c r="B1320" s="170">
        <v>4815620.6810465306</v>
      </c>
    </row>
    <row r="1321" spans="1:2" x14ac:dyDescent="0.35">
      <c r="A1321" s="70">
        <f t="shared" si="28"/>
        <v>1304</v>
      </c>
      <c r="B1321" s="170">
        <v>4815620.6810465306</v>
      </c>
    </row>
    <row r="1322" spans="1:2" x14ac:dyDescent="0.35">
      <c r="A1322" s="70">
        <f t="shared" si="28"/>
        <v>1305</v>
      </c>
      <c r="B1322" s="170">
        <v>4815620.6810465306</v>
      </c>
    </row>
    <row r="1323" spans="1:2" x14ac:dyDescent="0.35">
      <c r="A1323" s="70">
        <f t="shared" si="28"/>
        <v>1306</v>
      </c>
      <c r="B1323" s="170">
        <v>4815620.6810465306</v>
      </c>
    </row>
    <row r="1324" spans="1:2" x14ac:dyDescent="0.35">
      <c r="A1324" s="70">
        <f t="shared" si="28"/>
        <v>1307</v>
      </c>
      <c r="B1324" s="170">
        <v>4815620.6810465306</v>
      </c>
    </row>
    <row r="1325" spans="1:2" x14ac:dyDescent="0.35">
      <c r="A1325" s="70">
        <f t="shared" si="28"/>
        <v>1308</v>
      </c>
      <c r="B1325" s="170">
        <v>4815620.6810465306</v>
      </c>
    </row>
    <row r="1326" spans="1:2" x14ac:dyDescent="0.35">
      <c r="A1326" s="70">
        <f t="shared" si="28"/>
        <v>1309</v>
      </c>
      <c r="B1326" s="170">
        <v>4815620.6810465306</v>
      </c>
    </row>
    <row r="1327" spans="1:2" x14ac:dyDescent="0.35">
      <c r="A1327" s="70">
        <f t="shared" si="28"/>
        <v>1310</v>
      </c>
      <c r="B1327" s="170">
        <v>4815620.6810465306</v>
      </c>
    </row>
    <row r="1328" spans="1:2" x14ac:dyDescent="0.35">
      <c r="A1328" s="70">
        <f t="shared" si="28"/>
        <v>1311</v>
      </c>
      <c r="B1328" s="170">
        <v>4815620.6810465306</v>
      </c>
    </row>
    <row r="1329" spans="1:2" x14ac:dyDescent="0.35">
      <c r="A1329" s="70">
        <f t="shared" si="28"/>
        <v>1312</v>
      </c>
      <c r="B1329" s="170">
        <v>4815620.6810465306</v>
      </c>
    </row>
    <row r="1330" spans="1:2" x14ac:dyDescent="0.35">
      <c r="A1330" s="70">
        <f t="shared" si="28"/>
        <v>1313</v>
      </c>
      <c r="B1330" s="170">
        <v>4815620.6810465306</v>
      </c>
    </row>
    <row r="1331" spans="1:2" x14ac:dyDescent="0.35">
      <c r="A1331" s="70">
        <f t="shared" si="28"/>
        <v>1314</v>
      </c>
      <c r="B1331" s="170">
        <v>4815620.6810465306</v>
      </c>
    </row>
    <row r="1332" spans="1:2" x14ac:dyDescent="0.35">
      <c r="A1332" s="70">
        <f t="shared" si="28"/>
        <v>1315</v>
      </c>
      <c r="B1332" s="170">
        <v>4815620.6810465306</v>
      </c>
    </row>
    <row r="1333" spans="1:2" x14ac:dyDescent="0.35">
      <c r="A1333" s="70">
        <f t="shared" si="28"/>
        <v>1316</v>
      </c>
      <c r="B1333" s="170">
        <v>4815620.6810465306</v>
      </c>
    </row>
    <row r="1334" spans="1:2" x14ac:dyDescent="0.35">
      <c r="A1334" s="70">
        <f t="shared" si="28"/>
        <v>1317</v>
      </c>
      <c r="B1334" s="170">
        <v>4815620.6810465306</v>
      </c>
    </row>
    <row r="1335" spans="1:2" x14ac:dyDescent="0.35">
      <c r="A1335" s="70">
        <f t="shared" si="28"/>
        <v>1318</v>
      </c>
      <c r="B1335" s="170">
        <v>4815620.6810465306</v>
      </c>
    </row>
    <row r="1336" spans="1:2" x14ac:dyDescent="0.35">
      <c r="A1336" s="70">
        <f t="shared" si="28"/>
        <v>1319</v>
      </c>
      <c r="B1336" s="170">
        <v>4815620.6810465306</v>
      </c>
    </row>
    <row r="1337" spans="1:2" x14ac:dyDescent="0.35">
      <c r="A1337" s="70">
        <f t="shared" si="28"/>
        <v>1320</v>
      </c>
      <c r="B1337" s="170">
        <v>4815620.6810465306</v>
      </c>
    </row>
    <row r="1338" spans="1:2" x14ac:dyDescent="0.35">
      <c r="A1338" s="70">
        <f t="shared" si="28"/>
        <v>1321</v>
      </c>
      <c r="B1338" s="170">
        <v>4815620.6810465306</v>
      </c>
    </row>
    <row r="1339" spans="1:2" x14ac:dyDescent="0.35">
      <c r="A1339" s="70">
        <f t="shared" si="28"/>
        <v>1322</v>
      </c>
      <c r="B1339" s="170">
        <v>4815620.6810465306</v>
      </c>
    </row>
    <row r="1340" spans="1:2" x14ac:dyDescent="0.35">
      <c r="A1340" s="70">
        <f t="shared" si="28"/>
        <v>1323</v>
      </c>
      <c r="B1340" s="170">
        <v>4815620.6810465306</v>
      </c>
    </row>
    <row r="1341" spans="1:2" x14ac:dyDescent="0.35">
      <c r="A1341" s="70">
        <f t="shared" si="28"/>
        <v>1324</v>
      </c>
      <c r="B1341" s="170">
        <v>4815620.6810465306</v>
      </c>
    </row>
    <row r="1342" spans="1:2" x14ac:dyDescent="0.35">
      <c r="A1342" s="70">
        <f t="shared" si="28"/>
        <v>1325</v>
      </c>
      <c r="B1342" s="170">
        <v>4815620.6810465306</v>
      </c>
    </row>
    <row r="1343" spans="1:2" x14ac:dyDescent="0.35">
      <c r="A1343" s="70">
        <f t="shared" si="28"/>
        <v>1326</v>
      </c>
      <c r="B1343" s="170">
        <v>4815620.6810465306</v>
      </c>
    </row>
    <row r="1344" spans="1:2" x14ac:dyDescent="0.35">
      <c r="A1344" s="70">
        <f t="shared" si="28"/>
        <v>1327</v>
      </c>
      <c r="B1344" s="170">
        <v>4815620.6810465306</v>
      </c>
    </row>
    <row r="1345" spans="1:2" x14ac:dyDescent="0.35">
      <c r="A1345" s="70">
        <f t="shared" si="28"/>
        <v>1328</v>
      </c>
      <c r="B1345" s="170">
        <v>4815620.6810465306</v>
      </c>
    </row>
    <row r="1346" spans="1:2" x14ac:dyDescent="0.35">
      <c r="A1346" s="70">
        <f t="shared" si="28"/>
        <v>1329</v>
      </c>
      <c r="B1346" s="170">
        <v>4815620.6810465306</v>
      </c>
    </row>
    <row r="1347" spans="1:2" x14ac:dyDescent="0.35">
      <c r="A1347" s="70">
        <f t="shared" si="28"/>
        <v>1330</v>
      </c>
      <c r="B1347" s="170">
        <v>4815620.6810465306</v>
      </c>
    </row>
    <row r="1348" spans="1:2" x14ac:dyDescent="0.35">
      <c r="A1348" s="70">
        <f t="shared" si="28"/>
        <v>1331</v>
      </c>
      <c r="B1348" s="170">
        <v>4815620.6810465306</v>
      </c>
    </row>
    <row r="1349" spans="1:2" x14ac:dyDescent="0.35">
      <c r="A1349" s="70">
        <f t="shared" si="28"/>
        <v>1332</v>
      </c>
      <c r="B1349" s="170">
        <v>4815620.6810465306</v>
      </c>
    </row>
    <row r="1350" spans="1:2" x14ac:dyDescent="0.35">
      <c r="A1350" s="70">
        <f t="shared" si="28"/>
        <v>1333</v>
      </c>
      <c r="B1350" s="170">
        <v>4815620.6810465306</v>
      </c>
    </row>
    <row r="1351" spans="1:2" x14ac:dyDescent="0.35">
      <c r="A1351" s="70">
        <f t="shared" si="28"/>
        <v>1334</v>
      </c>
      <c r="B1351" s="170">
        <v>4815620.6810465306</v>
      </c>
    </row>
    <row r="1352" spans="1:2" x14ac:dyDescent="0.35">
      <c r="A1352" s="70">
        <f t="shared" si="28"/>
        <v>1335</v>
      </c>
      <c r="B1352" s="170">
        <v>4815620.6810465306</v>
      </c>
    </row>
    <row r="1353" spans="1:2" x14ac:dyDescent="0.35">
      <c r="A1353" s="70">
        <f t="shared" si="28"/>
        <v>1336</v>
      </c>
      <c r="B1353" s="170">
        <v>4815620.6810465306</v>
      </c>
    </row>
    <row r="1354" spans="1:2" x14ac:dyDescent="0.35">
      <c r="A1354" s="70">
        <f t="shared" si="28"/>
        <v>1337</v>
      </c>
      <c r="B1354" s="170">
        <v>4815620.6810465306</v>
      </c>
    </row>
    <row r="1355" spans="1:2" x14ac:dyDescent="0.35">
      <c r="A1355" s="70">
        <f t="shared" si="28"/>
        <v>1338</v>
      </c>
      <c r="B1355" s="170">
        <v>4815620.6810465306</v>
      </c>
    </row>
    <row r="1356" spans="1:2" x14ac:dyDescent="0.35">
      <c r="A1356" s="70">
        <f t="shared" si="28"/>
        <v>1339</v>
      </c>
      <c r="B1356" s="170">
        <v>4815620.6810465306</v>
      </c>
    </row>
    <row r="1357" spans="1:2" x14ac:dyDescent="0.35">
      <c r="A1357" s="70">
        <f t="shared" si="28"/>
        <v>1340</v>
      </c>
      <c r="B1357" s="170">
        <v>4815620.6810465306</v>
      </c>
    </row>
    <row r="1358" spans="1:2" x14ac:dyDescent="0.35">
      <c r="A1358" s="70">
        <f t="shared" si="28"/>
        <v>1341</v>
      </c>
      <c r="B1358" s="170">
        <v>4815620.6810465306</v>
      </c>
    </row>
    <row r="1359" spans="1:2" x14ac:dyDescent="0.35">
      <c r="A1359" s="70">
        <f t="shared" si="28"/>
        <v>1342</v>
      </c>
      <c r="B1359" s="170">
        <v>4815620.6810465306</v>
      </c>
    </row>
    <row r="1360" spans="1:2" x14ac:dyDescent="0.35">
      <c r="A1360" s="70">
        <f t="shared" si="28"/>
        <v>1343</v>
      </c>
      <c r="B1360" s="170">
        <v>4815620.6810465306</v>
      </c>
    </row>
    <row r="1361" spans="1:2" x14ac:dyDescent="0.35">
      <c r="A1361" s="70">
        <f t="shared" si="28"/>
        <v>1344</v>
      </c>
      <c r="B1361" s="170">
        <v>4815620.6810465306</v>
      </c>
    </row>
    <row r="1362" spans="1:2" x14ac:dyDescent="0.35">
      <c r="A1362" s="70">
        <f t="shared" si="28"/>
        <v>1345</v>
      </c>
      <c r="B1362" s="170">
        <v>4815620.6810465306</v>
      </c>
    </row>
    <row r="1363" spans="1:2" x14ac:dyDescent="0.35">
      <c r="A1363" s="70">
        <f t="shared" si="28"/>
        <v>1346</v>
      </c>
      <c r="B1363" s="170">
        <v>4815620.6810465306</v>
      </c>
    </row>
    <row r="1364" spans="1:2" x14ac:dyDescent="0.35">
      <c r="A1364" s="70">
        <f t="shared" ref="A1364:A1427" si="29">A1363+1</f>
        <v>1347</v>
      </c>
      <c r="B1364" s="170">
        <v>4815620.6810465306</v>
      </c>
    </row>
    <row r="1365" spans="1:2" x14ac:dyDescent="0.35">
      <c r="A1365" s="70">
        <f t="shared" si="29"/>
        <v>1348</v>
      </c>
      <c r="B1365" s="170">
        <v>4815620.6810465306</v>
      </c>
    </row>
    <row r="1366" spans="1:2" x14ac:dyDescent="0.35">
      <c r="A1366" s="70">
        <f t="shared" si="29"/>
        <v>1349</v>
      </c>
      <c r="B1366" s="170">
        <v>4815620.6810465306</v>
      </c>
    </row>
    <row r="1367" spans="1:2" x14ac:dyDescent="0.35">
      <c r="A1367" s="70">
        <f t="shared" si="29"/>
        <v>1350</v>
      </c>
      <c r="B1367" s="170">
        <v>4815620.6810465306</v>
      </c>
    </row>
    <row r="1368" spans="1:2" x14ac:dyDescent="0.35">
      <c r="A1368" s="70">
        <f t="shared" si="29"/>
        <v>1351</v>
      </c>
      <c r="B1368" s="170">
        <v>4815620.6810465306</v>
      </c>
    </row>
    <row r="1369" spans="1:2" x14ac:dyDescent="0.35">
      <c r="A1369" s="70">
        <f t="shared" si="29"/>
        <v>1352</v>
      </c>
      <c r="B1369" s="170">
        <v>4815620.6810465306</v>
      </c>
    </row>
    <row r="1370" spans="1:2" x14ac:dyDescent="0.35">
      <c r="A1370" s="70">
        <f t="shared" si="29"/>
        <v>1353</v>
      </c>
      <c r="B1370" s="170">
        <v>4815620.6810465306</v>
      </c>
    </row>
    <row r="1371" spans="1:2" x14ac:dyDescent="0.35">
      <c r="A1371" s="70">
        <f t="shared" si="29"/>
        <v>1354</v>
      </c>
      <c r="B1371" s="170">
        <v>4815620.6810465306</v>
      </c>
    </row>
    <row r="1372" spans="1:2" x14ac:dyDescent="0.35">
      <c r="A1372" s="70">
        <f t="shared" si="29"/>
        <v>1355</v>
      </c>
      <c r="B1372" s="170">
        <v>4815620.6810465306</v>
      </c>
    </row>
    <row r="1373" spans="1:2" x14ac:dyDescent="0.35">
      <c r="A1373" s="70">
        <f t="shared" si="29"/>
        <v>1356</v>
      </c>
      <c r="B1373" s="170">
        <v>4815620.6810465306</v>
      </c>
    </row>
    <row r="1374" spans="1:2" x14ac:dyDescent="0.35">
      <c r="A1374" s="70">
        <f t="shared" si="29"/>
        <v>1357</v>
      </c>
      <c r="B1374" s="170">
        <v>4815620.6810465306</v>
      </c>
    </row>
    <row r="1375" spans="1:2" x14ac:dyDescent="0.35">
      <c r="A1375" s="70">
        <f t="shared" si="29"/>
        <v>1358</v>
      </c>
      <c r="B1375" s="170">
        <v>4815620.6810465306</v>
      </c>
    </row>
    <row r="1376" spans="1:2" x14ac:dyDescent="0.35">
      <c r="A1376" s="70">
        <f t="shared" si="29"/>
        <v>1359</v>
      </c>
      <c r="B1376" s="170">
        <v>4815620.6810465306</v>
      </c>
    </row>
    <row r="1377" spans="1:2" x14ac:dyDescent="0.35">
      <c r="A1377" s="70">
        <f t="shared" si="29"/>
        <v>1360</v>
      </c>
      <c r="B1377" s="170">
        <v>4815620.6810465306</v>
      </c>
    </row>
    <row r="1378" spans="1:2" x14ac:dyDescent="0.35">
      <c r="A1378" s="70">
        <f t="shared" si="29"/>
        <v>1361</v>
      </c>
      <c r="B1378" s="170">
        <v>4815620.6810465306</v>
      </c>
    </row>
    <row r="1379" spans="1:2" x14ac:dyDescent="0.35">
      <c r="A1379" s="70">
        <f t="shared" si="29"/>
        <v>1362</v>
      </c>
      <c r="B1379" s="170">
        <v>4815620.6810465306</v>
      </c>
    </row>
    <row r="1380" spans="1:2" x14ac:dyDescent="0.35">
      <c r="A1380" s="70">
        <f t="shared" si="29"/>
        <v>1363</v>
      </c>
      <c r="B1380" s="170">
        <v>4815620.6810465306</v>
      </c>
    </row>
    <row r="1381" spans="1:2" x14ac:dyDescent="0.35">
      <c r="A1381" s="70">
        <f t="shared" si="29"/>
        <v>1364</v>
      </c>
      <c r="B1381" s="170">
        <v>4815620.6810465306</v>
      </c>
    </row>
    <row r="1382" spans="1:2" x14ac:dyDescent="0.35">
      <c r="A1382" s="70">
        <f t="shared" si="29"/>
        <v>1365</v>
      </c>
      <c r="B1382" s="170">
        <v>4815620.6810465306</v>
      </c>
    </row>
    <row r="1383" spans="1:2" x14ac:dyDescent="0.35">
      <c r="A1383" s="70">
        <f t="shared" si="29"/>
        <v>1366</v>
      </c>
      <c r="B1383" s="170">
        <v>4815620.6810465306</v>
      </c>
    </row>
    <row r="1384" spans="1:2" x14ac:dyDescent="0.35">
      <c r="A1384" s="70">
        <f t="shared" si="29"/>
        <v>1367</v>
      </c>
      <c r="B1384" s="170">
        <v>4815620.6810465306</v>
      </c>
    </row>
    <row r="1385" spans="1:2" x14ac:dyDescent="0.35">
      <c r="A1385" s="70">
        <f t="shared" si="29"/>
        <v>1368</v>
      </c>
      <c r="B1385" s="170">
        <v>4815620.6810465306</v>
      </c>
    </row>
    <row r="1386" spans="1:2" x14ac:dyDescent="0.35">
      <c r="A1386" s="70">
        <f t="shared" si="29"/>
        <v>1369</v>
      </c>
      <c r="B1386" s="170">
        <v>4815620.6810465306</v>
      </c>
    </row>
    <row r="1387" spans="1:2" x14ac:dyDescent="0.35">
      <c r="A1387" s="70">
        <f t="shared" si="29"/>
        <v>1370</v>
      </c>
      <c r="B1387" s="170">
        <v>4815620.6810465306</v>
      </c>
    </row>
    <row r="1388" spans="1:2" x14ac:dyDescent="0.35">
      <c r="A1388" s="70">
        <f t="shared" si="29"/>
        <v>1371</v>
      </c>
      <c r="B1388" s="170">
        <v>4815620.6810465306</v>
      </c>
    </row>
    <row r="1389" spans="1:2" x14ac:dyDescent="0.35">
      <c r="A1389" s="70">
        <f t="shared" si="29"/>
        <v>1372</v>
      </c>
      <c r="B1389" s="170">
        <v>4815620.6810465306</v>
      </c>
    </row>
    <row r="1390" spans="1:2" x14ac:dyDescent="0.35">
      <c r="A1390" s="70">
        <f t="shared" si="29"/>
        <v>1373</v>
      </c>
      <c r="B1390" s="170">
        <v>4815620.6810465306</v>
      </c>
    </row>
    <row r="1391" spans="1:2" x14ac:dyDescent="0.35">
      <c r="A1391" s="70">
        <f t="shared" si="29"/>
        <v>1374</v>
      </c>
      <c r="B1391" s="170">
        <v>4815620.6810465306</v>
      </c>
    </row>
    <row r="1392" spans="1:2" x14ac:dyDescent="0.35">
      <c r="A1392" s="70">
        <f t="shared" si="29"/>
        <v>1375</v>
      </c>
      <c r="B1392" s="170">
        <v>4815620.6810465306</v>
      </c>
    </row>
    <row r="1393" spans="1:2" x14ac:dyDescent="0.35">
      <c r="A1393" s="70">
        <f t="shared" si="29"/>
        <v>1376</v>
      </c>
      <c r="B1393" s="170">
        <v>4815620.6810465306</v>
      </c>
    </row>
    <row r="1394" spans="1:2" x14ac:dyDescent="0.35">
      <c r="A1394" s="70">
        <f t="shared" si="29"/>
        <v>1377</v>
      </c>
      <c r="B1394" s="170">
        <v>4815620.6810465306</v>
      </c>
    </row>
    <row r="1395" spans="1:2" x14ac:dyDescent="0.35">
      <c r="A1395" s="70">
        <f t="shared" si="29"/>
        <v>1378</v>
      </c>
      <c r="B1395" s="170">
        <v>4815620.6810465306</v>
      </c>
    </row>
    <row r="1396" spans="1:2" x14ac:dyDescent="0.35">
      <c r="A1396" s="70">
        <f t="shared" si="29"/>
        <v>1379</v>
      </c>
      <c r="B1396" s="170">
        <v>4815620.6810465306</v>
      </c>
    </row>
    <row r="1397" spans="1:2" x14ac:dyDescent="0.35">
      <c r="A1397" s="70">
        <f t="shared" si="29"/>
        <v>1380</v>
      </c>
      <c r="B1397" s="170">
        <v>4815620.6810465306</v>
      </c>
    </row>
    <row r="1398" spans="1:2" x14ac:dyDescent="0.35">
      <c r="A1398" s="70">
        <f t="shared" si="29"/>
        <v>1381</v>
      </c>
      <c r="B1398" s="170">
        <v>4815620.6810465306</v>
      </c>
    </row>
    <row r="1399" spans="1:2" x14ac:dyDescent="0.35">
      <c r="A1399" s="70">
        <f t="shared" si="29"/>
        <v>1382</v>
      </c>
      <c r="B1399" s="170">
        <v>4815620.6810465306</v>
      </c>
    </row>
    <row r="1400" spans="1:2" x14ac:dyDescent="0.35">
      <c r="A1400" s="70">
        <f t="shared" si="29"/>
        <v>1383</v>
      </c>
      <c r="B1400" s="170">
        <v>4815620.6810465306</v>
      </c>
    </row>
    <row r="1401" spans="1:2" x14ac:dyDescent="0.35">
      <c r="A1401" s="70">
        <f t="shared" si="29"/>
        <v>1384</v>
      </c>
      <c r="B1401" s="170">
        <v>4815620.6810465306</v>
      </c>
    </row>
    <row r="1402" spans="1:2" x14ac:dyDescent="0.35">
      <c r="A1402" s="70">
        <f t="shared" si="29"/>
        <v>1385</v>
      </c>
      <c r="B1402" s="170">
        <v>4815620.6810465306</v>
      </c>
    </row>
    <row r="1403" spans="1:2" x14ac:dyDescent="0.35">
      <c r="A1403" s="70">
        <f t="shared" si="29"/>
        <v>1386</v>
      </c>
      <c r="B1403" s="170">
        <v>4815620.6810465306</v>
      </c>
    </row>
    <row r="1404" spans="1:2" x14ac:dyDescent="0.35">
      <c r="A1404" s="70">
        <f t="shared" si="29"/>
        <v>1387</v>
      </c>
      <c r="B1404" s="170">
        <v>4815620.6810465306</v>
      </c>
    </row>
    <row r="1405" spans="1:2" x14ac:dyDescent="0.35">
      <c r="A1405" s="70">
        <f t="shared" si="29"/>
        <v>1388</v>
      </c>
      <c r="B1405" s="170">
        <v>4815620.6810465306</v>
      </c>
    </row>
    <row r="1406" spans="1:2" x14ac:dyDescent="0.35">
      <c r="A1406" s="70">
        <f t="shared" si="29"/>
        <v>1389</v>
      </c>
      <c r="B1406" s="170">
        <v>4815620.6810465306</v>
      </c>
    </row>
    <row r="1407" spans="1:2" x14ac:dyDescent="0.35">
      <c r="A1407" s="70">
        <f t="shared" si="29"/>
        <v>1390</v>
      </c>
      <c r="B1407" s="170">
        <v>4815620.6810465306</v>
      </c>
    </row>
    <row r="1408" spans="1:2" x14ac:dyDescent="0.35">
      <c r="A1408" s="70">
        <f t="shared" si="29"/>
        <v>1391</v>
      </c>
      <c r="B1408" s="170">
        <v>4815620.6810465306</v>
      </c>
    </row>
    <row r="1409" spans="1:2" x14ac:dyDescent="0.35">
      <c r="A1409" s="70">
        <f t="shared" si="29"/>
        <v>1392</v>
      </c>
      <c r="B1409" s="170">
        <v>4815620.6810465306</v>
      </c>
    </row>
    <row r="1410" spans="1:2" x14ac:dyDescent="0.35">
      <c r="A1410" s="70">
        <f t="shared" si="29"/>
        <v>1393</v>
      </c>
      <c r="B1410" s="170">
        <v>4815620.6810465306</v>
      </c>
    </row>
    <row r="1411" spans="1:2" x14ac:dyDescent="0.35">
      <c r="A1411" s="70">
        <f t="shared" si="29"/>
        <v>1394</v>
      </c>
      <c r="B1411" s="170">
        <v>4815620.6810465306</v>
      </c>
    </row>
    <row r="1412" spans="1:2" x14ac:dyDescent="0.35">
      <c r="A1412" s="70">
        <f t="shared" si="29"/>
        <v>1395</v>
      </c>
      <c r="B1412" s="170">
        <v>4815620.6810465306</v>
      </c>
    </row>
    <row r="1413" spans="1:2" x14ac:dyDescent="0.35">
      <c r="A1413" s="70">
        <f t="shared" si="29"/>
        <v>1396</v>
      </c>
      <c r="B1413" s="170">
        <v>4815620.6810465306</v>
      </c>
    </row>
    <row r="1414" spans="1:2" x14ac:dyDescent="0.35">
      <c r="A1414" s="70">
        <f t="shared" si="29"/>
        <v>1397</v>
      </c>
      <c r="B1414" s="170">
        <v>4815620.6810465306</v>
      </c>
    </row>
    <row r="1415" spans="1:2" x14ac:dyDescent="0.35">
      <c r="A1415" s="70">
        <f t="shared" si="29"/>
        <v>1398</v>
      </c>
      <c r="B1415" s="170">
        <v>4815620.6810465306</v>
      </c>
    </row>
    <row r="1416" spans="1:2" x14ac:dyDescent="0.35">
      <c r="A1416" s="70">
        <f t="shared" si="29"/>
        <v>1399</v>
      </c>
      <c r="B1416" s="170">
        <v>4815620.6810465306</v>
      </c>
    </row>
    <row r="1417" spans="1:2" x14ac:dyDescent="0.35">
      <c r="A1417" s="70">
        <f t="shared" si="29"/>
        <v>1400</v>
      </c>
      <c r="B1417" s="170">
        <v>4815620.6810465306</v>
      </c>
    </row>
    <row r="1418" spans="1:2" x14ac:dyDescent="0.35">
      <c r="A1418" s="70">
        <f t="shared" si="29"/>
        <v>1401</v>
      </c>
      <c r="B1418" s="170">
        <v>4815620.6810465306</v>
      </c>
    </row>
    <row r="1419" spans="1:2" x14ac:dyDescent="0.35">
      <c r="A1419" s="70">
        <f t="shared" si="29"/>
        <v>1402</v>
      </c>
      <c r="B1419" s="170">
        <v>4815620.6810465306</v>
      </c>
    </row>
    <row r="1420" spans="1:2" x14ac:dyDescent="0.35">
      <c r="A1420" s="70">
        <f t="shared" si="29"/>
        <v>1403</v>
      </c>
      <c r="B1420" s="170">
        <v>4815620.6810465306</v>
      </c>
    </row>
    <row r="1421" spans="1:2" x14ac:dyDescent="0.35">
      <c r="A1421" s="70">
        <f t="shared" si="29"/>
        <v>1404</v>
      </c>
      <c r="B1421" s="170">
        <v>4815620.6810465306</v>
      </c>
    </row>
    <row r="1422" spans="1:2" x14ac:dyDescent="0.35">
      <c r="A1422" s="70">
        <f t="shared" si="29"/>
        <v>1405</v>
      </c>
      <c r="B1422" s="170">
        <v>4815620.6810465306</v>
      </c>
    </row>
    <row r="1423" spans="1:2" x14ac:dyDescent="0.35">
      <c r="A1423" s="70">
        <f t="shared" si="29"/>
        <v>1406</v>
      </c>
      <c r="B1423" s="170">
        <v>4815620.6810465306</v>
      </c>
    </row>
    <row r="1424" spans="1:2" x14ac:dyDescent="0.35">
      <c r="A1424" s="70">
        <f t="shared" si="29"/>
        <v>1407</v>
      </c>
      <c r="B1424" s="170">
        <v>4815620.6810465306</v>
      </c>
    </row>
    <row r="1425" spans="1:2" x14ac:dyDescent="0.35">
      <c r="A1425" s="70">
        <f t="shared" si="29"/>
        <v>1408</v>
      </c>
      <c r="B1425" s="170">
        <v>4815620.6810465306</v>
      </c>
    </row>
    <row r="1426" spans="1:2" x14ac:dyDescent="0.35">
      <c r="A1426" s="70">
        <f t="shared" si="29"/>
        <v>1409</v>
      </c>
      <c r="B1426" s="170">
        <v>4815620.6810465306</v>
      </c>
    </row>
    <row r="1427" spans="1:2" x14ac:dyDescent="0.35">
      <c r="A1427" s="70">
        <f t="shared" si="29"/>
        <v>1410</v>
      </c>
      <c r="B1427" s="170">
        <v>4815620.6810465306</v>
      </c>
    </row>
    <row r="1428" spans="1:2" x14ac:dyDescent="0.35">
      <c r="A1428" s="70">
        <f t="shared" ref="A1428:A1491" si="30">A1427+1</f>
        <v>1411</v>
      </c>
      <c r="B1428" s="170">
        <v>4815620.6810465306</v>
      </c>
    </row>
    <row r="1429" spans="1:2" x14ac:dyDescent="0.35">
      <c r="A1429" s="70">
        <f t="shared" si="30"/>
        <v>1412</v>
      </c>
      <c r="B1429" s="170">
        <v>4815620.6810465306</v>
      </c>
    </row>
    <row r="1430" spans="1:2" x14ac:dyDescent="0.35">
      <c r="A1430" s="70">
        <f t="shared" si="30"/>
        <v>1413</v>
      </c>
      <c r="B1430" s="170">
        <v>4815620.6810465306</v>
      </c>
    </row>
    <row r="1431" spans="1:2" x14ac:dyDescent="0.35">
      <c r="A1431" s="70">
        <f t="shared" si="30"/>
        <v>1414</v>
      </c>
      <c r="B1431" s="170">
        <v>4815620.6810465306</v>
      </c>
    </row>
    <row r="1432" spans="1:2" x14ac:dyDescent="0.35">
      <c r="A1432" s="70">
        <f t="shared" si="30"/>
        <v>1415</v>
      </c>
      <c r="B1432" s="170">
        <v>4815620.6810465306</v>
      </c>
    </row>
    <row r="1433" spans="1:2" x14ac:dyDescent="0.35">
      <c r="A1433" s="70">
        <f t="shared" si="30"/>
        <v>1416</v>
      </c>
      <c r="B1433" s="170">
        <v>4815620.6810465306</v>
      </c>
    </row>
    <row r="1434" spans="1:2" x14ac:dyDescent="0.35">
      <c r="A1434" s="70">
        <f t="shared" si="30"/>
        <v>1417</v>
      </c>
      <c r="B1434" s="170">
        <v>4815620.6810465306</v>
      </c>
    </row>
    <row r="1435" spans="1:2" x14ac:dyDescent="0.35">
      <c r="A1435" s="70">
        <f t="shared" si="30"/>
        <v>1418</v>
      </c>
      <c r="B1435" s="170">
        <v>4815620.6810465306</v>
      </c>
    </row>
    <row r="1436" spans="1:2" x14ac:dyDescent="0.35">
      <c r="A1436" s="70">
        <f t="shared" si="30"/>
        <v>1419</v>
      </c>
      <c r="B1436" s="170">
        <v>4815620.6810465306</v>
      </c>
    </row>
    <row r="1437" spans="1:2" x14ac:dyDescent="0.35">
      <c r="A1437" s="70">
        <f t="shared" si="30"/>
        <v>1420</v>
      </c>
      <c r="B1437" s="170">
        <v>4815620.6810465306</v>
      </c>
    </row>
    <row r="1438" spans="1:2" x14ac:dyDescent="0.35">
      <c r="A1438" s="70">
        <f t="shared" si="30"/>
        <v>1421</v>
      </c>
      <c r="B1438" s="170">
        <v>4815620.6810465306</v>
      </c>
    </row>
    <row r="1439" spans="1:2" x14ac:dyDescent="0.35">
      <c r="A1439" s="70">
        <f t="shared" si="30"/>
        <v>1422</v>
      </c>
      <c r="B1439" s="170">
        <v>4815620.6810465306</v>
      </c>
    </row>
    <row r="1440" spans="1:2" x14ac:dyDescent="0.35">
      <c r="A1440" s="70">
        <f t="shared" si="30"/>
        <v>1423</v>
      </c>
      <c r="B1440" s="170">
        <v>4815620.6810465306</v>
      </c>
    </row>
    <row r="1441" spans="1:2" x14ac:dyDescent="0.35">
      <c r="A1441" s="70">
        <f t="shared" si="30"/>
        <v>1424</v>
      </c>
      <c r="B1441" s="170">
        <v>4815620.6810465306</v>
      </c>
    </row>
    <row r="1442" spans="1:2" x14ac:dyDescent="0.35">
      <c r="A1442" s="70">
        <f t="shared" si="30"/>
        <v>1425</v>
      </c>
      <c r="B1442" s="170">
        <v>4815620.6810465306</v>
      </c>
    </row>
    <row r="1443" spans="1:2" x14ac:dyDescent="0.35">
      <c r="A1443" s="70">
        <f t="shared" si="30"/>
        <v>1426</v>
      </c>
      <c r="B1443" s="170">
        <v>4815620.6810465306</v>
      </c>
    </row>
    <row r="1444" spans="1:2" x14ac:dyDescent="0.35">
      <c r="A1444" s="70">
        <f t="shared" si="30"/>
        <v>1427</v>
      </c>
      <c r="B1444" s="170">
        <v>4815620.6810465306</v>
      </c>
    </row>
    <row r="1445" spans="1:2" x14ac:dyDescent="0.35">
      <c r="A1445" s="70">
        <f t="shared" si="30"/>
        <v>1428</v>
      </c>
      <c r="B1445" s="170">
        <v>4815620.6810465306</v>
      </c>
    </row>
    <row r="1446" spans="1:2" x14ac:dyDescent="0.35">
      <c r="A1446" s="70">
        <f t="shared" si="30"/>
        <v>1429</v>
      </c>
      <c r="B1446" s="170">
        <v>4815620.6810465306</v>
      </c>
    </row>
    <row r="1447" spans="1:2" x14ac:dyDescent="0.35">
      <c r="A1447" s="70">
        <f t="shared" si="30"/>
        <v>1430</v>
      </c>
      <c r="B1447" s="170">
        <v>4815620.6810465306</v>
      </c>
    </row>
    <row r="1448" spans="1:2" x14ac:dyDescent="0.35">
      <c r="A1448" s="70">
        <f t="shared" si="30"/>
        <v>1431</v>
      </c>
      <c r="B1448" s="170">
        <v>4815620.6810465306</v>
      </c>
    </row>
    <row r="1449" spans="1:2" x14ac:dyDescent="0.35">
      <c r="A1449" s="70">
        <f t="shared" si="30"/>
        <v>1432</v>
      </c>
      <c r="B1449" s="170">
        <v>4815620.6810465306</v>
      </c>
    </row>
    <row r="1450" spans="1:2" x14ac:dyDescent="0.35">
      <c r="A1450" s="70">
        <f t="shared" si="30"/>
        <v>1433</v>
      </c>
      <c r="B1450" s="170">
        <v>4815620.6810465306</v>
      </c>
    </row>
    <row r="1451" spans="1:2" x14ac:dyDescent="0.35">
      <c r="A1451" s="70">
        <f t="shared" si="30"/>
        <v>1434</v>
      </c>
      <c r="B1451" s="170">
        <v>4815620.6810465306</v>
      </c>
    </row>
    <row r="1452" spans="1:2" x14ac:dyDescent="0.35">
      <c r="A1452" s="70">
        <f t="shared" si="30"/>
        <v>1435</v>
      </c>
      <c r="B1452" s="170">
        <v>4815620.6810465306</v>
      </c>
    </row>
    <row r="1453" spans="1:2" x14ac:dyDescent="0.35">
      <c r="A1453" s="70">
        <f t="shared" si="30"/>
        <v>1436</v>
      </c>
      <c r="B1453" s="170">
        <v>4815620.6810465306</v>
      </c>
    </row>
    <row r="1454" spans="1:2" x14ac:dyDescent="0.35">
      <c r="A1454" s="70">
        <f t="shared" si="30"/>
        <v>1437</v>
      </c>
      <c r="B1454" s="170">
        <v>4815620.6810465306</v>
      </c>
    </row>
    <row r="1455" spans="1:2" x14ac:dyDescent="0.35">
      <c r="A1455" s="70">
        <f t="shared" si="30"/>
        <v>1438</v>
      </c>
      <c r="B1455" s="170">
        <v>4815620.6810465306</v>
      </c>
    </row>
    <row r="1456" spans="1:2" x14ac:dyDescent="0.35">
      <c r="A1456" s="70">
        <f t="shared" si="30"/>
        <v>1439</v>
      </c>
      <c r="B1456" s="170">
        <v>4815620.6810465306</v>
      </c>
    </row>
    <row r="1457" spans="1:2" x14ac:dyDescent="0.35">
      <c r="A1457" s="70">
        <f t="shared" si="30"/>
        <v>1440</v>
      </c>
      <c r="B1457" s="170">
        <v>4815620.6810465306</v>
      </c>
    </row>
    <row r="1458" spans="1:2" x14ac:dyDescent="0.35">
      <c r="A1458" s="70">
        <f t="shared" si="30"/>
        <v>1441</v>
      </c>
      <c r="B1458" s="170">
        <v>4815620.6810465306</v>
      </c>
    </row>
    <row r="1459" spans="1:2" x14ac:dyDescent="0.35">
      <c r="A1459" s="70">
        <f t="shared" si="30"/>
        <v>1442</v>
      </c>
      <c r="B1459" s="170">
        <v>4815620.6810465306</v>
      </c>
    </row>
    <row r="1460" spans="1:2" x14ac:dyDescent="0.35">
      <c r="A1460" s="70">
        <f t="shared" si="30"/>
        <v>1443</v>
      </c>
      <c r="B1460" s="170">
        <v>4815620.6810465306</v>
      </c>
    </row>
    <row r="1461" spans="1:2" x14ac:dyDescent="0.35">
      <c r="A1461" s="70">
        <f t="shared" si="30"/>
        <v>1444</v>
      </c>
      <c r="B1461" s="170">
        <v>4815620.6810465306</v>
      </c>
    </row>
    <row r="1462" spans="1:2" x14ac:dyDescent="0.35">
      <c r="A1462" s="70">
        <f t="shared" si="30"/>
        <v>1445</v>
      </c>
      <c r="B1462" s="170">
        <v>4815620.6810465306</v>
      </c>
    </row>
    <row r="1463" spans="1:2" x14ac:dyDescent="0.35">
      <c r="A1463" s="70">
        <f t="shared" si="30"/>
        <v>1446</v>
      </c>
      <c r="B1463" s="170">
        <v>4815620.6810465306</v>
      </c>
    </row>
    <row r="1464" spans="1:2" x14ac:dyDescent="0.35">
      <c r="A1464" s="70">
        <f t="shared" si="30"/>
        <v>1447</v>
      </c>
      <c r="B1464" s="170">
        <v>4815620.6810465306</v>
      </c>
    </row>
    <row r="1465" spans="1:2" x14ac:dyDescent="0.35">
      <c r="A1465" s="70">
        <f t="shared" si="30"/>
        <v>1448</v>
      </c>
      <c r="B1465" s="170">
        <v>4815620.6810465306</v>
      </c>
    </row>
    <row r="1466" spans="1:2" x14ac:dyDescent="0.35">
      <c r="A1466" s="70">
        <f t="shared" si="30"/>
        <v>1449</v>
      </c>
      <c r="B1466" s="170">
        <v>4815620.6810465306</v>
      </c>
    </row>
    <row r="1467" spans="1:2" x14ac:dyDescent="0.35">
      <c r="A1467" s="70">
        <f t="shared" si="30"/>
        <v>1450</v>
      </c>
      <c r="B1467" s="170">
        <v>4815620.6810465306</v>
      </c>
    </row>
    <row r="1468" spans="1:2" x14ac:dyDescent="0.35">
      <c r="A1468" s="70">
        <f t="shared" si="30"/>
        <v>1451</v>
      </c>
      <c r="B1468" s="170">
        <v>4815620.6810465306</v>
      </c>
    </row>
    <row r="1469" spans="1:2" x14ac:dyDescent="0.35">
      <c r="A1469" s="70">
        <f t="shared" si="30"/>
        <v>1452</v>
      </c>
      <c r="B1469" s="170">
        <v>4815620.6810465306</v>
      </c>
    </row>
    <row r="1470" spans="1:2" x14ac:dyDescent="0.35">
      <c r="A1470" s="70">
        <f t="shared" si="30"/>
        <v>1453</v>
      </c>
      <c r="B1470" s="170">
        <v>4815620.6810465306</v>
      </c>
    </row>
    <row r="1471" spans="1:2" x14ac:dyDescent="0.35">
      <c r="A1471" s="70">
        <f t="shared" si="30"/>
        <v>1454</v>
      </c>
      <c r="B1471" s="170">
        <v>4815620.6810465306</v>
      </c>
    </row>
    <row r="1472" spans="1:2" x14ac:dyDescent="0.35">
      <c r="A1472" s="70">
        <f t="shared" si="30"/>
        <v>1455</v>
      </c>
      <c r="B1472" s="170">
        <v>4815620.6810465306</v>
      </c>
    </row>
    <row r="1473" spans="1:2" x14ac:dyDescent="0.35">
      <c r="A1473" s="70">
        <f t="shared" si="30"/>
        <v>1456</v>
      </c>
      <c r="B1473" s="170">
        <v>4815620.6810465306</v>
      </c>
    </row>
    <row r="1474" spans="1:2" x14ac:dyDescent="0.35">
      <c r="A1474" s="70">
        <f t="shared" si="30"/>
        <v>1457</v>
      </c>
      <c r="B1474" s="170">
        <v>4815620.6810465306</v>
      </c>
    </row>
    <row r="1475" spans="1:2" x14ac:dyDescent="0.35">
      <c r="A1475" s="70">
        <f t="shared" si="30"/>
        <v>1458</v>
      </c>
      <c r="B1475" s="170">
        <v>4815620.6810465306</v>
      </c>
    </row>
    <row r="1476" spans="1:2" x14ac:dyDescent="0.35">
      <c r="A1476" s="70">
        <f t="shared" si="30"/>
        <v>1459</v>
      </c>
      <c r="B1476" s="170">
        <v>4815620.6810465306</v>
      </c>
    </row>
    <row r="1477" spans="1:2" x14ac:dyDescent="0.35">
      <c r="A1477" s="70">
        <f t="shared" si="30"/>
        <v>1460</v>
      </c>
      <c r="B1477" s="170">
        <v>4815620.6810465306</v>
      </c>
    </row>
    <row r="1478" spans="1:2" x14ac:dyDescent="0.35">
      <c r="A1478" s="70">
        <f t="shared" si="30"/>
        <v>1461</v>
      </c>
      <c r="B1478" s="170">
        <v>4815620.6810465306</v>
      </c>
    </row>
    <row r="1479" spans="1:2" x14ac:dyDescent="0.35">
      <c r="A1479" s="70">
        <f t="shared" si="30"/>
        <v>1462</v>
      </c>
      <c r="B1479" s="170">
        <v>4815620.6810465306</v>
      </c>
    </row>
    <row r="1480" spans="1:2" x14ac:dyDescent="0.35">
      <c r="A1480" s="70">
        <f t="shared" si="30"/>
        <v>1463</v>
      </c>
      <c r="B1480" s="170">
        <v>4815620.6810465306</v>
      </c>
    </row>
    <row r="1481" spans="1:2" x14ac:dyDescent="0.35">
      <c r="A1481" s="70">
        <f t="shared" si="30"/>
        <v>1464</v>
      </c>
      <c r="B1481" s="170">
        <v>4815620.6810465306</v>
      </c>
    </row>
    <row r="1482" spans="1:2" x14ac:dyDescent="0.35">
      <c r="A1482" s="70">
        <f t="shared" si="30"/>
        <v>1465</v>
      </c>
      <c r="B1482" s="170">
        <v>4815620.6810465306</v>
      </c>
    </row>
    <row r="1483" spans="1:2" x14ac:dyDescent="0.35">
      <c r="A1483" s="70">
        <f t="shared" si="30"/>
        <v>1466</v>
      </c>
      <c r="B1483" s="170">
        <v>4815620.6810465306</v>
      </c>
    </row>
    <row r="1484" spans="1:2" x14ac:dyDescent="0.35">
      <c r="A1484" s="70">
        <f t="shared" si="30"/>
        <v>1467</v>
      </c>
      <c r="B1484" s="170">
        <v>4815620.6810465306</v>
      </c>
    </row>
    <row r="1485" spans="1:2" x14ac:dyDescent="0.35">
      <c r="A1485" s="70">
        <f t="shared" si="30"/>
        <v>1468</v>
      </c>
      <c r="B1485" s="170">
        <v>4815620.6810465306</v>
      </c>
    </row>
    <row r="1486" spans="1:2" x14ac:dyDescent="0.35">
      <c r="A1486" s="70">
        <f t="shared" si="30"/>
        <v>1469</v>
      </c>
      <c r="B1486" s="170">
        <v>4815620.6810465306</v>
      </c>
    </row>
    <row r="1487" spans="1:2" x14ac:dyDescent="0.35">
      <c r="A1487" s="70">
        <f t="shared" si="30"/>
        <v>1470</v>
      </c>
      <c r="B1487" s="170">
        <v>4815620.6810465306</v>
      </c>
    </row>
    <row r="1488" spans="1:2" x14ac:dyDescent="0.35">
      <c r="A1488" s="70">
        <f t="shared" si="30"/>
        <v>1471</v>
      </c>
      <c r="B1488" s="170">
        <v>4815620.6810465306</v>
      </c>
    </row>
    <row r="1489" spans="1:2" x14ac:dyDescent="0.35">
      <c r="A1489" s="70">
        <f t="shared" si="30"/>
        <v>1472</v>
      </c>
      <c r="B1489" s="170">
        <v>4815620.6810465306</v>
      </c>
    </row>
    <row r="1490" spans="1:2" x14ac:dyDescent="0.35">
      <c r="A1490" s="70">
        <f t="shared" si="30"/>
        <v>1473</v>
      </c>
      <c r="B1490" s="170">
        <v>4815620.6810465306</v>
      </c>
    </row>
    <row r="1491" spans="1:2" x14ac:dyDescent="0.35">
      <c r="A1491" s="70">
        <f t="shared" si="30"/>
        <v>1474</v>
      </c>
      <c r="B1491" s="170">
        <v>4815620.6810465306</v>
      </c>
    </row>
    <row r="1492" spans="1:2" x14ac:dyDescent="0.35">
      <c r="A1492" s="70">
        <f t="shared" ref="A1492:A1555" si="31">A1491+1</f>
        <v>1475</v>
      </c>
      <c r="B1492" s="170">
        <v>4815620.6810465306</v>
      </c>
    </row>
    <row r="1493" spans="1:2" x14ac:dyDescent="0.35">
      <c r="A1493" s="70">
        <f t="shared" si="31"/>
        <v>1476</v>
      </c>
      <c r="B1493" s="170">
        <v>4815620.6810465306</v>
      </c>
    </row>
    <row r="1494" spans="1:2" x14ac:dyDescent="0.35">
      <c r="A1494" s="70">
        <f t="shared" si="31"/>
        <v>1477</v>
      </c>
      <c r="B1494" s="170">
        <v>4815620.6810465306</v>
      </c>
    </row>
    <row r="1495" spans="1:2" x14ac:dyDescent="0.35">
      <c r="A1495" s="70">
        <f t="shared" si="31"/>
        <v>1478</v>
      </c>
      <c r="B1495" s="170">
        <v>4815620.6810465306</v>
      </c>
    </row>
    <row r="1496" spans="1:2" x14ac:dyDescent="0.35">
      <c r="A1496" s="70">
        <f t="shared" si="31"/>
        <v>1479</v>
      </c>
      <c r="B1496" s="170">
        <v>4815620.6810465306</v>
      </c>
    </row>
    <row r="1497" spans="1:2" x14ac:dyDescent="0.35">
      <c r="A1497" s="70">
        <f t="shared" si="31"/>
        <v>1480</v>
      </c>
      <c r="B1497" s="170">
        <v>4815620.6810465306</v>
      </c>
    </row>
    <row r="1498" spans="1:2" x14ac:dyDescent="0.35">
      <c r="A1498" s="70">
        <f t="shared" si="31"/>
        <v>1481</v>
      </c>
      <c r="B1498" s="170">
        <v>4815620.6810465306</v>
      </c>
    </row>
    <row r="1499" spans="1:2" x14ac:dyDescent="0.35">
      <c r="A1499" s="70">
        <f t="shared" si="31"/>
        <v>1482</v>
      </c>
      <c r="B1499" s="170">
        <v>4815620.6810465306</v>
      </c>
    </row>
    <row r="1500" spans="1:2" x14ac:dyDescent="0.35">
      <c r="A1500" s="70">
        <f t="shared" si="31"/>
        <v>1483</v>
      </c>
      <c r="B1500" s="170">
        <v>4815620.6810465306</v>
      </c>
    </row>
    <row r="1501" spans="1:2" x14ac:dyDescent="0.35">
      <c r="A1501" s="70">
        <f t="shared" si="31"/>
        <v>1484</v>
      </c>
      <c r="B1501" s="170">
        <v>4815620.6810465306</v>
      </c>
    </row>
    <row r="1502" spans="1:2" x14ac:dyDescent="0.35">
      <c r="A1502" s="70">
        <f t="shared" si="31"/>
        <v>1485</v>
      </c>
      <c r="B1502" s="170">
        <v>4815620.6810465306</v>
      </c>
    </row>
    <row r="1503" spans="1:2" x14ac:dyDescent="0.35">
      <c r="A1503" s="70">
        <f t="shared" si="31"/>
        <v>1486</v>
      </c>
      <c r="B1503" s="170">
        <v>4815620.6810465306</v>
      </c>
    </row>
    <row r="1504" spans="1:2" x14ac:dyDescent="0.35">
      <c r="A1504" s="70">
        <f t="shared" si="31"/>
        <v>1487</v>
      </c>
      <c r="B1504" s="170">
        <v>4815620.6810465306</v>
      </c>
    </row>
    <row r="1505" spans="1:2" x14ac:dyDescent="0.35">
      <c r="A1505" s="70">
        <f t="shared" si="31"/>
        <v>1488</v>
      </c>
      <c r="B1505" s="170">
        <v>4815620.6810465306</v>
      </c>
    </row>
    <row r="1506" spans="1:2" x14ac:dyDescent="0.35">
      <c r="A1506" s="70">
        <f t="shared" si="31"/>
        <v>1489</v>
      </c>
      <c r="B1506" s="170">
        <v>4815620.6810465306</v>
      </c>
    </row>
    <row r="1507" spans="1:2" x14ac:dyDescent="0.35">
      <c r="A1507" s="70">
        <f t="shared" si="31"/>
        <v>1490</v>
      </c>
      <c r="B1507" s="170">
        <v>4815620.6810465306</v>
      </c>
    </row>
    <row r="1508" spans="1:2" x14ac:dyDescent="0.35">
      <c r="A1508" s="70">
        <f t="shared" si="31"/>
        <v>1491</v>
      </c>
      <c r="B1508" s="170">
        <v>4815620.6810465306</v>
      </c>
    </row>
    <row r="1509" spans="1:2" x14ac:dyDescent="0.35">
      <c r="A1509" s="70">
        <f t="shared" si="31"/>
        <v>1492</v>
      </c>
      <c r="B1509" s="170">
        <v>4815620.6810465306</v>
      </c>
    </row>
    <row r="1510" spans="1:2" x14ac:dyDescent="0.35">
      <c r="A1510" s="70">
        <f t="shared" si="31"/>
        <v>1493</v>
      </c>
      <c r="B1510" s="170">
        <v>4815620.6810465306</v>
      </c>
    </row>
    <row r="1511" spans="1:2" x14ac:dyDescent="0.35">
      <c r="A1511" s="70">
        <f t="shared" si="31"/>
        <v>1494</v>
      </c>
      <c r="B1511" s="170">
        <v>4815620.6810465306</v>
      </c>
    </row>
    <row r="1512" spans="1:2" x14ac:dyDescent="0.35">
      <c r="A1512" s="70">
        <f t="shared" si="31"/>
        <v>1495</v>
      </c>
      <c r="B1512" s="170">
        <v>4815620.6810465306</v>
      </c>
    </row>
    <row r="1513" spans="1:2" x14ac:dyDescent="0.35">
      <c r="A1513" s="70">
        <f t="shared" si="31"/>
        <v>1496</v>
      </c>
      <c r="B1513" s="170">
        <v>4815620.6810465306</v>
      </c>
    </row>
    <row r="1514" spans="1:2" x14ac:dyDescent="0.35">
      <c r="A1514" s="70">
        <f t="shared" si="31"/>
        <v>1497</v>
      </c>
      <c r="B1514" s="170">
        <v>4815620.6810465306</v>
      </c>
    </row>
    <row r="1515" spans="1:2" x14ac:dyDescent="0.35">
      <c r="A1515" s="70">
        <f t="shared" si="31"/>
        <v>1498</v>
      </c>
      <c r="B1515" s="170">
        <v>4815620.6810465306</v>
      </c>
    </row>
    <row r="1516" spans="1:2" x14ac:dyDescent="0.35">
      <c r="A1516" s="70">
        <f t="shared" si="31"/>
        <v>1499</v>
      </c>
      <c r="B1516" s="170">
        <v>4815620.6810465306</v>
      </c>
    </row>
    <row r="1517" spans="1:2" x14ac:dyDescent="0.35">
      <c r="A1517" s="70">
        <f t="shared" si="31"/>
        <v>1500</v>
      </c>
      <c r="B1517" s="170">
        <v>4815620.6810465306</v>
      </c>
    </row>
    <row r="1518" spans="1:2" x14ac:dyDescent="0.35">
      <c r="A1518" s="70">
        <f t="shared" si="31"/>
        <v>1501</v>
      </c>
      <c r="B1518" s="170">
        <v>4815620.6810465306</v>
      </c>
    </row>
    <row r="1519" spans="1:2" x14ac:dyDescent="0.35">
      <c r="A1519" s="70">
        <f t="shared" si="31"/>
        <v>1502</v>
      </c>
      <c r="B1519" s="170">
        <v>4815620.6810465306</v>
      </c>
    </row>
    <row r="1520" spans="1:2" x14ac:dyDescent="0.35">
      <c r="A1520" s="70">
        <f t="shared" si="31"/>
        <v>1503</v>
      </c>
      <c r="B1520" s="170">
        <v>4815620.6810465306</v>
      </c>
    </row>
    <row r="1521" spans="1:2" x14ac:dyDescent="0.35">
      <c r="A1521" s="70">
        <f t="shared" si="31"/>
        <v>1504</v>
      </c>
      <c r="B1521" s="170">
        <v>4815620.6810465306</v>
      </c>
    </row>
    <row r="1522" spans="1:2" x14ac:dyDescent="0.35">
      <c r="A1522" s="70">
        <f t="shared" si="31"/>
        <v>1505</v>
      </c>
      <c r="B1522" s="170">
        <v>4815620.6810465306</v>
      </c>
    </row>
    <row r="1523" spans="1:2" x14ac:dyDescent="0.35">
      <c r="A1523" s="70">
        <f t="shared" si="31"/>
        <v>1506</v>
      </c>
      <c r="B1523" s="170">
        <v>4815620.6810465306</v>
      </c>
    </row>
    <row r="1524" spans="1:2" x14ac:dyDescent="0.35">
      <c r="A1524" s="70">
        <f t="shared" si="31"/>
        <v>1507</v>
      </c>
      <c r="B1524" s="170">
        <v>4815620.6810465306</v>
      </c>
    </row>
    <row r="1525" spans="1:2" x14ac:dyDescent="0.35">
      <c r="A1525" s="70">
        <f t="shared" si="31"/>
        <v>1508</v>
      </c>
      <c r="B1525" s="170">
        <v>4815620.6810465306</v>
      </c>
    </row>
    <row r="1526" spans="1:2" x14ac:dyDescent="0.35">
      <c r="A1526" s="70">
        <f t="shared" si="31"/>
        <v>1509</v>
      </c>
      <c r="B1526" s="170">
        <v>4815620.6810465306</v>
      </c>
    </row>
    <row r="1527" spans="1:2" x14ac:dyDescent="0.35">
      <c r="A1527" s="70">
        <f t="shared" si="31"/>
        <v>1510</v>
      </c>
      <c r="B1527" s="170">
        <v>4815620.6810465306</v>
      </c>
    </row>
    <row r="1528" spans="1:2" x14ac:dyDescent="0.35">
      <c r="A1528" s="70">
        <f t="shared" si="31"/>
        <v>1511</v>
      </c>
      <c r="B1528" s="170">
        <v>4815620.6810465306</v>
      </c>
    </row>
    <row r="1529" spans="1:2" x14ac:dyDescent="0.35">
      <c r="A1529" s="70">
        <f t="shared" si="31"/>
        <v>1512</v>
      </c>
      <c r="B1529" s="170">
        <v>4815620.6810465306</v>
      </c>
    </row>
    <row r="1530" spans="1:2" x14ac:dyDescent="0.35">
      <c r="A1530" s="70">
        <f t="shared" si="31"/>
        <v>1513</v>
      </c>
      <c r="B1530" s="170">
        <v>4815620.6810465306</v>
      </c>
    </row>
    <row r="1531" spans="1:2" x14ac:dyDescent="0.35">
      <c r="A1531" s="70">
        <f t="shared" si="31"/>
        <v>1514</v>
      </c>
      <c r="B1531" s="170">
        <v>4815620.6810465306</v>
      </c>
    </row>
    <row r="1532" spans="1:2" x14ac:dyDescent="0.35">
      <c r="A1532" s="70">
        <f t="shared" si="31"/>
        <v>1515</v>
      </c>
      <c r="B1532" s="170">
        <v>4815620.6810465306</v>
      </c>
    </row>
    <row r="1533" spans="1:2" x14ac:dyDescent="0.35">
      <c r="A1533" s="70">
        <f t="shared" si="31"/>
        <v>1516</v>
      </c>
      <c r="B1533" s="170">
        <v>4815620.6810465306</v>
      </c>
    </row>
    <row r="1534" spans="1:2" x14ac:dyDescent="0.35">
      <c r="A1534" s="70">
        <f t="shared" si="31"/>
        <v>1517</v>
      </c>
      <c r="B1534" s="170">
        <v>4815620.6810465306</v>
      </c>
    </row>
    <row r="1535" spans="1:2" x14ac:dyDescent="0.35">
      <c r="A1535" s="70">
        <f t="shared" si="31"/>
        <v>1518</v>
      </c>
      <c r="B1535" s="170">
        <v>4815620.6810465306</v>
      </c>
    </row>
    <row r="1536" spans="1:2" x14ac:dyDescent="0.35">
      <c r="A1536" s="70">
        <f t="shared" si="31"/>
        <v>1519</v>
      </c>
      <c r="B1536" s="170">
        <v>4815620.6810465306</v>
      </c>
    </row>
    <row r="1537" spans="1:2" x14ac:dyDescent="0.35">
      <c r="A1537" s="70">
        <f t="shared" si="31"/>
        <v>1520</v>
      </c>
      <c r="B1537" s="170">
        <v>4815620.6810465306</v>
      </c>
    </row>
    <row r="1538" spans="1:2" x14ac:dyDescent="0.35">
      <c r="A1538" s="70">
        <f t="shared" si="31"/>
        <v>1521</v>
      </c>
      <c r="B1538" s="170">
        <v>4815620.6810465306</v>
      </c>
    </row>
    <row r="1539" spans="1:2" x14ac:dyDescent="0.35">
      <c r="A1539" s="70">
        <f t="shared" si="31"/>
        <v>1522</v>
      </c>
      <c r="B1539" s="170">
        <v>4815620.6810465306</v>
      </c>
    </row>
    <row r="1540" spans="1:2" x14ac:dyDescent="0.35">
      <c r="A1540" s="70">
        <f t="shared" si="31"/>
        <v>1523</v>
      </c>
      <c r="B1540" s="170">
        <v>4815620.6810465306</v>
      </c>
    </row>
    <row r="1541" spans="1:2" x14ac:dyDescent="0.35">
      <c r="A1541" s="70">
        <f t="shared" si="31"/>
        <v>1524</v>
      </c>
      <c r="B1541" s="170">
        <v>4815620.6810465306</v>
      </c>
    </row>
    <row r="1542" spans="1:2" x14ac:dyDescent="0.35">
      <c r="A1542" s="70">
        <f t="shared" si="31"/>
        <v>1525</v>
      </c>
      <c r="B1542" s="170">
        <v>4815620.6810465306</v>
      </c>
    </row>
    <row r="1543" spans="1:2" x14ac:dyDescent="0.35">
      <c r="A1543" s="70">
        <f t="shared" si="31"/>
        <v>1526</v>
      </c>
      <c r="B1543" s="170">
        <v>4815620.6810465306</v>
      </c>
    </row>
    <row r="1544" spans="1:2" x14ac:dyDescent="0.35">
      <c r="A1544" s="70">
        <f t="shared" si="31"/>
        <v>1527</v>
      </c>
      <c r="B1544" s="170">
        <v>4815620.6810465306</v>
      </c>
    </row>
    <row r="1545" spans="1:2" x14ac:dyDescent="0.35">
      <c r="A1545" s="70">
        <f t="shared" si="31"/>
        <v>1528</v>
      </c>
      <c r="B1545" s="170">
        <v>4815620.6810465306</v>
      </c>
    </row>
    <row r="1546" spans="1:2" x14ac:dyDescent="0.35">
      <c r="A1546" s="70">
        <f t="shared" si="31"/>
        <v>1529</v>
      </c>
      <c r="B1546" s="170">
        <v>4815620.6810465306</v>
      </c>
    </row>
    <row r="1547" spans="1:2" x14ac:dyDescent="0.35">
      <c r="A1547" s="70">
        <f t="shared" si="31"/>
        <v>1530</v>
      </c>
      <c r="B1547" s="170">
        <v>4815620.6810465306</v>
      </c>
    </row>
    <row r="1548" spans="1:2" x14ac:dyDescent="0.35">
      <c r="A1548" s="70">
        <f t="shared" si="31"/>
        <v>1531</v>
      </c>
      <c r="B1548" s="170">
        <v>4815620.6810465306</v>
      </c>
    </row>
    <row r="1549" spans="1:2" x14ac:dyDescent="0.35">
      <c r="A1549" s="70">
        <f t="shared" si="31"/>
        <v>1532</v>
      </c>
      <c r="B1549" s="170">
        <v>4815620.6810465306</v>
      </c>
    </row>
    <row r="1550" spans="1:2" x14ac:dyDescent="0.35">
      <c r="A1550" s="70">
        <f t="shared" si="31"/>
        <v>1533</v>
      </c>
      <c r="B1550" s="170">
        <v>4815620.6810465306</v>
      </c>
    </row>
    <row r="1551" spans="1:2" x14ac:dyDescent="0.35">
      <c r="A1551" s="70">
        <f t="shared" si="31"/>
        <v>1534</v>
      </c>
      <c r="B1551" s="170">
        <v>4815620.6810465306</v>
      </c>
    </row>
    <row r="1552" spans="1:2" x14ac:dyDescent="0.35">
      <c r="A1552" s="70">
        <f t="shared" si="31"/>
        <v>1535</v>
      </c>
      <c r="B1552" s="170">
        <v>4815620.6810465306</v>
      </c>
    </row>
    <row r="1553" spans="1:2" x14ac:dyDescent="0.35">
      <c r="A1553" s="70">
        <f t="shared" si="31"/>
        <v>1536</v>
      </c>
      <c r="B1553" s="170">
        <v>4815620.6810465306</v>
      </c>
    </row>
    <row r="1554" spans="1:2" x14ac:dyDescent="0.35">
      <c r="A1554" s="70">
        <f t="shared" si="31"/>
        <v>1537</v>
      </c>
      <c r="B1554" s="170">
        <v>4815620.6810465306</v>
      </c>
    </row>
    <row r="1555" spans="1:2" x14ac:dyDescent="0.35">
      <c r="A1555" s="70">
        <f t="shared" si="31"/>
        <v>1538</v>
      </c>
      <c r="B1555" s="170">
        <v>4815620.6810465306</v>
      </c>
    </row>
    <row r="1556" spans="1:2" x14ac:dyDescent="0.35">
      <c r="A1556" s="70">
        <f t="shared" ref="A1556:A1619" si="32">A1555+1</f>
        <v>1539</v>
      </c>
      <c r="B1556" s="170">
        <v>4815620.6810465306</v>
      </c>
    </row>
    <row r="1557" spans="1:2" x14ac:dyDescent="0.35">
      <c r="A1557" s="70">
        <f t="shared" si="32"/>
        <v>1540</v>
      </c>
      <c r="B1557" s="170">
        <v>4815620.6810465306</v>
      </c>
    </row>
    <row r="1558" spans="1:2" x14ac:dyDescent="0.35">
      <c r="A1558" s="70">
        <f t="shared" si="32"/>
        <v>1541</v>
      </c>
      <c r="B1558" s="170">
        <v>4815620.6810465306</v>
      </c>
    </row>
    <row r="1559" spans="1:2" x14ac:dyDescent="0.35">
      <c r="A1559" s="70">
        <f t="shared" si="32"/>
        <v>1542</v>
      </c>
      <c r="B1559" s="170">
        <v>4815620.6810465306</v>
      </c>
    </row>
    <row r="1560" spans="1:2" x14ac:dyDescent="0.35">
      <c r="A1560" s="70">
        <f t="shared" si="32"/>
        <v>1543</v>
      </c>
      <c r="B1560" s="170">
        <v>4815620.6810465306</v>
      </c>
    </row>
    <row r="1561" spans="1:2" x14ac:dyDescent="0.35">
      <c r="A1561" s="70">
        <f t="shared" si="32"/>
        <v>1544</v>
      </c>
      <c r="B1561" s="170">
        <v>4815620.6810465306</v>
      </c>
    </row>
    <row r="1562" spans="1:2" x14ac:dyDescent="0.35">
      <c r="A1562" s="70">
        <f t="shared" si="32"/>
        <v>1545</v>
      </c>
      <c r="B1562" s="170">
        <v>4815620.6810465306</v>
      </c>
    </row>
    <row r="1563" spans="1:2" x14ac:dyDescent="0.35">
      <c r="A1563" s="70">
        <f t="shared" si="32"/>
        <v>1546</v>
      </c>
      <c r="B1563" s="170">
        <v>4815620.6810465306</v>
      </c>
    </row>
    <row r="1564" spans="1:2" x14ac:dyDescent="0.35">
      <c r="A1564" s="70">
        <f t="shared" si="32"/>
        <v>1547</v>
      </c>
      <c r="B1564" s="170">
        <v>4815620.6810465306</v>
      </c>
    </row>
    <row r="1565" spans="1:2" x14ac:dyDescent="0.35">
      <c r="A1565" s="70">
        <f t="shared" si="32"/>
        <v>1548</v>
      </c>
      <c r="B1565" s="170">
        <v>4815620.6810465306</v>
      </c>
    </row>
    <row r="1566" spans="1:2" x14ac:dyDescent="0.35">
      <c r="A1566" s="70">
        <f t="shared" si="32"/>
        <v>1549</v>
      </c>
      <c r="B1566" s="170">
        <v>4815620.6810465306</v>
      </c>
    </row>
    <row r="1567" spans="1:2" x14ac:dyDescent="0.35">
      <c r="A1567" s="70">
        <f t="shared" si="32"/>
        <v>1550</v>
      </c>
      <c r="B1567" s="170">
        <v>4815620.6810465306</v>
      </c>
    </row>
    <row r="1568" spans="1:2" x14ac:dyDescent="0.35">
      <c r="A1568" s="70">
        <f t="shared" si="32"/>
        <v>1551</v>
      </c>
      <c r="B1568" s="170">
        <v>4815620.6810465306</v>
      </c>
    </row>
    <row r="1569" spans="1:2" x14ac:dyDescent="0.35">
      <c r="A1569" s="70">
        <f t="shared" si="32"/>
        <v>1552</v>
      </c>
      <c r="B1569" s="170">
        <v>4815620.6810465306</v>
      </c>
    </row>
    <row r="1570" spans="1:2" x14ac:dyDescent="0.35">
      <c r="A1570" s="70">
        <f t="shared" si="32"/>
        <v>1553</v>
      </c>
      <c r="B1570" s="170">
        <v>4815620.6810465306</v>
      </c>
    </row>
    <row r="1571" spans="1:2" x14ac:dyDescent="0.35">
      <c r="A1571" s="70">
        <f t="shared" si="32"/>
        <v>1554</v>
      </c>
      <c r="B1571" s="170">
        <v>4815620.6810465306</v>
      </c>
    </row>
    <row r="1572" spans="1:2" x14ac:dyDescent="0.35">
      <c r="A1572" s="70">
        <f t="shared" si="32"/>
        <v>1555</v>
      </c>
      <c r="B1572" s="170">
        <v>4815620.6810465306</v>
      </c>
    </row>
    <row r="1573" spans="1:2" x14ac:dyDescent="0.35">
      <c r="A1573" s="70">
        <f t="shared" si="32"/>
        <v>1556</v>
      </c>
      <c r="B1573" s="170">
        <v>4815620.6810465306</v>
      </c>
    </row>
    <row r="1574" spans="1:2" x14ac:dyDescent="0.35">
      <c r="A1574" s="70">
        <f t="shared" si="32"/>
        <v>1557</v>
      </c>
      <c r="B1574" s="170">
        <v>4815620.6810465306</v>
      </c>
    </row>
    <row r="1575" spans="1:2" x14ac:dyDescent="0.35">
      <c r="A1575" s="70">
        <f t="shared" si="32"/>
        <v>1558</v>
      </c>
      <c r="B1575" s="170">
        <v>4815620.6810465306</v>
      </c>
    </row>
    <row r="1576" spans="1:2" x14ac:dyDescent="0.35">
      <c r="A1576" s="70">
        <f t="shared" si="32"/>
        <v>1559</v>
      </c>
      <c r="B1576" s="170">
        <v>4815620.6810465306</v>
      </c>
    </row>
    <row r="1577" spans="1:2" x14ac:dyDescent="0.35">
      <c r="A1577" s="70">
        <f t="shared" si="32"/>
        <v>1560</v>
      </c>
      <c r="B1577" s="170">
        <v>4815620.6810465306</v>
      </c>
    </row>
    <row r="1578" spans="1:2" x14ac:dyDescent="0.35">
      <c r="A1578" s="70">
        <f t="shared" si="32"/>
        <v>1561</v>
      </c>
      <c r="B1578" s="170">
        <v>4815620.6810465306</v>
      </c>
    </row>
    <row r="1579" spans="1:2" x14ac:dyDescent="0.35">
      <c r="A1579" s="70">
        <f t="shared" si="32"/>
        <v>1562</v>
      </c>
      <c r="B1579" s="170">
        <v>4815620.6810465306</v>
      </c>
    </row>
    <row r="1580" spans="1:2" x14ac:dyDescent="0.35">
      <c r="A1580" s="70">
        <f t="shared" si="32"/>
        <v>1563</v>
      </c>
      <c r="B1580" s="170">
        <v>4815620.6810465306</v>
      </c>
    </row>
    <row r="1581" spans="1:2" x14ac:dyDescent="0.35">
      <c r="A1581" s="70">
        <f t="shared" si="32"/>
        <v>1564</v>
      </c>
      <c r="B1581" s="170">
        <v>4815620.6810465306</v>
      </c>
    </row>
    <row r="1582" spans="1:2" x14ac:dyDescent="0.35">
      <c r="A1582" s="70">
        <f t="shared" si="32"/>
        <v>1565</v>
      </c>
      <c r="B1582" s="170">
        <v>4815620.6810465306</v>
      </c>
    </row>
    <row r="1583" spans="1:2" x14ac:dyDescent="0.35">
      <c r="A1583" s="70">
        <f t="shared" si="32"/>
        <v>1566</v>
      </c>
      <c r="B1583" s="170">
        <v>4815620.6810465306</v>
      </c>
    </row>
    <row r="1584" spans="1:2" x14ac:dyDescent="0.35">
      <c r="A1584" s="70">
        <f t="shared" si="32"/>
        <v>1567</v>
      </c>
      <c r="B1584" s="170">
        <v>4815620.6810465306</v>
      </c>
    </row>
    <row r="1585" spans="1:2" x14ac:dyDescent="0.35">
      <c r="A1585" s="70">
        <f t="shared" si="32"/>
        <v>1568</v>
      </c>
      <c r="B1585" s="170">
        <v>4815620.6810465306</v>
      </c>
    </row>
    <row r="1586" spans="1:2" x14ac:dyDescent="0.35">
      <c r="A1586" s="70">
        <f t="shared" si="32"/>
        <v>1569</v>
      </c>
      <c r="B1586" s="170">
        <v>4815620.6810465306</v>
      </c>
    </row>
    <row r="1587" spans="1:2" x14ac:dyDescent="0.35">
      <c r="A1587" s="70">
        <f t="shared" si="32"/>
        <v>1570</v>
      </c>
      <c r="B1587" s="170">
        <v>4815620.6810465306</v>
      </c>
    </row>
    <row r="1588" spans="1:2" x14ac:dyDescent="0.35">
      <c r="A1588" s="70">
        <f t="shared" si="32"/>
        <v>1571</v>
      </c>
      <c r="B1588" s="170">
        <v>4815620.6810465306</v>
      </c>
    </row>
    <row r="1589" spans="1:2" x14ac:dyDescent="0.35">
      <c r="A1589" s="70">
        <f t="shared" si="32"/>
        <v>1572</v>
      </c>
      <c r="B1589" s="170">
        <v>4815620.6810465306</v>
      </c>
    </row>
    <row r="1590" spans="1:2" x14ac:dyDescent="0.35">
      <c r="A1590" s="70">
        <f t="shared" si="32"/>
        <v>1573</v>
      </c>
      <c r="B1590" s="170">
        <v>4815620.6810465306</v>
      </c>
    </row>
    <row r="1591" spans="1:2" x14ac:dyDescent="0.35">
      <c r="A1591" s="70">
        <f t="shared" si="32"/>
        <v>1574</v>
      </c>
      <c r="B1591" s="170">
        <v>4815620.6810465306</v>
      </c>
    </row>
    <row r="1592" spans="1:2" x14ac:dyDescent="0.35">
      <c r="A1592" s="70">
        <f t="shared" si="32"/>
        <v>1575</v>
      </c>
      <c r="B1592" s="170">
        <v>4815620.6810465306</v>
      </c>
    </row>
    <row r="1593" spans="1:2" x14ac:dyDescent="0.35">
      <c r="A1593" s="70">
        <f t="shared" si="32"/>
        <v>1576</v>
      </c>
      <c r="B1593" s="170">
        <v>4815620.6810465306</v>
      </c>
    </row>
    <row r="1594" spans="1:2" x14ac:dyDescent="0.35">
      <c r="A1594" s="70">
        <f t="shared" si="32"/>
        <v>1577</v>
      </c>
      <c r="B1594" s="170">
        <v>4815620.6810465306</v>
      </c>
    </row>
    <row r="1595" spans="1:2" x14ac:dyDescent="0.35">
      <c r="A1595" s="70">
        <f t="shared" si="32"/>
        <v>1578</v>
      </c>
      <c r="B1595" s="170">
        <v>4815620.6810465306</v>
      </c>
    </row>
    <row r="1596" spans="1:2" x14ac:dyDescent="0.35">
      <c r="A1596" s="70">
        <f t="shared" si="32"/>
        <v>1579</v>
      </c>
      <c r="B1596" s="170">
        <v>4815620.6810465306</v>
      </c>
    </row>
    <row r="1597" spans="1:2" x14ac:dyDescent="0.35">
      <c r="A1597" s="70">
        <f t="shared" si="32"/>
        <v>1580</v>
      </c>
      <c r="B1597" s="170">
        <v>4815620.6810465306</v>
      </c>
    </row>
    <row r="1598" spans="1:2" x14ac:dyDescent="0.35">
      <c r="A1598" s="70">
        <f t="shared" si="32"/>
        <v>1581</v>
      </c>
      <c r="B1598" s="170">
        <v>4815620.6810465306</v>
      </c>
    </row>
    <row r="1599" spans="1:2" x14ac:dyDescent="0.35">
      <c r="A1599" s="70">
        <f t="shared" si="32"/>
        <v>1582</v>
      </c>
      <c r="B1599" s="170">
        <v>4815620.6810465306</v>
      </c>
    </row>
    <row r="1600" spans="1:2" x14ac:dyDescent="0.35">
      <c r="A1600" s="70">
        <f t="shared" si="32"/>
        <v>1583</v>
      </c>
      <c r="B1600" s="170">
        <v>4815620.6810465306</v>
      </c>
    </row>
    <row r="1601" spans="1:2" x14ac:dyDescent="0.35">
      <c r="A1601" s="70">
        <f t="shared" si="32"/>
        <v>1584</v>
      </c>
      <c r="B1601" s="170">
        <v>4815620.6810465306</v>
      </c>
    </row>
    <row r="1602" spans="1:2" x14ac:dyDescent="0.35">
      <c r="A1602" s="70">
        <f t="shared" si="32"/>
        <v>1585</v>
      </c>
      <c r="B1602" s="170">
        <v>4815620.6810465306</v>
      </c>
    </row>
    <row r="1603" spans="1:2" x14ac:dyDescent="0.35">
      <c r="A1603" s="70">
        <f t="shared" si="32"/>
        <v>1586</v>
      </c>
      <c r="B1603" s="170">
        <v>4815620.6810465306</v>
      </c>
    </row>
    <row r="1604" spans="1:2" x14ac:dyDescent="0.35">
      <c r="A1604" s="70">
        <f t="shared" si="32"/>
        <v>1587</v>
      </c>
      <c r="B1604" s="170">
        <v>4815620.6810465306</v>
      </c>
    </row>
    <row r="1605" spans="1:2" x14ac:dyDescent="0.35">
      <c r="A1605" s="70">
        <f t="shared" si="32"/>
        <v>1588</v>
      </c>
      <c r="B1605" s="170">
        <v>4815620.6810465306</v>
      </c>
    </row>
    <row r="1606" spans="1:2" x14ac:dyDescent="0.35">
      <c r="A1606" s="70">
        <f t="shared" si="32"/>
        <v>1589</v>
      </c>
      <c r="B1606" s="170">
        <v>4815620.6810465306</v>
      </c>
    </row>
    <row r="1607" spans="1:2" x14ac:dyDescent="0.35">
      <c r="A1607" s="70">
        <f t="shared" si="32"/>
        <v>1590</v>
      </c>
      <c r="B1607" s="170">
        <v>4815620.6810465306</v>
      </c>
    </row>
    <row r="1608" spans="1:2" x14ac:dyDescent="0.35">
      <c r="A1608" s="70">
        <f t="shared" si="32"/>
        <v>1591</v>
      </c>
      <c r="B1608" s="170">
        <v>4815620.6810465306</v>
      </c>
    </row>
    <row r="1609" spans="1:2" x14ac:dyDescent="0.35">
      <c r="A1609" s="70">
        <f t="shared" si="32"/>
        <v>1592</v>
      </c>
      <c r="B1609" s="170">
        <v>4815620.6810465306</v>
      </c>
    </row>
    <row r="1610" spans="1:2" x14ac:dyDescent="0.35">
      <c r="A1610" s="70">
        <f t="shared" si="32"/>
        <v>1593</v>
      </c>
      <c r="B1610" s="170">
        <v>4815620.6810465306</v>
      </c>
    </row>
    <row r="1611" spans="1:2" x14ac:dyDescent="0.35">
      <c r="A1611" s="70">
        <f t="shared" si="32"/>
        <v>1594</v>
      </c>
      <c r="B1611" s="170">
        <v>4815620.6810465306</v>
      </c>
    </row>
    <row r="1612" spans="1:2" x14ac:dyDescent="0.35">
      <c r="A1612" s="70">
        <f t="shared" si="32"/>
        <v>1595</v>
      </c>
      <c r="B1612" s="170">
        <v>4815620.6810465306</v>
      </c>
    </row>
    <row r="1613" spans="1:2" x14ac:dyDescent="0.35">
      <c r="A1613" s="70">
        <f t="shared" si="32"/>
        <v>1596</v>
      </c>
      <c r="B1613" s="170">
        <v>4815620.6810465306</v>
      </c>
    </row>
    <row r="1614" spans="1:2" x14ac:dyDescent="0.35">
      <c r="A1614" s="70">
        <f t="shared" si="32"/>
        <v>1597</v>
      </c>
      <c r="B1614" s="170">
        <v>4815620.6810465306</v>
      </c>
    </row>
    <row r="1615" spans="1:2" x14ac:dyDescent="0.35">
      <c r="A1615" s="70">
        <f t="shared" si="32"/>
        <v>1598</v>
      </c>
      <c r="B1615" s="170">
        <v>4815620.6810465306</v>
      </c>
    </row>
    <row r="1616" spans="1:2" x14ac:dyDescent="0.35">
      <c r="A1616" s="70">
        <f t="shared" si="32"/>
        <v>1599</v>
      </c>
      <c r="B1616" s="170">
        <v>4815620.6810465306</v>
      </c>
    </row>
    <row r="1617" spans="1:2" x14ac:dyDescent="0.35">
      <c r="A1617" s="70">
        <f t="shared" si="32"/>
        <v>1600</v>
      </c>
      <c r="B1617" s="170">
        <v>4815620.6810465306</v>
      </c>
    </row>
    <row r="1618" spans="1:2" x14ac:dyDescent="0.35">
      <c r="A1618" s="70">
        <f t="shared" si="32"/>
        <v>1601</v>
      </c>
      <c r="B1618" s="170">
        <v>4815620.6810465306</v>
      </c>
    </row>
    <row r="1619" spans="1:2" x14ac:dyDescent="0.35">
      <c r="A1619" s="70">
        <f t="shared" si="32"/>
        <v>1602</v>
      </c>
      <c r="B1619" s="170">
        <v>4815620.6810465306</v>
      </c>
    </row>
    <row r="1620" spans="1:2" x14ac:dyDescent="0.35">
      <c r="A1620" s="70">
        <f t="shared" ref="A1620:A1683" si="33">A1619+1</f>
        <v>1603</v>
      </c>
      <c r="B1620" s="170">
        <v>4815620.6810465306</v>
      </c>
    </row>
    <row r="1621" spans="1:2" x14ac:dyDescent="0.35">
      <c r="A1621" s="70">
        <f t="shared" si="33"/>
        <v>1604</v>
      </c>
      <c r="B1621" s="170">
        <v>4815620.6810465306</v>
      </c>
    </row>
    <row r="1622" spans="1:2" x14ac:dyDescent="0.35">
      <c r="A1622" s="70">
        <f t="shared" si="33"/>
        <v>1605</v>
      </c>
      <c r="B1622" s="170">
        <v>4815620.6810465306</v>
      </c>
    </row>
    <row r="1623" spans="1:2" x14ac:dyDescent="0.35">
      <c r="A1623" s="70">
        <f t="shared" si="33"/>
        <v>1606</v>
      </c>
      <c r="B1623" s="170">
        <v>4815620.6810465306</v>
      </c>
    </row>
    <row r="1624" spans="1:2" x14ac:dyDescent="0.35">
      <c r="A1624" s="70">
        <f t="shared" si="33"/>
        <v>1607</v>
      </c>
      <c r="B1624" s="170">
        <v>4815620.6810465306</v>
      </c>
    </row>
    <row r="1625" spans="1:2" x14ac:dyDescent="0.35">
      <c r="A1625" s="70">
        <f t="shared" si="33"/>
        <v>1608</v>
      </c>
      <c r="B1625" s="170">
        <v>4815620.6810465306</v>
      </c>
    </row>
    <row r="1626" spans="1:2" x14ac:dyDescent="0.35">
      <c r="A1626" s="70">
        <f t="shared" si="33"/>
        <v>1609</v>
      </c>
      <c r="B1626" s="170">
        <v>4815620.6810465306</v>
      </c>
    </row>
    <row r="1627" spans="1:2" x14ac:dyDescent="0.35">
      <c r="A1627" s="70">
        <f t="shared" si="33"/>
        <v>1610</v>
      </c>
      <c r="B1627" s="170">
        <v>4815620.6810465306</v>
      </c>
    </row>
    <row r="1628" spans="1:2" x14ac:dyDescent="0.35">
      <c r="A1628" s="70">
        <f t="shared" si="33"/>
        <v>1611</v>
      </c>
      <c r="B1628" s="170">
        <v>4815620.6810465306</v>
      </c>
    </row>
    <row r="1629" spans="1:2" x14ac:dyDescent="0.35">
      <c r="A1629" s="70">
        <f t="shared" si="33"/>
        <v>1612</v>
      </c>
      <c r="B1629" s="170">
        <v>4815620.6810465306</v>
      </c>
    </row>
    <row r="1630" spans="1:2" x14ac:dyDescent="0.35">
      <c r="A1630" s="70">
        <f t="shared" si="33"/>
        <v>1613</v>
      </c>
      <c r="B1630" s="170">
        <v>4815620.6810465306</v>
      </c>
    </row>
    <row r="1631" spans="1:2" x14ac:dyDescent="0.35">
      <c r="A1631" s="70">
        <f t="shared" si="33"/>
        <v>1614</v>
      </c>
      <c r="B1631" s="170">
        <v>4815620.6810465306</v>
      </c>
    </row>
    <row r="1632" spans="1:2" x14ac:dyDescent="0.35">
      <c r="A1632" s="70">
        <f t="shared" si="33"/>
        <v>1615</v>
      </c>
      <c r="B1632" s="170">
        <v>4815620.6810465306</v>
      </c>
    </row>
    <row r="1633" spans="1:2" x14ac:dyDescent="0.35">
      <c r="A1633" s="70">
        <f t="shared" si="33"/>
        <v>1616</v>
      </c>
      <c r="B1633" s="170">
        <v>4815620.6810465306</v>
      </c>
    </row>
    <row r="1634" spans="1:2" x14ac:dyDescent="0.35">
      <c r="A1634" s="70">
        <f t="shared" si="33"/>
        <v>1617</v>
      </c>
      <c r="B1634" s="170">
        <v>4815620.6810465306</v>
      </c>
    </row>
    <row r="1635" spans="1:2" x14ac:dyDescent="0.35">
      <c r="A1635" s="70">
        <f t="shared" si="33"/>
        <v>1618</v>
      </c>
      <c r="B1635" s="170">
        <v>4815620.6810465306</v>
      </c>
    </row>
    <row r="1636" spans="1:2" x14ac:dyDescent="0.35">
      <c r="A1636" s="70">
        <f t="shared" si="33"/>
        <v>1619</v>
      </c>
      <c r="B1636" s="170">
        <v>4815620.6810465306</v>
      </c>
    </row>
    <row r="1637" spans="1:2" x14ac:dyDescent="0.35">
      <c r="A1637" s="70">
        <f t="shared" si="33"/>
        <v>1620</v>
      </c>
      <c r="B1637" s="170">
        <v>4815620.6810465306</v>
      </c>
    </row>
    <row r="1638" spans="1:2" x14ac:dyDescent="0.35">
      <c r="A1638" s="70">
        <f t="shared" si="33"/>
        <v>1621</v>
      </c>
      <c r="B1638" s="170">
        <v>4815620.6810465306</v>
      </c>
    </row>
    <row r="1639" spans="1:2" x14ac:dyDescent="0.35">
      <c r="A1639" s="70">
        <f t="shared" si="33"/>
        <v>1622</v>
      </c>
      <c r="B1639" s="170">
        <v>4815620.6810465306</v>
      </c>
    </row>
    <row r="1640" spans="1:2" x14ac:dyDescent="0.35">
      <c r="A1640" s="70">
        <f t="shared" si="33"/>
        <v>1623</v>
      </c>
      <c r="B1640" s="170">
        <v>4815620.6810465306</v>
      </c>
    </row>
    <row r="1641" spans="1:2" x14ac:dyDescent="0.35">
      <c r="A1641" s="70">
        <f t="shared" si="33"/>
        <v>1624</v>
      </c>
      <c r="B1641" s="170">
        <v>4815620.6810465306</v>
      </c>
    </row>
    <row r="1642" spans="1:2" x14ac:dyDescent="0.35">
      <c r="A1642" s="70">
        <f t="shared" si="33"/>
        <v>1625</v>
      </c>
      <c r="B1642" s="170">
        <v>4815620.6810465306</v>
      </c>
    </row>
    <row r="1643" spans="1:2" x14ac:dyDescent="0.35">
      <c r="A1643" s="70">
        <f t="shared" si="33"/>
        <v>1626</v>
      </c>
      <c r="B1643" s="170">
        <v>4815620.6810465306</v>
      </c>
    </row>
    <row r="1644" spans="1:2" x14ac:dyDescent="0.35">
      <c r="A1644" s="70">
        <f t="shared" si="33"/>
        <v>1627</v>
      </c>
      <c r="B1644" s="170">
        <v>4815620.6810465306</v>
      </c>
    </row>
    <row r="1645" spans="1:2" x14ac:dyDescent="0.35">
      <c r="A1645" s="70">
        <f t="shared" si="33"/>
        <v>1628</v>
      </c>
      <c r="B1645" s="170">
        <v>4815620.6810465306</v>
      </c>
    </row>
    <row r="1646" spans="1:2" x14ac:dyDescent="0.35">
      <c r="A1646" s="70">
        <f t="shared" si="33"/>
        <v>1629</v>
      </c>
      <c r="B1646" s="170">
        <v>4815620.6810465306</v>
      </c>
    </row>
    <row r="1647" spans="1:2" x14ac:dyDescent="0.35">
      <c r="A1647" s="70">
        <f t="shared" si="33"/>
        <v>1630</v>
      </c>
      <c r="B1647" s="170">
        <v>4815620.6810465306</v>
      </c>
    </row>
    <row r="1648" spans="1:2" x14ac:dyDescent="0.35">
      <c r="A1648" s="70">
        <f t="shared" si="33"/>
        <v>1631</v>
      </c>
      <c r="B1648" s="170">
        <v>4815620.6810465306</v>
      </c>
    </row>
    <row r="1649" spans="1:2" x14ac:dyDescent="0.35">
      <c r="A1649" s="70">
        <f t="shared" si="33"/>
        <v>1632</v>
      </c>
      <c r="B1649" s="170">
        <v>4815620.6810465306</v>
      </c>
    </row>
    <row r="1650" spans="1:2" x14ac:dyDescent="0.35">
      <c r="A1650" s="70">
        <f t="shared" si="33"/>
        <v>1633</v>
      </c>
      <c r="B1650" s="170">
        <v>4815620.6810465306</v>
      </c>
    </row>
    <row r="1651" spans="1:2" x14ac:dyDescent="0.35">
      <c r="A1651" s="70">
        <f t="shared" si="33"/>
        <v>1634</v>
      </c>
      <c r="B1651" s="170">
        <v>4815620.6810465306</v>
      </c>
    </row>
    <row r="1652" spans="1:2" x14ac:dyDescent="0.35">
      <c r="A1652" s="70">
        <f t="shared" si="33"/>
        <v>1635</v>
      </c>
      <c r="B1652" s="170">
        <v>4815620.6810465306</v>
      </c>
    </row>
    <row r="1653" spans="1:2" x14ac:dyDescent="0.35">
      <c r="A1653" s="70">
        <f t="shared" si="33"/>
        <v>1636</v>
      </c>
      <c r="B1653" s="170">
        <v>4815620.6810465306</v>
      </c>
    </row>
    <row r="1654" spans="1:2" x14ac:dyDescent="0.35">
      <c r="A1654" s="70">
        <f t="shared" si="33"/>
        <v>1637</v>
      </c>
      <c r="B1654" s="170">
        <v>4815620.6810465306</v>
      </c>
    </row>
    <row r="1655" spans="1:2" x14ac:dyDescent="0.35">
      <c r="A1655" s="70">
        <f t="shared" si="33"/>
        <v>1638</v>
      </c>
      <c r="B1655" s="170">
        <v>4815620.6810465306</v>
      </c>
    </row>
    <row r="1656" spans="1:2" x14ac:dyDescent="0.35">
      <c r="A1656" s="70">
        <f t="shared" si="33"/>
        <v>1639</v>
      </c>
      <c r="B1656" s="170">
        <v>4815620.6810465306</v>
      </c>
    </row>
    <row r="1657" spans="1:2" x14ac:dyDescent="0.35">
      <c r="A1657" s="70">
        <f t="shared" si="33"/>
        <v>1640</v>
      </c>
      <c r="B1657" s="170">
        <v>4815620.6810465306</v>
      </c>
    </row>
    <row r="1658" spans="1:2" x14ac:dyDescent="0.35">
      <c r="A1658" s="70">
        <f t="shared" si="33"/>
        <v>1641</v>
      </c>
      <c r="B1658" s="170">
        <v>4815620.6810465306</v>
      </c>
    </row>
    <row r="1659" spans="1:2" x14ac:dyDescent="0.35">
      <c r="A1659" s="70">
        <f t="shared" si="33"/>
        <v>1642</v>
      </c>
      <c r="B1659" s="170">
        <v>4815620.6810465306</v>
      </c>
    </row>
    <row r="1660" spans="1:2" x14ac:dyDescent="0.35">
      <c r="A1660" s="70">
        <f t="shared" si="33"/>
        <v>1643</v>
      </c>
      <c r="B1660" s="170">
        <v>4815620.6810465306</v>
      </c>
    </row>
    <row r="1661" spans="1:2" x14ac:dyDescent="0.35">
      <c r="A1661" s="70">
        <f t="shared" si="33"/>
        <v>1644</v>
      </c>
      <c r="B1661" s="170">
        <v>4815620.6810465306</v>
      </c>
    </row>
    <row r="1662" spans="1:2" x14ac:dyDescent="0.35">
      <c r="A1662" s="70">
        <f t="shared" si="33"/>
        <v>1645</v>
      </c>
      <c r="B1662" s="170">
        <v>4815620.6810465306</v>
      </c>
    </row>
    <row r="1663" spans="1:2" x14ac:dyDescent="0.35">
      <c r="A1663" s="70">
        <f t="shared" si="33"/>
        <v>1646</v>
      </c>
      <c r="B1663" s="170">
        <v>4815620.6810465306</v>
      </c>
    </row>
    <row r="1664" spans="1:2" x14ac:dyDescent="0.35">
      <c r="A1664" s="70">
        <f t="shared" si="33"/>
        <v>1647</v>
      </c>
      <c r="B1664" s="170">
        <v>4815620.6810465306</v>
      </c>
    </row>
    <row r="1665" spans="1:2" x14ac:dyDescent="0.35">
      <c r="A1665" s="70">
        <f t="shared" si="33"/>
        <v>1648</v>
      </c>
      <c r="B1665" s="170">
        <v>4815620.6810465306</v>
      </c>
    </row>
    <row r="1666" spans="1:2" x14ac:dyDescent="0.35">
      <c r="A1666" s="70">
        <f t="shared" si="33"/>
        <v>1649</v>
      </c>
      <c r="B1666" s="170">
        <v>4815620.6810465306</v>
      </c>
    </row>
    <row r="1667" spans="1:2" x14ac:dyDescent="0.35">
      <c r="A1667" s="70">
        <f t="shared" si="33"/>
        <v>1650</v>
      </c>
      <c r="B1667" s="170">
        <v>4815620.6810465306</v>
      </c>
    </row>
    <row r="1668" spans="1:2" x14ac:dyDescent="0.35">
      <c r="A1668" s="70">
        <f t="shared" si="33"/>
        <v>1651</v>
      </c>
      <c r="B1668" s="170">
        <v>4815620.6810465306</v>
      </c>
    </row>
    <row r="1669" spans="1:2" x14ac:dyDescent="0.35">
      <c r="A1669" s="70">
        <f t="shared" si="33"/>
        <v>1652</v>
      </c>
      <c r="B1669" s="170">
        <v>4815620.6810465306</v>
      </c>
    </row>
    <row r="1670" spans="1:2" x14ac:dyDescent="0.35">
      <c r="A1670" s="70">
        <f t="shared" si="33"/>
        <v>1653</v>
      </c>
      <c r="B1670" s="170">
        <v>4815620.6810465306</v>
      </c>
    </row>
    <row r="1671" spans="1:2" x14ac:dyDescent="0.35">
      <c r="A1671" s="70">
        <f t="shared" si="33"/>
        <v>1654</v>
      </c>
      <c r="B1671" s="170">
        <v>4815620.6810465306</v>
      </c>
    </row>
    <row r="1672" spans="1:2" x14ac:dyDescent="0.35">
      <c r="A1672" s="70">
        <f t="shared" si="33"/>
        <v>1655</v>
      </c>
      <c r="B1672" s="170">
        <v>4815620.6810465306</v>
      </c>
    </row>
    <row r="1673" spans="1:2" x14ac:dyDescent="0.35">
      <c r="A1673" s="70">
        <f t="shared" si="33"/>
        <v>1656</v>
      </c>
      <c r="B1673" s="170">
        <v>4815620.6810465306</v>
      </c>
    </row>
    <row r="1674" spans="1:2" x14ac:dyDescent="0.35">
      <c r="A1674" s="70">
        <f t="shared" si="33"/>
        <v>1657</v>
      </c>
      <c r="B1674" s="170">
        <v>4815620.6810465306</v>
      </c>
    </row>
    <row r="1675" spans="1:2" x14ac:dyDescent="0.35">
      <c r="A1675" s="70">
        <f t="shared" si="33"/>
        <v>1658</v>
      </c>
      <c r="B1675" s="170">
        <v>4815620.6810465306</v>
      </c>
    </row>
    <row r="1676" spans="1:2" x14ac:dyDescent="0.35">
      <c r="A1676" s="70">
        <f t="shared" si="33"/>
        <v>1659</v>
      </c>
      <c r="B1676" s="170">
        <v>4815620.6810465306</v>
      </c>
    </row>
    <row r="1677" spans="1:2" x14ac:dyDescent="0.35">
      <c r="A1677" s="70">
        <f t="shared" si="33"/>
        <v>1660</v>
      </c>
      <c r="B1677" s="170">
        <v>4815620.6810465306</v>
      </c>
    </row>
    <row r="1678" spans="1:2" x14ac:dyDescent="0.35">
      <c r="A1678" s="70">
        <f t="shared" si="33"/>
        <v>1661</v>
      </c>
      <c r="B1678" s="170">
        <v>4815620.6810465306</v>
      </c>
    </row>
    <row r="1679" spans="1:2" x14ac:dyDescent="0.35">
      <c r="A1679" s="70">
        <f t="shared" si="33"/>
        <v>1662</v>
      </c>
      <c r="B1679" s="170">
        <v>4815620.6810465306</v>
      </c>
    </row>
    <row r="1680" spans="1:2" x14ac:dyDescent="0.35">
      <c r="A1680" s="70">
        <f t="shared" si="33"/>
        <v>1663</v>
      </c>
      <c r="B1680" s="170">
        <v>4815620.6810465306</v>
      </c>
    </row>
    <row r="1681" spans="1:2" x14ac:dyDescent="0.35">
      <c r="A1681" s="70">
        <f t="shared" si="33"/>
        <v>1664</v>
      </c>
      <c r="B1681" s="170">
        <v>4815620.6810465306</v>
      </c>
    </row>
    <row r="1682" spans="1:2" x14ac:dyDescent="0.35">
      <c r="A1682" s="70">
        <f t="shared" si="33"/>
        <v>1665</v>
      </c>
      <c r="B1682" s="170">
        <v>4815620.6810465306</v>
      </c>
    </row>
    <row r="1683" spans="1:2" x14ac:dyDescent="0.35">
      <c r="A1683" s="70">
        <f t="shared" si="33"/>
        <v>1666</v>
      </c>
      <c r="B1683" s="170">
        <v>4815620.6810465306</v>
      </c>
    </row>
    <row r="1684" spans="1:2" x14ac:dyDescent="0.35">
      <c r="A1684" s="70">
        <f t="shared" ref="A1684:A1747" si="34">A1683+1</f>
        <v>1667</v>
      </c>
      <c r="B1684" s="170">
        <v>4815620.6810465306</v>
      </c>
    </row>
    <row r="1685" spans="1:2" x14ac:dyDescent="0.35">
      <c r="A1685" s="70">
        <f t="shared" si="34"/>
        <v>1668</v>
      </c>
      <c r="B1685" s="170">
        <v>4815620.6810465306</v>
      </c>
    </row>
    <row r="1686" spans="1:2" x14ac:dyDescent="0.35">
      <c r="A1686" s="70">
        <f t="shared" si="34"/>
        <v>1669</v>
      </c>
      <c r="B1686" s="170">
        <v>4815620.6810465306</v>
      </c>
    </row>
    <row r="1687" spans="1:2" x14ac:dyDescent="0.35">
      <c r="A1687" s="70">
        <f t="shared" si="34"/>
        <v>1670</v>
      </c>
      <c r="B1687" s="170">
        <v>4815620.6810465306</v>
      </c>
    </row>
    <row r="1688" spans="1:2" x14ac:dyDescent="0.35">
      <c r="A1688" s="70">
        <f t="shared" si="34"/>
        <v>1671</v>
      </c>
      <c r="B1688" s="170">
        <v>4815620.6810465306</v>
      </c>
    </row>
    <row r="1689" spans="1:2" x14ac:dyDescent="0.35">
      <c r="A1689" s="70">
        <f t="shared" si="34"/>
        <v>1672</v>
      </c>
      <c r="B1689" s="170">
        <v>4815620.6810465306</v>
      </c>
    </row>
    <row r="1690" spans="1:2" x14ac:dyDescent="0.35">
      <c r="A1690" s="70">
        <f t="shared" si="34"/>
        <v>1673</v>
      </c>
      <c r="B1690" s="170">
        <v>4815620.6810465306</v>
      </c>
    </row>
    <row r="1691" spans="1:2" x14ac:dyDescent="0.35">
      <c r="A1691" s="70">
        <f t="shared" si="34"/>
        <v>1674</v>
      </c>
      <c r="B1691" s="170">
        <v>4815620.6810465306</v>
      </c>
    </row>
    <row r="1692" spans="1:2" x14ac:dyDescent="0.35">
      <c r="A1692" s="70">
        <f t="shared" si="34"/>
        <v>1675</v>
      </c>
      <c r="B1692" s="170">
        <v>4815620.6810465306</v>
      </c>
    </row>
    <row r="1693" spans="1:2" x14ac:dyDescent="0.35">
      <c r="A1693" s="70">
        <f t="shared" si="34"/>
        <v>1676</v>
      </c>
      <c r="B1693" s="170">
        <v>4815620.6810465306</v>
      </c>
    </row>
    <row r="1694" spans="1:2" x14ac:dyDescent="0.35">
      <c r="A1694" s="70">
        <f t="shared" si="34"/>
        <v>1677</v>
      </c>
      <c r="B1694" s="170">
        <v>4815620.6810465306</v>
      </c>
    </row>
    <row r="1695" spans="1:2" x14ac:dyDescent="0.35">
      <c r="A1695" s="70">
        <f t="shared" si="34"/>
        <v>1678</v>
      </c>
      <c r="B1695" s="170">
        <v>4815620.6810465306</v>
      </c>
    </row>
    <row r="1696" spans="1:2" x14ac:dyDescent="0.35">
      <c r="A1696" s="70">
        <f t="shared" si="34"/>
        <v>1679</v>
      </c>
      <c r="B1696" s="170">
        <v>4815620.6810465306</v>
      </c>
    </row>
    <row r="1697" spans="1:2" x14ac:dyDescent="0.35">
      <c r="A1697" s="70">
        <f t="shared" si="34"/>
        <v>1680</v>
      </c>
      <c r="B1697" s="170">
        <v>4815620.6810465306</v>
      </c>
    </row>
    <row r="1698" spans="1:2" x14ac:dyDescent="0.35">
      <c r="A1698" s="70">
        <f t="shared" si="34"/>
        <v>1681</v>
      </c>
      <c r="B1698" s="170">
        <v>4815620.6810465306</v>
      </c>
    </row>
    <row r="1699" spans="1:2" x14ac:dyDescent="0.35">
      <c r="A1699" s="70">
        <f t="shared" si="34"/>
        <v>1682</v>
      </c>
      <c r="B1699" s="170">
        <v>4815620.6810465306</v>
      </c>
    </row>
    <row r="1700" spans="1:2" x14ac:dyDescent="0.35">
      <c r="A1700" s="70">
        <f t="shared" si="34"/>
        <v>1683</v>
      </c>
      <c r="B1700" s="170">
        <v>4815620.6810465306</v>
      </c>
    </row>
    <row r="1701" spans="1:2" x14ac:dyDescent="0.35">
      <c r="A1701" s="70">
        <f t="shared" si="34"/>
        <v>1684</v>
      </c>
      <c r="B1701" s="170">
        <v>4815620.6810465306</v>
      </c>
    </row>
    <row r="1702" spans="1:2" x14ac:dyDescent="0.35">
      <c r="A1702" s="70">
        <f t="shared" si="34"/>
        <v>1685</v>
      </c>
      <c r="B1702" s="170">
        <v>4815620.6810465306</v>
      </c>
    </row>
    <row r="1703" spans="1:2" x14ac:dyDescent="0.35">
      <c r="A1703" s="70">
        <f t="shared" si="34"/>
        <v>1686</v>
      </c>
      <c r="B1703" s="170">
        <v>4815620.6810465306</v>
      </c>
    </row>
    <row r="1704" spans="1:2" x14ac:dyDescent="0.35">
      <c r="A1704" s="70">
        <f t="shared" si="34"/>
        <v>1687</v>
      </c>
      <c r="B1704" s="170">
        <v>4815620.6810465306</v>
      </c>
    </row>
    <row r="1705" spans="1:2" x14ac:dyDescent="0.35">
      <c r="A1705" s="70">
        <f t="shared" si="34"/>
        <v>1688</v>
      </c>
      <c r="B1705" s="170">
        <v>4815620.6810465306</v>
      </c>
    </row>
    <row r="1706" spans="1:2" x14ac:dyDescent="0.35">
      <c r="A1706" s="70">
        <f t="shared" si="34"/>
        <v>1689</v>
      </c>
      <c r="B1706" s="170">
        <v>4815620.6810465306</v>
      </c>
    </row>
    <row r="1707" spans="1:2" x14ac:dyDescent="0.35">
      <c r="A1707" s="70">
        <f t="shared" si="34"/>
        <v>1690</v>
      </c>
      <c r="B1707" s="170">
        <v>4815620.6810465306</v>
      </c>
    </row>
    <row r="1708" spans="1:2" x14ac:dyDescent="0.35">
      <c r="A1708" s="70">
        <f t="shared" si="34"/>
        <v>1691</v>
      </c>
      <c r="B1708" s="170">
        <v>4815620.6810465306</v>
      </c>
    </row>
    <row r="1709" spans="1:2" x14ac:dyDescent="0.35">
      <c r="A1709" s="70">
        <f t="shared" si="34"/>
        <v>1692</v>
      </c>
      <c r="B1709" s="170">
        <v>4815620.6810465306</v>
      </c>
    </row>
    <row r="1710" spans="1:2" x14ac:dyDescent="0.35">
      <c r="A1710" s="70">
        <f t="shared" si="34"/>
        <v>1693</v>
      </c>
      <c r="B1710" s="170">
        <v>4815620.6810465306</v>
      </c>
    </row>
    <row r="1711" spans="1:2" x14ac:dyDescent="0.35">
      <c r="A1711" s="70">
        <f t="shared" si="34"/>
        <v>1694</v>
      </c>
      <c r="B1711" s="170">
        <v>4815620.6810465306</v>
      </c>
    </row>
    <row r="1712" spans="1:2" x14ac:dyDescent="0.35">
      <c r="A1712" s="70">
        <f t="shared" si="34"/>
        <v>1695</v>
      </c>
      <c r="B1712" s="170">
        <v>4815620.6810465306</v>
      </c>
    </row>
    <row r="1713" spans="1:2" x14ac:dyDescent="0.35">
      <c r="A1713" s="70">
        <f t="shared" si="34"/>
        <v>1696</v>
      </c>
      <c r="B1713" s="170">
        <v>4815620.6810465306</v>
      </c>
    </row>
    <row r="1714" spans="1:2" x14ac:dyDescent="0.35">
      <c r="A1714" s="70">
        <f t="shared" si="34"/>
        <v>1697</v>
      </c>
      <c r="B1714" s="170">
        <v>4815620.6810465306</v>
      </c>
    </row>
    <row r="1715" spans="1:2" x14ac:dyDescent="0.35">
      <c r="A1715" s="70">
        <f t="shared" si="34"/>
        <v>1698</v>
      </c>
      <c r="B1715" s="170">
        <v>4815620.6810465306</v>
      </c>
    </row>
    <row r="1716" spans="1:2" x14ac:dyDescent="0.35">
      <c r="A1716" s="70">
        <f t="shared" si="34"/>
        <v>1699</v>
      </c>
      <c r="B1716" s="170">
        <v>4815620.6810465306</v>
      </c>
    </row>
    <row r="1717" spans="1:2" x14ac:dyDescent="0.35">
      <c r="A1717" s="70">
        <f t="shared" si="34"/>
        <v>1700</v>
      </c>
      <c r="B1717" s="170">
        <v>4815620.6810465306</v>
      </c>
    </row>
    <row r="1718" spans="1:2" x14ac:dyDescent="0.35">
      <c r="A1718" s="70">
        <f t="shared" si="34"/>
        <v>1701</v>
      </c>
      <c r="B1718" s="170">
        <v>4815620.6810465306</v>
      </c>
    </row>
    <row r="1719" spans="1:2" x14ac:dyDescent="0.35">
      <c r="A1719" s="70">
        <f t="shared" si="34"/>
        <v>1702</v>
      </c>
      <c r="B1719" s="170">
        <v>4815620.6810465306</v>
      </c>
    </row>
    <row r="1720" spans="1:2" x14ac:dyDescent="0.35">
      <c r="A1720" s="70">
        <f t="shared" si="34"/>
        <v>1703</v>
      </c>
      <c r="B1720" s="170">
        <v>4815620.6810465306</v>
      </c>
    </row>
    <row r="1721" spans="1:2" x14ac:dyDescent="0.35">
      <c r="A1721" s="70">
        <f t="shared" si="34"/>
        <v>1704</v>
      </c>
      <c r="B1721" s="170">
        <v>4815620.6810465306</v>
      </c>
    </row>
    <row r="1722" spans="1:2" x14ac:dyDescent="0.35">
      <c r="A1722" s="70">
        <f t="shared" si="34"/>
        <v>1705</v>
      </c>
      <c r="B1722" s="170">
        <v>4815620.6810465306</v>
      </c>
    </row>
    <row r="1723" spans="1:2" x14ac:dyDescent="0.35">
      <c r="A1723" s="70">
        <f t="shared" si="34"/>
        <v>1706</v>
      </c>
      <c r="B1723" s="170">
        <v>4815620.6810465306</v>
      </c>
    </row>
    <row r="1724" spans="1:2" x14ac:dyDescent="0.35">
      <c r="A1724" s="70">
        <f t="shared" si="34"/>
        <v>1707</v>
      </c>
      <c r="B1724" s="170">
        <v>4815620.6810465306</v>
      </c>
    </row>
    <row r="1725" spans="1:2" x14ac:dyDescent="0.35">
      <c r="A1725" s="70">
        <f t="shared" si="34"/>
        <v>1708</v>
      </c>
      <c r="B1725" s="170">
        <v>4815620.6810465306</v>
      </c>
    </row>
    <row r="1726" spans="1:2" x14ac:dyDescent="0.35">
      <c r="A1726" s="70">
        <f t="shared" si="34"/>
        <v>1709</v>
      </c>
      <c r="B1726" s="170">
        <v>4815620.6810465306</v>
      </c>
    </row>
    <row r="1727" spans="1:2" x14ac:dyDescent="0.35">
      <c r="A1727" s="70">
        <f t="shared" si="34"/>
        <v>1710</v>
      </c>
      <c r="B1727" s="170">
        <v>4815620.6810465306</v>
      </c>
    </row>
    <row r="1728" spans="1:2" x14ac:dyDescent="0.35">
      <c r="A1728" s="70">
        <f t="shared" si="34"/>
        <v>1711</v>
      </c>
      <c r="B1728" s="170">
        <v>4815620.6810465306</v>
      </c>
    </row>
    <row r="1729" spans="1:2" x14ac:dyDescent="0.35">
      <c r="A1729" s="70">
        <f t="shared" si="34"/>
        <v>1712</v>
      </c>
      <c r="B1729" s="170">
        <v>4815620.6810465306</v>
      </c>
    </row>
    <row r="1730" spans="1:2" x14ac:dyDescent="0.35">
      <c r="A1730" s="70">
        <f t="shared" si="34"/>
        <v>1713</v>
      </c>
      <c r="B1730" s="170">
        <v>4815620.6810465306</v>
      </c>
    </row>
    <row r="1731" spans="1:2" x14ac:dyDescent="0.35">
      <c r="A1731" s="70">
        <f t="shared" si="34"/>
        <v>1714</v>
      </c>
      <c r="B1731" s="170">
        <v>4815620.6810465306</v>
      </c>
    </row>
    <row r="1732" spans="1:2" x14ac:dyDescent="0.35">
      <c r="A1732" s="70">
        <f t="shared" si="34"/>
        <v>1715</v>
      </c>
      <c r="B1732" s="170">
        <v>4815620.6810465306</v>
      </c>
    </row>
    <row r="1733" spans="1:2" x14ac:dyDescent="0.35">
      <c r="A1733" s="70">
        <f t="shared" si="34"/>
        <v>1716</v>
      </c>
      <c r="B1733" s="170">
        <v>4815620.6810465306</v>
      </c>
    </row>
    <row r="1734" spans="1:2" x14ac:dyDescent="0.35">
      <c r="A1734" s="70">
        <f t="shared" si="34"/>
        <v>1717</v>
      </c>
      <c r="B1734" s="170">
        <v>4815620.6810465306</v>
      </c>
    </row>
    <row r="1735" spans="1:2" x14ac:dyDescent="0.35">
      <c r="A1735" s="70">
        <f t="shared" si="34"/>
        <v>1718</v>
      </c>
      <c r="B1735" s="170">
        <v>4815620.6810465306</v>
      </c>
    </row>
    <row r="1736" spans="1:2" x14ac:dyDescent="0.35">
      <c r="A1736" s="70">
        <f t="shared" si="34"/>
        <v>1719</v>
      </c>
      <c r="B1736" s="170">
        <v>4815620.6810465306</v>
      </c>
    </row>
    <row r="1737" spans="1:2" x14ac:dyDescent="0.35">
      <c r="A1737" s="70">
        <f t="shared" si="34"/>
        <v>1720</v>
      </c>
      <c r="B1737" s="170">
        <v>4815620.6810465306</v>
      </c>
    </row>
    <row r="1738" spans="1:2" x14ac:dyDescent="0.35">
      <c r="A1738" s="70">
        <f t="shared" si="34"/>
        <v>1721</v>
      </c>
      <c r="B1738" s="170">
        <v>4815620.6810465306</v>
      </c>
    </row>
    <row r="1739" spans="1:2" x14ac:dyDescent="0.35">
      <c r="A1739" s="70">
        <f t="shared" si="34"/>
        <v>1722</v>
      </c>
      <c r="B1739" s="170">
        <v>4815620.6810465306</v>
      </c>
    </row>
    <row r="1740" spans="1:2" x14ac:dyDescent="0.35">
      <c r="A1740" s="70">
        <f t="shared" si="34"/>
        <v>1723</v>
      </c>
      <c r="B1740" s="170">
        <v>4815620.6810465306</v>
      </c>
    </row>
    <row r="1741" spans="1:2" x14ac:dyDescent="0.35">
      <c r="A1741" s="70">
        <f t="shared" si="34"/>
        <v>1724</v>
      </c>
      <c r="B1741" s="170">
        <v>4815620.6810465306</v>
      </c>
    </row>
    <row r="1742" spans="1:2" x14ac:dyDescent="0.35">
      <c r="A1742" s="70">
        <f t="shared" si="34"/>
        <v>1725</v>
      </c>
      <c r="B1742" s="170">
        <v>4815620.6810465306</v>
      </c>
    </row>
    <row r="1743" spans="1:2" x14ac:dyDescent="0.35">
      <c r="A1743" s="70">
        <f t="shared" si="34"/>
        <v>1726</v>
      </c>
      <c r="B1743" s="170">
        <v>4815620.6810465306</v>
      </c>
    </row>
    <row r="1744" spans="1:2" x14ac:dyDescent="0.35">
      <c r="A1744" s="70">
        <f t="shared" si="34"/>
        <v>1727</v>
      </c>
      <c r="B1744" s="170">
        <v>4815620.6810465306</v>
      </c>
    </row>
    <row r="1745" spans="1:2" x14ac:dyDescent="0.35">
      <c r="A1745" s="70">
        <f t="shared" si="34"/>
        <v>1728</v>
      </c>
      <c r="B1745" s="170">
        <v>4815620.6810465306</v>
      </c>
    </row>
    <row r="1746" spans="1:2" x14ac:dyDescent="0.35">
      <c r="A1746" s="70">
        <f t="shared" si="34"/>
        <v>1729</v>
      </c>
      <c r="B1746" s="170">
        <v>4815620.6810465306</v>
      </c>
    </row>
    <row r="1747" spans="1:2" x14ac:dyDescent="0.35">
      <c r="A1747" s="70">
        <f t="shared" si="34"/>
        <v>1730</v>
      </c>
      <c r="B1747" s="170">
        <v>4815620.6810465306</v>
      </c>
    </row>
    <row r="1748" spans="1:2" x14ac:dyDescent="0.35">
      <c r="A1748" s="70">
        <f t="shared" ref="A1748:A1811" si="35">A1747+1</f>
        <v>1731</v>
      </c>
      <c r="B1748" s="170">
        <v>4815620.6810465306</v>
      </c>
    </row>
    <row r="1749" spans="1:2" x14ac:dyDescent="0.35">
      <c r="A1749" s="70">
        <f t="shared" si="35"/>
        <v>1732</v>
      </c>
      <c r="B1749" s="170">
        <v>4815620.6810465306</v>
      </c>
    </row>
    <row r="1750" spans="1:2" x14ac:dyDescent="0.35">
      <c r="A1750" s="70">
        <f t="shared" si="35"/>
        <v>1733</v>
      </c>
      <c r="B1750" s="170">
        <v>4815620.6810465306</v>
      </c>
    </row>
    <row r="1751" spans="1:2" x14ac:dyDescent="0.35">
      <c r="A1751" s="70">
        <f t="shared" si="35"/>
        <v>1734</v>
      </c>
      <c r="B1751" s="170">
        <v>4815620.6810465306</v>
      </c>
    </row>
    <row r="1752" spans="1:2" x14ac:dyDescent="0.35">
      <c r="A1752" s="70">
        <f t="shared" si="35"/>
        <v>1735</v>
      </c>
      <c r="B1752" s="170">
        <v>4815620.6810465306</v>
      </c>
    </row>
    <row r="1753" spans="1:2" x14ac:dyDescent="0.35">
      <c r="A1753" s="70">
        <f t="shared" si="35"/>
        <v>1736</v>
      </c>
      <c r="B1753" s="170">
        <v>4815620.6810465306</v>
      </c>
    </row>
    <row r="1754" spans="1:2" x14ac:dyDescent="0.35">
      <c r="A1754" s="70">
        <f t="shared" si="35"/>
        <v>1737</v>
      </c>
      <c r="B1754" s="170">
        <v>4815620.6810465306</v>
      </c>
    </row>
    <row r="1755" spans="1:2" x14ac:dyDescent="0.35">
      <c r="A1755" s="70">
        <f t="shared" si="35"/>
        <v>1738</v>
      </c>
      <c r="B1755" s="170">
        <v>4815620.6810465306</v>
      </c>
    </row>
    <row r="1756" spans="1:2" x14ac:dyDescent="0.35">
      <c r="A1756" s="70">
        <f t="shared" si="35"/>
        <v>1739</v>
      </c>
      <c r="B1756" s="170">
        <v>4815620.6810465306</v>
      </c>
    </row>
    <row r="1757" spans="1:2" x14ac:dyDescent="0.35">
      <c r="A1757" s="70">
        <f t="shared" si="35"/>
        <v>1740</v>
      </c>
      <c r="B1757" s="170">
        <v>4815620.6810465306</v>
      </c>
    </row>
    <row r="1758" spans="1:2" x14ac:dyDescent="0.35">
      <c r="A1758" s="70">
        <f t="shared" si="35"/>
        <v>1741</v>
      </c>
      <c r="B1758" s="170">
        <v>4815620.6810465306</v>
      </c>
    </row>
    <row r="1759" spans="1:2" x14ac:dyDescent="0.35">
      <c r="A1759" s="70">
        <f t="shared" si="35"/>
        <v>1742</v>
      </c>
      <c r="B1759" s="170">
        <v>4815620.6810465306</v>
      </c>
    </row>
    <row r="1760" spans="1:2" x14ac:dyDescent="0.35">
      <c r="A1760" s="70">
        <f t="shared" si="35"/>
        <v>1743</v>
      </c>
      <c r="B1760" s="170">
        <v>4815620.6810465306</v>
      </c>
    </row>
    <row r="1761" spans="1:2" x14ac:dyDescent="0.35">
      <c r="A1761" s="70">
        <f t="shared" si="35"/>
        <v>1744</v>
      </c>
      <c r="B1761" s="170">
        <v>4815620.6810465306</v>
      </c>
    </row>
    <row r="1762" spans="1:2" x14ac:dyDescent="0.35">
      <c r="A1762" s="70">
        <f t="shared" si="35"/>
        <v>1745</v>
      </c>
      <c r="B1762" s="170">
        <v>4815620.6810465306</v>
      </c>
    </row>
    <row r="1763" spans="1:2" x14ac:dyDescent="0.35">
      <c r="A1763" s="70">
        <f t="shared" si="35"/>
        <v>1746</v>
      </c>
      <c r="B1763" s="170">
        <v>4815620.6810465306</v>
      </c>
    </row>
    <row r="1764" spans="1:2" x14ac:dyDescent="0.35">
      <c r="A1764" s="70">
        <f t="shared" si="35"/>
        <v>1747</v>
      </c>
      <c r="B1764" s="170">
        <v>4815620.6810465306</v>
      </c>
    </row>
    <row r="1765" spans="1:2" x14ac:dyDescent="0.35">
      <c r="A1765" s="70">
        <f t="shared" si="35"/>
        <v>1748</v>
      </c>
      <c r="B1765" s="170">
        <v>4815620.6810465306</v>
      </c>
    </row>
    <row r="1766" spans="1:2" x14ac:dyDescent="0.35">
      <c r="A1766" s="70">
        <f t="shared" si="35"/>
        <v>1749</v>
      </c>
      <c r="B1766" s="170">
        <v>4815620.6810465306</v>
      </c>
    </row>
    <row r="1767" spans="1:2" x14ac:dyDescent="0.35">
      <c r="A1767" s="70">
        <f t="shared" si="35"/>
        <v>1750</v>
      </c>
      <c r="B1767" s="170">
        <v>4815620.6810465306</v>
      </c>
    </row>
    <row r="1768" spans="1:2" x14ac:dyDescent="0.35">
      <c r="A1768" s="70">
        <f t="shared" si="35"/>
        <v>1751</v>
      </c>
      <c r="B1768" s="170">
        <v>4815620.6810465306</v>
      </c>
    </row>
    <row r="1769" spans="1:2" x14ac:dyDescent="0.35">
      <c r="A1769" s="70">
        <f t="shared" si="35"/>
        <v>1752</v>
      </c>
      <c r="B1769" s="170">
        <v>4815620.6810465306</v>
      </c>
    </row>
    <row r="1770" spans="1:2" x14ac:dyDescent="0.35">
      <c r="A1770" s="70">
        <f t="shared" si="35"/>
        <v>1753</v>
      </c>
      <c r="B1770" s="170">
        <v>4815620.6810465306</v>
      </c>
    </row>
    <row r="1771" spans="1:2" x14ac:dyDescent="0.35">
      <c r="A1771" s="70">
        <f t="shared" si="35"/>
        <v>1754</v>
      </c>
      <c r="B1771" s="170">
        <v>4815620.6810465306</v>
      </c>
    </row>
    <row r="1772" spans="1:2" x14ac:dyDescent="0.35">
      <c r="A1772" s="70">
        <f t="shared" si="35"/>
        <v>1755</v>
      </c>
      <c r="B1772" s="170">
        <v>4815620.6810465306</v>
      </c>
    </row>
    <row r="1773" spans="1:2" x14ac:dyDescent="0.35">
      <c r="A1773" s="70">
        <f t="shared" si="35"/>
        <v>1756</v>
      </c>
      <c r="B1773" s="170">
        <v>4815620.6810465306</v>
      </c>
    </row>
    <row r="1774" spans="1:2" x14ac:dyDescent="0.35">
      <c r="A1774" s="70">
        <f t="shared" si="35"/>
        <v>1757</v>
      </c>
      <c r="B1774" s="170">
        <v>4815620.6810465306</v>
      </c>
    </row>
    <row r="1775" spans="1:2" x14ac:dyDescent="0.35">
      <c r="A1775" s="70">
        <f t="shared" si="35"/>
        <v>1758</v>
      </c>
      <c r="B1775" s="170">
        <v>4815620.6810465306</v>
      </c>
    </row>
    <row r="1776" spans="1:2" x14ac:dyDescent="0.35">
      <c r="A1776" s="70">
        <f t="shared" si="35"/>
        <v>1759</v>
      </c>
      <c r="B1776" s="170">
        <v>4815620.6810465306</v>
      </c>
    </row>
    <row r="1777" spans="1:2" x14ac:dyDescent="0.35">
      <c r="A1777" s="70">
        <f t="shared" si="35"/>
        <v>1760</v>
      </c>
      <c r="B1777" s="170">
        <v>4815620.6810465306</v>
      </c>
    </row>
    <row r="1778" spans="1:2" x14ac:dyDescent="0.35">
      <c r="A1778" s="70">
        <f t="shared" si="35"/>
        <v>1761</v>
      </c>
      <c r="B1778" s="170">
        <v>4815620.6810465306</v>
      </c>
    </row>
    <row r="1779" spans="1:2" x14ac:dyDescent="0.35">
      <c r="A1779" s="70">
        <f t="shared" si="35"/>
        <v>1762</v>
      </c>
      <c r="B1779" s="170">
        <v>4815620.6810465306</v>
      </c>
    </row>
    <row r="1780" spans="1:2" x14ac:dyDescent="0.35">
      <c r="A1780" s="70">
        <f t="shared" si="35"/>
        <v>1763</v>
      </c>
      <c r="B1780" s="170">
        <v>4815620.6810465306</v>
      </c>
    </row>
    <row r="1781" spans="1:2" x14ac:dyDescent="0.35">
      <c r="A1781" s="70">
        <f t="shared" si="35"/>
        <v>1764</v>
      </c>
      <c r="B1781" s="170">
        <v>4815620.6810465306</v>
      </c>
    </row>
    <row r="1782" spans="1:2" x14ac:dyDescent="0.35">
      <c r="A1782" s="70">
        <f t="shared" si="35"/>
        <v>1765</v>
      </c>
      <c r="B1782" s="170">
        <v>4815620.6810465306</v>
      </c>
    </row>
    <row r="1783" spans="1:2" x14ac:dyDescent="0.35">
      <c r="A1783" s="70">
        <f t="shared" si="35"/>
        <v>1766</v>
      </c>
      <c r="B1783" s="170">
        <v>4815620.6810465306</v>
      </c>
    </row>
    <row r="1784" spans="1:2" x14ac:dyDescent="0.35">
      <c r="A1784" s="70">
        <f t="shared" si="35"/>
        <v>1767</v>
      </c>
      <c r="B1784" s="170">
        <v>4815620.6810465306</v>
      </c>
    </row>
    <row r="1785" spans="1:2" x14ac:dyDescent="0.35">
      <c r="A1785" s="70">
        <f t="shared" si="35"/>
        <v>1768</v>
      </c>
      <c r="B1785" s="170">
        <v>4815620.6810465306</v>
      </c>
    </row>
    <row r="1786" spans="1:2" x14ac:dyDescent="0.35">
      <c r="A1786" s="70">
        <f t="shared" si="35"/>
        <v>1769</v>
      </c>
      <c r="B1786" s="170">
        <v>4815620.6810465306</v>
      </c>
    </row>
    <row r="1787" spans="1:2" x14ac:dyDescent="0.35">
      <c r="A1787" s="70">
        <f t="shared" si="35"/>
        <v>1770</v>
      </c>
      <c r="B1787" s="170">
        <v>4815620.6810465306</v>
      </c>
    </row>
    <row r="1788" spans="1:2" x14ac:dyDescent="0.35">
      <c r="A1788" s="70">
        <f t="shared" si="35"/>
        <v>1771</v>
      </c>
      <c r="B1788" s="170">
        <v>4815620.6810465306</v>
      </c>
    </row>
    <row r="1789" spans="1:2" x14ac:dyDescent="0.35">
      <c r="A1789" s="70">
        <f t="shared" si="35"/>
        <v>1772</v>
      </c>
      <c r="B1789" s="170">
        <v>4815620.6810465306</v>
      </c>
    </row>
    <row r="1790" spans="1:2" x14ac:dyDescent="0.35">
      <c r="A1790" s="70">
        <f t="shared" si="35"/>
        <v>1773</v>
      </c>
      <c r="B1790" s="170">
        <v>4815620.6810465306</v>
      </c>
    </row>
    <row r="1791" spans="1:2" x14ac:dyDescent="0.35">
      <c r="A1791" s="70">
        <f t="shared" si="35"/>
        <v>1774</v>
      </c>
      <c r="B1791" s="170">
        <v>4815620.6810465306</v>
      </c>
    </row>
    <row r="1792" spans="1:2" x14ac:dyDescent="0.35">
      <c r="A1792" s="70">
        <f t="shared" si="35"/>
        <v>1775</v>
      </c>
      <c r="B1792" s="170">
        <v>4815620.6810465306</v>
      </c>
    </row>
    <row r="1793" spans="1:2" x14ac:dyDescent="0.35">
      <c r="A1793" s="70">
        <f t="shared" si="35"/>
        <v>1776</v>
      </c>
      <c r="B1793" s="170">
        <v>4815620.6810465306</v>
      </c>
    </row>
    <row r="1794" spans="1:2" x14ac:dyDescent="0.35">
      <c r="A1794" s="70">
        <f t="shared" si="35"/>
        <v>1777</v>
      </c>
      <c r="B1794" s="170">
        <v>4815620.6810465306</v>
      </c>
    </row>
    <row r="1795" spans="1:2" x14ac:dyDescent="0.35">
      <c r="A1795" s="70">
        <f t="shared" si="35"/>
        <v>1778</v>
      </c>
      <c r="B1795" s="170">
        <v>4815620.6810465306</v>
      </c>
    </row>
    <row r="1796" spans="1:2" x14ac:dyDescent="0.35">
      <c r="A1796" s="70">
        <f t="shared" si="35"/>
        <v>1779</v>
      </c>
      <c r="B1796" s="170">
        <v>4815620.6810465306</v>
      </c>
    </row>
    <row r="1797" spans="1:2" x14ac:dyDescent="0.35">
      <c r="A1797" s="70">
        <f t="shared" si="35"/>
        <v>1780</v>
      </c>
      <c r="B1797" s="170">
        <v>4815620.6810465306</v>
      </c>
    </row>
    <row r="1798" spans="1:2" x14ac:dyDescent="0.35">
      <c r="A1798" s="70">
        <f t="shared" si="35"/>
        <v>1781</v>
      </c>
      <c r="B1798" s="170">
        <v>4815620.6810465306</v>
      </c>
    </row>
    <row r="1799" spans="1:2" x14ac:dyDescent="0.35">
      <c r="A1799" s="70">
        <f t="shared" si="35"/>
        <v>1782</v>
      </c>
      <c r="B1799" s="170">
        <v>4815620.6810465306</v>
      </c>
    </row>
    <row r="1800" spans="1:2" x14ac:dyDescent="0.35">
      <c r="A1800" s="70">
        <f t="shared" si="35"/>
        <v>1783</v>
      </c>
      <c r="B1800" s="170">
        <v>4815620.6810465306</v>
      </c>
    </row>
    <row r="1801" spans="1:2" x14ac:dyDescent="0.35">
      <c r="A1801" s="70">
        <f t="shared" si="35"/>
        <v>1784</v>
      </c>
      <c r="B1801" s="170">
        <v>4815620.6810465306</v>
      </c>
    </row>
    <row r="1802" spans="1:2" x14ac:dyDescent="0.35">
      <c r="A1802" s="70">
        <f t="shared" si="35"/>
        <v>1785</v>
      </c>
      <c r="B1802" s="170">
        <v>4815620.6810465306</v>
      </c>
    </row>
    <row r="1803" spans="1:2" x14ac:dyDescent="0.35">
      <c r="A1803" s="70">
        <f t="shared" si="35"/>
        <v>1786</v>
      </c>
      <c r="B1803" s="170">
        <v>4815620.6810465306</v>
      </c>
    </row>
    <row r="1804" spans="1:2" x14ac:dyDescent="0.35">
      <c r="A1804" s="70">
        <f t="shared" si="35"/>
        <v>1787</v>
      </c>
      <c r="B1804" s="170">
        <v>4815620.6810465306</v>
      </c>
    </row>
    <row r="1805" spans="1:2" x14ac:dyDescent="0.35">
      <c r="A1805" s="70">
        <f t="shared" si="35"/>
        <v>1788</v>
      </c>
      <c r="B1805" s="170">
        <v>4815620.6810465306</v>
      </c>
    </row>
    <row r="1806" spans="1:2" x14ac:dyDescent="0.35">
      <c r="A1806" s="70">
        <f t="shared" si="35"/>
        <v>1789</v>
      </c>
      <c r="B1806" s="170">
        <v>4815620.6810465306</v>
      </c>
    </row>
    <row r="1807" spans="1:2" x14ac:dyDescent="0.35">
      <c r="A1807" s="70">
        <f t="shared" si="35"/>
        <v>1790</v>
      </c>
      <c r="B1807" s="170">
        <v>4815620.6810465306</v>
      </c>
    </row>
    <row r="1808" spans="1:2" x14ac:dyDescent="0.35">
      <c r="A1808" s="70">
        <f t="shared" si="35"/>
        <v>1791</v>
      </c>
      <c r="B1808" s="170">
        <v>4815620.6810465306</v>
      </c>
    </row>
    <row r="1809" spans="1:2" x14ac:dyDescent="0.35">
      <c r="A1809" s="70">
        <f t="shared" si="35"/>
        <v>1792</v>
      </c>
      <c r="B1809" s="170">
        <v>4815620.6810465306</v>
      </c>
    </row>
    <row r="1810" spans="1:2" x14ac:dyDescent="0.35">
      <c r="A1810" s="70">
        <f t="shared" si="35"/>
        <v>1793</v>
      </c>
      <c r="B1810" s="170">
        <v>4815620.6810465306</v>
      </c>
    </row>
    <row r="1811" spans="1:2" x14ac:dyDescent="0.35">
      <c r="A1811" s="70">
        <f t="shared" si="35"/>
        <v>1794</v>
      </c>
      <c r="B1811" s="170">
        <v>4815620.6810465306</v>
      </c>
    </row>
    <row r="1812" spans="1:2" x14ac:dyDescent="0.35">
      <c r="A1812" s="70">
        <f t="shared" ref="A1812:A1875" si="36">A1811+1</f>
        <v>1795</v>
      </c>
      <c r="B1812" s="170">
        <v>4815620.6810465306</v>
      </c>
    </row>
    <row r="1813" spans="1:2" x14ac:dyDescent="0.35">
      <c r="A1813" s="70">
        <f t="shared" si="36"/>
        <v>1796</v>
      </c>
      <c r="B1813" s="170">
        <v>4815620.6810465306</v>
      </c>
    </row>
    <row r="1814" spans="1:2" x14ac:dyDescent="0.35">
      <c r="A1814" s="70">
        <f t="shared" si="36"/>
        <v>1797</v>
      </c>
      <c r="B1814" s="170">
        <v>4815620.6810465306</v>
      </c>
    </row>
    <row r="1815" spans="1:2" x14ac:dyDescent="0.35">
      <c r="A1815" s="70">
        <f t="shared" si="36"/>
        <v>1798</v>
      </c>
      <c r="B1815" s="170">
        <v>4815620.6810465306</v>
      </c>
    </row>
    <row r="1816" spans="1:2" x14ac:dyDescent="0.35">
      <c r="A1816" s="70">
        <f t="shared" si="36"/>
        <v>1799</v>
      </c>
      <c r="B1816" s="170">
        <v>4815620.6810465306</v>
      </c>
    </row>
    <row r="1817" spans="1:2" x14ac:dyDescent="0.35">
      <c r="A1817" s="70">
        <f t="shared" si="36"/>
        <v>1800</v>
      </c>
      <c r="B1817" s="170">
        <v>4815620.6810465306</v>
      </c>
    </row>
    <row r="1818" spans="1:2" x14ac:dyDescent="0.35">
      <c r="A1818" s="70">
        <f t="shared" si="36"/>
        <v>1801</v>
      </c>
      <c r="B1818" s="170">
        <v>4815620.6810465306</v>
      </c>
    </row>
    <row r="1819" spans="1:2" x14ac:dyDescent="0.35">
      <c r="A1819" s="70">
        <f t="shared" si="36"/>
        <v>1802</v>
      </c>
      <c r="B1819" s="170">
        <v>4815620.6810465306</v>
      </c>
    </row>
    <row r="1820" spans="1:2" x14ac:dyDescent="0.35">
      <c r="A1820" s="70">
        <f t="shared" si="36"/>
        <v>1803</v>
      </c>
      <c r="B1820" s="170">
        <v>4815620.6810465306</v>
      </c>
    </row>
    <row r="1821" spans="1:2" x14ac:dyDescent="0.35">
      <c r="A1821" s="70">
        <f t="shared" si="36"/>
        <v>1804</v>
      </c>
      <c r="B1821" s="170">
        <v>4815620.6810465306</v>
      </c>
    </row>
    <row r="1822" spans="1:2" x14ac:dyDescent="0.35">
      <c r="A1822" s="70">
        <f t="shared" si="36"/>
        <v>1805</v>
      </c>
      <c r="B1822" s="170">
        <v>4815620.6810465306</v>
      </c>
    </row>
    <row r="1823" spans="1:2" x14ac:dyDescent="0.35">
      <c r="A1823" s="70">
        <f t="shared" si="36"/>
        <v>1806</v>
      </c>
      <c r="B1823" s="170">
        <v>4815620.6810465306</v>
      </c>
    </row>
    <row r="1824" spans="1:2" x14ac:dyDescent="0.35">
      <c r="A1824" s="70">
        <f t="shared" si="36"/>
        <v>1807</v>
      </c>
      <c r="B1824" s="170">
        <v>4815620.6810465306</v>
      </c>
    </row>
    <row r="1825" spans="1:2" x14ac:dyDescent="0.35">
      <c r="A1825" s="70">
        <f t="shared" si="36"/>
        <v>1808</v>
      </c>
      <c r="B1825" s="170">
        <v>4815620.6810465306</v>
      </c>
    </row>
    <row r="1826" spans="1:2" x14ac:dyDescent="0.35">
      <c r="A1826" s="70">
        <f t="shared" si="36"/>
        <v>1809</v>
      </c>
      <c r="B1826" s="170">
        <v>4815620.6810465306</v>
      </c>
    </row>
    <row r="1827" spans="1:2" x14ac:dyDescent="0.35">
      <c r="A1827" s="70">
        <f t="shared" si="36"/>
        <v>1810</v>
      </c>
      <c r="B1827" s="170">
        <v>4815620.6810465306</v>
      </c>
    </row>
    <row r="1828" spans="1:2" x14ac:dyDescent="0.35">
      <c r="A1828" s="70">
        <f t="shared" si="36"/>
        <v>1811</v>
      </c>
      <c r="B1828" s="170">
        <v>4815620.6810465306</v>
      </c>
    </row>
    <row r="1829" spans="1:2" x14ac:dyDescent="0.35">
      <c r="A1829" s="70">
        <f t="shared" si="36"/>
        <v>1812</v>
      </c>
      <c r="B1829" s="170">
        <v>4815620.6810465306</v>
      </c>
    </row>
    <row r="1830" spans="1:2" x14ac:dyDescent="0.35">
      <c r="A1830" s="70">
        <f t="shared" si="36"/>
        <v>1813</v>
      </c>
      <c r="B1830" s="170">
        <v>4815620.6810465306</v>
      </c>
    </row>
    <row r="1831" spans="1:2" x14ac:dyDescent="0.35">
      <c r="A1831" s="70">
        <f t="shared" si="36"/>
        <v>1814</v>
      </c>
      <c r="B1831" s="170">
        <v>4815620.6810465306</v>
      </c>
    </row>
    <row r="1832" spans="1:2" x14ac:dyDescent="0.35">
      <c r="A1832" s="70">
        <f t="shared" si="36"/>
        <v>1815</v>
      </c>
      <c r="B1832" s="170">
        <v>4815620.6810465306</v>
      </c>
    </row>
    <row r="1833" spans="1:2" x14ac:dyDescent="0.35">
      <c r="A1833" s="70">
        <f t="shared" si="36"/>
        <v>1816</v>
      </c>
      <c r="B1833" s="170">
        <v>4815620.6810465306</v>
      </c>
    </row>
    <row r="1834" spans="1:2" x14ac:dyDescent="0.35">
      <c r="A1834" s="70">
        <f t="shared" si="36"/>
        <v>1817</v>
      </c>
      <c r="B1834" s="170">
        <v>4815620.6810465306</v>
      </c>
    </row>
    <row r="1835" spans="1:2" x14ac:dyDescent="0.35">
      <c r="A1835" s="70">
        <f t="shared" si="36"/>
        <v>1818</v>
      </c>
      <c r="B1835" s="170">
        <v>4815620.6810465306</v>
      </c>
    </row>
    <row r="1836" spans="1:2" x14ac:dyDescent="0.35">
      <c r="A1836" s="70">
        <f t="shared" si="36"/>
        <v>1819</v>
      </c>
      <c r="B1836" s="170">
        <v>4815620.6810465306</v>
      </c>
    </row>
    <row r="1837" spans="1:2" x14ac:dyDescent="0.35">
      <c r="A1837" s="70">
        <f t="shared" si="36"/>
        <v>1820</v>
      </c>
      <c r="B1837" s="170">
        <v>4815620.6810465306</v>
      </c>
    </row>
    <row r="1838" spans="1:2" x14ac:dyDescent="0.35">
      <c r="A1838" s="70">
        <f t="shared" si="36"/>
        <v>1821</v>
      </c>
      <c r="B1838" s="170">
        <v>4815620.6810465306</v>
      </c>
    </row>
    <row r="1839" spans="1:2" x14ac:dyDescent="0.35">
      <c r="A1839" s="70">
        <f t="shared" si="36"/>
        <v>1822</v>
      </c>
      <c r="B1839" s="170">
        <v>4815620.6810465306</v>
      </c>
    </row>
    <row r="1840" spans="1:2" x14ac:dyDescent="0.35">
      <c r="A1840" s="70">
        <f t="shared" si="36"/>
        <v>1823</v>
      </c>
      <c r="B1840" s="170">
        <v>4815620.6810465306</v>
      </c>
    </row>
    <row r="1841" spans="1:2" x14ac:dyDescent="0.35">
      <c r="A1841" s="70">
        <f t="shared" si="36"/>
        <v>1824</v>
      </c>
      <c r="B1841" s="170">
        <v>4815620.6810465306</v>
      </c>
    </row>
    <row r="1842" spans="1:2" x14ac:dyDescent="0.35">
      <c r="A1842" s="70">
        <f t="shared" si="36"/>
        <v>1825</v>
      </c>
      <c r="B1842" s="170">
        <v>4815620.6810465306</v>
      </c>
    </row>
    <row r="1843" spans="1:2" x14ac:dyDescent="0.35">
      <c r="A1843" s="70">
        <f t="shared" si="36"/>
        <v>1826</v>
      </c>
      <c r="B1843" s="170">
        <v>4815620.6810465306</v>
      </c>
    </row>
    <row r="1844" spans="1:2" x14ac:dyDescent="0.35">
      <c r="A1844" s="70">
        <f t="shared" si="36"/>
        <v>1827</v>
      </c>
      <c r="B1844" s="170">
        <v>4815620.6810465306</v>
      </c>
    </row>
    <row r="1845" spans="1:2" x14ac:dyDescent="0.35">
      <c r="A1845" s="70">
        <f t="shared" si="36"/>
        <v>1828</v>
      </c>
      <c r="B1845" s="170">
        <v>4815620.6810465306</v>
      </c>
    </row>
    <row r="1846" spans="1:2" x14ac:dyDescent="0.35">
      <c r="A1846" s="70">
        <f t="shared" si="36"/>
        <v>1829</v>
      </c>
      <c r="B1846" s="170">
        <v>4815620.6810465306</v>
      </c>
    </row>
    <row r="1847" spans="1:2" x14ac:dyDescent="0.35">
      <c r="A1847" s="70">
        <f t="shared" si="36"/>
        <v>1830</v>
      </c>
      <c r="B1847" s="170">
        <v>4815620.6810465306</v>
      </c>
    </row>
    <row r="1848" spans="1:2" x14ac:dyDescent="0.35">
      <c r="A1848" s="70">
        <f t="shared" si="36"/>
        <v>1831</v>
      </c>
      <c r="B1848" s="170">
        <v>4815620.6810465306</v>
      </c>
    </row>
    <row r="1849" spans="1:2" x14ac:dyDescent="0.35">
      <c r="A1849" s="70">
        <f t="shared" si="36"/>
        <v>1832</v>
      </c>
      <c r="B1849" s="170">
        <v>4815620.6810465306</v>
      </c>
    </row>
    <row r="1850" spans="1:2" x14ac:dyDescent="0.35">
      <c r="A1850" s="70">
        <f t="shared" si="36"/>
        <v>1833</v>
      </c>
      <c r="B1850" s="170">
        <v>4815620.6810465306</v>
      </c>
    </row>
    <row r="1851" spans="1:2" x14ac:dyDescent="0.35">
      <c r="A1851" s="70">
        <f t="shared" si="36"/>
        <v>1834</v>
      </c>
      <c r="B1851" s="170">
        <v>4815620.6810465306</v>
      </c>
    </row>
    <row r="1852" spans="1:2" x14ac:dyDescent="0.35">
      <c r="A1852" s="70">
        <f t="shared" si="36"/>
        <v>1835</v>
      </c>
      <c r="B1852" s="170">
        <v>4815620.6810465306</v>
      </c>
    </row>
    <row r="1853" spans="1:2" x14ac:dyDescent="0.35">
      <c r="A1853" s="70">
        <f t="shared" si="36"/>
        <v>1836</v>
      </c>
      <c r="B1853" s="170">
        <v>4815620.6810465306</v>
      </c>
    </row>
    <row r="1854" spans="1:2" x14ac:dyDescent="0.35">
      <c r="A1854" s="70">
        <f t="shared" si="36"/>
        <v>1837</v>
      </c>
      <c r="B1854" s="170">
        <v>4815620.6810465306</v>
      </c>
    </row>
    <row r="1855" spans="1:2" x14ac:dyDescent="0.35">
      <c r="A1855" s="70">
        <f t="shared" si="36"/>
        <v>1838</v>
      </c>
      <c r="B1855" s="170">
        <v>4815620.6810465306</v>
      </c>
    </row>
    <row r="1856" spans="1:2" x14ac:dyDescent="0.35">
      <c r="A1856" s="70">
        <f t="shared" si="36"/>
        <v>1839</v>
      </c>
      <c r="B1856" s="170">
        <v>4815620.6810465306</v>
      </c>
    </row>
    <row r="1857" spans="1:2" x14ac:dyDescent="0.35">
      <c r="A1857" s="70">
        <f t="shared" si="36"/>
        <v>1840</v>
      </c>
      <c r="B1857" s="170">
        <v>4815620.6810465306</v>
      </c>
    </row>
    <row r="1858" spans="1:2" x14ac:dyDescent="0.35">
      <c r="A1858" s="70">
        <f t="shared" si="36"/>
        <v>1841</v>
      </c>
      <c r="B1858" s="170">
        <v>4815620.6810465306</v>
      </c>
    </row>
    <row r="1859" spans="1:2" x14ac:dyDescent="0.35">
      <c r="A1859" s="70">
        <f t="shared" si="36"/>
        <v>1842</v>
      </c>
      <c r="B1859" s="170">
        <v>4815620.6810465306</v>
      </c>
    </row>
    <row r="1860" spans="1:2" x14ac:dyDescent="0.35">
      <c r="A1860" s="70">
        <f t="shared" si="36"/>
        <v>1843</v>
      </c>
      <c r="B1860" s="170">
        <v>4815620.6810465306</v>
      </c>
    </row>
    <row r="1861" spans="1:2" x14ac:dyDescent="0.35">
      <c r="A1861" s="70">
        <f t="shared" si="36"/>
        <v>1844</v>
      </c>
      <c r="B1861" s="170">
        <v>4815620.6810465306</v>
      </c>
    </row>
    <row r="1862" spans="1:2" x14ac:dyDescent="0.35">
      <c r="A1862" s="70">
        <f t="shared" si="36"/>
        <v>1845</v>
      </c>
      <c r="B1862" s="170">
        <v>4815620.6810465306</v>
      </c>
    </row>
    <row r="1863" spans="1:2" x14ac:dyDescent="0.35">
      <c r="A1863" s="70">
        <f t="shared" si="36"/>
        <v>1846</v>
      </c>
      <c r="B1863" s="170">
        <v>4815620.6810465306</v>
      </c>
    </row>
    <row r="1864" spans="1:2" x14ac:dyDescent="0.35">
      <c r="A1864" s="70">
        <f t="shared" si="36"/>
        <v>1847</v>
      </c>
      <c r="B1864" s="170">
        <v>4815620.6810465306</v>
      </c>
    </row>
    <row r="1865" spans="1:2" x14ac:dyDescent="0.35">
      <c r="A1865" s="70">
        <f t="shared" si="36"/>
        <v>1848</v>
      </c>
      <c r="B1865" s="170">
        <v>4815620.6810465306</v>
      </c>
    </row>
    <row r="1866" spans="1:2" x14ac:dyDescent="0.35">
      <c r="A1866" s="70">
        <f t="shared" si="36"/>
        <v>1849</v>
      </c>
      <c r="B1866" s="170">
        <v>4815620.6810465306</v>
      </c>
    </row>
    <row r="1867" spans="1:2" x14ac:dyDescent="0.35">
      <c r="A1867" s="70">
        <f t="shared" si="36"/>
        <v>1850</v>
      </c>
      <c r="B1867" s="170">
        <v>4815620.6810465306</v>
      </c>
    </row>
    <row r="1868" spans="1:2" x14ac:dyDescent="0.35">
      <c r="A1868" s="70">
        <f t="shared" si="36"/>
        <v>1851</v>
      </c>
      <c r="B1868" s="170">
        <v>4815620.6810465306</v>
      </c>
    </row>
    <row r="1869" spans="1:2" x14ac:dyDescent="0.35">
      <c r="A1869" s="70">
        <f t="shared" si="36"/>
        <v>1852</v>
      </c>
      <c r="B1869" s="170">
        <v>4815620.6810465306</v>
      </c>
    </row>
    <row r="1870" spans="1:2" x14ac:dyDescent="0.35">
      <c r="A1870" s="70">
        <f t="shared" si="36"/>
        <v>1853</v>
      </c>
      <c r="B1870" s="170">
        <v>4815620.6810465306</v>
      </c>
    </row>
    <row r="1871" spans="1:2" x14ac:dyDescent="0.35">
      <c r="A1871" s="70">
        <f t="shared" si="36"/>
        <v>1854</v>
      </c>
      <c r="B1871" s="170">
        <v>4815620.6810465306</v>
      </c>
    </row>
    <row r="1872" spans="1:2" x14ac:dyDescent="0.35">
      <c r="A1872" s="70">
        <f t="shared" si="36"/>
        <v>1855</v>
      </c>
      <c r="B1872" s="170">
        <v>4815620.6810465306</v>
      </c>
    </row>
    <row r="1873" spans="1:2" x14ac:dyDescent="0.35">
      <c r="A1873" s="70">
        <f t="shared" si="36"/>
        <v>1856</v>
      </c>
      <c r="B1873" s="170">
        <v>4815620.6810465306</v>
      </c>
    </row>
    <row r="1874" spans="1:2" x14ac:dyDescent="0.35">
      <c r="A1874" s="70">
        <f t="shared" si="36"/>
        <v>1857</v>
      </c>
      <c r="B1874" s="170">
        <v>4815620.6810465306</v>
      </c>
    </row>
    <row r="1875" spans="1:2" x14ac:dyDescent="0.35">
      <c r="A1875" s="70">
        <f t="shared" si="36"/>
        <v>1858</v>
      </c>
      <c r="B1875" s="170">
        <v>4815620.6810465306</v>
      </c>
    </row>
    <row r="1876" spans="1:2" x14ac:dyDescent="0.35">
      <c r="A1876" s="70">
        <f t="shared" ref="A1876:A1939" si="37">A1875+1</f>
        <v>1859</v>
      </c>
      <c r="B1876" s="170">
        <v>4815620.6810465306</v>
      </c>
    </row>
    <row r="1877" spans="1:2" x14ac:dyDescent="0.35">
      <c r="A1877" s="70">
        <f t="shared" si="37"/>
        <v>1860</v>
      </c>
      <c r="B1877" s="170">
        <v>4815620.6810465306</v>
      </c>
    </row>
    <row r="1878" spans="1:2" x14ac:dyDescent="0.35">
      <c r="A1878" s="70">
        <f t="shared" si="37"/>
        <v>1861</v>
      </c>
      <c r="B1878" s="170">
        <v>4815620.6810465306</v>
      </c>
    </row>
    <row r="1879" spans="1:2" x14ac:dyDescent="0.35">
      <c r="A1879" s="70">
        <f t="shared" si="37"/>
        <v>1862</v>
      </c>
      <c r="B1879" s="170">
        <v>4815620.6810465306</v>
      </c>
    </row>
    <row r="1880" spans="1:2" x14ac:dyDescent="0.35">
      <c r="A1880" s="70">
        <f t="shared" si="37"/>
        <v>1863</v>
      </c>
      <c r="B1880" s="170">
        <v>4815620.6810465306</v>
      </c>
    </row>
    <row r="1881" spans="1:2" x14ac:dyDescent="0.35">
      <c r="A1881" s="70">
        <f t="shared" si="37"/>
        <v>1864</v>
      </c>
      <c r="B1881" s="170">
        <v>4815620.6810465306</v>
      </c>
    </row>
    <row r="1882" spans="1:2" x14ac:dyDescent="0.35">
      <c r="A1882" s="70">
        <f t="shared" si="37"/>
        <v>1865</v>
      </c>
      <c r="B1882" s="170">
        <v>4815620.6810465306</v>
      </c>
    </row>
    <row r="1883" spans="1:2" x14ac:dyDescent="0.35">
      <c r="A1883" s="70">
        <f t="shared" si="37"/>
        <v>1866</v>
      </c>
      <c r="B1883" s="170">
        <v>4815620.6810465306</v>
      </c>
    </row>
    <row r="1884" spans="1:2" x14ac:dyDescent="0.35">
      <c r="A1884" s="70">
        <f t="shared" si="37"/>
        <v>1867</v>
      </c>
      <c r="B1884" s="170">
        <v>4815620.6810465306</v>
      </c>
    </row>
    <row r="1885" spans="1:2" x14ac:dyDescent="0.35">
      <c r="A1885" s="70">
        <f t="shared" si="37"/>
        <v>1868</v>
      </c>
      <c r="B1885" s="170">
        <v>4815620.6810465306</v>
      </c>
    </row>
    <row r="1886" spans="1:2" x14ac:dyDescent="0.35">
      <c r="A1886" s="70">
        <f t="shared" si="37"/>
        <v>1869</v>
      </c>
      <c r="B1886" s="170">
        <v>4815620.6810465306</v>
      </c>
    </row>
    <row r="1887" spans="1:2" x14ac:dyDescent="0.35">
      <c r="A1887" s="70">
        <f t="shared" si="37"/>
        <v>1870</v>
      </c>
      <c r="B1887" s="170">
        <v>4815620.6810465306</v>
      </c>
    </row>
    <row r="1888" spans="1:2" x14ac:dyDescent="0.35">
      <c r="A1888" s="70">
        <f t="shared" si="37"/>
        <v>1871</v>
      </c>
      <c r="B1888" s="170">
        <v>4815620.6810465306</v>
      </c>
    </row>
    <row r="1889" spans="1:2" x14ac:dyDescent="0.35">
      <c r="A1889" s="70">
        <f t="shared" si="37"/>
        <v>1872</v>
      </c>
      <c r="B1889" s="170">
        <v>4815620.6810465306</v>
      </c>
    </row>
    <row r="1890" spans="1:2" x14ac:dyDescent="0.35">
      <c r="A1890" s="70">
        <f t="shared" si="37"/>
        <v>1873</v>
      </c>
      <c r="B1890" s="170">
        <v>4815620.6810465306</v>
      </c>
    </row>
    <row r="1891" spans="1:2" x14ac:dyDescent="0.35">
      <c r="A1891" s="70">
        <f t="shared" si="37"/>
        <v>1874</v>
      </c>
      <c r="B1891" s="170">
        <v>4815620.6810465306</v>
      </c>
    </row>
    <row r="1892" spans="1:2" x14ac:dyDescent="0.35">
      <c r="A1892" s="70">
        <f t="shared" si="37"/>
        <v>1875</v>
      </c>
      <c r="B1892" s="170">
        <v>4815620.6810465306</v>
      </c>
    </row>
    <row r="1893" spans="1:2" x14ac:dyDescent="0.35">
      <c r="A1893" s="70">
        <f t="shared" si="37"/>
        <v>1876</v>
      </c>
      <c r="B1893" s="170">
        <v>4815620.6810465306</v>
      </c>
    </row>
    <row r="1894" spans="1:2" x14ac:dyDescent="0.35">
      <c r="A1894" s="70">
        <f t="shared" si="37"/>
        <v>1877</v>
      </c>
      <c r="B1894" s="170">
        <v>4815620.6810465306</v>
      </c>
    </row>
    <row r="1895" spans="1:2" x14ac:dyDescent="0.35">
      <c r="A1895" s="70">
        <f t="shared" si="37"/>
        <v>1878</v>
      </c>
      <c r="B1895" s="170">
        <v>4815620.6810465306</v>
      </c>
    </row>
    <row r="1896" spans="1:2" x14ac:dyDescent="0.35">
      <c r="A1896" s="70">
        <f t="shared" si="37"/>
        <v>1879</v>
      </c>
      <c r="B1896" s="170">
        <v>4815620.6810465306</v>
      </c>
    </row>
    <row r="1897" spans="1:2" x14ac:dyDescent="0.35">
      <c r="A1897" s="70">
        <f t="shared" si="37"/>
        <v>1880</v>
      </c>
      <c r="B1897" s="170">
        <v>4815620.6810465306</v>
      </c>
    </row>
    <row r="1898" spans="1:2" x14ac:dyDescent="0.35">
      <c r="A1898" s="70">
        <f t="shared" si="37"/>
        <v>1881</v>
      </c>
      <c r="B1898" s="170">
        <v>4815620.6810465306</v>
      </c>
    </row>
    <row r="1899" spans="1:2" x14ac:dyDescent="0.35">
      <c r="A1899" s="70">
        <f t="shared" si="37"/>
        <v>1882</v>
      </c>
      <c r="B1899" s="170">
        <v>4815620.6810465306</v>
      </c>
    </row>
    <row r="1900" spans="1:2" x14ac:dyDescent="0.35">
      <c r="A1900" s="70">
        <f t="shared" si="37"/>
        <v>1883</v>
      </c>
      <c r="B1900" s="170">
        <v>4815620.6810465306</v>
      </c>
    </row>
    <row r="1901" spans="1:2" x14ac:dyDescent="0.35">
      <c r="A1901" s="70">
        <f t="shared" si="37"/>
        <v>1884</v>
      </c>
      <c r="B1901" s="170">
        <v>4815620.6810465306</v>
      </c>
    </row>
    <row r="1902" spans="1:2" x14ac:dyDescent="0.35">
      <c r="A1902" s="70">
        <f t="shared" si="37"/>
        <v>1885</v>
      </c>
      <c r="B1902" s="170">
        <v>4815620.6810465306</v>
      </c>
    </row>
    <row r="1903" spans="1:2" x14ac:dyDescent="0.35">
      <c r="A1903" s="70">
        <f t="shared" si="37"/>
        <v>1886</v>
      </c>
      <c r="B1903" s="170">
        <v>4815620.6810465306</v>
      </c>
    </row>
    <row r="1904" spans="1:2" x14ac:dyDescent="0.35">
      <c r="A1904" s="70">
        <f t="shared" si="37"/>
        <v>1887</v>
      </c>
      <c r="B1904" s="170">
        <v>4815620.6810465306</v>
      </c>
    </row>
    <row r="1905" spans="1:2" x14ac:dyDescent="0.35">
      <c r="A1905" s="70">
        <f t="shared" si="37"/>
        <v>1888</v>
      </c>
      <c r="B1905" s="170">
        <v>4815620.6810465306</v>
      </c>
    </row>
    <row r="1906" spans="1:2" x14ac:dyDescent="0.35">
      <c r="A1906" s="70">
        <f t="shared" si="37"/>
        <v>1889</v>
      </c>
      <c r="B1906" s="170">
        <v>4815620.6810465306</v>
      </c>
    </row>
    <row r="1907" spans="1:2" x14ac:dyDescent="0.35">
      <c r="A1907" s="70">
        <f t="shared" si="37"/>
        <v>1890</v>
      </c>
      <c r="B1907" s="170">
        <v>4815620.6810465306</v>
      </c>
    </row>
    <row r="1908" spans="1:2" x14ac:dyDescent="0.35">
      <c r="A1908" s="70">
        <f t="shared" si="37"/>
        <v>1891</v>
      </c>
      <c r="B1908" s="170">
        <v>4815620.6810465306</v>
      </c>
    </row>
    <row r="1909" spans="1:2" x14ac:dyDescent="0.35">
      <c r="A1909" s="70">
        <f t="shared" si="37"/>
        <v>1892</v>
      </c>
      <c r="B1909" s="170">
        <v>4815620.6810465306</v>
      </c>
    </row>
    <row r="1910" spans="1:2" x14ac:dyDescent="0.35">
      <c r="A1910" s="70">
        <f t="shared" si="37"/>
        <v>1893</v>
      </c>
      <c r="B1910" s="170">
        <v>4815620.6810465306</v>
      </c>
    </row>
    <row r="1911" spans="1:2" x14ac:dyDescent="0.35">
      <c r="A1911" s="70">
        <f t="shared" si="37"/>
        <v>1894</v>
      </c>
      <c r="B1911" s="170">
        <v>4815620.6810465306</v>
      </c>
    </row>
    <row r="1912" spans="1:2" x14ac:dyDescent="0.35">
      <c r="A1912" s="70">
        <f t="shared" si="37"/>
        <v>1895</v>
      </c>
      <c r="B1912" s="170">
        <v>4815620.6810465306</v>
      </c>
    </row>
    <row r="1913" spans="1:2" x14ac:dyDescent="0.35">
      <c r="A1913" s="70">
        <f t="shared" si="37"/>
        <v>1896</v>
      </c>
      <c r="B1913" s="170">
        <v>4815620.6810465306</v>
      </c>
    </row>
    <row r="1914" spans="1:2" x14ac:dyDescent="0.35">
      <c r="A1914" s="70">
        <f t="shared" si="37"/>
        <v>1897</v>
      </c>
      <c r="B1914" s="170">
        <v>4815620.6810465306</v>
      </c>
    </row>
    <row r="1915" spans="1:2" x14ac:dyDescent="0.35">
      <c r="A1915" s="70">
        <f t="shared" si="37"/>
        <v>1898</v>
      </c>
      <c r="B1915" s="170">
        <v>4815620.6810465306</v>
      </c>
    </row>
    <row r="1916" spans="1:2" x14ac:dyDescent="0.35">
      <c r="A1916" s="70">
        <f t="shared" si="37"/>
        <v>1899</v>
      </c>
      <c r="B1916" s="170">
        <v>4815620.6810465306</v>
      </c>
    </row>
    <row r="1917" spans="1:2" x14ac:dyDescent="0.35">
      <c r="A1917" s="70">
        <f t="shared" si="37"/>
        <v>1900</v>
      </c>
      <c r="B1917" s="170">
        <v>4815620.6810465306</v>
      </c>
    </row>
    <row r="1918" spans="1:2" x14ac:dyDescent="0.35">
      <c r="A1918" s="70">
        <f t="shared" si="37"/>
        <v>1901</v>
      </c>
      <c r="B1918" s="170">
        <v>4815620.6810465306</v>
      </c>
    </row>
    <row r="1919" spans="1:2" x14ac:dyDescent="0.35">
      <c r="A1919" s="70">
        <f t="shared" si="37"/>
        <v>1902</v>
      </c>
      <c r="B1919" s="170">
        <v>4815620.6810465306</v>
      </c>
    </row>
    <row r="1920" spans="1:2" x14ac:dyDescent="0.35">
      <c r="A1920" s="70">
        <f t="shared" si="37"/>
        <v>1903</v>
      </c>
      <c r="B1920" s="170">
        <v>4815620.6810465306</v>
      </c>
    </row>
    <row r="1921" spans="1:2" x14ac:dyDescent="0.35">
      <c r="A1921" s="70">
        <f t="shared" si="37"/>
        <v>1904</v>
      </c>
      <c r="B1921" s="170">
        <v>4815620.6810465306</v>
      </c>
    </row>
    <row r="1922" spans="1:2" x14ac:dyDescent="0.35">
      <c r="A1922" s="70">
        <f t="shared" si="37"/>
        <v>1905</v>
      </c>
      <c r="B1922" s="170">
        <v>4815620.6810465306</v>
      </c>
    </row>
    <row r="1923" spans="1:2" x14ac:dyDescent="0.35">
      <c r="A1923" s="70">
        <f t="shared" si="37"/>
        <v>1906</v>
      </c>
      <c r="B1923" s="170">
        <v>4815620.6810465306</v>
      </c>
    </row>
    <row r="1924" spans="1:2" x14ac:dyDescent="0.35">
      <c r="A1924" s="70">
        <f t="shared" si="37"/>
        <v>1907</v>
      </c>
      <c r="B1924" s="170">
        <v>4815620.6810465306</v>
      </c>
    </row>
    <row r="1925" spans="1:2" x14ac:dyDescent="0.35">
      <c r="A1925" s="70">
        <f t="shared" si="37"/>
        <v>1908</v>
      </c>
      <c r="B1925" s="170">
        <v>4815620.6810465306</v>
      </c>
    </row>
    <row r="1926" spans="1:2" x14ac:dyDescent="0.35">
      <c r="A1926" s="70">
        <f t="shared" si="37"/>
        <v>1909</v>
      </c>
      <c r="B1926" s="170">
        <v>4815620.6810465306</v>
      </c>
    </row>
    <row r="1927" spans="1:2" x14ac:dyDescent="0.35">
      <c r="A1927" s="70">
        <f t="shared" si="37"/>
        <v>1910</v>
      </c>
      <c r="B1927" s="170">
        <v>4815620.6810465306</v>
      </c>
    </row>
    <row r="1928" spans="1:2" x14ac:dyDescent="0.35">
      <c r="A1928" s="70">
        <f t="shared" si="37"/>
        <v>1911</v>
      </c>
      <c r="B1928" s="170">
        <v>4815620.6810465306</v>
      </c>
    </row>
    <row r="1929" spans="1:2" x14ac:dyDescent="0.35">
      <c r="A1929" s="70">
        <f t="shared" si="37"/>
        <v>1912</v>
      </c>
      <c r="B1929" s="170">
        <v>4815620.6810465306</v>
      </c>
    </row>
    <row r="1930" spans="1:2" x14ac:dyDescent="0.35">
      <c r="A1930" s="70">
        <f t="shared" si="37"/>
        <v>1913</v>
      </c>
      <c r="B1930" s="170">
        <v>4815620.6810465306</v>
      </c>
    </row>
    <row r="1931" spans="1:2" x14ac:dyDescent="0.35">
      <c r="A1931" s="70">
        <f t="shared" si="37"/>
        <v>1914</v>
      </c>
      <c r="B1931" s="170">
        <v>4815620.6810465306</v>
      </c>
    </row>
    <row r="1932" spans="1:2" x14ac:dyDescent="0.35">
      <c r="A1932" s="70">
        <f t="shared" si="37"/>
        <v>1915</v>
      </c>
      <c r="B1932" s="170">
        <v>4815620.6810465306</v>
      </c>
    </row>
    <row r="1933" spans="1:2" x14ac:dyDescent="0.35">
      <c r="A1933" s="70">
        <f t="shared" si="37"/>
        <v>1916</v>
      </c>
      <c r="B1933" s="170">
        <v>4815620.6810465306</v>
      </c>
    </row>
    <row r="1934" spans="1:2" x14ac:dyDescent="0.35">
      <c r="A1934" s="70">
        <f t="shared" si="37"/>
        <v>1917</v>
      </c>
      <c r="B1934" s="170">
        <v>4815620.6810465306</v>
      </c>
    </row>
    <row r="1935" spans="1:2" x14ac:dyDescent="0.35">
      <c r="A1935" s="70">
        <f t="shared" si="37"/>
        <v>1918</v>
      </c>
      <c r="B1935" s="170">
        <v>4815620.6810465306</v>
      </c>
    </row>
    <row r="1936" spans="1:2" x14ac:dyDescent="0.35">
      <c r="A1936" s="70">
        <f t="shared" si="37"/>
        <v>1919</v>
      </c>
      <c r="B1936" s="170">
        <v>4815620.6810465306</v>
      </c>
    </row>
    <row r="1937" spans="1:2" x14ac:dyDescent="0.35">
      <c r="A1937" s="70">
        <f t="shared" si="37"/>
        <v>1920</v>
      </c>
      <c r="B1937" s="170">
        <v>4815620.6810465306</v>
      </c>
    </row>
    <row r="1938" spans="1:2" x14ac:dyDescent="0.35">
      <c r="A1938" s="70">
        <f t="shared" si="37"/>
        <v>1921</v>
      </c>
      <c r="B1938" s="170">
        <v>4815620.6810465306</v>
      </c>
    </row>
    <row r="1939" spans="1:2" x14ac:dyDescent="0.35">
      <c r="A1939" s="70">
        <f t="shared" si="37"/>
        <v>1922</v>
      </c>
      <c r="B1939" s="170">
        <v>4815620.6810465306</v>
      </c>
    </row>
    <row r="1940" spans="1:2" x14ac:dyDescent="0.35">
      <c r="A1940" s="70">
        <f t="shared" ref="A1940:A2003" si="38">A1939+1</f>
        <v>1923</v>
      </c>
      <c r="B1940" s="170">
        <v>4815620.6810465306</v>
      </c>
    </row>
    <row r="1941" spans="1:2" x14ac:dyDescent="0.35">
      <c r="A1941" s="70">
        <f t="shared" si="38"/>
        <v>1924</v>
      </c>
      <c r="B1941" s="170">
        <v>4815620.6810465306</v>
      </c>
    </row>
    <row r="1942" spans="1:2" x14ac:dyDescent="0.35">
      <c r="A1942" s="70">
        <f t="shared" si="38"/>
        <v>1925</v>
      </c>
      <c r="B1942" s="170">
        <v>4815620.6810465306</v>
      </c>
    </row>
    <row r="1943" spans="1:2" x14ac:dyDescent="0.35">
      <c r="A1943" s="70">
        <f t="shared" si="38"/>
        <v>1926</v>
      </c>
      <c r="B1943" s="170">
        <v>4815620.6810465306</v>
      </c>
    </row>
    <row r="1944" spans="1:2" x14ac:dyDescent="0.35">
      <c r="A1944" s="70">
        <f t="shared" si="38"/>
        <v>1927</v>
      </c>
      <c r="B1944" s="170">
        <v>4815620.6810465306</v>
      </c>
    </row>
    <row r="1945" spans="1:2" x14ac:dyDescent="0.35">
      <c r="A1945" s="70">
        <f t="shared" si="38"/>
        <v>1928</v>
      </c>
      <c r="B1945" s="170">
        <v>4815620.6810465306</v>
      </c>
    </row>
    <row r="1946" spans="1:2" x14ac:dyDescent="0.35">
      <c r="A1946" s="70">
        <f t="shared" si="38"/>
        <v>1929</v>
      </c>
      <c r="B1946" s="170">
        <v>4815620.6810465306</v>
      </c>
    </row>
    <row r="1947" spans="1:2" x14ac:dyDescent="0.35">
      <c r="A1947" s="70">
        <f t="shared" si="38"/>
        <v>1930</v>
      </c>
      <c r="B1947" s="170">
        <v>4815620.6810465306</v>
      </c>
    </row>
    <row r="1948" spans="1:2" x14ac:dyDescent="0.35">
      <c r="A1948" s="70">
        <f t="shared" si="38"/>
        <v>1931</v>
      </c>
      <c r="B1948" s="170">
        <v>4815620.6810465306</v>
      </c>
    </row>
    <row r="1949" spans="1:2" x14ac:dyDescent="0.35">
      <c r="A1949" s="70">
        <f t="shared" si="38"/>
        <v>1932</v>
      </c>
      <c r="B1949" s="170">
        <v>4815620.6810465306</v>
      </c>
    </row>
    <row r="1950" spans="1:2" x14ac:dyDescent="0.35">
      <c r="A1950" s="70">
        <f t="shared" si="38"/>
        <v>1933</v>
      </c>
      <c r="B1950" s="170">
        <v>4815620.6810465306</v>
      </c>
    </row>
    <row r="1951" spans="1:2" x14ac:dyDescent="0.35">
      <c r="A1951" s="70">
        <f t="shared" si="38"/>
        <v>1934</v>
      </c>
      <c r="B1951" s="170">
        <v>4815620.6810465306</v>
      </c>
    </row>
    <row r="1952" spans="1:2" x14ac:dyDescent="0.35">
      <c r="A1952" s="70">
        <f t="shared" si="38"/>
        <v>1935</v>
      </c>
      <c r="B1952" s="170">
        <v>4815620.6810465306</v>
      </c>
    </row>
    <row r="1953" spans="1:2" x14ac:dyDescent="0.35">
      <c r="A1953" s="70">
        <f t="shared" si="38"/>
        <v>1936</v>
      </c>
      <c r="B1953" s="170">
        <v>4815620.6810465306</v>
      </c>
    </row>
    <row r="1954" spans="1:2" x14ac:dyDescent="0.35">
      <c r="A1954" s="70">
        <f t="shared" si="38"/>
        <v>1937</v>
      </c>
      <c r="B1954" s="170">
        <v>4815620.6810465306</v>
      </c>
    </row>
    <row r="1955" spans="1:2" x14ac:dyDescent="0.35">
      <c r="A1955" s="70">
        <f t="shared" si="38"/>
        <v>1938</v>
      </c>
      <c r="B1955" s="170">
        <v>4815620.6810465306</v>
      </c>
    </row>
    <row r="1956" spans="1:2" x14ac:dyDescent="0.35">
      <c r="A1956" s="70">
        <f t="shared" si="38"/>
        <v>1939</v>
      </c>
      <c r="B1956" s="170">
        <v>4815620.6810465306</v>
      </c>
    </row>
    <row r="1957" spans="1:2" x14ac:dyDescent="0.35">
      <c r="A1957" s="70">
        <f t="shared" si="38"/>
        <v>1940</v>
      </c>
      <c r="B1957" s="170">
        <v>4815620.6810465306</v>
      </c>
    </row>
    <row r="1958" spans="1:2" x14ac:dyDescent="0.35">
      <c r="A1958" s="70">
        <f t="shared" si="38"/>
        <v>1941</v>
      </c>
      <c r="B1958" s="170">
        <v>4815620.6810465306</v>
      </c>
    </row>
    <row r="1959" spans="1:2" x14ac:dyDescent="0.35">
      <c r="A1959" s="70">
        <f t="shared" si="38"/>
        <v>1942</v>
      </c>
      <c r="B1959" s="170">
        <v>4815620.6810465306</v>
      </c>
    </row>
    <row r="1960" spans="1:2" x14ac:dyDescent="0.35">
      <c r="A1960" s="70">
        <f t="shared" si="38"/>
        <v>1943</v>
      </c>
      <c r="B1960" s="170">
        <v>4815620.6810465306</v>
      </c>
    </row>
    <row r="1961" spans="1:2" x14ac:dyDescent="0.35">
      <c r="A1961" s="70">
        <f t="shared" si="38"/>
        <v>1944</v>
      </c>
      <c r="B1961" s="170">
        <v>4815620.6810465306</v>
      </c>
    </row>
    <row r="1962" spans="1:2" x14ac:dyDescent="0.35">
      <c r="A1962" s="70">
        <f t="shared" si="38"/>
        <v>1945</v>
      </c>
      <c r="B1962" s="170">
        <v>4815620.6810465306</v>
      </c>
    </row>
    <row r="1963" spans="1:2" x14ac:dyDescent="0.35">
      <c r="A1963" s="70">
        <f t="shared" si="38"/>
        <v>1946</v>
      </c>
      <c r="B1963" s="170">
        <v>4815620.6810465306</v>
      </c>
    </row>
    <row r="1964" spans="1:2" x14ac:dyDescent="0.35">
      <c r="A1964" s="70">
        <f t="shared" si="38"/>
        <v>1947</v>
      </c>
      <c r="B1964" s="170">
        <v>4815620.6810465306</v>
      </c>
    </row>
    <row r="1965" spans="1:2" x14ac:dyDescent="0.35">
      <c r="A1965" s="70">
        <f t="shared" si="38"/>
        <v>1948</v>
      </c>
      <c r="B1965" s="170">
        <v>4815620.6810465306</v>
      </c>
    </row>
    <row r="1966" spans="1:2" x14ac:dyDescent="0.35">
      <c r="A1966" s="70">
        <f t="shared" si="38"/>
        <v>1949</v>
      </c>
      <c r="B1966" s="170">
        <v>4815620.6810465306</v>
      </c>
    </row>
    <row r="1967" spans="1:2" x14ac:dyDescent="0.35">
      <c r="A1967" s="70">
        <f t="shared" si="38"/>
        <v>1950</v>
      </c>
      <c r="B1967" s="170">
        <v>4815620.6810465306</v>
      </c>
    </row>
    <row r="1968" spans="1:2" x14ac:dyDescent="0.35">
      <c r="A1968" s="70">
        <f t="shared" si="38"/>
        <v>1951</v>
      </c>
      <c r="B1968" s="170">
        <v>4815620.6810465306</v>
      </c>
    </row>
    <row r="1969" spans="1:2" x14ac:dyDescent="0.35">
      <c r="A1969" s="70">
        <f t="shared" si="38"/>
        <v>1952</v>
      </c>
      <c r="B1969" s="170">
        <v>4815620.6810465306</v>
      </c>
    </row>
    <row r="1970" spans="1:2" x14ac:dyDescent="0.35">
      <c r="A1970" s="70">
        <f t="shared" si="38"/>
        <v>1953</v>
      </c>
      <c r="B1970" s="170">
        <v>4815620.6810465306</v>
      </c>
    </row>
    <row r="1971" spans="1:2" x14ac:dyDescent="0.35">
      <c r="A1971" s="70">
        <f t="shared" si="38"/>
        <v>1954</v>
      </c>
      <c r="B1971" s="170">
        <v>4815620.6810465306</v>
      </c>
    </row>
    <row r="1972" spans="1:2" x14ac:dyDescent="0.35">
      <c r="A1972" s="70">
        <f t="shared" si="38"/>
        <v>1955</v>
      </c>
      <c r="B1972" s="170">
        <v>4815620.6810465306</v>
      </c>
    </row>
    <row r="1973" spans="1:2" x14ac:dyDescent="0.35">
      <c r="A1973" s="70">
        <f t="shared" si="38"/>
        <v>1956</v>
      </c>
      <c r="B1973" s="170">
        <v>4815620.6810465306</v>
      </c>
    </row>
    <row r="1974" spans="1:2" x14ac:dyDescent="0.35">
      <c r="A1974" s="70">
        <f t="shared" si="38"/>
        <v>1957</v>
      </c>
      <c r="B1974" s="170">
        <v>4815620.6810465306</v>
      </c>
    </row>
    <row r="1975" spans="1:2" x14ac:dyDescent="0.35">
      <c r="A1975" s="70">
        <f t="shared" si="38"/>
        <v>1958</v>
      </c>
      <c r="B1975" s="170">
        <v>4815620.6810465306</v>
      </c>
    </row>
    <row r="1976" spans="1:2" x14ac:dyDescent="0.35">
      <c r="A1976" s="70">
        <f t="shared" si="38"/>
        <v>1959</v>
      </c>
      <c r="B1976" s="170">
        <v>4815620.6810465306</v>
      </c>
    </row>
    <row r="1977" spans="1:2" x14ac:dyDescent="0.35">
      <c r="A1977" s="70">
        <f t="shared" si="38"/>
        <v>1960</v>
      </c>
      <c r="B1977" s="170">
        <v>4815620.6810465306</v>
      </c>
    </row>
    <row r="1978" spans="1:2" x14ac:dyDescent="0.35">
      <c r="A1978" s="70">
        <f t="shared" si="38"/>
        <v>1961</v>
      </c>
      <c r="B1978" s="170">
        <v>4815620.6810465306</v>
      </c>
    </row>
    <row r="1979" spans="1:2" x14ac:dyDescent="0.35">
      <c r="A1979" s="70">
        <f t="shared" si="38"/>
        <v>1962</v>
      </c>
      <c r="B1979" s="170">
        <v>4815620.6810465306</v>
      </c>
    </row>
    <row r="1980" spans="1:2" x14ac:dyDescent="0.35">
      <c r="A1980" s="70">
        <f t="shared" si="38"/>
        <v>1963</v>
      </c>
      <c r="B1980" s="170">
        <v>4815620.6810465306</v>
      </c>
    </row>
    <row r="1981" spans="1:2" x14ac:dyDescent="0.35">
      <c r="A1981" s="70">
        <f t="shared" si="38"/>
        <v>1964</v>
      </c>
      <c r="B1981" s="170">
        <v>4815620.6810465306</v>
      </c>
    </row>
    <row r="1982" spans="1:2" x14ac:dyDescent="0.35">
      <c r="A1982" s="70">
        <f t="shared" si="38"/>
        <v>1965</v>
      </c>
      <c r="B1982" s="170">
        <v>4815620.6810465306</v>
      </c>
    </row>
    <row r="1983" spans="1:2" x14ac:dyDescent="0.35">
      <c r="A1983" s="70">
        <f t="shared" si="38"/>
        <v>1966</v>
      </c>
      <c r="B1983" s="170">
        <v>4815620.6810465306</v>
      </c>
    </row>
    <row r="1984" spans="1:2" x14ac:dyDescent="0.35">
      <c r="A1984" s="70">
        <f t="shared" si="38"/>
        <v>1967</v>
      </c>
      <c r="B1984" s="170">
        <v>4815620.6810465306</v>
      </c>
    </row>
    <row r="1985" spans="1:2" x14ac:dyDescent="0.35">
      <c r="A1985" s="70">
        <f t="shared" si="38"/>
        <v>1968</v>
      </c>
      <c r="B1985" s="170">
        <v>4815620.6810465306</v>
      </c>
    </row>
    <row r="1986" spans="1:2" x14ac:dyDescent="0.35">
      <c r="A1986" s="70">
        <f t="shared" si="38"/>
        <v>1969</v>
      </c>
      <c r="B1986" s="170">
        <v>4815620.6810465306</v>
      </c>
    </row>
    <row r="1987" spans="1:2" x14ac:dyDescent="0.35">
      <c r="A1987" s="70">
        <f t="shared" si="38"/>
        <v>1970</v>
      </c>
      <c r="B1987" s="170">
        <v>4815620.6810465306</v>
      </c>
    </row>
    <row r="1988" spans="1:2" x14ac:dyDescent="0.35">
      <c r="A1988" s="70">
        <f t="shared" si="38"/>
        <v>1971</v>
      </c>
      <c r="B1988" s="170">
        <v>4815620.6810465306</v>
      </c>
    </row>
    <row r="1989" spans="1:2" x14ac:dyDescent="0.35">
      <c r="A1989" s="70">
        <f t="shared" si="38"/>
        <v>1972</v>
      </c>
      <c r="B1989" s="170">
        <v>4815620.6810465306</v>
      </c>
    </row>
    <row r="1990" spans="1:2" x14ac:dyDescent="0.35">
      <c r="A1990" s="70">
        <f t="shared" si="38"/>
        <v>1973</v>
      </c>
      <c r="B1990" s="170">
        <v>4815620.6810465306</v>
      </c>
    </row>
    <row r="1991" spans="1:2" x14ac:dyDescent="0.35">
      <c r="A1991" s="70">
        <f t="shared" si="38"/>
        <v>1974</v>
      </c>
      <c r="B1991" s="170">
        <v>4815620.6810465306</v>
      </c>
    </row>
    <row r="1992" spans="1:2" x14ac:dyDescent="0.35">
      <c r="A1992" s="70">
        <f t="shared" si="38"/>
        <v>1975</v>
      </c>
      <c r="B1992" s="170">
        <v>4815620.6810465306</v>
      </c>
    </row>
    <row r="1993" spans="1:2" x14ac:dyDescent="0.35">
      <c r="A1993" s="70">
        <f t="shared" si="38"/>
        <v>1976</v>
      </c>
      <c r="B1993" s="170">
        <v>4815620.6810465306</v>
      </c>
    </row>
    <row r="1994" spans="1:2" x14ac:dyDescent="0.35">
      <c r="A1994" s="70">
        <f t="shared" si="38"/>
        <v>1977</v>
      </c>
      <c r="B1994" s="170">
        <v>4815620.6810465306</v>
      </c>
    </row>
    <row r="1995" spans="1:2" x14ac:dyDescent="0.35">
      <c r="A1995" s="70">
        <f t="shared" si="38"/>
        <v>1978</v>
      </c>
      <c r="B1995" s="170">
        <v>4815620.6810465306</v>
      </c>
    </row>
    <row r="1996" spans="1:2" x14ac:dyDescent="0.35">
      <c r="A1996" s="70">
        <f t="shared" si="38"/>
        <v>1979</v>
      </c>
      <c r="B1996" s="170">
        <v>4815620.6810465306</v>
      </c>
    </row>
    <row r="1997" spans="1:2" x14ac:dyDescent="0.35">
      <c r="A1997" s="70">
        <f t="shared" si="38"/>
        <v>1980</v>
      </c>
      <c r="B1997" s="170">
        <v>4815620.6810465306</v>
      </c>
    </row>
    <row r="1998" spans="1:2" x14ac:dyDescent="0.35">
      <c r="A1998" s="70">
        <f t="shared" si="38"/>
        <v>1981</v>
      </c>
      <c r="B1998" s="170">
        <v>4815620.6810465306</v>
      </c>
    </row>
    <row r="1999" spans="1:2" x14ac:dyDescent="0.35">
      <c r="A1999" s="70">
        <f t="shared" si="38"/>
        <v>1982</v>
      </c>
      <c r="B1999" s="170">
        <v>4815620.6810465306</v>
      </c>
    </row>
    <row r="2000" spans="1:2" x14ac:dyDescent="0.35">
      <c r="A2000" s="70">
        <f t="shared" si="38"/>
        <v>1983</v>
      </c>
      <c r="B2000" s="170">
        <v>4815620.6810465306</v>
      </c>
    </row>
    <row r="2001" spans="1:2" x14ac:dyDescent="0.35">
      <c r="A2001" s="70">
        <f t="shared" si="38"/>
        <v>1984</v>
      </c>
      <c r="B2001" s="170">
        <v>4815620.6810465306</v>
      </c>
    </row>
    <row r="2002" spans="1:2" x14ac:dyDescent="0.35">
      <c r="A2002" s="70">
        <f t="shared" si="38"/>
        <v>1985</v>
      </c>
      <c r="B2002" s="170">
        <v>4815620.6810465306</v>
      </c>
    </row>
    <row r="2003" spans="1:2" x14ac:dyDescent="0.35">
      <c r="A2003" s="70">
        <f t="shared" si="38"/>
        <v>1986</v>
      </c>
      <c r="B2003" s="170">
        <v>4815620.6810465306</v>
      </c>
    </row>
    <row r="2004" spans="1:2" x14ac:dyDescent="0.35">
      <c r="A2004" s="70">
        <f t="shared" ref="A2004:A2067" si="39">A2003+1</f>
        <v>1987</v>
      </c>
      <c r="B2004" s="170">
        <v>4815620.6810465306</v>
      </c>
    </row>
    <row r="2005" spans="1:2" x14ac:dyDescent="0.35">
      <c r="A2005" s="70">
        <f t="shared" si="39"/>
        <v>1988</v>
      </c>
      <c r="B2005" s="170">
        <v>4815620.6810465306</v>
      </c>
    </row>
    <row r="2006" spans="1:2" x14ac:dyDescent="0.35">
      <c r="A2006" s="70">
        <f t="shared" si="39"/>
        <v>1989</v>
      </c>
      <c r="B2006" s="170">
        <v>4815620.6810465306</v>
      </c>
    </row>
    <row r="2007" spans="1:2" x14ac:dyDescent="0.35">
      <c r="A2007" s="70">
        <f t="shared" si="39"/>
        <v>1990</v>
      </c>
      <c r="B2007" s="170">
        <v>4815620.6810465306</v>
      </c>
    </row>
    <row r="2008" spans="1:2" x14ac:dyDescent="0.35">
      <c r="A2008" s="70">
        <f t="shared" si="39"/>
        <v>1991</v>
      </c>
      <c r="B2008" s="170">
        <v>4815620.6810465306</v>
      </c>
    </row>
    <row r="2009" spans="1:2" x14ac:dyDescent="0.35">
      <c r="A2009" s="70">
        <f t="shared" si="39"/>
        <v>1992</v>
      </c>
      <c r="B2009" s="170">
        <v>4815620.6810465306</v>
      </c>
    </row>
    <row r="2010" spans="1:2" x14ac:dyDescent="0.35">
      <c r="A2010" s="70">
        <f t="shared" si="39"/>
        <v>1993</v>
      </c>
      <c r="B2010" s="170">
        <v>4815620.6810465306</v>
      </c>
    </row>
    <row r="2011" spans="1:2" x14ac:dyDescent="0.35">
      <c r="A2011" s="70">
        <f t="shared" si="39"/>
        <v>1994</v>
      </c>
      <c r="B2011" s="170">
        <v>4815620.6810465306</v>
      </c>
    </row>
    <row r="2012" spans="1:2" x14ac:dyDescent="0.35">
      <c r="A2012" s="70">
        <f t="shared" si="39"/>
        <v>1995</v>
      </c>
      <c r="B2012" s="170">
        <v>4815620.6810465306</v>
      </c>
    </row>
    <row r="2013" spans="1:2" x14ac:dyDescent="0.35">
      <c r="A2013" s="70">
        <f t="shared" si="39"/>
        <v>1996</v>
      </c>
      <c r="B2013" s="170">
        <v>4815620.6810465306</v>
      </c>
    </row>
    <row r="2014" spans="1:2" x14ac:dyDescent="0.35">
      <c r="A2014" s="70">
        <f t="shared" si="39"/>
        <v>1997</v>
      </c>
      <c r="B2014" s="170">
        <v>4815620.6810465306</v>
      </c>
    </row>
    <row r="2015" spans="1:2" x14ac:dyDescent="0.35">
      <c r="A2015" s="70">
        <f t="shared" si="39"/>
        <v>1998</v>
      </c>
      <c r="B2015" s="170">
        <v>4815620.6810465306</v>
      </c>
    </row>
    <row r="2016" spans="1:2" x14ac:dyDescent="0.35">
      <c r="A2016" s="70">
        <f t="shared" si="39"/>
        <v>1999</v>
      </c>
      <c r="B2016" s="170">
        <v>4815620.6810465306</v>
      </c>
    </row>
    <row r="2017" spans="1:2" x14ac:dyDescent="0.35">
      <c r="A2017" s="70">
        <f t="shared" si="39"/>
        <v>2000</v>
      </c>
      <c r="B2017" s="170">
        <v>4815620.6810465306</v>
      </c>
    </row>
    <row r="2018" spans="1:2" x14ac:dyDescent="0.35">
      <c r="A2018" s="70">
        <f t="shared" si="39"/>
        <v>2001</v>
      </c>
      <c r="B2018" s="145">
        <v>4815620.6810465306</v>
      </c>
    </row>
    <row r="2019" spans="1:2" x14ac:dyDescent="0.35">
      <c r="A2019" s="70">
        <f t="shared" si="39"/>
        <v>2002</v>
      </c>
      <c r="B2019" s="145">
        <v>4815620.6810465306</v>
      </c>
    </row>
    <row r="2020" spans="1:2" x14ac:dyDescent="0.35">
      <c r="A2020" s="70">
        <f t="shared" si="39"/>
        <v>2003</v>
      </c>
      <c r="B2020" s="145">
        <v>4815620.6810465306</v>
      </c>
    </row>
    <row r="2021" spans="1:2" x14ac:dyDescent="0.35">
      <c r="A2021" s="70">
        <f t="shared" si="39"/>
        <v>2004</v>
      </c>
      <c r="B2021" s="145">
        <v>4815620.6810465306</v>
      </c>
    </row>
    <row r="2022" spans="1:2" x14ac:dyDescent="0.35">
      <c r="A2022" s="70">
        <f t="shared" si="39"/>
        <v>2005</v>
      </c>
      <c r="B2022" s="145">
        <v>4815620.6810465306</v>
      </c>
    </row>
    <row r="2023" spans="1:2" x14ac:dyDescent="0.35">
      <c r="A2023" s="70">
        <f t="shared" si="39"/>
        <v>2006</v>
      </c>
      <c r="B2023" s="145">
        <v>4815620.6810465306</v>
      </c>
    </row>
    <row r="2024" spans="1:2" x14ac:dyDescent="0.35">
      <c r="A2024" s="70">
        <f t="shared" si="39"/>
        <v>2007</v>
      </c>
      <c r="B2024" s="145">
        <v>4815620.6810465306</v>
      </c>
    </row>
    <row r="2025" spans="1:2" x14ac:dyDescent="0.35">
      <c r="A2025" s="70">
        <f t="shared" si="39"/>
        <v>2008</v>
      </c>
      <c r="B2025" s="145">
        <v>4815620.6810465306</v>
      </c>
    </row>
    <row r="2026" spans="1:2" x14ac:dyDescent="0.35">
      <c r="A2026" s="70">
        <f t="shared" si="39"/>
        <v>2009</v>
      </c>
      <c r="B2026" s="145">
        <v>4815620.6810465306</v>
      </c>
    </row>
    <row r="2027" spans="1:2" x14ac:dyDescent="0.35">
      <c r="A2027" s="70">
        <f t="shared" si="39"/>
        <v>2010</v>
      </c>
      <c r="B2027" s="145">
        <v>4815620.6810465306</v>
      </c>
    </row>
    <row r="2028" spans="1:2" x14ac:dyDescent="0.35">
      <c r="A2028" s="70">
        <f t="shared" si="39"/>
        <v>2011</v>
      </c>
      <c r="B2028" s="145">
        <v>4815620.6810465306</v>
      </c>
    </row>
    <row r="2029" spans="1:2" x14ac:dyDescent="0.35">
      <c r="A2029" s="70">
        <f t="shared" si="39"/>
        <v>2012</v>
      </c>
      <c r="B2029" s="145">
        <v>4815620.6810465306</v>
      </c>
    </row>
    <row r="2030" spans="1:2" x14ac:dyDescent="0.35">
      <c r="A2030" s="70">
        <f t="shared" si="39"/>
        <v>2013</v>
      </c>
      <c r="B2030" s="145">
        <v>4815620.6810465306</v>
      </c>
    </row>
    <row r="2031" spans="1:2" x14ac:dyDescent="0.35">
      <c r="A2031" s="70">
        <f t="shared" si="39"/>
        <v>2014</v>
      </c>
      <c r="B2031" s="145">
        <v>4815620.6810465306</v>
      </c>
    </row>
    <row r="2032" spans="1:2" x14ac:dyDescent="0.35">
      <c r="A2032" s="70">
        <f t="shared" si="39"/>
        <v>2015</v>
      </c>
      <c r="B2032" s="145">
        <v>4815620.6810465306</v>
      </c>
    </row>
    <row r="2033" spans="1:2" x14ac:dyDescent="0.35">
      <c r="A2033" s="70">
        <f t="shared" si="39"/>
        <v>2016</v>
      </c>
      <c r="B2033" s="145">
        <v>4815620.6810465306</v>
      </c>
    </row>
    <row r="2034" spans="1:2" x14ac:dyDescent="0.35">
      <c r="A2034" s="70">
        <f t="shared" si="39"/>
        <v>2017</v>
      </c>
      <c r="B2034" s="145">
        <v>4815620.6810465306</v>
      </c>
    </row>
    <row r="2035" spans="1:2" x14ac:dyDescent="0.35">
      <c r="A2035" s="70">
        <f t="shared" si="39"/>
        <v>2018</v>
      </c>
      <c r="B2035" s="145">
        <v>4815620.6810465306</v>
      </c>
    </row>
    <row r="2036" spans="1:2" x14ac:dyDescent="0.35">
      <c r="A2036" s="70">
        <f t="shared" si="39"/>
        <v>2019</v>
      </c>
      <c r="B2036" s="145">
        <v>4815620.6810465306</v>
      </c>
    </row>
    <row r="2037" spans="1:2" x14ac:dyDescent="0.35">
      <c r="A2037" s="70">
        <f t="shared" si="39"/>
        <v>2020</v>
      </c>
      <c r="B2037" s="145">
        <v>4815620.6810465306</v>
      </c>
    </row>
    <row r="2038" spans="1:2" x14ac:dyDescent="0.35">
      <c r="A2038" s="70">
        <f t="shared" si="39"/>
        <v>2021</v>
      </c>
      <c r="B2038" s="145">
        <v>4815620.6810465306</v>
      </c>
    </row>
    <row r="2039" spans="1:2" x14ac:dyDescent="0.35">
      <c r="A2039" s="70">
        <f t="shared" si="39"/>
        <v>2022</v>
      </c>
      <c r="B2039" s="145">
        <v>4815620.6810465306</v>
      </c>
    </row>
    <row r="2040" spans="1:2" x14ac:dyDescent="0.35">
      <c r="A2040" s="70">
        <f t="shared" si="39"/>
        <v>2023</v>
      </c>
      <c r="B2040" s="145">
        <v>4815620.6810465306</v>
      </c>
    </row>
    <row r="2041" spans="1:2" x14ac:dyDescent="0.35">
      <c r="A2041" s="70">
        <f t="shared" si="39"/>
        <v>2024</v>
      </c>
      <c r="B2041" s="145">
        <v>4815620.6810465306</v>
      </c>
    </row>
    <row r="2042" spans="1:2" x14ac:dyDescent="0.35">
      <c r="A2042" s="70">
        <f t="shared" si="39"/>
        <v>2025</v>
      </c>
      <c r="B2042" s="145">
        <v>4815620.6810465306</v>
      </c>
    </row>
    <row r="2043" spans="1:2" x14ac:dyDescent="0.35">
      <c r="A2043" s="70">
        <f t="shared" si="39"/>
        <v>2026</v>
      </c>
      <c r="B2043" s="145">
        <v>4815620.6810465306</v>
      </c>
    </row>
    <row r="2044" spans="1:2" x14ac:dyDescent="0.35">
      <c r="A2044" s="70">
        <f t="shared" si="39"/>
        <v>2027</v>
      </c>
      <c r="B2044" s="145">
        <v>4815620.6810465306</v>
      </c>
    </row>
    <row r="2045" spans="1:2" x14ac:dyDescent="0.35">
      <c r="A2045" s="70">
        <f t="shared" si="39"/>
        <v>2028</v>
      </c>
      <c r="B2045" s="145">
        <v>4815620.6810465306</v>
      </c>
    </row>
    <row r="2046" spans="1:2" x14ac:dyDescent="0.35">
      <c r="A2046" s="70">
        <f t="shared" si="39"/>
        <v>2029</v>
      </c>
      <c r="B2046" s="145">
        <v>4815620.6810465306</v>
      </c>
    </row>
    <row r="2047" spans="1:2" x14ac:dyDescent="0.35">
      <c r="A2047" s="70">
        <f t="shared" si="39"/>
        <v>2030</v>
      </c>
      <c r="B2047" s="145">
        <v>4815620.6810465306</v>
      </c>
    </row>
    <row r="2048" spans="1:2" x14ac:dyDescent="0.35">
      <c r="A2048" s="70">
        <f t="shared" si="39"/>
        <v>2031</v>
      </c>
      <c r="B2048" s="145">
        <v>4815620.6810465306</v>
      </c>
    </row>
    <row r="2049" spans="1:2" x14ac:dyDescent="0.35">
      <c r="A2049" s="70">
        <f t="shared" si="39"/>
        <v>2032</v>
      </c>
      <c r="B2049" s="145">
        <v>4815620.6810465306</v>
      </c>
    </row>
    <row r="2050" spans="1:2" x14ac:dyDescent="0.35">
      <c r="A2050" s="70">
        <f t="shared" si="39"/>
        <v>2033</v>
      </c>
      <c r="B2050" s="145">
        <v>4815620.6810465306</v>
      </c>
    </row>
    <row r="2051" spans="1:2" x14ac:dyDescent="0.35">
      <c r="A2051" s="70">
        <f t="shared" si="39"/>
        <v>2034</v>
      </c>
      <c r="B2051" s="145">
        <v>4815620.6810465306</v>
      </c>
    </row>
    <row r="2052" spans="1:2" x14ac:dyDescent="0.35">
      <c r="A2052" s="70">
        <f t="shared" si="39"/>
        <v>2035</v>
      </c>
      <c r="B2052" s="145">
        <v>4815620.6810465306</v>
      </c>
    </row>
    <row r="2053" spans="1:2" x14ac:dyDescent="0.35">
      <c r="A2053" s="70">
        <f t="shared" si="39"/>
        <v>2036</v>
      </c>
      <c r="B2053" s="145">
        <v>4815620.6810465306</v>
      </c>
    </row>
    <row r="2054" spans="1:2" x14ac:dyDescent="0.35">
      <c r="A2054" s="70">
        <f t="shared" si="39"/>
        <v>2037</v>
      </c>
      <c r="B2054" s="145">
        <v>4815620.6810465306</v>
      </c>
    </row>
    <row r="2055" spans="1:2" x14ac:dyDescent="0.35">
      <c r="A2055" s="70">
        <f t="shared" si="39"/>
        <v>2038</v>
      </c>
      <c r="B2055" s="145">
        <v>4815620.6810465306</v>
      </c>
    </row>
    <row r="2056" spans="1:2" x14ac:dyDescent="0.35">
      <c r="A2056" s="70">
        <f t="shared" si="39"/>
        <v>2039</v>
      </c>
      <c r="B2056" s="145">
        <v>4815620.6810465306</v>
      </c>
    </row>
    <row r="2057" spans="1:2" x14ac:dyDescent="0.35">
      <c r="A2057" s="70">
        <f t="shared" si="39"/>
        <v>2040</v>
      </c>
      <c r="B2057" s="145">
        <v>4815620.6810465306</v>
      </c>
    </row>
    <row r="2058" spans="1:2" x14ac:dyDescent="0.35">
      <c r="A2058" s="70">
        <f t="shared" si="39"/>
        <v>2041</v>
      </c>
      <c r="B2058" s="145">
        <v>4815620.6810465306</v>
      </c>
    </row>
    <row r="2059" spans="1:2" x14ac:dyDescent="0.35">
      <c r="A2059" s="70">
        <f t="shared" si="39"/>
        <v>2042</v>
      </c>
      <c r="B2059" s="145">
        <v>4815620.6810465306</v>
      </c>
    </row>
    <row r="2060" spans="1:2" x14ac:dyDescent="0.35">
      <c r="A2060" s="70">
        <f t="shared" si="39"/>
        <v>2043</v>
      </c>
      <c r="B2060" s="145">
        <v>4815620.6810465306</v>
      </c>
    </row>
    <row r="2061" spans="1:2" x14ac:dyDescent="0.35">
      <c r="A2061" s="70">
        <f t="shared" si="39"/>
        <v>2044</v>
      </c>
      <c r="B2061" s="145">
        <v>4815620.6810465306</v>
      </c>
    </row>
    <row r="2062" spans="1:2" x14ac:dyDescent="0.35">
      <c r="A2062" s="70">
        <f t="shared" si="39"/>
        <v>2045</v>
      </c>
      <c r="B2062" s="145">
        <v>4815620.6810465306</v>
      </c>
    </row>
    <row r="2063" spans="1:2" x14ac:dyDescent="0.35">
      <c r="A2063" s="70">
        <f t="shared" si="39"/>
        <v>2046</v>
      </c>
      <c r="B2063" s="145">
        <v>4815620.6810465306</v>
      </c>
    </row>
    <row r="2064" spans="1:2" x14ac:dyDescent="0.35">
      <c r="A2064" s="70">
        <f t="shared" si="39"/>
        <v>2047</v>
      </c>
      <c r="B2064" s="145">
        <v>4815620.6810465306</v>
      </c>
    </row>
    <row r="2065" spans="1:2" x14ac:dyDescent="0.35">
      <c r="A2065" s="70">
        <f t="shared" si="39"/>
        <v>2048</v>
      </c>
      <c r="B2065" s="145">
        <v>4815620.6810465306</v>
      </c>
    </row>
    <row r="2066" spans="1:2" x14ac:dyDescent="0.35">
      <c r="A2066" s="70">
        <f t="shared" si="39"/>
        <v>2049</v>
      </c>
      <c r="B2066" s="145">
        <v>4815620.6810465306</v>
      </c>
    </row>
    <row r="2067" spans="1:2" x14ac:dyDescent="0.35">
      <c r="A2067" s="70">
        <f t="shared" si="39"/>
        <v>2050</v>
      </c>
      <c r="B2067" s="145">
        <v>4815620.6810465306</v>
      </c>
    </row>
    <row r="2068" spans="1:2" x14ac:dyDescent="0.35">
      <c r="A2068" s="70">
        <f t="shared" ref="A2068:A2131" si="40">A2067+1</f>
        <v>2051</v>
      </c>
      <c r="B2068" s="145">
        <v>4815620.6810465306</v>
      </c>
    </row>
    <row r="2069" spans="1:2" x14ac:dyDescent="0.35">
      <c r="A2069" s="70">
        <f t="shared" si="40"/>
        <v>2052</v>
      </c>
      <c r="B2069" s="145">
        <v>4815620.6810465306</v>
      </c>
    </row>
    <row r="2070" spans="1:2" x14ac:dyDescent="0.35">
      <c r="A2070" s="70">
        <f t="shared" si="40"/>
        <v>2053</v>
      </c>
      <c r="B2070" s="145">
        <v>4815620.6810465306</v>
      </c>
    </row>
    <row r="2071" spans="1:2" x14ac:dyDescent="0.35">
      <c r="A2071" s="70">
        <f t="shared" si="40"/>
        <v>2054</v>
      </c>
      <c r="B2071" s="145">
        <v>4815620.6810465306</v>
      </c>
    </row>
    <row r="2072" spans="1:2" x14ac:dyDescent="0.35">
      <c r="A2072" s="70">
        <f t="shared" si="40"/>
        <v>2055</v>
      </c>
      <c r="B2072" s="145">
        <v>4815620.6810465306</v>
      </c>
    </row>
    <row r="2073" spans="1:2" x14ac:dyDescent="0.35">
      <c r="A2073" s="70">
        <f t="shared" si="40"/>
        <v>2056</v>
      </c>
      <c r="B2073" s="145">
        <v>4815620.6810465306</v>
      </c>
    </row>
    <row r="2074" spans="1:2" x14ac:dyDescent="0.35">
      <c r="A2074" s="70">
        <f t="shared" si="40"/>
        <v>2057</v>
      </c>
      <c r="B2074" s="145">
        <v>4815620.6810465306</v>
      </c>
    </row>
    <row r="2075" spans="1:2" x14ac:dyDescent="0.35">
      <c r="A2075" s="70">
        <f t="shared" si="40"/>
        <v>2058</v>
      </c>
      <c r="B2075" s="145">
        <v>4815620.6810465306</v>
      </c>
    </row>
    <row r="2076" spans="1:2" x14ac:dyDescent="0.35">
      <c r="A2076" s="70">
        <f t="shared" si="40"/>
        <v>2059</v>
      </c>
      <c r="B2076" s="145">
        <v>4815620.6810465306</v>
      </c>
    </row>
    <row r="2077" spans="1:2" x14ac:dyDescent="0.35">
      <c r="A2077" s="70">
        <f t="shared" si="40"/>
        <v>2060</v>
      </c>
      <c r="B2077" s="145">
        <v>4815620.6810465306</v>
      </c>
    </row>
    <row r="2078" spans="1:2" x14ac:dyDescent="0.35">
      <c r="A2078" s="70">
        <f t="shared" si="40"/>
        <v>2061</v>
      </c>
      <c r="B2078" s="145">
        <v>4815620.6810465306</v>
      </c>
    </row>
    <row r="2079" spans="1:2" x14ac:dyDescent="0.35">
      <c r="A2079" s="70">
        <f t="shared" si="40"/>
        <v>2062</v>
      </c>
      <c r="B2079" s="145">
        <v>4815620.6810465306</v>
      </c>
    </row>
    <row r="2080" spans="1:2" x14ac:dyDescent="0.35">
      <c r="A2080" s="70">
        <f t="shared" si="40"/>
        <v>2063</v>
      </c>
      <c r="B2080" s="145">
        <v>4815620.6810465306</v>
      </c>
    </row>
    <row r="2081" spans="1:2" x14ac:dyDescent="0.35">
      <c r="A2081" s="70">
        <f t="shared" si="40"/>
        <v>2064</v>
      </c>
      <c r="B2081" s="145">
        <v>4815620.6810465306</v>
      </c>
    </row>
    <row r="2082" spans="1:2" x14ac:dyDescent="0.35">
      <c r="A2082" s="70">
        <f t="shared" si="40"/>
        <v>2065</v>
      </c>
      <c r="B2082" s="145">
        <v>4815620.6810465306</v>
      </c>
    </row>
    <row r="2083" spans="1:2" x14ac:dyDescent="0.35">
      <c r="A2083" s="70">
        <f t="shared" si="40"/>
        <v>2066</v>
      </c>
      <c r="B2083" s="145">
        <v>4815620.6810465306</v>
      </c>
    </row>
    <row r="2084" spans="1:2" x14ac:dyDescent="0.35">
      <c r="A2084" s="70">
        <f t="shared" si="40"/>
        <v>2067</v>
      </c>
      <c r="B2084" s="145">
        <v>4815620.6810465306</v>
      </c>
    </row>
    <row r="2085" spans="1:2" x14ac:dyDescent="0.35">
      <c r="A2085" s="70">
        <f t="shared" si="40"/>
        <v>2068</v>
      </c>
      <c r="B2085" s="145">
        <v>4815620.6810465306</v>
      </c>
    </row>
    <row r="2086" spans="1:2" x14ac:dyDescent="0.35">
      <c r="A2086" s="70">
        <f t="shared" si="40"/>
        <v>2069</v>
      </c>
      <c r="B2086" s="145">
        <v>4815620.6810465306</v>
      </c>
    </row>
    <row r="2087" spans="1:2" x14ac:dyDescent="0.35">
      <c r="A2087" s="70">
        <f t="shared" si="40"/>
        <v>2070</v>
      </c>
      <c r="B2087" s="145">
        <v>4815620.6810465306</v>
      </c>
    </row>
    <row r="2088" spans="1:2" x14ac:dyDescent="0.35">
      <c r="A2088" s="70">
        <f t="shared" si="40"/>
        <v>2071</v>
      </c>
      <c r="B2088" s="145">
        <v>4815620.6810465306</v>
      </c>
    </row>
    <row r="2089" spans="1:2" x14ac:dyDescent="0.35">
      <c r="A2089" s="70">
        <f t="shared" si="40"/>
        <v>2072</v>
      </c>
      <c r="B2089" s="145">
        <v>4815620.6810465306</v>
      </c>
    </row>
    <row r="2090" spans="1:2" x14ac:dyDescent="0.35">
      <c r="A2090" s="70">
        <f t="shared" si="40"/>
        <v>2073</v>
      </c>
      <c r="B2090" s="145">
        <v>4815620.6810465306</v>
      </c>
    </row>
    <row r="2091" spans="1:2" x14ac:dyDescent="0.35">
      <c r="A2091" s="70">
        <f t="shared" si="40"/>
        <v>2074</v>
      </c>
      <c r="B2091" s="145">
        <v>4815620.6810465306</v>
      </c>
    </row>
    <row r="2092" spans="1:2" x14ac:dyDescent="0.35">
      <c r="A2092" s="70">
        <f t="shared" si="40"/>
        <v>2075</v>
      </c>
      <c r="B2092" s="145">
        <v>4815620.6810465306</v>
      </c>
    </row>
    <row r="2093" spans="1:2" x14ac:dyDescent="0.35">
      <c r="A2093" s="70">
        <f t="shared" si="40"/>
        <v>2076</v>
      </c>
      <c r="B2093" s="145">
        <v>4815620.6810465306</v>
      </c>
    </row>
    <row r="2094" spans="1:2" x14ac:dyDescent="0.35">
      <c r="A2094" s="70">
        <f t="shared" si="40"/>
        <v>2077</v>
      </c>
      <c r="B2094" s="145">
        <v>4815620.6810465306</v>
      </c>
    </row>
    <row r="2095" spans="1:2" x14ac:dyDescent="0.35">
      <c r="A2095" s="70">
        <f t="shared" si="40"/>
        <v>2078</v>
      </c>
      <c r="B2095" s="145">
        <v>4815620.6810465306</v>
      </c>
    </row>
    <row r="2096" spans="1:2" x14ac:dyDescent="0.35">
      <c r="A2096" s="70">
        <f t="shared" si="40"/>
        <v>2079</v>
      </c>
      <c r="B2096" s="145">
        <v>4815620.6810465306</v>
      </c>
    </row>
    <row r="2097" spans="1:2" x14ac:dyDescent="0.35">
      <c r="A2097" s="70">
        <f t="shared" si="40"/>
        <v>2080</v>
      </c>
      <c r="B2097" s="145">
        <v>4815620.6810465306</v>
      </c>
    </row>
    <row r="2098" spans="1:2" x14ac:dyDescent="0.35">
      <c r="A2098" s="70">
        <f t="shared" si="40"/>
        <v>2081</v>
      </c>
      <c r="B2098" s="145">
        <v>4815620.6810465306</v>
      </c>
    </row>
    <row r="2099" spans="1:2" x14ac:dyDescent="0.35">
      <c r="A2099" s="70">
        <f t="shared" si="40"/>
        <v>2082</v>
      </c>
      <c r="B2099" s="145">
        <v>4815620.6810465306</v>
      </c>
    </row>
    <row r="2100" spans="1:2" x14ac:dyDescent="0.35">
      <c r="A2100" s="70">
        <f t="shared" si="40"/>
        <v>2083</v>
      </c>
      <c r="B2100" s="145">
        <v>4815620.6810465306</v>
      </c>
    </row>
    <row r="2101" spans="1:2" x14ac:dyDescent="0.35">
      <c r="A2101" s="70">
        <f t="shared" si="40"/>
        <v>2084</v>
      </c>
      <c r="B2101" s="145">
        <v>4815620.6810465306</v>
      </c>
    </row>
    <row r="2102" spans="1:2" x14ac:dyDescent="0.35">
      <c r="A2102" s="70">
        <f t="shared" si="40"/>
        <v>2085</v>
      </c>
      <c r="B2102" s="145">
        <v>4815620.6810465306</v>
      </c>
    </row>
    <row r="2103" spans="1:2" x14ac:dyDescent="0.35">
      <c r="A2103" s="70">
        <f t="shared" si="40"/>
        <v>2086</v>
      </c>
      <c r="B2103" s="145">
        <v>4815620.6810465306</v>
      </c>
    </row>
    <row r="2104" spans="1:2" x14ac:dyDescent="0.35">
      <c r="A2104" s="70">
        <f t="shared" si="40"/>
        <v>2087</v>
      </c>
      <c r="B2104" s="145">
        <v>4815620.6810465306</v>
      </c>
    </row>
    <row r="2105" spans="1:2" x14ac:dyDescent="0.35">
      <c r="A2105" s="70">
        <f t="shared" si="40"/>
        <v>2088</v>
      </c>
      <c r="B2105" s="145">
        <v>4815620.6810465306</v>
      </c>
    </row>
    <row r="2106" spans="1:2" x14ac:dyDescent="0.35">
      <c r="A2106" s="70">
        <f t="shared" si="40"/>
        <v>2089</v>
      </c>
      <c r="B2106" s="145">
        <v>4815620.6810465306</v>
      </c>
    </row>
    <row r="2107" spans="1:2" x14ac:dyDescent="0.35">
      <c r="A2107" s="70">
        <f t="shared" si="40"/>
        <v>2090</v>
      </c>
      <c r="B2107" s="145">
        <v>4815620.6810465306</v>
      </c>
    </row>
    <row r="2108" spans="1:2" x14ac:dyDescent="0.35">
      <c r="A2108" s="70">
        <f t="shared" si="40"/>
        <v>2091</v>
      </c>
      <c r="B2108" s="145">
        <v>4815620.6810465306</v>
      </c>
    </row>
    <row r="2109" spans="1:2" x14ac:dyDescent="0.35">
      <c r="A2109" s="70">
        <f t="shared" si="40"/>
        <v>2092</v>
      </c>
      <c r="B2109" s="145">
        <v>4815620.6810465306</v>
      </c>
    </row>
    <row r="2110" spans="1:2" x14ac:dyDescent="0.35">
      <c r="A2110" s="70">
        <f t="shared" si="40"/>
        <v>2093</v>
      </c>
      <c r="B2110" s="145">
        <v>4815620.6810465306</v>
      </c>
    </row>
    <row r="2111" spans="1:2" x14ac:dyDescent="0.35">
      <c r="A2111" s="70">
        <f t="shared" si="40"/>
        <v>2094</v>
      </c>
      <c r="B2111" s="145">
        <v>4815620.6810465306</v>
      </c>
    </row>
    <row r="2112" spans="1:2" x14ac:dyDescent="0.35">
      <c r="A2112" s="70">
        <f t="shared" si="40"/>
        <v>2095</v>
      </c>
      <c r="B2112" s="145">
        <v>4815620.6810465306</v>
      </c>
    </row>
    <row r="2113" spans="1:2" x14ac:dyDescent="0.35">
      <c r="A2113" s="70">
        <f t="shared" si="40"/>
        <v>2096</v>
      </c>
      <c r="B2113" s="145">
        <v>4815620.6810465306</v>
      </c>
    </row>
    <row r="2114" spans="1:2" x14ac:dyDescent="0.35">
      <c r="A2114" s="70">
        <f t="shared" si="40"/>
        <v>2097</v>
      </c>
      <c r="B2114" s="145">
        <v>4815620.6810465306</v>
      </c>
    </row>
    <row r="2115" spans="1:2" x14ac:dyDescent="0.35">
      <c r="A2115" s="70">
        <f t="shared" si="40"/>
        <v>2098</v>
      </c>
      <c r="B2115" s="145">
        <v>4815620.6810465306</v>
      </c>
    </row>
    <row r="2116" spans="1:2" x14ac:dyDescent="0.35">
      <c r="A2116" s="70">
        <f t="shared" si="40"/>
        <v>2099</v>
      </c>
      <c r="B2116" s="145">
        <v>4815620.6810465306</v>
      </c>
    </row>
    <row r="2117" spans="1:2" x14ac:dyDescent="0.35">
      <c r="A2117" s="70">
        <f t="shared" si="40"/>
        <v>2100</v>
      </c>
      <c r="B2117" s="145">
        <v>4815620.6810465306</v>
      </c>
    </row>
    <row r="2118" spans="1:2" x14ac:dyDescent="0.35">
      <c r="A2118" s="70">
        <f t="shared" si="40"/>
        <v>2101</v>
      </c>
      <c r="B2118" s="145">
        <v>4815620.6810465306</v>
      </c>
    </row>
    <row r="2119" spans="1:2" x14ac:dyDescent="0.35">
      <c r="A2119" s="70">
        <f t="shared" si="40"/>
        <v>2102</v>
      </c>
      <c r="B2119" s="145">
        <v>4815620.6810465306</v>
      </c>
    </row>
    <row r="2120" spans="1:2" x14ac:dyDescent="0.35">
      <c r="A2120" s="70">
        <f t="shared" si="40"/>
        <v>2103</v>
      </c>
      <c r="B2120" s="145">
        <v>4815620.6810465306</v>
      </c>
    </row>
    <row r="2121" spans="1:2" x14ac:dyDescent="0.35">
      <c r="A2121" s="70">
        <f t="shared" si="40"/>
        <v>2104</v>
      </c>
      <c r="B2121" s="145">
        <v>4815620.6810465306</v>
      </c>
    </row>
    <row r="2122" spans="1:2" x14ac:dyDescent="0.35">
      <c r="A2122" s="70">
        <f t="shared" si="40"/>
        <v>2105</v>
      </c>
      <c r="B2122" s="145">
        <v>4815620.6810465306</v>
      </c>
    </row>
    <row r="2123" spans="1:2" x14ac:dyDescent="0.35">
      <c r="A2123" s="70">
        <f t="shared" si="40"/>
        <v>2106</v>
      </c>
      <c r="B2123" s="145">
        <v>4815620.6810465306</v>
      </c>
    </row>
    <row r="2124" spans="1:2" x14ac:dyDescent="0.35">
      <c r="A2124" s="70">
        <f t="shared" si="40"/>
        <v>2107</v>
      </c>
      <c r="B2124" s="145">
        <v>4815620.6810465306</v>
      </c>
    </row>
    <row r="2125" spans="1:2" x14ac:dyDescent="0.35">
      <c r="A2125" s="70">
        <f t="shared" si="40"/>
        <v>2108</v>
      </c>
      <c r="B2125" s="145">
        <v>4815620.6810465306</v>
      </c>
    </row>
    <row r="2126" spans="1:2" x14ac:dyDescent="0.35">
      <c r="A2126" s="70">
        <f t="shared" si="40"/>
        <v>2109</v>
      </c>
      <c r="B2126" s="145">
        <v>4815620.6810465306</v>
      </c>
    </row>
    <row r="2127" spans="1:2" x14ac:dyDescent="0.35">
      <c r="A2127" s="70">
        <f t="shared" si="40"/>
        <v>2110</v>
      </c>
      <c r="B2127" s="145">
        <v>4815620.6810465306</v>
      </c>
    </row>
    <row r="2128" spans="1:2" x14ac:dyDescent="0.35">
      <c r="A2128" s="70">
        <f t="shared" si="40"/>
        <v>2111</v>
      </c>
      <c r="B2128" s="145">
        <v>4815620.6810465306</v>
      </c>
    </row>
    <row r="2129" spans="1:2" x14ac:dyDescent="0.35">
      <c r="A2129" s="70">
        <f t="shared" si="40"/>
        <v>2112</v>
      </c>
      <c r="B2129" s="145">
        <v>4815620.6810465306</v>
      </c>
    </row>
    <row r="2130" spans="1:2" x14ac:dyDescent="0.35">
      <c r="A2130" s="70">
        <f t="shared" si="40"/>
        <v>2113</v>
      </c>
      <c r="B2130" s="145">
        <v>4815620.6810465306</v>
      </c>
    </row>
    <row r="2131" spans="1:2" x14ac:dyDescent="0.35">
      <c r="A2131" s="70">
        <f t="shared" si="40"/>
        <v>2114</v>
      </c>
      <c r="B2131" s="145">
        <v>4815620.6810465306</v>
      </c>
    </row>
    <row r="2132" spans="1:2" x14ac:dyDescent="0.35">
      <c r="A2132" s="70">
        <f t="shared" ref="A2132:A2195" si="41">A2131+1</f>
        <v>2115</v>
      </c>
      <c r="B2132" s="145">
        <v>4815620.6810465306</v>
      </c>
    </row>
    <row r="2133" spans="1:2" x14ac:dyDescent="0.35">
      <c r="A2133" s="70">
        <f t="shared" si="41"/>
        <v>2116</v>
      </c>
      <c r="B2133" s="145">
        <v>4815620.6810465306</v>
      </c>
    </row>
    <row r="2134" spans="1:2" x14ac:dyDescent="0.35">
      <c r="A2134" s="70">
        <f t="shared" si="41"/>
        <v>2117</v>
      </c>
      <c r="B2134" s="145">
        <v>4815620.6810465306</v>
      </c>
    </row>
    <row r="2135" spans="1:2" x14ac:dyDescent="0.35">
      <c r="A2135" s="70">
        <f t="shared" si="41"/>
        <v>2118</v>
      </c>
      <c r="B2135" s="145">
        <v>4815620.6810465306</v>
      </c>
    </row>
    <row r="2136" spans="1:2" x14ac:dyDescent="0.35">
      <c r="A2136" s="70">
        <f t="shared" si="41"/>
        <v>2119</v>
      </c>
      <c r="B2136" s="145">
        <v>4815620.6810465306</v>
      </c>
    </row>
    <row r="2137" spans="1:2" x14ac:dyDescent="0.35">
      <c r="A2137" s="70">
        <f t="shared" si="41"/>
        <v>2120</v>
      </c>
      <c r="B2137" s="145">
        <v>4815620.6810465306</v>
      </c>
    </row>
    <row r="2138" spans="1:2" x14ac:dyDescent="0.35">
      <c r="A2138" s="70">
        <f t="shared" si="41"/>
        <v>2121</v>
      </c>
      <c r="B2138" s="145">
        <v>4815620.6810465306</v>
      </c>
    </row>
    <row r="2139" spans="1:2" x14ac:dyDescent="0.35">
      <c r="A2139" s="70">
        <f t="shared" si="41"/>
        <v>2122</v>
      </c>
      <c r="B2139" s="145">
        <v>4815620.6810465306</v>
      </c>
    </row>
    <row r="2140" spans="1:2" x14ac:dyDescent="0.35">
      <c r="A2140" s="70">
        <f t="shared" si="41"/>
        <v>2123</v>
      </c>
      <c r="B2140" s="145">
        <v>4815620.6810465306</v>
      </c>
    </row>
    <row r="2141" spans="1:2" x14ac:dyDescent="0.35">
      <c r="A2141" s="70">
        <f t="shared" si="41"/>
        <v>2124</v>
      </c>
      <c r="B2141" s="145">
        <v>4815620.6810465306</v>
      </c>
    </row>
    <row r="2142" spans="1:2" x14ac:dyDescent="0.35">
      <c r="A2142" s="70">
        <f t="shared" si="41"/>
        <v>2125</v>
      </c>
      <c r="B2142" s="145">
        <v>4815620.6810465306</v>
      </c>
    </row>
    <row r="2143" spans="1:2" x14ac:dyDescent="0.35">
      <c r="A2143" s="70">
        <f t="shared" si="41"/>
        <v>2126</v>
      </c>
      <c r="B2143" s="145">
        <v>4815620.6810465306</v>
      </c>
    </row>
    <row r="2144" spans="1:2" x14ac:dyDescent="0.35">
      <c r="A2144" s="70">
        <f t="shared" si="41"/>
        <v>2127</v>
      </c>
      <c r="B2144" s="145">
        <v>4815620.6810465306</v>
      </c>
    </row>
    <row r="2145" spans="1:2" x14ac:dyDescent="0.35">
      <c r="A2145" s="70">
        <f t="shared" si="41"/>
        <v>2128</v>
      </c>
      <c r="B2145" s="145">
        <v>4815620.6810465306</v>
      </c>
    </row>
    <row r="2146" spans="1:2" x14ac:dyDescent="0.35">
      <c r="A2146" s="70">
        <f t="shared" si="41"/>
        <v>2129</v>
      </c>
      <c r="B2146" s="145">
        <v>4815620.6810465306</v>
      </c>
    </row>
    <row r="2147" spans="1:2" x14ac:dyDescent="0.35">
      <c r="A2147" s="70">
        <f t="shared" si="41"/>
        <v>2130</v>
      </c>
      <c r="B2147" s="145">
        <v>4815620.6810465306</v>
      </c>
    </row>
    <row r="2148" spans="1:2" x14ac:dyDescent="0.35">
      <c r="A2148" s="70">
        <f t="shared" si="41"/>
        <v>2131</v>
      </c>
      <c r="B2148" s="145">
        <v>4815620.6810465306</v>
      </c>
    </row>
    <row r="2149" spans="1:2" x14ac:dyDescent="0.35">
      <c r="A2149" s="70">
        <f t="shared" si="41"/>
        <v>2132</v>
      </c>
      <c r="B2149" s="145">
        <v>4815620.6810465306</v>
      </c>
    </row>
    <row r="2150" spans="1:2" x14ac:dyDescent="0.35">
      <c r="A2150" s="70">
        <f t="shared" si="41"/>
        <v>2133</v>
      </c>
      <c r="B2150" s="145">
        <v>4815620.6810465306</v>
      </c>
    </row>
    <row r="2151" spans="1:2" x14ac:dyDescent="0.35">
      <c r="A2151" s="70">
        <f t="shared" si="41"/>
        <v>2134</v>
      </c>
      <c r="B2151" s="145">
        <v>4815620.6810465306</v>
      </c>
    </row>
    <row r="2152" spans="1:2" x14ac:dyDescent="0.35">
      <c r="A2152" s="70">
        <f t="shared" si="41"/>
        <v>2135</v>
      </c>
      <c r="B2152" s="145">
        <v>4815620.6810465306</v>
      </c>
    </row>
    <row r="2153" spans="1:2" x14ac:dyDescent="0.35">
      <c r="A2153" s="70">
        <f t="shared" si="41"/>
        <v>2136</v>
      </c>
      <c r="B2153" s="145">
        <v>4815620.6810465306</v>
      </c>
    </row>
    <row r="2154" spans="1:2" x14ac:dyDescent="0.35">
      <c r="A2154" s="70">
        <f t="shared" si="41"/>
        <v>2137</v>
      </c>
      <c r="B2154" s="145">
        <v>4815620.6810465306</v>
      </c>
    </row>
    <row r="2155" spans="1:2" x14ac:dyDescent="0.35">
      <c r="A2155" s="70">
        <f t="shared" si="41"/>
        <v>2138</v>
      </c>
      <c r="B2155" s="145">
        <v>4815620.6810465306</v>
      </c>
    </row>
    <row r="2156" spans="1:2" x14ac:dyDescent="0.35">
      <c r="A2156" s="70">
        <f t="shared" si="41"/>
        <v>2139</v>
      </c>
      <c r="B2156" s="145">
        <v>4815620.6810465306</v>
      </c>
    </row>
    <row r="2157" spans="1:2" x14ac:dyDescent="0.35">
      <c r="A2157" s="70">
        <f t="shared" si="41"/>
        <v>2140</v>
      </c>
      <c r="B2157" s="145">
        <v>4815620.6810465306</v>
      </c>
    </row>
    <row r="2158" spans="1:2" x14ac:dyDescent="0.35">
      <c r="A2158" s="70">
        <f t="shared" si="41"/>
        <v>2141</v>
      </c>
      <c r="B2158" s="145">
        <v>4815620.6810465306</v>
      </c>
    </row>
    <row r="2159" spans="1:2" x14ac:dyDescent="0.35">
      <c r="A2159" s="70">
        <f t="shared" si="41"/>
        <v>2142</v>
      </c>
      <c r="B2159" s="145">
        <v>4815620.6810465306</v>
      </c>
    </row>
    <row r="2160" spans="1:2" x14ac:dyDescent="0.35">
      <c r="A2160" s="70">
        <f t="shared" si="41"/>
        <v>2143</v>
      </c>
      <c r="B2160" s="145">
        <v>4815620.6810465306</v>
      </c>
    </row>
    <row r="2161" spans="1:2" x14ac:dyDescent="0.35">
      <c r="A2161" s="70">
        <f t="shared" si="41"/>
        <v>2144</v>
      </c>
      <c r="B2161" s="145">
        <v>4815620.6810465306</v>
      </c>
    </row>
    <row r="2162" spans="1:2" x14ac:dyDescent="0.35">
      <c r="A2162" s="70">
        <f t="shared" si="41"/>
        <v>2145</v>
      </c>
      <c r="B2162" s="145">
        <v>4815620.6810465306</v>
      </c>
    </row>
    <row r="2163" spans="1:2" x14ac:dyDescent="0.35">
      <c r="A2163" s="70">
        <f t="shared" si="41"/>
        <v>2146</v>
      </c>
      <c r="B2163" s="145">
        <v>4815620.6810465306</v>
      </c>
    </row>
    <row r="2164" spans="1:2" x14ac:dyDescent="0.35">
      <c r="A2164" s="70">
        <f t="shared" si="41"/>
        <v>2147</v>
      </c>
      <c r="B2164" s="145">
        <v>4815620.6810465306</v>
      </c>
    </row>
    <row r="2165" spans="1:2" x14ac:dyDescent="0.35">
      <c r="A2165" s="70">
        <f t="shared" si="41"/>
        <v>2148</v>
      </c>
      <c r="B2165" s="145">
        <v>4815620.6810465306</v>
      </c>
    </row>
    <row r="2166" spans="1:2" x14ac:dyDescent="0.35">
      <c r="A2166" s="70">
        <f t="shared" si="41"/>
        <v>2149</v>
      </c>
      <c r="B2166" s="145">
        <v>4815620.6810465306</v>
      </c>
    </row>
    <row r="2167" spans="1:2" x14ac:dyDescent="0.35">
      <c r="A2167" s="70">
        <f t="shared" si="41"/>
        <v>2150</v>
      </c>
      <c r="B2167" s="145">
        <v>4815620.6810465306</v>
      </c>
    </row>
    <row r="2168" spans="1:2" x14ac:dyDescent="0.35">
      <c r="A2168" s="70">
        <f t="shared" si="41"/>
        <v>2151</v>
      </c>
      <c r="B2168" s="145">
        <v>4815620.6810465306</v>
      </c>
    </row>
    <row r="2169" spans="1:2" x14ac:dyDescent="0.35">
      <c r="A2169" s="70">
        <f t="shared" si="41"/>
        <v>2152</v>
      </c>
      <c r="B2169" s="145">
        <v>4815620.6810465306</v>
      </c>
    </row>
    <row r="2170" spans="1:2" x14ac:dyDescent="0.35">
      <c r="A2170" s="70">
        <f t="shared" si="41"/>
        <v>2153</v>
      </c>
      <c r="B2170" s="145">
        <v>4815620.6810465306</v>
      </c>
    </row>
    <row r="2171" spans="1:2" x14ac:dyDescent="0.35">
      <c r="A2171" s="70">
        <f t="shared" si="41"/>
        <v>2154</v>
      </c>
      <c r="B2171" s="145">
        <v>4815620.6810465306</v>
      </c>
    </row>
    <row r="2172" spans="1:2" x14ac:dyDescent="0.35">
      <c r="A2172" s="70">
        <f t="shared" si="41"/>
        <v>2155</v>
      </c>
      <c r="B2172" s="145">
        <v>4815620.6810465306</v>
      </c>
    </row>
    <row r="2173" spans="1:2" x14ac:dyDescent="0.35">
      <c r="A2173" s="70">
        <f t="shared" si="41"/>
        <v>2156</v>
      </c>
      <c r="B2173" s="145">
        <v>4815620.6810465306</v>
      </c>
    </row>
    <row r="2174" spans="1:2" x14ac:dyDescent="0.35">
      <c r="A2174" s="70">
        <f t="shared" si="41"/>
        <v>2157</v>
      </c>
      <c r="B2174" s="145">
        <v>4815620.6810465306</v>
      </c>
    </row>
    <row r="2175" spans="1:2" x14ac:dyDescent="0.35">
      <c r="A2175" s="70">
        <f t="shared" si="41"/>
        <v>2158</v>
      </c>
      <c r="B2175" s="145">
        <v>4815620.6810465306</v>
      </c>
    </row>
    <row r="2176" spans="1:2" x14ac:dyDescent="0.35">
      <c r="A2176" s="70">
        <f t="shared" si="41"/>
        <v>2159</v>
      </c>
      <c r="B2176" s="145">
        <v>4815620.6810465306</v>
      </c>
    </row>
    <row r="2177" spans="1:2" x14ac:dyDescent="0.35">
      <c r="A2177" s="70">
        <f t="shared" si="41"/>
        <v>2160</v>
      </c>
      <c r="B2177" s="145">
        <v>4815620.6810465306</v>
      </c>
    </row>
    <row r="2178" spans="1:2" x14ac:dyDescent="0.35">
      <c r="A2178" s="70">
        <f t="shared" si="41"/>
        <v>2161</v>
      </c>
      <c r="B2178" s="145">
        <v>4815620.6810465306</v>
      </c>
    </row>
    <row r="2179" spans="1:2" x14ac:dyDescent="0.35">
      <c r="A2179" s="70">
        <f t="shared" si="41"/>
        <v>2162</v>
      </c>
      <c r="B2179" s="145">
        <v>4815620.6810465306</v>
      </c>
    </row>
    <row r="2180" spans="1:2" x14ac:dyDescent="0.35">
      <c r="A2180" s="70">
        <f t="shared" si="41"/>
        <v>2163</v>
      </c>
      <c r="B2180" s="145">
        <v>4815620.6810465306</v>
      </c>
    </row>
    <row r="2181" spans="1:2" x14ac:dyDescent="0.35">
      <c r="A2181" s="70">
        <f t="shared" si="41"/>
        <v>2164</v>
      </c>
      <c r="B2181" s="145">
        <v>4815620.6810465306</v>
      </c>
    </row>
    <row r="2182" spans="1:2" x14ac:dyDescent="0.35">
      <c r="A2182" s="70">
        <f t="shared" si="41"/>
        <v>2165</v>
      </c>
      <c r="B2182" s="145">
        <v>4815620.6810465306</v>
      </c>
    </row>
    <row r="2183" spans="1:2" x14ac:dyDescent="0.35">
      <c r="A2183" s="70">
        <f t="shared" si="41"/>
        <v>2166</v>
      </c>
      <c r="B2183" s="145">
        <v>4815620.6810465306</v>
      </c>
    </row>
    <row r="2184" spans="1:2" x14ac:dyDescent="0.35">
      <c r="A2184" s="70">
        <f t="shared" si="41"/>
        <v>2167</v>
      </c>
      <c r="B2184" s="145">
        <v>4815620.6810465306</v>
      </c>
    </row>
    <row r="2185" spans="1:2" x14ac:dyDescent="0.35">
      <c r="A2185" s="70">
        <f t="shared" si="41"/>
        <v>2168</v>
      </c>
      <c r="B2185" s="145">
        <v>4815620.6810465306</v>
      </c>
    </row>
    <row r="2186" spans="1:2" x14ac:dyDescent="0.35">
      <c r="A2186" s="70">
        <f t="shared" si="41"/>
        <v>2169</v>
      </c>
      <c r="B2186" s="145">
        <v>4815620.6810465306</v>
      </c>
    </row>
    <row r="2187" spans="1:2" x14ac:dyDescent="0.35">
      <c r="A2187" s="70">
        <f t="shared" si="41"/>
        <v>2170</v>
      </c>
      <c r="B2187" s="145">
        <v>4815620.6810465306</v>
      </c>
    </row>
    <row r="2188" spans="1:2" x14ac:dyDescent="0.35">
      <c r="A2188" s="70">
        <f t="shared" si="41"/>
        <v>2171</v>
      </c>
      <c r="B2188" s="145">
        <v>4815620.6810465306</v>
      </c>
    </row>
    <row r="2189" spans="1:2" x14ac:dyDescent="0.35">
      <c r="A2189" s="70">
        <f t="shared" si="41"/>
        <v>2172</v>
      </c>
      <c r="B2189" s="145">
        <v>4815620.6810465306</v>
      </c>
    </row>
    <row r="2190" spans="1:2" x14ac:dyDescent="0.35">
      <c r="A2190" s="70">
        <f t="shared" si="41"/>
        <v>2173</v>
      </c>
      <c r="B2190" s="145">
        <v>4815620.6810465306</v>
      </c>
    </row>
    <row r="2191" spans="1:2" x14ac:dyDescent="0.35">
      <c r="A2191" s="70">
        <f t="shared" si="41"/>
        <v>2174</v>
      </c>
      <c r="B2191" s="145">
        <v>4815620.6810465306</v>
      </c>
    </row>
    <row r="2192" spans="1:2" x14ac:dyDescent="0.35">
      <c r="A2192" s="70">
        <f t="shared" si="41"/>
        <v>2175</v>
      </c>
      <c r="B2192" s="145">
        <v>4815620.6810465306</v>
      </c>
    </row>
    <row r="2193" spans="1:2" x14ac:dyDescent="0.35">
      <c r="A2193" s="70">
        <f t="shared" si="41"/>
        <v>2176</v>
      </c>
      <c r="B2193" s="145">
        <v>4815620.6810465306</v>
      </c>
    </row>
    <row r="2194" spans="1:2" x14ac:dyDescent="0.35">
      <c r="A2194" s="70">
        <f t="shared" si="41"/>
        <v>2177</v>
      </c>
      <c r="B2194" s="145">
        <v>4815620.6810465306</v>
      </c>
    </row>
    <row r="2195" spans="1:2" x14ac:dyDescent="0.35">
      <c r="A2195" s="70">
        <f t="shared" si="41"/>
        <v>2178</v>
      </c>
      <c r="B2195" s="145">
        <v>4815620.6810465306</v>
      </c>
    </row>
    <row r="2196" spans="1:2" x14ac:dyDescent="0.35">
      <c r="A2196" s="70">
        <f t="shared" ref="A2196:A2259" si="42">A2195+1</f>
        <v>2179</v>
      </c>
      <c r="B2196" s="145">
        <v>4815620.6810465306</v>
      </c>
    </row>
    <row r="2197" spans="1:2" x14ac:dyDescent="0.35">
      <c r="A2197" s="70">
        <f t="shared" si="42"/>
        <v>2180</v>
      </c>
      <c r="B2197" s="145">
        <v>4815620.6810465306</v>
      </c>
    </row>
    <row r="2198" spans="1:2" x14ac:dyDescent="0.35">
      <c r="A2198" s="70">
        <f t="shared" si="42"/>
        <v>2181</v>
      </c>
      <c r="B2198" s="145">
        <v>4815620.6810465306</v>
      </c>
    </row>
    <row r="2199" spans="1:2" x14ac:dyDescent="0.35">
      <c r="A2199" s="70">
        <f t="shared" si="42"/>
        <v>2182</v>
      </c>
      <c r="B2199" s="145">
        <v>4815620.6810465306</v>
      </c>
    </row>
    <row r="2200" spans="1:2" x14ac:dyDescent="0.35">
      <c r="A2200" s="70">
        <f t="shared" si="42"/>
        <v>2183</v>
      </c>
      <c r="B2200" s="145">
        <v>4815620.6810465306</v>
      </c>
    </row>
    <row r="2201" spans="1:2" x14ac:dyDescent="0.35">
      <c r="A2201" s="70">
        <f t="shared" si="42"/>
        <v>2184</v>
      </c>
      <c r="B2201" s="145">
        <v>4815620.6810465306</v>
      </c>
    </row>
    <row r="2202" spans="1:2" x14ac:dyDescent="0.35">
      <c r="A2202" s="70">
        <f t="shared" si="42"/>
        <v>2185</v>
      </c>
      <c r="B2202" s="145">
        <v>4815620.6810465306</v>
      </c>
    </row>
    <row r="2203" spans="1:2" x14ac:dyDescent="0.35">
      <c r="A2203" s="70">
        <f t="shared" si="42"/>
        <v>2186</v>
      </c>
      <c r="B2203" s="145">
        <v>4815620.6810465306</v>
      </c>
    </row>
    <row r="2204" spans="1:2" x14ac:dyDescent="0.35">
      <c r="A2204" s="70">
        <f t="shared" si="42"/>
        <v>2187</v>
      </c>
      <c r="B2204" s="145">
        <v>4815620.6810465306</v>
      </c>
    </row>
    <row r="2205" spans="1:2" x14ac:dyDescent="0.35">
      <c r="A2205" s="70">
        <f t="shared" si="42"/>
        <v>2188</v>
      </c>
      <c r="B2205" s="145">
        <v>4815620.6810465306</v>
      </c>
    </row>
    <row r="2206" spans="1:2" x14ac:dyDescent="0.35">
      <c r="A2206" s="70">
        <f t="shared" si="42"/>
        <v>2189</v>
      </c>
      <c r="B2206" s="145">
        <v>4815620.6810465306</v>
      </c>
    </row>
    <row r="2207" spans="1:2" x14ac:dyDescent="0.35">
      <c r="A2207" s="70">
        <f t="shared" si="42"/>
        <v>2190</v>
      </c>
      <c r="B2207" s="145">
        <v>4815620.6810465306</v>
      </c>
    </row>
    <row r="2208" spans="1:2" x14ac:dyDescent="0.35">
      <c r="A2208" s="70">
        <f t="shared" si="42"/>
        <v>2191</v>
      </c>
      <c r="B2208" s="145">
        <v>4815620.6810465306</v>
      </c>
    </row>
    <row r="2209" spans="1:2" x14ac:dyDescent="0.35">
      <c r="A2209" s="70">
        <f t="shared" si="42"/>
        <v>2192</v>
      </c>
      <c r="B2209" s="145">
        <v>4815620.6810465306</v>
      </c>
    </row>
    <row r="2210" spans="1:2" x14ac:dyDescent="0.35">
      <c r="A2210" s="70">
        <f t="shared" si="42"/>
        <v>2193</v>
      </c>
      <c r="B2210" s="145">
        <v>4815620.6810465306</v>
      </c>
    </row>
    <row r="2211" spans="1:2" x14ac:dyDescent="0.35">
      <c r="A2211" s="70">
        <f t="shared" si="42"/>
        <v>2194</v>
      </c>
      <c r="B2211" s="145">
        <v>4815620.6810465306</v>
      </c>
    </row>
    <row r="2212" spans="1:2" x14ac:dyDescent="0.35">
      <c r="A2212" s="70">
        <f t="shared" si="42"/>
        <v>2195</v>
      </c>
      <c r="B2212" s="145">
        <v>4815620.6810465306</v>
      </c>
    </row>
    <row r="2213" spans="1:2" x14ac:dyDescent="0.35">
      <c r="A2213" s="70">
        <f t="shared" si="42"/>
        <v>2196</v>
      </c>
      <c r="B2213" s="145">
        <v>4815620.6810465306</v>
      </c>
    </row>
    <row r="2214" spans="1:2" x14ac:dyDescent="0.35">
      <c r="A2214" s="70">
        <f t="shared" si="42"/>
        <v>2197</v>
      </c>
      <c r="B2214" s="145">
        <v>4815620.6810465306</v>
      </c>
    </row>
    <row r="2215" spans="1:2" x14ac:dyDescent="0.35">
      <c r="A2215" s="70">
        <f t="shared" si="42"/>
        <v>2198</v>
      </c>
      <c r="B2215" s="145">
        <v>4815620.6810465306</v>
      </c>
    </row>
    <row r="2216" spans="1:2" x14ac:dyDescent="0.35">
      <c r="A2216" s="70">
        <f t="shared" si="42"/>
        <v>2199</v>
      </c>
      <c r="B2216" s="145">
        <v>4815620.6810465306</v>
      </c>
    </row>
    <row r="2217" spans="1:2" x14ac:dyDescent="0.35">
      <c r="A2217" s="70">
        <f t="shared" si="42"/>
        <v>2200</v>
      </c>
      <c r="B2217" s="145">
        <v>4815620.6810465306</v>
      </c>
    </row>
    <row r="2218" spans="1:2" x14ac:dyDescent="0.35">
      <c r="A2218" s="70">
        <f t="shared" si="42"/>
        <v>2201</v>
      </c>
      <c r="B2218" s="145">
        <v>4815620.6810465306</v>
      </c>
    </row>
    <row r="2219" spans="1:2" x14ac:dyDescent="0.35">
      <c r="A2219" s="70">
        <f t="shared" si="42"/>
        <v>2202</v>
      </c>
      <c r="B2219" s="145">
        <v>4815620.6810465306</v>
      </c>
    </row>
    <row r="2220" spans="1:2" x14ac:dyDescent="0.35">
      <c r="A2220" s="70">
        <f t="shared" si="42"/>
        <v>2203</v>
      </c>
      <c r="B2220" s="145">
        <v>4815620.6810465306</v>
      </c>
    </row>
    <row r="2221" spans="1:2" x14ac:dyDescent="0.35">
      <c r="A2221" s="70">
        <f t="shared" si="42"/>
        <v>2204</v>
      </c>
      <c r="B2221" s="145">
        <v>4815620.6810465306</v>
      </c>
    </row>
    <row r="2222" spans="1:2" x14ac:dyDescent="0.35">
      <c r="A2222" s="70">
        <f t="shared" si="42"/>
        <v>2205</v>
      </c>
      <c r="B2222" s="145">
        <v>4815620.6810465306</v>
      </c>
    </row>
    <row r="2223" spans="1:2" x14ac:dyDescent="0.35">
      <c r="A2223" s="70">
        <f t="shared" si="42"/>
        <v>2206</v>
      </c>
      <c r="B2223" s="145">
        <v>4815620.6810465306</v>
      </c>
    </row>
    <row r="2224" spans="1:2" x14ac:dyDescent="0.35">
      <c r="A2224" s="70">
        <f t="shared" si="42"/>
        <v>2207</v>
      </c>
      <c r="B2224" s="145">
        <v>4815620.6810465306</v>
      </c>
    </row>
    <row r="2225" spans="1:2" x14ac:dyDescent="0.35">
      <c r="A2225" s="70">
        <f t="shared" si="42"/>
        <v>2208</v>
      </c>
      <c r="B2225" s="145">
        <v>4815620.6810465306</v>
      </c>
    </row>
    <row r="2226" spans="1:2" x14ac:dyDescent="0.35">
      <c r="A2226" s="70">
        <f t="shared" si="42"/>
        <v>2209</v>
      </c>
      <c r="B2226" s="145">
        <v>4815620.6810465306</v>
      </c>
    </row>
    <row r="2227" spans="1:2" x14ac:dyDescent="0.35">
      <c r="A2227" s="70">
        <f t="shared" si="42"/>
        <v>2210</v>
      </c>
      <c r="B2227" s="145">
        <v>4815620.6810465306</v>
      </c>
    </row>
    <row r="2228" spans="1:2" x14ac:dyDescent="0.35">
      <c r="A2228" s="70">
        <f t="shared" si="42"/>
        <v>2211</v>
      </c>
      <c r="B2228" s="145">
        <v>4815620.6810465306</v>
      </c>
    </row>
    <row r="2229" spans="1:2" x14ac:dyDescent="0.35">
      <c r="A2229" s="70">
        <f t="shared" si="42"/>
        <v>2212</v>
      </c>
      <c r="B2229" s="145">
        <v>4815620.6810465306</v>
      </c>
    </row>
    <row r="2230" spans="1:2" x14ac:dyDescent="0.35">
      <c r="A2230" s="70">
        <f t="shared" si="42"/>
        <v>2213</v>
      </c>
      <c r="B2230" s="145">
        <v>4815620.6810465306</v>
      </c>
    </row>
    <row r="2231" spans="1:2" x14ac:dyDescent="0.35">
      <c r="A2231" s="70">
        <f t="shared" si="42"/>
        <v>2214</v>
      </c>
      <c r="B2231" s="145">
        <v>4815620.6810465306</v>
      </c>
    </row>
    <row r="2232" spans="1:2" x14ac:dyDescent="0.35">
      <c r="A2232" s="70">
        <f t="shared" si="42"/>
        <v>2215</v>
      </c>
      <c r="B2232" s="145">
        <v>4815620.6810465306</v>
      </c>
    </row>
    <row r="2233" spans="1:2" x14ac:dyDescent="0.35">
      <c r="A2233" s="70">
        <f t="shared" si="42"/>
        <v>2216</v>
      </c>
      <c r="B2233" s="145">
        <v>4815620.6810465306</v>
      </c>
    </row>
    <row r="2234" spans="1:2" x14ac:dyDescent="0.35">
      <c r="A2234" s="70">
        <f t="shared" si="42"/>
        <v>2217</v>
      </c>
      <c r="B2234" s="145">
        <v>4815620.6810465306</v>
      </c>
    </row>
    <row r="2235" spans="1:2" x14ac:dyDescent="0.35">
      <c r="A2235" s="70">
        <f t="shared" si="42"/>
        <v>2218</v>
      </c>
      <c r="B2235" s="145">
        <v>4815620.6810465306</v>
      </c>
    </row>
    <row r="2236" spans="1:2" x14ac:dyDescent="0.35">
      <c r="A2236" s="70">
        <f t="shared" si="42"/>
        <v>2219</v>
      </c>
      <c r="B2236" s="145">
        <v>4815620.6810465306</v>
      </c>
    </row>
    <row r="2237" spans="1:2" x14ac:dyDescent="0.35">
      <c r="A2237" s="70">
        <f t="shared" si="42"/>
        <v>2220</v>
      </c>
      <c r="B2237" s="145">
        <v>4815620.6810465306</v>
      </c>
    </row>
    <row r="2238" spans="1:2" x14ac:dyDescent="0.35">
      <c r="A2238" s="70">
        <f t="shared" si="42"/>
        <v>2221</v>
      </c>
      <c r="B2238" s="145">
        <v>4815620.6810465306</v>
      </c>
    </row>
    <row r="2239" spans="1:2" x14ac:dyDescent="0.35">
      <c r="A2239" s="70">
        <f t="shared" si="42"/>
        <v>2222</v>
      </c>
      <c r="B2239" s="145">
        <v>4815620.6810465306</v>
      </c>
    </row>
    <row r="2240" spans="1:2" x14ac:dyDescent="0.35">
      <c r="A2240" s="70">
        <f t="shared" si="42"/>
        <v>2223</v>
      </c>
      <c r="B2240" s="145">
        <v>4815620.6810465306</v>
      </c>
    </row>
    <row r="2241" spans="1:2" x14ac:dyDescent="0.35">
      <c r="A2241" s="70">
        <f t="shared" si="42"/>
        <v>2224</v>
      </c>
      <c r="B2241" s="145">
        <v>4815620.6810465306</v>
      </c>
    </row>
    <row r="2242" spans="1:2" x14ac:dyDescent="0.35">
      <c r="A2242" s="70">
        <f t="shared" si="42"/>
        <v>2225</v>
      </c>
      <c r="B2242" s="145">
        <v>4815620.6810465306</v>
      </c>
    </row>
    <row r="2243" spans="1:2" x14ac:dyDescent="0.35">
      <c r="A2243" s="70">
        <f t="shared" si="42"/>
        <v>2226</v>
      </c>
      <c r="B2243" s="145">
        <v>4815620.6810465306</v>
      </c>
    </row>
    <row r="2244" spans="1:2" x14ac:dyDescent="0.35">
      <c r="A2244" s="70">
        <f t="shared" si="42"/>
        <v>2227</v>
      </c>
      <c r="B2244" s="145">
        <v>4815620.6810465306</v>
      </c>
    </row>
    <row r="2245" spans="1:2" x14ac:dyDescent="0.35">
      <c r="A2245" s="70">
        <f t="shared" si="42"/>
        <v>2228</v>
      </c>
      <c r="B2245" s="145">
        <v>4815620.6810465306</v>
      </c>
    </row>
    <row r="2246" spans="1:2" x14ac:dyDescent="0.35">
      <c r="A2246" s="70">
        <f t="shared" si="42"/>
        <v>2229</v>
      </c>
      <c r="B2246" s="145">
        <v>4815620.6810465306</v>
      </c>
    </row>
    <row r="2247" spans="1:2" x14ac:dyDescent="0.35">
      <c r="A2247" s="70">
        <f t="shared" si="42"/>
        <v>2230</v>
      </c>
      <c r="B2247" s="145">
        <v>4815620.6810465306</v>
      </c>
    </row>
    <row r="2248" spans="1:2" x14ac:dyDescent="0.35">
      <c r="A2248" s="70">
        <f t="shared" si="42"/>
        <v>2231</v>
      </c>
      <c r="B2248" s="145">
        <v>4815620.6810465306</v>
      </c>
    </row>
    <row r="2249" spans="1:2" x14ac:dyDescent="0.35">
      <c r="A2249" s="70">
        <f t="shared" si="42"/>
        <v>2232</v>
      </c>
      <c r="B2249" s="145">
        <v>4815620.6810465306</v>
      </c>
    </row>
    <row r="2250" spans="1:2" x14ac:dyDescent="0.35">
      <c r="A2250" s="70">
        <f t="shared" si="42"/>
        <v>2233</v>
      </c>
      <c r="B2250" s="145">
        <v>4815620.6810465306</v>
      </c>
    </row>
    <row r="2251" spans="1:2" x14ac:dyDescent="0.35">
      <c r="A2251" s="70">
        <f t="shared" si="42"/>
        <v>2234</v>
      </c>
      <c r="B2251" s="145">
        <v>4815620.6810465306</v>
      </c>
    </row>
    <row r="2252" spans="1:2" x14ac:dyDescent="0.35">
      <c r="A2252" s="70">
        <f t="shared" si="42"/>
        <v>2235</v>
      </c>
      <c r="B2252" s="145">
        <v>4815620.6810465306</v>
      </c>
    </row>
    <row r="2253" spans="1:2" x14ac:dyDescent="0.35">
      <c r="A2253" s="70">
        <f t="shared" si="42"/>
        <v>2236</v>
      </c>
      <c r="B2253" s="145">
        <v>4815620.6810465306</v>
      </c>
    </row>
    <row r="2254" spans="1:2" x14ac:dyDescent="0.35">
      <c r="A2254" s="70">
        <f t="shared" si="42"/>
        <v>2237</v>
      </c>
      <c r="B2254" s="145">
        <v>4815620.6810465306</v>
      </c>
    </row>
    <row r="2255" spans="1:2" x14ac:dyDescent="0.35">
      <c r="A2255" s="70">
        <f t="shared" si="42"/>
        <v>2238</v>
      </c>
      <c r="B2255" s="145">
        <v>4815620.6810465306</v>
      </c>
    </row>
    <row r="2256" spans="1:2" x14ac:dyDescent="0.35">
      <c r="A2256" s="70">
        <f t="shared" si="42"/>
        <v>2239</v>
      </c>
      <c r="B2256" s="145">
        <v>4815620.6810465306</v>
      </c>
    </row>
    <row r="2257" spans="1:2" x14ac:dyDescent="0.35">
      <c r="A2257" s="70">
        <f t="shared" si="42"/>
        <v>2240</v>
      </c>
      <c r="B2257" s="145">
        <v>4815620.6810465306</v>
      </c>
    </row>
    <row r="2258" spans="1:2" x14ac:dyDescent="0.35">
      <c r="A2258" s="70">
        <f t="shared" si="42"/>
        <v>2241</v>
      </c>
      <c r="B2258" s="145">
        <v>4815620.6810465306</v>
      </c>
    </row>
    <row r="2259" spans="1:2" x14ac:dyDescent="0.35">
      <c r="A2259" s="70">
        <f t="shared" si="42"/>
        <v>2242</v>
      </c>
      <c r="B2259" s="145">
        <v>4815620.6810465306</v>
      </c>
    </row>
    <row r="2260" spans="1:2" x14ac:dyDescent="0.35">
      <c r="A2260" s="70">
        <f t="shared" ref="A2260:A2323" si="43">A2259+1</f>
        <v>2243</v>
      </c>
      <c r="B2260" s="145">
        <v>4815620.6810465306</v>
      </c>
    </row>
    <row r="2261" spans="1:2" x14ac:dyDescent="0.35">
      <c r="A2261" s="70">
        <f t="shared" si="43"/>
        <v>2244</v>
      </c>
      <c r="B2261" s="145">
        <v>4815620.6810465306</v>
      </c>
    </row>
    <row r="2262" spans="1:2" x14ac:dyDescent="0.35">
      <c r="A2262" s="70">
        <f t="shared" si="43"/>
        <v>2245</v>
      </c>
      <c r="B2262" s="145">
        <v>4815620.6810465306</v>
      </c>
    </row>
    <row r="2263" spans="1:2" x14ac:dyDescent="0.35">
      <c r="A2263" s="70">
        <f t="shared" si="43"/>
        <v>2246</v>
      </c>
      <c r="B2263" s="145">
        <v>4815620.6810465306</v>
      </c>
    </row>
    <row r="2264" spans="1:2" x14ac:dyDescent="0.35">
      <c r="A2264" s="70">
        <f t="shared" si="43"/>
        <v>2247</v>
      </c>
      <c r="B2264" s="145">
        <v>4815620.6810465306</v>
      </c>
    </row>
    <row r="2265" spans="1:2" x14ac:dyDescent="0.35">
      <c r="A2265" s="70">
        <f t="shared" si="43"/>
        <v>2248</v>
      </c>
      <c r="B2265" s="145">
        <v>4815620.6810465306</v>
      </c>
    </row>
    <row r="2266" spans="1:2" x14ac:dyDescent="0.35">
      <c r="A2266" s="70">
        <f t="shared" si="43"/>
        <v>2249</v>
      </c>
      <c r="B2266" s="145">
        <v>4815620.6810465306</v>
      </c>
    </row>
    <row r="2267" spans="1:2" x14ac:dyDescent="0.35">
      <c r="A2267" s="70">
        <f t="shared" si="43"/>
        <v>2250</v>
      </c>
      <c r="B2267" s="145">
        <v>4815620.6810465306</v>
      </c>
    </row>
    <row r="2268" spans="1:2" x14ac:dyDescent="0.35">
      <c r="A2268" s="70">
        <f t="shared" si="43"/>
        <v>2251</v>
      </c>
      <c r="B2268" s="145">
        <v>4815620.6810465306</v>
      </c>
    </row>
    <row r="2269" spans="1:2" x14ac:dyDescent="0.35">
      <c r="A2269" s="70">
        <f t="shared" si="43"/>
        <v>2252</v>
      </c>
      <c r="B2269" s="145">
        <v>4815620.6810465306</v>
      </c>
    </row>
    <row r="2270" spans="1:2" x14ac:dyDescent="0.35">
      <c r="A2270" s="70">
        <f t="shared" si="43"/>
        <v>2253</v>
      </c>
      <c r="B2270" s="145">
        <v>4815620.6810465306</v>
      </c>
    </row>
    <row r="2271" spans="1:2" x14ac:dyDescent="0.35">
      <c r="A2271" s="70">
        <f t="shared" si="43"/>
        <v>2254</v>
      </c>
      <c r="B2271" s="145">
        <v>4815620.6810465306</v>
      </c>
    </row>
    <row r="2272" spans="1:2" x14ac:dyDescent="0.35">
      <c r="A2272" s="70">
        <f t="shared" si="43"/>
        <v>2255</v>
      </c>
      <c r="B2272" s="145">
        <v>4815620.6810465306</v>
      </c>
    </row>
    <row r="2273" spans="1:2" x14ac:dyDescent="0.35">
      <c r="A2273" s="70">
        <f t="shared" si="43"/>
        <v>2256</v>
      </c>
      <c r="B2273" s="145">
        <v>4815620.6810465306</v>
      </c>
    </row>
    <row r="2274" spans="1:2" x14ac:dyDescent="0.35">
      <c r="A2274" s="70">
        <f t="shared" si="43"/>
        <v>2257</v>
      </c>
      <c r="B2274" s="145">
        <v>4815620.6810465306</v>
      </c>
    </row>
    <row r="2275" spans="1:2" x14ac:dyDescent="0.35">
      <c r="A2275" s="70">
        <f t="shared" si="43"/>
        <v>2258</v>
      </c>
      <c r="B2275" s="145">
        <v>4815620.6810465306</v>
      </c>
    </row>
    <row r="2276" spans="1:2" x14ac:dyDescent="0.35">
      <c r="A2276" s="70">
        <f t="shared" si="43"/>
        <v>2259</v>
      </c>
      <c r="B2276" s="145">
        <v>4815620.6810465306</v>
      </c>
    </row>
    <row r="2277" spans="1:2" x14ac:dyDescent="0.35">
      <c r="A2277" s="70">
        <f t="shared" si="43"/>
        <v>2260</v>
      </c>
      <c r="B2277" s="145">
        <v>4815620.6810465306</v>
      </c>
    </row>
    <row r="2278" spans="1:2" x14ac:dyDescent="0.35">
      <c r="A2278" s="70">
        <f t="shared" si="43"/>
        <v>2261</v>
      </c>
      <c r="B2278" s="145">
        <v>4815620.6810465306</v>
      </c>
    </row>
    <row r="2279" spans="1:2" x14ac:dyDescent="0.35">
      <c r="A2279" s="70">
        <f t="shared" si="43"/>
        <v>2262</v>
      </c>
      <c r="B2279" s="145">
        <v>4815620.6810465306</v>
      </c>
    </row>
    <row r="2280" spans="1:2" x14ac:dyDescent="0.35">
      <c r="A2280" s="70">
        <f t="shared" si="43"/>
        <v>2263</v>
      </c>
      <c r="B2280" s="145">
        <v>4815620.6810465306</v>
      </c>
    </row>
    <row r="2281" spans="1:2" x14ac:dyDescent="0.35">
      <c r="A2281" s="70">
        <f t="shared" si="43"/>
        <v>2264</v>
      </c>
      <c r="B2281" s="145">
        <v>4815620.6810465306</v>
      </c>
    </row>
    <row r="2282" spans="1:2" x14ac:dyDescent="0.35">
      <c r="A2282" s="70">
        <f t="shared" si="43"/>
        <v>2265</v>
      </c>
      <c r="B2282" s="145">
        <v>4815620.6810465306</v>
      </c>
    </row>
    <row r="2283" spans="1:2" x14ac:dyDescent="0.35">
      <c r="A2283" s="70">
        <f t="shared" si="43"/>
        <v>2266</v>
      </c>
      <c r="B2283" s="145">
        <v>4815620.6810465306</v>
      </c>
    </row>
    <row r="2284" spans="1:2" x14ac:dyDescent="0.35">
      <c r="A2284" s="70">
        <f t="shared" si="43"/>
        <v>2267</v>
      </c>
      <c r="B2284" s="145">
        <v>4815620.6810465306</v>
      </c>
    </row>
    <row r="2285" spans="1:2" x14ac:dyDescent="0.35">
      <c r="A2285" s="70">
        <f t="shared" si="43"/>
        <v>2268</v>
      </c>
      <c r="B2285" s="145">
        <v>4815620.6810465306</v>
      </c>
    </row>
    <row r="2286" spans="1:2" x14ac:dyDescent="0.35">
      <c r="A2286" s="70">
        <f t="shared" si="43"/>
        <v>2269</v>
      </c>
      <c r="B2286" s="145">
        <v>4815620.6810465306</v>
      </c>
    </row>
    <row r="2287" spans="1:2" x14ac:dyDescent="0.35">
      <c r="A2287" s="70">
        <f t="shared" si="43"/>
        <v>2270</v>
      </c>
      <c r="B2287" s="145">
        <v>4815620.6810465306</v>
      </c>
    </row>
    <row r="2288" spans="1:2" x14ac:dyDescent="0.35">
      <c r="A2288" s="70">
        <f t="shared" si="43"/>
        <v>2271</v>
      </c>
      <c r="B2288" s="145">
        <v>4815620.6810465306</v>
      </c>
    </row>
    <row r="2289" spans="1:2" x14ac:dyDescent="0.35">
      <c r="A2289" s="70">
        <f t="shared" si="43"/>
        <v>2272</v>
      </c>
      <c r="B2289" s="145">
        <v>4815620.6810465306</v>
      </c>
    </row>
    <row r="2290" spans="1:2" x14ac:dyDescent="0.35">
      <c r="A2290" s="70">
        <f t="shared" si="43"/>
        <v>2273</v>
      </c>
      <c r="B2290" s="145">
        <v>4815620.6810465306</v>
      </c>
    </row>
    <row r="2291" spans="1:2" x14ac:dyDescent="0.35">
      <c r="A2291" s="70">
        <f t="shared" si="43"/>
        <v>2274</v>
      </c>
      <c r="B2291" s="145">
        <v>4815620.6810465306</v>
      </c>
    </row>
    <row r="2292" spans="1:2" x14ac:dyDescent="0.35">
      <c r="A2292" s="70">
        <f t="shared" si="43"/>
        <v>2275</v>
      </c>
      <c r="B2292" s="145">
        <v>4815620.6810465306</v>
      </c>
    </row>
    <row r="2293" spans="1:2" x14ac:dyDescent="0.35">
      <c r="A2293" s="70">
        <f t="shared" si="43"/>
        <v>2276</v>
      </c>
      <c r="B2293" s="145">
        <v>4815620.6810465306</v>
      </c>
    </row>
    <row r="2294" spans="1:2" x14ac:dyDescent="0.35">
      <c r="A2294" s="70">
        <f t="shared" si="43"/>
        <v>2277</v>
      </c>
      <c r="B2294" s="145">
        <v>4815620.6810465306</v>
      </c>
    </row>
    <row r="2295" spans="1:2" x14ac:dyDescent="0.35">
      <c r="A2295" s="70">
        <f t="shared" si="43"/>
        <v>2278</v>
      </c>
      <c r="B2295" s="145">
        <v>4815620.6810465306</v>
      </c>
    </row>
    <row r="2296" spans="1:2" x14ac:dyDescent="0.35">
      <c r="A2296" s="70">
        <f t="shared" si="43"/>
        <v>2279</v>
      </c>
      <c r="B2296" s="145">
        <v>4815620.6810465306</v>
      </c>
    </row>
    <row r="2297" spans="1:2" x14ac:dyDescent="0.35">
      <c r="A2297" s="70">
        <f t="shared" si="43"/>
        <v>2280</v>
      </c>
      <c r="B2297" s="145">
        <v>4815620.6810465306</v>
      </c>
    </row>
    <row r="2298" spans="1:2" x14ac:dyDescent="0.35">
      <c r="A2298" s="70">
        <f t="shared" si="43"/>
        <v>2281</v>
      </c>
      <c r="B2298" s="145">
        <v>4815620.6810465306</v>
      </c>
    </row>
    <row r="2299" spans="1:2" x14ac:dyDescent="0.35">
      <c r="A2299" s="70">
        <f t="shared" si="43"/>
        <v>2282</v>
      </c>
      <c r="B2299" s="145">
        <v>4815620.6810465306</v>
      </c>
    </row>
    <row r="2300" spans="1:2" x14ac:dyDescent="0.35">
      <c r="A2300" s="70">
        <f t="shared" si="43"/>
        <v>2283</v>
      </c>
      <c r="B2300" s="145">
        <v>4815620.6810465306</v>
      </c>
    </row>
    <row r="2301" spans="1:2" x14ac:dyDescent="0.35">
      <c r="A2301" s="70">
        <f t="shared" si="43"/>
        <v>2284</v>
      </c>
      <c r="B2301" s="145">
        <v>4815620.6810465306</v>
      </c>
    </row>
    <row r="2302" spans="1:2" x14ac:dyDescent="0.35">
      <c r="A2302" s="70">
        <f t="shared" si="43"/>
        <v>2285</v>
      </c>
      <c r="B2302" s="145">
        <v>4815620.6810465306</v>
      </c>
    </row>
    <row r="2303" spans="1:2" x14ac:dyDescent="0.35">
      <c r="A2303" s="70">
        <f t="shared" si="43"/>
        <v>2286</v>
      </c>
      <c r="B2303" s="145">
        <v>4815620.6810465306</v>
      </c>
    </row>
    <row r="2304" spans="1:2" x14ac:dyDescent="0.35">
      <c r="A2304" s="70">
        <f t="shared" si="43"/>
        <v>2287</v>
      </c>
      <c r="B2304" s="145">
        <v>4815620.6810465306</v>
      </c>
    </row>
    <row r="2305" spans="1:2" x14ac:dyDescent="0.35">
      <c r="A2305" s="70">
        <f t="shared" si="43"/>
        <v>2288</v>
      </c>
      <c r="B2305" s="145">
        <v>4815620.6810465306</v>
      </c>
    </row>
    <row r="2306" spans="1:2" x14ac:dyDescent="0.35">
      <c r="A2306" s="70">
        <f t="shared" si="43"/>
        <v>2289</v>
      </c>
      <c r="B2306" s="145">
        <v>4815620.6810465306</v>
      </c>
    </row>
    <row r="2307" spans="1:2" x14ac:dyDescent="0.35">
      <c r="A2307" s="70">
        <f t="shared" si="43"/>
        <v>2290</v>
      </c>
      <c r="B2307" s="145">
        <v>4815620.6810465306</v>
      </c>
    </row>
    <row r="2308" spans="1:2" x14ac:dyDescent="0.35">
      <c r="A2308" s="70">
        <f t="shared" si="43"/>
        <v>2291</v>
      </c>
      <c r="B2308" s="145">
        <v>4815620.6810465306</v>
      </c>
    </row>
    <row r="2309" spans="1:2" x14ac:dyDescent="0.35">
      <c r="A2309" s="70">
        <f t="shared" si="43"/>
        <v>2292</v>
      </c>
      <c r="B2309" s="145">
        <v>4815620.6810465306</v>
      </c>
    </row>
    <row r="2310" spans="1:2" x14ac:dyDescent="0.35">
      <c r="A2310" s="70">
        <f t="shared" si="43"/>
        <v>2293</v>
      </c>
      <c r="B2310" s="145">
        <v>4815620.6810465306</v>
      </c>
    </row>
    <row r="2311" spans="1:2" x14ac:dyDescent="0.35">
      <c r="A2311" s="70">
        <f t="shared" si="43"/>
        <v>2294</v>
      </c>
      <c r="B2311" s="145">
        <v>4815620.6810465306</v>
      </c>
    </row>
    <row r="2312" spans="1:2" x14ac:dyDescent="0.35">
      <c r="A2312" s="70">
        <f t="shared" si="43"/>
        <v>2295</v>
      </c>
      <c r="B2312" s="145">
        <v>4815620.6810465306</v>
      </c>
    </row>
    <row r="2313" spans="1:2" x14ac:dyDescent="0.35">
      <c r="A2313" s="70">
        <f t="shared" si="43"/>
        <v>2296</v>
      </c>
      <c r="B2313" s="145">
        <v>4815620.6810465306</v>
      </c>
    </row>
    <row r="2314" spans="1:2" x14ac:dyDescent="0.35">
      <c r="A2314" s="70">
        <f t="shared" si="43"/>
        <v>2297</v>
      </c>
      <c r="B2314" s="145">
        <v>4815620.6810465306</v>
      </c>
    </row>
    <row r="2315" spans="1:2" x14ac:dyDescent="0.35">
      <c r="A2315" s="70">
        <f t="shared" si="43"/>
        <v>2298</v>
      </c>
      <c r="B2315" s="145">
        <v>4815620.6810465306</v>
      </c>
    </row>
    <row r="2316" spans="1:2" x14ac:dyDescent="0.35">
      <c r="A2316" s="70">
        <f t="shared" si="43"/>
        <v>2299</v>
      </c>
      <c r="B2316" s="145">
        <v>4815620.6810465306</v>
      </c>
    </row>
    <row r="2317" spans="1:2" x14ac:dyDescent="0.35">
      <c r="A2317" s="70">
        <f t="shared" si="43"/>
        <v>2300</v>
      </c>
      <c r="B2317" s="145">
        <v>4815620.6810465306</v>
      </c>
    </row>
    <row r="2318" spans="1:2" x14ac:dyDescent="0.35">
      <c r="A2318" s="70">
        <f t="shared" si="43"/>
        <v>2301</v>
      </c>
      <c r="B2318" s="145">
        <v>4815620.6810465306</v>
      </c>
    </row>
    <row r="2319" spans="1:2" x14ac:dyDescent="0.35">
      <c r="A2319" s="70">
        <f t="shared" si="43"/>
        <v>2302</v>
      </c>
      <c r="B2319" s="145">
        <v>4815620.6810465306</v>
      </c>
    </row>
    <row r="2320" spans="1:2" x14ac:dyDescent="0.35">
      <c r="A2320" s="70">
        <f t="shared" si="43"/>
        <v>2303</v>
      </c>
      <c r="B2320" s="145">
        <v>4815620.6810465306</v>
      </c>
    </row>
    <row r="2321" spans="1:2" x14ac:dyDescent="0.35">
      <c r="A2321" s="70">
        <f t="shared" si="43"/>
        <v>2304</v>
      </c>
      <c r="B2321" s="145">
        <v>4815620.6810465306</v>
      </c>
    </row>
    <row r="2322" spans="1:2" x14ac:dyDescent="0.35">
      <c r="A2322" s="70">
        <f t="shared" si="43"/>
        <v>2305</v>
      </c>
      <c r="B2322" s="145">
        <v>4815620.6810465306</v>
      </c>
    </row>
    <row r="2323" spans="1:2" x14ac:dyDescent="0.35">
      <c r="A2323" s="70">
        <f t="shared" si="43"/>
        <v>2306</v>
      </c>
      <c r="B2323" s="145">
        <v>4815620.6810465306</v>
      </c>
    </row>
    <row r="2324" spans="1:2" x14ac:dyDescent="0.35">
      <c r="A2324" s="70">
        <f t="shared" ref="A2324:A2387" si="44">A2323+1</f>
        <v>2307</v>
      </c>
      <c r="B2324" s="145">
        <v>4815620.6810465306</v>
      </c>
    </row>
    <row r="2325" spans="1:2" x14ac:dyDescent="0.35">
      <c r="A2325" s="70">
        <f t="shared" si="44"/>
        <v>2308</v>
      </c>
      <c r="B2325" s="145">
        <v>4815620.6810465306</v>
      </c>
    </row>
    <row r="2326" spans="1:2" x14ac:dyDescent="0.35">
      <c r="A2326" s="70">
        <f t="shared" si="44"/>
        <v>2309</v>
      </c>
      <c r="B2326" s="145">
        <v>4815620.6810465306</v>
      </c>
    </row>
    <row r="2327" spans="1:2" x14ac:dyDescent="0.35">
      <c r="A2327" s="70">
        <f t="shared" si="44"/>
        <v>2310</v>
      </c>
      <c r="B2327" s="145">
        <v>4815620.6810465306</v>
      </c>
    </row>
    <row r="2328" spans="1:2" x14ac:dyDescent="0.35">
      <c r="A2328" s="70">
        <f t="shared" si="44"/>
        <v>2311</v>
      </c>
      <c r="B2328" s="145">
        <v>4815620.6810465306</v>
      </c>
    </row>
    <row r="2329" spans="1:2" x14ac:dyDescent="0.35">
      <c r="A2329" s="70">
        <f t="shared" si="44"/>
        <v>2312</v>
      </c>
      <c r="B2329" s="145">
        <v>4815620.6810465306</v>
      </c>
    </row>
    <row r="2330" spans="1:2" x14ac:dyDescent="0.35">
      <c r="A2330" s="70">
        <f t="shared" si="44"/>
        <v>2313</v>
      </c>
      <c r="B2330" s="145">
        <v>4815620.6810465306</v>
      </c>
    </row>
    <row r="2331" spans="1:2" x14ac:dyDescent="0.35">
      <c r="A2331" s="70">
        <f t="shared" si="44"/>
        <v>2314</v>
      </c>
      <c r="B2331" s="145">
        <v>4815620.6810465306</v>
      </c>
    </row>
    <row r="2332" spans="1:2" x14ac:dyDescent="0.35">
      <c r="A2332" s="70">
        <f t="shared" si="44"/>
        <v>2315</v>
      </c>
      <c r="B2332" s="145">
        <v>4815620.6810465306</v>
      </c>
    </row>
    <row r="2333" spans="1:2" x14ac:dyDescent="0.35">
      <c r="A2333" s="70">
        <f t="shared" si="44"/>
        <v>2316</v>
      </c>
      <c r="B2333" s="145">
        <v>4815620.6810465306</v>
      </c>
    </row>
    <row r="2334" spans="1:2" x14ac:dyDescent="0.35">
      <c r="A2334" s="70">
        <f t="shared" si="44"/>
        <v>2317</v>
      </c>
      <c r="B2334" s="145">
        <v>4815620.6810465306</v>
      </c>
    </row>
    <row r="2335" spans="1:2" x14ac:dyDescent="0.35">
      <c r="A2335" s="70">
        <f t="shared" si="44"/>
        <v>2318</v>
      </c>
      <c r="B2335" s="145">
        <v>4815620.6810465306</v>
      </c>
    </row>
    <row r="2336" spans="1:2" x14ac:dyDescent="0.35">
      <c r="A2336" s="70">
        <f t="shared" si="44"/>
        <v>2319</v>
      </c>
      <c r="B2336" s="145">
        <v>4815620.6810465306</v>
      </c>
    </row>
    <row r="2337" spans="1:2" x14ac:dyDescent="0.35">
      <c r="A2337" s="70">
        <f t="shared" si="44"/>
        <v>2320</v>
      </c>
      <c r="B2337" s="145">
        <v>4815620.6810465306</v>
      </c>
    </row>
    <row r="2338" spans="1:2" x14ac:dyDescent="0.35">
      <c r="A2338" s="70">
        <f t="shared" si="44"/>
        <v>2321</v>
      </c>
      <c r="B2338" s="145">
        <v>4815620.6810465306</v>
      </c>
    </row>
    <row r="2339" spans="1:2" x14ac:dyDescent="0.35">
      <c r="A2339" s="70">
        <f t="shared" si="44"/>
        <v>2322</v>
      </c>
      <c r="B2339" s="145">
        <v>4815620.6810465306</v>
      </c>
    </row>
    <row r="2340" spans="1:2" x14ac:dyDescent="0.35">
      <c r="A2340" s="70">
        <f t="shared" si="44"/>
        <v>2323</v>
      </c>
      <c r="B2340" s="145">
        <v>4815620.6810465306</v>
      </c>
    </row>
    <row r="2341" spans="1:2" x14ac:dyDescent="0.35">
      <c r="A2341" s="70">
        <f t="shared" si="44"/>
        <v>2324</v>
      </c>
      <c r="B2341" s="145">
        <v>4815620.6810465306</v>
      </c>
    </row>
    <row r="2342" spans="1:2" x14ac:dyDescent="0.35">
      <c r="A2342" s="70">
        <f t="shared" si="44"/>
        <v>2325</v>
      </c>
      <c r="B2342" s="145">
        <v>4815620.6810465306</v>
      </c>
    </row>
    <row r="2343" spans="1:2" x14ac:dyDescent="0.35">
      <c r="A2343" s="70">
        <f t="shared" si="44"/>
        <v>2326</v>
      </c>
      <c r="B2343" s="145">
        <v>4815620.6810465306</v>
      </c>
    </row>
    <row r="2344" spans="1:2" x14ac:dyDescent="0.35">
      <c r="A2344" s="70">
        <f t="shared" si="44"/>
        <v>2327</v>
      </c>
      <c r="B2344" s="145">
        <v>4815620.6810465306</v>
      </c>
    </row>
    <row r="2345" spans="1:2" x14ac:dyDescent="0.35">
      <c r="A2345" s="70">
        <f t="shared" si="44"/>
        <v>2328</v>
      </c>
      <c r="B2345" s="145">
        <v>4815620.6810465306</v>
      </c>
    </row>
    <row r="2346" spans="1:2" x14ac:dyDescent="0.35">
      <c r="A2346" s="70">
        <f t="shared" si="44"/>
        <v>2329</v>
      </c>
      <c r="B2346" s="145">
        <v>4815620.6810465306</v>
      </c>
    </row>
    <row r="2347" spans="1:2" x14ac:dyDescent="0.35">
      <c r="A2347" s="70">
        <f t="shared" si="44"/>
        <v>2330</v>
      </c>
      <c r="B2347" s="145">
        <v>4815620.6810465306</v>
      </c>
    </row>
    <row r="2348" spans="1:2" x14ac:dyDescent="0.35">
      <c r="A2348" s="70">
        <f t="shared" si="44"/>
        <v>2331</v>
      </c>
      <c r="B2348" s="145">
        <v>4815620.6810465306</v>
      </c>
    </row>
    <row r="2349" spans="1:2" x14ac:dyDescent="0.35">
      <c r="A2349" s="70">
        <f t="shared" si="44"/>
        <v>2332</v>
      </c>
      <c r="B2349" s="145">
        <v>4815620.6810465306</v>
      </c>
    </row>
    <row r="2350" spans="1:2" x14ac:dyDescent="0.35">
      <c r="A2350" s="70">
        <f t="shared" si="44"/>
        <v>2333</v>
      </c>
      <c r="B2350" s="145">
        <v>4815620.6810465306</v>
      </c>
    </row>
    <row r="2351" spans="1:2" x14ac:dyDescent="0.35">
      <c r="A2351" s="70">
        <f t="shared" si="44"/>
        <v>2334</v>
      </c>
      <c r="B2351" s="145">
        <v>4815620.6810465306</v>
      </c>
    </row>
    <row r="2352" spans="1:2" x14ac:dyDescent="0.35">
      <c r="A2352" s="70">
        <f t="shared" si="44"/>
        <v>2335</v>
      </c>
      <c r="B2352" s="145">
        <v>4815620.6810465306</v>
      </c>
    </row>
    <row r="2353" spans="1:2" x14ac:dyDescent="0.35">
      <c r="A2353" s="70">
        <f t="shared" si="44"/>
        <v>2336</v>
      </c>
      <c r="B2353" s="145">
        <v>4815620.6810465306</v>
      </c>
    </row>
    <row r="2354" spans="1:2" x14ac:dyDescent="0.35">
      <c r="A2354" s="70">
        <f t="shared" si="44"/>
        <v>2337</v>
      </c>
      <c r="B2354" s="145">
        <v>4815620.6810465306</v>
      </c>
    </row>
    <row r="2355" spans="1:2" x14ac:dyDescent="0.35">
      <c r="A2355" s="70">
        <f t="shared" si="44"/>
        <v>2338</v>
      </c>
      <c r="B2355" s="145">
        <v>4815620.6810465306</v>
      </c>
    </row>
    <row r="2356" spans="1:2" x14ac:dyDescent="0.35">
      <c r="A2356" s="70">
        <f t="shared" si="44"/>
        <v>2339</v>
      </c>
      <c r="B2356" s="145">
        <v>4815620.6810465306</v>
      </c>
    </row>
    <row r="2357" spans="1:2" x14ac:dyDescent="0.35">
      <c r="A2357" s="70">
        <f t="shared" si="44"/>
        <v>2340</v>
      </c>
      <c r="B2357" s="145">
        <v>4815620.6810465306</v>
      </c>
    </row>
    <row r="2358" spans="1:2" x14ac:dyDescent="0.35">
      <c r="A2358" s="70">
        <f t="shared" si="44"/>
        <v>2341</v>
      </c>
      <c r="B2358" s="145">
        <v>4815620.6810465306</v>
      </c>
    </row>
    <row r="2359" spans="1:2" x14ac:dyDescent="0.35">
      <c r="A2359" s="70">
        <f t="shared" si="44"/>
        <v>2342</v>
      </c>
      <c r="B2359" s="145">
        <v>4815620.6810465306</v>
      </c>
    </row>
    <row r="2360" spans="1:2" x14ac:dyDescent="0.35">
      <c r="A2360" s="70">
        <f t="shared" si="44"/>
        <v>2343</v>
      </c>
      <c r="B2360" s="145">
        <v>4815620.6810465306</v>
      </c>
    </row>
    <row r="2361" spans="1:2" x14ac:dyDescent="0.35">
      <c r="A2361" s="70">
        <f t="shared" si="44"/>
        <v>2344</v>
      </c>
      <c r="B2361" s="145">
        <v>4815620.6810465306</v>
      </c>
    </row>
    <row r="2362" spans="1:2" x14ac:dyDescent="0.35">
      <c r="A2362" s="70">
        <f t="shared" si="44"/>
        <v>2345</v>
      </c>
      <c r="B2362" s="145">
        <v>4815620.6810465306</v>
      </c>
    </row>
    <row r="2363" spans="1:2" x14ac:dyDescent="0.35">
      <c r="A2363" s="70">
        <f t="shared" si="44"/>
        <v>2346</v>
      </c>
      <c r="B2363" s="145">
        <v>4815620.6810465306</v>
      </c>
    </row>
    <row r="2364" spans="1:2" x14ac:dyDescent="0.35">
      <c r="A2364" s="70">
        <f t="shared" si="44"/>
        <v>2347</v>
      </c>
      <c r="B2364" s="145">
        <v>4815620.6810465306</v>
      </c>
    </row>
    <row r="2365" spans="1:2" x14ac:dyDescent="0.35">
      <c r="A2365" s="70">
        <f t="shared" si="44"/>
        <v>2348</v>
      </c>
      <c r="B2365" s="145">
        <v>4815620.6810465306</v>
      </c>
    </row>
    <row r="2366" spans="1:2" x14ac:dyDescent="0.35">
      <c r="A2366" s="70">
        <f t="shared" si="44"/>
        <v>2349</v>
      </c>
      <c r="B2366" s="145">
        <v>4815620.6810465306</v>
      </c>
    </row>
    <row r="2367" spans="1:2" x14ac:dyDescent="0.35">
      <c r="A2367" s="70">
        <f t="shared" si="44"/>
        <v>2350</v>
      </c>
      <c r="B2367" s="145">
        <v>4815620.6810465306</v>
      </c>
    </row>
    <row r="2368" spans="1:2" x14ac:dyDescent="0.35">
      <c r="A2368" s="70">
        <f t="shared" si="44"/>
        <v>2351</v>
      </c>
      <c r="B2368" s="145">
        <v>4815620.6810465306</v>
      </c>
    </row>
    <row r="2369" spans="1:2" x14ac:dyDescent="0.35">
      <c r="A2369" s="70">
        <f t="shared" si="44"/>
        <v>2352</v>
      </c>
      <c r="B2369" s="145">
        <v>4815620.6810465306</v>
      </c>
    </row>
    <row r="2370" spans="1:2" x14ac:dyDescent="0.35">
      <c r="A2370" s="70">
        <f t="shared" si="44"/>
        <v>2353</v>
      </c>
      <c r="B2370" s="145">
        <v>4815620.6810465306</v>
      </c>
    </row>
    <row r="2371" spans="1:2" x14ac:dyDescent="0.35">
      <c r="A2371" s="70">
        <f t="shared" si="44"/>
        <v>2354</v>
      </c>
      <c r="B2371" s="145">
        <v>4815620.6810465306</v>
      </c>
    </row>
    <row r="2372" spans="1:2" x14ac:dyDescent="0.35">
      <c r="A2372" s="70">
        <f t="shared" si="44"/>
        <v>2355</v>
      </c>
      <c r="B2372" s="145">
        <v>4815620.6810465306</v>
      </c>
    </row>
    <row r="2373" spans="1:2" x14ac:dyDescent="0.35">
      <c r="A2373" s="70">
        <f t="shared" si="44"/>
        <v>2356</v>
      </c>
      <c r="B2373" s="145">
        <v>4815620.6810465306</v>
      </c>
    </row>
    <row r="2374" spans="1:2" x14ac:dyDescent="0.35">
      <c r="A2374" s="70">
        <f t="shared" si="44"/>
        <v>2357</v>
      </c>
      <c r="B2374" s="145">
        <v>4815620.6810465306</v>
      </c>
    </row>
    <row r="2375" spans="1:2" x14ac:dyDescent="0.35">
      <c r="A2375" s="70">
        <f t="shared" si="44"/>
        <v>2358</v>
      </c>
      <c r="B2375" s="145">
        <v>4815620.6810465306</v>
      </c>
    </row>
    <row r="2376" spans="1:2" x14ac:dyDescent="0.35">
      <c r="A2376" s="70">
        <f t="shared" si="44"/>
        <v>2359</v>
      </c>
      <c r="B2376" s="145">
        <v>4815620.6810465306</v>
      </c>
    </row>
    <row r="2377" spans="1:2" x14ac:dyDescent="0.35">
      <c r="A2377" s="70">
        <f t="shared" si="44"/>
        <v>2360</v>
      </c>
      <c r="B2377" s="145">
        <v>4815620.6810465306</v>
      </c>
    </row>
    <row r="2378" spans="1:2" x14ac:dyDescent="0.35">
      <c r="A2378" s="70">
        <f t="shared" si="44"/>
        <v>2361</v>
      </c>
      <c r="B2378" s="145">
        <v>4815620.6810465306</v>
      </c>
    </row>
    <row r="2379" spans="1:2" x14ac:dyDescent="0.35">
      <c r="A2379" s="70">
        <f t="shared" si="44"/>
        <v>2362</v>
      </c>
      <c r="B2379" s="145">
        <v>4815620.6810465306</v>
      </c>
    </row>
    <row r="2380" spans="1:2" x14ac:dyDescent="0.35">
      <c r="A2380" s="70">
        <f t="shared" si="44"/>
        <v>2363</v>
      </c>
      <c r="B2380" s="145">
        <v>4815620.6810465306</v>
      </c>
    </row>
    <row r="2381" spans="1:2" x14ac:dyDescent="0.35">
      <c r="A2381" s="70">
        <f t="shared" si="44"/>
        <v>2364</v>
      </c>
      <c r="B2381" s="145">
        <v>4815620.6810465306</v>
      </c>
    </row>
    <row r="2382" spans="1:2" x14ac:dyDescent="0.35">
      <c r="A2382" s="70">
        <f t="shared" si="44"/>
        <v>2365</v>
      </c>
      <c r="B2382" s="145">
        <v>4815620.6810465306</v>
      </c>
    </row>
    <row r="2383" spans="1:2" x14ac:dyDescent="0.35">
      <c r="A2383" s="70">
        <f t="shared" si="44"/>
        <v>2366</v>
      </c>
      <c r="B2383" s="145">
        <v>4815620.6810465306</v>
      </c>
    </row>
    <row r="2384" spans="1:2" x14ac:dyDescent="0.35">
      <c r="A2384" s="70">
        <f t="shared" si="44"/>
        <v>2367</v>
      </c>
      <c r="B2384" s="145">
        <v>4815620.6810465306</v>
      </c>
    </row>
    <row r="2385" spans="1:2" x14ac:dyDescent="0.35">
      <c r="A2385" s="70">
        <f t="shared" si="44"/>
        <v>2368</v>
      </c>
      <c r="B2385" s="145">
        <v>4815620.6810465306</v>
      </c>
    </row>
    <row r="2386" spans="1:2" x14ac:dyDescent="0.35">
      <c r="A2386" s="70">
        <f t="shared" si="44"/>
        <v>2369</v>
      </c>
      <c r="B2386" s="145">
        <v>4815620.6810465306</v>
      </c>
    </row>
    <row r="2387" spans="1:2" x14ac:dyDescent="0.35">
      <c r="A2387" s="70">
        <f t="shared" si="44"/>
        <v>2370</v>
      </c>
      <c r="B2387" s="145">
        <v>4815620.6810465306</v>
      </c>
    </row>
    <row r="2388" spans="1:2" x14ac:dyDescent="0.35">
      <c r="A2388" s="70">
        <f t="shared" ref="A2388:A2451" si="45">A2387+1</f>
        <v>2371</v>
      </c>
      <c r="B2388" s="145">
        <v>4815620.6810465306</v>
      </c>
    </row>
    <row r="2389" spans="1:2" x14ac:dyDescent="0.35">
      <c r="A2389" s="70">
        <f t="shared" si="45"/>
        <v>2372</v>
      </c>
      <c r="B2389" s="145">
        <v>4815620.6810465306</v>
      </c>
    </row>
    <row r="2390" spans="1:2" x14ac:dyDescent="0.35">
      <c r="A2390" s="70">
        <f t="shared" si="45"/>
        <v>2373</v>
      </c>
      <c r="B2390" s="145">
        <v>4815620.6810465306</v>
      </c>
    </row>
    <row r="2391" spans="1:2" x14ac:dyDescent="0.35">
      <c r="A2391" s="70">
        <f t="shared" si="45"/>
        <v>2374</v>
      </c>
      <c r="B2391" s="145">
        <v>4815620.6810465306</v>
      </c>
    </row>
    <row r="2392" spans="1:2" x14ac:dyDescent="0.35">
      <c r="A2392" s="70">
        <f t="shared" si="45"/>
        <v>2375</v>
      </c>
      <c r="B2392" s="145">
        <v>4815620.6810465306</v>
      </c>
    </row>
    <row r="2393" spans="1:2" x14ac:dyDescent="0.35">
      <c r="A2393" s="70">
        <f t="shared" si="45"/>
        <v>2376</v>
      </c>
      <c r="B2393" s="145">
        <v>4815620.6810465306</v>
      </c>
    </row>
    <row r="2394" spans="1:2" x14ac:dyDescent="0.35">
      <c r="A2394" s="70">
        <f t="shared" si="45"/>
        <v>2377</v>
      </c>
      <c r="B2394" s="145">
        <v>4815620.6810465306</v>
      </c>
    </row>
    <row r="2395" spans="1:2" x14ac:dyDescent="0.35">
      <c r="A2395" s="70">
        <f t="shared" si="45"/>
        <v>2378</v>
      </c>
      <c r="B2395" s="145">
        <v>4815620.6810465306</v>
      </c>
    </row>
    <row r="2396" spans="1:2" x14ac:dyDescent="0.35">
      <c r="A2396" s="70">
        <f t="shared" si="45"/>
        <v>2379</v>
      </c>
      <c r="B2396" s="145">
        <v>4815620.6810465306</v>
      </c>
    </row>
    <row r="2397" spans="1:2" x14ac:dyDescent="0.35">
      <c r="A2397" s="70">
        <f t="shared" si="45"/>
        <v>2380</v>
      </c>
      <c r="B2397" s="145">
        <v>4815620.6810465306</v>
      </c>
    </row>
    <row r="2398" spans="1:2" x14ac:dyDescent="0.35">
      <c r="A2398" s="70">
        <f t="shared" si="45"/>
        <v>2381</v>
      </c>
      <c r="B2398" s="145">
        <v>4815620.6810465306</v>
      </c>
    </row>
    <row r="2399" spans="1:2" x14ac:dyDescent="0.35">
      <c r="A2399" s="70">
        <f t="shared" si="45"/>
        <v>2382</v>
      </c>
      <c r="B2399" s="145">
        <v>4815620.6810465306</v>
      </c>
    </row>
    <row r="2400" spans="1:2" x14ac:dyDescent="0.35">
      <c r="A2400" s="70">
        <f t="shared" si="45"/>
        <v>2383</v>
      </c>
      <c r="B2400" s="145">
        <v>4815620.6810465306</v>
      </c>
    </row>
    <row r="2401" spans="1:2" x14ac:dyDescent="0.35">
      <c r="A2401" s="70">
        <f t="shared" si="45"/>
        <v>2384</v>
      </c>
      <c r="B2401" s="145">
        <v>4815620.6810465306</v>
      </c>
    </row>
    <row r="2402" spans="1:2" x14ac:dyDescent="0.35">
      <c r="A2402" s="70">
        <f t="shared" si="45"/>
        <v>2385</v>
      </c>
      <c r="B2402" s="145">
        <v>4815620.6810465306</v>
      </c>
    </row>
    <row r="2403" spans="1:2" x14ac:dyDescent="0.35">
      <c r="A2403" s="70">
        <f t="shared" si="45"/>
        <v>2386</v>
      </c>
      <c r="B2403" s="145">
        <v>4815620.6810465306</v>
      </c>
    </row>
    <row r="2404" spans="1:2" x14ac:dyDescent="0.35">
      <c r="A2404" s="70">
        <f t="shared" si="45"/>
        <v>2387</v>
      </c>
      <c r="B2404" s="145">
        <v>4815620.6810465306</v>
      </c>
    </row>
    <row r="2405" spans="1:2" x14ac:dyDescent="0.35">
      <c r="A2405" s="70">
        <f t="shared" si="45"/>
        <v>2388</v>
      </c>
      <c r="B2405" s="145">
        <v>4815620.6810465306</v>
      </c>
    </row>
    <row r="2406" spans="1:2" x14ac:dyDescent="0.35">
      <c r="A2406" s="70">
        <f t="shared" si="45"/>
        <v>2389</v>
      </c>
      <c r="B2406" s="145">
        <v>4815620.6810465306</v>
      </c>
    </row>
    <row r="2407" spans="1:2" x14ac:dyDescent="0.35">
      <c r="A2407" s="70">
        <f t="shared" si="45"/>
        <v>2390</v>
      </c>
      <c r="B2407" s="145">
        <v>4815620.6810465306</v>
      </c>
    </row>
    <row r="2408" spans="1:2" x14ac:dyDescent="0.35">
      <c r="A2408" s="70">
        <f t="shared" si="45"/>
        <v>2391</v>
      </c>
      <c r="B2408" s="145">
        <v>4815620.6810465306</v>
      </c>
    </row>
    <row r="2409" spans="1:2" x14ac:dyDescent="0.35">
      <c r="A2409" s="70">
        <f t="shared" si="45"/>
        <v>2392</v>
      </c>
      <c r="B2409" s="145">
        <v>4815620.6810465306</v>
      </c>
    </row>
    <row r="2410" spans="1:2" x14ac:dyDescent="0.35">
      <c r="A2410" s="70">
        <f t="shared" si="45"/>
        <v>2393</v>
      </c>
      <c r="B2410" s="145">
        <v>4815620.6810465306</v>
      </c>
    </row>
    <row r="2411" spans="1:2" x14ac:dyDescent="0.35">
      <c r="A2411" s="70">
        <f t="shared" si="45"/>
        <v>2394</v>
      </c>
      <c r="B2411" s="145">
        <v>4815620.6810465306</v>
      </c>
    </row>
    <row r="2412" spans="1:2" x14ac:dyDescent="0.35">
      <c r="A2412" s="70">
        <f t="shared" si="45"/>
        <v>2395</v>
      </c>
      <c r="B2412" s="145">
        <v>4815620.6810465306</v>
      </c>
    </row>
    <row r="2413" spans="1:2" x14ac:dyDescent="0.35">
      <c r="A2413" s="70">
        <f t="shared" si="45"/>
        <v>2396</v>
      </c>
      <c r="B2413" s="145">
        <v>4815620.6810465306</v>
      </c>
    </row>
    <row r="2414" spans="1:2" x14ac:dyDescent="0.35">
      <c r="A2414" s="70">
        <f t="shared" si="45"/>
        <v>2397</v>
      </c>
      <c r="B2414" s="145">
        <v>4815620.6810465306</v>
      </c>
    </row>
    <row r="2415" spans="1:2" x14ac:dyDescent="0.35">
      <c r="A2415" s="70">
        <f t="shared" si="45"/>
        <v>2398</v>
      </c>
      <c r="B2415" s="145">
        <v>4815620.6810465306</v>
      </c>
    </row>
    <row r="2416" spans="1:2" x14ac:dyDescent="0.35">
      <c r="A2416" s="70">
        <f t="shared" si="45"/>
        <v>2399</v>
      </c>
      <c r="B2416" s="145">
        <v>4815620.6810465306</v>
      </c>
    </row>
    <row r="2417" spans="1:2" x14ac:dyDescent="0.35">
      <c r="A2417" s="70">
        <f t="shared" si="45"/>
        <v>2400</v>
      </c>
      <c r="B2417" s="145">
        <v>4815620.6810465306</v>
      </c>
    </row>
    <row r="2418" spans="1:2" x14ac:dyDescent="0.35">
      <c r="A2418" s="70">
        <f t="shared" si="45"/>
        <v>2401</v>
      </c>
      <c r="B2418" s="145">
        <v>4815620.6810465306</v>
      </c>
    </row>
    <row r="2419" spans="1:2" x14ac:dyDescent="0.35">
      <c r="A2419" s="70">
        <f t="shared" si="45"/>
        <v>2402</v>
      </c>
      <c r="B2419" s="145">
        <v>4815620.6810465306</v>
      </c>
    </row>
    <row r="2420" spans="1:2" x14ac:dyDescent="0.35">
      <c r="A2420" s="70">
        <f t="shared" si="45"/>
        <v>2403</v>
      </c>
      <c r="B2420" s="145">
        <v>4815620.6810465306</v>
      </c>
    </row>
    <row r="2421" spans="1:2" x14ac:dyDescent="0.35">
      <c r="A2421" s="70">
        <f t="shared" si="45"/>
        <v>2404</v>
      </c>
      <c r="B2421" s="145">
        <v>4815620.6810465306</v>
      </c>
    </row>
    <row r="2422" spans="1:2" x14ac:dyDescent="0.35">
      <c r="A2422" s="70">
        <f t="shared" si="45"/>
        <v>2405</v>
      </c>
      <c r="B2422" s="145">
        <v>4815620.6810465306</v>
      </c>
    </row>
    <row r="2423" spans="1:2" x14ac:dyDescent="0.35">
      <c r="A2423" s="70">
        <f t="shared" si="45"/>
        <v>2406</v>
      </c>
      <c r="B2423" s="145">
        <v>4815620.6810465306</v>
      </c>
    </row>
    <row r="2424" spans="1:2" x14ac:dyDescent="0.35">
      <c r="A2424" s="70">
        <f t="shared" si="45"/>
        <v>2407</v>
      </c>
      <c r="B2424" s="145">
        <v>4815620.6810465306</v>
      </c>
    </row>
    <row r="2425" spans="1:2" x14ac:dyDescent="0.35">
      <c r="A2425" s="70">
        <f t="shared" si="45"/>
        <v>2408</v>
      </c>
      <c r="B2425" s="145">
        <v>4815620.6810465306</v>
      </c>
    </row>
    <row r="2426" spans="1:2" x14ac:dyDescent="0.35">
      <c r="A2426" s="70">
        <f t="shared" si="45"/>
        <v>2409</v>
      </c>
      <c r="B2426" s="145">
        <v>4815620.6810465306</v>
      </c>
    </row>
    <row r="2427" spans="1:2" x14ac:dyDescent="0.35">
      <c r="A2427" s="70">
        <f t="shared" si="45"/>
        <v>2410</v>
      </c>
      <c r="B2427" s="145">
        <v>4815620.6810465306</v>
      </c>
    </row>
    <row r="2428" spans="1:2" x14ac:dyDescent="0.35">
      <c r="A2428" s="70">
        <f t="shared" si="45"/>
        <v>2411</v>
      </c>
      <c r="B2428" s="145">
        <v>4815620.6810465306</v>
      </c>
    </row>
    <row r="2429" spans="1:2" x14ac:dyDescent="0.35">
      <c r="A2429" s="70">
        <f t="shared" si="45"/>
        <v>2412</v>
      </c>
      <c r="B2429" s="145">
        <v>4815620.6810465306</v>
      </c>
    </row>
    <row r="2430" spans="1:2" x14ac:dyDescent="0.35">
      <c r="A2430" s="70">
        <f t="shared" si="45"/>
        <v>2413</v>
      </c>
      <c r="B2430" s="145">
        <v>4815620.6810465306</v>
      </c>
    </row>
    <row r="2431" spans="1:2" x14ac:dyDescent="0.35">
      <c r="A2431" s="70">
        <f t="shared" si="45"/>
        <v>2414</v>
      </c>
      <c r="B2431" s="145">
        <v>4815620.6810465306</v>
      </c>
    </row>
    <row r="2432" spans="1:2" x14ac:dyDescent="0.35">
      <c r="A2432" s="70">
        <f t="shared" si="45"/>
        <v>2415</v>
      </c>
      <c r="B2432" s="145">
        <v>4815620.6810465306</v>
      </c>
    </row>
    <row r="2433" spans="1:2" x14ac:dyDescent="0.35">
      <c r="A2433" s="70">
        <f t="shared" si="45"/>
        <v>2416</v>
      </c>
      <c r="B2433" s="145">
        <v>4815620.6810465306</v>
      </c>
    </row>
    <row r="2434" spans="1:2" x14ac:dyDescent="0.35">
      <c r="A2434" s="70">
        <f t="shared" si="45"/>
        <v>2417</v>
      </c>
      <c r="B2434" s="145">
        <v>4815620.6810465306</v>
      </c>
    </row>
    <row r="2435" spans="1:2" x14ac:dyDescent="0.35">
      <c r="A2435" s="70">
        <f t="shared" si="45"/>
        <v>2418</v>
      </c>
      <c r="B2435" s="145">
        <v>4815620.6810465306</v>
      </c>
    </row>
    <row r="2436" spans="1:2" x14ac:dyDescent="0.35">
      <c r="A2436" s="70">
        <f t="shared" si="45"/>
        <v>2419</v>
      </c>
      <c r="B2436" s="145">
        <v>4815620.6810465306</v>
      </c>
    </row>
    <row r="2437" spans="1:2" x14ac:dyDescent="0.35">
      <c r="A2437" s="70">
        <f t="shared" si="45"/>
        <v>2420</v>
      </c>
      <c r="B2437" s="145">
        <v>4815620.6810465306</v>
      </c>
    </row>
    <row r="2438" spans="1:2" x14ac:dyDescent="0.35">
      <c r="A2438" s="70">
        <f t="shared" si="45"/>
        <v>2421</v>
      </c>
      <c r="B2438" s="145">
        <v>4815620.6810465306</v>
      </c>
    </row>
    <row r="2439" spans="1:2" x14ac:dyDescent="0.35">
      <c r="A2439" s="70">
        <f t="shared" si="45"/>
        <v>2422</v>
      </c>
      <c r="B2439" s="145">
        <v>4815620.6810465306</v>
      </c>
    </row>
    <row r="2440" spans="1:2" x14ac:dyDescent="0.35">
      <c r="A2440" s="70">
        <f t="shared" si="45"/>
        <v>2423</v>
      </c>
      <c r="B2440" s="145">
        <v>4815620.6810465306</v>
      </c>
    </row>
    <row r="2441" spans="1:2" x14ac:dyDescent="0.35">
      <c r="A2441" s="70">
        <f t="shared" si="45"/>
        <v>2424</v>
      </c>
      <c r="B2441" s="145">
        <v>4815620.6810465306</v>
      </c>
    </row>
    <row r="2442" spans="1:2" x14ac:dyDescent="0.35">
      <c r="A2442" s="70">
        <f t="shared" si="45"/>
        <v>2425</v>
      </c>
      <c r="B2442" s="145">
        <v>4815620.6810465306</v>
      </c>
    </row>
    <row r="2443" spans="1:2" x14ac:dyDescent="0.35">
      <c r="A2443" s="70">
        <f t="shared" si="45"/>
        <v>2426</v>
      </c>
      <c r="B2443" s="145">
        <v>4815620.6810465306</v>
      </c>
    </row>
    <row r="2444" spans="1:2" x14ac:dyDescent="0.35">
      <c r="A2444" s="70">
        <f t="shared" si="45"/>
        <v>2427</v>
      </c>
      <c r="B2444" s="145">
        <v>4815620.6810465306</v>
      </c>
    </row>
    <row r="2445" spans="1:2" x14ac:dyDescent="0.35">
      <c r="A2445" s="70">
        <f t="shared" si="45"/>
        <v>2428</v>
      </c>
      <c r="B2445" s="145">
        <v>4815620.6810465306</v>
      </c>
    </row>
    <row r="2446" spans="1:2" x14ac:dyDescent="0.35">
      <c r="A2446" s="70">
        <f t="shared" si="45"/>
        <v>2429</v>
      </c>
      <c r="B2446" s="145">
        <v>4815620.6810465306</v>
      </c>
    </row>
    <row r="2447" spans="1:2" x14ac:dyDescent="0.35">
      <c r="A2447" s="70">
        <f t="shared" si="45"/>
        <v>2430</v>
      </c>
      <c r="B2447" s="145">
        <v>4815620.6810465306</v>
      </c>
    </row>
    <row r="2448" spans="1:2" x14ac:dyDescent="0.35">
      <c r="A2448" s="70">
        <f t="shared" si="45"/>
        <v>2431</v>
      </c>
      <c r="B2448" s="145">
        <v>4815620.6810465306</v>
      </c>
    </row>
    <row r="2449" spans="1:2" x14ac:dyDescent="0.35">
      <c r="A2449" s="70">
        <f t="shared" si="45"/>
        <v>2432</v>
      </c>
      <c r="B2449" s="145">
        <v>4815620.6810465306</v>
      </c>
    </row>
    <row r="2450" spans="1:2" x14ac:dyDescent="0.35">
      <c r="A2450" s="70">
        <f t="shared" si="45"/>
        <v>2433</v>
      </c>
      <c r="B2450" s="145">
        <v>4815620.6810465306</v>
      </c>
    </row>
    <row r="2451" spans="1:2" x14ac:dyDescent="0.35">
      <c r="A2451" s="70">
        <f t="shared" si="45"/>
        <v>2434</v>
      </c>
      <c r="B2451" s="145">
        <v>4815620.6810465306</v>
      </c>
    </row>
    <row r="2452" spans="1:2" x14ac:dyDescent="0.35">
      <c r="A2452" s="70">
        <f t="shared" ref="A2452:A2515" si="46">A2451+1</f>
        <v>2435</v>
      </c>
      <c r="B2452" s="145">
        <v>4815620.6810465306</v>
      </c>
    </row>
    <row r="2453" spans="1:2" x14ac:dyDescent="0.35">
      <c r="A2453" s="70">
        <f t="shared" si="46"/>
        <v>2436</v>
      </c>
      <c r="B2453" s="145">
        <v>4815620.6810465306</v>
      </c>
    </row>
    <row r="2454" spans="1:2" x14ac:dyDescent="0.35">
      <c r="A2454" s="70">
        <f t="shared" si="46"/>
        <v>2437</v>
      </c>
      <c r="B2454" s="145">
        <v>4815620.6810465306</v>
      </c>
    </row>
    <row r="2455" spans="1:2" x14ac:dyDescent="0.35">
      <c r="A2455" s="70">
        <f t="shared" si="46"/>
        <v>2438</v>
      </c>
      <c r="B2455" s="145">
        <v>4815620.6810465306</v>
      </c>
    </row>
    <row r="2456" spans="1:2" x14ac:dyDescent="0.35">
      <c r="A2456" s="70">
        <f t="shared" si="46"/>
        <v>2439</v>
      </c>
      <c r="B2456" s="145">
        <v>4815620.6810465306</v>
      </c>
    </row>
    <row r="2457" spans="1:2" x14ac:dyDescent="0.35">
      <c r="A2457" s="70">
        <f t="shared" si="46"/>
        <v>2440</v>
      </c>
      <c r="B2457" s="145">
        <v>4815620.6810465306</v>
      </c>
    </row>
    <row r="2458" spans="1:2" x14ac:dyDescent="0.35">
      <c r="A2458" s="70">
        <f t="shared" si="46"/>
        <v>2441</v>
      </c>
      <c r="B2458" s="145">
        <v>4815620.6810465306</v>
      </c>
    </row>
    <row r="2459" spans="1:2" x14ac:dyDescent="0.35">
      <c r="A2459" s="70">
        <f t="shared" si="46"/>
        <v>2442</v>
      </c>
      <c r="B2459" s="145">
        <v>4815620.6810465306</v>
      </c>
    </row>
    <row r="2460" spans="1:2" x14ac:dyDescent="0.35">
      <c r="A2460" s="70">
        <f t="shared" si="46"/>
        <v>2443</v>
      </c>
      <c r="B2460" s="145">
        <v>4815620.6810465306</v>
      </c>
    </row>
    <row r="2461" spans="1:2" x14ac:dyDescent="0.35">
      <c r="A2461" s="70">
        <f t="shared" si="46"/>
        <v>2444</v>
      </c>
      <c r="B2461" s="145">
        <v>4815620.6810465306</v>
      </c>
    </row>
    <row r="2462" spans="1:2" x14ac:dyDescent="0.35">
      <c r="A2462" s="70">
        <f t="shared" si="46"/>
        <v>2445</v>
      </c>
      <c r="B2462" s="145">
        <v>4815620.6810465306</v>
      </c>
    </row>
    <row r="2463" spans="1:2" x14ac:dyDescent="0.35">
      <c r="A2463" s="70">
        <f t="shared" si="46"/>
        <v>2446</v>
      </c>
      <c r="B2463" s="145">
        <v>4815620.6810465306</v>
      </c>
    </row>
    <row r="2464" spans="1:2" x14ac:dyDescent="0.35">
      <c r="A2464" s="70">
        <f t="shared" si="46"/>
        <v>2447</v>
      </c>
      <c r="B2464" s="145">
        <v>4815620.6810465306</v>
      </c>
    </row>
    <row r="2465" spans="1:2" x14ac:dyDescent="0.35">
      <c r="A2465" s="70">
        <f t="shared" si="46"/>
        <v>2448</v>
      </c>
      <c r="B2465" s="145">
        <v>4815620.6810465306</v>
      </c>
    </row>
    <row r="2466" spans="1:2" x14ac:dyDescent="0.35">
      <c r="A2466" s="70">
        <f t="shared" si="46"/>
        <v>2449</v>
      </c>
      <c r="B2466" s="145">
        <v>4815620.6810465306</v>
      </c>
    </row>
    <row r="2467" spans="1:2" x14ac:dyDescent="0.35">
      <c r="A2467" s="70">
        <f t="shared" si="46"/>
        <v>2450</v>
      </c>
      <c r="B2467" s="145">
        <v>4815620.6810465306</v>
      </c>
    </row>
    <row r="2468" spans="1:2" x14ac:dyDescent="0.35">
      <c r="A2468" s="70">
        <f t="shared" si="46"/>
        <v>2451</v>
      </c>
      <c r="B2468" s="145">
        <v>4815620.6810465306</v>
      </c>
    </row>
    <row r="2469" spans="1:2" x14ac:dyDescent="0.35">
      <c r="A2469" s="70">
        <f t="shared" si="46"/>
        <v>2452</v>
      </c>
      <c r="B2469" s="145">
        <v>4815620.6810465306</v>
      </c>
    </row>
    <row r="2470" spans="1:2" x14ac:dyDescent="0.35">
      <c r="A2470" s="70">
        <f t="shared" si="46"/>
        <v>2453</v>
      </c>
      <c r="B2470" s="145">
        <v>4815620.6810465306</v>
      </c>
    </row>
    <row r="2471" spans="1:2" x14ac:dyDescent="0.35">
      <c r="A2471" s="70">
        <f t="shared" si="46"/>
        <v>2454</v>
      </c>
      <c r="B2471" s="145">
        <v>4815620.6810465306</v>
      </c>
    </row>
    <row r="2472" spans="1:2" x14ac:dyDescent="0.35">
      <c r="A2472" s="70">
        <f t="shared" si="46"/>
        <v>2455</v>
      </c>
      <c r="B2472" s="145">
        <v>4815620.6810465306</v>
      </c>
    </row>
    <row r="2473" spans="1:2" x14ac:dyDescent="0.35">
      <c r="A2473" s="70">
        <f t="shared" si="46"/>
        <v>2456</v>
      </c>
      <c r="B2473" s="145">
        <v>4815620.6810465306</v>
      </c>
    </row>
    <row r="2474" spans="1:2" x14ac:dyDescent="0.35">
      <c r="A2474" s="70">
        <f t="shared" si="46"/>
        <v>2457</v>
      </c>
      <c r="B2474" s="145">
        <v>4815620.6810465306</v>
      </c>
    </row>
    <row r="2475" spans="1:2" x14ac:dyDescent="0.35">
      <c r="A2475" s="70">
        <f t="shared" si="46"/>
        <v>2458</v>
      </c>
      <c r="B2475" s="145">
        <v>4815620.6810465306</v>
      </c>
    </row>
    <row r="2476" spans="1:2" x14ac:dyDescent="0.35">
      <c r="A2476" s="70">
        <f t="shared" si="46"/>
        <v>2459</v>
      </c>
      <c r="B2476" s="145">
        <v>4815620.6810465306</v>
      </c>
    </row>
    <row r="2477" spans="1:2" x14ac:dyDescent="0.35">
      <c r="A2477" s="70">
        <f t="shared" si="46"/>
        <v>2460</v>
      </c>
      <c r="B2477" s="145">
        <v>4815620.6810465306</v>
      </c>
    </row>
    <row r="2478" spans="1:2" x14ac:dyDescent="0.35">
      <c r="A2478" s="70">
        <f t="shared" si="46"/>
        <v>2461</v>
      </c>
      <c r="B2478" s="145">
        <v>4815620.6810465306</v>
      </c>
    </row>
    <row r="2479" spans="1:2" x14ac:dyDescent="0.35">
      <c r="A2479" s="70">
        <f t="shared" si="46"/>
        <v>2462</v>
      </c>
      <c r="B2479" s="145">
        <v>4815620.6810465306</v>
      </c>
    </row>
    <row r="2480" spans="1:2" x14ac:dyDescent="0.35">
      <c r="A2480" s="70">
        <f t="shared" si="46"/>
        <v>2463</v>
      </c>
      <c r="B2480" s="145">
        <v>4815620.6810465306</v>
      </c>
    </row>
    <row r="2481" spans="1:2" x14ac:dyDescent="0.35">
      <c r="A2481" s="70">
        <f t="shared" si="46"/>
        <v>2464</v>
      </c>
      <c r="B2481" s="145">
        <v>4815620.6810465306</v>
      </c>
    </row>
    <row r="2482" spans="1:2" x14ac:dyDescent="0.35">
      <c r="A2482" s="70">
        <f t="shared" si="46"/>
        <v>2465</v>
      </c>
      <c r="B2482" s="145">
        <v>4815620.6810465306</v>
      </c>
    </row>
    <row r="2483" spans="1:2" x14ac:dyDescent="0.35">
      <c r="A2483" s="70">
        <f t="shared" si="46"/>
        <v>2466</v>
      </c>
      <c r="B2483" s="145">
        <v>4815620.6810465306</v>
      </c>
    </row>
    <row r="2484" spans="1:2" x14ac:dyDescent="0.35">
      <c r="A2484" s="70">
        <f t="shared" si="46"/>
        <v>2467</v>
      </c>
      <c r="B2484" s="145">
        <v>4815620.6810465306</v>
      </c>
    </row>
    <row r="2485" spans="1:2" x14ac:dyDescent="0.35">
      <c r="A2485" s="70">
        <f t="shared" si="46"/>
        <v>2468</v>
      </c>
      <c r="B2485" s="145">
        <v>4815620.6810465306</v>
      </c>
    </row>
    <row r="2486" spans="1:2" x14ac:dyDescent="0.35">
      <c r="A2486" s="70">
        <f t="shared" si="46"/>
        <v>2469</v>
      </c>
      <c r="B2486" s="145">
        <v>4815620.6810465306</v>
      </c>
    </row>
    <row r="2487" spans="1:2" x14ac:dyDescent="0.35">
      <c r="A2487" s="70">
        <f t="shared" si="46"/>
        <v>2470</v>
      </c>
      <c r="B2487" s="145">
        <v>4815620.6810465306</v>
      </c>
    </row>
    <row r="2488" spans="1:2" x14ac:dyDescent="0.35">
      <c r="A2488" s="70">
        <f t="shared" si="46"/>
        <v>2471</v>
      </c>
      <c r="B2488" s="145">
        <v>4815620.6810465306</v>
      </c>
    </row>
    <row r="2489" spans="1:2" x14ac:dyDescent="0.35">
      <c r="A2489" s="70">
        <f t="shared" si="46"/>
        <v>2472</v>
      </c>
      <c r="B2489" s="145">
        <v>4815620.6810465306</v>
      </c>
    </row>
    <row r="2490" spans="1:2" x14ac:dyDescent="0.35">
      <c r="A2490" s="70">
        <f t="shared" si="46"/>
        <v>2473</v>
      </c>
      <c r="B2490" s="145">
        <v>4815620.6810465306</v>
      </c>
    </row>
    <row r="2491" spans="1:2" x14ac:dyDescent="0.35">
      <c r="A2491" s="70">
        <f t="shared" si="46"/>
        <v>2474</v>
      </c>
      <c r="B2491" s="145">
        <v>4815620.6810465306</v>
      </c>
    </row>
    <row r="2492" spans="1:2" x14ac:dyDescent="0.35">
      <c r="A2492" s="70">
        <f t="shared" si="46"/>
        <v>2475</v>
      </c>
      <c r="B2492" s="145">
        <v>4815620.6810465306</v>
      </c>
    </row>
    <row r="2493" spans="1:2" x14ac:dyDescent="0.35">
      <c r="A2493" s="70">
        <f t="shared" si="46"/>
        <v>2476</v>
      </c>
      <c r="B2493" s="145">
        <v>4815620.6810465306</v>
      </c>
    </row>
    <row r="2494" spans="1:2" x14ac:dyDescent="0.35">
      <c r="A2494" s="70">
        <f t="shared" si="46"/>
        <v>2477</v>
      </c>
      <c r="B2494" s="145">
        <v>4815620.6810465306</v>
      </c>
    </row>
    <row r="2495" spans="1:2" x14ac:dyDescent="0.35">
      <c r="A2495" s="70">
        <f t="shared" si="46"/>
        <v>2478</v>
      </c>
      <c r="B2495" s="145">
        <v>4815620.6810465306</v>
      </c>
    </row>
    <row r="2496" spans="1:2" x14ac:dyDescent="0.35">
      <c r="A2496" s="70">
        <f t="shared" si="46"/>
        <v>2479</v>
      </c>
      <c r="B2496" s="145">
        <v>4815620.6810465306</v>
      </c>
    </row>
    <row r="2497" spans="1:2" x14ac:dyDescent="0.35">
      <c r="A2497" s="70">
        <f t="shared" si="46"/>
        <v>2480</v>
      </c>
      <c r="B2497" s="145">
        <v>4815620.6810465306</v>
      </c>
    </row>
    <row r="2498" spans="1:2" x14ac:dyDescent="0.35">
      <c r="A2498" s="70">
        <f t="shared" si="46"/>
        <v>2481</v>
      </c>
      <c r="B2498" s="145">
        <v>4815620.6810465306</v>
      </c>
    </row>
    <row r="2499" spans="1:2" x14ac:dyDescent="0.35">
      <c r="A2499" s="70">
        <f t="shared" si="46"/>
        <v>2482</v>
      </c>
      <c r="B2499" s="145">
        <v>4815620.6810465306</v>
      </c>
    </row>
    <row r="2500" spans="1:2" x14ac:dyDescent="0.35">
      <c r="A2500" s="70">
        <f t="shared" si="46"/>
        <v>2483</v>
      </c>
      <c r="B2500" s="145">
        <v>4815620.6810465306</v>
      </c>
    </row>
    <row r="2501" spans="1:2" x14ac:dyDescent="0.35">
      <c r="A2501" s="70">
        <f t="shared" si="46"/>
        <v>2484</v>
      </c>
      <c r="B2501" s="145">
        <v>4815620.6810465306</v>
      </c>
    </row>
    <row r="2502" spans="1:2" x14ac:dyDescent="0.35">
      <c r="A2502" s="70">
        <f t="shared" si="46"/>
        <v>2485</v>
      </c>
      <c r="B2502" s="145">
        <v>4815620.6810465306</v>
      </c>
    </row>
    <row r="2503" spans="1:2" x14ac:dyDescent="0.35">
      <c r="A2503" s="70">
        <f t="shared" si="46"/>
        <v>2486</v>
      </c>
      <c r="B2503" s="145">
        <v>4815620.6810465306</v>
      </c>
    </row>
    <row r="2504" spans="1:2" x14ac:dyDescent="0.35">
      <c r="A2504" s="70">
        <f t="shared" si="46"/>
        <v>2487</v>
      </c>
      <c r="B2504" s="145">
        <v>4815620.6810465306</v>
      </c>
    </row>
    <row r="2505" spans="1:2" x14ac:dyDescent="0.35">
      <c r="A2505" s="70">
        <f t="shared" si="46"/>
        <v>2488</v>
      </c>
      <c r="B2505" s="145">
        <v>4815620.6810465306</v>
      </c>
    </row>
    <row r="2506" spans="1:2" x14ac:dyDescent="0.35">
      <c r="A2506" s="70">
        <f t="shared" si="46"/>
        <v>2489</v>
      </c>
      <c r="B2506" s="145">
        <v>4815620.6810465306</v>
      </c>
    </row>
    <row r="2507" spans="1:2" x14ac:dyDescent="0.35">
      <c r="A2507" s="70">
        <f t="shared" si="46"/>
        <v>2490</v>
      </c>
      <c r="B2507" s="145">
        <v>4815620.6810465306</v>
      </c>
    </row>
    <row r="2508" spans="1:2" x14ac:dyDescent="0.35">
      <c r="A2508" s="70">
        <f t="shared" si="46"/>
        <v>2491</v>
      </c>
      <c r="B2508" s="145">
        <v>4815620.6810465306</v>
      </c>
    </row>
    <row r="2509" spans="1:2" x14ac:dyDescent="0.35">
      <c r="A2509" s="70">
        <f t="shared" si="46"/>
        <v>2492</v>
      </c>
      <c r="B2509" s="145">
        <v>4815620.6810465306</v>
      </c>
    </row>
    <row r="2510" spans="1:2" x14ac:dyDescent="0.35">
      <c r="A2510" s="70">
        <f t="shared" si="46"/>
        <v>2493</v>
      </c>
      <c r="B2510" s="145">
        <v>4815620.6810465306</v>
      </c>
    </row>
    <row r="2511" spans="1:2" x14ac:dyDescent="0.35">
      <c r="A2511" s="70">
        <f t="shared" si="46"/>
        <v>2494</v>
      </c>
      <c r="B2511" s="145">
        <v>4815620.6810465306</v>
      </c>
    </row>
    <row r="2512" spans="1:2" x14ac:dyDescent="0.35">
      <c r="A2512" s="70">
        <f t="shared" si="46"/>
        <v>2495</v>
      </c>
      <c r="B2512" s="145">
        <v>4815620.6810465306</v>
      </c>
    </row>
    <row r="2513" spans="1:2" x14ac:dyDescent="0.35">
      <c r="A2513" s="70">
        <f t="shared" si="46"/>
        <v>2496</v>
      </c>
      <c r="B2513" s="145">
        <v>4815620.6810465306</v>
      </c>
    </row>
    <row r="2514" spans="1:2" x14ac:dyDescent="0.35">
      <c r="A2514" s="70">
        <f t="shared" si="46"/>
        <v>2497</v>
      </c>
      <c r="B2514" s="145">
        <v>4815620.6810465306</v>
      </c>
    </row>
    <row r="2515" spans="1:2" x14ac:dyDescent="0.35">
      <c r="A2515" s="70">
        <f t="shared" si="46"/>
        <v>2498</v>
      </c>
      <c r="B2515" s="145">
        <v>4815620.6810465306</v>
      </c>
    </row>
    <row r="2516" spans="1:2" x14ac:dyDescent="0.35">
      <c r="A2516" s="70">
        <f t="shared" ref="A2516:A2579" si="47">A2515+1</f>
        <v>2499</v>
      </c>
      <c r="B2516" s="145">
        <v>4815620.6810465306</v>
      </c>
    </row>
    <row r="2517" spans="1:2" x14ac:dyDescent="0.35">
      <c r="A2517" s="70">
        <f t="shared" si="47"/>
        <v>2500</v>
      </c>
      <c r="B2517" s="145">
        <v>4815620.6810465306</v>
      </c>
    </row>
    <row r="2518" spans="1:2" x14ac:dyDescent="0.35">
      <c r="A2518" s="70">
        <f t="shared" si="47"/>
        <v>2501</v>
      </c>
      <c r="B2518" s="145">
        <v>4815620.6810465306</v>
      </c>
    </row>
    <row r="2519" spans="1:2" x14ac:dyDescent="0.35">
      <c r="A2519" s="70">
        <f t="shared" si="47"/>
        <v>2502</v>
      </c>
      <c r="B2519" s="145">
        <v>4815620.6810465306</v>
      </c>
    </row>
    <row r="2520" spans="1:2" x14ac:dyDescent="0.35">
      <c r="A2520" s="70">
        <f t="shared" si="47"/>
        <v>2503</v>
      </c>
      <c r="B2520" s="145">
        <v>4815620.6810465306</v>
      </c>
    </row>
    <row r="2521" spans="1:2" x14ac:dyDescent="0.35">
      <c r="A2521" s="70">
        <f t="shared" si="47"/>
        <v>2504</v>
      </c>
      <c r="B2521" s="145">
        <v>4815620.6810465306</v>
      </c>
    </row>
    <row r="2522" spans="1:2" x14ac:dyDescent="0.35">
      <c r="A2522" s="70">
        <f t="shared" si="47"/>
        <v>2505</v>
      </c>
      <c r="B2522" s="145">
        <v>4815620.6810465306</v>
      </c>
    </row>
    <row r="2523" spans="1:2" x14ac:dyDescent="0.35">
      <c r="A2523" s="70">
        <f t="shared" si="47"/>
        <v>2506</v>
      </c>
      <c r="B2523" s="145">
        <v>4815620.6810465306</v>
      </c>
    </row>
    <row r="2524" spans="1:2" x14ac:dyDescent="0.35">
      <c r="A2524" s="70">
        <f t="shared" si="47"/>
        <v>2507</v>
      </c>
      <c r="B2524" s="145">
        <v>4815620.6810465306</v>
      </c>
    </row>
    <row r="2525" spans="1:2" x14ac:dyDescent="0.35">
      <c r="A2525" s="70">
        <f t="shared" si="47"/>
        <v>2508</v>
      </c>
      <c r="B2525" s="145">
        <v>4815620.6810465306</v>
      </c>
    </row>
    <row r="2526" spans="1:2" x14ac:dyDescent="0.35">
      <c r="A2526" s="70">
        <f t="shared" si="47"/>
        <v>2509</v>
      </c>
      <c r="B2526" s="145">
        <v>4815620.6810465306</v>
      </c>
    </row>
    <row r="2527" spans="1:2" x14ac:dyDescent="0.35">
      <c r="A2527" s="70">
        <f t="shared" si="47"/>
        <v>2510</v>
      </c>
      <c r="B2527" s="145">
        <v>4815620.6810465306</v>
      </c>
    </row>
    <row r="2528" spans="1:2" x14ac:dyDescent="0.35">
      <c r="A2528" s="70">
        <f t="shared" si="47"/>
        <v>2511</v>
      </c>
      <c r="B2528" s="145">
        <v>4815620.6810465306</v>
      </c>
    </row>
    <row r="2529" spans="1:2" x14ac:dyDescent="0.35">
      <c r="A2529" s="70">
        <f t="shared" si="47"/>
        <v>2512</v>
      </c>
      <c r="B2529" s="145">
        <v>4815620.6810465306</v>
      </c>
    </row>
    <row r="2530" spans="1:2" x14ac:dyDescent="0.35">
      <c r="A2530" s="70">
        <f t="shared" si="47"/>
        <v>2513</v>
      </c>
      <c r="B2530" s="145">
        <v>4815620.6810465306</v>
      </c>
    </row>
    <row r="2531" spans="1:2" x14ac:dyDescent="0.35">
      <c r="A2531" s="70">
        <f t="shared" si="47"/>
        <v>2514</v>
      </c>
      <c r="B2531" s="145">
        <v>4815620.6810465306</v>
      </c>
    </row>
    <row r="2532" spans="1:2" x14ac:dyDescent="0.35">
      <c r="A2532" s="70">
        <f t="shared" si="47"/>
        <v>2515</v>
      </c>
      <c r="B2532" s="145">
        <v>4815620.6810465306</v>
      </c>
    </row>
    <row r="2533" spans="1:2" x14ac:dyDescent="0.35">
      <c r="A2533" s="70">
        <f t="shared" si="47"/>
        <v>2516</v>
      </c>
      <c r="B2533" s="145">
        <v>4815620.6810465306</v>
      </c>
    </row>
    <row r="2534" spans="1:2" x14ac:dyDescent="0.35">
      <c r="A2534" s="70">
        <f t="shared" si="47"/>
        <v>2517</v>
      </c>
      <c r="B2534" s="145">
        <v>4815620.6810465306</v>
      </c>
    </row>
    <row r="2535" spans="1:2" x14ac:dyDescent="0.35">
      <c r="A2535" s="70">
        <f t="shared" si="47"/>
        <v>2518</v>
      </c>
      <c r="B2535" s="145">
        <v>4815620.6810465306</v>
      </c>
    </row>
    <row r="2536" spans="1:2" x14ac:dyDescent="0.35">
      <c r="A2536" s="70">
        <f t="shared" si="47"/>
        <v>2519</v>
      </c>
      <c r="B2536" s="145">
        <v>4815620.6810465306</v>
      </c>
    </row>
    <row r="2537" spans="1:2" x14ac:dyDescent="0.35">
      <c r="A2537" s="70">
        <f t="shared" si="47"/>
        <v>2520</v>
      </c>
      <c r="B2537" s="145">
        <v>4815620.6810465306</v>
      </c>
    </row>
    <row r="2538" spans="1:2" x14ac:dyDescent="0.35">
      <c r="A2538" s="70">
        <f t="shared" si="47"/>
        <v>2521</v>
      </c>
      <c r="B2538" s="145">
        <v>4815620.6810465306</v>
      </c>
    </row>
    <row r="2539" spans="1:2" x14ac:dyDescent="0.35">
      <c r="A2539" s="70">
        <f t="shared" si="47"/>
        <v>2522</v>
      </c>
      <c r="B2539" s="145">
        <v>4815620.6810465306</v>
      </c>
    </row>
    <row r="2540" spans="1:2" x14ac:dyDescent="0.35">
      <c r="A2540" s="70">
        <f t="shared" si="47"/>
        <v>2523</v>
      </c>
      <c r="B2540" s="145">
        <v>4815620.6810465306</v>
      </c>
    </row>
    <row r="2541" spans="1:2" x14ac:dyDescent="0.35">
      <c r="A2541" s="70">
        <f t="shared" si="47"/>
        <v>2524</v>
      </c>
      <c r="B2541" s="145">
        <v>4815620.6810465306</v>
      </c>
    </row>
    <row r="2542" spans="1:2" x14ac:dyDescent="0.35">
      <c r="A2542" s="70">
        <f t="shared" si="47"/>
        <v>2525</v>
      </c>
      <c r="B2542" s="145">
        <v>4815620.6810465306</v>
      </c>
    </row>
    <row r="2543" spans="1:2" x14ac:dyDescent="0.35">
      <c r="A2543" s="70">
        <f t="shared" si="47"/>
        <v>2526</v>
      </c>
      <c r="B2543" s="145">
        <v>4815620.6810465306</v>
      </c>
    </row>
    <row r="2544" spans="1:2" x14ac:dyDescent="0.35">
      <c r="A2544" s="70">
        <f t="shared" si="47"/>
        <v>2527</v>
      </c>
      <c r="B2544" s="145">
        <v>4815620.6810465306</v>
      </c>
    </row>
    <row r="2545" spans="1:2" x14ac:dyDescent="0.35">
      <c r="A2545" s="70">
        <f t="shared" si="47"/>
        <v>2528</v>
      </c>
      <c r="B2545" s="145">
        <v>4815620.6810465306</v>
      </c>
    </row>
    <row r="2546" spans="1:2" x14ac:dyDescent="0.35">
      <c r="A2546" s="70">
        <f t="shared" si="47"/>
        <v>2529</v>
      </c>
      <c r="B2546" s="145">
        <v>4815620.6810465306</v>
      </c>
    </row>
    <row r="2547" spans="1:2" x14ac:dyDescent="0.35">
      <c r="A2547" s="70">
        <f t="shared" si="47"/>
        <v>2530</v>
      </c>
      <c r="B2547" s="145">
        <v>4815620.6810465306</v>
      </c>
    </row>
    <row r="2548" spans="1:2" x14ac:dyDescent="0.35">
      <c r="A2548" s="70">
        <f t="shared" si="47"/>
        <v>2531</v>
      </c>
      <c r="B2548" s="145">
        <v>4815620.6810465306</v>
      </c>
    </row>
    <row r="2549" spans="1:2" x14ac:dyDescent="0.35">
      <c r="A2549" s="70">
        <f t="shared" si="47"/>
        <v>2532</v>
      </c>
      <c r="B2549" s="145">
        <v>4815620.6810465306</v>
      </c>
    </row>
    <row r="2550" spans="1:2" x14ac:dyDescent="0.35">
      <c r="A2550" s="70">
        <f t="shared" si="47"/>
        <v>2533</v>
      </c>
      <c r="B2550" s="145">
        <v>4815620.6810465306</v>
      </c>
    </row>
    <row r="2551" spans="1:2" x14ac:dyDescent="0.35">
      <c r="A2551" s="70">
        <f t="shared" si="47"/>
        <v>2534</v>
      </c>
      <c r="B2551" s="145">
        <v>4815620.6810465306</v>
      </c>
    </row>
    <row r="2552" spans="1:2" x14ac:dyDescent="0.35">
      <c r="A2552" s="70">
        <f t="shared" si="47"/>
        <v>2535</v>
      </c>
      <c r="B2552" s="145">
        <v>4815620.6810465306</v>
      </c>
    </row>
    <row r="2553" spans="1:2" x14ac:dyDescent="0.35">
      <c r="A2553" s="70">
        <f t="shared" si="47"/>
        <v>2536</v>
      </c>
      <c r="B2553" s="145">
        <v>4815620.6810465306</v>
      </c>
    </row>
    <row r="2554" spans="1:2" x14ac:dyDescent="0.35">
      <c r="A2554" s="70">
        <f t="shared" si="47"/>
        <v>2537</v>
      </c>
      <c r="B2554" s="145">
        <v>4815620.6810465306</v>
      </c>
    </row>
    <row r="2555" spans="1:2" x14ac:dyDescent="0.35">
      <c r="A2555" s="70">
        <f t="shared" si="47"/>
        <v>2538</v>
      </c>
      <c r="B2555" s="145">
        <v>4815620.6810465306</v>
      </c>
    </row>
    <row r="2556" spans="1:2" x14ac:dyDescent="0.35">
      <c r="A2556" s="70">
        <f t="shared" si="47"/>
        <v>2539</v>
      </c>
      <c r="B2556" s="145">
        <v>4815620.6810465306</v>
      </c>
    </row>
    <row r="2557" spans="1:2" x14ac:dyDescent="0.35">
      <c r="A2557" s="70">
        <f t="shared" si="47"/>
        <v>2540</v>
      </c>
      <c r="B2557" s="145">
        <v>4815620.6810465306</v>
      </c>
    </row>
    <row r="2558" spans="1:2" x14ac:dyDescent="0.35">
      <c r="A2558" s="70">
        <f t="shared" si="47"/>
        <v>2541</v>
      </c>
      <c r="B2558" s="145">
        <v>4815620.6810465306</v>
      </c>
    </row>
    <row r="2559" spans="1:2" x14ac:dyDescent="0.35">
      <c r="A2559" s="70">
        <f t="shared" si="47"/>
        <v>2542</v>
      </c>
      <c r="B2559" s="145">
        <v>4815620.6810465306</v>
      </c>
    </row>
    <row r="2560" spans="1:2" x14ac:dyDescent="0.35">
      <c r="A2560" s="70">
        <f t="shared" si="47"/>
        <v>2543</v>
      </c>
      <c r="B2560" s="145">
        <v>4815620.6810465306</v>
      </c>
    </row>
    <row r="2561" spans="1:2" x14ac:dyDescent="0.35">
      <c r="A2561" s="70">
        <f t="shared" si="47"/>
        <v>2544</v>
      </c>
      <c r="B2561" s="145">
        <v>4815620.6810465306</v>
      </c>
    </row>
    <row r="2562" spans="1:2" x14ac:dyDescent="0.35">
      <c r="A2562" s="70">
        <f t="shared" si="47"/>
        <v>2545</v>
      </c>
      <c r="B2562" s="145">
        <v>4815620.6810465306</v>
      </c>
    </row>
    <row r="2563" spans="1:2" x14ac:dyDescent="0.35">
      <c r="A2563" s="70">
        <f t="shared" si="47"/>
        <v>2546</v>
      </c>
      <c r="B2563" s="145">
        <v>4815620.6810465306</v>
      </c>
    </row>
    <row r="2564" spans="1:2" x14ac:dyDescent="0.35">
      <c r="A2564" s="70">
        <f t="shared" si="47"/>
        <v>2547</v>
      </c>
      <c r="B2564" s="145">
        <v>4815620.6810465306</v>
      </c>
    </row>
    <row r="2565" spans="1:2" x14ac:dyDescent="0.35">
      <c r="A2565" s="70">
        <f t="shared" si="47"/>
        <v>2548</v>
      </c>
      <c r="B2565" s="145">
        <v>4815620.6810465306</v>
      </c>
    </row>
    <row r="2566" spans="1:2" x14ac:dyDescent="0.35">
      <c r="A2566" s="70">
        <f t="shared" si="47"/>
        <v>2549</v>
      </c>
      <c r="B2566" s="145">
        <v>4815620.6810465306</v>
      </c>
    </row>
    <row r="2567" spans="1:2" x14ac:dyDescent="0.35">
      <c r="A2567" s="70">
        <f t="shared" si="47"/>
        <v>2550</v>
      </c>
      <c r="B2567" s="145">
        <v>4815620.6810465306</v>
      </c>
    </row>
    <row r="2568" spans="1:2" x14ac:dyDescent="0.35">
      <c r="A2568" s="70">
        <f t="shared" si="47"/>
        <v>2551</v>
      </c>
      <c r="B2568" s="145">
        <v>4815620.6810465306</v>
      </c>
    </row>
    <row r="2569" spans="1:2" x14ac:dyDescent="0.35">
      <c r="A2569" s="70">
        <f t="shared" si="47"/>
        <v>2552</v>
      </c>
      <c r="B2569" s="145">
        <v>4815620.6810465306</v>
      </c>
    </row>
    <row r="2570" spans="1:2" x14ac:dyDescent="0.35">
      <c r="A2570" s="70">
        <f t="shared" si="47"/>
        <v>2553</v>
      </c>
      <c r="B2570" s="145">
        <v>4815620.6810465306</v>
      </c>
    </row>
    <row r="2571" spans="1:2" x14ac:dyDescent="0.35">
      <c r="A2571" s="70">
        <f t="shared" si="47"/>
        <v>2554</v>
      </c>
      <c r="B2571" s="145">
        <v>4815620.6810465306</v>
      </c>
    </row>
    <row r="2572" spans="1:2" x14ac:dyDescent="0.35">
      <c r="A2572" s="70">
        <f t="shared" si="47"/>
        <v>2555</v>
      </c>
      <c r="B2572" s="145">
        <v>4815620.6810465306</v>
      </c>
    </row>
    <row r="2573" spans="1:2" x14ac:dyDescent="0.35">
      <c r="A2573" s="70">
        <f t="shared" si="47"/>
        <v>2556</v>
      </c>
      <c r="B2573" s="145">
        <v>4815620.6810465306</v>
      </c>
    </row>
    <row r="2574" spans="1:2" x14ac:dyDescent="0.35">
      <c r="A2574" s="70">
        <f t="shared" si="47"/>
        <v>2557</v>
      </c>
      <c r="B2574" s="145">
        <v>4815620.6810465306</v>
      </c>
    </row>
    <row r="2575" spans="1:2" x14ac:dyDescent="0.35">
      <c r="A2575" s="70">
        <f t="shared" si="47"/>
        <v>2558</v>
      </c>
      <c r="B2575" s="145">
        <v>4815620.6810465306</v>
      </c>
    </row>
    <row r="2576" spans="1:2" x14ac:dyDescent="0.35">
      <c r="A2576" s="70">
        <f t="shared" si="47"/>
        <v>2559</v>
      </c>
      <c r="B2576" s="145">
        <v>4815620.6810465306</v>
      </c>
    </row>
    <row r="2577" spans="1:2" x14ac:dyDescent="0.35">
      <c r="A2577" s="70">
        <f t="shared" si="47"/>
        <v>2560</v>
      </c>
      <c r="B2577" s="145">
        <v>4815620.6810465306</v>
      </c>
    </row>
    <row r="2578" spans="1:2" x14ac:dyDescent="0.35">
      <c r="A2578" s="70">
        <f t="shared" si="47"/>
        <v>2561</v>
      </c>
      <c r="B2578" s="145">
        <v>4815620.6810465306</v>
      </c>
    </row>
    <row r="2579" spans="1:2" x14ac:dyDescent="0.35">
      <c r="A2579" s="70">
        <f t="shared" si="47"/>
        <v>2562</v>
      </c>
      <c r="B2579" s="145">
        <v>4815620.6810465306</v>
      </c>
    </row>
    <row r="2580" spans="1:2" x14ac:dyDescent="0.35">
      <c r="A2580" s="70">
        <f t="shared" ref="A2580:A2643" si="48">A2579+1</f>
        <v>2563</v>
      </c>
      <c r="B2580" s="145">
        <v>4815620.6810465306</v>
      </c>
    </row>
    <row r="2581" spans="1:2" x14ac:dyDescent="0.35">
      <c r="A2581" s="70">
        <f t="shared" si="48"/>
        <v>2564</v>
      </c>
      <c r="B2581" s="145">
        <v>4815620.6810465306</v>
      </c>
    </row>
    <row r="2582" spans="1:2" x14ac:dyDescent="0.35">
      <c r="A2582" s="70">
        <f t="shared" si="48"/>
        <v>2565</v>
      </c>
      <c r="B2582" s="145">
        <v>4815620.6810465306</v>
      </c>
    </row>
    <row r="2583" spans="1:2" x14ac:dyDescent="0.35">
      <c r="A2583" s="70">
        <f t="shared" si="48"/>
        <v>2566</v>
      </c>
      <c r="B2583" s="145">
        <v>4815620.6810465306</v>
      </c>
    </row>
    <row r="2584" spans="1:2" x14ac:dyDescent="0.35">
      <c r="A2584" s="70">
        <f t="shared" si="48"/>
        <v>2567</v>
      </c>
      <c r="B2584" s="145">
        <v>4815620.6810465306</v>
      </c>
    </row>
    <row r="2585" spans="1:2" x14ac:dyDescent="0.35">
      <c r="A2585" s="70">
        <f t="shared" si="48"/>
        <v>2568</v>
      </c>
      <c r="B2585" s="145">
        <v>4815620.6810465306</v>
      </c>
    </row>
    <row r="2586" spans="1:2" x14ac:dyDescent="0.35">
      <c r="A2586" s="70">
        <f t="shared" si="48"/>
        <v>2569</v>
      </c>
      <c r="B2586" s="145">
        <v>4815620.6810465306</v>
      </c>
    </row>
    <row r="2587" spans="1:2" x14ac:dyDescent="0.35">
      <c r="A2587" s="70">
        <f t="shared" si="48"/>
        <v>2570</v>
      </c>
      <c r="B2587" s="145">
        <v>4815620.6810465306</v>
      </c>
    </row>
    <row r="2588" spans="1:2" x14ac:dyDescent="0.35">
      <c r="A2588" s="70">
        <f t="shared" si="48"/>
        <v>2571</v>
      </c>
      <c r="B2588" s="145">
        <v>4815620.6810465306</v>
      </c>
    </row>
    <row r="2589" spans="1:2" x14ac:dyDescent="0.35">
      <c r="A2589" s="70">
        <f t="shared" si="48"/>
        <v>2572</v>
      </c>
      <c r="B2589" s="145">
        <v>4815620.6810465306</v>
      </c>
    </row>
    <row r="2590" spans="1:2" x14ac:dyDescent="0.35">
      <c r="A2590" s="70">
        <f t="shared" si="48"/>
        <v>2573</v>
      </c>
      <c r="B2590" s="145">
        <v>4815620.6810465306</v>
      </c>
    </row>
    <row r="2591" spans="1:2" x14ac:dyDescent="0.35">
      <c r="A2591" s="70">
        <f t="shared" si="48"/>
        <v>2574</v>
      </c>
      <c r="B2591" s="145">
        <v>4815620.6810465306</v>
      </c>
    </row>
    <row r="2592" spans="1:2" x14ac:dyDescent="0.35">
      <c r="A2592" s="70">
        <f t="shared" si="48"/>
        <v>2575</v>
      </c>
      <c r="B2592" s="145">
        <v>4815620.6810465306</v>
      </c>
    </row>
    <row r="2593" spans="1:2" x14ac:dyDescent="0.35">
      <c r="A2593" s="70">
        <f t="shared" si="48"/>
        <v>2576</v>
      </c>
      <c r="B2593" s="145">
        <v>4815620.6810465306</v>
      </c>
    </row>
    <row r="2594" spans="1:2" x14ac:dyDescent="0.35">
      <c r="A2594" s="70">
        <f t="shared" si="48"/>
        <v>2577</v>
      </c>
      <c r="B2594" s="145">
        <v>4815620.6810465306</v>
      </c>
    </row>
    <row r="2595" spans="1:2" x14ac:dyDescent="0.35">
      <c r="A2595" s="70">
        <f t="shared" si="48"/>
        <v>2578</v>
      </c>
      <c r="B2595" s="145">
        <v>4815620.6810465306</v>
      </c>
    </row>
    <row r="2596" spans="1:2" x14ac:dyDescent="0.35">
      <c r="A2596" s="70">
        <f t="shared" si="48"/>
        <v>2579</v>
      </c>
      <c r="B2596" s="145">
        <v>4815620.6810465306</v>
      </c>
    </row>
    <row r="2597" spans="1:2" x14ac:dyDescent="0.35">
      <c r="A2597" s="70">
        <f t="shared" si="48"/>
        <v>2580</v>
      </c>
      <c r="B2597" s="145">
        <v>4815620.6810465306</v>
      </c>
    </row>
    <row r="2598" spans="1:2" x14ac:dyDescent="0.35">
      <c r="A2598" s="70">
        <f t="shared" si="48"/>
        <v>2581</v>
      </c>
      <c r="B2598" s="145">
        <v>4815620.6810465306</v>
      </c>
    </row>
    <row r="2599" spans="1:2" x14ac:dyDescent="0.35">
      <c r="A2599" s="70">
        <f t="shared" si="48"/>
        <v>2582</v>
      </c>
      <c r="B2599" s="145">
        <v>4815620.6810465306</v>
      </c>
    </row>
    <row r="2600" spans="1:2" x14ac:dyDescent="0.35">
      <c r="A2600" s="70">
        <f t="shared" si="48"/>
        <v>2583</v>
      </c>
      <c r="B2600" s="145">
        <v>4815620.6810465306</v>
      </c>
    </row>
    <row r="2601" spans="1:2" x14ac:dyDescent="0.35">
      <c r="A2601" s="70">
        <f t="shared" si="48"/>
        <v>2584</v>
      </c>
      <c r="B2601" s="145">
        <v>4815620.6810465306</v>
      </c>
    </row>
    <row r="2602" spans="1:2" x14ac:dyDescent="0.35">
      <c r="A2602" s="70">
        <f t="shared" si="48"/>
        <v>2585</v>
      </c>
      <c r="B2602" s="145">
        <v>4815620.6810465306</v>
      </c>
    </row>
    <row r="2603" spans="1:2" x14ac:dyDescent="0.35">
      <c r="A2603" s="70">
        <f t="shared" si="48"/>
        <v>2586</v>
      </c>
      <c r="B2603" s="145">
        <v>4815620.6810465306</v>
      </c>
    </row>
    <row r="2604" spans="1:2" x14ac:dyDescent="0.35">
      <c r="A2604" s="70">
        <f t="shared" si="48"/>
        <v>2587</v>
      </c>
      <c r="B2604" s="145">
        <v>4815620.6810465306</v>
      </c>
    </row>
    <row r="2605" spans="1:2" x14ac:dyDescent="0.35">
      <c r="A2605" s="70">
        <f t="shared" si="48"/>
        <v>2588</v>
      </c>
      <c r="B2605" s="145">
        <v>4815620.6810465306</v>
      </c>
    </row>
    <row r="2606" spans="1:2" x14ac:dyDescent="0.35">
      <c r="A2606" s="70">
        <f t="shared" si="48"/>
        <v>2589</v>
      </c>
      <c r="B2606" s="145">
        <v>4815620.6810465306</v>
      </c>
    </row>
    <row r="2607" spans="1:2" x14ac:dyDescent="0.35">
      <c r="A2607" s="70">
        <f t="shared" si="48"/>
        <v>2590</v>
      </c>
      <c r="B2607" s="145">
        <v>4815620.6810465306</v>
      </c>
    </row>
    <row r="2608" spans="1:2" x14ac:dyDescent="0.35">
      <c r="A2608" s="70">
        <f t="shared" si="48"/>
        <v>2591</v>
      </c>
      <c r="B2608" s="145">
        <v>4815620.6810465306</v>
      </c>
    </row>
    <row r="2609" spans="1:2" x14ac:dyDescent="0.35">
      <c r="A2609" s="70">
        <f t="shared" si="48"/>
        <v>2592</v>
      </c>
      <c r="B2609" s="145">
        <v>4815620.6810465306</v>
      </c>
    </row>
    <row r="2610" spans="1:2" x14ac:dyDescent="0.35">
      <c r="A2610" s="70">
        <f t="shared" si="48"/>
        <v>2593</v>
      </c>
      <c r="B2610" s="145">
        <v>4815620.6810465306</v>
      </c>
    </row>
    <row r="2611" spans="1:2" x14ac:dyDescent="0.35">
      <c r="A2611" s="70">
        <f t="shared" si="48"/>
        <v>2594</v>
      </c>
      <c r="B2611" s="145">
        <v>4815620.6810465306</v>
      </c>
    </row>
    <row r="2612" spans="1:2" x14ac:dyDescent="0.35">
      <c r="A2612" s="70">
        <f t="shared" si="48"/>
        <v>2595</v>
      </c>
      <c r="B2612" s="145">
        <v>4815620.6810465306</v>
      </c>
    </row>
    <row r="2613" spans="1:2" x14ac:dyDescent="0.35">
      <c r="A2613" s="70">
        <f t="shared" si="48"/>
        <v>2596</v>
      </c>
      <c r="B2613" s="145">
        <v>4815620.6810465306</v>
      </c>
    </row>
    <row r="2614" spans="1:2" x14ac:dyDescent="0.35">
      <c r="A2614" s="70">
        <f t="shared" si="48"/>
        <v>2597</v>
      </c>
      <c r="B2614" s="145">
        <v>4815620.6810465306</v>
      </c>
    </row>
    <row r="2615" spans="1:2" x14ac:dyDescent="0.35">
      <c r="A2615" s="70">
        <f t="shared" si="48"/>
        <v>2598</v>
      </c>
      <c r="B2615" s="145">
        <v>4815620.6810465306</v>
      </c>
    </row>
    <row r="2616" spans="1:2" x14ac:dyDescent="0.35">
      <c r="A2616" s="70">
        <f t="shared" si="48"/>
        <v>2599</v>
      </c>
      <c r="B2616" s="145">
        <v>4815620.6810465306</v>
      </c>
    </row>
    <row r="2617" spans="1:2" x14ac:dyDescent="0.35">
      <c r="A2617" s="70">
        <f t="shared" si="48"/>
        <v>2600</v>
      </c>
      <c r="B2617" s="145">
        <v>4815620.6810465306</v>
      </c>
    </row>
    <row r="2618" spans="1:2" x14ac:dyDescent="0.35">
      <c r="A2618" s="70">
        <f t="shared" si="48"/>
        <v>2601</v>
      </c>
      <c r="B2618" s="145">
        <v>4815620.6810465306</v>
      </c>
    </row>
    <row r="2619" spans="1:2" x14ac:dyDescent="0.35">
      <c r="A2619" s="70">
        <f t="shared" si="48"/>
        <v>2602</v>
      </c>
      <c r="B2619" s="145">
        <v>4815620.6810465306</v>
      </c>
    </row>
    <row r="2620" spans="1:2" x14ac:dyDescent="0.35">
      <c r="A2620" s="70">
        <f t="shared" si="48"/>
        <v>2603</v>
      </c>
      <c r="B2620" s="145">
        <v>4815620.6810465306</v>
      </c>
    </row>
    <row r="2621" spans="1:2" x14ac:dyDescent="0.35">
      <c r="A2621" s="70">
        <f t="shared" si="48"/>
        <v>2604</v>
      </c>
      <c r="B2621" s="145">
        <v>4815620.6810465306</v>
      </c>
    </row>
    <row r="2622" spans="1:2" x14ac:dyDescent="0.35">
      <c r="A2622" s="70">
        <f t="shared" si="48"/>
        <v>2605</v>
      </c>
      <c r="B2622" s="145">
        <v>4815620.6810465306</v>
      </c>
    </row>
    <row r="2623" spans="1:2" x14ac:dyDescent="0.35">
      <c r="A2623" s="70">
        <f t="shared" si="48"/>
        <v>2606</v>
      </c>
      <c r="B2623" s="145">
        <v>4815620.6810465306</v>
      </c>
    </row>
    <row r="2624" spans="1:2" x14ac:dyDescent="0.35">
      <c r="A2624" s="70">
        <f t="shared" si="48"/>
        <v>2607</v>
      </c>
      <c r="B2624" s="145">
        <v>4815620.6810465306</v>
      </c>
    </row>
    <row r="2625" spans="1:2" x14ac:dyDescent="0.35">
      <c r="A2625" s="70">
        <f t="shared" si="48"/>
        <v>2608</v>
      </c>
      <c r="B2625" s="145">
        <v>4815620.6810465306</v>
      </c>
    </row>
    <row r="2626" spans="1:2" x14ac:dyDescent="0.35">
      <c r="A2626" s="70">
        <f t="shared" si="48"/>
        <v>2609</v>
      </c>
      <c r="B2626" s="145">
        <v>4815620.6810465306</v>
      </c>
    </row>
    <row r="2627" spans="1:2" x14ac:dyDescent="0.35">
      <c r="A2627" s="70">
        <f t="shared" si="48"/>
        <v>2610</v>
      </c>
      <c r="B2627" s="145">
        <v>4815620.6810465306</v>
      </c>
    </row>
    <row r="2628" spans="1:2" x14ac:dyDescent="0.35">
      <c r="A2628" s="70">
        <f t="shared" si="48"/>
        <v>2611</v>
      </c>
      <c r="B2628" s="145">
        <v>4815620.6810465306</v>
      </c>
    </row>
    <row r="2629" spans="1:2" x14ac:dyDescent="0.35">
      <c r="A2629" s="70">
        <f t="shared" si="48"/>
        <v>2612</v>
      </c>
      <c r="B2629" s="145">
        <v>4815620.6810465306</v>
      </c>
    </row>
    <row r="2630" spans="1:2" x14ac:dyDescent="0.35">
      <c r="A2630" s="70">
        <f t="shared" si="48"/>
        <v>2613</v>
      </c>
      <c r="B2630" s="145">
        <v>4815620.6810465306</v>
      </c>
    </row>
    <row r="2631" spans="1:2" x14ac:dyDescent="0.35">
      <c r="A2631" s="70">
        <f t="shared" si="48"/>
        <v>2614</v>
      </c>
      <c r="B2631" s="145">
        <v>4815620.6810465306</v>
      </c>
    </row>
    <row r="2632" spans="1:2" x14ac:dyDescent="0.35">
      <c r="A2632" s="70">
        <f t="shared" si="48"/>
        <v>2615</v>
      </c>
      <c r="B2632" s="145">
        <v>4815620.6810465306</v>
      </c>
    </row>
    <row r="2633" spans="1:2" x14ac:dyDescent="0.35">
      <c r="A2633" s="70">
        <f t="shared" si="48"/>
        <v>2616</v>
      </c>
      <c r="B2633" s="145">
        <v>4815620.6810465306</v>
      </c>
    </row>
    <row r="2634" spans="1:2" x14ac:dyDescent="0.35">
      <c r="A2634" s="70">
        <f t="shared" si="48"/>
        <v>2617</v>
      </c>
      <c r="B2634" s="145">
        <v>4815620.6810465306</v>
      </c>
    </row>
    <row r="2635" spans="1:2" x14ac:dyDescent="0.35">
      <c r="A2635" s="70">
        <f t="shared" si="48"/>
        <v>2618</v>
      </c>
      <c r="B2635" s="145">
        <v>4815620.6810465306</v>
      </c>
    </row>
    <row r="2636" spans="1:2" x14ac:dyDescent="0.35">
      <c r="A2636" s="70">
        <f t="shared" si="48"/>
        <v>2619</v>
      </c>
      <c r="B2636" s="145">
        <v>4815620.6810465306</v>
      </c>
    </row>
    <row r="2637" spans="1:2" x14ac:dyDescent="0.35">
      <c r="A2637" s="70">
        <f t="shared" si="48"/>
        <v>2620</v>
      </c>
      <c r="B2637" s="145">
        <v>4815620.6810465306</v>
      </c>
    </row>
    <row r="2638" spans="1:2" x14ac:dyDescent="0.35">
      <c r="A2638" s="70">
        <f t="shared" si="48"/>
        <v>2621</v>
      </c>
      <c r="B2638" s="145">
        <v>4815620.6810465306</v>
      </c>
    </row>
    <row r="2639" spans="1:2" x14ac:dyDescent="0.35">
      <c r="A2639" s="70">
        <f t="shared" si="48"/>
        <v>2622</v>
      </c>
      <c r="B2639" s="145">
        <v>4815620.6810465306</v>
      </c>
    </row>
    <row r="2640" spans="1:2" x14ac:dyDescent="0.35">
      <c r="A2640" s="70">
        <f t="shared" si="48"/>
        <v>2623</v>
      </c>
      <c r="B2640" s="145">
        <v>4815620.6810465306</v>
      </c>
    </row>
    <row r="2641" spans="1:2" x14ac:dyDescent="0.35">
      <c r="A2641" s="70">
        <f t="shared" si="48"/>
        <v>2624</v>
      </c>
      <c r="B2641" s="145">
        <v>4815620.6810465306</v>
      </c>
    </row>
    <row r="2642" spans="1:2" x14ac:dyDescent="0.35">
      <c r="A2642" s="70">
        <f t="shared" si="48"/>
        <v>2625</v>
      </c>
      <c r="B2642" s="145">
        <v>4815620.6810465306</v>
      </c>
    </row>
    <row r="2643" spans="1:2" x14ac:dyDescent="0.35">
      <c r="A2643" s="70">
        <f t="shared" si="48"/>
        <v>2626</v>
      </c>
      <c r="B2643" s="145">
        <v>4815620.6810465306</v>
      </c>
    </row>
    <row r="2644" spans="1:2" x14ac:dyDescent="0.35">
      <c r="A2644" s="70">
        <f t="shared" ref="A2644:A2707" si="49">A2643+1</f>
        <v>2627</v>
      </c>
      <c r="B2644" s="145">
        <v>4815620.6810465306</v>
      </c>
    </row>
    <row r="2645" spans="1:2" x14ac:dyDescent="0.35">
      <c r="A2645" s="70">
        <f t="shared" si="49"/>
        <v>2628</v>
      </c>
      <c r="B2645" s="145">
        <v>4815620.6810465306</v>
      </c>
    </row>
    <row r="2646" spans="1:2" x14ac:dyDescent="0.35">
      <c r="A2646" s="70">
        <f t="shared" si="49"/>
        <v>2629</v>
      </c>
      <c r="B2646" s="145">
        <v>4815620.6810465306</v>
      </c>
    </row>
    <row r="2647" spans="1:2" x14ac:dyDescent="0.35">
      <c r="A2647" s="70">
        <f t="shared" si="49"/>
        <v>2630</v>
      </c>
      <c r="B2647" s="145">
        <v>4815620.6810465306</v>
      </c>
    </row>
    <row r="2648" spans="1:2" x14ac:dyDescent="0.35">
      <c r="A2648" s="70">
        <f t="shared" si="49"/>
        <v>2631</v>
      </c>
      <c r="B2648" s="145">
        <v>4815620.6810465306</v>
      </c>
    </row>
    <row r="2649" spans="1:2" x14ac:dyDescent="0.35">
      <c r="A2649" s="70">
        <f t="shared" si="49"/>
        <v>2632</v>
      </c>
      <c r="B2649" s="145">
        <v>4815620.6810465306</v>
      </c>
    </row>
    <row r="2650" spans="1:2" x14ac:dyDescent="0.35">
      <c r="A2650" s="70">
        <f t="shared" si="49"/>
        <v>2633</v>
      </c>
      <c r="B2650" s="145">
        <v>4815620.6810465306</v>
      </c>
    </row>
    <row r="2651" spans="1:2" x14ac:dyDescent="0.35">
      <c r="A2651" s="70">
        <f t="shared" si="49"/>
        <v>2634</v>
      </c>
      <c r="B2651" s="145">
        <v>4815620.6810465306</v>
      </c>
    </row>
    <row r="2652" spans="1:2" x14ac:dyDescent="0.35">
      <c r="A2652" s="70">
        <f t="shared" si="49"/>
        <v>2635</v>
      </c>
      <c r="B2652" s="145">
        <v>4815620.6810465306</v>
      </c>
    </row>
    <row r="2653" spans="1:2" x14ac:dyDescent="0.35">
      <c r="A2653" s="70">
        <f t="shared" si="49"/>
        <v>2636</v>
      </c>
      <c r="B2653" s="145">
        <v>4815620.6810465306</v>
      </c>
    </row>
    <row r="2654" spans="1:2" x14ac:dyDescent="0.35">
      <c r="A2654" s="70">
        <f t="shared" si="49"/>
        <v>2637</v>
      </c>
      <c r="B2654" s="145">
        <v>4815620.6810465306</v>
      </c>
    </row>
    <row r="2655" spans="1:2" x14ac:dyDescent="0.35">
      <c r="A2655" s="70">
        <f t="shared" si="49"/>
        <v>2638</v>
      </c>
      <c r="B2655" s="145">
        <v>4815620.6810465306</v>
      </c>
    </row>
    <row r="2656" spans="1:2" x14ac:dyDescent="0.35">
      <c r="A2656" s="70">
        <f t="shared" si="49"/>
        <v>2639</v>
      </c>
      <c r="B2656" s="145">
        <v>4815620.6810465306</v>
      </c>
    </row>
    <row r="2657" spans="1:2" x14ac:dyDescent="0.35">
      <c r="A2657" s="70">
        <f t="shared" si="49"/>
        <v>2640</v>
      </c>
      <c r="B2657" s="145">
        <v>4815620.6810465306</v>
      </c>
    </row>
    <row r="2658" spans="1:2" x14ac:dyDescent="0.35">
      <c r="A2658" s="70">
        <f t="shared" si="49"/>
        <v>2641</v>
      </c>
      <c r="B2658" s="145">
        <v>4815620.6810465306</v>
      </c>
    </row>
    <row r="2659" spans="1:2" x14ac:dyDescent="0.35">
      <c r="A2659" s="70">
        <f t="shared" si="49"/>
        <v>2642</v>
      </c>
      <c r="B2659" s="145">
        <v>4815620.6810465306</v>
      </c>
    </row>
    <row r="2660" spans="1:2" x14ac:dyDescent="0.35">
      <c r="A2660" s="70">
        <f t="shared" si="49"/>
        <v>2643</v>
      </c>
      <c r="B2660" s="145">
        <v>4815620.6810465306</v>
      </c>
    </row>
    <row r="2661" spans="1:2" x14ac:dyDescent="0.35">
      <c r="A2661" s="70">
        <f t="shared" si="49"/>
        <v>2644</v>
      </c>
      <c r="B2661" s="145">
        <v>4815620.6810465306</v>
      </c>
    </row>
    <row r="2662" spans="1:2" x14ac:dyDescent="0.35">
      <c r="A2662" s="70">
        <f t="shared" si="49"/>
        <v>2645</v>
      </c>
      <c r="B2662" s="145">
        <v>4815620.6810465306</v>
      </c>
    </row>
    <row r="2663" spans="1:2" x14ac:dyDescent="0.35">
      <c r="A2663" s="70">
        <f t="shared" si="49"/>
        <v>2646</v>
      </c>
      <c r="B2663" s="145">
        <v>4815620.6810465306</v>
      </c>
    </row>
    <row r="2664" spans="1:2" x14ac:dyDescent="0.35">
      <c r="A2664" s="70">
        <f t="shared" si="49"/>
        <v>2647</v>
      </c>
      <c r="B2664" s="145">
        <v>4815620.6810465306</v>
      </c>
    </row>
    <row r="2665" spans="1:2" x14ac:dyDescent="0.35">
      <c r="A2665" s="70">
        <f t="shared" si="49"/>
        <v>2648</v>
      </c>
      <c r="B2665" s="145">
        <v>4815620.6810465306</v>
      </c>
    </row>
    <row r="2666" spans="1:2" x14ac:dyDescent="0.35">
      <c r="A2666" s="70">
        <f t="shared" si="49"/>
        <v>2649</v>
      </c>
      <c r="B2666" s="145">
        <v>4815620.6810465306</v>
      </c>
    </row>
    <row r="2667" spans="1:2" x14ac:dyDescent="0.35">
      <c r="A2667" s="70">
        <f t="shared" si="49"/>
        <v>2650</v>
      </c>
      <c r="B2667" s="145">
        <v>4815620.6810465306</v>
      </c>
    </row>
    <row r="2668" spans="1:2" x14ac:dyDescent="0.35">
      <c r="A2668" s="70">
        <f t="shared" si="49"/>
        <v>2651</v>
      </c>
      <c r="B2668" s="145">
        <v>4815620.6810465306</v>
      </c>
    </row>
    <row r="2669" spans="1:2" x14ac:dyDescent="0.35">
      <c r="A2669" s="70">
        <f t="shared" si="49"/>
        <v>2652</v>
      </c>
      <c r="B2669" s="145">
        <v>4815620.6810465306</v>
      </c>
    </row>
    <row r="2670" spans="1:2" x14ac:dyDescent="0.35">
      <c r="A2670" s="70">
        <f t="shared" si="49"/>
        <v>2653</v>
      </c>
      <c r="B2670" s="145">
        <v>4815620.6810465306</v>
      </c>
    </row>
    <row r="2671" spans="1:2" x14ac:dyDescent="0.35">
      <c r="A2671" s="70">
        <f t="shared" si="49"/>
        <v>2654</v>
      </c>
      <c r="B2671" s="145">
        <v>4815620.6810465306</v>
      </c>
    </row>
    <row r="2672" spans="1:2" x14ac:dyDescent="0.35">
      <c r="A2672" s="70">
        <f t="shared" si="49"/>
        <v>2655</v>
      </c>
      <c r="B2672" s="145">
        <v>4815620.6810465306</v>
      </c>
    </row>
    <row r="2673" spans="1:2" x14ac:dyDescent="0.35">
      <c r="A2673" s="70">
        <f t="shared" si="49"/>
        <v>2656</v>
      </c>
      <c r="B2673" s="145">
        <v>4815620.6810465306</v>
      </c>
    </row>
    <row r="2674" spans="1:2" x14ac:dyDescent="0.35">
      <c r="A2674" s="70">
        <f t="shared" si="49"/>
        <v>2657</v>
      </c>
      <c r="B2674" s="145">
        <v>4815620.6810465306</v>
      </c>
    </row>
    <row r="2675" spans="1:2" x14ac:dyDescent="0.35">
      <c r="A2675" s="70">
        <f t="shared" si="49"/>
        <v>2658</v>
      </c>
      <c r="B2675" s="145">
        <v>4815620.6810465306</v>
      </c>
    </row>
    <row r="2676" spans="1:2" x14ac:dyDescent="0.35">
      <c r="A2676" s="70">
        <f t="shared" si="49"/>
        <v>2659</v>
      </c>
      <c r="B2676" s="145">
        <v>4815620.6810465306</v>
      </c>
    </row>
    <row r="2677" spans="1:2" x14ac:dyDescent="0.35">
      <c r="A2677" s="70">
        <f t="shared" si="49"/>
        <v>2660</v>
      </c>
      <c r="B2677" s="145">
        <v>4815620.6810465306</v>
      </c>
    </row>
    <row r="2678" spans="1:2" x14ac:dyDescent="0.35">
      <c r="A2678" s="70">
        <f t="shared" si="49"/>
        <v>2661</v>
      </c>
      <c r="B2678" s="145">
        <v>4815620.6810465306</v>
      </c>
    </row>
    <row r="2679" spans="1:2" x14ac:dyDescent="0.35">
      <c r="A2679" s="70">
        <f t="shared" si="49"/>
        <v>2662</v>
      </c>
      <c r="B2679" s="145">
        <v>4815620.6810465306</v>
      </c>
    </row>
    <row r="2680" spans="1:2" x14ac:dyDescent="0.35">
      <c r="A2680" s="70">
        <f t="shared" si="49"/>
        <v>2663</v>
      </c>
      <c r="B2680" s="145">
        <v>4815620.6810465306</v>
      </c>
    </row>
    <row r="2681" spans="1:2" x14ac:dyDescent="0.35">
      <c r="A2681" s="70">
        <f t="shared" si="49"/>
        <v>2664</v>
      </c>
      <c r="B2681" s="145">
        <v>4815620.6810465306</v>
      </c>
    </row>
    <row r="2682" spans="1:2" x14ac:dyDescent="0.35">
      <c r="A2682" s="70">
        <f t="shared" si="49"/>
        <v>2665</v>
      </c>
      <c r="B2682" s="145">
        <v>4815620.6810465306</v>
      </c>
    </row>
    <row r="2683" spans="1:2" x14ac:dyDescent="0.35">
      <c r="A2683" s="70">
        <f t="shared" si="49"/>
        <v>2666</v>
      </c>
      <c r="B2683" s="145">
        <v>4815620.6810465306</v>
      </c>
    </row>
    <row r="2684" spans="1:2" x14ac:dyDescent="0.35">
      <c r="A2684" s="70">
        <f t="shared" si="49"/>
        <v>2667</v>
      </c>
      <c r="B2684" s="145">
        <v>4815620.6810465306</v>
      </c>
    </row>
    <row r="2685" spans="1:2" x14ac:dyDescent="0.35">
      <c r="A2685" s="70">
        <f t="shared" si="49"/>
        <v>2668</v>
      </c>
      <c r="B2685" s="145">
        <v>4815620.6810465306</v>
      </c>
    </row>
    <row r="2686" spans="1:2" x14ac:dyDescent="0.35">
      <c r="A2686" s="70">
        <f t="shared" si="49"/>
        <v>2669</v>
      </c>
      <c r="B2686" s="145">
        <v>4815620.6810465306</v>
      </c>
    </row>
    <row r="2687" spans="1:2" x14ac:dyDescent="0.35">
      <c r="A2687" s="70">
        <f t="shared" si="49"/>
        <v>2670</v>
      </c>
      <c r="B2687" s="145">
        <v>4815620.6810465306</v>
      </c>
    </row>
    <row r="2688" spans="1:2" x14ac:dyDescent="0.35">
      <c r="A2688" s="70">
        <f t="shared" si="49"/>
        <v>2671</v>
      </c>
      <c r="B2688" s="145">
        <v>4815620.6810465306</v>
      </c>
    </row>
    <row r="2689" spans="1:2" x14ac:dyDescent="0.35">
      <c r="A2689" s="70">
        <f t="shared" si="49"/>
        <v>2672</v>
      </c>
      <c r="B2689" s="145">
        <v>4815620.6810465306</v>
      </c>
    </row>
    <row r="2690" spans="1:2" x14ac:dyDescent="0.35">
      <c r="A2690" s="70">
        <f t="shared" si="49"/>
        <v>2673</v>
      </c>
      <c r="B2690" s="145">
        <v>4815620.6810465306</v>
      </c>
    </row>
    <row r="2691" spans="1:2" x14ac:dyDescent="0.35">
      <c r="A2691" s="70">
        <f t="shared" si="49"/>
        <v>2674</v>
      </c>
      <c r="B2691" s="145">
        <v>4815620.6810465306</v>
      </c>
    </row>
    <row r="2692" spans="1:2" x14ac:dyDescent="0.35">
      <c r="A2692" s="70">
        <f t="shared" si="49"/>
        <v>2675</v>
      </c>
      <c r="B2692" s="145">
        <v>4815620.6810465306</v>
      </c>
    </row>
    <row r="2693" spans="1:2" x14ac:dyDescent="0.35">
      <c r="A2693" s="70">
        <f t="shared" si="49"/>
        <v>2676</v>
      </c>
      <c r="B2693" s="145">
        <v>4815620.6810465306</v>
      </c>
    </row>
    <row r="2694" spans="1:2" x14ac:dyDescent="0.35">
      <c r="A2694" s="70">
        <f t="shared" si="49"/>
        <v>2677</v>
      </c>
      <c r="B2694" s="145">
        <v>4815620.6810465306</v>
      </c>
    </row>
    <row r="2695" spans="1:2" x14ac:dyDescent="0.35">
      <c r="A2695" s="70">
        <f t="shared" si="49"/>
        <v>2678</v>
      </c>
      <c r="B2695" s="145">
        <v>4815620.6810465306</v>
      </c>
    </row>
    <row r="2696" spans="1:2" x14ac:dyDescent="0.35">
      <c r="A2696" s="70">
        <f t="shared" si="49"/>
        <v>2679</v>
      </c>
      <c r="B2696" s="145">
        <v>4815620.6810465306</v>
      </c>
    </row>
    <row r="2697" spans="1:2" x14ac:dyDescent="0.35">
      <c r="A2697" s="70">
        <f t="shared" si="49"/>
        <v>2680</v>
      </c>
      <c r="B2697" s="145">
        <v>4815620.6810465306</v>
      </c>
    </row>
    <row r="2698" spans="1:2" x14ac:dyDescent="0.35">
      <c r="A2698" s="70">
        <f t="shared" si="49"/>
        <v>2681</v>
      </c>
      <c r="B2698" s="145">
        <v>4815620.6810465306</v>
      </c>
    </row>
    <row r="2699" spans="1:2" x14ac:dyDescent="0.35">
      <c r="A2699" s="70">
        <f t="shared" si="49"/>
        <v>2682</v>
      </c>
      <c r="B2699" s="145">
        <v>4815620.6810465306</v>
      </c>
    </row>
    <row r="2700" spans="1:2" x14ac:dyDescent="0.35">
      <c r="A2700" s="70">
        <f t="shared" si="49"/>
        <v>2683</v>
      </c>
      <c r="B2700" s="145">
        <v>4815620.6810465306</v>
      </c>
    </row>
    <row r="2701" spans="1:2" x14ac:dyDescent="0.35">
      <c r="A2701" s="70">
        <f t="shared" si="49"/>
        <v>2684</v>
      </c>
      <c r="B2701" s="145">
        <v>4815620.6810465306</v>
      </c>
    </row>
    <row r="2702" spans="1:2" x14ac:dyDescent="0.35">
      <c r="A2702" s="70">
        <f t="shared" si="49"/>
        <v>2685</v>
      </c>
      <c r="B2702" s="145">
        <v>4815620.6810465306</v>
      </c>
    </row>
    <row r="2703" spans="1:2" x14ac:dyDescent="0.35">
      <c r="A2703" s="70">
        <f t="shared" si="49"/>
        <v>2686</v>
      </c>
      <c r="B2703" s="145">
        <v>4815620.6810465306</v>
      </c>
    </row>
    <row r="2704" spans="1:2" x14ac:dyDescent="0.35">
      <c r="A2704" s="70">
        <f t="shared" si="49"/>
        <v>2687</v>
      </c>
      <c r="B2704" s="145">
        <v>4815620.6810465306</v>
      </c>
    </row>
    <row r="2705" spans="1:2" x14ac:dyDescent="0.35">
      <c r="A2705" s="70">
        <f t="shared" si="49"/>
        <v>2688</v>
      </c>
      <c r="B2705" s="145">
        <v>4815620.6810465306</v>
      </c>
    </row>
    <row r="2706" spans="1:2" x14ac:dyDescent="0.35">
      <c r="A2706" s="70">
        <f t="shared" si="49"/>
        <v>2689</v>
      </c>
      <c r="B2706" s="145">
        <v>4815620.6810465306</v>
      </c>
    </row>
    <row r="2707" spans="1:2" x14ac:dyDescent="0.35">
      <c r="A2707" s="70">
        <f t="shared" si="49"/>
        <v>2690</v>
      </c>
      <c r="B2707" s="145">
        <v>4815620.6810465306</v>
      </c>
    </row>
    <row r="2708" spans="1:2" x14ac:dyDescent="0.35">
      <c r="A2708" s="70">
        <f t="shared" ref="A2708:A2771" si="50">A2707+1</f>
        <v>2691</v>
      </c>
      <c r="B2708" s="145">
        <v>4815620.6810465306</v>
      </c>
    </row>
    <row r="2709" spans="1:2" x14ac:dyDescent="0.35">
      <c r="A2709" s="70">
        <f t="shared" si="50"/>
        <v>2692</v>
      </c>
      <c r="B2709" s="145">
        <v>4815620.6810465306</v>
      </c>
    </row>
    <row r="2710" spans="1:2" x14ac:dyDescent="0.35">
      <c r="A2710" s="70">
        <f t="shared" si="50"/>
        <v>2693</v>
      </c>
      <c r="B2710" s="145">
        <v>4815620.6810465306</v>
      </c>
    </row>
    <row r="2711" spans="1:2" x14ac:dyDescent="0.35">
      <c r="A2711" s="70">
        <f t="shared" si="50"/>
        <v>2694</v>
      </c>
      <c r="B2711" s="145">
        <v>4815620.6810465306</v>
      </c>
    </row>
    <row r="2712" spans="1:2" x14ac:dyDescent="0.35">
      <c r="A2712" s="70">
        <f t="shared" si="50"/>
        <v>2695</v>
      </c>
      <c r="B2712" s="145">
        <v>4815620.6810465306</v>
      </c>
    </row>
    <row r="2713" spans="1:2" x14ac:dyDescent="0.35">
      <c r="A2713" s="70">
        <f t="shared" si="50"/>
        <v>2696</v>
      </c>
      <c r="B2713" s="145">
        <v>4815620.6810465306</v>
      </c>
    </row>
    <row r="2714" spans="1:2" x14ac:dyDescent="0.35">
      <c r="A2714" s="70">
        <f t="shared" si="50"/>
        <v>2697</v>
      </c>
      <c r="B2714" s="145">
        <v>4815620.6810465306</v>
      </c>
    </row>
    <row r="2715" spans="1:2" x14ac:dyDescent="0.35">
      <c r="A2715" s="70">
        <f t="shared" si="50"/>
        <v>2698</v>
      </c>
      <c r="B2715" s="145">
        <v>4815620.6810465306</v>
      </c>
    </row>
    <row r="2716" spans="1:2" x14ac:dyDescent="0.35">
      <c r="A2716" s="70">
        <f t="shared" si="50"/>
        <v>2699</v>
      </c>
      <c r="B2716" s="145">
        <v>4815620.6810465306</v>
      </c>
    </row>
    <row r="2717" spans="1:2" x14ac:dyDescent="0.35">
      <c r="A2717" s="70">
        <f t="shared" si="50"/>
        <v>2700</v>
      </c>
      <c r="B2717" s="145">
        <v>4815620.6810465306</v>
      </c>
    </row>
    <row r="2718" spans="1:2" x14ac:dyDescent="0.35">
      <c r="A2718" s="70">
        <f t="shared" si="50"/>
        <v>2701</v>
      </c>
      <c r="B2718" s="145">
        <v>4815620.6810465306</v>
      </c>
    </row>
    <row r="2719" spans="1:2" x14ac:dyDescent="0.35">
      <c r="A2719" s="70">
        <f t="shared" si="50"/>
        <v>2702</v>
      </c>
      <c r="B2719" s="145">
        <v>4815620.6810465306</v>
      </c>
    </row>
    <row r="2720" spans="1:2" x14ac:dyDescent="0.35">
      <c r="A2720" s="70">
        <f t="shared" si="50"/>
        <v>2703</v>
      </c>
      <c r="B2720" s="145">
        <v>4815620.6810465306</v>
      </c>
    </row>
    <row r="2721" spans="1:2" x14ac:dyDescent="0.35">
      <c r="A2721" s="70">
        <f t="shared" si="50"/>
        <v>2704</v>
      </c>
      <c r="B2721" s="145">
        <v>4815620.6810465306</v>
      </c>
    </row>
    <row r="2722" spans="1:2" x14ac:dyDescent="0.35">
      <c r="A2722" s="70">
        <f t="shared" si="50"/>
        <v>2705</v>
      </c>
      <c r="B2722" s="145">
        <v>4815620.6810465306</v>
      </c>
    </row>
    <row r="2723" spans="1:2" x14ac:dyDescent="0.35">
      <c r="A2723" s="70">
        <f t="shared" si="50"/>
        <v>2706</v>
      </c>
      <c r="B2723" s="145">
        <v>4815620.6810465306</v>
      </c>
    </row>
    <row r="2724" spans="1:2" x14ac:dyDescent="0.35">
      <c r="A2724" s="70">
        <f t="shared" si="50"/>
        <v>2707</v>
      </c>
      <c r="B2724" s="145">
        <v>4815620.6810465306</v>
      </c>
    </row>
    <row r="2725" spans="1:2" x14ac:dyDescent="0.35">
      <c r="A2725" s="70">
        <f t="shared" si="50"/>
        <v>2708</v>
      </c>
      <c r="B2725" s="145">
        <v>4815620.6810465306</v>
      </c>
    </row>
    <row r="2726" spans="1:2" x14ac:dyDescent="0.35">
      <c r="A2726" s="70">
        <f t="shared" si="50"/>
        <v>2709</v>
      </c>
      <c r="B2726" s="145">
        <v>4815620.6810465306</v>
      </c>
    </row>
    <row r="2727" spans="1:2" x14ac:dyDescent="0.35">
      <c r="A2727" s="70">
        <f t="shared" si="50"/>
        <v>2710</v>
      </c>
      <c r="B2727" s="145">
        <v>4815620.6810465306</v>
      </c>
    </row>
    <row r="2728" spans="1:2" x14ac:dyDescent="0.35">
      <c r="A2728" s="70">
        <f t="shared" si="50"/>
        <v>2711</v>
      </c>
      <c r="B2728" s="145">
        <v>4815620.6810465306</v>
      </c>
    </row>
    <row r="2729" spans="1:2" x14ac:dyDescent="0.35">
      <c r="A2729" s="70">
        <f t="shared" si="50"/>
        <v>2712</v>
      </c>
      <c r="B2729" s="145">
        <v>4815620.6810465306</v>
      </c>
    </row>
    <row r="2730" spans="1:2" x14ac:dyDescent="0.35">
      <c r="A2730" s="70">
        <f t="shared" si="50"/>
        <v>2713</v>
      </c>
      <c r="B2730" s="145">
        <v>4815620.6810465306</v>
      </c>
    </row>
    <row r="2731" spans="1:2" x14ac:dyDescent="0.35">
      <c r="A2731" s="70">
        <f t="shared" si="50"/>
        <v>2714</v>
      </c>
      <c r="B2731" s="145">
        <v>4815620.6810465306</v>
      </c>
    </row>
    <row r="2732" spans="1:2" x14ac:dyDescent="0.35">
      <c r="A2732" s="70">
        <f t="shared" si="50"/>
        <v>2715</v>
      </c>
      <c r="B2732" s="145">
        <v>4815620.6810465306</v>
      </c>
    </row>
    <row r="2733" spans="1:2" x14ac:dyDescent="0.35">
      <c r="A2733" s="70">
        <f t="shared" si="50"/>
        <v>2716</v>
      </c>
      <c r="B2733" s="145">
        <v>4815620.6810465306</v>
      </c>
    </row>
    <row r="2734" spans="1:2" x14ac:dyDescent="0.35">
      <c r="A2734" s="70">
        <f t="shared" si="50"/>
        <v>2717</v>
      </c>
      <c r="B2734" s="145">
        <v>4815620.6810465306</v>
      </c>
    </row>
    <row r="2735" spans="1:2" x14ac:dyDescent="0.35">
      <c r="A2735" s="70">
        <f t="shared" si="50"/>
        <v>2718</v>
      </c>
      <c r="B2735" s="145">
        <v>4815620.6810465306</v>
      </c>
    </row>
    <row r="2736" spans="1:2" x14ac:dyDescent="0.35">
      <c r="A2736" s="70">
        <f t="shared" si="50"/>
        <v>2719</v>
      </c>
      <c r="B2736" s="145">
        <v>4815620.6810465306</v>
      </c>
    </row>
    <row r="2737" spans="1:2" x14ac:dyDescent="0.35">
      <c r="A2737" s="70">
        <f t="shared" si="50"/>
        <v>2720</v>
      </c>
      <c r="B2737" s="145">
        <v>4815620.6810465306</v>
      </c>
    </row>
    <row r="2738" spans="1:2" x14ac:dyDescent="0.35">
      <c r="A2738" s="70">
        <f t="shared" si="50"/>
        <v>2721</v>
      </c>
      <c r="B2738" s="145">
        <v>4815620.6810465306</v>
      </c>
    </row>
    <row r="2739" spans="1:2" x14ac:dyDescent="0.35">
      <c r="A2739" s="70">
        <f t="shared" si="50"/>
        <v>2722</v>
      </c>
      <c r="B2739" s="145">
        <v>4815620.6810465306</v>
      </c>
    </row>
    <row r="2740" spans="1:2" x14ac:dyDescent="0.35">
      <c r="A2740" s="70">
        <f t="shared" si="50"/>
        <v>2723</v>
      </c>
      <c r="B2740" s="145">
        <v>4815620.6810465306</v>
      </c>
    </row>
    <row r="2741" spans="1:2" x14ac:dyDescent="0.35">
      <c r="A2741" s="70">
        <f t="shared" si="50"/>
        <v>2724</v>
      </c>
      <c r="B2741" s="145">
        <v>4815620.6810465306</v>
      </c>
    </row>
    <row r="2742" spans="1:2" x14ac:dyDescent="0.35">
      <c r="A2742" s="70">
        <f t="shared" si="50"/>
        <v>2725</v>
      </c>
      <c r="B2742" s="145">
        <v>4815620.6810465306</v>
      </c>
    </row>
    <row r="2743" spans="1:2" x14ac:dyDescent="0.35">
      <c r="A2743" s="70">
        <f t="shared" si="50"/>
        <v>2726</v>
      </c>
      <c r="B2743" s="145">
        <v>4815620.6810465306</v>
      </c>
    </row>
    <row r="2744" spans="1:2" x14ac:dyDescent="0.35">
      <c r="A2744" s="70">
        <f t="shared" si="50"/>
        <v>2727</v>
      </c>
      <c r="B2744" s="145">
        <v>4815620.6810465306</v>
      </c>
    </row>
    <row r="2745" spans="1:2" x14ac:dyDescent="0.35">
      <c r="A2745" s="70">
        <f t="shared" si="50"/>
        <v>2728</v>
      </c>
      <c r="B2745" s="145">
        <v>4815620.6810465306</v>
      </c>
    </row>
    <row r="2746" spans="1:2" x14ac:dyDescent="0.35">
      <c r="A2746" s="70">
        <f t="shared" si="50"/>
        <v>2729</v>
      </c>
      <c r="B2746" s="145">
        <v>4815620.6810465306</v>
      </c>
    </row>
    <row r="2747" spans="1:2" x14ac:dyDescent="0.35">
      <c r="A2747" s="70">
        <f t="shared" si="50"/>
        <v>2730</v>
      </c>
      <c r="B2747" s="145">
        <v>4815620.6810465306</v>
      </c>
    </row>
    <row r="2748" spans="1:2" x14ac:dyDescent="0.35">
      <c r="A2748" s="70">
        <f t="shared" si="50"/>
        <v>2731</v>
      </c>
      <c r="B2748" s="145">
        <v>4815620.6810465306</v>
      </c>
    </row>
    <row r="2749" spans="1:2" x14ac:dyDescent="0.35">
      <c r="A2749" s="70">
        <f t="shared" si="50"/>
        <v>2732</v>
      </c>
      <c r="B2749" s="145">
        <v>4815620.6810465306</v>
      </c>
    </row>
    <row r="2750" spans="1:2" x14ac:dyDescent="0.35">
      <c r="A2750" s="70">
        <f t="shared" si="50"/>
        <v>2733</v>
      </c>
      <c r="B2750" s="145">
        <v>4815620.6810465306</v>
      </c>
    </row>
    <row r="2751" spans="1:2" x14ac:dyDescent="0.35">
      <c r="A2751" s="70">
        <f t="shared" si="50"/>
        <v>2734</v>
      </c>
      <c r="B2751" s="145">
        <v>4815620.6810465306</v>
      </c>
    </row>
    <row r="2752" spans="1:2" x14ac:dyDescent="0.35">
      <c r="A2752" s="70">
        <f t="shared" si="50"/>
        <v>2735</v>
      </c>
      <c r="B2752" s="145">
        <v>4815620.6810465306</v>
      </c>
    </row>
    <row r="2753" spans="1:2" x14ac:dyDescent="0.35">
      <c r="A2753" s="70">
        <f t="shared" si="50"/>
        <v>2736</v>
      </c>
      <c r="B2753" s="145">
        <v>4815620.6810465306</v>
      </c>
    </row>
    <row r="2754" spans="1:2" x14ac:dyDescent="0.35">
      <c r="A2754" s="70">
        <f t="shared" si="50"/>
        <v>2737</v>
      </c>
      <c r="B2754" s="145">
        <v>4815620.6810465306</v>
      </c>
    </row>
    <row r="2755" spans="1:2" x14ac:dyDescent="0.35">
      <c r="A2755" s="70">
        <f t="shared" si="50"/>
        <v>2738</v>
      </c>
      <c r="B2755" s="145">
        <v>4815620.6810465306</v>
      </c>
    </row>
    <row r="2756" spans="1:2" x14ac:dyDescent="0.35">
      <c r="A2756" s="70">
        <f t="shared" si="50"/>
        <v>2739</v>
      </c>
      <c r="B2756" s="145">
        <v>4815620.6810465306</v>
      </c>
    </row>
    <row r="2757" spans="1:2" x14ac:dyDescent="0.35">
      <c r="A2757" s="70">
        <f t="shared" si="50"/>
        <v>2740</v>
      </c>
      <c r="B2757" s="145">
        <v>4815620.6810465306</v>
      </c>
    </row>
    <row r="2758" spans="1:2" x14ac:dyDescent="0.35">
      <c r="A2758" s="70">
        <f t="shared" si="50"/>
        <v>2741</v>
      </c>
      <c r="B2758" s="145">
        <v>4815620.6810465306</v>
      </c>
    </row>
    <row r="2759" spans="1:2" x14ac:dyDescent="0.35">
      <c r="A2759" s="70">
        <f t="shared" si="50"/>
        <v>2742</v>
      </c>
      <c r="B2759" s="145">
        <v>4815620.6810465306</v>
      </c>
    </row>
    <row r="2760" spans="1:2" x14ac:dyDescent="0.35">
      <c r="A2760" s="70">
        <f t="shared" si="50"/>
        <v>2743</v>
      </c>
      <c r="B2760" s="145">
        <v>4815620.6810465306</v>
      </c>
    </row>
    <row r="2761" spans="1:2" x14ac:dyDescent="0.35">
      <c r="A2761" s="70">
        <f t="shared" si="50"/>
        <v>2744</v>
      </c>
      <c r="B2761" s="145">
        <v>4815620.6810465306</v>
      </c>
    </row>
    <row r="2762" spans="1:2" x14ac:dyDescent="0.35">
      <c r="A2762" s="70">
        <f t="shared" si="50"/>
        <v>2745</v>
      </c>
      <c r="B2762" s="145">
        <v>4815620.6810465306</v>
      </c>
    </row>
    <row r="2763" spans="1:2" x14ac:dyDescent="0.35">
      <c r="A2763" s="70">
        <f t="shared" si="50"/>
        <v>2746</v>
      </c>
      <c r="B2763" s="145">
        <v>4815620.6810465306</v>
      </c>
    </row>
    <row r="2764" spans="1:2" x14ac:dyDescent="0.35">
      <c r="A2764" s="70">
        <f t="shared" si="50"/>
        <v>2747</v>
      </c>
      <c r="B2764" s="145">
        <v>4815620.6810465306</v>
      </c>
    </row>
    <row r="2765" spans="1:2" x14ac:dyDescent="0.35">
      <c r="A2765" s="70">
        <f t="shared" si="50"/>
        <v>2748</v>
      </c>
      <c r="B2765" s="145">
        <v>4815620.6810465306</v>
      </c>
    </row>
    <row r="2766" spans="1:2" x14ac:dyDescent="0.35">
      <c r="A2766" s="70">
        <f t="shared" si="50"/>
        <v>2749</v>
      </c>
      <c r="B2766" s="145">
        <v>4815620.6810465306</v>
      </c>
    </row>
    <row r="2767" spans="1:2" x14ac:dyDescent="0.35">
      <c r="A2767" s="70">
        <f t="shared" si="50"/>
        <v>2750</v>
      </c>
      <c r="B2767" s="145">
        <v>4815620.6810465306</v>
      </c>
    </row>
    <row r="2768" spans="1:2" x14ac:dyDescent="0.35">
      <c r="A2768" s="70">
        <f t="shared" si="50"/>
        <v>2751</v>
      </c>
      <c r="B2768" s="145">
        <v>4815620.6810465306</v>
      </c>
    </row>
    <row r="2769" spans="1:2" x14ac:dyDescent="0.35">
      <c r="A2769" s="70">
        <f t="shared" si="50"/>
        <v>2752</v>
      </c>
      <c r="B2769" s="145">
        <v>4815620.6810465306</v>
      </c>
    </row>
    <row r="2770" spans="1:2" x14ac:dyDescent="0.35">
      <c r="A2770" s="70">
        <f t="shared" si="50"/>
        <v>2753</v>
      </c>
      <c r="B2770" s="145">
        <v>4815620.6810465306</v>
      </c>
    </row>
    <row r="2771" spans="1:2" x14ac:dyDescent="0.35">
      <c r="A2771" s="70">
        <f t="shared" si="50"/>
        <v>2754</v>
      </c>
      <c r="B2771" s="145">
        <v>4815620.6810465306</v>
      </c>
    </row>
    <row r="2772" spans="1:2" x14ac:dyDescent="0.35">
      <c r="A2772" s="70">
        <f t="shared" ref="A2772:A2835" si="51">A2771+1</f>
        <v>2755</v>
      </c>
      <c r="B2772" s="145">
        <v>4815620.6810465306</v>
      </c>
    </row>
    <row r="2773" spans="1:2" x14ac:dyDescent="0.35">
      <c r="A2773" s="70">
        <f t="shared" si="51"/>
        <v>2756</v>
      </c>
      <c r="B2773" s="145">
        <v>4815620.6810465306</v>
      </c>
    </row>
    <row r="2774" spans="1:2" x14ac:dyDescent="0.35">
      <c r="A2774" s="70">
        <f t="shared" si="51"/>
        <v>2757</v>
      </c>
      <c r="B2774" s="145">
        <v>4815620.6810465306</v>
      </c>
    </row>
    <row r="2775" spans="1:2" x14ac:dyDescent="0.35">
      <c r="A2775" s="70">
        <f t="shared" si="51"/>
        <v>2758</v>
      </c>
      <c r="B2775" s="145">
        <v>4815620.6810465306</v>
      </c>
    </row>
    <row r="2776" spans="1:2" x14ac:dyDescent="0.35">
      <c r="A2776" s="70">
        <f t="shared" si="51"/>
        <v>2759</v>
      </c>
      <c r="B2776" s="145">
        <v>4815620.6810465306</v>
      </c>
    </row>
    <row r="2777" spans="1:2" x14ac:dyDescent="0.35">
      <c r="A2777" s="70">
        <f t="shared" si="51"/>
        <v>2760</v>
      </c>
      <c r="B2777" s="145">
        <v>4815620.6810465306</v>
      </c>
    </row>
    <row r="2778" spans="1:2" x14ac:dyDescent="0.35">
      <c r="A2778" s="70">
        <f t="shared" si="51"/>
        <v>2761</v>
      </c>
      <c r="B2778" s="145">
        <v>4815620.6810465306</v>
      </c>
    </row>
    <row r="2779" spans="1:2" x14ac:dyDescent="0.35">
      <c r="A2779" s="70">
        <f t="shared" si="51"/>
        <v>2762</v>
      </c>
      <c r="B2779" s="145">
        <v>4815620.6810465306</v>
      </c>
    </row>
    <row r="2780" spans="1:2" x14ac:dyDescent="0.35">
      <c r="A2780" s="70">
        <f t="shared" si="51"/>
        <v>2763</v>
      </c>
      <c r="B2780" s="145">
        <v>4815620.6810465306</v>
      </c>
    </row>
    <row r="2781" spans="1:2" x14ac:dyDescent="0.35">
      <c r="A2781" s="70">
        <f t="shared" si="51"/>
        <v>2764</v>
      </c>
      <c r="B2781" s="145">
        <v>4815620.6810465306</v>
      </c>
    </row>
    <row r="2782" spans="1:2" x14ac:dyDescent="0.35">
      <c r="A2782" s="70">
        <f t="shared" si="51"/>
        <v>2765</v>
      </c>
      <c r="B2782" s="145">
        <v>4815620.6810465306</v>
      </c>
    </row>
    <row r="2783" spans="1:2" x14ac:dyDescent="0.35">
      <c r="A2783" s="70">
        <f t="shared" si="51"/>
        <v>2766</v>
      </c>
      <c r="B2783" s="145">
        <v>4815620.6810465306</v>
      </c>
    </row>
    <row r="2784" spans="1:2" x14ac:dyDescent="0.35">
      <c r="A2784" s="70">
        <f t="shared" si="51"/>
        <v>2767</v>
      </c>
      <c r="B2784" s="145">
        <v>4815620.6810465306</v>
      </c>
    </row>
    <row r="2785" spans="1:2" x14ac:dyDescent="0.35">
      <c r="A2785" s="70">
        <f t="shared" si="51"/>
        <v>2768</v>
      </c>
      <c r="B2785" s="145">
        <v>4815620.6810465306</v>
      </c>
    </row>
    <row r="2786" spans="1:2" x14ac:dyDescent="0.35">
      <c r="A2786" s="70">
        <f t="shared" si="51"/>
        <v>2769</v>
      </c>
      <c r="B2786" s="145">
        <v>4815620.6810465306</v>
      </c>
    </row>
    <row r="2787" spans="1:2" x14ac:dyDescent="0.35">
      <c r="A2787" s="70">
        <f t="shared" si="51"/>
        <v>2770</v>
      </c>
      <c r="B2787" s="145">
        <v>4815620.6810465306</v>
      </c>
    </row>
    <row r="2788" spans="1:2" x14ac:dyDescent="0.35">
      <c r="A2788" s="70">
        <f t="shared" si="51"/>
        <v>2771</v>
      </c>
      <c r="B2788" s="145">
        <v>4815620.6810465306</v>
      </c>
    </row>
    <row r="2789" spans="1:2" x14ac:dyDescent="0.35">
      <c r="A2789" s="70">
        <f t="shared" si="51"/>
        <v>2772</v>
      </c>
      <c r="B2789" s="145">
        <v>4815620.6810465306</v>
      </c>
    </row>
    <row r="2790" spans="1:2" x14ac:dyDescent="0.35">
      <c r="A2790" s="70">
        <f t="shared" si="51"/>
        <v>2773</v>
      </c>
      <c r="B2790" s="145">
        <v>4815620.6810465306</v>
      </c>
    </row>
    <row r="2791" spans="1:2" x14ac:dyDescent="0.35">
      <c r="A2791" s="70">
        <f t="shared" si="51"/>
        <v>2774</v>
      </c>
      <c r="B2791" s="145">
        <v>4815620.6810465306</v>
      </c>
    </row>
    <row r="2792" spans="1:2" x14ac:dyDescent="0.35">
      <c r="A2792" s="70">
        <f t="shared" si="51"/>
        <v>2775</v>
      </c>
      <c r="B2792" s="145">
        <v>4815620.6810465306</v>
      </c>
    </row>
    <row r="2793" spans="1:2" x14ac:dyDescent="0.35">
      <c r="A2793" s="70">
        <f t="shared" si="51"/>
        <v>2776</v>
      </c>
      <c r="B2793" s="145">
        <v>4815620.6810465306</v>
      </c>
    </row>
    <row r="2794" spans="1:2" x14ac:dyDescent="0.35">
      <c r="A2794" s="70">
        <f t="shared" si="51"/>
        <v>2777</v>
      </c>
      <c r="B2794" s="145">
        <v>4815620.6810465306</v>
      </c>
    </row>
    <row r="2795" spans="1:2" x14ac:dyDescent="0.35">
      <c r="A2795" s="70">
        <f t="shared" si="51"/>
        <v>2778</v>
      </c>
      <c r="B2795" s="145">
        <v>4815620.6810465306</v>
      </c>
    </row>
    <row r="2796" spans="1:2" x14ac:dyDescent="0.35">
      <c r="A2796" s="70">
        <f t="shared" si="51"/>
        <v>2779</v>
      </c>
      <c r="B2796" s="145">
        <v>4815620.6810465306</v>
      </c>
    </row>
    <row r="2797" spans="1:2" x14ac:dyDescent="0.35">
      <c r="A2797" s="70">
        <f t="shared" si="51"/>
        <v>2780</v>
      </c>
      <c r="B2797" s="145">
        <v>4815620.6810465306</v>
      </c>
    </row>
    <row r="2798" spans="1:2" x14ac:dyDescent="0.35">
      <c r="A2798" s="70">
        <f t="shared" si="51"/>
        <v>2781</v>
      </c>
      <c r="B2798" s="145">
        <v>4815620.6810465306</v>
      </c>
    </row>
    <row r="2799" spans="1:2" x14ac:dyDescent="0.35">
      <c r="A2799" s="70">
        <f t="shared" si="51"/>
        <v>2782</v>
      </c>
      <c r="B2799" s="145">
        <v>4815620.6810465306</v>
      </c>
    </row>
    <row r="2800" spans="1:2" x14ac:dyDescent="0.35">
      <c r="A2800" s="70">
        <f t="shared" si="51"/>
        <v>2783</v>
      </c>
      <c r="B2800" s="145">
        <v>4815620.6810465306</v>
      </c>
    </row>
    <row r="2801" spans="1:2" x14ac:dyDescent="0.35">
      <c r="A2801" s="70">
        <f t="shared" si="51"/>
        <v>2784</v>
      </c>
      <c r="B2801" s="145">
        <v>4815620.6810465306</v>
      </c>
    </row>
    <row r="2802" spans="1:2" x14ac:dyDescent="0.35">
      <c r="A2802" s="70">
        <f t="shared" si="51"/>
        <v>2785</v>
      </c>
      <c r="B2802" s="145">
        <v>4815620.6810465306</v>
      </c>
    </row>
    <row r="2803" spans="1:2" x14ac:dyDescent="0.35">
      <c r="A2803" s="70">
        <f t="shared" si="51"/>
        <v>2786</v>
      </c>
      <c r="B2803" s="145">
        <v>4815620.6810465306</v>
      </c>
    </row>
    <row r="2804" spans="1:2" x14ac:dyDescent="0.35">
      <c r="A2804" s="70">
        <f t="shared" si="51"/>
        <v>2787</v>
      </c>
      <c r="B2804" s="145">
        <v>4815620.6810465306</v>
      </c>
    </row>
    <row r="2805" spans="1:2" x14ac:dyDescent="0.35">
      <c r="A2805" s="70">
        <f t="shared" si="51"/>
        <v>2788</v>
      </c>
      <c r="B2805" s="145">
        <v>4815620.6810465306</v>
      </c>
    </row>
    <row r="2806" spans="1:2" x14ac:dyDescent="0.35">
      <c r="A2806" s="70">
        <f t="shared" si="51"/>
        <v>2789</v>
      </c>
      <c r="B2806" s="145">
        <v>4815620.6810465306</v>
      </c>
    </row>
    <row r="2807" spans="1:2" x14ac:dyDescent="0.35">
      <c r="A2807" s="70">
        <f t="shared" si="51"/>
        <v>2790</v>
      </c>
      <c r="B2807" s="145">
        <v>4815620.6810465306</v>
      </c>
    </row>
    <row r="2808" spans="1:2" x14ac:dyDescent="0.35">
      <c r="A2808" s="70">
        <f t="shared" si="51"/>
        <v>2791</v>
      </c>
      <c r="B2808" s="145">
        <v>4815620.6810465306</v>
      </c>
    </row>
    <row r="2809" spans="1:2" x14ac:dyDescent="0.35">
      <c r="A2809" s="70">
        <f t="shared" si="51"/>
        <v>2792</v>
      </c>
      <c r="B2809" s="145">
        <v>4815620.6810465306</v>
      </c>
    </row>
    <row r="2810" spans="1:2" x14ac:dyDescent="0.35">
      <c r="A2810" s="70">
        <f t="shared" si="51"/>
        <v>2793</v>
      </c>
      <c r="B2810" s="145">
        <v>4815620.6810465306</v>
      </c>
    </row>
    <row r="2811" spans="1:2" x14ac:dyDescent="0.35">
      <c r="A2811" s="70">
        <f t="shared" si="51"/>
        <v>2794</v>
      </c>
      <c r="B2811" s="145">
        <v>4815620.6810465306</v>
      </c>
    </row>
    <row r="2812" spans="1:2" x14ac:dyDescent="0.35">
      <c r="A2812" s="70">
        <f t="shared" si="51"/>
        <v>2795</v>
      </c>
      <c r="B2812" s="145">
        <v>4815620.6810465306</v>
      </c>
    </row>
    <row r="2813" spans="1:2" x14ac:dyDescent="0.35">
      <c r="A2813" s="70">
        <f t="shared" si="51"/>
        <v>2796</v>
      </c>
      <c r="B2813" s="145">
        <v>4815620.6810465306</v>
      </c>
    </row>
    <row r="2814" spans="1:2" x14ac:dyDescent="0.35">
      <c r="A2814" s="70">
        <f t="shared" si="51"/>
        <v>2797</v>
      </c>
      <c r="B2814" s="145">
        <v>4815620.6810465306</v>
      </c>
    </row>
    <row r="2815" spans="1:2" x14ac:dyDescent="0.35">
      <c r="A2815" s="70">
        <f t="shared" si="51"/>
        <v>2798</v>
      </c>
      <c r="B2815" s="145">
        <v>4815620.6810465306</v>
      </c>
    </row>
    <row r="2816" spans="1:2" x14ac:dyDescent="0.35">
      <c r="A2816" s="70">
        <f t="shared" si="51"/>
        <v>2799</v>
      </c>
      <c r="B2816" s="145">
        <v>4815620.6810465306</v>
      </c>
    </row>
    <row r="2817" spans="1:2" x14ac:dyDescent="0.35">
      <c r="A2817" s="70">
        <f t="shared" si="51"/>
        <v>2800</v>
      </c>
      <c r="B2817" s="145">
        <v>4815620.6810465306</v>
      </c>
    </row>
    <row r="2818" spans="1:2" x14ac:dyDescent="0.35">
      <c r="A2818" s="70">
        <f t="shared" si="51"/>
        <v>2801</v>
      </c>
      <c r="B2818" s="145">
        <v>4815620.6810465306</v>
      </c>
    </row>
    <row r="2819" spans="1:2" x14ac:dyDescent="0.35">
      <c r="A2819" s="70">
        <f t="shared" si="51"/>
        <v>2802</v>
      </c>
      <c r="B2819" s="145">
        <v>4815620.6810465306</v>
      </c>
    </row>
    <row r="2820" spans="1:2" x14ac:dyDescent="0.35">
      <c r="A2820" s="70">
        <f t="shared" si="51"/>
        <v>2803</v>
      </c>
      <c r="B2820" s="145">
        <v>4815620.6810465306</v>
      </c>
    </row>
    <row r="2821" spans="1:2" x14ac:dyDescent="0.35">
      <c r="A2821" s="70">
        <f t="shared" si="51"/>
        <v>2804</v>
      </c>
      <c r="B2821" s="145">
        <v>4815620.6810465306</v>
      </c>
    </row>
    <row r="2822" spans="1:2" x14ac:dyDescent="0.35">
      <c r="A2822" s="70">
        <f t="shared" si="51"/>
        <v>2805</v>
      </c>
      <c r="B2822" s="145">
        <v>4815620.6810465306</v>
      </c>
    </row>
    <row r="2823" spans="1:2" x14ac:dyDescent="0.35">
      <c r="A2823" s="70">
        <f t="shared" si="51"/>
        <v>2806</v>
      </c>
      <c r="B2823" s="145">
        <v>4815620.6810465306</v>
      </c>
    </row>
    <row r="2824" spans="1:2" x14ac:dyDescent="0.35">
      <c r="A2824" s="70">
        <f t="shared" si="51"/>
        <v>2807</v>
      </c>
      <c r="B2824" s="145">
        <v>4815620.6810465306</v>
      </c>
    </row>
    <row r="2825" spans="1:2" x14ac:dyDescent="0.35">
      <c r="A2825" s="70">
        <f t="shared" si="51"/>
        <v>2808</v>
      </c>
      <c r="B2825" s="145">
        <v>4815620.6810465306</v>
      </c>
    </row>
    <row r="2826" spans="1:2" x14ac:dyDescent="0.35">
      <c r="A2826" s="70">
        <f t="shared" si="51"/>
        <v>2809</v>
      </c>
      <c r="B2826" s="145">
        <v>4815620.6810465306</v>
      </c>
    </row>
    <row r="2827" spans="1:2" x14ac:dyDescent="0.35">
      <c r="A2827" s="70">
        <f t="shared" si="51"/>
        <v>2810</v>
      </c>
      <c r="B2827" s="145">
        <v>4815620.6810465306</v>
      </c>
    </row>
    <row r="2828" spans="1:2" x14ac:dyDescent="0.35">
      <c r="A2828" s="70">
        <f t="shared" si="51"/>
        <v>2811</v>
      </c>
      <c r="B2828" s="145">
        <v>4815620.6810465306</v>
      </c>
    </row>
    <row r="2829" spans="1:2" x14ac:dyDescent="0.35">
      <c r="A2829" s="70">
        <f t="shared" si="51"/>
        <v>2812</v>
      </c>
      <c r="B2829" s="145">
        <v>4815620.6810465306</v>
      </c>
    </row>
    <row r="2830" spans="1:2" x14ac:dyDescent="0.35">
      <c r="A2830" s="70">
        <f t="shared" si="51"/>
        <v>2813</v>
      </c>
      <c r="B2830" s="145">
        <v>4815620.6810465306</v>
      </c>
    </row>
    <row r="2831" spans="1:2" x14ac:dyDescent="0.35">
      <c r="A2831" s="70">
        <f t="shared" si="51"/>
        <v>2814</v>
      </c>
      <c r="B2831" s="145">
        <v>4815620.6810465306</v>
      </c>
    </row>
    <row r="2832" spans="1:2" x14ac:dyDescent="0.35">
      <c r="A2832" s="70">
        <f t="shared" si="51"/>
        <v>2815</v>
      </c>
      <c r="B2832" s="145">
        <v>4815620.6810465306</v>
      </c>
    </row>
    <row r="2833" spans="1:2" x14ac:dyDescent="0.35">
      <c r="A2833" s="70">
        <f t="shared" si="51"/>
        <v>2816</v>
      </c>
      <c r="B2833" s="145">
        <v>4815620.6810465306</v>
      </c>
    </row>
    <row r="2834" spans="1:2" x14ac:dyDescent="0.35">
      <c r="A2834" s="70">
        <f t="shared" si="51"/>
        <v>2817</v>
      </c>
      <c r="B2834" s="145">
        <v>4815620.6810465306</v>
      </c>
    </row>
    <row r="2835" spans="1:2" x14ac:dyDescent="0.35">
      <c r="A2835" s="70">
        <f t="shared" si="51"/>
        <v>2818</v>
      </c>
      <c r="B2835" s="145">
        <v>4815620.6810465306</v>
      </c>
    </row>
    <row r="2836" spans="1:2" x14ac:dyDescent="0.35">
      <c r="A2836" s="70">
        <f t="shared" ref="A2836:A2899" si="52">A2835+1</f>
        <v>2819</v>
      </c>
      <c r="B2836" s="145">
        <v>4815620.6810465306</v>
      </c>
    </row>
    <row r="2837" spans="1:2" x14ac:dyDescent="0.35">
      <c r="A2837" s="70">
        <f t="shared" si="52"/>
        <v>2820</v>
      </c>
      <c r="B2837" s="145">
        <v>4815620.6810465306</v>
      </c>
    </row>
    <row r="2838" spans="1:2" x14ac:dyDescent="0.35">
      <c r="A2838" s="70">
        <f t="shared" si="52"/>
        <v>2821</v>
      </c>
      <c r="B2838" s="145">
        <v>4815620.6810465306</v>
      </c>
    </row>
    <row r="2839" spans="1:2" x14ac:dyDescent="0.35">
      <c r="A2839" s="70">
        <f t="shared" si="52"/>
        <v>2822</v>
      </c>
      <c r="B2839" s="145">
        <v>4815620.6810465306</v>
      </c>
    </row>
    <row r="2840" spans="1:2" x14ac:dyDescent="0.35">
      <c r="A2840" s="70">
        <f t="shared" si="52"/>
        <v>2823</v>
      </c>
      <c r="B2840" s="145">
        <v>4815620.6810465306</v>
      </c>
    </row>
    <row r="2841" spans="1:2" x14ac:dyDescent="0.35">
      <c r="A2841" s="70">
        <f t="shared" si="52"/>
        <v>2824</v>
      </c>
      <c r="B2841" s="145">
        <v>4815620.6810465306</v>
      </c>
    </row>
    <row r="2842" spans="1:2" x14ac:dyDescent="0.35">
      <c r="A2842" s="70">
        <f t="shared" si="52"/>
        <v>2825</v>
      </c>
      <c r="B2842" s="145">
        <v>4815620.6810465306</v>
      </c>
    </row>
    <row r="2843" spans="1:2" x14ac:dyDescent="0.35">
      <c r="A2843" s="70">
        <f t="shared" si="52"/>
        <v>2826</v>
      </c>
      <c r="B2843" s="145">
        <v>4815620.6810465306</v>
      </c>
    </row>
    <row r="2844" spans="1:2" x14ac:dyDescent="0.35">
      <c r="A2844" s="70">
        <f t="shared" si="52"/>
        <v>2827</v>
      </c>
      <c r="B2844" s="145">
        <v>4815620.6810465306</v>
      </c>
    </row>
    <row r="2845" spans="1:2" x14ac:dyDescent="0.35">
      <c r="A2845" s="70">
        <f t="shared" si="52"/>
        <v>2828</v>
      </c>
      <c r="B2845" s="145">
        <v>4815620.6810465306</v>
      </c>
    </row>
    <row r="2846" spans="1:2" x14ac:dyDescent="0.35">
      <c r="A2846" s="70">
        <f t="shared" si="52"/>
        <v>2829</v>
      </c>
      <c r="B2846" s="145">
        <v>4815620.6810465306</v>
      </c>
    </row>
    <row r="2847" spans="1:2" x14ac:dyDescent="0.35">
      <c r="A2847" s="70">
        <f t="shared" si="52"/>
        <v>2830</v>
      </c>
      <c r="B2847" s="145">
        <v>4815620.6810465306</v>
      </c>
    </row>
    <row r="2848" spans="1:2" x14ac:dyDescent="0.35">
      <c r="A2848" s="70">
        <f t="shared" si="52"/>
        <v>2831</v>
      </c>
      <c r="B2848" s="145">
        <v>4815620.6810465306</v>
      </c>
    </row>
    <row r="2849" spans="1:2" x14ac:dyDescent="0.35">
      <c r="A2849" s="70">
        <f t="shared" si="52"/>
        <v>2832</v>
      </c>
      <c r="B2849" s="145">
        <v>4815620.6810465306</v>
      </c>
    </row>
    <row r="2850" spans="1:2" x14ac:dyDescent="0.35">
      <c r="A2850" s="70">
        <f t="shared" si="52"/>
        <v>2833</v>
      </c>
      <c r="B2850" s="145">
        <v>4815620.6810465306</v>
      </c>
    </row>
    <row r="2851" spans="1:2" x14ac:dyDescent="0.35">
      <c r="A2851" s="70">
        <f t="shared" si="52"/>
        <v>2834</v>
      </c>
      <c r="B2851" s="145">
        <v>4815620.6810465306</v>
      </c>
    </row>
    <row r="2852" spans="1:2" x14ac:dyDescent="0.35">
      <c r="A2852" s="70">
        <f t="shared" si="52"/>
        <v>2835</v>
      </c>
      <c r="B2852" s="145">
        <v>4815620.6810465306</v>
      </c>
    </row>
    <row r="2853" spans="1:2" x14ac:dyDescent="0.35">
      <c r="A2853" s="70">
        <f t="shared" si="52"/>
        <v>2836</v>
      </c>
      <c r="B2853" s="145">
        <v>4815620.6810465306</v>
      </c>
    </row>
    <row r="2854" spans="1:2" x14ac:dyDescent="0.35">
      <c r="A2854" s="70">
        <f t="shared" si="52"/>
        <v>2837</v>
      </c>
      <c r="B2854" s="145">
        <v>4815620.6810465306</v>
      </c>
    </row>
    <row r="2855" spans="1:2" x14ac:dyDescent="0.35">
      <c r="A2855" s="70">
        <f t="shared" si="52"/>
        <v>2838</v>
      </c>
      <c r="B2855" s="145">
        <v>4815620.6810465306</v>
      </c>
    </row>
    <row r="2856" spans="1:2" x14ac:dyDescent="0.35">
      <c r="A2856" s="70">
        <f t="shared" si="52"/>
        <v>2839</v>
      </c>
      <c r="B2856" s="145">
        <v>4815620.6810465306</v>
      </c>
    </row>
    <row r="2857" spans="1:2" x14ac:dyDescent="0.35">
      <c r="A2857" s="70">
        <f t="shared" si="52"/>
        <v>2840</v>
      </c>
      <c r="B2857" s="145">
        <v>4815620.6810465306</v>
      </c>
    </row>
    <row r="2858" spans="1:2" x14ac:dyDescent="0.35">
      <c r="A2858" s="70">
        <f t="shared" si="52"/>
        <v>2841</v>
      </c>
      <c r="B2858" s="145">
        <v>4815620.6810465306</v>
      </c>
    </row>
    <row r="2859" spans="1:2" x14ac:dyDescent="0.35">
      <c r="A2859" s="70">
        <f t="shared" si="52"/>
        <v>2842</v>
      </c>
      <c r="B2859" s="145">
        <v>4815620.6810465306</v>
      </c>
    </row>
    <row r="2860" spans="1:2" x14ac:dyDescent="0.35">
      <c r="A2860" s="70">
        <f t="shared" si="52"/>
        <v>2843</v>
      </c>
      <c r="B2860" s="145">
        <v>4815620.6810465306</v>
      </c>
    </row>
    <row r="2861" spans="1:2" x14ac:dyDescent="0.35">
      <c r="A2861" s="70">
        <f t="shared" si="52"/>
        <v>2844</v>
      </c>
      <c r="B2861" s="145">
        <v>4815620.6810465306</v>
      </c>
    </row>
    <row r="2862" spans="1:2" x14ac:dyDescent="0.35">
      <c r="A2862" s="70">
        <f t="shared" si="52"/>
        <v>2845</v>
      </c>
      <c r="B2862" s="145">
        <v>4815620.6810465306</v>
      </c>
    </row>
    <row r="2863" spans="1:2" x14ac:dyDescent="0.35">
      <c r="A2863" s="70">
        <f t="shared" si="52"/>
        <v>2846</v>
      </c>
      <c r="B2863" s="145">
        <v>4815620.6810465306</v>
      </c>
    </row>
    <row r="2864" spans="1:2" x14ac:dyDescent="0.35">
      <c r="A2864" s="70">
        <f t="shared" si="52"/>
        <v>2847</v>
      </c>
      <c r="B2864" s="145">
        <v>4815620.6810465306</v>
      </c>
    </row>
    <row r="2865" spans="1:2" x14ac:dyDescent="0.35">
      <c r="A2865" s="70">
        <f t="shared" si="52"/>
        <v>2848</v>
      </c>
      <c r="B2865" s="145">
        <v>4815620.6810465306</v>
      </c>
    </row>
    <row r="2866" spans="1:2" x14ac:dyDescent="0.35">
      <c r="A2866" s="70">
        <f t="shared" si="52"/>
        <v>2849</v>
      </c>
      <c r="B2866" s="145">
        <v>4815620.6810465306</v>
      </c>
    </row>
    <row r="2867" spans="1:2" x14ac:dyDescent="0.35">
      <c r="A2867" s="70">
        <f t="shared" si="52"/>
        <v>2850</v>
      </c>
      <c r="B2867" s="145">
        <v>4815620.6810465306</v>
      </c>
    </row>
    <row r="2868" spans="1:2" x14ac:dyDescent="0.35">
      <c r="A2868" s="70">
        <f t="shared" si="52"/>
        <v>2851</v>
      </c>
      <c r="B2868" s="145">
        <v>4815620.6810465306</v>
      </c>
    </row>
    <row r="2869" spans="1:2" x14ac:dyDescent="0.35">
      <c r="A2869" s="70">
        <f t="shared" si="52"/>
        <v>2852</v>
      </c>
      <c r="B2869" s="145">
        <v>4815620.6810465306</v>
      </c>
    </row>
    <row r="2870" spans="1:2" x14ac:dyDescent="0.35">
      <c r="A2870" s="70">
        <f t="shared" si="52"/>
        <v>2853</v>
      </c>
      <c r="B2870" s="145">
        <v>4815620.6810465306</v>
      </c>
    </row>
    <row r="2871" spans="1:2" x14ac:dyDescent="0.35">
      <c r="A2871" s="70">
        <f t="shared" si="52"/>
        <v>2854</v>
      </c>
      <c r="B2871" s="145">
        <v>4815620.6810465306</v>
      </c>
    </row>
    <row r="2872" spans="1:2" x14ac:dyDescent="0.35">
      <c r="A2872" s="70">
        <f t="shared" si="52"/>
        <v>2855</v>
      </c>
      <c r="B2872" s="145">
        <v>4815620.6810465306</v>
      </c>
    </row>
    <row r="2873" spans="1:2" x14ac:dyDescent="0.35">
      <c r="A2873" s="70">
        <f t="shared" si="52"/>
        <v>2856</v>
      </c>
      <c r="B2873" s="145">
        <v>4815620.6810465306</v>
      </c>
    </row>
    <row r="2874" spans="1:2" x14ac:dyDescent="0.35">
      <c r="A2874" s="70">
        <f t="shared" si="52"/>
        <v>2857</v>
      </c>
      <c r="B2874" s="145">
        <v>4815620.6810465306</v>
      </c>
    </row>
    <row r="2875" spans="1:2" x14ac:dyDescent="0.35">
      <c r="A2875" s="70">
        <f t="shared" si="52"/>
        <v>2858</v>
      </c>
      <c r="B2875" s="145">
        <v>4815620.6810465306</v>
      </c>
    </row>
    <row r="2876" spans="1:2" x14ac:dyDescent="0.35">
      <c r="A2876" s="70">
        <f t="shared" si="52"/>
        <v>2859</v>
      </c>
      <c r="B2876" s="145">
        <v>4815620.6810465306</v>
      </c>
    </row>
    <row r="2877" spans="1:2" x14ac:dyDescent="0.35">
      <c r="A2877" s="70">
        <f t="shared" si="52"/>
        <v>2860</v>
      </c>
      <c r="B2877" s="145">
        <v>4815620.6810465306</v>
      </c>
    </row>
    <row r="2878" spans="1:2" x14ac:dyDescent="0.35">
      <c r="A2878" s="70">
        <f t="shared" si="52"/>
        <v>2861</v>
      </c>
      <c r="B2878" s="145">
        <v>4815620.6810465306</v>
      </c>
    </row>
    <row r="2879" spans="1:2" x14ac:dyDescent="0.35">
      <c r="A2879" s="70">
        <f t="shared" si="52"/>
        <v>2862</v>
      </c>
      <c r="B2879" s="145">
        <v>4815620.6810465306</v>
      </c>
    </row>
    <row r="2880" spans="1:2" x14ac:dyDescent="0.35">
      <c r="A2880" s="70">
        <f t="shared" si="52"/>
        <v>2863</v>
      </c>
      <c r="B2880" s="145">
        <v>4815620.6810465306</v>
      </c>
    </row>
    <row r="2881" spans="1:2" x14ac:dyDescent="0.35">
      <c r="A2881" s="70">
        <f t="shared" si="52"/>
        <v>2864</v>
      </c>
      <c r="B2881" s="145">
        <v>4815620.6810465306</v>
      </c>
    </row>
    <row r="2882" spans="1:2" x14ac:dyDescent="0.35">
      <c r="A2882" s="70">
        <f t="shared" si="52"/>
        <v>2865</v>
      </c>
      <c r="B2882" s="145">
        <v>4815620.6810465306</v>
      </c>
    </row>
    <row r="2883" spans="1:2" x14ac:dyDescent="0.35">
      <c r="A2883" s="70">
        <f t="shared" si="52"/>
        <v>2866</v>
      </c>
      <c r="B2883" s="145">
        <v>4815620.6810465306</v>
      </c>
    </row>
    <row r="2884" spans="1:2" x14ac:dyDescent="0.35">
      <c r="A2884" s="70">
        <f t="shared" si="52"/>
        <v>2867</v>
      </c>
      <c r="B2884" s="145">
        <v>4815620.6810465306</v>
      </c>
    </row>
    <row r="2885" spans="1:2" x14ac:dyDescent="0.35">
      <c r="A2885" s="70">
        <f t="shared" si="52"/>
        <v>2868</v>
      </c>
      <c r="B2885" s="145">
        <v>4815620.6810465306</v>
      </c>
    </row>
    <row r="2886" spans="1:2" x14ac:dyDescent="0.35">
      <c r="A2886" s="70">
        <f t="shared" si="52"/>
        <v>2869</v>
      </c>
      <c r="B2886" s="145">
        <v>4815620.6810465306</v>
      </c>
    </row>
    <row r="2887" spans="1:2" x14ac:dyDescent="0.35">
      <c r="A2887" s="70">
        <f t="shared" si="52"/>
        <v>2870</v>
      </c>
      <c r="B2887" s="145">
        <v>4815620.6810465306</v>
      </c>
    </row>
    <row r="2888" spans="1:2" x14ac:dyDescent="0.35">
      <c r="A2888" s="70">
        <f t="shared" si="52"/>
        <v>2871</v>
      </c>
      <c r="B2888" s="145">
        <v>4815620.6810465306</v>
      </c>
    </row>
    <row r="2889" spans="1:2" x14ac:dyDescent="0.35">
      <c r="A2889" s="70">
        <f t="shared" si="52"/>
        <v>2872</v>
      </c>
      <c r="B2889" s="145">
        <v>4815620.6810465306</v>
      </c>
    </row>
    <row r="2890" spans="1:2" x14ac:dyDescent="0.35">
      <c r="A2890" s="70">
        <f t="shared" si="52"/>
        <v>2873</v>
      </c>
      <c r="B2890" s="145">
        <v>4815620.6810465306</v>
      </c>
    </row>
    <row r="2891" spans="1:2" x14ac:dyDescent="0.35">
      <c r="A2891" s="70">
        <f t="shared" si="52"/>
        <v>2874</v>
      </c>
      <c r="B2891" s="145">
        <v>4815620.6810465306</v>
      </c>
    </row>
    <row r="2892" spans="1:2" x14ac:dyDescent="0.35">
      <c r="A2892" s="70">
        <f t="shared" si="52"/>
        <v>2875</v>
      </c>
      <c r="B2892" s="145">
        <v>4815620.6810465306</v>
      </c>
    </row>
    <row r="2893" spans="1:2" x14ac:dyDescent="0.35">
      <c r="A2893" s="70">
        <f t="shared" si="52"/>
        <v>2876</v>
      </c>
      <c r="B2893" s="145">
        <v>4815620.6810465306</v>
      </c>
    </row>
    <row r="2894" spans="1:2" x14ac:dyDescent="0.35">
      <c r="A2894" s="70">
        <f t="shared" si="52"/>
        <v>2877</v>
      </c>
      <c r="B2894" s="145">
        <v>4815620.6810465306</v>
      </c>
    </row>
    <row r="2895" spans="1:2" x14ac:dyDescent="0.35">
      <c r="A2895" s="70">
        <f t="shared" si="52"/>
        <v>2878</v>
      </c>
      <c r="B2895" s="145">
        <v>4815620.6810465306</v>
      </c>
    </row>
    <row r="2896" spans="1:2" x14ac:dyDescent="0.35">
      <c r="A2896" s="70">
        <f t="shared" si="52"/>
        <v>2879</v>
      </c>
      <c r="B2896" s="145">
        <v>4815620.6810465306</v>
      </c>
    </row>
    <row r="2897" spans="1:2" x14ac:dyDescent="0.35">
      <c r="A2897" s="70">
        <f t="shared" si="52"/>
        <v>2880</v>
      </c>
      <c r="B2897" s="145">
        <v>4815620.6810465306</v>
      </c>
    </row>
    <row r="2898" spans="1:2" x14ac:dyDescent="0.35">
      <c r="A2898" s="70">
        <f t="shared" si="52"/>
        <v>2881</v>
      </c>
      <c r="B2898" s="145">
        <v>4815620.6810465306</v>
      </c>
    </row>
    <row r="2899" spans="1:2" x14ac:dyDescent="0.35">
      <c r="A2899" s="70">
        <f t="shared" si="52"/>
        <v>2882</v>
      </c>
      <c r="B2899" s="145">
        <v>4815620.6810465306</v>
      </c>
    </row>
    <row r="2900" spans="1:2" x14ac:dyDescent="0.35">
      <c r="A2900" s="70">
        <f t="shared" ref="A2900:A2963" si="53">A2899+1</f>
        <v>2883</v>
      </c>
      <c r="B2900" s="145">
        <v>4815620.6810465306</v>
      </c>
    </row>
    <row r="2901" spans="1:2" x14ac:dyDescent="0.35">
      <c r="A2901" s="70">
        <f t="shared" si="53"/>
        <v>2884</v>
      </c>
      <c r="B2901" s="145">
        <v>4815620.6810465306</v>
      </c>
    </row>
    <row r="2902" spans="1:2" x14ac:dyDescent="0.35">
      <c r="A2902" s="70">
        <f t="shared" si="53"/>
        <v>2885</v>
      </c>
      <c r="B2902" s="145">
        <v>4815620.6810465306</v>
      </c>
    </row>
    <row r="2903" spans="1:2" x14ac:dyDescent="0.35">
      <c r="A2903" s="70">
        <f t="shared" si="53"/>
        <v>2886</v>
      </c>
      <c r="B2903" s="145">
        <v>4815620.6810465306</v>
      </c>
    </row>
    <row r="2904" spans="1:2" x14ac:dyDescent="0.35">
      <c r="A2904" s="70">
        <f t="shared" si="53"/>
        <v>2887</v>
      </c>
      <c r="B2904" s="145">
        <v>4815620.6810465306</v>
      </c>
    </row>
    <row r="2905" spans="1:2" x14ac:dyDescent="0.35">
      <c r="A2905" s="70">
        <f t="shared" si="53"/>
        <v>2888</v>
      </c>
      <c r="B2905" s="145">
        <v>4815620.6810465306</v>
      </c>
    </row>
    <row r="2906" spans="1:2" x14ac:dyDescent="0.35">
      <c r="A2906" s="70">
        <f t="shared" si="53"/>
        <v>2889</v>
      </c>
      <c r="B2906" s="145">
        <v>4815620.6810465306</v>
      </c>
    </row>
    <row r="2907" spans="1:2" x14ac:dyDescent="0.35">
      <c r="A2907" s="70">
        <f t="shared" si="53"/>
        <v>2890</v>
      </c>
      <c r="B2907" s="145">
        <v>4815620.6810465306</v>
      </c>
    </row>
    <row r="2908" spans="1:2" x14ac:dyDescent="0.35">
      <c r="A2908" s="70">
        <f t="shared" si="53"/>
        <v>2891</v>
      </c>
      <c r="B2908" s="145">
        <v>4815620.6810465306</v>
      </c>
    </row>
    <row r="2909" spans="1:2" x14ac:dyDescent="0.35">
      <c r="A2909" s="70">
        <f t="shared" si="53"/>
        <v>2892</v>
      </c>
      <c r="B2909" s="145">
        <v>4815620.6810465306</v>
      </c>
    </row>
    <row r="2910" spans="1:2" x14ac:dyDescent="0.35">
      <c r="A2910" s="70">
        <f t="shared" si="53"/>
        <v>2893</v>
      </c>
      <c r="B2910" s="145">
        <v>4815620.6810465306</v>
      </c>
    </row>
    <row r="2911" spans="1:2" x14ac:dyDescent="0.35">
      <c r="A2911" s="70">
        <f t="shared" si="53"/>
        <v>2894</v>
      </c>
      <c r="B2911" s="145">
        <v>4815620.6810465306</v>
      </c>
    </row>
    <row r="2912" spans="1:2" x14ac:dyDescent="0.35">
      <c r="A2912" s="70">
        <f t="shared" si="53"/>
        <v>2895</v>
      </c>
      <c r="B2912" s="145">
        <v>4815620.6810465306</v>
      </c>
    </row>
    <row r="2913" spans="1:2" x14ac:dyDescent="0.35">
      <c r="A2913" s="70">
        <f t="shared" si="53"/>
        <v>2896</v>
      </c>
      <c r="B2913" s="145">
        <v>4815620.6810465306</v>
      </c>
    </row>
    <row r="2914" spans="1:2" x14ac:dyDescent="0.35">
      <c r="A2914" s="70">
        <f t="shared" si="53"/>
        <v>2897</v>
      </c>
      <c r="B2914" s="145">
        <v>4815620.6810465306</v>
      </c>
    </row>
    <row r="2915" spans="1:2" x14ac:dyDescent="0.35">
      <c r="A2915" s="70">
        <f t="shared" si="53"/>
        <v>2898</v>
      </c>
      <c r="B2915" s="145">
        <v>4815620.6810465306</v>
      </c>
    </row>
    <row r="2916" spans="1:2" x14ac:dyDescent="0.35">
      <c r="A2916" s="70">
        <f t="shared" si="53"/>
        <v>2899</v>
      </c>
      <c r="B2916" s="145">
        <v>4815620.6810465306</v>
      </c>
    </row>
    <row r="2917" spans="1:2" x14ac:dyDescent="0.35">
      <c r="A2917" s="70">
        <f t="shared" si="53"/>
        <v>2900</v>
      </c>
      <c r="B2917" s="145">
        <v>4815620.6810465306</v>
      </c>
    </row>
    <row r="2918" spans="1:2" x14ac:dyDescent="0.35">
      <c r="A2918" s="70">
        <f t="shared" si="53"/>
        <v>2901</v>
      </c>
      <c r="B2918" s="145">
        <v>4815620.6810465306</v>
      </c>
    </row>
    <row r="2919" spans="1:2" x14ac:dyDescent="0.35">
      <c r="A2919" s="70">
        <f t="shared" si="53"/>
        <v>2902</v>
      </c>
      <c r="B2919" s="145">
        <v>4815620.6810465306</v>
      </c>
    </row>
    <row r="2920" spans="1:2" x14ac:dyDescent="0.35">
      <c r="A2920" s="70">
        <f t="shared" si="53"/>
        <v>2903</v>
      </c>
      <c r="B2920" s="145">
        <v>4815620.6810465306</v>
      </c>
    </row>
    <row r="2921" spans="1:2" x14ac:dyDescent="0.35">
      <c r="A2921" s="70">
        <f t="shared" si="53"/>
        <v>2904</v>
      </c>
      <c r="B2921" s="145">
        <v>4815620.6810465306</v>
      </c>
    </row>
    <row r="2922" spans="1:2" x14ac:dyDescent="0.35">
      <c r="A2922" s="70">
        <f t="shared" si="53"/>
        <v>2905</v>
      </c>
      <c r="B2922" s="145">
        <v>4815620.6810465306</v>
      </c>
    </row>
    <row r="2923" spans="1:2" x14ac:dyDescent="0.35">
      <c r="A2923" s="70">
        <f t="shared" si="53"/>
        <v>2906</v>
      </c>
      <c r="B2923" s="145">
        <v>4815620.6810465306</v>
      </c>
    </row>
    <row r="2924" spans="1:2" x14ac:dyDescent="0.35">
      <c r="A2924" s="70">
        <f t="shared" si="53"/>
        <v>2907</v>
      </c>
      <c r="B2924" s="145">
        <v>4815620.6810465306</v>
      </c>
    </row>
    <row r="2925" spans="1:2" x14ac:dyDescent="0.35">
      <c r="A2925" s="70">
        <f t="shared" si="53"/>
        <v>2908</v>
      </c>
      <c r="B2925" s="145">
        <v>4815620.6810465306</v>
      </c>
    </row>
    <row r="2926" spans="1:2" x14ac:dyDescent="0.35">
      <c r="A2926" s="70">
        <f t="shared" si="53"/>
        <v>2909</v>
      </c>
      <c r="B2926" s="145">
        <v>4815620.6810465306</v>
      </c>
    </row>
    <row r="2927" spans="1:2" x14ac:dyDescent="0.35">
      <c r="A2927" s="70">
        <f t="shared" si="53"/>
        <v>2910</v>
      </c>
      <c r="B2927" s="145">
        <v>4815620.6810465306</v>
      </c>
    </row>
    <row r="2928" spans="1:2" x14ac:dyDescent="0.35">
      <c r="A2928" s="70">
        <f t="shared" si="53"/>
        <v>2911</v>
      </c>
      <c r="B2928" s="145">
        <v>4815620.6810465306</v>
      </c>
    </row>
    <row r="2929" spans="1:2" x14ac:dyDescent="0.35">
      <c r="A2929" s="70">
        <f t="shared" si="53"/>
        <v>2912</v>
      </c>
      <c r="B2929" s="145">
        <v>4815620.6810465306</v>
      </c>
    </row>
    <row r="2930" spans="1:2" x14ac:dyDescent="0.35">
      <c r="A2930" s="70">
        <f t="shared" si="53"/>
        <v>2913</v>
      </c>
      <c r="B2930" s="145">
        <v>4815620.6810465306</v>
      </c>
    </row>
    <row r="2931" spans="1:2" x14ac:dyDescent="0.35">
      <c r="A2931" s="70">
        <f t="shared" si="53"/>
        <v>2914</v>
      </c>
      <c r="B2931" s="145">
        <v>4815620.6810465306</v>
      </c>
    </row>
    <row r="2932" spans="1:2" x14ac:dyDescent="0.35">
      <c r="A2932" s="70">
        <f t="shared" si="53"/>
        <v>2915</v>
      </c>
      <c r="B2932" s="145">
        <v>4815620.6810465306</v>
      </c>
    </row>
    <row r="2933" spans="1:2" x14ac:dyDescent="0.35">
      <c r="A2933" s="70">
        <f t="shared" si="53"/>
        <v>2916</v>
      </c>
      <c r="B2933" s="145">
        <v>4815620.6810465306</v>
      </c>
    </row>
    <row r="2934" spans="1:2" x14ac:dyDescent="0.35">
      <c r="A2934" s="70">
        <f t="shared" si="53"/>
        <v>2917</v>
      </c>
      <c r="B2934" s="145">
        <v>4815620.6810465306</v>
      </c>
    </row>
    <row r="2935" spans="1:2" x14ac:dyDescent="0.35">
      <c r="A2935" s="70">
        <f t="shared" si="53"/>
        <v>2918</v>
      </c>
      <c r="B2935" s="145">
        <v>4815620.6810465306</v>
      </c>
    </row>
    <row r="2936" spans="1:2" x14ac:dyDescent="0.35">
      <c r="A2936" s="70">
        <f t="shared" si="53"/>
        <v>2919</v>
      </c>
      <c r="B2936" s="145">
        <v>4815620.6810465306</v>
      </c>
    </row>
    <row r="2937" spans="1:2" x14ac:dyDescent="0.35">
      <c r="A2937" s="70">
        <f t="shared" si="53"/>
        <v>2920</v>
      </c>
      <c r="B2937" s="145">
        <v>4815620.6810465306</v>
      </c>
    </row>
    <row r="2938" spans="1:2" x14ac:dyDescent="0.35">
      <c r="A2938" s="70">
        <f t="shared" si="53"/>
        <v>2921</v>
      </c>
      <c r="B2938" s="145">
        <v>4815620.6810465306</v>
      </c>
    </row>
    <row r="2939" spans="1:2" x14ac:dyDescent="0.35">
      <c r="A2939" s="70">
        <f t="shared" si="53"/>
        <v>2922</v>
      </c>
      <c r="B2939" s="145">
        <v>4815620.6810465306</v>
      </c>
    </row>
    <row r="2940" spans="1:2" x14ac:dyDescent="0.35">
      <c r="A2940" s="70">
        <f t="shared" si="53"/>
        <v>2923</v>
      </c>
      <c r="B2940" s="145">
        <v>4815620.6810465306</v>
      </c>
    </row>
    <row r="2941" spans="1:2" x14ac:dyDescent="0.35">
      <c r="A2941" s="70">
        <f t="shared" si="53"/>
        <v>2924</v>
      </c>
      <c r="B2941" s="145">
        <v>4815620.6810465306</v>
      </c>
    </row>
    <row r="2942" spans="1:2" x14ac:dyDescent="0.35">
      <c r="A2942" s="70">
        <f t="shared" si="53"/>
        <v>2925</v>
      </c>
      <c r="B2942" s="145">
        <v>4815620.6810465306</v>
      </c>
    </row>
    <row r="2943" spans="1:2" x14ac:dyDescent="0.35">
      <c r="A2943" s="70">
        <f t="shared" si="53"/>
        <v>2926</v>
      </c>
      <c r="B2943" s="145">
        <v>4815620.6810465306</v>
      </c>
    </row>
    <row r="2944" spans="1:2" x14ac:dyDescent="0.35">
      <c r="A2944" s="70">
        <f t="shared" si="53"/>
        <v>2927</v>
      </c>
      <c r="B2944" s="145">
        <v>4815620.6810465306</v>
      </c>
    </row>
    <row r="2945" spans="1:2" x14ac:dyDescent="0.35">
      <c r="A2945" s="70">
        <f t="shared" si="53"/>
        <v>2928</v>
      </c>
      <c r="B2945" s="145">
        <v>4815620.6810465306</v>
      </c>
    </row>
    <row r="2946" spans="1:2" x14ac:dyDescent="0.35">
      <c r="A2946" s="70">
        <f t="shared" si="53"/>
        <v>2929</v>
      </c>
      <c r="B2946" s="145">
        <v>4815620.6810465306</v>
      </c>
    </row>
    <row r="2947" spans="1:2" x14ac:dyDescent="0.35">
      <c r="A2947" s="70">
        <f t="shared" si="53"/>
        <v>2930</v>
      </c>
      <c r="B2947" s="145">
        <v>4815620.6810465306</v>
      </c>
    </row>
    <row r="2948" spans="1:2" x14ac:dyDescent="0.35">
      <c r="A2948" s="70">
        <f t="shared" si="53"/>
        <v>2931</v>
      </c>
      <c r="B2948" s="145">
        <v>4815620.6810465306</v>
      </c>
    </row>
    <row r="2949" spans="1:2" x14ac:dyDescent="0.35">
      <c r="A2949" s="70">
        <f t="shared" si="53"/>
        <v>2932</v>
      </c>
      <c r="B2949" s="145">
        <v>4815620.6810465306</v>
      </c>
    </row>
    <row r="2950" spans="1:2" x14ac:dyDescent="0.35">
      <c r="A2950" s="70">
        <f t="shared" si="53"/>
        <v>2933</v>
      </c>
      <c r="B2950" s="145">
        <v>4815620.6810465306</v>
      </c>
    </row>
    <row r="2951" spans="1:2" x14ac:dyDescent="0.35">
      <c r="A2951" s="70">
        <f t="shared" si="53"/>
        <v>2934</v>
      </c>
      <c r="B2951" s="145">
        <v>4815620.6810465306</v>
      </c>
    </row>
    <row r="2952" spans="1:2" x14ac:dyDescent="0.35">
      <c r="A2952" s="70">
        <f t="shared" si="53"/>
        <v>2935</v>
      </c>
      <c r="B2952" s="145">
        <v>4815620.6810465306</v>
      </c>
    </row>
    <row r="2953" spans="1:2" x14ac:dyDescent="0.35">
      <c r="A2953" s="70">
        <f t="shared" si="53"/>
        <v>2936</v>
      </c>
      <c r="B2953" s="145">
        <v>4815620.6810465306</v>
      </c>
    </row>
    <row r="2954" spans="1:2" x14ac:dyDescent="0.35">
      <c r="A2954" s="70">
        <f t="shared" si="53"/>
        <v>2937</v>
      </c>
      <c r="B2954" s="145">
        <v>4815620.6810465306</v>
      </c>
    </row>
    <row r="2955" spans="1:2" x14ac:dyDescent="0.35">
      <c r="A2955" s="70">
        <f t="shared" si="53"/>
        <v>2938</v>
      </c>
      <c r="B2955" s="145">
        <v>4815620.6810465306</v>
      </c>
    </row>
    <row r="2956" spans="1:2" x14ac:dyDescent="0.35">
      <c r="A2956" s="70">
        <f t="shared" si="53"/>
        <v>2939</v>
      </c>
      <c r="B2956" s="145">
        <v>4815620.6810465306</v>
      </c>
    </row>
    <row r="2957" spans="1:2" x14ac:dyDescent="0.35">
      <c r="A2957" s="70">
        <f t="shared" si="53"/>
        <v>2940</v>
      </c>
      <c r="B2957" s="145">
        <v>4815620.6810465306</v>
      </c>
    </row>
    <row r="2958" spans="1:2" x14ac:dyDescent="0.35">
      <c r="A2958" s="70">
        <f t="shared" si="53"/>
        <v>2941</v>
      </c>
      <c r="B2958" s="145">
        <v>4815620.6810465306</v>
      </c>
    </row>
    <row r="2959" spans="1:2" x14ac:dyDescent="0.35">
      <c r="A2959" s="70">
        <f t="shared" si="53"/>
        <v>2942</v>
      </c>
      <c r="B2959" s="145">
        <v>4815620.6810465306</v>
      </c>
    </row>
    <row r="2960" spans="1:2" x14ac:dyDescent="0.35">
      <c r="A2960" s="70">
        <f t="shared" si="53"/>
        <v>2943</v>
      </c>
      <c r="B2960" s="145">
        <v>4815620.6810465306</v>
      </c>
    </row>
    <row r="2961" spans="1:2" x14ac:dyDescent="0.35">
      <c r="A2961" s="70">
        <f t="shared" si="53"/>
        <v>2944</v>
      </c>
      <c r="B2961" s="145">
        <v>4815620.6810465306</v>
      </c>
    </row>
    <row r="2962" spans="1:2" x14ac:dyDescent="0.35">
      <c r="A2962" s="70">
        <f t="shared" si="53"/>
        <v>2945</v>
      </c>
      <c r="B2962" s="145">
        <v>4815620.6810465306</v>
      </c>
    </row>
    <row r="2963" spans="1:2" x14ac:dyDescent="0.35">
      <c r="A2963" s="70">
        <f t="shared" si="53"/>
        <v>2946</v>
      </c>
      <c r="B2963" s="145">
        <v>4815620.6810465306</v>
      </c>
    </row>
    <row r="2964" spans="1:2" x14ac:dyDescent="0.35">
      <c r="A2964" s="70">
        <f t="shared" ref="A2964:A3027" si="54">A2963+1</f>
        <v>2947</v>
      </c>
      <c r="B2964" s="145">
        <v>4815620.6810465306</v>
      </c>
    </row>
    <row r="2965" spans="1:2" x14ac:dyDescent="0.35">
      <c r="A2965" s="70">
        <f t="shared" si="54"/>
        <v>2948</v>
      </c>
      <c r="B2965" s="145">
        <v>4815620.6810465306</v>
      </c>
    </row>
    <row r="2966" spans="1:2" x14ac:dyDescent="0.35">
      <c r="A2966" s="70">
        <f t="shared" si="54"/>
        <v>2949</v>
      </c>
      <c r="B2966" s="145">
        <v>4815620.6810465306</v>
      </c>
    </row>
    <row r="2967" spans="1:2" x14ac:dyDescent="0.35">
      <c r="A2967" s="70">
        <f t="shared" si="54"/>
        <v>2950</v>
      </c>
      <c r="B2967" s="145">
        <v>4815620.6810465306</v>
      </c>
    </row>
    <row r="2968" spans="1:2" x14ac:dyDescent="0.35">
      <c r="A2968" s="70">
        <f t="shared" si="54"/>
        <v>2951</v>
      </c>
      <c r="B2968" s="145">
        <v>4815620.6810465306</v>
      </c>
    </row>
    <row r="2969" spans="1:2" x14ac:dyDescent="0.35">
      <c r="A2969" s="70">
        <f t="shared" si="54"/>
        <v>2952</v>
      </c>
      <c r="B2969" s="145">
        <v>4815620.6810465306</v>
      </c>
    </row>
    <row r="2970" spans="1:2" x14ac:dyDescent="0.35">
      <c r="A2970" s="70">
        <f t="shared" si="54"/>
        <v>2953</v>
      </c>
      <c r="B2970" s="145">
        <v>4815620.6810465306</v>
      </c>
    </row>
    <row r="2971" spans="1:2" x14ac:dyDescent="0.35">
      <c r="A2971" s="70">
        <f t="shared" si="54"/>
        <v>2954</v>
      </c>
      <c r="B2971" s="145">
        <v>4815620.6810465306</v>
      </c>
    </row>
    <row r="2972" spans="1:2" x14ac:dyDescent="0.35">
      <c r="A2972" s="70">
        <f t="shared" si="54"/>
        <v>2955</v>
      </c>
      <c r="B2972" s="145">
        <v>4815620.6810465306</v>
      </c>
    </row>
    <row r="2973" spans="1:2" x14ac:dyDescent="0.35">
      <c r="A2973" s="70">
        <f t="shared" si="54"/>
        <v>2956</v>
      </c>
      <c r="B2973" s="145">
        <v>4815620.6810465306</v>
      </c>
    </row>
    <row r="2974" spans="1:2" x14ac:dyDescent="0.35">
      <c r="A2974" s="70">
        <f t="shared" si="54"/>
        <v>2957</v>
      </c>
      <c r="B2974" s="145">
        <v>4815620.6810465306</v>
      </c>
    </row>
    <row r="2975" spans="1:2" x14ac:dyDescent="0.35">
      <c r="A2975" s="70">
        <f t="shared" si="54"/>
        <v>2958</v>
      </c>
      <c r="B2975" s="145">
        <v>4815620.6810465306</v>
      </c>
    </row>
    <row r="2976" spans="1:2" x14ac:dyDescent="0.35">
      <c r="A2976" s="70">
        <f t="shared" si="54"/>
        <v>2959</v>
      </c>
      <c r="B2976" s="145">
        <v>4815620.6810465306</v>
      </c>
    </row>
    <row r="2977" spans="1:2" x14ac:dyDescent="0.35">
      <c r="A2977" s="70">
        <f t="shared" si="54"/>
        <v>2960</v>
      </c>
      <c r="B2977" s="145">
        <v>4815620.6810465306</v>
      </c>
    </row>
    <row r="2978" spans="1:2" x14ac:dyDescent="0.35">
      <c r="A2978" s="70">
        <f t="shared" si="54"/>
        <v>2961</v>
      </c>
      <c r="B2978" s="145">
        <v>4815620.6810465306</v>
      </c>
    </row>
    <row r="2979" spans="1:2" x14ac:dyDescent="0.35">
      <c r="A2979" s="70">
        <f t="shared" si="54"/>
        <v>2962</v>
      </c>
      <c r="B2979" s="145">
        <v>4815620.6810465306</v>
      </c>
    </row>
    <row r="2980" spans="1:2" x14ac:dyDescent="0.35">
      <c r="A2980" s="70">
        <f t="shared" si="54"/>
        <v>2963</v>
      </c>
      <c r="B2980" s="145">
        <v>4815620.6810465306</v>
      </c>
    </row>
    <row r="2981" spans="1:2" x14ac:dyDescent="0.35">
      <c r="A2981" s="70">
        <f t="shared" si="54"/>
        <v>2964</v>
      </c>
      <c r="B2981" s="145">
        <v>4815620.6810465306</v>
      </c>
    </row>
    <row r="2982" spans="1:2" x14ac:dyDescent="0.35">
      <c r="A2982" s="70">
        <f t="shared" si="54"/>
        <v>2965</v>
      </c>
      <c r="B2982" s="145">
        <v>4815620.6810465306</v>
      </c>
    </row>
    <row r="2983" spans="1:2" x14ac:dyDescent="0.35">
      <c r="A2983" s="70">
        <f t="shared" si="54"/>
        <v>2966</v>
      </c>
      <c r="B2983" s="145">
        <v>4815620.6810465306</v>
      </c>
    </row>
    <row r="2984" spans="1:2" x14ac:dyDescent="0.35">
      <c r="A2984" s="70">
        <f t="shared" si="54"/>
        <v>2967</v>
      </c>
      <c r="B2984" s="145">
        <v>4815620.6810465306</v>
      </c>
    </row>
    <row r="2985" spans="1:2" x14ac:dyDescent="0.35">
      <c r="A2985" s="70">
        <f t="shared" si="54"/>
        <v>2968</v>
      </c>
      <c r="B2985" s="145">
        <v>4815620.6810465306</v>
      </c>
    </row>
    <row r="2986" spans="1:2" x14ac:dyDescent="0.35">
      <c r="A2986" s="70">
        <f t="shared" si="54"/>
        <v>2969</v>
      </c>
      <c r="B2986" s="145">
        <v>4815620.6810465306</v>
      </c>
    </row>
    <row r="2987" spans="1:2" x14ac:dyDescent="0.35">
      <c r="A2987" s="70">
        <f t="shared" si="54"/>
        <v>2970</v>
      </c>
      <c r="B2987" s="145">
        <v>4815620.6810465306</v>
      </c>
    </row>
    <row r="2988" spans="1:2" x14ac:dyDescent="0.35">
      <c r="A2988" s="70">
        <f t="shared" si="54"/>
        <v>2971</v>
      </c>
      <c r="B2988" s="145">
        <v>4815620.6810465306</v>
      </c>
    </row>
    <row r="2989" spans="1:2" x14ac:dyDescent="0.35">
      <c r="A2989" s="70">
        <f t="shared" si="54"/>
        <v>2972</v>
      </c>
      <c r="B2989" s="145">
        <v>4815620.6810465306</v>
      </c>
    </row>
    <row r="2990" spans="1:2" x14ac:dyDescent="0.35">
      <c r="A2990" s="70">
        <f t="shared" si="54"/>
        <v>2973</v>
      </c>
      <c r="B2990" s="145">
        <v>4815620.6810465306</v>
      </c>
    </row>
    <row r="2991" spans="1:2" x14ac:dyDescent="0.35">
      <c r="A2991" s="70">
        <f t="shared" si="54"/>
        <v>2974</v>
      </c>
      <c r="B2991" s="145">
        <v>4815620.6810465306</v>
      </c>
    </row>
    <row r="2992" spans="1:2" x14ac:dyDescent="0.35">
      <c r="A2992" s="70">
        <f t="shared" si="54"/>
        <v>2975</v>
      </c>
      <c r="B2992" s="145">
        <v>4815620.6810465306</v>
      </c>
    </row>
    <row r="2993" spans="1:2" x14ac:dyDescent="0.35">
      <c r="A2993" s="70">
        <f t="shared" si="54"/>
        <v>2976</v>
      </c>
      <c r="B2993" s="145">
        <v>4815620.6810465306</v>
      </c>
    </row>
    <row r="2994" spans="1:2" x14ac:dyDescent="0.35">
      <c r="A2994" s="70">
        <f t="shared" si="54"/>
        <v>2977</v>
      </c>
      <c r="B2994" s="145">
        <v>4815620.6810465306</v>
      </c>
    </row>
    <row r="2995" spans="1:2" x14ac:dyDescent="0.35">
      <c r="A2995" s="70">
        <f t="shared" si="54"/>
        <v>2978</v>
      </c>
      <c r="B2995" s="145">
        <v>4815620.6810465306</v>
      </c>
    </row>
    <row r="2996" spans="1:2" x14ac:dyDescent="0.35">
      <c r="A2996" s="70">
        <f t="shared" si="54"/>
        <v>2979</v>
      </c>
      <c r="B2996" s="145">
        <v>4815620.6810465306</v>
      </c>
    </row>
    <row r="2997" spans="1:2" x14ac:dyDescent="0.35">
      <c r="A2997" s="70">
        <f t="shared" si="54"/>
        <v>2980</v>
      </c>
      <c r="B2997" s="145">
        <v>4815620.6810465306</v>
      </c>
    </row>
    <row r="2998" spans="1:2" x14ac:dyDescent="0.35">
      <c r="A2998" s="70">
        <f t="shared" si="54"/>
        <v>2981</v>
      </c>
      <c r="B2998" s="145">
        <v>4815620.6810465306</v>
      </c>
    </row>
    <row r="2999" spans="1:2" x14ac:dyDescent="0.35">
      <c r="A2999" s="70">
        <f t="shared" si="54"/>
        <v>2982</v>
      </c>
      <c r="B2999" s="145">
        <v>4815620.6810465306</v>
      </c>
    </row>
    <row r="3000" spans="1:2" x14ac:dyDescent="0.35">
      <c r="A3000" s="70">
        <f t="shared" si="54"/>
        <v>2983</v>
      </c>
      <c r="B3000" s="145">
        <v>4815620.6810465306</v>
      </c>
    </row>
    <row r="3001" spans="1:2" x14ac:dyDescent="0.35">
      <c r="A3001" s="70">
        <f t="shared" si="54"/>
        <v>2984</v>
      </c>
      <c r="B3001" s="145">
        <v>4815620.6810465306</v>
      </c>
    </row>
    <row r="3002" spans="1:2" x14ac:dyDescent="0.35">
      <c r="A3002" s="70">
        <f t="shared" si="54"/>
        <v>2985</v>
      </c>
      <c r="B3002" s="145">
        <v>4815620.6810465306</v>
      </c>
    </row>
    <row r="3003" spans="1:2" x14ac:dyDescent="0.35">
      <c r="A3003" s="70">
        <f t="shared" si="54"/>
        <v>2986</v>
      </c>
      <c r="B3003" s="145">
        <v>4815620.6810465306</v>
      </c>
    </row>
    <row r="3004" spans="1:2" x14ac:dyDescent="0.35">
      <c r="A3004" s="70">
        <f t="shared" si="54"/>
        <v>2987</v>
      </c>
      <c r="B3004" s="145">
        <v>4815620.6810465306</v>
      </c>
    </row>
    <row r="3005" spans="1:2" x14ac:dyDescent="0.35">
      <c r="A3005" s="70">
        <f t="shared" si="54"/>
        <v>2988</v>
      </c>
      <c r="B3005" s="145">
        <v>4815620.6810465306</v>
      </c>
    </row>
    <row r="3006" spans="1:2" x14ac:dyDescent="0.35">
      <c r="A3006" s="70">
        <f t="shared" si="54"/>
        <v>2989</v>
      </c>
      <c r="B3006" s="145">
        <v>4815620.6810465306</v>
      </c>
    </row>
    <row r="3007" spans="1:2" x14ac:dyDescent="0.35">
      <c r="A3007" s="70">
        <f t="shared" si="54"/>
        <v>2990</v>
      </c>
      <c r="B3007" s="145">
        <v>4815620.6810465306</v>
      </c>
    </row>
    <row r="3008" spans="1:2" x14ac:dyDescent="0.35">
      <c r="A3008" s="70">
        <f t="shared" si="54"/>
        <v>2991</v>
      </c>
      <c r="B3008" s="145">
        <v>4815620.6810465306</v>
      </c>
    </row>
    <row r="3009" spans="1:2" x14ac:dyDescent="0.35">
      <c r="A3009" s="70">
        <f t="shared" si="54"/>
        <v>2992</v>
      </c>
      <c r="B3009" s="145">
        <v>4815620.6810465306</v>
      </c>
    </row>
    <row r="3010" spans="1:2" x14ac:dyDescent="0.35">
      <c r="A3010" s="70">
        <f t="shared" si="54"/>
        <v>2993</v>
      </c>
      <c r="B3010" s="145">
        <v>4815620.6810465306</v>
      </c>
    </row>
    <row r="3011" spans="1:2" x14ac:dyDescent="0.35">
      <c r="A3011" s="70">
        <f t="shared" si="54"/>
        <v>2994</v>
      </c>
      <c r="B3011" s="145">
        <v>4815620.6810465306</v>
      </c>
    </row>
    <row r="3012" spans="1:2" x14ac:dyDescent="0.35">
      <c r="A3012" s="70">
        <f t="shared" si="54"/>
        <v>2995</v>
      </c>
      <c r="B3012" s="145">
        <v>4815620.6810465306</v>
      </c>
    </row>
    <row r="3013" spans="1:2" x14ac:dyDescent="0.35">
      <c r="A3013" s="70">
        <f t="shared" si="54"/>
        <v>2996</v>
      </c>
      <c r="B3013" s="145">
        <v>4815620.6810465306</v>
      </c>
    </row>
    <row r="3014" spans="1:2" x14ac:dyDescent="0.35">
      <c r="A3014" s="70">
        <f t="shared" si="54"/>
        <v>2997</v>
      </c>
      <c r="B3014" s="145">
        <v>4815620.6810465306</v>
      </c>
    </row>
    <row r="3015" spans="1:2" x14ac:dyDescent="0.35">
      <c r="A3015" s="70">
        <f t="shared" si="54"/>
        <v>2998</v>
      </c>
      <c r="B3015" s="145">
        <v>4815620.6810465306</v>
      </c>
    </row>
    <row r="3016" spans="1:2" x14ac:dyDescent="0.35">
      <c r="A3016" s="70">
        <f t="shared" si="54"/>
        <v>2999</v>
      </c>
      <c r="B3016" s="145">
        <v>4815620.6810465306</v>
      </c>
    </row>
    <row r="3017" spans="1:2" x14ac:dyDescent="0.35">
      <c r="A3017" s="70">
        <f t="shared" si="54"/>
        <v>3000</v>
      </c>
      <c r="B3017" s="145">
        <v>4815620.6810465306</v>
      </c>
    </row>
    <row r="3018" spans="1:2" x14ac:dyDescent="0.35">
      <c r="A3018" s="70">
        <f t="shared" si="54"/>
        <v>3001</v>
      </c>
      <c r="B3018" s="145">
        <v>4815620.6810465306</v>
      </c>
    </row>
    <row r="3019" spans="1:2" x14ac:dyDescent="0.35">
      <c r="A3019" s="70">
        <f t="shared" si="54"/>
        <v>3002</v>
      </c>
      <c r="B3019" s="145">
        <v>4815620.6810465306</v>
      </c>
    </row>
    <row r="3020" spans="1:2" x14ac:dyDescent="0.35">
      <c r="A3020" s="70">
        <f t="shared" si="54"/>
        <v>3003</v>
      </c>
      <c r="B3020" s="145">
        <v>4815620.6810465306</v>
      </c>
    </row>
    <row r="3021" spans="1:2" x14ac:dyDescent="0.35">
      <c r="A3021" s="70">
        <f t="shared" si="54"/>
        <v>3004</v>
      </c>
      <c r="B3021" s="145">
        <v>4815620.6810465306</v>
      </c>
    </row>
    <row r="3022" spans="1:2" x14ac:dyDescent="0.35">
      <c r="A3022" s="70">
        <f t="shared" si="54"/>
        <v>3005</v>
      </c>
      <c r="B3022" s="145">
        <v>4815620.6810465306</v>
      </c>
    </row>
    <row r="3023" spans="1:2" x14ac:dyDescent="0.35">
      <c r="A3023" s="70">
        <f t="shared" si="54"/>
        <v>3006</v>
      </c>
      <c r="B3023" s="145">
        <v>4815620.6810465306</v>
      </c>
    </row>
    <row r="3024" spans="1:2" x14ac:dyDescent="0.35">
      <c r="A3024" s="70">
        <f t="shared" si="54"/>
        <v>3007</v>
      </c>
      <c r="B3024" s="145">
        <v>4815620.6810465306</v>
      </c>
    </row>
    <row r="3025" spans="1:2" x14ac:dyDescent="0.35">
      <c r="A3025" s="70">
        <f t="shared" si="54"/>
        <v>3008</v>
      </c>
      <c r="B3025" s="145">
        <v>4815620.6810465306</v>
      </c>
    </row>
    <row r="3026" spans="1:2" x14ac:dyDescent="0.35">
      <c r="A3026" s="70">
        <f t="shared" si="54"/>
        <v>3009</v>
      </c>
      <c r="B3026" s="145">
        <v>4815620.6810465306</v>
      </c>
    </row>
    <row r="3027" spans="1:2" x14ac:dyDescent="0.35">
      <c r="A3027" s="70">
        <f t="shared" si="54"/>
        <v>3010</v>
      </c>
      <c r="B3027" s="145">
        <v>4815620.6810465306</v>
      </c>
    </row>
    <row r="3028" spans="1:2" x14ac:dyDescent="0.35">
      <c r="A3028" s="70">
        <f t="shared" ref="A3028:A3091" si="55">A3027+1</f>
        <v>3011</v>
      </c>
      <c r="B3028" s="145">
        <v>4815620.6810465306</v>
      </c>
    </row>
    <row r="3029" spans="1:2" x14ac:dyDescent="0.35">
      <c r="A3029" s="70">
        <f t="shared" si="55"/>
        <v>3012</v>
      </c>
      <c r="B3029" s="145">
        <v>4815620.6810465306</v>
      </c>
    </row>
    <row r="3030" spans="1:2" x14ac:dyDescent="0.35">
      <c r="A3030" s="70">
        <f t="shared" si="55"/>
        <v>3013</v>
      </c>
      <c r="B3030" s="145">
        <v>4815620.6810465306</v>
      </c>
    </row>
    <row r="3031" spans="1:2" x14ac:dyDescent="0.35">
      <c r="A3031" s="70">
        <f t="shared" si="55"/>
        <v>3014</v>
      </c>
      <c r="B3031" s="145">
        <v>4815620.6810465306</v>
      </c>
    </row>
    <row r="3032" spans="1:2" x14ac:dyDescent="0.35">
      <c r="A3032" s="70">
        <f t="shared" si="55"/>
        <v>3015</v>
      </c>
      <c r="B3032" s="145">
        <v>4815620.6810465306</v>
      </c>
    </row>
    <row r="3033" spans="1:2" x14ac:dyDescent="0.35">
      <c r="A3033" s="70">
        <f t="shared" si="55"/>
        <v>3016</v>
      </c>
      <c r="B3033" s="145">
        <v>4815620.6810465306</v>
      </c>
    </row>
    <row r="3034" spans="1:2" x14ac:dyDescent="0.35">
      <c r="A3034" s="70">
        <f t="shared" si="55"/>
        <v>3017</v>
      </c>
      <c r="B3034" s="145">
        <v>4815620.6810465306</v>
      </c>
    </row>
    <row r="3035" spans="1:2" x14ac:dyDescent="0.35">
      <c r="A3035" s="70">
        <f t="shared" si="55"/>
        <v>3018</v>
      </c>
      <c r="B3035" s="145">
        <v>4815620.6810465306</v>
      </c>
    </row>
    <row r="3036" spans="1:2" x14ac:dyDescent="0.35">
      <c r="A3036" s="70">
        <f t="shared" si="55"/>
        <v>3019</v>
      </c>
      <c r="B3036" s="145">
        <v>4815620.6810465306</v>
      </c>
    </row>
    <row r="3037" spans="1:2" x14ac:dyDescent="0.35">
      <c r="A3037" s="70">
        <f t="shared" si="55"/>
        <v>3020</v>
      </c>
      <c r="B3037" s="145">
        <v>4815620.6810465306</v>
      </c>
    </row>
    <row r="3038" spans="1:2" x14ac:dyDescent="0.35">
      <c r="A3038" s="70">
        <f t="shared" si="55"/>
        <v>3021</v>
      </c>
      <c r="B3038" s="145">
        <v>4815620.6810465306</v>
      </c>
    </row>
    <row r="3039" spans="1:2" x14ac:dyDescent="0.35">
      <c r="A3039" s="70">
        <f t="shared" si="55"/>
        <v>3022</v>
      </c>
      <c r="B3039" s="145">
        <v>4815620.6810465306</v>
      </c>
    </row>
    <row r="3040" spans="1:2" x14ac:dyDescent="0.35">
      <c r="A3040" s="70">
        <f t="shared" si="55"/>
        <v>3023</v>
      </c>
      <c r="B3040" s="145">
        <v>4815620.6810465306</v>
      </c>
    </row>
    <row r="3041" spans="1:2" x14ac:dyDescent="0.35">
      <c r="A3041" s="70">
        <f t="shared" si="55"/>
        <v>3024</v>
      </c>
      <c r="B3041" s="145">
        <v>4815620.6810465306</v>
      </c>
    </row>
    <row r="3042" spans="1:2" x14ac:dyDescent="0.35">
      <c r="A3042" s="70">
        <f t="shared" si="55"/>
        <v>3025</v>
      </c>
      <c r="B3042" s="145">
        <v>4815620.6810465306</v>
      </c>
    </row>
    <row r="3043" spans="1:2" x14ac:dyDescent="0.35">
      <c r="A3043" s="70">
        <f t="shared" si="55"/>
        <v>3026</v>
      </c>
      <c r="B3043" s="145">
        <v>4815620.6810465306</v>
      </c>
    </row>
    <row r="3044" spans="1:2" x14ac:dyDescent="0.35">
      <c r="A3044" s="70">
        <f t="shared" si="55"/>
        <v>3027</v>
      </c>
      <c r="B3044" s="145">
        <v>4815620.6810465306</v>
      </c>
    </row>
    <row r="3045" spans="1:2" x14ac:dyDescent="0.35">
      <c r="A3045" s="70">
        <f t="shared" si="55"/>
        <v>3028</v>
      </c>
      <c r="B3045" s="145">
        <v>4815620.6810465306</v>
      </c>
    </row>
    <row r="3046" spans="1:2" x14ac:dyDescent="0.35">
      <c r="A3046" s="70">
        <f t="shared" si="55"/>
        <v>3029</v>
      </c>
      <c r="B3046" s="145">
        <v>4815620.6810465306</v>
      </c>
    </row>
    <row r="3047" spans="1:2" x14ac:dyDescent="0.35">
      <c r="A3047" s="70">
        <f t="shared" si="55"/>
        <v>3030</v>
      </c>
      <c r="B3047" s="145">
        <v>4815620.6810465306</v>
      </c>
    </row>
    <row r="3048" spans="1:2" x14ac:dyDescent="0.35">
      <c r="A3048" s="70">
        <f t="shared" si="55"/>
        <v>3031</v>
      </c>
      <c r="B3048" s="145">
        <v>4815620.6810465306</v>
      </c>
    </row>
    <row r="3049" spans="1:2" x14ac:dyDescent="0.35">
      <c r="A3049" s="70">
        <f t="shared" si="55"/>
        <v>3032</v>
      </c>
      <c r="B3049" s="145">
        <v>4815620.6810465306</v>
      </c>
    </row>
    <row r="3050" spans="1:2" x14ac:dyDescent="0.35">
      <c r="A3050" s="70">
        <f t="shared" si="55"/>
        <v>3033</v>
      </c>
      <c r="B3050" s="145">
        <v>4815620.6810465306</v>
      </c>
    </row>
    <row r="3051" spans="1:2" x14ac:dyDescent="0.35">
      <c r="A3051" s="70">
        <f t="shared" si="55"/>
        <v>3034</v>
      </c>
      <c r="B3051" s="145">
        <v>4815620.6810465306</v>
      </c>
    </row>
    <row r="3052" spans="1:2" x14ac:dyDescent="0.35">
      <c r="A3052" s="70">
        <f t="shared" si="55"/>
        <v>3035</v>
      </c>
      <c r="B3052" s="145">
        <v>4815620.6810465306</v>
      </c>
    </row>
    <row r="3053" spans="1:2" x14ac:dyDescent="0.35">
      <c r="A3053" s="70">
        <f t="shared" si="55"/>
        <v>3036</v>
      </c>
      <c r="B3053" s="145">
        <v>4815620.6810465306</v>
      </c>
    </row>
    <row r="3054" spans="1:2" x14ac:dyDescent="0.35">
      <c r="A3054" s="70">
        <f t="shared" si="55"/>
        <v>3037</v>
      </c>
      <c r="B3054" s="145">
        <v>4815620.6810465306</v>
      </c>
    </row>
    <row r="3055" spans="1:2" x14ac:dyDescent="0.35">
      <c r="A3055" s="70">
        <f t="shared" si="55"/>
        <v>3038</v>
      </c>
      <c r="B3055" s="145">
        <v>4815620.6810465306</v>
      </c>
    </row>
    <row r="3056" spans="1:2" x14ac:dyDescent="0.35">
      <c r="A3056" s="70">
        <f t="shared" si="55"/>
        <v>3039</v>
      </c>
      <c r="B3056" s="145">
        <v>4815620.6810465306</v>
      </c>
    </row>
    <row r="3057" spans="1:2" x14ac:dyDescent="0.35">
      <c r="A3057" s="70">
        <f t="shared" si="55"/>
        <v>3040</v>
      </c>
      <c r="B3057" s="145">
        <v>4815620.6810465306</v>
      </c>
    </row>
    <row r="3058" spans="1:2" x14ac:dyDescent="0.35">
      <c r="A3058" s="70">
        <f t="shared" si="55"/>
        <v>3041</v>
      </c>
      <c r="B3058" s="145">
        <v>4815620.6810465306</v>
      </c>
    </row>
    <row r="3059" spans="1:2" x14ac:dyDescent="0.35">
      <c r="A3059" s="70">
        <f t="shared" si="55"/>
        <v>3042</v>
      </c>
      <c r="B3059" s="145">
        <v>4815620.6810465306</v>
      </c>
    </row>
    <row r="3060" spans="1:2" x14ac:dyDescent="0.35">
      <c r="A3060" s="70">
        <f t="shared" si="55"/>
        <v>3043</v>
      </c>
      <c r="B3060" s="145">
        <v>4815620.6810465306</v>
      </c>
    </row>
    <row r="3061" spans="1:2" x14ac:dyDescent="0.35">
      <c r="A3061" s="70">
        <f t="shared" si="55"/>
        <v>3044</v>
      </c>
      <c r="B3061" s="145">
        <v>4815620.6810465306</v>
      </c>
    </row>
    <row r="3062" spans="1:2" x14ac:dyDescent="0.35">
      <c r="A3062" s="70">
        <f t="shared" si="55"/>
        <v>3045</v>
      </c>
      <c r="B3062" s="145">
        <v>4815620.6810465306</v>
      </c>
    </row>
    <row r="3063" spans="1:2" x14ac:dyDescent="0.35">
      <c r="A3063" s="70">
        <f t="shared" si="55"/>
        <v>3046</v>
      </c>
      <c r="B3063" s="145">
        <v>4815620.6810465306</v>
      </c>
    </row>
    <row r="3064" spans="1:2" x14ac:dyDescent="0.35">
      <c r="A3064" s="70">
        <f t="shared" si="55"/>
        <v>3047</v>
      </c>
      <c r="B3064" s="145">
        <v>4815620.6810465306</v>
      </c>
    </row>
    <row r="3065" spans="1:2" x14ac:dyDescent="0.35">
      <c r="A3065" s="70">
        <f t="shared" si="55"/>
        <v>3048</v>
      </c>
      <c r="B3065" s="145">
        <v>4815620.6810465306</v>
      </c>
    </row>
    <row r="3066" spans="1:2" x14ac:dyDescent="0.35">
      <c r="A3066" s="70">
        <f t="shared" si="55"/>
        <v>3049</v>
      </c>
      <c r="B3066" s="145">
        <v>4815620.6810465306</v>
      </c>
    </row>
    <row r="3067" spans="1:2" x14ac:dyDescent="0.35">
      <c r="A3067" s="70">
        <f t="shared" si="55"/>
        <v>3050</v>
      </c>
      <c r="B3067" s="145">
        <v>4815620.6810465306</v>
      </c>
    </row>
    <row r="3068" spans="1:2" x14ac:dyDescent="0.35">
      <c r="A3068" s="70">
        <f t="shared" si="55"/>
        <v>3051</v>
      </c>
      <c r="B3068" s="145">
        <v>4815620.6810465306</v>
      </c>
    </row>
    <row r="3069" spans="1:2" x14ac:dyDescent="0.35">
      <c r="A3069" s="70">
        <f t="shared" si="55"/>
        <v>3052</v>
      </c>
      <c r="B3069" s="145">
        <v>4815620.6810465306</v>
      </c>
    </row>
    <row r="3070" spans="1:2" x14ac:dyDescent="0.35">
      <c r="A3070" s="70">
        <f t="shared" si="55"/>
        <v>3053</v>
      </c>
      <c r="B3070" s="145">
        <v>4815620.6810465306</v>
      </c>
    </row>
    <row r="3071" spans="1:2" x14ac:dyDescent="0.35">
      <c r="A3071" s="70">
        <f t="shared" si="55"/>
        <v>3054</v>
      </c>
      <c r="B3071" s="145">
        <v>4815620.6810465306</v>
      </c>
    </row>
    <row r="3072" spans="1:2" x14ac:dyDescent="0.35">
      <c r="A3072" s="70">
        <f t="shared" si="55"/>
        <v>3055</v>
      </c>
      <c r="B3072" s="145">
        <v>4815620.6810465306</v>
      </c>
    </row>
    <row r="3073" spans="1:2" x14ac:dyDescent="0.35">
      <c r="A3073" s="70">
        <f t="shared" si="55"/>
        <v>3056</v>
      </c>
      <c r="B3073" s="145">
        <v>4815620.6810465306</v>
      </c>
    </row>
    <row r="3074" spans="1:2" x14ac:dyDescent="0.35">
      <c r="A3074" s="70">
        <f t="shared" si="55"/>
        <v>3057</v>
      </c>
      <c r="B3074" s="145">
        <v>4815620.6810465306</v>
      </c>
    </row>
    <row r="3075" spans="1:2" x14ac:dyDescent="0.35">
      <c r="A3075" s="70">
        <f t="shared" si="55"/>
        <v>3058</v>
      </c>
      <c r="B3075" s="145">
        <v>4815620.6810465306</v>
      </c>
    </row>
    <row r="3076" spans="1:2" x14ac:dyDescent="0.35">
      <c r="A3076" s="70">
        <f t="shared" si="55"/>
        <v>3059</v>
      </c>
      <c r="B3076" s="145">
        <v>4815620.6810465306</v>
      </c>
    </row>
    <row r="3077" spans="1:2" x14ac:dyDescent="0.35">
      <c r="A3077" s="70">
        <f t="shared" si="55"/>
        <v>3060</v>
      </c>
      <c r="B3077" s="145">
        <v>4815620.6810465306</v>
      </c>
    </row>
    <row r="3078" spans="1:2" x14ac:dyDescent="0.35">
      <c r="A3078" s="70">
        <f t="shared" si="55"/>
        <v>3061</v>
      </c>
      <c r="B3078" s="145">
        <v>4815620.6810465306</v>
      </c>
    </row>
    <row r="3079" spans="1:2" x14ac:dyDescent="0.35">
      <c r="A3079" s="70">
        <f t="shared" si="55"/>
        <v>3062</v>
      </c>
      <c r="B3079" s="145">
        <v>4815620.6810465306</v>
      </c>
    </row>
    <row r="3080" spans="1:2" x14ac:dyDescent="0.35">
      <c r="A3080" s="70">
        <f t="shared" si="55"/>
        <v>3063</v>
      </c>
      <c r="B3080" s="145">
        <v>4815620.6810465306</v>
      </c>
    </row>
    <row r="3081" spans="1:2" x14ac:dyDescent="0.35">
      <c r="A3081" s="70">
        <f t="shared" si="55"/>
        <v>3064</v>
      </c>
      <c r="B3081" s="145">
        <v>4815620.6810465306</v>
      </c>
    </row>
    <row r="3082" spans="1:2" x14ac:dyDescent="0.35">
      <c r="A3082" s="70">
        <f t="shared" si="55"/>
        <v>3065</v>
      </c>
      <c r="B3082" s="145">
        <v>4815620.6810465306</v>
      </c>
    </row>
    <row r="3083" spans="1:2" x14ac:dyDescent="0.35">
      <c r="A3083" s="70">
        <f t="shared" si="55"/>
        <v>3066</v>
      </c>
      <c r="B3083" s="145">
        <v>4815620.6810465306</v>
      </c>
    </row>
    <row r="3084" spans="1:2" x14ac:dyDescent="0.35">
      <c r="A3084" s="70">
        <f t="shared" si="55"/>
        <v>3067</v>
      </c>
      <c r="B3084" s="145">
        <v>4815620.6810465306</v>
      </c>
    </row>
    <row r="3085" spans="1:2" x14ac:dyDescent="0.35">
      <c r="A3085" s="70">
        <f t="shared" si="55"/>
        <v>3068</v>
      </c>
      <c r="B3085" s="145">
        <v>4815620.6810465306</v>
      </c>
    </row>
    <row r="3086" spans="1:2" x14ac:dyDescent="0.35">
      <c r="A3086" s="70">
        <f t="shared" si="55"/>
        <v>3069</v>
      </c>
      <c r="B3086" s="145">
        <v>4815620.6810465306</v>
      </c>
    </row>
    <row r="3087" spans="1:2" x14ac:dyDescent="0.35">
      <c r="A3087" s="70">
        <f t="shared" si="55"/>
        <v>3070</v>
      </c>
      <c r="B3087" s="145">
        <v>4815620.6810465306</v>
      </c>
    </row>
    <row r="3088" spans="1:2" x14ac:dyDescent="0.35">
      <c r="A3088" s="70">
        <f t="shared" si="55"/>
        <v>3071</v>
      </c>
      <c r="B3088" s="145">
        <v>4815620.6810465306</v>
      </c>
    </row>
    <row r="3089" spans="1:2" x14ac:dyDescent="0.35">
      <c r="A3089" s="70">
        <f t="shared" si="55"/>
        <v>3072</v>
      </c>
      <c r="B3089" s="145">
        <v>4815620.6810465306</v>
      </c>
    </row>
    <row r="3090" spans="1:2" x14ac:dyDescent="0.35">
      <c r="A3090" s="70">
        <f t="shared" si="55"/>
        <v>3073</v>
      </c>
      <c r="B3090" s="145">
        <v>4815620.6810465306</v>
      </c>
    </row>
    <row r="3091" spans="1:2" x14ac:dyDescent="0.35">
      <c r="A3091" s="70">
        <f t="shared" si="55"/>
        <v>3074</v>
      </c>
      <c r="B3091" s="145">
        <v>4815620.6810465306</v>
      </c>
    </row>
    <row r="3092" spans="1:2" x14ac:dyDescent="0.35">
      <c r="A3092" s="70">
        <f t="shared" ref="A3092:A3155" si="56">A3091+1</f>
        <v>3075</v>
      </c>
      <c r="B3092" s="145">
        <v>4815620.6810465306</v>
      </c>
    </row>
    <row r="3093" spans="1:2" x14ac:dyDescent="0.35">
      <c r="A3093" s="70">
        <f t="shared" si="56"/>
        <v>3076</v>
      </c>
      <c r="B3093" s="145">
        <v>4815620.6810465306</v>
      </c>
    </row>
    <row r="3094" spans="1:2" x14ac:dyDescent="0.35">
      <c r="A3094" s="70">
        <f t="shared" si="56"/>
        <v>3077</v>
      </c>
      <c r="B3094" s="145">
        <v>4815620.6810465306</v>
      </c>
    </row>
    <row r="3095" spans="1:2" x14ac:dyDescent="0.35">
      <c r="A3095" s="70">
        <f t="shared" si="56"/>
        <v>3078</v>
      </c>
      <c r="B3095" s="145">
        <v>4815620.6810465306</v>
      </c>
    </row>
    <row r="3096" spans="1:2" x14ac:dyDescent="0.35">
      <c r="A3096" s="70">
        <f t="shared" si="56"/>
        <v>3079</v>
      </c>
      <c r="B3096" s="145">
        <v>4815620.6810465306</v>
      </c>
    </row>
    <row r="3097" spans="1:2" x14ac:dyDescent="0.35">
      <c r="A3097" s="70">
        <f t="shared" si="56"/>
        <v>3080</v>
      </c>
      <c r="B3097" s="145">
        <v>4815620.6810465306</v>
      </c>
    </row>
    <row r="3098" spans="1:2" x14ac:dyDescent="0.35">
      <c r="A3098" s="70">
        <f t="shared" si="56"/>
        <v>3081</v>
      </c>
      <c r="B3098" s="145">
        <v>4815620.6810465306</v>
      </c>
    </row>
    <row r="3099" spans="1:2" x14ac:dyDescent="0.35">
      <c r="A3099" s="70">
        <f t="shared" si="56"/>
        <v>3082</v>
      </c>
      <c r="B3099" s="145">
        <v>4815620.6810465306</v>
      </c>
    </row>
    <row r="3100" spans="1:2" x14ac:dyDescent="0.35">
      <c r="A3100" s="70">
        <f t="shared" si="56"/>
        <v>3083</v>
      </c>
      <c r="B3100" s="145">
        <v>4815620.6810465306</v>
      </c>
    </row>
    <row r="3101" spans="1:2" x14ac:dyDescent="0.35">
      <c r="A3101" s="70">
        <f t="shared" si="56"/>
        <v>3084</v>
      </c>
      <c r="B3101" s="145">
        <v>4815620.6810465306</v>
      </c>
    </row>
    <row r="3102" spans="1:2" x14ac:dyDescent="0.35">
      <c r="A3102" s="70">
        <f t="shared" si="56"/>
        <v>3085</v>
      </c>
      <c r="B3102" s="145">
        <v>4815620.6810465306</v>
      </c>
    </row>
    <row r="3103" spans="1:2" x14ac:dyDescent="0.35">
      <c r="A3103" s="70">
        <f t="shared" si="56"/>
        <v>3086</v>
      </c>
      <c r="B3103" s="145">
        <v>4815620.6810465306</v>
      </c>
    </row>
    <row r="3104" spans="1:2" x14ac:dyDescent="0.35">
      <c r="A3104" s="70">
        <f t="shared" si="56"/>
        <v>3087</v>
      </c>
      <c r="B3104" s="145">
        <v>4815620.6810465306</v>
      </c>
    </row>
    <row r="3105" spans="1:2" x14ac:dyDescent="0.35">
      <c r="A3105" s="70">
        <f t="shared" si="56"/>
        <v>3088</v>
      </c>
      <c r="B3105" s="145">
        <v>4815620.6810465306</v>
      </c>
    </row>
    <row r="3106" spans="1:2" x14ac:dyDescent="0.35">
      <c r="A3106" s="70">
        <f t="shared" si="56"/>
        <v>3089</v>
      </c>
      <c r="B3106" s="145">
        <v>4815620.6810465306</v>
      </c>
    </row>
    <row r="3107" spans="1:2" x14ac:dyDescent="0.35">
      <c r="A3107" s="70">
        <f t="shared" si="56"/>
        <v>3090</v>
      </c>
      <c r="B3107" s="145">
        <v>4815620.6810465306</v>
      </c>
    </row>
    <row r="3108" spans="1:2" x14ac:dyDescent="0.35">
      <c r="A3108" s="70">
        <f t="shared" si="56"/>
        <v>3091</v>
      </c>
      <c r="B3108" s="145">
        <v>4815620.6810465306</v>
      </c>
    </row>
    <row r="3109" spans="1:2" x14ac:dyDescent="0.35">
      <c r="A3109" s="70">
        <f t="shared" si="56"/>
        <v>3092</v>
      </c>
      <c r="B3109" s="145">
        <v>4815620.6810465306</v>
      </c>
    </row>
    <row r="3110" spans="1:2" x14ac:dyDescent="0.35">
      <c r="A3110" s="70">
        <f t="shared" si="56"/>
        <v>3093</v>
      </c>
      <c r="B3110" s="145">
        <v>4815620.6810465306</v>
      </c>
    </row>
    <row r="3111" spans="1:2" x14ac:dyDescent="0.35">
      <c r="A3111" s="70">
        <f t="shared" si="56"/>
        <v>3094</v>
      </c>
      <c r="B3111" s="145">
        <v>4815620.6810465306</v>
      </c>
    </row>
    <row r="3112" spans="1:2" x14ac:dyDescent="0.35">
      <c r="A3112" s="70">
        <f t="shared" si="56"/>
        <v>3095</v>
      </c>
      <c r="B3112" s="145">
        <v>4815620.6810465306</v>
      </c>
    </row>
    <row r="3113" spans="1:2" x14ac:dyDescent="0.35">
      <c r="A3113" s="70">
        <f t="shared" si="56"/>
        <v>3096</v>
      </c>
      <c r="B3113" s="145">
        <v>4815620.6810465306</v>
      </c>
    </row>
    <row r="3114" spans="1:2" x14ac:dyDescent="0.35">
      <c r="A3114" s="70">
        <f t="shared" si="56"/>
        <v>3097</v>
      </c>
      <c r="B3114" s="145">
        <v>4815620.6810465306</v>
      </c>
    </row>
    <row r="3115" spans="1:2" x14ac:dyDescent="0.35">
      <c r="A3115" s="70">
        <f t="shared" si="56"/>
        <v>3098</v>
      </c>
      <c r="B3115" s="145">
        <v>4815620.6810465306</v>
      </c>
    </row>
    <row r="3116" spans="1:2" x14ac:dyDescent="0.35">
      <c r="A3116" s="70">
        <f t="shared" si="56"/>
        <v>3099</v>
      </c>
      <c r="B3116" s="145">
        <v>4815620.6810465306</v>
      </c>
    </row>
    <row r="3117" spans="1:2" x14ac:dyDescent="0.35">
      <c r="A3117" s="70">
        <f t="shared" si="56"/>
        <v>3100</v>
      </c>
      <c r="B3117" s="145">
        <v>4815620.6810465306</v>
      </c>
    </row>
    <row r="3118" spans="1:2" x14ac:dyDescent="0.35">
      <c r="A3118" s="70">
        <f t="shared" si="56"/>
        <v>3101</v>
      </c>
      <c r="B3118" s="145">
        <v>4815620.6810465306</v>
      </c>
    </row>
    <row r="3119" spans="1:2" x14ac:dyDescent="0.35">
      <c r="A3119" s="70">
        <f t="shared" si="56"/>
        <v>3102</v>
      </c>
      <c r="B3119" s="145">
        <v>4815620.6810465306</v>
      </c>
    </row>
    <row r="3120" spans="1:2" x14ac:dyDescent="0.35">
      <c r="A3120" s="70">
        <f t="shared" si="56"/>
        <v>3103</v>
      </c>
      <c r="B3120" s="145">
        <v>4815620.6810465306</v>
      </c>
    </row>
    <row r="3121" spans="1:2" x14ac:dyDescent="0.35">
      <c r="A3121" s="70">
        <f t="shared" si="56"/>
        <v>3104</v>
      </c>
      <c r="B3121" s="145">
        <v>4815620.6810465306</v>
      </c>
    </row>
    <row r="3122" spans="1:2" x14ac:dyDescent="0.35">
      <c r="A3122" s="70">
        <f t="shared" si="56"/>
        <v>3105</v>
      </c>
      <c r="B3122" s="145">
        <v>4815620.6810465306</v>
      </c>
    </row>
    <row r="3123" spans="1:2" x14ac:dyDescent="0.35">
      <c r="A3123" s="70">
        <f t="shared" si="56"/>
        <v>3106</v>
      </c>
      <c r="B3123" s="145">
        <v>4815620.6810465306</v>
      </c>
    </row>
    <row r="3124" spans="1:2" x14ac:dyDescent="0.35">
      <c r="A3124" s="70">
        <f t="shared" si="56"/>
        <v>3107</v>
      </c>
      <c r="B3124" s="145">
        <v>4815620.6810465306</v>
      </c>
    </row>
    <row r="3125" spans="1:2" x14ac:dyDescent="0.35">
      <c r="A3125" s="70">
        <f t="shared" si="56"/>
        <v>3108</v>
      </c>
      <c r="B3125" s="145">
        <v>4815620.6810465306</v>
      </c>
    </row>
    <row r="3126" spans="1:2" x14ac:dyDescent="0.35">
      <c r="A3126" s="70">
        <f t="shared" si="56"/>
        <v>3109</v>
      </c>
      <c r="B3126" s="145">
        <v>4815620.6810465306</v>
      </c>
    </row>
    <row r="3127" spans="1:2" x14ac:dyDescent="0.35">
      <c r="A3127" s="70">
        <f t="shared" si="56"/>
        <v>3110</v>
      </c>
      <c r="B3127" s="145">
        <v>4815620.6810465306</v>
      </c>
    </row>
    <row r="3128" spans="1:2" x14ac:dyDescent="0.35">
      <c r="A3128" s="70">
        <f t="shared" si="56"/>
        <v>3111</v>
      </c>
      <c r="B3128" s="145">
        <v>4815620.6810465306</v>
      </c>
    </row>
    <row r="3129" spans="1:2" x14ac:dyDescent="0.35">
      <c r="A3129" s="70">
        <f t="shared" si="56"/>
        <v>3112</v>
      </c>
      <c r="B3129" s="145">
        <v>4815620.6810465306</v>
      </c>
    </row>
    <row r="3130" spans="1:2" x14ac:dyDescent="0.35">
      <c r="A3130" s="70">
        <f t="shared" si="56"/>
        <v>3113</v>
      </c>
      <c r="B3130" s="145">
        <v>4815620.6810465306</v>
      </c>
    </row>
    <row r="3131" spans="1:2" x14ac:dyDescent="0.35">
      <c r="A3131" s="70">
        <f t="shared" si="56"/>
        <v>3114</v>
      </c>
      <c r="B3131" s="145">
        <v>4815620.6810465306</v>
      </c>
    </row>
    <row r="3132" spans="1:2" x14ac:dyDescent="0.35">
      <c r="A3132" s="70">
        <f t="shared" si="56"/>
        <v>3115</v>
      </c>
      <c r="B3132" s="145">
        <v>4815620.6810465306</v>
      </c>
    </row>
    <row r="3133" spans="1:2" x14ac:dyDescent="0.35">
      <c r="A3133" s="70">
        <f t="shared" si="56"/>
        <v>3116</v>
      </c>
      <c r="B3133" s="145">
        <v>4815620.6810465306</v>
      </c>
    </row>
    <row r="3134" spans="1:2" x14ac:dyDescent="0.35">
      <c r="A3134" s="70">
        <f t="shared" si="56"/>
        <v>3117</v>
      </c>
      <c r="B3134" s="145">
        <v>4815620.6810465306</v>
      </c>
    </row>
    <row r="3135" spans="1:2" x14ac:dyDescent="0.35">
      <c r="A3135" s="70">
        <f t="shared" si="56"/>
        <v>3118</v>
      </c>
      <c r="B3135" s="145">
        <v>4815620.6810465306</v>
      </c>
    </row>
    <row r="3136" spans="1:2" x14ac:dyDescent="0.35">
      <c r="A3136" s="70">
        <f t="shared" si="56"/>
        <v>3119</v>
      </c>
      <c r="B3136" s="145">
        <v>4815620.6810465306</v>
      </c>
    </row>
    <row r="3137" spans="1:2" x14ac:dyDescent="0.35">
      <c r="A3137" s="70">
        <f t="shared" si="56"/>
        <v>3120</v>
      </c>
      <c r="B3137" s="145">
        <v>4815620.6810465306</v>
      </c>
    </row>
    <row r="3138" spans="1:2" x14ac:dyDescent="0.35">
      <c r="A3138" s="70">
        <f t="shared" si="56"/>
        <v>3121</v>
      </c>
      <c r="B3138" s="145">
        <v>4815620.6810465306</v>
      </c>
    </row>
    <row r="3139" spans="1:2" x14ac:dyDescent="0.35">
      <c r="A3139" s="70">
        <f t="shared" si="56"/>
        <v>3122</v>
      </c>
      <c r="B3139" s="145">
        <v>4815620.6810465306</v>
      </c>
    </row>
    <row r="3140" spans="1:2" x14ac:dyDescent="0.35">
      <c r="A3140" s="70">
        <f t="shared" si="56"/>
        <v>3123</v>
      </c>
      <c r="B3140" s="145">
        <v>4815620.6810465306</v>
      </c>
    </row>
    <row r="3141" spans="1:2" x14ac:dyDescent="0.35">
      <c r="A3141" s="70">
        <f t="shared" si="56"/>
        <v>3124</v>
      </c>
      <c r="B3141" s="145">
        <v>4815620.6810465306</v>
      </c>
    </row>
    <row r="3142" spans="1:2" x14ac:dyDescent="0.35">
      <c r="A3142" s="70">
        <f t="shared" si="56"/>
        <v>3125</v>
      </c>
      <c r="B3142" s="145">
        <v>4815620.6810465306</v>
      </c>
    </row>
    <row r="3143" spans="1:2" x14ac:dyDescent="0.35">
      <c r="A3143" s="70">
        <f t="shared" si="56"/>
        <v>3126</v>
      </c>
      <c r="B3143" s="145">
        <v>4815620.6810465306</v>
      </c>
    </row>
    <row r="3144" spans="1:2" x14ac:dyDescent="0.35">
      <c r="A3144" s="70">
        <f t="shared" si="56"/>
        <v>3127</v>
      </c>
      <c r="B3144" s="145">
        <v>4815620.6810465306</v>
      </c>
    </row>
    <row r="3145" spans="1:2" x14ac:dyDescent="0.35">
      <c r="A3145" s="70">
        <f t="shared" si="56"/>
        <v>3128</v>
      </c>
      <c r="B3145" s="145">
        <v>4815620.6810465306</v>
      </c>
    </row>
    <row r="3146" spans="1:2" x14ac:dyDescent="0.35">
      <c r="A3146" s="70">
        <f t="shared" si="56"/>
        <v>3129</v>
      </c>
      <c r="B3146" s="145">
        <v>4815620.6810465306</v>
      </c>
    </row>
    <row r="3147" spans="1:2" x14ac:dyDescent="0.35">
      <c r="A3147" s="70">
        <f t="shared" si="56"/>
        <v>3130</v>
      </c>
      <c r="B3147" s="145">
        <v>4815620.6810465306</v>
      </c>
    </row>
    <row r="3148" spans="1:2" x14ac:dyDescent="0.35">
      <c r="A3148" s="70">
        <f t="shared" si="56"/>
        <v>3131</v>
      </c>
      <c r="B3148" s="145">
        <v>4815620.6810465306</v>
      </c>
    </row>
    <row r="3149" spans="1:2" x14ac:dyDescent="0.35">
      <c r="A3149" s="70">
        <f t="shared" si="56"/>
        <v>3132</v>
      </c>
      <c r="B3149" s="145">
        <v>4815620.6810465306</v>
      </c>
    </row>
    <row r="3150" spans="1:2" x14ac:dyDescent="0.35">
      <c r="A3150" s="70">
        <f t="shared" si="56"/>
        <v>3133</v>
      </c>
      <c r="B3150" s="145">
        <v>4815620.6810465306</v>
      </c>
    </row>
    <row r="3151" spans="1:2" x14ac:dyDescent="0.35">
      <c r="A3151" s="70">
        <f t="shared" si="56"/>
        <v>3134</v>
      </c>
      <c r="B3151" s="145">
        <v>4815620.6810465306</v>
      </c>
    </row>
    <row r="3152" spans="1:2" x14ac:dyDescent="0.35">
      <c r="A3152" s="70">
        <f t="shared" si="56"/>
        <v>3135</v>
      </c>
      <c r="B3152" s="145">
        <v>4815620.6810465306</v>
      </c>
    </row>
    <row r="3153" spans="1:2" x14ac:dyDescent="0.35">
      <c r="A3153" s="70">
        <f t="shared" si="56"/>
        <v>3136</v>
      </c>
      <c r="B3153" s="145">
        <v>4815620.6810465306</v>
      </c>
    </row>
    <row r="3154" spans="1:2" x14ac:dyDescent="0.35">
      <c r="A3154" s="70">
        <f t="shared" si="56"/>
        <v>3137</v>
      </c>
      <c r="B3154" s="145">
        <v>4815620.6810465306</v>
      </c>
    </row>
    <row r="3155" spans="1:2" x14ac:dyDescent="0.35">
      <c r="A3155" s="70">
        <f t="shared" si="56"/>
        <v>3138</v>
      </c>
      <c r="B3155" s="145">
        <v>4815620.6810465306</v>
      </c>
    </row>
    <row r="3156" spans="1:2" x14ac:dyDescent="0.35">
      <c r="A3156" s="70">
        <f t="shared" ref="A3156:A3219" si="57">A3155+1</f>
        <v>3139</v>
      </c>
      <c r="B3156" s="145">
        <v>4815620.6810465306</v>
      </c>
    </row>
    <row r="3157" spans="1:2" x14ac:dyDescent="0.35">
      <c r="A3157" s="70">
        <f t="shared" si="57"/>
        <v>3140</v>
      </c>
      <c r="B3157" s="145">
        <v>4815620.6810465306</v>
      </c>
    </row>
    <row r="3158" spans="1:2" x14ac:dyDescent="0.35">
      <c r="A3158" s="70">
        <f t="shared" si="57"/>
        <v>3141</v>
      </c>
      <c r="B3158" s="145">
        <v>4815620.6810465306</v>
      </c>
    </row>
    <row r="3159" spans="1:2" x14ac:dyDescent="0.35">
      <c r="A3159" s="70">
        <f t="shared" si="57"/>
        <v>3142</v>
      </c>
      <c r="B3159" s="145">
        <v>4815620.6810465306</v>
      </c>
    </row>
    <row r="3160" spans="1:2" x14ac:dyDescent="0.35">
      <c r="A3160" s="70">
        <f t="shared" si="57"/>
        <v>3143</v>
      </c>
      <c r="B3160" s="145">
        <v>4815620.6810465306</v>
      </c>
    </row>
    <row r="3161" spans="1:2" x14ac:dyDescent="0.35">
      <c r="A3161" s="70">
        <f t="shared" si="57"/>
        <v>3144</v>
      </c>
      <c r="B3161" s="145">
        <v>4815620.6810465306</v>
      </c>
    </row>
    <row r="3162" spans="1:2" x14ac:dyDescent="0.35">
      <c r="A3162" s="70">
        <f t="shared" si="57"/>
        <v>3145</v>
      </c>
      <c r="B3162" s="145">
        <v>4815620.6810465306</v>
      </c>
    </row>
    <row r="3163" spans="1:2" x14ac:dyDescent="0.35">
      <c r="A3163" s="70">
        <f t="shared" si="57"/>
        <v>3146</v>
      </c>
      <c r="B3163" s="145">
        <v>4815620.6810465306</v>
      </c>
    </row>
    <row r="3164" spans="1:2" x14ac:dyDescent="0.35">
      <c r="A3164" s="70">
        <f t="shared" si="57"/>
        <v>3147</v>
      </c>
      <c r="B3164" s="145">
        <v>4815620.6810465306</v>
      </c>
    </row>
    <row r="3165" spans="1:2" x14ac:dyDescent="0.35">
      <c r="A3165" s="70">
        <f t="shared" si="57"/>
        <v>3148</v>
      </c>
      <c r="B3165" s="145">
        <v>4815620.6810465306</v>
      </c>
    </row>
    <row r="3166" spans="1:2" x14ac:dyDescent="0.35">
      <c r="A3166" s="70">
        <f t="shared" si="57"/>
        <v>3149</v>
      </c>
      <c r="B3166" s="145">
        <v>4815620.6810465306</v>
      </c>
    </row>
    <row r="3167" spans="1:2" x14ac:dyDescent="0.35">
      <c r="A3167" s="70">
        <f t="shared" si="57"/>
        <v>3150</v>
      </c>
      <c r="B3167" s="145">
        <v>4815620.6810465306</v>
      </c>
    </row>
    <row r="3168" spans="1:2" x14ac:dyDescent="0.35">
      <c r="A3168" s="70">
        <f t="shared" si="57"/>
        <v>3151</v>
      </c>
      <c r="B3168" s="145">
        <v>4815620.6810465306</v>
      </c>
    </row>
    <row r="3169" spans="1:2" x14ac:dyDescent="0.35">
      <c r="A3169" s="70">
        <f t="shared" si="57"/>
        <v>3152</v>
      </c>
      <c r="B3169" s="145">
        <v>4815620.6810465306</v>
      </c>
    </row>
    <row r="3170" spans="1:2" x14ac:dyDescent="0.35">
      <c r="A3170" s="70">
        <f t="shared" si="57"/>
        <v>3153</v>
      </c>
      <c r="B3170" s="145">
        <v>4815620.6810465306</v>
      </c>
    </row>
    <row r="3171" spans="1:2" x14ac:dyDescent="0.35">
      <c r="A3171" s="70">
        <f t="shared" si="57"/>
        <v>3154</v>
      </c>
      <c r="B3171" s="145">
        <v>4815620.6810465306</v>
      </c>
    </row>
    <row r="3172" spans="1:2" x14ac:dyDescent="0.35">
      <c r="A3172" s="70">
        <f t="shared" si="57"/>
        <v>3155</v>
      </c>
      <c r="B3172" s="145">
        <v>4815620.6810465306</v>
      </c>
    </row>
    <row r="3173" spans="1:2" x14ac:dyDescent="0.35">
      <c r="A3173" s="70">
        <f t="shared" si="57"/>
        <v>3156</v>
      </c>
      <c r="B3173" s="145">
        <v>4815620.6810465306</v>
      </c>
    </row>
    <row r="3174" spans="1:2" x14ac:dyDescent="0.35">
      <c r="A3174" s="70">
        <f t="shared" si="57"/>
        <v>3157</v>
      </c>
      <c r="B3174" s="145">
        <v>4815620.6810465306</v>
      </c>
    </row>
    <row r="3175" spans="1:2" x14ac:dyDescent="0.35">
      <c r="A3175" s="70">
        <f t="shared" si="57"/>
        <v>3158</v>
      </c>
      <c r="B3175" s="145">
        <v>4815620.6810465306</v>
      </c>
    </row>
    <row r="3176" spans="1:2" x14ac:dyDescent="0.35">
      <c r="A3176" s="70">
        <f t="shared" si="57"/>
        <v>3159</v>
      </c>
      <c r="B3176" s="145">
        <v>4815620.6810465306</v>
      </c>
    </row>
    <row r="3177" spans="1:2" x14ac:dyDescent="0.35">
      <c r="A3177" s="70">
        <f t="shared" si="57"/>
        <v>3160</v>
      </c>
      <c r="B3177" s="145">
        <v>4815620.6810465306</v>
      </c>
    </row>
    <row r="3178" spans="1:2" x14ac:dyDescent="0.35">
      <c r="A3178" s="70">
        <f t="shared" si="57"/>
        <v>3161</v>
      </c>
      <c r="B3178" s="145">
        <v>4815620.6810465306</v>
      </c>
    </row>
    <row r="3179" spans="1:2" x14ac:dyDescent="0.35">
      <c r="A3179" s="70">
        <f t="shared" si="57"/>
        <v>3162</v>
      </c>
      <c r="B3179" s="145">
        <v>4815620.6810465306</v>
      </c>
    </row>
    <row r="3180" spans="1:2" x14ac:dyDescent="0.35">
      <c r="A3180" s="70">
        <f t="shared" si="57"/>
        <v>3163</v>
      </c>
      <c r="B3180" s="145">
        <v>4815620.6810465306</v>
      </c>
    </row>
    <row r="3181" spans="1:2" x14ac:dyDescent="0.35">
      <c r="A3181" s="70">
        <f t="shared" si="57"/>
        <v>3164</v>
      </c>
      <c r="B3181" s="145">
        <v>4815620.6810465306</v>
      </c>
    </row>
    <row r="3182" spans="1:2" x14ac:dyDescent="0.35">
      <c r="A3182" s="70">
        <f t="shared" si="57"/>
        <v>3165</v>
      </c>
      <c r="B3182" s="145">
        <v>4815620.6810465306</v>
      </c>
    </row>
    <row r="3183" spans="1:2" x14ac:dyDescent="0.35">
      <c r="A3183" s="70">
        <f t="shared" si="57"/>
        <v>3166</v>
      </c>
      <c r="B3183" s="145">
        <v>4815620.6810465306</v>
      </c>
    </row>
    <row r="3184" spans="1:2" x14ac:dyDescent="0.35">
      <c r="A3184" s="70">
        <f t="shared" si="57"/>
        <v>3167</v>
      </c>
      <c r="B3184" s="145">
        <v>4815620.6810465306</v>
      </c>
    </row>
    <row r="3185" spans="1:2" x14ac:dyDescent="0.35">
      <c r="A3185" s="70">
        <f t="shared" si="57"/>
        <v>3168</v>
      </c>
      <c r="B3185" s="145">
        <v>4815620.6810465306</v>
      </c>
    </row>
    <row r="3186" spans="1:2" x14ac:dyDescent="0.35">
      <c r="A3186" s="70">
        <f t="shared" si="57"/>
        <v>3169</v>
      </c>
      <c r="B3186" s="145">
        <v>4815620.6810465306</v>
      </c>
    </row>
    <row r="3187" spans="1:2" x14ac:dyDescent="0.35">
      <c r="A3187" s="70">
        <f t="shared" si="57"/>
        <v>3170</v>
      </c>
      <c r="B3187" s="145">
        <v>4815620.6810465306</v>
      </c>
    </row>
    <row r="3188" spans="1:2" x14ac:dyDescent="0.35">
      <c r="A3188" s="70">
        <f t="shared" si="57"/>
        <v>3171</v>
      </c>
      <c r="B3188" s="145">
        <v>4815620.6810465306</v>
      </c>
    </row>
    <row r="3189" spans="1:2" x14ac:dyDescent="0.35">
      <c r="A3189" s="70">
        <f t="shared" si="57"/>
        <v>3172</v>
      </c>
      <c r="B3189" s="145">
        <v>4815620.6810465306</v>
      </c>
    </row>
    <row r="3190" spans="1:2" x14ac:dyDescent="0.35">
      <c r="A3190" s="70">
        <f t="shared" si="57"/>
        <v>3173</v>
      </c>
      <c r="B3190" s="145">
        <v>4815620.6810465306</v>
      </c>
    </row>
    <row r="3191" spans="1:2" x14ac:dyDescent="0.35">
      <c r="A3191" s="70">
        <f t="shared" si="57"/>
        <v>3174</v>
      </c>
      <c r="B3191" s="145">
        <v>4815620.6810465306</v>
      </c>
    </row>
    <row r="3192" spans="1:2" x14ac:dyDescent="0.35">
      <c r="A3192" s="70">
        <f t="shared" si="57"/>
        <v>3175</v>
      </c>
      <c r="B3192" s="145">
        <v>4815620.6810465306</v>
      </c>
    </row>
    <row r="3193" spans="1:2" x14ac:dyDescent="0.35">
      <c r="A3193" s="70">
        <f t="shared" si="57"/>
        <v>3176</v>
      </c>
      <c r="B3193" s="145">
        <v>4815620.6810465306</v>
      </c>
    </row>
    <row r="3194" spans="1:2" x14ac:dyDescent="0.35">
      <c r="A3194" s="70">
        <f t="shared" si="57"/>
        <v>3177</v>
      </c>
      <c r="B3194" s="145">
        <v>4815620.6810465306</v>
      </c>
    </row>
    <row r="3195" spans="1:2" x14ac:dyDescent="0.35">
      <c r="A3195" s="70">
        <f t="shared" si="57"/>
        <v>3178</v>
      </c>
      <c r="B3195" s="145">
        <v>4815620.6810465306</v>
      </c>
    </row>
    <row r="3196" spans="1:2" x14ac:dyDescent="0.35">
      <c r="A3196" s="70">
        <f t="shared" si="57"/>
        <v>3179</v>
      </c>
      <c r="B3196" s="145">
        <v>4815620.6810465306</v>
      </c>
    </row>
    <row r="3197" spans="1:2" x14ac:dyDescent="0.35">
      <c r="A3197" s="70">
        <f t="shared" si="57"/>
        <v>3180</v>
      </c>
      <c r="B3197" s="145">
        <v>4815620.6810465306</v>
      </c>
    </row>
    <row r="3198" spans="1:2" x14ac:dyDescent="0.35">
      <c r="A3198" s="70">
        <f t="shared" si="57"/>
        <v>3181</v>
      </c>
      <c r="B3198" s="145">
        <v>4815620.6810465306</v>
      </c>
    </row>
    <row r="3199" spans="1:2" x14ac:dyDescent="0.35">
      <c r="A3199" s="70">
        <f t="shared" si="57"/>
        <v>3182</v>
      </c>
      <c r="B3199" s="145">
        <v>4815620.6810465306</v>
      </c>
    </row>
    <row r="3200" spans="1:2" x14ac:dyDescent="0.35">
      <c r="A3200" s="70">
        <f t="shared" si="57"/>
        <v>3183</v>
      </c>
      <c r="B3200" s="145">
        <v>4815620.6810465306</v>
      </c>
    </row>
    <row r="3201" spans="1:2" x14ac:dyDescent="0.35">
      <c r="A3201" s="70">
        <f t="shared" si="57"/>
        <v>3184</v>
      </c>
      <c r="B3201" s="145">
        <v>4815620.6810465306</v>
      </c>
    </row>
    <row r="3202" spans="1:2" x14ac:dyDescent="0.35">
      <c r="A3202" s="70">
        <f t="shared" si="57"/>
        <v>3185</v>
      </c>
      <c r="B3202" s="145">
        <v>4815620.6810465306</v>
      </c>
    </row>
    <row r="3203" spans="1:2" x14ac:dyDescent="0.35">
      <c r="A3203" s="70">
        <f t="shared" si="57"/>
        <v>3186</v>
      </c>
      <c r="B3203" s="145">
        <v>4815620.6810465306</v>
      </c>
    </row>
    <row r="3204" spans="1:2" x14ac:dyDescent="0.35">
      <c r="A3204" s="70">
        <f t="shared" si="57"/>
        <v>3187</v>
      </c>
      <c r="B3204" s="145">
        <v>4815620.6810465306</v>
      </c>
    </row>
    <row r="3205" spans="1:2" x14ac:dyDescent="0.35">
      <c r="A3205" s="70">
        <f t="shared" si="57"/>
        <v>3188</v>
      </c>
      <c r="B3205" s="145">
        <v>4815620.6810465306</v>
      </c>
    </row>
    <row r="3206" spans="1:2" x14ac:dyDescent="0.35">
      <c r="A3206" s="70">
        <f t="shared" si="57"/>
        <v>3189</v>
      </c>
      <c r="B3206" s="145">
        <v>4815620.6810465306</v>
      </c>
    </row>
    <row r="3207" spans="1:2" x14ac:dyDescent="0.35">
      <c r="A3207" s="70">
        <f t="shared" si="57"/>
        <v>3190</v>
      </c>
      <c r="B3207" s="145">
        <v>4815620.6810465306</v>
      </c>
    </row>
    <row r="3208" spans="1:2" x14ac:dyDescent="0.35">
      <c r="A3208" s="70">
        <f t="shared" si="57"/>
        <v>3191</v>
      </c>
      <c r="B3208" s="145">
        <v>4815620.6810465306</v>
      </c>
    </row>
    <row r="3209" spans="1:2" x14ac:dyDescent="0.35">
      <c r="A3209" s="70">
        <f t="shared" si="57"/>
        <v>3192</v>
      </c>
      <c r="B3209" s="145">
        <v>4815620.6810465306</v>
      </c>
    </row>
    <row r="3210" spans="1:2" x14ac:dyDescent="0.35">
      <c r="A3210" s="70">
        <f t="shared" si="57"/>
        <v>3193</v>
      </c>
      <c r="B3210" s="145">
        <v>4815620.6810465306</v>
      </c>
    </row>
    <row r="3211" spans="1:2" x14ac:dyDescent="0.35">
      <c r="A3211" s="70">
        <f t="shared" si="57"/>
        <v>3194</v>
      </c>
      <c r="B3211" s="145">
        <v>4815620.6810465306</v>
      </c>
    </row>
    <row r="3212" spans="1:2" x14ac:dyDescent="0.35">
      <c r="A3212" s="70">
        <f t="shared" si="57"/>
        <v>3195</v>
      </c>
      <c r="B3212" s="145">
        <v>4815620.6810465306</v>
      </c>
    </row>
    <row r="3213" spans="1:2" x14ac:dyDescent="0.35">
      <c r="A3213" s="70">
        <f t="shared" si="57"/>
        <v>3196</v>
      </c>
      <c r="B3213" s="145">
        <v>4815620.6810465306</v>
      </c>
    </row>
    <row r="3214" spans="1:2" x14ac:dyDescent="0.35">
      <c r="A3214" s="70">
        <f t="shared" si="57"/>
        <v>3197</v>
      </c>
      <c r="B3214" s="145">
        <v>4815620.6810465306</v>
      </c>
    </row>
    <row r="3215" spans="1:2" x14ac:dyDescent="0.35">
      <c r="A3215" s="70">
        <f t="shared" si="57"/>
        <v>3198</v>
      </c>
      <c r="B3215" s="145">
        <v>4815620.6810465306</v>
      </c>
    </row>
    <row r="3216" spans="1:2" x14ac:dyDescent="0.35">
      <c r="A3216" s="70">
        <f t="shared" si="57"/>
        <v>3199</v>
      </c>
      <c r="B3216" s="145">
        <v>4815620.6810465306</v>
      </c>
    </row>
    <row r="3217" spans="1:2" x14ac:dyDescent="0.35">
      <c r="A3217" s="70">
        <f t="shared" si="57"/>
        <v>3200</v>
      </c>
      <c r="B3217" s="145">
        <v>4815620.6810465306</v>
      </c>
    </row>
    <row r="3218" spans="1:2" x14ac:dyDescent="0.35">
      <c r="A3218" s="70">
        <f t="shared" si="57"/>
        <v>3201</v>
      </c>
      <c r="B3218" s="145">
        <v>4815620.6810465306</v>
      </c>
    </row>
    <row r="3219" spans="1:2" x14ac:dyDescent="0.35">
      <c r="A3219" s="70">
        <f t="shared" si="57"/>
        <v>3202</v>
      </c>
      <c r="B3219" s="145">
        <v>4815620.6810465306</v>
      </c>
    </row>
    <row r="3220" spans="1:2" x14ac:dyDescent="0.35">
      <c r="A3220" s="70">
        <f t="shared" ref="A3220:A3283" si="58">A3219+1</f>
        <v>3203</v>
      </c>
      <c r="B3220" s="145">
        <v>4815620.6810465306</v>
      </c>
    </row>
    <row r="3221" spans="1:2" x14ac:dyDescent="0.35">
      <c r="A3221" s="70">
        <f t="shared" si="58"/>
        <v>3204</v>
      </c>
      <c r="B3221" s="145">
        <v>4815620.6810465306</v>
      </c>
    </row>
    <row r="3222" spans="1:2" x14ac:dyDescent="0.35">
      <c r="A3222" s="70">
        <f t="shared" si="58"/>
        <v>3205</v>
      </c>
      <c r="B3222" s="145">
        <v>4815620.6810465306</v>
      </c>
    </row>
    <row r="3223" spans="1:2" x14ac:dyDescent="0.35">
      <c r="A3223" s="70">
        <f t="shared" si="58"/>
        <v>3206</v>
      </c>
      <c r="B3223" s="145">
        <v>4815620.6810465306</v>
      </c>
    </row>
    <row r="3224" spans="1:2" x14ac:dyDescent="0.35">
      <c r="A3224" s="70">
        <f t="shared" si="58"/>
        <v>3207</v>
      </c>
      <c r="B3224" s="145">
        <v>4815620.6810465306</v>
      </c>
    </row>
    <row r="3225" spans="1:2" x14ac:dyDescent="0.35">
      <c r="A3225" s="70">
        <f t="shared" si="58"/>
        <v>3208</v>
      </c>
      <c r="B3225" s="145">
        <v>4815620.6810465306</v>
      </c>
    </row>
    <row r="3226" spans="1:2" x14ac:dyDescent="0.35">
      <c r="A3226" s="70">
        <f t="shared" si="58"/>
        <v>3209</v>
      </c>
      <c r="B3226" s="145">
        <v>4815620.6810465306</v>
      </c>
    </row>
    <row r="3227" spans="1:2" x14ac:dyDescent="0.35">
      <c r="A3227" s="70">
        <f t="shared" si="58"/>
        <v>3210</v>
      </c>
      <c r="B3227" s="145">
        <v>4815620.6810465306</v>
      </c>
    </row>
    <row r="3228" spans="1:2" x14ac:dyDescent="0.35">
      <c r="A3228" s="70">
        <f t="shared" si="58"/>
        <v>3211</v>
      </c>
      <c r="B3228" s="145">
        <v>4815620.6810465306</v>
      </c>
    </row>
    <row r="3229" spans="1:2" x14ac:dyDescent="0.35">
      <c r="A3229" s="70">
        <f t="shared" si="58"/>
        <v>3212</v>
      </c>
      <c r="B3229" s="145">
        <v>4815620.6810465306</v>
      </c>
    </row>
    <row r="3230" spans="1:2" x14ac:dyDescent="0.35">
      <c r="A3230" s="70">
        <f t="shared" si="58"/>
        <v>3213</v>
      </c>
      <c r="B3230" s="145">
        <v>4815620.6810465306</v>
      </c>
    </row>
    <row r="3231" spans="1:2" x14ac:dyDescent="0.35">
      <c r="A3231" s="70">
        <f t="shared" si="58"/>
        <v>3214</v>
      </c>
      <c r="B3231" s="145">
        <v>4815620.6810465306</v>
      </c>
    </row>
    <row r="3232" spans="1:2" x14ac:dyDescent="0.35">
      <c r="A3232" s="70">
        <f t="shared" si="58"/>
        <v>3215</v>
      </c>
      <c r="B3232" s="145">
        <v>4815620.6810465306</v>
      </c>
    </row>
    <row r="3233" spans="1:2" x14ac:dyDescent="0.35">
      <c r="A3233" s="70">
        <f t="shared" si="58"/>
        <v>3216</v>
      </c>
      <c r="B3233" s="145">
        <v>4815620.6810465306</v>
      </c>
    </row>
    <row r="3234" spans="1:2" x14ac:dyDescent="0.35">
      <c r="A3234" s="70">
        <f t="shared" si="58"/>
        <v>3217</v>
      </c>
      <c r="B3234" s="145">
        <v>4815620.6810465306</v>
      </c>
    </row>
    <row r="3235" spans="1:2" x14ac:dyDescent="0.35">
      <c r="A3235" s="70">
        <f t="shared" si="58"/>
        <v>3218</v>
      </c>
      <c r="B3235" s="145">
        <v>4815620.6810465306</v>
      </c>
    </row>
    <row r="3236" spans="1:2" x14ac:dyDescent="0.35">
      <c r="A3236" s="70">
        <f t="shared" si="58"/>
        <v>3219</v>
      </c>
      <c r="B3236" s="145">
        <v>4815620.6810465306</v>
      </c>
    </row>
    <row r="3237" spans="1:2" x14ac:dyDescent="0.35">
      <c r="A3237" s="70">
        <f t="shared" si="58"/>
        <v>3220</v>
      </c>
      <c r="B3237" s="145">
        <v>4815620.6810465306</v>
      </c>
    </row>
    <row r="3238" spans="1:2" x14ac:dyDescent="0.35">
      <c r="A3238" s="70">
        <f t="shared" si="58"/>
        <v>3221</v>
      </c>
      <c r="B3238" s="145">
        <v>4815620.6810465306</v>
      </c>
    </row>
    <row r="3239" spans="1:2" x14ac:dyDescent="0.35">
      <c r="A3239" s="70">
        <f t="shared" si="58"/>
        <v>3222</v>
      </c>
      <c r="B3239" s="145">
        <v>4815620.6810465306</v>
      </c>
    </row>
    <row r="3240" spans="1:2" x14ac:dyDescent="0.35">
      <c r="A3240" s="70">
        <f t="shared" si="58"/>
        <v>3223</v>
      </c>
      <c r="B3240" s="145">
        <v>4815620.6810465306</v>
      </c>
    </row>
    <row r="3241" spans="1:2" x14ac:dyDescent="0.35">
      <c r="A3241" s="70">
        <f t="shared" si="58"/>
        <v>3224</v>
      </c>
      <c r="B3241" s="145">
        <v>4815620.6810465306</v>
      </c>
    </row>
    <row r="3242" spans="1:2" x14ac:dyDescent="0.35">
      <c r="A3242" s="70">
        <f t="shared" si="58"/>
        <v>3225</v>
      </c>
      <c r="B3242" s="145">
        <v>4815620.6810465306</v>
      </c>
    </row>
    <row r="3243" spans="1:2" x14ac:dyDescent="0.35">
      <c r="A3243" s="70">
        <f t="shared" si="58"/>
        <v>3226</v>
      </c>
      <c r="B3243" s="145">
        <v>4815620.6810465306</v>
      </c>
    </row>
    <row r="3244" spans="1:2" x14ac:dyDescent="0.35">
      <c r="A3244" s="70">
        <f t="shared" si="58"/>
        <v>3227</v>
      </c>
      <c r="B3244" s="145">
        <v>4815620.6810465306</v>
      </c>
    </row>
    <row r="3245" spans="1:2" x14ac:dyDescent="0.35">
      <c r="A3245" s="70">
        <f t="shared" si="58"/>
        <v>3228</v>
      </c>
      <c r="B3245" s="145">
        <v>4815620.6810465306</v>
      </c>
    </row>
    <row r="3246" spans="1:2" x14ac:dyDescent="0.35">
      <c r="A3246" s="70">
        <f t="shared" si="58"/>
        <v>3229</v>
      </c>
      <c r="B3246" s="145">
        <v>4815620.6810465306</v>
      </c>
    </row>
    <row r="3247" spans="1:2" x14ac:dyDescent="0.35">
      <c r="A3247" s="70">
        <f t="shared" si="58"/>
        <v>3230</v>
      </c>
      <c r="B3247" s="145">
        <v>4815620.6810465306</v>
      </c>
    </row>
    <row r="3248" spans="1:2" x14ac:dyDescent="0.35">
      <c r="A3248" s="70">
        <f t="shared" si="58"/>
        <v>3231</v>
      </c>
      <c r="B3248" s="145">
        <v>4815620.6810465306</v>
      </c>
    </row>
    <row r="3249" spans="1:2" x14ac:dyDescent="0.35">
      <c r="A3249" s="70">
        <f t="shared" si="58"/>
        <v>3232</v>
      </c>
      <c r="B3249" s="145">
        <v>4815620.6810465306</v>
      </c>
    </row>
    <row r="3250" spans="1:2" x14ac:dyDescent="0.35">
      <c r="A3250" s="70">
        <f t="shared" si="58"/>
        <v>3233</v>
      </c>
      <c r="B3250" s="145">
        <v>4815620.6810465306</v>
      </c>
    </row>
    <row r="3251" spans="1:2" x14ac:dyDescent="0.35">
      <c r="A3251" s="70">
        <f t="shared" si="58"/>
        <v>3234</v>
      </c>
      <c r="B3251" s="145">
        <v>4815620.6810465306</v>
      </c>
    </row>
    <row r="3252" spans="1:2" x14ac:dyDescent="0.35">
      <c r="A3252" s="70">
        <f t="shared" si="58"/>
        <v>3235</v>
      </c>
      <c r="B3252" s="145">
        <v>4815620.6810465306</v>
      </c>
    </row>
    <row r="3253" spans="1:2" x14ac:dyDescent="0.35">
      <c r="A3253" s="70">
        <f t="shared" si="58"/>
        <v>3236</v>
      </c>
      <c r="B3253" s="145">
        <v>4815620.6810465306</v>
      </c>
    </row>
    <row r="3254" spans="1:2" x14ac:dyDescent="0.35">
      <c r="A3254" s="70">
        <f t="shared" si="58"/>
        <v>3237</v>
      </c>
      <c r="B3254" s="145">
        <v>4815620.6810465306</v>
      </c>
    </row>
    <row r="3255" spans="1:2" x14ac:dyDescent="0.35">
      <c r="A3255" s="70">
        <f t="shared" si="58"/>
        <v>3238</v>
      </c>
      <c r="B3255" s="145">
        <v>4815620.6810465306</v>
      </c>
    </row>
    <row r="3256" spans="1:2" x14ac:dyDescent="0.35">
      <c r="A3256" s="70">
        <f t="shared" si="58"/>
        <v>3239</v>
      </c>
      <c r="B3256" s="145">
        <v>4815620.6810465306</v>
      </c>
    </row>
    <row r="3257" spans="1:2" x14ac:dyDescent="0.35">
      <c r="A3257" s="70">
        <f t="shared" si="58"/>
        <v>3240</v>
      </c>
      <c r="B3257" s="145">
        <v>4815620.6810465306</v>
      </c>
    </row>
    <row r="3258" spans="1:2" x14ac:dyDescent="0.35">
      <c r="A3258" s="70">
        <f t="shared" si="58"/>
        <v>3241</v>
      </c>
      <c r="B3258" s="145">
        <v>4815620.6810465306</v>
      </c>
    </row>
    <row r="3259" spans="1:2" x14ac:dyDescent="0.35">
      <c r="A3259" s="70">
        <f t="shared" si="58"/>
        <v>3242</v>
      </c>
      <c r="B3259" s="145">
        <v>4815620.6810465306</v>
      </c>
    </row>
    <row r="3260" spans="1:2" x14ac:dyDescent="0.35">
      <c r="A3260" s="70">
        <f t="shared" si="58"/>
        <v>3243</v>
      </c>
      <c r="B3260" s="145">
        <v>4815620.6810465306</v>
      </c>
    </row>
    <row r="3261" spans="1:2" x14ac:dyDescent="0.35">
      <c r="A3261" s="70">
        <f t="shared" si="58"/>
        <v>3244</v>
      </c>
      <c r="B3261" s="145">
        <v>4815620.6810465306</v>
      </c>
    </row>
    <row r="3262" spans="1:2" x14ac:dyDescent="0.35">
      <c r="A3262" s="70">
        <f t="shared" si="58"/>
        <v>3245</v>
      </c>
      <c r="B3262" s="145">
        <v>4815620.6810465306</v>
      </c>
    </row>
    <row r="3263" spans="1:2" x14ac:dyDescent="0.35">
      <c r="A3263" s="70">
        <f t="shared" si="58"/>
        <v>3246</v>
      </c>
      <c r="B3263" s="145">
        <v>4815620.6810465306</v>
      </c>
    </row>
    <row r="3264" spans="1:2" x14ac:dyDescent="0.35">
      <c r="A3264" s="70">
        <f t="shared" si="58"/>
        <v>3247</v>
      </c>
      <c r="B3264" s="145">
        <v>4815620.6810465306</v>
      </c>
    </row>
    <row r="3265" spans="1:2" x14ac:dyDescent="0.35">
      <c r="A3265" s="70">
        <f t="shared" si="58"/>
        <v>3248</v>
      </c>
      <c r="B3265" s="145">
        <v>4815620.6810465306</v>
      </c>
    </row>
    <row r="3266" spans="1:2" x14ac:dyDescent="0.35">
      <c r="A3266" s="70">
        <f t="shared" si="58"/>
        <v>3249</v>
      </c>
      <c r="B3266" s="145">
        <v>4815620.6810465306</v>
      </c>
    </row>
    <row r="3267" spans="1:2" x14ac:dyDescent="0.35">
      <c r="A3267" s="70">
        <f t="shared" si="58"/>
        <v>3250</v>
      </c>
      <c r="B3267" s="145">
        <v>4815620.6810465306</v>
      </c>
    </row>
    <row r="3268" spans="1:2" x14ac:dyDescent="0.35">
      <c r="A3268" s="70">
        <f t="shared" si="58"/>
        <v>3251</v>
      </c>
      <c r="B3268" s="145">
        <v>4815620.6810465306</v>
      </c>
    </row>
    <row r="3269" spans="1:2" x14ac:dyDescent="0.35">
      <c r="A3269" s="70">
        <f t="shared" si="58"/>
        <v>3252</v>
      </c>
      <c r="B3269" s="145">
        <v>4815620.6810465306</v>
      </c>
    </row>
    <row r="3270" spans="1:2" x14ac:dyDescent="0.35">
      <c r="A3270" s="70">
        <f t="shared" si="58"/>
        <v>3253</v>
      </c>
      <c r="B3270" s="145">
        <v>4815620.6810465306</v>
      </c>
    </row>
    <row r="3271" spans="1:2" x14ac:dyDescent="0.35">
      <c r="A3271" s="70">
        <f t="shared" si="58"/>
        <v>3254</v>
      </c>
      <c r="B3271" s="145">
        <v>4815620.6810465306</v>
      </c>
    </row>
    <row r="3272" spans="1:2" x14ac:dyDescent="0.35">
      <c r="A3272" s="70">
        <f t="shared" si="58"/>
        <v>3255</v>
      </c>
      <c r="B3272" s="145">
        <v>4815620.6810465306</v>
      </c>
    </row>
    <row r="3273" spans="1:2" x14ac:dyDescent="0.35">
      <c r="A3273" s="70">
        <f t="shared" si="58"/>
        <v>3256</v>
      </c>
      <c r="B3273" s="145">
        <v>4815620.6810465306</v>
      </c>
    </row>
    <row r="3274" spans="1:2" x14ac:dyDescent="0.35">
      <c r="A3274" s="70">
        <f t="shared" si="58"/>
        <v>3257</v>
      </c>
      <c r="B3274" s="145">
        <v>4815620.6810465306</v>
      </c>
    </row>
    <row r="3275" spans="1:2" x14ac:dyDescent="0.35">
      <c r="A3275" s="70">
        <f t="shared" si="58"/>
        <v>3258</v>
      </c>
      <c r="B3275" s="145">
        <v>4815620.6810465306</v>
      </c>
    </row>
    <row r="3276" spans="1:2" x14ac:dyDescent="0.35">
      <c r="A3276" s="70">
        <f t="shared" si="58"/>
        <v>3259</v>
      </c>
      <c r="B3276" s="145">
        <v>4815620.6810465306</v>
      </c>
    </row>
    <row r="3277" spans="1:2" x14ac:dyDescent="0.35">
      <c r="A3277" s="70">
        <f t="shared" si="58"/>
        <v>3260</v>
      </c>
      <c r="B3277" s="145">
        <v>4815620.6810465306</v>
      </c>
    </row>
    <row r="3278" spans="1:2" x14ac:dyDescent="0.35">
      <c r="A3278" s="70">
        <f t="shared" si="58"/>
        <v>3261</v>
      </c>
      <c r="B3278" s="145">
        <v>4815620.6810465306</v>
      </c>
    </row>
    <row r="3279" spans="1:2" x14ac:dyDescent="0.35">
      <c r="A3279" s="70">
        <f t="shared" si="58"/>
        <v>3262</v>
      </c>
      <c r="B3279" s="145">
        <v>4815620.6810465306</v>
      </c>
    </row>
    <row r="3280" spans="1:2" x14ac:dyDescent="0.35">
      <c r="A3280" s="70">
        <f t="shared" si="58"/>
        <v>3263</v>
      </c>
      <c r="B3280" s="145">
        <v>4815620.6810465306</v>
      </c>
    </row>
    <row r="3281" spans="1:2" x14ac:dyDescent="0.35">
      <c r="A3281" s="70">
        <f t="shared" si="58"/>
        <v>3264</v>
      </c>
      <c r="B3281" s="145">
        <v>4815620.6810465306</v>
      </c>
    </row>
    <row r="3282" spans="1:2" x14ac:dyDescent="0.35">
      <c r="A3282" s="70">
        <f t="shared" si="58"/>
        <v>3265</v>
      </c>
      <c r="B3282" s="145">
        <v>4815620.6810465306</v>
      </c>
    </row>
    <row r="3283" spans="1:2" x14ac:dyDescent="0.35">
      <c r="A3283" s="70">
        <f t="shared" si="58"/>
        <v>3266</v>
      </c>
      <c r="B3283" s="145">
        <v>4815620.6810465306</v>
      </c>
    </row>
    <row r="3284" spans="1:2" x14ac:dyDescent="0.35">
      <c r="A3284" s="70">
        <f t="shared" ref="A3284:A3347" si="59">A3283+1</f>
        <v>3267</v>
      </c>
      <c r="B3284" s="145">
        <v>4815620.6810465306</v>
      </c>
    </row>
    <row r="3285" spans="1:2" x14ac:dyDescent="0.35">
      <c r="A3285" s="70">
        <f t="shared" si="59"/>
        <v>3268</v>
      </c>
      <c r="B3285" s="145">
        <v>4815620.6810465306</v>
      </c>
    </row>
    <row r="3286" spans="1:2" x14ac:dyDescent="0.35">
      <c r="A3286" s="70">
        <f t="shared" si="59"/>
        <v>3269</v>
      </c>
      <c r="B3286" s="145">
        <v>4815620.6810465306</v>
      </c>
    </row>
    <row r="3287" spans="1:2" x14ac:dyDescent="0.35">
      <c r="A3287" s="70">
        <f t="shared" si="59"/>
        <v>3270</v>
      </c>
      <c r="B3287" s="145">
        <v>4815620.6810465306</v>
      </c>
    </row>
    <row r="3288" spans="1:2" x14ac:dyDescent="0.35">
      <c r="A3288" s="70">
        <f t="shared" si="59"/>
        <v>3271</v>
      </c>
      <c r="B3288" s="145">
        <v>4815620.6810465306</v>
      </c>
    </row>
    <row r="3289" spans="1:2" x14ac:dyDescent="0.35">
      <c r="A3289" s="70">
        <f t="shared" si="59"/>
        <v>3272</v>
      </c>
      <c r="B3289" s="145">
        <v>4815620.6810465306</v>
      </c>
    </row>
    <row r="3290" spans="1:2" x14ac:dyDescent="0.35">
      <c r="A3290" s="70">
        <f t="shared" si="59"/>
        <v>3273</v>
      </c>
      <c r="B3290" s="145">
        <v>4815620.6810465306</v>
      </c>
    </row>
    <row r="3291" spans="1:2" x14ac:dyDescent="0.35">
      <c r="A3291" s="70">
        <f t="shared" si="59"/>
        <v>3274</v>
      </c>
      <c r="B3291" s="145">
        <v>4815620.6810465306</v>
      </c>
    </row>
    <row r="3292" spans="1:2" x14ac:dyDescent="0.35">
      <c r="A3292" s="70">
        <f t="shared" si="59"/>
        <v>3275</v>
      </c>
      <c r="B3292" s="145">
        <v>4815620.6810465306</v>
      </c>
    </row>
    <row r="3293" spans="1:2" x14ac:dyDescent="0.35">
      <c r="A3293" s="70">
        <f t="shared" si="59"/>
        <v>3276</v>
      </c>
      <c r="B3293" s="145">
        <v>4815620.6810465306</v>
      </c>
    </row>
    <row r="3294" spans="1:2" x14ac:dyDescent="0.35">
      <c r="A3294" s="70">
        <f t="shared" si="59"/>
        <v>3277</v>
      </c>
      <c r="B3294" s="145">
        <v>4815620.6810465306</v>
      </c>
    </row>
    <row r="3295" spans="1:2" x14ac:dyDescent="0.35">
      <c r="A3295" s="70">
        <f t="shared" si="59"/>
        <v>3278</v>
      </c>
      <c r="B3295" s="145">
        <v>4815620.6810465306</v>
      </c>
    </row>
    <row r="3296" spans="1:2" x14ac:dyDescent="0.35">
      <c r="A3296" s="70">
        <f t="shared" si="59"/>
        <v>3279</v>
      </c>
      <c r="B3296" s="145">
        <v>4815620.6810465306</v>
      </c>
    </row>
    <row r="3297" spans="1:2" x14ac:dyDescent="0.35">
      <c r="A3297" s="70">
        <f t="shared" si="59"/>
        <v>3280</v>
      </c>
      <c r="B3297" s="145">
        <v>4815620.6810465306</v>
      </c>
    </row>
    <row r="3298" spans="1:2" x14ac:dyDescent="0.35">
      <c r="A3298" s="70">
        <f t="shared" si="59"/>
        <v>3281</v>
      </c>
      <c r="B3298" s="145">
        <v>4815620.6810465306</v>
      </c>
    </row>
    <row r="3299" spans="1:2" x14ac:dyDescent="0.35">
      <c r="A3299" s="70">
        <f t="shared" si="59"/>
        <v>3282</v>
      </c>
      <c r="B3299" s="145">
        <v>4815620.6810465306</v>
      </c>
    </row>
    <row r="3300" spans="1:2" x14ac:dyDescent="0.35">
      <c r="A3300" s="70">
        <f t="shared" si="59"/>
        <v>3283</v>
      </c>
      <c r="B3300" s="145">
        <v>4815620.6810465306</v>
      </c>
    </row>
    <row r="3301" spans="1:2" x14ac:dyDescent="0.35">
      <c r="A3301" s="70">
        <f t="shared" si="59"/>
        <v>3284</v>
      </c>
      <c r="B3301" s="145">
        <v>4815620.6810465306</v>
      </c>
    </row>
    <row r="3302" spans="1:2" x14ac:dyDescent="0.35">
      <c r="A3302" s="70">
        <f t="shared" si="59"/>
        <v>3285</v>
      </c>
      <c r="B3302" s="145">
        <v>4815620.6810465306</v>
      </c>
    </row>
    <row r="3303" spans="1:2" x14ac:dyDescent="0.35">
      <c r="A3303" s="70">
        <f t="shared" si="59"/>
        <v>3286</v>
      </c>
      <c r="B3303" s="145">
        <v>4815620.6810465306</v>
      </c>
    </row>
    <row r="3304" spans="1:2" x14ac:dyDescent="0.35">
      <c r="A3304" s="70">
        <f t="shared" si="59"/>
        <v>3287</v>
      </c>
      <c r="B3304" s="145">
        <v>4815620.6810465306</v>
      </c>
    </row>
    <row r="3305" spans="1:2" x14ac:dyDescent="0.35">
      <c r="A3305" s="70">
        <f t="shared" si="59"/>
        <v>3288</v>
      </c>
      <c r="B3305" s="145">
        <v>4815620.6810465306</v>
      </c>
    </row>
    <row r="3306" spans="1:2" x14ac:dyDescent="0.35">
      <c r="A3306" s="70">
        <f t="shared" si="59"/>
        <v>3289</v>
      </c>
      <c r="B3306" s="145">
        <v>4815620.6810465306</v>
      </c>
    </row>
    <row r="3307" spans="1:2" x14ac:dyDescent="0.35">
      <c r="A3307" s="70">
        <f t="shared" si="59"/>
        <v>3290</v>
      </c>
      <c r="B3307" s="145">
        <v>4815620.6810465306</v>
      </c>
    </row>
    <row r="3308" spans="1:2" x14ac:dyDescent="0.35">
      <c r="A3308" s="70">
        <f t="shared" si="59"/>
        <v>3291</v>
      </c>
      <c r="B3308" s="145">
        <v>4815620.6810465306</v>
      </c>
    </row>
    <row r="3309" spans="1:2" x14ac:dyDescent="0.35">
      <c r="A3309" s="70">
        <f t="shared" si="59"/>
        <v>3292</v>
      </c>
      <c r="B3309" s="145">
        <v>4815620.6810465306</v>
      </c>
    </row>
    <row r="3310" spans="1:2" x14ac:dyDescent="0.35">
      <c r="A3310" s="70">
        <f t="shared" si="59"/>
        <v>3293</v>
      </c>
      <c r="B3310" s="145">
        <v>4815620.6810465306</v>
      </c>
    </row>
    <row r="3311" spans="1:2" x14ac:dyDescent="0.35">
      <c r="A3311" s="70">
        <f t="shared" si="59"/>
        <v>3294</v>
      </c>
      <c r="B3311" s="145">
        <v>4815620.6810465306</v>
      </c>
    </row>
    <row r="3312" spans="1:2" x14ac:dyDescent="0.35">
      <c r="A3312" s="70">
        <f t="shared" si="59"/>
        <v>3295</v>
      </c>
      <c r="B3312" s="145">
        <v>4815620.6810465306</v>
      </c>
    </row>
    <row r="3313" spans="1:2" x14ac:dyDescent="0.35">
      <c r="A3313" s="70">
        <f t="shared" si="59"/>
        <v>3296</v>
      </c>
      <c r="B3313" s="145">
        <v>4815620.6810465306</v>
      </c>
    </row>
    <row r="3314" spans="1:2" x14ac:dyDescent="0.35">
      <c r="A3314" s="70">
        <f t="shared" si="59"/>
        <v>3297</v>
      </c>
      <c r="B3314" s="145">
        <v>4815620.6810465306</v>
      </c>
    </row>
    <row r="3315" spans="1:2" x14ac:dyDescent="0.35">
      <c r="A3315" s="70">
        <f t="shared" si="59"/>
        <v>3298</v>
      </c>
      <c r="B3315" s="145">
        <v>4815620.6810465306</v>
      </c>
    </row>
    <row r="3316" spans="1:2" x14ac:dyDescent="0.35">
      <c r="A3316" s="70">
        <f t="shared" si="59"/>
        <v>3299</v>
      </c>
      <c r="B3316" s="145">
        <v>4815620.6810465306</v>
      </c>
    </row>
    <row r="3317" spans="1:2" x14ac:dyDescent="0.35">
      <c r="A3317" s="70">
        <f t="shared" si="59"/>
        <v>3300</v>
      </c>
      <c r="B3317" s="145">
        <v>4815620.6810465306</v>
      </c>
    </row>
    <row r="3318" spans="1:2" x14ac:dyDescent="0.35">
      <c r="A3318" s="70">
        <f t="shared" si="59"/>
        <v>3301</v>
      </c>
      <c r="B3318" s="145">
        <v>4815620.6810465306</v>
      </c>
    </row>
    <row r="3319" spans="1:2" x14ac:dyDescent="0.35">
      <c r="A3319" s="70">
        <f t="shared" si="59"/>
        <v>3302</v>
      </c>
      <c r="B3319" s="145">
        <v>4815620.6810465306</v>
      </c>
    </row>
    <row r="3320" spans="1:2" x14ac:dyDescent="0.35">
      <c r="A3320" s="70">
        <f t="shared" si="59"/>
        <v>3303</v>
      </c>
      <c r="B3320" s="145">
        <v>4815620.6810465306</v>
      </c>
    </row>
    <row r="3321" spans="1:2" x14ac:dyDescent="0.35">
      <c r="A3321" s="70">
        <f t="shared" si="59"/>
        <v>3304</v>
      </c>
      <c r="B3321" s="145">
        <v>4815620.6810465306</v>
      </c>
    </row>
    <row r="3322" spans="1:2" x14ac:dyDescent="0.35">
      <c r="A3322" s="70">
        <f t="shared" si="59"/>
        <v>3305</v>
      </c>
      <c r="B3322" s="145">
        <v>4815620.6810465306</v>
      </c>
    </row>
    <row r="3323" spans="1:2" x14ac:dyDescent="0.35">
      <c r="A3323" s="70">
        <f t="shared" si="59"/>
        <v>3306</v>
      </c>
      <c r="B3323" s="145">
        <v>4815620.6810465306</v>
      </c>
    </row>
    <row r="3324" spans="1:2" x14ac:dyDescent="0.35">
      <c r="A3324" s="70">
        <f t="shared" si="59"/>
        <v>3307</v>
      </c>
      <c r="B3324" s="145">
        <v>4815620.6810465306</v>
      </c>
    </row>
    <row r="3325" spans="1:2" x14ac:dyDescent="0.35">
      <c r="A3325" s="70">
        <f t="shared" si="59"/>
        <v>3308</v>
      </c>
      <c r="B3325" s="145">
        <v>4815620.6810465306</v>
      </c>
    </row>
    <row r="3326" spans="1:2" x14ac:dyDescent="0.35">
      <c r="A3326" s="70">
        <f t="shared" si="59"/>
        <v>3309</v>
      </c>
      <c r="B3326" s="145">
        <v>4815620.6810465306</v>
      </c>
    </row>
    <row r="3327" spans="1:2" x14ac:dyDescent="0.35">
      <c r="A3327" s="70">
        <f t="shared" si="59"/>
        <v>3310</v>
      </c>
      <c r="B3327" s="145">
        <v>4815620.6810465306</v>
      </c>
    </row>
    <row r="3328" spans="1:2" x14ac:dyDescent="0.35">
      <c r="A3328" s="70">
        <f t="shared" si="59"/>
        <v>3311</v>
      </c>
      <c r="B3328" s="145">
        <v>4815620.6810465306</v>
      </c>
    </row>
    <row r="3329" spans="1:2" x14ac:dyDescent="0.35">
      <c r="A3329" s="70">
        <f t="shared" si="59"/>
        <v>3312</v>
      </c>
      <c r="B3329" s="145">
        <v>4815620.6810465306</v>
      </c>
    </row>
    <row r="3330" spans="1:2" x14ac:dyDescent="0.35">
      <c r="A3330" s="70">
        <f t="shared" si="59"/>
        <v>3313</v>
      </c>
      <c r="B3330" s="145">
        <v>4815620.6810465306</v>
      </c>
    </row>
    <row r="3331" spans="1:2" x14ac:dyDescent="0.35">
      <c r="A3331" s="70">
        <f t="shared" si="59"/>
        <v>3314</v>
      </c>
      <c r="B3331" s="145">
        <v>4815620.6810465306</v>
      </c>
    </row>
    <row r="3332" spans="1:2" x14ac:dyDescent="0.35">
      <c r="A3332" s="70">
        <f t="shared" si="59"/>
        <v>3315</v>
      </c>
      <c r="B3332" s="145">
        <v>4815620.6810465306</v>
      </c>
    </row>
    <row r="3333" spans="1:2" x14ac:dyDescent="0.35">
      <c r="A3333" s="70">
        <f t="shared" si="59"/>
        <v>3316</v>
      </c>
      <c r="B3333" s="145">
        <v>4815620.6810465306</v>
      </c>
    </row>
    <row r="3334" spans="1:2" x14ac:dyDescent="0.35">
      <c r="A3334" s="70">
        <f t="shared" si="59"/>
        <v>3317</v>
      </c>
      <c r="B3334" s="145">
        <v>4815620.6810465306</v>
      </c>
    </row>
    <row r="3335" spans="1:2" x14ac:dyDescent="0.35">
      <c r="A3335" s="70">
        <f t="shared" si="59"/>
        <v>3318</v>
      </c>
      <c r="B3335" s="145">
        <v>4815620.6810465306</v>
      </c>
    </row>
    <row r="3336" spans="1:2" x14ac:dyDescent="0.35">
      <c r="A3336" s="70">
        <f t="shared" si="59"/>
        <v>3319</v>
      </c>
      <c r="B3336" s="145">
        <v>4815620.6810465306</v>
      </c>
    </row>
    <row r="3337" spans="1:2" x14ac:dyDescent="0.35">
      <c r="A3337" s="70">
        <f t="shared" si="59"/>
        <v>3320</v>
      </c>
      <c r="B3337" s="145">
        <v>4815620.6810465306</v>
      </c>
    </row>
    <row r="3338" spans="1:2" x14ac:dyDescent="0.35">
      <c r="A3338" s="70">
        <f t="shared" si="59"/>
        <v>3321</v>
      </c>
      <c r="B3338" s="145">
        <v>4815620.6810465306</v>
      </c>
    </row>
    <row r="3339" spans="1:2" x14ac:dyDescent="0.35">
      <c r="A3339" s="70">
        <f t="shared" si="59"/>
        <v>3322</v>
      </c>
      <c r="B3339" s="145">
        <v>4815620.6810465306</v>
      </c>
    </row>
    <row r="3340" spans="1:2" x14ac:dyDescent="0.35">
      <c r="A3340" s="70">
        <f t="shared" si="59"/>
        <v>3323</v>
      </c>
      <c r="B3340" s="145">
        <v>4815620.6810465306</v>
      </c>
    </row>
    <row r="3341" spans="1:2" x14ac:dyDescent="0.35">
      <c r="A3341" s="70">
        <f t="shared" si="59"/>
        <v>3324</v>
      </c>
      <c r="B3341" s="145">
        <v>4815620.6810465306</v>
      </c>
    </row>
    <row r="3342" spans="1:2" x14ac:dyDescent="0.35">
      <c r="A3342" s="70">
        <f t="shared" si="59"/>
        <v>3325</v>
      </c>
      <c r="B3342" s="145">
        <v>4815620.6810465306</v>
      </c>
    </row>
    <row r="3343" spans="1:2" x14ac:dyDescent="0.35">
      <c r="A3343" s="70">
        <f t="shared" si="59"/>
        <v>3326</v>
      </c>
      <c r="B3343" s="145">
        <v>4815620.6810465306</v>
      </c>
    </row>
    <row r="3344" spans="1:2" x14ac:dyDescent="0.35">
      <c r="A3344" s="70">
        <f t="shared" si="59"/>
        <v>3327</v>
      </c>
      <c r="B3344" s="145">
        <v>4815620.6810465306</v>
      </c>
    </row>
    <row r="3345" spans="1:2" x14ac:dyDescent="0.35">
      <c r="A3345" s="70">
        <f t="shared" si="59"/>
        <v>3328</v>
      </c>
      <c r="B3345" s="145">
        <v>4815620.6810465306</v>
      </c>
    </row>
    <row r="3346" spans="1:2" x14ac:dyDescent="0.35">
      <c r="A3346" s="70">
        <f t="shared" si="59"/>
        <v>3329</v>
      </c>
      <c r="B3346" s="145">
        <v>4815620.6810465306</v>
      </c>
    </row>
    <row r="3347" spans="1:2" x14ac:dyDescent="0.35">
      <c r="A3347" s="70">
        <f t="shared" si="59"/>
        <v>3330</v>
      </c>
      <c r="B3347" s="145">
        <v>4815620.6810465306</v>
      </c>
    </row>
    <row r="3348" spans="1:2" x14ac:dyDescent="0.35">
      <c r="A3348" s="70">
        <f t="shared" ref="A3348:A3411" si="60">A3347+1</f>
        <v>3331</v>
      </c>
      <c r="B3348" s="145">
        <v>4815620.6810465306</v>
      </c>
    </row>
    <row r="3349" spans="1:2" x14ac:dyDescent="0.35">
      <c r="A3349" s="70">
        <f t="shared" si="60"/>
        <v>3332</v>
      </c>
      <c r="B3349" s="145">
        <v>4815620.6810465306</v>
      </c>
    </row>
    <row r="3350" spans="1:2" x14ac:dyDescent="0.35">
      <c r="A3350" s="70">
        <f t="shared" si="60"/>
        <v>3333</v>
      </c>
      <c r="B3350" s="145">
        <v>4815620.6810465306</v>
      </c>
    </row>
    <row r="3351" spans="1:2" x14ac:dyDescent="0.35">
      <c r="A3351" s="70">
        <f t="shared" si="60"/>
        <v>3334</v>
      </c>
      <c r="B3351" s="145">
        <v>4815620.6810465306</v>
      </c>
    </row>
    <row r="3352" spans="1:2" x14ac:dyDescent="0.35">
      <c r="A3352" s="70">
        <f t="shared" si="60"/>
        <v>3335</v>
      </c>
      <c r="B3352" s="145">
        <v>4815620.6810465306</v>
      </c>
    </row>
    <row r="3353" spans="1:2" x14ac:dyDescent="0.35">
      <c r="A3353" s="70">
        <f t="shared" si="60"/>
        <v>3336</v>
      </c>
      <c r="B3353" s="145">
        <v>4815620.6810465306</v>
      </c>
    </row>
    <row r="3354" spans="1:2" x14ac:dyDescent="0.35">
      <c r="A3354" s="70">
        <f t="shared" si="60"/>
        <v>3337</v>
      </c>
      <c r="B3354" s="145">
        <v>4815620.6810465306</v>
      </c>
    </row>
    <row r="3355" spans="1:2" x14ac:dyDescent="0.35">
      <c r="A3355" s="70">
        <f t="shared" si="60"/>
        <v>3338</v>
      </c>
      <c r="B3355" s="145">
        <v>4815620.6810465306</v>
      </c>
    </row>
    <row r="3356" spans="1:2" x14ac:dyDescent="0.35">
      <c r="A3356" s="70">
        <f t="shared" si="60"/>
        <v>3339</v>
      </c>
      <c r="B3356" s="145">
        <v>4815620.6810465306</v>
      </c>
    </row>
    <row r="3357" spans="1:2" x14ac:dyDescent="0.35">
      <c r="A3357" s="70">
        <f t="shared" si="60"/>
        <v>3340</v>
      </c>
      <c r="B3357" s="145">
        <v>4815620.6810465306</v>
      </c>
    </row>
    <row r="3358" spans="1:2" x14ac:dyDescent="0.35">
      <c r="A3358" s="70">
        <f t="shared" si="60"/>
        <v>3341</v>
      </c>
      <c r="B3358" s="145">
        <v>4815620.6810465306</v>
      </c>
    </row>
    <row r="3359" spans="1:2" x14ac:dyDescent="0.35">
      <c r="A3359" s="70">
        <f t="shared" si="60"/>
        <v>3342</v>
      </c>
      <c r="B3359" s="145">
        <v>4815620.6810465306</v>
      </c>
    </row>
    <row r="3360" spans="1:2" x14ac:dyDescent="0.35">
      <c r="A3360" s="70">
        <f t="shared" si="60"/>
        <v>3343</v>
      </c>
      <c r="B3360" s="145">
        <v>4815620.6810465306</v>
      </c>
    </row>
    <row r="3361" spans="1:2" x14ac:dyDescent="0.35">
      <c r="A3361" s="70">
        <f t="shared" si="60"/>
        <v>3344</v>
      </c>
      <c r="B3361" s="145">
        <v>4815620.6810465306</v>
      </c>
    </row>
    <row r="3362" spans="1:2" x14ac:dyDescent="0.35">
      <c r="A3362" s="70">
        <f t="shared" si="60"/>
        <v>3345</v>
      </c>
      <c r="B3362" s="145">
        <v>4815620.6810465306</v>
      </c>
    </row>
    <row r="3363" spans="1:2" x14ac:dyDescent="0.35">
      <c r="A3363" s="70">
        <f t="shared" si="60"/>
        <v>3346</v>
      </c>
      <c r="B3363" s="145">
        <v>4815620.6810465306</v>
      </c>
    </row>
    <row r="3364" spans="1:2" x14ac:dyDescent="0.35">
      <c r="A3364" s="70">
        <f t="shared" si="60"/>
        <v>3347</v>
      </c>
      <c r="B3364" s="145">
        <v>4815620.6810465306</v>
      </c>
    </row>
    <row r="3365" spans="1:2" x14ac:dyDescent="0.35">
      <c r="A3365" s="70">
        <f t="shared" si="60"/>
        <v>3348</v>
      </c>
      <c r="B3365" s="145">
        <v>4815620.6810465306</v>
      </c>
    </row>
    <row r="3366" spans="1:2" x14ac:dyDescent="0.35">
      <c r="A3366" s="70">
        <f t="shared" si="60"/>
        <v>3349</v>
      </c>
      <c r="B3366" s="145">
        <v>4815620.6810465306</v>
      </c>
    </row>
    <row r="3367" spans="1:2" x14ac:dyDescent="0.35">
      <c r="A3367" s="70">
        <f t="shared" si="60"/>
        <v>3350</v>
      </c>
      <c r="B3367" s="145">
        <v>4815620.6810465306</v>
      </c>
    </row>
    <row r="3368" spans="1:2" x14ac:dyDescent="0.35">
      <c r="A3368" s="70">
        <f t="shared" si="60"/>
        <v>3351</v>
      </c>
      <c r="B3368" s="145">
        <v>4815620.6810465306</v>
      </c>
    </row>
    <row r="3369" spans="1:2" x14ac:dyDescent="0.35">
      <c r="A3369" s="70">
        <f t="shared" si="60"/>
        <v>3352</v>
      </c>
      <c r="B3369" s="145">
        <v>4815620.6810465306</v>
      </c>
    </row>
    <row r="3370" spans="1:2" x14ac:dyDescent="0.35">
      <c r="A3370" s="70">
        <f t="shared" si="60"/>
        <v>3353</v>
      </c>
      <c r="B3370" s="145">
        <v>4815620.6810465306</v>
      </c>
    </row>
    <row r="3371" spans="1:2" x14ac:dyDescent="0.35">
      <c r="A3371" s="70">
        <f t="shared" si="60"/>
        <v>3354</v>
      </c>
      <c r="B3371" s="145">
        <v>4815620.6810465306</v>
      </c>
    </row>
    <row r="3372" spans="1:2" x14ac:dyDescent="0.35">
      <c r="A3372" s="70">
        <f t="shared" si="60"/>
        <v>3355</v>
      </c>
      <c r="B3372" s="145">
        <v>4815620.6810465306</v>
      </c>
    </row>
    <row r="3373" spans="1:2" x14ac:dyDescent="0.35">
      <c r="A3373" s="70">
        <f t="shared" si="60"/>
        <v>3356</v>
      </c>
      <c r="B3373" s="145">
        <v>4815620.6810465306</v>
      </c>
    </row>
    <row r="3374" spans="1:2" x14ac:dyDescent="0.35">
      <c r="A3374" s="70">
        <f t="shared" si="60"/>
        <v>3357</v>
      </c>
      <c r="B3374" s="145">
        <v>4815620.6810465306</v>
      </c>
    </row>
    <row r="3375" spans="1:2" x14ac:dyDescent="0.35">
      <c r="A3375" s="70">
        <f t="shared" si="60"/>
        <v>3358</v>
      </c>
      <c r="B3375" s="145">
        <v>4815620.6810465306</v>
      </c>
    </row>
    <row r="3376" spans="1:2" x14ac:dyDescent="0.35">
      <c r="A3376" s="70">
        <f t="shared" si="60"/>
        <v>3359</v>
      </c>
      <c r="B3376" s="145">
        <v>4815620.6810465306</v>
      </c>
    </row>
    <row r="3377" spans="1:2" x14ac:dyDescent="0.35">
      <c r="A3377" s="70">
        <f t="shared" si="60"/>
        <v>3360</v>
      </c>
      <c r="B3377" s="145">
        <v>4815620.6810465306</v>
      </c>
    </row>
    <row r="3378" spans="1:2" x14ac:dyDescent="0.35">
      <c r="A3378" s="70">
        <f t="shared" si="60"/>
        <v>3361</v>
      </c>
      <c r="B3378" s="145">
        <v>4815620.6810465306</v>
      </c>
    </row>
    <row r="3379" spans="1:2" x14ac:dyDescent="0.35">
      <c r="A3379" s="70">
        <f t="shared" si="60"/>
        <v>3362</v>
      </c>
      <c r="B3379" s="145">
        <v>4815620.6810465306</v>
      </c>
    </row>
    <row r="3380" spans="1:2" x14ac:dyDescent="0.35">
      <c r="A3380" s="70">
        <f t="shared" si="60"/>
        <v>3363</v>
      </c>
      <c r="B3380" s="145">
        <v>4815620.6810465306</v>
      </c>
    </row>
    <row r="3381" spans="1:2" x14ac:dyDescent="0.35">
      <c r="A3381" s="70">
        <f t="shared" si="60"/>
        <v>3364</v>
      </c>
      <c r="B3381" s="145">
        <v>4815620.6810465306</v>
      </c>
    </row>
    <row r="3382" spans="1:2" x14ac:dyDescent="0.35">
      <c r="A3382" s="70">
        <f t="shared" si="60"/>
        <v>3365</v>
      </c>
      <c r="B3382" s="145">
        <v>4815620.6810465306</v>
      </c>
    </row>
    <row r="3383" spans="1:2" x14ac:dyDescent="0.35">
      <c r="A3383" s="70">
        <f t="shared" si="60"/>
        <v>3366</v>
      </c>
      <c r="B3383" s="145">
        <v>4815620.6810465306</v>
      </c>
    </row>
    <row r="3384" spans="1:2" x14ac:dyDescent="0.35">
      <c r="A3384" s="70">
        <f t="shared" si="60"/>
        <v>3367</v>
      </c>
      <c r="B3384" s="145">
        <v>4815620.6810465306</v>
      </c>
    </row>
    <row r="3385" spans="1:2" x14ac:dyDescent="0.35">
      <c r="A3385" s="70">
        <f t="shared" si="60"/>
        <v>3368</v>
      </c>
      <c r="B3385" s="145">
        <v>4815620.6810465306</v>
      </c>
    </row>
    <row r="3386" spans="1:2" x14ac:dyDescent="0.35">
      <c r="A3386" s="70">
        <f t="shared" si="60"/>
        <v>3369</v>
      </c>
      <c r="B3386" s="145">
        <v>4815620.6810465306</v>
      </c>
    </row>
    <row r="3387" spans="1:2" x14ac:dyDescent="0.35">
      <c r="A3387" s="70">
        <f t="shared" si="60"/>
        <v>3370</v>
      </c>
      <c r="B3387" s="145">
        <v>4815620.6810465306</v>
      </c>
    </row>
    <row r="3388" spans="1:2" x14ac:dyDescent="0.35">
      <c r="A3388" s="70">
        <f t="shared" si="60"/>
        <v>3371</v>
      </c>
      <c r="B3388" s="145">
        <v>4815620.6810465306</v>
      </c>
    </row>
    <row r="3389" spans="1:2" x14ac:dyDescent="0.35">
      <c r="A3389" s="70">
        <f t="shared" si="60"/>
        <v>3372</v>
      </c>
      <c r="B3389" s="145">
        <v>4815620.6810465306</v>
      </c>
    </row>
    <row r="3390" spans="1:2" x14ac:dyDescent="0.35">
      <c r="A3390" s="70">
        <f t="shared" si="60"/>
        <v>3373</v>
      </c>
      <c r="B3390" s="145">
        <v>4815620.6810465306</v>
      </c>
    </row>
    <row r="3391" spans="1:2" x14ac:dyDescent="0.35">
      <c r="A3391" s="70">
        <f t="shared" si="60"/>
        <v>3374</v>
      </c>
      <c r="B3391" s="145">
        <v>4815620.6810465306</v>
      </c>
    </row>
    <row r="3392" spans="1:2" x14ac:dyDescent="0.35">
      <c r="A3392" s="70">
        <f t="shared" si="60"/>
        <v>3375</v>
      </c>
      <c r="B3392" s="145">
        <v>4815620.6810465306</v>
      </c>
    </row>
    <row r="3393" spans="1:2" x14ac:dyDescent="0.35">
      <c r="A3393" s="70">
        <f t="shared" si="60"/>
        <v>3376</v>
      </c>
      <c r="B3393" s="145">
        <v>4815620.6810465306</v>
      </c>
    </row>
    <row r="3394" spans="1:2" x14ac:dyDescent="0.35">
      <c r="A3394" s="70">
        <f t="shared" si="60"/>
        <v>3377</v>
      </c>
      <c r="B3394" s="145">
        <v>4815620.6810465306</v>
      </c>
    </row>
    <row r="3395" spans="1:2" x14ac:dyDescent="0.35">
      <c r="A3395" s="70">
        <f t="shared" si="60"/>
        <v>3378</v>
      </c>
      <c r="B3395" s="145">
        <v>4815620.6810465306</v>
      </c>
    </row>
    <row r="3396" spans="1:2" x14ac:dyDescent="0.35">
      <c r="A3396" s="70">
        <f t="shared" si="60"/>
        <v>3379</v>
      </c>
      <c r="B3396" s="145">
        <v>4815620.6810465306</v>
      </c>
    </row>
    <row r="3397" spans="1:2" x14ac:dyDescent="0.35">
      <c r="A3397" s="70">
        <f t="shared" si="60"/>
        <v>3380</v>
      </c>
      <c r="B3397" s="145">
        <v>4815620.6810465306</v>
      </c>
    </row>
    <row r="3398" spans="1:2" x14ac:dyDescent="0.35">
      <c r="A3398" s="70">
        <f t="shared" si="60"/>
        <v>3381</v>
      </c>
      <c r="B3398" s="145">
        <v>4815620.6810465306</v>
      </c>
    </row>
    <row r="3399" spans="1:2" x14ac:dyDescent="0.35">
      <c r="A3399" s="70">
        <f t="shared" si="60"/>
        <v>3382</v>
      </c>
      <c r="B3399" s="145">
        <v>4815620.6810465306</v>
      </c>
    </row>
    <row r="3400" spans="1:2" x14ac:dyDescent="0.35">
      <c r="A3400" s="70">
        <f t="shared" si="60"/>
        <v>3383</v>
      </c>
      <c r="B3400" s="145">
        <v>4815620.6810465306</v>
      </c>
    </row>
    <row r="3401" spans="1:2" x14ac:dyDescent="0.35">
      <c r="A3401" s="70">
        <f t="shared" si="60"/>
        <v>3384</v>
      </c>
      <c r="B3401" s="145">
        <v>4815620.6810465306</v>
      </c>
    </row>
    <row r="3402" spans="1:2" x14ac:dyDescent="0.35">
      <c r="A3402" s="70">
        <f t="shared" si="60"/>
        <v>3385</v>
      </c>
      <c r="B3402" s="145">
        <v>4815620.6810465306</v>
      </c>
    </row>
    <row r="3403" spans="1:2" x14ac:dyDescent="0.35">
      <c r="A3403" s="70">
        <f t="shared" si="60"/>
        <v>3386</v>
      </c>
      <c r="B3403" s="145">
        <v>4815620.6810465306</v>
      </c>
    </row>
    <row r="3404" spans="1:2" x14ac:dyDescent="0.35">
      <c r="A3404" s="70">
        <f t="shared" si="60"/>
        <v>3387</v>
      </c>
      <c r="B3404" s="145">
        <v>4815620.6810465306</v>
      </c>
    </row>
    <row r="3405" spans="1:2" x14ac:dyDescent="0.35">
      <c r="A3405" s="70">
        <f t="shared" si="60"/>
        <v>3388</v>
      </c>
      <c r="B3405" s="145">
        <v>4815620.6810465306</v>
      </c>
    </row>
    <row r="3406" spans="1:2" x14ac:dyDescent="0.35">
      <c r="A3406" s="70">
        <f t="shared" si="60"/>
        <v>3389</v>
      </c>
      <c r="B3406" s="145">
        <v>4815620.6810465306</v>
      </c>
    </row>
    <row r="3407" spans="1:2" x14ac:dyDescent="0.35">
      <c r="A3407" s="70">
        <f t="shared" si="60"/>
        <v>3390</v>
      </c>
      <c r="B3407" s="145">
        <v>4815620.6810465306</v>
      </c>
    </row>
    <row r="3408" spans="1:2" x14ac:dyDescent="0.35">
      <c r="A3408" s="70">
        <f t="shared" si="60"/>
        <v>3391</v>
      </c>
      <c r="B3408" s="145">
        <v>4815620.6810465306</v>
      </c>
    </row>
    <row r="3409" spans="1:2" x14ac:dyDescent="0.35">
      <c r="A3409" s="70">
        <f t="shared" si="60"/>
        <v>3392</v>
      </c>
      <c r="B3409" s="145">
        <v>4815620.6810465306</v>
      </c>
    </row>
    <row r="3410" spans="1:2" x14ac:dyDescent="0.35">
      <c r="A3410" s="70">
        <f t="shared" si="60"/>
        <v>3393</v>
      </c>
      <c r="B3410" s="145">
        <v>4815620.6810465306</v>
      </c>
    </row>
    <row r="3411" spans="1:2" x14ac:dyDescent="0.35">
      <c r="A3411" s="70">
        <f t="shared" si="60"/>
        <v>3394</v>
      </c>
      <c r="B3411" s="145">
        <v>4815620.6810465306</v>
      </c>
    </row>
    <row r="3412" spans="1:2" x14ac:dyDescent="0.35">
      <c r="A3412" s="70">
        <f t="shared" ref="A3412:A3475" si="61">A3411+1</f>
        <v>3395</v>
      </c>
      <c r="B3412" s="145">
        <v>4815620.6810465306</v>
      </c>
    </row>
    <row r="3413" spans="1:2" x14ac:dyDescent="0.35">
      <c r="A3413" s="70">
        <f t="shared" si="61"/>
        <v>3396</v>
      </c>
      <c r="B3413" s="145">
        <v>4815620.6810465306</v>
      </c>
    </row>
    <row r="3414" spans="1:2" x14ac:dyDescent="0.35">
      <c r="A3414" s="70">
        <f t="shared" si="61"/>
        <v>3397</v>
      </c>
      <c r="B3414" s="145">
        <v>4815620.6810465306</v>
      </c>
    </row>
    <row r="3415" spans="1:2" x14ac:dyDescent="0.35">
      <c r="A3415" s="70">
        <f t="shared" si="61"/>
        <v>3398</v>
      </c>
      <c r="B3415" s="145">
        <v>4815620.6810465306</v>
      </c>
    </row>
    <row r="3416" spans="1:2" x14ac:dyDescent="0.35">
      <c r="A3416" s="70">
        <f t="shared" si="61"/>
        <v>3399</v>
      </c>
      <c r="B3416" s="145">
        <v>4815620.6810465306</v>
      </c>
    </row>
    <row r="3417" spans="1:2" x14ac:dyDescent="0.35">
      <c r="A3417" s="70">
        <f t="shared" si="61"/>
        <v>3400</v>
      </c>
      <c r="B3417" s="145">
        <v>4815620.6810465306</v>
      </c>
    </row>
    <row r="3418" spans="1:2" x14ac:dyDescent="0.35">
      <c r="A3418" s="70">
        <f t="shared" si="61"/>
        <v>3401</v>
      </c>
      <c r="B3418" s="145">
        <v>4815620.6810465306</v>
      </c>
    </row>
    <row r="3419" spans="1:2" x14ac:dyDescent="0.35">
      <c r="A3419" s="70">
        <f t="shared" si="61"/>
        <v>3402</v>
      </c>
      <c r="B3419" s="145">
        <v>4815620.6810465306</v>
      </c>
    </row>
    <row r="3420" spans="1:2" x14ac:dyDescent="0.35">
      <c r="A3420" s="70">
        <f t="shared" si="61"/>
        <v>3403</v>
      </c>
      <c r="B3420" s="145">
        <v>4815620.6810465306</v>
      </c>
    </row>
    <row r="3421" spans="1:2" x14ac:dyDescent="0.35">
      <c r="A3421" s="70">
        <f t="shared" si="61"/>
        <v>3404</v>
      </c>
      <c r="B3421" s="145">
        <v>4815620.6810465306</v>
      </c>
    </row>
    <row r="3422" spans="1:2" x14ac:dyDescent="0.35">
      <c r="A3422" s="70">
        <f t="shared" si="61"/>
        <v>3405</v>
      </c>
      <c r="B3422" s="145">
        <v>4815620.6810465306</v>
      </c>
    </row>
    <row r="3423" spans="1:2" x14ac:dyDescent="0.35">
      <c r="A3423" s="70">
        <f t="shared" si="61"/>
        <v>3406</v>
      </c>
      <c r="B3423" s="145">
        <v>4815620.6810465306</v>
      </c>
    </row>
    <row r="3424" spans="1:2" x14ac:dyDescent="0.35">
      <c r="A3424" s="70">
        <f t="shared" si="61"/>
        <v>3407</v>
      </c>
      <c r="B3424" s="145">
        <v>4815620.6810465306</v>
      </c>
    </row>
    <row r="3425" spans="1:2" x14ac:dyDescent="0.35">
      <c r="A3425" s="70">
        <f t="shared" si="61"/>
        <v>3408</v>
      </c>
      <c r="B3425" s="145">
        <v>4815620.6810465306</v>
      </c>
    </row>
    <row r="3426" spans="1:2" x14ac:dyDescent="0.35">
      <c r="A3426" s="70">
        <f t="shared" si="61"/>
        <v>3409</v>
      </c>
      <c r="B3426" s="145">
        <v>4815620.6810465306</v>
      </c>
    </row>
    <row r="3427" spans="1:2" x14ac:dyDescent="0.35">
      <c r="A3427" s="70">
        <f t="shared" si="61"/>
        <v>3410</v>
      </c>
      <c r="B3427" s="145">
        <v>4815620.6810465306</v>
      </c>
    </row>
    <row r="3428" spans="1:2" x14ac:dyDescent="0.35">
      <c r="A3428" s="70">
        <f t="shared" si="61"/>
        <v>3411</v>
      </c>
      <c r="B3428" s="145">
        <v>4815620.6810465306</v>
      </c>
    </row>
    <row r="3429" spans="1:2" x14ac:dyDescent="0.35">
      <c r="A3429" s="70">
        <f t="shared" si="61"/>
        <v>3412</v>
      </c>
      <c r="B3429" s="145">
        <v>4815620.6810465306</v>
      </c>
    </row>
    <row r="3430" spans="1:2" x14ac:dyDescent="0.35">
      <c r="A3430" s="70">
        <f t="shared" si="61"/>
        <v>3413</v>
      </c>
      <c r="B3430" s="145">
        <v>4815620.6810465306</v>
      </c>
    </row>
    <row r="3431" spans="1:2" x14ac:dyDescent="0.35">
      <c r="A3431" s="70">
        <f t="shared" si="61"/>
        <v>3414</v>
      </c>
      <c r="B3431" s="145">
        <v>4815620.6810465306</v>
      </c>
    </row>
    <row r="3432" spans="1:2" x14ac:dyDescent="0.35">
      <c r="A3432" s="70">
        <f t="shared" si="61"/>
        <v>3415</v>
      </c>
      <c r="B3432" s="145">
        <v>4815620.6810465306</v>
      </c>
    </row>
    <row r="3433" spans="1:2" x14ac:dyDescent="0.35">
      <c r="A3433" s="70">
        <f t="shared" si="61"/>
        <v>3416</v>
      </c>
      <c r="B3433" s="145">
        <v>4815620.6810465306</v>
      </c>
    </row>
    <row r="3434" spans="1:2" x14ac:dyDescent="0.35">
      <c r="A3434" s="70">
        <f t="shared" si="61"/>
        <v>3417</v>
      </c>
      <c r="B3434" s="145">
        <v>4815620.6810465306</v>
      </c>
    </row>
    <row r="3435" spans="1:2" x14ac:dyDescent="0.35">
      <c r="A3435" s="70">
        <f t="shared" si="61"/>
        <v>3418</v>
      </c>
      <c r="B3435" s="145">
        <v>4815620.6810465306</v>
      </c>
    </row>
    <row r="3436" spans="1:2" x14ac:dyDescent="0.35">
      <c r="A3436" s="70">
        <f t="shared" si="61"/>
        <v>3419</v>
      </c>
      <c r="B3436" s="145">
        <v>4815620.6810465306</v>
      </c>
    </row>
    <row r="3437" spans="1:2" x14ac:dyDescent="0.35">
      <c r="A3437" s="70">
        <f t="shared" si="61"/>
        <v>3420</v>
      </c>
      <c r="B3437" s="145">
        <v>4815620.6810465306</v>
      </c>
    </row>
    <row r="3438" spans="1:2" x14ac:dyDescent="0.35">
      <c r="A3438" s="70">
        <f t="shared" si="61"/>
        <v>3421</v>
      </c>
      <c r="B3438" s="145">
        <v>4815620.6810465306</v>
      </c>
    </row>
    <row r="3439" spans="1:2" x14ac:dyDescent="0.35">
      <c r="A3439" s="70">
        <f t="shared" si="61"/>
        <v>3422</v>
      </c>
      <c r="B3439" s="145">
        <v>4815620.6810465306</v>
      </c>
    </row>
    <row r="3440" spans="1:2" x14ac:dyDescent="0.35">
      <c r="A3440" s="70">
        <f t="shared" si="61"/>
        <v>3423</v>
      </c>
      <c r="B3440" s="145">
        <v>4815620.6810465306</v>
      </c>
    </row>
    <row r="3441" spans="1:2" x14ac:dyDescent="0.35">
      <c r="A3441" s="70">
        <f t="shared" si="61"/>
        <v>3424</v>
      </c>
      <c r="B3441" s="145">
        <v>4815620.6810465306</v>
      </c>
    </row>
    <row r="3442" spans="1:2" x14ac:dyDescent="0.35">
      <c r="A3442" s="70">
        <f t="shared" si="61"/>
        <v>3425</v>
      </c>
      <c r="B3442" s="145">
        <v>4815620.6810465306</v>
      </c>
    </row>
    <row r="3443" spans="1:2" x14ac:dyDescent="0.35">
      <c r="A3443" s="70">
        <f t="shared" si="61"/>
        <v>3426</v>
      </c>
      <c r="B3443" s="145">
        <v>4815620.6810465306</v>
      </c>
    </row>
    <row r="3444" spans="1:2" x14ac:dyDescent="0.35">
      <c r="A3444" s="70">
        <f t="shared" si="61"/>
        <v>3427</v>
      </c>
      <c r="B3444" s="145">
        <v>4815620.6810465306</v>
      </c>
    </row>
    <row r="3445" spans="1:2" x14ac:dyDescent="0.35">
      <c r="A3445" s="70">
        <f t="shared" si="61"/>
        <v>3428</v>
      </c>
      <c r="B3445" s="145">
        <v>4815620.6810465306</v>
      </c>
    </row>
    <row r="3446" spans="1:2" x14ac:dyDescent="0.35">
      <c r="A3446" s="70">
        <f t="shared" si="61"/>
        <v>3429</v>
      </c>
      <c r="B3446" s="145">
        <v>4815620.6810465306</v>
      </c>
    </row>
    <row r="3447" spans="1:2" x14ac:dyDescent="0.35">
      <c r="A3447" s="70">
        <f t="shared" si="61"/>
        <v>3430</v>
      </c>
      <c r="B3447" s="145">
        <v>4815620.6810465306</v>
      </c>
    </row>
    <row r="3448" spans="1:2" x14ac:dyDescent="0.35">
      <c r="A3448" s="70">
        <f t="shared" si="61"/>
        <v>3431</v>
      </c>
      <c r="B3448" s="145">
        <v>4815620.6810465306</v>
      </c>
    </row>
    <row r="3449" spans="1:2" x14ac:dyDescent="0.35">
      <c r="A3449" s="70">
        <f t="shared" si="61"/>
        <v>3432</v>
      </c>
      <c r="B3449" s="145">
        <v>4815620.6810465306</v>
      </c>
    </row>
    <row r="3450" spans="1:2" x14ac:dyDescent="0.35">
      <c r="A3450" s="70">
        <f t="shared" si="61"/>
        <v>3433</v>
      </c>
      <c r="B3450" s="145">
        <v>4815620.6810465306</v>
      </c>
    </row>
    <row r="3451" spans="1:2" x14ac:dyDescent="0.35">
      <c r="A3451" s="70">
        <f t="shared" si="61"/>
        <v>3434</v>
      </c>
      <c r="B3451" s="145">
        <v>4815620.6810465306</v>
      </c>
    </row>
    <row r="3452" spans="1:2" x14ac:dyDescent="0.35">
      <c r="A3452" s="70">
        <f t="shared" si="61"/>
        <v>3435</v>
      </c>
      <c r="B3452" s="145">
        <v>4815620.6810465306</v>
      </c>
    </row>
    <row r="3453" spans="1:2" x14ac:dyDescent="0.35">
      <c r="A3453" s="70">
        <f t="shared" si="61"/>
        <v>3436</v>
      </c>
      <c r="B3453" s="145">
        <v>4815620.6810465306</v>
      </c>
    </row>
    <row r="3454" spans="1:2" x14ac:dyDescent="0.35">
      <c r="A3454" s="70">
        <f t="shared" si="61"/>
        <v>3437</v>
      </c>
      <c r="B3454" s="145">
        <v>4815620.6810465306</v>
      </c>
    </row>
    <row r="3455" spans="1:2" x14ac:dyDescent="0.35">
      <c r="A3455" s="70">
        <f t="shared" si="61"/>
        <v>3438</v>
      </c>
      <c r="B3455" s="145">
        <v>4815620.6810465306</v>
      </c>
    </row>
    <row r="3456" spans="1:2" x14ac:dyDescent="0.35">
      <c r="A3456" s="70">
        <f t="shared" si="61"/>
        <v>3439</v>
      </c>
      <c r="B3456" s="145">
        <v>4815620.6810465306</v>
      </c>
    </row>
    <row r="3457" spans="1:2" x14ac:dyDescent="0.35">
      <c r="A3457" s="70">
        <f t="shared" si="61"/>
        <v>3440</v>
      </c>
      <c r="B3457" s="145">
        <v>4815620.6810465306</v>
      </c>
    </row>
    <row r="3458" spans="1:2" x14ac:dyDescent="0.35">
      <c r="A3458" s="70">
        <f t="shared" si="61"/>
        <v>3441</v>
      </c>
      <c r="B3458" s="145">
        <v>4815620.6810465306</v>
      </c>
    </row>
    <row r="3459" spans="1:2" x14ac:dyDescent="0.35">
      <c r="A3459" s="70">
        <f t="shared" si="61"/>
        <v>3442</v>
      </c>
      <c r="B3459" s="145">
        <v>4815620.6810465306</v>
      </c>
    </row>
    <row r="3460" spans="1:2" x14ac:dyDescent="0.35">
      <c r="A3460" s="70">
        <f t="shared" si="61"/>
        <v>3443</v>
      </c>
      <c r="B3460" s="145">
        <v>4815620.6810465306</v>
      </c>
    </row>
    <row r="3461" spans="1:2" x14ac:dyDescent="0.35">
      <c r="A3461" s="70">
        <f t="shared" si="61"/>
        <v>3444</v>
      </c>
      <c r="B3461" s="145">
        <v>4815620.6810465306</v>
      </c>
    </row>
    <row r="3462" spans="1:2" x14ac:dyDescent="0.35">
      <c r="A3462" s="70">
        <f t="shared" si="61"/>
        <v>3445</v>
      </c>
      <c r="B3462" s="145">
        <v>4815620.6810465306</v>
      </c>
    </row>
    <row r="3463" spans="1:2" x14ac:dyDescent="0.35">
      <c r="A3463" s="70">
        <f t="shared" si="61"/>
        <v>3446</v>
      </c>
      <c r="B3463" s="145">
        <v>4815620.6810465306</v>
      </c>
    </row>
    <row r="3464" spans="1:2" x14ac:dyDescent="0.35">
      <c r="A3464" s="70">
        <f t="shared" si="61"/>
        <v>3447</v>
      </c>
      <c r="B3464" s="145">
        <v>4815620.6810465306</v>
      </c>
    </row>
    <row r="3465" spans="1:2" x14ac:dyDescent="0.35">
      <c r="A3465" s="70">
        <f t="shared" si="61"/>
        <v>3448</v>
      </c>
      <c r="B3465" s="145">
        <v>4815620.6810465306</v>
      </c>
    </row>
    <row r="3466" spans="1:2" x14ac:dyDescent="0.35">
      <c r="A3466" s="70">
        <f t="shared" si="61"/>
        <v>3449</v>
      </c>
      <c r="B3466" s="145">
        <v>4815620.6810465306</v>
      </c>
    </row>
    <row r="3467" spans="1:2" x14ac:dyDescent="0.35">
      <c r="A3467" s="70">
        <f t="shared" si="61"/>
        <v>3450</v>
      </c>
      <c r="B3467" s="145">
        <v>4815620.6810465306</v>
      </c>
    </row>
    <row r="3468" spans="1:2" x14ac:dyDescent="0.35">
      <c r="A3468" s="70">
        <f t="shared" si="61"/>
        <v>3451</v>
      </c>
      <c r="B3468" s="145">
        <v>4815620.6810465306</v>
      </c>
    </row>
    <row r="3469" spans="1:2" x14ac:dyDescent="0.35">
      <c r="A3469" s="70">
        <f t="shared" si="61"/>
        <v>3452</v>
      </c>
      <c r="B3469" s="145">
        <v>4815620.6810465306</v>
      </c>
    </row>
    <row r="3470" spans="1:2" x14ac:dyDescent="0.35">
      <c r="A3470" s="70">
        <f t="shared" si="61"/>
        <v>3453</v>
      </c>
      <c r="B3470" s="145">
        <v>4815620.6810465306</v>
      </c>
    </row>
    <row r="3471" spans="1:2" x14ac:dyDescent="0.35">
      <c r="A3471" s="70">
        <f t="shared" si="61"/>
        <v>3454</v>
      </c>
      <c r="B3471" s="145">
        <v>4815620.6810465306</v>
      </c>
    </row>
    <row r="3472" spans="1:2" x14ac:dyDescent="0.35">
      <c r="A3472" s="70">
        <f t="shared" si="61"/>
        <v>3455</v>
      </c>
      <c r="B3472" s="145">
        <v>4815620.6810465306</v>
      </c>
    </row>
    <row r="3473" spans="1:2" x14ac:dyDescent="0.35">
      <c r="A3473" s="70">
        <f t="shared" si="61"/>
        <v>3456</v>
      </c>
      <c r="B3473" s="145">
        <v>4815620.6810465306</v>
      </c>
    </row>
    <row r="3474" spans="1:2" x14ac:dyDescent="0.35">
      <c r="A3474" s="70">
        <f t="shared" si="61"/>
        <v>3457</v>
      </c>
      <c r="B3474" s="145">
        <v>4815620.6810465306</v>
      </c>
    </row>
    <row r="3475" spans="1:2" x14ac:dyDescent="0.35">
      <c r="A3475" s="70">
        <f t="shared" si="61"/>
        <v>3458</v>
      </c>
      <c r="B3475" s="145">
        <v>4815620.6810465306</v>
      </c>
    </row>
    <row r="3476" spans="1:2" x14ac:dyDescent="0.35">
      <c r="A3476" s="70">
        <f t="shared" ref="A3476:A3539" si="62">A3475+1</f>
        <v>3459</v>
      </c>
      <c r="B3476" s="145">
        <v>4815620.6810465306</v>
      </c>
    </row>
    <row r="3477" spans="1:2" x14ac:dyDescent="0.35">
      <c r="A3477" s="70">
        <f t="shared" si="62"/>
        <v>3460</v>
      </c>
      <c r="B3477" s="145">
        <v>4815620.6810465306</v>
      </c>
    </row>
    <row r="3478" spans="1:2" x14ac:dyDescent="0.35">
      <c r="A3478" s="70">
        <f t="shared" si="62"/>
        <v>3461</v>
      </c>
      <c r="B3478" s="145">
        <v>4815620.6810465306</v>
      </c>
    </row>
    <row r="3479" spans="1:2" x14ac:dyDescent="0.35">
      <c r="A3479" s="70">
        <f t="shared" si="62"/>
        <v>3462</v>
      </c>
      <c r="B3479" s="145">
        <v>4815620.6810465306</v>
      </c>
    </row>
    <row r="3480" spans="1:2" x14ac:dyDescent="0.35">
      <c r="A3480" s="70">
        <f t="shared" si="62"/>
        <v>3463</v>
      </c>
      <c r="B3480" s="145">
        <v>4815620.6810465306</v>
      </c>
    </row>
    <row r="3481" spans="1:2" x14ac:dyDescent="0.35">
      <c r="A3481" s="70">
        <f t="shared" si="62"/>
        <v>3464</v>
      </c>
      <c r="B3481" s="145">
        <v>4815620.6810465306</v>
      </c>
    </row>
    <row r="3482" spans="1:2" x14ac:dyDescent="0.35">
      <c r="A3482" s="70">
        <f t="shared" si="62"/>
        <v>3465</v>
      </c>
      <c r="B3482" s="145">
        <v>4815620.6810465306</v>
      </c>
    </row>
    <row r="3483" spans="1:2" x14ac:dyDescent="0.35">
      <c r="A3483" s="70">
        <f t="shared" si="62"/>
        <v>3466</v>
      </c>
      <c r="B3483" s="145">
        <v>4815620.6810465306</v>
      </c>
    </row>
    <row r="3484" spans="1:2" x14ac:dyDescent="0.35">
      <c r="A3484" s="70">
        <f t="shared" si="62"/>
        <v>3467</v>
      </c>
      <c r="B3484" s="145">
        <v>4815620.6810465306</v>
      </c>
    </row>
    <row r="3485" spans="1:2" x14ac:dyDescent="0.35">
      <c r="A3485" s="70">
        <f t="shared" si="62"/>
        <v>3468</v>
      </c>
      <c r="B3485" s="145">
        <v>4815620.6810465306</v>
      </c>
    </row>
    <row r="3486" spans="1:2" x14ac:dyDescent="0.35">
      <c r="A3486" s="70">
        <f t="shared" si="62"/>
        <v>3469</v>
      </c>
      <c r="B3486" s="145">
        <v>4815620.6810465306</v>
      </c>
    </row>
    <row r="3487" spans="1:2" x14ac:dyDescent="0.35">
      <c r="A3487" s="70">
        <f t="shared" si="62"/>
        <v>3470</v>
      </c>
      <c r="B3487" s="145">
        <v>4815620.6810465306</v>
      </c>
    </row>
    <row r="3488" spans="1:2" x14ac:dyDescent="0.35">
      <c r="A3488" s="70">
        <f t="shared" si="62"/>
        <v>3471</v>
      </c>
      <c r="B3488" s="145">
        <v>4815620.6810465306</v>
      </c>
    </row>
    <row r="3489" spans="1:2" x14ac:dyDescent="0.35">
      <c r="A3489" s="70">
        <f t="shared" si="62"/>
        <v>3472</v>
      </c>
      <c r="B3489" s="145">
        <v>4815620.6810465306</v>
      </c>
    </row>
    <row r="3490" spans="1:2" x14ac:dyDescent="0.35">
      <c r="A3490" s="70">
        <f t="shared" si="62"/>
        <v>3473</v>
      </c>
      <c r="B3490" s="145">
        <v>4815620.6810465306</v>
      </c>
    </row>
    <row r="3491" spans="1:2" x14ac:dyDescent="0.35">
      <c r="A3491" s="70">
        <f t="shared" si="62"/>
        <v>3474</v>
      </c>
      <c r="B3491" s="145">
        <v>4815620.6810465306</v>
      </c>
    </row>
    <row r="3492" spans="1:2" x14ac:dyDescent="0.35">
      <c r="A3492" s="70">
        <f t="shared" si="62"/>
        <v>3475</v>
      </c>
      <c r="B3492" s="145">
        <v>4815620.6810465306</v>
      </c>
    </row>
    <row r="3493" spans="1:2" x14ac:dyDescent="0.35">
      <c r="A3493" s="70">
        <f t="shared" si="62"/>
        <v>3476</v>
      </c>
      <c r="B3493" s="145">
        <v>4815620.6810465306</v>
      </c>
    </row>
    <row r="3494" spans="1:2" x14ac:dyDescent="0.35">
      <c r="A3494" s="70">
        <f t="shared" si="62"/>
        <v>3477</v>
      </c>
      <c r="B3494" s="145">
        <v>4815620.6810465306</v>
      </c>
    </row>
    <row r="3495" spans="1:2" x14ac:dyDescent="0.35">
      <c r="A3495" s="70">
        <f t="shared" si="62"/>
        <v>3478</v>
      </c>
      <c r="B3495" s="145">
        <v>4815620.6810465306</v>
      </c>
    </row>
    <row r="3496" spans="1:2" x14ac:dyDescent="0.35">
      <c r="A3496" s="70">
        <f t="shared" si="62"/>
        <v>3479</v>
      </c>
      <c r="B3496" s="145">
        <v>4815620.6810465306</v>
      </c>
    </row>
    <row r="3497" spans="1:2" x14ac:dyDescent="0.35">
      <c r="A3497" s="70">
        <f t="shared" si="62"/>
        <v>3480</v>
      </c>
      <c r="B3497" s="145">
        <v>4815620.6810465306</v>
      </c>
    </row>
    <row r="3498" spans="1:2" x14ac:dyDescent="0.35">
      <c r="A3498" s="70">
        <f t="shared" si="62"/>
        <v>3481</v>
      </c>
      <c r="B3498" s="145">
        <v>4815620.6810465306</v>
      </c>
    </row>
    <row r="3499" spans="1:2" x14ac:dyDescent="0.35">
      <c r="A3499" s="70">
        <f t="shared" si="62"/>
        <v>3482</v>
      </c>
      <c r="B3499" s="145">
        <v>4815620.6810465306</v>
      </c>
    </row>
    <row r="3500" spans="1:2" x14ac:dyDescent="0.35">
      <c r="A3500" s="70">
        <f t="shared" si="62"/>
        <v>3483</v>
      </c>
      <c r="B3500" s="145">
        <v>4815620.6810465306</v>
      </c>
    </row>
    <row r="3501" spans="1:2" x14ac:dyDescent="0.35">
      <c r="A3501" s="70">
        <f t="shared" si="62"/>
        <v>3484</v>
      </c>
      <c r="B3501" s="145">
        <v>4815620.6810465306</v>
      </c>
    </row>
    <row r="3502" spans="1:2" x14ac:dyDescent="0.35">
      <c r="A3502" s="70">
        <f t="shared" si="62"/>
        <v>3485</v>
      </c>
      <c r="B3502" s="145">
        <v>4815620.6810465306</v>
      </c>
    </row>
    <row r="3503" spans="1:2" x14ac:dyDescent="0.35">
      <c r="A3503" s="70">
        <f t="shared" si="62"/>
        <v>3486</v>
      </c>
      <c r="B3503" s="145">
        <v>4815620.6810465306</v>
      </c>
    </row>
    <row r="3504" spans="1:2" x14ac:dyDescent="0.35">
      <c r="A3504" s="70">
        <f t="shared" si="62"/>
        <v>3487</v>
      </c>
      <c r="B3504" s="145">
        <v>4815620.6810465306</v>
      </c>
    </row>
    <row r="3505" spans="1:2" x14ac:dyDescent="0.35">
      <c r="A3505" s="70">
        <f t="shared" si="62"/>
        <v>3488</v>
      </c>
      <c r="B3505" s="145">
        <v>4815620.6810465306</v>
      </c>
    </row>
    <row r="3506" spans="1:2" x14ac:dyDescent="0.35">
      <c r="A3506" s="70">
        <f t="shared" si="62"/>
        <v>3489</v>
      </c>
      <c r="B3506" s="145">
        <v>4815620.6810465306</v>
      </c>
    </row>
    <row r="3507" spans="1:2" x14ac:dyDescent="0.35">
      <c r="A3507" s="70">
        <f t="shared" si="62"/>
        <v>3490</v>
      </c>
      <c r="B3507" s="145">
        <v>4815620.6810465306</v>
      </c>
    </row>
    <row r="3508" spans="1:2" x14ac:dyDescent="0.35">
      <c r="A3508" s="70">
        <f t="shared" si="62"/>
        <v>3491</v>
      </c>
      <c r="B3508" s="145">
        <v>4815620.6810465306</v>
      </c>
    </row>
    <row r="3509" spans="1:2" x14ac:dyDescent="0.35">
      <c r="A3509" s="70">
        <f t="shared" si="62"/>
        <v>3492</v>
      </c>
      <c r="B3509" s="145">
        <v>4815620.6810465306</v>
      </c>
    </row>
    <row r="3510" spans="1:2" x14ac:dyDescent="0.35">
      <c r="A3510" s="70">
        <f t="shared" si="62"/>
        <v>3493</v>
      </c>
      <c r="B3510" s="145">
        <v>4815620.6810465306</v>
      </c>
    </row>
    <row r="3511" spans="1:2" x14ac:dyDescent="0.35">
      <c r="A3511" s="70">
        <f t="shared" si="62"/>
        <v>3494</v>
      </c>
      <c r="B3511" s="145">
        <v>4815620.6810465306</v>
      </c>
    </row>
    <row r="3512" spans="1:2" x14ac:dyDescent="0.35">
      <c r="A3512" s="70">
        <f t="shared" si="62"/>
        <v>3495</v>
      </c>
      <c r="B3512" s="145">
        <v>4815620.6810465306</v>
      </c>
    </row>
    <row r="3513" spans="1:2" x14ac:dyDescent="0.35">
      <c r="A3513" s="70">
        <f t="shared" si="62"/>
        <v>3496</v>
      </c>
      <c r="B3513" s="145">
        <v>4815620.6810465306</v>
      </c>
    </row>
    <row r="3514" spans="1:2" x14ac:dyDescent="0.35">
      <c r="A3514" s="70">
        <f t="shared" si="62"/>
        <v>3497</v>
      </c>
      <c r="B3514" s="145">
        <v>4815620.6810465306</v>
      </c>
    </row>
    <row r="3515" spans="1:2" x14ac:dyDescent="0.35">
      <c r="A3515" s="70">
        <f t="shared" si="62"/>
        <v>3498</v>
      </c>
      <c r="B3515" s="145">
        <v>4815620.6810465306</v>
      </c>
    </row>
    <row r="3516" spans="1:2" x14ac:dyDescent="0.35">
      <c r="A3516" s="70">
        <f t="shared" si="62"/>
        <v>3499</v>
      </c>
      <c r="B3516" s="145">
        <v>4815620.6810465306</v>
      </c>
    </row>
    <row r="3517" spans="1:2" x14ac:dyDescent="0.35">
      <c r="A3517" s="70">
        <f t="shared" si="62"/>
        <v>3500</v>
      </c>
      <c r="B3517" s="145">
        <v>4815620.6810465306</v>
      </c>
    </row>
    <row r="3518" spans="1:2" x14ac:dyDescent="0.35">
      <c r="A3518" s="70">
        <f t="shared" si="62"/>
        <v>3501</v>
      </c>
      <c r="B3518" s="145">
        <v>4815620.6810465306</v>
      </c>
    </row>
    <row r="3519" spans="1:2" x14ac:dyDescent="0.35">
      <c r="A3519" s="70">
        <f t="shared" si="62"/>
        <v>3502</v>
      </c>
      <c r="B3519" s="145">
        <v>4815620.6810465306</v>
      </c>
    </row>
    <row r="3520" spans="1:2" x14ac:dyDescent="0.35">
      <c r="A3520" s="70">
        <f t="shared" si="62"/>
        <v>3503</v>
      </c>
      <c r="B3520" s="145">
        <v>4815620.6810465306</v>
      </c>
    </row>
    <row r="3521" spans="1:2" x14ac:dyDescent="0.35">
      <c r="A3521" s="70">
        <f t="shared" si="62"/>
        <v>3504</v>
      </c>
      <c r="B3521" s="145">
        <v>4815620.6810465306</v>
      </c>
    </row>
    <row r="3522" spans="1:2" x14ac:dyDescent="0.35">
      <c r="A3522" s="70">
        <f t="shared" si="62"/>
        <v>3505</v>
      </c>
      <c r="B3522" s="145">
        <v>4815620.6810465306</v>
      </c>
    </row>
    <row r="3523" spans="1:2" x14ac:dyDescent="0.35">
      <c r="A3523" s="70">
        <f t="shared" si="62"/>
        <v>3506</v>
      </c>
      <c r="B3523" s="145">
        <v>4815620.6810465306</v>
      </c>
    </row>
    <row r="3524" spans="1:2" x14ac:dyDescent="0.35">
      <c r="A3524" s="70">
        <f t="shared" si="62"/>
        <v>3507</v>
      </c>
      <c r="B3524" s="145">
        <v>4815620.6810465306</v>
      </c>
    </row>
    <row r="3525" spans="1:2" x14ac:dyDescent="0.35">
      <c r="A3525" s="70">
        <f t="shared" si="62"/>
        <v>3508</v>
      </c>
      <c r="B3525" s="145">
        <v>4815620.6810465306</v>
      </c>
    </row>
    <row r="3526" spans="1:2" x14ac:dyDescent="0.35">
      <c r="A3526" s="70">
        <f t="shared" si="62"/>
        <v>3509</v>
      </c>
      <c r="B3526" s="145">
        <v>4815620.6810465306</v>
      </c>
    </row>
    <row r="3527" spans="1:2" x14ac:dyDescent="0.35">
      <c r="A3527" s="70">
        <f t="shared" si="62"/>
        <v>3510</v>
      </c>
      <c r="B3527" s="145">
        <v>4815620.6810465306</v>
      </c>
    </row>
    <row r="3528" spans="1:2" x14ac:dyDescent="0.35">
      <c r="A3528" s="70">
        <f t="shared" si="62"/>
        <v>3511</v>
      </c>
      <c r="B3528" s="145">
        <v>4815620.6810465306</v>
      </c>
    </row>
    <row r="3529" spans="1:2" x14ac:dyDescent="0.35">
      <c r="A3529" s="70">
        <f t="shared" si="62"/>
        <v>3512</v>
      </c>
      <c r="B3529" s="145">
        <v>4815620.6810465306</v>
      </c>
    </row>
    <row r="3530" spans="1:2" x14ac:dyDescent="0.35">
      <c r="A3530" s="70">
        <f t="shared" si="62"/>
        <v>3513</v>
      </c>
      <c r="B3530" s="145">
        <v>4815620.6810465306</v>
      </c>
    </row>
    <row r="3531" spans="1:2" x14ac:dyDescent="0.35">
      <c r="A3531" s="70">
        <f t="shared" si="62"/>
        <v>3514</v>
      </c>
      <c r="B3531" s="145">
        <v>4815620.6810465306</v>
      </c>
    </row>
    <row r="3532" spans="1:2" x14ac:dyDescent="0.35">
      <c r="A3532" s="70">
        <f t="shared" si="62"/>
        <v>3515</v>
      </c>
      <c r="B3532" s="145">
        <v>4815620.6810465306</v>
      </c>
    </row>
    <row r="3533" spans="1:2" x14ac:dyDescent="0.35">
      <c r="A3533" s="70">
        <f t="shared" si="62"/>
        <v>3516</v>
      </c>
      <c r="B3533" s="145">
        <v>4815620.6810465306</v>
      </c>
    </row>
    <row r="3534" spans="1:2" x14ac:dyDescent="0.35">
      <c r="A3534" s="70">
        <f t="shared" si="62"/>
        <v>3517</v>
      </c>
      <c r="B3534" s="145">
        <v>4815620.6810465306</v>
      </c>
    </row>
    <row r="3535" spans="1:2" x14ac:dyDescent="0.35">
      <c r="A3535" s="70">
        <f t="shared" si="62"/>
        <v>3518</v>
      </c>
      <c r="B3535" s="145">
        <v>4815620.6810465306</v>
      </c>
    </row>
    <row r="3536" spans="1:2" x14ac:dyDescent="0.35">
      <c r="A3536" s="70">
        <f t="shared" si="62"/>
        <v>3519</v>
      </c>
      <c r="B3536" s="145">
        <v>4815620.6810465306</v>
      </c>
    </row>
    <row r="3537" spans="1:2" x14ac:dyDescent="0.35">
      <c r="A3537" s="70">
        <f t="shared" si="62"/>
        <v>3520</v>
      </c>
      <c r="B3537" s="145">
        <v>4815620.6810465306</v>
      </c>
    </row>
    <row r="3538" spans="1:2" x14ac:dyDescent="0.35">
      <c r="A3538" s="70">
        <f t="shared" si="62"/>
        <v>3521</v>
      </c>
      <c r="B3538" s="145">
        <v>4815620.6810465306</v>
      </c>
    </row>
    <row r="3539" spans="1:2" x14ac:dyDescent="0.35">
      <c r="A3539" s="70">
        <f t="shared" si="62"/>
        <v>3522</v>
      </c>
      <c r="B3539" s="145">
        <v>4815620.6810465306</v>
      </c>
    </row>
    <row r="3540" spans="1:2" x14ac:dyDescent="0.35">
      <c r="A3540" s="70">
        <f t="shared" ref="A3540:A3603" si="63">A3539+1</f>
        <v>3523</v>
      </c>
      <c r="B3540" s="145">
        <v>4815620.6810465306</v>
      </c>
    </row>
    <row r="3541" spans="1:2" x14ac:dyDescent="0.35">
      <c r="A3541" s="70">
        <f t="shared" si="63"/>
        <v>3524</v>
      </c>
      <c r="B3541" s="145">
        <v>4815620.6810465306</v>
      </c>
    </row>
    <row r="3542" spans="1:2" x14ac:dyDescent="0.35">
      <c r="A3542" s="70">
        <f t="shared" si="63"/>
        <v>3525</v>
      </c>
      <c r="B3542" s="145">
        <v>4815620.6810465306</v>
      </c>
    </row>
    <row r="3543" spans="1:2" x14ac:dyDescent="0.35">
      <c r="A3543" s="70">
        <f t="shared" si="63"/>
        <v>3526</v>
      </c>
      <c r="B3543" s="145">
        <v>4815620.6810465306</v>
      </c>
    </row>
    <row r="3544" spans="1:2" x14ac:dyDescent="0.35">
      <c r="A3544" s="70">
        <f t="shared" si="63"/>
        <v>3527</v>
      </c>
      <c r="B3544" s="145">
        <v>4815620.6810465306</v>
      </c>
    </row>
    <row r="3545" spans="1:2" x14ac:dyDescent="0.35">
      <c r="A3545" s="70">
        <f t="shared" si="63"/>
        <v>3528</v>
      </c>
      <c r="B3545" s="145">
        <v>4815620.6810465306</v>
      </c>
    </row>
    <row r="3546" spans="1:2" x14ac:dyDescent="0.35">
      <c r="A3546" s="70">
        <f t="shared" si="63"/>
        <v>3529</v>
      </c>
      <c r="B3546" s="145">
        <v>4815620.6810465306</v>
      </c>
    </row>
    <row r="3547" spans="1:2" x14ac:dyDescent="0.35">
      <c r="A3547" s="70">
        <f t="shared" si="63"/>
        <v>3530</v>
      </c>
      <c r="B3547" s="145">
        <v>4815620.6810465306</v>
      </c>
    </row>
    <row r="3548" spans="1:2" x14ac:dyDescent="0.35">
      <c r="A3548" s="70">
        <f t="shared" si="63"/>
        <v>3531</v>
      </c>
      <c r="B3548" s="145">
        <v>4815620.6810465306</v>
      </c>
    </row>
    <row r="3549" spans="1:2" x14ac:dyDescent="0.35">
      <c r="A3549" s="70">
        <f t="shared" si="63"/>
        <v>3532</v>
      </c>
      <c r="B3549" s="145">
        <v>4815620.6810465306</v>
      </c>
    </row>
    <row r="3550" spans="1:2" x14ac:dyDescent="0.35">
      <c r="A3550" s="70">
        <f t="shared" si="63"/>
        <v>3533</v>
      </c>
      <c r="B3550" s="145">
        <v>4815620.6810465306</v>
      </c>
    </row>
    <row r="3551" spans="1:2" x14ac:dyDescent="0.35">
      <c r="A3551" s="70">
        <f t="shared" si="63"/>
        <v>3534</v>
      </c>
      <c r="B3551" s="145">
        <v>4815620.6810465306</v>
      </c>
    </row>
    <row r="3552" spans="1:2" x14ac:dyDescent="0.35">
      <c r="A3552" s="70">
        <f t="shared" si="63"/>
        <v>3535</v>
      </c>
      <c r="B3552" s="145">
        <v>4815620.6810465306</v>
      </c>
    </row>
    <row r="3553" spans="1:2" x14ac:dyDescent="0.35">
      <c r="A3553" s="70">
        <f t="shared" si="63"/>
        <v>3536</v>
      </c>
      <c r="B3553" s="145">
        <v>4815620.6810465306</v>
      </c>
    </row>
    <row r="3554" spans="1:2" x14ac:dyDescent="0.35">
      <c r="A3554" s="70">
        <f t="shared" si="63"/>
        <v>3537</v>
      </c>
      <c r="B3554" s="145">
        <v>4815620.6810465306</v>
      </c>
    </row>
    <row r="3555" spans="1:2" x14ac:dyDescent="0.35">
      <c r="A3555" s="70">
        <f t="shared" si="63"/>
        <v>3538</v>
      </c>
      <c r="B3555" s="145">
        <v>4815620.6810465306</v>
      </c>
    </row>
    <row r="3556" spans="1:2" x14ac:dyDescent="0.35">
      <c r="A3556" s="70">
        <f t="shared" si="63"/>
        <v>3539</v>
      </c>
      <c r="B3556" s="145">
        <v>4815620.6810465306</v>
      </c>
    </row>
    <row r="3557" spans="1:2" x14ac:dyDescent="0.35">
      <c r="A3557" s="70">
        <f t="shared" si="63"/>
        <v>3540</v>
      </c>
      <c r="B3557" s="145">
        <v>4815620.6810465306</v>
      </c>
    </row>
    <row r="3558" spans="1:2" x14ac:dyDescent="0.35">
      <c r="A3558" s="70">
        <f t="shared" si="63"/>
        <v>3541</v>
      </c>
      <c r="B3558" s="145">
        <v>4815620.6810465306</v>
      </c>
    </row>
    <row r="3559" spans="1:2" x14ac:dyDescent="0.35">
      <c r="A3559" s="70">
        <f t="shared" si="63"/>
        <v>3542</v>
      </c>
      <c r="B3559" s="145">
        <v>4815620.6810465306</v>
      </c>
    </row>
    <row r="3560" spans="1:2" x14ac:dyDescent="0.35">
      <c r="A3560" s="70">
        <f t="shared" si="63"/>
        <v>3543</v>
      </c>
      <c r="B3560" s="145">
        <v>4815620.6810465306</v>
      </c>
    </row>
    <row r="3561" spans="1:2" x14ac:dyDescent="0.35">
      <c r="A3561" s="70">
        <f t="shared" si="63"/>
        <v>3544</v>
      </c>
      <c r="B3561" s="145">
        <v>4815620.6810465306</v>
      </c>
    </row>
    <row r="3562" spans="1:2" x14ac:dyDescent="0.35">
      <c r="A3562" s="70">
        <f t="shared" si="63"/>
        <v>3545</v>
      </c>
      <c r="B3562" s="145">
        <v>4815620.6810465306</v>
      </c>
    </row>
    <row r="3563" spans="1:2" x14ac:dyDescent="0.35">
      <c r="A3563" s="70">
        <f t="shared" si="63"/>
        <v>3546</v>
      </c>
      <c r="B3563" s="145">
        <v>4815620.6810465306</v>
      </c>
    </row>
    <row r="3564" spans="1:2" x14ac:dyDescent="0.35">
      <c r="A3564" s="70">
        <f t="shared" si="63"/>
        <v>3547</v>
      </c>
      <c r="B3564" s="145">
        <v>4815620.6810465306</v>
      </c>
    </row>
    <row r="3565" spans="1:2" x14ac:dyDescent="0.35">
      <c r="A3565" s="70">
        <f t="shared" si="63"/>
        <v>3548</v>
      </c>
      <c r="B3565" s="145">
        <v>4815620.6810465306</v>
      </c>
    </row>
    <row r="3566" spans="1:2" x14ac:dyDescent="0.35">
      <c r="A3566" s="70">
        <f t="shared" si="63"/>
        <v>3549</v>
      </c>
      <c r="B3566" s="145">
        <v>4815620.6810465306</v>
      </c>
    </row>
    <row r="3567" spans="1:2" x14ac:dyDescent="0.35">
      <c r="A3567" s="70">
        <f t="shared" si="63"/>
        <v>3550</v>
      </c>
      <c r="B3567" s="145">
        <v>4815620.6810465306</v>
      </c>
    </row>
    <row r="3568" spans="1:2" x14ac:dyDescent="0.35">
      <c r="A3568" s="70">
        <f t="shared" si="63"/>
        <v>3551</v>
      </c>
      <c r="B3568" s="145">
        <v>4815620.6810465306</v>
      </c>
    </row>
    <row r="3569" spans="1:2" x14ac:dyDescent="0.35">
      <c r="A3569" s="70">
        <f t="shared" si="63"/>
        <v>3552</v>
      </c>
      <c r="B3569" s="145">
        <v>4815620.6810465306</v>
      </c>
    </row>
    <row r="3570" spans="1:2" x14ac:dyDescent="0.35">
      <c r="A3570" s="70">
        <f t="shared" si="63"/>
        <v>3553</v>
      </c>
      <c r="B3570" s="145">
        <v>4815620.6810465306</v>
      </c>
    </row>
    <row r="3571" spans="1:2" x14ac:dyDescent="0.35">
      <c r="A3571" s="70">
        <f t="shared" si="63"/>
        <v>3554</v>
      </c>
      <c r="B3571" s="145">
        <v>4815620.6810465306</v>
      </c>
    </row>
    <row r="3572" spans="1:2" x14ac:dyDescent="0.35">
      <c r="A3572" s="70">
        <f t="shared" si="63"/>
        <v>3555</v>
      </c>
      <c r="B3572" s="145">
        <v>4815620.6810465306</v>
      </c>
    </row>
    <row r="3573" spans="1:2" x14ac:dyDescent="0.35">
      <c r="A3573" s="70">
        <f t="shared" si="63"/>
        <v>3556</v>
      </c>
      <c r="B3573" s="145">
        <v>4815620.6810465306</v>
      </c>
    </row>
    <row r="3574" spans="1:2" x14ac:dyDescent="0.35">
      <c r="A3574" s="70">
        <f t="shared" si="63"/>
        <v>3557</v>
      </c>
      <c r="B3574" s="145">
        <v>4815620.6810465306</v>
      </c>
    </row>
    <row r="3575" spans="1:2" x14ac:dyDescent="0.35">
      <c r="A3575" s="70">
        <f t="shared" si="63"/>
        <v>3558</v>
      </c>
      <c r="B3575" s="145">
        <v>4815620.6810465306</v>
      </c>
    </row>
    <row r="3576" spans="1:2" x14ac:dyDescent="0.35">
      <c r="A3576" s="70">
        <f t="shared" si="63"/>
        <v>3559</v>
      </c>
      <c r="B3576" s="145">
        <v>4815620.6810465306</v>
      </c>
    </row>
    <row r="3577" spans="1:2" x14ac:dyDescent="0.35">
      <c r="A3577" s="70">
        <f t="shared" si="63"/>
        <v>3560</v>
      </c>
      <c r="B3577" s="145">
        <v>4815620.6810465306</v>
      </c>
    </row>
    <row r="3578" spans="1:2" x14ac:dyDescent="0.35">
      <c r="A3578" s="70">
        <f t="shared" si="63"/>
        <v>3561</v>
      </c>
      <c r="B3578" s="145">
        <v>4815620.6810465306</v>
      </c>
    </row>
    <row r="3579" spans="1:2" x14ac:dyDescent="0.35">
      <c r="A3579" s="70">
        <f t="shared" si="63"/>
        <v>3562</v>
      </c>
      <c r="B3579" s="145">
        <v>4815620.6810465306</v>
      </c>
    </row>
    <row r="3580" spans="1:2" x14ac:dyDescent="0.35">
      <c r="A3580" s="70">
        <f t="shared" si="63"/>
        <v>3563</v>
      </c>
      <c r="B3580" s="145">
        <v>4815620.6810465306</v>
      </c>
    </row>
    <row r="3581" spans="1:2" x14ac:dyDescent="0.35">
      <c r="A3581" s="70">
        <f t="shared" si="63"/>
        <v>3564</v>
      </c>
      <c r="B3581" s="145">
        <v>4815620.6810465306</v>
      </c>
    </row>
    <row r="3582" spans="1:2" x14ac:dyDescent="0.35">
      <c r="A3582" s="70">
        <f t="shared" si="63"/>
        <v>3565</v>
      </c>
      <c r="B3582" s="145">
        <v>4815620.6810465306</v>
      </c>
    </row>
    <row r="3583" spans="1:2" x14ac:dyDescent="0.35">
      <c r="A3583" s="70">
        <f t="shared" si="63"/>
        <v>3566</v>
      </c>
      <c r="B3583" s="145">
        <v>4815620.6810465306</v>
      </c>
    </row>
    <row r="3584" spans="1:2" x14ac:dyDescent="0.35">
      <c r="A3584" s="70">
        <f t="shared" si="63"/>
        <v>3567</v>
      </c>
      <c r="B3584" s="145">
        <v>4815620.6810465306</v>
      </c>
    </row>
    <row r="3585" spans="1:2" x14ac:dyDescent="0.35">
      <c r="A3585" s="70">
        <f t="shared" si="63"/>
        <v>3568</v>
      </c>
      <c r="B3585" s="145">
        <v>4815620.6810465306</v>
      </c>
    </row>
    <row r="3586" spans="1:2" x14ac:dyDescent="0.35">
      <c r="A3586" s="70">
        <f t="shared" si="63"/>
        <v>3569</v>
      </c>
      <c r="B3586" s="145">
        <v>4815620.6810465306</v>
      </c>
    </row>
    <row r="3587" spans="1:2" x14ac:dyDescent="0.35">
      <c r="A3587" s="70">
        <f t="shared" si="63"/>
        <v>3570</v>
      </c>
      <c r="B3587" s="145">
        <v>4815620.6810465306</v>
      </c>
    </row>
    <row r="3588" spans="1:2" x14ac:dyDescent="0.35">
      <c r="A3588" s="70">
        <f t="shared" si="63"/>
        <v>3571</v>
      </c>
      <c r="B3588" s="145">
        <v>4815620.6810465306</v>
      </c>
    </row>
    <row r="3589" spans="1:2" x14ac:dyDescent="0.35">
      <c r="A3589" s="70">
        <f t="shared" si="63"/>
        <v>3572</v>
      </c>
      <c r="B3589" s="145">
        <v>4815620.6810465306</v>
      </c>
    </row>
    <row r="3590" spans="1:2" x14ac:dyDescent="0.35">
      <c r="A3590" s="70">
        <f t="shared" si="63"/>
        <v>3573</v>
      </c>
      <c r="B3590" s="145">
        <v>4815620.6810465306</v>
      </c>
    </row>
    <row r="3591" spans="1:2" x14ac:dyDescent="0.35">
      <c r="A3591" s="70">
        <f t="shared" si="63"/>
        <v>3574</v>
      </c>
      <c r="B3591" s="145">
        <v>4815620.6810465306</v>
      </c>
    </row>
    <row r="3592" spans="1:2" x14ac:dyDescent="0.35">
      <c r="A3592" s="70">
        <f t="shared" si="63"/>
        <v>3575</v>
      </c>
      <c r="B3592" s="145">
        <v>4815620.6810465306</v>
      </c>
    </row>
    <row r="3593" spans="1:2" x14ac:dyDescent="0.35">
      <c r="A3593" s="70">
        <f t="shared" si="63"/>
        <v>3576</v>
      </c>
      <c r="B3593" s="145">
        <v>4815620.6810465306</v>
      </c>
    </row>
    <row r="3594" spans="1:2" x14ac:dyDescent="0.35">
      <c r="A3594" s="70">
        <f t="shared" si="63"/>
        <v>3577</v>
      </c>
      <c r="B3594" s="145">
        <v>4815620.6810465306</v>
      </c>
    </row>
    <row r="3595" spans="1:2" x14ac:dyDescent="0.35">
      <c r="A3595" s="70">
        <f t="shared" si="63"/>
        <v>3578</v>
      </c>
      <c r="B3595" s="145">
        <v>4815620.6810465306</v>
      </c>
    </row>
    <row r="3596" spans="1:2" x14ac:dyDescent="0.35">
      <c r="A3596" s="70">
        <f t="shared" si="63"/>
        <v>3579</v>
      </c>
      <c r="B3596" s="145">
        <v>4815620.6810465306</v>
      </c>
    </row>
    <row r="3597" spans="1:2" x14ac:dyDescent="0.35">
      <c r="A3597" s="70">
        <f t="shared" si="63"/>
        <v>3580</v>
      </c>
      <c r="B3597" s="145">
        <v>4815620.6810465306</v>
      </c>
    </row>
    <row r="3598" spans="1:2" x14ac:dyDescent="0.35">
      <c r="A3598" s="70">
        <f t="shared" si="63"/>
        <v>3581</v>
      </c>
      <c r="B3598" s="145">
        <v>4815620.6810465306</v>
      </c>
    </row>
    <row r="3599" spans="1:2" x14ac:dyDescent="0.35">
      <c r="A3599" s="70">
        <f t="shared" si="63"/>
        <v>3582</v>
      </c>
      <c r="B3599" s="145">
        <v>4815620.6810465306</v>
      </c>
    </row>
    <row r="3600" spans="1:2" x14ac:dyDescent="0.35">
      <c r="A3600" s="70">
        <f t="shared" si="63"/>
        <v>3583</v>
      </c>
      <c r="B3600" s="145">
        <v>4815620.6810465306</v>
      </c>
    </row>
    <row r="3601" spans="1:2" x14ac:dyDescent="0.35">
      <c r="A3601" s="70">
        <f t="shared" si="63"/>
        <v>3584</v>
      </c>
      <c r="B3601" s="145">
        <v>4815620.6810465306</v>
      </c>
    </row>
    <row r="3602" spans="1:2" x14ac:dyDescent="0.35">
      <c r="A3602" s="70">
        <f t="shared" si="63"/>
        <v>3585</v>
      </c>
      <c r="B3602" s="145">
        <v>4815620.6810465306</v>
      </c>
    </row>
    <row r="3603" spans="1:2" x14ac:dyDescent="0.35">
      <c r="A3603" s="70">
        <f t="shared" si="63"/>
        <v>3586</v>
      </c>
      <c r="B3603" s="145">
        <v>4815620.6810465306</v>
      </c>
    </row>
    <row r="3604" spans="1:2" x14ac:dyDescent="0.35">
      <c r="A3604" s="70">
        <f t="shared" ref="A3604:A3667" si="64">A3603+1</f>
        <v>3587</v>
      </c>
      <c r="B3604" s="145">
        <v>4815620.6810465306</v>
      </c>
    </row>
    <row r="3605" spans="1:2" x14ac:dyDescent="0.35">
      <c r="A3605" s="70">
        <f t="shared" si="64"/>
        <v>3588</v>
      </c>
      <c r="B3605" s="145">
        <v>4815620.6810465306</v>
      </c>
    </row>
    <row r="3606" spans="1:2" x14ac:dyDescent="0.35">
      <c r="A3606" s="70">
        <f t="shared" si="64"/>
        <v>3589</v>
      </c>
      <c r="B3606" s="145">
        <v>4815620.6810465306</v>
      </c>
    </row>
    <row r="3607" spans="1:2" x14ac:dyDescent="0.35">
      <c r="A3607" s="70">
        <f t="shared" si="64"/>
        <v>3590</v>
      </c>
      <c r="B3607" s="145">
        <v>4815620.6810465306</v>
      </c>
    </row>
    <row r="3608" spans="1:2" x14ac:dyDescent="0.35">
      <c r="A3608" s="70">
        <f t="shared" si="64"/>
        <v>3591</v>
      </c>
      <c r="B3608" s="145">
        <v>4815620.6810465306</v>
      </c>
    </row>
    <row r="3609" spans="1:2" x14ac:dyDescent="0.35">
      <c r="A3609" s="70">
        <f t="shared" si="64"/>
        <v>3592</v>
      </c>
      <c r="B3609" s="145">
        <v>4815620.6810465306</v>
      </c>
    </row>
    <row r="3610" spans="1:2" x14ac:dyDescent="0.35">
      <c r="A3610" s="70">
        <f t="shared" si="64"/>
        <v>3593</v>
      </c>
      <c r="B3610" s="145">
        <v>4815620.6810465306</v>
      </c>
    </row>
    <row r="3611" spans="1:2" x14ac:dyDescent="0.35">
      <c r="A3611" s="70">
        <f t="shared" si="64"/>
        <v>3594</v>
      </c>
      <c r="B3611" s="145">
        <v>4815620.6810465306</v>
      </c>
    </row>
    <row r="3612" spans="1:2" x14ac:dyDescent="0.35">
      <c r="A3612" s="70">
        <f t="shared" si="64"/>
        <v>3595</v>
      </c>
      <c r="B3612" s="145">
        <v>4815620.6810465306</v>
      </c>
    </row>
    <row r="3613" spans="1:2" x14ac:dyDescent="0.35">
      <c r="A3613" s="70">
        <f t="shared" si="64"/>
        <v>3596</v>
      </c>
      <c r="B3613" s="145">
        <v>4815620.6810465306</v>
      </c>
    </row>
    <row r="3614" spans="1:2" x14ac:dyDescent="0.35">
      <c r="A3614" s="70">
        <f t="shared" si="64"/>
        <v>3597</v>
      </c>
      <c r="B3614" s="145">
        <v>4815620.6810465306</v>
      </c>
    </row>
    <row r="3615" spans="1:2" x14ac:dyDescent="0.35">
      <c r="A3615" s="70">
        <f t="shared" si="64"/>
        <v>3598</v>
      </c>
      <c r="B3615" s="145">
        <v>4815620.6810465306</v>
      </c>
    </row>
    <row r="3616" spans="1:2" x14ac:dyDescent="0.35">
      <c r="A3616" s="70">
        <f t="shared" si="64"/>
        <v>3599</v>
      </c>
      <c r="B3616" s="145">
        <v>4815620.6810465306</v>
      </c>
    </row>
    <row r="3617" spans="1:2" x14ac:dyDescent="0.35">
      <c r="A3617" s="70">
        <f t="shared" si="64"/>
        <v>3600</v>
      </c>
      <c r="B3617" s="145">
        <v>4815620.6810465306</v>
      </c>
    </row>
    <row r="3618" spans="1:2" x14ac:dyDescent="0.35">
      <c r="A3618" s="70">
        <f t="shared" si="64"/>
        <v>3601</v>
      </c>
      <c r="B3618" s="145">
        <v>4815620.6810465306</v>
      </c>
    </row>
    <row r="3619" spans="1:2" x14ac:dyDescent="0.35">
      <c r="A3619" s="70">
        <f t="shared" si="64"/>
        <v>3602</v>
      </c>
      <c r="B3619" s="145">
        <v>4815620.6810465306</v>
      </c>
    </row>
    <row r="3620" spans="1:2" x14ac:dyDescent="0.35">
      <c r="A3620" s="70">
        <f t="shared" si="64"/>
        <v>3603</v>
      </c>
      <c r="B3620" s="145">
        <v>4815620.6810465306</v>
      </c>
    </row>
    <row r="3621" spans="1:2" x14ac:dyDescent="0.35">
      <c r="A3621" s="70">
        <f t="shared" si="64"/>
        <v>3604</v>
      </c>
      <c r="B3621" s="145">
        <v>4815620.6810465306</v>
      </c>
    </row>
    <row r="3622" spans="1:2" x14ac:dyDescent="0.35">
      <c r="A3622" s="70">
        <f t="shared" si="64"/>
        <v>3605</v>
      </c>
      <c r="B3622" s="145">
        <v>4815620.6810465306</v>
      </c>
    </row>
    <row r="3623" spans="1:2" x14ac:dyDescent="0.35">
      <c r="A3623" s="70">
        <f t="shared" si="64"/>
        <v>3606</v>
      </c>
      <c r="B3623" s="145">
        <v>4815620.6810465306</v>
      </c>
    </row>
    <row r="3624" spans="1:2" x14ac:dyDescent="0.35">
      <c r="A3624" s="70">
        <f t="shared" si="64"/>
        <v>3607</v>
      </c>
      <c r="B3624" s="145">
        <v>4815620.6810465306</v>
      </c>
    </row>
    <row r="3625" spans="1:2" x14ac:dyDescent="0.35">
      <c r="A3625" s="70">
        <f t="shared" si="64"/>
        <v>3608</v>
      </c>
      <c r="B3625" s="145">
        <v>4815620.6810465306</v>
      </c>
    </row>
    <row r="3626" spans="1:2" x14ac:dyDescent="0.35">
      <c r="A3626" s="70">
        <f t="shared" si="64"/>
        <v>3609</v>
      </c>
      <c r="B3626" s="145">
        <v>4815620.6810465306</v>
      </c>
    </row>
    <row r="3627" spans="1:2" x14ac:dyDescent="0.35">
      <c r="A3627" s="70">
        <f t="shared" si="64"/>
        <v>3610</v>
      </c>
      <c r="B3627" s="145">
        <v>4815620.6810465306</v>
      </c>
    </row>
    <row r="3628" spans="1:2" x14ac:dyDescent="0.35">
      <c r="A3628" s="70">
        <f t="shared" si="64"/>
        <v>3611</v>
      </c>
      <c r="B3628" s="145">
        <v>4815620.6810465306</v>
      </c>
    </row>
    <row r="3629" spans="1:2" x14ac:dyDescent="0.35">
      <c r="A3629" s="70">
        <f t="shared" si="64"/>
        <v>3612</v>
      </c>
      <c r="B3629" s="145">
        <v>4815620.6810465306</v>
      </c>
    </row>
    <row r="3630" spans="1:2" x14ac:dyDescent="0.35">
      <c r="A3630" s="70">
        <f t="shared" si="64"/>
        <v>3613</v>
      </c>
      <c r="B3630" s="145">
        <v>4815620.6810465306</v>
      </c>
    </row>
    <row r="3631" spans="1:2" x14ac:dyDescent="0.35">
      <c r="A3631" s="70">
        <f t="shared" si="64"/>
        <v>3614</v>
      </c>
      <c r="B3631" s="145">
        <v>4815620.6810465306</v>
      </c>
    </row>
    <row r="3632" spans="1:2" x14ac:dyDescent="0.35">
      <c r="A3632" s="70">
        <f t="shared" si="64"/>
        <v>3615</v>
      </c>
      <c r="B3632" s="145">
        <v>4815620.6810465306</v>
      </c>
    </row>
    <row r="3633" spans="1:2" x14ac:dyDescent="0.35">
      <c r="A3633" s="70">
        <f t="shared" si="64"/>
        <v>3616</v>
      </c>
      <c r="B3633" s="145">
        <v>4815620.6810465306</v>
      </c>
    </row>
    <row r="3634" spans="1:2" x14ac:dyDescent="0.35">
      <c r="A3634" s="70">
        <f t="shared" si="64"/>
        <v>3617</v>
      </c>
      <c r="B3634" s="145">
        <v>4815620.6810465306</v>
      </c>
    </row>
    <row r="3635" spans="1:2" x14ac:dyDescent="0.35">
      <c r="A3635" s="70">
        <f t="shared" si="64"/>
        <v>3618</v>
      </c>
      <c r="B3635" s="145">
        <v>4815620.6810465306</v>
      </c>
    </row>
    <row r="3636" spans="1:2" x14ac:dyDescent="0.35">
      <c r="A3636" s="70">
        <f t="shared" si="64"/>
        <v>3619</v>
      </c>
      <c r="B3636" s="145">
        <v>4815620.6810465306</v>
      </c>
    </row>
    <row r="3637" spans="1:2" x14ac:dyDescent="0.35">
      <c r="A3637" s="70">
        <f t="shared" si="64"/>
        <v>3620</v>
      </c>
      <c r="B3637" s="145">
        <v>4815620.6810465306</v>
      </c>
    </row>
    <row r="3638" spans="1:2" x14ac:dyDescent="0.35">
      <c r="A3638" s="70">
        <f t="shared" si="64"/>
        <v>3621</v>
      </c>
      <c r="B3638" s="145">
        <v>4815620.6810465306</v>
      </c>
    </row>
    <row r="3639" spans="1:2" x14ac:dyDescent="0.35">
      <c r="A3639" s="70">
        <f t="shared" si="64"/>
        <v>3622</v>
      </c>
      <c r="B3639" s="145">
        <v>4815620.6810465306</v>
      </c>
    </row>
    <row r="3640" spans="1:2" x14ac:dyDescent="0.35">
      <c r="A3640" s="70">
        <f t="shared" si="64"/>
        <v>3623</v>
      </c>
      <c r="B3640" s="145">
        <v>4815620.6810465306</v>
      </c>
    </row>
    <row r="3641" spans="1:2" x14ac:dyDescent="0.35">
      <c r="A3641" s="70">
        <f t="shared" si="64"/>
        <v>3624</v>
      </c>
      <c r="B3641" s="145">
        <v>4815620.6810465306</v>
      </c>
    </row>
    <row r="3642" spans="1:2" x14ac:dyDescent="0.35">
      <c r="A3642" s="70">
        <f t="shared" si="64"/>
        <v>3625</v>
      </c>
      <c r="B3642" s="145">
        <v>4815620.6810465306</v>
      </c>
    </row>
    <row r="3643" spans="1:2" x14ac:dyDescent="0.35">
      <c r="A3643" s="70">
        <f t="shared" si="64"/>
        <v>3626</v>
      </c>
      <c r="B3643" s="145">
        <v>4815620.6810465306</v>
      </c>
    </row>
    <row r="3644" spans="1:2" x14ac:dyDescent="0.35">
      <c r="A3644" s="70">
        <f t="shared" si="64"/>
        <v>3627</v>
      </c>
      <c r="B3644" s="145">
        <v>4815620.6810465306</v>
      </c>
    </row>
    <row r="3645" spans="1:2" x14ac:dyDescent="0.35">
      <c r="A3645" s="70">
        <f t="shared" si="64"/>
        <v>3628</v>
      </c>
      <c r="B3645" s="145">
        <v>4815620.6810465306</v>
      </c>
    </row>
    <row r="3646" spans="1:2" x14ac:dyDescent="0.35">
      <c r="A3646" s="70">
        <f t="shared" si="64"/>
        <v>3629</v>
      </c>
      <c r="B3646" s="145">
        <v>4815620.6810465306</v>
      </c>
    </row>
    <row r="3647" spans="1:2" x14ac:dyDescent="0.35">
      <c r="A3647" s="70">
        <f t="shared" si="64"/>
        <v>3630</v>
      </c>
      <c r="B3647" s="145">
        <v>4815620.6810465306</v>
      </c>
    </row>
    <row r="3648" spans="1:2" x14ac:dyDescent="0.35">
      <c r="A3648" s="70">
        <f t="shared" si="64"/>
        <v>3631</v>
      </c>
      <c r="B3648" s="145">
        <v>4815620.6810465306</v>
      </c>
    </row>
    <row r="3649" spans="1:2" x14ac:dyDescent="0.35">
      <c r="A3649" s="70">
        <f t="shared" si="64"/>
        <v>3632</v>
      </c>
      <c r="B3649" s="145">
        <v>4815620.6810465306</v>
      </c>
    </row>
    <row r="3650" spans="1:2" x14ac:dyDescent="0.35">
      <c r="A3650" s="70">
        <f t="shared" si="64"/>
        <v>3633</v>
      </c>
      <c r="B3650" s="145">
        <v>4815620.6810465306</v>
      </c>
    </row>
    <row r="3651" spans="1:2" x14ac:dyDescent="0.35">
      <c r="A3651" s="70">
        <f t="shared" si="64"/>
        <v>3634</v>
      </c>
      <c r="B3651" s="145">
        <v>4815620.6810465306</v>
      </c>
    </row>
    <row r="3652" spans="1:2" x14ac:dyDescent="0.35">
      <c r="A3652" s="70">
        <f t="shared" si="64"/>
        <v>3635</v>
      </c>
      <c r="B3652" s="145">
        <v>4815620.6810465306</v>
      </c>
    </row>
    <row r="3653" spans="1:2" x14ac:dyDescent="0.35">
      <c r="A3653" s="70">
        <f t="shared" si="64"/>
        <v>3636</v>
      </c>
      <c r="B3653" s="145">
        <v>4815620.6810465306</v>
      </c>
    </row>
    <row r="3654" spans="1:2" x14ac:dyDescent="0.35">
      <c r="A3654" s="70">
        <f t="shared" si="64"/>
        <v>3637</v>
      </c>
      <c r="B3654" s="145">
        <v>4815620.6810465306</v>
      </c>
    </row>
    <row r="3655" spans="1:2" x14ac:dyDescent="0.35">
      <c r="A3655" s="70">
        <f t="shared" si="64"/>
        <v>3638</v>
      </c>
      <c r="B3655" s="145">
        <v>4815620.6810465306</v>
      </c>
    </row>
    <row r="3656" spans="1:2" x14ac:dyDescent="0.35">
      <c r="A3656" s="70">
        <f t="shared" si="64"/>
        <v>3639</v>
      </c>
      <c r="B3656" s="145">
        <v>4815620.6810465306</v>
      </c>
    </row>
    <row r="3657" spans="1:2" x14ac:dyDescent="0.35">
      <c r="A3657" s="70">
        <f t="shared" si="64"/>
        <v>3640</v>
      </c>
      <c r="B3657" s="145">
        <v>4815620.6810465306</v>
      </c>
    </row>
    <row r="3658" spans="1:2" x14ac:dyDescent="0.35">
      <c r="A3658" s="70">
        <f t="shared" si="64"/>
        <v>3641</v>
      </c>
      <c r="B3658" s="145">
        <v>4815620.6810465306</v>
      </c>
    </row>
    <row r="3659" spans="1:2" x14ac:dyDescent="0.35">
      <c r="A3659" s="70">
        <f t="shared" si="64"/>
        <v>3642</v>
      </c>
      <c r="B3659" s="145">
        <v>4815620.6810465306</v>
      </c>
    </row>
    <row r="3660" spans="1:2" x14ac:dyDescent="0.35">
      <c r="A3660" s="70">
        <f t="shared" si="64"/>
        <v>3643</v>
      </c>
      <c r="B3660" s="145">
        <v>4815620.6810465306</v>
      </c>
    </row>
    <row r="3661" spans="1:2" x14ac:dyDescent="0.35">
      <c r="A3661" s="70">
        <f t="shared" si="64"/>
        <v>3644</v>
      </c>
      <c r="B3661" s="145">
        <v>4815620.6810465306</v>
      </c>
    </row>
    <row r="3662" spans="1:2" x14ac:dyDescent="0.35">
      <c r="A3662" s="70">
        <f t="shared" si="64"/>
        <v>3645</v>
      </c>
      <c r="B3662" s="145">
        <v>4815620.6810465306</v>
      </c>
    </row>
    <row r="3663" spans="1:2" x14ac:dyDescent="0.35">
      <c r="A3663" s="70">
        <f t="shared" si="64"/>
        <v>3646</v>
      </c>
      <c r="B3663" s="145">
        <v>4815620.6810465306</v>
      </c>
    </row>
    <row r="3664" spans="1:2" x14ac:dyDescent="0.35">
      <c r="A3664" s="70">
        <f t="shared" si="64"/>
        <v>3647</v>
      </c>
      <c r="B3664" s="145">
        <v>4815620.6810465306</v>
      </c>
    </row>
    <row r="3665" spans="1:2" x14ac:dyDescent="0.35">
      <c r="A3665" s="70">
        <f t="shared" si="64"/>
        <v>3648</v>
      </c>
      <c r="B3665" s="145">
        <v>4815620.6810465306</v>
      </c>
    </row>
    <row r="3666" spans="1:2" x14ac:dyDescent="0.35">
      <c r="A3666" s="70">
        <f t="shared" si="64"/>
        <v>3649</v>
      </c>
      <c r="B3666" s="145">
        <v>4815620.6810465306</v>
      </c>
    </row>
    <row r="3667" spans="1:2" x14ac:dyDescent="0.35">
      <c r="A3667" s="70">
        <f t="shared" si="64"/>
        <v>3650</v>
      </c>
      <c r="B3667" s="145">
        <v>4815620.6810465306</v>
      </c>
    </row>
    <row r="3668" spans="1:2" x14ac:dyDescent="0.35">
      <c r="A3668" s="70">
        <f t="shared" ref="A3668:A3731" si="65">A3667+1</f>
        <v>3651</v>
      </c>
      <c r="B3668" s="145">
        <v>4815620.6810465306</v>
      </c>
    </row>
    <row r="3669" spans="1:2" x14ac:dyDescent="0.35">
      <c r="A3669" s="70">
        <f t="shared" si="65"/>
        <v>3652</v>
      </c>
      <c r="B3669" s="145">
        <v>4815620.6810465306</v>
      </c>
    </row>
    <row r="3670" spans="1:2" x14ac:dyDescent="0.35">
      <c r="A3670" s="70">
        <f t="shared" si="65"/>
        <v>3653</v>
      </c>
      <c r="B3670" s="145">
        <v>4815620.6810465306</v>
      </c>
    </row>
    <row r="3671" spans="1:2" x14ac:dyDescent="0.35">
      <c r="A3671" s="70">
        <f t="shared" si="65"/>
        <v>3654</v>
      </c>
      <c r="B3671" s="145">
        <v>4815620.6810465306</v>
      </c>
    </row>
    <row r="3672" spans="1:2" x14ac:dyDescent="0.35">
      <c r="A3672" s="70">
        <f t="shared" si="65"/>
        <v>3655</v>
      </c>
      <c r="B3672" s="145">
        <v>4815620.6810465306</v>
      </c>
    </row>
    <row r="3673" spans="1:2" x14ac:dyDescent="0.35">
      <c r="A3673" s="70">
        <f t="shared" si="65"/>
        <v>3656</v>
      </c>
      <c r="B3673" s="145">
        <v>4815620.6810465306</v>
      </c>
    </row>
    <row r="3674" spans="1:2" x14ac:dyDescent="0.35">
      <c r="A3674" s="70">
        <f t="shared" si="65"/>
        <v>3657</v>
      </c>
      <c r="B3674" s="145">
        <v>4815620.6810465306</v>
      </c>
    </row>
    <row r="3675" spans="1:2" x14ac:dyDescent="0.35">
      <c r="A3675" s="70">
        <f t="shared" si="65"/>
        <v>3658</v>
      </c>
      <c r="B3675" s="145">
        <v>4815620.6810465306</v>
      </c>
    </row>
    <row r="3676" spans="1:2" x14ac:dyDescent="0.35">
      <c r="A3676" s="70">
        <f t="shared" si="65"/>
        <v>3659</v>
      </c>
      <c r="B3676" s="145">
        <v>4815620.6810465306</v>
      </c>
    </row>
    <row r="3677" spans="1:2" x14ac:dyDescent="0.35">
      <c r="A3677" s="70">
        <f t="shared" si="65"/>
        <v>3660</v>
      </c>
      <c r="B3677" s="145">
        <v>4815620.6810465306</v>
      </c>
    </row>
    <row r="3678" spans="1:2" x14ac:dyDescent="0.35">
      <c r="A3678" s="70">
        <f t="shared" si="65"/>
        <v>3661</v>
      </c>
      <c r="B3678" s="145">
        <v>4815620.6810465306</v>
      </c>
    </row>
    <row r="3679" spans="1:2" x14ac:dyDescent="0.35">
      <c r="A3679" s="70">
        <f t="shared" si="65"/>
        <v>3662</v>
      </c>
      <c r="B3679" s="145">
        <v>4815620.6810465306</v>
      </c>
    </row>
    <row r="3680" spans="1:2" x14ac:dyDescent="0.35">
      <c r="A3680" s="70">
        <f t="shared" si="65"/>
        <v>3663</v>
      </c>
      <c r="B3680" s="145">
        <v>4815620.6810465306</v>
      </c>
    </row>
    <row r="3681" spans="1:2" x14ac:dyDescent="0.35">
      <c r="A3681" s="70">
        <f t="shared" si="65"/>
        <v>3664</v>
      </c>
      <c r="B3681" s="145">
        <v>4815620.6810465306</v>
      </c>
    </row>
    <row r="3682" spans="1:2" x14ac:dyDescent="0.35">
      <c r="A3682" s="70">
        <f t="shared" si="65"/>
        <v>3665</v>
      </c>
      <c r="B3682" s="145">
        <v>4815620.6810465306</v>
      </c>
    </row>
    <row r="3683" spans="1:2" x14ac:dyDescent="0.35">
      <c r="A3683" s="70">
        <f t="shared" si="65"/>
        <v>3666</v>
      </c>
      <c r="B3683" s="145">
        <v>4815620.6810465306</v>
      </c>
    </row>
    <row r="3684" spans="1:2" x14ac:dyDescent="0.35">
      <c r="A3684" s="70">
        <f t="shared" si="65"/>
        <v>3667</v>
      </c>
      <c r="B3684" s="145">
        <v>4815620.6810465306</v>
      </c>
    </row>
    <row r="3685" spans="1:2" x14ac:dyDescent="0.35">
      <c r="A3685" s="70">
        <f t="shared" si="65"/>
        <v>3668</v>
      </c>
      <c r="B3685" s="145">
        <v>4815620.6810465306</v>
      </c>
    </row>
    <row r="3686" spans="1:2" x14ac:dyDescent="0.35">
      <c r="A3686" s="70">
        <f t="shared" si="65"/>
        <v>3669</v>
      </c>
      <c r="B3686" s="145">
        <v>4815620.6810465306</v>
      </c>
    </row>
    <row r="3687" spans="1:2" x14ac:dyDescent="0.35">
      <c r="A3687" s="70">
        <f t="shared" si="65"/>
        <v>3670</v>
      </c>
      <c r="B3687" s="145">
        <v>4815620.6810465306</v>
      </c>
    </row>
    <row r="3688" spans="1:2" x14ac:dyDescent="0.35">
      <c r="A3688" s="70">
        <f t="shared" si="65"/>
        <v>3671</v>
      </c>
      <c r="B3688" s="145">
        <v>4815620.6810465306</v>
      </c>
    </row>
    <row r="3689" spans="1:2" x14ac:dyDescent="0.35">
      <c r="A3689" s="70">
        <f t="shared" si="65"/>
        <v>3672</v>
      </c>
      <c r="B3689" s="145">
        <v>4815620.6810465306</v>
      </c>
    </row>
    <row r="3690" spans="1:2" x14ac:dyDescent="0.35">
      <c r="A3690" s="70">
        <f t="shared" si="65"/>
        <v>3673</v>
      </c>
      <c r="B3690" s="145">
        <v>4815620.6810465306</v>
      </c>
    </row>
    <row r="3691" spans="1:2" x14ac:dyDescent="0.35">
      <c r="A3691" s="70">
        <f t="shared" si="65"/>
        <v>3674</v>
      </c>
      <c r="B3691" s="145">
        <v>4815620.6810465306</v>
      </c>
    </row>
    <row r="3692" spans="1:2" x14ac:dyDescent="0.35">
      <c r="A3692" s="70">
        <f t="shared" si="65"/>
        <v>3675</v>
      </c>
      <c r="B3692" s="145">
        <v>4815620.6810465306</v>
      </c>
    </row>
    <row r="3693" spans="1:2" x14ac:dyDescent="0.35">
      <c r="A3693" s="70">
        <f t="shared" si="65"/>
        <v>3676</v>
      </c>
      <c r="B3693" s="145">
        <v>4815620.6810465306</v>
      </c>
    </row>
    <row r="3694" spans="1:2" x14ac:dyDescent="0.35">
      <c r="A3694" s="70">
        <f t="shared" si="65"/>
        <v>3677</v>
      </c>
      <c r="B3694" s="145">
        <v>4815620.6810465306</v>
      </c>
    </row>
    <row r="3695" spans="1:2" x14ac:dyDescent="0.35">
      <c r="A3695" s="70">
        <f t="shared" si="65"/>
        <v>3678</v>
      </c>
      <c r="B3695" s="145">
        <v>4815620.6810465306</v>
      </c>
    </row>
    <row r="3696" spans="1:2" x14ac:dyDescent="0.35">
      <c r="A3696" s="70">
        <f t="shared" si="65"/>
        <v>3679</v>
      </c>
      <c r="B3696" s="145">
        <v>4815620.6810465306</v>
      </c>
    </row>
    <row r="3697" spans="1:2" x14ac:dyDescent="0.35">
      <c r="A3697" s="70">
        <f t="shared" si="65"/>
        <v>3680</v>
      </c>
      <c r="B3697" s="145">
        <v>4815620.6810465306</v>
      </c>
    </row>
    <row r="3698" spans="1:2" x14ac:dyDescent="0.35">
      <c r="A3698" s="70">
        <f t="shared" si="65"/>
        <v>3681</v>
      </c>
      <c r="B3698" s="145">
        <v>4815620.6810465306</v>
      </c>
    </row>
    <row r="3699" spans="1:2" x14ac:dyDescent="0.35">
      <c r="A3699" s="70">
        <f t="shared" si="65"/>
        <v>3682</v>
      </c>
      <c r="B3699" s="145">
        <v>4815620.6810465306</v>
      </c>
    </row>
    <row r="3700" spans="1:2" x14ac:dyDescent="0.35">
      <c r="A3700" s="70">
        <f t="shared" si="65"/>
        <v>3683</v>
      </c>
      <c r="B3700" s="145">
        <v>4815620.6810465306</v>
      </c>
    </row>
    <row r="3701" spans="1:2" x14ac:dyDescent="0.35">
      <c r="A3701" s="70">
        <f t="shared" si="65"/>
        <v>3684</v>
      </c>
      <c r="B3701" s="145">
        <v>4815620.6810465306</v>
      </c>
    </row>
    <row r="3702" spans="1:2" x14ac:dyDescent="0.35">
      <c r="A3702" s="70">
        <f t="shared" si="65"/>
        <v>3685</v>
      </c>
      <c r="B3702" s="145">
        <v>4815620.6810465306</v>
      </c>
    </row>
    <row r="3703" spans="1:2" x14ac:dyDescent="0.35">
      <c r="A3703" s="70">
        <f t="shared" si="65"/>
        <v>3686</v>
      </c>
      <c r="B3703" s="145">
        <v>4815620.6810465306</v>
      </c>
    </row>
    <row r="3704" spans="1:2" x14ac:dyDescent="0.35">
      <c r="A3704" s="70">
        <f t="shared" si="65"/>
        <v>3687</v>
      </c>
      <c r="B3704" s="145">
        <v>4815620.6810465306</v>
      </c>
    </row>
    <row r="3705" spans="1:2" x14ac:dyDescent="0.35">
      <c r="A3705" s="70">
        <f t="shared" si="65"/>
        <v>3688</v>
      </c>
      <c r="B3705" s="145">
        <v>4815620.6810465306</v>
      </c>
    </row>
    <row r="3706" spans="1:2" x14ac:dyDescent="0.35">
      <c r="A3706" s="70">
        <f t="shared" si="65"/>
        <v>3689</v>
      </c>
      <c r="B3706" s="145">
        <v>4815620.6810465306</v>
      </c>
    </row>
    <row r="3707" spans="1:2" x14ac:dyDescent="0.35">
      <c r="A3707" s="70">
        <f t="shared" si="65"/>
        <v>3690</v>
      </c>
      <c r="B3707" s="145">
        <v>4815620.6810465306</v>
      </c>
    </row>
    <row r="3708" spans="1:2" x14ac:dyDescent="0.35">
      <c r="A3708" s="70">
        <f t="shared" si="65"/>
        <v>3691</v>
      </c>
      <c r="B3708" s="145">
        <v>4815620.6810465306</v>
      </c>
    </row>
    <row r="3709" spans="1:2" x14ac:dyDescent="0.35">
      <c r="A3709" s="70">
        <f t="shared" si="65"/>
        <v>3692</v>
      </c>
      <c r="B3709" s="145">
        <v>4815620.6810465306</v>
      </c>
    </row>
    <row r="3710" spans="1:2" x14ac:dyDescent="0.35">
      <c r="A3710" s="70">
        <f t="shared" si="65"/>
        <v>3693</v>
      </c>
      <c r="B3710" s="145">
        <v>4815620.6810465306</v>
      </c>
    </row>
    <row r="3711" spans="1:2" x14ac:dyDescent="0.35">
      <c r="A3711" s="70">
        <f t="shared" si="65"/>
        <v>3694</v>
      </c>
      <c r="B3711" s="145">
        <v>4815620.6810465306</v>
      </c>
    </row>
    <row r="3712" spans="1:2" x14ac:dyDescent="0.35">
      <c r="A3712" s="70">
        <f t="shared" si="65"/>
        <v>3695</v>
      </c>
      <c r="B3712" s="145">
        <v>4815620.6810465306</v>
      </c>
    </row>
    <row r="3713" spans="1:2" x14ac:dyDescent="0.35">
      <c r="A3713" s="70">
        <f t="shared" si="65"/>
        <v>3696</v>
      </c>
      <c r="B3713" s="145">
        <v>4815620.6810465306</v>
      </c>
    </row>
    <row r="3714" spans="1:2" x14ac:dyDescent="0.35">
      <c r="A3714" s="70">
        <f t="shared" si="65"/>
        <v>3697</v>
      </c>
      <c r="B3714" s="145">
        <v>4815620.6810465306</v>
      </c>
    </row>
    <row r="3715" spans="1:2" x14ac:dyDescent="0.35">
      <c r="A3715" s="70">
        <f t="shared" si="65"/>
        <v>3698</v>
      </c>
      <c r="B3715" s="145">
        <v>4815620.6810465306</v>
      </c>
    </row>
    <row r="3716" spans="1:2" x14ac:dyDescent="0.35">
      <c r="A3716" s="70">
        <f t="shared" si="65"/>
        <v>3699</v>
      </c>
      <c r="B3716" s="145">
        <v>4815620.6810465306</v>
      </c>
    </row>
    <row r="3717" spans="1:2" x14ac:dyDescent="0.35">
      <c r="A3717" s="70">
        <f t="shared" si="65"/>
        <v>3700</v>
      </c>
      <c r="B3717" s="145">
        <v>4815620.6810465306</v>
      </c>
    </row>
    <row r="3718" spans="1:2" x14ac:dyDescent="0.35">
      <c r="A3718" s="70">
        <f t="shared" si="65"/>
        <v>3701</v>
      </c>
      <c r="B3718" s="145">
        <v>4815620.6810465306</v>
      </c>
    </row>
    <row r="3719" spans="1:2" x14ac:dyDescent="0.35">
      <c r="A3719" s="70">
        <f t="shared" si="65"/>
        <v>3702</v>
      </c>
      <c r="B3719" s="145">
        <v>4815620.6810465306</v>
      </c>
    </row>
    <row r="3720" spans="1:2" x14ac:dyDescent="0.35">
      <c r="A3720" s="70">
        <f t="shared" si="65"/>
        <v>3703</v>
      </c>
      <c r="B3720" s="145">
        <v>4815620.6810465306</v>
      </c>
    </row>
    <row r="3721" spans="1:2" x14ac:dyDescent="0.35">
      <c r="A3721" s="70">
        <f t="shared" si="65"/>
        <v>3704</v>
      </c>
      <c r="B3721" s="145">
        <v>4815620.6810465306</v>
      </c>
    </row>
    <row r="3722" spans="1:2" x14ac:dyDescent="0.35">
      <c r="A3722" s="70">
        <f t="shared" si="65"/>
        <v>3705</v>
      </c>
      <c r="B3722" s="145">
        <v>4815620.6810465306</v>
      </c>
    </row>
    <row r="3723" spans="1:2" x14ac:dyDescent="0.35">
      <c r="A3723" s="70">
        <f t="shared" si="65"/>
        <v>3706</v>
      </c>
      <c r="B3723" s="145">
        <v>4815620.6810465306</v>
      </c>
    </row>
    <row r="3724" spans="1:2" x14ac:dyDescent="0.35">
      <c r="A3724" s="70">
        <f t="shared" si="65"/>
        <v>3707</v>
      </c>
      <c r="B3724" s="145">
        <v>4815620.6810465306</v>
      </c>
    </row>
    <row r="3725" spans="1:2" x14ac:dyDescent="0.35">
      <c r="A3725" s="70">
        <f t="shared" si="65"/>
        <v>3708</v>
      </c>
      <c r="B3725" s="145">
        <v>4815620.6810465306</v>
      </c>
    </row>
    <row r="3726" spans="1:2" x14ac:dyDescent="0.35">
      <c r="A3726" s="70">
        <f t="shared" si="65"/>
        <v>3709</v>
      </c>
      <c r="B3726" s="145">
        <v>4815620.6810465306</v>
      </c>
    </row>
    <row r="3727" spans="1:2" x14ac:dyDescent="0.35">
      <c r="A3727" s="70">
        <f t="shared" si="65"/>
        <v>3710</v>
      </c>
      <c r="B3727" s="145">
        <v>4815620.6810465306</v>
      </c>
    </row>
    <row r="3728" spans="1:2" x14ac:dyDescent="0.35">
      <c r="A3728" s="70">
        <f t="shared" si="65"/>
        <v>3711</v>
      </c>
      <c r="B3728" s="145">
        <v>4815620.6810465306</v>
      </c>
    </row>
    <row r="3729" spans="1:2" x14ac:dyDescent="0.35">
      <c r="A3729" s="70">
        <f t="shared" si="65"/>
        <v>3712</v>
      </c>
      <c r="B3729" s="145">
        <v>4815620.6810465306</v>
      </c>
    </row>
    <row r="3730" spans="1:2" x14ac:dyDescent="0.35">
      <c r="A3730" s="70">
        <f t="shared" si="65"/>
        <v>3713</v>
      </c>
      <c r="B3730" s="145">
        <v>4815620.6810465306</v>
      </c>
    </row>
    <row r="3731" spans="1:2" x14ac:dyDescent="0.35">
      <c r="A3731" s="70">
        <f t="shared" si="65"/>
        <v>3714</v>
      </c>
      <c r="B3731" s="145">
        <v>4815620.6810465306</v>
      </c>
    </row>
    <row r="3732" spans="1:2" x14ac:dyDescent="0.35">
      <c r="A3732" s="70">
        <f t="shared" ref="A3732:A3795" si="66">A3731+1</f>
        <v>3715</v>
      </c>
      <c r="B3732" s="145">
        <v>4815620.6810465306</v>
      </c>
    </row>
    <row r="3733" spans="1:2" x14ac:dyDescent="0.35">
      <c r="A3733" s="70">
        <f t="shared" si="66"/>
        <v>3716</v>
      </c>
      <c r="B3733" s="145">
        <v>4815620.6810465306</v>
      </c>
    </row>
    <row r="3734" spans="1:2" x14ac:dyDescent="0.35">
      <c r="A3734" s="70">
        <f t="shared" si="66"/>
        <v>3717</v>
      </c>
      <c r="B3734" s="145">
        <v>4815620.6810465306</v>
      </c>
    </row>
    <row r="3735" spans="1:2" x14ac:dyDescent="0.35">
      <c r="A3735" s="70">
        <f t="shared" si="66"/>
        <v>3718</v>
      </c>
      <c r="B3735" s="145">
        <v>4815620.6810465306</v>
      </c>
    </row>
    <row r="3736" spans="1:2" x14ac:dyDescent="0.35">
      <c r="A3736" s="70">
        <f t="shared" si="66"/>
        <v>3719</v>
      </c>
      <c r="B3736" s="145">
        <v>4815620.6810465306</v>
      </c>
    </row>
    <row r="3737" spans="1:2" x14ac:dyDescent="0.35">
      <c r="A3737" s="70">
        <f t="shared" si="66"/>
        <v>3720</v>
      </c>
      <c r="B3737" s="145">
        <v>4815620.6810465306</v>
      </c>
    </row>
    <row r="3738" spans="1:2" x14ac:dyDescent="0.35">
      <c r="A3738" s="70">
        <f t="shared" si="66"/>
        <v>3721</v>
      </c>
      <c r="B3738" s="145">
        <v>4815620.6810465306</v>
      </c>
    </row>
    <row r="3739" spans="1:2" x14ac:dyDescent="0.35">
      <c r="A3739" s="70">
        <f t="shared" si="66"/>
        <v>3722</v>
      </c>
      <c r="B3739" s="145">
        <v>4815620.6810465306</v>
      </c>
    </row>
    <row r="3740" spans="1:2" x14ac:dyDescent="0.35">
      <c r="A3740" s="70">
        <f t="shared" si="66"/>
        <v>3723</v>
      </c>
      <c r="B3740" s="145">
        <v>4815620.6810465306</v>
      </c>
    </row>
    <row r="3741" spans="1:2" x14ac:dyDescent="0.35">
      <c r="A3741" s="70">
        <f t="shared" si="66"/>
        <v>3724</v>
      </c>
      <c r="B3741" s="145">
        <v>4815620.6810465306</v>
      </c>
    </row>
    <row r="3742" spans="1:2" x14ac:dyDescent="0.35">
      <c r="A3742" s="70">
        <f t="shared" si="66"/>
        <v>3725</v>
      </c>
      <c r="B3742" s="145">
        <v>4815620.6810465306</v>
      </c>
    </row>
    <row r="3743" spans="1:2" x14ac:dyDescent="0.35">
      <c r="A3743" s="70">
        <f t="shared" si="66"/>
        <v>3726</v>
      </c>
      <c r="B3743" s="145">
        <v>4815620.6810465306</v>
      </c>
    </row>
    <row r="3744" spans="1:2" x14ac:dyDescent="0.35">
      <c r="A3744" s="70">
        <f t="shared" si="66"/>
        <v>3727</v>
      </c>
      <c r="B3744" s="145">
        <v>4815620.6810465306</v>
      </c>
    </row>
    <row r="3745" spans="1:2" x14ac:dyDescent="0.35">
      <c r="A3745" s="70">
        <f t="shared" si="66"/>
        <v>3728</v>
      </c>
      <c r="B3745" s="145">
        <v>4815620.6810465306</v>
      </c>
    </row>
    <row r="3746" spans="1:2" x14ac:dyDescent="0.35">
      <c r="A3746" s="70">
        <f t="shared" si="66"/>
        <v>3729</v>
      </c>
      <c r="B3746" s="145">
        <v>4815620.6810465306</v>
      </c>
    </row>
    <row r="3747" spans="1:2" x14ac:dyDescent="0.35">
      <c r="A3747" s="70">
        <f t="shared" si="66"/>
        <v>3730</v>
      </c>
      <c r="B3747" s="145">
        <v>4815620.6810465306</v>
      </c>
    </row>
    <row r="3748" spans="1:2" x14ac:dyDescent="0.35">
      <c r="A3748" s="70">
        <f t="shared" si="66"/>
        <v>3731</v>
      </c>
      <c r="B3748" s="145">
        <v>4815620.6810465306</v>
      </c>
    </row>
    <row r="3749" spans="1:2" x14ac:dyDescent="0.35">
      <c r="A3749" s="70">
        <f t="shared" si="66"/>
        <v>3732</v>
      </c>
      <c r="B3749" s="145">
        <v>4815620.6810465306</v>
      </c>
    </row>
    <row r="3750" spans="1:2" x14ac:dyDescent="0.35">
      <c r="A3750" s="70">
        <f t="shared" si="66"/>
        <v>3733</v>
      </c>
      <c r="B3750" s="145">
        <v>4815620.6810465306</v>
      </c>
    </row>
    <row r="3751" spans="1:2" x14ac:dyDescent="0.35">
      <c r="A3751" s="70">
        <f t="shared" si="66"/>
        <v>3734</v>
      </c>
      <c r="B3751" s="145">
        <v>4815620.6810465306</v>
      </c>
    </row>
    <row r="3752" spans="1:2" x14ac:dyDescent="0.35">
      <c r="A3752" s="70">
        <f t="shared" si="66"/>
        <v>3735</v>
      </c>
      <c r="B3752" s="145">
        <v>4815620.6810465306</v>
      </c>
    </row>
    <row r="3753" spans="1:2" x14ac:dyDescent="0.35">
      <c r="A3753" s="70">
        <f t="shared" si="66"/>
        <v>3736</v>
      </c>
      <c r="B3753" s="145">
        <v>4815620.6810465306</v>
      </c>
    </row>
    <row r="3754" spans="1:2" x14ac:dyDescent="0.35">
      <c r="A3754" s="70">
        <f t="shared" si="66"/>
        <v>3737</v>
      </c>
      <c r="B3754" s="145">
        <v>4815620.6810465306</v>
      </c>
    </row>
    <row r="3755" spans="1:2" x14ac:dyDescent="0.35">
      <c r="A3755" s="70">
        <f t="shared" si="66"/>
        <v>3738</v>
      </c>
      <c r="B3755" s="145">
        <v>4815620.6810465306</v>
      </c>
    </row>
    <row r="3756" spans="1:2" x14ac:dyDescent="0.35">
      <c r="A3756" s="70">
        <f t="shared" si="66"/>
        <v>3739</v>
      </c>
      <c r="B3756" s="145">
        <v>4815620.6810465306</v>
      </c>
    </row>
    <row r="3757" spans="1:2" x14ac:dyDescent="0.35">
      <c r="A3757" s="70">
        <f t="shared" si="66"/>
        <v>3740</v>
      </c>
      <c r="B3757" s="145">
        <v>4815620.6810465306</v>
      </c>
    </row>
    <row r="3758" spans="1:2" x14ac:dyDescent="0.35">
      <c r="A3758" s="70">
        <f t="shared" si="66"/>
        <v>3741</v>
      </c>
      <c r="B3758" s="145">
        <v>4815620.6810465306</v>
      </c>
    </row>
    <row r="3759" spans="1:2" x14ac:dyDescent="0.35">
      <c r="A3759" s="70">
        <f t="shared" si="66"/>
        <v>3742</v>
      </c>
      <c r="B3759" s="145">
        <v>4815620.6810465306</v>
      </c>
    </row>
    <row r="3760" spans="1:2" x14ac:dyDescent="0.35">
      <c r="A3760" s="70">
        <f t="shared" si="66"/>
        <v>3743</v>
      </c>
      <c r="B3760" s="145">
        <v>4815620.6810465306</v>
      </c>
    </row>
    <row r="3761" spans="1:2" x14ac:dyDescent="0.35">
      <c r="A3761" s="70">
        <f t="shared" si="66"/>
        <v>3744</v>
      </c>
      <c r="B3761" s="145">
        <v>4815620.6810465306</v>
      </c>
    </row>
    <row r="3762" spans="1:2" x14ac:dyDescent="0.35">
      <c r="A3762" s="70">
        <f t="shared" si="66"/>
        <v>3745</v>
      </c>
      <c r="B3762" s="145">
        <v>4815620.6810465306</v>
      </c>
    </row>
    <row r="3763" spans="1:2" x14ac:dyDescent="0.35">
      <c r="A3763" s="70">
        <f t="shared" si="66"/>
        <v>3746</v>
      </c>
      <c r="B3763" s="145">
        <v>4815620.6810465306</v>
      </c>
    </row>
    <row r="3764" spans="1:2" x14ac:dyDescent="0.35">
      <c r="A3764" s="70">
        <f t="shared" si="66"/>
        <v>3747</v>
      </c>
      <c r="B3764" s="145">
        <v>4815620.6810465306</v>
      </c>
    </row>
    <row r="3765" spans="1:2" x14ac:dyDescent="0.35">
      <c r="A3765" s="70">
        <f t="shared" si="66"/>
        <v>3748</v>
      </c>
      <c r="B3765" s="145">
        <v>4815620.6810465306</v>
      </c>
    </row>
    <row r="3766" spans="1:2" x14ac:dyDescent="0.35">
      <c r="A3766" s="70">
        <f t="shared" si="66"/>
        <v>3749</v>
      </c>
      <c r="B3766" s="145">
        <v>4815620.6810465306</v>
      </c>
    </row>
    <row r="3767" spans="1:2" x14ac:dyDescent="0.35">
      <c r="A3767" s="70">
        <f t="shared" si="66"/>
        <v>3750</v>
      </c>
      <c r="B3767" s="145">
        <v>4815620.6810465306</v>
      </c>
    </row>
    <row r="3768" spans="1:2" x14ac:dyDescent="0.35">
      <c r="A3768" s="70">
        <f t="shared" si="66"/>
        <v>3751</v>
      </c>
      <c r="B3768" s="145">
        <v>4815620.6810465306</v>
      </c>
    </row>
    <row r="3769" spans="1:2" x14ac:dyDescent="0.35">
      <c r="A3769" s="70">
        <f t="shared" si="66"/>
        <v>3752</v>
      </c>
      <c r="B3769" s="145">
        <v>4815620.6810465306</v>
      </c>
    </row>
    <row r="3770" spans="1:2" x14ac:dyDescent="0.35">
      <c r="A3770" s="70">
        <f t="shared" si="66"/>
        <v>3753</v>
      </c>
      <c r="B3770" s="145">
        <v>4815620.6810465306</v>
      </c>
    </row>
    <row r="3771" spans="1:2" x14ac:dyDescent="0.35">
      <c r="A3771" s="70">
        <f t="shared" si="66"/>
        <v>3754</v>
      </c>
      <c r="B3771" s="145">
        <v>4815620.6810465306</v>
      </c>
    </row>
    <row r="3772" spans="1:2" x14ac:dyDescent="0.35">
      <c r="A3772" s="70">
        <f t="shared" si="66"/>
        <v>3755</v>
      </c>
      <c r="B3772" s="145">
        <v>4815620.6810465306</v>
      </c>
    </row>
    <row r="3773" spans="1:2" x14ac:dyDescent="0.35">
      <c r="A3773" s="70">
        <f t="shared" si="66"/>
        <v>3756</v>
      </c>
      <c r="B3773" s="145">
        <v>4815620.6810465306</v>
      </c>
    </row>
    <row r="3774" spans="1:2" x14ac:dyDescent="0.35">
      <c r="A3774" s="70">
        <f t="shared" si="66"/>
        <v>3757</v>
      </c>
      <c r="B3774" s="145">
        <v>4815620.6810465306</v>
      </c>
    </row>
    <row r="3775" spans="1:2" x14ac:dyDescent="0.35">
      <c r="A3775" s="70">
        <f t="shared" si="66"/>
        <v>3758</v>
      </c>
      <c r="B3775" s="145">
        <v>4815620.6810465306</v>
      </c>
    </row>
    <row r="3776" spans="1:2" x14ac:dyDescent="0.35">
      <c r="A3776" s="70">
        <f t="shared" si="66"/>
        <v>3759</v>
      </c>
      <c r="B3776" s="145">
        <v>4815620.6810465306</v>
      </c>
    </row>
    <row r="3777" spans="1:2" x14ac:dyDescent="0.35">
      <c r="A3777" s="70">
        <f t="shared" si="66"/>
        <v>3760</v>
      </c>
      <c r="B3777" s="145">
        <v>4815620.6810465306</v>
      </c>
    </row>
    <row r="3778" spans="1:2" x14ac:dyDescent="0.35">
      <c r="A3778" s="70">
        <f t="shared" si="66"/>
        <v>3761</v>
      </c>
      <c r="B3778" s="145">
        <v>4815620.6810465306</v>
      </c>
    </row>
    <row r="3779" spans="1:2" x14ac:dyDescent="0.35">
      <c r="A3779" s="70">
        <f t="shared" si="66"/>
        <v>3762</v>
      </c>
      <c r="B3779" s="145">
        <v>4815620.6810465306</v>
      </c>
    </row>
    <row r="3780" spans="1:2" x14ac:dyDescent="0.35">
      <c r="A3780" s="70">
        <f t="shared" si="66"/>
        <v>3763</v>
      </c>
      <c r="B3780" s="145">
        <v>4815620.6810465306</v>
      </c>
    </row>
    <row r="3781" spans="1:2" x14ac:dyDescent="0.35">
      <c r="A3781" s="70">
        <f t="shared" si="66"/>
        <v>3764</v>
      </c>
      <c r="B3781" s="145">
        <v>4815620.6810465306</v>
      </c>
    </row>
    <row r="3782" spans="1:2" x14ac:dyDescent="0.35">
      <c r="A3782" s="70">
        <f t="shared" si="66"/>
        <v>3765</v>
      </c>
      <c r="B3782" s="145">
        <v>4815620.6810465306</v>
      </c>
    </row>
    <row r="3783" spans="1:2" x14ac:dyDescent="0.35">
      <c r="A3783" s="70">
        <f t="shared" si="66"/>
        <v>3766</v>
      </c>
      <c r="B3783" s="145">
        <v>4815620.6810465306</v>
      </c>
    </row>
    <row r="3784" spans="1:2" x14ac:dyDescent="0.35">
      <c r="A3784" s="70">
        <f t="shared" si="66"/>
        <v>3767</v>
      </c>
      <c r="B3784" s="145">
        <v>4815620.6810465306</v>
      </c>
    </row>
    <row r="3785" spans="1:2" x14ac:dyDescent="0.35">
      <c r="A3785" s="70">
        <f t="shared" si="66"/>
        <v>3768</v>
      </c>
      <c r="B3785" s="145">
        <v>4815620.6810465306</v>
      </c>
    </row>
    <row r="3786" spans="1:2" x14ac:dyDescent="0.35">
      <c r="A3786" s="70">
        <f t="shared" si="66"/>
        <v>3769</v>
      </c>
      <c r="B3786" s="145">
        <v>4815620.6810465306</v>
      </c>
    </row>
    <row r="3787" spans="1:2" x14ac:dyDescent="0.35">
      <c r="A3787" s="70">
        <f t="shared" si="66"/>
        <v>3770</v>
      </c>
      <c r="B3787" s="145">
        <v>4815620.6810465306</v>
      </c>
    </row>
    <row r="3788" spans="1:2" x14ac:dyDescent="0.35">
      <c r="A3788" s="70">
        <f t="shared" si="66"/>
        <v>3771</v>
      </c>
      <c r="B3788" s="145">
        <v>4815620.6810465306</v>
      </c>
    </row>
    <row r="3789" spans="1:2" x14ac:dyDescent="0.35">
      <c r="A3789" s="70">
        <f t="shared" si="66"/>
        <v>3772</v>
      </c>
      <c r="B3789" s="145">
        <v>4815620.6810465306</v>
      </c>
    </row>
    <row r="3790" spans="1:2" x14ac:dyDescent="0.35">
      <c r="A3790" s="70">
        <f t="shared" si="66"/>
        <v>3773</v>
      </c>
      <c r="B3790" s="145">
        <v>4815620.6810465306</v>
      </c>
    </row>
    <row r="3791" spans="1:2" x14ac:dyDescent="0.35">
      <c r="A3791" s="70">
        <f t="shared" si="66"/>
        <v>3774</v>
      </c>
      <c r="B3791" s="145">
        <v>4815620.6810465306</v>
      </c>
    </row>
    <row r="3792" spans="1:2" x14ac:dyDescent="0.35">
      <c r="A3792" s="70">
        <f t="shared" si="66"/>
        <v>3775</v>
      </c>
      <c r="B3792" s="145">
        <v>4815620.6810465306</v>
      </c>
    </row>
    <row r="3793" spans="1:2" x14ac:dyDescent="0.35">
      <c r="A3793" s="70">
        <f t="shared" si="66"/>
        <v>3776</v>
      </c>
      <c r="B3793" s="145">
        <v>4815620.6810465306</v>
      </c>
    </row>
    <row r="3794" spans="1:2" x14ac:dyDescent="0.35">
      <c r="A3794" s="70">
        <f t="shared" si="66"/>
        <v>3777</v>
      </c>
      <c r="B3794" s="145">
        <v>4815620.6810465306</v>
      </c>
    </row>
    <row r="3795" spans="1:2" x14ac:dyDescent="0.35">
      <c r="A3795" s="70">
        <f t="shared" si="66"/>
        <v>3778</v>
      </c>
      <c r="B3795" s="145">
        <v>4815620.6810465306</v>
      </c>
    </row>
    <row r="3796" spans="1:2" x14ac:dyDescent="0.35">
      <c r="A3796" s="70">
        <f t="shared" ref="A3796:A3859" si="67">A3795+1</f>
        <v>3779</v>
      </c>
      <c r="B3796" s="145">
        <v>4815620.6810465306</v>
      </c>
    </row>
    <row r="3797" spans="1:2" x14ac:dyDescent="0.35">
      <c r="A3797" s="70">
        <f t="shared" si="67"/>
        <v>3780</v>
      </c>
      <c r="B3797" s="145">
        <v>4815620.6810465306</v>
      </c>
    </row>
    <row r="3798" spans="1:2" x14ac:dyDescent="0.35">
      <c r="A3798" s="70">
        <f t="shared" si="67"/>
        <v>3781</v>
      </c>
      <c r="B3798" s="145">
        <v>4815620.6810465306</v>
      </c>
    </row>
    <row r="3799" spans="1:2" x14ac:dyDescent="0.35">
      <c r="A3799" s="70">
        <f t="shared" si="67"/>
        <v>3782</v>
      </c>
      <c r="B3799" s="145">
        <v>4815620.6810465306</v>
      </c>
    </row>
    <row r="3800" spans="1:2" x14ac:dyDescent="0.35">
      <c r="A3800" s="70">
        <f t="shared" si="67"/>
        <v>3783</v>
      </c>
      <c r="B3800" s="145">
        <v>4815620.6810465306</v>
      </c>
    </row>
    <row r="3801" spans="1:2" x14ac:dyDescent="0.35">
      <c r="A3801" s="70">
        <f t="shared" si="67"/>
        <v>3784</v>
      </c>
      <c r="B3801" s="145">
        <v>4815620.6810465306</v>
      </c>
    </row>
    <row r="3802" spans="1:2" x14ac:dyDescent="0.35">
      <c r="A3802" s="70">
        <f t="shared" si="67"/>
        <v>3785</v>
      </c>
      <c r="B3802" s="145">
        <v>4815620.6810465306</v>
      </c>
    </row>
    <row r="3803" spans="1:2" x14ac:dyDescent="0.35">
      <c r="A3803" s="70">
        <f t="shared" si="67"/>
        <v>3786</v>
      </c>
      <c r="B3803" s="145">
        <v>4815620.6810465306</v>
      </c>
    </row>
    <row r="3804" spans="1:2" x14ac:dyDescent="0.35">
      <c r="A3804" s="70">
        <f t="shared" si="67"/>
        <v>3787</v>
      </c>
      <c r="B3804" s="145">
        <v>4815620.6810465306</v>
      </c>
    </row>
    <row r="3805" spans="1:2" x14ac:dyDescent="0.35">
      <c r="A3805" s="70">
        <f t="shared" si="67"/>
        <v>3788</v>
      </c>
      <c r="B3805" s="145">
        <v>4815620.6810465306</v>
      </c>
    </row>
    <row r="3806" spans="1:2" x14ac:dyDescent="0.35">
      <c r="A3806" s="70">
        <f t="shared" si="67"/>
        <v>3789</v>
      </c>
      <c r="B3806" s="145">
        <v>4815620.6810465306</v>
      </c>
    </row>
    <row r="3807" spans="1:2" x14ac:dyDescent="0.35">
      <c r="A3807" s="70">
        <f t="shared" si="67"/>
        <v>3790</v>
      </c>
      <c r="B3807" s="145">
        <v>4815620.6810465306</v>
      </c>
    </row>
    <row r="3808" spans="1:2" x14ac:dyDescent="0.35">
      <c r="A3808" s="70">
        <f t="shared" si="67"/>
        <v>3791</v>
      </c>
      <c r="B3808" s="145">
        <v>4815620.6810465306</v>
      </c>
    </row>
    <row r="3809" spans="1:2" x14ac:dyDescent="0.35">
      <c r="A3809" s="70">
        <f t="shared" si="67"/>
        <v>3792</v>
      </c>
      <c r="B3809" s="145">
        <v>4815620.6810465306</v>
      </c>
    </row>
    <row r="3810" spans="1:2" x14ac:dyDescent="0.35">
      <c r="A3810" s="70">
        <f t="shared" si="67"/>
        <v>3793</v>
      </c>
      <c r="B3810" s="145">
        <v>4815620.6810465306</v>
      </c>
    </row>
    <row r="3811" spans="1:2" x14ac:dyDescent="0.35">
      <c r="A3811" s="70">
        <f t="shared" si="67"/>
        <v>3794</v>
      </c>
      <c r="B3811" s="145">
        <v>4815620.6810465306</v>
      </c>
    </row>
    <row r="3812" spans="1:2" x14ac:dyDescent="0.35">
      <c r="A3812" s="70">
        <f t="shared" si="67"/>
        <v>3795</v>
      </c>
      <c r="B3812" s="145">
        <v>4815620.6810465306</v>
      </c>
    </row>
    <row r="3813" spans="1:2" x14ac:dyDescent="0.35">
      <c r="A3813" s="70">
        <f t="shared" si="67"/>
        <v>3796</v>
      </c>
      <c r="B3813" s="145">
        <v>4815620.6810465306</v>
      </c>
    </row>
    <row r="3814" spans="1:2" x14ac:dyDescent="0.35">
      <c r="A3814" s="70">
        <f t="shared" si="67"/>
        <v>3797</v>
      </c>
      <c r="B3814" s="145">
        <v>4815620.6810465306</v>
      </c>
    </row>
    <row r="3815" spans="1:2" x14ac:dyDescent="0.35">
      <c r="A3815" s="70">
        <f t="shared" si="67"/>
        <v>3798</v>
      </c>
      <c r="B3815" s="145">
        <v>4815620.6810465306</v>
      </c>
    </row>
    <row r="3816" spans="1:2" x14ac:dyDescent="0.35">
      <c r="A3816" s="70">
        <f t="shared" si="67"/>
        <v>3799</v>
      </c>
      <c r="B3816" s="145">
        <v>4815620.6810465306</v>
      </c>
    </row>
    <row r="3817" spans="1:2" x14ac:dyDescent="0.35">
      <c r="A3817" s="70">
        <f t="shared" si="67"/>
        <v>3800</v>
      </c>
      <c r="B3817" s="145">
        <v>4815620.6810465306</v>
      </c>
    </row>
    <row r="3818" spans="1:2" x14ac:dyDescent="0.35">
      <c r="A3818" s="70">
        <f t="shared" si="67"/>
        <v>3801</v>
      </c>
      <c r="B3818" s="145">
        <v>4815620.6810465306</v>
      </c>
    </row>
    <row r="3819" spans="1:2" x14ac:dyDescent="0.35">
      <c r="A3819" s="70">
        <f t="shared" si="67"/>
        <v>3802</v>
      </c>
      <c r="B3819" s="145">
        <v>4815620.6810465306</v>
      </c>
    </row>
    <row r="3820" spans="1:2" x14ac:dyDescent="0.35">
      <c r="A3820" s="70">
        <f t="shared" si="67"/>
        <v>3803</v>
      </c>
      <c r="B3820" s="145">
        <v>4815620.6810465306</v>
      </c>
    </row>
    <row r="3821" spans="1:2" x14ac:dyDescent="0.35">
      <c r="A3821" s="70">
        <f t="shared" si="67"/>
        <v>3804</v>
      </c>
      <c r="B3821" s="145">
        <v>4815620.6810465306</v>
      </c>
    </row>
    <row r="3822" spans="1:2" x14ac:dyDescent="0.35">
      <c r="A3822" s="70">
        <f t="shared" si="67"/>
        <v>3805</v>
      </c>
      <c r="B3822" s="145">
        <v>4815620.6810465306</v>
      </c>
    </row>
    <row r="3823" spans="1:2" x14ac:dyDescent="0.35">
      <c r="A3823" s="70">
        <f t="shared" si="67"/>
        <v>3806</v>
      </c>
      <c r="B3823" s="145">
        <v>4815620.6810465306</v>
      </c>
    </row>
    <row r="3824" spans="1:2" x14ac:dyDescent="0.35">
      <c r="A3824" s="70">
        <f t="shared" si="67"/>
        <v>3807</v>
      </c>
      <c r="B3824" s="145">
        <v>4815620.6810465306</v>
      </c>
    </row>
    <row r="3825" spans="1:2" x14ac:dyDescent="0.35">
      <c r="A3825" s="70">
        <f t="shared" si="67"/>
        <v>3808</v>
      </c>
      <c r="B3825" s="145">
        <v>4815620.6810465306</v>
      </c>
    </row>
    <row r="3826" spans="1:2" x14ac:dyDescent="0.35">
      <c r="A3826" s="70">
        <f t="shared" si="67"/>
        <v>3809</v>
      </c>
      <c r="B3826" s="145">
        <v>4815620.6810465306</v>
      </c>
    </row>
    <row r="3827" spans="1:2" x14ac:dyDescent="0.35">
      <c r="A3827" s="70">
        <f t="shared" si="67"/>
        <v>3810</v>
      </c>
      <c r="B3827" s="145">
        <v>4815620.6810465306</v>
      </c>
    </row>
    <row r="3828" spans="1:2" x14ac:dyDescent="0.35">
      <c r="A3828" s="70">
        <f t="shared" si="67"/>
        <v>3811</v>
      </c>
      <c r="B3828" s="145">
        <v>4815620.6810465306</v>
      </c>
    </row>
    <row r="3829" spans="1:2" x14ac:dyDescent="0.35">
      <c r="A3829" s="70">
        <f t="shared" si="67"/>
        <v>3812</v>
      </c>
      <c r="B3829" s="145">
        <v>4815620.6810465306</v>
      </c>
    </row>
    <row r="3830" spans="1:2" x14ac:dyDescent="0.35">
      <c r="A3830" s="70">
        <f t="shared" si="67"/>
        <v>3813</v>
      </c>
      <c r="B3830" s="145">
        <v>4815620.6810465306</v>
      </c>
    </row>
    <row r="3831" spans="1:2" x14ac:dyDescent="0.35">
      <c r="A3831" s="70">
        <f t="shared" si="67"/>
        <v>3814</v>
      </c>
      <c r="B3831" s="145">
        <v>4815620.6810465306</v>
      </c>
    </row>
    <row r="3832" spans="1:2" x14ac:dyDescent="0.35">
      <c r="A3832" s="70">
        <f t="shared" si="67"/>
        <v>3815</v>
      </c>
      <c r="B3832" s="145">
        <v>4815620.6810465306</v>
      </c>
    </row>
    <row r="3833" spans="1:2" x14ac:dyDescent="0.35">
      <c r="A3833" s="70">
        <f t="shared" si="67"/>
        <v>3816</v>
      </c>
      <c r="B3833" s="145">
        <v>4815620.6810465306</v>
      </c>
    </row>
    <row r="3834" spans="1:2" x14ac:dyDescent="0.35">
      <c r="A3834" s="70">
        <f t="shared" si="67"/>
        <v>3817</v>
      </c>
      <c r="B3834" s="145">
        <v>4815620.6810465306</v>
      </c>
    </row>
    <row r="3835" spans="1:2" x14ac:dyDescent="0.35">
      <c r="A3835" s="70">
        <f t="shared" si="67"/>
        <v>3818</v>
      </c>
      <c r="B3835" s="145">
        <v>4815620.6810465306</v>
      </c>
    </row>
    <row r="3836" spans="1:2" x14ac:dyDescent="0.35">
      <c r="A3836" s="70">
        <f t="shared" si="67"/>
        <v>3819</v>
      </c>
      <c r="B3836" s="145">
        <v>4815620.6810465306</v>
      </c>
    </row>
    <row r="3837" spans="1:2" x14ac:dyDescent="0.35">
      <c r="A3837" s="70">
        <f t="shared" si="67"/>
        <v>3820</v>
      </c>
      <c r="B3837" s="145">
        <v>4815620.6810465306</v>
      </c>
    </row>
    <row r="3838" spans="1:2" x14ac:dyDescent="0.35">
      <c r="A3838" s="70">
        <f t="shared" si="67"/>
        <v>3821</v>
      </c>
      <c r="B3838" s="145">
        <v>4815620.6810465306</v>
      </c>
    </row>
    <row r="3839" spans="1:2" x14ac:dyDescent="0.35">
      <c r="A3839" s="70">
        <f t="shared" si="67"/>
        <v>3822</v>
      </c>
      <c r="B3839" s="145">
        <v>4815620.6810465306</v>
      </c>
    </row>
    <row r="3840" spans="1:2" x14ac:dyDescent="0.35">
      <c r="A3840" s="70">
        <f t="shared" si="67"/>
        <v>3823</v>
      </c>
      <c r="B3840" s="145">
        <v>4815620.6810465306</v>
      </c>
    </row>
    <row r="3841" spans="1:2" x14ac:dyDescent="0.35">
      <c r="A3841" s="70">
        <f t="shared" si="67"/>
        <v>3824</v>
      </c>
      <c r="B3841" s="145">
        <v>4815620.6810465306</v>
      </c>
    </row>
    <row r="3842" spans="1:2" x14ac:dyDescent="0.35">
      <c r="A3842" s="70">
        <f t="shared" si="67"/>
        <v>3825</v>
      </c>
      <c r="B3842" s="145">
        <v>4815620.6810465306</v>
      </c>
    </row>
    <row r="3843" spans="1:2" x14ac:dyDescent="0.35">
      <c r="A3843" s="70">
        <f t="shared" si="67"/>
        <v>3826</v>
      </c>
      <c r="B3843" s="145">
        <v>4815620.6810465306</v>
      </c>
    </row>
    <row r="3844" spans="1:2" x14ac:dyDescent="0.35">
      <c r="A3844" s="70">
        <f t="shared" si="67"/>
        <v>3827</v>
      </c>
      <c r="B3844" s="145">
        <v>4815620.6810465306</v>
      </c>
    </row>
    <row r="3845" spans="1:2" x14ac:dyDescent="0.35">
      <c r="A3845" s="70">
        <f t="shared" si="67"/>
        <v>3828</v>
      </c>
      <c r="B3845" s="145">
        <v>4815620.6810465306</v>
      </c>
    </row>
    <row r="3846" spans="1:2" x14ac:dyDescent="0.35">
      <c r="A3846" s="70">
        <f t="shared" si="67"/>
        <v>3829</v>
      </c>
      <c r="B3846" s="145">
        <v>4815620.6810465306</v>
      </c>
    </row>
    <row r="3847" spans="1:2" x14ac:dyDescent="0.35">
      <c r="A3847" s="70">
        <f t="shared" si="67"/>
        <v>3830</v>
      </c>
      <c r="B3847" s="145">
        <v>4815620.6810465306</v>
      </c>
    </row>
    <row r="3848" spans="1:2" x14ac:dyDescent="0.35">
      <c r="A3848" s="70">
        <f t="shared" si="67"/>
        <v>3831</v>
      </c>
      <c r="B3848" s="145">
        <v>4815620.6810465306</v>
      </c>
    </row>
    <row r="3849" spans="1:2" x14ac:dyDescent="0.35">
      <c r="A3849" s="70">
        <f t="shared" si="67"/>
        <v>3832</v>
      </c>
      <c r="B3849" s="145">
        <v>4815620.6810465306</v>
      </c>
    </row>
    <row r="3850" spans="1:2" x14ac:dyDescent="0.35">
      <c r="A3850" s="70">
        <f t="shared" si="67"/>
        <v>3833</v>
      </c>
      <c r="B3850" s="145">
        <v>4815620.6810465306</v>
      </c>
    </row>
    <row r="3851" spans="1:2" x14ac:dyDescent="0.35">
      <c r="A3851" s="70">
        <f t="shared" si="67"/>
        <v>3834</v>
      </c>
      <c r="B3851" s="145">
        <v>4815620.6810465306</v>
      </c>
    </row>
    <row r="3852" spans="1:2" x14ac:dyDescent="0.35">
      <c r="A3852" s="70">
        <f t="shared" si="67"/>
        <v>3835</v>
      </c>
      <c r="B3852" s="145">
        <v>4815620.6810465306</v>
      </c>
    </row>
    <row r="3853" spans="1:2" x14ac:dyDescent="0.35">
      <c r="A3853" s="70">
        <f t="shared" si="67"/>
        <v>3836</v>
      </c>
      <c r="B3853" s="145">
        <v>4815620.6810465306</v>
      </c>
    </row>
    <row r="3854" spans="1:2" x14ac:dyDescent="0.35">
      <c r="A3854" s="70">
        <f t="shared" si="67"/>
        <v>3837</v>
      </c>
      <c r="B3854" s="145">
        <v>4815620.6810465306</v>
      </c>
    </row>
    <row r="3855" spans="1:2" x14ac:dyDescent="0.35">
      <c r="A3855" s="70">
        <f t="shared" si="67"/>
        <v>3838</v>
      </c>
      <c r="B3855" s="145">
        <v>4815620.6810465306</v>
      </c>
    </row>
    <row r="3856" spans="1:2" x14ac:dyDescent="0.35">
      <c r="A3856" s="70">
        <f t="shared" si="67"/>
        <v>3839</v>
      </c>
      <c r="B3856" s="145">
        <v>4815620.6810465306</v>
      </c>
    </row>
    <row r="3857" spans="1:2" x14ac:dyDescent="0.35">
      <c r="A3857" s="70">
        <f t="shared" si="67"/>
        <v>3840</v>
      </c>
      <c r="B3857" s="145">
        <v>4815620.6810465306</v>
      </c>
    </row>
    <row r="3858" spans="1:2" x14ac:dyDescent="0.35">
      <c r="A3858" s="70">
        <f t="shared" si="67"/>
        <v>3841</v>
      </c>
      <c r="B3858" s="145">
        <v>4815620.6810465306</v>
      </c>
    </row>
    <row r="3859" spans="1:2" x14ac:dyDescent="0.35">
      <c r="A3859" s="70">
        <f t="shared" si="67"/>
        <v>3842</v>
      </c>
      <c r="B3859" s="145">
        <v>4815620.6810465306</v>
      </c>
    </row>
    <row r="3860" spans="1:2" x14ac:dyDescent="0.35">
      <c r="A3860" s="70">
        <f t="shared" ref="A3860:A3923" si="68">A3859+1</f>
        <v>3843</v>
      </c>
      <c r="B3860" s="145">
        <v>4815620.6810465306</v>
      </c>
    </row>
    <row r="3861" spans="1:2" x14ac:dyDescent="0.35">
      <c r="A3861" s="70">
        <f t="shared" si="68"/>
        <v>3844</v>
      </c>
      <c r="B3861" s="145">
        <v>4815620.6810465306</v>
      </c>
    </row>
    <row r="3862" spans="1:2" x14ac:dyDescent="0.35">
      <c r="A3862" s="70">
        <f t="shared" si="68"/>
        <v>3845</v>
      </c>
      <c r="B3862" s="145">
        <v>4815620.6810465306</v>
      </c>
    </row>
    <row r="3863" spans="1:2" x14ac:dyDescent="0.35">
      <c r="A3863" s="70">
        <f t="shared" si="68"/>
        <v>3846</v>
      </c>
      <c r="B3863" s="145">
        <v>4815620.6810465306</v>
      </c>
    </row>
    <row r="3864" spans="1:2" x14ac:dyDescent="0.35">
      <c r="A3864" s="70">
        <f t="shared" si="68"/>
        <v>3847</v>
      </c>
      <c r="B3864" s="145">
        <v>4815620.6810465306</v>
      </c>
    </row>
    <row r="3865" spans="1:2" x14ac:dyDescent="0.35">
      <c r="A3865" s="70">
        <f t="shared" si="68"/>
        <v>3848</v>
      </c>
      <c r="B3865" s="145">
        <v>4815620.6810465306</v>
      </c>
    </row>
    <row r="3866" spans="1:2" x14ac:dyDescent="0.35">
      <c r="A3866" s="70">
        <f t="shared" si="68"/>
        <v>3849</v>
      </c>
      <c r="B3866" s="145">
        <v>4815620.6810465306</v>
      </c>
    </row>
    <row r="3867" spans="1:2" x14ac:dyDescent="0.35">
      <c r="A3867" s="70">
        <f t="shared" si="68"/>
        <v>3850</v>
      </c>
      <c r="B3867" s="145">
        <v>4815620.6810465306</v>
      </c>
    </row>
    <row r="3868" spans="1:2" x14ac:dyDescent="0.35">
      <c r="A3868" s="70">
        <f t="shared" si="68"/>
        <v>3851</v>
      </c>
      <c r="B3868" s="145">
        <v>4815620.6810465306</v>
      </c>
    </row>
    <row r="3869" spans="1:2" x14ac:dyDescent="0.35">
      <c r="A3869" s="70">
        <f t="shared" si="68"/>
        <v>3852</v>
      </c>
      <c r="B3869" s="145">
        <v>4815620.6810465306</v>
      </c>
    </row>
    <row r="3870" spans="1:2" x14ac:dyDescent="0.35">
      <c r="A3870" s="70">
        <f t="shared" si="68"/>
        <v>3853</v>
      </c>
      <c r="B3870" s="145">
        <v>4815620.6810465306</v>
      </c>
    </row>
    <row r="3871" spans="1:2" x14ac:dyDescent="0.35">
      <c r="A3871" s="70">
        <f t="shared" si="68"/>
        <v>3854</v>
      </c>
      <c r="B3871" s="145">
        <v>4815620.6810465306</v>
      </c>
    </row>
    <row r="3872" spans="1:2" x14ac:dyDescent="0.35">
      <c r="A3872" s="70">
        <f t="shared" si="68"/>
        <v>3855</v>
      </c>
      <c r="B3872" s="145">
        <v>4815620.6810465306</v>
      </c>
    </row>
    <row r="3873" spans="1:2" x14ac:dyDescent="0.35">
      <c r="A3873" s="70">
        <f t="shared" si="68"/>
        <v>3856</v>
      </c>
      <c r="B3873" s="145">
        <v>4815620.6810465306</v>
      </c>
    </row>
    <row r="3874" spans="1:2" x14ac:dyDescent="0.35">
      <c r="A3874" s="70">
        <f t="shared" si="68"/>
        <v>3857</v>
      </c>
      <c r="B3874" s="145">
        <v>4815620.6810465306</v>
      </c>
    </row>
    <row r="3875" spans="1:2" x14ac:dyDescent="0.35">
      <c r="A3875" s="70">
        <f t="shared" si="68"/>
        <v>3858</v>
      </c>
      <c r="B3875" s="145">
        <v>4815620.6810465306</v>
      </c>
    </row>
    <row r="3876" spans="1:2" x14ac:dyDescent="0.35">
      <c r="A3876" s="70">
        <f t="shared" si="68"/>
        <v>3859</v>
      </c>
      <c r="B3876" s="145">
        <v>4815620.6810465306</v>
      </c>
    </row>
    <row r="3877" spans="1:2" x14ac:dyDescent="0.35">
      <c r="A3877" s="70">
        <f t="shared" si="68"/>
        <v>3860</v>
      </c>
      <c r="B3877" s="145">
        <v>4815620.6810465306</v>
      </c>
    </row>
    <row r="3878" spans="1:2" x14ac:dyDescent="0.35">
      <c r="A3878" s="70">
        <f t="shared" si="68"/>
        <v>3861</v>
      </c>
      <c r="B3878" s="145">
        <v>4815620.6810465306</v>
      </c>
    </row>
    <row r="3879" spans="1:2" x14ac:dyDescent="0.35">
      <c r="A3879" s="70">
        <f t="shared" si="68"/>
        <v>3862</v>
      </c>
      <c r="B3879" s="145">
        <v>4815620.6810465306</v>
      </c>
    </row>
    <row r="3880" spans="1:2" x14ac:dyDescent="0.35">
      <c r="A3880" s="70">
        <f t="shared" si="68"/>
        <v>3863</v>
      </c>
      <c r="B3880" s="145">
        <v>4815620.6810465306</v>
      </c>
    </row>
    <row r="3881" spans="1:2" x14ac:dyDescent="0.35">
      <c r="A3881" s="70">
        <f t="shared" si="68"/>
        <v>3864</v>
      </c>
      <c r="B3881" s="145">
        <v>4815620.6810465306</v>
      </c>
    </row>
    <row r="3882" spans="1:2" x14ac:dyDescent="0.35">
      <c r="A3882" s="70">
        <f t="shared" si="68"/>
        <v>3865</v>
      </c>
      <c r="B3882" s="145">
        <v>4815620.6810465306</v>
      </c>
    </row>
    <row r="3883" spans="1:2" x14ac:dyDescent="0.35">
      <c r="A3883" s="70">
        <f t="shared" si="68"/>
        <v>3866</v>
      </c>
      <c r="B3883" s="145">
        <v>4815620.6810465306</v>
      </c>
    </row>
    <row r="3884" spans="1:2" x14ac:dyDescent="0.35">
      <c r="A3884" s="70">
        <f t="shared" si="68"/>
        <v>3867</v>
      </c>
      <c r="B3884" s="145">
        <v>4815620.6810465306</v>
      </c>
    </row>
    <row r="3885" spans="1:2" x14ac:dyDescent="0.35">
      <c r="A3885" s="70">
        <f t="shared" si="68"/>
        <v>3868</v>
      </c>
      <c r="B3885" s="145">
        <v>4815620.6810465306</v>
      </c>
    </row>
    <row r="3886" spans="1:2" x14ac:dyDescent="0.35">
      <c r="A3886" s="70">
        <f t="shared" si="68"/>
        <v>3869</v>
      </c>
      <c r="B3886" s="145">
        <v>4815620.6810465306</v>
      </c>
    </row>
    <row r="3887" spans="1:2" x14ac:dyDescent="0.35">
      <c r="A3887" s="70">
        <f t="shared" si="68"/>
        <v>3870</v>
      </c>
      <c r="B3887" s="145">
        <v>4815620.6810465306</v>
      </c>
    </row>
    <row r="3888" spans="1:2" x14ac:dyDescent="0.35">
      <c r="A3888" s="70">
        <f t="shared" si="68"/>
        <v>3871</v>
      </c>
      <c r="B3888" s="145">
        <v>4815620.6810465306</v>
      </c>
    </row>
    <row r="3889" spans="1:2" x14ac:dyDescent="0.35">
      <c r="A3889" s="70">
        <f t="shared" si="68"/>
        <v>3872</v>
      </c>
      <c r="B3889" s="145">
        <v>4815620.6810465306</v>
      </c>
    </row>
    <row r="3890" spans="1:2" x14ac:dyDescent="0.35">
      <c r="A3890" s="70">
        <f t="shared" si="68"/>
        <v>3873</v>
      </c>
      <c r="B3890" s="145">
        <v>4815620.6810465306</v>
      </c>
    </row>
    <row r="3891" spans="1:2" x14ac:dyDescent="0.35">
      <c r="A3891" s="70">
        <f t="shared" si="68"/>
        <v>3874</v>
      </c>
      <c r="B3891" s="145">
        <v>4815620.6810465306</v>
      </c>
    </row>
    <row r="3892" spans="1:2" x14ac:dyDescent="0.35">
      <c r="A3892" s="70">
        <f t="shared" si="68"/>
        <v>3875</v>
      </c>
      <c r="B3892" s="145">
        <v>4815620.6810465306</v>
      </c>
    </row>
    <row r="3893" spans="1:2" x14ac:dyDescent="0.35">
      <c r="A3893" s="70">
        <f t="shared" si="68"/>
        <v>3876</v>
      </c>
      <c r="B3893" s="145">
        <v>4815620.6810465306</v>
      </c>
    </row>
    <row r="3894" spans="1:2" x14ac:dyDescent="0.35">
      <c r="A3894" s="70">
        <f t="shared" si="68"/>
        <v>3877</v>
      </c>
      <c r="B3894" s="145">
        <v>4815620.6810465306</v>
      </c>
    </row>
    <row r="3895" spans="1:2" x14ac:dyDescent="0.35">
      <c r="A3895" s="70">
        <f t="shared" si="68"/>
        <v>3878</v>
      </c>
      <c r="B3895" s="145">
        <v>4815620.6810465306</v>
      </c>
    </row>
    <row r="3896" spans="1:2" x14ac:dyDescent="0.35">
      <c r="A3896" s="70">
        <f t="shared" si="68"/>
        <v>3879</v>
      </c>
      <c r="B3896" s="145">
        <v>4815620.6810465306</v>
      </c>
    </row>
    <row r="3897" spans="1:2" x14ac:dyDescent="0.35">
      <c r="A3897" s="70">
        <f t="shared" si="68"/>
        <v>3880</v>
      </c>
      <c r="B3897" s="145">
        <v>4815620.6810465306</v>
      </c>
    </row>
    <row r="3898" spans="1:2" x14ac:dyDescent="0.35">
      <c r="A3898" s="70">
        <f t="shared" si="68"/>
        <v>3881</v>
      </c>
      <c r="B3898" s="145">
        <v>4815620.6810465306</v>
      </c>
    </row>
    <row r="3899" spans="1:2" x14ac:dyDescent="0.35">
      <c r="A3899" s="70">
        <f t="shared" si="68"/>
        <v>3882</v>
      </c>
      <c r="B3899" s="145">
        <v>4815620.6810465306</v>
      </c>
    </row>
    <row r="3900" spans="1:2" x14ac:dyDescent="0.35">
      <c r="A3900" s="70">
        <f t="shared" si="68"/>
        <v>3883</v>
      </c>
      <c r="B3900" s="145">
        <v>4815620.6810465306</v>
      </c>
    </row>
    <row r="3901" spans="1:2" x14ac:dyDescent="0.35">
      <c r="A3901" s="70">
        <f t="shared" si="68"/>
        <v>3884</v>
      </c>
      <c r="B3901" s="145">
        <v>4815620.6810465306</v>
      </c>
    </row>
    <row r="3902" spans="1:2" x14ac:dyDescent="0.35">
      <c r="A3902" s="70">
        <f t="shared" si="68"/>
        <v>3885</v>
      </c>
      <c r="B3902" s="145">
        <v>4815620.6810465306</v>
      </c>
    </row>
    <row r="3903" spans="1:2" x14ac:dyDescent="0.35">
      <c r="A3903" s="70">
        <f t="shared" si="68"/>
        <v>3886</v>
      </c>
      <c r="B3903" s="145">
        <v>4815620.6810465306</v>
      </c>
    </row>
    <row r="3904" spans="1:2" x14ac:dyDescent="0.35">
      <c r="A3904" s="70">
        <f t="shared" si="68"/>
        <v>3887</v>
      </c>
      <c r="B3904" s="145">
        <v>4815620.6810465306</v>
      </c>
    </row>
    <row r="3905" spans="1:2" x14ac:dyDescent="0.35">
      <c r="A3905" s="70">
        <f t="shared" si="68"/>
        <v>3888</v>
      </c>
      <c r="B3905" s="145">
        <v>4815620.6810465306</v>
      </c>
    </row>
    <row r="3906" spans="1:2" x14ac:dyDescent="0.35">
      <c r="A3906" s="70">
        <f t="shared" si="68"/>
        <v>3889</v>
      </c>
      <c r="B3906" s="145">
        <v>4815620.6810465306</v>
      </c>
    </row>
    <row r="3907" spans="1:2" x14ac:dyDescent="0.35">
      <c r="A3907" s="70">
        <f t="shared" si="68"/>
        <v>3890</v>
      </c>
      <c r="B3907" s="145">
        <v>4815620.6810465306</v>
      </c>
    </row>
    <row r="3908" spans="1:2" x14ac:dyDescent="0.35">
      <c r="A3908" s="70">
        <f t="shared" si="68"/>
        <v>3891</v>
      </c>
      <c r="B3908" s="145">
        <v>4815620.6810465306</v>
      </c>
    </row>
    <row r="3909" spans="1:2" x14ac:dyDescent="0.35">
      <c r="A3909" s="70">
        <f t="shared" si="68"/>
        <v>3892</v>
      </c>
      <c r="B3909" s="145">
        <v>4815620.6810465306</v>
      </c>
    </row>
    <row r="3910" spans="1:2" x14ac:dyDescent="0.35">
      <c r="A3910" s="70">
        <f t="shared" si="68"/>
        <v>3893</v>
      </c>
      <c r="B3910" s="145">
        <v>4815620.6810465306</v>
      </c>
    </row>
    <row r="3911" spans="1:2" x14ac:dyDescent="0.35">
      <c r="A3911" s="70">
        <f t="shared" si="68"/>
        <v>3894</v>
      </c>
      <c r="B3911" s="145">
        <v>4815620.6810465306</v>
      </c>
    </row>
    <row r="3912" spans="1:2" x14ac:dyDescent="0.35">
      <c r="A3912" s="70">
        <f t="shared" si="68"/>
        <v>3895</v>
      </c>
      <c r="B3912" s="145">
        <v>4815620.6810465306</v>
      </c>
    </row>
    <row r="3913" spans="1:2" x14ac:dyDescent="0.35">
      <c r="A3913" s="70">
        <f t="shared" si="68"/>
        <v>3896</v>
      </c>
      <c r="B3913" s="145">
        <v>4815620.6810465306</v>
      </c>
    </row>
    <row r="3914" spans="1:2" x14ac:dyDescent="0.35">
      <c r="A3914" s="70">
        <f t="shared" si="68"/>
        <v>3897</v>
      </c>
      <c r="B3914" s="145">
        <v>4815620.6810465306</v>
      </c>
    </row>
    <row r="3915" spans="1:2" x14ac:dyDescent="0.35">
      <c r="A3915" s="70">
        <f t="shared" si="68"/>
        <v>3898</v>
      </c>
      <c r="B3915" s="145">
        <v>4815620.6810465306</v>
      </c>
    </row>
    <row r="3916" spans="1:2" x14ac:dyDescent="0.35">
      <c r="A3916" s="70">
        <f t="shared" si="68"/>
        <v>3899</v>
      </c>
      <c r="B3916" s="145">
        <v>4815620.6810465306</v>
      </c>
    </row>
    <row r="3917" spans="1:2" x14ac:dyDescent="0.35">
      <c r="A3917" s="70">
        <f t="shared" si="68"/>
        <v>3900</v>
      </c>
      <c r="B3917" s="145">
        <v>4815620.6810465306</v>
      </c>
    </row>
    <row r="3918" spans="1:2" x14ac:dyDescent="0.35">
      <c r="A3918" s="70">
        <f t="shared" si="68"/>
        <v>3901</v>
      </c>
      <c r="B3918" s="145">
        <v>4815620.6810465306</v>
      </c>
    </row>
    <row r="3919" spans="1:2" x14ac:dyDescent="0.35">
      <c r="A3919" s="70">
        <f t="shared" si="68"/>
        <v>3902</v>
      </c>
      <c r="B3919" s="145">
        <v>4815620.6810465306</v>
      </c>
    </row>
    <row r="3920" spans="1:2" x14ac:dyDescent="0.35">
      <c r="A3920" s="70">
        <f t="shared" si="68"/>
        <v>3903</v>
      </c>
      <c r="B3920" s="145">
        <v>4815620.6810465306</v>
      </c>
    </row>
    <row r="3921" spans="1:2" x14ac:dyDescent="0.35">
      <c r="A3921" s="70">
        <f t="shared" si="68"/>
        <v>3904</v>
      </c>
      <c r="B3921" s="145">
        <v>4815620.6810465306</v>
      </c>
    </row>
    <row r="3922" spans="1:2" x14ac:dyDescent="0.35">
      <c r="A3922" s="70">
        <f t="shared" si="68"/>
        <v>3905</v>
      </c>
      <c r="B3922" s="145">
        <v>4815620.6810465306</v>
      </c>
    </row>
    <row r="3923" spans="1:2" x14ac:dyDescent="0.35">
      <c r="A3923" s="70">
        <f t="shared" si="68"/>
        <v>3906</v>
      </c>
      <c r="B3923" s="145">
        <v>4815620.6810465306</v>
      </c>
    </row>
    <row r="3924" spans="1:2" x14ac:dyDescent="0.35">
      <c r="A3924" s="70">
        <f t="shared" ref="A3924:A3987" si="69">A3923+1</f>
        <v>3907</v>
      </c>
      <c r="B3924" s="145">
        <v>4815620.6810465306</v>
      </c>
    </row>
    <row r="3925" spans="1:2" x14ac:dyDescent="0.35">
      <c r="A3925" s="70">
        <f t="shared" si="69"/>
        <v>3908</v>
      </c>
      <c r="B3925" s="145">
        <v>4815620.6810465306</v>
      </c>
    </row>
    <row r="3926" spans="1:2" x14ac:dyDescent="0.35">
      <c r="A3926" s="70">
        <f t="shared" si="69"/>
        <v>3909</v>
      </c>
      <c r="B3926" s="145">
        <v>4815620.6810465306</v>
      </c>
    </row>
    <row r="3927" spans="1:2" x14ac:dyDescent="0.35">
      <c r="A3927" s="70">
        <f t="shared" si="69"/>
        <v>3910</v>
      </c>
      <c r="B3927" s="145">
        <v>4815620.6810465306</v>
      </c>
    </row>
    <row r="3928" spans="1:2" x14ac:dyDescent="0.35">
      <c r="A3928" s="70">
        <f t="shared" si="69"/>
        <v>3911</v>
      </c>
      <c r="B3928" s="145">
        <v>4815620.6810465306</v>
      </c>
    </row>
    <row r="3929" spans="1:2" x14ac:dyDescent="0.35">
      <c r="A3929" s="70">
        <f t="shared" si="69"/>
        <v>3912</v>
      </c>
      <c r="B3929" s="145">
        <v>4815620.6810465306</v>
      </c>
    </row>
    <row r="3930" spans="1:2" x14ac:dyDescent="0.35">
      <c r="A3930" s="70">
        <f t="shared" si="69"/>
        <v>3913</v>
      </c>
      <c r="B3930" s="145">
        <v>4815620.6810465306</v>
      </c>
    </row>
    <row r="3931" spans="1:2" x14ac:dyDescent="0.35">
      <c r="A3931" s="70">
        <f t="shared" si="69"/>
        <v>3914</v>
      </c>
      <c r="B3931" s="145">
        <v>4815620.6810465306</v>
      </c>
    </row>
    <row r="3932" spans="1:2" x14ac:dyDescent="0.35">
      <c r="A3932" s="70">
        <f t="shared" si="69"/>
        <v>3915</v>
      </c>
      <c r="B3932" s="145">
        <v>4815620.6810465306</v>
      </c>
    </row>
    <row r="3933" spans="1:2" x14ac:dyDescent="0.35">
      <c r="A3933" s="70">
        <f t="shared" si="69"/>
        <v>3916</v>
      </c>
      <c r="B3933" s="145">
        <v>4815620.6810465306</v>
      </c>
    </row>
    <row r="3934" spans="1:2" x14ac:dyDescent="0.35">
      <c r="A3934" s="70">
        <f t="shared" si="69"/>
        <v>3917</v>
      </c>
      <c r="B3934" s="145">
        <v>4815620.6810465306</v>
      </c>
    </row>
    <row r="3935" spans="1:2" x14ac:dyDescent="0.35">
      <c r="A3935" s="70">
        <f t="shared" si="69"/>
        <v>3918</v>
      </c>
      <c r="B3935" s="145">
        <v>4815620.6810465306</v>
      </c>
    </row>
    <row r="3936" spans="1:2" x14ac:dyDescent="0.35">
      <c r="A3936" s="70">
        <f t="shared" si="69"/>
        <v>3919</v>
      </c>
      <c r="B3936" s="145">
        <v>4815620.6810465306</v>
      </c>
    </row>
    <row r="3937" spans="1:2" x14ac:dyDescent="0.35">
      <c r="A3937" s="70">
        <f t="shared" si="69"/>
        <v>3920</v>
      </c>
      <c r="B3937" s="145">
        <v>4815620.6810465306</v>
      </c>
    </row>
    <row r="3938" spans="1:2" x14ac:dyDescent="0.35">
      <c r="A3938" s="70">
        <f t="shared" si="69"/>
        <v>3921</v>
      </c>
      <c r="B3938" s="145">
        <v>4815620.6810465306</v>
      </c>
    </row>
    <row r="3939" spans="1:2" x14ac:dyDescent="0.35">
      <c r="A3939" s="70">
        <f t="shared" si="69"/>
        <v>3922</v>
      </c>
      <c r="B3939" s="145">
        <v>4815620.6810465306</v>
      </c>
    </row>
    <row r="3940" spans="1:2" x14ac:dyDescent="0.35">
      <c r="A3940" s="70">
        <f t="shared" si="69"/>
        <v>3923</v>
      </c>
      <c r="B3940" s="145">
        <v>4815620.6810465306</v>
      </c>
    </row>
    <row r="3941" spans="1:2" x14ac:dyDescent="0.35">
      <c r="A3941" s="70">
        <f t="shared" si="69"/>
        <v>3924</v>
      </c>
      <c r="B3941" s="145">
        <v>4815620.6810465306</v>
      </c>
    </row>
    <row r="3942" spans="1:2" x14ac:dyDescent="0.35">
      <c r="A3942" s="70">
        <f t="shared" si="69"/>
        <v>3925</v>
      </c>
      <c r="B3942" s="145">
        <v>4815620.6810465306</v>
      </c>
    </row>
    <row r="3943" spans="1:2" x14ac:dyDescent="0.35">
      <c r="A3943" s="70">
        <f t="shared" si="69"/>
        <v>3926</v>
      </c>
      <c r="B3943" s="145">
        <v>4815620.6810465306</v>
      </c>
    </row>
    <row r="3944" spans="1:2" x14ac:dyDescent="0.35">
      <c r="A3944" s="70">
        <f t="shared" si="69"/>
        <v>3927</v>
      </c>
      <c r="B3944" s="145">
        <v>4815620.6810465306</v>
      </c>
    </row>
    <row r="3945" spans="1:2" x14ac:dyDescent="0.35">
      <c r="A3945" s="70">
        <f t="shared" si="69"/>
        <v>3928</v>
      </c>
      <c r="B3945" s="145">
        <v>4815620.6810465306</v>
      </c>
    </row>
    <row r="3946" spans="1:2" x14ac:dyDescent="0.35">
      <c r="A3946" s="70">
        <f t="shared" si="69"/>
        <v>3929</v>
      </c>
      <c r="B3946" s="145">
        <v>4815620.6810465306</v>
      </c>
    </row>
    <row r="3947" spans="1:2" x14ac:dyDescent="0.35">
      <c r="A3947" s="70">
        <f t="shared" si="69"/>
        <v>3930</v>
      </c>
      <c r="B3947" s="145">
        <v>4815620.6810465306</v>
      </c>
    </row>
    <row r="3948" spans="1:2" x14ac:dyDescent="0.35">
      <c r="A3948" s="70">
        <f t="shared" si="69"/>
        <v>3931</v>
      </c>
      <c r="B3948" s="145">
        <v>4815620.6810465306</v>
      </c>
    </row>
    <row r="3949" spans="1:2" x14ac:dyDescent="0.35">
      <c r="A3949" s="70">
        <f t="shared" si="69"/>
        <v>3932</v>
      </c>
      <c r="B3949" s="145">
        <v>4815620.6810465306</v>
      </c>
    </row>
    <row r="3950" spans="1:2" x14ac:dyDescent="0.35">
      <c r="A3950" s="70">
        <f t="shared" si="69"/>
        <v>3933</v>
      </c>
      <c r="B3950" s="145">
        <v>4815620.6810465306</v>
      </c>
    </row>
    <row r="3951" spans="1:2" x14ac:dyDescent="0.35">
      <c r="A3951" s="70">
        <f t="shared" si="69"/>
        <v>3934</v>
      </c>
      <c r="B3951" s="145">
        <v>4815620.6810465306</v>
      </c>
    </row>
    <row r="3952" spans="1:2" x14ac:dyDescent="0.35">
      <c r="A3952" s="70">
        <f t="shared" si="69"/>
        <v>3935</v>
      </c>
      <c r="B3952" s="145">
        <v>4815620.6810465306</v>
      </c>
    </row>
    <row r="3953" spans="1:2" x14ac:dyDescent="0.35">
      <c r="A3953" s="70">
        <f t="shared" si="69"/>
        <v>3936</v>
      </c>
      <c r="B3953" s="145">
        <v>4815620.6810465306</v>
      </c>
    </row>
    <row r="3954" spans="1:2" x14ac:dyDescent="0.35">
      <c r="A3954" s="70">
        <f t="shared" si="69"/>
        <v>3937</v>
      </c>
      <c r="B3954" s="145">
        <v>4815620.6810465306</v>
      </c>
    </row>
    <row r="3955" spans="1:2" x14ac:dyDescent="0.35">
      <c r="A3955" s="70">
        <f t="shared" si="69"/>
        <v>3938</v>
      </c>
      <c r="B3955" s="145">
        <v>4815620.6810465306</v>
      </c>
    </row>
    <row r="3956" spans="1:2" x14ac:dyDescent="0.35">
      <c r="A3956" s="70">
        <f t="shared" si="69"/>
        <v>3939</v>
      </c>
      <c r="B3956" s="145">
        <v>4815620.6810465306</v>
      </c>
    </row>
    <row r="3957" spans="1:2" x14ac:dyDescent="0.35">
      <c r="A3957" s="70">
        <f t="shared" si="69"/>
        <v>3940</v>
      </c>
      <c r="B3957" s="145">
        <v>4815620.6810465306</v>
      </c>
    </row>
    <row r="3958" spans="1:2" x14ac:dyDescent="0.35">
      <c r="A3958" s="70">
        <f t="shared" si="69"/>
        <v>3941</v>
      </c>
      <c r="B3958" s="145">
        <v>4815620.6810465306</v>
      </c>
    </row>
    <row r="3959" spans="1:2" x14ac:dyDescent="0.35">
      <c r="A3959" s="70">
        <f t="shared" si="69"/>
        <v>3942</v>
      </c>
      <c r="B3959" s="145">
        <v>4815620.6810465306</v>
      </c>
    </row>
    <row r="3960" spans="1:2" x14ac:dyDescent="0.35">
      <c r="A3960" s="70">
        <f t="shared" si="69"/>
        <v>3943</v>
      </c>
      <c r="B3960" s="145">
        <v>4815620.6810465306</v>
      </c>
    </row>
    <row r="3961" spans="1:2" x14ac:dyDescent="0.35">
      <c r="A3961" s="70">
        <f t="shared" si="69"/>
        <v>3944</v>
      </c>
      <c r="B3961" s="145">
        <v>4815620.6810465306</v>
      </c>
    </row>
    <row r="3962" spans="1:2" x14ac:dyDescent="0.35">
      <c r="A3962" s="70">
        <f t="shared" si="69"/>
        <v>3945</v>
      </c>
      <c r="B3962" s="145">
        <v>4815620.6810465306</v>
      </c>
    </row>
    <row r="3963" spans="1:2" x14ac:dyDescent="0.35">
      <c r="A3963" s="70">
        <f t="shared" si="69"/>
        <v>3946</v>
      </c>
      <c r="B3963" s="145">
        <v>4815620.6810465306</v>
      </c>
    </row>
    <row r="3964" spans="1:2" x14ac:dyDescent="0.35">
      <c r="A3964" s="70">
        <f t="shared" si="69"/>
        <v>3947</v>
      </c>
      <c r="B3964" s="145">
        <v>4815620.6810465306</v>
      </c>
    </row>
    <row r="3965" spans="1:2" x14ac:dyDescent="0.35">
      <c r="A3965" s="70">
        <f t="shared" si="69"/>
        <v>3948</v>
      </c>
      <c r="B3965" s="145">
        <v>4815620.6810465306</v>
      </c>
    </row>
    <row r="3966" spans="1:2" x14ac:dyDescent="0.35">
      <c r="A3966" s="70">
        <f t="shared" si="69"/>
        <v>3949</v>
      </c>
      <c r="B3966" s="145">
        <v>4815620.6810465306</v>
      </c>
    </row>
    <row r="3967" spans="1:2" x14ac:dyDescent="0.35">
      <c r="A3967" s="70">
        <f t="shared" si="69"/>
        <v>3950</v>
      </c>
      <c r="B3967" s="145">
        <v>4815620.6810465306</v>
      </c>
    </row>
    <row r="3968" spans="1:2" x14ac:dyDescent="0.35">
      <c r="A3968" s="70">
        <f t="shared" si="69"/>
        <v>3951</v>
      </c>
      <c r="B3968" s="145">
        <v>4815620.6810465306</v>
      </c>
    </row>
    <row r="3969" spans="1:2" x14ac:dyDescent="0.35">
      <c r="A3969" s="70">
        <f t="shared" si="69"/>
        <v>3952</v>
      </c>
      <c r="B3969" s="145">
        <v>4815620.6810465306</v>
      </c>
    </row>
    <row r="3970" spans="1:2" x14ac:dyDescent="0.35">
      <c r="A3970" s="70">
        <f t="shared" si="69"/>
        <v>3953</v>
      </c>
      <c r="B3970" s="145">
        <v>4815620.6810465306</v>
      </c>
    </row>
    <row r="3971" spans="1:2" x14ac:dyDescent="0.35">
      <c r="A3971" s="70">
        <f t="shared" si="69"/>
        <v>3954</v>
      </c>
      <c r="B3971" s="145">
        <v>4815620.6810465306</v>
      </c>
    </row>
    <row r="3972" spans="1:2" x14ac:dyDescent="0.35">
      <c r="A3972" s="70">
        <f t="shared" si="69"/>
        <v>3955</v>
      </c>
      <c r="B3972" s="145">
        <v>4815620.6810465306</v>
      </c>
    </row>
    <row r="3973" spans="1:2" x14ac:dyDescent="0.35">
      <c r="A3973" s="70">
        <f t="shared" si="69"/>
        <v>3956</v>
      </c>
      <c r="B3973" s="145">
        <v>4815620.6810465306</v>
      </c>
    </row>
    <row r="3974" spans="1:2" x14ac:dyDescent="0.35">
      <c r="A3974" s="70">
        <f t="shared" si="69"/>
        <v>3957</v>
      </c>
      <c r="B3974" s="145">
        <v>4815620.6810465306</v>
      </c>
    </row>
    <row r="3975" spans="1:2" x14ac:dyDescent="0.35">
      <c r="A3975" s="70">
        <f t="shared" si="69"/>
        <v>3958</v>
      </c>
      <c r="B3975" s="145">
        <v>4815620.6810465306</v>
      </c>
    </row>
    <row r="3976" spans="1:2" x14ac:dyDescent="0.35">
      <c r="A3976" s="70">
        <f t="shared" si="69"/>
        <v>3959</v>
      </c>
      <c r="B3976" s="145">
        <v>4815620.6810465306</v>
      </c>
    </row>
    <row r="3977" spans="1:2" x14ac:dyDescent="0.35">
      <c r="A3977" s="70">
        <f t="shared" si="69"/>
        <v>3960</v>
      </c>
      <c r="B3977" s="145">
        <v>4815620.6810465306</v>
      </c>
    </row>
    <row r="3978" spans="1:2" x14ac:dyDescent="0.35">
      <c r="A3978" s="70">
        <f t="shared" si="69"/>
        <v>3961</v>
      </c>
      <c r="B3978" s="145">
        <v>4815620.6810465306</v>
      </c>
    </row>
    <row r="3979" spans="1:2" x14ac:dyDescent="0.35">
      <c r="A3979" s="70">
        <f t="shared" si="69"/>
        <v>3962</v>
      </c>
      <c r="B3979" s="145">
        <v>4815620.6810465306</v>
      </c>
    </row>
    <row r="3980" spans="1:2" x14ac:dyDescent="0.35">
      <c r="A3980" s="70">
        <f t="shared" si="69"/>
        <v>3963</v>
      </c>
      <c r="B3980" s="145">
        <v>4815620.6810465306</v>
      </c>
    </row>
    <row r="3981" spans="1:2" x14ac:dyDescent="0.35">
      <c r="A3981" s="70">
        <f t="shared" si="69"/>
        <v>3964</v>
      </c>
      <c r="B3981" s="145">
        <v>4815620.6810465306</v>
      </c>
    </row>
    <row r="3982" spans="1:2" x14ac:dyDescent="0.35">
      <c r="A3982" s="70">
        <f t="shared" si="69"/>
        <v>3965</v>
      </c>
      <c r="B3982" s="145">
        <v>4815620.6810465306</v>
      </c>
    </row>
    <row r="3983" spans="1:2" x14ac:dyDescent="0.35">
      <c r="A3983" s="70">
        <f t="shared" si="69"/>
        <v>3966</v>
      </c>
      <c r="B3983" s="145">
        <v>4815620.6810465306</v>
      </c>
    </row>
    <row r="3984" spans="1:2" x14ac:dyDescent="0.35">
      <c r="A3984" s="70">
        <f t="shared" si="69"/>
        <v>3967</v>
      </c>
      <c r="B3984" s="145">
        <v>4815620.6810465306</v>
      </c>
    </row>
    <row r="3985" spans="1:2" x14ac:dyDescent="0.35">
      <c r="A3985" s="70">
        <f t="shared" si="69"/>
        <v>3968</v>
      </c>
      <c r="B3985" s="145">
        <v>4815620.6810465306</v>
      </c>
    </row>
    <row r="3986" spans="1:2" x14ac:dyDescent="0.35">
      <c r="A3986" s="70">
        <f t="shared" si="69"/>
        <v>3969</v>
      </c>
      <c r="B3986" s="145">
        <v>4815620.6810465306</v>
      </c>
    </row>
    <row r="3987" spans="1:2" x14ac:dyDescent="0.35">
      <c r="A3987" s="70">
        <f t="shared" si="69"/>
        <v>3970</v>
      </c>
      <c r="B3987" s="145">
        <v>4815620.6810465306</v>
      </c>
    </row>
    <row r="3988" spans="1:2" x14ac:dyDescent="0.35">
      <c r="A3988" s="70">
        <f t="shared" ref="A3988:A4051" si="70">A3987+1</f>
        <v>3971</v>
      </c>
      <c r="B3988" s="145">
        <v>4815620.6810465306</v>
      </c>
    </row>
    <row r="3989" spans="1:2" x14ac:dyDescent="0.35">
      <c r="A3989" s="70">
        <f t="shared" si="70"/>
        <v>3972</v>
      </c>
      <c r="B3989" s="145">
        <v>4815620.6810465306</v>
      </c>
    </row>
    <row r="3990" spans="1:2" x14ac:dyDescent="0.35">
      <c r="A3990" s="70">
        <f t="shared" si="70"/>
        <v>3973</v>
      </c>
      <c r="B3990" s="145">
        <v>4815620.6810465306</v>
      </c>
    </row>
    <row r="3991" spans="1:2" x14ac:dyDescent="0.35">
      <c r="A3991" s="70">
        <f t="shared" si="70"/>
        <v>3974</v>
      </c>
      <c r="B3991" s="145">
        <v>4815620.6810465306</v>
      </c>
    </row>
    <row r="3992" spans="1:2" x14ac:dyDescent="0.35">
      <c r="A3992" s="70">
        <f t="shared" si="70"/>
        <v>3975</v>
      </c>
      <c r="B3992" s="145">
        <v>4815620.6810465306</v>
      </c>
    </row>
    <row r="3993" spans="1:2" x14ac:dyDescent="0.35">
      <c r="A3993" s="70">
        <f t="shared" si="70"/>
        <v>3976</v>
      </c>
      <c r="B3993" s="145">
        <v>4815620.6810465306</v>
      </c>
    </row>
    <row r="3994" spans="1:2" x14ac:dyDescent="0.35">
      <c r="A3994" s="70">
        <f t="shared" si="70"/>
        <v>3977</v>
      </c>
      <c r="B3994" s="145">
        <v>4815620.6810465306</v>
      </c>
    </row>
    <row r="3995" spans="1:2" x14ac:dyDescent="0.35">
      <c r="A3995" s="70">
        <f t="shared" si="70"/>
        <v>3978</v>
      </c>
      <c r="B3995" s="145">
        <v>4815620.6810465306</v>
      </c>
    </row>
    <row r="3996" spans="1:2" x14ac:dyDescent="0.35">
      <c r="A3996" s="70">
        <f t="shared" si="70"/>
        <v>3979</v>
      </c>
      <c r="B3996" s="145">
        <v>4815620.6810465306</v>
      </c>
    </row>
    <row r="3997" spans="1:2" x14ac:dyDescent="0.35">
      <c r="A3997" s="70">
        <f t="shared" si="70"/>
        <v>3980</v>
      </c>
      <c r="B3997" s="145">
        <v>4815620.6810465306</v>
      </c>
    </row>
    <row r="3998" spans="1:2" x14ac:dyDescent="0.35">
      <c r="A3998" s="70">
        <f t="shared" si="70"/>
        <v>3981</v>
      </c>
      <c r="B3998" s="145">
        <v>4815620.6810465306</v>
      </c>
    </row>
    <row r="3999" spans="1:2" x14ac:dyDescent="0.35">
      <c r="A3999" s="70">
        <f t="shared" si="70"/>
        <v>3982</v>
      </c>
      <c r="B3999" s="145">
        <v>4815620.6810465306</v>
      </c>
    </row>
    <row r="4000" spans="1:2" x14ac:dyDescent="0.35">
      <c r="A4000" s="70">
        <f t="shared" si="70"/>
        <v>3983</v>
      </c>
      <c r="B4000" s="145">
        <v>4815620.6810465306</v>
      </c>
    </row>
    <row r="4001" spans="1:2" x14ac:dyDescent="0.35">
      <c r="A4001" s="70">
        <f t="shared" si="70"/>
        <v>3984</v>
      </c>
      <c r="B4001" s="145">
        <v>4815620.6810465306</v>
      </c>
    </row>
    <row r="4002" spans="1:2" x14ac:dyDescent="0.35">
      <c r="A4002" s="70">
        <f t="shared" si="70"/>
        <v>3985</v>
      </c>
      <c r="B4002" s="145">
        <v>4815620.6810465306</v>
      </c>
    </row>
    <row r="4003" spans="1:2" x14ac:dyDescent="0.35">
      <c r="A4003" s="70">
        <f t="shared" si="70"/>
        <v>3986</v>
      </c>
      <c r="B4003" s="145">
        <v>4815620.6810465306</v>
      </c>
    </row>
    <row r="4004" spans="1:2" x14ac:dyDescent="0.35">
      <c r="A4004" s="70">
        <f t="shared" si="70"/>
        <v>3987</v>
      </c>
      <c r="B4004" s="145">
        <v>4815620.6810465306</v>
      </c>
    </row>
    <row r="4005" spans="1:2" x14ac:dyDescent="0.35">
      <c r="A4005" s="70">
        <f t="shared" si="70"/>
        <v>3988</v>
      </c>
      <c r="B4005" s="145">
        <v>4815620.6810465306</v>
      </c>
    </row>
    <row r="4006" spans="1:2" x14ac:dyDescent="0.35">
      <c r="A4006" s="70">
        <f t="shared" si="70"/>
        <v>3989</v>
      </c>
      <c r="B4006" s="145">
        <v>4815620.6810465306</v>
      </c>
    </row>
    <row r="4007" spans="1:2" x14ac:dyDescent="0.35">
      <c r="A4007" s="70">
        <f t="shared" si="70"/>
        <v>3990</v>
      </c>
      <c r="B4007" s="145">
        <v>4815620.6810465306</v>
      </c>
    </row>
    <row r="4008" spans="1:2" x14ac:dyDescent="0.35">
      <c r="A4008" s="70">
        <f t="shared" si="70"/>
        <v>3991</v>
      </c>
      <c r="B4008" s="145">
        <v>4815620.6810465306</v>
      </c>
    </row>
    <row r="4009" spans="1:2" x14ac:dyDescent="0.35">
      <c r="A4009" s="70">
        <f t="shared" si="70"/>
        <v>3992</v>
      </c>
      <c r="B4009" s="145">
        <v>4815620.6810465306</v>
      </c>
    </row>
    <row r="4010" spans="1:2" x14ac:dyDescent="0.35">
      <c r="A4010" s="70">
        <f t="shared" si="70"/>
        <v>3993</v>
      </c>
      <c r="B4010" s="145">
        <v>4815620.6810465306</v>
      </c>
    </row>
    <row r="4011" spans="1:2" x14ac:dyDescent="0.35">
      <c r="A4011" s="70">
        <f t="shared" si="70"/>
        <v>3994</v>
      </c>
      <c r="B4011" s="145">
        <v>4815620.6810465306</v>
      </c>
    </row>
    <row r="4012" spans="1:2" x14ac:dyDescent="0.35">
      <c r="A4012" s="70">
        <f t="shared" si="70"/>
        <v>3995</v>
      </c>
      <c r="B4012" s="145">
        <v>4815620.6810465306</v>
      </c>
    </row>
    <row r="4013" spans="1:2" x14ac:dyDescent="0.35">
      <c r="A4013" s="70">
        <f t="shared" si="70"/>
        <v>3996</v>
      </c>
      <c r="B4013" s="145">
        <v>4815620.6810465306</v>
      </c>
    </row>
    <row r="4014" spans="1:2" x14ac:dyDescent="0.35">
      <c r="A4014" s="70">
        <f t="shared" si="70"/>
        <v>3997</v>
      </c>
      <c r="B4014" s="145">
        <v>4815620.6810465306</v>
      </c>
    </row>
    <row r="4015" spans="1:2" x14ac:dyDescent="0.35">
      <c r="A4015" s="70">
        <f t="shared" si="70"/>
        <v>3998</v>
      </c>
      <c r="B4015" s="145">
        <v>4815620.6810465306</v>
      </c>
    </row>
    <row r="4016" spans="1:2" x14ac:dyDescent="0.35">
      <c r="A4016" s="70">
        <f t="shared" si="70"/>
        <v>3999</v>
      </c>
      <c r="B4016" s="145">
        <v>4815620.6810465306</v>
      </c>
    </row>
    <row r="4017" spans="1:2" x14ac:dyDescent="0.35">
      <c r="A4017" s="70">
        <f t="shared" si="70"/>
        <v>4000</v>
      </c>
      <c r="B4017" s="145">
        <v>4815620.6810465306</v>
      </c>
    </row>
    <row r="4018" spans="1:2" x14ac:dyDescent="0.35">
      <c r="A4018" s="70">
        <f t="shared" si="70"/>
        <v>4001</v>
      </c>
      <c r="B4018" s="145">
        <v>4815620.6810465306</v>
      </c>
    </row>
    <row r="4019" spans="1:2" x14ac:dyDescent="0.35">
      <c r="A4019" s="70">
        <f t="shared" si="70"/>
        <v>4002</v>
      </c>
      <c r="B4019" s="145">
        <v>4815620.6810465306</v>
      </c>
    </row>
    <row r="4020" spans="1:2" x14ac:dyDescent="0.35">
      <c r="A4020" s="70">
        <f t="shared" si="70"/>
        <v>4003</v>
      </c>
      <c r="B4020" s="145">
        <v>4815620.6810465306</v>
      </c>
    </row>
    <row r="4021" spans="1:2" x14ac:dyDescent="0.35">
      <c r="A4021" s="70">
        <f t="shared" si="70"/>
        <v>4004</v>
      </c>
      <c r="B4021" s="145">
        <v>4815620.6810465306</v>
      </c>
    </row>
    <row r="4022" spans="1:2" x14ac:dyDescent="0.35">
      <c r="A4022" s="70">
        <f t="shared" si="70"/>
        <v>4005</v>
      </c>
      <c r="B4022" s="145">
        <v>4815620.6810465306</v>
      </c>
    </row>
    <row r="4023" spans="1:2" x14ac:dyDescent="0.35">
      <c r="A4023" s="70">
        <f t="shared" si="70"/>
        <v>4006</v>
      </c>
      <c r="B4023" s="145">
        <v>4815620.6810465306</v>
      </c>
    </row>
    <row r="4024" spans="1:2" x14ac:dyDescent="0.35">
      <c r="A4024" s="70">
        <f t="shared" si="70"/>
        <v>4007</v>
      </c>
      <c r="B4024" s="145">
        <v>4815620.6810465306</v>
      </c>
    </row>
    <row r="4025" spans="1:2" x14ac:dyDescent="0.35">
      <c r="A4025" s="70">
        <f t="shared" si="70"/>
        <v>4008</v>
      </c>
      <c r="B4025" s="145">
        <v>4815620.6810465306</v>
      </c>
    </row>
    <row r="4026" spans="1:2" x14ac:dyDescent="0.35">
      <c r="A4026" s="70">
        <f t="shared" si="70"/>
        <v>4009</v>
      </c>
      <c r="B4026" s="145">
        <v>4815620.6810465306</v>
      </c>
    </row>
    <row r="4027" spans="1:2" x14ac:dyDescent="0.35">
      <c r="A4027" s="70">
        <f t="shared" si="70"/>
        <v>4010</v>
      </c>
      <c r="B4027" s="145">
        <v>4815620.6810465306</v>
      </c>
    </row>
    <row r="4028" spans="1:2" x14ac:dyDescent="0.35">
      <c r="A4028" s="70">
        <f t="shared" si="70"/>
        <v>4011</v>
      </c>
      <c r="B4028" s="145">
        <v>4815620.6810465306</v>
      </c>
    </row>
    <row r="4029" spans="1:2" x14ac:dyDescent="0.35">
      <c r="A4029" s="70">
        <f t="shared" si="70"/>
        <v>4012</v>
      </c>
      <c r="B4029" s="145">
        <v>4815620.6810465306</v>
      </c>
    </row>
    <row r="4030" spans="1:2" x14ac:dyDescent="0.35">
      <c r="A4030" s="70">
        <f t="shared" si="70"/>
        <v>4013</v>
      </c>
      <c r="B4030" s="145">
        <v>4815620.6810465306</v>
      </c>
    </row>
    <row r="4031" spans="1:2" x14ac:dyDescent="0.35">
      <c r="A4031" s="70">
        <f t="shared" si="70"/>
        <v>4014</v>
      </c>
      <c r="B4031" s="145">
        <v>4815620.6810465306</v>
      </c>
    </row>
    <row r="4032" spans="1:2" x14ac:dyDescent="0.35">
      <c r="A4032" s="70">
        <f t="shared" si="70"/>
        <v>4015</v>
      </c>
      <c r="B4032" s="145">
        <v>4815620.6810465306</v>
      </c>
    </row>
    <row r="4033" spans="1:2" x14ac:dyDescent="0.35">
      <c r="A4033" s="70">
        <f t="shared" si="70"/>
        <v>4016</v>
      </c>
      <c r="B4033" s="145">
        <v>4815620.6810465306</v>
      </c>
    </row>
    <row r="4034" spans="1:2" x14ac:dyDescent="0.35">
      <c r="A4034" s="70">
        <f t="shared" si="70"/>
        <v>4017</v>
      </c>
      <c r="B4034" s="145">
        <v>4815620.6810465306</v>
      </c>
    </row>
    <row r="4035" spans="1:2" x14ac:dyDescent="0.35">
      <c r="A4035" s="70">
        <f t="shared" si="70"/>
        <v>4018</v>
      </c>
      <c r="B4035" s="145">
        <v>4815620.6810465306</v>
      </c>
    </row>
    <row r="4036" spans="1:2" x14ac:dyDescent="0.35">
      <c r="A4036" s="70">
        <f t="shared" si="70"/>
        <v>4019</v>
      </c>
      <c r="B4036" s="145">
        <v>4815620.6810465306</v>
      </c>
    </row>
    <row r="4037" spans="1:2" x14ac:dyDescent="0.35">
      <c r="A4037" s="70">
        <f t="shared" si="70"/>
        <v>4020</v>
      </c>
      <c r="B4037" s="145">
        <v>4815620.6810465306</v>
      </c>
    </row>
    <row r="4038" spans="1:2" x14ac:dyDescent="0.35">
      <c r="A4038" s="70">
        <f t="shared" si="70"/>
        <v>4021</v>
      </c>
      <c r="B4038" s="145">
        <v>4815620.6810465306</v>
      </c>
    </row>
    <row r="4039" spans="1:2" x14ac:dyDescent="0.35">
      <c r="A4039" s="70">
        <f t="shared" si="70"/>
        <v>4022</v>
      </c>
      <c r="B4039" s="145">
        <v>4815620.6810465306</v>
      </c>
    </row>
    <row r="4040" spans="1:2" x14ac:dyDescent="0.35">
      <c r="A4040" s="70">
        <f t="shared" si="70"/>
        <v>4023</v>
      </c>
      <c r="B4040" s="145">
        <v>4815620.6810465306</v>
      </c>
    </row>
    <row r="4041" spans="1:2" x14ac:dyDescent="0.35">
      <c r="A4041" s="70">
        <f t="shared" si="70"/>
        <v>4024</v>
      </c>
      <c r="B4041" s="145">
        <v>4815620.6810465306</v>
      </c>
    </row>
    <row r="4042" spans="1:2" x14ac:dyDescent="0.35">
      <c r="A4042" s="70">
        <f t="shared" si="70"/>
        <v>4025</v>
      </c>
      <c r="B4042" s="145">
        <v>4815620.6810465306</v>
      </c>
    </row>
    <row r="4043" spans="1:2" x14ac:dyDescent="0.35">
      <c r="A4043" s="70">
        <f t="shared" si="70"/>
        <v>4026</v>
      </c>
      <c r="B4043" s="145">
        <v>4815620.6810465306</v>
      </c>
    </row>
    <row r="4044" spans="1:2" x14ac:dyDescent="0.35">
      <c r="A4044" s="70">
        <f t="shared" si="70"/>
        <v>4027</v>
      </c>
      <c r="B4044" s="145">
        <v>4815620.6810465306</v>
      </c>
    </row>
    <row r="4045" spans="1:2" x14ac:dyDescent="0.35">
      <c r="A4045" s="70">
        <f t="shared" si="70"/>
        <v>4028</v>
      </c>
      <c r="B4045" s="145">
        <v>4815620.6810465306</v>
      </c>
    </row>
    <row r="4046" spans="1:2" x14ac:dyDescent="0.35">
      <c r="A4046" s="70">
        <f t="shared" si="70"/>
        <v>4029</v>
      </c>
      <c r="B4046" s="145">
        <v>4815620.6810465306</v>
      </c>
    </row>
    <row r="4047" spans="1:2" x14ac:dyDescent="0.35">
      <c r="A4047" s="70">
        <f t="shared" si="70"/>
        <v>4030</v>
      </c>
      <c r="B4047" s="145">
        <v>4815620.6810465306</v>
      </c>
    </row>
    <row r="4048" spans="1:2" x14ac:dyDescent="0.35">
      <c r="A4048" s="70">
        <f t="shared" si="70"/>
        <v>4031</v>
      </c>
      <c r="B4048" s="145">
        <v>4815620.6810465306</v>
      </c>
    </row>
    <row r="4049" spans="1:2" x14ac:dyDescent="0.35">
      <c r="A4049" s="70">
        <f t="shared" si="70"/>
        <v>4032</v>
      </c>
      <c r="B4049" s="145">
        <v>4815620.6810465306</v>
      </c>
    </row>
    <row r="4050" spans="1:2" x14ac:dyDescent="0.35">
      <c r="A4050" s="70">
        <f t="shared" si="70"/>
        <v>4033</v>
      </c>
      <c r="B4050" s="145">
        <v>4815620.6810465306</v>
      </c>
    </row>
    <row r="4051" spans="1:2" x14ac:dyDescent="0.35">
      <c r="A4051" s="70">
        <f t="shared" si="70"/>
        <v>4034</v>
      </c>
      <c r="B4051" s="145">
        <v>4815620.6810465306</v>
      </c>
    </row>
    <row r="4052" spans="1:2" x14ac:dyDescent="0.35">
      <c r="A4052" s="70">
        <f t="shared" ref="A4052:A4115" si="71">A4051+1</f>
        <v>4035</v>
      </c>
      <c r="B4052" s="145">
        <v>4815620.6810465306</v>
      </c>
    </row>
    <row r="4053" spans="1:2" x14ac:dyDescent="0.35">
      <c r="A4053" s="70">
        <f t="shared" si="71"/>
        <v>4036</v>
      </c>
      <c r="B4053" s="145">
        <v>4815620.6810465306</v>
      </c>
    </row>
    <row r="4054" spans="1:2" x14ac:dyDescent="0.35">
      <c r="A4054" s="70">
        <f t="shared" si="71"/>
        <v>4037</v>
      </c>
      <c r="B4054" s="145">
        <v>4815620.6810465306</v>
      </c>
    </row>
    <row r="4055" spans="1:2" x14ac:dyDescent="0.35">
      <c r="A4055" s="70">
        <f t="shared" si="71"/>
        <v>4038</v>
      </c>
      <c r="B4055" s="145">
        <v>4815620.6810465306</v>
      </c>
    </row>
    <row r="4056" spans="1:2" x14ac:dyDescent="0.35">
      <c r="A4056" s="70">
        <f t="shared" si="71"/>
        <v>4039</v>
      </c>
      <c r="B4056" s="145">
        <v>4815620.6810465306</v>
      </c>
    </row>
    <row r="4057" spans="1:2" x14ac:dyDescent="0.35">
      <c r="A4057" s="70">
        <f t="shared" si="71"/>
        <v>4040</v>
      </c>
      <c r="B4057" s="145">
        <v>4815620.6810465306</v>
      </c>
    </row>
    <row r="4058" spans="1:2" x14ac:dyDescent="0.35">
      <c r="A4058" s="70">
        <f t="shared" si="71"/>
        <v>4041</v>
      </c>
      <c r="B4058" s="145">
        <v>4815620.6810465306</v>
      </c>
    </row>
    <row r="4059" spans="1:2" x14ac:dyDescent="0.35">
      <c r="A4059" s="70">
        <f t="shared" si="71"/>
        <v>4042</v>
      </c>
      <c r="B4059" s="145">
        <v>4815620.6810465306</v>
      </c>
    </row>
    <row r="4060" spans="1:2" x14ac:dyDescent="0.35">
      <c r="A4060" s="70">
        <f t="shared" si="71"/>
        <v>4043</v>
      </c>
      <c r="B4060" s="145">
        <v>4815620.6810465306</v>
      </c>
    </row>
    <row r="4061" spans="1:2" x14ac:dyDescent="0.35">
      <c r="A4061" s="70">
        <f t="shared" si="71"/>
        <v>4044</v>
      </c>
      <c r="B4061" s="145">
        <v>4815620.6810465306</v>
      </c>
    </row>
    <row r="4062" spans="1:2" x14ac:dyDescent="0.35">
      <c r="A4062" s="70">
        <f t="shared" si="71"/>
        <v>4045</v>
      </c>
      <c r="B4062" s="145">
        <v>4815620.6810465306</v>
      </c>
    </row>
    <row r="4063" spans="1:2" x14ac:dyDescent="0.35">
      <c r="A4063" s="70">
        <f t="shared" si="71"/>
        <v>4046</v>
      </c>
      <c r="B4063" s="145">
        <v>4815620.6810465306</v>
      </c>
    </row>
    <row r="4064" spans="1:2" x14ac:dyDescent="0.35">
      <c r="A4064" s="70">
        <f t="shared" si="71"/>
        <v>4047</v>
      </c>
      <c r="B4064" s="145">
        <v>4815620.6810465306</v>
      </c>
    </row>
    <row r="4065" spans="1:2" x14ac:dyDescent="0.35">
      <c r="A4065" s="70">
        <f t="shared" si="71"/>
        <v>4048</v>
      </c>
      <c r="B4065" s="145">
        <v>4815620.6810465306</v>
      </c>
    </row>
    <row r="4066" spans="1:2" x14ac:dyDescent="0.35">
      <c r="A4066" s="70">
        <f t="shared" si="71"/>
        <v>4049</v>
      </c>
      <c r="B4066" s="145">
        <v>4815620.6810465306</v>
      </c>
    </row>
    <row r="4067" spans="1:2" x14ac:dyDescent="0.35">
      <c r="A4067" s="70">
        <f t="shared" si="71"/>
        <v>4050</v>
      </c>
      <c r="B4067" s="145">
        <v>4815620.6810465306</v>
      </c>
    </row>
    <row r="4068" spans="1:2" x14ac:dyDescent="0.35">
      <c r="A4068" s="70">
        <f t="shared" si="71"/>
        <v>4051</v>
      </c>
      <c r="B4068" s="145">
        <v>4815620.6810465306</v>
      </c>
    </row>
    <row r="4069" spans="1:2" x14ac:dyDescent="0.35">
      <c r="A4069" s="70">
        <f t="shared" si="71"/>
        <v>4052</v>
      </c>
      <c r="B4069" s="145">
        <v>4815620.6810465306</v>
      </c>
    </row>
    <row r="4070" spans="1:2" x14ac:dyDescent="0.35">
      <c r="A4070" s="70">
        <f t="shared" si="71"/>
        <v>4053</v>
      </c>
      <c r="B4070" s="145">
        <v>4815620.6810465306</v>
      </c>
    </row>
    <row r="4071" spans="1:2" x14ac:dyDescent="0.35">
      <c r="A4071" s="70">
        <f t="shared" si="71"/>
        <v>4054</v>
      </c>
      <c r="B4071" s="145">
        <v>4815620.6810465306</v>
      </c>
    </row>
    <row r="4072" spans="1:2" x14ac:dyDescent="0.35">
      <c r="A4072" s="70">
        <f t="shared" si="71"/>
        <v>4055</v>
      </c>
      <c r="B4072" s="145">
        <v>4815620.6810465306</v>
      </c>
    </row>
    <row r="4073" spans="1:2" x14ac:dyDescent="0.35">
      <c r="A4073" s="70">
        <f t="shared" si="71"/>
        <v>4056</v>
      </c>
      <c r="B4073" s="145">
        <v>4815620.6810465306</v>
      </c>
    </row>
    <row r="4074" spans="1:2" x14ac:dyDescent="0.35">
      <c r="A4074" s="70">
        <f t="shared" si="71"/>
        <v>4057</v>
      </c>
      <c r="B4074" s="145">
        <v>4815620.6810465306</v>
      </c>
    </row>
    <row r="4075" spans="1:2" x14ac:dyDescent="0.35">
      <c r="A4075" s="70">
        <f t="shared" si="71"/>
        <v>4058</v>
      </c>
      <c r="B4075" s="145">
        <v>4815620.6810465306</v>
      </c>
    </row>
    <row r="4076" spans="1:2" x14ac:dyDescent="0.35">
      <c r="A4076" s="70">
        <f t="shared" si="71"/>
        <v>4059</v>
      </c>
      <c r="B4076" s="145">
        <v>4815620.6810465306</v>
      </c>
    </row>
    <row r="4077" spans="1:2" x14ac:dyDescent="0.35">
      <c r="A4077" s="70">
        <f t="shared" si="71"/>
        <v>4060</v>
      </c>
      <c r="B4077" s="145">
        <v>4815620.6810465306</v>
      </c>
    </row>
    <row r="4078" spans="1:2" x14ac:dyDescent="0.35">
      <c r="A4078" s="70">
        <f t="shared" si="71"/>
        <v>4061</v>
      </c>
      <c r="B4078" s="145">
        <v>4815620.6810465306</v>
      </c>
    </row>
    <row r="4079" spans="1:2" x14ac:dyDescent="0.35">
      <c r="A4079" s="70">
        <f t="shared" si="71"/>
        <v>4062</v>
      </c>
      <c r="B4079" s="145">
        <v>4815620.6810465306</v>
      </c>
    </row>
    <row r="4080" spans="1:2" x14ac:dyDescent="0.35">
      <c r="A4080" s="70">
        <f t="shared" si="71"/>
        <v>4063</v>
      </c>
      <c r="B4080" s="145">
        <v>4815620.6810465306</v>
      </c>
    </row>
    <row r="4081" spans="1:2" x14ac:dyDescent="0.35">
      <c r="A4081" s="70">
        <f t="shared" si="71"/>
        <v>4064</v>
      </c>
      <c r="B4081" s="145">
        <v>4815620.6810465306</v>
      </c>
    </row>
    <row r="4082" spans="1:2" x14ac:dyDescent="0.35">
      <c r="A4082" s="70">
        <f t="shared" si="71"/>
        <v>4065</v>
      </c>
      <c r="B4082" s="145">
        <v>4815620.6810465306</v>
      </c>
    </row>
    <row r="4083" spans="1:2" x14ac:dyDescent="0.35">
      <c r="A4083" s="70">
        <f t="shared" si="71"/>
        <v>4066</v>
      </c>
      <c r="B4083" s="145">
        <v>4815620.6810465306</v>
      </c>
    </row>
    <row r="4084" spans="1:2" x14ac:dyDescent="0.35">
      <c r="A4084" s="70">
        <f t="shared" si="71"/>
        <v>4067</v>
      </c>
      <c r="B4084" s="145">
        <v>4815620.6810465306</v>
      </c>
    </row>
    <row r="4085" spans="1:2" x14ac:dyDescent="0.35">
      <c r="A4085" s="70">
        <f t="shared" si="71"/>
        <v>4068</v>
      </c>
      <c r="B4085" s="145">
        <v>4815620.6810465306</v>
      </c>
    </row>
    <row r="4086" spans="1:2" x14ac:dyDescent="0.35">
      <c r="A4086" s="70">
        <f t="shared" si="71"/>
        <v>4069</v>
      </c>
      <c r="B4086" s="145">
        <v>4815620.6810465306</v>
      </c>
    </row>
    <row r="4087" spans="1:2" x14ac:dyDescent="0.35">
      <c r="A4087" s="70">
        <f t="shared" si="71"/>
        <v>4070</v>
      </c>
      <c r="B4087" s="145">
        <v>4815620.6810465306</v>
      </c>
    </row>
    <row r="4088" spans="1:2" x14ac:dyDescent="0.35">
      <c r="A4088" s="70">
        <f t="shared" si="71"/>
        <v>4071</v>
      </c>
      <c r="B4088" s="145">
        <v>4815620.6810465306</v>
      </c>
    </row>
    <row r="4089" spans="1:2" x14ac:dyDescent="0.35">
      <c r="A4089" s="70">
        <f t="shared" si="71"/>
        <v>4072</v>
      </c>
      <c r="B4089" s="145">
        <v>4815620.6810465306</v>
      </c>
    </row>
    <row r="4090" spans="1:2" x14ac:dyDescent="0.35">
      <c r="A4090" s="70">
        <f t="shared" si="71"/>
        <v>4073</v>
      </c>
      <c r="B4090" s="145">
        <v>4815620.6810465306</v>
      </c>
    </row>
    <row r="4091" spans="1:2" x14ac:dyDescent="0.35">
      <c r="A4091" s="70">
        <f t="shared" si="71"/>
        <v>4074</v>
      </c>
      <c r="B4091" s="145">
        <v>4815620.6810465306</v>
      </c>
    </row>
    <row r="4092" spans="1:2" x14ac:dyDescent="0.35">
      <c r="A4092" s="70">
        <f t="shared" si="71"/>
        <v>4075</v>
      </c>
      <c r="B4092" s="145">
        <v>4815620.6810465306</v>
      </c>
    </row>
    <row r="4093" spans="1:2" x14ac:dyDescent="0.35">
      <c r="A4093" s="70">
        <f t="shared" si="71"/>
        <v>4076</v>
      </c>
      <c r="B4093" s="145">
        <v>4815620.6810465306</v>
      </c>
    </row>
    <row r="4094" spans="1:2" x14ac:dyDescent="0.35">
      <c r="A4094" s="70">
        <f t="shared" si="71"/>
        <v>4077</v>
      </c>
      <c r="B4094" s="145">
        <v>4815620.6810465306</v>
      </c>
    </row>
    <row r="4095" spans="1:2" x14ac:dyDescent="0.35">
      <c r="A4095" s="70">
        <f t="shared" si="71"/>
        <v>4078</v>
      </c>
      <c r="B4095" s="145">
        <v>4815620.6810465306</v>
      </c>
    </row>
    <row r="4096" spans="1:2" x14ac:dyDescent="0.35">
      <c r="A4096" s="70">
        <f t="shared" si="71"/>
        <v>4079</v>
      </c>
      <c r="B4096" s="145">
        <v>4815620.6810465306</v>
      </c>
    </row>
    <row r="4097" spans="1:2" x14ac:dyDescent="0.35">
      <c r="A4097" s="70">
        <f t="shared" si="71"/>
        <v>4080</v>
      </c>
      <c r="B4097" s="145">
        <v>4815620.6810465306</v>
      </c>
    </row>
    <row r="4098" spans="1:2" x14ac:dyDescent="0.35">
      <c r="A4098" s="70">
        <f t="shared" si="71"/>
        <v>4081</v>
      </c>
      <c r="B4098" s="145">
        <v>4815620.6810465306</v>
      </c>
    </row>
    <row r="4099" spans="1:2" x14ac:dyDescent="0.35">
      <c r="A4099" s="70">
        <f t="shared" si="71"/>
        <v>4082</v>
      </c>
      <c r="B4099" s="145">
        <v>4815620.6810465306</v>
      </c>
    </row>
    <row r="4100" spans="1:2" x14ac:dyDescent="0.35">
      <c r="A4100" s="70">
        <f t="shared" si="71"/>
        <v>4083</v>
      </c>
      <c r="B4100" s="145">
        <v>4815620.6810465306</v>
      </c>
    </row>
    <row r="4101" spans="1:2" x14ac:dyDescent="0.35">
      <c r="A4101" s="70">
        <f t="shared" si="71"/>
        <v>4084</v>
      </c>
      <c r="B4101" s="145">
        <v>4815620.6810465306</v>
      </c>
    </row>
    <row r="4102" spans="1:2" x14ac:dyDescent="0.35">
      <c r="A4102" s="70">
        <f t="shared" si="71"/>
        <v>4085</v>
      </c>
      <c r="B4102" s="145">
        <v>4815620.6810465306</v>
      </c>
    </row>
    <row r="4103" spans="1:2" x14ac:dyDescent="0.35">
      <c r="A4103" s="70">
        <f t="shared" si="71"/>
        <v>4086</v>
      </c>
      <c r="B4103" s="145">
        <v>4815620.6810465306</v>
      </c>
    </row>
    <row r="4104" spans="1:2" x14ac:dyDescent="0.35">
      <c r="A4104" s="70">
        <f t="shared" si="71"/>
        <v>4087</v>
      </c>
      <c r="B4104" s="145">
        <v>4815620.6810465306</v>
      </c>
    </row>
    <row r="4105" spans="1:2" x14ac:dyDescent="0.35">
      <c r="A4105" s="70">
        <f t="shared" si="71"/>
        <v>4088</v>
      </c>
      <c r="B4105" s="145">
        <v>4815620.6810465306</v>
      </c>
    </row>
    <row r="4106" spans="1:2" x14ac:dyDescent="0.35">
      <c r="A4106" s="70">
        <f t="shared" si="71"/>
        <v>4089</v>
      </c>
      <c r="B4106" s="145">
        <v>4815620.6810465306</v>
      </c>
    </row>
    <row r="4107" spans="1:2" x14ac:dyDescent="0.35">
      <c r="A4107" s="70">
        <f t="shared" si="71"/>
        <v>4090</v>
      </c>
      <c r="B4107" s="145">
        <v>4815620.6810465306</v>
      </c>
    </row>
    <row r="4108" spans="1:2" x14ac:dyDescent="0.35">
      <c r="A4108" s="70">
        <f t="shared" si="71"/>
        <v>4091</v>
      </c>
      <c r="B4108" s="145">
        <v>4815620.6810465306</v>
      </c>
    </row>
    <row r="4109" spans="1:2" x14ac:dyDescent="0.35">
      <c r="A4109" s="70">
        <f t="shared" si="71"/>
        <v>4092</v>
      </c>
      <c r="B4109" s="145">
        <v>4815620.6810465306</v>
      </c>
    </row>
    <row r="4110" spans="1:2" x14ac:dyDescent="0.35">
      <c r="A4110" s="70">
        <f t="shared" si="71"/>
        <v>4093</v>
      </c>
      <c r="B4110" s="145">
        <v>4815620.6810465306</v>
      </c>
    </row>
    <row r="4111" spans="1:2" x14ac:dyDescent="0.35">
      <c r="A4111" s="70">
        <f t="shared" si="71"/>
        <v>4094</v>
      </c>
      <c r="B4111" s="145">
        <v>4815620.6810465306</v>
      </c>
    </row>
    <row r="4112" spans="1:2" x14ac:dyDescent="0.35">
      <c r="A4112" s="70">
        <f t="shared" si="71"/>
        <v>4095</v>
      </c>
      <c r="B4112" s="145">
        <v>4815620.6810465306</v>
      </c>
    </row>
    <row r="4113" spans="1:2" x14ac:dyDescent="0.35">
      <c r="A4113" s="70">
        <f t="shared" si="71"/>
        <v>4096</v>
      </c>
      <c r="B4113" s="145">
        <v>4815620.6810465306</v>
      </c>
    </row>
    <row r="4114" spans="1:2" x14ac:dyDescent="0.35">
      <c r="A4114" s="70">
        <f t="shared" si="71"/>
        <v>4097</v>
      </c>
      <c r="B4114" s="145">
        <v>4815620.6810465306</v>
      </c>
    </row>
    <row r="4115" spans="1:2" x14ac:dyDescent="0.35">
      <c r="A4115" s="70">
        <f t="shared" si="71"/>
        <v>4098</v>
      </c>
      <c r="B4115" s="145">
        <v>4815620.6810465306</v>
      </c>
    </row>
    <row r="4116" spans="1:2" x14ac:dyDescent="0.35">
      <c r="A4116" s="70">
        <f t="shared" ref="A4116:A4179" si="72">A4115+1</f>
        <v>4099</v>
      </c>
      <c r="B4116" s="145">
        <v>4815620.6810465306</v>
      </c>
    </row>
    <row r="4117" spans="1:2" x14ac:dyDescent="0.35">
      <c r="A4117" s="70">
        <f t="shared" si="72"/>
        <v>4100</v>
      </c>
      <c r="B4117" s="145">
        <v>4815620.6810465306</v>
      </c>
    </row>
    <row r="4118" spans="1:2" x14ac:dyDescent="0.35">
      <c r="A4118" s="70">
        <f t="shared" si="72"/>
        <v>4101</v>
      </c>
      <c r="B4118" s="145">
        <v>4815620.6810465306</v>
      </c>
    </row>
    <row r="4119" spans="1:2" x14ac:dyDescent="0.35">
      <c r="A4119" s="70">
        <f t="shared" si="72"/>
        <v>4102</v>
      </c>
      <c r="B4119" s="145">
        <v>4815620.6810465306</v>
      </c>
    </row>
    <row r="4120" spans="1:2" x14ac:dyDescent="0.35">
      <c r="A4120" s="70">
        <f t="shared" si="72"/>
        <v>4103</v>
      </c>
      <c r="B4120" s="145">
        <v>4815620.6810465306</v>
      </c>
    </row>
    <row r="4121" spans="1:2" x14ac:dyDescent="0.35">
      <c r="A4121" s="70">
        <f t="shared" si="72"/>
        <v>4104</v>
      </c>
      <c r="B4121" s="145">
        <v>4815620.6810465306</v>
      </c>
    </row>
    <row r="4122" spans="1:2" x14ac:dyDescent="0.35">
      <c r="A4122" s="70">
        <f t="shared" si="72"/>
        <v>4105</v>
      </c>
      <c r="B4122" s="145">
        <v>4815620.6810465306</v>
      </c>
    </row>
    <row r="4123" spans="1:2" x14ac:dyDescent="0.35">
      <c r="A4123" s="70">
        <f t="shared" si="72"/>
        <v>4106</v>
      </c>
      <c r="B4123" s="145">
        <v>4815620.6810465306</v>
      </c>
    </row>
    <row r="4124" spans="1:2" x14ac:dyDescent="0.35">
      <c r="A4124" s="70">
        <f t="shared" si="72"/>
        <v>4107</v>
      </c>
      <c r="B4124" s="145">
        <v>4815620.6810465306</v>
      </c>
    </row>
    <row r="4125" spans="1:2" x14ac:dyDescent="0.35">
      <c r="A4125" s="70">
        <f t="shared" si="72"/>
        <v>4108</v>
      </c>
      <c r="B4125" s="145">
        <v>4815620.6810465306</v>
      </c>
    </row>
    <row r="4126" spans="1:2" x14ac:dyDescent="0.35">
      <c r="A4126" s="70">
        <f t="shared" si="72"/>
        <v>4109</v>
      </c>
      <c r="B4126" s="145">
        <v>4815620.6810465306</v>
      </c>
    </row>
    <row r="4127" spans="1:2" x14ac:dyDescent="0.35">
      <c r="A4127" s="70">
        <f t="shared" si="72"/>
        <v>4110</v>
      </c>
      <c r="B4127" s="145">
        <v>4815620.6810465306</v>
      </c>
    </row>
    <row r="4128" spans="1:2" x14ac:dyDescent="0.35">
      <c r="A4128" s="70">
        <f t="shared" si="72"/>
        <v>4111</v>
      </c>
      <c r="B4128" s="145">
        <v>4815620.6810465306</v>
      </c>
    </row>
    <row r="4129" spans="1:2" x14ac:dyDescent="0.35">
      <c r="A4129" s="70">
        <f t="shared" si="72"/>
        <v>4112</v>
      </c>
      <c r="B4129" s="145">
        <v>4815620.6810465306</v>
      </c>
    </row>
    <row r="4130" spans="1:2" x14ac:dyDescent="0.35">
      <c r="A4130" s="70">
        <f t="shared" si="72"/>
        <v>4113</v>
      </c>
      <c r="B4130" s="145">
        <v>4815620.6810465306</v>
      </c>
    </row>
    <row r="4131" spans="1:2" x14ac:dyDescent="0.35">
      <c r="A4131" s="70">
        <f t="shared" si="72"/>
        <v>4114</v>
      </c>
      <c r="B4131" s="145">
        <v>4815620.6810465306</v>
      </c>
    </row>
    <row r="4132" spans="1:2" x14ac:dyDescent="0.35">
      <c r="A4132" s="70">
        <f t="shared" si="72"/>
        <v>4115</v>
      </c>
      <c r="B4132" s="145">
        <v>4815620.6810465306</v>
      </c>
    </row>
    <row r="4133" spans="1:2" x14ac:dyDescent="0.35">
      <c r="A4133" s="70">
        <f t="shared" si="72"/>
        <v>4116</v>
      </c>
      <c r="B4133" s="145">
        <v>4815620.6810465306</v>
      </c>
    </row>
    <row r="4134" spans="1:2" x14ac:dyDescent="0.35">
      <c r="A4134" s="70">
        <f t="shared" si="72"/>
        <v>4117</v>
      </c>
      <c r="B4134" s="145">
        <v>4815620.6810465306</v>
      </c>
    </row>
    <row r="4135" spans="1:2" x14ac:dyDescent="0.35">
      <c r="A4135" s="70">
        <f t="shared" si="72"/>
        <v>4118</v>
      </c>
      <c r="B4135" s="145">
        <v>4815620.6810465306</v>
      </c>
    </row>
    <row r="4136" spans="1:2" x14ac:dyDescent="0.35">
      <c r="A4136" s="70">
        <f t="shared" si="72"/>
        <v>4119</v>
      </c>
      <c r="B4136" s="145">
        <v>4815620.6810465306</v>
      </c>
    </row>
    <row r="4137" spans="1:2" x14ac:dyDescent="0.35">
      <c r="A4137" s="70">
        <f t="shared" si="72"/>
        <v>4120</v>
      </c>
      <c r="B4137" s="145">
        <v>4815620.6810465306</v>
      </c>
    </row>
    <row r="4138" spans="1:2" x14ac:dyDescent="0.35">
      <c r="A4138" s="70">
        <f t="shared" si="72"/>
        <v>4121</v>
      </c>
      <c r="B4138" s="145">
        <v>4815620.6810465306</v>
      </c>
    </row>
    <row r="4139" spans="1:2" x14ac:dyDescent="0.35">
      <c r="A4139" s="70">
        <f t="shared" si="72"/>
        <v>4122</v>
      </c>
      <c r="B4139" s="145">
        <v>4815620.6810465306</v>
      </c>
    </row>
    <row r="4140" spans="1:2" x14ac:dyDescent="0.35">
      <c r="A4140" s="70">
        <f t="shared" si="72"/>
        <v>4123</v>
      </c>
      <c r="B4140" s="145">
        <v>4815620.6810465306</v>
      </c>
    </row>
    <row r="4141" spans="1:2" x14ac:dyDescent="0.35">
      <c r="A4141" s="70">
        <f t="shared" si="72"/>
        <v>4124</v>
      </c>
      <c r="B4141" s="145">
        <v>4815620.6810465306</v>
      </c>
    </row>
    <row r="4142" spans="1:2" x14ac:dyDescent="0.35">
      <c r="A4142" s="70">
        <f t="shared" si="72"/>
        <v>4125</v>
      </c>
      <c r="B4142" s="145">
        <v>4815620.6810465306</v>
      </c>
    </row>
    <row r="4143" spans="1:2" x14ac:dyDescent="0.35">
      <c r="A4143" s="70">
        <f t="shared" si="72"/>
        <v>4126</v>
      </c>
      <c r="B4143" s="145">
        <v>4815620.6810465306</v>
      </c>
    </row>
    <row r="4144" spans="1:2" x14ac:dyDescent="0.35">
      <c r="A4144" s="70">
        <f t="shared" si="72"/>
        <v>4127</v>
      </c>
      <c r="B4144" s="145">
        <v>4815620.6810465306</v>
      </c>
    </row>
    <row r="4145" spans="1:2" x14ac:dyDescent="0.35">
      <c r="A4145" s="70">
        <f t="shared" si="72"/>
        <v>4128</v>
      </c>
      <c r="B4145" s="145">
        <v>4815620.6810465306</v>
      </c>
    </row>
    <row r="4146" spans="1:2" x14ac:dyDescent="0.35">
      <c r="A4146" s="70">
        <f t="shared" si="72"/>
        <v>4129</v>
      </c>
      <c r="B4146" s="145">
        <v>4815620.6810465306</v>
      </c>
    </row>
    <row r="4147" spans="1:2" x14ac:dyDescent="0.35">
      <c r="A4147" s="70">
        <f t="shared" si="72"/>
        <v>4130</v>
      </c>
      <c r="B4147" s="145">
        <v>4815620.6810465306</v>
      </c>
    </row>
    <row r="4148" spans="1:2" x14ac:dyDescent="0.35">
      <c r="A4148" s="70">
        <f t="shared" si="72"/>
        <v>4131</v>
      </c>
      <c r="B4148" s="145">
        <v>4815620.6810465306</v>
      </c>
    </row>
    <row r="4149" spans="1:2" x14ac:dyDescent="0.35">
      <c r="A4149" s="70">
        <f t="shared" si="72"/>
        <v>4132</v>
      </c>
      <c r="B4149" s="145">
        <v>4815620.6810465306</v>
      </c>
    </row>
    <row r="4150" spans="1:2" x14ac:dyDescent="0.35">
      <c r="A4150" s="70">
        <f t="shared" si="72"/>
        <v>4133</v>
      </c>
      <c r="B4150" s="145">
        <v>4815620.6810465306</v>
      </c>
    </row>
    <row r="4151" spans="1:2" x14ac:dyDescent="0.35">
      <c r="A4151" s="70">
        <f t="shared" si="72"/>
        <v>4134</v>
      </c>
      <c r="B4151" s="145">
        <v>4815620.6810465306</v>
      </c>
    </row>
    <row r="4152" spans="1:2" x14ac:dyDescent="0.35">
      <c r="A4152" s="70">
        <f t="shared" si="72"/>
        <v>4135</v>
      </c>
      <c r="B4152" s="145">
        <v>4815620.6810465306</v>
      </c>
    </row>
    <row r="4153" spans="1:2" x14ac:dyDescent="0.35">
      <c r="A4153" s="70">
        <f t="shared" si="72"/>
        <v>4136</v>
      </c>
      <c r="B4153" s="145">
        <v>4815620.6810465306</v>
      </c>
    </row>
    <row r="4154" spans="1:2" x14ac:dyDescent="0.35">
      <c r="A4154" s="70">
        <f t="shared" si="72"/>
        <v>4137</v>
      </c>
      <c r="B4154" s="145">
        <v>4815620.6810465306</v>
      </c>
    </row>
    <row r="4155" spans="1:2" x14ac:dyDescent="0.35">
      <c r="A4155" s="70">
        <f t="shared" si="72"/>
        <v>4138</v>
      </c>
      <c r="B4155" s="145">
        <v>4815620.6810465306</v>
      </c>
    </row>
    <row r="4156" spans="1:2" x14ac:dyDescent="0.35">
      <c r="A4156" s="70">
        <f t="shared" si="72"/>
        <v>4139</v>
      </c>
      <c r="B4156" s="145">
        <v>4815620.6810465306</v>
      </c>
    </row>
    <row r="4157" spans="1:2" x14ac:dyDescent="0.35">
      <c r="A4157" s="70">
        <f t="shared" si="72"/>
        <v>4140</v>
      </c>
      <c r="B4157" s="145">
        <v>4815620.6810465306</v>
      </c>
    </row>
    <row r="4158" spans="1:2" x14ac:dyDescent="0.35">
      <c r="A4158" s="70">
        <f t="shared" si="72"/>
        <v>4141</v>
      </c>
      <c r="B4158" s="145">
        <v>4815620.6810465306</v>
      </c>
    </row>
    <row r="4159" spans="1:2" x14ac:dyDescent="0.35">
      <c r="A4159" s="70">
        <f t="shared" si="72"/>
        <v>4142</v>
      </c>
      <c r="B4159" s="145">
        <v>4815620.6810465306</v>
      </c>
    </row>
    <row r="4160" spans="1:2" x14ac:dyDescent="0.35">
      <c r="A4160" s="70">
        <f t="shared" si="72"/>
        <v>4143</v>
      </c>
      <c r="B4160" s="145">
        <v>4815620.6810465306</v>
      </c>
    </row>
    <row r="4161" spans="1:2" x14ac:dyDescent="0.35">
      <c r="A4161" s="70">
        <f t="shared" si="72"/>
        <v>4144</v>
      </c>
      <c r="B4161" s="145">
        <v>4815620.6810465306</v>
      </c>
    </row>
    <row r="4162" spans="1:2" x14ac:dyDescent="0.35">
      <c r="A4162" s="70">
        <f t="shared" si="72"/>
        <v>4145</v>
      </c>
      <c r="B4162" s="145">
        <v>4815620.6810465306</v>
      </c>
    </row>
    <row r="4163" spans="1:2" x14ac:dyDescent="0.35">
      <c r="A4163" s="70">
        <f t="shared" si="72"/>
        <v>4146</v>
      </c>
      <c r="B4163" s="145">
        <v>4815620.6810465306</v>
      </c>
    </row>
    <row r="4164" spans="1:2" x14ac:dyDescent="0.35">
      <c r="A4164" s="70">
        <f t="shared" si="72"/>
        <v>4147</v>
      </c>
      <c r="B4164" s="145">
        <v>4815620.6810465306</v>
      </c>
    </row>
    <row r="4165" spans="1:2" x14ac:dyDescent="0.35">
      <c r="A4165" s="70">
        <f t="shared" si="72"/>
        <v>4148</v>
      </c>
      <c r="B4165" s="145">
        <v>4815620.6810465306</v>
      </c>
    </row>
    <row r="4166" spans="1:2" x14ac:dyDescent="0.35">
      <c r="A4166" s="70">
        <f t="shared" si="72"/>
        <v>4149</v>
      </c>
      <c r="B4166" s="145">
        <v>4815620.6810465306</v>
      </c>
    </row>
    <row r="4167" spans="1:2" x14ac:dyDescent="0.35">
      <c r="A4167" s="70">
        <f t="shared" si="72"/>
        <v>4150</v>
      </c>
      <c r="B4167" s="145">
        <v>4815620.6810465306</v>
      </c>
    </row>
    <row r="4168" spans="1:2" x14ac:dyDescent="0.35">
      <c r="A4168" s="70">
        <f t="shared" si="72"/>
        <v>4151</v>
      </c>
      <c r="B4168" s="145">
        <v>4815620.6810465306</v>
      </c>
    </row>
    <row r="4169" spans="1:2" x14ac:dyDescent="0.35">
      <c r="A4169" s="70">
        <f t="shared" si="72"/>
        <v>4152</v>
      </c>
      <c r="B4169" s="145">
        <v>4815620.6810465306</v>
      </c>
    </row>
    <row r="4170" spans="1:2" x14ac:dyDescent="0.35">
      <c r="A4170" s="70">
        <f t="shared" si="72"/>
        <v>4153</v>
      </c>
      <c r="B4170" s="145">
        <v>4815620.6810465306</v>
      </c>
    </row>
    <row r="4171" spans="1:2" x14ac:dyDescent="0.35">
      <c r="A4171" s="70">
        <f t="shared" si="72"/>
        <v>4154</v>
      </c>
      <c r="B4171" s="145">
        <v>4815620.6810465306</v>
      </c>
    </row>
    <row r="4172" spans="1:2" x14ac:dyDescent="0.35">
      <c r="A4172" s="70">
        <f t="shared" si="72"/>
        <v>4155</v>
      </c>
      <c r="B4172" s="145">
        <v>4815620.6810465306</v>
      </c>
    </row>
    <row r="4173" spans="1:2" x14ac:dyDescent="0.35">
      <c r="A4173" s="70">
        <f t="shared" si="72"/>
        <v>4156</v>
      </c>
      <c r="B4173" s="145">
        <v>4815620.6810465306</v>
      </c>
    </row>
    <row r="4174" spans="1:2" x14ac:dyDescent="0.35">
      <c r="A4174" s="70">
        <f t="shared" si="72"/>
        <v>4157</v>
      </c>
      <c r="B4174" s="145">
        <v>4815620.6810465306</v>
      </c>
    </row>
    <row r="4175" spans="1:2" x14ac:dyDescent="0.35">
      <c r="A4175" s="70">
        <f t="shared" si="72"/>
        <v>4158</v>
      </c>
      <c r="B4175" s="145">
        <v>4815620.6810465306</v>
      </c>
    </row>
    <row r="4176" spans="1:2" x14ac:dyDescent="0.35">
      <c r="A4176" s="70">
        <f t="shared" si="72"/>
        <v>4159</v>
      </c>
      <c r="B4176" s="145">
        <v>4815620.6810465306</v>
      </c>
    </row>
    <row r="4177" spans="1:2" x14ac:dyDescent="0.35">
      <c r="A4177" s="70">
        <f t="shared" si="72"/>
        <v>4160</v>
      </c>
      <c r="B4177" s="145">
        <v>4815620.6810465306</v>
      </c>
    </row>
    <row r="4178" spans="1:2" x14ac:dyDescent="0.35">
      <c r="A4178" s="70">
        <f t="shared" si="72"/>
        <v>4161</v>
      </c>
      <c r="B4178" s="145">
        <v>4815620.6810465306</v>
      </c>
    </row>
    <row r="4179" spans="1:2" x14ac:dyDescent="0.35">
      <c r="A4179" s="70">
        <f t="shared" si="72"/>
        <v>4162</v>
      </c>
      <c r="B4179" s="145">
        <v>4815620.6810465306</v>
      </c>
    </row>
    <row r="4180" spans="1:2" x14ac:dyDescent="0.35">
      <c r="A4180" s="70">
        <f t="shared" ref="A4180:A4243" si="73">A4179+1</f>
        <v>4163</v>
      </c>
      <c r="B4180" s="145">
        <v>4815620.6810465306</v>
      </c>
    </row>
    <row r="4181" spans="1:2" x14ac:dyDescent="0.35">
      <c r="A4181" s="70">
        <f t="shared" si="73"/>
        <v>4164</v>
      </c>
      <c r="B4181" s="145">
        <v>4815620.6810465306</v>
      </c>
    </row>
    <row r="4182" spans="1:2" x14ac:dyDescent="0.35">
      <c r="A4182" s="70">
        <f t="shared" si="73"/>
        <v>4165</v>
      </c>
      <c r="B4182" s="145">
        <v>4815620.6810465306</v>
      </c>
    </row>
    <row r="4183" spans="1:2" x14ac:dyDescent="0.35">
      <c r="A4183" s="70">
        <f t="shared" si="73"/>
        <v>4166</v>
      </c>
      <c r="B4183" s="145">
        <v>4815620.6810465306</v>
      </c>
    </row>
    <row r="4184" spans="1:2" x14ac:dyDescent="0.35">
      <c r="A4184" s="70">
        <f t="shared" si="73"/>
        <v>4167</v>
      </c>
      <c r="B4184" s="145">
        <v>4815620.6810465306</v>
      </c>
    </row>
    <row r="4185" spans="1:2" x14ac:dyDescent="0.35">
      <c r="A4185" s="70">
        <f t="shared" si="73"/>
        <v>4168</v>
      </c>
      <c r="B4185" s="145">
        <v>4815620.6810465306</v>
      </c>
    </row>
    <row r="4186" spans="1:2" x14ac:dyDescent="0.35">
      <c r="A4186" s="70">
        <f t="shared" si="73"/>
        <v>4169</v>
      </c>
      <c r="B4186" s="145">
        <v>4815620.6810465306</v>
      </c>
    </row>
    <row r="4187" spans="1:2" x14ac:dyDescent="0.35">
      <c r="A4187" s="70">
        <f t="shared" si="73"/>
        <v>4170</v>
      </c>
      <c r="B4187" s="145">
        <v>4815620.6810465306</v>
      </c>
    </row>
    <row r="4188" spans="1:2" x14ac:dyDescent="0.35">
      <c r="A4188" s="70">
        <f t="shared" si="73"/>
        <v>4171</v>
      </c>
      <c r="B4188" s="145">
        <v>4815620.6810465306</v>
      </c>
    </row>
    <row r="4189" spans="1:2" x14ac:dyDescent="0.35">
      <c r="A4189" s="70">
        <f t="shared" si="73"/>
        <v>4172</v>
      </c>
      <c r="B4189" s="145">
        <v>4815620.6810465306</v>
      </c>
    </row>
    <row r="4190" spans="1:2" x14ac:dyDescent="0.35">
      <c r="A4190" s="70">
        <f t="shared" si="73"/>
        <v>4173</v>
      </c>
      <c r="B4190" s="145">
        <v>4815620.6810465306</v>
      </c>
    </row>
    <row r="4191" spans="1:2" x14ac:dyDescent="0.35">
      <c r="A4191" s="70">
        <f t="shared" si="73"/>
        <v>4174</v>
      </c>
      <c r="B4191" s="145">
        <v>4815620.6810465306</v>
      </c>
    </row>
    <row r="4192" spans="1:2" x14ac:dyDescent="0.35">
      <c r="A4192" s="70">
        <f t="shared" si="73"/>
        <v>4175</v>
      </c>
      <c r="B4192" s="145">
        <v>4815620.6810465306</v>
      </c>
    </row>
    <row r="4193" spans="1:2" x14ac:dyDescent="0.35">
      <c r="A4193" s="70">
        <f t="shared" si="73"/>
        <v>4176</v>
      </c>
      <c r="B4193" s="145">
        <v>4815620.6810465306</v>
      </c>
    </row>
    <row r="4194" spans="1:2" x14ac:dyDescent="0.35">
      <c r="A4194" s="70">
        <f t="shared" si="73"/>
        <v>4177</v>
      </c>
      <c r="B4194" s="145">
        <v>4815620.6810465306</v>
      </c>
    </row>
    <row r="4195" spans="1:2" x14ac:dyDescent="0.35">
      <c r="A4195" s="70">
        <f t="shared" si="73"/>
        <v>4178</v>
      </c>
      <c r="B4195" s="145">
        <v>4815620.6810465306</v>
      </c>
    </row>
    <row r="4196" spans="1:2" x14ac:dyDescent="0.35">
      <c r="A4196" s="70">
        <f t="shared" si="73"/>
        <v>4179</v>
      </c>
      <c r="B4196" s="145">
        <v>4815620.6810465306</v>
      </c>
    </row>
    <row r="4197" spans="1:2" x14ac:dyDescent="0.35">
      <c r="A4197" s="70">
        <f t="shared" si="73"/>
        <v>4180</v>
      </c>
      <c r="B4197" s="145">
        <v>4815620.6810465306</v>
      </c>
    </row>
    <row r="4198" spans="1:2" x14ac:dyDescent="0.35">
      <c r="A4198" s="70">
        <f t="shared" si="73"/>
        <v>4181</v>
      </c>
      <c r="B4198" s="145">
        <v>4815620.6810465306</v>
      </c>
    </row>
    <row r="4199" spans="1:2" x14ac:dyDescent="0.35">
      <c r="A4199" s="70">
        <f t="shared" si="73"/>
        <v>4182</v>
      </c>
      <c r="B4199" s="145">
        <v>4815620.6810465306</v>
      </c>
    </row>
    <row r="4200" spans="1:2" x14ac:dyDescent="0.35">
      <c r="A4200" s="70">
        <f t="shared" si="73"/>
        <v>4183</v>
      </c>
      <c r="B4200" s="145">
        <v>4815620.6810465306</v>
      </c>
    </row>
    <row r="4201" spans="1:2" x14ac:dyDescent="0.35">
      <c r="A4201" s="70">
        <f t="shared" si="73"/>
        <v>4184</v>
      </c>
      <c r="B4201" s="145">
        <v>4815620.6810465306</v>
      </c>
    </row>
    <row r="4202" spans="1:2" x14ac:dyDescent="0.35">
      <c r="A4202" s="70">
        <f t="shared" si="73"/>
        <v>4185</v>
      </c>
      <c r="B4202" s="145">
        <v>4815620.6810465306</v>
      </c>
    </row>
    <row r="4203" spans="1:2" x14ac:dyDescent="0.35">
      <c r="A4203" s="70">
        <f t="shared" si="73"/>
        <v>4186</v>
      </c>
      <c r="B4203" s="145">
        <v>4815620.6810465306</v>
      </c>
    </row>
    <row r="4204" spans="1:2" x14ac:dyDescent="0.35">
      <c r="A4204" s="70">
        <f t="shared" si="73"/>
        <v>4187</v>
      </c>
      <c r="B4204" s="145">
        <v>4815620.6810465306</v>
      </c>
    </row>
    <row r="4205" spans="1:2" x14ac:dyDescent="0.35">
      <c r="A4205" s="70">
        <f t="shared" si="73"/>
        <v>4188</v>
      </c>
      <c r="B4205" s="145">
        <v>4815620.6810465306</v>
      </c>
    </row>
    <row r="4206" spans="1:2" x14ac:dyDescent="0.35">
      <c r="A4206" s="70">
        <f t="shared" si="73"/>
        <v>4189</v>
      </c>
      <c r="B4206" s="145">
        <v>4815620.6810465306</v>
      </c>
    </row>
    <row r="4207" spans="1:2" x14ac:dyDescent="0.35">
      <c r="A4207" s="70">
        <f t="shared" si="73"/>
        <v>4190</v>
      </c>
      <c r="B4207" s="145">
        <v>4815620.6810465306</v>
      </c>
    </row>
    <row r="4208" spans="1:2" x14ac:dyDescent="0.35">
      <c r="A4208" s="70">
        <f t="shared" si="73"/>
        <v>4191</v>
      </c>
      <c r="B4208" s="145">
        <v>4815620.6810465306</v>
      </c>
    </row>
    <row r="4209" spans="1:2" x14ac:dyDescent="0.35">
      <c r="A4209" s="70">
        <f t="shared" si="73"/>
        <v>4192</v>
      </c>
      <c r="B4209" s="145">
        <v>4815620.6810465306</v>
      </c>
    </row>
    <row r="4210" spans="1:2" x14ac:dyDescent="0.35">
      <c r="A4210" s="70">
        <f t="shared" si="73"/>
        <v>4193</v>
      </c>
      <c r="B4210" s="145">
        <v>4815620.6810465306</v>
      </c>
    </row>
    <row r="4211" spans="1:2" x14ac:dyDescent="0.35">
      <c r="A4211" s="70">
        <f t="shared" si="73"/>
        <v>4194</v>
      </c>
      <c r="B4211" s="145">
        <v>4815620.6810465306</v>
      </c>
    </row>
    <row r="4212" spans="1:2" x14ac:dyDescent="0.35">
      <c r="A4212" s="70">
        <f t="shared" si="73"/>
        <v>4195</v>
      </c>
      <c r="B4212" s="145">
        <v>4815620.6810465306</v>
      </c>
    </row>
    <row r="4213" spans="1:2" x14ac:dyDescent="0.35">
      <c r="A4213" s="70">
        <f t="shared" si="73"/>
        <v>4196</v>
      </c>
      <c r="B4213" s="145">
        <v>4815620.6810465306</v>
      </c>
    </row>
    <row r="4214" spans="1:2" x14ac:dyDescent="0.35">
      <c r="A4214" s="70">
        <f t="shared" si="73"/>
        <v>4197</v>
      </c>
      <c r="B4214" s="145">
        <v>4815620.6810465306</v>
      </c>
    </row>
    <row r="4215" spans="1:2" x14ac:dyDescent="0.35">
      <c r="A4215" s="70">
        <f t="shared" si="73"/>
        <v>4198</v>
      </c>
      <c r="B4215" s="145">
        <v>4815620.6810465306</v>
      </c>
    </row>
    <row r="4216" spans="1:2" x14ac:dyDescent="0.35">
      <c r="A4216" s="70">
        <f t="shared" si="73"/>
        <v>4199</v>
      </c>
      <c r="B4216" s="145">
        <v>4815620.6810465306</v>
      </c>
    </row>
    <row r="4217" spans="1:2" x14ac:dyDescent="0.35">
      <c r="A4217" s="70">
        <f t="shared" si="73"/>
        <v>4200</v>
      </c>
      <c r="B4217" s="145">
        <v>4815620.6810465306</v>
      </c>
    </row>
    <row r="4218" spans="1:2" x14ac:dyDescent="0.35">
      <c r="A4218" s="70">
        <f t="shared" si="73"/>
        <v>4201</v>
      </c>
      <c r="B4218" s="145">
        <v>4815620.6810465306</v>
      </c>
    </row>
    <row r="4219" spans="1:2" x14ac:dyDescent="0.35">
      <c r="A4219" s="70">
        <f t="shared" si="73"/>
        <v>4202</v>
      </c>
      <c r="B4219" s="145">
        <v>4815620.6810465306</v>
      </c>
    </row>
    <row r="4220" spans="1:2" x14ac:dyDescent="0.35">
      <c r="A4220" s="70">
        <f t="shared" si="73"/>
        <v>4203</v>
      </c>
      <c r="B4220" s="145">
        <v>4815620.6810465306</v>
      </c>
    </row>
    <row r="4221" spans="1:2" x14ac:dyDescent="0.35">
      <c r="A4221" s="70">
        <f t="shared" si="73"/>
        <v>4204</v>
      </c>
      <c r="B4221" s="145">
        <v>4815620.6810465306</v>
      </c>
    </row>
    <row r="4222" spans="1:2" x14ac:dyDescent="0.35">
      <c r="A4222" s="70">
        <f t="shared" si="73"/>
        <v>4205</v>
      </c>
      <c r="B4222" s="145">
        <v>4815620.6810465306</v>
      </c>
    </row>
    <row r="4223" spans="1:2" x14ac:dyDescent="0.35">
      <c r="A4223" s="70">
        <f t="shared" si="73"/>
        <v>4206</v>
      </c>
      <c r="B4223" s="145">
        <v>4815620.6810465306</v>
      </c>
    </row>
    <row r="4224" spans="1:2" x14ac:dyDescent="0.35">
      <c r="A4224" s="70">
        <f t="shared" si="73"/>
        <v>4207</v>
      </c>
      <c r="B4224" s="145">
        <v>4815620.6810465306</v>
      </c>
    </row>
    <row r="4225" spans="1:2" x14ac:dyDescent="0.35">
      <c r="A4225" s="70">
        <f t="shared" si="73"/>
        <v>4208</v>
      </c>
      <c r="B4225" s="145">
        <v>4815620.6810465306</v>
      </c>
    </row>
    <row r="4226" spans="1:2" x14ac:dyDescent="0.35">
      <c r="A4226" s="70">
        <f t="shared" si="73"/>
        <v>4209</v>
      </c>
      <c r="B4226" s="145">
        <v>4815620.6810465306</v>
      </c>
    </row>
    <row r="4227" spans="1:2" x14ac:dyDescent="0.35">
      <c r="A4227" s="70">
        <f t="shared" si="73"/>
        <v>4210</v>
      </c>
      <c r="B4227" s="145">
        <v>4815620.6810465306</v>
      </c>
    </row>
    <row r="4228" spans="1:2" x14ac:dyDescent="0.35">
      <c r="A4228" s="70">
        <f t="shared" si="73"/>
        <v>4211</v>
      </c>
      <c r="B4228" s="145">
        <v>4815620.6810465306</v>
      </c>
    </row>
    <row r="4229" spans="1:2" x14ac:dyDescent="0.35">
      <c r="A4229" s="70">
        <f t="shared" si="73"/>
        <v>4212</v>
      </c>
      <c r="B4229" s="145">
        <v>4815620.6810465306</v>
      </c>
    </row>
    <row r="4230" spans="1:2" x14ac:dyDescent="0.35">
      <c r="A4230" s="70">
        <f t="shared" si="73"/>
        <v>4213</v>
      </c>
      <c r="B4230" s="145">
        <v>4815620.6810465306</v>
      </c>
    </row>
    <row r="4231" spans="1:2" x14ac:dyDescent="0.35">
      <c r="A4231" s="70">
        <f t="shared" si="73"/>
        <v>4214</v>
      </c>
      <c r="B4231" s="145">
        <v>4815620.6810465306</v>
      </c>
    </row>
    <row r="4232" spans="1:2" x14ac:dyDescent="0.35">
      <c r="A4232" s="70">
        <f t="shared" si="73"/>
        <v>4215</v>
      </c>
      <c r="B4232" s="145">
        <v>4815620.6810465306</v>
      </c>
    </row>
    <row r="4233" spans="1:2" x14ac:dyDescent="0.35">
      <c r="A4233" s="70">
        <f t="shared" si="73"/>
        <v>4216</v>
      </c>
      <c r="B4233" s="145">
        <v>4815620.6810465306</v>
      </c>
    </row>
    <row r="4234" spans="1:2" x14ac:dyDescent="0.35">
      <c r="A4234" s="70">
        <f t="shared" si="73"/>
        <v>4217</v>
      </c>
      <c r="B4234" s="145">
        <v>4815620.6810465306</v>
      </c>
    </row>
    <row r="4235" spans="1:2" x14ac:dyDescent="0.35">
      <c r="A4235" s="70">
        <f t="shared" si="73"/>
        <v>4218</v>
      </c>
      <c r="B4235" s="145">
        <v>4815620.6810465306</v>
      </c>
    </row>
    <row r="4236" spans="1:2" x14ac:dyDescent="0.35">
      <c r="A4236" s="70">
        <f t="shared" si="73"/>
        <v>4219</v>
      </c>
      <c r="B4236" s="145">
        <v>4815620.6810465306</v>
      </c>
    </row>
    <row r="4237" spans="1:2" x14ac:dyDescent="0.35">
      <c r="A4237" s="70">
        <f t="shared" si="73"/>
        <v>4220</v>
      </c>
      <c r="B4237" s="145">
        <v>4815620.6810465306</v>
      </c>
    </row>
    <row r="4238" spans="1:2" x14ac:dyDescent="0.35">
      <c r="A4238" s="70">
        <f t="shared" si="73"/>
        <v>4221</v>
      </c>
      <c r="B4238" s="145">
        <v>4815620.6810465306</v>
      </c>
    </row>
    <row r="4239" spans="1:2" x14ac:dyDescent="0.35">
      <c r="A4239" s="70">
        <f t="shared" si="73"/>
        <v>4222</v>
      </c>
      <c r="B4239" s="145">
        <v>4815620.6810465306</v>
      </c>
    </row>
    <row r="4240" spans="1:2" x14ac:dyDescent="0.35">
      <c r="A4240" s="70">
        <f t="shared" si="73"/>
        <v>4223</v>
      </c>
      <c r="B4240" s="145">
        <v>4815620.6810465306</v>
      </c>
    </row>
    <row r="4241" spans="1:2" x14ac:dyDescent="0.35">
      <c r="A4241" s="70">
        <f t="shared" si="73"/>
        <v>4224</v>
      </c>
      <c r="B4241" s="145">
        <v>4815620.6810465306</v>
      </c>
    </row>
    <row r="4242" spans="1:2" x14ac:dyDescent="0.35">
      <c r="A4242" s="70">
        <f t="shared" si="73"/>
        <v>4225</v>
      </c>
      <c r="B4242" s="145">
        <v>4815620.6810465306</v>
      </c>
    </row>
    <row r="4243" spans="1:2" x14ac:dyDescent="0.35">
      <c r="A4243" s="70">
        <f t="shared" si="73"/>
        <v>4226</v>
      </c>
      <c r="B4243" s="145">
        <v>4815620.6810465306</v>
      </c>
    </row>
    <row r="4244" spans="1:2" x14ac:dyDescent="0.35">
      <c r="A4244" s="70">
        <f t="shared" ref="A4244:A4307" si="74">A4243+1</f>
        <v>4227</v>
      </c>
      <c r="B4244" s="145">
        <v>4815620.6810465306</v>
      </c>
    </row>
    <row r="4245" spans="1:2" x14ac:dyDescent="0.35">
      <c r="A4245" s="70">
        <f t="shared" si="74"/>
        <v>4228</v>
      </c>
      <c r="B4245" s="145">
        <v>4815620.6810465306</v>
      </c>
    </row>
    <row r="4246" spans="1:2" x14ac:dyDescent="0.35">
      <c r="A4246" s="70">
        <f t="shared" si="74"/>
        <v>4229</v>
      </c>
      <c r="B4246" s="145">
        <v>4815620.6810465306</v>
      </c>
    </row>
    <row r="4247" spans="1:2" x14ac:dyDescent="0.35">
      <c r="A4247" s="70">
        <f t="shared" si="74"/>
        <v>4230</v>
      </c>
      <c r="B4247" s="145">
        <v>4815620.6810465306</v>
      </c>
    </row>
    <row r="4248" spans="1:2" x14ac:dyDescent="0.35">
      <c r="A4248" s="70">
        <f t="shared" si="74"/>
        <v>4231</v>
      </c>
      <c r="B4248" s="145">
        <v>4815620.6810465306</v>
      </c>
    </row>
    <row r="4249" spans="1:2" x14ac:dyDescent="0.35">
      <c r="A4249" s="70">
        <f t="shared" si="74"/>
        <v>4232</v>
      </c>
      <c r="B4249" s="145">
        <v>4815620.6810465306</v>
      </c>
    </row>
    <row r="4250" spans="1:2" x14ac:dyDescent="0.35">
      <c r="A4250" s="70">
        <f t="shared" si="74"/>
        <v>4233</v>
      </c>
      <c r="B4250" s="145">
        <v>4815620.6810465306</v>
      </c>
    </row>
    <row r="4251" spans="1:2" x14ac:dyDescent="0.35">
      <c r="A4251" s="70">
        <f t="shared" si="74"/>
        <v>4234</v>
      </c>
      <c r="B4251" s="145">
        <v>4815620.6810465306</v>
      </c>
    </row>
    <row r="4252" spans="1:2" x14ac:dyDescent="0.35">
      <c r="A4252" s="70">
        <f t="shared" si="74"/>
        <v>4235</v>
      </c>
      <c r="B4252" s="145">
        <v>4815620.6810465306</v>
      </c>
    </row>
    <row r="4253" spans="1:2" x14ac:dyDescent="0.35">
      <c r="A4253" s="70">
        <f t="shared" si="74"/>
        <v>4236</v>
      </c>
      <c r="B4253" s="145">
        <v>4815620.6810465306</v>
      </c>
    </row>
    <row r="4254" spans="1:2" x14ac:dyDescent="0.35">
      <c r="A4254" s="70">
        <f t="shared" si="74"/>
        <v>4237</v>
      </c>
      <c r="B4254" s="145">
        <v>4815620.6810465306</v>
      </c>
    </row>
    <row r="4255" spans="1:2" x14ac:dyDescent="0.35">
      <c r="A4255" s="70">
        <f t="shared" si="74"/>
        <v>4238</v>
      </c>
      <c r="B4255" s="145">
        <v>4815620.6810465306</v>
      </c>
    </row>
    <row r="4256" spans="1:2" x14ac:dyDescent="0.35">
      <c r="A4256" s="70">
        <f t="shared" si="74"/>
        <v>4239</v>
      </c>
      <c r="B4256" s="145">
        <v>4815620.6810465306</v>
      </c>
    </row>
    <row r="4257" spans="1:2" x14ac:dyDescent="0.35">
      <c r="A4257" s="70">
        <f t="shared" si="74"/>
        <v>4240</v>
      </c>
      <c r="B4257" s="145">
        <v>4815620.6810465306</v>
      </c>
    </row>
    <row r="4258" spans="1:2" x14ac:dyDescent="0.35">
      <c r="A4258" s="70">
        <f t="shared" si="74"/>
        <v>4241</v>
      </c>
      <c r="B4258" s="145">
        <v>4815620.6810465306</v>
      </c>
    </row>
    <row r="4259" spans="1:2" x14ac:dyDescent="0.35">
      <c r="A4259" s="70">
        <f t="shared" si="74"/>
        <v>4242</v>
      </c>
      <c r="B4259" s="145">
        <v>4815620.6810465306</v>
      </c>
    </row>
    <row r="4260" spans="1:2" x14ac:dyDescent="0.35">
      <c r="A4260" s="70">
        <f t="shared" si="74"/>
        <v>4243</v>
      </c>
      <c r="B4260" s="145">
        <v>4815620.6810465306</v>
      </c>
    </row>
    <row r="4261" spans="1:2" x14ac:dyDescent="0.35">
      <c r="A4261" s="70">
        <f t="shared" si="74"/>
        <v>4244</v>
      </c>
      <c r="B4261" s="145">
        <v>4815620.6810465306</v>
      </c>
    </row>
    <row r="4262" spans="1:2" x14ac:dyDescent="0.35">
      <c r="A4262" s="70">
        <f t="shared" si="74"/>
        <v>4245</v>
      </c>
      <c r="B4262" s="145">
        <v>4815620.6810465306</v>
      </c>
    </row>
    <row r="4263" spans="1:2" x14ac:dyDescent="0.35">
      <c r="A4263" s="70">
        <f t="shared" si="74"/>
        <v>4246</v>
      </c>
      <c r="B4263" s="145">
        <v>4815620.6810465306</v>
      </c>
    </row>
    <row r="4264" spans="1:2" x14ac:dyDescent="0.35">
      <c r="A4264" s="70">
        <f t="shared" si="74"/>
        <v>4247</v>
      </c>
      <c r="B4264" s="145">
        <v>4815620.6810465306</v>
      </c>
    </row>
    <row r="4265" spans="1:2" x14ac:dyDescent="0.35">
      <c r="A4265" s="70">
        <f t="shared" si="74"/>
        <v>4248</v>
      </c>
      <c r="B4265" s="145">
        <v>4815620.6810465306</v>
      </c>
    </row>
    <row r="4266" spans="1:2" x14ac:dyDescent="0.35">
      <c r="A4266" s="70">
        <f t="shared" si="74"/>
        <v>4249</v>
      </c>
      <c r="B4266" s="145">
        <v>4815620.6810465306</v>
      </c>
    </row>
    <row r="4267" spans="1:2" x14ac:dyDescent="0.35">
      <c r="A4267" s="70">
        <f t="shared" si="74"/>
        <v>4250</v>
      </c>
      <c r="B4267" s="145">
        <v>4815620.6810465306</v>
      </c>
    </row>
    <row r="4268" spans="1:2" x14ac:dyDescent="0.35">
      <c r="A4268" s="70">
        <f t="shared" si="74"/>
        <v>4251</v>
      </c>
      <c r="B4268" s="145">
        <v>4815620.6810465306</v>
      </c>
    </row>
    <row r="4269" spans="1:2" x14ac:dyDescent="0.35">
      <c r="A4269" s="70">
        <f t="shared" si="74"/>
        <v>4252</v>
      </c>
      <c r="B4269" s="145">
        <v>4815620.6810465306</v>
      </c>
    </row>
    <row r="4270" spans="1:2" x14ac:dyDescent="0.35">
      <c r="A4270" s="70">
        <f t="shared" si="74"/>
        <v>4253</v>
      </c>
      <c r="B4270" s="145">
        <v>4815620.6810465306</v>
      </c>
    </row>
    <row r="4271" spans="1:2" x14ac:dyDescent="0.35">
      <c r="A4271" s="70">
        <f t="shared" si="74"/>
        <v>4254</v>
      </c>
      <c r="B4271" s="145">
        <v>4815620.6810465306</v>
      </c>
    </row>
    <row r="4272" spans="1:2" x14ac:dyDescent="0.35">
      <c r="A4272" s="70">
        <f t="shared" si="74"/>
        <v>4255</v>
      </c>
      <c r="B4272" s="145">
        <v>4815620.6810465306</v>
      </c>
    </row>
    <row r="4273" spans="1:2" x14ac:dyDescent="0.35">
      <c r="A4273" s="70">
        <f t="shared" si="74"/>
        <v>4256</v>
      </c>
      <c r="B4273" s="145">
        <v>4815620.6810465306</v>
      </c>
    </row>
    <row r="4274" spans="1:2" x14ac:dyDescent="0.35">
      <c r="A4274" s="70">
        <f t="shared" si="74"/>
        <v>4257</v>
      </c>
      <c r="B4274" s="145">
        <v>4815620.6810465306</v>
      </c>
    </row>
    <row r="4275" spans="1:2" x14ac:dyDescent="0.35">
      <c r="A4275" s="70">
        <f t="shared" si="74"/>
        <v>4258</v>
      </c>
      <c r="B4275" s="145">
        <v>4815620.6810465306</v>
      </c>
    </row>
    <row r="4276" spans="1:2" x14ac:dyDescent="0.35">
      <c r="A4276" s="70">
        <f t="shared" si="74"/>
        <v>4259</v>
      </c>
      <c r="B4276" s="145">
        <v>4815620.6810465306</v>
      </c>
    </row>
    <row r="4277" spans="1:2" x14ac:dyDescent="0.35">
      <c r="A4277" s="70">
        <f t="shared" si="74"/>
        <v>4260</v>
      </c>
      <c r="B4277" s="145">
        <v>4815620.6810465306</v>
      </c>
    </row>
    <row r="4278" spans="1:2" x14ac:dyDescent="0.35">
      <c r="A4278" s="70">
        <f t="shared" si="74"/>
        <v>4261</v>
      </c>
      <c r="B4278" s="145">
        <v>4815620.6810465306</v>
      </c>
    </row>
    <row r="4279" spans="1:2" x14ac:dyDescent="0.35">
      <c r="A4279" s="70">
        <f t="shared" si="74"/>
        <v>4262</v>
      </c>
      <c r="B4279" s="145">
        <v>4815620.6810465306</v>
      </c>
    </row>
    <row r="4280" spans="1:2" x14ac:dyDescent="0.35">
      <c r="A4280" s="70">
        <f t="shared" si="74"/>
        <v>4263</v>
      </c>
      <c r="B4280" s="145">
        <v>4815620.6810465306</v>
      </c>
    </row>
    <row r="4281" spans="1:2" x14ac:dyDescent="0.35">
      <c r="A4281" s="70">
        <f t="shared" si="74"/>
        <v>4264</v>
      </c>
      <c r="B4281" s="145">
        <v>4815620.6810465306</v>
      </c>
    </row>
    <row r="4282" spans="1:2" x14ac:dyDescent="0.35">
      <c r="A4282" s="70">
        <f t="shared" si="74"/>
        <v>4265</v>
      </c>
      <c r="B4282" s="145">
        <v>4815620.6810465306</v>
      </c>
    </row>
    <row r="4283" spans="1:2" x14ac:dyDescent="0.35">
      <c r="A4283" s="70">
        <f t="shared" si="74"/>
        <v>4266</v>
      </c>
      <c r="B4283" s="145">
        <v>4815620.6810465306</v>
      </c>
    </row>
    <row r="4284" spans="1:2" x14ac:dyDescent="0.35">
      <c r="A4284" s="70">
        <f t="shared" si="74"/>
        <v>4267</v>
      </c>
      <c r="B4284" s="145">
        <v>4815620.6810465306</v>
      </c>
    </row>
    <row r="4285" spans="1:2" x14ac:dyDescent="0.35">
      <c r="A4285" s="70">
        <f t="shared" si="74"/>
        <v>4268</v>
      </c>
      <c r="B4285" s="145">
        <v>4815620.6810465306</v>
      </c>
    </row>
    <row r="4286" spans="1:2" x14ac:dyDescent="0.35">
      <c r="A4286" s="70">
        <f t="shared" si="74"/>
        <v>4269</v>
      </c>
      <c r="B4286" s="145">
        <v>4815620.6810465306</v>
      </c>
    </row>
    <row r="4287" spans="1:2" x14ac:dyDescent="0.35">
      <c r="A4287" s="70">
        <f t="shared" si="74"/>
        <v>4270</v>
      </c>
      <c r="B4287" s="145">
        <v>4815620.6810465306</v>
      </c>
    </row>
    <row r="4288" spans="1:2" x14ac:dyDescent="0.35">
      <c r="A4288" s="70">
        <f t="shared" si="74"/>
        <v>4271</v>
      </c>
      <c r="B4288" s="145">
        <v>4815620.6810465306</v>
      </c>
    </row>
    <row r="4289" spans="1:2" x14ac:dyDescent="0.35">
      <c r="A4289" s="70">
        <f t="shared" si="74"/>
        <v>4272</v>
      </c>
      <c r="B4289" s="145">
        <v>4815620.6810465306</v>
      </c>
    </row>
    <row r="4290" spans="1:2" x14ac:dyDescent="0.35">
      <c r="A4290" s="70">
        <f t="shared" si="74"/>
        <v>4273</v>
      </c>
      <c r="B4290" s="145">
        <v>4815620.6810465306</v>
      </c>
    </row>
    <row r="4291" spans="1:2" x14ac:dyDescent="0.35">
      <c r="A4291" s="70">
        <f t="shared" si="74"/>
        <v>4274</v>
      </c>
      <c r="B4291" s="145">
        <v>4815620.6810465306</v>
      </c>
    </row>
    <row r="4292" spans="1:2" x14ac:dyDescent="0.35">
      <c r="A4292" s="70">
        <f t="shared" si="74"/>
        <v>4275</v>
      </c>
      <c r="B4292" s="145">
        <v>4815620.6810465306</v>
      </c>
    </row>
    <row r="4293" spans="1:2" x14ac:dyDescent="0.35">
      <c r="A4293" s="70">
        <f t="shared" si="74"/>
        <v>4276</v>
      </c>
      <c r="B4293" s="145">
        <v>4815620.6810465306</v>
      </c>
    </row>
    <row r="4294" spans="1:2" x14ac:dyDescent="0.35">
      <c r="A4294" s="70">
        <f t="shared" si="74"/>
        <v>4277</v>
      </c>
      <c r="B4294" s="145">
        <v>4815620.6810465306</v>
      </c>
    </row>
    <row r="4295" spans="1:2" x14ac:dyDescent="0.35">
      <c r="A4295" s="70">
        <f t="shared" si="74"/>
        <v>4278</v>
      </c>
      <c r="B4295" s="145">
        <v>4815620.6810465306</v>
      </c>
    </row>
    <row r="4296" spans="1:2" x14ac:dyDescent="0.35">
      <c r="A4296" s="70">
        <f t="shared" si="74"/>
        <v>4279</v>
      </c>
      <c r="B4296" s="145">
        <v>4815620.6810465306</v>
      </c>
    </row>
    <row r="4297" spans="1:2" x14ac:dyDescent="0.35">
      <c r="A4297" s="70">
        <f t="shared" si="74"/>
        <v>4280</v>
      </c>
      <c r="B4297" s="145">
        <v>4815620.6810465306</v>
      </c>
    </row>
    <row r="4298" spans="1:2" x14ac:dyDescent="0.35">
      <c r="A4298" s="70">
        <f t="shared" si="74"/>
        <v>4281</v>
      </c>
      <c r="B4298" s="145">
        <v>4815620.6810465306</v>
      </c>
    </row>
    <row r="4299" spans="1:2" x14ac:dyDescent="0.35">
      <c r="A4299" s="70">
        <f t="shared" si="74"/>
        <v>4282</v>
      </c>
      <c r="B4299" s="145">
        <v>4815620.6810465306</v>
      </c>
    </row>
    <row r="4300" spans="1:2" x14ac:dyDescent="0.35">
      <c r="A4300" s="70">
        <f t="shared" si="74"/>
        <v>4283</v>
      </c>
      <c r="B4300" s="145">
        <v>4815620.6810465306</v>
      </c>
    </row>
    <row r="4301" spans="1:2" x14ac:dyDescent="0.35">
      <c r="A4301" s="70">
        <f t="shared" si="74"/>
        <v>4284</v>
      </c>
      <c r="B4301" s="145">
        <v>4815620.6810465306</v>
      </c>
    </row>
    <row r="4302" spans="1:2" x14ac:dyDescent="0.35">
      <c r="A4302" s="70">
        <f t="shared" si="74"/>
        <v>4285</v>
      </c>
      <c r="B4302" s="145">
        <v>4815620.6810465306</v>
      </c>
    </row>
    <row r="4303" spans="1:2" x14ac:dyDescent="0.35">
      <c r="A4303" s="70">
        <f t="shared" si="74"/>
        <v>4286</v>
      </c>
      <c r="B4303" s="145">
        <v>4815620.6810465306</v>
      </c>
    </row>
    <row r="4304" spans="1:2" x14ac:dyDescent="0.35">
      <c r="A4304" s="70">
        <f t="shared" si="74"/>
        <v>4287</v>
      </c>
      <c r="B4304" s="145">
        <v>4815620.6810465306</v>
      </c>
    </row>
    <row r="4305" spans="1:2" x14ac:dyDescent="0.35">
      <c r="A4305" s="70">
        <f t="shared" si="74"/>
        <v>4288</v>
      </c>
      <c r="B4305" s="145">
        <v>4815620.6810465306</v>
      </c>
    </row>
    <row r="4306" spans="1:2" x14ac:dyDescent="0.35">
      <c r="A4306" s="70">
        <f t="shared" si="74"/>
        <v>4289</v>
      </c>
      <c r="B4306" s="145">
        <v>4815620.6810465306</v>
      </c>
    </row>
    <row r="4307" spans="1:2" x14ac:dyDescent="0.35">
      <c r="A4307" s="70">
        <f t="shared" si="74"/>
        <v>4290</v>
      </c>
      <c r="B4307" s="145">
        <v>4815620.6810465306</v>
      </c>
    </row>
    <row r="4308" spans="1:2" x14ac:dyDescent="0.35">
      <c r="A4308" s="70">
        <f t="shared" ref="A4308:A4371" si="75">A4307+1</f>
        <v>4291</v>
      </c>
      <c r="B4308" s="145">
        <v>4815620.6810465306</v>
      </c>
    </row>
    <row r="4309" spans="1:2" x14ac:dyDescent="0.35">
      <c r="A4309" s="70">
        <f t="shared" si="75"/>
        <v>4292</v>
      </c>
      <c r="B4309" s="145">
        <v>4815620.6810465306</v>
      </c>
    </row>
    <row r="4310" spans="1:2" x14ac:dyDescent="0.35">
      <c r="A4310" s="70">
        <f t="shared" si="75"/>
        <v>4293</v>
      </c>
      <c r="B4310" s="145">
        <v>4815620.6810465306</v>
      </c>
    </row>
    <row r="4311" spans="1:2" x14ac:dyDescent="0.35">
      <c r="A4311" s="70">
        <f t="shared" si="75"/>
        <v>4294</v>
      </c>
      <c r="B4311" s="145">
        <v>4815620.6810465306</v>
      </c>
    </row>
    <row r="4312" spans="1:2" x14ac:dyDescent="0.35">
      <c r="A4312" s="70">
        <f t="shared" si="75"/>
        <v>4295</v>
      </c>
      <c r="B4312" s="145">
        <v>4815620.6810465306</v>
      </c>
    </row>
    <row r="4313" spans="1:2" x14ac:dyDescent="0.35">
      <c r="A4313" s="70">
        <f t="shared" si="75"/>
        <v>4296</v>
      </c>
      <c r="B4313" s="145">
        <v>4815620.6810465306</v>
      </c>
    </row>
    <row r="4314" spans="1:2" x14ac:dyDescent="0.35">
      <c r="A4314" s="70">
        <f t="shared" si="75"/>
        <v>4297</v>
      </c>
      <c r="B4314" s="145">
        <v>4815620.6810465306</v>
      </c>
    </row>
    <row r="4315" spans="1:2" x14ac:dyDescent="0.35">
      <c r="A4315" s="70">
        <f t="shared" si="75"/>
        <v>4298</v>
      </c>
      <c r="B4315" s="145">
        <v>4815620.6810465306</v>
      </c>
    </row>
    <row r="4316" spans="1:2" x14ac:dyDescent="0.35">
      <c r="A4316" s="70">
        <f t="shared" si="75"/>
        <v>4299</v>
      </c>
      <c r="B4316" s="145">
        <v>4815620.6810465306</v>
      </c>
    </row>
    <row r="4317" spans="1:2" x14ac:dyDescent="0.35">
      <c r="A4317" s="70">
        <f t="shared" si="75"/>
        <v>4300</v>
      </c>
      <c r="B4317" s="145">
        <v>4815620.6810465306</v>
      </c>
    </row>
    <row r="4318" spans="1:2" x14ac:dyDescent="0.35">
      <c r="A4318" s="70">
        <f t="shared" si="75"/>
        <v>4301</v>
      </c>
      <c r="B4318" s="145">
        <v>4815620.6810465306</v>
      </c>
    </row>
    <row r="4319" spans="1:2" x14ac:dyDescent="0.35">
      <c r="A4319" s="70">
        <f t="shared" si="75"/>
        <v>4302</v>
      </c>
      <c r="B4319" s="145">
        <v>4815620.6810465306</v>
      </c>
    </row>
    <row r="4320" spans="1:2" x14ac:dyDescent="0.35">
      <c r="A4320" s="70">
        <f t="shared" si="75"/>
        <v>4303</v>
      </c>
      <c r="B4320" s="145">
        <v>4815620.6810465306</v>
      </c>
    </row>
    <row r="4321" spans="1:2" x14ac:dyDescent="0.35">
      <c r="A4321" s="70">
        <f t="shared" si="75"/>
        <v>4304</v>
      </c>
      <c r="B4321" s="145">
        <v>4815620.6810465306</v>
      </c>
    </row>
    <row r="4322" spans="1:2" x14ac:dyDescent="0.35">
      <c r="A4322" s="70">
        <f t="shared" si="75"/>
        <v>4305</v>
      </c>
      <c r="B4322" s="145">
        <v>4815620.6810465306</v>
      </c>
    </row>
    <row r="4323" spans="1:2" x14ac:dyDescent="0.35">
      <c r="A4323" s="70">
        <f t="shared" si="75"/>
        <v>4306</v>
      </c>
      <c r="B4323" s="145">
        <v>4815620.6810465306</v>
      </c>
    </row>
    <row r="4324" spans="1:2" x14ac:dyDescent="0.35">
      <c r="A4324" s="70">
        <f t="shared" si="75"/>
        <v>4307</v>
      </c>
      <c r="B4324" s="145">
        <v>4815620.6810465306</v>
      </c>
    </row>
    <row r="4325" spans="1:2" x14ac:dyDescent="0.35">
      <c r="A4325" s="70">
        <f t="shared" si="75"/>
        <v>4308</v>
      </c>
      <c r="B4325" s="145">
        <v>4815620.6810465306</v>
      </c>
    </row>
    <row r="4326" spans="1:2" x14ac:dyDescent="0.35">
      <c r="A4326" s="70">
        <f t="shared" si="75"/>
        <v>4309</v>
      </c>
      <c r="B4326" s="145">
        <v>4815620.6810465306</v>
      </c>
    </row>
    <row r="4327" spans="1:2" x14ac:dyDescent="0.35">
      <c r="A4327" s="70">
        <f t="shared" si="75"/>
        <v>4310</v>
      </c>
      <c r="B4327" s="145">
        <v>4815620.6810465306</v>
      </c>
    </row>
    <row r="4328" spans="1:2" x14ac:dyDescent="0.35">
      <c r="A4328" s="70">
        <f t="shared" si="75"/>
        <v>4311</v>
      </c>
      <c r="B4328" s="145">
        <v>4815620.6810465306</v>
      </c>
    </row>
    <row r="4329" spans="1:2" x14ac:dyDescent="0.35">
      <c r="A4329" s="70">
        <f t="shared" si="75"/>
        <v>4312</v>
      </c>
      <c r="B4329" s="145">
        <v>4815620.6810465306</v>
      </c>
    </row>
    <row r="4330" spans="1:2" x14ac:dyDescent="0.35">
      <c r="A4330" s="70">
        <f t="shared" si="75"/>
        <v>4313</v>
      </c>
      <c r="B4330" s="145">
        <v>4815620.6810465306</v>
      </c>
    </row>
    <row r="4331" spans="1:2" x14ac:dyDescent="0.35">
      <c r="A4331" s="70">
        <f t="shared" si="75"/>
        <v>4314</v>
      </c>
      <c r="B4331" s="145">
        <v>4815620.6810465306</v>
      </c>
    </row>
    <row r="4332" spans="1:2" x14ac:dyDescent="0.35">
      <c r="A4332" s="70">
        <f t="shared" si="75"/>
        <v>4315</v>
      </c>
      <c r="B4332" s="145">
        <v>4815620.6810465306</v>
      </c>
    </row>
    <row r="4333" spans="1:2" x14ac:dyDescent="0.35">
      <c r="A4333" s="70">
        <f t="shared" si="75"/>
        <v>4316</v>
      </c>
      <c r="B4333" s="145">
        <v>4815620.6810465306</v>
      </c>
    </row>
    <row r="4334" spans="1:2" x14ac:dyDescent="0.35">
      <c r="A4334" s="70">
        <f t="shared" si="75"/>
        <v>4317</v>
      </c>
      <c r="B4334" s="145">
        <v>4815620.6810465306</v>
      </c>
    </row>
    <row r="4335" spans="1:2" x14ac:dyDescent="0.35">
      <c r="A4335" s="70">
        <f t="shared" si="75"/>
        <v>4318</v>
      </c>
      <c r="B4335" s="145">
        <v>4815620.6810465306</v>
      </c>
    </row>
    <row r="4336" spans="1:2" x14ac:dyDescent="0.35">
      <c r="A4336" s="70">
        <f t="shared" si="75"/>
        <v>4319</v>
      </c>
      <c r="B4336" s="145">
        <v>4815620.6810465306</v>
      </c>
    </row>
    <row r="4337" spans="1:2" x14ac:dyDescent="0.35">
      <c r="A4337" s="70">
        <f t="shared" si="75"/>
        <v>4320</v>
      </c>
      <c r="B4337" s="145">
        <v>4815620.6810465306</v>
      </c>
    </row>
    <row r="4338" spans="1:2" x14ac:dyDescent="0.35">
      <c r="A4338" s="70">
        <f t="shared" si="75"/>
        <v>4321</v>
      </c>
      <c r="B4338" s="145">
        <v>4815620.6810465306</v>
      </c>
    </row>
    <row r="4339" spans="1:2" x14ac:dyDescent="0.35">
      <c r="A4339" s="70">
        <f t="shared" si="75"/>
        <v>4322</v>
      </c>
      <c r="B4339" s="145">
        <v>4815620.6810465306</v>
      </c>
    </row>
    <row r="4340" spans="1:2" x14ac:dyDescent="0.35">
      <c r="A4340" s="70">
        <f t="shared" si="75"/>
        <v>4323</v>
      </c>
      <c r="B4340" s="145">
        <v>4815620.6810465306</v>
      </c>
    </row>
    <row r="4341" spans="1:2" x14ac:dyDescent="0.35">
      <c r="A4341" s="70">
        <f t="shared" si="75"/>
        <v>4324</v>
      </c>
      <c r="B4341" s="145">
        <v>4815620.6810465306</v>
      </c>
    </row>
    <row r="4342" spans="1:2" x14ac:dyDescent="0.35">
      <c r="A4342" s="70">
        <f t="shared" si="75"/>
        <v>4325</v>
      </c>
      <c r="B4342" s="145">
        <v>4815620.6810465306</v>
      </c>
    </row>
    <row r="4343" spans="1:2" x14ac:dyDescent="0.35">
      <c r="A4343" s="70">
        <f t="shared" si="75"/>
        <v>4326</v>
      </c>
      <c r="B4343" s="145">
        <v>4815620.6810465306</v>
      </c>
    </row>
    <row r="4344" spans="1:2" x14ac:dyDescent="0.35">
      <c r="A4344" s="70">
        <f t="shared" si="75"/>
        <v>4327</v>
      </c>
      <c r="B4344" s="145">
        <v>4815620.6810465306</v>
      </c>
    </row>
    <row r="4345" spans="1:2" x14ac:dyDescent="0.35">
      <c r="A4345" s="70">
        <f t="shared" si="75"/>
        <v>4328</v>
      </c>
      <c r="B4345" s="145">
        <v>4815620.6810465306</v>
      </c>
    </row>
    <row r="4346" spans="1:2" x14ac:dyDescent="0.35">
      <c r="A4346" s="70">
        <f t="shared" si="75"/>
        <v>4329</v>
      </c>
      <c r="B4346" s="145">
        <v>4815620.6810465306</v>
      </c>
    </row>
    <row r="4347" spans="1:2" x14ac:dyDescent="0.35">
      <c r="A4347" s="70">
        <f t="shared" si="75"/>
        <v>4330</v>
      </c>
      <c r="B4347" s="145">
        <v>4815620.6810465306</v>
      </c>
    </row>
    <row r="4348" spans="1:2" x14ac:dyDescent="0.35">
      <c r="A4348" s="70">
        <f t="shared" si="75"/>
        <v>4331</v>
      </c>
      <c r="B4348" s="145">
        <v>4815620.6810465306</v>
      </c>
    </row>
    <row r="4349" spans="1:2" x14ac:dyDescent="0.35">
      <c r="A4349" s="70">
        <f t="shared" si="75"/>
        <v>4332</v>
      </c>
      <c r="B4349" s="145">
        <v>4815620.6810465306</v>
      </c>
    </row>
    <row r="4350" spans="1:2" x14ac:dyDescent="0.35">
      <c r="A4350" s="70">
        <f t="shared" si="75"/>
        <v>4333</v>
      </c>
      <c r="B4350" s="145">
        <v>4815620.6810465306</v>
      </c>
    </row>
    <row r="4351" spans="1:2" x14ac:dyDescent="0.35">
      <c r="A4351" s="70">
        <f t="shared" si="75"/>
        <v>4334</v>
      </c>
      <c r="B4351" s="145">
        <v>4815620.6810465306</v>
      </c>
    </row>
    <row r="4352" spans="1:2" x14ac:dyDescent="0.35">
      <c r="A4352" s="70">
        <f t="shared" si="75"/>
        <v>4335</v>
      </c>
      <c r="B4352" s="145">
        <v>4815620.6810465306</v>
      </c>
    </row>
    <row r="4353" spans="1:2" x14ac:dyDescent="0.35">
      <c r="A4353" s="70">
        <f t="shared" si="75"/>
        <v>4336</v>
      </c>
      <c r="B4353" s="145">
        <v>4815620.6810465306</v>
      </c>
    </row>
    <row r="4354" spans="1:2" x14ac:dyDescent="0.35">
      <c r="A4354" s="70">
        <f t="shared" si="75"/>
        <v>4337</v>
      </c>
      <c r="B4354" s="145">
        <v>4815620.6810465306</v>
      </c>
    </row>
    <row r="4355" spans="1:2" x14ac:dyDescent="0.35">
      <c r="A4355" s="70">
        <f t="shared" si="75"/>
        <v>4338</v>
      </c>
      <c r="B4355" s="145">
        <v>4815620.6810465306</v>
      </c>
    </row>
    <row r="4356" spans="1:2" x14ac:dyDescent="0.35">
      <c r="A4356" s="70">
        <f t="shared" si="75"/>
        <v>4339</v>
      </c>
      <c r="B4356" s="145">
        <v>4815620.6810465306</v>
      </c>
    </row>
    <row r="4357" spans="1:2" x14ac:dyDescent="0.35">
      <c r="A4357" s="70">
        <f t="shared" si="75"/>
        <v>4340</v>
      </c>
      <c r="B4357" s="145">
        <v>4815620.6810465306</v>
      </c>
    </row>
    <row r="4358" spans="1:2" x14ac:dyDescent="0.35">
      <c r="A4358" s="70">
        <f t="shared" si="75"/>
        <v>4341</v>
      </c>
      <c r="B4358" s="145">
        <v>4815620.6810465306</v>
      </c>
    </row>
    <row r="4359" spans="1:2" x14ac:dyDescent="0.35">
      <c r="A4359" s="70">
        <f t="shared" si="75"/>
        <v>4342</v>
      </c>
      <c r="B4359" s="145">
        <v>4815620.6810465306</v>
      </c>
    </row>
    <row r="4360" spans="1:2" x14ac:dyDescent="0.35">
      <c r="A4360" s="70">
        <f t="shared" si="75"/>
        <v>4343</v>
      </c>
      <c r="B4360" s="145">
        <v>4815620.6810465306</v>
      </c>
    </row>
    <row r="4361" spans="1:2" x14ac:dyDescent="0.35">
      <c r="A4361" s="70">
        <f t="shared" si="75"/>
        <v>4344</v>
      </c>
      <c r="B4361" s="145">
        <v>4815620.6810465306</v>
      </c>
    </row>
    <row r="4362" spans="1:2" x14ac:dyDescent="0.35">
      <c r="A4362" s="70">
        <f t="shared" si="75"/>
        <v>4345</v>
      </c>
      <c r="B4362" s="145">
        <v>4815620.6810465306</v>
      </c>
    </row>
    <row r="4363" spans="1:2" x14ac:dyDescent="0.35">
      <c r="A4363" s="70">
        <f t="shared" si="75"/>
        <v>4346</v>
      </c>
      <c r="B4363" s="145">
        <v>4815620.6810465306</v>
      </c>
    </row>
    <row r="4364" spans="1:2" x14ac:dyDescent="0.35">
      <c r="A4364" s="70">
        <f t="shared" si="75"/>
        <v>4347</v>
      </c>
      <c r="B4364" s="145">
        <v>4815620.6810465306</v>
      </c>
    </row>
    <row r="4365" spans="1:2" x14ac:dyDescent="0.35">
      <c r="A4365" s="70">
        <f t="shared" si="75"/>
        <v>4348</v>
      </c>
      <c r="B4365" s="145">
        <v>4815620.6810465306</v>
      </c>
    </row>
    <row r="4366" spans="1:2" x14ac:dyDescent="0.35">
      <c r="A4366" s="70">
        <f t="shared" si="75"/>
        <v>4349</v>
      </c>
      <c r="B4366" s="145">
        <v>4815620.6810465306</v>
      </c>
    </row>
    <row r="4367" spans="1:2" x14ac:dyDescent="0.35">
      <c r="A4367" s="70">
        <f t="shared" si="75"/>
        <v>4350</v>
      </c>
      <c r="B4367" s="145">
        <v>4815620.6810465306</v>
      </c>
    </row>
    <row r="4368" spans="1:2" x14ac:dyDescent="0.35">
      <c r="A4368" s="70">
        <f t="shared" si="75"/>
        <v>4351</v>
      </c>
      <c r="B4368" s="145">
        <v>4815620.6810465306</v>
      </c>
    </row>
    <row r="4369" spans="1:2" x14ac:dyDescent="0.35">
      <c r="A4369" s="70">
        <f t="shared" si="75"/>
        <v>4352</v>
      </c>
      <c r="B4369" s="145">
        <v>4815620.6810465306</v>
      </c>
    </row>
    <row r="4370" spans="1:2" x14ac:dyDescent="0.35">
      <c r="A4370" s="70">
        <f t="shared" si="75"/>
        <v>4353</v>
      </c>
      <c r="B4370" s="145">
        <v>4815620.6810465306</v>
      </c>
    </row>
    <row r="4371" spans="1:2" x14ac:dyDescent="0.35">
      <c r="A4371" s="70">
        <f t="shared" si="75"/>
        <v>4354</v>
      </c>
      <c r="B4371" s="145">
        <v>4815620.6810465306</v>
      </c>
    </row>
    <row r="4372" spans="1:2" x14ac:dyDescent="0.35">
      <c r="A4372" s="70">
        <f t="shared" ref="A4372:A4435" si="76">A4371+1</f>
        <v>4355</v>
      </c>
      <c r="B4372" s="145">
        <v>4815620.6810465306</v>
      </c>
    </row>
    <row r="4373" spans="1:2" x14ac:dyDescent="0.35">
      <c r="A4373" s="70">
        <f t="shared" si="76"/>
        <v>4356</v>
      </c>
      <c r="B4373" s="145">
        <v>4815620.6810465306</v>
      </c>
    </row>
    <row r="4374" spans="1:2" x14ac:dyDescent="0.35">
      <c r="A4374" s="70">
        <f t="shared" si="76"/>
        <v>4357</v>
      </c>
      <c r="B4374" s="145">
        <v>4815620.6810465306</v>
      </c>
    </row>
    <row r="4375" spans="1:2" x14ac:dyDescent="0.35">
      <c r="A4375" s="70">
        <f t="shared" si="76"/>
        <v>4358</v>
      </c>
      <c r="B4375" s="145">
        <v>4815620.6810465306</v>
      </c>
    </row>
    <row r="4376" spans="1:2" x14ac:dyDescent="0.35">
      <c r="A4376" s="70">
        <f t="shared" si="76"/>
        <v>4359</v>
      </c>
      <c r="B4376" s="145">
        <v>4815620.6810465306</v>
      </c>
    </row>
    <row r="4377" spans="1:2" x14ac:dyDescent="0.35">
      <c r="A4377" s="70">
        <f t="shared" si="76"/>
        <v>4360</v>
      </c>
      <c r="B4377" s="145">
        <v>4815620.6810465306</v>
      </c>
    </row>
    <row r="4378" spans="1:2" x14ac:dyDescent="0.35">
      <c r="A4378" s="70">
        <f t="shared" si="76"/>
        <v>4361</v>
      </c>
      <c r="B4378" s="145">
        <v>4815620.6810465306</v>
      </c>
    </row>
    <row r="4379" spans="1:2" x14ac:dyDescent="0.35">
      <c r="A4379" s="70">
        <f t="shared" si="76"/>
        <v>4362</v>
      </c>
      <c r="B4379" s="145">
        <v>4815620.6810465306</v>
      </c>
    </row>
    <row r="4380" spans="1:2" x14ac:dyDescent="0.35">
      <c r="A4380" s="70">
        <f t="shared" si="76"/>
        <v>4363</v>
      </c>
      <c r="B4380" s="145">
        <v>4815620.6810465306</v>
      </c>
    </row>
    <row r="4381" spans="1:2" x14ac:dyDescent="0.35">
      <c r="A4381" s="70">
        <f t="shared" si="76"/>
        <v>4364</v>
      </c>
      <c r="B4381" s="145">
        <v>4815620.6810465306</v>
      </c>
    </row>
    <row r="4382" spans="1:2" x14ac:dyDescent="0.35">
      <c r="A4382" s="70">
        <f t="shared" si="76"/>
        <v>4365</v>
      </c>
      <c r="B4382" s="145">
        <v>4815620.6810465306</v>
      </c>
    </row>
    <row r="4383" spans="1:2" x14ac:dyDescent="0.35">
      <c r="A4383" s="70">
        <f t="shared" si="76"/>
        <v>4366</v>
      </c>
      <c r="B4383" s="145">
        <v>4815620.6810465306</v>
      </c>
    </row>
    <row r="4384" spans="1:2" x14ac:dyDescent="0.35">
      <c r="A4384" s="70">
        <f t="shared" si="76"/>
        <v>4367</v>
      </c>
      <c r="B4384" s="145">
        <v>4815620.6810465306</v>
      </c>
    </row>
    <row r="4385" spans="1:2" x14ac:dyDescent="0.35">
      <c r="A4385" s="70">
        <f t="shared" si="76"/>
        <v>4368</v>
      </c>
      <c r="B4385" s="145">
        <v>4815620.6810465306</v>
      </c>
    </row>
    <row r="4386" spans="1:2" x14ac:dyDescent="0.35">
      <c r="A4386" s="70">
        <f t="shared" si="76"/>
        <v>4369</v>
      </c>
      <c r="B4386" s="145">
        <v>4815620.6810465306</v>
      </c>
    </row>
    <row r="4387" spans="1:2" x14ac:dyDescent="0.35">
      <c r="A4387" s="70">
        <f t="shared" si="76"/>
        <v>4370</v>
      </c>
      <c r="B4387" s="145">
        <v>4815620.6810465306</v>
      </c>
    </row>
    <row r="4388" spans="1:2" x14ac:dyDescent="0.35">
      <c r="A4388" s="70">
        <f t="shared" si="76"/>
        <v>4371</v>
      </c>
      <c r="B4388" s="145">
        <v>4815620.6810465306</v>
      </c>
    </row>
    <row r="4389" spans="1:2" x14ac:dyDescent="0.35">
      <c r="A4389" s="70">
        <f t="shared" si="76"/>
        <v>4372</v>
      </c>
      <c r="B4389" s="145">
        <v>4815620.6810465306</v>
      </c>
    </row>
    <row r="4390" spans="1:2" x14ac:dyDescent="0.35">
      <c r="A4390" s="70">
        <f t="shared" si="76"/>
        <v>4373</v>
      </c>
      <c r="B4390" s="145">
        <v>4815620.6810465306</v>
      </c>
    </row>
    <row r="4391" spans="1:2" x14ac:dyDescent="0.35">
      <c r="A4391" s="70">
        <f t="shared" si="76"/>
        <v>4374</v>
      </c>
      <c r="B4391" s="145">
        <v>4815620.6810465306</v>
      </c>
    </row>
    <row r="4392" spans="1:2" x14ac:dyDescent="0.35">
      <c r="A4392" s="70">
        <f t="shared" si="76"/>
        <v>4375</v>
      </c>
      <c r="B4392" s="145">
        <v>4815620.6810465306</v>
      </c>
    </row>
    <row r="4393" spans="1:2" x14ac:dyDescent="0.35">
      <c r="A4393" s="70">
        <f t="shared" si="76"/>
        <v>4376</v>
      </c>
      <c r="B4393" s="145">
        <v>4815620.6810465306</v>
      </c>
    </row>
    <row r="4394" spans="1:2" x14ac:dyDescent="0.35">
      <c r="A4394" s="70">
        <f t="shared" si="76"/>
        <v>4377</v>
      </c>
      <c r="B4394" s="145">
        <v>4815620.6810465306</v>
      </c>
    </row>
    <row r="4395" spans="1:2" x14ac:dyDescent="0.35">
      <c r="A4395" s="70">
        <f t="shared" si="76"/>
        <v>4378</v>
      </c>
      <c r="B4395" s="145">
        <v>4815620.6810465306</v>
      </c>
    </row>
    <row r="4396" spans="1:2" x14ac:dyDescent="0.35">
      <c r="A4396" s="70">
        <f t="shared" si="76"/>
        <v>4379</v>
      </c>
      <c r="B4396" s="145">
        <v>4815620.6810465306</v>
      </c>
    </row>
    <row r="4397" spans="1:2" x14ac:dyDescent="0.35">
      <c r="A4397" s="70">
        <f t="shared" si="76"/>
        <v>4380</v>
      </c>
      <c r="B4397" s="145">
        <v>4815620.6810465306</v>
      </c>
    </row>
    <row r="4398" spans="1:2" x14ac:dyDescent="0.35">
      <c r="A4398" s="70">
        <f t="shared" si="76"/>
        <v>4381</v>
      </c>
      <c r="B4398" s="145">
        <v>4815620.6810465306</v>
      </c>
    </row>
    <row r="4399" spans="1:2" x14ac:dyDescent="0.35">
      <c r="A4399" s="70">
        <f t="shared" si="76"/>
        <v>4382</v>
      </c>
      <c r="B4399" s="145">
        <v>4815620.6810465306</v>
      </c>
    </row>
    <row r="4400" spans="1:2" x14ac:dyDescent="0.35">
      <c r="A4400" s="70">
        <f t="shared" si="76"/>
        <v>4383</v>
      </c>
      <c r="B4400" s="145">
        <v>4815620.6810465306</v>
      </c>
    </row>
    <row r="4401" spans="1:2" x14ac:dyDescent="0.35">
      <c r="A4401" s="70">
        <f t="shared" si="76"/>
        <v>4384</v>
      </c>
      <c r="B4401" s="145">
        <v>4815620.6810465306</v>
      </c>
    </row>
    <row r="4402" spans="1:2" x14ac:dyDescent="0.35">
      <c r="A4402" s="70">
        <f t="shared" si="76"/>
        <v>4385</v>
      </c>
      <c r="B4402" s="145">
        <v>4815620.6810465306</v>
      </c>
    </row>
    <row r="4403" spans="1:2" x14ac:dyDescent="0.35">
      <c r="A4403" s="70">
        <f t="shared" si="76"/>
        <v>4386</v>
      </c>
      <c r="B4403" s="145">
        <v>4815620.6810465306</v>
      </c>
    </row>
    <row r="4404" spans="1:2" x14ac:dyDescent="0.35">
      <c r="A4404" s="70">
        <f t="shared" si="76"/>
        <v>4387</v>
      </c>
      <c r="B4404" s="145">
        <v>4815620.6810465306</v>
      </c>
    </row>
    <row r="4405" spans="1:2" x14ac:dyDescent="0.35">
      <c r="A4405" s="70">
        <f t="shared" si="76"/>
        <v>4388</v>
      </c>
      <c r="B4405" s="145">
        <v>4815620.6810465306</v>
      </c>
    </row>
    <row r="4406" spans="1:2" x14ac:dyDescent="0.35">
      <c r="A4406" s="70">
        <f t="shared" si="76"/>
        <v>4389</v>
      </c>
      <c r="B4406" s="145">
        <v>4815620.6810465306</v>
      </c>
    </row>
    <row r="4407" spans="1:2" x14ac:dyDescent="0.35">
      <c r="A4407" s="70">
        <f t="shared" si="76"/>
        <v>4390</v>
      </c>
      <c r="B4407" s="145">
        <v>4815620.6810465306</v>
      </c>
    </row>
    <row r="4408" spans="1:2" x14ac:dyDescent="0.35">
      <c r="A4408" s="70">
        <f t="shared" si="76"/>
        <v>4391</v>
      </c>
      <c r="B4408" s="145">
        <v>4815620.6810465306</v>
      </c>
    </row>
    <row r="4409" spans="1:2" x14ac:dyDescent="0.35">
      <c r="A4409" s="70">
        <f t="shared" si="76"/>
        <v>4392</v>
      </c>
      <c r="B4409" s="145">
        <v>4815620.6810465306</v>
      </c>
    </row>
    <row r="4410" spans="1:2" x14ac:dyDescent="0.35">
      <c r="A4410" s="70">
        <f t="shared" si="76"/>
        <v>4393</v>
      </c>
      <c r="B4410" s="145">
        <v>4815620.6810465306</v>
      </c>
    </row>
    <row r="4411" spans="1:2" x14ac:dyDescent="0.35">
      <c r="A4411" s="70">
        <f t="shared" si="76"/>
        <v>4394</v>
      </c>
      <c r="B4411" s="145">
        <v>4815620.6810465306</v>
      </c>
    </row>
    <row r="4412" spans="1:2" x14ac:dyDescent="0.35">
      <c r="A4412" s="70">
        <f t="shared" si="76"/>
        <v>4395</v>
      </c>
      <c r="B4412" s="145">
        <v>4815620.6810465306</v>
      </c>
    </row>
    <row r="4413" spans="1:2" x14ac:dyDescent="0.35">
      <c r="A4413" s="70">
        <f t="shared" si="76"/>
        <v>4396</v>
      </c>
      <c r="B4413" s="145">
        <v>4815620.6810465306</v>
      </c>
    </row>
    <row r="4414" spans="1:2" x14ac:dyDescent="0.35">
      <c r="A4414" s="70">
        <f t="shared" si="76"/>
        <v>4397</v>
      </c>
      <c r="B4414" s="145">
        <v>4815620.6810465306</v>
      </c>
    </row>
    <row r="4415" spans="1:2" x14ac:dyDescent="0.35">
      <c r="A4415" s="70">
        <f t="shared" si="76"/>
        <v>4398</v>
      </c>
      <c r="B4415" s="145">
        <v>4815620.6810465306</v>
      </c>
    </row>
    <row r="4416" spans="1:2" x14ac:dyDescent="0.35">
      <c r="A4416" s="70">
        <f t="shared" si="76"/>
        <v>4399</v>
      </c>
      <c r="B4416" s="145">
        <v>4815620.6810465306</v>
      </c>
    </row>
    <row r="4417" spans="1:2" x14ac:dyDescent="0.35">
      <c r="A4417" s="70">
        <f t="shared" si="76"/>
        <v>4400</v>
      </c>
      <c r="B4417" s="145">
        <v>4815620.6810465306</v>
      </c>
    </row>
    <row r="4418" spans="1:2" x14ac:dyDescent="0.35">
      <c r="A4418" s="70">
        <f t="shared" si="76"/>
        <v>4401</v>
      </c>
      <c r="B4418" s="145">
        <v>4815620.6810465306</v>
      </c>
    </row>
    <row r="4419" spans="1:2" x14ac:dyDescent="0.35">
      <c r="A4419" s="70">
        <f t="shared" si="76"/>
        <v>4402</v>
      </c>
      <c r="B4419" s="145">
        <v>4815620.6810465306</v>
      </c>
    </row>
    <row r="4420" spans="1:2" x14ac:dyDescent="0.35">
      <c r="A4420" s="70">
        <f t="shared" si="76"/>
        <v>4403</v>
      </c>
      <c r="B4420" s="145">
        <v>4815620.6810465306</v>
      </c>
    </row>
    <row r="4421" spans="1:2" x14ac:dyDescent="0.35">
      <c r="A4421" s="70">
        <f t="shared" si="76"/>
        <v>4404</v>
      </c>
      <c r="B4421" s="145">
        <v>4815620.6810465306</v>
      </c>
    </row>
    <row r="4422" spans="1:2" x14ac:dyDescent="0.35">
      <c r="A4422" s="70">
        <f t="shared" si="76"/>
        <v>4405</v>
      </c>
      <c r="B4422" s="145">
        <v>4815620.6810465306</v>
      </c>
    </row>
    <row r="4423" spans="1:2" x14ac:dyDescent="0.35">
      <c r="A4423" s="70">
        <f t="shared" si="76"/>
        <v>4406</v>
      </c>
      <c r="B4423" s="145">
        <v>4815620.6810465306</v>
      </c>
    </row>
    <row r="4424" spans="1:2" x14ac:dyDescent="0.35">
      <c r="A4424" s="70">
        <f t="shared" si="76"/>
        <v>4407</v>
      </c>
      <c r="B4424" s="145">
        <v>4815620.6810465306</v>
      </c>
    </row>
    <row r="4425" spans="1:2" x14ac:dyDescent="0.35">
      <c r="A4425" s="70">
        <f t="shared" si="76"/>
        <v>4408</v>
      </c>
      <c r="B4425" s="145">
        <v>4815620.6810465306</v>
      </c>
    </row>
    <row r="4426" spans="1:2" x14ac:dyDescent="0.35">
      <c r="A4426" s="70">
        <f t="shared" si="76"/>
        <v>4409</v>
      </c>
      <c r="B4426" s="145">
        <v>4815620.6810465306</v>
      </c>
    </row>
    <row r="4427" spans="1:2" x14ac:dyDescent="0.35">
      <c r="A4427" s="70">
        <f t="shared" si="76"/>
        <v>4410</v>
      </c>
      <c r="B4427" s="145">
        <v>4815620.6810465306</v>
      </c>
    </row>
    <row r="4428" spans="1:2" x14ac:dyDescent="0.35">
      <c r="A4428" s="70">
        <f t="shared" si="76"/>
        <v>4411</v>
      </c>
      <c r="B4428" s="145">
        <v>4815620.6810465306</v>
      </c>
    </row>
    <row r="4429" spans="1:2" x14ac:dyDescent="0.35">
      <c r="A4429" s="70">
        <f t="shared" si="76"/>
        <v>4412</v>
      </c>
      <c r="B4429" s="145">
        <v>4815620.6810465306</v>
      </c>
    </row>
    <row r="4430" spans="1:2" x14ac:dyDescent="0.35">
      <c r="A4430" s="70">
        <f t="shared" si="76"/>
        <v>4413</v>
      </c>
      <c r="B4430" s="145">
        <v>4815620.6810465306</v>
      </c>
    </row>
    <row r="4431" spans="1:2" x14ac:dyDescent="0.35">
      <c r="A4431" s="70">
        <f t="shared" si="76"/>
        <v>4414</v>
      </c>
      <c r="B4431" s="145">
        <v>4815620.6810465306</v>
      </c>
    </row>
    <row r="4432" spans="1:2" x14ac:dyDescent="0.35">
      <c r="A4432" s="70">
        <f t="shared" si="76"/>
        <v>4415</v>
      </c>
      <c r="B4432" s="145">
        <v>4815620.6810465306</v>
      </c>
    </row>
    <row r="4433" spans="1:2" x14ac:dyDescent="0.35">
      <c r="A4433" s="70">
        <f t="shared" si="76"/>
        <v>4416</v>
      </c>
      <c r="B4433" s="145">
        <v>4815620.6810465306</v>
      </c>
    </row>
    <row r="4434" spans="1:2" x14ac:dyDescent="0.35">
      <c r="A4434" s="70">
        <f t="shared" si="76"/>
        <v>4417</v>
      </c>
      <c r="B4434" s="145">
        <v>4815620.6810465306</v>
      </c>
    </row>
    <row r="4435" spans="1:2" x14ac:dyDescent="0.35">
      <c r="A4435" s="70">
        <f t="shared" si="76"/>
        <v>4418</v>
      </c>
      <c r="B4435" s="145">
        <v>4815620.6810465306</v>
      </c>
    </row>
    <row r="4436" spans="1:2" x14ac:dyDescent="0.35">
      <c r="A4436" s="70">
        <f t="shared" ref="A4436:A4499" si="77">A4435+1</f>
        <v>4419</v>
      </c>
      <c r="B4436" s="145">
        <v>4815620.6810465306</v>
      </c>
    </row>
    <row r="4437" spans="1:2" x14ac:dyDescent="0.35">
      <c r="A4437" s="70">
        <f t="shared" si="77"/>
        <v>4420</v>
      </c>
      <c r="B4437" s="145">
        <v>4815620.6810465306</v>
      </c>
    </row>
    <row r="4438" spans="1:2" x14ac:dyDescent="0.35">
      <c r="A4438" s="70">
        <f t="shared" si="77"/>
        <v>4421</v>
      </c>
      <c r="B4438" s="145">
        <v>4815620.6810465306</v>
      </c>
    </row>
    <row r="4439" spans="1:2" x14ac:dyDescent="0.35">
      <c r="A4439" s="70">
        <f t="shared" si="77"/>
        <v>4422</v>
      </c>
      <c r="B4439" s="145">
        <v>4815620.6810465306</v>
      </c>
    </row>
    <row r="4440" spans="1:2" x14ac:dyDescent="0.35">
      <c r="A4440" s="70">
        <f t="shared" si="77"/>
        <v>4423</v>
      </c>
      <c r="B4440" s="145">
        <v>4815620.6810465306</v>
      </c>
    </row>
    <row r="4441" spans="1:2" x14ac:dyDescent="0.35">
      <c r="A4441" s="70">
        <f t="shared" si="77"/>
        <v>4424</v>
      </c>
      <c r="B4441" s="145">
        <v>4815620.6810465306</v>
      </c>
    </row>
    <row r="4442" spans="1:2" x14ac:dyDescent="0.35">
      <c r="A4442" s="70">
        <f t="shared" si="77"/>
        <v>4425</v>
      </c>
      <c r="B4442" s="145">
        <v>4815620.6810465306</v>
      </c>
    </row>
    <row r="4443" spans="1:2" x14ac:dyDescent="0.35">
      <c r="A4443" s="70">
        <f t="shared" si="77"/>
        <v>4426</v>
      </c>
      <c r="B4443" s="145">
        <v>4815620.6810465306</v>
      </c>
    </row>
    <row r="4444" spans="1:2" x14ac:dyDescent="0.35">
      <c r="A4444" s="70">
        <f t="shared" si="77"/>
        <v>4427</v>
      </c>
      <c r="B4444" s="145">
        <v>4815620.6810465306</v>
      </c>
    </row>
    <row r="4445" spans="1:2" x14ac:dyDescent="0.35">
      <c r="A4445" s="70">
        <f t="shared" si="77"/>
        <v>4428</v>
      </c>
      <c r="B4445" s="145">
        <v>4815620.6810465306</v>
      </c>
    </row>
    <row r="4446" spans="1:2" x14ac:dyDescent="0.35">
      <c r="A4446" s="70">
        <f t="shared" si="77"/>
        <v>4429</v>
      </c>
      <c r="B4446" s="145">
        <v>4815620.6810465306</v>
      </c>
    </row>
    <row r="4447" spans="1:2" x14ac:dyDescent="0.35">
      <c r="A4447" s="70">
        <f t="shared" si="77"/>
        <v>4430</v>
      </c>
      <c r="B4447" s="145">
        <v>4815620.6810465306</v>
      </c>
    </row>
    <row r="4448" spans="1:2" x14ac:dyDescent="0.35">
      <c r="A4448" s="70">
        <f t="shared" si="77"/>
        <v>4431</v>
      </c>
      <c r="B4448" s="145">
        <v>4815620.6810465306</v>
      </c>
    </row>
    <row r="4449" spans="1:2" x14ac:dyDescent="0.35">
      <c r="A4449" s="70">
        <f t="shared" si="77"/>
        <v>4432</v>
      </c>
      <c r="B4449" s="145">
        <v>4815620.6810465306</v>
      </c>
    </row>
    <row r="4450" spans="1:2" x14ac:dyDescent="0.35">
      <c r="A4450" s="70">
        <f t="shared" si="77"/>
        <v>4433</v>
      </c>
      <c r="B4450" s="145">
        <v>4815620.6810465306</v>
      </c>
    </row>
    <row r="4451" spans="1:2" x14ac:dyDescent="0.35">
      <c r="A4451" s="70">
        <f t="shared" si="77"/>
        <v>4434</v>
      </c>
      <c r="B4451" s="145">
        <v>4815620.6810465306</v>
      </c>
    </row>
    <row r="4452" spans="1:2" x14ac:dyDescent="0.35">
      <c r="A4452" s="70">
        <f t="shared" si="77"/>
        <v>4435</v>
      </c>
      <c r="B4452" s="145">
        <v>4815620.6810465306</v>
      </c>
    </row>
    <row r="4453" spans="1:2" x14ac:dyDescent="0.35">
      <c r="A4453" s="70">
        <f t="shared" si="77"/>
        <v>4436</v>
      </c>
      <c r="B4453" s="145">
        <v>4815620.6810465306</v>
      </c>
    </row>
    <row r="4454" spans="1:2" x14ac:dyDescent="0.35">
      <c r="A4454" s="70">
        <f t="shared" si="77"/>
        <v>4437</v>
      </c>
      <c r="B4454" s="145">
        <v>4815620.6810465306</v>
      </c>
    </row>
    <row r="4455" spans="1:2" x14ac:dyDescent="0.35">
      <c r="A4455" s="70">
        <f t="shared" si="77"/>
        <v>4438</v>
      </c>
      <c r="B4455" s="145">
        <v>4815620.6810465306</v>
      </c>
    </row>
    <row r="4456" spans="1:2" x14ac:dyDescent="0.35">
      <c r="A4456" s="70">
        <f t="shared" si="77"/>
        <v>4439</v>
      </c>
      <c r="B4456" s="145">
        <v>4815620.6810465306</v>
      </c>
    </row>
    <row r="4457" spans="1:2" x14ac:dyDescent="0.35">
      <c r="A4457" s="70">
        <f t="shared" si="77"/>
        <v>4440</v>
      </c>
      <c r="B4457" s="145">
        <v>4815620.6810465306</v>
      </c>
    </row>
    <row r="4458" spans="1:2" x14ac:dyDescent="0.35">
      <c r="A4458" s="70">
        <f t="shared" si="77"/>
        <v>4441</v>
      </c>
      <c r="B4458" s="145">
        <v>4815620.6810465306</v>
      </c>
    </row>
    <row r="4459" spans="1:2" x14ac:dyDescent="0.35">
      <c r="A4459" s="70">
        <f t="shared" si="77"/>
        <v>4442</v>
      </c>
      <c r="B4459" s="145">
        <v>4815620.6810465306</v>
      </c>
    </row>
    <row r="4460" spans="1:2" x14ac:dyDescent="0.35">
      <c r="A4460" s="70">
        <f t="shared" si="77"/>
        <v>4443</v>
      </c>
      <c r="B4460" s="145">
        <v>4815620.6810465306</v>
      </c>
    </row>
    <row r="4461" spans="1:2" x14ac:dyDescent="0.35">
      <c r="A4461" s="70">
        <f t="shared" si="77"/>
        <v>4444</v>
      </c>
      <c r="B4461" s="145">
        <v>4815620.6810465306</v>
      </c>
    </row>
    <row r="4462" spans="1:2" x14ac:dyDescent="0.35">
      <c r="A4462" s="70">
        <f t="shared" si="77"/>
        <v>4445</v>
      </c>
      <c r="B4462" s="145">
        <v>4815620.6810465306</v>
      </c>
    </row>
    <row r="4463" spans="1:2" x14ac:dyDescent="0.35">
      <c r="A4463" s="70">
        <f t="shared" si="77"/>
        <v>4446</v>
      </c>
      <c r="B4463" s="145">
        <v>4815620.6810465306</v>
      </c>
    </row>
    <row r="4464" spans="1:2" x14ac:dyDescent="0.35">
      <c r="A4464" s="70">
        <f t="shared" si="77"/>
        <v>4447</v>
      </c>
      <c r="B4464" s="145">
        <v>4815620.6810465306</v>
      </c>
    </row>
    <row r="4465" spans="1:2" x14ac:dyDescent="0.35">
      <c r="A4465" s="70">
        <f t="shared" si="77"/>
        <v>4448</v>
      </c>
      <c r="B4465" s="145">
        <v>4815620.6810465306</v>
      </c>
    </row>
    <row r="4466" spans="1:2" x14ac:dyDescent="0.35">
      <c r="A4466" s="70">
        <f t="shared" si="77"/>
        <v>4449</v>
      </c>
      <c r="B4466" s="145">
        <v>4815620.6810465306</v>
      </c>
    </row>
    <row r="4467" spans="1:2" x14ac:dyDescent="0.35">
      <c r="A4467" s="70">
        <f t="shared" si="77"/>
        <v>4450</v>
      </c>
      <c r="B4467" s="145">
        <v>4815620.6810465306</v>
      </c>
    </row>
    <row r="4468" spans="1:2" x14ac:dyDescent="0.35">
      <c r="A4468" s="70">
        <f t="shared" si="77"/>
        <v>4451</v>
      </c>
      <c r="B4468" s="145">
        <v>4815620.6810465306</v>
      </c>
    </row>
    <row r="4469" spans="1:2" x14ac:dyDescent="0.35">
      <c r="A4469" s="70">
        <f t="shared" si="77"/>
        <v>4452</v>
      </c>
      <c r="B4469" s="145">
        <v>4815620.6810465306</v>
      </c>
    </row>
    <row r="4470" spans="1:2" x14ac:dyDescent="0.35">
      <c r="A4470" s="70">
        <f t="shared" si="77"/>
        <v>4453</v>
      </c>
      <c r="B4470" s="145">
        <v>4815620.6810465306</v>
      </c>
    </row>
    <row r="4471" spans="1:2" x14ac:dyDescent="0.35">
      <c r="A4471" s="70">
        <f t="shared" si="77"/>
        <v>4454</v>
      </c>
      <c r="B4471" s="145">
        <v>4815620.6810465306</v>
      </c>
    </row>
    <row r="4472" spans="1:2" x14ac:dyDescent="0.35">
      <c r="A4472" s="70">
        <f t="shared" si="77"/>
        <v>4455</v>
      </c>
      <c r="B4472" s="145">
        <v>4815620.6810465306</v>
      </c>
    </row>
    <row r="4473" spans="1:2" x14ac:dyDescent="0.35">
      <c r="A4473" s="70">
        <f t="shared" si="77"/>
        <v>4456</v>
      </c>
      <c r="B4473" s="145">
        <v>4815620.6810465306</v>
      </c>
    </row>
    <row r="4474" spans="1:2" x14ac:dyDescent="0.35">
      <c r="A4474" s="70">
        <f t="shared" si="77"/>
        <v>4457</v>
      </c>
      <c r="B4474" s="145">
        <v>4815620.6810465306</v>
      </c>
    </row>
    <row r="4475" spans="1:2" x14ac:dyDescent="0.35">
      <c r="A4475" s="70">
        <f t="shared" si="77"/>
        <v>4458</v>
      </c>
      <c r="B4475" s="145">
        <v>4815620.6810465306</v>
      </c>
    </row>
    <row r="4476" spans="1:2" x14ac:dyDescent="0.35">
      <c r="A4476" s="70">
        <f t="shared" si="77"/>
        <v>4459</v>
      </c>
      <c r="B4476" s="145">
        <v>4815620.6810465306</v>
      </c>
    </row>
    <row r="4477" spans="1:2" x14ac:dyDescent="0.35">
      <c r="A4477" s="70">
        <f t="shared" si="77"/>
        <v>4460</v>
      </c>
      <c r="B4477" s="145">
        <v>4815620.6810465306</v>
      </c>
    </row>
    <row r="4478" spans="1:2" x14ac:dyDescent="0.35">
      <c r="A4478" s="70">
        <f t="shared" si="77"/>
        <v>4461</v>
      </c>
      <c r="B4478" s="145">
        <v>4815620.6810465306</v>
      </c>
    </row>
    <row r="4479" spans="1:2" x14ac:dyDescent="0.35">
      <c r="A4479" s="70">
        <f t="shared" si="77"/>
        <v>4462</v>
      </c>
      <c r="B4479" s="145">
        <v>4815620.6810465306</v>
      </c>
    </row>
    <row r="4480" spans="1:2" x14ac:dyDescent="0.35">
      <c r="A4480" s="70">
        <f t="shared" si="77"/>
        <v>4463</v>
      </c>
      <c r="B4480" s="145">
        <v>4815620.6810465306</v>
      </c>
    </row>
    <row r="4481" spans="1:2" x14ac:dyDescent="0.35">
      <c r="A4481" s="70">
        <f t="shared" si="77"/>
        <v>4464</v>
      </c>
      <c r="B4481" s="145">
        <v>4815620.6810465306</v>
      </c>
    </row>
    <row r="4482" spans="1:2" x14ac:dyDescent="0.35">
      <c r="A4482" s="70">
        <f t="shared" si="77"/>
        <v>4465</v>
      </c>
      <c r="B4482" s="145">
        <v>4815620.6810465306</v>
      </c>
    </row>
    <row r="4483" spans="1:2" x14ac:dyDescent="0.35">
      <c r="A4483" s="70">
        <f t="shared" si="77"/>
        <v>4466</v>
      </c>
      <c r="B4483" s="145">
        <v>4815620.6810465306</v>
      </c>
    </row>
    <row r="4484" spans="1:2" x14ac:dyDescent="0.35">
      <c r="A4484" s="70">
        <f t="shared" si="77"/>
        <v>4467</v>
      </c>
      <c r="B4484" s="145">
        <v>4815620.6810465306</v>
      </c>
    </row>
    <row r="4485" spans="1:2" x14ac:dyDescent="0.35">
      <c r="A4485" s="70">
        <f t="shared" si="77"/>
        <v>4468</v>
      </c>
      <c r="B4485" s="145">
        <v>4815620.6810465306</v>
      </c>
    </row>
    <row r="4486" spans="1:2" x14ac:dyDescent="0.35">
      <c r="A4486" s="70">
        <f t="shared" si="77"/>
        <v>4469</v>
      </c>
      <c r="B4486" s="145">
        <v>4815620.6810465306</v>
      </c>
    </row>
    <row r="4487" spans="1:2" x14ac:dyDescent="0.35">
      <c r="A4487" s="70">
        <f t="shared" si="77"/>
        <v>4470</v>
      </c>
      <c r="B4487" s="145">
        <v>4815620.6810465306</v>
      </c>
    </row>
    <row r="4488" spans="1:2" x14ac:dyDescent="0.35">
      <c r="A4488" s="70">
        <f t="shared" si="77"/>
        <v>4471</v>
      </c>
      <c r="B4488" s="145">
        <v>4815620.6810465306</v>
      </c>
    </row>
    <row r="4489" spans="1:2" x14ac:dyDescent="0.35">
      <c r="A4489" s="70">
        <f t="shared" si="77"/>
        <v>4472</v>
      </c>
      <c r="B4489" s="145">
        <v>4815620.6810465306</v>
      </c>
    </row>
    <row r="4490" spans="1:2" x14ac:dyDescent="0.35">
      <c r="A4490" s="70">
        <f t="shared" si="77"/>
        <v>4473</v>
      </c>
      <c r="B4490" s="145">
        <v>4815620.6810465306</v>
      </c>
    </row>
    <row r="4491" spans="1:2" x14ac:dyDescent="0.35">
      <c r="A4491" s="70">
        <f t="shared" si="77"/>
        <v>4474</v>
      </c>
      <c r="B4491" s="145">
        <v>4815620.6810465306</v>
      </c>
    </row>
    <row r="4492" spans="1:2" x14ac:dyDescent="0.35">
      <c r="A4492" s="70">
        <f t="shared" si="77"/>
        <v>4475</v>
      </c>
      <c r="B4492" s="145">
        <v>4815620.6810465306</v>
      </c>
    </row>
    <row r="4493" spans="1:2" x14ac:dyDescent="0.35">
      <c r="A4493" s="70">
        <f t="shared" si="77"/>
        <v>4476</v>
      </c>
      <c r="B4493" s="145">
        <v>4815620.6810465306</v>
      </c>
    </row>
    <row r="4494" spans="1:2" x14ac:dyDescent="0.35">
      <c r="A4494" s="70">
        <f t="shared" si="77"/>
        <v>4477</v>
      </c>
      <c r="B4494" s="145">
        <v>4815620.6810465306</v>
      </c>
    </row>
    <row r="4495" spans="1:2" x14ac:dyDescent="0.35">
      <c r="A4495" s="70">
        <f t="shared" si="77"/>
        <v>4478</v>
      </c>
      <c r="B4495" s="145">
        <v>4815620.6810465306</v>
      </c>
    </row>
    <row r="4496" spans="1:2" x14ac:dyDescent="0.35">
      <c r="A4496" s="70">
        <f t="shared" si="77"/>
        <v>4479</v>
      </c>
      <c r="B4496" s="145">
        <v>4815620.6810465306</v>
      </c>
    </row>
    <row r="4497" spans="1:2" x14ac:dyDescent="0.35">
      <c r="A4497" s="70">
        <f t="shared" si="77"/>
        <v>4480</v>
      </c>
      <c r="B4497" s="145">
        <v>4815620.6810465306</v>
      </c>
    </row>
    <row r="4498" spans="1:2" x14ac:dyDescent="0.35">
      <c r="A4498" s="70">
        <f t="shared" si="77"/>
        <v>4481</v>
      </c>
      <c r="B4498" s="145">
        <v>4815620.6810465306</v>
      </c>
    </row>
    <row r="4499" spans="1:2" x14ac:dyDescent="0.35">
      <c r="A4499" s="70">
        <f t="shared" si="77"/>
        <v>4482</v>
      </c>
      <c r="B4499" s="145">
        <v>4815620.6810465306</v>
      </c>
    </row>
    <row r="4500" spans="1:2" x14ac:dyDescent="0.35">
      <c r="A4500" s="70">
        <f t="shared" ref="A4500:A4563" si="78">A4499+1</f>
        <v>4483</v>
      </c>
      <c r="B4500" s="145">
        <v>4815620.6810465306</v>
      </c>
    </row>
    <row r="4501" spans="1:2" x14ac:dyDescent="0.35">
      <c r="A4501" s="70">
        <f t="shared" si="78"/>
        <v>4484</v>
      </c>
      <c r="B4501" s="145">
        <v>4815620.6810465306</v>
      </c>
    </row>
    <row r="4502" spans="1:2" x14ac:dyDescent="0.35">
      <c r="A4502" s="70">
        <f t="shared" si="78"/>
        <v>4485</v>
      </c>
      <c r="B4502" s="145">
        <v>4815620.6810465306</v>
      </c>
    </row>
    <row r="4503" spans="1:2" x14ac:dyDescent="0.35">
      <c r="A4503" s="70">
        <f t="shared" si="78"/>
        <v>4486</v>
      </c>
      <c r="B4503" s="145">
        <v>4815620.6810465306</v>
      </c>
    </row>
    <row r="4504" spans="1:2" x14ac:dyDescent="0.35">
      <c r="A4504" s="70">
        <f t="shared" si="78"/>
        <v>4487</v>
      </c>
      <c r="B4504" s="145">
        <v>4815620.6810465306</v>
      </c>
    </row>
    <row r="4505" spans="1:2" x14ac:dyDescent="0.35">
      <c r="A4505" s="70">
        <f t="shared" si="78"/>
        <v>4488</v>
      </c>
      <c r="B4505" s="145">
        <v>4815620.6810465306</v>
      </c>
    </row>
    <row r="4506" spans="1:2" x14ac:dyDescent="0.35">
      <c r="A4506" s="70">
        <f t="shared" si="78"/>
        <v>4489</v>
      </c>
      <c r="B4506" s="145">
        <v>4815620.6810465306</v>
      </c>
    </row>
    <row r="4507" spans="1:2" x14ac:dyDescent="0.35">
      <c r="A4507" s="70">
        <f t="shared" si="78"/>
        <v>4490</v>
      </c>
      <c r="B4507" s="145">
        <v>4815620.6810465306</v>
      </c>
    </row>
    <row r="4508" spans="1:2" x14ac:dyDescent="0.35">
      <c r="A4508" s="70">
        <f t="shared" si="78"/>
        <v>4491</v>
      </c>
      <c r="B4508" s="145">
        <v>4815620.6810465306</v>
      </c>
    </row>
    <row r="4509" spans="1:2" x14ac:dyDescent="0.35">
      <c r="A4509" s="70">
        <f t="shared" si="78"/>
        <v>4492</v>
      </c>
      <c r="B4509" s="145">
        <v>4815620.6810465306</v>
      </c>
    </row>
    <row r="4510" spans="1:2" x14ac:dyDescent="0.35">
      <c r="A4510" s="70">
        <f t="shared" si="78"/>
        <v>4493</v>
      </c>
      <c r="B4510" s="145">
        <v>4815620.6810465306</v>
      </c>
    </row>
    <row r="4511" spans="1:2" x14ac:dyDescent="0.35">
      <c r="A4511" s="70">
        <f t="shared" si="78"/>
        <v>4494</v>
      </c>
      <c r="B4511" s="145">
        <v>4815620.6810465306</v>
      </c>
    </row>
    <row r="4512" spans="1:2" x14ac:dyDescent="0.35">
      <c r="A4512" s="70">
        <f t="shared" si="78"/>
        <v>4495</v>
      </c>
      <c r="B4512" s="145">
        <v>4815620.6810465306</v>
      </c>
    </row>
    <row r="4513" spans="1:2" x14ac:dyDescent="0.35">
      <c r="A4513" s="70">
        <f t="shared" si="78"/>
        <v>4496</v>
      </c>
      <c r="B4513" s="145">
        <v>4815620.6810465306</v>
      </c>
    </row>
    <row r="4514" spans="1:2" x14ac:dyDescent="0.35">
      <c r="A4514" s="70">
        <f t="shared" si="78"/>
        <v>4497</v>
      </c>
      <c r="B4514" s="145">
        <v>4815620.6810465306</v>
      </c>
    </row>
    <row r="4515" spans="1:2" x14ac:dyDescent="0.35">
      <c r="A4515" s="70">
        <f t="shared" si="78"/>
        <v>4498</v>
      </c>
      <c r="B4515" s="145">
        <v>4815620.6810465306</v>
      </c>
    </row>
    <row r="4516" spans="1:2" x14ac:dyDescent="0.35">
      <c r="A4516" s="70">
        <f t="shared" si="78"/>
        <v>4499</v>
      </c>
      <c r="B4516" s="145">
        <v>4815620.6810465306</v>
      </c>
    </row>
    <row r="4517" spans="1:2" x14ac:dyDescent="0.35">
      <c r="A4517" s="70">
        <f t="shared" si="78"/>
        <v>4500</v>
      </c>
      <c r="B4517" s="145">
        <v>4815620.6810465306</v>
      </c>
    </row>
    <row r="4518" spans="1:2" x14ac:dyDescent="0.35">
      <c r="A4518" s="70">
        <f t="shared" si="78"/>
        <v>4501</v>
      </c>
      <c r="B4518" s="145">
        <v>4815620.6810465306</v>
      </c>
    </row>
    <row r="4519" spans="1:2" x14ac:dyDescent="0.35">
      <c r="A4519" s="70">
        <f t="shared" si="78"/>
        <v>4502</v>
      </c>
      <c r="B4519" s="145">
        <v>4815620.6810465306</v>
      </c>
    </row>
    <row r="4520" spans="1:2" x14ac:dyDescent="0.35">
      <c r="A4520" s="70">
        <f t="shared" si="78"/>
        <v>4503</v>
      </c>
      <c r="B4520" s="145">
        <v>4815620.6810465306</v>
      </c>
    </row>
    <row r="4521" spans="1:2" x14ac:dyDescent="0.35">
      <c r="A4521" s="70">
        <f t="shared" si="78"/>
        <v>4504</v>
      </c>
      <c r="B4521" s="145">
        <v>4815620.6810465306</v>
      </c>
    </row>
    <row r="4522" spans="1:2" x14ac:dyDescent="0.35">
      <c r="A4522" s="70">
        <f t="shared" si="78"/>
        <v>4505</v>
      </c>
      <c r="B4522" s="145">
        <v>4815620.6810465306</v>
      </c>
    </row>
    <row r="4523" spans="1:2" x14ac:dyDescent="0.35">
      <c r="A4523" s="70">
        <f t="shared" si="78"/>
        <v>4506</v>
      </c>
      <c r="B4523" s="145">
        <v>4815620.6810465306</v>
      </c>
    </row>
    <row r="4524" spans="1:2" x14ac:dyDescent="0.35">
      <c r="A4524" s="70">
        <f t="shared" si="78"/>
        <v>4507</v>
      </c>
      <c r="B4524" s="145">
        <v>4815620.6810465306</v>
      </c>
    </row>
    <row r="4525" spans="1:2" x14ac:dyDescent="0.35">
      <c r="A4525" s="70">
        <f t="shared" si="78"/>
        <v>4508</v>
      </c>
      <c r="B4525" s="145">
        <v>4815620.6810465306</v>
      </c>
    </row>
    <row r="4526" spans="1:2" x14ac:dyDescent="0.35">
      <c r="A4526" s="70">
        <f t="shared" si="78"/>
        <v>4509</v>
      </c>
      <c r="B4526" s="145">
        <v>4815620.6810465306</v>
      </c>
    </row>
    <row r="4527" spans="1:2" x14ac:dyDescent="0.35">
      <c r="A4527" s="70">
        <f t="shared" si="78"/>
        <v>4510</v>
      </c>
      <c r="B4527" s="145">
        <v>4815620.6810465306</v>
      </c>
    </row>
    <row r="4528" spans="1:2" x14ac:dyDescent="0.35">
      <c r="A4528" s="70">
        <f t="shared" si="78"/>
        <v>4511</v>
      </c>
      <c r="B4528" s="145">
        <v>4815620.6810465306</v>
      </c>
    </row>
    <row r="4529" spans="1:2" x14ac:dyDescent="0.35">
      <c r="A4529" s="70">
        <f t="shared" si="78"/>
        <v>4512</v>
      </c>
      <c r="B4529" s="145">
        <v>4815620.6810465306</v>
      </c>
    </row>
    <row r="4530" spans="1:2" x14ac:dyDescent="0.35">
      <c r="A4530" s="70">
        <f t="shared" si="78"/>
        <v>4513</v>
      </c>
      <c r="B4530" s="145">
        <v>4815620.6810465306</v>
      </c>
    </row>
    <row r="4531" spans="1:2" x14ac:dyDescent="0.35">
      <c r="A4531" s="70">
        <f t="shared" si="78"/>
        <v>4514</v>
      </c>
      <c r="B4531" s="145">
        <v>4815620.6810465306</v>
      </c>
    </row>
    <row r="4532" spans="1:2" x14ac:dyDescent="0.35">
      <c r="A4532" s="70">
        <f t="shared" si="78"/>
        <v>4515</v>
      </c>
      <c r="B4532" s="145">
        <v>4815620.6810465306</v>
      </c>
    </row>
    <row r="4533" spans="1:2" x14ac:dyDescent="0.35">
      <c r="A4533" s="70">
        <f t="shared" si="78"/>
        <v>4516</v>
      </c>
      <c r="B4533" s="145">
        <v>4815620.6810465306</v>
      </c>
    </row>
    <row r="4534" spans="1:2" x14ac:dyDescent="0.35">
      <c r="A4534" s="70">
        <f t="shared" si="78"/>
        <v>4517</v>
      </c>
      <c r="B4534" s="145">
        <v>4815620.6810465306</v>
      </c>
    </row>
    <row r="4535" spans="1:2" x14ac:dyDescent="0.35">
      <c r="A4535" s="70">
        <f t="shared" si="78"/>
        <v>4518</v>
      </c>
      <c r="B4535" s="145">
        <v>4815620.6810465306</v>
      </c>
    </row>
    <row r="4536" spans="1:2" x14ac:dyDescent="0.35">
      <c r="A4536" s="70">
        <f t="shared" si="78"/>
        <v>4519</v>
      </c>
      <c r="B4536" s="145">
        <v>4815620.6810465306</v>
      </c>
    </row>
    <row r="4537" spans="1:2" x14ac:dyDescent="0.35">
      <c r="A4537" s="70">
        <f t="shared" si="78"/>
        <v>4520</v>
      </c>
      <c r="B4537" s="145">
        <v>4815620.6810465306</v>
      </c>
    </row>
    <row r="4538" spans="1:2" x14ac:dyDescent="0.35">
      <c r="A4538" s="70">
        <f t="shared" si="78"/>
        <v>4521</v>
      </c>
      <c r="B4538" s="145">
        <v>4815620.6810465306</v>
      </c>
    </row>
    <row r="4539" spans="1:2" x14ac:dyDescent="0.35">
      <c r="A4539" s="70">
        <f t="shared" si="78"/>
        <v>4522</v>
      </c>
      <c r="B4539" s="145">
        <v>4815620.6810465306</v>
      </c>
    </row>
    <row r="4540" spans="1:2" x14ac:dyDescent="0.35">
      <c r="A4540" s="70">
        <f t="shared" si="78"/>
        <v>4523</v>
      </c>
      <c r="B4540" s="145">
        <v>4815620.6810465306</v>
      </c>
    </row>
    <row r="4541" spans="1:2" x14ac:dyDescent="0.35">
      <c r="A4541" s="70">
        <f t="shared" si="78"/>
        <v>4524</v>
      </c>
      <c r="B4541" s="145">
        <v>4815620.6810465306</v>
      </c>
    </row>
    <row r="4542" spans="1:2" x14ac:dyDescent="0.35">
      <c r="A4542" s="70">
        <f t="shared" si="78"/>
        <v>4525</v>
      </c>
      <c r="B4542" s="145">
        <v>4815620.6810465306</v>
      </c>
    </row>
    <row r="4543" spans="1:2" x14ac:dyDescent="0.35">
      <c r="A4543" s="70">
        <f t="shared" si="78"/>
        <v>4526</v>
      </c>
      <c r="B4543" s="145">
        <v>4815620.6810465306</v>
      </c>
    </row>
    <row r="4544" spans="1:2" x14ac:dyDescent="0.35">
      <c r="A4544" s="70">
        <f t="shared" si="78"/>
        <v>4527</v>
      </c>
      <c r="B4544" s="145">
        <v>4815620.6810465306</v>
      </c>
    </row>
    <row r="4545" spans="1:2" x14ac:dyDescent="0.35">
      <c r="A4545" s="70">
        <f t="shared" si="78"/>
        <v>4528</v>
      </c>
      <c r="B4545" s="145">
        <v>4815620.6810465306</v>
      </c>
    </row>
    <row r="4546" spans="1:2" x14ac:dyDescent="0.35">
      <c r="A4546" s="70">
        <f t="shared" si="78"/>
        <v>4529</v>
      </c>
      <c r="B4546" s="145">
        <v>4815620.6810465306</v>
      </c>
    </row>
    <row r="4547" spans="1:2" x14ac:dyDescent="0.35">
      <c r="A4547" s="70">
        <f t="shared" si="78"/>
        <v>4530</v>
      </c>
      <c r="B4547" s="145">
        <v>4815620.6810465306</v>
      </c>
    </row>
    <row r="4548" spans="1:2" x14ac:dyDescent="0.35">
      <c r="A4548" s="70">
        <f t="shared" si="78"/>
        <v>4531</v>
      </c>
      <c r="B4548" s="145">
        <v>4815620.6810465306</v>
      </c>
    </row>
    <row r="4549" spans="1:2" x14ac:dyDescent="0.35">
      <c r="A4549" s="70">
        <f t="shared" si="78"/>
        <v>4532</v>
      </c>
      <c r="B4549" s="145">
        <v>4815620.6810465306</v>
      </c>
    </row>
    <row r="4550" spans="1:2" x14ac:dyDescent="0.35">
      <c r="A4550" s="70">
        <f t="shared" si="78"/>
        <v>4533</v>
      </c>
      <c r="B4550" s="145">
        <v>4815620.6810465306</v>
      </c>
    </row>
    <row r="4551" spans="1:2" x14ac:dyDescent="0.35">
      <c r="A4551" s="70">
        <f t="shared" si="78"/>
        <v>4534</v>
      </c>
      <c r="B4551" s="145">
        <v>4815620.6810465306</v>
      </c>
    </row>
    <row r="4552" spans="1:2" x14ac:dyDescent="0.35">
      <c r="A4552" s="70">
        <f t="shared" si="78"/>
        <v>4535</v>
      </c>
      <c r="B4552" s="145">
        <v>4815620.6810465306</v>
      </c>
    </row>
    <row r="4553" spans="1:2" x14ac:dyDescent="0.35">
      <c r="A4553" s="70">
        <f t="shared" si="78"/>
        <v>4536</v>
      </c>
      <c r="B4553" s="145">
        <v>4815620.6810465306</v>
      </c>
    </row>
    <row r="4554" spans="1:2" x14ac:dyDescent="0.35">
      <c r="A4554" s="70">
        <f t="shared" si="78"/>
        <v>4537</v>
      </c>
      <c r="B4554" s="145">
        <v>4815620.6810465306</v>
      </c>
    </row>
    <row r="4555" spans="1:2" x14ac:dyDescent="0.35">
      <c r="A4555" s="70">
        <f t="shared" si="78"/>
        <v>4538</v>
      </c>
      <c r="B4555" s="145">
        <v>4815620.6810465306</v>
      </c>
    </row>
    <row r="4556" spans="1:2" x14ac:dyDescent="0.35">
      <c r="A4556" s="70">
        <f t="shared" si="78"/>
        <v>4539</v>
      </c>
      <c r="B4556" s="145">
        <v>4815620.6810465306</v>
      </c>
    </row>
    <row r="4557" spans="1:2" x14ac:dyDescent="0.35">
      <c r="A4557" s="70">
        <f t="shared" si="78"/>
        <v>4540</v>
      </c>
      <c r="B4557" s="145">
        <v>4815620.6810465306</v>
      </c>
    </row>
    <row r="4558" spans="1:2" x14ac:dyDescent="0.35">
      <c r="A4558" s="70">
        <f t="shared" si="78"/>
        <v>4541</v>
      </c>
      <c r="B4558" s="145">
        <v>4815620.6810465306</v>
      </c>
    </row>
    <row r="4559" spans="1:2" x14ac:dyDescent="0.35">
      <c r="A4559" s="70">
        <f t="shared" si="78"/>
        <v>4542</v>
      </c>
      <c r="B4559" s="145">
        <v>4815620.6810465306</v>
      </c>
    </row>
    <row r="4560" spans="1:2" x14ac:dyDescent="0.35">
      <c r="A4560" s="70">
        <f t="shared" si="78"/>
        <v>4543</v>
      </c>
      <c r="B4560" s="145">
        <v>4815620.6810465306</v>
      </c>
    </row>
    <row r="4561" spans="1:2" x14ac:dyDescent="0.35">
      <c r="A4561" s="70">
        <f t="shared" si="78"/>
        <v>4544</v>
      </c>
      <c r="B4561" s="145">
        <v>4815620.6810465306</v>
      </c>
    </row>
    <row r="4562" spans="1:2" x14ac:dyDescent="0.35">
      <c r="A4562" s="70">
        <f t="shared" si="78"/>
        <v>4545</v>
      </c>
      <c r="B4562" s="145">
        <v>4815620.6810465306</v>
      </c>
    </row>
    <row r="4563" spans="1:2" x14ac:dyDescent="0.35">
      <c r="A4563" s="70">
        <f t="shared" si="78"/>
        <v>4546</v>
      </c>
      <c r="B4563" s="145">
        <v>4815620.6810465306</v>
      </c>
    </row>
    <row r="4564" spans="1:2" x14ac:dyDescent="0.35">
      <c r="A4564" s="70">
        <f t="shared" ref="A4564:A4627" si="79">A4563+1</f>
        <v>4547</v>
      </c>
      <c r="B4564" s="145">
        <v>4815620.6810465306</v>
      </c>
    </row>
    <row r="4565" spans="1:2" x14ac:dyDescent="0.35">
      <c r="A4565" s="70">
        <f t="shared" si="79"/>
        <v>4548</v>
      </c>
      <c r="B4565" s="145">
        <v>4815620.6810465306</v>
      </c>
    </row>
    <row r="4566" spans="1:2" x14ac:dyDescent="0.35">
      <c r="A4566" s="70">
        <f t="shared" si="79"/>
        <v>4549</v>
      </c>
      <c r="B4566" s="145">
        <v>4815620.6810465306</v>
      </c>
    </row>
    <row r="4567" spans="1:2" x14ac:dyDescent="0.35">
      <c r="A4567" s="70">
        <f t="shared" si="79"/>
        <v>4550</v>
      </c>
      <c r="B4567" s="145">
        <v>4815620.6810465306</v>
      </c>
    </row>
    <row r="4568" spans="1:2" x14ac:dyDescent="0.35">
      <c r="A4568" s="70">
        <f t="shared" si="79"/>
        <v>4551</v>
      </c>
      <c r="B4568" s="145">
        <v>4815620.6810465306</v>
      </c>
    </row>
    <row r="4569" spans="1:2" x14ac:dyDescent="0.35">
      <c r="A4569" s="70">
        <f t="shared" si="79"/>
        <v>4552</v>
      </c>
      <c r="B4569" s="145">
        <v>4815620.6810465306</v>
      </c>
    </row>
    <row r="4570" spans="1:2" x14ac:dyDescent="0.35">
      <c r="A4570" s="70">
        <f t="shared" si="79"/>
        <v>4553</v>
      </c>
      <c r="B4570" s="145">
        <v>4815620.6810465306</v>
      </c>
    </row>
    <row r="4571" spans="1:2" x14ac:dyDescent="0.35">
      <c r="A4571" s="70">
        <f t="shared" si="79"/>
        <v>4554</v>
      </c>
      <c r="B4571" s="145">
        <v>4815620.6810465306</v>
      </c>
    </row>
    <row r="4572" spans="1:2" x14ac:dyDescent="0.35">
      <c r="A4572" s="70">
        <f t="shared" si="79"/>
        <v>4555</v>
      </c>
      <c r="B4572" s="145">
        <v>4815620.6810465306</v>
      </c>
    </row>
    <row r="4573" spans="1:2" x14ac:dyDescent="0.35">
      <c r="A4573" s="70">
        <f t="shared" si="79"/>
        <v>4556</v>
      </c>
      <c r="B4573" s="145">
        <v>4815620.6810465306</v>
      </c>
    </row>
    <row r="4574" spans="1:2" x14ac:dyDescent="0.35">
      <c r="A4574" s="70">
        <f t="shared" si="79"/>
        <v>4557</v>
      </c>
      <c r="B4574" s="145">
        <v>4815620.6810465306</v>
      </c>
    </row>
    <row r="4575" spans="1:2" x14ac:dyDescent="0.35">
      <c r="A4575" s="70">
        <f t="shared" si="79"/>
        <v>4558</v>
      </c>
      <c r="B4575" s="145">
        <v>4815620.6810465306</v>
      </c>
    </row>
    <row r="4576" spans="1:2" x14ac:dyDescent="0.35">
      <c r="A4576" s="70">
        <f t="shared" si="79"/>
        <v>4559</v>
      </c>
      <c r="B4576" s="145">
        <v>4815620.6810465306</v>
      </c>
    </row>
    <row r="4577" spans="1:2" x14ac:dyDescent="0.35">
      <c r="A4577" s="70">
        <f t="shared" si="79"/>
        <v>4560</v>
      </c>
      <c r="B4577" s="145">
        <v>4815620.6810465306</v>
      </c>
    </row>
    <row r="4578" spans="1:2" x14ac:dyDescent="0.35">
      <c r="A4578" s="70">
        <f t="shared" si="79"/>
        <v>4561</v>
      </c>
      <c r="B4578" s="145">
        <v>4815620.6810465306</v>
      </c>
    </row>
    <row r="4579" spans="1:2" x14ac:dyDescent="0.35">
      <c r="A4579" s="70">
        <f t="shared" si="79"/>
        <v>4562</v>
      </c>
      <c r="B4579" s="145">
        <v>4815620.6810465306</v>
      </c>
    </row>
    <row r="4580" spans="1:2" x14ac:dyDescent="0.35">
      <c r="A4580" s="70">
        <f t="shared" si="79"/>
        <v>4563</v>
      </c>
      <c r="B4580" s="145">
        <v>4815620.6810465306</v>
      </c>
    </row>
    <row r="4581" spans="1:2" x14ac:dyDescent="0.35">
      <c r="A4581" s="70">
        <f t="shared" si="79"/>
        <v>4564</v>
      </c>
      <c r="B4581" s="145">
        <v>4815620.6810465306</v>
      </c>
    </row>
    <row r="4582" spans="1:2" x14ac:dyDescent="0.35">
      <c r="A4582" s="70">
        <f t="shared" si="79"/>
        <v>4565</v>
      </c>
      <c r="B4582" s="145">
        <v>4815620.6810465306</v>
      </c>
    </row>
    <row r="4583" spans="1:2" x14ac:dyDescent="0.35">
      <c r="A4583" s="70">
        <f t="shared" si="79"/>
        <v>4566</v>
      </c>
      <c r="B4583" s="145">
        <v>4815620.6810465306</v>
      </c>
    </row>
    <row r="4584" spans="1:2" x14ac:dyDescent="0.35">
      <c r="A4584" s="70">
        <f t="shared" si="79"/>
        <v>4567</v>
      </c>
      <c r="B4584" s="145">
        <v>4815620.6810465306</v>
      </c>
    </row>
    <row r="4585" spans="1:2" x14ac:dyDescent="0.35">
      <c r="A4585" s="70">
        <f t="shared" si="79"/>
        <v>4568</v>
      </c>
      <c r="B4585" s="145">
        <v>4815620.6810465306</v>
      </c>
    </row>
    <row r="4586" spans="1:2" x14ac:dyDescent="0.35">
      <c r="A4586" s="70">
        <f t="shared" si="79"/>
        <v>4569</v>
      </c>
      <c r="B4586" s="145">
        <v>4815620.6810465306</v>
      </c>
    </row>
    <row r="4587" spans="1:2" x14ac:dyDescent="0.35">
      <c r="A4587" s="70">
        <f t="shared" si="79"/>
        <v>4570</v>
      </c>
      <c r="B4587" s="145">
        <v>4815620.6810465306</v>
      </c>
    </row>
    <row r="4588" spans="1:2" x14ac:dyDescent="0.35">
      <c r="A4588" s="70">
        <f t="shared" si="79"/>
        <v>4571</v>
      </c>
      <c r="B4588" s="145">
        <v>4815620.6810465306</v>
      </c>
    </row>
    <row r="4589" spans="1:2" x14ac:dyDescent="0.35">
      <c r="A4589" s="70">
        <f t="shared" si="79"/>
        <v>4572</v>
      </c>
      <c r="B4589" s="145">
        <v>4815620.6810465306</v>
      </c>
    </row>
    <row r="4590" spans="1:2" x14ac:dyDescent="0.35">
      <c r="A4590" s="70">
        <f t="shared" si="79"/>
        <v>4573</v>
      </c>
      <c r="B4590" s="145">
        <v>4815620.6810465306</v>
      </c>
    </row>
    <row r="4591" spans="1:2" x14ac:dyDescent="0.35">
      <c r="A4591" s="70">
        <f t="shared" si="79"/>
        <v>4574</v>
      </c>
      <c r="B4591" s="145">
        <v>4815620.6810465306</v>
      </c>
    </row>
    <row r="4592" spans="1:2" x14ac:dyDescent="0.35">
      <c r="A4592" s="70">
        <f t="shared" si="79"/>
        <v>4575</v>
      </c>
      <c r="B4592" s="145">
        <v>4815620.6810465306</v>
      </c>
    </row>
    <row r="4593" spans="1:2" x14ac:dyDescent="0.35">
      <c r="A4593" s="70">
        <f t="shared" si="79"/>
        <v>4576</v>
      </c>
      <c r="B4593" s="145">
        <v>4815620.6810465306</v>
      </c>
    </row>
    <row r="4594" spans="1:2" x14ac:dyDescent="0.35">
      <c r="A4594" s="70">
        <f t="shared" si="79"/>
        <v>4577</v>
      </c>
      <c r="B4594" s="145">
        <v>4815620.6810465306</v>
      </c>
    </row>
    <row r="4595" spans="1:2" x14ac:dyDescent="0.35">
      <c r="A4595" s="70">
        <f t="shared" si="79"/>
        <v>4578</v>
      </c>
      <c r="B4595" s="145">
        <v>4815620.6810465306</v>
      </c>
    </row>
    <row r="4596" spans="1:2" x14ac:dyDescent="0.35">
      <c r="A4596" s="70">
        <f t="shared" si="79"/>
        <v>4579</v>
      </c>
      <c r="B4596" s="145">
        <v>4815620.6810465306</v>
      </c>
    </row>
    <row r="4597" spans="1:2" x14ac:dyDescent="0.35">
      <c r="A4597" s="70">
        <f t="shared" si="79"/>
        <v>4580</v>
      </c>
      <c r="B4597" s="145">
        <v>4815620.6810465306</v>
      </c>
    </row>
    <row r="4598" spans="1:2" x14ac:dyDescent="0.35">
      <c r="A4598" s="70">
        <f t="shared" si="79"/>
        <v>4581</v>
      </c>
      <c r="B4598" s="145">
        <v>4815620.6810465306</v>
      </c>
    </row>
    <row r="4599" spans="1:2" x14ac:dyDescent="0.35">
      <c r="A4599" s="70">
        <f t="shared" si="79"/>
        <v>4582</v>
      </c>
      <c r="B4599" s="145">
        <v>4815620.6810465306</v>
      </c>
    </row>
    <row r="4600" spans="1:2" x14ac:dyDescent="0.35">
      <c r="A4600" s="70">
        <f t="shared" si="79"/>
        <v>4583</v>
      </c>
      <c r="B4600" s="145">
        <v>4815620.6810465306</v>
      </c>
    </row>
    <row r="4601" spans="1:2" x14ac:dyDescent="0.35">
      <c r="A4601" s="70">
        <f t="shared" si="79"/>
        <v>4584</v>
      </c>
      <c r="B4601" s="145">
        <v>4815620.6810465306</v>
      </c>
    </row>
    <row r="4602" spans="1:2" x14ac:dyDescent="0.35">
      <c r="A4602" s="70">
        <f t="shared" si="79"/>
        <v>4585</v>
      </c>
      <c r="B4602" s="145">
        <v>4815620.6810465306</v>
      </c>
    </row>
    <row r="4603" spans="1:2" x14ac:dyDescent="0.35">
      <c r="A4603" s="70">
        <f t="shared" si="79"/>
        <v>4586</v>
      </c>
      <c r="B4603" s="145">
        <v>4815620.6810465306</v>
      </c>
    </row>
    <row r="4604" spans="1:2" x14ac:dyDescent="0.35">
      <c r="A4604" s="70">
        <f t="shared" si="79"/>
        <v>4587</v>
      </c>
      <c r="B4604" s="145">
        <v>4815620.6810465306</v>
      </c>
    </row>
    <row r="4605" spans="1:2" x14ac:dyDescent="0.35">
      <c r="A4605" s="70">
        <f t="shared" si="79"/>
        <v>4588</v>
      </c>
      <c r="B4605" s="145">
        <v>4815620.6810465306</v>
      </c>
    </row>
    <row r="4606" spans="1:2" x14ac:dyDescent="0.35">
      <c r="A4606" s="70">
        <f t="shared" si="79"/>
        <v>4589</v>
      </c>
      <c r="B4606" s="145">
        <v>4815620.6810465306</v>
      </c>
    </row>
    <row r="4607" spans="1:2" x14ac:dyDescent="0.35">
      <c r="A4607" s="70">
        <f t="shared" si="79"/>
        <v>4590</v>
      </c>
      <c r="B4607" s="145">
        <v>4815620.6810465306</v>
      </c>
    </row>
    <row r="4608" spans="1:2" x14ac:dyDescent="0.35">
      <c r="A4608" s="70">
        <f t="shared" si="79"/>
        <v>4591</v>
      </c>
      <c r="B4608" s="145">
        <v>4815620.6810465306</v>
      </c>
    </row>
    <row r="4609" spans="1:2" x14ac:dyDescent="0.35">
      <c r="A4609" s="70">
        <f t="shared" si="79"/>
        <v>4592</v>
      </c>
      <c r="B4609" s="145">
        <v>4815620.6810465306</v>
      </c>
    </row>
    <row r="4610" spans="1:2" x14ac:dyDescent="0.35">
      <c r="A4610" s="70">
        <f t="shared" si="79"/>
        <v>4593</v>
      </c>
      <c r="B4610" s="145">
        <v>4815620.6810465306</v>
      </c>
    </row>
    <row r="4611" spans="1:2" x14ac:dyDescent="0.35">
      <c r="A4611" s="70">
        <f t="shared" si="79"/>
        <v>4594</v>
      </c>
      <c r="B4611" s="145">
        <v>4815620.6810465306</v>
      </c>
    </row>
    <row r="4612" spans="1:2" x14ac:dyDescent="0.35">
      <c r="A4612" s="70">
        <f t="shared" si="79"/>
        <v>4595</v>
      </c>
      <c r="B4612" s="145">
        <v>4815620.6810465306</v>
      </c>
    </row>
    <row r="4613" spans="1:2" x14ac:dyDescent="0.35">
      <c r="A4613" s="70">
        <f t="shared" si="79"/>
        <v>4596</v>
      </c>
      <c r="B4613" s="145">
        <v>4815620.6810465306</v>
      </c>
    </row>
    <row r="4614" spans="1:2" x14ac:dyDescent="0.35">
      <c r="A4614" s="70">
        <f t="shared" si="79"/>
        <v>4597</v>
      </c>
      <c r="B4614" s="145">
        <v>4815620.6810465306</v>
      </c>
    </row>
    <row r="4615" spans="1:2" x14ac:dyDescent="0.35">
      <c r="A4615" s="70">
        <f t="shared" si="79"/>
        <v>4598</v>
      </c>
      <c r="B4615" s="145">
        <v>4815620.6810465306</v>
      </c>
    </row>
    <row r="4616" spans="1:2" x14ac:dyDescent="0.35">
      <c r="A4616" s="70">
        <f t="shared" si="79"/>
        <v>4599</v>
      </c>
      <c r="B4616" s="145">
        <v>4815620.6810465306</v>
      </c>
    </row>
    <row r="4617" spans="1:2" x14ac:dyDescent="0.35">
      <c r="A4617" s="70">
        <f t="shared" si="79"/>
        <v>4600</v>
      </c>
      <c r="B4617" s="145">
        <v>4815620.6810465306</v>
      </c>
    </row>
    <row r="4618" spans="1:2" x14ac:dyDescent="0.35">
      <c r="A4618" s="70">
        <f t="shared" si="79"/>
        <v>4601</v>
      </c>
      <c r="B4618" s="145">
        <v>4815620.6810465306</v>
      </c>
    </row>
    <row r="4619" spans="1:2" x14ac:dyDescent="0.35">
      <c r="A4619" s="70">
        <f t="shared" si="79"/>
        <v>4602</v>
      </c>
      <c r="B4619" s="145">
        <v>4815620.6810465306</v>
      </c>
    </row>
    <row r="4620" spans="1:2" x14ac:dyDescent="0.35">
      <c r="A4620" s="70">
        <f t="shared" si="79"/>
        <v>4603</v>
      </c>
      <c r="B4620" s="145">
        <v>4815620.6810465306</v>
      </c>
    </row>
    <row r="4621" spans="1:2" x14ac:dyDescent="0.35">
      <c r="A4621" s="70">
        <f t="shared" si="79"/>
        <v>4604</v>
      </c>
      <c r="B4621" s="145">
        <v>4815620.6810465306</v>
      </c>
    </row>
    <row r="4622" spans="1:2" x14ac:dyDescent="0.35">
      <c r="A4622" s="70">
        <f t="shared" si="79"/>
        <v>4605</v>
      </c>
      <c r="B4622" s="145">
        <v>4815620.6810465306</v>
      </c>
    </row>
    <row r="4623" spans="1:2" x14ac:dyDescent="0.35">
      <c r="A4623" s="70">
        <f t="shared" si="79"/>
        <v>4606</v>
      </c>
      <c r="B4623" s="145">
        <v>4815620.6810465306</v>
      </c>
    </row>
    <row r="4624" spans="1:2" x14ac:dyDescent="0.35">
      <c r="A4624" s="70">
        <f t="shared" si="79"/>
        <v>4607</v>
      </c>
      <c r="B4624" s="145">
        <v>4815620.6810465306</v>
      </c>
    </row>
    <row r="4625" spans="1:2" x14ac:dyDescent="0.35">
      <c r="A4625" s="70">
        <f t="shared" si="79"/>
        <v>4608</v>
      </c>
      <c r="B4625" s="145">
        <v>4815620.6810465306</v>
      </c>
    </row>
    <row r="4626" spans="1:2" x14ac:dyDescent="0.35">
      <c r="A4626" s="70">
        <f t="shared" si="79"/>
        <v>4609</v>
      </c>
      <c r="B4626" s="145">
        <v>4815620.6810465306</v>
      </c>
    </row>
    <row r="4627" spans="1:2" x14ac:dyDescent="0.35">
      <c r="A4627" s="70">
        <f t="shared" si="79"/>
        <v>4610</v>
      </c>
      <c r="B4627" s="145">
        <v>4815620.6810465306</v>
      </c>
    </row>
    <row r="4628" spans="1:2" x14ac:dyDescent="0.35">
      <c r="A4628" s="70">
        <f t="shared" ref="A4628:A4691" si="80">A4627+1</f>
        <v>4611</v>
      </c>
      <c r="B4628" s="145">
        <v>4815620.6810465306</v>
      </c>
    </row>
    <row r="4629" spans="1:2" x14ac:dyDescent="0.35">
      <c r="A4629" s="70">
        <f t="shared" si="80"/>
        <v>4612</v>
      </c>
      <c r="B4629" s="145">
        <v>4815620.6810465306</v>
      </c>
    </row>
    <row r="4630" spans="1:2" x14ac:dyDescent="0.35">
      <c r="A4630" s="70">
        <f t="shared" si="80"/>
        <v>4613</v>
      </c>
      <c r="B4630" s="145">
        <v>4815620.6810465306</v>
      </c>
    </row>
    <row r="4631" spans="1:2" x14ac:dyDescent="0.35">
      <c r="A4631" s="70">
        <f t="shared" si="80"/>
        <v>4614</v>
      </c>
      <c r="B4631" s="145">
        <v>4815620.6810465306</v>
      </c>
    </row>
    <row r="4632" spans="1:2" x14ac:dyDescent="0.35">
      <c r="A4632" s="70">
        <f t="shared" si="80"/>
        <v>4615</v>
      </c>
      <c r="B4632" s="145">
        <v>4815620.6810465306</v>
      </c>
    </row>
    <row r="4633" spans="1:2" x14ac:dyDescent="0.35">
      <c r="A4633" s="70">
        <f t="shared" si="80"/>
        <v>4616</v>
      </c>
      <c r="B4633" s="145">
        <v>4815620.6810465306</v>
      </c>
    </row>
    <row r="4634" spans="1:2" x14ac:dyDescent="0.35">
      <c r="A4634" s="70">
        <f t="shared" si="80"/>
        <v>4617</v>
      </c>
      <c r="B4634" s="145">
        <v>4815620.6810465306</v>
      </c>
    </row>
    <row r="4635" spans="1:2" x14ac:dyDescent="0.35">
      <c r="A4635" s="70">
        <f t="shared" si="80"/>
        <v>4618</v>
      </c>
      <c r="B4635" s="145">
        <v>4815620.6810465306</v>
      </c>
    </row>
    <row r="4636" spans="1:2" x14ac:dyDescent="0.35">
      <c r="A4636" s="70">
        <f t="shared" si="80"/>
        <v>4619</v>
      </c>
      <c r="B4636" s="145">
        <v>4815620.6810465306</v>
      </c>
    </row>
    <row r="4637" spans="1:2" x14ac:dyDescent="0.35">
      <c r="A4637" s="70">
        <f t="shared" si="80"/>
        <v>4620</v>
      </c>
      <c r="B4637" s="145">
        <v>4815620.6810465306</v>
      </c>
    </row>
    <row r="4638" spans="1:2" x14ac:dyDescent="0.35">
      <c r="A4638" s="70">
        <f t="shared" si="80"/>
        <v>4621</v>
      </c>
      <c r="B4638" s="145">
        <v>4815620.6810465306</v>
      </c>
    </row>
    <row r="4639" spans="1:2" x14ac:dyDescent="0.35">
      <c r="A4639" s="70">
        <f t="shared" si="80"/>
        <v>4622</v>
      </c>
      <c r="B4639" s="145">
        <v>4815620.6810465306</v>
      </c>
    </row>
    <row r="4640" spans="1:2" x14ac:dyDescent="0.35">
      <c r="A4640" s="70">
        <f t="shared" si="80"/>
        <v>4623</v>
      </c>
      <c r="B4640" s="145">
        <v>4815620.6810465306</v>
      </c>
    </row>
    <row r="4641" spans="1:2" x14ac:dyDescent="0.35">
      <c r="A4641" s="70">
        <f t="shared" si="80"/>
        <v>4624</v>
      </c>
      <c r="B4641" s="145">
        <v>4815620.6810465306</v>
      </c>
    </row>
    <row r="4642" spans="1:2" x14ac:dyDescent="0.35">
      <c r="A4642" s="70">
        <f t="shared" si="80"/>
        <v>4625</v>
      </c>
      <c r="B4642" s="145">
        <v>4815620.6810465306</v>
      </c>
    </row>
    <row r="4643" spans="1:2" x14ac:dyDescent="0.35">
      <c r="A4643" s="70">
        <f t="shared" si="80"/>
        <v>4626</v>
      </c>
      <c r="B4643" s="145">
        <v>4815620.6810465306</v>
      </c>
    </row>
    <row r="4644" spans="1:2" x14ac:dyDescent="0.35">
      <c r="A4644" s="70">
        <f t="shared" si="80"/>
        <v>4627</v>
      </c>
      <c r="B4644" s="145">
        <v>4815620.6810465306</v>
      </c>
    </row>
    <row r="4645" spans="1:2" x14ac:dyDescent="0.35">
      <c r="A4645" s="70">
        <f t="shared" si="80"/>
        <v>4628</v>
      </c>
      <c r="B4645" s="145">
        <v>4815620.6810465306</v>
      </c>
    </row>
    <row r="4646" spans="1:2" x14ac:dyDescent="0.35">
      <c r="A4646" s="70">
        <f t="shared" si="80"/>
        <v>4629</v>
      </c>
      <c r="B4646" s="145">
        <v>4815620.6810465306</v>
      </c>
    </row>
    <row r="4647" spans="1:2" x14ac:dyDescent="0.35">
      <c r="A4647" s="70">
        <f t="shared" si="80"/>
        <v>4630</v>
      </c>
      <c r="B4647" s="145">
        <v>4815620.6810465306</v>
      </c>
    </row>
    <row r="4648" spans="1:2" x14ac:dyDescent="0.35">
      <c r="A4648" s="70">
        <f t="shared" si="80"/>
        <v>4631</v>
      </c>
      <c r="B4648" s="145">
        <v>4815620.6810465306</v>
      </c>
    </row>
    <row r="4649" spans="1:2" x14ac:dyDescent="0.35">
      <c r="A4649" s="70">
        <f t="shared" si="80"/>
        <v>4632</v>
      </c>
      <c r="B4649" s="145">
        <v>4815620.6810465306</v>
      </c>
    </row>
    <row r="4650" spans="1:2" x14ac:dyDescent="0.35">
      <c r="A4650" s="70">
        <f t="shared" si="80"/>
        <v>4633</v>
      </c>
      <c r="B4650" s="145">
        <v>4815620.6810465306</v>
      </c>
    </row>
    <row r="4651" spans="1:2" x14ac:dyDescent="0.35">
      <c r="A4651" s="70">
        <f t="shared" si="80"/>
        <v>4634</v>
      </c>
      <c r="B4651" s="145">
        <v>4815620.6810465306</v>
      </c>
    </row>
    <row r="4652" spans="1:2" x14ac:dyDescent="0.35">
      <c r="A4652" s="70">
        <f t="shared" si="80"/>
        <v>4635</v>
      </c>
      <c r="B4652" s="145">
        <v>4815620.6810465306</v>
      </c>
    </row>
    <row r="4653" spans="1:2" x14ac:dyDescent="0.35">
      <c r="A4653" s="70">
        <f t="shared" si="80"/>
        <v>4636</v>
      </c>
      <c r="B4653" s="145">
        <v>4815620.6810465306</v>
      </c>
    </row>
    <row r="4654" spans="1:2" x14ac:dyDescent="0.35">
      <c r="A4654" s="70">
        <f t="shared" si="80"/>
        <v>4637</v>
      </c>
      <c r="B4654" s="145">
        <v>4815620.6810465306</v>
      </c>
    </row>
    <row r="4655" spans="1:2" x14ac:dyDescent="0.35">
      <c r="A4655" s="70">
        <f t="shared" si="80"/>
        <v>4638</v>
      </c>
      <c r="B4655" s="145">
        <v>4815620.6810465306</v>
      </c>
    </row>
    <row r="4656" spans="1:2" x14ac:dyDescent="0.35">
      <c r="A4656" s="70">
        <f t="shared" si="80"/>
        <v>4639</v>
      </c>
      <c r="B4656" s="145">
        <v>4815620.6810465306</v>
      </c>
    </row>
    <row r="4657" spans="1:2" x14ac:dyDescent="0.35">
      <c r="A4657" s="70">
        <f t="shared" si="80"/>
        <v>4640</v>
      </c>
      <c r="B4657" s="145">
        <v>4815620.6810465306</v>
      </c>
    </row>
    <row r="4658" spans="1:2" x14ac:dyDescent="0.35">
      <c r="A4658" s="70">
        <f t="shared" si="80"/>
        <v>4641</v>
      </c>
      <c r="B4658" s="145">
        <v>4815620.6810465306</v>
      </c>
    </row>
    <row r="4659" spans="1:2" x14ac:dyDescent="0.35">
      <c r="A4659" s="70">
        <f t="shared" si="80"/>
        <v>4642</v>
      </c>
      <c r="B4659" s="145">
        <v>4815620.6810465306</v>
      </c>
    </row>
    <row r="4660" spans="1:2" x14ac:dyDescent="0.35">
      <c r="A4660" s="70">
        <f t="shared" si="80"/>
        <v>4643</v>
      </c>
      <c r="B4660" s="145">
        <v>4815620.6810465306</v>
      </c>
    </row>
    <row r="4661" spans="1:2" x14ac:dyDescent="0.35">
      <c r="A4661" s="70">
        <f t="shared" si="80"/>
        <v>4644</v>
      </c>
      <c r="B4661" s="145">
        <v>4815620.6810465306</v>
      </c>
    </row>
    <row r="4662" spans="1:2" x14ac:dyDescent="0.35">
      <c r="A4662" s="70">
        <f t="shared" si="80"/>
        <v>4645</v>
      </c>
      <c r="B4662" s="145">
        <v>4815620.6810465306</v>
      </c>
    </row>
    <row r="4663" spans="1:2" x14ac:dyDescent="0.35">
      <c r="A4663" s="70">
        <f t="shared" si="80"/>
        <v>4646</v>
      </c>
      <c r="B4663" s="145">
        <v>4815620.6810465306</v>
      </c>
    </row>
    <row r="4664" spans="1:2" x14ac:dyDescent="0.35">
      <c r="A4664" s="70">
        <f t="shared" si="80"/>
        <v>4647</v>
      </c>
      <c r="B4664" s="145">
        <v>4815620.6810465306</v>
      </c>
    </row>
    <row r="4665" spans="1:2" x14ac:dyDescent="0.35">
      <c r="A4665" s="70">
        <f t="shared" si="80"/>
        <v>4648</v>
      </c>
      <c r="B4665" s="145">
        <v>4815620.6810465306</v>
      </c>
    </row>
    <row r="4666" spans="1:2" x14ac:dyDescent="0.35">
      <c r="A4666" s="70">
        <f t="shared" si="80"/>
        <v>4649</v>
      </c>
      <c r="B4666" s="145">
        <v>4815620.6810465306</v>
      </c>
    </row>
    <row r="4667" spans="1:2" x14ac:dyDescent="0.35">
      <c r="A4667" s="70">
        <f t="shared" si="80"/>
        <v>4650</v>
      </c>
      <c r="B4667" s="145">
        <v>4815620.6810465306</v>
      </c>
    </row>
    <row r="4668" spans="1:2" x14ac:dyDescent="0.35">
      <c r="A4668" s="70">
        <f t="shared" si="80"/>
        <v>4651</v>
      </c>
      <c r="B4668" s="145">
        <v>4815620.6810465306</v>
      </c>
    </row>
    <row r="4669" spans="1:2" x14ac:dyDescent="0.35">
      <c r="A4669" s="70">
        <f t="shared" si="80"/>
        <v>4652</v>
      </c>
      <c r="B4669" s="145">
        <v>4815620.6810465306</v>
      </c>
    </row>
    <row r="4670" spans="1:2" x14ac:dyDescent="0.35">
      <c r="A4670" s="70">
        <f t="shared" si="80"/>
        <v>4653</v>
      </c>
      <c r="B4670" s="145">
        <v>4815620.6810465306</v>
      </c>
    </row>
    <row r="4671" spans="1:2" x14ac:dyDescent="0.35">
      <c r="A4671" s="70">
        <f t="shared" si="80"/>
        <v>4654</v>
      </c>
      <c r="B4671" s="145">
        <v>4815620.6810465306</v>
      </c>
    </row>
    <row r="4672" spans="1:2" x14ac:dyDescent="0.35">
      <c r="A4672" s="70">
        <f t="shared" si="80"/>
        <v>4655</v>
      </c>
      <c r="B4672" s="145">
        <v>4815620.6810465306</v>
      </c>
    </row>
    <row r="4673" spans="1:2" x14ac:dyDescent="0.35">
      <c r="A4673" s="70">
        <f t="shared" si="80"/>
        <v>4656</v>
      </c>
      <c r="B4673" s="145">
        <v>4815620.6810465306</v>
      </c>
    </row>
    <row r="4674" spans="1:2" x14ac:dyDescent="0.35">
      <c r="A4674" s="70">
        <f t="shared" si="80"/>
        <v>4657</v>
      </c>
      <c r="B4674" s="145">
        <v>4815620.6810465306</v>
      </c>
    </row>
    <row r="4675" spans="1:2" x14ac:dyDescent="0.35">
      <c r="A4675" s="70">
        <f t="shared" si="80"/>
        <v>4658</v>
      </c>
      <c r="B4675" s="145">
        <v>4815620.6810465306</v>
      </c>
    </row>
    <row r="4676" spans="1:2" x14ac:dyDescent="0.35">
      <c r="A4676" s="70">
        <f t="shared" si="80"/>
        <v>4659</v>
      </c>
      <c r="B4676" s="145">
        <v>4815620.6810465306</v>
      </c>
    </row>
    <row r="4677" spans="1:2" x14ac:dyDescent="0.35">
      <c r="A4677" s="70">
        <f t="shared" si="80"/>
        <v>4660</v>
      </c>
      <c r="B4677" s="145">
        <v>4815620.6810465306</v>
      </c>
    </row>
    <row r="4678" spans="1:2" x14ac:dyDescent="0.35">
      <c r="A4678" s="70">
        <f t="shared" si="80"/>
        <v>4661</v>
      </c>
      <c r="B4678" s="145">
        <v>4815620.6810465306</v>
      </c>
    </row>
    <row r="4679" spans="1:2" x14ac:dyDescent="0.35">
      <c r="A4679" s="70">
        <f t="shared" si="80"/>
        <v>4662</v>
      </c>
      <c r="B4679" s="145">
        <v>4815620.6810465306</v>
      </c>
    </row>
    <row r="4680" spans="1:2" x14ac:dyDescent="0.35">
      <c r="A4680" s="70">
        <f t="shared" si="80"/>
        <v>4663</v>
      </c>
      <c r="B4680" s="145">
        <v>4815620.6810465306</v>
      </c>
    </row>
    <row r="4681" spans="1:2" x14ac:dyDescent="0.35">
      <c r="A4681" s="70">
        <f t="shared" si="80"/>
        <v>4664</v>
      </c>
      <c r="B4681" s="145">
        <v>4815620.6810465306</v>
      </c>
    </row>
    <row r="4682" spans="1:2" x14ac:dyDescent="0.35">
      <c r="A4682" s="70">
        <f t="shared" si="80"/>
        <v>4665</v>
      </c>
      <c r="B4682" s="145">
        <v>4815620.6810465306</v>
      </c>
    </row>
    <row r="4683" spans="1:2" x14ac:dyDescent="0.35">
      <c r="A4683" s="70">
        <f t="shared" si="80"/>
        <v>4666</v>
      </c>
      <c r="B4683" s="145">
        <v>4815620.6810465306</v>
      </c>
    </row>
    <row r="4684" spans="1:2" x14ac:dyDescent="0.35">
      <c r="A4684" s="70">
        <f t="shared" si="80"/>
        <v>4667</v>
      </c>
      <c r="B4684" s="145">
        <v>4815620.6810465306</v>
      </c>
    </row>
    <row r="4685" spans="1:2" x14ac:dyDescent="0.35">
      <c r="A4685" s="70">
        <f t="shared" si="80"/>
        <v>4668</v>
      </c>
      <c r="B4685" s="145">
        <v>4815620.6810465306</v>
      </c>
    </row>
    <row r="4686" spans="1:2" x14ac:dyDescent="0.35">
      <c r="A4686" s="70">
        <f t="shared" si="80"/>
        <v>4669</v>
      </c>
      <c r="B4686" s="145">
        <v>4815620.6810465306</v>
      </c>
    </row>
    <row r="4687" spans="1:2" x14ac:dyDescent="0.35">
      <c r="A4687" s="70">
        <f t="shared" si="80"/>
        <v>4670</v>
      </c>
      <c r="B4687" s="145">
        <v>4815620.6810465306</v>
      </c>
    </row>
    <row r="4688" spans="1:2" x14ac:dyDescent="0.35">
      <c r="A4688" s="70">
        <f t="shared" si="80"/>
        <v>4671</v>
      </c>
      <c r="B4688" s="145">
        <v>4815620.6810465306</v>
      </c>
    </row>
    <row r="4689" spans="1:2" x14ac:dyDescent="0.35">
      <c r="A4689" s="70">
        <f t="shared" si="80"/>
        <v>4672</v>
      </c>
      <c r="B4689" s="145">
        <v>4815620.6810465306</v>
      </c>
    </row>
    <row r="4690" spans="1:2" x14ac:dyDescent="0.35">
      <c r="A4690" s="70">
        <f t="shared" si="80"/>
        <v>4673</v>
      </c>
      <c r="B4690" s="145">
        <v>4815620.6810465306</v>
      </c>
    </row>
    <row r="4691" spans="1:2" x14ac:dyDescent="0.35">
      <c r="A4691" s="70">
        <f t="shared" si="80"/>
        <v>4674</v>
      </c>
      <c r="B4691" s="145">
        <v>4815620.6810465306</v>
      </c>
    </row>
    <row r="4692" spans="1:2" x14ac:dyDescent="0.35">
      <c r="A4692" s="70">
        <f t="shared" ref="A4692:A4755" si="81">A4691+1</f>
        <v>4675</v>
      </c>
      <c r="B4692" s="145">
        <v>4815620.6810465306</v>
      </c>
    </row>
    <row r="4693" spans="1:2" x14ac:dyDescent="0.35">
      <c r="A4693" s="70">
        <f t="shared" si="81"/>
        <v>4676</v>
      </c>
      <c r="B4693" s="145">
        <v>4815620.6810465306</v>
      </c>
    </row>
    <row r="4694" spans="1:2" x14ac:dyDescent="0.35">
      <c r="A4694" s="70">
        <f t="shared" si="81"/>
        <v>4677</v>
      </c>
      <c r="B4694" s="145">
        <v>4815620.6810465306</v>
      </c>
    </row>
    <row r="4695" spans="1:2" x14ac:dyDescent="0.35">
      <c r="A4695" s="70">
        <f t="shared" si="81"/>
        <v>4678</v>
      </c>
      <c r="B4695" s="145">
        <v>4815620.6810465306</v>
      </c>
    </row>
    <row r="4696" spans="1:2" x14ac:dyDescent="0.35">
      <c r="A4696" s="70">
        <f t="shared" si="81"/>
        <v>4679</v>
      </c>
      <c r="B4696" s="145">
        <v>4815620.6810465306</v>
      </c>
    </row>
    <row r="4697" spans="1:2" x14ac:dyDescent="0.35">
      <c r="A4697" s="70">
        <f t="shared" si="81"/>
        <v>4680</v>
      </c>
      <c r="B4697" s="145">
        <v>4815620.6810465306</v>
      </c>
    </row>
    <row r="4698" spans="1:2" x14ac:dyDescent="0.35">
      <c r="A4698" s="70">
        <f t="shared" si="81"/>
        <v>4681</v>
      </c>
      <c r="B4698" s="145">
        <v>4815620.6810465306</v>
      </c>
    </row>
    <row r="4699" spans="1:2" x14ac:dyDescent="0.35">
      <c r="A4699" s="70">
        <f t="shared" si="81"/>
        <v>4682</v>
      </c>
      <c r="B4699" s="145">
        <v>4815620.6810465306</v>
      </c>
    </row>
    <row r="4700" spans="1:2" x14ac:dyDescent="0.35">
      <c r="A4700" s="70">
        <f t="shared" si="81"/>
        <v>4683</v>
      </c>
      <c r="B4700" s="145">
        <v>4815620.6810465306</v>
      </c>
    </row>
    <row r="4701" spans="1:2" x14ac:dyDescent="0.35">
      <c r="A4701" s="70">
        <f t="shared" si="81"/>
        <v>4684</v>
      </c>
      <c r="B4701" s="145">
        <v>4815620.6810465306</v>
      </c>
    </row>
    <row r="4702" spans="1:2" x14ac:dyDescent="0.35">
      <c r="A4702" s="70">
        <f t="shared" si="81"/>
        <v>4685</v>
      </c>
      <c r="B4702" s="145">
        <v>4815620.6810465306</v>
      </c>
    </row>
    <row r="4703" spans="1:2" x14ac:dyDescent="0.35">
      <c r="A4703" s="70">
        <f t="shared" si="81"/>
        <v>4686</v>
      </c>
      <c r="B4703" s="145">
        <v>4815620.6810465306</v>
      </c>
    </row>
    <row r="4704" spans="1:2" x14ac:dyDescent="0.35">
      <c r="A4704" s="70">
        <f t="shared" si="81"/>
        <v>4687</v>
      </c>
      <c r="B4704" s="145">
        <v>4815620.6810465306</v>
      </c>
    </row>
    <row r="4705" spans="1:2" x14ac:dyDescent="0.35">
      <c r="A4705" s="70">
        <f t="shared" si="81"/>
        <v>4688</v>
      </c>
      <c r="B4705" s="145">
        <v>4815620.6810465306</v>
      </c>
    </row>
    <row r="4706" spans="1:2" x14ac:dyDescent="0.35">
      <c r="A4706" s="70">
        <f t="shared" si="81"/>
        <v>4689</v>
      </c>
      <c r="B4706" s="145">
        <v>4815620.6810465306</v>
      </c>
    </row>
    <row r="4707" spans="1:2" x14ac:dyDescent="0.35">
      <c r="A4707" s="70">
        <f t="shared" si="81"/>
        <v>4690</v>
      </c>
      <c r="B4707" s="145">
        <v>4815620.6810465306</v>
      </c>
    </row>
    <row r="4708" spans="1:2" x14ac:dyDescent="0.35">
      <c r="A4708" s="70">
        <f t="shared" si="81"/>
        <v>4691</v>
      </c>
      <c r="B4708" s="145">
        <v>4815620.6810465306</v>
      </c>
    </row>
    <row r="4709" spans="1:2" x14ac:dyDescent="0.35">
      <c r="A4709" s="70">
        <f t="shared" si="81"/>
        <v>4692</v>
      </c>
      <c r="B4709" s="145">
        <v>4815620.6810465306</v>
      </c>
    </row>
    <row r="4710" spans="1:2" x14ac:dyDescent="0.35">
      <c r="A4710" s="70">
        <f t="shared" si="81"/>
        <v>4693</v>
      </c>
      <c r="B4710" s="145">
        <v>4815620.6810465306</v>
      </c>
    </row>
    <row r="4711" spans="1:2" x14ac:dyDescent="0.35">
      <c r="A4711" s="70">
        <f t="shared" si="81"/>
        <v>4694</v>
      </c>
      <c r="B4711" s="145">
        <v>4815620.6810465306</v>
      </c>
    </row>
    <row r="4712" spans="1:2" x14ac:dyDescent="0.35">
      <c r="A4712" s="70">
        <f t="shared" si="81"/>
        <v>4695</v>
      </c>
      <c r="B4712" s="145">
        <v>4815620.6810465306</v>
      </c>
    </row>
    <row r="4713" spans="1:2" x14ac:dyDescent="0.35">
      <c r="A4713" s="70">
        <f t="shared" si="81"/>
        <v>4696</v>
      </c>
      <c r="B4713" s="145">
        <v>4815620.6810465306</v>
      </c>
    </row>
    <row r="4714" spans="1:2" x14ac:dyDescent="0.35">
      <c r="A4714" s="70">
        <f t="shared" si="81"/>
        <v>4697</v>
      </c>
      <c r="B4714" s="145">
        <v>4815620.6810465306</v>
      </c>
    </row>
    <row r="4715" spans="1:2" x14ac:dyDescent="0.35">
      <c r="A4715" s="70">
        <f t="shared" si="81"/>
        <v>4698</v>
      </c>
      <c r="B4715" s="145">
        <v>4815620.6810465306</v>
      </c>
    </row>
    <row r="4716" spans="1:2" x14ac:dyDescent="0.35">
      <c r="A4716" s="70">
        <f t="shared" si="81"/>
        <v>4699</v>
      </c>
      <c r="B4716" s="145">
        <v>4815620.6810465306</v>
      </c>
    </row>
    <row r="4717" spans="1:2" x14ac:dyDescent="0.35">
      <c r="A4717" s="70">
        <f t="shared" si="81"/>
        <v>4700</v>
      </c>
      <c r="B4717" s="145">
        <v>4815620.6810465306</v>
      </c>
    </row>
    <row r="4718" spans="1:2" x14ac:dyDescent="0.35">
      <c r="A4718" s="70">
        <f t="shared" si="81"/>
        <v>4701</v>
      </c>
      <c r="B4718" s="145">
        <v>4815620.6810465306</v>
      </c>
    </row>
    <row r="4719" spans="1:2" x14ac:dyDescent="0.35">
      <c r="A4719" s="70">
        <f t="shared" si="81"/>
        <v>4702</v>
      </c>
      <c r="B4719" s="145">
        <v>4815620.6810465306</v>
      </c>
    </row>
    <row r="4720" spans="1:2" x14ac:dyDescent="0.35">
      <c r="A4720" s="70">
        <f t="shared" si="81"/>
        <v>4703</v>
      </c>
      <c r="B4720" s="145">
        <v>4815620.6810465306</v>
      </c>
    </row>
    <row r="4721" spans="1:2" x14ac:dyDescent="0.35">
      <c r="A4721" s="70">
        <f t="shared" si="81"/>
        <v>4704</v>
      </c>
      <c r="B4721" s="145">
        <v>4815620.6810465306</v>
      </c>
    </row>
    <row r="4722" spans="1:2" x14ac:dyDescent="0.35">
      <c r="A4722" s="70">
        <f t="shared" si="81"/>
        <v>4705</v>
      </c>
      <c r="B4722" s="145">
        <v>4815620.6810465306</v>
      </c>
    </row>
    <row r="4723" spans="1:2" x14ac:dyDescent="0.35">
      <c r="A4723" s="70">
        <f t="shared" si="81"/>
        <v>4706</v>
      </c>
      <c r="B4723" s="145">
        <v>4815620.6810465306</v>
      </c>
    </row>
    <row r="4724" spans="1:2" x14ac:dyDescent="0.35">
      <c r="A4724" s="70">
        <f t="shared" si="81"/>
        <v>4707</v>
      </c>
      <c r="B4724" s="145">
        <v>4815620.6810465306</v>
      </c>
    </row>
    <row r="4725" spans="1:2" x14ac:dyDescent="0.35">
      <c r="A4725" s="70">
        <f t="shared" si="81"/>
        <v>4708</v>
      </c>
      <c r="B4725" s="145">
        <v>4815620.6810465306</v>
      </c>
    </row>
    <row r="4726" spans="1:2" x14ac:dyDescent="0.35">
      <c r="A4726" s="70">
        <f t="shared" si="81"/>
        <v>4709</v>
      </c>
      <c r="B4726" s="145">
        <v>4815620.6810465306</v>
      </c>
    </row>
    <row r="4727" spans="1:2" x14ac:dyDescent="0.35">
      <c r="A4727" s="70">
        <f t="shared" si="81"/>
        <v>4710</v>
      </c>
      <c r="B4727" s="145">
        <v>4815620.6810465306</v>
      </c>
    </row>
    <row r="4728" spans="1:2" x14ac:dyDescent="0.35">
      <c r="A4728" s="70">
        <f t="shared" si="81"/>
        <v>4711</v>
      </c>
      <c r="B4728" s="145">
        <v>4815620.6810465306</v>
      </c>
    </row>
    <row r="4729" spans="1:2" x14ac:dyDescent="0.35">
      <c r="A4729" s="70">
        <f t="shared" si="81"/>
        <v>4712</v>
      </c>
      <c r="B4729" s="145">
        <v>4815620.6810465306</v>
      </c>
    </row>
    <row r="4730" spans="1:2" x14ac:dyDescent="0.35">
      <c r="A4730" s="70">
        <f t="shared" si="81"/>
        <v>4713</v>
      </c>
      <c r="B4730" s="145">
        <v>4815620.6810465306</v>
      </c>
    </row>
    <row r="4731" spans="1:2" x14ac:dyDescent="0.35">
      <c r="A4731" s="70">
        <f t="shared" si="81"/>
        <v>4714</v>
      </c>
      <c r="B4731" s="145">
        <v>4815620.6810465306</v>
      </c>
    </row>
    <row r="4732" spans="1:2" x14ac:dyDescent="0.35">
      <c r="A4732" s="70">
        <f t="shared" si="81"/>
        <v>4715</v>
      </c>
      <c r="B4732" s="145">
        <v>4815620.6810465306</v>
      </c>
    </row>
    <row r="4733" spans="1:2" x14ac:dyDescent="0.35">
      <c r="A4733" s="70">
        <f t="shared" si="81"/>
        <v>4716</v>
      </c>
      <c r="B4733" s="145">
        <v>4815620.6810465306</v>
      </c>
    </row>
    <row r="4734" spans="1:2" x14ac:dyDescent="0.35">
      <c r="A4734" s="70">
        <f t="shared" si="81"/>
        <v>4717</v>
      </c>
      <c r="B4734" s="145">
        <v>4815620.6810465306</v>
      </c>
    </row>
    <row r="4735" spans="1:2" x14ac:dyDescent="0.35">
      <c r="A4735" s="70">
        <f t="shared" si="81"/>
        <v>4718</v>
      </c>
      <c r="B4735" s="145">
        <v>4815620.6810465306</v>
      </c>
    </row>
    <row r="4736" spans="1:2" x14ac:dyDescent="0.35">
      <c r="A4736" s="70">
        <f t="shared" si="81"/>
        <v>4719</v>
      </c>
      <c r="B4736" s="145">
        <v>4815620.6810465306</v>
      </c>
    </row>
    <row r="4737" spans="1:2" x14ac:dyDescent="0.35">
      <c r="A4737" s="70">
        <f t="shared" si="81"/>
        <v>4720</v>
      </c>
      <c r="B4737" s="145">
        <v>4815620.6810465306</v>
      </c>
    </row>
    <row r="4738" spans="1:2" x14ac:dyDescent="0.35">
      <c r="A4738" s="70">
        <f t="shared" si="81"/>
        <v>4721</v>
      </c>
      <c r="B4738" s="145">
        <v>4815620.6810465306</v>
      </c>
    </row>
    <row r="4739" spans="1:2" x14ac:dyDescent="0.35">
      <c r="A4739" s="70">
        <f t="shared" si="81"/>
        <v>4722</v>
      </c>
      <c r="B4739" s="145">
        <v>4815620.6810465306</v>
      </c>
    </row>
    <row r="4740" spans="1:2" x14ac:dyDescent="0.35">
      <c r="A4740" s="70">
        <f t="shared" si="81"/>
        <v>4723</v>
      </c>
      <c r="B4740" s="145">
        <v>4815620.6810465306</v>
      </c>
    </row>
    <row r="4741" spans="1:2" x14ac:dyDescent="0.35">
      <c r="A4741" s="70">
        <f t="shared" si="81"/>
        <v>4724</v>
      </c>
      <c r="B4741" s="145">
        <v>4815620.6810465306</v>
      </c>
    </row>
    <row r="4742" spans="1:2" x14ac:dyDescent="0.35">
      <c r="A4742" s="70">
        <f t="shared" si="81"/>
        <v>4725</v>
      </c>
      <c r="B4742" s="145">
        <v>4815620.6810465306</v>
      </c>
    </row>
    <row r="4743" spans="1:2" x14ac:dyDescent="0.35">
      <c r="A4743" s="70">
        <f t="shared" si="81"/>
        <v>4726</v>
      </c>
      <c r="B4743" s="145">
        <v>4815620.6810465306</v>
      </c>
    </row>
    <row r="4744" spans="1:2" x14ac:dyDescent="0.35">
      <c r="A4744" s="70">
        <f t="shared" si="81"/>
        <v>4727</v>
      </c>
      <c r="B4744" s="145">
        <v>4815620.6810465306</v>
      </c>
    </row>
    <row r="4745" spans="1:2" x14ac:dyDescent="0.35">
      <c r="A4745" s="70">
        <f t="shared" si="81"/>
        <v>4728</v>
      </c>
      <c r="B4745" s="145">
        <v>4815620.6810465306</v>
      </c>
    </row>
    <row r="4746" spans="1:2" x14ac:dyDescent="0.35">
      <c r="A4746" s="70">
        <f t="shared" si="81"/>
        <v>4729</v>
      </c>
      <c r="B4746" s="145">
        <v>4815620.6810465306</v>
      </c>
    </row>
    <row r="4747" spans="1:2" x14ac:dyDescent="0.35">
      <c r="A4747" s="70">
        <f t="shared" si="81"/>
        <v>4730</v>
      </c>
      <c r="B4747" s="145">
        <v>4815620.6810465306</v>
      </c>
    </row>
    <row r="4748" spans="1:2" x14ac:dyDescent="0.35">
      <c r="A4748" s="70">
        <f t="shared" si="81"/>
        <v>4731</v>
      </c>
      <c r="B4748" s="145">
        <v>4815620.6810465306</v>
      </c>
    </row>
    <row r="4749" spans="1:2" x14ac:dyDescent="0.35">
      <c r="A4749" s="70">
        <f t="shared" si="81"/>
        <v>4732</v>
      </c>
      <c r="B4749" s="145">
        <v>4815620.6810465306</v>
      </c>
    </row>
    <row r="4750" spans="1:2" x14ac:dyDescent="0.35">
      <c r="A4750" s="70">
        <f t="shared" si="81"/>
        <v>4733</v>
      </c>
      <c r="B4750" s="145">
        <v>4815620.6810465306</v>
      </c>
    </row>
    <row r="4751" spans="1:2" x14ac:dyDescent="0.35">
      <c r="A4751" s="70">
        <f t="shared" si="81"/>
        <v>4734</v>
      </c>
      <c r="B4751" s="145">
        <v>4815620.6810465306</v>
      </c>
    </row>
    <row r="4752" spans="1:2" x14ac:dyDescent="0.35">
      <c r="A4752" s="70">
        <f t="shared" si="81"/>
        <v>4735</v>
      </c>
      <c r="B4752" s="145">
        <v>4815620.6810465306</v>
      </c>
    </row>
    <row r="4753" spans="1:2" x14ac:dyDescent="0.35">
      <c r="A4753" s="70">
        <f t="shared" si="81"/>
        <v>4736</v>
      </c>
      <c r="B4753" s="145">
        <v>4815620.6810465306</v>
      </c>
    </row>
    <row r="4754" spans="1:2" x14ac:dyDescent="0.35">
      <c r="A4754" s="70">
        <f t="shared" si="81"/>
        <v>4737</v>
      </c>
      <c r="B4754" s="145">
        <v>4815620.6810465306</v>
      </c>
    </row>
    <row r="4755" spans="1:2" x14ac:dyDescent="0.35">
      <c r="A4755" s="70">
        <f t="shared" si="81"/>
        <v>4738</v>
      </c>
      <c r="B4755" s="145">
        <v>4815620.6810465306</v>
      </c>
    </row>
    <row r="4756" spans="1:2" x14ac:dyDescent="0.35">
      <c r="A4756" s="70">
        <f t="shared" ref="A4756:A4819" si="82">A4755+1</f>
        <v>4739</v>
      </c>
      <c r="B4756" s="145">
        <v>4815620.6810465306</v>
      </c>
    </row>
    <row r="4757" spans="1:2" x14ac:dyDescent="0.35">
      <c r="A4757" s="70">
        <f t="shared" si="82"/>
        <v>4740</v>
      </c>
      <c r="B4757" s="145">
        <v>4815620.6810465306</v>
      </c>
    </row>
    <row r="4758" spans="1:2" x14ac:dyDescent="0.35">
      <c r="A4758" s="70">
        <f t="shared" si="82"/>
        <v>4741</v>
      </c>
      <c r="B4758" s="145">
        <v>4815620.6810465306</v>
      </c>
    </row>
    <row r="4759" spans="1:2" x14ac:dyDescent="0.35">
      <c r="A4759" s="70">
        <f t="shared" si="82"/>
        <v>4742</v>
      </c>
      <c r="B4759" s="145">
        <v>4815620.6810465306</v>
      </c>
    </row>
    <row r="4760" spans="1:2" x14ac:dyDescent="0.35">
      <c r="A4760" s="70">
        <f t="shared" si="82"/>
        <v>4743</v>
      </c>
      <c r="B4760" s="145">
        <v>4815620.6810465306</v>
      </c>
    </row>
    <row r="4761" spans="1:2" x14ac:dyDescent="0.35">
      <c r="A4761" s="70">
        <f t="shared" si="82"/>
        <v>4744</v>
      </c>
      <c r="B4761" s="145">
        <v>4815620.6810465306</v>
      </c>
    </row>
    <row r="4762" spans="1:2" x14ac:dyDescent="0.35">
      <c r="A4762" s="70">
        <f t="shared" si="82"/>
        <v>4745</v>
      </c>
      <c r="B4762" s="145">
        <v>4815620.6810465306</v>
      </c>
    </row>
    <row r="4763" spans="1:2" x14ac:dyDescent="0.35">
      <c r="A4763" s="70">
        <f t="shared" si="82"/>
        <v>4746</v>
      </c>
      <c r="B4763" s="145">
        <v>4815620.6810465306</v>
      </c>
    </row>
    <row r="4764" spans="1:2" x14ac:dyDescent="0.35">
      <c r="A4764" s="70">
        <f t="shared" si="82"/>
        <v>4747</v>
      </c>
      <c r="B4764" s="145">
        <v>4815620.6810465306</v>
      </c>
    </row>
    <row r="4765" spans="1:2" x14ac:dyDescent="0.35">
      <c r="A4765" s="70">
        <f t="shared" si="82"/>
        <v>4748</v>
      </c>
      <c r="B4765" s="145">
        <v>4815620.6810465306</v>
      </c>
    </row>
    <row r="4766" spans="1:2" x14ac:dyDescent="0.35">
      <c r="A4766" s="70">
        <f t="shared" si="82"/>
        <v>4749</v>
      </c>
      <c r="B4766" s="145">
        <v>4815620.6810465306</v>
      </c>
    </row>
    <row r="4767" spans="1:2" x14ac:dyDescent="0.35">
      <c r="A4767" s="70">
        <f t="shared" si="82"/>
        <v>4750</v>
      </c>
      <c r="B4767" s="145">
        <v>4815620.6810465306</v>
      </c>
    </row>
    <row r="4768" spans="1:2" x14ac:dyDescent="0.35">
      <c r="A4768" s="70">
        <f t="shared" si="82"/>
        <v>4751</v>
      </c>
      <c r="B4768" s="145">
        <v>4815620.6810465306</v>
      </c>
    </row>
    <row r="4769" spans="1:2" x14ac:dyDescent="0.35">
      <c r="A4769" s="70">
        <f t="shared" si="82"/>
        <v>4752</v>
      </c>
      <c r="B4769" s="145">
        <v>4815620.6810465306</v>
      </c>
    </row>
    <row r="4770" spans="1:2" x14ac:dyDescent="0.35">
      <c r="A4770" s="70">
        <f t="shared" si="82"/>
        <v>4753</v>
      </c>
      <c r="B4770" s="145">
        <v>4815620.6810465306</v>
      </c>
    </row>
    <row r="4771" spans="1:2" x14ac:dyDescent="0.35">
      <c r="A4771" s="70">
        <f t="shared" si="82"/>
        <v>4754</v>
      </c>
      <c r="B4771" s="145">
        <v>4815620.6810465306</v>
      </c>
    </row>
    <row r="4772" spans="1:2" x14ac:dyDescent="0.35">
      <c r="A4772" s="70">
        <f t="shared" si="82"/>
        <v>4755</v>
      </c>
      <c r="B4772" s="145">
        <v>4815620.6810465306</v>
      </c>
    </row>
    <row r="4773" spans="1:2" x14ac:dyDescent="0.35">
      <c r="A4773" s="70">
        <f t="shared" si="82"/>
        <v>4756</v>
      </c>
      <c r="B4773" s="145">
        <v>4815620.6810465306</v>
      </c>
    </row>
    <row r="4774" spans="1:2" x14ac:dyDescent="0.35">
      <c r="A4774" s="70">
        <f t="shared" si="82"/>
        <v>4757</v>
      </c>
      <c r="B4774" s="145">
        <v>4815620.6810465306</v>
      </c>
    </row>
    <row r="4775" spans="1:2" x14ac:dyDescent="0.35">
      <c r="A4775" s="70">
        <f t="shared" si="82"/>
        <v>4758</v>
      </c>
      <c r="B4775" s="145">
        <v>4815620.6810465306</v>
      </c>
    </row>
    <row r="4776" spans="1:2" x14ac:dyDescent="0.35">
      <c r="A4776" s="70">
        <f t="shared" si="82"/>
        <v>4759</v>
      </c>
      <c r="B4776" s="145">
        <v>4815620.6810465306</v>
      </c>
    </row>
    <row r="4777" spans="1:2" x14ac:dyDescent="0.35">
      <c r="A4777" s="70">
        <f t="shared" si="82"/>
        <v>4760</v>
      </c>
      <c r="B4777" s="145">
        <v>4815620.6810465306</v>
      </c>
    </row>
    <row r="4778" spans="1:2" x14ac:dyDescent="0.35">
      <c r="A4778" s="70">
        <f t="shared" si="82"/>
        <v>4761</v>
      </c>
      <c r="B4778" s="145">
        <v>4815620.6810465306</v>
      </c>
    </row>
    <row r="4779" spans="1:2" x14ac:dyDescent="0.35">
      <c r="A4779" s="70">
        <f t="shared" si="82"/>
        <v>4762</v>
      </c>
      <c r="B4779" s="145">
        <v>4815620.6810465306</v>
      </c>
    </row>
    <row r="4780" spans="1:2" x14ac:dyDescent="0.35">
      <c r="A4780" s="70">
        <f t="shared" si="82"/>
        <v>4763</v>
      </c>
      <c r="B4780" s="145">
        <v>4815620.6810465306</v>
      </c>
    </row>
    <row r="4781" spans="1:2" x14ac:dyDescent="0.35">
      <c r="A4781" s="70">
        <f t="shared" si="82"/>
        <v>4764</v>
      </c>
      <c r="B4781" s="145">
        <v>4815620.6810465306</v>
      </c>
    </row>
    <row r="4782" spans="1:2" x14ac:dyDescent="0.35">
      <c r="A4782" s="70">
        <f t="shared" si="82"/>
        <v>4765</v>
      </c>
      <c r="B4782" s="145">
        <v>4815620.6810465306</v>
      </c>
    </row>
    <row r="4783" spans="1:2" x14ac:dyDescent="0.35">
      <c r="A4783" s="70">
        <f t="shared" si="82"/>
        <v>4766</v>
      </c>
      <c r="B4783" s="145">
        <v>4815620.6810465306</v>
      </c>
    </row>
    <row r="4784" spans="1:2" x14ac:dyDescent="0.35">
      <c r="A4784" s="70">
        <f t="shared" si="82"/>
        <v>4767</v>
      </c>
      <c r="B4784" s="145">
        <v>4815620.6810465306</v>
      </c>
    </row>
    <row r="4785" spans="1:2" x14ac:dyDescent="0.35">
      <c r="A4785" s="70">
        <f t="shared" si="82"/>
        <v>4768</v>
      </c>
      <c r="B4785" s="145">
        <v>4815620.6810465306</v>
      </c>
    </row>
    <row r="4786" spans="1:2" x14ac:dyDescent="0.35">
      <c r="A4786" s="70">
        <f t="shared" si="82"/>
        <v>4769</v>
      </c>
      <c r="B4786" s="145">
        <v>4815620.6810465306</v>
      </c>
    </row>
    <row r="4787" spans="1:2" x14ac:dyDescent="0.35">
      <c r="A4787" s="70">
        <f t="shared" si="82"/>
        <v>4770</v>
      </c>
      <c r="B4787" s="145">
        <v>4815620.6810465306</v>
      </c>
    </row>
    <row r="4788" spans="1:2" x14ac:dyDescent="0.35">
      <c r="A4788" s="70">
        <f t="shared" si="82"/>
        <v>4771</v>
      </c>
      <c r="B4788" s="145">
        <v>4815620.6810465306</v>
      </c>
    </row>
    <row r="4789" spans="1:2" x14ac:dyDescent="0.35">
      <c r="A4789" s="70">
        <f t="shared" si="82"/>
        <v>4772</v>
      </c>
      <c r="B4789" s="145">
        <v>4815620.6810465306</v>
      </c>
    </row>
    <row r="4790" spans="1:2" x14ac:dyDescent="0.35">
      <c r="A4790" s="70">
        <f t="shared" si="82"/>
        <v>4773</v>
      </c>
      <c r="B4790" s="145">
        <v>4815620.6810465306</v>
      </c>
    </row>
    <row r="4791" spans="1:2" x14ac:dyDescent="0.35">
      <c r="A4791" s="70">
        <f t="shared" si="82"/>
        <v>4774</v>
      </c>
      <c r="B4791" s="145">
        <v>4815620.6810465306</v>
      </c>
    </row>
    <row r="4792" spans="1:2" x14ac:dyDescent="0.35">
      <c r="A4792" s="70">
        <f t="shared" si="82"/>
        <v>4775</v>
      </c>
      <c r="B4792" s="145">
        <v>4815620.6810465306</v>
      </c>
    </row>
    <row r="4793" spans="1:2" x14ac:dyDescent="0.35">
      <c r="A4793" s="70">
        <f t="shared" si="82"/>
        <v>4776</v>
      </c>
      <c r="B4793" s="145">
        <v>4815620.6810465306</v>
      </c>
    </row>
    <row r="4794" spans="1:2" x14ac:dyDescent="0.35">
      <c r="A4794" s="70">
        <f t="shared" si="82"/>
        <v>4777</v>
      </c>
      <c r="B4794" s="145">
        <v>4815620.6810465306</v>
      </c>
    </row>
    <row r="4795" spans="1:2" x14ac:dyDescent="0.35">
      <c r="A4795" s="70">
        <f t="shared" si="82"/>
        <v>4778</v>
      </c>
      <c r="B4795" s="145">
        <v>4815620.6810465306</v>
      </c>
    </row>
    <row r="4796" spans="1:2" x14ac:dyDescent="0.35">
      <c r="A4796" s="70">
        <f t="shared" si="82"/>
        <v>4779</v>
      </c>
      <c r="B4796" s="145">
        <v>4815620.6810465306</v>
      </c>
    </row>
    <row r="4797" spans="1:2" x14ac:dyDescent="0.35">
      <c r="A4797" s="70">
        <f t="shared" si="82"/>
        <v>4780</v>
      </c>
      <c r="B4797" s="145">
        <v>4815620.6810465306</v>
      </c>
    </row>
    <row r="4798" spans="1:2" x14ac:dyDescent="0.35">
      <c r="A4798" s="70">
        <f t="shared" si="82"/>
        <v>4781</v>
      </c>
      <c r="B4798" s="145">
        <v>4815620.6810465306</v>
      </c>
    </row>
    <row r="4799" spans="1:2" x14ac:dyDescent="0.35">
      <c r="A4799" s="70">
        <f t="shared" si="82"/>
        <v>4782</v>
      </c>
      <c r="B4799" s="145">
        <v>4815620.6810465306</v>
      </c>
    </row>
    <row r="4800" spans="1:2" x14ac:dyDescent="0.35">
      <c r="A4800" s="70">
        <f t="shared" si="82"/>
        <v>4783</v>
      </c>
      <c r="B4800" s="145">
        <v>4815620.6810465306</v>
      </c>
    </row>
    <row r="4801" spans="1:2" x14ac:dyDescent="0.35">
      <c r="A4801" s="70">
        <f t="shared" si="82"/>
        <v>4784</v>
      </c>
      <c r="B4801" s="145">
        <v>4815620.6810465306</v>
      </c>
    </row>
    <row r="4802" spans="1:2" x14ac:dyDescent="0.35">
      <c r="A4802" s="70">
        <f t="shared" si="82"/>
        <v>4785</v>
      </c>
      <c r="B4802" s="145">
        <v>4815620.6810465306</v>
      </c>
    </row>
    <row r="4803" spans="1:2" x14ac:dyDescent="0.35">
      <c r="A4803" s="70">
        <f t="shared" si="82"/>
        <v>4786</v>
      </c>
      <c r="B4803" s="145">
        <v>4815620.6810465306</v>
      </c>
    </row>
    <row r="4804" spans="1:2" x14ac:dyDescent="0.35">
      <c r="A4804" s="70">
        <f t="shared" si="82"/>
        <v>4787</v>
      </c>
      <c r="B4804" s="145">
        <v>4815620.6810465306</v>
      </c>
    </row>
    <row r="4805" spans="1:2" x14ac:dyDescent="0.35">
      <c r="A4805" s="70">
        <f t="shared" si="82"/>
        <v>4788</v>
      </c>
      <c r="B4805" s="145">
        <v>4815620.6810465306</v>
      </c>
    </row>
    <row r="4806" spans="1:2" x14ac:dyDescent="0.35">
      <c r="A4806" s="70">
        <f t="shared" si="82"/>
        <v>4789</v>
      </c>
      <c r="B4806" s="145">
        <v>4815620.6810465306</v>
      </c>
    </row>
    <row r="4807" spans="1:2" x14ac:dyDescent="0.35">
      <c r="A4807" s="70">
        <f t="shared" si="82"/>
        <v>4790</v>
      </c>
      <c r="B4807" s="145">
        <v>4815620.6810465306</v>
      </c>
    </row>
    <row r="4808" spans="1:2" x14ac:dyDescent="0.35">
      <c r="A4808" s="70">
        <f t="shared" si="82"/>
        <v>4791</v>
      </c>
      <c r="B4808" s="145">
        <v>4815620.6810465306</v>
      </c>
    </row>
    <row r="4809" spans="1:2" x14ac:dyDescent="0.35">
      <c r="A4809" s="70">
        <f t="shared" si="82"/>
        <v>4792</v>
      </c>
      <c r="B4809" s="145">
        <v>4815620.6810465306</v>
      </c>
    </row>
    <row r="4810" spans="1:2" x14ac:dyDescent="0.35">
      <c r="A4810" s="70">
        <f t="shared" si="82"/>
        <v>4793</v>
      </c>
      <c r="B4810" s="145">
        <v>4815620.6810465306</v>
      </c>
    </row>
    <row r="4811" spans="1:2" x14ac:dyDescent="0.35">
      <c r="A4811" s="70">
        <f t="shared" si="82"/>
        <v>4794</v>
      </c>
      <c r="B4811" s="145">
        <v>4815620.6810465306</v>
      </c>
    </row>
    <row r="4812" spans="1:2" x14ac:dyDescent="0.35">
      <c r="A4812" s="70">
        <f t="shared" si="82"/>
        <v>4795</v>
      </c>
      <c r="B4812" s="145">
        <v>4815620.6810465306</v>
      </c>
    </row>
    <row r="4813" spans="1:2" x14ac:dyDescent="0.35">
      <c r="A4813" s="70">
        <f t="shared" si="82"/>
        <v>4796</v>
      </c>
      <c r="B4813" s="145">
        <v>4815620.6810465306</v>
      </c>
    </row>
    <row r="4814" spans="1:2" x14ac:dyDescent="0.35">
      <c r="A4814" s="70">
        <f t="shared" si="82"/>
        <v>4797</v>
      </c>
      <c r="B4814" s="145">
        <v>4815620.6810465306</v>
      </c>
    </row>
    <row r="4815" spans="1:2" x14ac:dyDescent="0.35">
      <c r="A4815" s="70">
        <f t="shared" si="82"/>
        <v>4798</v>
      </c>
      <c r="B4815" s="145">
        <v>4815620.6810465306</v>
      </c>
    </row>
    <row r="4816" spans="1:2" x14ac:dyDescent="0.35">
      <c r="A4816" s="70">
        <f t="shared" si="82"/>
        <v>4799</v>
      </c>
      <c r="B4816" s="145">
        <v>4815620.6810465306</v>
      </c>
    </row>
    <row r="4817" spans="1:2" x14ac:dyDescent="0.35">
      <c r="A4817" s="70">
        <f t="shared" si="82"/>
        <v>4800</v>
      </c>
      <c r="B4817" s="145">
        <v>4815620.6810465306</v>
      </c>
    </row>
    <row r="4818" spans="1:2" x14ac:dyDescent="0.35">
      <c r="A4818" s="70">
        <f t="shared" si="82"/>
        <v>4801</v>
      </c>
      <c r="B4818" s="145">
        <v>4815620.6810465306</v>
      </c>
    </row>
    <row r="4819" spans="1:2" x14ac:dyDescent="0.35">
      <c r="A4819" s="70">
        <f t="shared" si="82"/>
        <v>4802</v>
      </c>
      <c r="B4819" s="145">
        <v>4815620.6810465306</v>
      </c>
    </row>
    <row r="4820" spans="1:2" x14ac:dyDescent="0.35">
      <c r="A4820" s="70">
        <f t="shared" ref="A4820:A4883" si="83">A4819+1</f>
        <v>4803</v>
      </c>
      <c r="B4820" s="145">
        <v>4815620.6810465306</v>
      </c>
    </row>
    <row r="4821" spans="1:2" x14ac:dyDescent="0.35">
      <c r="A4821" s="70">
        <f t="shared" si="83"/>
        <v>4804</v>
      </c>
      <c r="B4821" s="145">
        <v>4815620.6810465306</v>
      </c>
    </row>
    <row r="4822" spans="1:2" x14ac:dyDescent="0.35">
      <c r="A4822" s="70">
        <f t="shared" si="83"/>
        <v>4805</v>
      </c>
      <c r="B4822" s="145">
        <v>4815620.6810465306</v>
      </c>
    </row>
    <row r="4823" spans="1:2" x14ac:dyDescent="0.35">
      <c r="A4823" s="70">
        <f t="shared" si="83"/>
        <v>4806</v>
      </c>
      <c r="B4823" s="145">
        <v>4815620.6810465306</v>
      </c>
    </row>
    <row r="4824" spans="1:2" x14ac:dyDescent="0.35">
      <c r="A4824" s="70">
        <f t="shared" si="83"/>
        <v>4807</v>
      </c>
      <c r="B4824" s="145">
        <v>4815620.6810465306</v>
      </c>
    </row>
    <row r="4825" spans="1:2" x14ac:dyDescent="0.35">
      <c r="A4825" s="70">
        <f t="shared" si="83"/>
        <v>4808</v>
      </c>
      <c r="B4825" s="145">
        <v>4815620.6810465306</v>
      </c>
    </row>
    <row r="4826" spans="1:2" x14ac:dyDescent="0.35">
      <c r="A4826" s="70">
        <f t="shared" si="83"/>
        <v>4809</v>
      </c>
      <c r="B4826" s="145">
        <v>4815620.6810465306</v>
      </c>
    </row>
    <row r="4827" spans="1:2" x14ac:dyDescent="0.35">
      <c r="A4827" s="70">
        <f t="shared" si="83"/>
        <v>4810</v>
      </c>
      <c r="B4827" s="145">
        <v>4815620.6810465306</v>
      </c>
    </row>
    <row r="4828" spans="1:2" x14ac:dyDescent="0.35">
      <c r="A4828" s="70">
        <f t="shared" si="83"/>
        <v>4811</v>
      </c>
      <c r="B4828" s="145">
        <v>4815620.6810465306</v>
      </c>
    </row>
    <row r="4829" spans="1:2" x14ac:dyDescent="0.35">
      <c r="A4829" s="70">
        <f t="shared" si="83"/>
        <v>4812</v>
      </c>
      <c r="B4829" s="145">
        <v>4815620.6810465306</v>
      </c>
    </row>
    <row r="4830" spans="1:2" x14ac:dyDescent="0.35">
      <c r="A4830" s="70">
        <f t="shared" si="83"/>
        <v>4813</v>
      </c>
      <c r="B4830" s="145">
        <v>4815620.6810465306</v>
      </c>
    </row>
    <row r="4831" spans="1:2" x14ac:dyDescent="0.35">
      <c r="A4831" s="70">
        <f t="shared" si="83"/>
        <v>4814</v>
      </c>
      <c r="B4831" s="145">
        <v>4815620.6810465306</v>
      </c>
    </row>
    <row r="4832" spans="1:2" x14ac:dyDescent="0.35">
      <c r="A4832" s="70">
        <f t="shared" si="83"/>
        <v>4815</v>
      </c>
      <c r="B4832" s="145">
        <v>4815620.6810465306</v>
      </c>
    </row>
    <row r="4833" spans="1:2" x14ac:dyDescent="0.35">
      <c r="A4833" s="70">
        <f t="shared" si="83"/>
        <v>4816</v>
      </c>
      <c r="B4833" s="145">
        <v>4815620.6810465306</v>
      </c>
    </row>
    <row r="4834" spans="1:2" x14ac:dyDescent="0.35">
      <c r="A4834" s="70">
        <f t="shared" si="83"/>
        <v>4817</v>
      </c>
      <c r="B4834" s="145">
        <v>4815620.6810465306</v>
      </c>
    </row>
    <row r="4835" spans="1:2" x14ac:dyDescent="0.35">
      <c r="A4835" s="70">
        <f t="shared" si="83"/>
        <v>4818</v>
      </c>
      <c r="B4835" s="145">
        <v>4815620.6810465306</v>
      </c>
    </row>
    <row r="4836" spans="1:2" x14ac:dyDescent="0.35">
      <c r="A4836" s="70">
        <f t="shared" si="83"/>
        <v>4819</v>
      </c>
      <c r="B4836" s="145">
        <v>4815620.6810465306</v>
      </c>
    </row>
    <row r="4837" spans="1:2" x14ac:dyDescent="0.35">
      <c r="A4837" s="70">
        <f t="shared" si="83"/>
        <v>4820</v>
      </c>
      <c r="B4837" s="145">
        <v>4815620.6810465306</v>
      </c>
    </row>
    <row r="4838" spans="1:2" x14ac:dyDescent="0.35">
      <c r="A4838" s="70">
        <f t="shared" si="83"/>
        <v>4821</v>
      </c>
      <c r="B4838" s="145">
        <v>4815620.6810465306</v>
      </c>
    </row>
    <row r="4839" spans="1:2" x14ac:dyDescent="0.35">
      <c r="A4839" s="70">
        <f t="shared" si="83"/>
        <v>4822</v>
      </c>
      <c r="B4839" s="145">
        <v>4815620.6810465306</v>
      </c>
    </row>
    <row r="4840" spans="1:2" x14ac:dyDescent="0.35">
      <c r="A4840" s="70">
        <f t="shared" si="83"/>
        <v>4823</v>
      </c>
      <c r="B4840" s="145">
        <v>4815620.6810465306</v>
      </c>
    </row>
    <row r="4841" spans="1:2" x14ac:dyDescent="0.35">
      <c r="A4841" s="70">
        <f t="shared" si="83"/>
        <v>4824</v>
      </c>
      <c r="B4841" s="145">
        <v>4815620.6810465306</v>
      </c>
    </row>
    <row r="4842" spans="1:2" x14ac:dyDescent="0.35">
      <c r="A4842" s="70">
        <f t="shared" si="83"/>
        <v>4825</v>
      </c>
      <c r="B4842" s="145">
        <v>4815620.6810465306</v>
      </c>
    </row>
    <row r="4843" spans="1:2" x14ac:dyDescent="0.35">
      <c r="A4843" s="70">
        <f t="shared" si="83"/>
        <v>4826</v>
      </c>
      <c r="B4843" s="145">
        <v>4815620.6810465306</v>
      </c>
    </row>
    <row r="4844" spans="1:2" x14ac:dyDescent="0.35">
      <c r="A4844" s="70">
        <f t="shared" si="83"/>
        <v>4827</v>
      </c>
      <c r="B4844" s="145">
        <v>4815620.6810465306</v>
      </c>
    </row>
    <row r="4845" spans="1:2" x14ac:dyDescent="0.35">
      <c r="A4845" s="70">
        <f t="shared" si="83"/>
        <v>4828</v>
      </c>
      <c r="B4845" s="145">
        <v>4815620.6810465306</v>
      </c>
    </row>
    <row r="4846" spans="1:2" x14ac:dyDescent="0.35">
      <c r="A4846" s="70">
        <f t="shared" si="83"/>
        <v>4829</v>
      </c>
      <c r="B4846" s="145">
        <v>4815620.6810465306</v>
      </c>
    </row>
    <row r="4847" spans="1:2" x14ac:dyDescent="0.35">
      <c r="A4847" s="70">
        <f t="shared" si="83"/>
        <v>4830</v>
      </c>
      <c r="B4847" s="145">
        <v>4815620.6810465306</v>
      </c>
    </row>
    <row r="4848" spans="1:2" x14ac:dyDescent="0.35">
      <c r="A4848" s="70">
        <f t="shared" si="83"/>
        <v>4831</v>
      </c>
      <c r="B4848" s="145">
        <v>4815620.6810465306</v>
      </c>
    </row>
    <row r="4849" spans="1:2" x14ac:dyDescent="0.35">
      <c r="A4849" s="70">
        <f t="shared" si="83"/>
        <v>4832</v>
      </c>
      <c r="B4849" s="145">
        <v>4815620.6810465306</v>
      </c>
    </row>
    <row r="4850" spans="1:2" x14ac:dyDescent="0.35">
      <c r="A4850" s="70">
        <f t="shared" si="83"/>
        <v>4833</v>
      </c>
      <c r="B4850" s="145">
        <v>4815620.6810465306</v>
      </c>
    </row>
    <row r="4851" spans="1:2" x14ac:dyDescent="0.35">
      <c r="A4851" s="70">
        <f t="shared" si="83"/>
        <v>4834</v>
      </c>
      <c r="B4851" s="145">
        <v>4815620.6810465306</v>
      </c>
    </row>
    <row r="4852" spans="1:2" x14ac:dyDescent="0.35">
      <c r="A4852" s="70">
        <f t="shared" si="83"/>
        <v>4835</v>
      </c>
      <c r="B4852" s="145">
        <v>4815620.6810465306</v>
      </c>
    </row>
    <row r="4853" spans="1:2" x14ac:dyDescent="0.35">
      <c r="A4853" s="70">
        <f t="shared" si="83"/>
        <v>4836</v>
      </c>
      <c r="B4853" s="145">
        <v>4815620.6810465306</v>
      </c>
    </row>
    <row r="4854" spans="1:2" x14ac:dyDescent="0.35">
      <c r="A4854" s="70">
        <f t="shared" si="83"/>
        <v>4837</v>
      </c>
      <c r="B4854" s="145">
        <v>4815620.6810465306</v>
      </c>
    </row>
    <row r="4855" spans="1:2" x14ac:dyDescent="0.35">
      <c r="A4855" s="70">
        <f t="shared" si="83"/>
        <v>4838</v>
      </c>
      <c r="B4855" s="145">
        <v>4815620.6810465306</v>
      </c>
    </row>
    <row r="4856" spans="1:2" x14ac:dyDescent="0.35">
      <c r="A4856" s="70">
        <f t="shared" si="83"/>
        <v>4839</v>
      </c>
      <c r="B4856" s="145">
        <v>4815620.6810465306</v>
      </c>
    </row>
    <row r="4857" spans="1:2" x14ac:dyDescent="0.35">
      <c r="A4857" s="70">
        <f t="shared" si="83"/>
        <v>4840</v>
      </c>
      <c r="B4857" s="145">
        <v>4815620.6810465306</v>
      </c>
    </row>
    <row r="4858" spans="1:2" x14ac:dyDescent="0.35">
      <c r="A4858" s="70">
        <f t="shared" si="83"/>
        <v>4841</v>
      </c>
      <c r="B4858" s="145">
        <v>4815620.6810465306</v>
      </c>
    </row>
    <row r="4859" spans="1:2" x14ac:dyDescent="0.35">
      <c r="A4859" s="70">
        <f t="shared" si="83"/>
        <v>4842</v>
      </c>
      <c r="B4859" s="145">
        <v>4815620.6810465306</v>
      </c>
    </row>
    <row r="4860" spans="1:2" x14ac:dyDescent="0.35">
      <c r="A4860" s="70">
        <f t="shared" si="83"/>
        <v>4843</v>
      </c>
      <c r="B4860" s="145">
        <v>4815620.6810465306</v>
      </c>
    </row>
    <row r="4861" spans="1:2" x14ac:dyDescent="0.35">
      <c r="A4861" s="70">
        <f t="shared" si="83"/>
        <v>4844</v>
      </c>
      <c r="B4861" s="145">
        <v>4815620.6810465306</v>
      </c>
    </row>
    <row r="4862" spans="1:2" x14ac:dyDescent="0.35">
      <c r="A4862" s="70">
        <f t="shared" si="83"/>
        <v>4845</v>
      </c>
      <c r="B4862" s="145">
        <v>4815620.6810465306</v>
      </c>
    </row>
    <row r="4863" spans="1:2" x14ac:dyDescent="0.35">
      <c r="A4863" s="70">
        <f t="shared" si="83"/>
        <v>4846</v>
      </c>
      <c r="B4863" s="145">
        <v>4815620.6810465306</v>
      </c>
    </row>
    <row r="4864" spans="1:2" x14ac:dyDescent="0.35">
      <c r="A4864" s="70">
        <f t="shared" si="83"/>
        <v>4847</v>
      </c>
      <c r="B4864" s="145">
        <v>4815620.6810465306</v>
      </c>
    </row>
    <row r="4865" spans="1:2" x14ac:dyDescent="0.35">
      <c r="A4865" s="70">
        <f t="shared" si="83"/>
        <v>4848</v>
      </c>
      <c r="B4865" s="145">
        <v>4815620.6810465306</v>
      </c>
    </row>
    <row r="4866" spans="1:2" x14ac:dyDescent="0.35">
      <c r="A4866" s="70">
        <f t="shared" si="83"/>
        <v>4849</v>
      </c>
      <c r="B4866" s="145">
        <v>4815620.6810465306</v>
      </c>
    </row>
    <row r="4867" spans="1:2" x14ac:dyDescent="0.35">
      <c r="A4867" s="70">
        <f t="shared" si="83"/>
        <v>4850</v>
      </c>
      <c r="B4867" s="145">
        <v>4815620.6810465306</v>
      </c>
    </row>
    <row r="4868" spans="1:2" x14ac:dyDescent="0.35">
      <c r="A4868" s="70">
        <f t="shared" si="83"/>
        <v>4851</v>
      </c>
      <c r="B4868" s="145">
        <v>4815620.6810465306</v>
      </c>
    </row>
    <row r="4869" spans="1:2" x14ac:dyDescent="0.35">
      <c r="A4869" s="70">
        <f t="shared" si="83"/>
        <v>4852</v>
      </c>
      <c r="B4869" s="145">
        <v>4815620.6810465306</v>
      </c>
    </row>
    <row r="4870" spans="1:2" x14ac:dyDescent="0.35">
      <c r="A4870" s="70">
        <f t="shared" si="83"/>
        <v>4853</v>
      </c>
      <c r="B4870" s="145">
        <v>4815620.6810465306</v>
      </c>
    </row>
    <row r="4871" spans="1:2" x14ac:dyDescent="0.35">
      <c r="A4871" s="70">
        <f t="shared" si="83"/>
        <v>4854</v>
      </c>
      <c r="B4871" s="145">
        <v>4815620.6810465306</v>
      </c>
    </row>
    <row r="4872" spans="1:2" x14ac:dyDescent="0.35">
      <c r="A4872" s="70">
        <f t="shared" si="83"/>
        <v>4855</v>
      </c>
      <c r="B4872" s="145">
        <v>4815620.6810465306</v>
      </c>
    </row>
    <row r="4873" spans="1:2" x14ac:dyDescent="0.35">
      <c r="A4873" s="70">
        <f t="shared" si="83"/>
        <v>4856</v>
      </c>
      <c r="B4873" s="145">
        <v>4815620.6810465306</v>
      </c>
    </row>
    <row r="4874" spans="1:2" x14ac:dyDescent="0.35">
      <c r="A4874" s="70">
        <f t="shared" si="83"/>
        <v>4857</v>
      </c>
      <c r="B4874" s="145">
        <v>4815620.6810465306</v>
      </c>
    </row>
    <row r="4875" spans="1:2" x14ac:dyDescent="0.35">
      <c r="A4875" s="70">
        <f t="shared" si="83"/>
        <v>4858</v>
      </c>
      <c r="B4875" s="145">
        <v>4815620.6810465306</v>
      </c>
    </row>
    <row r="4876" spans="1:2" x14ac:dyDescent="0.35">
      <c r="A4876" s="70">
        <f t="shared" si="83"/>
        <v>4859</v>
      </c>
      <c r="B4876" s="145">
        <v>4815620.6810465306</v>
      </c>
    </row>
    <row r="4877" spans="1:2" x14ac:dyDescent="0.35">
      <c r="A4877" s="70">
        <f t="shared" si="83"/>
        <v>4860</v>
      </c>
      <c r="B4877" s="145">
        <v>4815620.6810465306</v>
      </c>
    </row>
    <row r="4878" spans="1:2" x14ac:dyDescent="0.35">
      <c r="A4878" s="70">
        <f t="shared" si="83"/>
        <v>4861</v>
      </c>
      <c r="B4878" s="145">
        <v>4815620.6810465306</v>
      </c>
    </row>
    <row r="4879" spans="1:2" x14ac:dyDescent="0.35">
      <c r="A4879" s="70">
        <f t="shared" si="83"/>
        <v>4862</v>
      </c>
      <c r="B4879" s="145">
        <v>4815620.6810465306</v>
      </c>
    </row>
    <row r="4880" spans="1:2" x14ac:dyDescent="0.35">
      <c r="A4880" s="70">
        <f t="shared" si="83"/>
        <v>4863</v>
      </c>
      <c r="B4880" s="145">
        <v>4815620.6810465306</v>
      </c>
    </row>
    <row r="4881" spans="1:2" x14ac:dyDescent="0.35">
      <c r="A4881" s="70">
        <f t="shared" si="83"/>
        <v>4864</v>
      </c>
      <c r="B4881" s="145">
        <v>4815620.6810465306</v>
      </c>
    </row>
    <row r="4882" spans="1:2" x14ac:dyDescent="0.35">
      <c r="A4882" s="70">
        <f t="shared" si="83"/>
        <v>4865</v>
      </c>
      <c r="B4882" s="145">
        <v>4815620.6810465306</v>
      </c>
    </row>
    <row r="4883" spans="1:2" x14ac:dyDescent="0.35">
      <c r="A4883" s="70">
        <f t="shared" si="83"/>
        <v>4866</v>
      </c>
      <c r="B4883" s="145">
        <v>4815620.6810465306</v>
      </c>
    </row>
    <row r="4884" spans="1:2" x14ac:dyDescent="0.35">
      <c r="A4884" s="70">
        <f t="shared" ref="A4884:A4947" si="84">A4883+1</f>
        <v>4867</v>
      </c>
      <c r="B4884" s="145">
        <v>4815620.6810465306</v>
      </c>
    </row>
    <row r="4885" spans="1:2" x14ac:dyDescent="0.35">
      <c r="A4885" s="70">
        <f t="shared" si="84"/>
        <v>4868</v>
      </c>
      <c r="B4885" s="145">
        <v>4815620.6810465306</v>
      </c>
    </row>
    <row r="4886" spans="1:2" x14ac:dyDescent="0.35">
      <c r="A4886" s="70">
        <f t="shared" si="84"/>
        <v>4869</v>
      </c>
      <c r="B4886" s="145">
        <v>4815620.6810465306</v>
      </c>
    </row>
    <row r="4887" spans="1:2" x14ac:dyDescent="0.35">
      <c r="A4887" s="70">
        <f t="shared" si="84"/>
        <v>4870</v>
      </c>
      <c r="B4887" s="145">
        <v>4815620.6810465306</v>
      </c>
    </row>
    <row r="4888" spans="1:2" x14ac:dyDescent="0.35">
      <c r="A4888" s="70">
        <f t="shared" si="84"/>
        <v>4871</v>
      </c>
      <c r="B4888" s="145">
        <v>4815620.6810465306</v>
      </c>
    </row>
    <row r="4889" spans="1:2" x14ac:dyDescent="0.35">
      <c r="A4889" s="70">
        <f t="shared" si="84"/>
        <v>4872</v>
      </c>
      <c r="B4889" s="145">
        <v>4815620.6810465306</v>
      </c>
    </row>
    <row r="4890" spans="1:2" x14ac:dyDescent="0.35">
      <c r="A4890" s="70">
        <f t="shared" si="84"/>
        <v>4873</v>
      </c>
      <c r="B4890" s="145">
        <v>4815620.6810465306</v>
      </c>
    </row>
    <row r="4891" spans="1:2" x14ac:dyDescent="0.35">
      <c r="A4891" s="70">
        <f t="shared" si="84"/>
        <v>4874</v>
      </c>
      <c r="B4891" s="145">
        <v>4815620.6810465306</v>
      </c>
    </row>
    <row r="4892" spans="1:2" x14ac:dyDescent="0.35">
      <c r="A4892" s="70">
        <f t="shared" si="84"/>
        <v>4875</v>
      </c>
      <c r="B4892" s="145">
        <v>4815620.6810465306</v>
      </c>
    </row>
    <row r="4893" spans="1:2" x14ac:dyDescent="0.35">
      <c r="A4893" s="70">
        <f t="shared" si="84"/>
        <v>4876</v>
      </c>
      <c r="B4893" s="145">
        <v>4815620.6810465306</v>
      </c>
    </row>
    <row r="4894" spans="1:2" x14ac:dyDescent="0.35">
      <c r="A4894" s="70">
        <f t="shared" si="84"/>
        <v>4877</v>
      </c>
      <c r="B4894" s="145">
        <v>4815620.6810465306</v>
      </c>
    </row>
    <row r="4895" spans="1:2" x14ac:dyDescent="0.35">
      <c r="A4895" s="70">
        <f t="shared" si="84"/>
        <v>4878</v>
      </c>
      <c r="B4895" s="145">
        <v>4815620.6810465306</v>
      </c>
    </row>
    <row r="4896" spans="1:2" x14ac:dyDescent="0.35">
      <c r="A4896" s="70">
        <f t="shared" si="84"/>
        <v>4879</v>
      </c>
      <c r="B4896" s="145">
        <v>4815620.6810465306</v>
      </c>
    </row>
    <row r="4897" spans="1:2" x14ac:dyDescent="0.35">
      <c r="A4897" s="70">
        <f t="shared" si="84"/>
        <v>4880</v>
      </c>
      <c r="B4897" s="145">
        <v>4815620.6810465306</v>
      </c>
    </row>
    <row r="4898" spans="1:2" x14ac:dyDescent="0.35">
      <c r="A4898" s="70">
        <f t="shared" si="84"/>
        <v>4881</v>
      </c>
      <c r="B4898" s="145">
        <v>4815620.6810465306</v>
      </c>
    </row>
    <row r="4899" spans="1:2" x14ac:dyDescent="0.35">
      <c r="A4899" s="70">
        <f t="shared" si="84"/>
        <v>4882</v>
      </c>
      <c r="B4899" s="145">
        <v>4815620.6810465306</v>
      </c>
    </row>
    <row r="4900" spans="1:2" x14ac:dyDescent="0.35">
      <c r="A4900" s="70">
        <f t="shared" si="84"/>
        <v>4883</v>
      </c>
      <c r="B4900" s="145">
        <v>4815620.6810465306</v>
      </c>
    </row>
    <row r="4901" spans="1:2" x14ac:dyDescent="0.35">
      <c r="A4901" s="70">
        <f t="shared" si="84"/>
        <v>4884</v>
      </c>
      <c r="B4901" s="145">
        <v>4815620.6810465306</v>
      </c>
    </row>
    <row r="4902" spans="1:2" x14ac:dyDescent="0.35">
      <c r="A4902" s="70">
        <f t="shared" si="84"/>
        <v>4885</v>
      </c>
      <c r="B4902" s="145">
        <v>4815620.6810465306</v>
      </c>
    </row>
    <row r="4903" spans="1:2" x14ac:dyDescent="0.35">
      <c r="A4903" s="70">
        <f t="shared" si="84"/>
        <v>4886</v>
      </c>
      <c r="B4903" s="145">
        <v>4815620.6810465306</v>
      </c>
    </row>
    <row r="4904" spans="1:2" x14ac:dyDescent="0.35">
      <c r="A4904" s="70">
        <f t="shared" si="84"/>
        <v>4887</v>
      </c>
      <c r="B4904" s="145">
        <v>4815620.6810465306</v>
      </c>
    </row>
    <row r="4905" spans="1:2" x14ac:dyDescent="0.35">
      <c r="A4905" s="70">
        <f t="shared" si="84"/>
        <v>4888</v>
      </c>
      <c r="B4905" s="145">
        <v>4815620.6810465306</v>
      </c>
    </row>
    <row r="4906" spans="1:2" x14ac:dyDescent="0.35">
      <c r="A4906" s="70">
        <f t="shared" si="84"/>
        <v>4889</v>
      </c>
      <c r="B4906" s="145">
        <v>4815620.6810465306</v>
      </c>
    </row>
    <row r="4907" spans="1:2" x14ac:dyDescent="0.35">
      <c r="A4907" s="70">
        <f t="shared" si="84"/>
        <v>4890</v>
      </c>
      <c r="B4907" s="145">
        <v>4815620.6810465306</v>
      </c>
    </row>
    <row r="4908" spans="1:2" x14ac:dyDescent="0.35">
      <c r="A4908" s="70">
        <f t="shared" si="84"/>
        <v>4891</v>
      </c>
      <c r="B4908" s="145">
        <v>4815620.6810465306</v>
      </c>
    </row>
    <row r="4909" spans="1:2" x14ac:dyDescent="0.35">
      <c r="A4909" s="70">
        <f t="shared" si="84"/>
        <v>4892</v>
      </c>
      <c r="B4909" s="145">
        <v>4815620.6810465306</v>
      </c>
    </row>
    <row r="4910" spans="1:2" x14ac:dyDescent="0.35">
      <c r="A4910" s="70">
        <f t="shared" si="84"/>
        <v>4893</v>
      </c>
      <c r="B4910" s="145">
        <v>4815620.6810465306</v>
      </c>
    </row>
    <row r="4911" spans="1:2" x14ac:dyDescent="0.35">
      <c r="A4911" s="70">
        <f t="shared" si="84"/>
        <v>4894</v>
      </c>
      <c r="B4911" s="145">
        <v>4815620.6810465306</v>
      </c>
    </row>
    <row r="4912" spans="1:2" x14ac:dyDescent="0.35">
      <c r="A4912" s="70">
        <f t="shared" si="84"/>
        <v>4895</v>
      </c>
      <c r="B4912" s="145">
        <v>4815620.6810465306</v>
      </c>
    </row>
    <row r="4913" spans="1:2" x14ac:dyDescent="0.35">
      <c r="A4913" s="70">
        <f t="shared" si="84"/>
        <v>4896</v>
      </c>
      <c r="B4913" s="145">
        <v>4815620.6810465306</v>
      </c>
    </row>
    <row r="4914" spans="1:2" x14ac:dyDescent="0.35">
      <c r="A4914" s="70">
        <f t="shared" si="84"/>
        <v>4897</v>
      </c>
      <c r="B4914" s="145">
        <v>4815620.6810465306</v>
      </c>
    </row>
    <row r="4915" spans="1:2" x14ac:dyDescent="0.35">
      <c r="A4915" s="70">
        <f t="shared" si="84"/>
        <v>4898</v>
      </c>
      <c r="B4915" s="145">
        <v>4815620.6810465306</v>
      </c>
    </row>
    <row r="4916" spans="1:2" x14ac:dyDescent="0.35">
      <c r="A4916" s="70">
        <f t="shared" si="84"/>
        <v>4899</v>
      </c>
      <c r="B4916" s="145">
        <v>4815620.6810465306</v>
      </c>
    </row>
    <row r="4917" spans="1:2" x14ac:dyDescent="0.35">
      <c r="A4917" s="70">
        <f t="shared" si="84"/>
        <v>4900</v>
      </c>
      <c r="B4917" s="145">
        <v>4815620.6810465306</v>
      </c>
    </row>
    <row r="4918" spans="1:2" x14ac:dyDescent="0.35">
      <c r="A4918" s="70">
        <f t="shared" si="84"/>
        <v>4901</v>
      </c>
      <c r="B4918" s="145">
        <v>4815620.6810465306</v>
      </c>
    </row>
    <row r="4919" spans="1:2" x14ac:dyDescent="0.35">
      <c r="A4919" s="70">
        <f t="shared" si="84"/>
        <v>4902</v>
      </c>
      <c r="B4919" s="145">
        <v>4815620.6810465306</v>
      </c>
    </row>
    <row r="4920" spans="1:2" x14ac:dyDescent="0.35">
      <c r="A4920" s="70">
        <f t="shared" si="84"/>
        <v>4903</v>
      </c>
      <c r="B4920" s="145">
        <v>4815620.6810465306</v>
      </c>
    </row>
    <row r="4921" spans="1:2" x14ac:dyDescent="0.35">
      <c r="A4921" s="70">
        <f t="shared" si="84"/>
        <v>4904</v>
      </c>
      <c r="B4921" s="145">
        <v>4815620.6810465306</v>
      </c>
    </row>
    <row r="4922" spans="1:2" x14ac:dyDescent="0.35">
      <c r="A4922" s="70">
        <f t="shared" si="84"/>
        <v>4905</v>
      </c>
      <c r="B4922" s="145">
        <v>4815620.6810465306</v>
      </c>
    </row>
    <row r="4923" spans="1:2" x14ac:dyDescent="0.35">
      <c r="A4923" s="70">
        <f t="shared" si="84"/>
        <v>4906</v>
      </c>
      <c r="B4923" s="145">
        <v>4815620.6810465306</v>
      </c>
    </row>
    <row r="4924" spans="1:2" x14ac:dyDescent="0.35">
      <c r="A4924" s="70">
        <f t="shared" si="84"/>
        <v>4907</v>
      </c>
      <c r="B4924" s="145">
        <v>4815620.6810465306</v>
      </c>
    </row>
    <row r="4925" spans="1:2" x14ac:dyDescent="0.35">
      <c r="A4925" s="70">
        <f t="shared" si="84"/>
        <v>4908</v>
      </c>
      <c r="B4925" s="145">
        <v>4815620.6810465306</v>
      </c>
    </row>
    <row r="4926" spans="1:2" x14ac:dyDescent="0.35">
      <c r="A4926" s="70">
        <f t="shared" si="84"/>
        <v>4909</v>
      </c>
      <c r="B4926" s="145">
        <v>4815620.6810465306</v>
      </c>
    </row>
    <row r="4927" spans="1:2" x14ac:dyDescent="0.35">
      <c r="A4927" s="70">
        <f t="shared" si="84"/>
        <v>4910</v>
      </c>
      <c r="B4927" s="145">
        <v>4815620.6810465306</v>
      </c>
    </row>
    <row r="4928" spans="1:2" x14ac:dyDescent="0.35">
      <c r="A4928" s="70">
        <f t="shared" si="84"/>
        <v>4911</v>
      </c>
      <c r="B4928" s="145">
        <v>4815620.6810465306</v>
      </c>
    </row>
    <row r="4929" spans="1:2" x14ac:dyDescent="0.35">
      <c r="A4929" s="70">
        <f t="shared" si="84"/>
        <v>4912</v>
      </c>
      <c r="B4929" s="145">
        <v>4815620.6810465306</v>
      </c>
    </row>
    <row r="4930" spans="1:2" x14ac:dyDescent="0.35">
      <c r="A4930" s="70">
        <f t="shared" si="84"/>
        <v>4913</v>
      </c>
      <c r="B4930" s="145">
        <v>4815620.6810465306</v>
      </c>
    </row>
    <row r="4931" spans="1:2" x14ac:dyDescent="0.35">
      <c r="A4931" s="70">
        <f t="shared" si="84"/>
        <v>4914</v>
      </c>
      <c r="B4931" s="145">
        <v>4815620.6810465306</v>
      </c>
    </row>
    <row r="4932" spans="1:2" x14ac:dyDescent="0.35">
      <c r="A4932" s="70">
        <f t="shared" si="84"/>
        <v>4915</v>
      </c>
      <c r="B4932" s="145">
        <v>4815620.6810465306</v>
      </c>
    </row>
    <row r="4933" spans="1:2" x14ac:dyDescent="0.35">
      <c r="A4933" s="70">
        <f t="shared" si="84"/>
        <v>4916</v>
      </c>
      <c r="B4933" s="145">
        <v>4815620.6810465306</v>
      </c>
    </row>
    <row r="4934" spans="1:2" x14ac:dyDescent="0.35">
      <c r="A4934" s="70">
        <f t="shared" si="84"/>
        <v>4917</v>
      </c>
      <c r="B4934" s="145">
        <v>4815620.6810465306</v>
      </c>
    </row>
    <row r="4935" spans="1:2" x14ac:dyDescent="0.35">
      <c r="A4935" s="70">
        <f t="shared" si="84"/>
        <v>4918</v>
      </c>
      <c r="B4935" s="145">
        <v>4815620.6810465306</v>
      </c>
    </row>
    <row r="4936" spans="1:2" x14ac:dyDescent="0.35">
      <c r="A4936" s="70">
        <f t="shared" si="84"/>
        <v>4919</v>
      </c>
      <c r="B4936" s="145">
        <v>4815620.6810465306</v>
      </c>
    </row>
    <row r="4937" spans="1:2" x14ac:dyDescent="0.35">
      <c r="A4937" s="70">
        <f t="shared" si="84"/>
        <v>4920</v>
      </c>
      <c r="B4937" s="145">
        <v>4815620.6810465306</v>
      </c>
    </row>
    <row r="4938" spans="1:2" x14ac:dyDescent="0.35">
      <c r="A4938" s="70">
        <f t="shared" si="84"/>
        <v>4921</v>
      </c>
      <c r="B4938" s="145">
        <v>4815620.6810465306</v>
      </c>
    </row>
    <row r="4939" spans="1:2" x14ac:dyDescent="0.35">
      <c r="A4939" s="70">
        <f t="shared" si="84"/>
        <v>4922</v>
      </c>
      <c r="B4939" s="145">
        <v>4815620.6810465306</v>
      </c>
    </row>
    <row r="4940" spans="1:2" x14ac:dyDescent="0.35">
      <c r="A4940" s="70">
        <f t="shared" si="84"/>
        <v>4923</v>
      </c>
      <c r="B4940" s="145">
        <v>4815620.6810465306</v>
      </c>
    </row>
    <row r="4941" spans="1:2" x14ac:dyDescent="0.35">
      <c r="A4941" s="70">
        <f t="shared" si="84"/>
        <v>4924</v>
      </c>
      <c r="B4941" s="145">
        <v>4815620.6810465306</v>
      </c>
    </row>
    <row r="4942" spans="1:2" x14ac:dyDescent="0.35">
      <c r="A4942" s="70">
        <f t="shared" si="84"/>
        <v>4925</v>
      </c>
      <c r="B4942" s="145">
        <v>4815620.6810465306</v>
      </c>
    </row>
    <row r="4943" spans="1:2" x14ac:dyDescent="0.35">
      <c r="A4943" s="70">
        <f t="shared" si="84"/>
        <v>4926</v>
      </c>
      <c r="B4943" s="145">
        <v>4815620.6810465306</v>
      </c>
    </row>
    <row r="4944" spans="1:2" x14ac:dyDescent="0.35">
      <c r="A4944" s="70">
        <f t="shared" si="84"/>
        <v>4927</v>
      </c>
      <c r="B4944" s="145">
        <v>4815620.6810465306</v>
      </c>
    </row>
    <row r="4945" spans="1:2" x14ac:dyDescent="0.35">
      <c r="A4945" s="70">
        <f t="shared" si="84"/>
        <v>4928</v>
      </c>
      <c r="B4945" s="145">
        <v>4815620.6810465306</v>
      </c>
    </row>
    <row r="4946" spans="1:2" x14ac:dyDescent="0.35">
      <c r="A4946" s="70">
        <f t="shared" si="84"/>
        <v>4929</v>
      </c>
      <c r="B4946" s="145">
        <v>4815620.6810465306</v>
      </c>
    </row>
    <row r="4947" spans="1:2" x14ac:dyDescent="0.35">
      <c r="A4947" s="70">
        <f t="shared" si="84"/>
        <v>4930</v>
      </c>
      <c r="B4947" s="145">
        <v>4815620.6810465306</v>
      </c>
    </row>
    <row r="4948" spans="1:2" x14ac:dyDescent="0.35">
      <c r="A4948" s="70">
        <f t="shared" ref="A4948:A5011" si="85">A4947+1</f>
        <v>4931</v>
      </c>
      <c r="B4948" s="145">
        <v>4815620.6810465306</v>
      </c>
    </row>
    <row r="4949" spans="1:2" x14ac:dyDescent="0.35">
      <c r="A4949" s="70">
        <f t="shared" si="85"/>
        <v>4932</v>
      </c>
      <c r="B4949" s="145">
        <v>4815620.6810465306</v>
      </c>
    </row>
    <row r="4950" spans="1:2" x14ac:dyDescent="0.35">
      <c r="A4950" s="70">
        <f t="shared" si="85"/>
        <v>4933</v>
      </c>
      <c r="B4950" s="145">
        <v>4815620.6810465306</v>
      </c>
    </row>
    <row r="4951" spans="1:2" x14ac:dyDescent="0.35">
      <c r="A4951" s="70">
        <f t="shared" si="85"/>
        <v>4934</v>
      </c>
      <c r="B4951" s="145">
        <v>4815620.6810465306</v>
      </c>
    </row>
    <row r="4952" spans="1:2" x14ac:dyDescent="0.35">
      <c r="A4952" s="70">
        <f t="shared" si="85"/>
        <v>4935</v>
      </c>
      <c r="B4952" s="145">
        <v>4815620.6810465306</v>
      </c>
    </row>
    <row r="4953" spans="1:2" x14ac:dyDescent="0.35">
      <c r="A4953" s="70">
        <f t="shared" si="85"/>
        <v>4936</v>
      </c>
      <c r="B4953" s="145">
        <v>4815620.6810465306</v>
      </c>
    </row>
    <row r="4954" spans="1:2" x14ac:dyDescent="0.35">
      <c r="A4954" s="70">
        <f t="shared" si="85"/>
        <v>4937</v>
      </c>
      <c r="B4954" s="145">
        <v>4815620.6810465306</v>
      </c>
    </row>
    <row r="4955" spans="1:2" x14ac:dyDescent="0.35">
      <c r="A4955" s="70">
        <f t="shared" si="85"/>
        <v>4938</v>
      </c>
      <c r="B4955" s="145">
        <v>4815620.6810465306</v>
      </c>
    </row>
    <row r="4956" spans="1:2" x14ac:dyDescent="0.35">
      <c r="A4956" s="70">
        <f t="shared" si="85"/>
        <v>4939</v>
      </c>
      <c r="B4956" s="145">
        <v>4815620.6810465306</v>
      </c>
    </row>
    <row r="4957" spans="1:2" x14ac:dyDescent="0.35">
      <c r="A4957" s="70">
        <f t="shared" si="85"/>
        <v>4940</v>
      </c>
      <c r="B4957" s="145">
        <v>4815620.6810465306</v>
      </c>
    </row>
    <row r="4958" spans="1:2" x14ac:dyDescent="0.35">
      <c r="A4958" s="70">
        <f t="shared" si="85"/>
        <v>4941</v>
      </c>
      <c r="B4958" s="145">
        <v>4815620.6810465306</v>
      </c>
    </row>
    <row r="4959" spans="1:2" x14ac:dyDescent="0.35">
      <c r="A4959" s="70">
        <f t="shared" si="85"/>
        <v>4942</v>
      </c>
      <c r="B4959" s="145">
        <v>4815620.6810465306</v>
      </c>
    </row>
    <row r="4960" spans="1:2" x14ac:dyDescent="0.35">
      <c r="A4960" s="70">
        <f t="shared" si="85"/>
        <v>4943</v>
      </c>
      <c r="B4960" s="145">
        <v>4815620.6810465306</v>
      </c>
    </row>
    <row r="4961" spans="1:2" x14ac:dyDescent="0.35">
      <c r="A4961" s="70">
        <f t="shared" si="85"/>
        <v>4944</v>
      </c>
      <c r="B4961" s="145">
        <v>4815620.6810465306</v>
      </c>
    </row>
    <row r="4962" spans="1:2" x14ac:dyDescent="0.35">
      <c r="A4962" s="70">
        <f t="shared" si="85"/>
        <v>4945</v>
      </c>
      <c r="B4962" s="145">
        <v>4815620.6810465306</v>
      </c>
    </row>
    <row r="4963" spans="1:2" x14ac:dyDescent="0.35">
      <c r="A4963" s="70">
        <f t="shared" si="85"/>
        <v>4946</v>
      </c>
      <c r="B4963" s="145">
        <v>4815620.6810465306</v>
      </c>
    </row>
    <row r="4964" spans="1:2" x14ac:dyDescent="0.35">
      <c r="A4964" s="70">
        <f t="shared" si="85"/>
        <v>4947</v>
      </c>
      <c r="B4964" s="145">
        <v>4815620.6810465306</v>
      </c>
    </row>
    <row r="4965" spans="1:2" x14ac:dyDescent="0.35">
      <c r="A4965" s="70">
        <f t="shared" si="85"/>
        <v>4948</v>
      </c>
      <c r="B4965" s="145">
        <v>4815620.6810465306</v>
      </c>
    </row>
    <row r="4966" spans="1:2" x14ac:dyDescent="0.35">
      <c r="A4966" s="70">
        <f t="shared" si="85"/>
        <v>4949</v>
      </c>
      <c r="B4966" s="145">
        <v>4815620.6810465306</v>
      </c>
    </row>
    <row r="4967" spans="1:2" x14ac:dyDescent="0.35">
      <c r="A4967" s="70">
        <f t="shared" si="85"/>
        <v>4950</v>
      </c>
      <c r="B4967" s="145">
        <v>4815620.6810465306</v>
      </c>
    </row>
    <row r="4968" spans="1:2" x14ac:dyDescent="0.35">
      <c r="A4968" s="70">
        <f t="shared" si="85"/>
        <v>4951</v>
      </c>
      <c r="B4968" s="145">
        <v>4815620.6810465306</v>
      </c>
    </row>
    <row r="4969" spans="1:2" x14ac:dyDescent="0.35">
      <c r="A4969" s="70">
        <f t="shared" si="85"/>
        <v>4952</v>
      </c>
      <c r="B4969" s="145">
        <v>4815620.6810465306</v>
      </c>
    </row>
    <row r="4970" spans="1:2" x14ac:dyDescent="0.35">
      <c r="A4970" s="70">
        <f t="shared" si="85"/>
        <v>4953</v>
      </c>
      <c r="B4970" s="145">
        <v>4815620.6810465306</v>
      </c>
    </row>
    <row r="4971" spans="1:2" x14ac:dyDescent="0.35">
      <c r="A4971" s="70">
        <f t="shared" si="85"/>
        <v>4954</v>
      </c>
      <c r="B4971" s="145">
        <v>4815620.6810465306</v>
      </c>
    </row>
    <row r="4972" spans="1:2" x14ac:dyDescent="0.35">
      <c r="A4972" s="70">
        <f t="shared" si="85"/>
        <v>4955</v>
      </c>
      <c r="B4972" s="145">
        <v>4815620.6810465306</v>
      </c>
    </row>
    <row r="4973" spans="1:2" x14ac:dyDescent="0.35">
      <c r="A4973" s="70">
        <f t="shared" si="85"/>
        <v>4956</v>
      </c>
      <c r="B4973" s="145">
        <v>4815620.6810465306</v>
      </c>
    </row>
    <row r="4974" spans="1:2" x14ac:dyDescent="0.35">
      <c r="A4974" s="70">
        <f t="shared" si="85"/>
        <v>4957</v>
      </c>
      <c r="B4974" s="145">
        <v>4815620.6810465306</v>
      </c>
    </row>
    <row r="4975" spans="1:2" x14ac:dyDescent="0.35">
      <c r="A4975" s="70">
        <f t="shared" si="85"/>
        <v>4958</v>
      </c>
      <c r="B4975" s="145">
        <v>4815620.6810465306</v>
      </c>
    </row>
    <row r="4976" spans="1:2" x14ac:dyDescent="0.35">
      <c r="A4976" s="70">
        <f t="shared" si="85"/>
        <v>4959</v>
      </c>
      <c r="B4976" s="145">
        <v>4815620.6810465306</v>
      </c>
    </row>
    <row r="4977" spans="1:2" x14ac:dyDescent="0.35">
      <c r="A4977" s="70">
        <f t="shared" si="85"/>
        <v>4960</v>
      </c>
      <c r="B4977" s="145">
        <v>4815620.6810465306</v>
      </c>
    </row>
    <row r="4978" spans="1:2" x14ac:dyDescent="0.35">
      <c r="A4978" s="70">
        <f t="shared" si="85"/>
        <v>4961</v>
      </c>
      <c r="B4978" s="145">
        <v>4815620.6810465306</v>
      </c>
    </row>
    <row r="4979" spans="1:2" x14ac:dyDescent="0.35">
      <c r="A4979" s="70">
        <f t="shared" si="85"/>
        <v>4962</v>
      </c>
      <c r="B4979" s="145">
        <v>4815620.6810465306</v>
      </c>
    </row>
    <row r="4980" spans="1:2" x14ac:dyDescent="0.35">
      <c r="A4980" s="70">
        <f t="shared" si="85"/>
        <v>4963</v>
      </c>
      <c r="B4980" s="145">
        <v>4815620.6810465306</v>
      </c>
    </row>
    <row r="4981" spans="1:2" x14ac:dyDescent="0.35">
      <c r="A4981" s="70">
        <f t="shared" si="85"/>
        <v>4964</v>
      </c>
      <c r="B4981" s="145">
        <v>4815620.6810465306</v>
      </c>
    </row>
    <row r="4982" spans="1:2" x14ac:dyDescent="0.35">
      <c r="A4982" s="70">
        <f t="shared" si="85"/>
        <v>4965</v>
      </c>
      <c r="B4982" s="145">
        <v>4815620.6810465306</v>
      </c>
    </row>
    <row r="4983" spans="1:2" x14ac:dyDescent="0.35">
      <c r="A4983" s="70">
        <f t="shared" si="85"/>
        <v>4966</v>
      </c>
      <c r="B4983" s="145">
        <v>4815620.6810465306</v>
      </c>
    </row>
    <row r="4984" spans="1:2" x14ac:dyDescent="0.35">
      <c r="A4984" s="70">
        <f t="shared" si="85"/>
        <v>4967</v>
      </c>
      <c r="B4984" s="145">
        <v>4815620.6810465306</v>
      </c>
    </row>
    <row r="4985" spans="1:2" x14ac:dyDescent="0.35">
      <c r="A4985" s="70">
        <f t="shared" si="85"/>
        <v>4968</v>
      </c>
      <c r="B4985" s="145">
        <v>4815620.6810465306</v>
      </c>
    </row>
    <row r="4986" spans="1:2" x14ac:dyDescent="0.35">
      <c r="A4986" s="70">
        <f t="shared" si="85"/>
        <v>4969</v>
      </c>
      <c r="B4986" s="145">
        <v>4815620.6810465306</v>
      </c>
    </row>
    <row r="4987" spans="1:2" x14ac:dyDescent="0.35">
      <c r="A4987" s="70">
        <f t="shared" si="85"/>
        <v>4970</v>
      </c>
      <c r="B4987" s="145">
        <v>4815620.6810465306</v>
      </c>
    </row>
    <row r="4988" spans="1:2" x14ac:dyDescent="0.35">
      <c r="A4988" s="70">
        <f t="shared" si="85"/>
        <v>4971</v>
      </c>
      <c r="B4988" s="145">
        <v>4815620.6810465306</v>
      </c>
    </row>
    <row r="4989" spans="1:2" x14ac:dyDescent="0.35">
      <c r="A4989" s="70">
        <f t="shared" si="85"/>
        <v>4972</v>
      </c>
      <c r="B4989" s="145">
        <v>4815620.6810465306</v>
      </c>
    </row>
    <row r="4990" spans="1:2" x14ac:dyDescent="0.35">
      <c r="A4990" s="70">
        <f t="shared" si="85"/>
        <v>4973</v>
      </c>
      <c r="B4990" s="145">
        <v>4815620.6810465306</v>
      </c>
    </row>
    <row r="4991" spans="1:2" x14ac:dyDescent="0.35">
      <c r="A4991" s="70">
        <f t="shared" si="85"/>
        <v>4974</v>
      </c>
      <c r="B4991" s="145">
        <v>4815620.6810465306</v>
      </c>
    </row>
    <row r="4992" spans="1:2" x14ac:dyDescent="0.35">
      <c r="A4992" s="70">
        <f t="shared" si="85"/>
        <v>4975</v>
      </c>
      <c r="B4992" s="145">
        <v>4815620.6810465306</v>
      </c>
    </row>
    <row r="4993" spans="1:2" x14ac:dyDescent="0.35">
      <c r="A4993" s="70">
        <f t="shared" si="85"/>
        <v>4976</v>
      </c>
      <c r="B4993" s="145">
        <v>4815620.6810465306</v>
      </c>
    </row>
    <row r="4994" spans="1:2" x14ac:dyDescent="0.35">
      <c r="A4994" s="70">
        <f t="shared" si="85"/>
        <v>4977</v>
      </c>
      <c r="B4994" s="145">
        <v>4815620.6810465306</v>
      </c>
    </row>
    <row r="4995" spans="1:2" x14ac:dyDescent="0.35">
      <c r="A4995" s="70">
        <f t="shared" si="85"/>
        <v>4978</v>
      </c>
      <c r="B4995" s="145">
        <v>4815620.6810465306</v>
      </c>
    </row>
    <row r="4996" spans="1:2" x14ac:dyDescent="0.35">
      <c r="A4996" s="70">
        <f t="shared" si="85"/>
        <v>4979</v>
      </c>
      <c r="B4996" s="145">
        <v>4815620.6810465306</v>
      </c>
    </row>
    <row r="4997" spans="1:2" x14ac:dyDescent="0.35">
      <c r="A4997" s="70">
        <f t="shared" si="85"/>
        <v>4980</v>
      </c>
      <c r="B4997" s="145">
        <v>4815620.6810465306</v>
      </c>
    </row>
    <row r="4998" spans="1:2" x14ac:dyDescent="0.35">
      <c r="A4998" s="70">
        <f t="shared" si="85"/>
        <v>4981</v>
      </c>
      <c r="B4998" s="145">
        <v>4815620.6810465306</v>
      </c>
    </row>
    <row r="4999" spans="1:2" x14ac:dyDescent="0.35">
      <c r="A4999" s="70">
        <f t="shared" si="85"/>
        <v>4982</v>
      </c>
      <c r="B4999" s="145">
        <v>4815620.6810465306</v>
      </c>
    </row>
    <row r="5000" spans="1:2" x14ac:dyDescent="0.35">
      <c r="A5000" s="70">
        <f t="shared" si="85"/>
        <v>4983</v>
      </c>
      <c r="B5000" s="145">
        <v>4815620.6810465306</v>
      </c>
    </row>
    <row r="5001" spans="1:2" x14ac:dyDescent="0.35">
      <c r="A5001" s="70">
        <f t="shared" si="85"/>
        <v>4984</v>
      </c>
      <c r="B5001" s="145">
        <v>4815620.6810465306</v>
      </c>
    </row>
    <row r="5002" spans="1:2" x14ac:dyDescent="0.35">
      <c r="A5002" s="70">
        <f t="shared" si="85"/>
        <v>4985</v>
      </c>
      <c r="B5002" s="145">
        <v>4815620.6810465306</v>
      </c>
    </row>
    <row r="5003" spans="1:2" x14ac:dyDescent="0.35">
      <c r="A5003" s="70">
        <f t="shared" si="85"/>
        <v>4986</v>
      </c>
      <c r="B5003" s="145">
        <v>4815620.6810465306</v>
      </c>
    </row>
    <row r="5004" spans="1:2" x14ac:dyDescent="0.35">
      <c r="A5004" s="70">
        <f t="shared" si="85"/>
        <v>4987</v>
      </c>
      <c r="B5004" s="145">
        <v>4815620.6810465306</v>
      </c>
    </row>
    <row r="5005" spans="1:2" x14ac:dyDescent="0.35">
      <c r="A5005" s="70">
        <f t="shared" si="85"/>
        <v>4988</v>
      </c>
      <c r="B5005" s="145">
        <v>4815620.6810465306</v>
      </c>
    </row>
    <row r="5006" spans="1:2" x14ac:dyDescent="0.35">
      <c r="A5006" s="70">
        <f t="shared" si="85"/>
        <v>4989</v>
      </c>
      <c r="B5006" s="145">
        <v>4815620.6810465306</v>
      </c>
    </row>
    <row r="5007" spans="1:2" x14ac:dyDescent="0.35">
      <c r="A5007" s="70">
        <f t="shared" si="85"/>
        <v>4990</v>
      </c>
      <c r="B5007" s="145">
        <v>4815620.6810465306</v>
      </c>
    </row>
    <row r="5008" spans="1:2" x14ac:dyDescent="0.35">
      <c r="A5008" s="70">
        <f t="shared" si="85"/>
        <v>4991</v>
      </c>
      <c r="B5008" s="145">
        <v>4815620.6810465306</v>
      </c>
    </row>
    <row r="5009" spans="1:2" x14ac:dyDescent="0.35">
      <c r="A5009" s="70">
        <f t="shared" si="85"/>
        <v>4992</v>
      </c>
      <c r="B5009" s="145">
        <v>4815620.6810465306</v>
      </c>
    </row>
    <row r="5010" spans="1:2" x14ac:dyDescent="0.35">
      <c r="A5010" s="70">
        <f t="shared" si="85"/>
        <v>4993</v>
      </c>
      <c r="B5010" s="145">
        <v>4815620.6810465306</v>
      </c>
    </row>
    <row r="5011" spans="1:2" x14ac:dyDescent="0.35">
      <c r="A5011" s="70">
        <f t="shared" si="85"/>
        <v>4994</v>
      </c>
      <c r="B5011" s="145">
        <v>4815620.6810465306</v>
      </c>
    </row>
    <row r="5012" spans="1:2" x14ac:dyDescent="0.35">
      <c r="A5012" s="70">
        <f t="shared" ref="A5012:A5017" si="86">A5011+1</f>
        <v>4995</v>
      </c>
      <c r="B5012" s="145">
        <v>4815620.6810465306</v>
      </c>
    </row>
    <row r="5013" spans="1:2" x14ac:dyDescent="0.35">
      <c r="A5013" s="70">
        <f t="shared" si="86"/>
        <v>4996</v>
      </c>
      <c r="B5013" s="145">
        <v>4815620.6810465306</v>
      </c>
    </row>
    <row r="5014" spans="1:2" x14ac:dyDescent="0.35">
      <c r="A5014" s="70">
        <f t="shared" si="86"/>
        <v>4997</v>
      </c>
      <c r="B5014" s="145">
        <v>4815620.6810465306</v>
      </c>
    </row>
    <row r="5015" spans="1:2" x14ac:dyDescent="0.35">
      <c r="A5015" s="70">
        <f t="shared" si="86"/>
        <v>4998</v>
      </c>
      <c r="B5015" s="145">
        <v>4815620.6810465306</v>
      </c>
    </row>
    <row r="5016" spans="1:2" x14ac:dyDescent="0.35">
      <c r="A5016" s="70">
        <f t="shared" si="86"/>
        <v>4999</v>
      </c>
      <c r="B5016" s="145">
        <v>4815620.6810465306</v>
      </c>
    </row>
    <row r="5017" spans="1:2" x14ac:dyDescent="0.35">
      <c r="A5017" s="70">
        <f t="shared" si="86"/>
        <v>5000</v>
      </c>
      <c r="B5017" s="145">
        <v>4815620.6810465306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81BE2-4DDA-4498-B50F-E9A3B25AB70D}">
  <sheetPr codeName="Sheet28">
    <pageSetUpPr autoPageBreaks="0"/>
  </sheetPr>
  <dimension ref="A1:AG653"/>
  <sheetViews>
    <sheetView topLeftCell="A58" zoomScale="80" zoomScaleNormal="80" workbookViewId="0">
      <selection activeCell="E111" sqref="E111"/>
    </sheetView>
  </sheetViews>
  <sheetFormatPr defaultColWidth="8.73046875" defaultRowHeight="12.75" x14ac:dyDescent="0.35"/>
  <cols>
    <col min="1" max="1" width="9.265625" style="318" bestFit="1" customWidth="1"/>
    <col min="2" max="2" width="53.3984375" style="318" bestFit="1" customWidth="1"/>
    <col min="3" max="33" width="20.73046875" style="318" customWidth="1"/>
    <col min="34" max="16384" width="8.73046875" style="318"/>
  </cols>
  <sheetData>
    <row r="1" spans="1:10" ht="21" thickBot="1" x14ac:dyDescent="0.65">
      <c r="B1" s="173" t="s">
        <v>415</v>
      </c>
      <c r="C1" s="17"/>
      <c r="D1" s="66" t="s">
        <v>77</v>
      </c>
      <c r="E1" s="64"/>
      <c r="G1" s="176" t="s">
        <v>216</v>
      </c>
      <c r="H1" s="175">
        <v>1</v>
      </c>
      <c r="I1" s="176" t="s">
        <v>435</v>
      </c>
      <c r="J1" s="175">
        <v>1</v>
      </c>
    </row>
    <row r="2" spans="1:10" ht="15.75" customHeight="1" thickBot="1" x14ac:dyDescent="0.4">
      <c r="C2" s="17"/>
      <c r="D2" s="17"/>
      <c r="E2" s="17"/>
      <c r="G2" s="17"/>
    </row>
    <row r="3" spans="1:10" ht="15.75" customHeight="1" thickBot="1" x14ac:dyDescent="0.4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</row>
    <row r="4" spans="1:10" ht="15.75" customHeight="1" x14ac:dyDescent="0.3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</row>
    <row r="5" spans="1:10" ht="15.75" hidden="1" customHeight="1" x14ac:dyDescent="0.5">
      <c r="A5" s="139"/>
      <c r="B5" s="34" t="s">
        <v>158</v>
      </c>
      <c r="C5" s="55">
        <f>15.8+'Ambient Temp PDF'!B6</f>
        <v>17.206362154254663</v>
      </c>
      <c r="D5" s="30" t="s">
        <v>16</v>
      </c>
      <c r="E5" s="30"/>
      <c r="F5" s="195" t="s">
        <v>259</v>
      </c>
      <c r="G5" s="31"/>
      <c r="H5" s="32"/>
    </row>
    <row r="6" spans="1:10" ht="15.75" x14ac:dyDescent="0.5">
      <c r="A6" s="119"/>
      <c r="B6" s="29" t="s">
        <v>264</v>
      </c>
      <c r="C6" s="33">
        <f>'Geotherm Grad PDF'!B8</f>
        <v>90.152719390888137</v>
      </c>
      <c r="D6" s="15" t="s">
        <v>310</v>
      </c>
      <c r="E6" s="30" t="s">
        <v>308</v>
      </c>
      <c r="F6" s="293" t="s">
        <v>407</v>
      </c>
      <c r="G6" s="32"/>
      <c r="H6" s="129"/>
      <c r="I6" s="129"/>
    </row>
    <row r="7" spans="1:10" x14ac:dyDescent="0.35">
      <c r="A7" s="120"/>
      <c r="B7" s="132" t="s">
        <v>152</v>
      </c>
      <c r="C7" s="33">
        <f>'Reservoir Temp PDF'!B8</f>
        <v>146.05648143445381</v>
      </c>
      <c r="D7" s="15" t="s">
        <v>311</v>
      </c>
      <c r="E7" s="15" t="s">
        <v>312</v>
      </c>
      <c r="F7" s="337" t="s">
        <v>307</v>
      </c>
      <c r="G7" s="337"/>
      <c r="H7" s="337"/>
    </row>
    <row r="8" spans="1:10" ht="15.75" x14ac:dyDescent="0.5">
      <c r="A8" s="120"/>
      <c r="B8" s="67" t="s">
        <v>265</v>
      </c>
      <c r="C8" s="227">
        <f>(C7-C4)/C6</f>
        <v>1.4448425107364982</v>
      </c>
      <c r="D8" s="15" t="s">
        <v>80</v>
      </c>
      <c r="E8" s="15"/>
      <c r="F8" s="337" t="s">
        <v>160</v>
      </c>
      <c r="G8" s="338"/>
      <c r="H8" s="338"/>
    </row>
    <row r="9" spans="1:10" x14ac:dyDescent="0.35">
      <c r="A9" s="120"/>
      <c r="B9" s="29" t="s">
        <v>172</v>
      </c>
      <c r="C9" s="131">
        <f>C7*0.075</f>
        <v>10.954236107584036</v>
      </c>
      <c r="D9" s="29" t="s">
        <v>311</v>
      </c>
      <c r="E9" s="29" t="s">
        <v>112</v>
      </c>
      <c r="F9" s="315" t="s">
        <v>358</v>
      </c>
      <c r="G9" s="316"/>
      <c r="H9" s="316"/>
    </row>
    <row r="10" spans="1:10" ht="15.75" x14ac:dyDescent="0.5">
      <c r="A10" s="120"/>
      <c r="B10" s="133" t="s">
        <v>171</v>
      </c>
      <c r="C10" s="68">
        <f>C7-C9</f>
        <v>135.10224532686979</v>
      </c>
      <c r="D10" s="15" t="s">
        <v>311</v>
      </c>
      <c r="E10" s="15"/>
      <c r="F10" s="339" t="s">
        <v>316</v>
      </c>
      <c r="G10" s="340"/>
      <c r="H10" s="340"/>
    </row>
    <row r="11" spans="1:10" ht="14.25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10" ht="15" hidden="1" customHeight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10" ht="15" hidden="1" customHeight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10" ht="15" hidden="1" customHeight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10" ht="15" hidden="1" customHeight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10" ht="13.5" customHeight="1" x14ac:dyDescent="0.35">
      <c r="A16" s="120"/>
      <c r="B16" s="29" t="s">
        <v>303</v>
      </c>
      <c r="C16" s="36">
        <v>35</v>
      </c>
      <c r="D16" s="15" t="s">
        <v>11</v>
      </c>
      <c r="E16" s="15" t="s">
        <v>40</v>
      </c>
      <c r="F16" s="122"/>
      <c r="G16" s="31"/>
      <c r="H16" s="31"/>
    </row>
    <row r="17" spans="1:17" ht="13.5" customHeight="1" thickBot="1" x14ac:dyDescent="0.4">
      <c r="C17" s="18"/>
    </row>
    <row r="18" spans="1:17" ht="13.5" customHeight="1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317"/>
    </row>
    <row r="19" spans="1:17" ht="13.5" customHeight="1" x14ac:dyDescent="0.5">
      <c r="A19" s="119"/>
      <c r="B19" s="34" t="s">
        <v>34</v>
      </c>
      <c r="C19" s="26">
        <f>'Drilling Costs PDF'!$B$6 * ($C$8 *1000)</f>
        <v>1558015.1563852462</v>
      </c>
      <c r="D19" s="30" t="s">
        <v>38</v>
      </c>
      <c r="E19" s="30"/>
      <c r="F19" s="332" t="s">
        <v>407</v>
      </c>
      <c r="G19" s="333"/>
      <c r="H19" s="333"/>
    </row>
    <row r="20" spans="1:17" ht="13.5" customHeight="1" x14ac:dyDescent="0.35">
      <c r="A20" s="120"/>
      <c r="B20" s="29" t="s">
        <v>403</v>
      </c>
      <c r="C20" s="125">
        <v>2</v>
      </c>
      <c r="D20" s="29" t="s">
        <v>37</v>
      </c>
      <c r="E20" s="15"/>
      <c r="F20" s="70" t="s">
        <v>163</v>
      </c>
      <c r="G20" s="70"/>
      <c r="H20" s="70"/>
      <c r="I20" s="32"/>
    </row>
    <row r="21" spans="1:17" ht="13.5" customHeight="1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70" t="s">
        <v>162</v>
      </c>
      <c r="G21" s="70"/>
      <c r="H21" s="70"/>
      <c r="I21" s="32"/>
    </row>
    <row r="22" spans="1:17" ht="13.5" customHeight="1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ht="13.5" customHeight="1" x14ac:dyDescent="0.35">
      <c r="A23" s="120"/>
      <c r="B23" s="29" t="s">
        <v>269</v>
      </c>
      <c r="C23" s="26">
        <f>50*1000*(($C$45/$C$43)/$K$41)*C57</f>
        <v>348774.24635021546</v>
      </c>
      <c r="D23" s="15" t="s">
        <v>27</v>
      </c>
      <c r="E23" s="15" t="s">
        <v>36</v>
      </c>
      <c r="F23" s="85" t="s">
        <v>385</v>
      </c>
      <c r="G23" s="32"/>
    </row>
    <row r="24" spans="1:17" ht="13.5" customHeight="1" x14ac:dyDescent="0.35">
      <c r="A24" s="120"/>
      <c r="B24" s="15" t="s">
        <v>97</v>
      </c>
      <c r="C24" s="3">
        <v>0.85</v>
      </c>
      <c r="D24" s="3"/>
      <c r="E24" s="15" t="s">
        <v>406</v>
      </c>
      <c r="F24" s="70" t="s">
        <v>175</v>
      </c>
      <c r="G24" s="32"/>
    </row>
    <row r="25" spans="1:17" ht="13.5" customHeight="1" x14ac:dyDescent="0.5">
      <c r="A25" s="120"/>
      <c r="B25" s="35" t="s">
        <v>124</v>
      </c>
      <c r="C25" s="124">
        <f>0.21*$C$10-12.2</f>
        <v>16.171471518642655</v>
      </c>
      <c r="D25" s="30" t="s">
        <v>311</v>
      </c>
      <c r="E25" s="30" t="s">
        <v>40</v>
      </c>
      <c r="F25" s="70" t="s">
        <v>125</v>
      </c>
      <c r="G25" s="32"/>
    </row>
    <row r="26" spans="1:17" ht="13.5" customHeight="1" x14ac:dyDescent="0.5">
      <c r="A26" s="119"/>
      <c r="B26" s="29" t="s">
        <v>123</v>
      </c>
      <c r="C26" s="204">
        <f>'Drawdown PDF'!B6</f>
        <v>3.1822865590332957E-3</v>
      </c>
      <c r="D26" s="15"/>
      <c r="E26" s="15"/>
      <c r="F26" s="146" t="s">
        <v>407</v>
      </c>
    </row>
    <row r="27" spans="1:17" ht="13.5" customHeight="1" x14ac:dyDescent="0.5">
      <c r="A27" s="120"/>
      <c r="B27" s="67" t="s">
        <v>126</v>
      </c>
      <c r="C27" s="103">
        <f>IF($H$1=1,INT(((($C$39)/($C$39-$C$25))-1)/$C$26),100)</f>
        <v>42</v>
      </c>
      <c r="D27" s="15" t="s">
        <v>0</v>
      </c>
      <c r="E27" s="3"/>
      <c r="F27" s="70" t="s">
        <v>408</v>
      </c>
    </row>
    <row r="28" spans="1:17" ht="13.5" customHeight="1" x14ac:dyDescent="0.35">
      <c r="A28" s="120"/>
      <c r="B28" s="29" t="s">
        <v>150</v>
      </c>
      <c r="C28" s="97">
        <v>1</v>
      </c>
      <c r="D28" s="15"/>
      <c r="E28" s="3"/>
      <c r="F28" s="317" t="s">
        <v>151</v>
      </c>
    </row>
    <row r="29" spans="1:17" ht="13.5" customHeight="1" x14ac:dyDescent="0.45">
      <c r="A29" s="120"/>
      <c r="B29" s="39" t="s">
        <v>106</v>
      </c>
      <c r="C29" s="26">
        <f>((1.12*(1000000+0.6*$C$19))*$C$57)/$C$28</f>
        <v>2314453.0100075291</v>
      </c>
      <c r="D29" s="15" t="s">
        <v>27</v>
      </c>
      <c r="E29" s="30" t="s">
        <v>313</v>
      </c>
      <c r="F29" s="318" t="s">
        <v>33</v>
      </c>
    </row>
    <row r="30" spans="1:17" ht="13.5" customHeight="1" x14ac:dyDescent="0.45">
      <c r="A30" s="120"/>
      <c r="B30" s="39" t="s">
        <v>104</v>
      </c>
      <c r="C30" s="38">
        <f>($C$19*$C$20)</f>
        <v>3116030.3127704924</v>
      </c>
      <c r="D30" s="15" t="s">
        <v>27</v>
      </c>
      <c r="E30" s="30" t="s">
        <v>313</v>
      </c>
    </row>
    <row r="31" spans="1:17" ht="13.5" customHeight="1" x14ac:dyDescent="0.45">
      <c r="A31" s="120"/>
      <c r="B31" s="39" t="s">
        <v>105</v>
      </c>
      <c r="C31" s="38">
        <f>($C$21*$C$45*1000)+($C$22)+($C$23)</f>
        <v>5007920.6107720304</v>
      </c>
      <c r="D31" s="15" t="s">
        <v>27</v>
      </c>
      <c r="E31" s="30" t="s">
        <v>313</v>
      </c>
    </row>
    <row r="32" spans="1:17" ht="13.5" customHeight="1" thickBot="1" x14ac:dyDescent="0.4">
      <c r="A32" s="120"/>
      <c r="B32" s="317"/>
      <c r="C32" s="21"/>
    </row>
    <row r="33" spans="1:12" ht="13.5" customHeight="1" thickBot="1" x14ac:dyDescent="0.45">
      <c r="A33" s="120"/>
      <c r="B33" s="23" t="s">
        <v>52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318" t="s">
        <v>56</v>
      </c>
    </row>
    <row r="34" spans="1:12" ht="13.5" customHeight="1" x14ac:dyDescent="0.35">
      <c r="A34" s="120"/>
      <c r="B34" s="30" t="s">
        <v>26</v>
      </c>
      <c r="C34" s="74" t="s">
        <v>28</v>
      </c>
      <c r="D34" s="75"/>
      <c r="E34" s="30"/>
      <c r="F34" s="317" t="s">
        <v>78</v>
      </c>
    </row>
    <row r="35" spans="1:12" ht="13.5" customHeight="1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317" t="s">
        <v>79</v>
      </c>
      <c r="J35" s="234" t="s">
        <v>329</v>
      </c>
      <c r="K35" s="3">
        <v>9.4137599999999999</v>
      </c>
    </row>
    <row r="36" spans="1:12" ht="13.5" customHeight="1" x14ac:dyDescent="0.45">
      <c r="A36" s="120"/>
      <c r="B36" s="30" t="s">
        <v>336</v>
      </c>
      <c r="C36" s="74">
        <v>7</v>
      </c>
      <c r="D36" s="75"/>
      <c r="E36" s="30"/>
      <c r="F36" s="317" t="s">
        <v>337</v>
      </c>
      <c r="J36" s="234" t="s">
        <v>330</v>
      </c>
      <c r="K36" s="3">
        <v>-0.18254200000000001</v>
      </c>
    </row>
    <row r="37" spans="1:12" ht="13.5" customHeight="1" x14ac:dyDescent="0.45">
      <c r="A37" s="120"/>
      <c r="B37" s="30" t="s">
        <v>405</v>
      </c>
      <c r="C37" s="74">
        <v>150</v>
      </c>
      <c r="D37" s="30" t="s">
        <v>338</v>
      </c>
      <c r="E37" s="30"/>
      <c r="F37" s="317" t="s">
        <v>337</v>
      </c>
      <c r="J37" s="234" t="s">
        <v>331</v>
      </c>
      <c r="K37" s="15">
        <v>1.765735E-4</v>
      </c>
    </row>
    <row r="38" spans="1:12" ht="13.5" customHeight="1" x14ac:dyDescent="0.5">
      <c r="A38" s="120"/>
      <c r="B38" s="67" t="s">
        <v>339</v>
      </c>
      <c r="C38" s="244">
        <f>C37*C36</f>
        <v>1050</v>
      </c>
      <c r="D38" s="30" t="s">
        <v>338</v>
      </c>
      <c r="E38" s="30"/>
      <c r="F38" s="317"/>
      <c r="I38" s="317"/>
      <c r="J38" s="234" t="s">
        <v>332</v>
      </c>
      <c r="K38" s="15">
        <v>1.2204486E-5</v>
      </c>
    </row>
    <row r="39" spans="1:12" ht="13.5" customHeight="1" x14ac:dyDescent="0.5">
      <c r="A39" s="120"/>
      <c r="B39" s="67" t="s">
        <v>315</v>
      </c>
      <c r="C39" s="68">
        <f>$C$10</f>
        <v>135.10224532686979</v>
      </c>
      <c r="D39" s="30" t="s">
        <v>311</v>
      </c>
      <c r="E39" s="15"/>
      <c r="F39" s="317" t="s">
        <v>335</v>
      </c>
      <c r="J39" s="234" t="s">
        <v>333</v>
      </c>
      <c r="K39" s="15">
        <v>-3.3555900000000001E-8</v>
      </c>
    </row>
    <row r="40" spans="1:12" ht="13.5" customHeight="1" x14ac:dyDescent="0.5">
      <c r="A40" s="120"/>
      <c r="B40" s="67" t="s">
        <v>360</v>
      </c>
      <c r="C40" s="226">
        <f>$K$35+(C39)*$K$36+(C39^2)*$K$37+(C39^3)*$K$38+(C39^4)*$K$39</f>
        <v>6.8913274915678802</v>
      </c>
      <c r="D40" s="220">
        <f>C40*$K$40</f>
        <v>54693.930292057368</v>
      </c>
      <c r="E40" s="15" t="s">
        <v>326</v>
      </c>
      <c r="F40" s="317" t="s">
        <v>334</v>
      </c>
      <c r="J40" s="234" t="s">
        <v>327</v>
      </c>
      <c r="K40" s="3">
        <f>2.20462*3600</f>
        <v>7936.6319999999996</v>
      </c>
    </row>
    <row r="41" spans="1:12" ht="13.5" customHeight="1" x14ac:dyDescent="0.45">
      <c r="A41" s="120"/>
      <c r="B41" s="30" t="s">
        <v>355</v>
      </c>
      <c r="C41" s="243">
        <v>120</v>
      </c>
      <c r="D41" s="245" t="s">
        <v>338</v>
      </c>
      <c r="E41" s="15" t="s">
        <v>326</v>
      </c>
      <c r="F41" s="317" t="s">
        <v>357</v>
      </c>
      <c r="J41" s="234" t="s">
        <v>386</v>
      </c>
      <c r="K41" s="182">
        <f>0*C39^2+0.002713*C39-0.0918</f>
        <v>0.2747323915717978</v>
      </c>
      <c r="L41" s="317" t="s">
        <v>387</v>
      </c>
    </row>
    <row r="42" spans="1:12" ht="13.5" customHeight="1" x14ac:dyDescent="0.45">
      <c r="A42" s="120"/>
      <c r="B42" s="67" t="s">
        <v>340</v>
      </c>
      <c r="C42" s="283">
        <f>C16</f>
        <v>35</v>
      </c>
      <c r="D42" s="248" t="s">
        <v>11</v>
      </c>
      <c r="E42" s="15"/>
      <c r="F42" s="317"/>
    </row>
    <row r="43" spans="1:12" ht="13.5" customHeight="1" x14ac:dyDescent="0.35">
      <c r="A43" s="120"/>
      <c r="B43" s="29" t="s">
        <v>170</v>
      </c>
      <c r="C43" s="41">
        <v>0.95</v>
      </c>
      <c r="D43" s="15"/>
      <c r="E43" s="15" t="s">
        <v>324</v>
      </c>
      <c r="F43" s="317"/>
    </row>
    <row r="44" spans="1:12" ht="13.5" customHeight="1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317" t="s">
        <v>82</v>
      </c>
    </row>
    <row r="45" spans="1:12" ht="13.5" customHeight="1" x14ac:dyDescent="0.5">
      <c r="A45" s="120"/>
      <c r="B45" s="40" t="s">
        <v>30</v>
      </c>
      <c r="C45" s="37">
        <f>C43*((C42*D40)-(C41*1000))/(1000^2)</f>
        <v>1.7045731822109074</v>
      </c>
      <c r="D45" s="15" t="s">
        <v>306</v>
      </c>
      <c r="E45" s="15"/>
      <c r="F45" s="317"/>
    </row>
    <row r="46" spans="1:12" ht="13.15" thickBot="1" x14ac:dyDescent="0.4">
      <c r="B46" s="317"/>
      <c r="C46" s="18"/>
    </row>
    <row r="47" spans="1:12" ht="13.5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</row>
    <row r="48" spans="1:12" ht="15.75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30" t="s">
        <v>40</v>
      </c>
      <c r="F48" s="317"/>
      <c r="J48" s="83"/>
    </row>
    <row r="49" spans="1:29" ht="15.75" x14ac:dyDescent="0.5">
      <c r="A49" s="120"/>
      <c r="B49" s="43" t="s">
        <v>292</v>
      </c>
      <c r="C49" s="44">
        <f>0.75*C48+0.015*C21*(C45*1000)</f>
        <v>295497.05294851249</v>
      </c>
      <c r="D49" s="15" t="s">
        <v>27</v>
      </c>
      <c r="E49" s="15" t="s">
        <v>36</v>
      </c>
      <c r="F49" s="317" t="s">
        <v>41</v>
      </c>
      <c r="J49" s="84"/>
    </row>
    <row r="50" spans="1:29" ht="15.75" x14ac:dyDescent="0.5">
      <c r="A50" s="120"/>
      <c r="B50" s="43" t="s">
        <v>293</v>
      </c>
      <c r="C50" s="44">
        <f>(0.25*C48)+(0.01*C19*C20)</f>
        <v>112613.58895510001</v>
      </c>
      <c r="D50" s="15" t="s">
        <v>27</v>
      </c>
      <c r="E50" s="15" t="s">
        <v>36</v>
      </c>
      <c r="F50" s="317" t="s">
        <v>178</v>
      </c>
    </row>
    <row r="51" spans="1:29" ht="15.75" x14ac:dyDescent="0.5">
      <c r="A51" s="120"/>
      <c r="B51" s="43" t="s">
        <v>42</v>
      </c>
      <c r="C51" s="44">
        <f>C42*(1/(1-C11)-1)*C43*3600*8760*2.20462/(62.4*43560)*300*C56</f>
        <v>5402.6345150152629</v>
      </c>
      <c r="D51" s="15" t="s">
        <v>27</v>
      </c>
      <c r="E51" s="15" t="s">
        <v>40</v>
      </c>
      <c r="F51" s="341" t="s">
        <v>179</v>
      </c>
      <c r="G51" s="341"/>
      <c r="H51" s="341"/>
    </row>
    <row r="52" spans="1:29" ht="15.75" x14ac:dyDescent="0.5">
      <c r="A52" s="120"/>
      <c r="B52" s="43" t="s">
        <v>294</v>
      </c>
      <c r="C52" s="44">
        <f>SUM(C49:C51)</f>
        <v>413513.27641862782</v>
      </c>
      <c r="D52" s="29" t="s">
        <v>27</v>
      </c>
      <c r="E52" s="3"/>
      <c r="F52" s="45" t="s">
        <v>48</v>
      </c>
    </row>
    <row r="53" spans="1:29" ht="13.15" thickBot="1" x14ac:dyDescent="0.4">
      <c r="B53" s="317"/>
      <c r="C53" s="18"/>
    </row>
    <row r="54" spans="1:29" ht="13.5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29" x14ac:dyDescent="0.35">
      <c r="A55" s="120"/>
      <c r="B55" s="30" t="s">
        <v>88</v>
      </c>
      <c r="C55" s="98">
        <f>'Supporting and PR PDF'!C34/'Supporting and PR PDF'!C18</f>
        <v>1.4254302103250478</v>
      </c>
      <c r="D55" s="62"/>
      <c r="E55" s="30" t="s">
        <v>318</v>
      </c>
      <c r="F55" s="32"/>
      <c r="G55" s="32"/>
      <c r="H55" s="32"/>
    </row>
    <row r="56" spans="1:29" x14ac:dyDescent="0.35">
      <c r="A56" s="120"/>
      <c r="B56" s="30" t="s">
        <v>197</v>
      </c>
      <c r="C56" s="98">
        <f>'Supporting and PR PDF'!C34/'Supporting and PR PDF'!C23</f>
        <v>1.0375782881002089</v>
      </c>
      <c r="D56" s="62"/>
      <c r="E56" s="30" t="s">
        <v>318</v>
      </c>
      <c r="F56" s="32"/>
      <c r="G56" s="32"/>
      <c r="H56" s="32"/>
    </row>
    <row r="57" spans="1:29" x14ac:dyDescent="0.35">
      <c r="A57" s="120"/>
      <c r="B57" s="30" t="s">
        <v>89</v>
      </c>
      <c r="C57" s="98">
        <f>'Supporting and PR PDF'!C34/'Supporting and PR PDF'!C26</f>
        <v>1.0680515759312321</v>
      </c>
      <c r="D57" s="62"/>
      <c r="E57" s="30" t="s">
        <v>318</v>
      </c>
      <c r="F57" s="32"/>
      <c r="G57" s="32"/>
      <c r="H57" s="32"/>
    </row>
    <row r="58" spans="1:29" x14ac:dyDescent="0.35">
      <c r="A58" s="120"/>
      <c r="B58" s="29" t="s">
        <v>58</v>
      </c>
      <c r="C58" s="99">
        <f>'Supporting and PR PDF'!C15</f>
        <v>1.22486144101346</v>
      </c>
      <c r="D58" s="60"/>
      <c r="E58" s="28" t="s">
        <v>75</v>
      </c>
      <c r="F58" s="61" t="s">
        <v>43</v>
      </c>
      <c r="G58" s="32"/>
      <c r="H58" s="32"/>
    </row>
    <row r="59" spans="1:29" x14ac:dyDescent="0.35">
      <c r="A59" s="120"/>
      <c r="B59" s="3" t="s">
        <v>5</v>
      </c>
      <c r="C59" s="99">
        <f>CoverSheet!I21</f>
        <v>7.0000000000000007E-2</v>
      </c>
      <c r="D59" s="63"/>
      <c r="E59" s="15" t="s">
        <v>322</v>
      </c>
      <c r="F59" s="337"/>
      <c r="G59" s="342"/>
      <c r="H59" s="342"/>
      <c r="J59" s="84"/>
      <c r="K59" s="81"/>
      <c r="AC59" s="294"/>
    </row>
    <row r="60" spans="1:29" ht="12.75" hidden="1" customHeight="1" x14ac:dyDescent="0.35">
      <c r="A60" s="120"/>
      <c r="B60" s="19" t="s">
        <v>20</v>
      </c>
      <c r="C60" s="100">
        <f>70/30</f>
        <v>2.3333333333333335</v>
      </c>
      <c r="D60" s="19" t="s">
        <v>39</v>
      </c>
      <c r="E60" s="59" t="s">
        <v>24</v>
      </c>
    </row>
    <row r="61" spans="1:29" ht="12.75" hidden="1" customHeight="1" x14ac:dyDescent="0.35">
      <c r="A61" s="120"/>
      <c r="B61" s="19" t="s">
        <v>21</v>
      </c>
      <c r="C61" s="101">
        <v>7.4999999999999997E-2</v>
      </c>
      <c r="D61" s="19" t="s">
        <v>39</v>
      </c>
      <c r="E61" s="59" t="s">
        <v>24</v>
      </c>
    </row>
    <row r="62" spans="1:29" ht="12.75" hidden="1" customHeight="1" x14ac:dyDescent="0.35">
      <c r="A62" s="120"/>
      <c r="B62" s="19" t="s">
        <v>18</v>
      </c>
      <c r="C62" s="101">
        <v>0.17</v>
      </c>
      <c r="D62" s="19" t="s">
        <v>39</v>
      </c>
      <c r="E62" s="59" t="s">
        <v>24</v>
      </c>
    </row>
    <row r="63" spans="1:29" ht="12.75" hidden="1" customHeight="1" x14ac:dyDescent="0.35">
      <c r="A63" s="120"/>
      <c r="B63" s="19" t="s">
        <v>9</v>
      </c>
      <c r="C63" s="101">
        <v>0.03</v>
      </c>
      <c r="D63" s="19" t="s">
        <v>39</v>
      </c>
      <c r="E63" s="59" t="s">
        <v>24</v>
      </c>
    </row>
    <row r="64" spans="1:29" ht="12.75" hidden="1" customHeight="1" x14ac:dyDescent="0.35">
      <c r="A64" s="120"/>
      <c r="B64" s="19" t="s">
        <v>22</v>
      </c>
      <c r="C64" s="101">
        <v>0.02</v>
      </c>
      <c r="D64" s="19" t="s">
        <v>39</v>
      </c>
      <c r="E64" s="59" t="s">
        <v>24</v>
      </c>
    </row>
    <row r="65" spans="1:33" ht="12.75" hidden="1" customHeight="1" x14ac:dyDescent="0.35">
      <c r="A65" s="120"/>
      <c r="B65" s="19" t="s">
        <v>23</v>
      </c>
      <c r="C65" s="101">
        <v>6.5000000000000002E-2</v>
      </c>
      <c r="D65" s="19" t="s">
        <v>39</v>
      </c>
      <c r="E65" s="59" t="s">
        <v>24</v>
      </c>
    </row>
    <row r="66" spans="1:33" x14ac:dyDescent="0.35">
      <c r="A66" s="120"/>
      <c r="B66" s="15" t="s">
        <v>74</v>
      </c>
      <c r="C66" s="102">
        <f>CoverSheet!I20</f>
        <v>8.4229999999999999E-2</v>
      </c>
      <c r="D66" s="60"/>
      <c r="E66" s="15" t="s">
        <v>107</v>
      </c>
      <c r="F66" s="45" t="s">
        <v>108</v>
      </c>
      <c r="G66" s="32"/>
      <c r="H66" s="32"/>
    </row>
    <row r="67" spans="1:33" x14ac:dyDescent="0.35">
      <c r="A67" s="120"/>
      <c r="B67" s="3" t="s">
        <v>244</v>
      </c>
      <c r="C67" s="102">
        <f>CoverSheet!I19</f>
        <v>0.5</v>
      </c>
      <c r="D67" s="60"/>
      <c r="E67" s="15" t="s">
        <v>270</v>
      </c>
      <c r="F67" s="45"/>
      <c r="G67" s="32"/>
      <c r="H67" s="32"/>
    </row>
    <row r="68" spans="1:33" ht="15.75" x14ac:dyDescent="0.5">
      <c r="A68" s="120"/>
      <c r="B68" s="67" t="s">
        <v>445</v>
      </c>
      <c r="C68" s="325">
        <f>LOG(1-C66,2)/LOG(2,2)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ht="14.25" x14ac:dyDescent="0.45">
      <c r="B72" s="118" t="s">
        <v>250</v>
      </c>
      <c r="C72" s="22">
        <f ca="1">VLOOKUP(C$70,Table52[#All],8)/100</f>
        <v>5.7300000000000004E-2</v>
      </c>
      <c r="D72" s="22">
        <f ca="1">VLOOKUP(D$70,Table52[#All],8)/100</f>
        <v>5.9800000000000006E-2</v>
      </c>
      <c r="E72" s="22">
        <f ca="1">VLOOKUP(E$70,Table52[#All],8)/100</f>
        <v>0.06</v>
      </c>
      <c r="F72" s="22">
        <f ca="1">VLOOKUP(F$70,Table52[#All],8)/100</f>
        <v>5.7598498808544722E-2</v>
      </c>
      <c r="G72" s="22">
        <f ca="1">VLOOKUP(G$70,Table52[#All],8)/100</f>
        <v>6.5748599621514386E-2</v>
      </c>
      <c r="H72" s="22">
        <f ca="1">VLOOKUP(H$70,Table52[#All],8)/100</f>
        <v>6.0127106060135521E-2</v>
      </c>
      <c r="I72" s="22">
        <f ca="1">VLOOKUP(I$70,Table52[#All],8)/100</f>
        <v>6.1162657319325915E-2</v>
      </c>
      <c r="J72" s="22">
        <f ca="1">VLOOKUP(J$70,Table52[#All],8)/100</f>
        <v>6.6296217107150876E-2</v>
      </c>
      <c r="K72" s="22">
        <f ca="1">VLOOKUP(K$70,Table52[#All],8)/100</f>
        <v>6.253492258005465E-2</v>
      </c>
      <c r="L72" s="22">
        <f ca="1">VLOOKUP(L$70,Table52[#All],8)/100</f>
        <v>6.9095351176241548E-2</v>
      </c>
      <c r="M72" s="22">
        <f ca="1">VLOOKUP(M$70,Table52[#All],8)/100</f>
        <v>6.3324994419865388E-2</v>
      </c>
      <c r="N72" s="22">
        <f ca="1">VLOOKUP(N$70,Table52[#All],8)/100</f>
        <v>6.1786667258145647E-2</v>
      </c>
      <c r="O72" s="22">
        <f ca="1">VLOOKUP(O$70,Table52[#All],8)/100</f>
        <v>6.7761990934591398E-2</v>
      </c>
      <c r="P72" s="22">
        <f ca="1">VLOOKUP(P$70,Table52[#All],8)/100</f>
        <v>7.3138995148775476E-2</v>
      </c>
      <c r="Q72" s="22">
        <f ca="1">VLOOKUP(Q$70,Table52[#All],8)/100</f>
        <v>7.9109732662254115E-2</v>
      </c>
      <c r="R72" s="22">
        <f ca="1">VLOOKUP(R$70,Table52[#All],8)/100</f>
        <v>7.3531734530028856E-2</v>
      </c>
      <c r="S72" s="22">
        <f ca="1">VLOOKUP(S$70,Table52[#All],8)/100</f>
        <v>6.9247672672729743E-2</v>
      </c>
      <c r="T72" s="22">
        <f ca="1">VLOOKUP(T$70,Table52[#All],8)/100</f>
        <v>6.8490770535465262E-2</v>
      </c>
      <c r="U72" s="22">
        <f ca="1">VLOOKUP(U$70,Table52[#All],8)/100</f>
        <v>5.6990584851492991E-2</v>
      </c>
      <c r="V72" s="22">
        <f ca="1">VLOOKUP(V$70,Table52[#All],8)/100</f>
        <v>9.5515551339237573E-2</v>
      </c>
      <c r="W72" s="22">
        <f ca="1">VLOOKUP(W$70,Table52[#All],8)/100</f>
        <v>8.0400002791355535E-2</v>
      </c>
      <c r="X72" s="22">
        <f ca="1">VLOOKUP(X$70,Table52[#All],8)/100</f>
        <v>7.0390630410488791E-2</v>
      </c>
      <c r="Y72" s="22">
        <f ca="1">VLOOKUP(Y$70,Table52[#All],8)/100</f>
        <v>7.4530281551450889E-2</v>
      </c>
      <c r="Z72" s="22">
        <f ca="1">VLOOKUP(Z$70,Table52[#All],8)/100</f>
        <v>7.30074573956839E-2</v>
      </c>
      <c r="AA72" s="22">
        <f ca="1">VLOOKUP(AA$70,Table52[#All],8)/100</f>
        <v>7.9790142798795413E-2</v>
      </c>
      <c r="AB72" s="22">
        <f ca="1">VLOOKUP(AB$70,Table52[#All],8)/100</f>
        <v>6.7424229460834956E-2</v>
      </c>
      <c r="AC72" s="22">
        <f ca="1">VLOOKUP(AC$70,Table52[#All],8)/100</f>
        <v>7.9958026852101544E-2</v>
      </c>
      <c r="AD72" s="22">
        <f ca="1">VLOOKUP(AD$70,Table52[#All],8)/100</f>
        <v>9.4570800970639357E-2</v>
      </c>
      <c r="AE72" s="22">
        <f ca="1">VLOOKUP(AE$70,Table52[#All],8)/100</f>
        <v>9.6029262593085404E-2</v>
      </c>
      <c r="AF72" s="22">
        <f ca="1">VLOOKUP(AF$70,Table52[#All],8)/100</f>
        <v>7.6495703445518329E-2</v>
      </c>
      <c r="AG72" s="22">
        <f ca="1">VLOOKUP(AG$70,Table52[#All],8)/100</f>
        <v>8.0325825417664393E-2</v>
      </c>
    </row>
    <row r="73" spans="1:33" ht="14.25" x14ac:dyDescent="0.45">
      <c r="B73" s="117" t="s">
        <v>251</v>
      </c>
      <c r="C73" s="22">
        <f ca="1">C$72*(1+$C$67)</f>
        <v>8.5949999999999999E-2</v>
      </c>
      <c r="D73" s="22">
        <f ca="1">IF((D$75)&gt;0,D$72*(1+$C$67),IF(C$77&gt;0,C$77,C$73))</f>
        <v>8.9700000000000002E-2</v>
      </c>
      <c r="E73" s="22">
        <f t="shared" ref="E73:AG73" ca="1" si="2">IF((E$75)&gt;0,E$72*(1+$C$67),IF(D$77&gt;0,D$77,D$73))</f>
        <v>8.9700000000000002E-2</v>
      </c>
      <c r="F73" s="22">
        <f t="shared" ca="1" si="2"/>
        <v>8.9700000000000002E-2</v>
      </c>
      <c r="G73" s="22">
        <f t="shared" ca="1" si="2"/>
        <v>9.862289943227158E-2</v>
      </c>
      <c r="H73" s="22">
        <f t="shared" ca="1" si="2"/>
        <v>9.862289943227158E-2</v>
      </c>
      <c r="I73" s="22">
        <f t="shared" ca="1" si="2"/>
        <v>9.862289943227158E-2</v>
      </c>
      <c r="J73" s="22">
        <f t="shared" ca="1" si="2"/>
        <v>9.862289943227158E-2</v>
      </c>
      <c r="K73" s="22">
        <f t="shared" ca="1" si="2"/>
        <v>9.862289943227158E-2</v>
      </c>
      <c r="L73" s="22">
        <f t="shared" ca="1" si="2"/>
        <v>9.862289943227158E-2</v>
      </c>
      <c r="M73" s="22">
        <f t="shared" ca="1" si="2"/>
        <v>9.862289943227158E-2</v>
      </c>
      <c r="N73" s="22">
        <f t="shared" ca="1" si="2"/>
        <v>9.862289943227158E-2</v>
      </c>
      <c r="O73" s="22">
        <f t="shared" ca="1" si="2"/>
        <v>9.862289943227158E-2</v>
      </c>
      <c r="P73" s="22">
        <f t="shared" ca="1" si="2"/>
        <v>9.862289943227158E-2</v>
      </c>
      <c r="Q73" s="22">
        <f t="shared" ca="1" si="2"/>
        <v>9.862289943227158E-2</v>
      </c>
      <c r="R73" s="22">
        <f t="shared" ca="1" si="2"/>
        <v>9.862289943227158E-2</v>
      </c>
      <c r="S73" s="22">
        <f t="shared" ca="1" si="2"/>
        <v>9.862289943227158E-2</v>
      </c>
      <c r="T73" s="22">
        <f t="shared" ca="1" si="2"/>
        <v>9.862289943227158E-2</v>
      </c>
      <c r="U73" s="22">
        <f t="shared" ca="1" si="2"/>
        <v>9.862289943227158E-2</v>
      </c>
      <c r="V73" s="22">
        <f t="shared" ca="1" si="2"/>
        <v>9.862289943227158E-2</v>
      </c>
      <c r="W73" s="22">
        <f t="shared" ca="1" si="2"/>
        <v>9.862289943227158E-2</v>
      </c>
      <c r="X73" s="22">
        <f t="shared" ca="1" si="2"/>
        <v>9.862289943227158E-2</v>
      </c>
      <c r="Y73" s="22">
        <f t="shared" ca="1" si="2"/>
        <v>9.862289943227158E-2</v>
      </c>
      <c r="Z73" s="22">
        <f t="shared" ca="1" si="2"/>
        <v>9.862289943227158E-2</v>
      </c>
      <c r="AA73" s="22">
        <f t="shared" ca="1" si="2"/>
        <v>9.862289943227158E-2</v>
      </c>
      <c r="AB73" s="22">
        <f t="shared" ca="1" si="2"/>
        <v>9.862289943227158E-2</v>
      </c>
      <c r="AC73" s="22">
        <f t="shared" ca="1" si="2"/>
        <v>9.862289943227158E-2</v>
      </c>
      <c r="AD73" s="22">
        <f t="shared" ca="1" si="2"/>
        <v>9.862289943227158E-2</v>
      </c>
      <c r="AE73" s="22">
        <f t="shared" ca="1" si="2"/>
        <v>9.862289943227158E-2</v>
      </c>
      <c r="AF73" s="22">
        <f t="shared" ca="1" si="2"/>
        <v>9.862289943227158E-2</v>
      </c>
      <c r="AG73" s="22">
        <f t="shared" ca="1" si="2"/>
        <v>9.862289943227158E-2</v>
      </c>
    </row>
    <row r="74" spans="1:33" ht="14.25" x14ac:dyDescent="0.45">
      <c r="B74" s="117" t="s">
        <v>252</v>
      </c>
      <c r="C74" s="187">
        <f>0</f>
        <v>0</v>
      </c>
      <c r="D74" s="187">
        <f ca="1">(D$72-(D$73/(1+$C$67)))/(D$73/(1+$C$67))</f>
        <v>1.160350151155055E-16</v>
      </c>
      <c r="E74" s="187">
        <f t="shared" ref="E74:AG74" ca="1" si="3">(E$72-(E$73/(1+$C$67)))/(E$73/(1+$C$67))</f>
        <v>3.3444816053511506E-3</v>
      </c>
      <c r="F74" s="187">
        <f t="shared" ca="1" si="3"/>
        <v>-3.6814401194904298E-2</v>
      </c>
      <c r="G74" s="187">
        <f t="shared" ca="1" si="3"/>
        <v>0</v>
      </c>
      <c r="H74" s="187">
        <f t="shared" ca="1" si="3"/>
        <v>-8.5499821954221344E-2</v>
      </c>
      <c r="I74" s="187">
        <f t="shared" ca="1" si="3"/>
        <v>-6.9749657461721057E-2</v>
      </c>
      <c r="J74" s="187">
        <f t="shared" ca="1" si="3"/>
        <v>8.328960446136971E-3</v>
      </c>
      <c r="K74" s="187">
        <f t="shared" ca="1" si="3"/>
        <v>-4.8878258395759822E-2</v>
      </c>
      <c r="L74" s="187">
        <f t="shared" ca="1" si="3"/>
        <v>5.0902248473624241E-2</v>
      </c>
      <c r="M74" s="187">
        <f t="shared" ca="1" si="3"/>
        <v>-3.6861700714549389E-2</v>
      </c>
      <c r="N74" s="187">
        <f t="shared" ca="1" si="3"/>
        <v>-6.0258809863264491E-2</v>
      </c>
      <c r="O74" s="187">
        <f t="shared" ca="1" si="3"/>
        <v>3.0622573327298459E-2</v>
      </c>
      <c r="P74" s="187">
        <f t="shared" ca="1" si="3"/>
        <v>0.11240384692304214</v>
      </c>
      <c r="Q74" s="187">
        <f t="shared" ca="1" si="3"/>
        <v>0.20321547709995139</v>
      </c>
      <c r="R74" s="187">
        <f t="shared" ca="1" si="3"/>
        <v>0.1183771966751921</v>
      </c>
      <c r="S74" s="187">
        <f t="shared" ca="1" si="3"/>
        <v>5.3218974569161519E-2</v>
      </c>
      <c r="T74" s="187">
        <f t="shared" ca="1" si="3"/>
        <v>4.1706909800913489E-2</v>
      </c>
      <c r="U74" s="187">
        <f t="shared" ca="1" si="3"/>
        <v>-0.13320458261373494</v>
      </c>
      <c r="V74" s="187">
        <f t="shared" ca="1" si="3"/>
        <v>0.45273894636658979</v>
      </c>
      <c r="W74" s="187">
        <f t="shared" ca="1" si="3"/>
        <v>0.2228397753592137</v>
      </c>
      <c r="X74" s="187">
        <f t="shared" ca="1" si="3"/>
        <v>7.0602732464212517E-2</v>
      </c>
      <c r="Y74" s="187">
        <f t="shared" ca="1" si="3"/>
        <v>0.13356454708524229</v>
      </c>
      <c r="Z74" s="187">
        <f t="shared" ca="1" si="3"/>
        <v>0.11040323012133411</v>
      </c>
      <c r="AA74" s="187">
        <f t="shared" ca="1" si="3"/>
        <v>0.21356414065260676</v>
      </c>
      <c r="AB74" s="187">
        <f t="shared" ca="1" si="3"/>
        <v>2.5485407278123477E-2</v>
      </c>
      <c r="AC74" s="187">
        <f t="shared" ca="1" si="3"/>
        <v>0.21611756466882254</v>
      </c>
      <c r="AD74" s="187">
        <f t="shared" ca="1" si="3"/>
        <v>0.43836981342631842</v>
      </c>
      <c r="AE74" s="187">
        <f t="shared" ca="1" si="3"/>
        <v>0.46055221169550992</v>
      </c>
      <c r="AF74" s="187">
        <f t="shared" ca="1" si="3"/>
        <v>0.16345753196068458</v>
      </c>
      <c r="AG74" s="187">
        <f t="shared" ca="1" si="3"/>
        <v>0.2217115783463777</v>
      </c>
    </row>
    <row r="75" spans="1:33" ht="15.75" x14ac:dyDescent="0.5">
      <c r="B75" s="119" t="s">
        <v>148</v>
      </c>
      <c r="C75" s="188">
        <v>2</v>
      </c>
      <c r="D75" s="188">
        <v>2</v>
      </c>
      <c r="E75" s="188">
        <v>0</v>
      </c>
      <c r="F75" s="188">
        <v>0</v>
      </c>
      <c r="G75" s="188">
        <v>1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v>0</v>
      </c>
      <c r="Q75" s="188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88">
        <v>0</v>
      </c>
      <c r="AD75" s="188">
        <v>0</v>
      </c>
      <c r="AE75" s="188">
        <v>0</v>
      </c>
      <c r="AF75" s="188">
        <v>0</v>
      </c>
      <c r="AG75" s="188">
        <v>0</v>
      </c>
    </row>
    <row r="76" spans="1:33" ht="14.25" x14ac:dyDescent="0.45">
      <c r="A76" s="69"/>
      <c r="B76" s="118" t="s">
        <v>249</v>
      </c>
      <c r="C76" s="27">
        <f>0</f>
        <v>0</v>
      </c>
      <c r="D76" s="27">
        <f ca="1">IF(D$74&gt;=CoverSheet!$I$22,IF(D71&lt;($C$35-5),INT(_xlfn.CEILING.MATH(C$78*CoverSheet!$I$23)),0),IF(AND(D$74&lt;=-CoverSheet!$I$22,(D$74-C$74)&lt;0),-_xlfn.FLOOR.MATH(C$78*CoverSheet!$I$24),0))</f>
        <v>0</v>
      </c>
      <c r="E76" s="27">
        <f ca="1">IF(E$74&gt;=CoverSheet!$I$22,IF(E71&lt;($C$35-5),INT(_xlfn.CEILING.MATH(D$78*CoverSheet!$I$23)),0),IF(AND(E$74&lt;=-CoverSheet!$I$22,(E$74-D$74)&lt;0),-_xlfn.FLOOR.MATH(D$78*CoverSheet!$I$24),0))</f>
        <v>0</v>
      </c>
      <c r="F76" s="27">
        <f ca="1">IF(F$74&gt;=CoverSheet!$I$22,IF(F71&lt;($C$35-5),INT(_xlfn.CEILING.MATH(E$78*CoverSheet!$I$23)),0),IF(AND(F$74&lt;=-CoverSheet!$I$22,(F$74-E$74)&lt;0),-_xlfn.FLOOR.MATH(E$78*CoverSheet!$I$24),0))</f>
        <v>0</v>
      </c>
      <c r="G76" s="27">
        <f ca="1">IF(G$74&gt;=CoverSheet!$I$22,IF(G71&lt;($C$35-5),INT(_xlfn.CEILING.MATH(F$78*CoverSheet!$I$23)),0),IF(AND(G$74&lt;=-CoverSheet!$I$22,(G$74-F$74)&lt;0),-_xlfn.FLOOR.MATH(F$78*CoverSheet!$I$24),0))</f>
        <v>0</v>
      </c>
      <c r="H76" s="27">
        <f ca="1">IF(H$74&gt;=CoverSheet!$I$22,IF(H71&lt;($C$35-5),INT(_xlfn.CEILING.MATH(G$78*CoverSheet!$I$23)),0),IF(AND(H$74&lt;=-CoverSheet!$I$22,(H$74-G$74)&lt;0),-_xlfn.FLOOR.MATH(G$78*CoverSheet!$I$24),0))</f>
        <v>0</v>
      </c>
      <c r="I76" s="27">
        <f ca="1">IF(I$74&gt;=CoverSheet!$I$22,IF(I71&lt;($C$35-5),INT(_xlfn.CEILING.MATH(H$78*CoverSheet!$I$23)),0),IF(AND(I$74&lt;=-CoverSheet!$I$22,(I$74-H$74)&lt;0),-_xlfn.FLOOR.MATH(H$78*CoverSheet!$I$24),0))</f>
        <v>0</v>
      </c>
      <c r="J76" s="27">
        <f ca="1">IF(J$74&gt;=CoverSheet!$I$22,IF(J71&lt;($C$35-5),INT(_xlfn.CEILING.MATH(I$78*CoverSheet!$I$23)),0),IF(AND(J$74&lt;=-CoverSheet!$I$22,(J$74-I$74)&lt;0),-_xlfn.FLOOR.MATH(I$78*CoverSheet!$I$24),0))</f>
        <v>0</v>
      </c>
      <c r="K76" s="27">
        <f ca="1">IF(K$74&gt;=CoverSheet!$I$22,IF(K71&lt;($C$35-5),INT(_xlfn.CEILING.MATH(J$78*CoverSheet!$I$23)),0),IF(AND(K$74&lt;=-CoverSheet!$I$22,(K$74-J$74)&lt;0),-_xlfn.FLOOR.MATH(J$78*CoverSheet!$I$24),0))</f>
        <v>0</v>
      </c>
      <c r="L76" s="27">
        <f ca="1">IF(L$74&gt;=CoverSheet!$I$22,IF(L71&lt;($C$35-5),INT(_xlfn.CEILING.MATH(K$78*CoverSheet!$I$23)),0),IF(AND(L$74&lt;=-CoverSheet!$I$22,(L$74-K$74)&lt;0),-_xlfn.FLOOR.MATH(K$78*CoverSheet!$I$24),0))</f>
        <v>0</v>
      </c>
      <c r="M76" s="27">
        <f ca="1">IF(M$74&gt;=CoverSheet!$I$22,IF(M71&lt;($C$35-5),INT(_xlfn.CEILING.MATH(L$78*CoverSheet!$I$23)),0),IF(AND(M$74&lt;=-CoverSheet!$I$22,(M$74-L$74)&lt;0),-_xlfn.FLOOR.MATH(L$78*CoverSheet!$I$24),0))</f>
        <v>0</v>
      </c>
      <c r="N76" s="27">
        <f ca="1">IF(N$74&gt;=CoverSheet!$I$22,IF(N71&lt;($C$35-5),INT(_xlfn.CEILING.MATH(M$78*CoverSheet!$I$23)),0),IF(AND(N$74&lt;=-CoverSheet!$I$22,(N$74-M$74)&lt;0),-_xlfn.FLOOR.MATH(M$78*CoverSheet!$I$24),0))</f>
        <v>0</v>
      </c>
      <c r="O76" s="27">
        <f ca="1">IF(O$74&gt;=CoverSheet!$I$22,IF(O71&lt;($C$35-5),INT(_xlfn.CEILING.MATH(N$78*CoverSheet!$I$23)),0),IF(AND(O$74&lt;=-CoverSheet!$I$22,(O$74-N$74)&lt;0),-_xlfn.FLOOR.MATH(N$78*CoverSheet!$I$24),0))</f>
        <v>0</v>
      </c>
      <c r="P76" s="27">
        <f ca="1">IF(P$74&gt;=CoverSheet!$I$22,IF(P71&lt;($C$35-5),INT(_xlfn.CEILING.MATH(O$78*CoverSheet!$I$23)),0),IF(AND(P$74&lt;=-CoverSheet!$I$22,(P$74-O$74)&lt;0),-_xlfn.FLOOR.MATH(O$78*CoverSheet!$I$24),0))</f>
        <v>0</v>
      </c>
      <c r="Q76" s="27">
        <f ca="1">IF(Q$74&gt;=CoverSheet!$I$22,IF(Q71&lt;($C$35-5),INT(_xlfn.CEILING.MATH(P$78*CoverSheet!$I$23)),0),IF(AND(Q$74&lt;=-CoverSheet!$I$22,(Q$74-P$74)&lt;0),-_xlfn.FLOOR.MATH(P$78*CoverSheet!$I$24),0))</f>
        <v>0</v>
      </c>
      <c r="R76" s="27">
        <f ca="1">IF(R$74&gt;=CoverSheet!$I$22,IF(R71&lt;($C$35-5),INT(_xlfn.CEILING.MATH(Q$78*CoverSheet!$I$23)),0),IF(AND(R$74&lt;=-CoverSheet!$I$22,(R$74-Q$74)&lt;0),-_xlfn.FLOOR.MATH(Q$78*CoverSheet!$I$24),0))</f>
        <v>0</v>
      </c>
      <c r="S76" s="27">
        <f ca="1">IF(S$74&gt;=CoverSheet!$I$22,IF(S71&lt;($C$35-5),INT(_xlfn.CEILING.MATH(R$78*CoverSheet!$I$23)),0),IF(AND(S$74&lt;=-CoverSheet!$I$22,(S$74-R$74)&lt;0),-_xlfn.FLOOR.MATH(R$78*CoverSheet!$I$24),0))</f>
        <v>0</v>
      </c>
      <c r="T76" s="27">
        <f ca="1">IF(T$74&gt;=CoverSheet!$I$22,IF(T71&lt;($C$35-5),INT(_xlfn.CEILING.MATH(S$78*CoverSheet!$I$23)),0),IF(AND(T$74&lt;=-CoverSheet!$I$22,(T$74-S$74)&lt;0),-_xlfn.FLOOR.MATH(S$78*CoverSheet!$I$24),0))</f>
        <v>0</v>
      </c>
      <c r="U76" s="27">
        <f ca="1">IF(U$74&gt;=CoverSheet!$I$22,IF(U71&lt;($C$35-5),INT(_xlfn.CEILING.MATH(T$78*CoverSheet!$I$23)),0),IF(AND(U$74&lt;=-CoverSheet!$I$22,(U$74-T$74)&lt;0),-_xlfn.FLOOR.MATH(T$78*CoverSheet!$I$24),0))</f>
        <v>0</v>
      </c>
      <c r="V76" s="27">
        <f ca="1">IF(V$74&gt;=CoverSheet!$I$22,IF(V71&lt;($C$35-5),INT(_xlfn.CEILING.MATH(U$78*CoverSheet!$I$23)),0),IF(AND(V$74&lt;=-CoverSheet!$I$22,(V$74-U$74)&lt;0),-_xlfn.FLOOR.MATH(U$78*CoverSheet!$I$24),0))</f>
        <v>0</v>
      </c>
      <c r="W76" s="27">
        <f ca="1">IF(W$74&gt;=CoverSheet!$I$22,IF(W71&lt;($C$35-5),INT(_xlfn.CEILING.MATH(V$78*CoverSheet!$I$23)),0),IF(AND(W$74&lt;=-CoverSheet!$I$22,(W$74-V$74)&lt;0),-_xlfn.FLOOR.MATH(V$78*CoverSheet!$I$24),0))</f>
        <v>0</v>
      </c>
      <c r="X76" s="27">
        <f ca="1">IF(X$74&gt;=CoverSheet!$I$22,IF(X71&lt;($C$35-5),INT(_xlfn.CEILING.MATH(W$78*CoverSheet!$I$23)),0),IF(AND(X$74&lt;=-CoverSheet!$I$22,(X$74-W$74)&lt;0),-_xlfn.FLOOR.MATH(W$78*CoverSheet!$I$24),0))</f>
        <v>0</v>
      </c>
      <c r="Y76" s="27">
        <f ca="1">IF(Y$74&gt;=CoverSheet!$I$22,IF(Y71&lt;($C$35-5),INT(_xlfn.CEILING.MATH(X$78*CoverSheet!$I$23)),0),IF(AND(Y$74&lt;=-CoverSheet!$I$22,(Y$74-X$74)&lt;0),-_xlfn.FLOOR.MATH(X$78*CoverSheet!$I$24),0))</f>
        <v>0</v>
      </c>
      <c r="Z76" s="27">
        <f ca="1">IF(Z$74&gt;=CoverSheet!$I$22,IF(Z71&lt;($C$35-5),INT(_xlfn.CEILING.MATH(Y$78*CoverSheet!$I$23)),0),IF(AND(Z$74&lt;=-CoverSheet!$I$22,(Z$74-Y$74)&lt;0),-_xlfn.FLOOR.MATH(Y$78*CoverSheet!$I$24),0))</f>
        <v>0</v>
      </c>
      <c r="AA76" s="27">
        <f ca="1">IF(AA$74&gt;=CoverSheet!$I$22,IF(AA71&lt;($C$35-5),INT(_xlfn.CEILING.MATH(Z$78*CoverSheet!$I$23)),0),IF(AND(AA$74&lt;=-CoverSheet!$I$22,(AA$74-Z$74)&lt;0),-_xlfn.FLOOR.MATH(Z$78*CoverSheet!$I$24),0))</f>
        <v>0</v>
      </c>
      <c r="AB76" s="27">
        <f ca="1">IF(AB$74&gt;=CoverSheet!$I$22,IF(AB71&lt;($C$35-5),INT(_xlfn.CEILING.MATH(AA$78*CoverSheet!$I$23)),0),IF(AND(AB$74&lt;=-CoverSheet!$I$22,(AB$74-AA$74)&lt;0),-_xlfn.FLOOR.MATH(AA$78*CoverSheet!$I$24),0))</f>
        <v>0</v>
      </c>
      <c r="AC76" s="27">
        <f ca="1">IF(AC$74&gt;=CoverSheet!$I$22,IF(AC71&lt;($C$35-5),INT(_xlfn.CEILING.MATH(AB$78*CoverSheet!$I$23)),0),IF(AND(AC$74&lt;=-CoverSheet!$I$22,(AC$74-AB$74)&lt;0),-_xlfn.FLOOR.MATH(AB$78*CoverSheet!$I$24),0))</f>
        <v>0</v>
      </c>
      <c r="AD76" s="27">
        <f ca="1">IF(AD$74&gt;=CoverSheet!$I$22,IF(AD71&lt;($C$35-5),INT(_xlfn.CEILING.MATH(AC$78*CoverSheet!$I$23)),0),IF(AND(AD$74&lt;=-CoverSheet!$I$22,(AD$74-AC$74)&lt;0),-_xlfn.FLOOR.MATH(AC$78*CoverSheet!$I$24),0))</f>
        <v>0</v>
      </c>
      <c r="AE76" s="27">
        <f ca="1">IF(AE$74&gt;=CoverSheet!$I$22,IF(AE71&lt;($C$35-5),INT(_xlfn.CEILING.MATH(AD$78*CoverSheet!$I$23)),0),IF(AND(AE$74&lt;=-CoverSheet!$I$22,(AE$74-AD$74)&lt;0),-_xlfn.FLOOR.MATH(AD$78*CoverSheet!$I$24),0))</f>
        <v>0</v>
      </c>
      <c r="AF76" s="27">
        <f ca="1">IF(AF$74&gt;=CoverSheet!$I$22,IF(AF71&lt;($C$35-5),INT(_xlfn.CEILING.MATH(AE$78*CoverSheet!$I$23)),0),IF(AND(AF$74&lt;=-CoverSheet!$I$22,(AF$74-AE$74)&lt;0),-_xlfn.FLOOR.MATH(AE$78*CoverSheet!$I$24),0))</f>
        <v>0</v>
      </c>
      <c r="AG76" s="27">
        <f ca="1">IF(AG$74&gt;=CoverSheet!$I$22,IF(AG71&lt;($C$35-5),INT(_xlfn.CEILING.MATH(AF$78*CoverSheet!$I$23)),0),IF(AND(AG$74&lt;=-CoverSheet!$I$22,(AG$74-AF$74)&lt;0),-_xlfn.FLOOR.MATH(AF$78*CoverSheet!$I$24),0))</f>
        <v>0</v>
      </c>
    </row>
    <row r="77" spans="1:33" ht="14.25" x14ac:dyDescent="0.45">
      <c r="A77" s="69"/>
      <c r="B77" s="118" t="s">
        <v>253</v>
      </c>
      <c r="C77" s="22">
        <f ca="1">IF(C$76&gt;0,C$72*(1+$C$67),0)</f>
        <v>0</v>
      </c>
      <c r="D77" s="22">
        <f t="shared" ref="D77:AG77" ca="1" si="4">IF(D$76&gt;0,D$72*(1+$C$67),0)</f>
        <v>0</v>
      </c>
      <c r="E77" s="22">
        <f t="shared" ca="1" si="4"/>
        <v>0</v>
      </c>
      <c r="F77" s="22">
        <f t="shared" ca="1" si="4"/>
        <v>0</v>
      </c>
      <c r="G77" s="22">
        <f t="shared" ca="1" si="4"/>
        <v>0</v>
      </c>
      <c r="H77" s="22">
        <f t="shared" ca="1" si="4"/>
        <v>0</v>
      </c>
      <c r="I77" s="22">
        <f t="shared" ca="1" si="4"/>
        <v>0</v>
      </c>
      <c r="J77" s="22">
        <f t="shared" ca="1" si="4"/>
        <v>0</v>
      </c>
      <c r="K77" s="22">
        <f t="shared" ca="1" si="4"/>
        <v>0</v>
      </c>
      <c r="L77" s="22">
        <f ca="1">IF(L$76&gt;0,L$72*(1+$C$67),0)</f>
        <v>0</v>
      </c>
      <c r="M77" s="22">
        <f t="shared" ca="1" si="4"/>
        <v>0</v>
      </c>
      <c r="N77" s="22">
        <f t="shared" ca="1" si="4"/>
        <v>0</v>
      </c>
      <c r="O77" s="22">
        <f t="shared" ca="1" si="4"/>
        <v>0</v>
      </c>
      <c r="P77" s="22">
        <f t="shared" ca="1" si="4"/>
        <v>0</v>
      </c>
      <c r="Q77" s="22">
        <f t="shared" ca="1" si="4"/>
        <v>0</v>
      </c>
      <c r="R77" s="22">
        <f t="shared" ca="1" si="4"/>
        <v>0</v>
      </c>
      <c r="S77" s="22">
        <f t="shared" ca="1" si="4"/>
        <v>0</v>
      </c>
      <c r="T77" s="22">
        <f t="shared" ca="1" si="4"/>
        <v>0</v>
      </c>
      <c r="U77" s="22">
        <f t="shared" ca="1" si="4"/>
        <v>0</v>
      </c>
      <c r="V77" s="22">
        <f t="shared" ca="1" si="4"/>
        <v>0</v>
      </c>
      <c r="W77" s="22">
        <f t="shared" ca="1" si="4"/>
        <v>0</v>
      </c>
      <c r="X77" s="22">
        <f ca="1">IF(X$76&gt;0,X$72*(1+$C$67),0)</f>
        <v>0</v>
      </c>
      <c r="Y77" s="22">
        <f t="shared" ca="1" si="4"/>
        <v>0</v>
      </c>
      <c r="Z77" s="22">
        <f t="shared" ca="1" si="4"/>
        <v>0</v>
      </c>
      <c r="AA77" s="22">
        <f t="shared" ca="1" si="4"/>
        <v>0</v>
      </c>
      <c r="AB77" s="22">
        <f t="shared" ca="1" si="4"/>
        <v>0</v>
      </c>
      <c r="AC77" s="22">
        <f t="shared" ca="1" si="4"/>
        <v>0</v>
      </c>
      <c r="AD77" s="22">
        <f t="shared" ca="1" si="4"/>
        <v>0</v>
      </c>
      <c r="AE77" s="22">
        <f t="shared" ca="1" si="4"/>
        <v>0</v>
      </c>
      <c r="AF77" s="22">
        <f t="shared" ca="1" si="4"/>
        <v>0</v>
      </c>
      <c r="AG77" s="22">
        <f t="shared" ca="1" si="4"/>
        <v>0</v>
      </c>
    </row>
    <row r="78" spans="1:33" ht="14.25" x14ac:dyDescent="0.45">
      <c r="A78" s="69"/>
      <c r="B78" s="118" t="s">
        <v>49</v>
      </c>
      <c r="C78" s="27">
        <f>C$75+C$76</f>
        <v>2</v>
      </c>
      <c r="D78" s="27">
        <f ca="1">C$78+D$75+D$76</f>
        <v>4</v>
      </c>
      <c r="E78" s="27">
        <f t="shared" ref="E78:AG78" ca="1" si="5">D$78+E$75+E$76</f>
        <v>4</v>
      </c>
      <c r="F78" s="27">
        <f t="shared" ca="1" si="5"/>
        <v>4</v>
      </c>
      <c r="G78" s="27">
        <f t="shared" ca="1" si="5"/>
        <v>5</v>
      </c>
      <c r="H78" s="27">
        <f t="shared" ca="1" si="5"/>
        <v>5</v>
      </c>
      <c r="I78" s="27">
        <f t="shared" ca="1" si="5"/>
        <v>5</v>
      </c>
      <c r="J78" s="27">
        <f t="shared" ca="1" si="5"/>
        <v>5</v>
      </c>
      <c r="K78" s="27">
        <f t="shared" ca="1" si="5"/>
        <v>5</v>
      </c>
      <c r="L78" s="27">
        <f t="shared" ca="1" si="5"/>
        <v>5</v>
      </c>
      <c r="M78" s="27">
        <f t="shared" ca="1" si="5"/>
        <v>5</v>
      </c>
      <c r="N78" s="27">
        <f t="shared" ca="1" si="5"/>
        <v>5</v>
      </c>
      <c r="O78" s="27">
        <f t="shared" ca="1" si="5"/>
        <v>5</v>
      </c>
      <c r="P78" s="27">
        <f t="shared" ca="1" si="5"/>
        <v>5</v>
      </c>
      <c r="Q78" s="27">
        <f t="shared" ca="1" si="5"/>
        <v>5</v>
      </c>
      <c r="R78" s="27">
        <f t="shared" ca="1" si="5"/>
        <v>5</v>
      </c>
      <c r="S78" s="27">
        <f t="shared" ca="1" si="5"/>
        <v>5</v>
      </c>
      <c r="T78" s="27">
        <f t="shared" ca="1" si="5"/>
        <v>5</v>
      </c>
      <c r="U78" s="27">
        <f t="shared" ca="1" si="5"/>
        <v>5</v>
      </c>
      <c r="V78" s="27">
        <f t="shared" ca="1" si="5"/>
        <v>5</v>
      </c>
      <c r="W78" s="27">
        <f t="shared" ca="1" si="5"/>
        <v>5</v>
      </c>
      <c r="X78" s="27">
        <f t="shared" ca="1" si="5"/>
        <v>5</v>
      </c>
      <c r="Y78" s="27">
        <f t="shared" ca="1" si="5"/>
        <v>5</v>
      </c>
      <c r="Z78" s="27">
        <f t="shared" ca="1" si="5"/>
        <v>5</v>
      </c>
      <c r="AA78" s="27">
        <f t="shared" ca="1" si="5"/>
        <v>5</v>
      </c>
      <c r="AB78" s="27">
        <f t="shared" ca="1" si="5"/>
        <v>5</v>
      </c>
      <c r="AC78" s="27">
        <f t="shared" ca="1" si="5"/>
        <v>5</v>
      </c>
      <c r="AD78" s="27">
        <f t="shared" ca="1" si="5"/>
        <v>5</v>
      </c>
      <c r="AE78" s="27">
        <f t="shared" ca="1" si="5"/>
        <v>5</v>
      </c>
      <c r="AF78" s="27">
        <f t="shared" ca="1" si="5"/>
        <v>5</v>
      </c>
      <c r="AG78" s="27">
        <f t="shared" ca="1" si="5"/>
        <v>5</v>
      </c>
    </row>
    <row r="79" spans="1:33" ht="14.25" x14ac:dyDescent="0.45">
      <c r="A79" s="69"/>
      <c r="B79" s="118" t="s">
        <v>413</v>
      </c>
      <c r="C79" s="27">
        <v>0</v>
      </c>
      <c r="D79" s="27">
        <f t="shared" ref="D79:K79" ca="1" si="6">IF(D$76&lt;0,D$76,0)+INDEX($C$70:$AG$98,10,MAX(D$71+1-($C$27),1))</f>
        <v>0</v>
      </c>
      <c r="E79" s="27">
        <f t="shared" ca="1" si="6"/>
        <v>0</v>
      </c>
      <c r="F79" s="27">
        <f t="shared" ca="1" si="6"/>
        <v>0</v>
      </c>
      <c r="G79" s="27">
        <f t="shared" ca="1" si="6"/>
        <v>0</v>
      </c>
      <c r="H79" s="27">
        <f t="shared" ca="1" si="6"/>
        <v>0</v>
      </c>
      <c r="I79" s="27">
        <f t="shared" ca="1" si="6"/>
        <v>0</v>
      </c>
      <c r="J79" s="27">
        <f t="shared" ca="1" si="6"/>
        <v>0</v>
      </c>
      <c r="K79" s="27">
        <f t="shared" ca="1" si="6"/>
        <v>0</v>
      </c>
      <c r="L79" s="27">
        <f ca="1">IF(L$76&lt;0,L$76,0)+INDEX($C$70:$AG$98,10,MAX(L$71+1-($C$27),1))</f>
        <v>0</v>
      </c>
      <c r="M79" s="27">
        <f t="shared" ref="M79:AG79" ca="1" si="7">IF(M$76&lt;0,M$76,0)+INDEX($C$70:$AG$98,10,MAX(M$71+1-($C$27),1))</f>
        <v>0</v>
      </c>
      <c r="N79" s="27">
        <f t="shared" ca="1" si="7"/>
        <v>0</v>
      </c>
      <c r="O79" s="27">
        <f t="shared" ca="1" si="7"/>
        <v>0</v>
      </c>
      <c r="P79" s="27">
        <f t="shared" ca="1" si="7"/>
        <v>0</v>
      </c>
      <c r="Q79" s="27">
        <f t="shared" ca="1" si="7"/>
        <v>0</v>
      </c>
      <c r="R79" s="27">
        <f t="shared" ca="1" si="7"/>
        <v>0</v>
      </c>
      <c r="S79" s="27">
        <f t="shared" ca="1" si="7"/>
        <v>0</v>
      </c>
      <c r="T79" s="27">
        <f t="shared" ca="1" si="7"/>
        <v>0</v>
      </c>
      <c r="U79" s="27">
        <f t="shared" ca="1" si="7"/>
        <v>0</v>
      </c>
      <c r="V79" s="27">
        <f t="shared" ca="1" si="7"/>
        <v>0</v>
      </c>
      <c r="W79" s="27">
        <f t="shared" ca="1" si="7"/>
        <v>0</v>
      </c>
      <c r="X79" s="27">
        <f t="shared" ca="1" si="7"/>
        <v>0</v>
      </c>
      <c r="Y79" s="27">
        <f t="shared" ca="1" si="7"/>
        <v>0</v>
      </c>
      <c r="Z79" s="27">
        <f t="shared" ca="1" si="7"/>
        <v>0</v>
      </c>
      <c r="AA79" s="27">
        <f t="shared" ca="1" si="7"/>
        <v>0</v>
      </c>
      <c r="AB79" s="27">
        <f t="shared" ca="1" si="7"/>
        <v>0</v>
      </c>
      <c r="AC79" s="27">
        <f t="shared" ca="1" si="7"/>
        <v>0</v>
      </c>
      <c r="AD79" s="27">
        <f t="shared" ca="1" si="7"/>
        <v>0</v>
      </c>
      <c r="AE79" s="27">
        <f t="shared" ca="1" si="7"/>
        <v>0</v>
      </c>
      <c r="AF79" s="27">
        <f t="shared" ca="1" si="7"/>
        <v>0</v>
      </c>
      <c r="AG79" s="27">
        <f t="shared" ca="1" si="7"/>
        <v>0</v>
      </c>
    </row>
    <row r="80" spans="1:33" ht="14.25" x14ac:dyDescent="0.45">
      <c r="A80" s="69"/>
      <c r="B80" s="118" t="s">
        <v>411</v>
      </c>
      <c r="C80" s="27">
        <f>0</f>
        <v>0</v>
      </c>
      <c r="D80" s="27">
        <f ca="1">IF(AND(((C$71/$C$27)&gt;=1),(D$71&lt;=($C$35-5))),INDEX($C$70:$AG$98,6,MAX(C$71+1-($C$27*FLOOR(C$71/$C$27,1)),1))+MAX(0,INDEX($C$70:$AG$98,7,MAX(C$71+1-($C$27),1))),0)</f>
        <v>0</v>
      </c>
      <c r="E80" s="27">
        <f t="shared" ref="E80:AG80" ca="1" si="8">IF(AND(((D$71/$C$27)&gt;=1),(E$71&lt;=($C$35-5))),INDEX($C$70:$AG$98,6,MAX(D$71+1-($C$27*FLOOR(D$71/$C$27,1)),1))+MAX(0,INDEX($C$70:$AG$98,7,MAX(D$71+1-($C$27),1))),0)</f>
        <v>0</v>
      </c>
      <c r="F80" s="27">
        <f t="shared" ca="1" si="8"/>
        <v>0</v>
      </c>
      <c r="G80" s="27">
        <f t="shared" ca="1" si="8"/>
        <v>0</v>
      </c>
      <c r="H80" s="27">
        <f t="shared" ca="1" si="8"/>
        <v>0</v>
      </c>
      <c r="I80" s="27">
        <f t="shared" ca="1" si="8"/>
        <v>0</v>
      </c>
      <c r="J80" s="27">
        <f t="shared" ca="1" si="8"/>
        <v>0</v>
      </c>
      <c r="K80" s="27">
        <f t="shared" ca="1" si="8"/>
        <v>0</v>
      </c>
      <c r="L80" s="27">
        <f t="shared" ca="1" si="8"/>
        <v>0</v>
      </c>
      <c r="M80" s="27">
        <f t="shared" ca="1" si="8"/>
        <v>0</v>
      </c>
      <c r="N80" s="27">
        <f t="shared" ca="1" si="8"/>
        <v>0</v>
      </c>
      <c r="O80" s="27">
        <f t="shared" ca="1" si="8"/>
        <v>0</v>
      </c>
      <c r="P80" s="27">
        <f t="shared" ca="1" si="8"/>
        <v>0</v>
      </c>
      <c r="Q80" s="27">
        <f t="shared" ca="1" si="8"/>
        <v>0</v>
      </c>
      <c r="R80" s="27">
        <f t="shared" ca="1" si="8"/>
        <v>0</v>
      </c>
      <c r="S80" s="27">
        <f t="shared" ca="1" si="8"/>
        <v>0</v>
      </c>
      <c r="T80" s="27">
        <f t="shared" ca="1" si="8"/>
        <v>0</v>
      </c>
      <c r="U80" s="27">
        <f t="shared" ca="1" si="8"/>
        <v>0</v>
      </c>
      <c r="V80" s="27">
        <f t="shared" ca="1" si="8"/>
        <v>0</v>
      </c>
      <c r="W80" s="27">
        <f t="shared" ca="1" si="8"/>
        <v>0</v>
      </c>
      <c r="X80" s="27">
        <f t="shared" ca="1" si="8"/>
        <v>0</v>
      </c>
      <c r="Y80" s="27">
        <f t="shared" ca="1" si="8"/>
        <v>0</v>
      </c>
      <c r="Z80" s="27">
        <f t="shared" ca="1" si="8"/>
        <v>0</v>
      </c>
      <c r="AA80" s="27">
        <f t="shared" ca="1" si="8"/>
        <v>0</v>
      </c>
      <c r="AB80" s="27">
        <f t="shared" ca="1" si="8"/>
        <v>0</v>
      </c>
      <c r="AC80" s="27">
        <f t="shared" ca="1" si="8"/>
        <v>0</v>
      </c>
      <c r="AD80" s="27">
        <f t="shared" ca="1" si="8"/>
        <v>0</v>
      </c>
      <c r="AE80" s="27">
        <f t="shared" ca="1" si="8"/>
        <v>0</v>
      </c>
      <c r="AF80" s="27">
        <f t="shared" ca="1" si="8"/>
        <v>0</v>
      </c>
      <c r="AG80" s="27">
        <f t="shared" ca="1" si="8"/>
        <v>0</v>
      </c>
    </row>
    <row r="81" spans="1:33" ht="14.25" x14ac:dyDescent="0.45">
      <c r="A81" s="69"/>
      <c r="B81" s="118" t="s">
        <v>412</v>
      </c>
      <c r="C81" s="27">
        <f>0</f>
        <v>0</v>
      </c>
      <c r="D81" s="27">
        <f ca="1">C81+D79+D80-C82</f>
        <v>0</v>
      </c>
      <c r="E81" s="27">
        <f t="shared" ref="E81:AG81" ca="1" si="9">D81+E79+E80-D82</f>
        <v>0</v>
      </c>
      <c r="F81" s="27">
        <f t="shared" ca="1" si="9"/>
        <v>0</v>
      </c>
      <c r="G81" s="27">
        <f t="shared" ca="1" si="9"/>
        <v>0</v>
      </c>
      <c r="H81" s="27">
        <f t="shared" ca="1" si="9"/>
        <v>0</v>
      </c>
      <c r="I81" s="27">
        <f t="shared" ca="1" si="9"/>
        <v>0</v>
      </c>
      <c r="J81" s="27">
        <f t="shared" ca="1" si="9"/>
        <v>0</v>
      </c>
      <c r="K81" s="27">
        <f t="shared" ca="1" si="9"/>
        <v>0</v>
      </c>
      <c r="L81" s="27">
        <f t="shared" ca="1" si="9"/>
        <v>0</v>
      </c>
      <c r="M81" s="27">
        <f t="shared" ca="1" si="9"/>
        <v>0</v>
      </c>
      <c r="N81" s="27">
        <f t="shared" ca="1" si="9"/>
        <v>0</v>
      </c>
      <c r="O81" s="27">
        <f t="shared" ca="1" si="9"/>
        <v>0</v>
      </c>
      <c r="P81" s="27">
        <f t="shared" ca="1" si="9"/>
        <v>0</v>
      </c>
      <c r="Q81" s="27">
        <f t="shared" ca="1" si="9"/>
        <v>0</v>
      </c>
      <c r="R81" s="27">
        <f t="shared" ca="1" si="9"/>
        <v>0</v>
      </c>
      <c r="S81" s="27">
        <f t="shared" ca="1" si="9"/>
        <v>0</v>
      </c>
      <c r="T81" s="27">
        <f t="shared" ca="1" si="9"/>
        <v>0</v>
      </c>
      <c r="U81" s="27">
        <f t="shared" ca="1" si="9"/>
        <v>0</v>
      </c>
      <c r="V81" s="27">
        <f t="shared" ca="1" si="9"/>
        <v>0</v>
      </c>
      <c r="W81" s="27">
        <f t="shared" ca="1" si="9"/>
        <v>0</v>
      </c>
      <c r="X81" s="27">
        <f t="shared" ca="1" si="9"/>
        <v>0</v>
      </c>
      <c r="Y81" s="27">
        <f t="shared" ca="1" si="9"/>
        <v>0</v>
      </c>
      <c r="Z81" s="27">
        <f t="shared" ca="1" si="9"/>
        <v>0</v>
      </c>
      <c r="AA81" s="27">
        <f t="shared" ca="1" si="9"/>
        <v>0</v>
      </c>
      <c r="AB81" s="27">
        <f t="shared" ca="1" si="9"/>
        <v>0</v>
      </c>
      <c r="AC81" s="27">
        <f t="shared" ca="1" si="9"/>
        <v>0</v>
      </c>
      <c r="AD81" s="27">
        <f t="shared" ca="1" si="9"/>
        <v>0</v>
      </c>
      <c r="AE81" s="27">
        <f t="shared" ca="1" si="9"/>
        <v>0</v>
      </c>
      <c r="AF81" s="27">
        <f t="shared" ca="1" si="9"/>
        <v>0</v>
      </c>
      <c r="AG81" s="27">
        <f t="shared" ca="1" si="9"/>
        <v>0</v>
      </c>
    </row>
    <row r="82" spans="1:33" ht="14.25" x14ac:dyDescent="0.45">
      <c r="A82" s="69"/>
      <c r="B82" s="118" t="s">
        <v>217</v>
      </c>
      <c r="C82" s="27">
        <v>0</v>
      </c>
      <c r="D82" s="27">
        <f ca="1">IF(D81&gt;0,D81,0)</f>
        <v>0</v>
      </c>
      <c r="E82" s="27">
        <f t="shared" ref="E82:AG82" ca="1" si="10">IF(E81&gt;0,E81,0)</f>
        <v>0</v>
      </c>
      <c r="F82" s="27">
        <f t="shared" ca="1" si="10"/>
        <v>0</v>
      </c>
      <c r="G82" s="27">
        <f t="shared" ca="1" si="10"/>
        <v>0</v>
      </c>
      <c r="H82" s="27">
        <f t="shared" ca="1" si="10"/>
        <v>0</v>
      </c>
      <c r="I82" s="27">
        <f t="shared" ca="1" si="10"/>
        <v>0</v>
      </c>
      <c r="J82" s="27">
        <f t="shared" ca="1" si="10"/>
        <v>0</v>
      </c>
      <c r="K82" s="27">
        <f t="shared" ca="1" si="10"/>
        <v>0</v>
      </c>
      <c r="L82" s="27">
        <f t="shared" ca="1" si="10"/>
        <v>0</v>
      </c>
      <c r="M82" s="27">
        <f t="shared" ca="1" si="10"/>
        <v>0</v>
      </c>
      <c r="N82" s="27">
        <f t="shared" ca="1" si="10"/>
        <v>0</v>
      </c>
      <c r="O82" s="27">
        <f t="shared" ca="1" si="10"/>
        <v>0</v>
      </c>
      <c r="P82" s="27">
        <f t="shared" ca="1" si="10"/>
        <v>0</v>
      </c>
      <c r="Q82" s="27">
        <f t="shared" ca="1" si="10"/>
        <v>0</v>
      </c>
      <c r="R82" s="27">
        <f t="shared" ca="1" si="10"/>
        <v>0</v>
      </c>
      <c r="S82" s="27">
        <f t="shared" ca="1" si="10"/>
        <v>0</v>
      </c>
      <c r="T82" s="27">
        <f t="shared" ca="1" si="10"/>
        <v>0</v>
      </c>
      <c r="U82" s="27">
        <f t="shared" ca="1" si="10"/>
        <v>0</v>
      </c>
      <c r="V82" s="27">
        <f t="shared" ca="1" si="10"/>
        <v>0</v>
      </c>
      <c r="W82" s="27">
        <f t="shared" ca="1" si="10"/>
        <v>0</v>
      </c>
      <c r="X82" s="27">
        <f t="shared" ca="1" si="10"/>
        <v>0</v>
      </c>
      <c r="Y82" s="27">
        <f t="shared" ca="1" si="10"/>
        <v>0</v>
      </c>
      <c r="Z82" s="27">
        <f t="shared" ca="1" si="10"/>
        <v>0</v>
      </c>
      <c r="AA82" s="27">
        <f t="shared" ca="1" si="10"/>
        <v>0</v>
      </c>
      <c r="AB82" s="27">
        <f t="shared" ca="1" si="10"/>
        <v>0</v>
      </c>
      <c r="AC82" s="27">
        <f t="shared" ca="1" si="10"/>
        <v>0</v>
      </c>
      <c r="AD82" s="27">
        <f t="shared" ca="1" si="10"/>
        <v>0</v>
      </c>
      <c r="AE82" s="27">
        <f t="shared" ca="1" si="10"/>
        <v>0</v>
      </c>
      <c r="AF82" s="27">
        <f t="shared" ca="1" si="10"/>
        <v>0</v>
      </c>
      <c r="AG82" s="27">
        <f t="shared" ca="1" si="10"/>
        <v>0</v>
      </c>
    </row>
    <row r="83" spans="1:33" ht="14.25" x14ac:dyDescent="0.45">
      <c r="A83" s="69"/>
      <c r="B83" s="118" t="s">
        <v>218</v>
      </c>
      <c r="C83" s="27">
        <f>(C$75+MAX(ROUND(C$76,0),0)+C$82)*$C$20</f>
        <v>4</v>
      </c>
      <c r="D83" s="27">
        <f t="shared" ref="D83:AG83" ca="1" si="11">C$83+ROUND(D$75+MAX(D$76,0)+D$82,0)*$C$20</f>
        <v>8</v>
      </c>
      <c r="E83" s="27">
        <f t="shared" ca="1" si="11"/>
        <v>8</v>
      </c>
      <c r="F83" s="27">
        <f t="shared" ca="1" si="11"/>
        <v>8</v>
      </c>
      <c r="G83" s="27">
        <f t="shared" ca="1" si="11"/>
        <v>10</v>
      </c>
      <c r="H83" s="27">
        <f t="shared" ca="1" si="11"/>
        <v>10</v>
      </c>
      <c r="I83" s="27">
        <f t="shared" ca="1" si="11"/>
        <v>10</v>
      </c>
      <c r="J83" s="27">
        <f t="shared" ca="1" si="11"/>
        <v>10</v>
      </c>
      <c r="K83" s="27">
        <f t="shared" ca="1" si="11"/>
        <v>10</v>
      </c>
      <c r="L83" s="27">
        <f t="shared" ca="1" si="11"/>
        <v>10</v>
      </c>
      <c r="M83" s="27">
        <f t="shared" ca="1" si="11"/>
        <v>10</v>
      </c>
      <c r="N83" s="27">
        <f t="shared" ca="1" si="11"/>
        <v>10</v>
      </c>
      <c r="O83" s="27">
        <f t="shared" ca="1" si="11"/>
        <v>10</v>
      </c>
      <c r="P83" s="27">
        <f t="shared" ca="1" si="11"/>
        <v>10</v>
      </c>
      <c r="Q83" s="27">
        <f t="shared" ca="1" si="11"/>
        <v>10</v>
      </c>
      <c r="R83" s="27">
        <f t="shared" ca="1" si="11"/>
        <v>10</v>
      </c>
      <c r="S83" s="27">
        <f t="shared" ca="1" si="11"/>
        <v>10</v>
      </c>
      <c r="T83" s="27">
        <f t="shared" ca="1" si="11"/>
        <v>10</v>
      </c>
      <c r="U83" s="27">
        <f t="shared" ca="1" si="11"/>
        <v>10</v>
      </c>
      <c r="V83" s="27">
        <f t="shared" ca="1" si="11"/>
        <v>10</v>
      </c>
      <c r="W83" s="27">
        <f t="shared" ca="1" si="11"/>
        <v>10</v>
      </c>
      <c r="X83" s="27">
        <f t="shared" ca="1" si="11"/>
        <v>10</v>
      </c>
      <c r="Y83" s="27">
        <f t="shared" ca="1" si="11"/>
        <v>10</v>
      </c>
      <c r="Z83" s="27">
        <f t="shared" ca="1" si="11"/>
        <v>10</v>
      </c>
      <c r="AA83" s="27">
        <f t="shared" ca="1" si="11"/>
        <v>10</v>
      </c>
      <c r="AB83" s="27">
        <f t="shared" ca="1" si="11"/>
        <v>10</v>
      </c>
      <c r="AC83" s="27">
        <f t="shared" ca="1" si="11"/>
        <v>10</v>
      </c>
      <c r="AD83" s="27">
        <f t="shared" ca="1" si="11"/>
        <v>10</v>
      </c>
      <c r="AE83" s="27">
        <f t="shared" ca="1" si="11"/>
        <v>10</v>
      </c>
      <c r="AF83" s="27">
        <f t="shared" ca="1" si="11"/>
        <v>10</v>
      </c>
      <c r="AG83" s="27">
        <f t="shared" ca="1" si="11"/>
        <v>10</v>
      </c>
    </row>
    <row r="84" spans="1:33" ht="14.25" x14ac:dyDescent="0.45">
      <c r="A84" s="69"/>
      <c r="B84" s="20" t="s">
        <v>414</v>
      </c>
      <c r="C84" s="27">
        <f>C$78*$C$45*(24*365)*1000</f>
        <v>29864122.152335096</v>
      </c>
      <c r="D84" s="27">
        <f ca="1">(D$78-C$78)*$C$45*(24*365)*1000</f>
        <v>29864122.152335096</v>
      </c>
      <c r="E84" s="27">
        <f t="shared" ref="E84:AG84" ca="1" si="12">(E$78-D$78)*$C$45*(24*365)*1000</f>
        <v>0</v>
      </c>
      <c r="F84" s="27">
        <f t="shared" ca="1" si="12"/>
        <v>0</v>
      </c>
      <c r="G84" s="27">
        <f t="shared" ca="1" si="12"/>
        <v>14932061.076167548</v>
      </c>
      <c r="H84" s="27">
        <f t="shared" ca="1" si="12"/>
        <v>0</v>
      </c>
      <c r="I84" s="27">
        <f t="shared" ca="1" si="12"/>
        <v>0</v>
      </c>
      <c r="J84" s="27">
        <f t="shared" ca="1" si="12"/>
        <v>0</v>
      </c>
      <c r="K84" s="27">
        <f t="shared" ca="1" si="12"/>
        <v>0</v>
      </c>
      <c r="L84" s="27">
        <f t="shared" ca="1" si="12"/>
        <v>0</v>
      </c>
      <c r="M84" s="27">
        <f t="shared" ca="1" si="12"/>
        <v>0</v>
      </c>
      <c r="N84" s="27">
        <f t="shared" ca="1" si="12"/>
        <v>0</v>
      </c>
      <c r="O84" s="27">
        <f t="shared" ca="1" si="12"/>
        <v>0</v>
      </c>
      <c r="P84" s="27">
        <f t="shared" ca="1" si="12"/>
        <v>0</v>
      </c>
      <c r="Q84" s="27">
        <f t="shared" ca="1" si="12"/>
        <v>0</v>
      </c>
      <c r="R84" s="27">
        <f t="shared" ca="1" si="12"/>
        <v>0</v>
      </c>
      <c r="S84" s="27">
        <f t="shared" ca="1" si="12"/>
        <v>0</v>
      </c>
      <c r="T84" s="27">
        <f t="shared" ca="1" si="12"/>
        <v>0</v>
      </c>
      <c r="U84" s="27">
        <f t="shared" ca="1" si="12"/>
        <v>0</v>
      </c>
      <c r="V84" s="27">
        <f t="shared" ca="1" si="12"/>
        <v>0</v>
      </c>
      <c r="W84" s="27">
        <f t="shared" ca="1" si="12"/>
        <v>0</v>
      </c>
      <c r="X84" s="27">
        <f t="shared" ca="1" si="12"/>
        <v>0</v>
      </c>
      <c r="Y84" s="27">
        <f t="shared" ca="1" si="12"/>
        <v>0</v>
      </c>
      <c r="Z84" s="27">
        <f t="shared" ca="1" si="12"/>
        <v>0</v>
      </c>
      <c r="AA84" s="27">
        <f t="shared" ca="1" si="12"/>
        <v>0</v>
      </c>
      <c r="AB84" s="27">
        <f t="shared" ca="1" si="12"/>
        <v>0</v>
      </c>
      <c r="AC84" s="27">
        <f t="shared" ca="1" si="12"/>
        <v>0</v>
      </c>
      <c r="AD84" s="27">
        <f t="shared" ca="1" si="12"/>
        <v>0</v>
      </c>
      <c r="AE84" s="27">
        <f t="shared" ca="1" si="12"/>
        <v>0</v>
      </c>
      <c r="AF84" s="27">
        <f t="shared" ca="1" si="12"/>
        <v>0</v>
      </c>
      <c r="AG84" s="27">
        <f t="shared" ca="1" si="12"/>
        <v>0</v>
      </c>
    </row>
    <row r="85" spans="1:33" ht="14.25" x14ac:dyDescent="0.45">
      <c r="A85" s="69"/>
      <c r="B85" s="20" t="s">
        <v>127</v>
      </c>
      <c r="C85" s="27">
        <f>0</f>
        <v>0</v>
      </c>
      <c r="D85" s="27">
        <f t="shared" ref="D85:AG85" si="13">(C85+C84)</f>
        <v>29864122.152335096</v>
      </c>
      <c r="E85" s="27">
        <f t="shared" ca="1" si="13"/>
        <v>59728244.304670192</v>
      </c>
      <c r="F85" s="27">
        <f t="shared" ca="1" si="13"/>
        <v>59728244.304670192</v>
      </c>
      <c r="G85" s="27">
        <f t="shared" ca="1" si="13"/>
        <v>59728244.304670192</v>
      </c>
      <c r="H85" s="27">
        <f t="shared" ca="1" si="13"/>
        <v>74660305.380837739</v>
      </c>
      <c r="I85" s="27">
        <f t="shared" ca="1" si="13"/>
        <v>74660305.380837739</v>
      </c>
      <c r="J85" s="27">
        <f t="shared" ca="1" si="13"/>
        <v>74660305.380837739</v>
      </c>
      <c r="K85" s="27">
        <f t="shared" ca="1" si="13"/>
        <v>74660305.380837739</v>
      </c>
      <c r="L85" s="27">
        <f t="shared" ca="1" si="13"/>
        <v>74660305.380837739</v>
      </c>
      <c r="M85" s="27">
        <f t="shared" ca="1" si="13"/>
        <v>74660305.380837739</v>
      </c>
      <c r="N85" s="27">
        <f t="shared" ca="1" si="13"/>
        <v>74660305.380837739</v>
      </c>
      <c r="O85" s="27">
        <f t="shared" ca="1" si="13"/>
        <v>74660305.380837739</v>
      </c>
      <c r="P85" s="27">
        <f t="shared" ca="1" si="13"/>
        <v>74660305.380837739</v>
      </c>
      <c r="Q85" s="27">
        <f t="shared" ca="1" si="13"/>
        <v>74660305.380837739</v>
      </c>
      <c r="R85" s="27">
        <f t="shared" ca="1" si="13"/>
        <v>74660305.380837739</v>
      </c>
      <c r="S85" s="27">
        <f t="shared" ca="1" si="13"/>
        <v>74660305.380837739</v>
      </c>
      <c r="T85" s="27">
        <f t="shared" ca="1" si="13"/>
        <v>74660305.380837739</v>
      </c>
      <c r="U85" s="27">
        <f t="shared" ca="1" si="13"/>
        <v>74660305.380837739</v>
      </c>
      <c r="V85" s="27">
        <f t="shared" ca="1" si="13"/>
        <v>74660305.380837739</v>
      </c>
      <c r="W85" s="27">
        <f t="shared" ca="1" si="13"/>
        <v>74660305.380837739</v>
      </c>
      <c r="X85" s="27">
        <f t="shared" ca="1" si="13"/>
        <v>74660305.380837739</v>
      </c>
      <c r="Y85" s="27">
        <f t="shared" ca="1" si="13"/>
        <v>74660305.380837739</v>
      </c>
      <c r="Z85" s="27">
        <f t="shared" ca="1" si="13"/>
        <v>74660305.380837739</v>
      </c>
      <c r="AA85" s="27">
        <f t="shared" ca="1" si="13"/>
        <v>74660305.380837739</v>
      </c>
      <c r="AB85" s="27">
        <f t="shared" ca="1" si="13"/>
        <v>74660305.380837739</v>
      </c>
      <c r="AC85" s="27">
        <f t="shared" ca="1" si="13"/>
        <v>74660305.380837739</v>
      </c>
      <c r="AD85" s="27">
        <f t="shared" ca="1" si="13"/>
        <v>74660305.380837739</v>
      </c>
      <c r="AE85" s="27">
        <f t="shared" ca="1" si="13"/>
        <v>74660305.380837739</v>
      </c>
      <c r="AF85" s="27">
        <f t="shared" ca="1" si="13"/>
        <v>74660305.380837739</v>
      </c>
      <c r="AG85" s="27">
        <f t="shared" ca="1" si="13"/>
        <v>74660305.380837739</v>
      </c>
    </row>
    <row r="86" spans="1:33" ht="14.25" x14ac:dyDescent="0.45">
      <c r="A86" s="69"/>
      <c r="B86" s="20" t="s">
        <v>254</v>
      </c>
      <c r="C86" s="27">
        <v>0</v>
      </c>
      <c r="D86" s="27">
        <f>IF(C82=0,C86+1,0)</f>
        <v>1</v>
      </c>
      <c r="E86" s="27">
        <f t="shared" ref="E86:AG86" ca="1" si="14">IF(D82=0,D86+1,0)</f>
        <v>2</v>
      </c>
      <c r="F86" s="27">
        <f t="shared" ca="1" si="14"/>
        <v>3</v>
      </c>
      <c r="G86" s="27">
        <f ca="1">IF(F82=0,F86+1,0)</f>
        <v>4</v>
      </c>
      <c r="H86" s="27">
        <f t="shared" ca="1" si="14"/>
        <v>5</v>
      </c>
      <c r="I86" s="27">
        <f t="shared" ca="1" si="14"/>
        <v>6</v>
      </c>
      <c r="J86" s="27">
        <f t="shared" ca="1" si="14"/>
        <v>7</v>
      </c>
      <c r="K86" s="27">
        <f t="shared" ca="1" si="14"/>
        <v>8</v>
      </c>
      <c r="L86" s="27">
        <f t="shared" ca="1" si="14"/>
        <v>9</v>
      </c>
      <c r="M86" s="27">
        <f t="shared" ca="1" si="14"/>
        <v>10</v>
      </c>
      <c r="N86" s="27">
        <f t="shared" ca="1" si="14"/>
        <v>11</v>
      </c>
      <c r="O86" s="27">
        <f t="shared" ca="1" si="14"/>
        <v>12</v>
      </c>
      <c r="P86" s="27">
        <f t="shared" ca="1" si="14"/>
        <v>13</v>
      </c>
      <c r="Q86" s="27">
        <f t="shared" ca="1" si="14"/>
        <v>14</v>
      </c>
      <c r="R86" s="27">
        <f t="shared" ca="1" si="14"/>
        <v>15</v>
      </c>
      <c r="S86" s="27">
        <f t="shared" ca="1" si="14"/>
        <v>16</v>
      </c>
      <c r="T86" s="27">
        <f t="shared" ca="1" si="14"/>
        <v>17</v>
      </c>
      <c r="U86" s="27">
        <f t="shared" ca="1" si="14"/>
        <v>18</v>
      </c>
      <c r="V86" s="27">
        <f t="shared" ca="1" si="14"/>
        <v>19</v>
      </c>
      <c r="W86" s="27">
        <f t="shared" ca="1" si="14"/>
        <v>20</v>
      </c>
      <c r="X86" s="27">
        <f t="shared" ca="1" si="14"/>
        <v>21</v>
      </c>
      <c r="Y86" s="27">
        <f t="shared" ca="1" si="14"/>
        <v>22</v>
      </c>
      <c r="Z86" s="27">
        <f t="shared" ca="1" si="14"/>
        <v>23</v>
      </c>
      <c r="AA86" s="27">
        <f t="shared" ca="1" si="14"/>
        <v>24</v>
      </c>
      <c r="AB86" s="27">
        <f t="shared" ca="1" si="14"/>
        <v>25</v>
      </c>
      <c r="AC86" s="27">
        <f t="shared" ca="1" si="14"/>
        <v>26</v>
      </c>
      <c r="AD86" s="27">
        <f t="shared" ca="1" si="14"/>
        <v>27</v>
      </c>
      <c r="AE86" s="27">
        <f t="shared" ca="1" si="14"/>
        <v>28</v>
      </c>
      <c r="AF86" s="27">
        <f t="shared" ca="1" si="14"/>
        <v>29</v>
      </c>
      <c r="AG86" s="27">
        <f t="shared" ca="1" si="14"/>
        <v>30</v>
      </c>
    </row>
    <row r="87" spans="1:33" ht="14.25" x14ac:dyDescent="0.45">
      <c r="A87" s="69"/>
      <c r="B87" s="20" t="s">
        <v>361</v>
      </c>
      <c r="C87" s="27">
        <f>$C$39</f>
        <v>135.10224532686979</v>
      </c>
      <c r="D87" s="27">
        <f t="shared" ref="D87:AG87" si="15">$C$39*POWER((1-$C$26),D$86)</f>
        <v>134.67231126747089</v>
      </c>
      <c r="E87" s="27">
        <f t="shared" ca="1" si="15"/>
        <v>134.24374538145045</v>
      </c>
      <c r="F87" s="27">
        <f t="shared" ca="1" si="15"/>
        <v>133.81654331488878</v>
      </c>
      <c r="G87" s="27">
        <f t="shared" ca="1" si="15"/>
        <v>133.39070072772151</v>
      </c>
      <c r="H87" s="27">
        <f t="shared" ca="1" si="15"/>
        <v>132.96621329369563</v>
      </c>
      <c r="I87" s="27">
        <f t="shared" ca="1" si="15"/>
        <v>132.54307670032557</v>
      </c>
      <c r="J87" s="27">
        <f t="shared" ca="1" si="15"/>
        <v>132.12128664884921</v>
      </c>
      <c r="K87" s="27">
        <f t="shared" ca="1" si="15"/>
        <v>131.70083885418438</v>
      </c>
      <c r="L87" s="27">
        <f t="shared" ca="1" si="15"/>
        <v>131.28172904488531</v>
      </c>
      <c r="M87" s="27">
        <f t="shared" ca="1" si="15"/>
        <v>130.86395296309911</v>
      </c>
      <c r="N87" s="27">
        <f t="shared" ca="1" si="15"/>
        <v>130.4475063645227</v>
      </c>
      <c r="O87" s="27">
        <f t="shared" ca="1" si="15"/>
        <v>130.03238501835943</v>
      </c>
      <c r="P87" s="27">
        <f t="shared" ca="1" si="15"/>
        <v>129.61858470727648</v>
      </c>
      <c r="Q87" s="27">
        <f t="shared" ca="1" si="15"/>
        <v>129.20610122736161</v>
      </c>
      <c r="R87" s="27">
        <f t="shared" ca="1" si="15"/>
        <v>128.79493038808067</v>
      </c>
      <c r="S87" s="27">
        <f t="shared" ca="1" si="15"/>
        <v>128.38506801223505</v>
      </c>
      <c r="T87" s="27">
        <f t="shared" ca="1" si="15"/>
        <v>127.97650993591913</v>
      </c>
      <c r="U87" s="27">
        <f t="shared" ca="1" si="15"/>
        <v>127.56925200847807</v>
      </c>
      <c r="V87" s="27">
        <f t="shared" ca="1" si="15"/>
        <v>127.16329009246556</v>
      </c>
      <c r="W87" s="27">
        <f t="shared" ca="1" si="15"/>
        <v>126.75862006360187</v>
      </c>
      <c r="X87" s="27">
        <f t="shared" ca="1" si="15"/>
        <v>126.35523781073184</v>
      </c>
      <c r="Y87" s="27">
        <f t="shared" ca="1" si="15"/>
        <v>125.95313923578331</v>
      </c>
      <c r="Z87" s="27">
        <f t="shared" ca="1" si="15"/>
        <v>125.55232025372521</v>
      </c>
      <c r="AA87" s="27">
        <f t="shared" ca="1" si="15"/>
        <v>125.15277679252634</v>
      </c>
      <c r="AB87" s="27">
        <f t="shared" ca="1" si="15"/>
        <v>124.7545047931138</v>
      </c>
      <c r="AC87" s="27">
        <f t="shared" ca="1" si="15"/>
        <v>124.35750020933182</v>
      </c>
      <c r="AD87" s="27">
        <f t="shared" ca="1" si="15"/>
        <v>123.96175900790068</v>
      </c>
      <c r="AE87" s="27">
        <f t="shared" ca="1" si="15"/>
        <v>123.56727716837571</v>
      </c>
      <c r="AF87" s="27">
        <f t="shared" ca="1" si="15"/>
        <v>123.17405068310646</v>
      </c>
      <c r="AG87" s="27">
        <f t="shared" ca="1" si="15"/>
        <v>122.78207555719591</v>
      </c>
    </row>
    <row r="88" spans="1:33" ht="14.25" x14ac:dyDescent="0.45">
      <c r="A88" s="69"/>
      <c r="B88" s="20" t="s">
        <v>362</v>
      </c>
      <c r="C88" s="27">
        <f t="shared" ref="C88:AG88" si="16">($K$35+(C$87)*$K$36+(C$87^2)*$K$37+(C$87^3)*$K$38+(C$87^4)*$K$39)*$K$40</f>
        <v>54693.930292057368</v>
      </c>
      <c r="D88" s="27">
        <f t="shared" si="16"/>
        <v>54005.187940919881</v>
      </c>
      <c r="E88" s="27">
        <f t="shared" ca="1" si="16"/>
        <v>53322.888506022871</v>
      </c>
      <c r="F88" s="27">
        <f t="shared" ca="1" si="16"/>
        <v>52647.006267944111</v>
      </c>
      <c r="G88" s="27">
        <f t="shared" ca="1" si="16"/>
        <v>51977.515202606359</v>
      </c>
      <c r="H88" s="27">
        <f t="shared" ca="1" si="16"/>
        <v>51314.388991385073</v>
      </c>
      <c r="I88" s="27">
        <f t="shared" ca="1" si="16"/>
        <v>50657.601031027873</v>
      </c>
      <c r="J88" s="27">
        <f t="shared" ca="1" si="16"/>
        <v>50007.124443389243</v>
      </c>
      <c r="K88" s="27">
        <f t="shared" ca="1" si="16"/>
        <v>49362.932084983157</v>
      </c>
      <c r="L88" s="27">
        <f t="shared" ca="1" si="16"/>
        <v>48724.996556356949</v>
      </c>
      <c r="M88" s="27">
        <f t="shared" ca="1" si="16"/>
        <v>48093.290211287858</v>
      </c>
      <c r="N88" s="27">
        <f t="shared" ca="1" si="16"/>
        <v>47467.785165807043</v>
      </c>
      <c r="O88" s="27">
        <f t="shared" ca="1" si="16"/>
        <v>46848.45330705223</v>
      </c>
      <c r="P88" s="27">
        <f t="shared" ca="1" si="16"/>
        <v>46235.266301952557</v>
      </c>
      <c r="Q88" s="27">
        <f t="shared" ca="1" si="16"/>
        <v>45628.195605747307</v>
      </c>
      <c r="R88" s="27">
        <f t="shared" ca="1" si="16"/>
        <v>45027.212470342696</v>
      </c>
      <c r="S88" s="27">
        <f t="shared" ca="1" si="16"/>
        <v>44432.287952507955</v>
      </c>
      <c r="T88" s="27">
        <f t="shared" ca="1" si="16"/>
        <v>43843.39292191351</v>
      </c>
      <c r="U88" s="27">
        <f t="shared" ca="1" si="16"/>
        <v>43260.498069014327</v>
      </c>
      <c r="V88" s="27">
        <f t="shared" ca="1" si="16"/>
        <v>42683.573912780412</v>
      </c>
      <c r="W88" s="27">
        <f t="shared" ca="1" si="16"/>
        <v>42112.590808276938</v>
      </c>
      <c r="X88" s="27">
        <f t="shared" ca="1" si="16"/>
        <v>41547.518954096595</v>
      </c>
      <c r="Y88" s="27">
        <f t="shared" ca="1" si="16"/>
        <v>40988.328399646547</v>
      </c>
      <c r="Z88" s="27">
        <f t="shared" ca="1" si="16"/>
        <v>40434.989052291559</v>
      </c>
      <c r="AA88" s="27">
        <f t="shared" ca="1" si="16"/>
        <v>39887.470684357366</v>
      </c>
      <c r="AB88" s="27">
        <f t="shared" ca="1" si="16"/>
        <v>39345.742939994198</v>
      </c>
      <c r="AC88" s="27">
        <f t="shared" ca="1" si="16"/>
        <v>38809.775341904715</v>
      </c>
      <c r="AD88" s="27">
        <f t="shared" ca="1" si="16"/>
        <v>38279.537297937473</v>
      </c>
      <c r="AE88" s="27">
        <f t="shared" ca="1" si="16"/>
        <v>37754.998107548519</v>
      </c>
      <c r="AF88" s="27">
        <f t="shared" ca="1" si="16"/>
        <v>37236.126968132543</v>
      </c>
      <c r="AG88" s="27">
        <f t="shared" ca="1" si="16"/>
        <v>36722.892981226927</v>
      </c>
    </row>
    <row r="89" spans="1:33" ht="14.25" x14ac:dyDescent="0.45">
      <c r="A89" s="69"/>
      <c r="B89" s="20" t="s">
        <v>317</v>
      </c>
      <c r="C89" s="27">
        <f>0*$C$43*(($C$42*C$88)-($C$41*1000))/(1000)*(24*365)</f>
        <v>0</v>
      </c>
      <c r="D89" s="27">
        <f t="shared" ref="D89:AG89" si="17">C$78*$C$43*(($C$42*D$88)-($C$41*1000))/(1000)*(24*365)</f>
        <v>29462902.183103465</v>
      </c>
      <c r="E89" s="27">
        <f t="shared" ca="1" si="17"/>
        <v>58130870.940597124</v>
      </c>
      <c r="F89" s="27">
        <f t="shared" ca="1" si="17"/>
        <v>57343414.062656313</v>
      </c>
      <c r="G89" s="27">
        <f t="shared" ca="1" si="17"/>
        <v>56563403.41225262</v>
      </c>
      <c r="H89" s="27">
        <f t="shared" ca="1" si="17"/>
        <v>69738510.407603651</v>
      </c>
      <c r="I89" s="27">
        <f t="shared" ca="1" si="17"/>
        <v>68781997.261537448</v>
      </c>
      <c r="J89" s="27">
        <f t="shared" ca="1" si="17"/>
        <v>67834675.683129922</v>
      </c>
      <c r="K89" s="27">
        <f t="shared" ca="1" si="17"/>
        <v>66896506.141965225</v>
      </c>
      <c r="L89" s="27">
        <f t="shared" ca="1" si="17"/>
        <v>65967448.734850444</v>
      </c>
      <c r="M89" s="27">
        <f t="shared" ca="1" si="17"/>
        <v>65047463.199209072</v>
      </c>
      <c r="N89" s="27">
        <f t="shared" ca="1" si="17"/>
        <v>64136508.926223084</v>
      </c>
      <c r="O89" s="27">
        <f t="shared" ca="1" si="17"/>
        <v>63234544.973725513</v>
      </c>
      <c r="P89" s="27">
        <f t="shared" ca="1" si="17"/>
        <v>62341530.0788486</v>
      </c>
      <c r="Q89" s="27">
        <f t="shared" ca="1" si="17"/>
        <v>61457422.670430087</v>
      </c>
      <c r="R89" s="27">
        <f t="shared" ca="1" si="17"/>
        <v>60582180.881183594</v>
      </c>
      <c r="S89" s="27">
        <f t="shared" ca="1" si="17"/>
        <v>59715762.559634954</v>
      </c>
      <c r="T89" s="27">
        <f t="shared" ca="1" si="17"/>
        <v>58858125.281828739</v>
      </c>
      <c r="U89" s="27">
        <f t="shared" ca="1" si="17"/>
        <v>58009226.362809017</v>
      </c>
      <c r="V89" s="27">
        <f t="shared" ca="1" si="17"/>
        <v>57169022.867877752</v>
      </c>
      <c r="W89" s="27">
        <f t="shared" ca="1" si="17"/>
        <v>56337471.623634115</v>
      </c>
      <c r="X89" s="27">
        <f t="shared" ca="1" si="17"/>
        <v>55514529.228798576</v>
      </c>
      <c r="Y89" s="27">
        <f t="shared" ca="1" si="17"/>
        <v>54700152.064825252</v>
      </c>
      <c r="Z89" s="27">
        <f t="shared" ca="1" si="17"/>
        <v>53894296.306304812</v>
      </c>
      <c r="AA89" s="27">
        <f t="shared" ca="1" si="17"/>
        <v>53096917.931163855</v>
      </c>
      <c r="AB89" s="27">
        <f t="shared" ca="1" si="17"/>
        <v>52307972.73066055</v>
      </c>
      <c r="AC89" s="27">
        <f t="shared" ca="1" si="17"/>
        <v>51527416.31918294</v>
      </c>
      <c r="AD89" s="27">
        <f t="shared" ca="1" si="17"/>
        <v>50755204.143851243</v>
      </c>
      <c r="AE89" s="27">
        <f t="shared" ca="1" si="17"/>
        <v>49991291.493928283</v>
      </c>
      <c r="AF89" s="27">
        <f t="shared" ca="1" si="17"/>
        <v>49235633.510039829</v>
      </c>
      <c r="AG89" s="27">
        <f t="shared" ca="1" si="17"/>
        <v>48488185.193209834</v>
      </c>
    </row>
    <row r="90" spans="1:33" ht="14.25" x14ac:dyDescent="0.45">
      <c r="A90" s="69"/>
      <c r="B90" s="20" t="s">
        <v>131</v>
      </c>
      <c r="C90" s="22">
        <f t="shared" ref="C90:AG90" si="18">POWER((1-($C$44)),C71)</f>
        <v>1</v>
      </c>
      <c r="D90" s="22">
        <f t="shared" si="18"/>
        <v>0.995</v>
      </c>
      <c r="E90" s="22">
        <f t="shared" si="18"/>
        <v>0.99002500000000004</v>
      </c>
      <c r="F90" s="22">
        <f t="shared" si="18"/>
        <v>0.98507487500000002</v>
      </c>
      <c r="G90" s="22">
        <f t="shared" si="18"/>
        <v>0.98014950062500006</v>
      </c>
      <c r="H90" s="22">
        <f t="shared" si="18"/>
        <v>0.97524875312187509</v>
      </c>
      <c r="I90" s="22">
        <f t="shared" si="18"/>
        <v>0.97037250935626573</v>
      </c>
      <c r="J90" s="22">
        <f t="shared" si="18"/>
        <v>0.96552064680948435</v>
      </c>
      <c r="K90" s="22">
        <f t="shared" si="18"/>
        <v>0.96069304357543694</v>
      </c>
      <c r="L90" s="22">
        <f t="shared" si="18"/>
        <v>0.95588957835755972</v>
      </c>
      <c r="M90" s="22">
        <f t="shared" si="18"/>
        <v>0.95111013046577197</v>
      </c>
      <c r="N90" s="22">
        <f t="shared" si="18"/>
        <v>0.94635457981344306</v>
      </c>
      <c r="O90" s="22">
        <f t="shared" si="18"/>
        <v>0.94162280691437594</v>
      </c>
      <c r="P90" s="22">
        <f t="shared" si="18"/>
        <v>0.93691469287980411</v>
      </c>
      <c r="Q90" s="22">
        <f t="shared" si="18"/>
        <v>0.93223011941540512</v>
      </c>
      <c r="R90" s="22">
        <f t="shared" si="18"/>
        <v>0.92756896881832807</v>
      </c>
      <c r="S90" s="22">
        <f t="shared" si="18"/>
        <v>0.92293112397423638</v>
      </c>
      <c r="T90" s="22">
        <f t="shared" si="18"/>
        <v>0.9183164683543652</v>
      </c>
      <c r="U90" s="22">
        <f t="shared" si="18"/>
        <v>0.91372488601259338</v>
      </c>
      <c r="V90" s="22">
        <f t="shared" si="18"/>
        <v>0.90915626158253038</v>
      </c>
      <c r="W90" s="22">
        <f t="shared" si="18"/>
        <v>0.90461048027461777</v>
      </c>
      <c r="X90" s="22">
        <f t="shared" si="18"/>
        <v>0.90008742787324469</v>
      </c>
      <c r="Y90" s="22">
        <f t="shared" si="18"/>
        <v>0.89558699073387849</v>
      </c>
      <c r="Z90" s="22">
        <f t="shared" si="18"/>
        <v>0.89110905578020905</v>
      </c>
      <c r="AA90" s="22">
        <f t="shared" si="18"/>
        <v>0.88665351050130803</v>
      </c>
      <c r="AB90" s="22">
        <f t="shared" si="18"/>
        <v>0.88222024294880153</v>
      </c>
      <c r="AC90" s="22">
        <f t="shared" si="18"/>
        <v>0.87780914173405755</v>
      </c>
      <c r="AD90" s="22">
        <f t="shared" si="18"/>
        <v>0.87342009602538717</v>
      </c>
      <c r="AE90" s="22">
        <f t="shared" si="18"/>
        <v>0.86905299554526039</v>
      </c>
      <c r="AF90" s="22">
        <f t="shared" si="18"/>
        <v>0.86470773056753414</v>
      </c>
      <c r="AG90" s="22">
        <f t="shared" si="18"/>
        <v>0.86038419191469639</v>
      </c>
    </row>
    <row r="91" spans="1:33" ht="14.25" x14ac:dyDescent="0.45">
      <c r="A91" s="69"/>
      <c r="B91" s="20" t="s">
        <v>50</v>
      </c>
      <c r="C91" s="27">
        <f>C$89*C$90</f>
        <v>0</v>
      </c>
      <c r="D91" s="27">
        <f>D$89*D$90</f>
        <v>29315587.672187947</v>
      </c>
      <c r="E91" s="27">
        <f t="shared" ref="E91:AG91" ca="1" si="19">E$89*E$90</f>
        <v>57551015.502964668</v>
      </c>
      <c r="F91" s="27">
        <f t="shared" ca="1" si="19"/>
        <v>56487556.439844407</v>
      </c>
      <c r="G91" s="27">
        <f t="shared" ca="1" si="19"/>
        <v>55440591.608169831</v>
      </c>
      <c r="H91" s="27">
        <f t="shared" ca="1" si="19"/>
        <v>68012395.319592372</v>
      </c>
      <c r="I91" s="27">
        <f t="shared" ca="1" si="19"/>
        <v>66744159.281213894</v>
      </c>
      <c r="J91" s="27">
        <f t="shared" ca="1" si="19"/>
        <v>65495779.941687204</v>
      </c>
      <c r="K91" s="27">
        <f t="shared" ca="1" si="19"/>
        <v>64267008.090087481</v>
      </c>
      <c r="L91" s="27">
        <f t="shared" ca="1" si="19"/>
        <v>63057596.756480128</v>
      </c>
      <c r="M91" s="27">
        <f t="shared" ca="1" si="19"/>
        <v>61867301.209867239</v>
      </c>
      <c r="N91" s="27">
        <f t="shared" ca="1" si="19"/>
        <v>60695878.955576986</v>
      </c>
      <c r="O91" s="27">
        <f t="shared" ca="1" si="19"/>
        <v>59543089.732112758</v>
      </c>
      <c r="P91" s="27">
        <f t="shared" ca="1" si="19"/>
        <v>58408695.507481508</v>
      </c>
      <c r="Q91" s="27">
        <f t="shared" ca="1" si="19"/>
        <v>57292460.475018069</v>
      </c>
      <c r="R91" s="27">
        <f t="shared" ca="1" si="19"/>
        <v>56194151.048724897</v>
      </c>
      <c r="S91" s="27">
        <f t="shared" ca="1" si="19"/>
        <v>55113535.85814251</v>
      </c>
      <c r="T91" s="27">
        <f t="shared" ca="1" si="19"/>
        <v>54050385.742767744</v>
      </c>
      <c r="U91" s="27">
        <f t="shared" ca="1" si="19"/>
        <v>53004473.746036395</v>
      </c>
      <c r="V91" s="27">
        <f t="shared" ca="1" si="19"/>
        <v>51975575.108885929</v>
      </c>
      <c r="W91" s="27">
        <f t="shared" ca="1" si="19"/>
        <v>50963467.262913309</v>
      </c>
      <c r="X91" s="27">
        <f t="shared" ca="1" si="19"/>
        <v>49967929.82314337</v>
      </c>
      <c r="Y91" s="27">
        <f t="shared" ca="1" si="19"/>
        <v>48988744.580422394</v>
      </c>
      <c r="Z91" s="27">
        <f t="shared" ca="1" si="19"/>
        <v>48025695.49345009</v>
      </c>
      <c r="AA91" s="27">
        <f t="shared" ca="1" si="19"/>
        <v>47078568.680466279</v>
      </c>
      <c r="AB91" s="27">
        <f t="shared" ca="1" si="19"/>
        <v>46147152.410602637</v>
      </c>
      <c r="AC91" s="27">
        <f t="shared" ca="1" si="19"/>
        <v>45231237.09491545</v>
      </c>
      <c r="AD91" s="27">
        <f t="shared" ca="1" si="19"/>
        <v>44330615.277110681</v>
      </c>
      <c r="AE91" s="27">
        <f t="shared" ca="1" si="19"/>
        <v>43445081.623974673</v>
      </c>
      <c r="AF91" s="27">
        <f t="shared" ca="1" si="19"/>
        <v>42574432.915521376</v>
      </c>
      <c r="AG91" s="27">
        <f t="shared" ca="1" si="19"/>
        <v>41718468.034869991</v>
      </c>
    </row>
    <row r="92" spans="1:33" ht="14.25" x14ac:dyDescent="0.45">
      <c r="A92" s="69"/>
      <c r="B92" s="20" t="s">
        <v>2</v>
      </c>
      <c r="C92" s="6">
        <f t="shared" ref="C92:AG92" ca="1" si="20">C$91*C$73</f>
        <v>0</v>
      </c>
      <c r="D92" s="6">
        <f t="shared" ca="1" si="20"/>
        <v>2629608.2141952589</v>
      </c>
      <c r="E92" s="6">
        <f t="shared" ca="1" si="20"/>
        <v>5162326.090615931</v>
      </c>
      <c r="F92" s="6">
        <f t="shared" ca="1" si="20"/>
        <v>5066933.8126540435</v>
      </c>
      <c r="G92" s="6">
        <f t="shared" ca="1" si="20"/>
        <v>5467711.8906381726</v>
      </c>
      <c r="H92" s="6">
        <f t="shared" ca="1" si="20"/>
        <v>6707579.6237520566</v>
      </c>
      <c r="I92" s="6">
        <f t="shared" ca="1" si="20"/>
        <v>6582502.5084826741</v>
      </c>
      <c r="J92" s="6">
        <f t="shared" ca="1" si="20"/>
        <v>6459383.7184272073</v>
      </c>
      <c r="K92" s="6">
        <f t="shared" ca="1" si="20"/>
        <v>6338198.6756816814</v>
      </c>
      <c r="L92" s="6">
        <f t="shared" ca="1" si="20"/>
        <v>6218923.0233550742</v>
      </c>
      <c r="M92" s="6">
        <f t="shared" ca="1" si="20"/>
        <v>6101532.6253667902</v>
      </c>
      <c r="N92" s="6">
        <f t="shared" ca="1" si="20"/>
        <v>5986003.5661891978</v>
      </c>
      <c r="O92" s="6">
        <f t="shared" ca="1" si="20"/>
        <v>5872312.150536879</v>
      </c>
      <c r="P92" s="6">
        <f t="shared" ca="1" si="20"/>
        <v>5760434.9030045215</v>
      </c>
      <c r="Q92" s="6">
        <f t="shared" ca="1" si="20"/>
        <v>5650348.5676551014</v>
      </c>
      <c r="R92" s="6">
        <f t="shared" ca="1" si="20"/>
        <v>5542030.1075602742</v>
      </c>
      <c r="S92" s="6">
        <f t="shared" ca="1" si="20"/>
        <v>5435456.7042944822</v>
      </c>
      <c r="T92" s="6">
        <f t="shared" ca="1" si="20"/>
        <v>5330605.7573844688</v>
      </c>
      <c r="U92" s="6">
        <f t="shared" ca="1" si="20"/>
        <v>5227454.883715827</v>
      </c>
      <c r="V92" s="6">
        <f t="shared" ca="1" si="20"/>
        <v>5125981.9168981351</v>
      </c>
      <c r="W92" s="6">
        <f t="shared" ca="1" si="20"/>
        <v>5026164.9065901646</v>
      </c>
      <c r="X92" s="6">
        <f t="shared" ca="1" si="20"/>
        <v>4927982.1177866729</v>
      </c>
      <c r="Y92" s="6">
        <f t="shared" ca="1" si="20"/>
        <v>4831412.0300682373</v>
      </c>
      <c r="Z92" s="6">
        <f t="shared" ca="1" si="20"/>
        <v>4736433.3368154271</v>
      </c>
      <c r="AA92" s="6">
        <f t="shared" ca="1" si="20"/>
        <v>4643024.9443889167</v>
      </c>
      <c r="AB92" s="6">
        <f t="shared" ca="1" si="20"/>
        <v>4551165.9712765729</v>
      </c>
      <c r="AC92" s="6">
        <f t="shared" ca="1" si="20"/>
        <v>4460835.7472090777</v>
      </c>
      <c r="AD92" s="6">
        <f t="shared" ca="1" si="20"/>
        <v>4372013.8122452088</v>
      </c>
      <c r="AE92" s="6">
        <f t="shared" ca="1" si="20"/>
        <v>4284679.9158280846</v>
      </c>
      <c r="AF92" s="6">
        <f t="shared" ca="1" si="20"/>
        <v>4198814.0158134578</v>
      </c>
      <c r="AG92" s="6">
        <f t="shared" ca="1" si="20"/>
        <v>4114396.2774714199</v>
      </c>
    </row>
    <row r="93" spans="1:33" ht="14.25" x14ac:dyDescent="0.45">
      <c r="A93" s="69"/>
      <c r="B93" s="20" t="s">
        <v>102</v>
      </c>
      <c r="C93" s="6">
        <f>(ROUND(C$75+MAX(C$76,0),0)*$C$30)</f>
        <v>6232060.6255409848</v>
      </c>
      <c r="D93" s="6">
        <f ca="1">(ROUND(D$75+MAX(D$76,0),0)*($C$30*POWER(C$83,$C$68)))</f>
        <v>5226422.248834745</v>
      </c>
      <c r="E93" s="6">
        <f t="shared" ref="E93:AG93" ca="1" si="21">(ROUND(E$75+MAX(E$76,0),0)*($C$30*POWER(D$83,$C$68)))</f>
        <v>0</v>
      </c>
      <c r="F93" s="6">
        <f t="shared" ca="1" si="21"/>
        <v>0</v>
      </c>
      <c r="G93" s="6">
        <f t="shared" ca="1" si="21"/>
        <v>2393100.3514076974</v>
      </c>
      <c r="H93" s="6">
        <f t="shared" ca="1" si="21"/>
        <v>0</v>
      </c>
      <c r="I93" s="6">
        <f t="shared" ca="1" si="21"/>
        <v>0</v>
      </c>
      <c r="J93" s="6">
        <f t="shared" ca="1" si="21"/>
        <v>0</v>
      </c>
      <c r="K93" s="6">
        <f t="shared" ca="1" si="21"/>
        <v>0</v>
      </c>
      <c r="L93" s="6">
        <f t="shared" ca="1" si="21"/>
        <v>0</v>
      </c>
      <c r="M93" s="6">
        <f t="shared" ca="1" si="21"/>
        <v>0</v>
      </c>
      <c r="N93" s="6">
        <f t="shared" ca="1" si="21"/>
        <v>0</v>
      </c>
      <c r="O93" s="6">
        <f t="shared" ca="1" si="21"/>
        <v>0</v>
      </c>
      <c r="P93" s="6">
        <f t="shared" ca="1" si="21"/>
        <v>0</v>
      </c>
      <c r="Q93" s="6">
        <f t="shared" ca="1" si="21"/>
        <v>0</v>
      </c>
      <c r="R93" s="6">
        <f t="shared" ca="1" si="21"/>
        <v>0</v>
      </c>
      <c r="S93" s="6">
        <f t="shared" ca="1" si="21"/>
        <v>0</v>
      </c>
      <c r="T93" s="6">
        <f t="shared" ca="1" si="21"/>
        <v>0</v>
      </c>
      <c r="U93" s="6">
        <f t="shared" ca="1" si="21"/>
        <v>0</v>
      </c>
      <c r="V93" s="6">
        <f t="shared" ca="1" si="21"/>
        <v>0</v>
      </c>
      <c r="W93" s="6">
        <f t="shared" ca="1" si="21"/>
        <v>0</v>
      </c>
      <c r="X93" s="6">
        <f t="shared" ca="1" si="21"/>
        <v>0</v>
      </c>
      <c r="Y93" s="6">
        <f t="shared" ca="1" si="21"/>
        <v>0</v>
      </c>
      <c r="Z93" s="6">
        <f t="shared" ca="1" si="21"/>
        <v>0</v>
      </c>
      <c r="AA93" s="6">
        <f t="shared" ca="1" si="21"/>
        <v>0</v>
      </c>
      <c r="AB93" s="6">
        <f t="shared" ca="1" si="21"/>
        <v>0</v>
      </c>
      <c r="AC93" s="6">
        <f t="shared" ca="1" si="21"/>
        <v>0</v>
      </c>
      <c r="AD93" s="6">
        <f t="shared" ca="1" si="21"/>
        <v>0</v>
      </c>
      <c r="AE93" s="6">
        <f t="shared" ca="1" si="21"/>
        <v>0</v>
      </c>
      <c r="AF93" s="6">
        <f t="shared" ca="1" si="21"/>
        <v>0</v>
      </c>
      <c r="AG93" s="6">
        <f t="shared" ca="1" si="21"/>
        <v>0</v>
      </c>
    </row>
    <row r="94" spans="1:33" ht="14.25" x14ac:dyDescent="0.45">
      <c r="A94" s="69"/>
      <c r="B94" s="174" t="s">
        <v>128</v>
      </c>
      <c r="C94" s="178">
        <f>0</f>
        <v>0</v>
      </c>
      <c r="D94" s="178">
        <f ca="1">IF($J$1=1,D$82*$C$22,D$82*($C$30*$C$24)*POWER(C$83,$C$68))</f>
        <v>0</v>
      </c>
      <c r="E94" s="178">
        <f t="shared" ref="E94:AG94" ca="1" si="22">IF($J$1=1,E$82*$C$22,E$82*($C$30*$C$24)*POWER(D$83,$C$68))</f>
        <v>0</v>
      </c>
      <c r="F94" s="178">
        <f t="shared" ca="1" si="22"/>
        <v>0</v>
      </c>
      <c r="G94" s="178">
        <f t="shared" ca="1" si="22"/>
        <v>0</v>
      </c>
      <c r="H94" s="178">
        <f t="shared" ca="1" si="22"/>
        <v>0</v>
      </c>
      <c r="I94" s="178">
        <f t="shared" ca="1" si="22"/>
        <v>0</v>
      </c>
      <c r="J94" s="178">
        <f t="shared" ca="1" si="22"/>
        <v>0</v>
      </c>
      <c r="K94" s="178">
        <f t="shared" ca="1" si="22"/>
        <v>0</v>
      </c>
      <c r="L94" s="178">
        <f t="shared" ca="1" si="22"/>
        <v>0</v>
      </c>
      <c r="M94" s="178">
        <f t="shared" ca="1" si="22"/>
        <v>0</v>
      </c>
      <c r="N94" s="178">
        <f t="shared" ca="1" si="22"/>
        <v>0</v>
      </c>
      <c r="O94" s="178">
        <f t="shared" ca="1" si="22"/>
        <v>0</v>
      </c>
      <c r="P94" s="178">
        <f t="shared" ca="1" si="22"/>
        <v>0</v>
      </c>
      <c r="Q94" s="178">
        <f t="shared" ca="1" si="22"/>
        <v>0</v>
      </c>
      <c r="R94" s="178">
        <f t="shared" ca="1" si="22"/>
        <v>0</v>
      </c>
      <c r="S94" s="178">
        <f t="shared" ca="1" si="22"/>
        <v>0</v>
      </c>
      <c r="T94" s="178">
        <f t="shared" ca="1" si="22"/>
        <v>0</v>
      </c>
      <c r="U94" s="178">
        <f t="shared" ca="1" si="22"/>
        <v>0</v>
      </c>
      <c r="V94" s="178">
        <f t="shared" ca="1" si="22"/>
        <v>0</v>
      </c>
      <c r="W94" s="178">
        <f t="shared" ca="1" si="22"/>
        <v>0</v>
      </c>
      <c r="X94" s="178">
        <f t="shared" ca="1" si="22"/>
        <v>0</v>
      </c>
      <c r="Y94" s="178">
        <f t="shared" ca="1" si="22"/>
        <v>0</v>
      </c>
      <c r="Z94" s="178">
        <f t="shared" ca="1" si="22"/>
        <v>0</v>
      </c>
      <c r="AA94" s="178">
        <f t="shared" ca="1" si="22"/>
        <v>0</v>
      </c>
      <c r="AB94" s="178">
        <f t="shared" ca="1" si="22"/>
        <v>0</v>
      </c>
      <c r="AC94" s="178">
        <f t="shared" ca="1" si="22"/>
        <v>0</v>
      </c>
      <c r="AD94" s="178">
        <f t="shared" ca="1" si="22"/>
        <v>0</v>
      </c>
      <c r="AE94" s="178">
        <f t="shared" ca="1" si="22"/>
        <v>0</v>
      </c>
      <c r="AF94" s="178">
        <f t="shared" ca="1" si="22"/>
        <v>0</v>
      </c>
      <c r="AG94" s="178">
        <f t="shared" ca="1" si="22"/>
        <v>0</v>
      </c>
    </row>
    <row r="95" spans="1:33" ht="14.25" x14ac:dyDescent="0.45">
      <c r="A95" s="69"/>
      <c r="B95" s="20" t="s">
        <v>103</v>
      </c>
      <c r="C95" s="6">
        <f>$C$29+($C$31*ROUND(C$75+MAX(C$76,0),0))</f>
        <v>12330294.231551589</v>
      </c>
      <c r="D95" s="6">
        <f ca="1">$C$31*(ROUND(D$75+MAX(D$76,0),0))</f>
        <v>10015841.221544061</v>
      </c>
      <c r="E95" s="6">
        <f t="shared" ref="E95:AG95" ca="1" si="23">$C$31*(ROUND(E$75+MAX(E$76,0),0))</f>
        <v>0</v>
      </c>
      <c r="F95" s="6">
        <f t="shared" ca="1" si="23"/>
        <v>0</v>
      </c>
      <c r="G95" s="6">
        <f t="shared" ca="1" si="23"/>
        <v>5007920.6107720304</v>
      </c>
      <c r="H95" s="6">
        <f t="shared" ca="1" si="23"/>
        <v>0</v>
      </c>
      <c r="I95" s="6">
        <f t="shared" ca="1" si="23"/>
        <v>0</v>
      </c>
      <c r="J95" s="6">
        <f t="shared" ca="1" si="23"/>
        <v>0</v>
      </c>
      <c r="K95" s="6">
        <f t="shared" ca="1" si="23"/>
        <v>0</v>
      </c>
      <c r="L95" s="6">
        <f t="shared" ca="1" si="23"/>
        <v>0</v>
      </c>
      <c r="M95" s="6">
        <f t="shared" ca="1" si="23"/>
        <v>0</v>
      </c>
      <c r="N95" s="6">
        <f t="shared" ca="1" si="23"/>
        <v>0</v>
      </c>
      <c r="O95" s="6">
        <f t="shared" ca="1" si="23"/>
        <v>0</v>
      </c>
      <c r="P95" s="6">
        <f t="shared" ca="1" si="23"/>
        <v>0</v>
      </c>
      <c r="Q95" s="6">
        <f t="shared" ca="1" si="23"/>
        <v>0</v>
      </c>
      <c r="R95" s="6">
        <f t="shared" ca="1" si="23"/>
        <v>0</v>
      </c>
      <c r="S95" s="6">
        <f t="shared" ca="1" si="23"/>
        <v>0</v>
      </c>
      <c r="T95" s="6">
        <f t="shared" ca="1" si="23"/>
        <v>0</v>
      </c>
      <c r="U95" s="6">
        <f t="shared" ca="1" si="23"/>
        <v>0</v>
      </c>
      <c r="V95" s="6">
        <f t="shared" ca="1" si="23"/>
        <v>0</v>
      </c>
      <c r="W95" s="6">
        <f t="shared" ca="1" si="23"/>
        <v>0</v>
      </c>
      <c r="X95" s="6">
        <f t="shared" ca="1" si="23"/>
        <v>0</v>
      </c>
      <c r="Y95" s="6">
        <f t="shared" ca="1" si="23"/>
        <v>0</v>
      </c>
      <c r="Z95" s="6">
        <f t="shared" ca="1" si="23"/>
        <v>0</v>
      </c>
      <c r="AA95" s="6">
        <f t="shared" ca="1" si="23"/>
        <v>0</v>
      </c>
      <c r="AB95" s="6">
        <f t="shared" ca="1" si="23"/>
        <v>0</v>
      </c>
      <c r="AC95" s="6">
        <f t="shared" ca="1" si="23"/>
        <v>0</v>
      </c>
      <c r="AD95" s="6">
        <f t="shared" ca="1" si="23"/>
        <v>0</v>
      </c>
      <c r="AE95" s="6">
        <f t="shared" ca="1" si="23"/>
        <v>0</v>
      </c>
      <c r="AF95" s="6">
        <f t="shared" ca="1" si="23"/>
        <v>0</v>
      </c>
      <c r="AG95" s="6">
        <f t="shared" ca="1" si="23"/>
        <v>0</v>
      </c>
    </row>
    <row r="96" spans="1:33" ht="14.25" x14ac:dyDescent="0.45">
      <c r="A96" s="69"/>
      <c r="B96" s="20" t="s">
        <v>17</v>
      </c>
      <c r="C96" s="7">
        <f>0</f>
        <v>0</v>
      </c>
      <c r="D96" s="6">
        <f t="shared" ref="D96:AG96" si="24">C$78*$C$52</f>
        <v>827026.55283725564</v>
      </c>
      <c r="E96" s="6">
        <f t="shared" ca="1" si="24"/>
        <v>1654053.1056745113</v>
      </c>
      <c r="F96" s="6">
        <f t="shared" ca="1" si="24"/>
        <v>1654053.1056745113</v>
      </c>
      <c r="G96" s="6">
        <f t="shared" ca="1" si="24"/>
        <v>1654053.1056745113</v>
      </c>
      <c r="H96" s="6">
        <f t="shared" ca="1" si="24"/>
        <v>2067566.382093139</v>
      </c>
      <c r="I96" s="6">
        <f t="shared" ca="1" si="24"/>
        <v>2067566.382093139</v>
      </c>
      <c r="J96" s="6">
        <f t="shared" ca="1" si="24"/>
        <v>2067566.382093139</v>
      </c>
      <c r="K96" s="6">
        <f t="shared" ca="1" si="24"/>
        <v>2067566.382093139</v>
      </c>
      <c r="L96" s="6">
        <f t="shared" ca="1" si="24"/>
        <v>2067566.382093139</v>
      </c>
      <c r="M96" s="6">
        <f t="shared" ca="1" si="24"/>
        <v>2067566.382093139</v>
      </c>
      <c r="N96" s="6">
        <f t="shared" ca="1" si="24"/>
        <v>2067566.382093139</v>
      </c>
      <c r="O96" s="6">
        <f t="shared" ca="1" si="24"/>
        <v>2067566.382093139</v>
      </c>
      <c r="P96" s="6">
        <f t="shared" ca="1" si="24"/>
        <v>2067566.382093139</v>
      </c>
      <c r="Q96" s="6">
        <f t="shared" ca="1" si="24"/>
        <v>2067566.382093139</v>
      </c>
      <c r="R96" s="6">
        <f t="shared" ca="1" si="24"/>
        <v>2067566.382093139</v>
      </c>
      <c r="S96" s="6">
        <f t="shared" ca="1" si="24"/>
        <v>2067566.382093139</v>
      </c>
      <c r="T96" s="6">
        <f t="shared" ca="1" si="24"/>
        <v>2067566.382093139</v>
      </c>
      <c r="U96" s="6">
        <f t="shared" ca="1" si="24"/>
        <v>2067566.382093139</v>
      </c>
      <c r="V96" s="6">
        <f t="shared" ca="1" si="24"/>
        <v>2067566.382093139</v>
      </c>
      <c r="W96" s="6">
        <f t="shared" ca="1" si="24"/>
        <v>2067566.382093139</v>
      </c>
      <c r="X96" s="6">
        <f t="shared" ca="1" si="24"/>
        <v>2067566.382093139</v>
      </c>
      <c r="Y96" s="6">
        <f t="shared" ca="1" si="24"/>
        <v>2067566.382093139</v>
      </c>
      <c r="Z96" s="6">
        <f t="shared" ca="1" si="24"/>
        <v>2067566.382093139</v>
      </c>
      <c r="AA96" s="6">
        <f t="shared" ca="1" si="24"/>
        <v>2067566.382093139</v>
      </c>
      <c r="AB96" s="6">
        <f t="shared" ca="1" si="24"/>
        <v>2067566.382093139</v>
      </c>
      <c r="AC96" s="6">
        <f t="shared" ca="1" si="24"/>
        <v>2067566.382093139</v>
      </c>
      <c r="AD96" s="6">
        <f t="shared" ca="1" si="24"/>
        <v>2067566.382093139</v>
      </c>
      <c r="AE96" s="6">
        <f t="shared" ca="1" si="24"/>
        <v>2067566.382093139</v>
      </c>
      <c r="AF96" s="6">
        <f t="shared" ca="1" si="24"/>
        <v>2067566.382093139</v>
      </c>
      <c r="AG96" s="6">
        <f t="shared" ca="1" si="24"/>
        <v>2067566.382093139</v>
      </c>
    </row>
    <row r="97" spans="1:33" ht="14.25" x14ac:dyDescent="0.45">
      <c r="A97" s="69"/>
      <c r="B97" s="20" t="s">
        <v>3</v>
      </c>
      <c r="C97" s="7">
        <f ca="1">C92</f>
        <v>0</v>
      </c>
      <c r="D97" s="7">
        <f ca="1">D$92-(SUM(D$93:D$96))</f>
        <v>-13439681.809020802</v>
      </c>
      <c r="E97" s="7">
        <f t="shared" ref="E97:AG97" ca="1" si="25">E$92-(SUM(E$93:E$96))</f>
        <v>3508272.9849414197</v>
      </c>
      <c r="F97" s="7">
        <f t="shared" ca="1" si="25"/>
        <v>3412880.7069795323</v>
      </c>
      <c r="G97" s="7">
        <f t="shared" ca="1" si="25"/>
        <v>-3587362.177216066</v>
      </c>
      <c r="H97" s="7">
        <f t="shared" ca="1" si="25"/>
        <v>4640013.2416589176</v>
      </c>
      <c r="I97" s="7">
        <f t="shared" ca="1" si="25"/>
        <v>4514936.1263895351</v>
      </c>
      <c r="J97" s="7">
        <f t="shared" ca="1" si="25"/>
        <v>4391817.3363340683</v>
      </c>
      <c r="K97" s="7">
        <f t="shared" ca="1" si="25"/>
        <v>4270632.2935885424</v>
      </c>
      <c r="L97" s="7">
        <f t="shared" ca="1" si="25"/>
        <v>4151356.6412619352</v>
      </c>
      <c r="M97" s="7">
        <f t="shared" ca="1" si="25"/>
        <v>4033966.2432736512</v>
      </c>
      <c r="N97" s="7">
        <f t="shared" ca="1" si="25"/>
        <v>3918437.1840960588</v>
      </c>
      <c r="O97" s="7">
        <f t="shared" ca="1" si="25"/>
        <v>3804745.76844374</v>
      </c>
      <c r="P97" s="7">
        <f t="shared" ca="1" si="25"/>
        <v>3692868.5209113825</v>
      </c>
      <c r="Q97" s="7">
        <f t="shared" ca="1" si="25"/>
        <v>3582782.1855619624</v>
      </c>
      <c r="R97" s="7">
        <f t="shared" ca="1" si="25"/>
        <v>3474463.7254671352</v>
      </c>
      <c r="S97" s="7">
        <f t="shared" ca="1" si="25"/>
        <v>3367890.3222013433</v>
      </c>
      <c r="T97" s="7">
        <f t="shared" ca="1" si="25"/>
        <v>3263039.3752913298</v>
      </c>
      <c r="U97" s="7">
        <f t="shared" ca="1" si="25"/>
        <v>3159888.501622688</v>
      </c>
      <c r="V97" s="7">
        <f t="shared" ca="1" si="25"/>
        <v>3058415.5348049961</v>
      </c>
      <c r="W97" s="7">
        <f t="shared" ca="1" si="25"/>
        <v>2958598.5244970256</v>
      </c>
      <c r="X97" s="7">
        <f t="shared" ca="1" si="25"/>
        <v>2860415.7356935339</v>
      </c>
      <c r="Y97" s="7">
        <f t="shared" ca="1" si="25"/>
        <v>2763845.6479750983</v>
      </c>
      <c r="Z97" s="7">
        <f t="shared" ca="1" si="25"/>
        <v>2668866.9547222881</v>
      </c>
      <c r="AA97" s="7">
        <f t="shared" ca="1" si="25"/>
        <v>2575458.5622957777</v>
      </c>
      <c r="AB97" s="7">
        <f t="shared" ca="1" si="25"/>
        <v>2483599.5891834339</v>
      </c>
      <c r="AC97" s="7">
        <f t="shared" ca="1" si="25"/>
        <v>2393269.3651159387</v>
      </c>
      <c r="AD97" s="7">
        <f t="shared" ca="1" si="25"/>
        <v>2304447.4301520698</v>
      </c>
      <c r="AE97" s="7">
        <f t="shared" ca="1" si="25"/>
        <v>2217113.5337349456</v>
      </c>
      <c r="AF97" s="7">
        <f t="shared" ca="1" si="25"/>
        <v>2131247.6337203188</v>
      </c>
      <c r="AG97" s="7">
        <f t="shared" ca="1" si="25"/>
        <v>2046829.8953782809</v>
      </c>
    </row>
    <row r="98" spans="1:33" ht="14.25" x14ac:dyDescent="0.45">
      <c r="A98" s="69"/>
      <c r="B98" s="20" t="s">
        <v>4</v>
      </c>
      <c r="C98" s="7">
        <f t="shared" ref="C98:AG98" ca="1" si="26">C$97/(1+$C$59)^C$71</f>
        <v>0</v>
      </c>
      <c r="D98" s="7">
        <f t="shared" ca="1" si="26"/>
        <v>-12560450.288804488</v>
      </c>
      <c r="E98" s="7">
        <f t="shared" ca="1" si="26"/>
        <v>3064261.4944024975</v>
      </c>
      <c r="F98" s="7">
        <f t="shared" ca="1" si="26"/>
        <v>2785927.2751891417</v>
      </c>
      <c r="G98" s="7">
        <f t="shared" ca="1" si="26"/>
        <v>-2736781.4288785225</v>
      </c>
      <c r="H98" s="7">
        <f t="shared" ca="1" si="26"/>
        <v>3308265.313924023</v>
      </c>
      <c r="I98" s="7">
        <f t="shared" ca="1" si="26"/>
        <v>3008492.5788479135</v>
      </c>
      <c r="J98" s="7">
        <f t="shared" ca="1" si="26"/>
        <v>2735003.1126063135</v>
      </c>
      <c r="K98" s="7">
        <f t="shared" ca="1" si="26"/>
        <v>2485546.877118004</v>
      </c>
      <c r="L98" s="7">
        <f t="shared" ca="1" si="26"/>
        <v>2258062.9546831627</v>
      </c>
      <c r="M98" s="7">
        <f t="shared" ca="1" si="26"/>
        <v>2050663.8842635073</v>
      </c>
      <c r="N98" s="7">
        <f t="shared" ca="1" si="26"/>
        <v>1861621.2792612973</v>
      </c>
      <c r="O98" s="7">
        <f t="shared" ca="1" si="26"/>
        <v>1689352.623059602</v>
      </c>
      <c r="P98" s="7">
        <f t="shared" ca="1" si="26"/>
        <v>1532409.1469049524</v>
      </c>
      <c r="Q98" s="7">
        <f t="shared" ca="1" si="26"/>
        <v>1389464.7023706615</v>
      </c>
      <c r="R98" s="7">
        <f t="shared" ca="1" si="26"/>
        <v>1259305.5476873275</v>
      </c>
      <c r="S98" s="7">
        <f t="shared" ca="1" si="26"/>
        <v>1140820.9737139265</v>
      </c>
      <c r="T98" s="7">
        <f t="shared" ca="1" si="26"/>
        <v>1032994.7012932436</v>
      </c>
      <c r="U98" s="7">
        <f t="shared" ca="1" si="26"/>
        <v>934896.98722967552</v>
      </c>
      <c r="V98" s="7">
        <f t="shared" ca="1" si="26"/>
        <v>845677.38118338457</v>
      </c>
      <c r="W98" s="7">
        <f t="shared" ca="1" si="26"/>
        <v>764558.08042710461</v>
      </c>
      <c r="X98" s="7">
        <f t="shared" ca="1" si="26"/>
        <v>690827.83369254356</v>
      </c>
      <c r="Y98" s="7">
        <f t="shared" ca="1" si="26"/>
        <v>623836.34927170549</v>
      </c>
      <c r="Z98" s="7">
        <f t="shared" ca="1" si="26"/>
        <v>562989.16616169398</v>
      </c>
      <c r="AA98" s="7">
        <f t="shared" ca="1" si="26"/>
        <v>507742.95037479914</v>
      </c>
      <c r="AB98" s="7">
        <f t="shared" ca="1" si="26"/>
        <v>457601.18160161981</v>
      </c>
      <c r="AC98" s="7">
        <f t="shared" ca="1" si="26"/>
        <v>412110.19823531236</v>
      </c>
      <c r="AD98" s="7">
        <f t="shared" ca="1" si="26"/>
        <v>370855.57135885878</v>
      </c>
      <c r="AE98" s="7">
        <f t="shared" ca="1" si="26"/>
        <v>333458.78068287391</v>
      </c>
      <c r="AF98" s="7">
        <f t="shared" ca="1" si="26"/>
        <v>299574.16761528596</v>
      </c>
      <c r="AG98" s="7">
        <f t="shared" ca="1" si="26"/>
        <v>268886.1426616754</v>
      </c>
    </row>
    <row r="99" spans="1:33" ht="13.15" x14ac:dyDescent="0.4">
      <c r="A99" s="69"/>
      <c r="B99" s="82" t="s">
        <v>6</v>
      </c>
      <c r="C99" s="138">
        <f ca="1">SUMIF(D71:AG71,TEXT(C35+1,"&lt;0"),D98:AG98)</f>
        <v>23377975.538139105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33" ht="13.15" x14ac:dyDescent="0.4">
      <c r="A100" s="69"/>
      <c r="B100" s="82" t="s">
        <v>8</v>
      </c>
      <c r="C100" s="138">
        <f>SUM(C93:C96)</f>
        <v>18562354.857092574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33" ht="13.15" x14ac:dyDescent="0.4">
      <c r="A101" s="69"/>
      <c r="B101" s="5" t="s">
        <v>7</v>
      </c>
      <c r="C101" s="138">
        <f ca="1">C99-C100</f>
        <v>4815620.6810465306</v>
      </c>
      <c r="D101" s="2"/>
      <c r="E101" s="295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33" x14ac:dyDescent="0.35">
      <c r="D102" s="137"/>
      <c r="E102" s="137"/>
      <c r="P102" s="84"/>
    </row>
    <row r="103" spans="1:33" x14ac:dyDescent="0.35">
      <c r="B103" s="318" t="s">
        <v>437</v>
      </c>
      <c r="C103" s="84">
        <f ca="1">MAX(G78:AG78)</f>
        <v>5</v>
      </c>
      <c r="E103" s="317"/>
      <c r="F103" s="1"/>
    </row>
    <row r="104" spans="1:33" x14ac:dyDescent="0.35">
      <c r="B104" s="318" t="s">
        <v>438</v>
      </c>
      <c r="C104" s="84">
        <f ca="1">MIN(G78:AG78)</f>
        <v>5</v>
      </c>
      <c r="Z104" s="142"/>
    </row>
    <row r="106" spans="1:33" x14ac:dyDescent="0.35">
      <c r="Z106" s="84"/>
    </row>
    <row r="653" spans="7:7" x14ac:dyDescent="0.35">
      <c r="G653" s="318">
        <f>C7-(10)</f>
        <v>136.05648143445381</v>
      </c>
    </row>
  </sheetData>
  <mergeCells count="11">
    <mergeCell ref="F33:H33"/>
    <mergeCell ref="F47:H47"/>
    <mergeCell ref="F51:H51"/>
    <mergeCell ref="F54:H54"/>
    <mergeCell ref="F59:H59"/>
    <mergeCell ref="F19:H19"/>
    <mergeCell ref="F3:H3"/>
    <mergeCell ref="F7:H7"/>
    <mergeCell ref="F8:H8"/>
    <mergeCell ref="F10:H10"/>
    <mergeCell ref="F18:H18"/>
  </mergeCells>
  <hyperlinks>
    <hyperlink ref="F58" r:id="rId1" xr:uid="{37A1F0FC-3EAC-4691-97A9-634B9FAF1F0D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EE454-686D-4250-87A9-51D10AAA57F6}">
  <sheetPr codeName="Sheet26"/>
  <dimension ref="A1:AG5017"/>
  <sheetViews>
    <sheetView zoomScale="70" zoomScaleNormal="70" workbookViewId="0">
      <selection activeCell="B4" sqref="B4"/>
    </sheetView>
  </sheetViews>
  <sheetFormatPr defaultColWidth="8.73046875" defaultRowHeight="12.75" x14ac:dyDescent="0.35"/>
  <cols>
    <col min="1" max="1" width="29.265625" style="145" customWidth="1"/>
    <col min="2" max="2" width="16.265625" style="145" customWidth="1"/>
    <col min="3" max="3" width="16.3984375" style="145" customWidth="1"/>
    <col min="4" max="33" width="20.73046875" style="145" customWidth="1"/>
    <col min="34" max="16384" width="8.73046875" style="145"/>
  </cols>
  <sheetData>
    <row r="1" spans="1:10" ht="20.65" x14ac:dyDescent="0.6">
      <c r="A1" s="173" t="s">
        <v>198</v>
      </c>
      <c r="B1" s="173"/>
      <c r="C1" s="150"/>
      <c r="F1" s="70"/>
    </row>
    <row r="2" spans="1:10" ht="13.15" x14ac:dyDescent="0.4">
      <c r="A2" s="146" t="s">
        <v>258</v>
      </c>
      <c r="B2" s="146"/>
      <c r="C2" s="146"/>
      <c r="D2" s="146"/>
      <c r="E2" s="146"/>
      <c r="F2" s="70"/>
    </row>
    <row r="3" spans="1:10" ht="16.149999999999999" thickBot="1" x14ac:dyDescent="0.55000000000000004">
      <c r="A3" s="70" t="s">
        <v>199</v>
      </c>
      <c r="B3" s="291">
        <f ca="1">'Prob Reduce Sensitivity'!C101</f>
        <v>4815620.6810465306</v>
      </c>
      <c r="C3" s="152"/>
      <c r="D3" s="70"/>
      <c r="E3" s="70"/>
      <c r="F3" s="70"/>
    </row>
    <row r="4" spans="1:10" ht="16.149999999999999" thickTop="1" x14ac:dyDescent="0.5">
      <c r="A4" s="70" t="s">
        <v>200</v>
      </c>
      <c r="B4" s="212">
        <v>49</v>
      </c>
      <c r="C4" s="152"/>
      <c r="D4" s="70"/>
      <c r="E4" s="70"/>
      <c r="F4" s="70"/>
    </row>
    <row r="5" spans="1:10" ht="15.75" x14ac:dyDescent="0.5">
      <c r="A5" s="216" t="s">
        <v>430</v>
      </c>
      <c r="B5" s="219" t="s">
        <v>428</v>
      </c>
      <c r="C5" s="152"/>
      <c r="D5" s="70"/>
      <c r="E5" s="70"/>
      <c r="F5" s="70"/>
      <c r="I5" s="70"/>
    </row>
    <row r="6" spans="1:10" ht="15" x14ac:dyDescent="0.4">
      <c r="A6" s="210" t="s">
        <v>284</v>
      </c>
      <c r="B6" s="213">
        <f>AVERAGE($B$18:$B$5017)/D6</f>
        <v>-0.28394542719486843</v>
      </c>
      <c r="C6" s="211" t="s">
        <v>287</v>
      </c>
      <c r="D6" s="292">
        <f>1000000</f>
        <v>1000000</v>
      </c>
      <c r="E6" s="214"/>
      <c r="F6" s="70"/>
    </row>
    <row r="7" spans="1:10" ht="15" x14ac:dyDescent="0.4">
      <c r="A7" s="216" t="s">
        <v>285</v>
      </c>
      <c r="B7" s="217">
        <f>STDEV($B$18:$B$5017)/D6</f>
        <v>15.358518484339616</v>
      </c>
      <c r="E7" s="215"/>
      <c r="F7" s="70"/>
    </row>
    <row r="8" spans="1:10" ht="15" x14ac:dyDescent="0.4">
      <c r="A8" s="210" t="s">
        <v>286</v>
      </c>
      <c r="B8" s="213">
        <f>FORECAST(0.05,OFFSET($D$19:$D$68,MATCH(0.05,$F$19:$F$68,1)-1,0,2), OFFSET($F$19:$F$68,MATCH(0.05,$F$19:$F$68,1)-1,0,2))/D6</f>
        <v>-23.16093908128099</v>
      </c>
      <c r="E8" s="215"/>
      <c r="F8" s="70"/>
    </row>
    <row r="9" spans="1:10" ht="15" x14ac:dyDescent="0.4">
      <c r="A9" s="216" t="s">
        <v>289</v>
      </c>
      <c r="B9" s="217">
        <f>FORECAST(0.5,OFFSET($D$19:$D$68,MATCH(0.5,$F$19:$F$68,1)-1,0,2), OFFSET($F$19:$F$68,MATCH(0.5,$F$19:$F$68,1)-1,0,2))/D6</f>
        <v>-2.0085671996214391</v>
      </c>
      <c r="E9" s="70"/>
      <c r="F9" s="70"/>
    </row>
    <row r="10" spans="1:10" ht="15" x14ac:dyDescent="0.4">
      <c r="A10" s="210" t="s">
        <v>290</v>
      </c>
      <c r="B10" s="213">
        <f>FORECAST(0.95,OFFSET($D$19:$D$68,MATCH(0.95,$F$19:$F$68,1)-1,0,2), OFFSET($F$19:$F$68,MATCH(0.95,$F$19:$F$68,1)-1,0,2))/D6</f>
        <v>27.297810510429024</v>
      </c>
      <c r="C10" s="151"/>
      <c r="D10" s="70"/>
      <c r="E10" s="70"/>
      <c r="F10" s="70"/>
    </row>
    <row r="11" spans="1:10" ht="18" x14ac:dyDescent="0.6">
      <c r="A11" s="216" t="s">
        <v>410</v>
      </c>
      <c r="B11" s="218">
        <f ca="1">($B$6-$D$11)/$D$11</f>
        <v>-0.90361601226169819</v>
      </c>
      <c r="C11" s="211" t="s">
        <v>207</v>
      </c>
      <c r="D11" s="217">
        <f ca="1">'Deterministic (Set Flow)'!C94/D6</f>
        <v>-2.9459813176212051</v>
      </c>
      <c r="E11" s="70"/>
      <c r="F11" s="70"/>
    </row>
    <row r="12" spans="1:10" ht="15" x14ac:dyDescent="0.4">
      <c r="A12" s="210" t="s">
        <v>204</v>
      </c>
      <c r="B12" s="213">
        <f>($B$6-(1.96*$B$7))</f>
        <v>-30.386641656500515</v>
      </c>
      <c r="C12" s="210" t="s">
        <v>205</v>
      </c>
      <c r="D12" s="213">
        <f>$B$6+(1.96*$B$7)</f>
        <v>29.818750802110777</v>
      </c>
      <c r="E12" s="70" t="s">
        <v>206</v>
      </c>
      <c r="F12" s="70"/>
    </row>
    <row r="14" spans="1:10" ht="15.75" x14ac:dyDescent="0.5">
      <c r="A14" s="318" t="s">
        <v>201</v>
      </c>
      <c r="B14" s="318">
        <v>5000</v>
      </c>
      <c r="C14" s="152"/>
      <c r="D14" s="318" t="s">
        <v>202</v>
      </c>
      <c r="E14" s="167">
        <f>MAX($B$18:$B$5017)</f>
        <v>69662800.925112247</v>
      </c>
      <c r="F14" s="168"/>
      <c r="G14" s="168"/>
      <c r="H14" s="168"/>
    </row>
    <row r="15" spans="1:10" ht="15.75" x14ac:dyDescent="0.5">
      <c r="B15" s="149"/>
      <c r="C15" s="152"/>
      <c r="D15" s="318" t="s">
        <v>203</v>
      </c>
      <c r="E15" s="167">
        <f>MIN($B$18:$B$5017)</f>
        <v>-43602770.813862041</v>
      </c>
      <c r="F15" s="70"/>
      <c r="J15" s="153"/>
    </row>
    <row r="16" spans="1:10" x14ac:dyDescent="0.35">
      <c r="F16" s="70"/>
      <c r="J16" s="154"/>
    </row>
    <row r="17" spans="1:11" ht="13.15" x14ac:dyDescent="0.4">
      <c r="A17" s="170">
        <f ca="1">B3</f>
        <v>4815620.6810465306</v>
      </c>
      <c r="E17" s="146" t="s">
        <v>208</v>
      </c>
      <c r="F17" s="70"/>
      <c r="H17" s="146" t="s">
        <v>215</v>
      </c>
    </row>
    <row r="18" spans="1:11" x14ac:dyDescent="0.35">
      <c r="A18" s="70">
        <f>1</f>
        <v>1</v>
      </c>
      <c r="B18" s="170">
        <f t="dataTable" ref="B18:B5017" dt2D="1" dtr="1" r1="A16" r2="B16" ca="1"/>
        <v>4815620.6810465306</v>
      </c>
      <c r="D18" s="70" t="s">
        <v>209</v>
      </c>
      <c r="E18" s="70" t="s">
        <v>210</v>
      </c>
      <c r="F18" s="148" t="s">
        <v>211</v>
      </c>
      <c r="G18" s="148" t="s">
        <v>212</v>
      </c>
      <c r="H18" s="148" t="s">
        <v>213</v>
      </c>
      <c r="I18" s="148" t="s">
        <v>210</v>
      </c>
      <c r="J18" s="148" t="s">
        <v>214</v>
      </c>
    </row>
    <row r="19" spans="1:11" x14ac:dyDescent="0.35">
      <c r="A19" s="70">
        <f>A18+1</f>
        <v>2</v>
      </c>
      <c r="B19" s="170">
        <v>4815620.6810465306</v>
      </c>
      <c r="D19" s="166">
        <f>E15</f>
        <v>-43602770.813862041</v>
      </c>
      <c r="E19" s="145">
        <f t="shared" ref="E19:E69" si="0">COUNTIF($B$18:$B$5017,"&lt;="&amp;TEXT($D19,"?.?"))</f>
        <v>1</v>
      </c>
      <c r="F19" s="165">
        <f>$E19/$B$14</f>
        <v>2.0000000000000001E-4</v>
      </c>
      <c r="G19" s="145">
        <f>1</f>
        <v>1</v>
      </c>
      <c r="H19" s="161">
        <f>0.5*D19+0.5*D20</f>
        <v>-42446999.673668429</v>
      </c>
      <c r="I19" s="145">
        <f>E20</f>
        <v>3</v>
      </c>
      <c r="J19" s="169">
        <f>I19/$B$14</f>
        <v>5.9999999999999995E-4</v>
      </c>
      <c r="K19" s="300">
        <f t="shared" ref="K19:K68" si="1">H19/1000000</f>
        <v>-42.446999673668429</v>
      </c>
    </row>
    <row r="20" spans="1:11" x14ac:dyDescent="0.35">
      <c r="A20" s="70">
        <f t="shared" ref="A20:A83" si="2">A19+1</f>
        <v>3</v>
      </c>
      <c r="B20" s="170">
        <v>4815620.6810465306</v>
      </c>
      <c r="C20" s="150"/>
      <c r="D20" s="166">
        <f>D19+($E$14-$E$15)/$B$4</f>
        <v>-41291228.53347481</v>
      </c>
      <c r="E20" s="145">
        <f t="shared" si="0"/>
        <v>3</v>
      </c>
      <c r="F20" s="165">
        <f t="shared" ref="F20:F69" si="3">$E20/$B$14</f>
        <v>5.9999999999999995E-4</v>
      </c>
      <c r="G20" s="145">
        <f>G19+1</f>
        <v>2</v>
      </c>
      <c r="H20" s="161">
        <f t="shared" ref="H20:H68" si="4">0.5*D20+0.5*D21</f>
        <v>-40135457.393281192</v>
      </c>
      <c r="I20" s="145">
        <f>E21-E20</f>
        <v>4</v>
      </c>
      <c r="J20" s="169">
        <f t="shared" ref="J20:J68" si="5">I20/$B$14</f>
        <v>8.0000000000000004E-4</v>
      </c>
      <c r="K20" s="300">
        <f t="shared" si="1"/>
        <v>-40.135457393281193</v>
      </c>
    </row>
    <row r="21" spans="1:11" ht="13.15" x14ac:dyDescent="0.4">
      <c r="A21" s="70">
        <f t="shared" si="2"/>
        <v>4</v>
      </c>
      <c r="B21" s="170">
        <v>4815620.6810465306</v>
      </c>
      <c r="C21" s="146"/>
      <c r="D21" s="166">
        <f t="shared" ref="D21:D69" si="6">D20+($E$14-$E$15)/$B$4</f>
        <v>-38979686.25308758</v>
      </c>
      <c r="E21" s="145">
        <f t="shared" si="0"/>
        <v>7</v>
      </c>
      <c r="F21" s="165">
        <f t="shared" si="3"/>
        <v>1.4E-3</v>
      </c>
      <c r="G21" s="145">
        <f t="shared" ref="G21:G68" si="7">G20+1</f>
        <v>3</v>
      </c>
      <c r="H21" s="161">
        <f t="shared" si="4"/>
        <v>-37823915.112893969</v>
      </c>
      <c r="I21" s="145">
        <f t="shared" ref="I21:I68" si="8">E22-E21</f>
        <v>10</v>
      </c>
      <c r="J21" s="169">
        <f t="shared" si="5"/>
        <v>2E-3</v>
      </c>
      <c r="K21" s="300">
        <f t="shared" si="1"/>
        <v>-37.823915112893971</v>
      </c>
    </row>
    <row r="22" spans="1:11" x14ac:dyDescent="0.35">
      <c r="A22" s="70">
        <f t="shared" si="2"/>
        <v>5</v>
      </c>
      <c r="B22" s="170">
        <v>4815620.6810465306</v>
      </c>
      <c r="C22" s="155"/>
      <c r="D22" s="166">
        <f t="shared" si="6"/>
        <v>-36668143.97270035</v>
      </c>
      <c r="E22" s="145">
        <f t="shared" si="0"/>
        <v>17</v>
      </c>
      <c r="F22" s="165">
        <f t="shared" si="3"/>
        <v>3.3999999999999998E-3</v>
      </c>
      <c r="G22" s="145">
        <f t="shared" si="7"/>
        <v>4</v>
      </c>
      <c r="H22" s="161">
        <f t="shared" si="4"/>
        <v>-35512372.832506731</v>
      </c>
      <c r="I22" s="145">
        <f t="shared" si="8"/>
        <v>7</v>
      </c>
      <c r="J22" s="169">
        <f t="shared" si="5"/>
        <v>1.4E-3</v>
      </c>
      <c r="K22" s="300">
        <f t="shared" si="1"/>
        <v>-35.512372832506728</v>
      </c>
    </row>
    <row r="23" spans="1:11" x14ac:dyDescent="0.35">
      <c r="A23" s="70">
        <f t="shared" si="2"/>
        <v>6</v>
      </c>
      <c r="B23" s="170">
        <v>4815620.6810465306</v>
      </c>
      <c r="C23" s="155"/>
      <c r="D23" s="166">
        <f t="shared" si="6"/>
        <v>-34356601.69231312</v>
      </c>
      <c r="E23" s="145">
        <f t="shared" si="0"/>
        <v>24</v>
      </c>
      <c r="F23" s="165">
        <f t="shared" si="3"/>
        <v>4.7999999999999996E-3</v>
      </c>
      <c r="G23" s="145">
        <f t="shared" si="7"/>
        <v>5</v>
      </c>
      <c r="H23" s="161">
        <f t="shared" si="4"/>
        <v>-33200830.552119505</v>
      </c>
      <c r="I23" s="145">
        <f t="shared" si="8"/>
        <v>23</v>
      </c>
      <c r="J23" s="169">
        <f t="shared" si="5"/>
        <v>4.5999999999999999E-3</v>
      </c>
      <c r="K23" s="300">
        <f t="shared" si="1"/>
        <v>-33.200830552119506</v>
      </c>
    </row>
    <row r="24" spans="1:11" x14ac:dyDescent="0.35">
      <c r="A24" s="70">
        <f t="shared" si="2"/>
        <v>7</v>
      </c>
      <c r="B24" s="170">
        <v>4815620.6810465306</v>
      </c>
      <c r="C24" s="155"/>
      <c r="D24" s="166">
        <f t="shared" si="6"/>
        <v>-32045059.41192589</v>
      </c>
      <c r="E24" s="145">
        <f t="shared" si="0"/>
        <v>47</v>
      </c>
      <c r="F24" s="165">
        <f t="shared" si="3"/>
        <v>9.4000000000000004E-3</v>
      </c>
      <c r="G24" s="145">
        <f t="shared" si="7"/>
        <v>6</v>
      </c>
      <c r="H24" s="161">
        <f t="shared" si="4"/>
        <v>-30889288.271732274</v>
      </c>
      <c r="I24" s="145">
        <f t="shared" si="8"/>
        <v>33</v>
      </c>
      <c r="J24" s="169">
        <f t="shared" si="5"/>
        <v>6.6E-3</v>
      </c>
      <c r="K24" s="300">
        <f t="shared" si="1"/>
        <v>-30.889288271732273</v>
      </c>
    </row>
    <row r="25" spans="1:11" x14ac:dyDescent="0.35">
      <c r="A25" s="70">
        <f t="shared" si="2"/>
        <v>8</v>
      </c>
      <c r="B25" s="170">
        <v>4815620.6810465306</v>
      </c>
      <c r="C25" s="155"/>
      <c r="D25" s="166">
        <f t="shared" si="6"/>
        <v>-29733517.131538659</v>
      </c>
      <c r="E25" s="145">
        <f t="shared" si="0"/>
        <v>80</v>
      </c>
      <c r="F25" s="165">
        <f t="shared" si="3"/>
        <v>1.6E-2</v>
      </c>
      <c r="G25" s="145">
        <f t="shared" si="7"/>
        <v>7</v>
      </c>
      <c r="H25" s="161">
        <f t="shared" si="4"/>
        <v>-28577745.991345044</v>
      </c>
      <c r="I25" s="145">
        <f t="shared" si="8"/>
        <v>39</v>
      </c>
      <c r="J25" s="169">
        <f t="shared" si="5"/>
        <v>7.7999999999999996E-3</v>
      </c>
      <c r="K25" s="300">
        <f t="shared" si="1"/>
        <v>-28.577745991345044</v>
      </c>
    </row>
    <row r="26" spans="1:11" x14ac:dyDescent="0.35">
      <c r="A26" s="70">
        <f t="shared" si="2"/>
        <v>9</v>
      </c>
      <c r="B26" s="170">
        <v>4815620.6810465306</v>
      </c>
      <c r="C26" s="155"/>
      <c r="D26" s="166">
        <f t="shared" si="6"/>
        <v>-27421974.851151429</v>
      </c>
      <c r="E26" s="145">
        <f t="shared" si="0"/>
        <v>119</v>
      </c>
      <c r="F26" s="165">
        <f t="shared" si="3"/>
        <v>2.3800000000000002E-2</v>
      </c>
      <c r="G26" s="145">
        <f t="shared" si="7"/>
        <v>8</v>
      </c>
      <c r="H26" s="161">
        <f t="shared" si="4"/>
        <v>-26266203.710957814</v>
      </c>
      <c r="I26" s="145">
        <f t="shared" si="8"/>
        <v>61</v>
      </c>
      <c r="J26" s="169">
        <f t="shared" si="5"/>
        <v>1.2200000000000001E-2</v>
      </c>
      <c r="K26" s="300">
        <f t="shared" si="1"/>
        <v>-26.266203710957814</v>
      </c>
    </row>
    <row r="27" spans="1:11" x14ac:dyDescent="0.35">
      <c r="A27" s="70">
        <f t="shared" si="2"/>
        <v>10</v>
      </c>
      <c r="B27" s="170">
        <v>4815620.6810465306</v>
      </c>
      <c r="C27" s="156"/>
      <c r="D27" s="166">
        <f t="shared" si="6"/>
        <v>-25110432.570764199</v>
      </c>
      <c r="E27" s="145">
        <f t="shared" si="0"/>
        <v>180</v>
      </c>
      <c r="F27" s="165">
        <f t="shared" si="3"/>
        <v>3.5999999999999997E-2</v>
      </c>
      <c r="G27" s="145">
        <f t="shared" si="7"/>
        <v>9</v>
      </c>
      <c r="H27" s="161">
        <f t="shared" si="4"/>
        <v>-23954661.430570584</v>
      </c>
      <c r="I27" s="145">
        <f t="shared" si="8"/>
        <v>83</v>
      </c>
      <c r="J27" s="169">
        <f t="shared" si="5"/>
        <v>1.66E-2</v>
      </c>
      <c r="K27" s="300">
        <f t="shared" si="1"/>
        <v>-23.954661430570585</v>
      </c>
    </row>
    <row r="28" spans="1:11" x14ac:dyDescent="0.35">
      <c r="A28" s="70">
        <f t="shared" si="2"/>
        <v>11</v>
      </c>
      <c r="B28" s="170">
        <v>4815620.6810465306</v>
      </c>
      <c r="C28" s="157"/>
      <c r="D28" s="166">
        <f t="shared" si="6"/>
        <v>-22798890.290376969</v>
      </c>
      <c r="E28" s="145">
        <f t="shared" si="0"/>
        <v>263</v>
      </c>
      <c r="F28" s="165">
        <f t="shared" si="3"/>
        <v>5.2600000000000001E-2</v>
      </c>
      <c r="G28" s="145">
        <f t="shared" si="7"/>
        <v>10</v>
      </c>
      <c r="H28" s="161">
        <f t="shared" si="4"/>
        <v>-21643119.150183354</v>
      </c>
      <c r="I28" s="145">
        <f t="shared" si="8"/>
        <v>123</v>
      </c>
      <c r="J28" s="169">
        <f t="shared" si="5"/>
        <v>2.46E-2</v>
      </c>
      <c r="K28" s="300">
        <f t="shared" si="1"/>
        <v>-21.643119150183352</v>
      </c>
    </row>
    <row r="29" spans="1:11" x14ac:dyDescent="0.35">
      <c r="A29" s="70">
        <f t="shared" si="2"/>
        <v>12</v>
      </c>
      <c r="B29" s="170">
        <v>4815620.6810465306</v>
      </c>
      <c r="C29" s="157"/>
      <c r="D29" s="166">
        <f t="shared" si="6"/>
        <v>-20487348.009989738</v>
      </c>
      <c r="E29" s="145">
        <f t="shared" si="0"/>
        <v>386</v>
      </c>
      <c r="F29" s="165">
        <f t="shared" si="3"/>
        <v>7.7200000000000005E-2</v>
      </c>
      <c r="G29" s="145">
        <f t="shared" si="7"/>
        <v>11</v>
      </c>
      <c r="H29" s="161">
        <f t="shared" si="4"/>
        <v>-19331576.869796123</v>
      </c>
      <c r="I29" s="145">
        <f t="shared" si="8"/>
        <v>155</v>
      </c>
      <c r="J29" s="169">
        <f t="shared" si="5"/>
        <v>3.1E-2</v>
      </c>
      <c r="K29" s="300">
        <f t="shared" si="1"/>
        <v>-19.331576869796123</v>
      </c>
    </row>
    <row r="30" spans="1:11" x14ac:dyDescent="0.35">
      <c r="A30" s="70">
        <f t="shared" si="2"/>
        <v>13</v>
      </c>
      <c r="B30" s="170">
        <v>4815620.6810465306</v>
      </c>
      <c r="C30" s="157"/>
      <c r="D30" s="166">
        <f t="shared" si="6"/>
        <v>-18175805.729602508</v>
      </c>
      <c r="E30" s="145">
        <f t="shared" si="0"/>
        <v>541</v>
      </c>
      <c r="F30" s="165">
        <f t="shared" si="3"/>
        <v>0.1082</v>
      </c>
      <c r="G30" s="145">
        <f t="shared" si="7"/>
        <v>12</v>
      </c>
      <c r="H30" s="161">
        <f t="shared" si="4"/>
        <v>-17020034.589408893</v>
      </c>
      <c r="I30" s="145">
        <f t="shared" si="8"/>
        <v>182</v>
      </c>
      <c r="J30" s="169">
        <f t="shared" si="5"/>
        <v>3.6400000000000002E-2</v>
      </c>
      <c r="K30" s="300">
        <f t="shared" si="1"/>
        <v>-17.020034589408894</v>
      </c>
    </row>
    <row r="31" spans="1:11" x14ac:dyDescent="0.35">
      <c r="A31" s="70">
        <f t="shared" si="2"/>
        <v>14</v>
      </c>
      <c r="B31" s="170">
        <v>4815620.6810465306</v>
      </c>
      <c r="C31" s="157"/>
      <c r="D31" s="166">
        <f t="shared" si="6"/>
        <v>-15864263.449215278</v>
      </c>
      <c r="E31" s="145">
        <f t="shared" si="0"/>
        <v>723</v>
      </c>
      <c r="F31" s="165">
        <f t="shared" si="3"/>
        <v>0.14460000000000001</v>
      </c>
      <c r="G31" s="145">
        <f t="shared" si="7"/>
        <v>13</v>
      </c>
      <c r="H31" s="161">
        <f t="shared" si="4"/>
        <v>-14708492.309021663</v>
      </c>
      <c r="I31" s="145">
        <f t="shared" si="8"/>
        <v>228</v>
      </c>
      <c r="J31" s="169">
        <f t="shared" si="5"/>
        <v>4.5600000000000002E-2</v>
      </c>
      <c r="K31" s="300">
        <f t="shared" si="1"/>
        <v>-14.708492309021663</v>
      </c>
    </row>
    <row r="32" spans="1:11" x14ac:dyDescent="0.35">
      <c r="A32" s="70">
        <f t="shared" si="2"/>
        <v>15</v>
      </c>
      <c r="B32" s="170">
        <v>4815620.6810465306</v>
      </c>
      <c r="C32" s="157"/>
      <c r="D32" s="166">
        <f t="shared" si="6"/>
        <v>-13552721.168828048</v>
      </c>
      <c r="E32" s="145">
        <f t="shared" si="0"/>
        <v>951</v>
      </c>
      <c r="F32" s="165">
        <f t="shared" si="3"/>
        <v>0.19020000000000001</v>
      </c>
      <c r="G32" s="145">
        <f t="shared" si="7"/>
        <v>14</v>
      </c>
      <c r="H32" s="161">
        <f t="shared" si="4"/>
        <v>-12396950.028634433</v>
      </c>
      <c r="I32" s="145">
        <f t="shared" si="8"/>
        <v>277</v>
      </c>
      <c r="J32" s="169">
        <f t="shared" si="5"/>
        <v>5.5399999999999998E-2</v>
      </c>
      <c r="K32" s="300">
        <f t="shared" si="1"/>
        <v>-12.396950028634432</v>
      </c>
    </row>
    <row r="33" spans="1:33" x14ac:dyDescent="0.35">
      <c r="A33" s="70">
        <f t="shared" si="2"/>
        <v>16</v>
      </c>
      <c r="B33" s="170">
        <v>4815620.6810465306</v>
      </c>
      <c r="C33" s="158"/>
      <c r="D33" s="166">
        <f t="shared" si="6"/>
        <v>-11241178.888440818</v>
      </c>
      <c r="E33" s="145">
        <f t="shared" si="0"/>
        <v>1228</v>
      </c>
      <c r="F33" s="165">
        <f t="shared" si="3"/>
        <v>0.24560000000000001</v>
      </c>
      <c r="G33" s="145">
        <f t="shared" si="7"/>
        <v>15</v>
      </c>
      <c r="H33" s="161">
        <f t="shared" si="4"/>
        <v>-10085407.748247202</v>
      </c>
      <c r="I33" s="145">
        <f t="shared" si="8"/>
        <v>294</v>
      </c>
      <c r="J33" s="169">
        <f t="shared" si="5"/>
        <v>5.8799999999999998E-2</v>
      </c>
      <c r="K33" s="300">
        <f t="shared" si="1"/>
        <v>-10.085407748247203</v>
      </c>
    </row>
    <row r="34" spans="1:33" ht="15.75" x14ac:dyDescent="0.5">
      <c r="A34" s="70">
        <f t="shared" si="2"/>
        <v>17</v>
      </c>
      <c r="B34" s="170">
        <v>4815620.6810465306</v>
      </c>
      <c r="C34" s="159"/>
      <c r="D34" s="166">
        <f t="shared" si="6"/>
        <v>-8929636.6080535874</v>
      </c>
      <c r="E34" s="145">
        <f t="shared" si="0"/>
        <v>1522</v>
      </c>
      <c r="F34" s="165">
        <f t="shared" si="3"/>
        <v>0.3044</v>
      </c>
      <c r="G34" s="145">
        <f t="shared" si="7"/>
        <v>16</v>
      </c>
      <c r="H34" s="161">
        <f t="shared" si="4"/>
        <v>-7773865.4678599723</v>
      </c>
      <c r="I34" s="145">
        <f t="shared" si="8"/>
        <v>291</v>
      </c>
      <c r="J34" s="169">
        <f t="shared" si="5"/>
        <v>5.8200000000000002E-2</v>
      </c>
      <c r="K34" s="300">
        <f t="shared" si="1"/>
        <v>-7.7738654678599719</v>
      </c>
    </row>
    <row r="35" spans="1:33" x14ac:dyDescent="0.35">
      <c r="A35" s="70">
        <f t="shared" si="2"/>
        <v>18</v>
      </c>
      <c r="B35" s="170">
        <v>4815620.6810465306</v>
      </c>
      <c r="D35" s="166">
        <f t="shared" si="6"/>
        <v>-6618094.3276663572</v>
      </c>
      <c r="E35" s="145">
        <f t="shared" si="0"/>
        <v>1813</v>
      </c>
      <c r="F35" s="165">
        <f t="shared" si="3"/>
        <v>0.36259999999999998</v>
      </c>
      <c r="G35" s="145">
        <f t="shared" si="7"/>
        <v>17</v>
      </c>
      <c r="H35" s="161">
        <f t="shared" si="4"/>
        <v>-5462323.1874727421</v>
      </c>
      <c r="I35" s="145">
        <f t="shared" si="8"/>
        <v>348</v>
      </c>
      <c r="J35" s="169">
        <f t="shared" si="5"/>
        <v>6.9599999999999995E-2</v>
      </c>
      <c r="K35" s="300">
        <f t="shared" si="1"/>
        <v>-5.4623231874727418</v>
      </c>
    </row>
    <row r="36" spans="1:33" x14ac:dyDescent="0.35">
      <c r="A36" s="70">
        <f t="shared" si="2"/>
        <v>19</v>
      </c>
      <c r="B36" s="170">
        <v>4815620.6810465306</v>
      </c>
      <c r="C36" s="154"/>
      <c r="D36" s="166">
        <f t="shared" si="6"/>
        <v>-4306552.0472791269</v>
      </c>
      <c r="E36" s="145">
        <f t="shared" si="0"/>
        <v>2161</v>
      </c>
      <c r="F36" s="165">
        <f t="shared" si="3"/>
        <v>0.43219999999999997</v>
      </c>
      <c r="G36" s="145">
        <f t="shared" si="7"/>
        <v>18</v>
      </c>
      <c r="H36" s="161">
        <f t="shared" si="4"/>
        <v>-3150780.9070855118</v>
      </c>
      <c r="I36" s="145">
        <f t="shared" si="8"/>
        <v>341</v>
      </c>
      <c r="J36" s="169">
        <f t="shared" si="5"/>
        <v>6.8199999999999997E-2</v>
      </c>
      <c r="K36" s="300">
        <f t="shared" si="1"/>
        <v>-3.1507809070855117</v>
      </c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</row>
    <row r="37" spans="1:33" x14ac:dyDescent="0.35">
      <c r="A37" s="70">
        <f t="shared" si="2"/>
        <v>20</v>
      </c>
      <c r="B37" s="170">
        <v>4815620.6810465306</v>
      </c>
      <c r="D37" s="166">
        <f t="shared" si="6"/>
        <v>-1995009.7668918967</v>
      </c>
      <c r="E37" s="145">
        <f t="shared" si="0"/>
        <v>2502</v>
      </c>
      <c r="F37" s="165">
        <f t="shared" si="3"/>
        <v>0.50039999999999996</v>
      </c>
      <c r="G37" s="145">
        <f t="shared" si="7"/>
        <v>19</v>
      </c>
      <c r="H37" s="161">
        <f t="shared" si="4"/>
        <v>-839238.62669828162</v>
      </c>
      <c r="I37" s="145">
        <f t="shared" si="8"/>
        <v>259</v>
      </c>
      <c r="J37" s="169">
        <f t="shared" si="5"/>
        <v>5.1799999999999999E-2</v>
      </c>
      <c r="K37" s="300">
        <f t="shared" si="1"/>
        <v>-0.83923862669828164</v>
      </c>
    </row>
    <row r="38" spans="1:33" x14ac:dyDescent="0.35">
      <c r="A38" s="70">
        <f t="shared" si="2"/>
        <v>21</v>
      </c>
      <c r="B38" s="170">
        <v>4815620.6810465306</v>
      </c>
      <c r="C38" s="160"/>
      <c r="D38" s="166">
        <f t="shared" si="6"/>
        <v>316532.51349533349</v>
      </c>
      <c r="E38" s="145">
        <f t="shared" si="0"/>
        <v>2761</v>
      </c>
      <c r="F38" s="165">
        <f t="shared" si="3"/>
        <v>0.55220000000000002</v>
      </c>
      <c r="G38" s="145">
        <f t="shared" si="7"/>
        <v>20</v>
      </c>
      <c r="H38" s="161">
        <f t="shared" si="4"/>
        <v>1472303.6536889486</v>
      </c>
      <c r="I38" s="145">
        <f t="shared" si="8"/>
        <v>251</v>
      </c>
      <c r="J38" s="169">
        <f t="shared" si="5"/>
        <v>5.0200000000000002E-2</v>
      </c>
      <c r="K38" s="300">
        <f t="shared" si="1"/>
        <v>1.4723036536889487</v>
      </c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</row>
    <row r="39" spans="1:33" ht="15.75" x14ac:dyDescent="0.5">
      <c r="A39" s="70">
        <f t="shared" si="2"/>
        <v>22</v>
      </c>
      <c r="B39" s="170">
        <v>4815620.6810465306</v>
      </c>
      <c r="C39" s="147"/>
      <c r="D39" s="166">
        <f t="shared" si="6"/>
        <v>2628074.7938825637</v>
      </c>
      <c r="E39" s="145">
        <f t="shared" si="0"/>
        <v>3012</v>
      </c>
      <c r="F39" s="165">
        <f t="shared" si="3"/>
        <v>0.60240000000000005</v>
      </c>
      <c r="G39" s="145">
        <f t="shared" si="7"/>
        <v>21</v>
      </c>
      <c r="H39" s="161">
        <f t="shared" si="4"/>
        <v>3783845.9340761788</v>
      </c>
      <c r="I39" s="145">
        <f t="shared" si="8"/>
        <v>286</v>
      </c>
      <c r="J39" s="169">
        <f t="shared" si="5"/>
        <v>5.7200000000000001E-2</v>
      </c>
      <c r="K39" s="300">
        <f t="shared" si="1"/>
        <v>3.783845934076179</v>
      </c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</row>
    <row r="40" spans="1:33" x14ac:dyDescent="0.35">
      <c r="A40" s="70">
        <f t="shared" si="2"/>
        <v>23</v>
      </c>
      <c r="B40" s="170">
        <v>4815620.6810465306</v>
      </c>
      <c r="C40" s="154"/>
      <c r="D40" s="166">
        <f t="shared" si="6"/>
        <v>4939617.0742697939</v>
      </c>
      <c r="E40" s="145">
        <f t="shared" si="0"/>
        <v>3298</v>
      </c>
      <c r="F40" s="165">
        <f t="shared" si="3"/>
        <v>0.65959999999999996</v>
      </c>
      <c r="G40" s="145">
        <f t="shared" si="7"/>
        <v>22</v>
      </c>
      <c r="H40" s="161">
        <f t="shared" si="4"/>
        <v>6095388.214463409</v>
      </c>
      <c r="I40" s="145">
        <f t="shared" si="8"/>
        <v>236</v>
      </c>
      <c r="J40" s="169">
        <f t="shared" si="5"/>
        <v>4.7199999999999999E-2</v>
      </c>
      <c r="K40" s="300">
        <f t="shared" si="1"/>
        <v>6.0953882144634086</v>
      </c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  <c r="AE40" s="154"/>
      <c r="AF40" s="154"/>
      <c r="AG40" s="154"/>
    </row>
    <row r="41" spans="1:33" x14ac:dyDescent="0.35">
      <c r="A41" s="70">
        <f t="shared" si="2"/>
        <v>24</v>
      </c>
      <c r="B41" s="170">
        <v>4815620.6810465306</v>
      </c>
      <c r="C41" s="154"/>
      <c r="D41" s="166">
        <f t="shared" si="6"/>
        <v>7251159.3546570241</v>
      </c>
      <c r="E41" s="145">
        <f t="shared" si="0"/>
        <v>3534</v>
      </c>
      <c r="F41" s="165">
        <f t="shared" si="3"/>
        <v>0.70679999999999998</v>
      </c>
      <c r="G41" s="145">
        <f t="shared" si="7"/>
        <v>23</v>
      </c>
      <c r="H41" s="161">
        <f t="shared" si="4"/>
        <v>8406930.4948506393</v>
      </c>
      <c r="I41" s="145">
        <f t="shared" si="8"/>
        <v>245</v>
      </c>
      <c r="J41" s="169">
        <f t="shared" si="5"/>
        <v>4.9000000000000002E-2</v>
      </c>
      <c r="K41" s="300">
        <f t="shared" si="1"/>
        <v>8.4069304948506396</v>
      </c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4"/>
    </row>
    <row r="42" spans="1:33" x14ac:dyDescent="0.35">
      <c r="A42" s="70">
        <f t="shared" si="2"/>
        <v>25</v>
      </c>
      <c r="B42" s="170">
        <v>4815620.6810465306</v>
      </c>
      <c r="C42" s="154"/>
      <c r="D42" s="166">
        <f t="shared" si="6"/>
        <v>9562701.6350442544</v>
      </c>
      <c r="E42" s="145">
        <f t="shared" si="0"/>
        <v>3779</v>
      </c>
      <c r="F42" s="165">
        <f t="shared" si="3"/>
        <v>0.75580000000000003</v>
      </c>
      <c r="G42" s="145">
        <f t="shared" si="7"/>
        <v>24</v>
      </c>
      <c r="H42" s="161">
        <f t="shared" si="4"/>
        <v>10718472.775237869</v>
      </c>
      <c r="I42" s="145">
        <f t="shared" si="8"/>
        <v>202</v>
      </c>
      <c r="J42" s="169">
        <f t="shared" si="5"/>
        <v>4.0399999999999998E-2</v>
      </c>
      <c r="K42" s="300">
        <f t="shared" si="1"/>
        <v>10.718472775237869</v>
      </c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</row>
    <row r="43" spans="1:33" x14ac:dyDescent="0.35">
      <c r="A43" s="70">
        <f t="shared" si="2"/>
        <v>26</v>
      </c>
      <c r="B43" s="170">
        <v>4815620.6810465306</v>
      </c>
      <c r="C43" s="154"/>
      <c r="D43" s="166">
        <f t="shared" si="6"/>
        <v>11874243.915431485</v>
      </c>
      <c r="E43" s="145">
        <f t="shared" si="0"/>
        <v>3981</v>
      </c>
      <c r="F43" s="165">
        <f t="shared" si="3"/>
        <v>0.79620000000000002</v>
      </c>
      <c r="G43" s="145">
        <f t="shared" si="7"/>
        <v>25</v>
      </c>
      <c r="H43" s="161">
        <f t="shared" si="4"/>
        <v>13030015.0556251</v>
      </c>
      <c r="I43" s="145">
        <f t="shared" si="8"/>
        <v>169</v>
      </c>
      <c r="J43" s="169">
        <f t="shared" si="5"/>
        <v>3.3799999999999997E-2</v>
      </c>
      <c r="K43" s="300">
        <f t="shared" si="1"/>
        <v>13.0300150556251</v>
      </c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</row>
    <row r="44" spans="1:33" x14ac:dyDescent="0.35">
      <c r="A44" s="70">
        <f t="shared" si="2"/>
        <v>27</v>
      </c>
      <c r="B44" s="170">
        <v>4815620.6810465306</v>
      </c>
      <c r="C44" s="154"/>
      <c r="D44" s="166">
        <f t="shared" si="6"/>
        <v>14185786.195818715</v>
      </c>
      <c r="E44" s="145">
        <f t="shared" si="0"/>
        <v>4150</v>
      </c>
      <c r="F44" s="165">
        <f t="shared" si="3"/>
        <v>0.83</v>
      </c>
      <c r="G44" s="145">
        <f t="shared" si="7"/>
        <v>26</v>
      </c>
      <c r="H44" s="161">
        <f t="shared" si="4"/>
        <v>15341557.33601233</v>
      </c>
      <c r="I44" s="145">
        <f t="shared" si="8"/>
        <v>152</v>
      </c>
      <c r="J44" s="169">
        <f t="shared" si="5"/>
        <v>3.04E-2</v>
      </c>
      <c r="K44" s="300">
        <f t="shared" si="1"/>
        <v>15.341557336012331</v>
      </c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</row>
    <row r="45" spans="1:33" x14ac:dyDescent="0.35">
      <c r="A45" s="70">
        <f t="shared" si="2"/>
        <v>28</v>
      </c>
      <c r="B45" s="170">
        <v>4815620.6810465306</v>
      </c>
      <c r="C45" s="160"/>
      <c r="D45" s="166">
        <f t="shared" si="6"/>
        <v>16497328.476205945</v>
      </c>
      <c r="E45" s="145">
        <f t="shared" si="0"/>
        <v>4302</v>
      </c>
      <c r="F45" s="165">
        <f t="shared" si="3"/>
        <v>0.86040000000000005</v>
      </c>
      <c r="G45" s="145">
        <f t="shared" si="7"/>
        <v>27</v>
      </c>
      <c r="H45" s="161">
        <f t="shared" si="4"/>
        <v>17653099.61639956</v>
      </c>
      <c r="I45" s="145">
        <f t="shared" si="8"/>
        <v>131</v>
      </c>
      <c r="J45" s="169">
        <f t="shared" si="5"/>
        <v>2.6200000000000001E-2</v>
      </c>
      <c r="K45" s="300">
        <f t="shared" si="1"/>
        <v>17.653099616399562</v>
      </c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</row>
    <row r="46" spans="1:33" x14ac:dyDescent="0.35">
      <c r="A46" s="70">
        <f t="shared" si="2"/>
        <v>29</v>
      </c>
      <c r="B46" s="170">
        <v>4815620.6810465306</v>
      </c>
      <c r="C46" s="154"/>
      <c r="D46" s="166">
        <f t="shared" si="6"/>
        <v>18808870.756593175</v>
      </c>
      <c r="E46" s="145">
        <f t="shared" si="0"/>
        <v>4433</v>
      </c>
      <c r="F46" s="165">
        <f t="shared" si="3"/>
        <v>0.88660000000000005</v>
      </c>
      <c r="G46" s="145">
        <f t="shared" si="7"/>
        <v>28</v>
      </c>
      <c r="H46" s="161">
        <f t="shared" si="4"/>
        <v>19964641.89678679</v>
      </c>
      <c r="I46" s="145">
        <f t="shared" si="8"/>
        <v>121</v>
      </c>
      <c r="J46" s="169">
        <f t="shared" si="5"/>
        <v>2.4199999999999999E-2</v>
      </c>
      <c r="K46" s="300">
        <f t="shared" si="1"/>
        <v>19.964641896786791</v>
      </c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</row>
    <row r="47" spans="1:33" x14ac:dyDescent="0.35">
      <c r="A47" s="70">
        <f t="shared" si="2"/>
        <v>30</v>
      </c>
      <c r="B47" s="170">
        <v>4815620.6810465306</v>
      </c>
      <c r="C47" s="161"/>
      <c r="D47" s="166">
        <f t="shared" si="6"/>
        <v>21120413.036980405</v>
      </c>
      <c r="E47" s="145">
        <f t="shared" si="0"/>
        <v>4554</v>
      </c>
      <c r="F47" s="165">
        <f t="shared" si="3"/>
        <v>0.91080000000000005</v>
      </c>
      <c r="G47" s="145">
        <f t="shared" si="7"/>
        <v>29</v>
      </c>
      <c r="H47" s="161">
        <f t="shared" si="4"/>
        <v>22276184.177174021</v>
      </c>
      <c r="I47" s="145">
        <f t="shared" si="8"/>
        <v>86</v>
      </c>
      <c r="J47" s="169">
        <f t="shared" si="5"/>
        <v>1.72E-2</v>
      </c>
      <c r="K47" s="300">
        <f t="shared" si="1"/>
        <v>22.27618417717402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</row>
    <row r="48" spans="1:33" x14ac:dyDescent="0.35">
      <c r="A48" s="70">
        <f t="shared" si="2"/>
        <v>31</v>
      </c>
      <c r="B48" s="170">
        <v>4815620.6810465306</v>
      </c>
      <c r="C48" s="161"/>
      <c r="D48" s="166">
        <f t="shared" si="6"/>
        <v>23431955.317367636</v>
      </c>
      <c r="E48" s="145">
        <f t="shared" si="0"/>
        <v>4640</v>
      </c>
      <c r="F48" s="165">
        <f t="shared" si="3"/>
        <v>0.92800000000000005</v>
      </c>
      <c r="G48" s="145">
        <f t="shared" si="7"/>
        <v>30</v>
      </c>
      <c r="H48" s="161">
        <f t="shared" si="4"/>
        <v>24587726.457561251</v>
      </c>
      <c r="I48" s="145">
        <f t="shared" si="8"/>
        <v>71</v>
      </c>
      <c r="J48" s="169">
        <f t="shared" si="5"/>
        <v>1.4200000000000001E-2</v>
      </c>
      <c r="K48" s="300">
        <f t="shared" si="1"/>
        <v>24.587726457561249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</row>
    <row r="49" spans="1:33" x14ac:dyDescent="0.35">
      <c r="A49" s="70">
        <f t="shared" si="2"/>
        <v>32</v>
      </c>
      <c r="B49" s="170">
        <v>4815620.6810465306</v>
      </c>
      <c r="C49" s="161"/>
      <c r="D49" s="166">
        <f t="shared" si="6"/>
        <v>25743497.597754866</v>
      </c>
      <c r="E49" s="145">
        <f t="shared" si="0"/>
        <v>4711</v>
      </c>
      <c r="F49" s="165">
        <f t="shared" si="3"/>
        <v>0.94220000000000004</v>
      </c>
      <c r="G49" s="145">
        <f t="shared" si="7"/>
        <v>31</v>
      </c>
      <c r="H49" s="161">
        <f t="shared" si="4"/>
        <v>26899268.737948481</v>
      </c>
      <c r="I49" s="145">
        <f t="shared" si="8"/>
        <v>58</v>
      </c>
      <c r="J49" s="169">
        <f t="shared" si="5"/>
        <v>1.1599999999999999E-2</v>
      </c>
      <c r="K49" s="300">
        <f t="shared" si="1"/>
        <v>26.899268737948482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</row>
    <row r="50" spans="1:33" x14ac:dyDescent="0.35">
      <c r="A50" s="70">
        <f t="shared" si="2"/>
        <v>33</v>
      </c>
      <c r="B50" s="170">
        <v>4815620.6810465306</v>
      </c>
      <c r="C50" s="161"/>
      <c r="D50" s="166">
        <f t="shared" si="6"/>
        <v>28055039.878142096</v>
      </c>
      <c r="E50" s="145">
        <f t="shared" si="0"/>
        <v>4769</v>
      </c>
      <c r="F50" s="165">
        <f t="shared" si="3"/>
        <v>0.95379999999999998</v>
      </c>
      <c r="G50" s="145">
        <f t="shared" si="7"/>
        <v>32</v>
      </c>
      <c r="H50" s="161">
        <f t="shared" si="4"/>
        <v>29210811.018335711</v>
      </c>
      <c r="I50" s="145">
        <f t="shared" si="8"/>
        <v>59</v>
      </c>
      <c r="J50" s="169">
        <f t="shared" si="5"/>
        <v>1.18E-2</v>
      </c>
      <c r="K50" s="300">
        <f t="shared" si="1"/>
        <v>29.210811018335711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</row>
    <row r="51" spans="1:33" x14ac:dyDescent="0.35">
      <c r="A51" s="70">
        <f t="shared" si="2"/>
        <v>34</v>
      </c>
      <c r="B51" s="170">
        <v>4815620.6810465306</v>
      </c>
      <c r="C51" s="162"/>
      <c r="D51" s="166">
        <f t="shared" si="6"/>
        <v>30366582.158529326</v>
      </c>
      <c r="E51" s="145">
        <f t="shared" si="0"/>
        <v>4828</v>
      </c>
      <c r="F51" s="165">
        <f t="shared" si="3"/>
        <v>0.96560000000000001</v>
      </c>
      <c r="G51" s="145">
        <f t="shared" si="7"/>
        <v>33</v>
      </c>
      <c r="H51" s="161">
        <f t="shared" si="4"/>
        <v>31522353.298722941</v>
      </c>
      <c r="I51" s="145">
        <f t="shared" si="8"/>
        <v>42</v>
      </c>
      <c r="J51" s="169">
        <f t="shared" si="5"/>
        <v>8.3999999999999995E-3</v>
      </c>
      <c r="K51" s="300">
        <f t="shared" si="1"/>
        <v>31.52235329872294</v>
      </c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</row>
    <row r="52" spans="1:33" x14ac:dyDescent="0.35">
      <c r="A52" s="70">
        <f t="shared" si="2"/>
        <v>35</v>
      </c>
      <c r="B52" s="170">
        <v>4815620.6810465306</v>
      </c>
      <c r="C52" s="162"/>
      <c r="D52" s="166">
        <f t="shared" si="6"/>
        <v>32678124.438916557</v>
      </c>
      <c r="E52" s="145">
        <f t="shared" si="0"/>
        <v>4870</v>
      </c>
      <c r="F52" s="165">
        <f t="shared" si="3"/>
        <v>0.97399999999999998</v>
      </c>
      <c r="G52" s="145">
        <f t="shared" si="7"/>
        <v>34</v>
      </c>
      <c r="H52" s="161">
        <f t="shared" si="4"/>
        <v>33833895.579110175</v>
      </c>
      <c r="I52" s="145">
        <f t="shared" si="8"/>
        <v>36</v>
      </c>
      <c r="J52" s="169">
        <f t="shared" si="5"/>
        <v>7.1999999999999998E-3</v>
      </c>
      <c r="K52" s="300">
        <f t="shared" si="1"/>
        <v>33.833895579110177</v>
      </c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  <c r="AD52" s="162"/>
      <c r="AE52" s="162"/>
      <c r="AF52" s="162"/>
      <c r="AG52" s="162"/>
    </row>
    <row r="53" spans="1:33" x14ac:dyDescent="0.35">
      <c r="A53" s="70">
        <f t="shared" si="2"/>
        <v>36</v>
      </c>
      <c r="B53" s="170">
        <v>4815620.6810465306</v>
      </c>
      <c r="C53" s="162"/>
      <c r="D53" s="166">
        <f t="shared" si="6"/>
        <v>34989666.719303787</v>
      </c>
      <c r="E53" s="145">
        <f t="shared" si="0"/>
        <v>4906</v>
      </c>
      <c r="F53" s="165">
        <f t="shared" si="3"/>
        <v>0.98119999999999996</v>
      </c>
      <c r="G53" s="145">
        <f t="shared" si="7"/>
        <v>35</v>
      </c>
      <c r="H53" s="161">
        <f t="shared" si="4"/>
        <v>36145437.859497398</v>
      </c>
      <c r="I53" s="145">
        <f t="shared" si="8"/>
        <v>23</v>
      </c>
      <c r="J53" s="169">
        <f t="shared" si="5"/>
        <v>4.5999999999999999E-3</v>
      </c>
      <c r="K53" s="300">
        <f t="shared" si="1"/>
        <v>36.145437859497399</v>
      </c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  <c r="AD53" s="162"/>
      <c r="AE53" s="162"/>
      <c r="AF53" s="162"/>
      <c r="AG53" s="162"/>
    </row>
    <row r="54" spans="1:33" x14ac:dyDescent="0.35">
      <c r="A54" s="70">
        <f t="shared" si="2"/>
        <v>37</v>
      </c>
      <c r="B54" s="170">
        <v>4815620.6810465306</v>
      </c>
      <c r="C54" s="163"/>
      <c r="D54" s="166">
        <f t="shared" si="6"/>
        <v>37301208.999691017</v>
      </c>
      <c r="E54" s="145">
        <f t="shared" si="0"/>
        <v>4929</v>
      </c>
      <c r="F54" s="165">
        <f t="shared" si="3"/>
        <v>0.98580000000000001</v>
      </c>
      <c r="G54" s="145">
        <f t="shared" si="7"/>
        <v>36</v>
      </c>
      <c r="H54" s="161">
        <f t="shared" si="4"/>
        <v>38456980.139884636</v>
      </c>
      <c r="I54" s="145">
        <f t="shared" si="8"/>
        <v>13</v>
      </c>
      <c r="J54" s="169">
        <f t="shared" si="5"/>
        <v>2.5999999999999999E-3</v>
      </c>
      <c r="K54" s="300">
        <f t="shared" si="1"/>
        <v>38.456980139884635</v>
      </c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</row>
    <row r="55" spans="1:33" x14ac:dyDescent="0.35">
      <c r="A55" s="70">
        <f t="shared" si="2"/>
        <v>38</v>
      </c>
      <c r="B55" s="170">
        <v>4815620.6810465306</v>
      </c>
      <c r="C55" s="163"/>
      <c r="D55" s="166">
        <f t="shared" si="6"/>
        <v>39612751.280078247</v>
      </c>
      <c r="E55" s="145">
        <f t="shared" si="0"/>
        <v>4942</v>
      </c>
      <c r="F55" s="165">
        <f t="shared" si="3"/>
        <v>0.98839999999999995</v>
      </c>
      <c r="G55" s="145">
        <f t="shared" si="7"/>
        <v>37</v>
      </c>
      <c r="H55" s="161">
        <f t="shared" si="4"/>
        <v>40768522.420271859</v>
      </c>
      <c r="I55" s="145">
        <f t="shared" si="8"/>
        <v>12</v>
      </c>
      <c r="J55" s="169">
        <f t="shared" si="5"/>
        <v>2.3999999999999998E-3</v>
      </c>
      <c r="K55" s="300">
        <f t="shared" si="1"/>
        <v>40.768522420271857</v>
      </c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</row>
    <row r="56" spans="1:33" x14ac:dyDescent="0.35">
      <c r="A56" s="70">
        <f t="shared" si="2"/>
        <v>39</v>
      </c>
      <c r="B56" s="170">
        <v>4815620.6810465306</v>
      </c>
      <c r="C56" s="164"/>
      <c r="D56" s="166">
        <f t="shared" si="6"/>
        <v>41924293.560465477</v>
      </c>
      <c r="E56" s="145">
        <f t="shared" si="0"/>
        <v>4954</v>
      </c>
      <c r="F56" s="165">
        <f t="shared" si="3"/>
        <v>0.99080000000000001</v>
      </c>
      <c r="G56" s="145">
        <f t="shared" si="7"/>
        <v>38</v>
      </c>
      <c r="H56" s="161">
        <f t="shared" si="4"/>
        <v>43080064.700659096</v>
      </c>
      <c r="I56" s="145">
        <f t="shared" si="8"/>
        <v>13</v>
      </c>
      <c r="J56" s="169">
        <f t="shared" si="5"/>
        <v>2.5999999999999999E-3</v>
      </c>
      <c r="K56" s="300">
        <f t="shared" si="1"/>
        <v>43.080064700659094</v>
      </c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</row>
    <row r="57" spans="1:33" x14ac:dyDescent="0.35">
      <c r="A57" s="70">
        <f t="shared" si="2"/>
        <v>40</v>
      </c>
      <c r="B57" s="170">
        <v>4815620.6810465306</v>
      </c>
      <c r="D57" s="166">
        <f t="shared" si="6"/>
        <v>44235835.840852708</v>
      </c>
      <c r="E57" s="145">
        <f t="shared" si="0"/>
        <v>4967</v>
      </c>
      <c r="F57" s="165">
        <f t="shared" si="3"/>
        <v>0.99339999999999995</v>
      </c>
      <c r="G57" s="145">
        <f t="shared" si="7"/>
        <v>39</v>
      </c>
      <c r="H57" s="161">
        <f t="shared" si="4"/>
        <v>45391606.981046319</v>
      </c>
      <c r="I57" s="145">
        <f t="shared" si="8"/>
        <v>7</v>
      </c>
      <c r="J57" s="169">
        <f t="shared" si="5"/>
        <v>1.4E-3</v>
      </c>
      <c r="K57" s="300">
        <f t="shared" si="1"/>
        <v>45.391606981046316</v>
      </c>
    </row>
    <row r="58" spans="1:33" x14ac:dyDescent="0.35">
      <c r="A58" s="70">
        <f t="shared" si="2"/>
        <v>41</v>
      </c>
      <c r="B58" s="170">
        <v>4815620.6810465306</v>
      </c>
      <c r="D58" s="166">
        <f t="shared" si="6"/>
        <v>46547378.121239938</v>
      </c>
      <c r="E58" s="145">
        <f t="shared" si="0"/>
        <v>4974</v>
      </c>
      <c r="F58" s="165">
        <f t="shared" si="3"/>
        <v>0.99480000000000002</v>
      </c>
      <c r="G58" s="145">
        <f t="shared" si="7"/>
        <v>40</v>
      </c>
      <c r="H58" s="161">
        <f t="shared" si="4"/>
        <v>47703149.261433557</v>
      </c>
      <c r="I58" s="145">
        <f t="shared" si="8"/>
        <v>7</v>
      </c>
      <c r="J58" s="169">
        <f t="shared" si="5"/>
        <v>1.4E-3</v>
      </c>
      <c r="K58" s="300">
        <f t="shared" si="1"/>
        <v>47.703149261433559</v>
      </c>
    </row>
    <row r="59" spans="1:33" x14ac:dyDescent="0.35">
      <c r="A59" s="70">
        <f t="shared" si="2"/>
        <v>42</v>
      </c>
      <c r="B59" s="170">
        <v>4815620.6810465306</v>
      </c>
      <c r="D59" s="166">
        <f t="shared" si="6"/>
        <v>48858920.401627168</v>
      </c>
      <c r="E59" s="145">
        <f t="shared" si="0"/>
        <v>4981</v>
      </c>
      <c r="F59" s="165">
        <f t="shared" si="3"/>
        <v>0.99619999999999997</v>
      </c>
      <c r="G59" s="145">
        <f t="shared" si="7"/>
        <v>41</v>
      </c>
      <c r="H59" s="161">
        <f t="shared" si="4"/>
        <v>50014691.541820779</v>
      </c>
      <c r="I59" s="145">
        <f t="shared" si="8"/>
        <v>8</v>
      </c>
      <c r="J59" s="169">
        <f t="shared" si="5"/>
        <v>1.6000000000000001E-3</v>
      </c>
      <c r="K59" s="300">
        <f t="shared" si="1"/>
        <v>50.014691541820781</v>
      </c>
    </row>
    <row r="60" spans="1:33" x14ac:dyDescent="0.35">
      <c r="A60" s="70">
        <f t="shared" si="2"/>
        <v>43</v>
      </c>
      <c r="B60" s="170">
        <v>4815620.6810465306</v>
      </c>
      <c r="D60" s="166">
        <f t="shared" si="6"/>
        <v>51170462.682014398</v>
      </c>
      <c r="E60" s="145">
        <f t="shared" si="0"/>
        <v>4989</v>
      </c>
      <c r="F60" s="165">
        <f t="shared" si="3"/>
        <v>0.99780000000000002</v>
      </c>
      <c r="G60" s="145">
        <f t="shared" si="7"/>
        <v>42</v>
      </c>
      <c r="H60" s="161">
        <f t="shared" si="4"/>
        <v>52326233.822208017</v>
      </c>
      <c r="I60" s="145">
        <f t="shared" si="8"/>
        <v>4</v>
      </c>
      <c r="J60" s="169">
        <f t="shared" si="5"/>
        <v>8.0000000000000004E-4</v>
      </c>
      <c r="K60" s="300">
        <f t="shared" si="1"/>
        <v>52.326233822208017</v>
      </c>
    </row>
    <row r="61" spans="1:33" x14ac:dyDescent="0.35">
      <c r="A61" s="70">
        <f t="shared" si="2"/>
        <v>44</v>
      </c>
      <c r="B61" s="170">
        <v>4815620.6810465306</v>
      </c>
      <c r="D61" s="166">
        <f t="shared" si="6"/>
        <v>53482004.962401628</v>
      </c>
      <c r="E61" s="145">
        <f t="shared" si="0"/>
        <v>4993</v>
      </c>
      <c r="F61" s="165">
        <f t="shared" si="3"/>
        <v>0.99860000000000004</v>
      </c>
      <c r="G61" s="145">
        <f t="shared" si="7"/>
        <v>43</v>
      </c>
      <c r="H61" s="161">
        <f t="shared" si="4"/>
        <v>54637776.10259524</v>
      </c>
      <c r="I61" s="145">
        <f t="shared" si="8"/>
        <v>1</v>
      </c>
      <c r="J61" s="169">
        <f t="shared" si="5"/>
        <v>2.0000000000000001E-4</v>
      </c>
      <c r="K61" s="300">
        <f t="shared" si="1"/>
        <v>54.63777610259524</v>
      </c>
    </row>
    <row r="62" spans="1:33" x14ac:dyDescent="0.35">
      <c r="A62" s="70">
        <f t="shared" si="2"/>
        <v>45</v>
      </c>
      <c r="B62" s="170">
        <v>4815620.6810465306</v>
      </c>
      <c r="D62" s="166">
        <f t="shared" si="6"/>
        <v>55793547.242788859</v>
      </c>
      <c r="E62" s="145">
        <f t="shared" si="0"/>
        <v>4994</v>
      </c>
      <c r="F62" s="165">
        <f t="shared" si="3"/>
        <v>0.99880000000000002</v>
      </c>
      <c r="G62" s="145">
        <f t="shared" si="7"/>
        <v>44</v>
      </c>
      <c r="H62" s="161">
        <f t="shared" si="4"/>
        <v>56949318.382982478</v>
      </c>
      <c r="I62" s="145">
        <f t="shared" si="8"/>
        <v>3</v>
      </c>
      <c r="J62" s="169">
        <f t="shared" si="5"/>
        <v>5.9999999999999995E-4</v>
      </c>
      <c r="K62" s="300">
        <f t="shared" si="1"/>
        <v>56.949318382982476</v>
      </c>
    </row>
    <row r="63" spans="1:33" x14ac:dyDescent="0.35">
      <c r="A63" s="70">
        <f t="shared" si="2"/>
        <v>46</v>
      </c>
      <c r="B63" s="170">
        <v>4815620.6810465306</v>
      </c>
      <c r="D63" s="166">
        <f t="shared" si="6"/>
        <v>58105089.523176089</v>
      </c>
      <c r="E63" s="145">
        <f t="shared" si="0"/>
        <v>4997</v>
      </c>
      <c r="F63" s="165">
        <f t="shared" si="3"/>
        <v>0.99939999999999996</v>
      </c>
      <c r="G63" s="145">
        <f t="shared" si="7"/>
        <v>45</v>
      </c>
      <c r="H63" s="161">
        <f t="shared" si="4"/>
        <v>59260860.6633697</v>
      </c>
      <c r="I63" s="145">
        <f t="shared" si="8"/>
        <v>0</v>
      </c>
      <c r="J63" s="169">
        <f t="shared" si="5"/>
        <v>0</v>
      </c>
      <c r="K63" s="300">
        <f t="shared" si="1"/>
        <v>59.260860663369698</v>
      </c>
    </row>
    <row r="64" spans="1:33" x14ac:dyDescent="0.35">
      <c r="A64" s="70">
        <f t="shared" si="2"/>
        <v>47</v>
      </c>
      <c r="B64" s="170">
        <v>4815620.6810465306</v>
      </c>
      <c r="D64" s="166">
        <f t="shared" si="6"/>
        <v>60416631.803563319</v>
      </c>
      <c r="E64" s="145">
        <f t="shared" si="0"/>
        <v>4997</v>
      </c>
      <c r="F64" s="165">
        <f t="shared" si="3"/>
        <v>0.99939999999999996</v>
      </c>
      <c r="G64" s="145">
        <f t="shared" si="7"/>
        <v>46</v>
      </c>
      <c r="H64" s="161">
        <f t="shared" si="4"/>
        <v>61572402.943756938</v>
      </c>
      <c r="I64" s="145">
        <f t="shared" si="8"/>
        <v>0</v>
      </c>
      <c r="J64" s="169">
        <f t="shared" si="5"/>
        <v>0</v>
      </c>
      <c r="K64" s="300">
        <f t="shared" si="1"/>
        <v>61.572402943756941</v>
      </c>
    </row>
    <row r="65" spans="1:11" x14ac:dyDescent="0.35">
      <c r="A65" s="70">
        <f t="shared" si="2"/>
        <v>48</v>
      </c>
      <c r="B65" s="170">
        <v>4815620.6810465306</v>
      </c>
      <c r="D65" s="166">
        <f t="shared" si="6"/>
        <v>62728174.083950549</v>
      </c>
      <c r="E65" s="145">
        <f t="shared" si="0"/>
        <v>4997</v>
      </c>
      <c r="F65" s="165">
        <f t="shared" si="3"/>
        <v>0.99939999999999996</v>
      </c>
      <c r="G65" s="145">
        <f t="shared" si="7"/>
        <v>47</v>
      </c>
      <c r="H65" s="161">
        <f t="shared" si="4"/>
        <v>63883945.224144161</v>
      </c>
      <c r="I65" s="145">
        <f t="shared" si="8"/>
        <v>1</v>
      </c>
      <c r="J65" s="169">
        <f t="shared" si="5"/>
        <v>2.0000000000000001E-4</v>
      </c>
      <c r="K65" s="300">
        <f t="shared" si="1"/>
        <v>63.883945224144163</v>
      </c>
    </row>
    <row r="66" spans="1:11" x14ac:dyDescent="0.35">
      <c r="A66" s="70">
        <f t="shared" si="2"/>
        <v>49</v>
      </c>
      <c r="B66" s="170">
        <v>4815620.6810465306</v>
      </c>
      <c r="D66" s="166">
        <f t="shared" si="6"/>
        <v>65039716.36433778</v>
      </c>
      <c r="E66" s="145">
        <f t="shared" si="0"/>
        <v>4998</v>
      </c>
      <c r="F66" s="165">
        <f t="shared" si="3"/>
        <v>0.99960000000000004</v>
      </c>
      <c r="G66" s="145">
        <f t="shared" si="7"/>
        <v>48</v>
      </c>
      <c r="H66" s="161">
        <f t="shared" si="4"/>
        <v>66195487.504531398</v>
      </c>
      <c r="I66" s="145">
        <f t="shared" si="8"/>
        <v>0</v>
      </c>
      <c r="J66" s="169">
        <f t="shared" si="5"/>
        <v>0</v>
      </c>
      <c r="K66" s="300">
        <f t="shared" si="1"/>
        <v>66.1954875045314</v>
      </c>
    </row>
    <row r="67" spans="1:11" x14ac:dyDescent="0.35">
      <c r="A67" s="70">
        <f t="shared" si="2"/>
        <v>50</v>
      </c>
      <c r="B67" s="170">
        <v>4815620.6810465306</v>
      </c>
      <c r="D67" s="166">
        <f t="shared" si="6"/>
        <v>67351258.64472501</v>
      </c>
      <c r="E67" s="145">
        <f t="shared" si="0"/>
        <v>4998</v>
      </c>
      <c r="F67" s="165">
        <f t="shared" si="3"/>
        <v>0.99960000000000004</v>
      </c>
      <c r="G67" s="145">
        <f t="shared" si="7"/>
        <v>49</v>
      </c>
      <c r="H67" s="161">
        <f t="shared" si="4"/>
        <v>68507029.784918636</v>
      </c>
      <c r="I67" s="145">
        <f t="shared" si="8"/>
        <v>1</v>
      </c>
      <c r="J67" s="169">
        <f t="shared" si="5"/>
        <v>2.0000000000000001E-4</v>
      </c>
      <c r="K67" s="300">
        <f t="shared" si="1"/>
        <v>68.507029784918643</v>
      </c>
    </row>
    <row r="68" spans="1:11" x14ac:dyDescent="0.35">
      <c r="A68" s="70">
        <f t="shared" si="2"/>
        <v>51</v>
      </c>
      <c r="B68" s="170">
        <v>4815620.6810465306</v>
      </c>
      <c r="D68" s="166">
        <f t="shared" si="6"/>
        <v>69662800.925112247</v>
      </c>
      <c r="E68" s="145">
        <f t="shared" si="0"/>
        <v>4999</v>
      </c>
      <c r="F68" s="165">
        <f t="shared" si="3"/>
        <v>0.99980000000000002</v>
      </c>
      <c r="G68" s="145">
        <f t="shared" si="7"/>
        <v>50</v>
      </c>
      <c r="H68" s="161">
        <f t="shared" si="4"/>
        <v>70818572.065305859</v>
      </c>
      <c r="I68" s="145">
        <f t="shared" si="8"/>
        <v>1</v>
      </c>
      <c r="J68" s="169">
        <f t="shared" si="5"/>
        <v>2.0000000000000001E-4</v>
      </c>
      <c r="K68" s="300">
        <f t="shared" si="1"/>
        <v>70.818572065305858</v>
      </c>
    </row>
    <row r="69" spans="1:11" x14ac:dyDescent="0.35">
      <c r="A69" s="70">
        <f t="shared" si="2"/>
        <v>52</v>
      </c>
      <c r="B69" s="170">
        <v>4815620.6810465306</v>
      </c>
      <c r="D69" s="166">
        <f t="shared" si="6"/>
        <v>71974343.20549947</v>
      </c>
      <c r="E69" s="145">
        <f t="shared" si="0"/>
        <v>5000</v>
      </c>
      <c r="F69" s="165">
        <f t="shared" si="3"/>
        <v>1</v>
      </c>
      <c r="K69" s="161"/>
    </row>
    <row r="70" spans="1:11" x14ac:dyDescent="0.35">
      <c r="A70" s="70">
        <f t="shared" si="2"/>
        <v>53</v>
      </c>
      <c r="B70" s="170">
        <v>4815620.6810465306</v>
      </c>
      <c r="D70" s="166"/>
      <c r="F70" s="165"/>
    </row>
    <row r="71" spans="1:11" x14ac:dyDescent="0.35">
      <c r="A71" s="70">
        <f t="shared" si="2"/>
        <v>54</v>
      </c>
      <c r="B71" s="170">
        <v>4815620.6810465306</v>
      </c>
      <c r="D71" s="166"/>
      <c r="F71" s="165"/>
    </row>
    <row r="72" spans="1:11" x14ac:dyDescent="0.35">
      <c r="A72" s="70">
        <f t="shared" si="2"/>
        <v>55</v>
      </c>
      <c r="B72" s="170">
        <v>4815620.6810465306</v>
      </c>
      <c r="D72" s="166"/>
      <c r="F72" s="165"/>
    </row>
    <row r="73" spans="1:11" x14ac:dyDescent="0.35">
      <c r="A73" s="70">
        <f t="shared" si="2"/>
        <v>56</v>
      </c>
      <c r="B73" s="170">
        <v>4815620.6810465306</v>
      </c>
      <c r="D73" s="166"/>
      <c r="F73" s="165"/>
    </row>
    <row r="74" spans="1:11" x14ac:dyDescent="0.35">
      <c r="A74" s="70">
        <f t="shared" si="2"/>
        <v>57</v>
      </c>
      <c r="B74" s="170">
        <v>4815620.6810465306</v>
      </c>
      <c r="D74" s="166"/>
      <c r="F74" s="165"/>
    </row>
    <row r="75" spans="1:11" x14ac:dyDescent="0.35">
      <c r="A75" s="70">
        <f t="shared" si="2"/>
        <v>58</v>
      </c>
      <c r="B75" s="170">
        <v>4815620.6810465306</v>
      </c>
    </row>
    <row r="76" spans="1:11" x14ac:dyDescent="0.35">
      <c r="A76" s="70">
        <f t="shared" si="2"/>
        <v>59</v>
      </c>
      <c r="B76" s="170">
        <v>4815620.6810465306</v>
      </c>
    </row>
    <row r="77" spans="1:11" x14ac:dyDescent="0.35">
      <c r="A77" s="70">
        <f t="shared" si="2"/>
        <v>60</v>
      </c>
      <c r="B77" s="170">
        <v>4815620.6810465306</v>
      </c>
    </row>
    <row r="78" spans="1:11" x14ac:dyDescent="0.35">
      <c r="A78" s="70">
        <f t="shared" si="2"/>
        <v>61</v>
      </c>
      <c r="B78" s="170">
        <v>4815620.6810465306</v>
      </c>
    </row>
    <row r="79" spans="1:11" x14ac:dyDescent="0.35">
      <c r="A79" s="70">
        <f t="shared" si="2"/>
        <v>62</v>
      </c>
      <c r="B79" s="170">
        <v>4815620.6810465306</v>
      </c>
    </row>
    <row r="80" spans="1:11" x14ac:dyDescent="0.35">
      <c r="A80" s="70">
        <f t="shared" si="2"/>
        <v>63</v>
      </c>
      <c r="B80" s="170">
        <v>4815620.6810465306</v>
      </c>
    </row>
    <row r="81" spans="1:2" x14ac:dyDescent="0.35">
      <c r="A81" s="70">
        <f t="shared" si="2"/>
        <v>64</v>
      </c>
      <c r="B81" s="170">
        <v>4815620.6810465306</v>
      </c>
    </row>
    <row r="82" spans="1:2" x14ac:dyDescent="0.35">
      <c r="A82" s="70">
        <f t="shared" si="2"/>
        <v>65</v>
      </c>
      <c r="B82" s="170">
        <v>4815620.6810465306</v>
      </c>
    </row>
    <row r="83" spans="1:2" x14ac:dyDescent="0.35">
      <c r="A83" s="70">
        <f t="shared" si="2"/>
        <v>66</v>
      </c>
      <c r="B83" s="170">
        <v>4815620.6810465306</v>
      </c>
    </row>
    <row r="84" spans="1:2" x14ac:dyDescent="0.35">
      <c r="A84" s="70">
        <f t="shared" ref="A84:A147" si="9">A83+1</f>
        <v>67</v>
      </c>
      <c r="B84" s="170">
        <v>4815620.6810465306</v>
      </c>
    </row>
    <row r="85" spans="1:2" x14ac:dyDescent="0.35">
      <c r="A85" s="70">
        <f t="shared" si="9"/>
        <v>68</v>
      </c>
      <c r="B85" s="170">
        <v>4815620.6810465306</v>
      </c>
    </row>
    <row r="86" spans="1:2" x14ac:dyDescent="0.35">
      <c r="A86" s="70">
        <f t="shared" si="9"/>
        <v>69</v>
      </c>
      <c r="B86" s="170">
        <v>4815620.6810465306</v>
      </c>
    </row>
    <row r="87" spans="1:2" x14ac:dyDescent="0.35">
      <c r="A87" s="70">
        <f t="shared" si="9"/>
        <v>70</v>
      </c>
      <c r="B87" s="170">
        <v>4815620.6810465306</v>
      </c>
    </row>
    <row r="88" spans="1:2" x14ac:dyDescent="0.35">
      <c r="A88" s="70">
        <f t="shared" si="9"/>
        <v>71</v>
      </c>
      <c r="B88" s="170">
        <v>4815620.6810465306</v>
      </c>
    </row>
    <row r="89" spans="1:2" x14ac:dyDescent="0.35">
      <c r="A89" s="70">
        <f t="shared" si="9"/>
        <v>72</v>
      </c>
      <c r="B89" s="170">
        <v>4815620.6810465306</v>
      </c>
    </row>
    <row r="90" spans="1:2" x14ac:dyDescent="0.35">
      <c r="A90" s="70">
        <f t="shared" si="9"/>
        <v>73</v>
      </c>
      <c r="B90" s="170">
        <v>4815620.6810465306</v>
      </c>
    </row>
    <row r="91" spans="1:2" x14ac:dyDescent="0.35">
      <c r="A91" s="70">
        <f t="shared" si="9"/>
        <v>74</v>
      </c>
      <c r="B91" s="170">
        <v>4815620.6810465306</v>
      </c>
    </row>
    <row r="92" spans="1:2" x14ac:dyDescent="0.35">
      <c r="A92" s="70">
        <f t="shared" si="9"/>
        <v>75</v>
      </c>
      <c r="B92" s="170">
        <v>4815620.6810465306</v>
      </c>
    </row>
    <row r="93" spans="1:2" x14ac:dyDescent="0.35">
      <c r="A93" s="70">
        <f t="shared" si="9"/>
        <v>76</v>
      </c>
      <c r="B93" s="170">
        <v>4815620.6810465306</v>
      </c>
    </row>
    <row r="94" spans="1:2" x14ac:dyDescent="0.35">
      <c r="A94" s="70">
        <f t="shared" si="9"/>
        <v>77</v>
      </c>
      <c r="B94" s="170">
        <v>4815620.6810465306</v>
      </c>
    </row>
    <row r="95" spans="1:2" x14ac:dyDescent="0.35">
      <c r="A95" s="70">
        <f t="shared" si="9"/>
        <v>78</v>
      </c>
      <c r="B95" s="170">
        <v>4815620.6810465306</v>
      </c>
    </row>
    <row r="96" spans="1:2" x14ac:dyDescent="0.35">
      <c r="A96" s="70">
        <f t="shared" si="9"/>
        <v>79</v>
      </c>
      <c r="B96" s="170">
        <v>4815620.6810465306</v>
      </c>
    </row>
    <row r="97" spans="1:2" x14ac:dyDescent="0.35">
      <c r="A97" s="70">
        <f t="shared" si="9"/>
        <v>80</v>
      </c>
      <c r="B97" s="170">
        <v>4815620.6810465306</v>
      </c>
    </row>
    <row r="98" spans="1:2" x14ac:dyDescent="0.35">
      <c r="A98" s="70">
        <f t="shared" si="9"/>
        <v>81</v>
      </c>
      <c r="B98" s="170">
        <v>4815620.6810465306</v>
      </c>
    </row>
    <row r="99" spans="1:2" x14ac:dyDescent="0.35">
      <c r="A99" s="70">
        <f t="shared" si="9"/>
        <v>82</v>
      </c>
      <c r="B99" s="170">
        <v>4815620.6810465306</v>
      </c>
    </row>
    <row r="100" spans="1:2" x14ac:dyDescent="0.35">
      <c r="A100" s="70">
        <f t="shared" si="9"/>
        <v>83</v>
      </c>
      <c r="B100" s="170">
        <v>4815620.6810465306</v>
      </c>
    </row>
    <row r="101" spans="1:2" x14ac:dyDescent="0.35">
      <c r="A101" s="70">
        <f t="shared" si="9"/>
        <v>84</v>
      </c>
      <c r="B101" s="170">
        <v>4815620.6810465306</v>
      </c>
    </row>
    <row r="102" spans="1:2" x14ac:dyDescent="0.35">
      <c r="A102" s="70">
        <f t="shared" si="9"/>
        <v>85</v>
      </c>
      <c r="B102" s="170">
        <v>4815620.6810465306</v>
      </c>
    </row>
    <row r="103" spans="1:2" x14ac:dyDescent="0.35">
      <c r="A103" s="70">
        <f t="shared" si="9"/>
        <v>86</v>
      </c>
      <c r="B103" s="170">
        <v>4815620.6810465306</v>
      </c>
    </row>
    <row r="104" spans="1:2" x14ac:dyDescent="0.35">
      <c r="A104" s="70">
        <f t="shared" si="9"/>
        <v>87</v>
      </c>
      <c r="B104" s="170">
        <v>4815620.6810465306</v>
      </c>
    </row>
    <row r="105" spans="1:2" x14ac:dyDescent="0.35">
      <c r="A105" s="70">
        <f t="shared" si="9"/>
        <v>88</v>
      </c>
      <c r="B105" s="170">
        <v>4815620.6810465306</v>
      </c>
    </row>
    <row r="106" spans="1:2" x14ac:dyDescent="0.35">
      <c r="A106" s="70">
        <f t="shared" si="9"/>
        <v>89</v>
      </c>
      <c r="B106" s="170">
        <v>4815620.6810465306</v>
      </c>
    </row>
    <row r="107" spans="1:2" x14ac:dyDescent="0.35">
      <c r="A107" s="70">
        <f t="shared" si="9"/>
        <v>90</v>
      </c>
      <c r="B107" s="170">
        <v>4815620.6810465306</v>
      </c>
    </row>
    <row r="108" spans="1:2" x14ac:dyDescent="0.35">
      <c r="A108" s="70">
        <f t="shared" si="9"/>
        <v>91</v>
      </c>
      <c r="B108" s="170">
        <v>4815620.6810465306</v>
      </c>
    </row>
    <row r="109" spans="1:2" x14ac:dyDescent="0.35">
      <c r="A109" s="70">
        <f t="shared" si="9"/>
        <v>92</v>
      </c>
      <c r="B109" s="170">
        <v>4815620.6810465306</v>
      </c>
    </row>
    <row r="110" spans="1:2" x14ac:dyDescent="0.35">
      <c r="A110" s="70">
        <f t="shared" si="9"/>
        <v>93</v>
      </c>
      <c r="B110" s="170">
        <v>4815620.6810465306</v>
      </c>
    </row>
    <row r="111" spans="1:2" x14ac:dyDescent="0.35">
      <c r="A111" s="70">
        <f t="shared" si="9"/>
        <v>94</v>
      </c>
      <c r="B111" s="170">
        <v>4815620.6810465306</v>
      </c>
    </row>
    <row r="112" spans="1:2" x14ac:dyDescent="0.35">
      <c r="A112" s="70">
        <f t="shared" si="9"/>
        <v>95</v>
      </c>
      <c r="B112" s="170">
        <v>4815620.6810465306</v>
      </c>
    </row>
    <row r="113" spans="1:2" x14ac:dyDescent="0.35">
      <c r="A113" s="70">
        <f t="shared" si="9"/>
        <v>96</v>
      </c>
      <c r="B113" s="170">
        <v>4815620.6810465306</v>
      </c>
    </row>
    <row r="114" spans="1:2" x14ac:dyDescent="0.35">
      <c r="A114" s="70">
        <f t="shared" si="9"/>
        <v>97</v>
      </c>
      <c r="B114" s="170">
        <v>4815620.6810465306</v>
      </c>
    </row>
    <row r="115" spans="1:2" x14ac:dyDescent="0.35">
      <c r="A115" s="70">
        <f t="shared" si="9"/>
        <v>98</v>
      </c>
      <c r="B115" s="170">
        <v>4815620.6810465306</v>
      </c>
    </row>
    <row r="116" spans="1:2" x14ac:dyDescent="0.35">
      <c r="A116" s="70">
        <f t="shared" si="9"/>
        <v>99</v>
      </c>
      <c r="B116" s="170">
        <v>4815620.6810465306</v>
      </c>
    </row>
    <row r="117" spans="1:2" x14ac:dyDescent="0.35">
      <c r="A117" s="70">
        <f t="shared" si="9"/>
        <v>100</v>
      </c>
      <c r="B117" s="170">
        <v>4815620.6810465306</v>
      </c>
    </row>
    <row r="118" spans="1:2" x14ac:dyDescent="0.35">
      <c r="A118" s="70">
        <f t="shared" si="9"/>
        <v>101</v>
      </c>
      <c r="B118" s="170">
        <v>4815620.6810465306</v>
      </c>
    </row>
    <row r="119" spans="1:2" x14ac:dyDescent="0.35">
      <c r="A119" s="70">
        <f t="shared" si="9"/>
        <v>102</v>
      </c>
      <c r="B119" s="170">
        <v>4815620.6810465306</v>
      </c>
    </row>
    <row r="120" spans="1:2" x14ac:dyDescent="0.35">
      <c r="A120" s="70">
        <f t="shared" si="9"/>
        <v>103</v>
      </c>
      <c r="B120" s="170">
        <v>4815620.6810465306</v>
      </c>
    </row>
    <row r="121" spans="1:2" x14ac:dyDescent="0.35">
      <c r="A121" s="70">
        <f t="shared" si="9"/>
        <v>104</v>
      </c>
      <c r="B121" s="170">
        <v>4815620.6810465306</v>
      </c>
    </row>
    <row r="122" spans="1:2" x14ac:dyDescent="0.35">
      <c r="A122" s="70">
        <f t="shared" si="9"/>
        <v>105</v>
      </c>
      <c r="B122" s="170">
        <v>4815620.6810465306</v>
      </c>
    </row>
    <row r="123" spans="1:2" x14ac:dyDescent="0.35">
      <c r="A123" s="70">
        <f t="shared" si="9"/>
        <v>106</v>
      </c>
      <c r="B123" s="170">
        <v>4815620.6810465306</v>
      </c>
    </row>
    <row r="124" spans="1:2" x14ac:dyDescent="0.35">
      <c r="A124" s="70">
        <f t="shared" si="9"/>
        <v>107</v>
      </c>
      <c r="B124" s="170">
        <v>4815620.6810465306</v>
      </c>
    </row>
    <row r="125" spans="1:2" x14ac:dyDescent="0.35">
      <c r="A125" s="70">
        <f t="shared" si="9"/>
        <v>108</v>
      </c>
      <c r="B125" s="170">
        <v>4815620.6810465306</v>
      </c>
    </row>
    <row r="126" spans="1:2" x14ac:dyDescent="0.35">
      <c r="A126" s="70">
        <f t="shared" si="9"/>
        <v>109</v>
      </c>
      <c r="B126" s="170">
        <v>4815620.6810465306</v>
      </c>
    </row>
    <row r="127" spans="1:2" x14ac:dyDescent="0.35">
      <c r="A127" s="70">
        <f t="shared" si="9"/>
        <v>110</v>
      </c>
      <c r="B127" s="170">
        <v>4815620.6810465306</v>
      </c>
    </row>
    <row r="128" spans="1:2" x14ac:dyDescent="0.35">
      <c r="A128" s="70">
        <f t="shared" si="9"/>
        <v>111</v>
      </c>
      <c r="B128" s="170">
        <v>4815620.6810465306</v>
      </c>
    </row>
    <row r="129" spans="1:2" x14ac:dyDescent="0.35">
      <c r="A129" s="70">
        <f t="shared" si="9"/>
        <v>112</v>
      </c>
      <c r="B129" s="170">
        <v>4815620.6810465306</v>
      </c>
    </row>
    <row r="130" spans="1:2" x14ac:dyDescent="0.35">
      <c r="A130" s="70">
        <f t="shared" si="9"/>
        <v>113</v>
      </c>
      <c r="B130" s="170">
        <v>4815620.6810465306</v>
      </c>
    </row>
    <row r="131" spans="1:2" x14ac:dyDescent="0.35">
      <c r="A131" s="70">
        <f t="shared" si="9"/>
        <v>114</v>
      </c>
      <c r="B131" s="170">
        <v>4815620.6810465306</v>
      </c>
    </row>
    <row r="132" spans="1:2" x14ac:dyDescent="0.35">
      <c r="A132" s="70">
        <f t="shared" si="9"/>
        <v>115</v>
      </c>
      <c r="B132" s="170">
        <v>4815620.6810465306</v>
      </c>
    </row>
    <row r="133" spans="1:2" x14ac:dyDescent="0.35">
      <c r="A133" s="70">
        <f t="shared" si="9"/>
        <v>116</v>
      </c>
      <c r="B133" s="170">
        <v>4815620.6810465306</v>
      </c>
    </row>
    <row r="134" spans="1:2" x14ac:dyDescent="0.35">
      <c r="A134" s="70">
        <f t="shared" si="9"/>
        <v>117</v>
      </c>
      <c r="B134" s="170">
        <v>4815620.6810465306</v>
      </c>
    </row>
    <row r="135" spans="1:2" x14ac:dyDescent="0.35">
      <c r="A135" s="70">
        <f t="shared" si="9"/>
        <v>118</v>
      </c>
      <c r="B135" s="170">
        <v>4815620.6810465306</v>
      </c>
    </row>
    <row r="136" spans="1:2" x14ac:dyDescent="0.35">
      <c r="A136" s="70">
        <f t="shared" si="9"/>
        <v>119</v>
      </c>
      <c r="B136" s="170">
        <v>4815620.6810465306</v>
      </c>
    </row>
    <row r="137" spans="1:2" x14ac:dyDescent="0.35">
      <c r="A137" s="70">
        <f t="shared" si="9"/>
        <v>120</v>
      </c>
      <c r="B137" s="170">
        <v>4815620.6810465306</v>
      </c>
    </row>
    <row r="138" spans="1:2" x14ac:dyDescent="0.35">
      <c r="A138" s="70">
        <f t="shared" si="9"/>
        <v>121</v>
      </c>
      <c r="B138" s="170">
        <v>4815620.6810465306</v>
      </c>
    </row>
    <row r="139" spans="1:2" x14ac:dyDescent="0.35">
      <c r="A139" s="70">
        <f t="shared" si="9"/>
        <v>122</v>
      </c>
      <c r="B139" s="170">
        <v>4815620.6810465306</v>
      </c>
    </row>
    <row r="140" spans="1:2" x14ac:dyDescent="0.35">
      <c r="A140" s="70">
        <f t="shared" si="9"/>
        <v>123</v>
      </c>
      <c r="B140" s="170">
        <v>4815620.6810465306</v>
      </c>
    </row>
    <row r="141" spans="1:2" x14ac:dyDescent="0.35">
      <c r="A141" s="70">
        <f t="shared" si="9"/>
        <v>124</v>
      </c>
      <c r="B141" s="170">
        <v>4815620.6810465306</v>
      </c>
    </row>
    <row r="142" spans="1:2" x14ac:dyDescent="0.35">
      <c r="A142" s="70">
        <f t="shared" si="9"/>
        <v>125</v>
      </c>
      <c r="B142" s="170">
        <v>4815620.6810465306</v>
      </c>
    </row>
    <row r="143" spans="1:2" x14ac:dyDescent="0.35">
      <c r="A143" s="70">
        <f t="shared" si="9"/>
        <v>126</v>
      </c>
      <c r="B143" s="170">
        <v>4815620.6810465306</v>
      </c>
    </row>
    <row r="144" spans="1:2" x14ac:dyDescent="0.35">
      <c r="A144" s="70">
        <f t="shared" si="9"/>
        <v>127</v>
      </c>
      <c r="B144" s="170">
        <v>4815620.6810465306</v>
      </c>
    </row>
    <row r="145" spans="1:2" x14ac:dyDescent="0.35">
      <c r="A145" s="70">
        <f t="shared" si="9"/>
        <v>128</v>
      </c>
      <c r="B145" s="170">
        <v>4815620.6810465306</v>
      </c>
    </row>
    <row r="146" spans="1:2" x14ac:dyDescent="0.35">
      <c r="A146" s="70">
        <f t="shared" si="9"/>
        <v>129</v>
      </c>
      <c r="B146" s="170">
        <v>4815620.6810465306</v>
      </c>
    </row>
    <row r="147" spans="1:2" x14ac:dyDescent="0.35">
      <c r="A147" s="70">
        <f t="shared" si="9"/>
        <v>130</v>
      </c>
      <c r="B147" s="170">
        <v>4815620.6810465306</v>
      </c>
    </row>
    <row r="148" spans="1:2" x14ac:dyDescent="0.35">
      <c r="A148" s="70">
        <f t="shared" ref="A148:A211" si="10">A147+1</f>
        <v>131</v>
      </c>
      <c r="B148" s="170">
        <v>4815620.6810465306</v>
      </c>
    </row>
    <row r="149" spans="1:2" x14ac:dyDescent="0.35">
      <c r="A149" s="70">
        <f t="shared" si="10"/>
        <v>132</v>
      </c>
      <c r="B149" s="170">
        <v>4815620.6810465306</v>
      </c>
    </row>
    <row r="150" spans="1:2" x14ac:dyDescent="0.35">
      <c r="A150" s="70">
        <f t="shared" si="10"/>
        <v>133</v>
      </c>
      <c r="B150" s="170">
        <v>4815620.6810465306</v>
      </c>
    </row>
    <row r="151" spans="1:2" x14ac:dyDescent="0.35">
      <c r="A151" s="70">
        <f t="shared" si="10"/>
        <v>134</v>
      </c>
      <c r="B151" s="170">
        <v>4815620.6810465306</v>
      </c>
    </row>
    <row r="152" spans="1:2" x14ac:dyDescent="0.35">
      <c r="A152" s="70">
        <f t="shared" si="10"/>
        <v>135</v>
      </c>
      <c r="B152" s="170">
        <v>4815620.6810465306</v>
      </c>
    </row>
    <row r="153" spans="1:2" x14ac:dyDescent="0.35">
      <c r="A153" s="70">
        <f t="shared" si="10"/>
        <v>136</v>
      </c>
      <c r="B153" s="170">
        <v>4815620.6810465306</v>
      </c>
    </row>
    <row r="154" spans="1:2" x14ac:dyDescent="0.35">
      <c r="A154" s="70">
        <f t="shared" si="10"/>
        <v>137</v>
      </c>
      <c r="B154" s="170">
        <v>4815620.6810465306</v>
      </c>
    </row>
    <row r="155" spans="1:2" x14ac:dyDescent="0.35">
      <c r="A155" s="70">
        <f t="shared" si="10"/>
        <v>138</v>
      </c>
      <c r="B155" s="170">
        <v>4815620.6810465306</v>
      </c>
    </row>
    <row r="156" spans="1:2" x14ac:dyDescent="0.35">
      <c r="A156" s="70">
        <f t="shared" si="10"/>
        <v>139</v>
      </c>
      <c r="B156" s="170">
        <v>4815620.6810465306</v>
      </c>
    </row>
    <row r="157" spans="1:2" x14ac:dyDescent="0.35">
      <c r="A157" s="70">
        <f t="shared" si="10"/>
        <v>140</v>
      </c>
      <c r="B157" s="170">
        <v>4815620.6810465306</v>
      </c>
    </row>
    <row r="158" spans="1:2" x14ac:dyDescent="0.35">
      <c r="A158" s="70">
        <f t="shared" si="10"/>
        <v>141</v>
      </c>
      <c r="B158" s="170">
        <v>4815620.6810465306</v>
      </c>
    </row>
    <row r="159" spans="1:2" x14ac:dyDescent="0.35">
      <c r="A159" s="70">
        <f t="shared" si="10"/>
        <v>142</v>
      </c>
      <c r="B159" s="170">
        <v>4815620.6810465306</v>
      </c>
    </row>
    <row r="160" spans="1:2" x14ac:dyDescent="0.35">
      <c r="A160" s="70">
        <f t="shared" si="10"/>
        <v>143</v>
      </c>
      <c r="B160" s="170">
        <v>4815620.6810465306</v>
      </c>
    </row>
    <row r="161" spans="1:2" x14ac:dyDescent="0.35">
      <c r="A161" s="70">
        <f t="shared" si="10"/>
        <v>144</v>
      </c>
      <c r="B161" s="170">
        <v>4815620.6810465306</v>
      </c>
    </row>
    <row r="162" spans="1:2" x14ac:dyDescent="0.35">
      <c r="A162" s="70">
        <f t="shared" si="10"/>
        <v>145</v>
      </c>
      <c r="B162" s="170">
        <v>4815620.6810465306</v>
      </c>
    </row>
    <row r="163" spans="1:2" x14ac:dyDescent="0.35">
      <c r="A163" s="70">
        <f t="shared" si="10"/>
        <v>146</v>
      </c>
      <c r="B163" s="170">
        <v>4815620.6810465306</v>
      </c>
    </row>
    <row r="164" spans="1:2" x14ac:dyDescent="0.35">
      <c r="A164" s="70">
        <f t="shared" si="10"/>
        <v>147</v>
      </c>
      <c r="B164" s="170">
        <v>4815620.6810465306</v>
      </c>
    </row>
    <row r="165" spans="1:2" x14ac:dyDescent="0.35">
      <c r="A165" s="70">
        <f t="shared" si="10"/>
        <v>148</v>
      </c>
      <c r="B165" s="170">
        <v>4815620.6810465306</v>
      </c>
    </row>
    <row r="166" spans="1:2" x14ac:dyDescent="0.35">
      <c r="A166" s="70">
        <f t="shared" si="10"/>
        <v>149</v>
      </c>
      <c r="B166" s="170">
        <v>4815620.6810465306</v>
      </c>
    </row>
    <row r="167" spans="1:2" x14ac:dyDescent="0.35">
      <c r="A167" s="70">
        <f t="shared" si="10"/>
        <v>150</v>
      </c>
      <c r="B167" s="170">
        <v>4815620.6810465306</v>
      </c>
    </row>
    <row r="168" spans="1:2" x14ac:dyDescent="0.35">
      <c r="A168" s="70">
        <f t="shared" si="10"/>
        <v>151</v>
      </c>
      <c r="B168" s="170">
        <v>4815620.6810465306</v>
      </c>
    </row>
    <row r="169" spans="1:2" x14ac:dyDescent="0.35">
      <c r="A169" s="70">
        <f t="shared" si="10"/>
        <v>152</v>
      </c>
      <c r="B169" s="170">
        <v>4815620.6810465306</v>
      </c>
    </row>
    <row r="170" spans="1:2" x14ac:dyDescent="0.35">
      <c r="A170" s="70">
        <f t="shared" si="10"/>
        <v>153</v>
      </c>
      <c r="B170" s="170">
        <v>4815620.6810465306</v>
      </c>
    </row>
    <row r="171" spans="1:2" x14ac:dyDescent="0.35">
      <c r="A171" s="70">
        <f t="shared" si="10"/>
        <v>154</v>
      </c>
      <c r="B171" s="170">
        <v>4815620.6810465306</v>
      </c>
    </row>
    <row r="172" spans="1:2" x14ac:dyDescent="0.35">
      <c r="A172" s="70">
        <f t="shared" si="10"/>
        <v>155</v>
      </c>
      <c r="B172" s="170">
        <v>4815620.6810465306</v>
      </c>
    </row>
    <row r="173" spans="1:2" x14ac:dyDescent="0.35">
      <c r="A173" s="70">
        <f t="shared" si="10"/>
        <v>156</v>
      </c>
      <c r="B173" s="170">
        <v>4815620.6810465306</v>
      </c>
    </row>
    <row r="174" spans="1:2" x14ac:dyDescent="0.35">
      <c r="A174" s="70">
        <f t="shared" si="10"/>
        <v>157</v>
      </c>
      <c r="B174" s="170">
        <v>4815620.6810465306</v>
      </c>
    </row>
    <row r="175" spans="1:2" x14ac:dyDescent="0.35">
      <c r="A175" s="70">
        <f t="shared" si="10"/>
        <v>158</v>
      </c>
      <c r="B175" s="170">
        <v>4815620.6810465306</v>
      </c>
    </row>
    <row r="176" spans="1:2" x14ac:dyDescent="0.35">
      <c r="A176" s="70">
        <f t="shared" si="10"/>
        <v>159</v>
      </c>
      <c r="B176" s="170">
        <v>4815620.6810465306</v>
      </c>
    </row>
    <row r="177" spans="1:2" x14ac:dyDescent="0.35">
      <c r="A177" s="70">
        <f t="shared" si="10"/>
        <v>160</v>
      </c>
      <c r="B177" s="170">
        <v>4815620.6810465306</v>
      </c>
    </row>
    <row r="178" spans="1:2" x14ac:dyDescent="0.35">
      <c r="A178" s="70">
        <f t="shared" si="10"/>
        <v>161</v>
      </c>
      <c r="B178" s="170">
        <v>4815620.6810465306</v>
      </c>
    </row>
    <row r="179" spans="1:2" x14ac:dyDescent="0.35">
      <c r="A179" s="70">
        <f t="shared" si="10"/>
        <v>162</v>
      </c>
      <c r="B179" s="170">
        <v>4815620.6810465306</v>
      </c>
    </row>
    <row r="180" spans="1:2" x14ac:dyDescent="0.35">
      <c r="A180" s="70">
        <f t="shared" si="10"/>
        <v>163</v>
      </c>
      <c r="B180" s="170">
        <v>4815620.6810465306</v>
      </c>
    </row>
    <row r="181" spans="1:2" x14ac:dyDescent="0.35">
      <c r="A181" s="70">
        <f t="shared" si="10"/>
        <v>164</v>
      </c>
      <c r="B181" s="170">
        <v>4815620.6810465306</v>
      </c>
    </row>
    <row r="182" spans="1:2" x14ac:dyDescent="0.35">
      <c r="A182" s="70">
        <f t="shared" si="10"/>
        <v>165</v>
      </c>
      <c r="B182" s="170">
        <v>4815620.6810465306</v>
      </c>
    </row>
    <row r="183" spans="1:2" x14ac:dyDescent="0.35">
      <c r="A183" s="70">
        <f t="shared" si="10"/>
        <v>166</v>
      </c>
      <c r="B183" s="170">
        <v>4815620.6810465306</v>
      </c>
    </row>
    <row r="184" spans="1:2" x14ac:dyDescent="0.35">
      <c r="A184" s="70">
        <f t="shared" si="10"/>
        <v>167</v>
      </c>
      <c r="B184" s="170">
        <v>4815620.6810465306</v>
      </c>
    </row>
    <row r="185" spans="1:2" x14ac:dyDescent="0.35">
      <c r="A185" s="70">
        <f t="shared" si="10"/>
        <v>168</v>
      </c>
      <c r="B185" s="170">
        <v>4815620.6810465306</v>
      </c>
    </row>
    <row r="186" spans="1:2" x14ac:dyDescent="0.35">
      <c r="A186" s="70">
        <f t="shared" si="10"/>
        <v>169</v>
      </c>
      <c r="B186" s="170">
        <v>4815620.6810465306</v>
      </c>
    </row>
    <row r="187" spans="1:2" x14ac:dyDescent="0.35">
      <c r="A187" s="70">
        <f t="shared" si="10"/>
        <v>170</v>
      </c>
      <c r="B187" s="170">
        <v>4815620.6810465306</v>
      </c>
    </row>
    <row r="188" spans="1:2" x14ac:dyDescent="0.35">
      <c r="A188" s="70">
        <f t="shared" si="10"/>
        <v>171</v>
      </c>
      <c r="B188" s="170">
        <v>4815620.6810465306</v>
      </c>
    </row>
    <row r="189" spans="1:2" x14ac:dyDescent="0.35">
      <c r="A189" s="70">
        <f t="shared" si="10"/>
        <v>172</v>
      </c>
      <c r="B189" s="170">
        <v>4815620.6810465306</v>
      </c>
    </row>
    <row r="190" spans="1:2" x14ac:dyDescent="0.35">
      <c r="A190" s="70">
        <f t="shared" si="10"/>
        <v>173</v>
      </c>
      <c r="B190" s="170">
        <v>4815620.6810465306</v>
      </c>
    </row>
    <row r="191" spans="1:2" x14ac:dyDescent="0.35">
      <c r="A191" s="70">
        <f t="shared" si="10"/>
        <v>174</v>
      </c>
      <c r="B191" s="170">
        <v>4815620.6810465306</v>
      </c>
    </row>
    <row r="192" spans="1:2" x14ac:dyDescent="0.35">
      <c r="A192" s="70">
        <f t="shared" si="10"/>
        <v>175</v>
      </c>
      <c r="B192" s="170">
        <v>4815620.6810465306</v>
      </c>
    </row>
    <row r="193" spans="1:2" x14ac:dyDescent="0.35">
      <c r="A193" s="70">
        <f t="shared" si="10"/>
        <v>176</v>
      </c>
      <c r="B193" s="170">
        <v>4815620.6810465306</v>
      </c>
    </row>
    <row r="194" spans="1:2" x14ac:dyDescent="0.35">
      <c r="A194" s="70">
        <f t="shared" si="10"/>
        <v>177</v>
      </c>
      <c r="B194" s="170">
        <v>4815620.6810465306</v>
      </c>
    </row>
    <row r="195" spans="1:2" x14ac:dyDescent="0.35">
      <c r="A195" s="70">
        <f t="shared" si="10"/>
        <v>178</v>
      </c>
      <c r="B195" s="170">
        <v>4815620.6810465306</v>
      </c>
    </row>
    <row r="196" spans="1:2" x14ac:dyDescent="0.35">
      <c r="A196" s="70">
        <f t="shared" si="10"/>
        <v>179</v>
      </c>
      <c r="B196" s="170">
        <v>4815620.6810465306</v>
      </c>
    </row>
    <row r="197" spans="1:2" x14ac:dyDescent="0.35">
      <c r="A197" s="70">
        <f t="shared" si="10"/>
        <v>180</v>
      </c>
      <c r="B197" s="170">
        <v>4815620.6810465306</v>
      </c>
    </row>
    <row r="198" spans="1:2" x14ac:dyDescent="0.35">
      <c r="A198" s="70">
        <f t="shared" si="10"/>
        <v>181</v>
      </c>
      <c r="B198" s="170">
        <v>4815620.6810465306</v>
      </c>
    </row>
    <row r="199" spans="1:2" x14ac:dyDescent="0.35">
      <c r="A199" s="70">
        <f t="shared" si="10"/>
        <v>182</v>
      </c>
      <c r="B199" s="170">
        <v>4815620.6810465306</v>
      </c>
    </row>
    <row r="200" spans="1:2" x14ac:dyDescent="0.35">
      <c r="A200" s="70">
        <f t="shared" si="10"/>
        <v>183</v>
      </c>
      <c r="B200" s="170">
        <v>4815620.6810465306</v>
      </c>
    </row>
    <row r="201" spans="1:2" x14ac:dyDescent="0.35">
      <c r="A201" s="70">
        <f t="shared" si="10"/>
        <v>184</v>
      </c>
      <c r="B201" s="170">
        <v>4815620.6810465306</v>
      </c>
    </row>
    <row r="202" spans="1:2" x14ac:dyDescent="0.35">
      <c r="A202" s="70">
        <f t="shared" si="10"/>
        <v>185</v>
      </c>
      <c r="B202" s="170">
        <v>4815620.6810465306</v>
      </c>
    </row>
    <row r="203" spans="1:2" x14ac:dyDescent="0.35">
      <c r="A203" s="70">
        <f t="shared" si="10"/>
        <v>186</v>
      </c>
      <c r="B203" s="170">
        <v>4815620.6810465306</v>
      </c>
    </row>
    <row r="204" spans="1:2" x14ac:dyDescent="0.35">
      <c r="A204" s="70">
        <f t="shared" si="10"/>
        <v>187</v>
      </c>
      <c r="B204" s="170">
        <v>4815620.6810465306</v>
      </c>
    </row>
    <row r="205" spans="1:2" x14ac:dyDescent="0.35">
      <c r="A205" s="70">
        <f t="shared" si="10"/>
        <v>188</v>
      </c>
      <c r="B205" s="170">
        <v>4815620.6810465306</v>
      </c>
    </row>
    <row r="206" spans="1:2" x14ac:dyDescent="0.35">
      <c r="A206" s="70">
        <f t="shared" si="10"/>
        <v>189</v>
      </c>
      <c r="B206" s="170">
        <v>4815620.6810465306</v>
      </c>
    </row>
    <row r="207" spans="1:2" x14ac:dyDescent="0.35">
      <c r="A207" s="70">
        <f t="shared" si="10"/>
        <v>190</v>
      </c>
      <c r="B207" s="170">
        <v>4815620.6810465306</v>
      </c>
    </row>
    <row r="208" spans="1:2" x14ac:dyDescent="0.35">
      <c r="A208" s="70">
        <f t="shared" si="10"/>
        <v>191</v>
      </c>
      <c r="B208" s="170">
        <v>4815620.6810465306</v>
      </c>
    </row>
    <row r="209" spans="1:2" x14ac:dyDescent="0.35">
      <c r="A209" s="70">
        <f t="shared" si="10"/>
        <v>192</v>
      </c>
      <c r="B209" s="170">
        <v>4815620.6810465306</v>
      </c>
    </row>
    <row r="210" spans="1:2" x14ac:dyDescent="0.35">
      <c r="A210" s="70">
        <f t="shared" si="10"/>
        <v>193</v>
      </c>
      <c r="B210" s="170">
        <v>4815620.6810465306</v>
      </c>
    </row>
    <row r="211" spans="1:2" x14ac:dyDescent="0.35">
      <c r="A211" s="70">
        <f t="shared" si="10"/>
        <v>194</v>
      </c>
      <c r="B211" s="170">
        <v>4815620.6810465306</v>
      </c>
    </row>
    <row r="212" spans="1:2" x14ac:dyDescent="0.35">
      <c r="A212" s="70">
        <f t="shared" ref="A212:A275" si="11">A211+1</f>
        <v>195</v>
      </c>
      <c r="B212" s="170">
        <v>4815620.6810465306</v>
      </c>
    </row>
    <row r="213" spans="1:2" x14ac:dyDescent="0.35">
      <c r="A213" s="70">
        <f t="shared" si="11"/>
        <v>196</v>
      </c>
      <c r="B213" s="170">
        <v>4815620.6810465306</v>
      </c>
    </row>
    <row r="214" spans="1:2" x14ac:dyDescent="0.35">
      <c r="A214" s="70">
        <f t="shared" si="11"/>
        <v>197</v>
      </c>
      <c r="B214" s="170">
        <v>4815620.6810465306</v>
      </c>
    </row>
    <row r="215" spans="1:2" x14ac:dyDescent="0.35">
      <c r="A215" s="70">
        <f t="shared" si="11"/>
        <v>198</v>
      </c>
      <c r="B215" s="170">
        <v>4815620.6810465306</v>
      </c>
    </row>
    <row r="216" spans="1:2" x14ac:dyDescent="0.35">
      <c r="A216" s="70">
        <f t="shared" si="11"/>
        <v>199</v>
      </c>
      <c r="B216" s="170">
        <v>4815620.6810465306</v>
      </c>
    </row>
    <row r="217" spans="1:2" x14ac:dyDescent="0.35">
      <c r="A217" s="70">
        <f t="shared" si="11"/>
        <v>200</v>
      </c>
      <c r="B217" s="170">
        <v>4815620.6810465306</v>
      </c>
    </row>
    <row r="218" spans="1:2" x14ac:dyDescent="0.35">
      <c r="A218" s="70">
        <f t="shared" si="11"/>
        <v>201</v>
      </c>
      <c r="B218" s="170">
        <v>4815620.6810465306</v>
      </c>
    </row>
    <row r="219" spans="1:2" x14ac:dyDescent="0.35">
      <c r="A219" s="70">
        <f t="shared" si="11"/>
        <v>202</v>
      </c>
      <c r="B219" s="170">
        <v>4815620.6810465306</v>
      </c>
    </row>
    <row r="220" spans="1:2" x14ac:dyDescent="0.35">
      <c r="A220" s="70">
        <f t="shared" si="11"/>
        <v>203</v>
      </c>
      <c r="B220" s="170">
        <v>4815620.6810465306</v>
      </c>
    </row>
    <row r="221" spans="1:2" x14ac:dyDescent="0.35">
      <c r="A221" s="70">
        <f t="shared" si="11"/>
        <v>204</v>
      </c>
      <c r="B221" s="170">
        <v>4815620.6810465306</v>
      </c>
    </row>
    <row r="222" spans="1:2" x14ac:dyDescent="0.35">
      <c r="A222" s="70">
        <f t="shared" si="11"/>
        <v>205</v>
      </c>
      <c r="B222" s="170">
        <v>4815620.6810465306</v>
      </c>
    </row>
    <row r="223" spans="1:2" x14ac:dyDescent="0.35">
      <c r="A223" s="70">
        <f t="shared" si="11"/>
        <v>206</v>
      </c>
      <c r="B223" s="170">
        <v>4815620.6810465306</v>
      </c>
    </row>
    <row r="224" spans="1:2" x14ac:dyDescent="0.35">
      <c r="A224" s="70">
        <f t="shared" si="11"/>
        <v>207</v>
      </c>
      <c r="B224" s="170">
        <v>4815620.6810465306</v>
      </c>
    </row>
    <row r="225" spans="1:2" x14ac:dyDescent="0.35">
      <c r="A225" s="70">
        <f t="shared" si="11"/>
        <v>208</v>
      </c>
      <c r="B225" s="170">
        <v>4815620.6810465306</v>
      </c>
    </row>
    <row r="226" spans="1:2" x14ac:dyDescent="0.35">
      <c r="A226" s="70">
        <f t="shared" si="11"/>
        <v>209</v>
      </c>
      <c r="B226" s="170">
        <v>4815620.6810465306</v>
      </c>
    </row>
    <row r="227" spans="1:2" x14ac:dyDescent="0.35">
      <c r="A227" s="70">
        <f t="shared" si="11"/>
        <v>210</v>
      </c>
      <c r="B227" s="170">
        <v>4815620.6810465306</v>
      </c>
    </row>
    <row r="228" spans="1:2" x14ac:dyDescent="0.35">
      <c r="A228" s="70">
        <f t="shared" si="11"/>
        <v>211</v>
      </c>
      <c r="B228" s="170">
        <v>4815620.6810465306</v>
      </c>
    </row>
    <row r="229" spans="1:2" x14ac:dyDescent="0.35">
      <c r="A229" s="70">
        <f t="shared" si="11"/>
        <v>212</v>
      </c>
      <c r="B229" s="170">
        <v>4815620.6810465306</v>
      </c>
    </row>
    <row r="230" spans="1:2" x14ac:dyDescent="0.35">
      <c r="A230" s="70">
        <f t="shared" si="11"/>
        <v>213</v>
      </c>
      <c r="B230" s="170">
        <v>4815620.6810465306</v>
      </c>
    </row>
    <row r="231" spans="1:2" x14ac:dyDescent="0.35">
      <c r="A231" s="70">
        <f t="shared" si="11"/>
        <v>214</v>
      </c>
      <c r="B231" s="170">
        <v>4815620.6810465306</v>
      </c>
    </row>
    <row r="232" spans="1:2" x14ac:dyDescent="0.35">
      <c r="A232" s="70">
        <f t="shared" si="11"/>
        <v>215</v>
      </c>
      <c r="B232" s="170">
        <v>4815620.6810465306</v>
      </c>
    </row>
    <row r="233" spans="1:2" x14ac:dyDescent="0.35">
      <c r="A233" s="70">
        <f t="shared" si="11"/>
        <v>216</v>
      </c>
      <c r="B233" s="170">
        <v>4815620.6810465306</v>
      </c>
    </row>
    <row r="234" spans="1:2" x14ac:dyDescent="0.35">
      <c r="A234" s="70">
        <f t="shared" si="11"/>
        <v>217</v>
      </c>
      <c r="B234" s="170">
        <v>4815620.6810465306</v>
      </c>
    </row>
    <row r="235" spans="1:2" x14ac:dyDescent="0.35">
      <c r="A235" s="70">
        <f t="shared" si="11"/>
        <v>218</v>
      </c>
      <c r="B235" s="170">
        <v>4815620.6810465306</v>
      </c>
    </row>
    <row r="236" spans="1:2" x14ac:dyDescent="0.35">
      <c r="A236" s="70">
        <f t="shared" si="11"/>
        <v>219</v>
      </c>
      <c r="B236" s="170">
        <v>4815620.6810465306</v>
      </c>
    </row>
    <row r="237" spans="1:2" x14ac:dyDescent="0.35">
      <c r="A237" s="70">
        <f t="shared" si="11"/>
        <v>220</v>
      </c>
      <c r="B237" s="170">
        <v>4815620.6810465306</v>
      </c>
    </row>
    <row r="238" spans="1:2" x14ac:dyDescent="0.35">
      <c r="A238" s="70">
        <f t="shared" si="11"/>
        <v>221</v>
      </c>
      <c r="B238" s="170">
        <v>4815620.6810465306</v>
      </c>
    </row>
    <row r="239" spans="1:2" x14ac:dyDescent="0.35">
      <c r="A239" s="70">
        <f t="shared" si="11"/>
        <v>222</v>
      </c>
      <c r="B239" s="170">
        <v>4815620.6810465306</v>
      </c>
    </row>
    <row r="240" spans="1:2" x14ac:dyDescent="0.35">
      <c r="A240" s="70">
        <f t="shared" si="11"/>
        <v>223</v>
      </c>
      <c r="B240" s="170">
        <v>4815620.6810465306</v>
      </c>
    </row>
    <row r="241" spans="1:2" x14ac:dyDescent="0.35">
      <c r="A241" s="70">
        <f t="shared" si="11"/>
        <v>224</v>
      </c>
      <c r="B241" s="170">
        <v>4815620.6810465306</v>
      </c>
    </row>
    <row r="242" spans="1:2" x14ac:dyDescent="0.35">
      <c r="A242" s="70">
        <f t="shared" si="11"/>
        <v>225</v>
      </c>
      <c r="B242" s="170">
        <v>4815620.6810465306</v>
      </c>
    </row>
    <row r="243" spans="1:2" x14ac:dyDescent="0.35">
      <c r="A243" s="70">
        <f t="shared" si="11"/>
        <v>226</v>
      </c>
      <c r="B243" s="170">
        <v>4815620.6810465306</v>
      </c>
    </row>
    <row r="244" spans="1:2" x14ac:dyDescent="0.35">
      <c r="A244" s="70">
        <f t="shared" si="11"/>
        <v>227</v>
      </c>
      <c r="B244" s="170">
        <v>4815620.6810465306</v>
      </c>
    </row>
    <row r="245" spans="1:2" x14ac:dyDescent="0.35">
      <c r="A245" s="70">
        <f t="shared" si="11"/>
        <v>228</v>
      </c>
      <c r="B245" s="170">
        <v>4815620.6810465306</v>
      </c>
    </row>
    <row r="246" spans="1:2" x14ac:dyDescent="0.35">
      <c r="A246" s="70">
        <f t="shared" si="11"/>
        <v>229</v>
      </c>
      <c r="B246" s="170">
        <v>4815620.6810465306</v>
      </c>
    </row>
    <row r="247" spans="1:2" x14ac:dyDescent="0.35">
      <c r="A247" s="70">
        <f t="shared" si="11"/>
        <v>230</v>
      </c>
      <c r="B247" s="170">
        <v>4815620.6810465306</v>
      </c>
    </row>
    <row r="248" spans="1:2" x14ac:dyDescent="0.35">
      <c r="A248" s="70">
        <f t="shared" si="11"/>
        <v>231</v>
      </c>
      <c r="B248" s="170">
        <v>4815620.6810465306</v>
      </c>
    </row>
    <row r="249" spans="1:2" x14ac:dyDescent="0.35">
      <c r="A249" s="70">
        <f t="shared" si="11"/>
        <v>232</v>
      </c>
      <c r="B249" s="170">
        <v>4815620.6810465306</v>
      </c>
    </row>
    <row r="250" spans="1:2" x14ac:dyDescent="0.35">
      <c r="A250" s="70">
        <f t="shared" si="11"/>
        <v>233</v>
      </c>
      <c r="B250" s="170">
        <v>4815620.6810465306</v>
      </c>
    </row>
    <row r="251" spans="1:2" x14ac:dyDescent="0.35">
      <c r="A251" s="70">
        <f t="shared" si="11"/>
        <v>234</v>
      </c>
      <c r="B251" s="170">
        <v>4815620.6810465306</v>
      </c>
    </row>
    <row r="252" spans="1:2" x14ac:dyDescent="0.35">
      <c r="A252" s="70">
        <f t="shared" si="11"/>
        <v>235</v>
      </c>
      <c r="B252" s="170">
        <v>4815620.6810465306</v>
      </c>
    </row>
    <row r="253" spans="1:2" x14ac:dyDescent="0.35">
      <c r="A253" s="70">
        <f t="shared" si="11"/>
        <v>236</v>
      </c>
      <c r="B253" s="170">
        <v>4815620.6810465306</v>
      </c>
    </row>
    <row r="254" spans="1:2" x14ac:dyDescent="0.35">
      <c r="A254" s="70">
        <f t="shared" si="11"/>
        <v>237</v>
      </c>
      <c r="B254" s="170">
        <v>4815620.6810465306</v>
      </c>
    </row>
    <row r="255" spans="1:2" x14ac:dyDescent="0.35">
      <c r="A255" s="70">
        <f t="shared" si="11"/>
        <v>238</v>
      </c>
      <c r="B255" s="170">
        <v>4815620.6810465306</v>
      </c>
    </row>
    <row r="256" spans="1:2" x14ac:dyDescent="0.35">
      <c r="A256" s="70">
        <f t="shared" si="11"/>
        <v>239</v>
      </c>
      <c r="B256" s="170">
        <v>4815620.6810465306</v>
      </c>
    </row>
    <row r="257" spans="1:2" x14ac:dyDescent="0.35">
      <c r="A257" s="70">
        <f t="shared" si="11"/>
        <v>240</v>
      </c>
      <c r="B257" s="170">
        <v>4815620.6810465306</v>
      </c>
    </row>
    <row r="258" spans="1:2" x14ac:dyDescent="0.35">
      <c r="A258" s="70">
        <f t="shared" si="11"/>
        <v>241</v>
      </c>
      <c r="B258" s="170">
        <v>4815620.6810465306</v>
      </c>
    </row>
    <row r="259" spans="1:2" x14ac:dyDescent="0.35">
      <c r="A259" s="70">
        <f t="shared" si="11"/>
        <v>242</v>
      </c>
      <c r="B259" s="170">
        <v>4815620.6810465306</v>
      </c>
    </row>
    <row r="260" spans="1:2" x14ac:dyDescent="0.35">
      <c r="A260" s="70">
        <f t="shared" si="11"/>
        <v>243</v>
      </c>
      <c r="B260" s="170">
        <v>4815620.6810465306</v>
      </c>
    </row>
    <row r="261" spans="1:2" x14ac:dyDescent="0.35">
      <c r="A261" s="70">
        <f t="shared" si="11"/>
        <v>244</v>
      </c>
      <c r="B261" s="170">
        <v>4815620.6810465306</v>
      </c>
    </row>
    <row r="262" spans="1:2" x14ac:dyDescent="0.35">
      <c r="A262" s="70">
        <f t="shared" si="11"/>
        <v>245</v>
      </c>
      <c r="B262" s="170">
        <v>4815620.6810465306</v>
      </c>
    </row>
    <row r="263" spans="1:2" x14ac:dyDescent="0.35">
      <c r="A263" s="70">
        <f t="shared" si="11"/>
        <v>246</v>
      </c>
      <c r="B263" s="170">
        <v>4815620.6810465306</v>
      </c>
    </row>
    <row r="264" spans="1:2" x14ac:dyDescent="0.35">
      <c r="A264" s="70">
        <f t="shared" si="11"/>
        <v>247</v>
      </c>
      <c r="B264" s="170">
        <v>4815620.6810465306</v>
      </c>
    </row>
    <row r="265" spans="1:2" x14ac:dyDescent="0.35">
      <c r="A265" s="70">
        <f t="shared" si="11"/>
        <v>248</v>
      </c>
      <c r="B265" s="170">
        <v>4815620.6810465306</v>
      </c>
    </row>
    <row r="266" spans="1:2" x14ac:dyDescent="0.35">
      <c r="A266" s="70">
        <f t="shared" si="11"/>
        <v>249</v>
      </c>
      <c r="B266" s="170">
        <v>4815620.6810465306</v>
      </c>
    </row>
    <row r="267" spans="1:2" x14ac:dyDescent="0.35">
      <c r="A267" s="70">
        <f t="shared" si="11"/>
        <v>250</v>
      </c>
      <c r="B267" s="170">
        <v>4815620.6810465306</v>
      </c>
    </row>
    <row r="268" spans="1:2" x14ac:dyDescent="0.35">
      <c r="A268" s="70">
        <f t="shared" si="11"/>
        <v>251</v>
      </c>
      <c r="B268" s="170">
        <v>4815620.6810465306</v>
      </c>
    </row>
    <row r="269" spans="1:2" x14ac:dyDescent="0.35">
      <c r="A269" s="70">
        <f t="shared" si="11"/>
        <v>252</v>
      </c>
      <c r="B269" s="170">
        <v>4815620.6810465306</v>
      </c>
    </row>
    <row r="270" spans="1:2" x14ac:dyDescent="0.35">
      <c r="A270" s="70">
        <f t="shared" si="11"/>
        <v>253</v>
      </c>
      <c r="B270" s="170">
        <v>4815620.6810465306</v>
      </c>
    </row>
    <row r="271" spans="1:2" x14ac:dyDescent="0.35">
      <c r="A271" s="70">
        <f t="shared" si="11"/>
        <v>254</v>
      </c>
      <c r="B271" s="170">
        <v>4815620.6810465306</v>
      </c>
    </row>
    <row r="272" spans="1:2" x14ac:dyDescent="0.35">
      <c r="A272" s="70">
        <f t="shared" si="11"/>
        <v>255</v>
      </c>
      <c r="B272" s="170">
        <v>4815620.6810465306</v>
      </c>
    </row>
    <row r="273" spans="1:2" x14ac:dyDescent="0.35">
      <c r="A273" s="70">
        <f t="shared" si="11"/>
        <v>256</v>
      </c>
      <c r="B273" s="170">
        <v>4815620.6810465306</v>
      </c>
    </row>
    <row r="274" spans="1:2" x14ac:dyDescent="0.35">
      <c r="A274" s="70">
        <f t="shared" si="11"/>
        <v>257</v>
      </c>
      <c r="B274" s="170">
        <v>4815620.6810465306</v>
      </c>
    </row>
    <row r="275" spans="1:2" x14ac:dyDescent="0.35">
      <c r="A275" s="70">
        <f t="shared" si="11"/>
        <v>258</v>
      </c>
      <c r="B275" s="170">
        <v>4815620.6810465306</v>
      </c>
    </row>
    <row r="276" spans="1:2" x14ac:dyDescent="0.35">
      <c r="A276" s="70">
        <f t="shared" ref="A276:A339" si="12">A275+1</f>
        <v>259</v>
      </c>
      <c r="B276" s="170">
        <v>4815620.6810465306</v>
      </c>
    </row>
    <row r="277" spans="1:2" x14ac:dyDescent="0.35">
      <c r="A277" s="70">
        <f t="shared" si="12"/>
        <v>260</v>
      </c>
      <c r="B277" s="170">
        <v>4815620.6810465306</v>
      </c>
    </row>
    <row r="278" spans="1:2" x14ac:dyDescent="0.35">
      <c r="A278" s="70">
        <f t="shared" si="12"/>
        <v>261</v>
      </c>
      <c r="B278" s="170">
        <v>4815620.6810465306</v>
      </c>
    </row>
    <row r="279" spans="1:2" x14ac:dyDescent="0.35">
      <c r="A279" s="70">
        <f t="shared" si="12"/>
        <v>262</v>
      </c>
      <c r="B279" s="170">
        <v>4815620.6810465306</v>
      </c>
    </row>
    <row r="280" spans="1:2" x14ac:dyDescent="0.35">
      <c r="A280" s="70">
        <f t="shared" si="12"/>
        <v>263</v>
      </c>
      <c r="B280" s="170">
        <v>4815620.6810465306</v>
      </c>
    </row>
    <row r="281" spans="1:2" x14ac:dyDescent="0.35">
      <c r="A281" s="70">
        <f t="shared" si="12"/>
        <v>264</v>
      </c>
      <c r="B281" s="170">
        <v>4815620.6810465306</v>
      </c>
    </row>
    <row r="282" spans="1:2" x14ac:dyDescent="0.35">
      <c r="A282" s="70">
        <f t="shared" si="12"/>
        <v>265</v>
      </c>
      <c r="B282" s="170">
        <v>4815620.6810465306</v>
      </c>
    </row>
    <row r="283" spans="1:2" x14ac:dyDescent="0.35">
      <c r="A283" s="70">
        <f t="shared" si="12"/>
        <v>266</v>
      </c>
      <c r="B283" s="170">
        <v>4815620.6810465306</v>
      </c>
    </row>
    <row r="284" spans="1:2" x14ac:dyDescent="0.35">
      <c r="A284" s="70">
        <f t="shared" si="12"/>
        <v>267</v>
      </c>
      <c r="B284" s="170">
        <v>4815620.6810465306</v>
      </c>
    </row>
    <row r="285" spans="1:2" x14ac:dyDescent="0.35">
      <c r="A285" s="70">
        <f t="shared" si="12"/>
        <v>268</v>
      </c>
      <c r="B285" s="170">
        <v>4815620.6810465306</v>
      </c>
    </row>
    <row r="286" spans="1:2" x14ac:dyDescent="0.35">
      <c r="A286" s="70">
        <f t="shared" si="12"/>
        <v>269</v>
      </c>
      <c r="B286" s="170">
        <v>4815620.6810465306</v>
      </c>
    </row>
    <row r="287" spans="1:2" x14ac:dyDescent="0.35">
      <c r="A287" s="70">
        <f t="shared" si="12"/>
        <v>270</v>
      </c>
      <c r="B287" s="170">
        <v>4815620.6810465306</v>
      </c>
    </row>
    <row r="288" spans="1:2" x14ac:dyDescent="0.35">
      <c r="A288" s="70">
        <f t="shared" si="12"/>
        <v>271</v>
      </c>
      <c r="B288" s="170">
        <v>4815620.6810465306</v>
      </c>
    </row>
    <row r="289" spans="1:2" x14ac:dyDescent="0.35">
      <c r="A289" s="70">
        <f t="shared" si="12"/>
        <v>272</v>
      </c>
      <c r="B289" s="170">
        <v>4815620.6810465306</v>
      </c>
    </row>
    <row r="290" spans="1:2" x14ac:dyDescent="0.35">
      <c r="A290" s="70">
        <f t="shared" si="12"/>
        <v>273</v>
      </c>
      <c r="B290" s="170">
        <v>4815620.6810465306</v>
      </c>
    </row>
    <row r="291" spans="1:2" x14ac:dyDescent="0.35">
      <c r="A291" s="70">
        <f t="shared" si="12"/>
        <v>274</v>
      </c>
      <c r="B291" s="170">
        <v>4815620.6810465306</v>
      </c>
    </row>
    <row r="292" spans="1:2" x14ac:dyDescent="0.35">
      <c r="A292" s="70">
        <f t="shared" si="12"/>
        <v>275</v>
      </c>
      <c r="B292" s="170">
        <v>4815620.6810465306</v>
      </c>
    </row>
    <row r="293" spans="1:2" x14ac:dyDescent="0.35">
      <c r="A293" s="70">
        <f t="shared" si="12"/>
        <v>276</v>
      </c>
      <c r="B293" s="170">
        <v>4815620.6810465306</v>
      </c>
    </row>
    <row r="294" spans="1:2" x14ac:dyDescent="0.35">
      <c r="A294" s="70">
        <f t="shared" si="12"/>
        <v>277</v>
      </c>
      <c r="B294" s="170">
        <v>4815620.6810465306</v>
      </c>
    </row>
    <row r="295" spans="1:2" x14ac:dyDescent="0.35">
      <c r="A295" s="70">
        <f t="shared" si="12"/>
        <v>278</v>
      </c>
      <c r="B295" s="170">
        <v>4815620.6810465306</v>
      </c>
    </row>
    <row r="296" spans="1:2" x14ac:dyDescent="0.35">
      <c r="A296" s="70">
        <f t="shared" si="12"/>
        <v>279</v>
      </c>
      <c r="B296" s="170">
        <v>4815620.6810465306</v>
      </c>
    </row>
    <row r="297" spans="1:2" x14ac:dyDescent="0.35">
      <c r="A297" s="70">
        <f t="shared" si="12"/>
        <v>280</v>
      </c>
      <c r="B297" s="170">
        <v>4815620.6810465306</v>
      </c>
    </row>
    <row r="298" spans="1:2" x14ac:dyDescent="0.35">
      <c r="A298" s="70">
        <f t="shared" si="12"/>
        <v>281</v>
      </c>
      <c r="B298" s="170">
        <v>4815620.6810465306</v>
      </c>
    </row>
    <row r="299" spans="1:2" x14ac:dyDescent="0.35">
      <c r="A299" s="70">
        <f t="shared" si="12"/>
        <v>282</v>
      </c>
      <c r="B299" s="170">
        <v>4815620.6810465306</v>
      </c>
    </row>
    <row r="300" spans="1:2" x14ac:dyDescent="0.35">
      <c r="A300" s="70">
        <f t="shared" si="12"/>
        <v>283</v>
      </c>
      <c r="B300" s="170">
        <v>4815620.6810465306</v>
      </c>
    </row>
    <row r="301" spans="1:2" x14ac:dyDescent="0.35">
      <c r="A301" s="70">
        <f t="shared" si="12"/>
        <v>284</v>
      </c>
      <c r="B301" s="170">
        <v>4815620.6810465306</v>
      </c>
    </row>
    <row r="302" spans="1:2" x14ac:dyDescent="0.35">
      <c r="A302" s="70">
        <f t="shared" si="12"/>
        <v>285</v>
      </c>
      <c r="B302" s="170">
        <v>4815620.6810465306</v>
      </c>
    </row>
    <row r="303" spans="1:2" x14ac:dyDescent="0.35">
      <c r="A303" s="70">
        <f t="shared" si="12"/>
        <v>286</v>
      </c>
      <c r="B303" s="170">
        <v>4815620.6810465306</v>
      </c>
    </row>
    <row r="304" spans="1:2" x14ac:dyDescent="0.35">
      <c r="A304" s="70">
        <f t="shared" si="12"/>
        <v>287</v>
      </c>
      <c r="B304" s="170">
        <v>4815620.6810465306</v>
      </c>
    </row>
    <row r="305" spans="1:2" x14ac:dyDescent="0.35">
      <c r="A305" s="70">
        <f t="shared" si="12"/>
        <v>288</v>
      </c>
      <c r="B305" s="170">
        <v>4815620.6810465306</v>
      </c>
    </row>
    <row r="306" spans="1:2" x14ac:dyDescent="0.35">
      <c r="A306" s="70">
        <f t="shared" si="12"/>
        <v>289</v>
      </c>
      <c r="B306" s="170">
        <v>4815620.6810465306</v>
      </c>
    </row>
    <row r="307" spans="1:2" x14ac:dyDescent="0.35">
      <c r="A307" s="70">
        <f t="shared" si="12"/>
        <v>290</v>
      </c>
      <c r="B307" s="170">
        <v>4815620.6810465306</v>
      </c>
    </row>
    <row r="308" spans="1:2" x14ac:dyDescent="0.35">
      <c r="A308" s="70">
        <f t="shared" si="12"/>
        <v>291</v>
      </c>
      <c r="B308" s="170">
        <v>4815620.6810465306</v>
      </c>
    </row>
    <row r="309" spans="1:2" x14ac:dyDescent="0.35">
      <c r="A309" s="70">
        <f t="shared" si="12"/>
        <v>292</v>
      </c>
      <c r="B309" s="170">
        <v>4815620.6810465306</v>
      </c>
    </row>
    <row r="310" spans="1:2" x14ac:dyDescent="0.35">
      <c r="A310" s="70">
        <f t="shared" si="12"/>
        <v>293</v>
      </c>
      <c r="B310" s="170">
        <v>4815620.6810465306</v>
      </c>
    </row>
    <row r="311" spans="1:2" x14ac:dyDescent="0.35">
      <c r="A311" s="70">
        <f t="shared" si="12"/>
        <v>294</v>
      </c>
      <c r="B311" s="170">
        <v>4815620.6810465306</v>
      </c>
    </row>
    <row r="312" spans="1:2" x14ac:dyDescent="0.35">
      <c r="A312" s="70">
        <f t="shared" si="12"/>
        <v>295</v>
      </c>
      <c r="B312" s="170">
        <v>4815620.6810465306</v>
      </c>
    </row>
    <row r="313" spans="1:2" x14ac:dyDescent="0.35">
      <c r="A313" s="70">
        <f t="shared" si="12"/>
        <v>296</v>
      </c>
      <c r="B313" s="170">
        <v>4815620.6810465306</v>
      </c>
    </row>
    <row r="314" spans="1:2" x14ac:dyDescent="0.35">
      <c r="A314" s="70">
        <f t="shared" si="12"/>
        <v>297</v>
      </c>
      <c r="B314" s="170">
        <v>4815620.6810465306</v>
      </c>
    </row>
    <row r="315" spans="1:2" x14ac:dyDescent="0.35">
      <c r="A315" s="70">
        <f t="shared" si="12"/>
        <v>298</v>
      </c>
      <c r="B315" s="170">
        <v>4815620.6810465306</v>
      </c>
    </row>
    <row r="316" spans="1:2" x14ac:dyDescent="0.35">
      <c r="A316" s="70">
        <f t="shared" si="12"/>
        <v>299</v>
      </c>
      <c r="B316" s="170">
        <v>4815620.6810465306</v>
      </c>
    </row>
    <row r="317" spans="1:2" x14ac:dyDescent="0.35">
      <c r="A317" s="70">
        <f t="shared" si="12"/>
        <v>300</v>
      </c>
      <c r="B317" s="170">
        <v>4815620.6810465306</v>
      </c>
    </row>
    <row r="318" spans="1:2" x14ac:dyDescent="0.35">
      <c r="A318" s="70">
        <f t="shared" si="12"/>
        <v>301</v>
      </c>
      <c r="B318" s="170">
        <v>4815620.6810465306</v>
      </c>
    </row>
    <row r="319" spans="1:2" x14ac:dyDescent="0.35">
      <c r="A319" s="70">
        <f t="shared" si="12"/>
        <v>302</v>
      </c>
      <c r="B319" s="170">
        <v>4815620.6810465306</v>
      </c>
    </row>
    <row r="320" spans="1:2" x14ac:dyDescent="0.35">
      <c r="A320" s="70">
        <f t="shared" si="12"/>
        <v>303</v>
      </c>
      <c r="B320" s="170">
        <v>4815620.6810465306</v>
      </c>
    </row>
    <row r="321" spans="1:2" x14ac:dyDescent="0.35">
      <c r="A321" s="70">
        <f t="shared" si="12"/>
        <v>304</v>
      </c>
      <c r="B321" s="170">
        <v>4815620.6810465306</v>
      </c>
    </row>
    <row r="322" spans="1:2" x14ac:dyDescent="0.35">
      <c r="A322" s="70">
        <f t="shared" si="12"/>
        <v>305</v>
      </c>
      <c r="B322" s="170">
        <v>4815620.6810465306</v>
      </c>
    </row>
    <row r="323" spans="1:2" x14ac:dyDescent="0.35">
      <c r="A323" s="70">
        <f t="shared" si="12"/>
        <v>306</v>
      </c>
      <c r="B323" s="170">
        <v>4815620.6810465306</v>
      </c>
    </row>
    <row r="324" spans="1:2" x14ac:dyDescent="0.35">
      <c r="A324" s="70">
        <f t="shared" si="12"/>
        <v>307</v>
      </c>
      <c r="B324" s="170">
        <v>4815620.6810465306</v>
      </c>
    </row>
    <row r="325" spans="1:2" x14ac:dyDescent="0.35">
      <c r="A325" s="70">
        <f t="shared" si="12"/>
        <v>308</v>
      </c>
      <c r="B325" s="170">
        <v>4815620.6810465306</v>
      </c>
    </row>
    <row r="326" spans="1:2" x14ac:dyDescent="0.35">
      <c r="A326" s="70">
        <f t="shared" si="12"/>
        <v>309</v>
      </c>
      <c r="B326" s="170">
        <v>4815620.6810465306</v>
      </c>
    </row>
    <row r="327" spans="1:2" x14ac:dyDescent="0.35">
      <c r="A327" s="70">
        <f t="shared" si="12"/>
        <v>310</v>
      </c>
      <c r="B327" s="170">
        <v>4815620.6810465306</v>
      </c>
    </row>
    <row r="328" spans="1:2" x14ac:dyDescent="0.35">
      <c r="A328" s="70">
        <f t="shared" si="12"/>
        <v>311</v>
      </c>
      <c r="B328" s="170">
        <v>4815620.6810465306</v>
      </c>
    </row>
    <row r="329" spans="1:2" x14ac:dyDescent="0.35">
      <c r="A329" s="70">
        <f t="shared" si="12"/>
        <v>312</v>
      </c>
      <c r="B329" s="170">
        <v>4815620.6810465306</v>
      </c>
    </row>
    <row r="330" spans="1:2" x14ac:dyDescent="0.35">
      <c r="A330" s="70">
        <f t="shared" si="12"/>
        <v>313</v>
      </c>
      <c r="B330" s="170">
        <v>4815620.6810465306</v>
      </c>
    </row>
    <row r="331" spans="1:2" x14ac:dyDescent="0.35">
      <c r="A331" s="70">
        <f t="shared" si="12"/>
        <v>314</v>
      </c>
      <c r="B331" s="170">
        <v>4815620.6810465306</v>
      </c>
    </row>
    <row r="332" spans="1:2" x14ac:dyDescent="0.35">
      <c r="A332" s="70">
        <f t="shared" si="12"/>
        <v>315</v>
      </c>
      <c r="B332" s="170">
        <v>4815620.6810465306</v>
      </c>
    </row>
    <row r="333" spans="1:2" x14ac:dyDescent="0.35">
      <c r="A333" s="70">
        <f t="shared" si="12"/>
        <v>316</v>
      </c>
      <c r="B333" s="170">
        <v>4815620.6810465306</v>
      </c>
    </row>
    <row r="334" spans="1:2" x14ac:dyDescent="0.35">
      <c r="A334" s="70">
        <f t="shared" si="12"/>
        <v>317</v>
      </c>
      <c r="B334" s="170">
        <v>4815620.6810465306</v>
      </c>
    </row>
    <row r="335" spans="1:2" x14ac:dyDescent="0.35">
      <c r="A335" s="70">
        <f t="shared" si="12"/>
        <v>318</v>
      </c>
      <c r="B335" s="170">
        <v>4815620.6810465306</v>
      </c>
    </row>
    <row r="336" spans="1:2" x14ac:dyDescent="0.35">
      <c r="A336" s="70">
        <f t="shared" si="12"/>
        <v>319</v>
      </c>
      <c r="B336" s="170">
        <v>4815620.6810465306</v>
      </c>
    </row>
    <row r="337" spans="1:2" x14ac:dyDescent="0.35">
      <c r="A337" s="70">
        <f t="shared" si="12"/>
        <v>320</v>
      </c>
      <c r="B337" s="170">
        <v>4815620.6810465306</v>
      </c>
    </row>
    <row r="338" spans="1:2" x14ac:dyDescent="0.35">
      <c r="A338" s="70">
        <f t="shared" si="12"/>
        <v>321</v>
      </c>
      <c r="B338" s="170">
        <v>4815620.6810465306</v>
      </c>
    </row>
    <row r="339" spans="1:2" x14ac:dyDescent="0.35">
      <c r="A339" s="70">
        <f t="shared" si="12"/>
        <v>322</v>
      </c>
      <c r="B339" s="170">
        <v>4815620.6810465306</v>
      </c>
    </row>
    <row r="340" spans="1:2" x14ac:dyDescent="0.35">
      <c r="A340" s="70">
        <f t="shared" ref="A340:A403" si="13">A339+1</f>
        <v>323</v>
      </c>
      <c r="B340" s="170">
        <v>4815620.6810465306</v>
      </c>
    </row>
    <row r="341" spans="1:2" x14ac:dyDescent="0.35">
      <c r="A341" s="70">
        <f t="shared" si="13"/>
        <v>324</v>
      </c>
      <c r="B341" s="170">
        <v>4815620.6810465306</v>
      </c>
    </row>
    <row r="342" spans="1:2" x14ac:dyDescent="0.35">
      <c r="A342" s="70">
        <f t="shared" si="13"/>
        <v>325</v>
      </c>
      <c r="B342" s="170">
        <v>4815620.6810465306</v>
      </c>
    </row>
    <row r="343" spans="1:2" x14ac:dyDescent="0.35">
      <c r="A343" s="70">
        <f t="shared" si="13"/>
        <v>326</v>
      </c>
      <c r="B343" s="170">
        <v>4815620.6810465306</v>
      </c>
    </row>
    <row r="344" spans="1:2" x14ac:dyDescent="0.35">
      <c r="A344" s="70">
        <f t="shared" si="13"/>
        <v>327</v>
      </c>
      <c r="B344" s="170">
        <v>4815620.6810465306</v>
      </c>
    </row>
    <row r="345" spans="1:2" x14ac:dyDescent="0.35">
      <c r="A345" s="70">
        <f t="shared" si="13"/>
        <v>328</v>
      </c>
      <c r="B345" s="170">
        <v>4815620.6810465306</v>
      </c>
    </row>
    <row r="346" spans="1:2" x14ac:dyDescent="0.35">
      <c r="A346" s="70">
        <f t="shared" si="13"/>
        <v>329</v>
      </c>
      <c r="B346" s="170">
        <v>4815620.6810465306</v>
      </c>
    </row>
    <row r="347" spans="1:2" x14ac:dyDescent="0.35">
      <c r="A347" s="70">
        <f t="shared" si="13"/>
        <v>330</v>
      </c>
      <c r="B347" s="170">
        <v>4815620.6810465306</v>
      </c>
    </row>
    <row r="348" spans="1:2" x14ac:dyDescent="0.35">
      <c r="A348" s="70">
        <f t="shared" si="13"/>
        <v>331</v>
      </c>
      <c r="B348" s="170">
        <v>4815620.6810465306</v>
      </c>
    </row>
    <row r="349" spans="1:2" x14ac:dyDescent="0.35">
      <c r="A349" s="70">
        <f t="shared" si="13"/>
        <v>332</v>
      </c>
      <c r="B349" s="170">
        <v>4815620.6810465306</v>
      </c>
    </row>
    <row r="350" spans="1:2" x14ac:dyDescent="0.35">
      <c r="A350" s="70">
        <f t="shared" si="13"/>
        <v>333</v>
      </c>
      <c r="B350" s="170">
        <v>4815620.6810465306</v>
      </c>
    </row>
    <row r="351" spans="1:2" x14ac:dyDescent="0.35">
      <c r="A351" s="70">
        <f t="shared" si="13"/>
        <v>334</v>
      </c>
      <c r="B351" s="170">
        <v>4815620.6810465306</v>
      </c>
    </row>
    <row r="352" spans="1:2" x14ac:dyDescent="0.35">
      <c r="A352" s="70">
        <f t="shared" si="13"/>
        <v>335</v>
      </c>
      <c r="B352" s="170">
        <v>4815620.6810465306</v>
      </c>
    </row>
    <row r="353" spans="1:2" x14ac:dyDescent="0.35">
      <c r="A353" s="70">
        <f t="shared" si="13"/>
        <v>336</v>
      </c>
      <c r="B353" s="170">
        <v>4815620.6810465306</v>
      </c>
    </row>
    <row r="354" spans="1:2" x14ac:dyDescent="0.35">
      <c r="A354" s="70">
        <f t="shared" si="13"/>
        <v>337</v>
      </c>
      <c r="B354" s="170">
        <v>4815620.6810465306</v>
      </c>
    </row>
    <row r="355" spans="1:2" x14ac:dyDescent="0.35">
      <c r="A355" s="70">
        <f t="shared" si="13"/>
        <v>338</v>
      </c>
      <c r="B355" s="170">
        <v>4815620.6810465306</v>
      </c>
    </row>
    <row r="356" spans="1:2" x14ac:dyDescent="0.35">
      <c r="A356" s="70">
        <f t="shared" si="13"/>
        <v>339</v>
      </c>
      <c r="B356" s="170">
        <v>4815620.6810465306</v>
      </c>
    </row>
    <row r="357" spans="1:2" x14ac:dyDescent="0.35">
      <c r="A357" s="70">
        <f t="shared" si="13"/>
        <v>340</v>
      </c>
      <c r="B357" s="170">
        <v>4815620.6810465306</v>
      </c>
    </row>
    <row r="358" spans="1:2" x14ac:dyDescent="0.35">
      <c r="A358" s="70">
        <f t="shared" si="13"/>
        <v>341</v>
      </c>
      <c r="B358" s="170">
        <v>4815620.6810465306</v>
      </c>
    </row>
    <row r="359" spans="1:2" x14ac:dyDescent="0.35">
      <c r="A359" s="70">
        <f t="shared" si="13"/>
        <v>342</v>
      </c>
      <c r="B359" s="170">
        <v>4815620.6810465306</v>
      </c>
    </row>
    <row r="360" spans="1:2" x14ac:dyDescent="0.35">
      <c r="A360" s="70">
        <f t="shared" si="13"/>
        <v>343</v>
      </c>
      <c r="B360" s="170">
        <v>4815620.6810465306</v>
      </c>
    </row>
    <row r="361" spans="1:2" x14ac:dyDescent="0.35">
      <c r="A361" s="70">
        <f t="shared" si="13"/>
        <v>344</v>
      </c>
      <c r="B361" s="170">
        <v>4815620.6810465306</v>
      </c>
    </row>
    <row r="362" spans="1:2" x14ac:dyDescent="0.35">
      <c r="A362" s="70">
        <f t="shared" si="13"/>
        <v>345</v>
      </c>
      <c r="B362" s="170">
        <v>4815620.6810465306</v>
      </c>
    </row>
    <row r="363" spans="1:2" x14ac:dyDescent="0.35">
      <c r="A363" s="70">
        <f t="shared" si="13"/>
        <v>346</v>
      </c>
      <c r="B363" s="170">
        <v>4815620.6810465306</v>
      </c>
    </row>
    <row r="364" spans="1:2" x14ac:dyDescent="0.35">
      <c r="A364" s="70">
        <f t="shared" si="13"/>
        <v>347</v>
      </c>
      <c r="B364" s="170">
        <v>4815620.6810465306</v>
      </c>
    </row>
    <row r="365" spans="1:2" x14ac:dyDescent="0.35">
      <c r="A365" s="70">
        <f t="shared" si="13"/>
        <v>348</v>
      </c>
      <c r="B365" s="170">
        <v>4815620.6810465306</v>
      </c>
    </row>
    <row r="366" spans="1:2" x14ac:dyDescent="0.35">
      <c r="A366" s="70">
        <f t="shared" si="13"/>
        <v>349</v>
      </c>
      <c r="B366" s="170">
        <v>4815620.6810465306</v>
      </c>
    </row>
    <row r="367" spans="1:2" x14ac:dyDescent="0.35">
      <c r="A367" s="70">
        <f t="shared" si="13"/>
        <v>350</v>
      </c>
      <c r="B367" s="170">
        <v>4815620.6810465306</v>
      </c>
    </row>
    <row r="368" spans="1:2" x14ac:dyDescent="0.35">
      <c r="A368" s="70">
        <f t="shared" si="13"/>
        <v>351</v>
      </c>
      <c r="B368" s="170">
        <v>4815620.6810465306</v>
      </c>
    </row>
    <row r="369" spans="1:2" x14ac:dyDescent="0.35">
      <c r="A369" s="70">
        <f t="shared" si="13"/>
        <v>352</v>
      </c>
      <c r="B369" s="170">
        <v>4815620.6810465306</v>
      </c>
    </row>
    <row r="370" spans="1:2" x14ac:dyDescent="0.35">
      <c r="A370" s="70">
        <f t="shared" si="13"/>
        <v>353</v>
      </c>
      <c r="B370" s="170">
        <v>4815620.6810465306</v>
      </c>
    </row>
    <row r="371" spans="1:2" x14ac:dyDescent="0.35">
      <c r="A371" s="70">
        <f t="shared" si="13"/>
        <v>354</v>
      </c>
      <c r="B371" s="170">
        <v>4815620.6810465306</v>
      </c>
    </row>
    <row r="372" spans="1:2" x14ac:dyDescent="0.35">
      <c r="A372" s="70">
        <f t="shared" si="13"/>
        <v>355</v>
      </c>
      <c r="B372" s="170">
        <v>4815620.6810465306</v>
      </c>
    </row>
    <row r="373" spans="1:2" x14ac:dyDescent="0.35">
      <c r="A373" s="70">
        <f t="shared" si="13"/>
        <v>356</v>
      </c>
      <c r="B373" s="170">
        <v>4815620.6810465306</v>
      </c>
    </row>
    <row r="374" spans="1:2" x14ac:dyDescent="0.35">
      <c r="A374" s="70">
        <f t="shared" si="13"/>
        <v>357</v>
      </c>
      <c r="B374" s="170">
        <v>4815620.6810465306</v>
      </c>
    </row>
    <row r="375" spans="1:2" x14ac:dyDescent="0.35">
      <c r="A375" s="70">
        <f t="shared" si="13"/>
        <v>358</v>
      </c>
      <c r="B375" s="170">
        <v>4815620.6810465306</v>
      </c>
    </row>
    <row r="376" spans="1:2" x14ac:dyDescent="0.35">
      <c r="A376" s="70">
        <f t="shared" si="13"/>
        <v>359</v>
      </c>
      <c r="B376" s="170">
        <v>4815620.6810465306</v>
      </c>
    </row>
    <row r="377" spans="1:2" x14ac:dyDescent="0.35">
      <c r="A377" s="70">
        <f t="shared" si="13"/>
        <v>360</v>
      </c>
      <c r="B377" s="170">
        <v>4815620.6810465306</v>
      </c>
    </row>
    <row r="378" spans="1:2" x14ac:dyDescent="0.35">
      <c r="A378" s="70">
        <f t="shared" si="13"/>
        <v>361</v>
      </c>
      <c r="B378" s="170">
        <v>4815620.6810465306</v>
      </c>
    </row>
    <row r="379" spans="1:2" x14ac:dyDescent="0.35">
      <c r="A379" s="70">
        <f t="shared" si="13"/>
        <v>362</v>
      </c>
      <c r="B379" s="170">
        <v>4815620.6810465306</v>
      </c>
    </row>
    <row r="380" spans="1:2" x14ac:dyDescent="0.35">
      <c r="A380" s="70">
        <f t="shared" si="13"/>
        <v>363</v>
      </c>
      <c r="B380" s="170">
        <v>4815620.6810465306</v>
      </c>
    </row>
    <row r="381" spans="1:2" x14ac:dyDescent="0.35">
      <c r="A381" s="70">
        <f t="shared" si="13"/>
        <v>364</v>
      </c>
      <c r="B381" s="170">
        <v>4815620.6810465306</v>
      </c>
    </row>
    <row r="382" spans="1:2" x14ac:dyDescent="0.35">
      <c r="A382" s="70">
        <f t="shared" si="13"/>
        <v>365</v>
      </c>
      <c r="B382" s="170">
        <v>4815620.6810465306</v>
      </c>
    </row>
    <row r="383" spans="1:2" x14ac:dyDescent="0.35">
      <c r="A383" s="70">
        <f t="shared" si="13"/>
        <v>366</v>
      </c>
      <c r="B383" s="170">
        <v>4815620.6810465306</v>
      </c>
    </row>
    <row r="384" spans="1:2" x14ac:dyDescent="0.35">
      <c r="A384" s="70">
        <f t="shared" si="13"/>
        <v>367</v>
      </c>
      <c r="B384" s="170">
        <v>4815620.6810465306</v>
      </c>
    </row>
    <row r="385" spans="1:2" x14ac:dyDescent="0.35">
      <c r="A385" s="70">
        <f t="shared" si="13"/>
        <v>368</v>
      </c>
      <c r="B385" s="170">
        <v>4815620.6810465306</v>
      </c>
    </row>
    <row r="386" spans="1:2" x14ac:dyDescent="0.35">
      <c r="A386" s="70">
        <f t="shared" si="13"/>
        <v>369</v>
      </c>
      <c r="B386" s="170">
        <v>4815620.6810465306</v>
      </c>
    </row>
    <row r="387" spans="1:2" x14ac:dyDescent="0.35">
      <c r="A387" s="70">
        <f t="shared" si="13"/>
        <v>370</v>
      </c>
      <c r="B387" s="170">
        <v>4815620.6810465306</v>
      </c>
    </row>
    <row r="388" spans="1:2" x14ac:dyDescent="0.35">
      <c r="A388" s="70">
        <f t="shared" si="13"/>
        <v>371</v>
      </c>
      <c r="B388" s="170">
        <v>4815620.6810465306</v>
      </c>
    </row>
    <row r="389" spans="1:2" x14ac:dyDescent="0.35">
      <c r="A389" s="70">
        <f t="shared" si="13"/>
        <v>372</v>
      </c>
      <c r="B389" s="170">
        <v>4815620.6810465306</v>
      </c>
    </row>
    <row r="390" spans="1:2" x14ac:dyDescent="0.35">
      <c r="A390" s="70">
        <f t="shared" si="13"/>
        <v>373</v>
      </c>
      <c r="B390" s="170">
        <v>4815620.6810465306</v>
      </c>
    </row>
    <row r="391" spans="1:2" x14ac:dyDescent="0.35">
      <c r="A391" s="70">
        <f t="shared" si="13"/>
        <v>374</v>
      </c>
      <c r="B391" s="170">
        <v>4815620.6810465306</v>
      </c>
    </row>
    <row r="392" spans="1:2" x14ac:dyDescent="0.35">
      <c r="A392" s="70">
        <f t="shared" si="13"/>
        <v>375</v>
      </c>
      <c r="B392" s="170">
        <v>4815620.6810465306</v>
      </c>
    </row>
    <row r="393" spans="1:2" x14ac:dyDescent="0.35">
      <c r="A393" s="70">
        <f t="shared" si="13"/>
        <v>376</v>
      </c>
      <c r="B393" s="170">
        <v>4815620.6810465306</v>
      </c>
    </row>
    <row r="394" spans="1:2" x14ac:dyDescent="0.35">
      <c r="A394" s="70">
        <f t="shared" si="13"/>
        <v>377</v>
      </c>
      <c r="B394" s="170">
        <v>4815620.6810465306</v>
      </c>
    </row>
    <row r="395" spans="1:2" x14ac:dyDescent="0.35">
      <c r="A395" s="70">
        <f t="shared" si="13"/>
        <v>378</v>
      </c>
      <c r="B395" s="170">
        <v>4815620.6810465306</v>
      </c>
    </row>
    <row r="396" spans="1:2" x14ac:dyDescent="0.35">
      <c r="A396" s="70">
        <f t="shared" si="13"/>
        <v>379</v>
      </c>
      <c r="B396" s="170">
        <v>4815620.6810465306</v>
      </c>
    </row>
    <row r="397" spans="1:2" x14ac:dyDescent="0.35">
      <c r="A397" s="70">
        <f t="shared" si="13"/>
        <v>380</v>
      </c>
      <c r="B397" s="170">
        <v>4815620.6810465306</v>
      </c>
    </row>
    <row r="398" spans="1:2" x14ac:dyDescent="0.35">
      <c r="A398" s="70">
        <f t="shared" si="13"/>
        <v>381</v>
      </c>
      <c r="B398" s="170">
        <v>4815620.6810465306</v>
      </c>
    </row>
    <row r="399" spans="1:2" x14ac:dyDescent="0.35">
      <c r="A399" s="70">
        <f t="shared" si="13"/>
        <v>382</v>
      </c>
      <c r="B399" s="170">
        <v>4815620.6810465306</v>
      </c>
    </row>
    <row r="400" spans="1:2" x14ac:dyDescent="0.35">
      <c r="A400" s="70">
        <f t="shared" si="13"/>
        <v>383</v>
      </c>
      <c r="B400" s="170">
        <v>4815620.6810465306</v>
      </c>
    </row>
    <row r="401" spans="1:2" x14ac:dyDescent="0.35">
      <c r="A401" s="70">
        <f t="shared" si="13"/>
        <v>384</v>
      </c>
      <c r="B401" s="170">
        <v>4815620.6810465306</v>
      </c>
    </row>
    <row r="402" spans="1:2" x14ac:dyDescent="0.35">
      <c r="A402" s="70">
        <f t="shared" si="13"/>
        <v>385</v>
      </c>
      <c r="B402" s="170">
        <v>4815620.6810465306</v>
      </c>
    </row>
    <row r="403" spans="1:2" x14ac:dyDescent="0.35">
      <c r="A403" s="70">
        <f t="shared" si="13"/>
        <v>386</v>
      </c>
      <c r="B403" s="170">
        <v>4815620.6810465306</v>
      </c>
    </row>
    <row r="404" spans="1:2" x14ac:dyDescent="0.35">
      <c r="A404" s="70">
        <f t="shared" ref="A404:A467" si="14">A403+1</f>
        <v>387</v>
      </c>
      <c r="B404" s="170">
        <v>4815620.6810465306</v>
      </c>
    </row>
    <row r="405" spans="1:2" x14ac:dyDescent="0.35">
      <c r="A405" s="70">
        <f t="shared" si="14"/>
        <v>388</v>
      </c>
      <c r="B405" s="170">
        <v>4815620.6810465306</v>
      </c>
    </row>
    <row r="406" spans="1:2" x14ac:dyDescent="0.35">
      <c r="A406" s="70">
        <f t="shared" si="14"/>
        <v>389</v>
      </c>
      <c r="B406" s="170">
        <v>4815620.6810465306</v>
      </c>
    </row>
    <row r="407" spans="1:2" x14ac:dyDescent="0.35">
      <c r="A407" s="70">
        <f t="shared" si="14"/>
        <v>390</v>
      </c>
      <c r="B407" s="170">
        <v>4815620.6810465306</v>
      </c>
    </row>
    <row r="408" spans="1:2" x14ac:dyDescent="0.35">
      <c r="A408" s="70">
        <f t="shared" si="14"/>
        <v>391</v>
      </c>
      <c r="B408" s="170">
        <v>4815620.6810465306</v>
      </c>
    </row>
    <row r="409" spans="1:2" x14ac:dyDescent="0.35">
      <c r="A409" s="70">
        <f t="shared" si="14"/>
        <v>392</v>
      </c>
      <c r="B409" s="170">
        <v>4815620.6810465306</v>
      </c>
    </row>
    <row r="410" spans="1:2" x14ac:dyDescent="0.35">
      <c r="A410" s="70">
        <f t="shared" si="14"/>
        <v>393</v>
      </c>
      <c r="B410" s="170">
        <v>4815620.6810465306</v>
      </c>
    </row>
    <row r="411" spans="1:2" x14ac:dyDescent="0.35">
      <c r="A411" s="70">
        <f t="shared" si="14"/>
        <v>394</v>
      </c>
      <c r="B411" s="170">
        <v>4815620.6810465306</v>
      </c>
    </row>
    <row r="412" spans="1:2" x14ac:dyDescent="0.35">
      <c r="A412" s="70">
        <f t="shared" si="14"/>
        <v>395</v>
      </c>
      <c r="B412" s="170">
        <v>4815620.6810465306</v>
      </c>
    </row>
    <row r="413" spans="1:2" x14ac:dyDescent="0.35">
      <c r="A413" s="70">
        <f t="shared" si="14"/>
        <v>396</v>
      </c>
      <c r="B413" s="170">
        <v>4815620.6810465306</v>
      </c>
    </row>
    <row r="414" spans="1:2" x14ac:dyDescent="0.35">
      <c r="A414" s="70">
        <f t="shared" si="14"/>
        <v>397</v>
      </c>
      <c r="B414" s="170">
        <v>4815620.6810465306</v>
      </c>
    </row>
    <row r="415" spans="1:2" x14ac:dyDescent="0.35">
      <c r="A415" s="70">
        <f t="shared" si="14"/>
        <v>398</v>
      </c>
      <c r="B415" s="170">
        <v>4815620.6810465306</v>
      </c>
    </row>
    <row r="416" spans="1:2" x14ac:dyDescent="0.35">
      <c r="A416" s="70">
        <f t="shared" si="14"/>
        <v>399</v>
      </c>
      <c r="B416" s="170">
        <v>4815620.6810465306</v>
      </c>
    </row>
    <row r="417" spans="1:2" x14ac:dyDescent="0.35">
      <c r="A417" s="70">
        <f t="shared" si="14"/>
        <v>400</v>
      </c>
      <c r="B417" s="170">
        <v>4815620.6810465306</v>
      </c>
    </row>
    <row r="418" spans="1:2" x14ac:dyDescent="0.35">
      <c r="A418" s="70">
        <f t="shared" si="14"/>
        <v>401</v>
      </c>
      <c r="B418" s="170">
        <v>4815620.6810465306</v>
      </c>
    </row>
    <row r="419" spans="1:2" x14ac:dyDescent="0.35">
      <c r="A419" s="70">
        <f t="shared" si="14"/>
        <v>402</v>
      </c>
      <c r="B419" s="170">
        <v>4815620.6810465306</v>
      </c>
    </row>
    <row r="420" spans="1:2" x14ac:dyDescent="0.35">
      <c r="A420" s="70">
        <f t="shared" si="14"/>
        <v>403</v>
      </c>
      <c r="B420" s="170">
        <v>4815620.6810465306</v>
      </c>
    </row>
    <row r="421" spans="1:2" x14ac:dyDescent="0.35">
      <c r="A421" s="70">
        <f t="shared" si="14"/>
        <v>404</v>
      </c>
      <c r="B421" s="170">
        <v>4815620.6810465306</v>
      </c>
    </row>
    <row r="422" spans="1:2" x14ac:dyDescent="0.35">
      <c r="A422" s="70">
        <f t="shared" si="14"/>
        <v>405</v>
      </c>
      <c r="B422" s="170">
        <v>4815620.6810465306</v>
      </c>
    </row>
    <row r="423" spans="1:2" x14ac:dyDescent="0.35">
      <c r="A423" s="70">
        <f t="shared" si="14"/>
        <v>406</v>
      </c>
      <c r="B423" s="170">
        <v>4815620.6810465306</v>
      </c>
    </row>
    <row r="424" spans="1:2" x14ac:dyDescent="0.35">
      <c r="A424" s="70">
        <f t="shared" si="14"/>
        <v>407</v>
      </c>
      <c r="B424" s="170">
        <v>4815620.6810465306</v>
      </c>
    </row>
    <row r="425" spans="1:2" x14ac:dyDescent="0.35">
      <c r="A425" s="70">
        <f t="shared" si="14"/>
        <v>408</v>
      </c>
      <c r="B425" s="170">
        <v>4815620.6810465306</v>
      </c>
    </row>
    <row r="426" spans="1:2" x14ac:dyDescent="0.35">
      <c r="A426" s="70">
        <f t="shared" si="14"/>
        <v>409</v>
      </c>
      <c r="B426" s="170">
        <v>4815620.6810465306</v>
      </c>
    </row>
    <row r="427" spans="1:2" x14ac:dyDescent="0.35">
      <c r="A427" s="70">
        <f t="shared" si="14"/>
        <v>410</v>
      </c>
      <c r="B427" s="170">
        <v>4815620.6810465306</v>
      </c>
    </row>
    <row r="428" spans="1:2" x14ac:dyDescent="0.35">
      <c r="A428" s="70">
        <f t="shared" si="14"/>
        <v>411</v>
      </c>
      <c r="B428" s="170">
        <v>4815620.6810465306</v>
      </c>
    </row>
    <row r="429" spans="1:2" x14ac:dyDescent="0.35">
      <c r="A429" s="70">
        <f t="shared" si="14"/>
        <v>412</v>
      </c>
      <c r="B429" s="170">
        <v>4815620.6810465306</v>
      </c>
    </row>
    <row r="430" spans="1:2" x14ac:dyDescent="0.35">
      <c r="A430" s="70">
        <f t="shared" si="14"/>
        <v>413</v>
      </c>
      <c r="B430" s="170">
        <v>4815620.6810465306</v>
      </c>
    </row>
    <row r="431" spans="1:2" x14ac:dyDescent="0.35">
      <c r="A431" s="70">
        <f t="shared" si="14"/>
        <v>414</v>
      </c>
      <c r="B431" s="170">
        <v>4815620.6810465306</v>
      </c>
    </row>
    <row r="432" spans="1:2" x14ac:dyDescent="0.35">
      <c r="A432" s="70">
        <f t="shared" si="14"/>
        <v>415</v>
      </c>
      <c r="B432" s="170">
        <v>4815620.6810465306</v>
      </c>
    </row>
    <row r="433" spans="1:2" x14ac:dyDescent="0.35">
      <c r="A433" s="70">
        <f t="shared" si="14"/>
        <v>416</v>
      </c>
      <c r="B433" s="170">
        <v>4815620.6810465306</v>
      </c>
    </row>
    <row r="434" spans="1:2" x14ac:dyDescent="0.35">
      <c r="A434" s="70">
        <f t="shared" si="14"/>
        <v>417</v>
      </c>
      <c r="B434" s="170">
        <v>4815620.6810465306</v>
      </c>
    </row>
    <row r="435" spans="1:2" x14ac:dyDescent="0.35">
      <c r="A435" s="70">
        <f t="shared" si="14"/>
        <v>418</v>
      </c>
      <c r="B435" s="170">
        <v>4815620.6810465306</v>
      </c>
    </row>
    <row r="436" spans="1:2" x14ac:dyDescent="0.35">
      <c r="A436" s="70">
        <f t="shared" si="14"/>
        <v>419</v>
      </c>
      <c r="B436" s="170">
        <v>4815620.6810465306</v>
      </c>
    </row>
    <row r="437" spans="1:2" x14ac:dyDescent="0.35">
      <c r="A437" s="70">
        <f t="shared" si="14"/>
        <v>420</v>
      </c>
      <c r="B437" s="170">
        <v>4815620.6810465306</v>
      </c>
    </row>
    <row r="438" spans="1:2" x14ac:dyDescent="0.35">
      <c r="A438" s="70">
        <f t="shared" si="14"/>
        <v>421</v>
      </c>
      <c r="B438" s="170">
        <v>4815620.6810465306</v>
      </c>
    </row>
    <row r="439" spans="1:2" x14ac:dyDescent="0.35">
      <c r="A439" s="70">
        <f t="shared" si="14"/>
        <v>422</v>
      </c>
      <c r="B439" s="170">
        <v>4815620.6810465306</v>
      </c>
    </row>
    <row r="440" spans="1:2" x14ac:dyDescent="0.35">
      <c r="A440" s="70">
        <f t="shared" si="14"/>
        <v>423</v>
      </c>
      <c r="B440" s="170">
        <v>4815620.6810465306</v>
      </c>
    </row>
    <row r="441" spans="1:2" x14ac:dyDescent="0.35">
      <c r="A441" s="70">
        <f t="shared" si="14"/>
        <v>424</v>
      </c>
      <c r="B441" s="170">
        <v>4815620.6810465306</v>
      </c>
    </row>
    <row r="442" spans="1:2" x14ac:dyDescent="0.35">
      <c r="A442" s="70">
        <f t="shared" si="14"/>
        <v>425</v>
      </c>
      <c r="B442" s="170">
        <v>4815620.6810465306</v>
      </c>
    </row>
    <row r="443" spans="1:2" x14ac:dyDescent="0.35">
      <c r="A443" s="70">
        <f t="shared" si="14"/>
        <v>426</v>
      </c>
      <c r="B443" s="170">
        <v>4815620.6810465306</v>
      </c>
    </row>
    <row r="444" spans="1:2" x14ac:dyDescent="0.35">
      <c r="A444" s="70">
        <f t="shared" si="14"/>
        <v>427</v>
      </c>
      <c r="B444" s="170">
        <v>4815620.6810465306</v>
      </c>
    </row>
    <row r="445" spans="1:2" x14ac:dyDescent="0.35">
      <c r="A445" s="70">
        <f t="shared" si="14"/>
        <v>428</v>
      </c>
      <c r="B445" s="170">
        <v>4815620.6810465306</v>
      </c>
    </row>
    <row r="446" spans="1:2" x14ac:dyDescent="0.35">
      <c r="A446" s="70">
        <f t="shared" si="14"/>
        <v>429</v>
      </c>
      <c r="B446" s="170">
        <v>4815620.6810465306</v>
      </c>
    </row>
    <row r="447" spans="1:2" x14ac:dyDescent="0.35">
      <c r="A447" s="70">
        <f t="shared" si="14"/>
        <v>430</v>
      </c>
      <c r="B447" s="170">
        <v>4815620.6810465306</v>
      </c>
    </row>
    <row r="448" spans="1:2" x14ac:dyDescent="0.35">
      <c r="A448" s="70">
        <f t="shared" si="14"/>
        <v>431</v>
      </c>
      <c r="B448" s="170">
        <v>4815620.6810465306</v>
      </c>
    </row>
    <row r="449" spans="1:2" x14ac:dyDescent="0.35">
      <c r="A449" s="70">
        <f t="shared" si="14"/>
        <v>432</v>
      </c>
      <c r="B449" s="170">
        <v>4815620.6810465306</v>
      </c>
    </row>
    <row r="450" spans="1:2" x14ac:dyDescent="0.35">
      <c r="A450" s="70">
        <f t="shared" si="14"/>
        <v>433</v>
      </c>
      <c r="B450" s="170">
        <v>4815620.6810465306</v>
      </c>
    </row>
    <row r="451" spans="1:2" x14ac:dyDescent="0.35">
      <c r="A451" s="70">
        <f t="shared" si="14"/>
        <v>434</v>
      </c>
      <c r="B451" s="170">
        <v>4815620.6810465306</v>
      </c>
    </row>
    <row r="452" spans="1:2" x14ac:dyDescent="0.35">
      <c r="A452" s="70">
        <f t="shared" si="14"/>
        <v>435</v>
      </c>
      <c r="B452" s="170">
        <v>4815620.6810465306</v>
      </c>
    </row>
    <row r="453" spans="1:2" x14ac:dyDescent="0.35">
      <c r="A453" s="70">
        <f t="shared" si="14"/>
        <v>436</v>
      </c>
      <c r="B453" s="170">
        <v>4815620.6810465306</v>
      </c>
    </row>
    <row r="454" spans="1:2" x14ac:dyDescent="0.35">
      <c r="A454" s="70">
        <f t="shared" si="14"/>
        <v>437</v>
      </c>
      <c r="B454" s="170">
        <v>4815620.6810465306</v>
      </c>
    </row>
    <row r="455" spans="1:2" x14ac:dyDescent="0.35">
      <c r="A455" s="70">
        <f t="shared" si="14"/>
        <v>438</v>
      </c>
      <c r="B455" s="170">
        <v>4815620.6810465306</v>
      </c>
    </row>
    <row r="456" spans="1:2" x14ac:dyDescent="0.35">
      <c r="A456" s="70">
        <f t="shared" si="14"/>
        <v>439</v>
      </c>
      <c r="B456" s="170">
        <v>4815620.6810465306</v>
      </c>
    </row>
    <row r="457" spans="1:2" x14ac:dyDescent="0.35">
      <c r="A457" s="70">
        <f t="shared" si="14"/>
        <v>440</v>
      </c>
      <c r="B457" s="170">
        <v>4815620.6810465306</v>
      </c>
    </row>
    <row r="458" spans="1:2" x14ac:dyDescent="0.35">
      <c r="A458" s="70">
        <f t="shared" si="14"/>
        <v>441</v>
      </c>
      <c r="B458" s="170">
        <v>4815620.6810465306</v>
      </c>
    </row>
    <row r="459" spans="1:2" x14ac:dyDescent="0.35">
      <c r="A459" s="70">
        <f t="shared" si="14"/>
        <v>442</v>
      </c>
      <c r="B459" s="170">
        <v>4815620.6810465306</v>
      </c>
    </row>
    <row r="460" spans="1:2" x14ac:dyDescent="0.35">
      <c r="A460" s="70">
        <f t="shared" si="14"/>
        <v>443</v>
      </c>
      <c r="B460" s="170">
        <v>4815620.6810465306</v>
      </c>
    </row>
    <row r="461" spans="1:2" x14ac:dyDescent="0.35">
      <c r="A461" s="70">
        <f t="shared" si="14"/>
        <v>444</v>
      </c>
      <c r="B461" s="170">
        <v>4815620.6810465306</v>
      </c>
    </row>
    <row r="462" spans="1:2" x14ac:dyDescent="0.35">
      <c r="A462" s="70">
        <f t="shared" si="14"/>
        <v>445</v>
      </c>
      <c r="B462" s="170">
        <v>4815620.6810465306</v>
      </c>
    </row>
    <row r="463" spans="1:2" x14ac:dyDescent="0.35">
      <c r="A463" s="70">
        <f t="shared" si="14"/>
        <v>446</v>
      </c>
      <c r="B463" s="170">
        <v>4815620.6810465306</v>
      </c>
    </row>
    <row r="464" spans="1:2" x14ac:dyDescent="0.35">
      <c r="A464" s="70">
        <f t="shared" si="14"/>
        <v>447</v>
      </c>
      <c r="B464" s="170">
        <v>4815620.6810465306</v>
      </c>
    </row>
    <row r="465" spans="1:2" x14ac:dyDescent="0.35">
      <c r="A465" s="70">
        <f t="shared" si="14"/>
        <v>448</v>
      </c>
      <c r="B465" s="170">
        <v>4815620.6810465306</v>
      </c>
    </row>
    <row r="466" spans="1:2" x14ac:dyDescent="0.35">
      <c r="A466" s="70">
        <f t="shared" si="14"/>
        <v>449</v>
      </c>
      <c r="B466" s="170">
        <v>4815620.6810465306</v>
      </c>
    </row>
    <row r="467" spans="1:2" x14ac:dyDescent="0.35">
      <c r="A467" s="70">
        <f t="shared" si="14"/>
        <v>450</v>
      </c>
      <c r="B467" s="170">
        <v>4815620.6810465306</v>
      </c>
    </row>
    <row r="468" spans="1:2" x14ac:dyDescent="0.35">
      <c r="A468" s="70">
        <f t="shared" ref="A468:A531" si="15">A467+1</f>
        <v>451</v>
      </c>
      <c r="B468" s="170">
        <v>4815620.6810465306</v>
      </c>
    </row>
    <row r="469" spans="1:2" x14ac:dyDescent="0.35">
      <c r="A469" s="70">
        <f t="shared" si="15"/>
        <v>452</v>
      </c>
      <c r="B469" s="170">
        <v>4815620.6810465306</v>
      </c>
    </row>
    <row r="470" spans="1:2" x14ac:dyDescent="0.35">
      <c r="A470" s="70">
        <f t="shared" si="15"/>
        <v>453</v>
      </c>
      <c r="B470" s="170">
        <v>4815620.6810465306</v>
      </c>
    </row>
    <row r="471" spans="1:2" x14ac:dyDescent="0.35">
      <c r="A471" s="70">
        <f t="shared" si="15"/>
        <v>454</v>
      </c>
      <c r="B471" s="170">
        <v>4815620.6810465306</v>
      </c>
    </row>
    <row r="472" spans="1:2" x14ac:dyDescent="0.35">
      <c r="A472" s="70">
        <f t="shared" si="15"/>
        <v>455</v>
      </c>
      <c r="B472" s="170">
        <v>4815620.6810465306</v>
      </c>
    </row>
    <row r="473" spans="1:2" x14ac:dyDescent="0.35">
      <c r="A473" s="70">
        <f t="shared" si="15"/>
        <v>456</v>
      </c>
      <c r="B473" s="170">
        <v>4815620.6810465306</v>
      </c>
    </row>
    <row r="474" spans="1:2" x14ac:dyDescent="0.35">
      <c r="A474" s="70">
        <f t="shared" si="15"/>
        <v>457</v>
      </c>
      <c r="B474" s="170">
        <v>4815620.6810465306</v>
      </c>
    </row>
    <row r="475" spans="1:2" x14ac:dyDescent="0.35">
      <c r="A475" s="70">
        <f t="shared" si="15"/>
        <v>458</v>
      </c>
      <c r="B475" s="170">
        <v>4815620.6810465306</v>
      </c>
    </row>
    <row r="476" spans="1:2" x14ac:dyDescent="0.35">
      <c r="A476" s="70">
        <f t="shared" si="15"/>
        <v>459</v>
      </c>
      <c r="B476" s="170">
        <v>4815620.6810465306</v>
      </c>
    </row>
    <row r="477" spans="1:2" x14ac:dyDescent="0.35">
      <c r="A477" s="70">
        <f t="shared" si="15"/>
        <v>460</v>
      </c>
      <c r="B477" s="170">
        <v>4815620.6810465306</v>
      </c>
    </row>
    <row r="478" spans="1:2" x14ac:dyDescent="0.35">
      <c r="A478" s="70">
        <f t="shared" si="15"/>
        <v>461</v>
      </c>
      <c r="B478" s="170">
        <v>4815620.6810465306</v>
      </c>
    </row>
    <row r="479" spans="1:2" x14ac:dyDescent="0.35">
      <c r="A479" s="70">
        <f t="shared" si="15"/>
        <v>462</v>
      </c>
      <c r="B479" s="170">
        <v>4815620.6810465306</v>
      </c>
    </row>
    <row r="480" spans="1:2" x14ac:dyDescent="0.35">
      <c r="A480" s="70">
        <f t="shared" si="15"/>
        <v>463</v>
      </c>
      <c r="B480" s="170">
        <v>4815620.6810465306</v>
      </c>
    </row>
    <row r="481" spans="1:2" x14ac:dyDescent="0.35">
      <c r="A481" s="70">
        <f t="shared" si="15"/>
        <v>464</v>
      </c>
      <c r="B481" s="170">
        <v>4815620.6810465306</v>
      </c>
    </row>
    <row r="482" spans="1:2" x14ac:dyDescent="0.35">
      <c r="A482" s="70">
        <f t="shared" si="15"/>
        <v>465</v>
      </c>
      <c r="B482" s="170">
        <v>4815620.6810465306</v>
      </c>
    </row>
    <row r="483" spans="1:2" x14ac:dyDescent="0.35">
      <c r="A483" s="70">
        <f t="shared" si="15"/>
        <v>466</v>
      </c>
      <c r="B483" s="170">
        <v>4815620.6810465306</v>
      </c>
    </row>
    <row r="484" spans="1:2" x14ac:dyDescent="0.35">
      <c r="A484" s="70">
        <f t="shared" si="15"/>
        <v>467</v>
      </c>
      <c r="B484" s="170">
        <v>4815620.6810465306</v>
      </c>
    </row>
    <row r="485" spans="1:2" x14ac:dyDescent="0.35">
      <c r="A485" s="70">
        <f t="shared" si="15"/>
        <v>468</v>
      </c>
      <c r="B485" s="170">
        <v>4815620.6810465306</v>
      </c>
    </row>
    <row r="486" spans="1:2" x14ac:dyDescent="0.35">
      <c r="A486" s="70">
        <f t="shared" si="15"/>
        <v>469</v>
      </c>
      <c r="B486" s="170">
        <v>4815620.6810465306</v>
      </c>
    </row>
    <row r="487" spans="1:2" x14ac:dyDescent="0.35">
      <c r="A487" s="70">
        <f t="shared" si="15"/>
        <v>470</v>
      </c>
      <c r="B487" s="170">
        <v>4815620.6810465306</v>
      </c>
    </row>
    <row r="488" spans="1:2" x14ac:dyDescent="0.35">
      <c r="A488" s="70">
        <f t="shared" si="15"/>
        <v>471</v>
      </c>
      <c r="B488" s="170">
        <v>4815620.6810465306</v>
      </c>
    </row>
    <row r="489" spans="1:2" x14ac:dyDescent="0.35">
      <c r="A489" s="70">
        <f t="shared" si="15"/>
        <v>472</v>
      </c>
      <c r="B489" s="170">
        <v>4815620.6810465306</v>
      </c>
    </row>
    <row r="490" spans="1:2" x14ac:dyDescent="0.35">
      <c r="A490" s="70">
        <f t="shared" si="15"/>
        <v>473</v>
      </c>
      <c r="B490" s="170">
        <v>4815620.6810465306</v>
      </c>
    </row>
    <row r="491" spans="1:2" x14ac:dyDescent="0.35">
      <c r="A491" s="70">
        <f t="shared" si="15"/>
        <v>474</v>
      </c>
      <c r="B491" s="170">
        <v>4815620.6810465306</v>
      </c>
    </row>
    <row r="492" spans="1:2" x14ac:dyDescent="0.35">
      <c r="A492" s="70">
        <f t="shared" si="15"/>
        <v>475</v>
      </c>
      <c r="B492" s="170">
        <v>4815620.6810465306</v>
      </c>
    </row>
    <row r="493" spans="1:2" x14ac:dyDescent="0.35">
      <c r="A493" s="70">
        <f t="shared" si="15"/>
        <v>476</v>
      </c>
      <c r="B493" s="170">
        <v>4815620.6810465306</v>
      </c>
    </row>
    <row r="494" spans="1:2" x14ac:dyDescent="0.35">
      <c r="A494" s="70">
        <f t="shared" si="15"/>
        <v>477</v>
      </c>
      <c r="B494" s="170">
        <v>4815620.6810465306</v>
      </c>
    </row>
    <row r="495" spans="1:2" x14ac:dyDescent="0.35">
      <c r="A495" s="70">
        <f t="shared" si="15"/>
        <v>478</v>
      </c>
      <c r="B495" s="170">
        <v>4815620.6810465306</v>
      </c>
    </row>
    <row r="496" spans="1:2" x14ac:dyDescent="0.35">
      <c r="A496" s="70">
        <f t="shared" si="15"/>
        <v>479</v>
      </c>
      <c r="B496" s="170">
        <v>4815620.6810465306</v>
      </c>
    </row>
    <row r="497" spans="1:2" x14ac:dyDescent="0.35">
      <c r="A497" s="70">
        <f t="shared" si="15"/>
        <v>480</v>
      </c>
      <c r="B497" s="170">
        <v>4815620.6810465306</v>
      </c>
    </row>
    <row r="498" spans="1:2" x14ac:dyDescent="0.35">
      <c r="A498" s="70">
        <f t="shared" si="15"/>
        <v>481</v>
      </c>
      <c r="B498" s="170">
        <v>4815620.6810465306</v>
      </c>
    </row>
    <row r="499" spans="1:2" x14ac:dyDescent="0.35">
      <c r="A499" s="70">
        <f t="shared" si="15"/>
        <v>482</v>
      </c>
      <c r="B499" s="170">
        <v>4815620.6810465306</v>
      </c>
    </row>
    <row r="500" spans="1:2" x14ac:dyDescent="0.35">
      <c r="A500" s="70">
        <f t="shared" si="15"/>
        <v>483</v>
      </c>
      <c r="B500" s="170">
        <v>4815620.6810465306</v>
      </c>
    </row>
    <row r="501" spans="1:2" x14ac:dyDescent="0.35">
      <c r="A501" s="70">
        <f t="shared" si="15"/>
        <v>484</v>
      </c>
      <c r="B501" s="170">
        <v>4815620.6810465306</v>
      </c>
    </row>
    <row r="502" spans="1:2" x14ac:dyDescent="0.35">
      <c r="A502" s="70">
        <f t="shared" si="15"/>
        <v>485</v>
      </c>
      <c r="B502" s="170">
        <v>4815620.6810465306</v>
      </c>
    </row>
    <row r="503" spans="1:2" x14ac:dyDescent="0.35">
      <c r="A503" s="70">
        <f t="shared" si="15"/>
        <v>486</v>
      </c>
      <c r="B503" s="170">
        <v>4815620.6810465306</v>
      </c>
    </row>
    <row r="504" spans="1:2" x14ac:dyDescent="0.35">
      <c r="A504" s="70">
        <f t="shared" si="15"/>
        <v>487</v>
      </c>
      <c r="B504" s="170">
        <v>4815620.6810465306</v>
      </c>
    </row>
    <row r="505" spans="1:2" x14ac:dyDescent="0.35">
      <c r="A505" s="70">
        <f t="shared" si="15"/>
        <v>488</v>
      </c>
      <c r="B505" s="170">
        <v>4815620.6810465306</v>
      </c>
    </row>
    <row r="506" spans="1:2" x14ac:dyDescent="0.35">
      <c r="A506" s="70">
        <f t="shared" si="15"/>
        <v>489</v>
      </c>
      <c r="B506" s="170">
        <v>4815620.6810465306</v>
      </c>
    </row>
    <row r="507" spans="1:2" x14ac:dyDescent="0.35">
      <c r="A507" s="70">
        <f t="shared" si="15"/>
        <v>490</v>
      </c>
      <c r="B507" s="170">
        <v>4815620.6810465306</v>
      </c>
    </row>
    <row r="508" spans="1:2" x14ac:dyDescent="0.35">
      <c r="A508" s="70">
        <f t="shared" si="15"/>
        <v>491</v>
      </c>
      <c r="B508" s="170">
        <v>4815620.6810465306</v>
      </c>
    </row>
    <row r="509" spans="1:2" x14ac:dyDescent="0.35">
      <c r="A509" s="70">
        <f t="shared" si="15"/>
        <v>492</v>
      </c>
      <c r="B509" s="170">
        <v>4815620.6810465306</v>
      </c>
    </row>
    <row r="510" spans="1:2" x14ac:dyDescent="0.35">
      <c r="A510" s="70">
        <f t="shared" si="15"/>
        <v>493</v>
      </c>
      <c r="B510" s="170">
        <v>4815620.6810465306</v>
      </c>
    </row>
    <row r="511" spans="1:2" x14ac:dyDescent="0.35">
      <c r="A511" s="70">
        <f t="shared" si="15"/>
        <v>494</v>
      </c>
      <c r="B511" s="170">
        <v>4815620.6810465306</v>
      </c>
    </row>
    <row r="512" spans="1:2" x14ac:dyDescent="0.35">
      <c r="A512" s="70">
        <f t="shared" si="15"/>
        <v>495</v>
      </c>
      <c r="B512" s="170">
        <v>4815620.6810465306</v>
      </c>
    </row>
    <row r="513" spans="1:2" x14ac:dyDescent="0.35">
      <c r="A513" s="70">
        <f t="shared" si="15"/>
        <v>496</v>
      </c>
      <c r="B513" s="170">
        <v>4815620.6810465306</v>
      </c>
    </row>
    <row r="514" spans="1:2" x14ac:dyDescent="0.35">
      <c r="A514" s="70">
        <f t="shared" si="15"/>
        <v>497</v>
      </c>
      <c r="B514" s="170">
        <v>4815620.6810465306</v>
      </c>
    </row>
    <row r="515" spans="1:2" x14ac:dyDescent="0.35">
      <c r="A515" s="70">
        <f t="shared" si="15"/>
        <v>498</v>
      </c>
      <c r="B515" s="170">
        <v>4815620.6810465306</v>
      </c>
    </row>
    <row r="516" spans="1:2" x14ac:dyDescent="0.35">
      <c r="A516" s="70">
        <f t="shared" si="15"/>
        <v>499</v>
      </c>
      <c r="B516" s="170">
        <v>4815620.6810465306</v>
      </c>
    </row>
    <row r="517" spans="1:2" x14ac:dyDescent="0.35">
      <c r="A517" s="70">
        <f t="shared" si="15"/>
        <v>500</v>
      </c>
      <c r="B517" s="170">
        <v>4815620.6810465306</v>
      </c>
    </row>
    <row r="518" spans="1:2" x14ac:dyDescent="0.35">
      <c r="A518" s="70">
        <f t="shared" si="15"/>
        <v>501</v>
      </c>
      <c r="B518" s="170">
        <v>4815620.6810465306</v>
      </c>
    </row>
    <row r="519" spans="1:2" x14ac:dyDescent="0.35">
      <c r="A519" s="70">
        <f t="shared" si="15"/>
        <v>502</v>
      </c>
      <c r="B519" s="170">
        <v>4815620.6810465306</v>
      </c>
    </row>
    <row r="520" spans="1:2" x14ac:dyDescent="0.35">
      <c r="A520" s="70">
        <f t="shared" si="15"/>
        <v>503</v>
      </c>
      <c r="B520" s="170">
        <v>4815620.6810465306</v>
      </c>
    </row>
    <row r="521" spans="1:2" x14ac:dyDescent="0.35">
      <c r="A521" s="70">
        <f t="shared" si="15"/>
        <v>504</v>
      </c>
      <c r="B521" s="170">
        <v>4815620.6810465306</v>
      </c>
    </row>
    <row r="522" spans="1:2" x14ac:dyDescent="0.35">
      <c r="A522" s="70">
        <f t="shared" si="15"/>
        <v>505</v>
      </c>
      <c r="B522" s="170">
        <v>4815620.6810465306</v>
      </c>
    </row>
    <row r="523" spans="1:2" x14ac:dyDescent="0.35">
      <c r="A523" s="70">
        <f t="shared" si="15"/>
        <v>506</v>
      </c>
      <c r="B523" s="170">
        <v>4815620.6810465306</v>
      </c>
    </row>
    <row r="524" spans="1:2" x14ac:dyDescent="0.35">
      <c r="A524" s="70">
        <f t="shared" si="15"/>
        <v>507</v>
      </c>
      <c r="B524" s="170">
        <v>4815620.6810465306</v>
      </c>
    </row>
    <row r="525" spans="1:2" x14ac:dyDescent="0.35">
      <c r="A525" s="70">
        <f t="shared" si="15"/>
        <v>508</v>
      </c>
      <c r="B525" s="170">
        <v>4815620.6810465306</v>
      </c>
    </row>
    <row r="526" spans="1:2" x14ac:dyDescent="0.35">
      <c r="A526" s="70">
        <f t="shared" si="15"/>
        <v>509</v>
      </c>
      <c r="B526" s="170">
        <v>4815620.6810465306</v>
      </c>
    </row>
    <row r="527" spans="1:2" x14ac:dyDescent="0.35">
      <c r="A527" s="70">
        <f t="shared" si="15"/>
        <v>510</v>
      </c>
      <c r="B527" s="170">
        <v>4815620.6810465306</v>
      </c>
    </row>
    <row r="528" spans="1:2" x14ac:dyDescent="0.35">
      <c r="A528" s="70">
        <f t="shared" si="15"/>
        <v>511</v>
      </c>
      <c r="B528" s="170">
        <v>4815620.6810465306</v>
      </c>
    </row>
    <row r="529" spans="1:2" x14ac:dyDescent="0.35">
      <c r="A529" s="70">
        <f t="shared" si="15"/>
        <v>512</v>
      </c>
      <c r="B529" s="170">
        <v>4815620.6810465306</v>
      </c>
    </row>
    <row r="530" spans="1:2" x14ac:dyDescent="0.35">
      <c r="A530" s="70">
        <f t="shared" si="15"/>
        <v>513</v>
      </c>
      <c r="B530" s="170">
        <v>4815620.6810465306</v>
      </c>
    </row>
    <row r="531" spans="1:2" x14ac:dyDescent="0.35">
      <c r="A531" s="70">
        <f t="shared" si="15"/>
        <v>514</v>
      </c>
      <c r="B531" s="170">
        <v>4815620.6810465306</v>
      </c>
    </row>
    <row r="532" spans="1:2" x14ac:dyDescent="0.35">
      <c r="A532" s="70">
        <f t="shared" ref="A532:A595" si="16">A531+1</f>
        <v>515</v>
      </c>
      <c r="B532" s="170">
        <v>4815620.6810465306</v>
      </c>
    </row>
    <row r="533" spans="1:2" x14ac:dyDescent="0.35">
      <c r="A533" s="70">
        <f t="shared" si="16"/>
        <v>516</v>
      </c>
      <c r="B533" s="170">
        <v>4815620.6810465306</v>
      </c>
    </row>
    <row r="534" spans="1:2" x14ac:dyDescent="0.35">
      <c r="A534" s="70">
        <f t="shared" si="16"/>
        <v>517</v>
      </c>
      <c r="B534" s="170">
        <v>4815620.6810465306</v>
      </c>
    </row>
    <row r="535" spans="1:2" x14ac:dyDescent="0.35">
      <c r="A535" s="70">
        <f t="shared" si="16"/>
        <v>518</v>
      </c>
      <c r="B535" s="170">
        <v>4815620.6810465306</v>
      </c>
    </row>
    <row r="536" spans="1:2" x14ac:dyDescent="0.35">
      <c r="A536" s="70">
        <f t="shared" si="16"/>
        <v>519</v>
      </c>
      <c r="B536" s="170">
        <v>4815620.6810465306</v>
      </c>
    </row>
    <row r="537" spans="1:2" x14ac:dyDescent="0.35">
      <c r="A537" s="70">
        <f t="shared" si="16"/>
        <v>520</v>
      </c>
      <c r="B537" s="170">
        <v>4815620.6810465306</v>
      </c>
    </row>
    <row r="538" spans="1:2" x14ac:dyDescent="0.35">
      <c r="A538" s="70">
        <f t="shared" si="16"/>
        <v>521</v>
      </c>
      <c r="B538" s="170">
        <v>4815620.6810465306</v>
      </c>
    </row>
    <row r="539" spans="1:2" x14ac:dyDescent="0.35">
      <c r="A539" s="70">
        <f t="shared" si="16"/>
        <v>522</v>
      </c>
      <c r="B539" s="170">
        <v>4815620.6810465306</v>
      </c>
    </row>
    <row r="540" spans="1:2" x14ac:dyDescent="0.35">
      <c r="A540" s="70">
        <f t="shared" si="16"/>
        <v>523</v>
      </c>
      <c r="B540" s="170">
        <v>4815620.6810465306</v>
      </c>
    </row>
    <row r="541" spans="1:2" x14ac:dyDescent="0.35">
      <c r="A541" s="70">
        <f t="shared" si="16"/>
        <v>524</v>
      </c>
      <c r="B541" s="170">
        <v>4815620.6810465306</v>
      </c>
    </row>
    <row r="542" spans="1:2" x14ac:dyDescent="0.35">
      <c r="A542" s="70">
        <f t="shared" si="16"/>
        <v>525</v>
      </c>
      <c r="B542" s="170">
        <v>4815620.6810465306</v>
      </c>
    </row>
    <row r="543" spans="1:2" x14ac:dyDescent="0.35">
      <c r="A543" s="70">
        <f t="shared" si="16"/>
        <v>526</v>
      </c>
      <c r="B543" s="170">
        <v>4815620.6810465306</v>
      </c>
    </row>
    <row r="544" spans="1:2" x14ac:dyDescent="0.35">
      <c r="A544" s="70">
        <f t="shared" si="16"/>
        <v>527</v>
      </c>
      <c r="B544" s="170">
        <v>4815620.6810465306</v>
      </c>
    </row>
    <row r="545" spans="1:2" x14ac:dyDescent="0.35">
      <c r="A545" s="70">
        <f t="shared" si="16"/>
        <v>528</v>
      </c>
      <c r="B545" s="170">
        <v>4815620.6810465306</v>
      </c>
    </row>
    <row r="546" spans="1:2" x14ac:dyDescent="0.35">
      <c r="A546" s="70">
        <f t="shared" si="16"/>
        <v>529</v>
      </c>
      <c r="B546" s="170">
        <v>4815620.6810465306</v>
      </c>
    </row>
    <row r="547" spans="1:2" x14ac:dyDescent="0.35">
      <c r="A547" s="70">
        <f t="shared" si="16"/>
        <v>530</v>
      </c>
      <c r="B547" s="170">
        <v>4815620.6810465306</v>
      </c>
    </row>
    <row r="548" spans="1:2" x14ac:dyDescent="0.35">
      <c r="A548" s="70">
        <f t="shared" si="16"/>
        <v>531</v>
      </c>
      <c r="B548" s="170">
        <v>4815620.6810465306</v>
      </c>
    </row>
    <row r="549" spans="1:2" x14ac:dyDescent="0.35">
      <c r="A549" s="70">
        <f t="shared" si="16"/>
        <v>532</v>
      </c>
      <c r="B549" s="170">
        <v>4815620.6810465306</v>
      </c>
    </row>
    <row r="550" spans="1:2" x14ac:dyDescent="0.35">
      <c r="A550" s="70">
        <f t="shared" si="16"/>
        <v>533</v>
      </c>
      <c r="B550" s="170">
        <v>4815620.6810465306</v>
      </c>
    </row>
    <row r="551" spans="1:2" x14ac:dyDescent="0.35">
      <c r="A551" s="70">
        <f t="shared" si="16"/>
        <v>534</v>
      </c>
      <c r="B551" s="170">
        <v>4815620.6810465306</v>
      </c>
    </row>
    <row r="552" spans="1:2" x14ac:dyDescent="0.35">
      <c r="A552" s="70">
        <f t="shared" si="16"/>
        <v>535</v>
      </c>
      <c r="B552" s="170">
        <v>4815620.6810465306</v>
      </c>
    </row>
    <row r="553" spans="1:2" x14ac:dyDescent="0.35">
      <c r="A553" s="70">
        <f t="shared" si="16"/>
        <v>536</v>
      </c>
      <c r="B553" s="170">
        <v>4815620.6810465306</v>
      </c>
    </row>
    <row r="554" spans="1:2" x14ac:dyDescent="0.35">
      <c r="A554" s="70">
        <f t="shared" si="16"/>
        <v>537</v>
      </c>
      <c r="B554" s="170">
        <v>4815620.6810465306</v>
      </c>
    </row>
    <row r="555" spans="1:2" x14ac:dyDescent="0.35">
      <c r="A555" s="70">
        <f t="shared" si="16"/>
        <v>538</v>
      </c>
      <c r="B555" s="170">
        <v>4815620.6810465306</v>
      </c>
    </row>
    <row r="556" spans="1:2" x14ac:dyDescent="0.35">
      <c r="A556" s="70">
        <f t="shared" si="16"/>
        <v>539</v>
      </c>
      <c r="B556" s="170">
        <v>4815620.6810465306</v>
      </c>
    </row>
    <row r="557" spans="1:2" x14ac:dyDescent="0.35">
      <c r="A557" s="70">
        <f t="shared" si="16"/>
        <v>540</v>
      </c>
      <c r="B557" s="170">
        <v>4815620.6810465306</v>
      </c>
    </row>
    <row r="558" spans="1:2" x14ac:dyDescent="0.35">
      <c r="A558" s="70">
        <f t="shared" si="16"/>
        <v>541</v>
      </c>
      <c r="B558" s="170">
        <v>4815620.6810465306</v>
      </c>
    </row>
    <row r="559" spans="1:2" x14ac:dyDescent="0.35">
      <c r="A559" s="70">
        <f t="shared" si="16"/>
        <v>542</v>
      </c>
      <c r="B559" s="170">
        <v>4815620.6810465306</v>
      </c>
    </row>
    <row r="560" spans="1:2" x14ac:dyDescent="0.35">
      <c r="A560" s="70">
        <f t="shared" si="16"/>
        <v>543</v>
      </c>
      <c r="B560" s="170">
        <v>4815620.6810465306</v>
      </c>
    </row>
    <row r="561" spans="1:2" x14ac:dyDescent="0.35">
      <c r="A561" s="70">
        <f t="shared" si="16"/>
        <v>544</v>
      </c>
      <c r="B561" s="170">
        <v>4815620.6810465306</v>
      </c>
    </row>
    <row r="562" spans="1:2" x14ac:dyDescent="0.35">
      <c r="A562" s="70">
        <f t="shared" si="16"/>
        <v>545</v>
      </c>
      <c r="B562" s="170">
        <v>4815620.6810465306</v>
      </c>
    </row>
    <row r="563" spans="1:2" x14ac:dyDescent="0.35">
      <c r="A563" s="70">
        <f t="shared" si="16"/>
        <v>546</v>
      </c>
      <c r="B563" s="170">
        <v>4815620.6810465306</v>
      </c>
    </row>
    <row r="564" spans="1:2" x14ac:dyDescent="0.35">
      <c r="A564" s="70">
        <f t="shared" si="16"/>
        <v>547</v>
      </c>
      <c r="B564" s="170">
        <v>4815620.6810465306</v>
      </c>
    </row>
    <row r="565" spans="1:2" x14ac:dyDescent="0.35">
      <c r="A565" s="70">
        <f t="shared" si="16"/>
        <v>548</v>
      </c>
      <c r="B565" s="170">
        <v>4815620.6810465306</v>
      </c>
    </row>
    <row r="566" spans="1:2" x14ac:dyDescent="0.35">
      <c r="A566" s="70">
        <f t="shared" si="16"/>
        <v>549</v>
      </c>
      <c r="B566" s="170">
        <v>4815620.6810465306</v>
      </c>
    </row>
    <row r="567" spans="1:2" x14ac:dyDescent="0.35">
      <c r="A567" s="70">
        <f t="shared" si="16"/>
        <v>550</v>
      </c>
      <c r="B567" s="170">
        <v>4815620.6810465306</v>
      </c>
    </row>
    <row r="568" spans="1:2" x14ac:dyDescent="0.35">
      <c r="A568" s="70">
        <f t="shared" si="16"/>
        <v>551</v>
      </c>
      <c r="B568" s="170">
        <v>4815620.6810465306</v>
      </c>
    </row>
    <row r="569" spans="1:2" x14ac:dyDescent="0.35">
      <c r="A569" s="70">
        <f t="shared" si="16"/>
        <v>552</v>
      </c>
      <c r="B569" s="170">
        <v>4815620.6810465306</v>
      </c>
    </row>
    <row r="570" spans="1:2" x14ac:dyDescent="0.35">
      <c r="A570" s="70">
        <f t="shared" si="16"/>
        <v>553</v>
      </c>
      <c r="B570" s="170">
        <v>4815620.6810465306</v>
      </c>
    </row>
    <row r="571" spans="1:2" x14ac:dyDescent="0.35">
      <c r="A571" s="70">
        <f t="shared" si="16"/>
        <v>554</v>
      </c>
      <c r="B571" s="170">
        <v>4815620.6810465306</v>
      </c>
    </row>
    <row r="572" spans="1:2" x14ac:dyDescent="0.35">
      <c r="A572" s="70">
        <f t="shared" si="16"/>
        <v>555</v>
      </c>
      <c r="B572" s="170">
        <v>4815620.6810465306</v>
      </c>
    </row>
    <row r="573" spans="1:2" x14ac:dyDescent="0.35">
      <c r="A573" s="70">
        <f t="shared" si="16"/>
        <v>556</v>
      </c>
      <c r="B573" s="170">
        <v>4815620.6810465306</v>
      </c>
    </row>
    <row r="574" spans="1:2" x14ac:dyDescent="0.35">
      <c r="A574" s="70">
        <f t="shared" si="16"/>
        <v>557</v>
      </c>
      <c r="B574" s="170">
        <v>4815620.6810465306</v>
      </c>
    </row>
    <row r="575" spans="1:2" x14ac:dyDescent="0.35">
      <c r="A575" s="70">
        <f t="shared" si="16"/>
        <v>558</v>
      </c>
      <c r="B575" s="170">
        <v>4815620.6810465306</v>
      </c>
    </row>
    <row r="576" spans="1:2" x14ac:dyDescent="0.35">
      <c r="A576" s="70">
        <f t="shared" si="16"/>
        <v>559</v>
      </c>
      <c r="B576" s="170">
        <v>4815620.6810465306</v>
      </c>
    </row>
    <row r="577" spans="1:2" x14ac:dyDescent="0.35">
      <c r="A577" s="70">
        <f t="shared" si="16"/>
        <v>560</v>
      </c>
      <c r="B577" s="170">
        <v>4815620.6810465306</v>
      </c>
    </row>
    <row r="578" spans="1:2" x14ac:dyDescent="0.35">
      <c r="A578" s="70">
        <f t="shared" si="16"/>
        <v>561</v>
      </c>
      <c r="B578" s="170">
        <v>4815620.6810465306</v>
      </c>
    </row>
    <row r="579" spans="1:2" x14ac:dyDescent="0.35">
      <c r="A579" s="70">
        <f t="shared" si="16"/>
        <v>562</v>
      </c>
      <c r="B579" s="170">
        <v>4815620.6810465306</v>
      </c>
    </row>
    <row r="580" spans="1:2" x14ac:dyDescent="0.35">
      <c r="A580" s="70">
        <f t="shared" si="16"/>
        <v>563</v>
      </c>
      <c r="B580" s="170">
        <v>4815620.6810465306</v>
      </c>
    </row>
    <row r="581" spans="1:2" x14ac:dyDescent="0.35">
      <c r="A581" s="70">
        <f t="shared" si="16"/>
        <v>564</v>
      </c>
      <c r="B581" s="170">
        <v>4815620.6810465306</v>
      </c>
    </row>
    <row r="582" spans="1:2" x14ac:dyDescent="0.35">
      <c r="A582" s="70">
        <f t="shared" si="16"/>
        <v>565</v>
      </c>
      <c r="B582" s="170">
        <v>4815620.6810465306</v>
      </c>
    </row>
    <row r="583" spans="1:2" x14ac:dyDescent="0.35">
      <c r="A583" s="70">
        <f t="shared" si="16"/>
        <v>566</v>
      </c>
      <c r="B583" s="170">
        <v>4815620.6810465306</v>
      </c>
    </row>
    <row r="584" spans="1:2" x14ac:dyDescent="0.35">
      <c r="A584" s="70">
        <f t="shared" si="16"/>
        <v>567</v>
      </c>
      <c r="B584" s="170">
        <v>4815620.6810465306</v>
      </c>
    </row>
    <row r="585" spans="1:2" x14ac:dyDescent="0.35">
      <c r="A585" s="70">
        <f t="shared" si="16"/>
        <v>568</v>
      </c>
      <c r="B585" s="170">
        <v>4815620.6810465306</v>
      </c>
    </row>
    <row r="586" spans="1:2" x14ac:dyDescent="0.35">
      <c r="A586" s="70">
        <f t="shared" si="16"/>
        <v>569</v>
      </c>
      <c r="B586" s="170">
        <v>4815620.6810465306</v>
      </c>
    </row>
    <row r="587" spans="1:2" x14ac:dyDescent="0.35">
      <c r="A587" s="70">
        <f t="shared" si="16"/>
        <v>570</v>
      </c>
      <c r="B587" s="170">
        <v>4815620.6810465306</v>
      </c>
    </row>
    <row r="588" spans="1:2" x14ac:dyDescent="0.35">
      <c r="A588" s="70">
        <f t="shared" si="16"/>
        <v>571</v>
      </c>
      <c r="B588" s="170">
        <v>4815620.6810465306</v>
      </c>
    </row>
    <row r="589" spans="1:2" x14ac:dyDescent="0.35">
      <c r="A589" s="70">
        <f t="shared" si="16"/>
        <v>572</v>
      </c>
      <c r="B589" s="170">
        <v>4815620.6810465306</v>
      </c>
    </row>
    <row r="590" spans="1:2" x14ac:dyDescent="0.35">
      <c r="A590" s="70">
        <f t="shared" si="16"/>
        <v>573</v>
      </c>
      <c r="B590" s="170">
        <v>4815620.6810465306</v>
      </c>
    </row>
    <row r="591" spans="1:2" x14ac:dyDescent="0.35">
      <c r="A591" s="70">
        <f t="shared" si="16"/>
        <v>574</v>
      </c>
      <c r="B591" s="170">
        <v>4815620.6810465306</v>
      </c>
    </row>
    <row r="592" spans="1:2" x14ac:dyDescent="0.35">
      <c r="A592" s="70">
        <f t="shared" si="16"/>
        <v>575</v>
      </c>
      <c r="B592" s="170">
        <v>4815620.6810465306</v>
      </c>
    </row>
    <row r="593" spans="1:2" x14ac:dyDescent="0.35">
      <c r="A593" s="70">
        <f t="shared" si="16"/>
        <v>576</v>
      </c>
      <c r="B593" s="170">
        <v>4815620.6810465306</v>
      </c>
    </row>
    <row r="594" spans="1:2" x14ac:dyDescent="0.35">
      <c r="A594" s="70">
        <f t="shared" si="16"/>
        <v>577</v>
      </c>
      <c r="B594" s="170">
        <v>4815620.6810465306</v>
      </c>
    </row>
    <row r="595" spans="1:2" x14ac:dyDescent="0.35">
      <c r="A595" s="70">
        <f t="shared" si="16"/>
        <v>578</v>
      </c>
      <c r="B595" s="170">
        <v>4815620.6810465306</v>
      </c>
    </row>
    <row r="596" spans="1:2" x14ac:dyDescent="0.35">
      <c r="A596" s="70">
        <f t="shared" ref="A596:A659" si="17">A595+1</f>
        <v>579</v>
      </c>
      <c r="B596" s="170">
        <v>4815620.6810465306</v>
      </c>
    </row>
    <row r="597" spans="1:2" x14ac:dyDescent="0.35">
      <c r="A597" s="70">
        <f t="shared" si="17"/>
        <v>580</v>
      </c>
      <c r="B597" s="170">
        <v>4815620.6810465306</v>
      </c>
    </row>
    <row r="598" spans="1:2" x14ac:dyDescent="0.35">
      <c r="A598" s="70">
        <f t="shared" si="17"/>
        <v>581</v>
      </c>
      <c r="B598" s="170">
        <v>4815620.6810465306</v>
      </c>
    </row>
    <row r="599" spans="1:2" x14ac:dyDescent="0.35">
      <c r="A599" s="70">
        <f t="shared" si="17"/>
        <v>582</v>
      </c>
      <c r="B599" s="170">
        <v>4815620.6810465306</v>
      </c>
    </row>
    <row r="600" spans="1:2" x14ac:dyDescent="0.35">
      <c r="A600" s="70">
        <f t="shared" si="17"/>
        <v>583</v>
      </c>
      <c r="B600" s="170">
        <v>4815620.6810465306</v>
      </c>
    </row>
    <row r="601" spans="1:2" x14ac:dyDescent="0.35">
      <c r="A601" s="70">
        <f t="shared" si="17"/>
        <v>584</v>
      </c>
      <c r="B601" s="170">
        <v>4815620.6810465306</v>
      </c>
    </row>
    <row r="602" spans="1:2" x14ac:dyDescent="0.35">
      <c r="A602" s="70">
        <f t="shared" si="17"/>
        <v>585</v>
      </c>
      <c r="B602" s="170">
        <v>4815620.6810465306</v>
      </c>
    </row>
    <row r="603" spans="1:2" x14ac:dyDescent="0.35">
      <c r="A603" s="70">
        <f t="shared" si="17"/>
        <v>586</v>
      </c>
      <c r="B603" s="170">
        <v>4815620.6810465306</v>
      </c>
    </row>
    <row r="604" spans="1:2" x14ac:dyDescent="0.35">
      <c r="A604" s="70">
        <f t="shared" si="17"/>
        <v>587</v>
      </c>
      <c r="B604" s="170">
        <v>4815620.6810465306</v>
      </c>
    </row>
    <row r="605" spans="1:2" x14ac:dyDescent="0.35">
      <c r="A605" s="70">
        <f t="shared" si="17"/>
        <v>588</v>
      </c>
      <c r="B605" s="170">
        <v>4815620.6810465306</v>
      </c>
    </row>
    <row r="606" spans="1:2" x14ac:dyDescent="0.35">
      <c r="A606" s="70">
        <f t="shared" si="17"/>
        <v>589</v>
      </c>
      <c r="B606" s="170">
        <v>4815620.6810465306</v>
      </c>
    </row>
    <row r="607" spans="1:2" x14ac:dyDescent="0.35">
      <c r="A607" s="70">
        <f t="shared" si="17"/>
        <v>590</v>
      </c>
      <c r="B607" s="170">
        <v>4815620.6810465306</v>
      </c>
    </row>
    <row r="608" spans="1:2" x14ac:dyDescent="0.35">
      <c r="A608" s="70">
        <f t="shared" si="17"/>
        <v>591</v>
      </c>
      <c r="B608" s="170">
        <v>4815620.6810465306</v>
      </c>
    </row>
    <row r="609" spans="1:2" x14ac:dyDescent="0.35">
      <c r="A609" s="70">
        <f t="shared" si="17"/>
        <v>592</v>
      </c>
      <c r="B609" s="170">
        <v>4815620.6810465306</v>
      </c>
    </row>
    <row r="610" spans="1:2" x14ac:dyDescent="0.35">
      <c r="A610" s="70">
        <f t="shared" si="17"/>
        <v>593</v>
      </c>
      <c r="B610" s="170">
        <v>4815620.6810465306</v>
      </c>
    </row>
    <row r="611" spans="1:2" x14ac:dyDescent="0.35">
      <c r="A611" s="70">
        <f t="shared" si="17"/>
        <v>594</v>
      </c>
      <c r="B611" s="170">
        <v>4815620.6810465306</v>
      </c>
    </row>
    <row r="612" spans="1:2" x14ac:dyDescent="0.35">
      <c r="A612" s="70">
        <f t="shared" si="17"/>
        <v>595</v>
      </c>
      <c r="B612" s="170">
        <v>4815620.6810465306</v>
      </c>
    </row>
    <row r="613" spans="1:2" x14ac:dyDescent="0.35">
      <c r="A613" s="70">
        <f t="shared" si="17"/>
        <v>596</v>
      </c>
      <c r="B613" s="170">
        <v>4815620.6810465306</v>
      </c>
    </row>
    <row r="614" spans="1:2" x14ac:dyDescent="0.35">
      <c r="A614" s="70">
        <f t="shared" si="17"/>
        <v>597</v>
      </c>
      <c r="B614" s="170">
        <v>4815620.6810465306</v>
      </c>
    </row>
    <row r="615" spans="1:2" x14ac:dyDescent="0.35">
      <c r="A615" s="70">
        <f t="shared" si="17"/>
        <v>598</v>
      </c>
      <c r="B615" s="170">
        <v>4815620.6810465306</v>
      </c>
    </row>
    <row r="616" spans="1:2" x14ac:dyDescent="0.35">
      <c r="A616" s="70">
        <f t="shared" si="17"/>
        <v>599</v>
      </c>
      <c r="B616" s="170">
        <v>4815620.6810465306</v>
      </c>
    </row>
    <row r="617" spans="1:2" x14ac:dyDescent="0.35">
      <c r="A617" s="70">
        <f t="shared" si="17"/>
        <v>600</v>
      </c>
      <c r="B617" s="170">
        <v>4815620.6810465306</v>
      </c>
    </row>
    <row r="618" spans="1:2" x14ac:dyDescent="0.35">
      <c r="A618" s="70">
        <f t="shared" si="17"/>
        <v>601</v>
      </c>
      <c r="B618" s="170">
        <v>4815620.6810465306</v>
      </c>
    </row>
    <row r="619" spans="1:2" x14ac:dyDescent="0.35">
      <c r="A619" s="70">
        <f t="shared" si="17"/>
        <v>602</v>
      </c>
      <c r="B619" s="170">
        <v>4815620.6810465306</v>
      </c>
    </row>
    <row r="620" spans="1:2" x14ac:dyDescent="0.35">
      <c r="A620" s="70">
        <f t="shared" si="17"/>
        <v>603</v>
      </c>
      <c r="B620" s="170">
        <v>4815620.6810465306</v>
      </c>
    </row>
    <row r="621" spans="1:2" x14ac:dyDescent="0.35">
      <c r="A621" s="70">
        <f t="shared" si="17"/>
        <v>604</v>
      </c>
      <c r="B621" s="170">
        <v>4815620.6810465306</v>
      </c>
    </row>
    <row r="622" spans="1:2" x14ac:dyDescent="0.35">
      <c r="A622" s="70">
        <f t="shared" si="17"/>
        <v>605</v>
      </c>
      <c r="B622" s="170">
        <v>4815620.6810465306</v>
      </c>
    </row>
    <row r="623" spans="1:2" x14ac:dyDescent="0.35">
      <c r="A623" s="70">
        <f t="shared" si="17"/>
        <v>606</v>
      </c>
      <c r="B623" s="170">
        <v>4815620.6810465306</v>
      </c>
    </row>
    <row r="624" spans="1:2" x14ac:dyDescent="0.35">
      <c r="A624" s="70">
        <f t="shared" si="17"/>
        <v>607</v>
      </c>
      <c r="B624" s="170">
        <v>4815620.6810465306</v>
      </c>
    </row>
    <row r="625" spans="1:2" x14ac:dyDescent="0.35">
      <c r="A625" s="70">
        <f t="shared" si="17"/>
        <v>608</v>
      </c>
      <c r="B625" s="170">
        <v>4815620.6810465306</v>
      </c>
    </row>
    <row r="626" spans="1:2" x14ac:dyDescent="0.35">
      <c r="A626" s="70">
        <f t="shared" si="17"/>
        <v>609</v>
      </c>
      <c r="B626" s="170">
        <v>4815620.6810465306</v>
      </c>
    </row>
    <row r="627" spans="1:2" x14ac:dyDescent="0.35">
      <c r="A627" s="70">
        <f t="shared" si="17"/>
        <v>610</v>
      </c>
      <c r="B627" s="170">
        <v>4815620.6810465306</v>
      </c>
    </row>
    <row r="628" spans="1:2" x14ac:dyDescent="0.35">
      <c r="A628" s="70">
        <f t="shared" si="17"/>
        <v>611</v>
      </c>
      <c r="B628" s="170">
        <v>4815620.6810465306</v>
      </c>
    </row>
    <row r="629" spans="1:2" x14ac:dyDescent="0.35">
      <c r="A629" s="70">
        <f t="shared" si="17"/>
        <v>612</v>
      </c>
      <c r="B629" s="170">
        <v>4815620.6810465306</v>
      </c>
    </row>
    <row r="630" spans="1:2" x14ac:dyDescent="0.35">
      <c r="A630" s="70">
        <f t="shared" si="17"/>
        <v>613</v>
      </c>
      <c r="B630" s="170">
        <v>4815620.6810465306</v>
      </c>
    </row>
    <row r="631" spans="1:2" x14ac:dyDescent="0.35">
      <c r="A631" s="70">
        <f t="shared" si="17"/>
        <v>614</v>
      </c>
      <c r="B631" s="170">
        <v>4815620.6810465306</v>
      </c>
    </row>
    <row r="632" spans="1:2" x14ac:dyDescent="0.35">
      <c r="A632" s="70">
        <f t="shared" si="17"/>
        <v>615</v>
      </c>
      <c r="B632" s="170">
        <v>4815620.6810465306</v>
      </c>
    </row>
    <row r="633" spans="1:2" x14ac:dyDescent="0.35">
      <c r="A633" s="70">
        <f t="shared" si="17"/>
        <v>616</v>
      </c>
      <c r="B633" s="170">
        <v>4815620.6810465306</v>
      </c>
    </row>
    <row r="634" spans="1:2" x14ac:dyDescent="0.35">
      <c r="A634" s="70">
        <f t="shared" si="17"/>
        <v>617</v>
      </c>
      <c r="B634" s="170">
        <v>4815620.6810465306</v>
      </c>
    </row>
    <row r="635" spans="1:2" x14ac:dyDescent="0.35">
      <c r="A635" s="70">
        <f t="shared" si="17"/>
        <v>618</v>
      </c>
      <c r="B635" s="170">
        <v>4815620.6810465306</v>
      </c>
    </row>
    <row r="636" spans="1:2" x14ac:dyDescent="0.35">
      <c r="A636" s="70">
        <f t="shared" si="17"/>
        <v>619</v>
      </c>
      <c r="B636" s="170">
        <v>4815620.6810465306</v>
      </c>
    </row>
    <row r="637" spans="1:2" x14ac:dyDescent="0.35">
      <c r="A637" s="70">
        <f t="shared" si="17"/>
        <v>620</v>
      </c>
      <c r="B637" s="170">
        <v>4815620.6810465306</v>
      </c>
    </row>
    <row r="638" spans="1:2" x14ac:dyDescent="0.35">
      <c r="A638" s="70">
        <f t="shared" si="17"/>
        <v>621</v>
      </c>
      <c r="B638" s="170">
        <v>4815620.6810465306</v>
      </c>
    </row>
    <row r="639" spans="1:2" x14ac:dyDescent="0.35">
      <c r="A639" s="70">
        <f t="shared" si="17"/>
        <v>622</v>
      </c>
      <c r="B639" s="170">
        <v>4815620.6810465306</v>
      </c>
    </row>
    <row r="640" spans="1:2" x14ac:dyDescent="0.35">
      <c r="A640" s="70">
        <f t="shared" si="17"/>
        <v>623</v>
      </c>
      <c r="B640" s="170">
        <v>4815620.6810465306</v>
      </c>
    </row>
    <row r="641" spans="1:2" x14ac:dyDescent="0.35">
      <c r="A641" s="70">
        <f t="shared" si="17"/>
        <v>624</v>
      </c>
      <c r="B641" s="170">
        <v>4815620.6810465306</v>
      </c>
    </row>
    <row r="642" spans="1:2" x14ac:dyDescent="0.35">
      <c r="A642" s="70">
        <f t="shared" si="17"/>
        <v>625</v>
      </c>
      <c r="B642" s="170">
        <v>4815620.6810465306</v>
      </c>
    </row>
    <row r="643" spans="1:2" x14ac:dyDescent="0.35">
      <c r="A643" s="70">
        <f t="shared" si="17"/>
        <v>626</v>
      </c>
      <c r="B643" s="170">
        <v>4815620.6810465306</v>
      </c>
    </row>
    <row r="644" spans="1:2" x14ac:dyDescent="0.35">
      <c r="A644" s="70">
        <f t="shared" si="17"/>
        <v>627</v>
      </c>
      <c r="B644" s="170">
        <v>4815620.6810465306</v>
      </c>
    </row>
    <row r="645" spans="1:2" x14ac:dyDescent="0.35">
      <c r="A645" s="70">
        <f t="shared" si="17"/>
        <v>628</v>
      </c>
      <c r="B645" s="170">
        <v>4815620.6810465306</v>
      </c>
    </row>
    <row r="646" spans="1:2" x14ac:dyDescent="0.35">
      <c r="A646" s="70">
        <f t="shared" si="17"/>
        <v>629</v>
      </c>
      <c r="B646" s="170">
        <v>4815620.6810465306</v>
      </c>
    </row>
    <row r="647" spans="1:2" x14ac:dyDescent="0.35">
      <c r="A647" s="70">
        <f t="shared" si="17"/>
        <v>630</v>
      </c>
      <c r="B647" s="170">
        <v>4815620.6810465306</v>
      </c>
    </row>
    <row r="648" spans="1:2" x14ac:dyDescent="0.35">
      <c r="A648" s="70">
        <f t="shared" si="17"/>
        <v>631</v>
      </c>
      <c r="B648" s="170">
        <v>4815620.6810465306</v>
      </c>
    </row>
    <row r="649" spans="1:2" x14ac:dyDescent="0.35">
      <c r="A649" s="70">
        <f t="shared" si="17"/>
        <v>632</v>
      </c>
      <c r="B649" s="170">
        <v>4815620.6810465306</v>
      </c>
    </row>
    <row r="650" spans="1:2" x14ac:dyDescent="0.35">
      <c r="A650" s="70">
        <f t="shared" si="17"/>
        <v>633</v>
      </c>
      <c r="B650" s="170">
        <v>4815620.6810465306</v>
      </c>
    </row>
    <row r="651" spans="1:2" x14ac:dyDescent="0.35">
      <c r="A651" s="70">
        <f t="shared" si="17"/>
        <v>634</v>
      </c>
      <c r="B651" s="170">
        <v>4815620.6810465306</v>
      </c>
    </row>
    <row r="652" spans="1:2" x14ac:dyDescent="0.35">
      <c r="A652" s="70">
        <f t="shared" si="17"/>
        <v>635</v>
      </c>
      <c r="B652" s="170">
        <v>4815620.6810465306</v>
      </c>
    </row>
    <row r="653" spans="1:2" x14ac:dyDescent="0.35">
      <c r="A653" s="70">
        <f t="shared" si="17"/>
        <v>636</v>
      </c>
      <c r="B653" s="170">
        <v>4815620.6810465306</v>
      </c>
    </row>
    <row r="654" spans="1:2" x14ac:dyDescent="0.35">
      <c r="A654" s="70">
        <f t="shared" si="17"/>
        <v>637</v>
      </c>
      <c r="B654" s="170">
        <v>4815620.6810465306</v>
      </c>
    </row>
    <row r="655" spans="1:2" x14ac:dyDescent="0.35">
      <c r="A655" s="70">
        <f t="shared" si="17"/>
        <v>638</v>
      </c>
      <c r="B655" s="170">
        <v>4815620.6810465306</v>
      </c>
    </row>
    <row r="656" spans="1:2" x14ac:dyDescent="0.35">
      <c r="A656" s="70">
        <f t="shared" si="17"/>
        <v>639</v>
      </c>
      <c r="B656" s="170">
        <v>4815620.6810465306</v>
      </c>
    </row>
    <row r="657" spans="1:2" x14ac:dyDescent="0.35">
      <c r="A657" s="70">
        <f t="shared" si="17"/>
        <v>640</v>
      </c>
      <c r="B657" s="170">
        <v>4815620.6810465306</v>
      </c>
    </row>
    <row r="658" spans="1:2" x14ac:dyDescent="0.35">
      <c r="A658" s="70">
        <f t="shared" si="17"/>
        <v>641</v>
      </c>
      <c r="B658" s="170">
        <v>4815620.6810465306</v>
      </c>
    </row>
    <row r="659" spans="1:2" x14ac:dyDescent="0.35">
      <c r="A659" s="70">
        <f t="shared" si="17"/>
        <v>642</v>
      </c>
      <c r="B659" s="170">
        <v>4815620.6810465306</v>
      </c>
    </row>
    <row r="660" spans="1:2" x14ac:dyDescent="0.35">
      <c r="A660" s="70">
        <f t="shared" ref="A660:A723" si="18">A659+1</f>
        <v>643</v>
      </c>
      <c r="B660" s="170">
        <v>4815620.6810465306</v>
      </c>
    </row>
    <row r="661" spans="1:2" x14ac:dyDescent="0.35">
      <c r="A661" s="70">
        <f t="shared" si="18"/>
        <v>644</v>
      </c>
      <c r="B661" s="170">
        <v>4815620.6810465306</v>
      </c>
    </row>
    <row r="662" spans="1:2" x14ac:dyDescent="0.35">
      <c r="A662" s="70">
        <f t="shared" si="18"/>
        <v>645</v>
      </c>
      <c r="B662" s="170">
        <v>4815620.6810465306</v>
      </c>
    </row>
    <row r="663" spans="1:2" x14ac:dyDescent="0.35">
      <c r="A663" s="70">
        <f t="shared" si="18"/>
        <v>646</v>
      </c>
      <c r="B663" s="170">
        <v>4815620.6810465306</v>
      </c>
    </row>
    <row r="664" spans="1:2" x14ac:dyDescent="0.35">
      <c r="A664" s="70">
        <f t="shared" si="18"/>
        <v>647</v>
      </c>
      <c r="B664" s="170">
        <v>4815620.6810465306</v>
      </c>
    </row>
    <row r="665" spans="1:2" x14ac:dyDescent="0.35">
      <c r="A665" s="70">
        <f t="shared" si="18"/>
        <v>648</v>
      </c>
      <c r="B665" s="170">
        <v>4815620.6810465306</v>
      </c>
    </row>
    <row r="666" spans="1:2" x14ac:dyDescent="0.35">
      <c r="A666" s="70">
        <f t="shared" si="18"/>
        <v>649</v>
      </c>
      <c r="B666" s="170">
        <v>4815620.6810465306</v>
      </c>
    </row>
    <row r="667" spans="1:2" x14ac:dyDescent="0.35">
      <c r="A667" s="70">
        <f t="shared" si="18"/>
        <v>650</v>
      </c>
      <c r="B667" s="170">
        <v>4815620.6810465306</v>
      </c>
    </row>
    <row r="668" spans="1:2" x14ac:dyDescent="0.35">
      <c r="A668" s="70">
        <f t="shared" si="18"/>
        <v>651</v>
      </c>
      <c r="B668" s="170">
        <v>4815620.6810465306</v>
      </c>
    </row>
    <row r="669" spans="1:2" x14ac:dyDescent="0.35">
      <c r="A669" s="70">
        <f t="shared" si="18"/>
        <v>652</v>
      </c>
      <c r="B669" s="170">
        <v>4815620.6810465306</v>
      </c>
    </row>
    <row r="670" spans="1:2" x14ac:dyDescent="0.35">
      <c r="A670" s="70">
        <f t="shared" si="18"/>
        <v>653</v>
      </c>
      <c r="B670" s="170">
        <v>4815620.6810465306</v>
      </c>
    </row>
    <row r="671" spans="1:2" x14ac:dyDescent="0.35">
      <c r="A671" s="70">
        <f t="shared" si="18"/>
        <v>654</v>
      </c>
      <c r="B671" s="170">
        <v>4815620.6810465306</v>
      </c>
    </row>
    <row r="672" spans="1:2" x14ac:dyDescent="0.35">
      <c r="A672" s="70">
        <f t="shared" si="18"/>
        <v>655</v>
      </c>
      <c r="B672" s="170">
        <v>4815620.6810465306</v>
      </c>
    </row>
    <row r="673" spans="1:2" x14ac:dyDescent="0.35">
      <c r="A673" s="70">
        <f t="shared" si="18"/>
        <v>656</v>
      </c>
      <c r="B673" s="170">
        <v>4815620.6810465306</v>
      </c>
    </row>
    <row r="674" spans="1:2" x14ac:dyDescent="0.35">
      <c r="A674" s="70">
        <f t="shared" si="18"/>
        <v>657</v>
      </c>
      <c r="B674" s="170">
        <v>4815620.6810465306</v>
      </c>
    </row>
    <row r="675" spans="1:2" x14ac:dyDescent="0.35">
      <c r="A675" s="70">
        <f t="shared" si="18"/>
        <v>658</v>
      </c>
      <c r="B675" s="170">
        <v>4815620.6810465306</v>
      </c>
    </row>
    <row r="676" spans="1:2" x14ac:dyDescent="0.35">
      <c r="A676" s="70">
        <f t="shared" si="18"/>
        <v>659</v>
      </c>
      <c r="B676" s="170">
        <v>4815620.6810465306</v>
      </c>
    </row>
    <row r="677" spans="1:2" x14ac:dyDescent="0.35">
      <c r="A677" s="70">
        <f t="shared" si="18"/>
        <v>660</v>
      </c>
      <c r="B677" s="170">
        <v>4815620.6810465306</v>
      </c>
    </row>
    <row r="678" spans="1:2" x14ac:dyDescent="0.35">
      <c r="A678" s="70">
        <f t="shared" si="18"/>
        <v>661</v>
      </c>
      <c r="B678" s="170">
        <v>4815620.6810465306</v>
      </c>
    </row>
    <row r="679" spans="1:2" x14ac:dyDescent="0.35">
      <c r="A679" s="70">
        <f t="shared" si="18"/>
        <v>662</v>
      </c>
      <c r="B679" s="170">
        <v>4815620.6810465306</v>
      </c>
    </row>
    <row r="680" spans="1:2" x14ac:dyDescent="0.35">
      <c r="A680" s="70">
        <f t="shared" si="18"/>
        <v>663</v>
      </c>
      <c r="B680" s="170">
        <v>4815620.6810465306</v>
      </c>
    </row>
    <row r="681" spans="1:2" x14ac:dyDescent="0.35">
      <c r="A681" s="70">
        <f t="shared" si="18"/>
        <v>664</v>
      </c>
      <c r="B681" s="170">
        <v>4815620.6810465306</v>
      </c>
    </row>
    <row r="682" spans="1:2" x14ac:dyDescent="0.35">
      <c r="A682" s="70">
        <f t="shared" si="18"/>
        <v>665</v>
      </c>
      <c r="B682" s="170">
        <v>4815620.6810465306</v>
      </c>
    </row>
    <row r="683" spans="1:2" x14ac:dyDescent="0.35">
      <c r="A683" s="70">
        <f t="shared" si="18"/>
        <v>666</v>
      </c>
      <c r="B683" s="170">
        <v>4815620.6810465306</v>
      </c>
    </row>
    <row r="684" spans="1:2" x14ac:dyDescent="0.35">
      <c r="A684" s="70">
        <f t="shared" si="18"/>
        <v>667</v>
      </c>
      <c r="B684" s="170">
        <v>4815620.6810465306</v>
      </c>
    </row>
    <row r="685" spans="1:2" x14ac:dyDescent="0.35">
      <c r="A685" s="70">
        <f t="shared" si="18"/>
        <v>668</v>
      </c>
      <c r="B685" s="170">
        <v>4815620.6810465306</v>
      </c>
    </row>
    <row r="686" spans="1:2" x14ac:dyDescent="0.35">
      <c r="A686" s="70">
        <f t="shared" si="18"/>
        <v>669</v>
      </c>
      <c r="B686" s="170">
        <v>4815620.6810465306</v>
      </c>
    </row>
    <row r="687" spans="1:2" x14ac:dyDescent="0.35">
      <c r="A687" s="70">
        <f t="shared" si="18"/>
        <v>670</v>
      </c>
      <c r="B687" s="170">
        <v>4815620.6810465306</v>
      </c>
    </row>
    <row r="688" spans="1:2" x14ac:dyDescent="0.35">
      <c r="A688" s="70">
        <f t="shared" si="18"/>
        <v>671</v>
      </c>
      <c r="B688" s="170">
        <v>4815620.6810465306</v>
      </c>
    </row>
    <row r="689" spans="1:2" x14ac:dyDescent="0.35">
      <c r="A689" s="70">
        <f t="shared" si="18"/>
        <v>672</v>
      </c>
      <c r="B689" s="170">
        <v>4815620.6810465306</v>
      </c>
    </row>
    <row r="690" spans="1:2" x14ac:dyDescent="0.35">
      <c r="A690" s="70">
        <f t="shared" si="18"/>
        <v>673</v>
      </c>
      <c r="B690" s="170">
        <v>4815620.6810465306</v>
      </c>
    </row>
    <row r="691" spans="1:2" x14ac:dyDescent="0.35">
      <c r="A691" s="70">
        <f t="shared" si="18"/>
        <v>674</v>
      </c>
      <c r="B691" s="170">
        <v>4815620.6810465306</v>
      </c>
    </row>
    <row r="692" spans="1:2" x14ac:dyDescent="0.35">
      <c r="A692" s="70">
        <f t="shared" si="18"/>
        <v>675</v>
      </c>
      <c r="B692" s="170">
        <v>4815620.6810465306</v>
      </c>
    </row>
    <row r="693" spans="1:2" x14ac:dyDescent="0.35">
      <c r="A693" s="70">
        <f t="shared" si="18"/>
        <v>676</v>
      </c>
      <c r="B693" s="170">
        <v>4815620.6810465306</v>
      </c>
    </row>
    <row r="694" spans="1:2" x14ac:dyDescent="0.35">
      <c r="A694" s="70">
        <f t="shared" si="18"/>
        <v>677</v>
      </c>
      <c r="B694" s="170">
        <v>4815620.6810465306</v>
      </c>
    </row>
    <row r="695" spans="1:2" x14ac:dyDescent="0.35">
      <c r="A695" s="70">
        <f t="shared" si="18"/>
        <v>678</v>
      </c>
      <c r="B695" s="170">
        <v>4815620.6810465306</v>
      </c>
    </row>
    <row r="696" spans="1:2" x14ac:dyDescent="0.35">
      <c r="A696" s="70">
        <f t="shared" si="18"/>
        <v>679</v>
      </c>
      <c r="B696" s="170">
        <v>4815620.6810465306</v>
      </c>
    </row>
    <row r="697" spans="1:2" x14ac:dyDescent="0.35">
      <c r="A697" s="70">
        <f t="shared" si="18"/>
        <v>680</v>
      </c>
      <c r="B697" s="170">
        <v>4815620.6810465306</v>
      </c>
    </row>
    <row r="698" spans="1:2" x14ac:dyDescent="0.35">
      <c r="A698" s="70">
        <f t="shared" si="18"/>
        <v>681</v>
      </c>
      <c r="B698" s="170">
        <v>4815620.6810465306</v>
      </c>
    </row>
    <row r="699" spans="1:2" x14ac:dyDescent="0.35">
      <c r="A699" s="70">
        <f t="shared" si="18"/>
        <v>682</v>
      </c>
      <c r="B699" s="170">
        <v>4815620.6810465306</v>
      </c>
    </row>
    <row r="700" spans="1:2" x14ac:dyDescent="0.35">
      <c r="A700" s="70">
        <f t="shared" si="18"/>
        <v>683</v>
      </c>
      <c r="B700" s="170">
        <v>4815620.6810465306</v>
      </c>
    </row>
    <row r="701" spans="1:2" x14ac:dyDescent="0.35">
      <c r="A701" s="70">
        <f t="shared" si="18"/>
        <v>684</v>
      </c>
      <c r="B701" s="170">
        <v>4815620.6810465306</v>
      </c>
    </row>
    <row r="702" spans="1:2" x14ac:dyDescent="0.35">
      <c r="A702" s="70">
        <f t="shared" si="18"/>
        <v>685</v>
      </c>
      <c r="B702" s="170">
        <v>4815620.6810465306</v>
      </c>
    </row>
    <row r="703" spans="1:2" x14ac:dyDescent="0.35">
      <c r="A703" s="70">
        <f t="shared" si="18"/>
        <v>686</v>
      </c>
      <c r="B703" s="170">
        <v>4815620.6810465306</v>
      </c>
    </row>
    <row r="704" spans="1:2" x14ac:dyDescent="0.35">
      <c r="A704" s="70">
        <f t="shared" si="18"/>
        <v>687</v>
      </c>
      <c r="B704" s="170">
        <v>4815620.6810465306</v>
      </c>
    </row>
    <row r="705" spans="1:2" x14ac:dyDescent="0.35">
      <c r="A705" s="70">
        <f t="shared" si="18"/>
        <v>688</v>
      </c>
      <c r="B705" s="170">
        <v>4815620.6810465306</v>
      </c>
    </row>
    <row r="706" spans="1:2" x14ac:dyDescent="0.35">
      <c r="A706" s="70">
        <f t="shared" si="18"/>
        <v>689</v>
      </c>
      <c r="B706" s="170">
        <v>4815620.6810465306</v>
      </c>
    </row>
    <row r="707" spans="1:2" x14ac:dyDescent="0.35">
      <c r="A707" s="70">
        <f t="shared" si="18"/>
        <v>690</v>
      </c>
      <c r="B707" s="170">
        <v>4815620.6810465306</v>
      </c>
    </row>
    <row r="708" spans="1:2" x14ac:dyDescent="0.35">
      <c r="A708" s="70">
        <f t="shared" si="18"/>
        <v>691</v>
      </c>
      <c r="B708" s="170">
        <v>4815620.6810465306</v>
      </c>
    </row>
    <row r="709" spans="1:2" x14ac:dyDescent="0.35">
      <c r="A709" s="70">
        <f t="shared" si="18"/>
        <v>692</v>
      </c>
      <c r="B709" s="170">
        <v>4815620.6810465306</v>
      </c>
    </row>
    <row r="710" spans="1:2" x14ac:dyDescent="0.35">
      <c r="A710" s="70">
        <f t="shared" si="18"/>
        <v>693</v>
      </c>
      <c r="B710" s="170">
        <v>4815620.6810465306</v>
      </c>
    </row>
    <row r="711" spans="1:2" x14ac:dyDescent="0.35">
      <c r="A711" s="70">
        <f t="shared" si="18"/>
        <v>694</v>
      </c>
      <c r="B711" s="170">
        <v>4815620.6810465306</v>
      </c>
    </row>
    <row r="712" spans="1:2" x14ac:dyDescent="0.35">
      <c r="A712" s="70">
        <f t="shared" si="18"/>
        <v>695</v>
      </c>
      <c r="B712" s="170">
        <v>4815620.6810465306</v>
      </c>
    </row>
    <row r="713" spans="1:2" x14ac:dyDescent="0.35">
      <c r="A713" s="70">
        <f t="shared" si="18"/>
        <v>696</v>
      </c>
      <c r="B713" s="170">
        <v>4815620.6810465306</v>
      </c>
    </row>
    <row r="714" spans="1:2" x14ac:dyDescent="0.35">
      <c r="A714" s="70">
        <f t="shared" si="18"/>
        <v>697</v>
      </c>
      <c r="B714" s="170">
        <v>4815620.6810465306</v>
      </c>
    </row>
    <row r="715" spans="1:2" x14ac:dyDescent="0.35">
      <c r="A715" s="70">
        <f t="shared" si="18"/>
        <v>698</v>
      </c>
      <c r="B715" s="170">
        <v>4815620.6810465306</v>
      </c>
    </row>
    <row r="716" spans="1:2" x14ac:dyDescent="0.35">
      <c r="A716" s="70">
        <f t="shared" si="18"/>
        <v>699</v>
      </c>
      <c r="B716" s="170">
        <v>4815620.6810465306</v>
      </c>
    </row>
    <row r="717" spans="1:2" x14ac:dyDescent="0.35">
      <c r="A717" s="70">
        <f t="shared" si="18"/>
        <v>700</v>
      </c>
      <c r="B717" s="170">
        <v>4815620.6810465306</v>
      </c>
    </row>
    <row r="718" spans="1:2" x14ac:dyDescent="0.35">
      <c r="A718" s="70">
        <f t="shared" si="18"/>
        <v>701</v>
      </c>
      <c r="B718" s="170">
        <v>4815620.6810465306</v>
      </c>
    </row>
    <row r="719" spans="1:2" x14ac:dyDescent="0.35">
      <c r="A719" s="70">
        <f t="shared" si="18"/>
        <v>702</v>
      </c>
      <c r="B719" s="170">
        <v>4815620.6810465306</v>
      </c>
    </row>
    <row r="720" spans="1:2" x14ac:dyDescent="0.35">
      <c r="A720" s="70">
        <f t="shared" si="18"/>
        <v>703</v>
      </c>
      <c r="B720" s="170">
        <v>4815620.6810465306</v>
      </c>
    </row>
    <row r="721" spans="1:2" x14ac:dyDescent="0.35">
      <c r="A721" s="70">
        <f t="shared" si="18"/>
        <v>704</v>
      </c>
      <c r="B721" s="170">
        <v>4815620.6810465306</v>
      </c>
    </row>
    <row r="722" spans="1:2" x14ac:dyDescent="0.35">
      <c r="A722" s="70">
        <f t="shared" si="18"/>
        <v>705</v>
      </c>
      <c r="B722" s="170">
        <v>4815620.6810465306</v>
      </c>
    </row>
    <row r="723" spans="1:2" x14ac:dyDescent="0.35">
      <c r="A723" s="70">
        <f t="shared" si="18"/>
        <v>706</v>
      </c>
      <c r="B723" s="170">
        <v>4815620.6810465306</v>
      </c>
    </row>
    <row r="724" spans="1:2" x14ac:dyDescent="0.35">
      <c r="A724" s="70">
        <f t="shared" ref="A724:A787" si="19">A723+1</f>
        <v>707</v>
      </c>
      <c r="B724" s="170">
        <v>4815620.6810465306</v>
      </c>
    </row>
    <row r="725" spans="1:2" x14ac:dyDescent="0.35">
      <c r="A725" s="70">
        <f t="shared" si="19"/>
        <v>708</v>
      </c>
      <c r="B725" s="170">
        <v>4815620.6810465306</v>
      </c>
    </row>
    <row r="726" spans="1:2" x14ac:dyDescent="0.35">
      <c r="A726" s="70">
        <f t="shared" si="19"/>
        <v>709</v>
      </c>
      <c r="B726" s="170">
        <v>4815620.6810465306</v>
      </c>
    </row>
    <row r="727" spans="1:2" x14ac:dyDescent="0.35">
      <c r="A727" s="70">
        <f t="shared" si="19"/>
        <v>710</v>
      </c>
      <c r="B727" s="170">
        <v>4815620.6810465306</v>
      </c>
    </row>
    <row r="728" spans="1:2" x14ac:dyDescent="0.35">
      <c r="A728" s="70">
        <f t="shared" si="19"/>
        <v>711</v>
      </c>
      <c r="B728" s="170">
        <v>4815620.6810465306</v>
      </c>
    </row>
    <row r="729" spans="1:2" x14ac:dyDescent="0.35">
      <c r="A729" s="70">
        <f t="shared" si="19"/>
        <v>712</v>
      </c>
      <c r="B729" s="170">
        <v>4815620.6810465306</v>
      </c>
    </row>
    <row r="730" spans="1:2" x14ac:dyDescent="0.35">
      <c r="A730" s="70">
        <f t="shared" si="19"/>
        <v>713</v>
      </c>
      <c r="B730" s="170">
        <v>4815620.6810465306</v>
      </c>
    </row>
    <row r="731" spans="1:2" x14ac:dyDescent="0.35">
      <c r="A731" s="70">
        <f t="shared" si="19"/>
        <v>714</v>
      </c>
      <c r="B731" s="170">
        <v>4815620.6810465306</v>
      </c>
    </row>
    <row r="732" spans="1:2" x14ac:dyDescent="0.35">
      <c r="A732" s="70">
        <f t="shared" si="19"/>
        <v>715</v>
      </c>
      <c r="B732" s="170">
        <v>4815620.6810465306</v>
      </c>
    </row>
    <row r="733" spans="1:2" x14ac:dyDescent="0.35">
      <c r="A733" s="70">
        <f t="shared" si="19"/>
        <v>716</v>
      </c>
      <c r="B733" s="170">
        <v>4815620.6810465306</v>
      </c>
    </row>
    <row r="734" spans="1:2" x14ac:dyDescent="0.35">
      <c r="A734" s="70">
        <f t="shared" si="19"/>
        <v>717</v>
      </c>
      <c r="B734" s="170">
        <v>4815620.6810465306</v>
      </c>
    </row>
    <row r="735" spans="1:2" x14ac:dyDescent="0.35">
      <c r="A735" s="70">
        <f t="shared" si="19"/>
        <v>718</v>
      </c>
      <c r="B735" s="170">
        <v>4815620.6810465306</v>
      </c>
    </row>
    <row r="736" spans="1:2" x14ac:dyDescent="0.35">
      <c r="A736" s="70">
        <f t="shared" si="19"/>
        <v>719</v>
      </c>
      <c r="B736" s="170">
        <v>4815620.6810465306</v>
      </c>
    </row>
    <row r="737" spans="1:2" x14ac:dyDescent="0.35">
      <c r="A737" s="70">
        <f t="shared" si="19"/>
        <v>720</v>
      </c>
      <c r="B737" s="170">
        <v>4815620.6810465306</v>
      </c>
    </row>
    <row r="738" spans="1:2" x14ac:dyDescent="0.35">
      <c r="A738" s="70">
        <f t="shared" si="19"/>
        <v>721</v>
      </c>
      <c r="B738" s="170">
        <v>4815620.6810465306</v>
      </c>
    </row>
    <row r="739" spans="1:2" x14ac:dyDescent="0.35">
      <c r="A739" s="70">
        <f t="shared" si="19"/>
        <v>722</v>
      </c>
      <c r="B739" s="170">
        <v>4815620.6810465306</v>
      </c>
    </row>
    <row r="740" spans="1:2" x14ac:dyDescent="0.35">
      <c r="A740" s="70">
        <f t="shared" si="19"/>
        <v>723</v>
      </c>
      <c r="B740" s="170">
        <v>4815620.6810465306</v>
      </c>
    </row>
    <row r="741" spans="1:2" x14ac:dyDescent="0.35">
      <c r="A741" s="70">
        <f t="shared" si="19"/>
        <v>724</v>
      </c>
      <c r="B741" s="170">
        <v>4815620.6810465306</v>
      </c>
    </row>
    <row r="742" spans="1:2" x14ac:dyDescent="0.35">
      <c r="A742" s="70">
        <f t="shared" si="19"/>
        <v>725</v>
      </c>
      <c r="B742" s="170">
        <v>4815620.6810465306</v>
      </c>
    </row>
    <row r="743" spans="1:2" x14ac:dyDescent="0.35">
      <c r="A743" s="70">
        <f t="shared" si="19"/>
        <v>726</v>
      </c>
      <c r="B743" s="170">
        <v>4815620.6810465306</v>
      </c>
    </row>
    <row r="744" spans="1:2" x14ac:dyDescent="0.35">
      <c r="A744" s="70">
        <f t="shared" si="19"/>
        <v>727</v>
      </c>
      <c r="B744" s="170">
        <v>4815620.6810465306</v>
      </c>
    </row>
    <row r="745" spans="1:2" x14ac:dyDescent="0.35">
      <c r="A745" s="70">
        <f t="shared" si="19"/>
        <v>728</v>
      </c>
      <c r="B745" s="170">
        <v>4815620.6810465306</v>
      </c>
    </row>
    <row r="746" spans="1:2" x14ac:dyDescent="0.35">
      <c r="A746" s="70">
        <f t="shared" si="19"/>
        <v>729</v>
      </c>
      <c r="B746" s="170">
        <v>4815620.6810465306</v>
      </c>
    </row>
    <row r="747" spans="1:2" x14ac:dyDescent="0.35">
      <c r="A747" s="70">
        <f t="shared" si="19"/>
        <v>730</v>
      </c>
      <c r="B747" s="170">
        <v>4815620.6810465306</v>
      </c>
    </row>
    <row r="748" spans="1:2" x14ac:dyDescent="0.35">
      <c r="A748" s="70">
        <f t="shared" si="19"/>
        <v>731</v>
      </c>
      <c r="B748" s="170">
        <v>4815620.6810465306</v>
      </c>
    </row>
    <row r="749" spans="1:2" x14ac:dyDescent="0.35">
      <c r="A749" s="70">
        <f t="shared" si="19"/>
        <v>732</v>
      </c>
      <c r="B749" s="170">
        <v>4815620.6810465306</v>
      </c>
    </row>
    <row r="750" spans="1:2" x14ac:dyDescent="0.35">
      <c r="A750" s="70">
        <f t="shared" si="19"/>
        <v>733</v>
      </c>
      <c r="B750" s="170">
        <v>4815620.6810465306</v>
      </c>
    </row>
    <row r="751" spans="1:2" x14ac:dyDescent="0.35">
      <c r="A751" s="70">
        <f t="shared" si="19"/>
        <v>734</v>
      </c>
      <c r="B751" s="170">
        <v>4815620.6810465306</v>
      </c>
    </row>
    <row r="752" spans="1:2" x14ac:dyDescent="0.35">
      <c r="A752" s="70">
        <f t="shared" si="19"/>
        <v>735</v>
      </c>
      <c r="B752" s="170">
        <v>4815620.6810465306</v>
      </c>
    </row>
    <row r="753" spans="1:2" x14ac:dyDescent="0.35">
      <c r="A753" s="70">
        <f t="shared" si="19"/>
        <v>736</v>
      </c>
      <c r="B753" s="170">
        <v>4815620.6810465306</v>
      </c>
    </row>
    <row r="754" spans="1:2" x14ac:dyDescent="0.35">
      <c r="A754" s="70">
        <f t="shared" si="19"/>
        <v>737</v>
      </c>
      <c r="B754" s="170">
        <v>4815620.6810465306</v>
      </c>
    </row>
    <row r="755" spans="1:2" x14ac:dyDescent="0.35">
      <c r="A755" s="70">
        <f t="shared" si="19"/>
        <v>738</v>
      </c>
      <c r="B755" s="170">
        <v>4815620.6810465306</v>
      </c>
    </row>
    <row r="756" spans="1:2" x14ac:dyDescent="0.35">
      <c r="A756" s="70">
        <f t="shared" si="19"/>
        <v>739</v>
      </c>
      <c r="B756" s="170">
        <v>4815620.6810465306</v>
      </c>
    </row>
    <row r="757" spans="1:2" x14ac:dyDescent="0.35">
      <c r="A757" s="70">
        <f t="shared" si="19"/>
        <v>740</v>
      </c>
      <c r="B757" s="170">
        <v>4815620.6810465306</v>
      </c>
    </row>
    <row r="758" spans="1:2" x14ac:dyDescent="0.35">
      <c r="A758" s="70">
        <f t="shared" si="19"/>
        <v>741</v>
      </c>
      <c r="B758" s="170">
        <v>4815620.6810465306</v>
      </c>
    </row>
    <row r="759" spans="1:2" x14ac:dyDescent="0.35">
      <c r="A759" s="70">
        <f t="shared" si="19"/>
        <v>742</v>
      </c>
      <c r="B759" s="170">
        <v>4815620.6810465306</v>
      </c>
    </row>
    <row r="760" spans="1:2" x14ac:dyDescent="0.35">
      <c r="A760" s="70">
        <f t="shared" si="19"/>
        <v>743</v>
      </c>
      <c r="B760" s="170">
        <v>4815620.6810465306</v>
      </c>
    </row>
    <row r="761" spans="1:2" x14ac:dyDescent="0.35">
      <c r="A761" s="70">
        <f t="shared" si="19"/>
        <v>744</v>
      </c>
      <c r="B761" s="170">
        <v>4815620.6810465306</v>
      </c>
    </row>
    <row r="762" spans="1:2" x14ac:dyDescent="0.35">
      <c r="A762" s="70">
        <f t="shared" si="19"/>
        <v>745</v>
      </c>
      <c r="B762" s="170">
        <v>4815620.6810465306</v>
      </c>
    </row>
    <row r="763" spans="1:2" x14ac:dyDescent="0.35">
      <c r="A763" s="70">
        <f t="shared" si="19"/>
        <v>746</v>
      </c>
      <c r="B763" s="170">
        <v>4815620.6810465306</v>
      </c>
    </row>
    <row r="764" spans="1:2" x14ac:dyDescent="0.35">
      <c r="A764" s="70">
        <f t="shared" si="19"/>
        <v>747</v>
      </c>
      <c r="B764" s="170">
        <v>4815620.6810465306</v>
      </c>
    </row>
    <row r="765" spans="1:2" x14ac:dyDescent="0.35">
      <c r="A765" s="70">
        <f t="shared" si="19"/>
        <v>748</v>
      </c>
      <c r="B765" s="170">
        <v>4815620.6810465306</v>
      </c>
    </row>
    <row r="766" spans="1:2" x14ac:dyDescent="0.35">
      <c r="A766" s="70">
        <f t="shared" si="19"/>
        <v>749</v>
      </c>
      <c r="B766" s="170">
        <v>4815620.6810465306</v>
      </c>
    </row>
    <row r="767" spans="1:2" x14ac:dyDescent="0.35">
      <c r="A767" s="70">
        <f t="shared" si="19"/>
        <v>750</v>
      </c>
      <c r="B767" s="170">
        <v>4815620.6810465306</v>
      </c>
    </row>
    <row r="768" spans="1:2" x14ac:dyDescent="0.35">
      <c r="A768" s="70">
        <f t="shared" si="19"/>
        <v>751</v>
      </c>
      <c r="B768" s="170">
        <v>4815620.6810465306</v>
      </c>
    </row>
    <row r="769" spans="1:2" x14ac:dyDescent="0.35">
      <c r="A769" s="70">
        <f t="shared" si="19"/>
        <v>752</v>
      </c>
      <c r="B769" s="170">
        <v>4815620.6810465306</v>
      </c>
    </row>
    <row r="770" spans="1:2" x14ac:dyDescent="0.35">
      <c r="A770" s="70">
        <f t="shared" si="19"/>
        <v>753</v>
      </c>
      <c r="B770" s="170">
        <v>4815620.6810465306</v>
      </c>
    </row>
    <row r="771" spans="1:2" x14ac:dyDescent="0.35">
      <c r="A771" s="70">
        <f t="shared" si="19"/>
        <v>754</v>
      </c>
      <c r="B771" s="170">
        <v>4815620.6810465306</v>
      </c>
    </row>
    <row r="772" spans="1:2" x14ac:dyDescent="0.35">
      <c r="A772" s="70">
        <f t="shared" si="19"/>
        <v>755</v>
      </c>
      <c r="B772" s="170">
        <v>4815620.6810465306</v>
      </c>
    </row>
    <row r="773" spans="1:2" x14ac:dyDescent="0.35">
      <c r="A773" s="70">
        <f t="shared" si="19"/>
        <v>756</v>
      </c>
      <c r="B773" s="170">
        <v>4815620.6810465306</v>
      </c>
    </row>
    <row r="774" spans="1:2" x14ac:dyDescent="0.35">
      <c r="A774" s="70">
        <f t="shared" si="19"/>
        <v>757</v>
      </c>
      <c r="B774" s="170">
        <v>4815620.6810465306</v>
      </c>
    </row>
    <row r="775" spans="1:2" x14ac:dyDescent="0.35">
      <c r="A775" s="70">
        <f t="shared" si="19"/>
        <v>758</v>
      </c>
      <c r="B775" s="170">
        <v>4815620.6810465306</v>
      </c>
    </row>
    <row r="776" spans="1:2" x14ac:dyDescent="0.35">
      <c r="A776" s="70">
        <f t="shared" si="19"/>
        <v>759</v>
      </c>
      <c r="B776" s="170">
        <v>4815620.6810465306</v>
      </c>
    </row>
    <row r="777" spans="1:2" x14ac:dyDescent="0.35">
      <c r="A777" s="70">
        <f t="shared" si="19"/>
        <v>760</v>
      </c>
      <c r="B777" s="170">
        <v>4815620.6810465306</v>
      </c>
    </row>
    <row r="778" spans="1:2" x14ac:dyDescent="0.35">
      <c r="A778" s="70">
        <f t="shared" si="19"/>
        <v>761</v>
      </c>
      <c r="B778" s="170">
        <v>4815620.6810465306</v>
      </c>
    </row>
    <row r="779" spans="1:2" x14ac:dyDescent="0.35">
      <c r="A779" s="70">
        <f t="shared" si="19"/>
        <v>762</v>
      </c>
      <c r="B779" s="170">
        <v>4815620.6810465306</v>
      </c>
    </row>
    <row r="780" spans="1:2" x14ac:dyDescent="0.35">
      <c r="A780" s="70">
        <f t="shared" si="19"/>
        <v>763</v>
      </c>
      <c r="B780" s="170">
        <v>4815620.6810465306</v>
      </c>
    </row>
    <row r="781" spans="1:2" x14ac:dyDescent="0.35">
      <c r="A781" s="70">
        <f t="shared" si="19"/>
        <v>764</v>
      </c>
      <c r="B781" s="170">
        <v>4815620.6810465306</v>
      </c>
    </row>
    <row r="782" spans="1:2" x14ac:dyDescent="0.35">
      <c r="A782" s="70">
        <f t="shared" si="19"/>
        <v>765</v>
      </c>
      <c r="B782" s="170">
        <v>4815620.6810465306</v>
      </c>
    </row>
    <row r="783" spans="1:2" x14ac:dyDescent="0.35">
      <c r="A783" s="70">
        <f t="shared" si="19"/>
        <v>766</v>
      </c>
      <c r="B783" s="170">
        <v>4815620.6810465306</v>
      </c>
    </row>
    <row r="784" spans="1:2" x14ac:dyDescent="0.35">
      <c r="A784" s="70">
        <f t="shared" si="19"/>
        <v>767</v>
      </c>
      <c r="B784" s="170">
        <v>4815620.6810465306</v>
      </c>
    </row>
    <row r="785" spans="1:2" x14ac:dyDescent="0.35">
      <c r="A785" s="70">
        <f t="shared" si="19"/>
        <v>768</v>
      </c>
      <c r="B785" s="170">
        <v>4815620.6810465306</v>
      </c>
    </row>
    <row r="786" spans="1:2" x14ac:dyDescent="0.35">
      <c r="A786" s="70">
        <f t="shared" si="19"/>
        <v>769</v>
      </c>
      <c r="B786" s="170">
        <v>4815620.6810465306</v>
      </c>
    </row>
    <row r="787" spans="1:2" x14ac:dyDescent="0.35">
      <c r="A787" s="70">
        <f t="shared" si="19"/>
        <v>770</v>
      </c>
      <c r="B787" s="170">
        <v>4815620.6810465306</v>
      </c>
    </row>
    <row r="788" spans="1:2" x14ac:dyDescent="0.35">
      <c r="A788" s="70">
        <f t="shared" ref="A788:A851" si="20">A787+1</f>
        <v>771</v>
      </c>
      <c r="B788" s="170">
        <v>4815620.6810465306</v>
      </c>
    </row>
    <row r="789" spans="1:2" x14ac:dyDescent="0.35">
      <c r="A789" s="70">
        <f t="shared" si="20"/>
        <v>772</v>
      </c>
      <c r="B789" s="170">
        <v>4815620.6810465306</v>
      </c>
    </row>
    <row r="790" spans="1:2" x14ac:dyDescent="0.35">
      <c r="A790" s="70">
        <f t="shared" si="20"/>
        <v>773</v>
      </c>
      <c r="B790" s="170">
        <v>4815620.6810465306</v>
      </c>
    </row>
    <row r="791" spans="1:2" x14ac:dyDescent="0.35">
      <c r="A791" s="70">
        <f t="shared" si="20"/>
        <v>774</v>
      </c>
      <c r="B791" s="170">
        <v>4815620.6810465306</v>
      </c>
    </row>
    <row r="792" spans="1:2" x14ac:dyDescent="0.35">
      <c r="A792" s="70">
        <f t="shared" si="20"/>
        <v>775</v>
      </c>
      <c r="B792" s="170">
        <v>4815620.6810465306</v>
      </c>
    </row>
    <row r="793" spans="1:2" x14ac:dyDescent="0.35">
      <c r="A793" s="70">
        <f t="shared" si="20"/>
        <v>776</v>
      </c>
      <c r="B793" s="170">
        <v>4815620.6810465306</v>
      </c>
    </row>
    <row r="794" spans="1:2" x14ac:dyDescent="0.35">
      <c r="A794" s="70">
        <f t="shared" si="20"/>
        <v>777</v>
      </c>
      <c r="B794" s="170">
        <v>4815620.6810465306</v>
      </c>
    </row>
    <row r="795" spans="1:2" x14ac:dyDescent="0.35">
      <c r="A795" s="70">
        <f t="shared" si="20"/>
        <v>778</v>
      </c>
      <c r="B795" s="170">
        <v>4815620.6810465306</v>
      </c>
    </row>
    <row r="796" spans="1:2" x14ac:dyDescent="0.35">
      <c r="A796" s="70">
        <f t="shared" si="20"/>
        <v>779</v>
      </c>
      <c r="B796" s="170">
        <v>4815620.6810465306</v>
      </c>
    </row>
    <row r="797" spans="1:2" x14ac:dyDescent="0.35">
      <c r="A797" s="70">
        <f t="shared" si="20"/>
        <v>780</v>
      </c>
      <c r="B797" s="170">
        <v>4815620.6810465306</v>
      </c>
    </row>
    <row r="798" spans="1:2" x14ac:dyDescent="0.35">
      <c r="A798" s="70">
        <f t="shared" si="20"/>
        <v>781</v>
      </c>
      <c r="B798" s="170">
        <v>4815620.6810465306</v>
      </c>
    </row>
    <row r="799" spans="1:2" x14ac:dyDescent="0.35">
      <c r="A799" s="70">
        <f t="shared" si="20"/>
        <v>782</v>
      </c>
      <c r="B799" s="170">
        <v>4815620.6810465306</v>
      </c>
    </row>
    <row r="800" spans="1:2" x14ac:dyDescent="0.35">
      <c r="A800" s="70">
        <f t="shared" si="20"/>
        <v>783</v>
      </c>
      <c r="B800" s="170">
        <v>4815620.6810465306</v>
      </c>
    </row>
    <row r="801" spans="1:2" x14ac:dyDescent="0.35">
      <c r="A801" s="70">
        <f t="shared" si="20"/>
        <v>784</v>
      </c>
      <c r="B801" s="170">
        <v>4815620.6810465306</v>
      </c>
    </row>
    <row r="802" spans="1:2" x14ac:dyDescent="0.35">
      <c r="A802" s="70">
        <f t="shared" si="20"/>
        <v>785</v>
      </c>
      <c r="B802" s="170">
        <v>4815620.6810465306</v>
      </c>
    </row>
    <row r="803" spans="1:2" x14ac:dyDescent="0.35">
      <c r="A803" s="70">
        <f t="shared" si="20"/>
        <v>786</v>
      </c>
      <c r="B803" s="170">
        <v>4815620.6810465306</v>
      </c>
    </row>
    <row r="804" spans="1:2" x14ac:dyDescent="0.35">
      <c r="A804" s="70">
        <f t="shared" si="20"/>
        <v>787</v>
      </c>
      <c r="B804" s="170">
        <v>4815620.6810465306</v>
      </c>
    </row>
    <row r="805" spans="1:2" x14ac:dyDescent="0.35">
      <c r="A805" s="70">
        <f t="shared" si="20"/>
        <v>788</v>
      </c>
      <c r="B805" s="170">
        <v>4815620.6810465306</v>
      </c>
    </row>
    <row r="806" spans="1:2" x14ac:dyDescent="0.35">
      <c r="A806" s="70">
        <f t="shared" si="20"/>
        <v>789</v>
      </c>
      <c r="B806" s="170">
        <v>4815620.6810465306</v>
      </c>
    </row>
    <row r="807" spans="1:2" x14ac:dyDescent="0.35">
      <c r="A807" s="70">
        <f t="shared" si="20"/>
        <v>790</v>
      </c>
      <c r="B807" s="170">
        <v>4815620.6810465306</v>
      </c>
    </row>
    <row r="808" spans="1:2" x14ac:dyDescent="0.35">
      <c r="A808" s="70">
        <f t="shared" si="20"/>
        <v>791</v>
      </c>
      <c r="B808" s="170">
        <v>4815620.6810465306</v>
      </c>
    </row>
    <row r="809" spans="1:2" x14ac:dyDescent="0.35">
      <c r="A809" s="70">
        <f t="shared" si="20"/>
        <v>792</v>
      </c>
      <c r="B809" s="170">
        <v>4815620.6810465306</v>
      </c>
    </row>
    <row r="810" spans="1:2" x14ac:dyDescent="0.35">
      <c r="A810" s="70">
        <f t="shared" si="20"/>
        <v>793</v>
      </c>
      <c r="B810" s="170">
        <v>4815620.6810465306</v>
      </c>
    </row>
    <row r="811" spans="1:2" x14ac:dyDescent="0.35">
      <c r="A811" s="70">
        <f t="shared" si="20"/>
        <v>794</v>
      </c>
      <c r="B811" s="170">
        <v>4815620.6810465306</v>
      </c>
    </row>
    <row r="812" spans="1:2" x14ac:dyDescent="0.35">
      <c r="A812" s="70">
        <f t="shared" si="20"/>
        <v>795</v>
      </c>
      <c r="B812" s="170">
        <v>4815620.6810465306</v>
      </c>
    </row>
    <row r="813" spans="1:2" x14ac:dyDescent="0.35">
      <c r="A813" s="70">
        <f t="shared" si="20"/>
        <v>796</v>
      </c>
      <c r="B813" s="170">
        <v>4815620.6810465306</v>
      </c>
    </row>
    <row r="814" spans="1:2" x14ac:dyDescent="0.35">
      <c r="A814" s="70">
        <f t="shared" si="20"/>
        <v>797</v>
      </c>
      <c r="B814" s="170">
        <v>4815620.6810465306</v>
      </c>
    </row>
    <row r="815" spans="1:2" x14ac:dyDescent="0.35">
      <c r="A815" s="70">
        <f t="shared" si="20"/>
        <v>798</v>
      </c>
      <c r="B815" s="170">
        <v>4815620.6810465306</v>
      </c>
    </row>
    <row r="816" spans="1:2" x14ac:dyDescent="0.35">
      <c r="A816" s="70">
        <f t="shared" si="20"/>
        <v>799</v>
      </c>
      <c r="B816" s="170">
        <v>4815620.6810465306</v>
      </c>
    </row>
    <row r="817" spans="1:2" x14ac:dyDescent="0.35">
      <c r="A817" s="70">
        <f t="shared" si="20"/>
        <v>800</v>
      </c>
      <c r="B817" s="170">
        <v>4815620.6810465306</v>
      </c>
    </row>
    <row r="818" spans="1:2" x14ac:dyDescent="0.35">
      <c r="A818" s="70">
        <f t="shared" si="20"/>
        <v>801</v>
      </c>
      <c r="B818" s="170">
        <v>4815620.6810465306</v>
      </c>
    </row>
    <row r="819" spans="1:2" x14ac:dyDescent="0.35">
      <c r="A819" s="70">
        <f t="shared" si="20"/>
        <v>802</v>
      </c>
      <c r="B819" s="170">
        <v>4815620.6810465306</v>
      </c>
    </row>
    <row r="820" spans="1:2" x14ac:dyDescent="0.35">
      <c r="A820" s="70">
        <f t="shared" si="20"/>
        <v>803</v>
      </c>
      <c r="B820" s="170">
        <v>4815620.6810465306</v>
      </c>
    </row>
    <row r="821" spans="1:2" x14ac:dyDescent="0.35">
      <c r="A821" s="70">
        <f t="shared" si="20"/>
        <v>804</v>
      </c>
      <c r="B821" s="170">
        <v>4815620.6810465306</v>
      </c>
    </row>
    <row r="822" spans="1:2" x14ac:dyDescent="0.35">
      <c r="A822" s="70">
        <f t="shared" si="20"/>
        <v>805</v>
      </c>
      <c r="B822" s="170">
        <v>4815620.6810465306</v>
      </c>
    </row>
    <row r="823" spans="1:2" x14ac:dyDescent="0.35">
      <c r="A823" s="70">
        <f t="shared" si="20"/>
        <v>806</v>
      </c>
      <c r="B823" s="170">
        <v>4815620.6810465306</v>
      </c>
    </row>
    <row r="824" spans="1:2" x14ac:dyDescent="0.35">
      <c r="A824" s="70">
        <f t="shared" si="20"/>
        <v>807</v>
      </c>
      <c r="B824" s="170">
        <v>4815620.6810465306</v>
      </c>
    </row>
    <row r="825" spans="1:2" x14ac:dyDescent="0.35">
      <c r="A825" s="70">
        <f t="shared" si="20"/>
        <v>808</v>
      </c>
      <c r="B825" s="170">
        <v>4815620.6810465306</v>
      </c>
    </row>
    <row r="826" spans="1:2" x14ac:dyDescent="0.35">
      <c r="A826" s="70">
        <f t="shared" si="20"/>
        <v>809</v>
      </c>
      <c r="B826" s="170">
        <v>4815620.6810465306</v>
      </c>
    </row>
    <row r="827" spans="1:2" x14ac:dyDescent="0.35">
      <c r="A827" s="70">
        <f t="shared" si="20"/>
        <v>810</v>
      </c>
      <c r="B827" s="170">
        <v>4815620.6810465306</v>
      </c>
    </row>
    <row r="828" spans="1:2" x14ac:dyDescent="0.35">
      <c r="A828" s="70">
        <f t="shared" si="20"/>
        <v>811</v>
      </c>
      <c r="B828" s="170">
        <v>4815620.6810465306</v>
      </c>
    </row>
    <row r="829" spans="1:2" x14ac:dyDescent="0.35">
      <c r="A829" s="70">
        <f t="shared" si="20"/>
        <v>812</v>
      </c>
      <c r="B829" s="170">
        <v>4815620.6810465306</v>
      </c>
    </row>
    <row r="830" spans="1:2" x14ac:dyDescent="0.35">
      <c r="A830" s="70">
        <f t="shared" si="20"/>
        <v>813</v>
      </c>
      <c r="B830" s="170">
        <v>4815620.6810465306</v>
      </c>
    </row>
    <row r="831" spans="1:2" x14ac:dyDescent="0.35">
      <c r="A831" s="70">
        <f t="shared" si="20"/>
        <v>814</v>
      </c>
      <c r="B831" s="170">
        <v>4815620.6810465306</v>
      </c>
    </row>
    <row r="832" spans="1:2" x14ac:dyDescent="0.35">
      <c r="A832" s="70">
        <f t="shared" si="20"/>
        <v>815</v>
      </c>
      <c r="B832" s="170">
        <v>4815620.6810465306</v>
      </c>
    </row>
    <row r="833" spans="1:2" x14ac:dyDescent="0.35">
      <c r="A833" s="70">
        <f t="shared" si="20"/>
        <v>816</v>
      </c>
      <c r="B833" s="170">
        <v>4815620.6810465306</v>
      </c>
    </row>
    <row r="834" spans="1:2" x14ac:dyDescent="0.35">
      <c r="A834" s="70">
        <f t="shared" si="20"/>
        <v>817</v>
      </c>
      <c r="B834" s="170">
        <v>4815620.6810465306</v>
      </c>
    </row>
    <row r="835" spans="1:2" x14ac:dyDescent="0.35">
      <c r="A835" s="70">
        <f t="shared" si="20"/>
        <v>818</v>
      </c>
      <c r="B835" s="170">
        <v>4815620.6810465306</v>
      </c>
    </row>
    <row r="836" spans="1:2" x14ac:dyDescent="0.35">
      <c r="A836" s="70">
        <f t="shared" si="20"/>
        <v>819</v>
      </c>
      <c r="B836" s="170">
        <v>4815620.6810465306</v>
      </c>
    </row>
    <row r="837" spans="1:2" x14ac:dyDescent="0.35">
      <c r="A837" s="70">
        <f t="shared" si="20"/>
        <v>820</v>
      </c>
      <c r="B837" s="170">
        <v>4815620.6810465306</v>
      </c>
    </row>
    <row r="838" spans="1:2" x14ac:dyDescent="0.35">
      <c r="A838" s="70">
        <f t="shared" si="20"/>
        <v>821</v>
      </c>
      <c r="B838" s="170">
        <v>4815620.6810465306</v>
      </c>
    </row>
    <row r="839" spans="1:2" x14ac:dyDescent="0.35">
      <c r="A839" s="70">
        <f t="shared" si="20"/>
        <v>822</v>
      </c>
      <c r="B839" s="170">
        <v>4815620.6810465306</v>
      </c>
    </row>
    <row r="840" spans="1:2" x14ac:dyDescent="0.35">
      <c r="A840" s="70">
        <f t="shared" si="20"/>
        <v>823</v>
      </c>
      <c r="B840" s="170">
        <v>4815620.6810465306</v>
      </c>
    </row>
    <row r="841" spans="1:2" x14ac:dyDescent="0.35">
      <c r="A841" s="70">
        <f t="shared" si="20"/>
        <v>824</v>
      </c>
      <c r="B841" s="170">
        <v>4815620.6810465306</v>
      </c>
    </row>
    <row r="842" spans="1:2" x14ac:dyDescent="0.35">
      <c r="A842" s="70">
        <f t="shared" si="20"/>
        <v>825</v>
      </c>
      <c r="B842" s="170">
        <v>4815620.6810465306</v>
      </c>
    </row>
    <row r="843" spans="1:2" x14ac:dyDescent="0.35">
      <c r="A843" s="70">
        <f t="shared" si="20"/>
        <v>826</v>
      </c>
      <c r="B843" s="170">
        <v>4815620.6810465306</v>
      </c>
    </row>
    <row r="844" spans="1:2" x14ac:dyDescent="0.35">
      <c r="A844" s="70">
        <f t="shared" si="20"/>
        <v>827</v>
      </c>
      <c r="B844" s="170">
        <v>4815620.6810465306</v>
      </c>
    </row>
    <row r="845" spans="1:2" x14ac:dyDescent="0.35">
      <c r="A845" s="70">
        <f t="shared" si="20"/>
        <v>828</v>
      </c>
      <c r="B845" s="170">
        <v>4815620.6810465306</v>
      </c>
    </row>
    <row r="846" spans="1:2" x14ac:dyDescent="0.35">
      <c r="A846" s="70">
        <f t="shared" si="20"/>
        <v>829</v>
      </c>
      <c r="B846" s="170">
        <v>4815620.6810465306</v>
      </c>
    </row>
    <row r="847" spans="1:2" x14ac:dyDescent="0.35">
      <c r="A847" s="70">
        <f t="shared" si="20"/>
        <v>830</v>
      </c>
      <c r="B847" s="170">
        <v>4815620.6810465306</v>
      </c>
    </row>
    <row r="848" spans="1:2" x14ac:dyDescent="0.35">
      <c r="A848" s="70">
        <f t="shared" si="20"/>
        <v>831</v>
      </c>
      <c r="B848" s="170">
        <v>4815620.6810465306</v>
      </c>
    </row>
    <row r="849" spans="1:2" x14ac:dyDescent="0.35">
      <c r="A849" s="70">
        <f t="shared" si="20"/>
        <v>832</v>
      </c>
      <c r="B849" s="170">
        <v>4815620.6810465306</v>
      </c>
    </row>
    <row r="850" spans="1:2" x14ac:dyDescent="0.35">
      <c r="A850" s="70">
        <f t="shared" si="20"/>
        <v>833</v>
      </c>
      <c r="B850" s="170">
        <v>4815620.6810465306</v>
      </c>
    </row>
    <row r="851" spans="1:2" x14ac:dyDescent="0.35">
      <c r="A851" s="70">
        <f t="shared" si="20"/>
        <v>834</v>
      </c>
      <c r="B851" s="170">
        <v>4815620.6810465306</v>
      </c>
    </row>
    <row r="852" spans="1:2" x14ac:dyDescent="0.35">
      <c r="A852" s="70">
        <f t="shared" ref="A852:A915" si="21">A851+1</f>
        <v>835</v>
      </c>
      <c r="B852" s="170">
        <v>4815620.6810465306</v>
      </c>
    </row>
    <row r="853" spans="1:2" x14ac:dyDescent="0.35">
      <c r="A853" s="70">
        <f t="shared" si="21"/>
        <v>836</v>
      </c>
      <c r="B853" s="170">
        <v>4815620.6810465306</v>
      </c>
    </row>
    <row r="854" spans="1:2" x14ac:dyDescent="0.35">
      <c r="A854" s="70">
        <f t="shared" si="21"/>
        <v>837</v>
      </c>
      <c r="B854" s="170">
        <v>4815620.6810465306</v>
      </c>
    </row>
    <row r="855" spans="1:2" x14ac:dyDescent="0.35">
      <c r="A855" s="70">
        <f t="shared" si="21"/>
        <v>838</v>
      </c>
      <c r="B855" s="170">
        <v>4815620.6810465306</v>
      </c>
    </row>
    <row r="856" spans="1:2" x14ac:dyDescent="0.35">
      <c r="A856" s="70">
        <f t="shared" si="21"/>
        <v>839</v>
      </c>
      <c r="B856" s="170">
        <v>4815620.6810465306</v>
      </c>
    </row>
    <row r="857" spans="1:2" x14ac:dyDescent="0.35">
      <c r="A857" s="70">
        <f t="shared" si="21"/>
        <v>840</v>
      </c>
      <c r="B857" s="170">
        <v>4815620.6810465306</v>
      </c>
    </row>
    <row r="858" spans="1:2" x14ac:dyDescent="0.35">
      <c r="A858" s="70">
        <f t="shared" si="21"/>
        <v>841</v>
      </c>
      <c r="B858" s="170">
        <v>4815620.6810465306</v>
      </c>
    </row>
    <row r="859" spans="1:2" x14ac:dyDescent="0.35">
      <c r="A859" s="70">
        <f t="shared" si="21"/>
        <v>842</v>
      </c>
      <c r="B859" s="170">
        <v>4815620.6810465306</v>
      </c>
    </row>
    <row r="860" spans="1:2" x14ac:dyDescent="0.35">
      <c r="A860" s="70">
        <f t="shared" si="21"/>
        <v>843</v>
      </c>
      <c r="B860" s="170">
        <v>4815620.6810465306</v>
      </c>
    </row>
    <row r="861" spans="1:2" x14ac:dyDescent="0.35">
      <c r="A861" s="70">
        <f t="shared" si="21"/>
        <v>844</v>
      </c>
      <c r="B861" s="170">
        <v>4815620.6810465306</v>
      </c>
    </row>
    <row r="862" spans="1:2" x14ac:dyDescent="0.35">
      <c r="A862" s="70">
        <f t="shared" si="21"/>
        <v>845</v>
      </c>
      <c r="B862" s="170">
        <v>4815620.6810465306</v>
      </c>
    </row>
    <row r="863" spans="1:2" x14ac:dyDescent="0.35">
      <c r="A863" s="70">
        <f t="shared" si="21"/>
        <v>846</v>
      </c>
      <c r="B863" s="170">
        <v>4815620.6810465306</v>
      </c>
    </row>
    <row r="864" spans="1:2" x14ac:dyDescent="0.35">
      <c r="A864" s="70">
        <f t="shared" si="21"/>
        <v>847</v>
      </c>
      <c r="B864" s="170">
        <v>4815620.6810465306</v>
      </c>
    </row>
    <row r="865" spans="1:2" x14ac:dyDescent="0.35">
      <c r="A865" s="70">
        <f t="shared" si="21"/>
        <v>848</v>
      </c>
      <c r="B865" s="170">
        <v>4815620.6810465306</v>
      </c>
    </row>
    <row r="866" spans="1:2" x14ac:dyDescent="0.35">
      <c r="A866" s="70">
        <f t="shared" si="21"/>
        <v>849</v>
      </c>
      <c r="B866" s="170">
        <v>4815620.6810465306</v>
      </c>
    </row>
    <row r="867" spans="1:2" x14ac:dyDescent="0.35">
      <c r="A867" s="70">
        <f t="shared" si="21"/>
        <v>850</v>
      </c>
      <c r="B867" s="170">
        <v>4815620.6810465306</v>
      </c>
    </row>
    <row r="868" spans="1:2" x14ac:dyDescent="0.35">
      <c r="A868" s="70">
        <f t="shared" si="21"/>
        <v>851</v>
      </c>
      <c r="B868" s="170">
        <v>4815620.6810465306</v>
      </c>
    </row>
    <row r="869" spans="1:2" x14ac:dyDescent="0.35">
      <c r="A869" s="70">
        <f t="shared" si="21"/>
        <v>852</v>
      </c>
      <c r="B869" s="170">
        <v>4815620.6810465306</v>
      </c>
    </row>
    <row r="870" spans="1:2" x14ac:dyDescent="0.35">
      <c r="A870" s="70">
        <f t="shared" si="21"/>
        <v>853</v>
      </c>
      <c r="B870" s="170">
        <v>4815620.6810465306</v>
      </c>
    </row>
    <row r="871" spans="1:2" x14ac:dyDescent="0.35">
      <c r="A871" s="70">
        <f t="shared" si="21"/>
        <v>854</v>
      </c>
      <c r="B871" s="170">
        <v>4815620.6810465306</v>
      </c>
    </row>
    <row r="872" spans="1:2" x14ac:dyDescent="0.35">
      <c r="A872" s="70">
        <f t="shared" si="21"/>
        <v>855</v>
      </c>
      <c r="B872" s="170">
        <v>4815620.6810465306</v>
      </c>
    </row>
    <row r="873" spans="1:2" x14ac:dyDescent="0.35">
      <c r="A873" s="70">
        <f t="shared" si="21"/>
        <v>856</v>
      </c>
      <c r="B873" s="170">
        <v>4815620.6810465306</v>
      </c>
    </row>
    <row r="874" spans="1:2" x14ac:dyDescent="0.35">
      <c r="A874" s="70">
        <f t="shared" si="21"/>
        <v>857</v>
      </c>
      <c r="B874" s="170">
        <v>4815620.6810465306</v>
      </c>
    </row>
    <row r="875" spans="1:2" x14ac:dyDescent="0.35">
      <c r="A875" s="70">
        <f t="shared" si="21"/>
        <v>858</v>
      </c>
      <c r="B875" s="170">
        <v>4815620.6810465306</v>
      </c>
    </row>
    <row r="876" spans="1:2" x14ac:dyDescent="0.35">
      <c r="A876" s="70">
        <f t="shared" si="21"/>
        <v>859</v>
      </c>
      <c r="B876" s="170">
        <v>4815620.6810465306</v>
      </c>
    </row>
    <row r="877" spans="1:2" x14ac:dyDescent="0.35">
      <c r="A877" s="70">
        <f t="shared" si="21"/>
        <v>860</v>
      </c>
      <c r="B877" s="170">
        <v>4815620.6810465306</v>
      </c>
    </row>
    <row r="878" spans="1:2" x14ac:dyDescent="0.35">
      <c r="A878" s="70">
        <f t="shared" si="21"/>
        <v>861</v>
      </c>
      <c r="B878" s="170">
        <v>4815620.6810465306</v>
      </c>
    </row>
    <row r="879" spans="1:2" x14ac:dyDescent="0.35">
      <c r="A879" s="70">
        <f t="shared" si="21"/>
        <v>862</v>
      </c>
      <c r="B879" s="170">
        <v>4815620.6810465306</v>
      </c>
    </row>
    <row r="880" spans="1:2" x14ac:dyDescent="0.35">
      <c r="A880" s="70">
        <f t="shared" si="21"/>
        <v>863</v>
      </c>
      <c r="B880" s="170">
        <v>4815620.6810465306</v>
      </c>
    </row>
    <row r="881" spans="1:2" x14ac:dyDescent="0.35">
      <c r="A881" s="70">
        <f t="shared" si="21"/>
        <v>864</v>
      </c>
      <c r="B881" s="170">
        <v>4815620.6810465306</v>
      </c>
    </row>
    <row r="882" spans="1:2" x14ac:dyDescent="0.35">
      <c r="A882" s="70">
        <f t="shared" si="21"/>
        <v>865</v>
      </c>
      <c r="B882" s="170">
        <v>4815620.6810465306</v>
      </c>
    </row>
    <row r="883" spans="1:2" x14ac:dyDescent="0.35">
      <c r="A883" s="70">
        <f t="shared" si="21"/>
        <v>866</v>
      </c>
      <c r="B883" s="170">
        <v>4815620.6810465306</v>
      </c>
    </row>
    <row r="884" spans="1:2" x14ac:dyDescent="0.35">
      <c r="A884" s="70">
        <f t="shared" si="21"/>
        <v>867</v>
      </c>
      <c r="B884" s="170">
        <v>4815620.6810465306</v>
      </c>
    </row>
    <row r="885" spans="1:2" x14ac:dyDescent="0.35">
      <c r="A885" s="70">
        <f t="shared" si="21"/>
        <v>868</v>
      </c>
      <c r="B885" s="170">
        <v>4815620.6810465306</v>
      </c>
    </row>
    <row r="886" spans="1:2" x14ac:dyDescent="0.35">
      <c r="A886" s="70">
        <f t="shared" si="21"/>
        <v>869</v>
      </c>
      <c r="B886" s="170">
        <v>4815620.6810465306</v>
      </c>
    </row>
    <row r="887" spans="1:2" x14ac:dyDescent="0.35">
      <c r="A887" s="70">
        <f t="shared" si="21"/>
        <v>870</v>
      </c>
      <c r="B887" s="170">
        <v>4815620.6810465306</v>
      </c>
    </row>
    <row r="888" spans="1:2" x14ac:dyDescent="0.35">
      <c r="A888" s="70">
        <f t="shared" si="21"/>
        <v>871</v>
      </c>
      <c r="B888" s="170">
        <v>4815620.6810465306</v>
      </c>
    </row>
    <row r="889" spans="1:2" x14ac:dyDescent="0.35">
      <c r="A889" s="70">
        <f t="shared" si="21"/>
        <v>872</v>
      </c>
      <c r="B889" s="170">
        <v>4815620.6810465306</v>
      </c>
    </row>
    <row r="890" spans="1:2" x14ac:dyDescent="0.35">
      <c r="A890" s="70">
        <f t="shared" si="21"/>
        <v>873</v>
      </c>
      <c r="B890" s="170">
        <v>4815620.6810465306</v>
      </c>
    </row>
    <row r="891" spans="1:2" x14ac:dyDescent="0.35">
      <c r="A891" s="70">
        <f t="shared" si="21"/>
        <v>874</v>
      </c>
      <c r="B891" s="170">
        <v>4815620.6810465306</v>
      </c>
    </row>
    <row r="892" spans="1:2" x14ac:dyDescent="0.35">
      <c r="A892" s="70">
        <f t="shared" si="21"/>
        <v>875</v>
      </c>
      <c r="B892" s="170">
        <v>4815620.6810465306</v>
      </c>
    </row>
    <row r="893" spans="1:2" x14ac:dyDescent="0.35">
      <c r="A893" s="70">
        <f t="shared" si="21"/>
        <v>876</v>
      </c>
      <c r="B893" s="170">
        <v>4815620.6810465306</v>
      </c>
    </row>
    <row r="894" spans="1:2" x14ac:dyDescent="0.35">
      <c r="A894" s="70">
        <f t="shared" si="21"/>
        <v>877</v>
      </c>
      <c r="B894" s="170">
        <v>4815620.6810465306</v>
      </c>
    </row>
    <row r="895" spans="1:2" x14ac:dyDescent="0.35">
      <c r="A895" s="70">
        <f t="shared" si="21"/>
        <v>878</v>
      </c>
      <c r="B895" s="170">
        <v>4815620.6810465306</v>
      </c>
    </row>
    <row r="896" spans="1:2" x14ac:dyDescent="0.35">
      <c r="A896" s="70">
        <f t="shared" si="21"/>
        <v>879</v>
      </c>
      <c r="B896" s="170">
        <v>4815620.6810465306</v>
      </c>
    </row>
    <row r="897" spans="1:2" x14ac:dyDescent="0.35">
      <c r="A897" s="70">
        <f t="shared" si="21"/>
        <v>880</v>
      </c>
      <c r="B897" s="170">
        <v>4815620.6810465306</v>
      </c>
    </row>
    <row r="898" spans="1:2" x14ac:dyDescent="0.35">
      <c r="A898" s="70">
        <f t="shared" si="21"/>
        <v>881</v>
      </c>
      <c r="B898" s="170">
        <v>4815620.6810465306</v>
      </c>
    </row>
    <row r="899" spans="1:2" x14ac:dyDescent="0.35">
      <c r="A899" s="70">
        <f t="shared" si="21"/>
        <v>882</v>
      </c>
      <c r="B899" s="170">
        <v>4815620.6810465306</v>
      </c>
    </row>
    <row r="900" spans="1:2" x14ac:dyDescent="0.35">
      <c r="A900" s="70">
        <f t="shared" si="21"/>
        <v>883</v>
      </c>
      <c r="B900" s="170">
        <v>4815620.6810465306</v>
      </c>
    </row>
    <row r="901" spans="1:2" x14ac:dyDescent="0.35">
      <c r="A901" s="70">
        <f t="shared" si="21"/>
        <v>884</v>
      </c>
      <c r="B901" s="170">
        <v>4815620.6810465306</v>
      </c>
    </row>
    <row r="902" spans="1:2" x14ac:dyDescent="0.35">
      <c r="A902" s="70">
        <f t="shared" si="21"/>
        <v>885</v>
      </c>
      <c r="B902" s="170">
        <v>4815620.6810465306</v>
      </c>
    </row>
    <row r="903" spans="1:2" x14ac:dyDescent="0.35">
      <c r="A903" s="70">
        <f t="shared" si="21"/>
        <v>886</v>
      </c>
      <c r="B903" s="170">
        <v>4815620.6810465306</v>
      </c>
    </row>
    <row r="904" spans="1:2" x14ac:dyDescent="0.35">
      <c r="A904" s="70">
        <f t="shared" si="21"/>
        <v>887</v>
      </c>
      <c r="B904" s="170">
        <v>4815620.6810465306</v>
      </c>
    </row>
    <row r="905" spans="1:2" x14ac:dyDescent="0.35">
      <c r="A905" s="70">
        <f t="shared" si="21"/>
        <v>888</v>
      </c>
      <c r="B905" s="170">
        <v>4815620.6810465306</v>
      </c>
    </row>
    <row r="906" spans="1:2" x14ac:dyDescent="0.35">
      <c r="A906" s="70">
        <f t="shared" si="21"/>
        <v>889</v>
      </c>
      <c r="B906" s="170">
        <v>4815620.6810465306</v>
      </c>
    </row>
    <row r="907" spans="1:2" x14ac:dyDescent="0.35">
      <c r="A907" s="70">
        <f t="shared" si="21"/>
        <v>890</v>
      </c>
      <c r="B907" s="170">
        <v>4815620.6810465306</v>
      </c>
    </row>
    <row r="908" spans="1:2" x14ac:dyDescent="0.35">
      <c r="A908" s="70">
        <f t="shared" si="21"/>
        <v>891</v>
      </c>
      <c r="B908" s="170">
        <v>4815620.6810465306</v>
      </c>
    </row>
    <row r="909" spans="1:2" x14ac:dyDescent="0.35">
      <c r="A909" s="70">
        <f t="shared" si="21"/>
        <v>892</v>
      </c>
      <c r="B909" s="170">
        <v>4815620.6810465306</v>
      </c>
    </row>
    <row r="910" spans="1:2" x14ac:dyDescent="0.35">
      <c r="A910" s="70">
        <f t="shared" si="21"/>
        <v>893</v>
      </c>
      <c r="B910" s="170">
        <v>4815620.6810465306</v>
      </c>
    </row>
    <row r="911" spans="1:2" x14ac:dyDescent="0.35">
      <c r="A911" s="70">
        <f t="shared" si="21"/>
        <v>894</v>
      </c>
      <c r="B911" s="170">
        <v>4815620.6810465306</v>
      </c>
    </row>
    <row r="912" spans="1:2" x14ac:dyDescent="0.35">
      <c r="A912" s="70">
        <f t="shared" si="21"/>
        <v>895</v>
      </c>
      <c r="B912" s="170">
        <v>4815620.6810465306</v>
      </c>
    </row>
    <row r="913" spans="1:2" x14ac:dyDescent="0.35">
      <c r="A913" s="70">
        <f t="shared" si="21"/>
        <v>896</v>
      </c>
      <c r="B913" s="170">
        <v>4815620.6810465306</v>
      </c>
    </row>
    <row r="914" spans="1:2" x14ac:dyDescent="0.35">
      <c r="A914" s="70">
        <f t="shared" si="21"/>
        <v>897</v>
      </c>
      <c r="B914" s="170">
        <v>4815620.6810465306</v>
      </c>
    </row>
    <row r="915" spans="1:2" x14ac:dyDescent="0.35">
      <c r="A915" s="70">
        <f t="shared" si="21"/>
        <v>898</v>
      </c>
      <c r="B915" s="170">
        <v>4815620.6810465306</v>
      </c>
    </row>
    <row r="916" spans="1:2" x14ac:dyDescent="0.35">
      <c r="A916" s="70">
        <f t="shared" ref="A916:A979" si="22">A915+1</f>
        <v>899</v>
      </c>
      <c r="B916" s="170">
        <v>4815620.6810465306</v>
      </c>
    </row>
    <row r="917" spans="1:2" x14ac:dyDescent="0.35">
      <c r="A917" s="70">
        <f t="shared" si="22"/>
        <v>900</v>
      </c>
      <c r="B917" s="170">
        <v>4815620.6810465306</v>
      </c>
    </row>
    <row r="918" spans="1:2" x14ac:dyDescent="0.35">
      <c r="A918" s="70">
        <f t="shared" si="22"/>
        <v>901</v>
      </c>
      <c r="B918" s="170">
        <v>4815620.6810465306</v>
      </c>
    </row>
    <row r="919" spans="1:2" x14ac:dyDescent="0.35">
      <c r="A919" s="70">
        <f t="shared" si="22"/>
        <v>902</v>
      </c>
      <c r="B919" s="170">
        <v>4815620.6810465306</v>
      </c>
    </row>
    <row r="920" spans="1:2" x14ac:dyDescent="0.35">
      <c r="A920" s="70">
        <f t="shared" si="22"/>
        <v>903</v>
      </c>
      <c r="B920" s="170">
        <v>4815620.6810465306</v>
      </c>
    </row>
    <row r="921" spans="1:2" x14ac:dyDescent="0.35">
      <c r="A921" s="70">
        <f t="shared" si="22"/>
        <v>904</v>
      </c>
      <c r="B921" s="170">
        <v>4815620.6810465306</v>
      </c>
    </row>
    <row r="922" spans="1:2" x14ac:dyDescent="0.35">
      <c r="A922" s="70">
        <f t="shared" si="22"/>
        <v>905</v>
      </c>
      <c r="B922" s="170">
        <v>4815620.6810465306</v>
      </c>
    </row>
    <row r="923" spans="1:2" x14ac:dyDescent="0.35">
      <c r="A923" s="70">
        <f t="shared" si="22"/>
        <v>906</v>
      </c>
      <c r="B923" s="170">
        <v>4815620.6810465306</v>
      </c>
    </row>
    <row r="924" spans="1:2" x14ac:dyDescent="0.35">
      <c r="A924" s="70">
        <f t="shared" si="22"/>
        <v>907</v>
      </c>
      <c r="B924" s="170">
        <v>4815620.6810465306</v>
      </c>
    </row>
    <row r="925" spans="1:2" x14ac:dyDescent="0.35">
      <c r="A925" s="70">
        <f t="shared" si="22"/>
        <v>908</v>
      </c>
      <c r="B925" s="170">
        <v>4815620.6810465306</v>
      </c>
    </row>
    <row r="926" spans="1:2" x14ac:dyDescent="0.35">
      <c r="A926" s="70">
        <f t="shared" si="22"/>
        <v>909</v>
      </c>
      <c r="B926" s="170">
        <v>4815620.6810465306</v>
      </c>
    </row>
    <row r="927" spans="1:2" x14ac:dyDescent="0.35">
      <c r="A927" s="70">
        <f t="shared" si="22"/>
        <v>910</v>
      </c>
      <c r="B927" s="170">
        <v>4815620.6810465306</v>
      </c>
    </row>
    <row r="928" spans="1:2" x14ac:dyDescent="0.35">
      <c r="A928" s="70">
        <f t="shared" si="22"/>
        <v>911</v>
      </c>
      <c r="B928" s="170">
        <v>4815620.6810465306</v>
      </c>
    </row>
    <row r="929" spans="1:2" x14ac:dyDescent="0.35">
      <c r="A929" s="70">
        <f t="shared" si="22"/>
        <v>912</v>
      </c>
      <c r="B929" s="170">
        <v>4815620.6810465306</v>
      </c>
    </row>
    <row r="930" spans="1:2" x14ac:dyDescent="0.35">
      <c r="A930" s="70">
        <f t="shared" si="22"/>
        <v>913</v>
      </c>
      <c r="B930" s="170">
        <v>4815620.6810465306</v>
      </c>
    </row>
    <row r="931" spans="1:2" x14ac:dyDescent="0.35">
      <c r="A931" s="70">
        <f t="shared" si="22"/>
        <v>914</v>
      </c>
      <c r="B931" s="170">
        <v>4815620.6810465306</v>
      </c>
    </row>
    <row r="932" spans="1:2" x14ac:dyDescent="0.35">
      <c r="A932" s="70">
        <f t="shared" si="22"/>
        <v>915</v>
      </c>
      <c r="B932" s="170">
        <v>4815620.6810465306</v>
      </c>
    </row>
    <row r="933" spans="1:2" x14ac:dyDescent="0.35">
      <c r="A933" s="70">
        <f t="shared" si="22"/>
        <v>916</v>
      </c>
      <c r="B933" s="170">
        <v>4815620.6810465306</v>
      </c>
    </row>
    <row r="934" spans="1:2" x14ac:dyDescent="0.35">
      <c r="A934" s="70">
        <f t="shared" si="22"/>
        <v>917</v>
      </c>
      <c r="B934" s="170">
        <v>4815620.6810465306</v>
      </c>
    </row>
    <row r="935" spans="1:2" x14ac:dyDescent="0.35">
      <c r="A935" s="70">
        <f t="shared" si="22"/>
        <v>918</v>
      </c>
      <c r="B935" s="170">
        <v>4815620.6810465306</v>
      </c>
    </row>
    <row r="936" spans="1:2" x14ac:dyDescent="0.35">
      <c r="A936" s="70">
        <f t="shared" si="22"/>
        <v>919</v>
      </c>
      <c r="B936" s="170">
        <v>4815620.6810465306</v>
      </c>
    </row>
    <row r="937" spans="1:2" x14ac:dyDescent="0.35">
      <c r="A937" s="70">
        <f t="shared" si="22"/>
        <v>920</v>
      </c>
      <c r="B937" s="170">
        <v>4815620.6810465306</v>
      </c>
    </row>
    <row r="938" spans="1:2" x14ac:dyDescent="0.35">
      <c r="A938" s="70">
        <f t="shared" si="22"/>
        <v>921</v>
      </c>
      <c r="B938" s="170">
        <v>4815620.6810465306</v>
      </c>
    </row>
    <row r="939" spans="1:2" x14ac:dyDescent="0.35">
      <c r="A939" s="70">
        <f t="shared" si="22"/>
        <v>922</v>
      </c>
      <c r="B939" s="170">
        <v>4815620.6810465306</v>
      </c>
    </row>
    <row r="940" spans="1:2" x14ac:dyDescent="0.35">
      <c r="A940" s="70">
        <f t="shared" si="22"/>
        <v>923</v>
      </c>
      <c r="B940" s="170">
        <v>4815620.6810465306</v>
      </c>
    </row>
    <row r="941" spans="1:2" x14ac:dyDescent="0.35">
      <c r="A941" s="70">
        <f t="shared" si="22"/>
        <v>924</v>
      </c>
      <c r="B941" s="170">
        <v>4815620.6810465306</v>
      </c>
    </row>
    <row r="942" spans="1:2" x14ac:dyDescent="0.35">
      <c r="A942" s="70">
        <f t="shared" si="22"/>
        <v>925</v>
      </c>
      <c r="B942" s="170">
        <v>4815620.6810465306</v>
      </c>
    </row>
    <row r="943" spans="1:2" x14ac:dyDescent="0.35">
      <c r="A943" s="70">
        <f t="shared" si="22"/>
        <v>926</v>
      </c>
      <c r="B943" s="170">
        <v>4815620.6810465306</v>
      </c>
    </row>
    <row r="944" spans="1:2" x14ac:dyDescent="0.35">
      <c r="A944" s="70">
        <f t="shared" si="22"/>
        <v>927</v>
      </c>
      <c r="B944" s="170">
        <v>4815620.6810465306</v>
      </c>
    </row>
    <row r="945" spans="1:2" x14ac:dyDescent="0.35">
      <c r="A945" s="70">
        <f t="shared" si="22"/>
        <v>928</v>
      </c>
      <c r="B945" s="170">
        <v>4815620.6810465306</v>
      </c>
    </row>
    <row r="946" spans="1:2" x14ac:dyDescent="0.35">
      <c r="A946" s="70">
        <f t="shared" si="22"/>
        <v>929</v>
      </c>
      <c r="B946" s="170">
        <v>4815620.6810465306</v>
      </c>
    </row>
    <row r="947" spans="1:2" x14ac:dyDescent="0.35">
      <c r="A947" s="70">
        <f t="shared" si="22"/>
        <v>930</v>
      </c>
      <c r="B947" s="170">
        <v>4815620.6810465306</v>
      </c>
    </row>
    <row r="948" spans="1:2" x14ac:dyDescent="0.35">
      <c r="A948" s="70">
        <f t="shared" si="22"/>
        <v>931</v>
      </c>
      <c r="B948" s="170">
        <v>4815620.6810465306</v>
      </c>
    </row>
    <row r="949" spans="1:2" x14ac:dyDescent="0.35">
      <c r="A949" s="70">
        <f t="shared" si="22"/>
        <v>932</v>
      </c>
      <c r="B949" s="170">
        <v>4815620.6810465306</v>
      </c>
    </row>
    <row r="950" spans="1:2" x14ac:dyDescent="0.35">
      <c r="A950" s="70">
        <f t="shared" si="22"/>
        <v>933</v>
      </c>
      <c r="B950" s="170">
        <v>4815620.6810465306</v>
      </c>
    </row>
    <row r="951" spans="1:2" x14ac:dyDescent="0.35">
      <c r="A951" s="70">
        <f t="shared" si="22"/>
        <v>934</v>
      </c>
      <c r="B951" s="170">
        <v>4815620.6810465306</v>
      </c>
    </row>
    <row r="952" spans="1:2" x14ac:dyDescent="0.35">
      <c r="A952" s="70">
        <f t="shared" si="22"/>
        <v>935</v>
      </c>
      <c r="B952" s="170">
        <v>4815620.6810465306</v>
      </c>
    </row>
    <row r="953" spans="1:2" x14ac:dyDescent="0.35">
      <c r="A953" s="70">
        <f t="shared" si="22"/>
        <v>936</v>
      </c>
      <c r="B953" s="170">
        <v>4815620.6810465306</v>
      </c>
    </row>
    <row r="954" spans="1:2" x14ac:dyDescent="0.35">
      <c r="A954" s="70">
        <f t="shared" si="22"/>
        <v>937</v>
      </c>
      <c r="B954" s="170">
        <v>4815620.6810465306</v>
      </c>
    </row>
    <row r="955" spans="1:2" x14ac:dyDescent="0.35">
      <c r="A955" s="70">
        <f t="shared" si="22"/>
        <v>938</v>
      </c>
      <c r="B955" s="170">
        <v>4815620.6810465306</v>
      </c>
    </row>
    <row r="956" spans="1:2" x14ac:dyDescent="0.35">
      <c r="A956" s="70">
        <f t="shared" si="22"/>
        <v>939</v>
      </c>
      <c r="B956" s="170">
        <v>4815620.6810465306</v>
      </c>
    </row>
    <row r="957" spans="1:2" x14ac:dyDescent="0.35">
      <c r="A957" s="70">
        <f t="shared" si="22"/>
        <v>940</v>
      </c>
      <c r="B957" s="170">
        <v>4815620.6810465306</v>
      </c>
    </row>
    <row r="958" spans="1:2" x14ac:dyDescent="0.35">
      <c r="A958" s="70">
        <f t="shared" si="22"/>
        <v>941</v>
      </c>
      <c r="B958" s="170">
        <v>4815620.6810465306</v>
      </c>
    </row>
    <row r="959" spans="1:2" x14ac:dyDescent="0.35">
      <c r="A959" s="70">
        <f t="shared" si="22"/>
        <v>942</v>
      </c>
      <c r="B959" s="170">
        <v>4815620.6810465306</v>
      </c>
    </row>
    <row r="960" spans="1:2" x14ac:dyDescent="0.35">
      <c r="A960" s="70">
        <f t="shared" si="22"/>
        <v>943</v>
      </c>
      <c r="B960" s="170">
        <v>4815620.6810465306</v>
      </c>
    </row>
    <row r="961" spans="1:2" x14ac:dyDescent="0.35">
      <c r="A961" s="70">
        <f t="shared" si="22"/>
        <v>944</v>
      </c>
      <c r="B961" s="170">
        <v>4815620.6810465306</v>
      </c>
    </row>
    <row r="962" spans="1:2" x14ac:dyDescent="0.35">
      <c r="A962" s="70">
        <f t="shared" si="22"/>
        <v>945</v>
      </c>
      <c r="B962" s="170">
        <v>4815620.6810465306</v>
      </c>
    </row>
    <row r="963" spans="1:2" x14ac:dyDescent="0.35">
      <c r="A963" s="70">
        <f t="shared" si="22"/>
        <v>946</v>
      </c>
      <c r="B963" s="170">
        <v>4815620.6810465306</v>
      </c>
    </row>
    <row r="964" spans="1:2" x14ac:dyDescent="0.35">
      <c r="A964" s="70">
        <f t="shared" si="22"/>
        <v>947</v>
      </c>
      <c r="B964" s="170">
        <v>4815620.6810465306</v>
      </c>
    </row>
    <row r="965" spans="1:2" x14ac:dyDescent="0.35">
      <c r="A965" s="70">
        <f t="shared" si="22"/>
        <v>948</v>
      </c>
      <c r="B965" s="170">
        <v>4815620.6810465306</v>
      </c>
    </row>
    <row r="966" spans="1:2" x14ac:dyDescent="0.35">
      <c r="A966" s="70">
        <f t="shared" si="22"/>
        <v>949</v>
      </c>
      <c r="B966" s="170">
        <v>4815620.6810465306</v>
      </c>
    </row>
    <row r="967" spans="1:2" x14ac:dyDescent="0.35">
      <c r="A967" s="70">
        <f t="shared" si="22"/>
        <v>950</v>
      </c>
      <c r="B967" s="170">
        <v>4815620.6810465306</v>
      </c>
    </row>
    <row r="968" spans="1:2" x14ac:dyDescent="0.35">
      <c r="A968" s="70">
        <f t="shared" si="22"/>
        <v>951</v>
      </c>
      <c r="B968" s="170">
        <v>4815620.6810465306</v>
      </c>
    </row>
    <row r="969" spans="1:2" x14ac:dyDescent="0.35">
      <c r="A969" s="70">
        <f t="shared" si="22"/>
        <v>952</v>
      </c>
      <c r="B969" s="170">
        <v>4815620.6810465306</v>
      </c>
    </row>
    <row r="970" spans="1:2" x14ac:dyDescent="0.35">
      <c r="A970" s="70">
        <f t="shared" si="22"/>
        <v>953</v>
      </c>
      <c r="B970" s="170">
        <v>4815620.6810465306</v>
      </c>
    </row>
    <row r="971" spans="1:2" x14ac:dyDescent="0.35">
      <c r="A971" s="70">
        <f t="shared" si="22"/>
        <v>954</v>
      </c>
      <c r="B971" s="170">
        <v>4815620.6810465306</v>
      </c>
    </row>
    <row r="972" spans="1:2" x14ac:dyDescent="0.35">
      <c r="A972" s="70">
        <f t="shared" si="22"/>
        <v>955</v>
      </c>
      <c r="B972" s="170">
        <v>4815620.6810465306</v>
      </c>
    </row>
    <row r="973" spans="1:2" x14ac:dyDescent="0.35">
      <c r="A973" s="70">
        <f t="shared" si="22"/>
        <v>956</v>
      </c>
      <c r="B973" s="170">
        <v>4815620.6810465306</v>
      </c>
    </row>
    <row r="974" spans="1:2" x14ac:dyDescent="0.35">
      <c r="A974" s="70">
        <f t="shared" si="22"/>
        <v>957</v>
      </c>
      <c r="B974" s="170">
        <v>4815620.6810465306</v>
      </c>
    </row>
    <row r="975" spans="1:2" x14ac:dyDescent="0.35">
      <c r="A975" s="70">
        <f t="shared" si="22"/>
        <v>958</v>
      </c>
      <c r="B975" s="170">
        <v>4815620.6810465306</v>
      </c>
    </row>
    <row r="976" spans="1:2" x14ac:dyDescent="0.35">
      <c r="A976" s="70">
        <f t="shared" si="22"/>
        <v>959</v>
      </c>
      <c r="B976" s="170">
        <v>4815620.6810465306</v>
      </c>
    </row>
    <row r="977" spans="1:2" x14ac:dyDescent="0.35">
      <c r="A977" s="70">
        <f t="shared" si="22"/>
        <v>960</v>
      </c>
      <c r="B977" s="170">
        <v>4815620.6810465306</v>
      </c>
    </row>
    <row r="978" spans="1:2" x14ac:dyDescent="0.35">
      <c r="A978" s="70">
        <f t="shared" si="22"/>
        <v>961</v>
      </c>
      <c r="B978" s="170">
        <v>4815620.6810465306</v>
      </c>
    </row>
    <row r="979" spans="1:2" x14ac:dyDescent="0.35">
      <c r="A979" s="70">
        <f t="shared" si="22"/>
        <v>962</v>
      </c>
      <c r="B979" s="170">
        <v>4815620.6810465306</v>
      </c>
    </row>
    <row r="980" spans="1:2" x14ac:dyDescent="0.35">
      <c r="A980" s="70">
        <f t="shared" ref="A980:A1043" si="23">A979+1</f>
        <v>963</v>
      </c>
      <c r="B980" s="170">
        <v>4815620.6810465306</v>
      </c>
    </row>
    <row r="981" spans="1:2" x14ac:dyDescent="0.35">
      <c r="A981" s="70">
        <f t="shared" si="23"/>
        <v>964</v>
      </c>
      <c r="B981" s="170">
        <v>4815620.6810465306</v>
      </c>
    </row>
    <row r="982" spans="1:2" x14ac:dyDescent="0.35">
      <c r="A982" s="70">
        <f t="shared" si="23"/>
        <v>965</v>
      </c>
      <c r="B982" s="170">
        <v>4815620.6810465306</v>
      </c>
    </row>
    <row r="983" spans="1:2" x14ac:dyDescent="0.35">
      <c r="A983" s="70">
        <f t="shared" si="23"/>
        <v>966</v>
      </c>
      <c r="B983" s="170">
        <v>4815620.6810465306</v>
      </c>
    </row>
    <row r="984" spans="1:2" x14ac:dyDescent="0.35">
      <c r="A984" s="70">
        <f t="shared" si="23"/>
        <v>967</v>
      </c>
      <c r="B984" s="170">
        <v>4815620.6810465306</v>
      </c>
    </row>
    <row r="985" spans="1:2" x14ac:dyDescent="0.35">
      <c r="A985" s="70">
        <f t="shared" si="23"/>
        <v>968</v>
      </c>
      <c r="B985" s="170">
        <v>4815620.6810465306</v>
      </c>
    </row>
    <row r="986" spans="1:2" x14ac:dyDescent="0.35">
      <c r="A986" s="70">
        <f t="shared" si="23"/>
        <v>969</v>
      </c>
      <c r="B986" s="170">
        <v>4815620.6810465306</v>
      </c>
    </row>
    <row r="987" spans="1:2" x14ac:dyDescent="0.35">
      <c r="A987" s="70">
        <f t="shared" si="23"/>
        <v>970</v>
      </c>
      <c r="B987" s="170">
        <v>4815620.6810465306</v>
      </c>
    </row>
    <row r="988" spans="1:2" x14ac:dyDescent="0.35">
      <c r="A988" s="70">
        <f t="shared" si="23"/>
        <v>971</v>
      </c>
      <c r="B988" s="170">
        <v>4815620.6810465306</v>
      </c>
    </row>
    <row r="989" spans="1:2" x14ac:dyDescent="0.35">
      <c r="A989" s="70">
        <f t="shared" si="23"/>
        <v>972</v>
      </c>
      <c r="B989" s="170">
        <v>4815620.6810465306</v>
      </c>
    </row>
    <row r="990" spans="1:2" x14ac:dyDescent="0.35">
      <c r="A990" s="70">
        <f t="shared" si="23"/>
        <v>973</v>
      </c>
      <c r="B990" s="170">
        <v>4815620.6810465306</v>
      </c>
    </row>
    <row r="991" spans="1:2" x14ac:dyDescent="0.35">
      <c r="A991" s="70">
        <f t="shared" si="23"/>
        <v>974</v>
      </c>
      <c r="B991" s="170">
        <v>4815620.6810465306</v>
      </c>
    </row>
    <row r="992" spans="1:2" x14ac:dyDescent="0.35">
      <c r="A992" s="70">
        <f t="shared" si="23"/>
        <v>975</v>
      </c>
      <c r="B992" s="170">
        <v>4815620.6810465306</v>
      </c>
    </row>
    <row r="993" spans="1:2" x14ac:dyDescent="0.35">
      <c r="A993" s="70">
        <f t="shared" si="23"/>
        <v>976</v>
      </c>
      <c r="B993" s="170">
        <v>4815620.6810465306</v>
      </c>
    </row>
    <row r="994" spans="1:2" x14ac:dyDescent="0.35">
      <c r="A994" s="70">
        <f t="shared" si="23"/>
        <v>977</v>
      </c>
      <c r="B994" s="170">
        <v>4815620.6810465306</v>
      </c>
    </row>
    <row r="995" spans="1:2" x14ac:dyDescent="0.35">
      <c r="A995" s="70">
        <f t="shared" si="23"/>
        <v>978</v>
      </c>
      <c r="B995" s="170">
        <v>4815620.6810465306</v>
      </c>
    </row>
    <row r="996" spans="1:2" x14ac:dyDescent="0.35">
      <c r="A996" s="70">
        <f t="shared" si="23"/>
        <v>979</v>
      </c>
      <c r="B996" s="170">
        <v>4815620.6810465306</v>
      </c>
    </row>
    <row r="997" spans="1:2" x14ac:dyDescent="0.35">
      <c r="A997" s="70">
        <f t="shared" si="23"/>
        <v>980</v>
      </c>
      <c r="B997" s="170">
        <v>4815620.6810465306</v>
      </c>
    </row>
    <row r="998" spans="1:2" x14ac:dyDescent="0.35">
      <c r="A998" s="70">
        <f t="shared" si="23"/>
        <v>981</v>
      </c>
      <c r="B998" s="170">
        <v>4815620.6810465306</v>
      </c>
    </row>
    <row r="999" spans="1:2" x14ac:dyDescent="0.35">
      <c r="A999" s="70">
        <f t="shared" si="23"/>
        <v>982</v>
      </c>
      <c r="B999" s="170">
        <v>4815620.6810465306</v>
      </c>
    </row>
    <row r="1000" spans="1:2" x14ac:dyDescent="0.35">
      <c r="A1000" s="70">
        <f t="shared" si="23"/>
        <v>983</v>
      </c>
      <c r="B1000" s="170">
        <v>4815620.6810465306</v>
      </c>
    </row>
    <row r="1001" spans="1:2" x14ac:dyDescent="0.35">
      <c r="A1001" s="70">
        <f t="shared" si="23"/>
        <v>984</v>
      </c>
      <c r="B1001" s="170">
        <v>4815620.6810465306</v>
      </c>
    </row>
    <row r="1002" spans="1:2" x14ac:dyDescent="0.35">
      <c r="A1002" s="70">
        <f t="shared" si="23"/>
        <v>985</v>
      </c>
      <c r="B1002" s="170">
        <v>4815620.6810465306</v>
      </c>
    </row>
    <row r="1003" spans="1:2" x14ac:dyDescent="0.35">
      <c r="A1003" s="70">
        <f t="shared" si="23"/>
        <v>986</v>
      </c>
      <c r="B1003" s="170">
        <v>4815620.6810465306</v>
      </c>
    </row>
    <row r="1004" spans="1:2" x14ac:dyDescent="0.35">
      <c r="A1004" s="70">
        <f t="shared" si="23"/>
        <v>987</v>
      </c>
      <c r="B1004" s="170">
        <v>4815620.6810465306</v>
      </c>
    </row>
    <row r="1005" spans="1:2" x14ac:dyDescent="0.35">
      <c r="A1005" s="70">
        <f t="shared" si="23"/>
        <v>988</v>
      </c>
      <c r="B1005" s="170">
        <v>4815620.6810465306</v>
      </c>
    </row>
    <row r="1006" spans="1:2" x14ac:dyDescent="0.35">
      <c r="A1006" s="70">
        <f t="shared" si="23"/>
        <v>989</v>
      </c>
      <c r="B1006" s="170">
        <v>4815620.6810465306</v>
      </c>
    </row>
    <row r="1007" spans="1:2" x14ac:dyDescent="0.35">
      <c r="A1007" s="70">
        <f t="shared" si="23"/>
        <v>990</v>
      </c>
      <c r="B1007" s="170">
        <v>4815620.6810465306</v>
      </c>
    </row>
    <row r="1008" spans="1:2" x14ac:dyDescent="0.35">
      <c r="A1008" s="70">
        <f t="shared" si="23"/>
        <v>991</v>
      </c>
      <c r="B1008" s="170">
        <v>4815620.6810465306</v>
      </c>
    </row>
    <row r="1009" spans="1:2" x14ac:dyDescent="0.35">
      <c r="A1009" s="70">
        <f t="shared" si="23"/>
        <v>992</v>
      </c>
      <c r="B1009" s="170">
        <v>4815620.6810465306</v>
      </c>
    </row>
    <row r="1010" spans="1:2" x14ac:dyDescent="0.35">
      <c r="A1010" s="70">
        <f t="shared" si="23"/>
        <v>993</v>
      </c>
      <c r="B1010" s="170">
        <v>4815620.6810465306</v>
      </c>
    </row>
    <row r="1011" spans="1:2" x14ac:dyDescent="0.35">
      <c r="A1011" s="70">
        <f t="shared" si="23"/>
        <v>994</v>
      </c>
      <c r="B1011" s="170">
        <v>4815620.6810465306</v>
      </c>
    </row>
    <row r="1012" spans="1:2" x14ac:dyDescent="0.35">
      <c r="A1012" s="70">
        <f t="shared" si="23"/>
        <v>995</v>
      </c>
      <c r="B1012" s="170">
        <v>4815620.6810465306</v>
      </c>
    </row>
    <row r="1013" spans="1:2" x14ac:dyDescent="0.35">
      <c r="A1013" s="70">
        <f t="shared" si="23"/>
        <v>996</v>
      </c>
      <c r="B1013" s="170">
        <v>4815620.6810465306</v>
      </c>
    </row>
    <row r="1014" spans="1:2" x14ac:dyDescent="0.35">
      <c r="A1014" s="70">
        <f t="shared" si="23"/>
        <v>997</v>
      </c>
      <c r="B1014" s="170">
        <v>4815620.6810465306</v>
      </c>
    </row>
    <row r="1015" spans="1:2" x14ac:dyDescent="0.35">
      <c r="A1015" s="70">
        <f t="shared" si="23"/>
        <v>998</v>
      </c>
      <c r="B1015" s="170">
        <v>4815620.6810465306</v>
      </c>
    </row>
    <row r="1016" spans="1:2" x14ac:dyDescent="0.35">
      <c r="A1016" s="70">
        <f t="shared" si="23"/>
        <v>999</v>
      </c>
      <c r="B1016" s="170">
        <v>4815620.6810465306</v>
      </c>
    </row>
    <row r="1017" spans="1:2" x14ac:dyDescent="0.35">
      <c r="A1017" s="70">
        <f t="shared" si="23"/>
        <v>1000</v>
      </c>
      <c r="B1017" s="170">
        <v>4815620.6810465306</v>
      </c>
    </row>
    <row r="1018" spans="1:2" x14ac:dyDescent="0.35">
      <c r="A1018" s="70">
        <f t="shared" si="23"/>
        <v>1001</v>
      </c>
      <c r="B1018" s="170">
        <v>4815620.6810465306</v>
      </c>
    </row>
    <row r="1019" spans="1:2" x14ac:dyDescent="0.35">
      <c r="A1019" s="70">
        <f t="shared" si="23"/>
        <v>1002</v>
      </c>
      <c r="B1019" s="170">
        <v>4815620.6810465306</v>
      </c>
    </row>
    <row r="1020" spans="1:2" x14ac:dyDescent="0.35">
      <c r="A1020" s="70">
        <f t="shared" si="23"/>
        <v>1003</v>
      </c>
      <c r="B1020" s="170">
        <v>4815620.6810465306</v>
      </c>
    </row>
    <row r="1021" spans="1:2" x14ac:dyDescent="0.35">
      <c r="A1021" s="70">
        <f t="shared" si="23"/>
        <v>1004</v>
      </c>
      <c r="B1021" s="170">
        <v>4815620.6810465306</v>
      </c>
    </row>
    <row r="1022" spans="1:2" x14ac:dyDescent="0.35">
      <c r="A1022" s="70">
        <f t="shared" si="23"/>
        <v>1005</v>
      </c>
      <c r="B1022" s="170">
        <v>4815620.6810465306</v>
      </c>
    </row>
    <row r="1023" spans="1:2" x14ac:dyDescent="0.35">
      <c r="A1023" s="70">
        <f t="shared" si="23"/>
        <v>1006</v>
      </c>
      <c r="B1023" s="170">
        <v>4815620.6810465306</v>
      </c>
    </row>
    <row r="1024" spans="1:2" x14ac:dyDescent="0.35">
      <c r="A1024" s="70">
        <f t="shared" si="23"/>
        <v>1007</v>
      </c>
      <c r="B1024" s="170">
        <v>4815620.6810465306</v>
      </c>
    </row>
    <row r="1025" spans="1:2" x14ac:dyDescent="0.35">
      <c r="A1025" s="70">
        <f t="shared" si="23"/>
        <v>1008</v>
      </c>
      <c r="B1025" s="170">
        <v>4815620.6810465306</v>
      </c>
    </row>
    <row r="1026" spans="1:2" x14ac:dyDescent="0.35">
      <c r="A1026" s="70">
        <f t="shared" si="23"/>
        <v>1009</v>
      </c>
      <c r="B1026" s="170">
        <v>4815620.6810465306</v>
      </c>
    </row>
    <row r="1027" spans="1:2" x14ac:dyDescent="0.35">
      <c r="A1027" s="70">
        <f t="shared" si="23"/>
        <v>1010</v>
      </c>
      <c r="B1027" s="170">
        <v>4815620.6810465306</v>
      </c>
    </row>
    <row r="1028" spans="1:2" x14ac:dyDescent="0.35">
      <c r="A1028" s="70">
        <f t="shared" si="23"/>
        <v>1011</v>
      </c>
      <c r="B1028" s="170">
        <v>4815620.6810465306</v>
      </c>
    </row>
    <row r="1029" spans="1:2" x14ac:dyDescent="0.35">
      <c r="A1029" s="70">
        <f t="shared" si="23"/>
        <v>1012</v>
      </c>
      <c r="B1029" s="170">
        <v>4815620.6810465306</v>
      </c>
    </row>
    <row r="1030" spans="1:2" x14ac:dyDescent="0.35">
      <c r="A1030" s="70">
        <f t="shared" si="23"/>
        <v>1013</v>
      </c>
      <c r="B1030" s="170">
        <v>4815620.6810465306</v>
      </c>
    </row>
    <row r="1031" spans="1:2" x14ac:dyDescent="0.35">
      <c r="A1031" s="70">
        <f t="shared" si="23"/>
        <v>1014</v>
      </c>
      <c r="B1031" s="170">
        <v>4815620.6810465306</v>
      </c>
    </row>
    <row r="1032" spans="1:2" x14ac:dyDescent="0.35">
      <c r="A1032" s="70">
        <f t="shared" si="23"/>
        <v>1015</v>
      </c>
      <c r="B1032" s="170">
        <v>4815620.6810465306</v>
      </c>
    </row>
    <row r="1033" spans="1:2" x14ac:dyDescent="0.35">
      <c r="A1033" s="70">
        <f t="shared" si="23"/>
        <v>1016</v>
      </c>
      <c r="B1033" s="170">
        <v>4815620.6810465306</v>
      </c>
    </row>
    <row r="1034" spans="1:2" x14ac:dyDescent="0.35">
      <c r="A1034" s="70">
        <f t="shared" si="23"/>
        <v>1017</v>
      </c>
      <c r="B1034" s="170">
        <v>4815620.6810465306</v>
      </c>
    </row>
    <row r="1035" spans="1:2" x14ac:dyDescent="0.35">
      <c r="A1035" s="70">
        <f t="shared" si="23"/>
        <v>1018</v>
      </c>
      <c r="B1035" s="170">
        <v>4815620.6810465306</v>
      </c>
    </row>
    <row r="1036" spans="1:2" x14ac:dyDescent="0.35">
      <c r="A1036" s="70">
        <f t="shared" si="23"/>
        <v>1019</v>
      </c>
      <c r="B1036" s="170">
        <v>4815620.6810465306</v>
      </c>
    </row>
    <row r="1037" spans="1:2" x14ac:dyDescent="0.35">
      <c r="A1037" s="70">
        <f t="shared" si="23"/>
        <v>1020</v>
      </c>
      <c r="B1037" s="170">
        <v>4815620.6810465306</v>
      </c>
    </row>
    <row r="1038" spans="1:2" x14ac:dyDescent="0.35">
      <c r="A1038" s="70">
        <f t="shared" si="23"/>
        <v>1021</v>
      </c>
      <c r="B1038" s="170">
        <v>4815620.6810465306</v>
      </c>
    </row>
    <row r="1039" spans="1:2" x14ac:dyDescent="0.35">
      <c r="A1039" s="70">
        <f t="shared" si="23"/>
        <v>1022</v>
      </c>
      <c r="B1039" s="170">
        <v>4815620.6810465306</v>
      </c>
    </row>
    <row r="1040" spans="1:2" x14ac:dyDescent="0.35">
      <c r="A1040" s="70">
        <f t="shared" si="23"/>
        <v>1023</v>
      </c>
      <c r="B1040" s="170">
        <v>4815620.6810465306</v>
      </c>
    </row>
    <row r="1041" spans="1:2" x14ac:dyDescent="0.35">
      <c r="A1041" s="70">
        <f t="shared" si="23"/>
        <v>1024</v>
      </c>
      <c r="B1041" s="170">
        <v>4815620.6810465306</v>
      </c>
    </row>
    <row r="1042" spans="1:2" x14ac:dyDescent="0.35">
      <c r="A1042" s="70">
        <f t="shared" si="23"/>
        <v>1025</v>
      </c>
      <c r="B1042" s="170">
        <v>4815620.6810465306</v>
      </c>
    </row>
    <row r="1043" spans="1:2" x14ac:dyDescent="0.35">
      <c r="A1043" s="70">
        <f t="shared" si="23"/>
        <v>1026</v>
      </c>
      <c r="B1043" s="170">
        <v>4815620.6810465306</v>
      </c>
    </row>
    <row r="1044" spans="1:2" x14ac:dyDescent="0.35">
      <c r="A1044" s="70">
        <f t="shared" ref="A1044:A1107" si="24">A1043+1</f>
        <v>1027</v>
      </c>
      <c r="B1044" s="170">
        <v>4815620.6810465306</v>
      </c>
    </row>
    <row r="1045" spans="1:2" x14ac:dyDescent="0.35">
      <c r="A1045" s="70">
        <f t="shared" si="24"/>
        <v>1028</v>
      </c>
      <c r="B1045" s="170">
        <v>4815620.6810465306</v>
      </c>
    </row>
    <row r="1046" spans="1:2" x14ac:dyDescent="0.35">
      <c r="A1046" s="70">
        <f t="shared" si="24"/>
        <v>1029</v>
      </c>
      <c r="B1046" s="170">
        <v>4815620.6810465306</v>
      </c>
    </row>
    <row r="1047" spans="1:2" x14ac:dyDescent="0.35">
      <c r="A1047" s="70">
        <f t="shared" si="24"/>
        <v>1030</v>
      </c>
      <c r="B1047" s="170">
        <v>4815620.6810465306</v>
      </c>
    </row>
    <row r="1048" spans="1:2" x14ac:dyDescent="0.35">
      <c r="A1048" s="70">
        <f t="shared" si="24"/>
        <v>1031</v>
      </c>
      <c r="B1048" s="170">
        <v>4815620.6810465306</v>
      </c>
    </row>
    <row r="1049" spans="1:2" x14ac:dyDescent="0.35">
      <c r="A1049" s="70">
        <f t="shared" si="24"/>
        <v>1032</v>
      </c>
      <c r="B1049" s="170">
        <v>4815620.6810465306</v>
      </c>
    </row>
    <row r="1050" spans="1:2" x14ac:dyDescent="0.35">
      <c r="A1050" s="70">
        <f t="shared" si="24"/>
        <v>1033</v>
      </c>
      <c r="B1050" s="170">
        <v>4815620.6810465306</v>
      </c>
    </row>
    <row r="1051" spans="1:2" x14ac:dyDescent="0.35">
      <c r="A1051" s="70">
        <f t="shared" si="24"/>
        <v>1034</v>
      </c>
      <c r="B1051" s="170">
        <v>4815620.6810465306</v>
      </c>
    </row>
    <row r="1052" spans="1:2" x14ac:dyDescent="0.35">
      <c r="A1052" s="70">
        <f t="shared" si="24"/>
        <v>1035</v>
      </c>
      <c r="B1052" s="170">
        <v>4815620.6810465306</v>
      </c>
    </row>
    <row r="1053" spans="1:2" x14ac:dyDescent="0.35">
      <c r="A1053" s="70">
        <f t="shared" si="24"/>
        <v>1036</v>
      </c>
      <c r="B1053" s="170">
        <v>4815620.6810465306</v>
      </c>
    </row>
    <row r="1054" spans="1:2" x14ac:dyDescent="0.35">
      <c r="A1054" s="70">
        <f t="shared" si="24"/>
        <v>1037</v>
      </c>
      <c r="B1054" s="170">
        <v>4815620.6810465306</v>
      </c>
    </row>
    <row r="1055" spans="1:2" x14ac:dyDescent="0.35">
      <c r="A1055" s="70">
        <f t="shared" si="24"/>
        <v>1038</v>
      </c>
      <c r="B1055" s="170">
        <v>4815620.6810465306</v>
      </c>
    </row>
    <row r="1056" spans="1:2" x14ac:dyDescent="0.35">
      <c r="A1056" s="70">
        <f t="shared" si="24"/>
        <v>1039</v>
      </c>
      <c r="B1056" s="170">
        <v>4815620.6810465306</v>
      </c>
    </row>
    <row r="1057" spans="1:2" x14ac:dyDescent="0.35">
      <c r="A1057" s="70">
        <f t="shared" si="24"/>
        <v>1040</v>
      </c>
      <c r="B1057" s="170">
        <v>4815620.6810465306</v>
      </c>
    </row>
    <row r="1058" spans="1:2" x14ac:dyDescent="0.35">
      <c r="A1058" s="70">
        <f t="shared" si="24"/>
        <v>1041</v>
      </c>
      <c r="B1058" s="170">
        <v>4815620.6810465306</v>
      </c>
    </row>
    <row r="1059" spans="1:2" x14ac:dyDescent="0.35">
      <c r="A1059" s="70">
        <f t="shared" si="24"/>
        <v>1042</v>
      </c>
      <c r="B1059" s="170">
        <v>4815620.6810465306</v>
      </c>
    </row>
    <row r="1060" spans="1:2" x14ac:dyDescent="0.35">
      <c r="A1060" s="70">
        <f t="shared" si="24"/>
        <v>1043</v>
      </c>
      <c r="B1060" s="170">
        <v>4815620.6810465306</v>
      </c>
    </row>
    <row r="1061" spans="1:2" x14ac:dyDescent="0.35">
      <c r="A1061" s="70">
        <f t="shared" si="24"/>
        <v>1044</v>
      </c>
      <c r="B1061" s="170">
        <v>4815620.6810465306</v>
      </c>
    </row>
    <row r="1062" spans="1:2" x14ac:dyDescent="0.35">
      <c r="A1062" s="70">
        <f t="shared" si="24"/>
        <v>1045</v>
      </c>
      <c r="B1062" s="170">
        <v>4815620.6810465306</v>
      </c>
    </row>
    <row r="1063" spans="1:2" x14ac:dyDescent="0.35">
      <c r="A1063" s="70">
        <f t="shared" si="24"/>
        <v>1046</v>
      </c>
      <c r="B1063" s="170">
        <v>4815620.6810465306</v>
      </c>
    </row>
    <row r="1064" spans="1:2" x14ac:dyDescent="0.35">
      <c r="A1064" s="70">
        <f t="shared" si="24"/>
        <v>1047</v>
      </c>
      <c r="B1064" s="170">
        <v>4815620.6810465306</v>
      </c>
    </row>
    <row r="1065" spans="1:2" x14ac:dyDescent="0.35">
      <c r="A1065" s="70">
        <f t="shared" si="24"/>
        <v>1048</v>
      </c>
      <c r="B1065" s="170">
        <v>4815620.6810465306</v>
      </c>
    </row>
    <row r="1066" spans="1:2" x14ac:dyDescent="0.35">
      <c r="A1066" s="70">
        <f t="shared" si="24"/>
        <v>1049</v>
      </c>
      <c r="B1066" s="170">
        <v>4815620.6810465306</v>
      </c>
    </row>
    <row r="1067" spans="1:2" x14ac:dyDescent="0.35">
      <c r="A1067" s="70">
        <f t="shared" si="24"/>
        <v>1050</v>
      </c>
      <c r="B1067" s="170">
        <v>4815620.6810465306</v>
      </c>
    </row>
    <row r="1068" spans="1:2" x14ac:dyDescent="0.35">
      <c r="A1068" s="70">
        <f t="shared" si="24"/>
        <v>1051</v>
      </c>
      <c r="B1068" s="170">
        <v>4815620.6810465306</v>
      </c>
    </row>
    <row r="1069" spans="1:2" x14ac:dyDescent="0.35">
      <c r="A1069" s="70">
        <f t="shared" si="24"/>
        <v>1052</v>
      </c>
      <c r="B1069" s="170">
        <v>4815620.6810465306</v>
      </c>
    </row>
    <row r="1070" spans="1:2" x14ac:dyDescent="0.35">
      <c r="A1070" s="70">
        <f t="shared" si="24"/>
        <v>1053</v>
      </c>
      <c r="B1070" s="170">
        <v>4815620.6810465306</v>
      </c>
    </row>
    <row r="1071" spans="1:2" x14ac:dyDescent="0.35">
      <c r="A1071" s="70">
        <f t="shared" si="24"/>
        <v>1054</v>
      </c>
      <c r="B1071" s="170">
        <v>4815620.6810465306</v>
      </c>
    </row>
    <row r="1072" spans="1:2" x14ac:dyDescent="0.35">
      <c r="A1072" s="70">
        <f t="shared" si="24"/>
        <v>1055</v>
      </c>
      <c r="B1072" s="170">
        <v>4815620.6810465306</v>
      </c>
    </row>
    <row r="1073" spans="1:2" x14ac:dyDescent="0.35">
      <c r="A1073" s="70">
        <f t="shared" si="24"/>
        <v>1056</v>
      </c>
      <c r="B1073" s="170">
        <v>4815620.6810465306</v>
      </c>
    </row>
    <row r="1074" spans="1:2" x14ac:dyDescent="0.35">
      <c r="A1074" s="70">
        <f t="shared" si="24"/>
        <v>1057</v>
      </c>
      <c r="B1074" s="170">
        <v>4815620.6810465306</v>
      </c>
    </row>
    <row r="1075" spans="1:2" x14ac:dyDescent="0.35">
      <c r="A1075" s="70">
        <f t="shared" si="24"/>
        <v>1058</v>
      </c>
      <c r="B1075" s="170">
        <v>4815620.6810465306</v>
      </c>
    </row>
    <row r="1076" spans="1:2" x14ac:dyDescent="0.35">
      <c r="A1076" s="70">
        <f t="shared" si="24"/>
        <v>1059</v>
      </c>
      <c r="B1076" s="170">
        <v>4815620.6810465306</v>
      </c>
    </row>
    <row r="1077" spans="1:2" x14ac:dyDescent="0.35">
      <c r="A1077" s="70">
        <f t="shared" si="24"/>
        <v>1060</v>
      </c>
      <c r="B1077" s="170">
        <v>4815620.6810465306</v>
      </c>
    </row>
    <row r="1078" spans="1:2" x14ac:dyDescent="0.35">
      <c r="A1078" s="70">
        <f t="shared" si="24"/>
        <v>1061</v>
      </c>
      <c r="B1078" s="170">
        <v>4815620.6810465306</v>
      </c>
    </row>
    <row r="1079" spans="1:2" x14ac:dyDescent="0.35">
      <c r="A1079" s="70">
        <f t="shared" si="24"/>
        <v>1062</v>
      </c>
      <c r="B1079" s="170">
        <v>4815620.6810465306</v>
      </c>
    </row>
    <row r="1080" spans="1:2" x14ac:dyDescent="0.35">
      <c r="A1080" s="70">
        <f t="shared" si="24"/>
        <v>1063</v>
      </c>
      <c r="B1080" s="170">
        <v>4815620.6810465306</v>
      </c>
    </row>
    <row r="1081" spans="1:2" x14ac:dyDescent="0.35">
      <c r="A1081" s="70">
        <f t="shared" si="24"/>
        <v>1064</v>
      </c>
      <c r="B1081" s="170">
        <v>4815620.6810465306</v>
      </c>
    </row>
    <row r="1082" spans="1:2" x14ac:dyDescent="0.35">
      <c r="A1082" s="70">
        <f t="shared" si="24"/>
        <v>1065</v>
      </c>
      <c r="B1082" s="170">
        <v>4815620.6810465306</v>
      </c>
    </row>
    <row r="1083" spans="1:2" x14ac:dyDescent="0.35">
      <c r="A1083" s="70">
        <f t="shared" si="24"/>
        <v>1066</v>
      </c>
      <c r="B1083" s="170">
        <v>4815620.6810465306</v>
      </c>
    </row>
    <row r="1084" spans="1:2" x14ac:dyDescent="0.35">
      <c r="A1084" s="70">
        <f t="shared" si="24"/>
        <v>1067</v>
      </c>
      <c r="B1084" s="170">
        <v>4815620.6810465306</v>
      </c>
    </row>
    <row r="1085" spans="1:2" x14ac:dyDescent="0.35">
      <c r="A1085" s="70">
        <f t="shared" si="24"/>
        <v>1068</v>
      </c>
      <c r="B1085" s="170">
        <v>4815620.6810465306</v>
      </c>
    </row>
    <row r="1086" spans="1:2" x14ac:dyDescent="0.35">
      <c r="A1086" s="70">
        <f t="shared" si="24"/>
        <v>1069</v>
      </c>
      <c r="B1086" s="170">
        <v>4815620.6810465306</v>
      </c>
    </row>
    <row r="1087" spans="1:2" x14ac:dyDescent="0.35">
      <c r="A1087" s="70">
        <f t="shared" si="24"/>
        <v>1070</v>
      </c>
      <c r="B1087" s="170">
        <v>4815620.6810465306</v>
      </c>
    </row>
    <row r="1088" spans="1:2" x14ac:dyDescent="0.35">
      <c r="A1088" s="70">
        <f t="shared" si="24"/>
        <v>1071</v>
      </c>
      <c r="B1088" s="170">
        <v>4815620.6810465306</v>
      </c>
    </row>
    <row r="1089" spans="1:2" x14ac:dyDescent="0.35">
      <c r="A1089" s="70">
        <f t="shared" si="24"/>
        <v>1072</v>
      </c>
      <c r="B1089" s="170">
        <v>4815620.6810465306</v>
      </c>
    </row>
    <row r="1090" spans="1:2" x14ac:dyDescent="0.35">
      <c r="A1090" s="70">
        <f t="shared" si="24"/>
        <v>1073</v>
      </c>
      <c r="B1090" s="170">
        <v>4815620.6810465306</v>
      </c>
    </row>
    <row r="1091" spans="1:2" x14ac:dyDescent="0.35">
      <c r="A1091" s="70">
        <f t="shared" si="24"/>
        <v>1074</v>
      </c>
      <c r="B1091" s="170">
        <v>4815620.6810465306</v>
      </c>
    </row>
    <row r="1092" spans="1:2" x14ac:dyDescent="0.35">
      <c r="A1092" s="70">
        <f t="shared" si="24"/>
        <v>1075</v>
      </c>
      <c r="B1092" s="170">
        <v>4815620.6810465306</v>
      </c>
    </row>
    <row r="1093" spans="1:2" x14ac:dyDescent="0.35">
      <c r="A1093" s="70">
        <f t="shared" si="24"/>
        <v>1076</v>
      </c>
      <c r="B1093" s="170">
        <v>4815620.6810465306</v>
      </c>
    </row>
    <row r="1094" spans="1:2" x14ac:dyDescent="0.35">
      <c r="A1094" s="70">
        <f t="shared" si="24"/>
        <v>1077</v>
      </c>
      <c r="B1094" s="170">
        <v>4815620.6810465306</v>
      </c>
    </row>
    <row r="1095" spans="1:2" x14ac:dyDescent="0.35">
      <c r="A1095" s="70">
        <f t="shared" si="24"/>
        <v>1078</v>
      </c>
      <c r="B1095" s="170">
        <v>4815620.6810465306</v>
      </c>
    </row>
    <row r="1096" spans="1:2" x14ac:dyDescent="0.35">
      <c r="A1096" s="70">
        <f t="shared" si="24"/>
        <v>1079</v>
      </c>
      <c r="B1096" s="170">
        <v>4815620.6810465306</v>
      </c>
    </row>
    <row r="1097" spans="1:2" x14ac:dyDescent="0.35">
      <c r="A1097" s="70">
        <f t="shared" si="24"/>
        <v>1080</v>
      </c>
      <c r="B1097" s="170">
        <v>4815620.6810465306</v>
      </c>
    </row>
    <row r="1098" spans="1:2" x14ac:dyDescent="0.35">
      <c r="A1098" s="70">
        <f t="shared" si="24"/>
        <v>1081</v>
      </c>
      <c r="B1098" s="170">
        <v>4815620.6810465306</v>
      </c>
    </row>
    <row r="1099" spans="1:2" x14ac:dyDescent="0.35">
      <c r="A1099" s="70">
        <f t="shared" si="24"/>
        <v>1082</v>
      </c>
      <c r="B1099" s="170">
        <v>4815620.6810465306</v>
      </c>
    </row>
    <row r="1100" spans="1:2" x14ac:dyDescent="0.35">
      <c r="A1100" s="70">
        <f t="shared" si="24"/>
        <v>1083</v>
      </c>
      <c r="B1100" s="170">
        <v>4815620.6810465306</v>
      </c>
    </row>
    <row r="1101" spans="1:2" x14ac:dyDescent="0.35">
      <c r="A1101" s="70">
        <f t="shared" si="24"/>
        <v>1084</v>
      </c>
      <c r="B1101" s="170">
        <v>4815620.6810465306</v>
      </c>
    </row>
    <row r="1102" spans="1:2" x14ac:dyDescent="0.35">
      <c r="A1102" s="70">
        <f t="shared" si="24"/>
        <v>1085</v>
      </c>
      <c r="B1102" s="170">
        <v>4815620.6810465306</v>
      </c>
    </row>
    <row r="1103" spans="1:2" x14ac:dyDescent="0.35">
      <c r="A1103" s="70">
        <f t="shared" si="24"/>
        <v>1086</v>
      </c>
      <c r="B1103" s="170">
        <v>4815620.6810465306</v>
      </c>
    </row>
    <row r="1104" spans="1:2" x14ac:dyDescent="0.35">
      <c r="A1104" s="70">
        <f t="shared" si="24"/>
        <v>1087</v>
      </c>
      <c r="B1104" s="170">
        <v>4815620.6810465306</v>
      </c>
    </row>
    <row r="1105" spans="1:2" x14ac:dyDescent="0.35">
      <c r="A1105" s="70">
        <f t="shared" si="24"/>
        <v>1088</v>
      </c>
      <c r="B1105" s="170">
        <v>4815620.6810465306</v>
      </c>
    </row>
    <row r="1106" spans="1:2" x14ac:dyDescent="0.35">
      <c r="A1106" s="70">
        <f t="shared" si="24"/>
        <v>1089</v>
      </c>
      <c r="B1106" s="170">
        <v>4815620.6810465306</v>
      </c>
    </row>
    <row r="1107" spans="1:2" x14ac:dyDescent="0.35">
      <c r="A1107" s="70">
        <f t="shared" si="24"/>
        <v>1090</v>
      </c>
      <c r="B1107" s="170">
        <v>4815620.6810465306</v>
      </c>
    </row>
    <row r="1108" spans="1:2" x14ac:dyDescent="0.35">
      <c r="A1108" s="70">
        <f t="shared" ref="A1108:A1171" si="25">A1107+1</f>
        <v>1091</v>
      </c>
      <c r="B1108" s="170">
        <v>4815620.6810465306</v>
      </c>
    </row>
    <row r="1109" spans="1:2" x14ac:dyDescent="0.35">
      <c r="A1109" s="70">
        <f t="shared" si="25"/>
        <v>1092</v>
      </c>
      <c r="B1109" s="170">
        <v>4815620.6810465306</v>
      </c>
    </row>
    <row r="1110" spans="1:2" x14ac:dyDescent="0.35">
      <c r="A1110" s="70">
        <f t="shared" si="25"/>
        <v>1093</v>
      </c>
      <c r="B1110" s="170">
        <v>4815620.6810465306</v>
      </c>
    </row>
    <row r="1111" spans="1:2" x14ac:dyDescent="0.35">
      <c r="A1111" s="70">
        <f t="shared" si="25"/>
        <v>1094</v>
      </c>
      <c r="B1111" s="170">
        <v>4815620.6810465306</v>
      </c>
    </row>
    <row r="1112" spans="1:2" x14ac:dyDescent="0.35">
      <c r="A1112" s="70">
        <f t="shared" si="25"/>
        <v>1095</v>
      </c>
      <c r="B1112" s="170">
        <v>4815620.6810465306</v>
      </c>
    </row>
    <row r="1113" spans="1:2" x14ac:dyDescent="0.35">
      <c r="A1113" s="70">
        <f t="shared" si="25"/>
        <v>1096</v>
      </c>
      <c r="B1113" s="170">
        <v>4815620.6810465306</v>
      </c>
    </row>
    <row r="1114" spans="1:2" x14ac:dyDescent="0.35">
      <c r="A1114" s="70">
        <f t="shared" si="25"/>
        <v>1097</v>
      </c>
      <c r="B1114" s="170">
        <v>4815620.6810465306</v>
      </c>
    </row>
    <row r="1115" spans="1:2" x14ac:dyDescent="0.35">
      <c r="A1115" s="70">
        <f t="shared" si="25"/>
        <v>1098</v>
      </c>
      <c r="B1115" s="170">
        <v>4815620.6810465306</v>
      </c>
    </row>
    <row r="1116" spans="1:2" x14ac:dyDescent="0.35">
      <c r="A1116" s="70">
        <f t="shared" si="25"/>
        <v>1099</v>
      </c>
      <c r="B1116" s="170">
        <v>4815620.6810465306</v>
      </c>
    </row>
    <row r="1117" spans="1:2" x14ac:dyDescent="0.35">
      <c r="A1117" s="70">
        <f t="shared" si="25"/>
        <v>1100</v>
      </c>
      <c r="B1117" s="170">
        <v>4815620.6810465306</v>
      </c>
    </row>
    <row r="1118" spans="1:2" x14ac:dyDescent="0.35">
      <c r="A1118" s="70">
        <f t="shared" si="25"/>
        <v>1101</v>
      </c>
      <c r="B1118" s="170">
        <v>4815620.6810465306</v>
      </c>
    </row>
    <row r="1119" spans="1:2" x14ac:dyDescent="0.35">
      <c r="A1119" s="70">
        <f t="shared" si="25"/>
        <v>1102</v>
      </c>
      <c r="B1119" s="170">
        <v>4815620.6810465306</v>
      </c>
    </row>
    <row r="1120" spans="1:2" x14ac:dyDescent="0.35">
      <c r="A1120" s="70">
        <f t="shared" si="25"/>
        <v>1103</v>
      </c>
      <c r="B1120" s="170">
        <v>4815620.6810465306</v>
      </c>
    </row>
    <row r="1121" spans="1:2" x14ac:dyDescent="0.35">
      <c r="A1121" s="70">
        <f t="shared" si="25"/>
        <v>1104</v>
      </c>
      <c r="B1121" s="170">
        <v>4815620.6810465306</v>
      </c>
    </row>
    <row r="1122" spans="1:2" x14ac:dyDescent="0.35">
      <c r="A1122" s="70">
        <f t="shared" si="25"/>
        <v>1105</v>
      </c>
      <c r="B1122" s="170">
        <v>4815620.6810465306</v>
      </c>
    </row>
    <row r="1123" spans="1:2" x14ac:dyDescent="0.35">
      <c r="A1123" s="70">
        <f t="shared" si="25"/>
        <v>1106</v>
      </c>
      <c r="B1123" s="170">
        <v>4815620.6810465306</v>
      </c>
    </row>
    <row r="1124" spans="1:2" x14ac:dyDescent="0.35">
      <c r="A1124" s="70">
        <f t="shared" si="25"/>
        <v>1107</v>
      </c>
      <c r="B1124" s="170">
        <v>4815620.6810465306</v>
      </c>
    </row>
    <row r="1125" spans="1:2" x14ac:dyDescent="0.35">
      <c r="A1125" s="70">
        <f t="shared" si="25"/>
        <v>1108</v>
      </c>
      <c r="B1125" s="170">
        <v>4815620.6810465306</v>
      </c>
    </row>
    <row r="1126" spans="1:2" x14ac:dyDescent="0.35">
      <c r="A1126" s="70">
        <f t="shared" si="25"/>
        <v>1109</v>
      </c>
      <c r="B1126" s="170">
        <v>4815620.6810465306</v>
      </c>
    </row>
    <row r="1127" spans="1:2" x14ac:dyDescent="0.35">
      <c r="A1127" s="70">
        <f t="shared" si="25"/>
        <v>1110</v>
      </c>
      <c r="B1127" s="170">
        <v>4815620.6810465306</v>
      </c>
    </row>
    <row r="1128" spans="1:2" x14ac:dyDescent="0.35">
      <c r="A1128" s="70">
        <f t="shared" si="25"/>
        <v>1111</v>
      </c>
      <c r="B1128" s="170">
        <v>4815620.6810465306</v>
      </c>
    </row>
    <row r="1129" spans="1:2" x14ac:dyDescent="0.35">
      <c r="A1129" s="70">
        <f t="shared" si="25"/>
        <v>1112</v>
      </c>
      <c r="B1129" s="170">
        <v>4815620.6810465306</v>
      </c>
    </row>
    <row r="1130" spans="1:2" x14ac:dyDescent="0.35">
      <c r="A1130" s="70">
        <f t="shared" si="25"/>
        <v>1113</v>
      </c>
      <c r="B1130" s="170">
        <v>4815620.6810465306</v>
      </c>
    </row>
    <row r="1131" spans="1:2" x14ac:dyDescent="0.35">
      <c r="A1131" s="70">
        <f t="shared" si="25"/>
        <v>1114</v>
      </c>
      <c r="B1131" s="170">
        <v>4815620.6810465306</v>
      </c>
    </row>
    <row r="1132" spans="1:2" x14ac:dyDescent="0.35">
      <c r="A1132" s="70">
        <f t="shared" si="25"/>
        <v>1115</v>
      </c>
      <c r="B1132" s="170">
        <v>4815620.6810465306</v>
      </c>
    </row>
    <row r="1133" spans="1:2" x14ac:dyDescent="0.35">
      <c r="A1133" s="70">
        <f t="shared" si="25"/>
        <v>1116</v>
      </c>
      <c r="B1133" s="170">
        <v>4815620.6810465306</v>
      </c>
    </row>
    <row r="1134" spans="1:2" x14ac:dyDescent="0.35">
      <c r="A1134" s="70">
        <f t="shared" si="25"/>
        <v>1117</v>
      </c>
      <c r="B1134" s="170">
        <v>4815620.6810465306</v>
      </c>
    </row>
    <row r="1135" spans="1:2" x14ac:dyDescent="0.35">
      <c r="A1135" s="70">
        <f t="shared" si="25"/>
        <v>1118</v>
      </c>
      <c r="B1135" s="170">
        <v>4815620.6810465306</v>
      </c>
    </row>
    <row r="1136" spans="1:2" x14ac:dyDescent="0.35">
      <c r="A1136" s="70">
        <f t="shared" si="25"/>
        <v>1119</v>
      </c>
      <c r="B1136" s="170">
        <v>4815620.6810465306</v>
      </c>
    </row>
    <row r="1137" spans="1:2" x14ac:dyDescent="0.35">
      <c r="A1137" s="70">
        <f t="shared" si="25"/>
        <v>1120</v>
      </c>
      <c r="B1137" s="170">
        <v>4815620.6810465306</v>
      </c>
    </row>
    <row r="1138" spans="1:2" x14ac:dyDescent="0.35">
      <c r="A1138" s="70">
        <f t="shared" si="25"/>
        <v>1121</v>
      </c>
      <c r="B1138" s="170">
        <v>4815620.6810465306</v>
      </c>
    </row>
    <row r="1139" spans="1:2" x14ac:dyDescent="0.35">
      <c r="A1139" s="70">
        <f t="shared" si="25"/>
        <v>1122</v>
      </c>
      <c r="B1139" s="170">
        <v>4815620.6810465306</v>
      </c>
    </row>
    <row r="1140" spans="1:2" x14ac:dyDescent="0.35">
      <c r="A1140" s="70">
        <f t="shared" si="25"/>
        <v>1123</v>
      </c>
      <c r="B1140" s="170">
        <v>4815620.6810465306</v>
      </c>
    </row>
    <row r="1141" spans="1:2" x14ac:dyDescent="0.35">
      <c r="A1141" s="70">
        <f t="shared" si="25"/>
        <v>1124</v>
      </c>
      <c r="B1141" s="170">
        <v>4815620.6810465306</v>
      </c>
    </row>
    <row r="1142" spans="1:2" x14ac:dyDescent="0.35">
      <c r="A1142" s="70">
        <f t="shared" si="25"/>
        <v>1125</v>
      </c>
      <c r="B1142" s="170">
        <v>4815620.6810465306</v>
      </c>
    </row>
    <row r="1143" spans="1:2" x14ac:dyDescent="0.35">
      <c r="A1143" s="70">
        <f t="shared" si="25"/>
        <v>1126</v>
      </c>
      <c r="B1143" s="170">
        <v>4815620.6810465306</v>
      </c>
    </row>
    <row r="1144" spans="1:2" x14ac:dyDescent="0.35">
      <c r="A1144" s="70">
        <f t="shared" si="25"/>
        <v>1127</v>
      </c>
      <c r="B1144" s="170">
        <v>4815620.6810465306</v>
      </c>
    </row>
    <row r="1145" spans="1:2" x14ac:dyDescent="0.35">
      <c r="A1145" s="70">
        <f t="shared" si="25"/>
        <v>1128</v>
      </c>
      <c r="B1145" s="170">
        <v>4815620.6810465306</v>
      </c>
    </row>
    <row r="1146" spans="1:2" x14ac:dyDescent="0.35">
      <c r="A1146" s="70">
        <f t="shared" si="25"/>
        <v>1129</v>
      </c>
      <c r="B1146" s="170">
        <v>4815620.6810465306</v>
      </c>
    </row>
    <row r="1147" spans="1:2" x14ac:dyDescent="0.35">
      <c r="A1147" s="70">
        <f t="shared" si="25"/>
        <v>1130</v>
      </c>
      <c r="B1147" s="170">
        <v>4815620.6810465306</v>
      </c>
    </row>
    <row r="1148" spans="1:2" x14ac:dyDescent="0.35">
      <c r="A1148" s="70">
        <f t="shared" si="25"/>
        <v>1131</v>
      </c>
      <c r="B1148" s="170">
        <v>4815620.6810465306</v>
      </c>
    </row>
    <row r="1149" spans="1:2" x14ac:dyDescent="0.35">
      <c r="A1149" s="70">
        <f t="shared" si="25"/>
        <v>1132</v>
      </c>
      <c r="B1149" s="170">
        <v>4815620.6810465306</v>
      </c>
    </row>
    <row r="1150" spans="1:2" x14ac:dyDescent="0.35">
      <c r="A1150" s="70">
        <f t="shared" si="25"/>
        <v>1133</v>
      </c>
      <c r="B1150" s="170">
        <v>4815620.6810465306</v>
      </c>
    </row>
    <row r="1151" spans="1:2" x14ac:dyDescent="0.35">
      <c r="A1151" s="70">
        <f t="shared" si="25"/>
        <v>1134</v>
      </c>
      <c r="B1151" s="170">
        <v>4815620.6810465306</v>
      </c>
    </row>
    <row r="1152" spans="1:2" x14ac:dyDescent="0.35">
      <c r="A1152" s="70">
        <f t="shared" si="25"/>
        <v>1135</v>
      </c>
      <c r="B1152" s="170">
        <v>4815620.6810465306</v>
      </c>
    </row>
    <row r="1153" spans="1:2" x14ac:dyDescent="0.35">
      <c r="A1153" s="70">
        <f t="shared" si="25"/>
        <v>1136</v>
      </c>
      <c r="B1153" s="170">
        <v>4815620.6810465306</v>
      </c>
    </row>
    <row r="1154" spans="1:2" x14ac:dyDescent="0.35">
      <c r="A1154" s="70">
        <f t="shared" si="25"/>
        <v>1137</v>
      </c>
      <c r="B1154" s="170">
        <v>4815620.6810465306</v>
      </c>
    </row>
    <row r="1155" spans="1:2" x14ac:dyDescent="0.35">
      <c r="A1155" s="70">
        <f t="shared" si="25"/>
        <v>1138</v>
      </c>
      <c r="B1155" s="170">
        <v>4815620.6810465306</v>
      </c>
    </row>
    <row r="1156" spans="1:2" x14ac:dyDescent="0.35">
      <c r="A1156" s="70">
        <f t="shared" si="25"/>
        <v>1139</v>
      </c>
      <c r="B1156" s="170">
        <v>4815620.6810465306</v>
      </c>
    </row>
    <row r="1157" spans="1:2" x14ac:dyDescent="0.35">
      <c r="A1157" s="70">
        <f t="shared" si="25"/>
        <v>1140</v>
      </c>
      <c r="B1157" s="170">
        <v>4815620.6810465306</v>
      </c>
    </row>
    <row r="1158" spans="1:2" x14ac:dyDescent="0.35">
      <c r="A1158" s="70">
        <f t="shared" si="25"/>
        <v>1141</v>
      </c>
      <c r="B1158" s="170">
        <v>4815620.6810465306</v>
      </c>
    </row>
    <row r="1159" spans="1:2" x14ac:dyDescent="0.35">
      <c r="A1159" s="70">
        <f t="shared" si="25"/>
        <v>1142</v>
      </c>
      <c r="B1159" s="170">
        <v>4815620.6810465306</v>
      </c>
    </row>
    <row r="1160" spans="1:2" x14ac:dyDescent="0.35">
      <c r="A1160" s="70">
        <f t="shared" si="25"/>
        <v>1143</v>
      </c>
      <c r="B1160" s="170">
        <v>4815620.6810465306</v>
      </c>
    </row>
    <row r="1161" spans="1:2" x14ac:dyDescent="0.35">
      <c r="A1161" s="70">
        <f t="shared" si="25"/>
        <v>1144</v>
      </c>
      <c r="B1161" s="170">
        <v>4815620.6810465306</v>
      </c>
    </row>
    <row r="1162" spans="1:2" x14ac:dyDescent="0.35">
      <c r="A1162" s="70">
        <f t="shared" si="25"/>
        <v>1145</v>
      </c>
      <c r="B1162" s="170">
        <v>4815620.6810465306</v>
      </c>
    </row>
    <row r="1163" spans="1:2" x14ac:dyDescent="0.35">
      <c r="A1163" s="70">
        <f t="shared" si="25"/>
        <v>1146</v>
      </c>
      <c r="B1163" s="170">
        <v>4815620.6810465306</v>
      </c>
    </row>
    <row r="1164" spans="1:2" x14ac:dyDescent="0.35">
      <c r="A1164" s="70">
        <f t="shared" si="25"/>
        <v>1147</v>
      </c>
      <c r="B1164" s="170">
        <v>4815620.6810465306</v>
      </c>
    </row>
    <row r="1165" spans="1:2" x14ac:dyDescent="0.35">
      <c r="A1165" s="70">
        <f t="shared" si="25"/>
        <v>1148</v>
      </c>
      <c r="B1165" s="170">
        <v>4815620.6810465306</v>
      </c>
    </row>
    <row r="1166" spans="1:2" x14ac:dyDescent="0.35">
      <c r="A1166" s="70">
        <f t="shared" si="25"/>
        <v>1149</v>
      </c>
      <c r="B1166" s="170">
        <v>4815620.6810465306</v>
      </c>
    </row>
    <row r="1167" spans="1:2" x14ac:dyDescent="0.35">
      <c r="A1167" s="70">
        <f t="shared" si="25"/>
        <v>1150</v>
      </c>
      <c r="B1167" s="170">
        <v>4815620.6810465306</v>
      </c>
    </row>
    <row r="1168" spans="1:2" x14ac:dyDescent="0.35">
      <c r="A1168" s="70">
        <f t="shared" si="25"/>
        <v>1151</v>
      </c>
      <c r="B1168" s="170">
        <v>4815620.6810465306</v>
      </c>
    </row>
    <row r="1169" spans="1:2" x14ac:dyDescent="0.35">
      <c r="A1169" s="70">
        <f t="shared" si="25"/>
        <v>1152</v>
      </c>
      <c r="B1169" s="170">
        <v>4815620.6810465306</v>
      </c>
    </row>
    <row r="1170" spans="1:2" x14ac:dyDescent="0.35">
      <c r="A1170" s="70">
        <f t="shared" si="25"/>
        <v>1153</v>
      </c>
      <c r="B1170" s="170">
        <v>4815620.6810465306</v>
      </c>
    </row>
    <row r="1171" spans="1:2" x14ac:dyDescent="0.35">
      <c r="A1171" s="70">
        <f t="shared" si="25"/>
        <v>1154</v>
      </c>
      <c r="B1171" s="170">
        <v>4815620.6810465306</v>
      </c>
    </row>
    <row r="1172" spans="1:2" x14ac:dyDescent="0.35">
      <c r="A1172" s="70">
        <f t="shared" ref="A1172:A1235" si="26">A1171+1</f>
        <v>1155</v>
      </c>
      <c r="B1172" s="170">
        <v>4815620.6810465306</v>
      </c>
    </row>
    <row r="1173" spans="1:2" x14ac:dyDescent="0.35">
      <c r="A1173" s="70">
        <f t="shared" si="26"/>
        <v>1156</v>
      </c>
      <c r="B1173" s="170">
        <v>4815620.6810465306</v>
      </c>
    </row>
    <row r="1174" spans="1:2" x14ac:dyDescent="0.35">
      <c r="A1174" s="70">
        <f t="shared" si="26"/>
        <v>1157</v>
      </c>
      <c r="B1174" s="170">
        <v>4815620.6810465306</v>
      </c>
    </row>
    <row r="1175" spans="1:2" x14ac:dyDescent="0.35">
      <c r="A1175" s="70">
        <f t="shared" si="26"/>
        <v>1158</v>
      </c>
      <c r="B1175" s="170">
        <v>4815620.6810465306</v>
      </c>
    </row>
    <row r="1176" spans="1:2" x14ac:dyDescent="0.35">
      <c r="A1176" s="70">
        <f t="shared" si="26"/>
        <v>1159</v>
      </c>
      <c r="B1176" s="170">
        <v>4815620.6810465306</v>
      </c>
    </row>
    <row r="1177" spans="1:2" x14ac:dyDescent="0.35">
      <c r="A1177" s="70">
        <f t="shared" si="26"/>
        <v>1160</v>
      </c>
      <c r="B1177" s="170">
        <v>4815620.6810465306</v>
      </c>
    </row>
    <row r="1178" spans="1:2" x14ac:dyDescent="0.35">
      <c r="A1178" s="70">
        <f t="shared" si="26"/>
        <v>1161</v>
      </c>
      <c r="B1178" s="170">
        <v>4815620.6810465306</v>
      </c>
    </row>
    <row r="1179" spans="1:2" x14ac:dyDescent="0.35">
      <c r="A1179" s="70">
        <f t="shared" si="26"/>
        <v>1162</v>
      </c>
      <c r="B1179" s="170">
        <v>4815620.6810465306</v>
      </c>
    </row>
    <row r="1180" spans="1:2" x14ac:dyDescent="0.35">
      <c r="A1180" s="70">
        <f t="shared" si="26"/>
        <v>1163</v>
      </c>
      <c r="B1180" s="170">
        <v>4815620.6810465306</v>
      </c>
    </row>
    <row r="1181" spans="1:2" x14ac:dyDescent="0.35">
      <c r="A1181" s="70">
        <f t="shared" si="26"/>
        <v>1164</v>
      </c>
      <c r="B1181" s="170">
        <v>4815620.6810465306</v>
      </c>
    </row>
    <row r="1182" spans="1:2" x14ac:dyDescent="0.35">
      <c r="A1182" s="70">
        <f t="shared" si="26"/>
        <v>1165</v>
      </c>
      <c r="B1182" s="170">
        <v>4815620.6810465306</v>
      </c>
    </row>
    <row r="1183" spans="1:2" x14ac:dyDescent="0.35">
      <c r="A1183" s="70">
        <f t="shared" si="26"/>
        <v>1166</v>
      </c>
      <c r="B1183" s="170">
        <v>4815620.6810465306</v>
      </c>
    </row>
    <row r="1184" spans="1:2" x14ac:dyDescent="0.35">
      <c r="A1184" s="70">
        <f t="shared" si="26"/>
        <v>1167</v>
      </c>
      <c r="B1184" s="170">
        <v>4815620.6810465306</v>
      </c>
    </row>
    <row r="1185" spans="1:2" x14ac:dyDescent="0.35">
      <c r="A1185" s="70">
        <f t="shared" si="26"/>
        <v>1168</v>
      </c>
      <c r="B1185" s="170">
        <v>4815620.6810465306</v>
      </c>
    </row>
    <row r="1186" spans="1:2" x14ac:dyDescent="0.35">
      <c r="A1186" s="70">
        <f t="shared" si="26"/>
        <v>1169</v>
      </c>
      <c r="B1186" s="170">
        <v>4815620.6810465306</v>
      </c>
    </row>
    <row r="1187" spans="1:2" x14ac:dyDescent="0.35">
      <c r="A1187" s="70">
        <f t="shared" si="26"/>
        <v>1170</v>
      </c>
      <c r="B1187" s="170">
        <v>4815620.6810465306</v>
      </c>
    </row>
    <row r="1188" spans="1:2" x14ac:dyDescent="0.35">
      <c r="A1188" s="70">
        <f t="shared" si="26"/>
        <v>1171</v>
      </c>
      <c r="B1188" s="170">
        <v>4815620.6810465306</v>
      </c>
    </row>
    <row r="1189" spans="1:2" x14ac:dyDescent="0.35">
      <c r="A1189" s="70">
        <f t="shared" si="26"/>
        <v>1172</v>
      </c>
      <c r="B1189" s="170">
        <v>4815620.6810465306</v>
      </c>
    </row>
    <row r="1190" spans="1:2" x14ac:dyDescent="0.35">
      <c r="A1190" s="70">
        <f t="shared" si="26"/>
        <v>1173</v>
      </c>
      <c r="B1190" s="170">
        <v>4815620.6810465306</v>
      </c>
    </row>
    <row r="1191" spans="1:2" x14ac:dyDescent="0.35">
      <c r="A1191" s="70">
        <f t="shared" si="26"/>
        <v>1174</v>
      </c>
      <c r="B1191" s="170">
        <v>4815620.6810465306</v>
      </c>
    </row>
    <row r="1192" spans="1:2" x14ac:dyDescent="0.35">
      <c r="A1192" s="70">
        <f t="shared" si="26"/>
        <v>1175</v>
      </c>
      <c r="B1192" s="170">
        <v>4815620.6810465306</v>
      </c>
    </row>
    <row r="1193" spans="1:2" x14ac:dyDescent="0.35">
      <c r="A1193" s="70">
        <f t="shared" si="26"/>
        <v>1176</v>
      </c>
      <c r="B1193" s="170">
        <v>4815620.6810465306</v>
      </c>
    </row>
    <row r="1194" spans="1:2" x14ac:dyDescent="0.35">
      <c r="A1194" s="70">
        <f t="shared" si="26"/>
        <v>1177</v>
      </c>
      <c r="B1194" s="170">
        <v>4815620.6810465306</v>
      </c>
    </row>
    <row r="1195" spans="1:2" x14ac:dyDescent="0.35">
      <c r="A1195" s="70">
        <f t="shared" si="26"/>
        <v>1178</v>
      </c>
      <c r="B1195" s="170">
        <v>4815620.6810465306</v>
      </c>
    </row>
    <row r="1196" spans="1:2" x14ac:dyDescent="0.35">
      <c r="A1196" s="70">
        <f t="shared" si="26"/>
        <v>1179</v>
      </c>
      <c r="B1196" s="170">
        <v>4815620.6810465306</v>
      </c>
    </row>
    <row r="1197" spans="1:2" x14ac:dyDescent="0.35">
      <c r="A1197" s="70">
        <f t="shared" si="26"/>
        <v>1180</v>
      </c>
      <c r="B1197" s="170">
        <v>4815620.6810465306</v>
      </c>
    </row>
    <row r="1198" spans="1:2" x14ac:dyDescent="0.35">
      <c r="A1198" s="70">
        <f t="shared" si="26"/>
        <v>1181</v>
      </c>
      <c r="B1198" s="170">
        <v>4815620.6810465306</v>
      </c>
    </row>
    <row r="1199" spans="1:2" x14ac:dyDescent="0.35">
      <c r="A1199" s="70">
        <f t="shared" si="26"/>
        <v>1182</v>
      </c>
      <c r="B1199" s="170">
        <v>4815620.6810465306</v>
      </c>
    </row>
    <row r="1200" spans="1:2" x14ac:dyDescent="0.35">
      <c r="A1200" s="70">
        <f t="shared" si="26"/>
        <v>1183</v>
      </c>
      <c r="B1200" s="170">
        <v>4815620.6810465306</v>
      </c>
    </row>
    <row r="1201" spans="1:2" x14ac:dyDescent="0.35">
      <c r="A1201" s="70">
        <f t="shared" si="26"/>
        <v>1184</v>
      </c>
      <c r="B1201" s="170">
        <v>4815620.6810465306</v>
      </c>
    </row>
    <row r="1202" spans="1:2" x14ac:dyDescent="0.35">
      <c r="A1202" s="70">
        <f t="shared" si="26"/>
        <v>1185</v>
      </c>
      <c r="B1202" s="170">
        <v>4815620.6810465306</v>
      </c>
    </row>
    <row r="1203" spans="1:2" x14ac:dyDescent="0.35">
      <c r="A1203" s="70">
        <f t="shared" si="26"/>
        <v>1186</v>
      </c>
      <c r="B1203" s="170">
        <v>4815620.6810465306</v>
      </c>
    </row>
    <row r="1204" spans="1:2" x14ac:dyDescent="0.35">
      <c r="A1204" s="70">
        <f t="shared" si="26"/>
        <v>1187</v>
      </c>
      <c r="B1204" s="170">
        <v>4815620.6810465306</v>
      </c>
    </row>
    <row r="1205" spans="1:2" x14ac:dyDescent="0.35">
      <c r="A1205" s="70">
        <f t="shared" si="26"/>
        <v>1188</v>
      </c>
      <c r="B1205" s="170">
        <v>4815620.6810465306</v>
      </c>
    </row>
    <row r="1206" spans="1:2" x14ac:dyDescent="0.35">
      <c r="A1206" s="70">
        <f t="shared" si="26"/>
        <v>1189</v>
      </c>
      <c r="B1206" s="170">
        <v>4815620.6810465306</v>
      </c>
    </row>
    <row r="1207" spans="1:2" x14ac:dyDescent="0.35">
      <c r="A1207" s="70">
        <f t="shared" si="26"/>
        <v>1190</v>
      </c>
      <c r="B1207" s="170">
        <v>4815620.6810465306</v>
      </c>
    </row>
    <row r="1208" spans="1:2" x14ac:dyDescent="0.35">
      <c r="A1208" s="70">
        <f t="shared" si="26"/>
        <v>1191</v>
      </c>
      <c r="B1208" s="170">
        <v>4815620.6810465306</v>
      </c>
    </row>
    <row r="1209" spans="1:2" x14ac:dyDescent="0.35">
      <c r="A1209" s="70">
        <f t="shared" si="26"/>
        <v>1192</v>
      </c>
      <c r="B1209" s="170">
        <v>4815620.6810465306</v>
      </c>
    </row>
    <row r="1210" spans="1:2" x14ac:dyDescent="0.35">
      <c r="A1210" s="70">
        <f t="shared" si="26"/>
        <v>1193</v>
      </c>
      <c r="B1210" s="170">
        <v>4815620.6810465306</v>
      </c>
    </row>
    <row r="1211" spans="1:2" x14ac:dyDescent="0.35">
      <c r="A1211" s="70">
        <f t="shared" si="26"/>
        <v>1194</v>
      </c>
      <c r="B1211" s="170">
        <v>4815620.6810465306</v>
      </c>
    </row>
    <row r="1212" spans="1:2" x14ac:dyDescent="0.35">
      <c r="A1212" s="70">
        <f t="shared" si="26"/>
        <v>1195</v>
      </c>
      <c r="B1212" s="170">
        <v>4815620.6810465306</v>
      </c>
    </row>
    <row r="1213" spans="1:2" x14ac:dyDescent="0.35">
      <c r="A1213" s="70">
        <f t="shared" si="26"/>
        <v>1196</v>
      </c>
      <c r="B1213" s="170">
        <v>4815620.6810465306</v>
      </c>
    </row>
    <row r="1214" spans="1:2" x14ac:dyDescent="0.35">
      <c r="A1214" s="70">
        <f t="shared" si="26"/>
        <v>1197</v>
      </c>
      <c r="B1214" s="170">
        <v>4815620.6810465306</v>
      </c>
    </row>
    <row r="1215" spans="1:2" x14ac:dyDescent="0.35">
      <c r="A1215" s="70">
        <f t="shared" si="26"/>
        <v>1198</v>
      </c>
      <c r="B1215" s="170">
        <v>4815620.6810465306</v>
      </c>
    </row>
    <row r="1216" spans="1:2" x14ac:dyDescent="0.35">
      <c r="A1216" s="70">
        <f t="shared" si="26"/>
        <v>1199</v>
      </c>
      <c r="B1216" s="170">
        <v>4815620.6810465306</v>
      </c>
    </row>
    <row r="1217" spans="1:2" x14ac:dyDescent="0.35">
      <c r="A1217" s="70">
        <f t="shared" si="26"/>
        <v>1200</v>
      </c>
      <c r="B1217" s="170">
        <v>4815620.6810465306</v>
      </c>
    </row>
    <row r="1218" spans="1:2" x14ac:dyDescent="0.35">
      <c r="A1218" s="70">
        <f t="shared" si="26"/>
        <v>1201</v>
      </c>
      <c r="B1218" s="170">
        <v>4815620.6810465306</v>
      </c>
    </row>
    <row r="1219" spans="1:2" x14ac:dyDescent="0.35">
      <c r="A1219" s="70">
        <f t="shared" si="26"/>
        <v>1202</v>
      </c>
      <c r="B1219" s="170">
        <v>4815620.6810465306</v>
      </c>
    </row>
    <row r="1220" spans="1:2" x14ac:dyDescent="0.35">
      <c r="A1220" s="70">
        <f t="shared" si="26"/>
        <v>1203</v>
      </c>
      <c r="B1220" s="170">
        <v>4815620.6810465306</v>
      </c>
    </row>
    <row r="1221" spans="1:2" x14ac:dyDescent="0.35">
      <c r="A1221" s="70">
        <f t="shared" si="26"/>
        <v>1204</v>
      </c>
      <c r="B1221" s="170">
        <v>4815620.6810465306</v>
      </c>
    </row>
    <row r="1222" spans="1:2" x14ac:dyDescent="0.35">
      <c r="A1222" s="70">
        <f t="shared" si="26"/>
        <v>1205</v>
      </c>
      <c r="B1222" s="170">
        <v>4815620.6810465306</v>
      </c>
    </row>
    <row r="1223" spans="1:2" x14ac:dyDescent="0.35">
      <c r="A1223" s="70">
        <f t="shared" si="26"/>
        <v>1206</v>
      </c>
      <c r="B1223" s="170">
        <v>4815620.6810465306</v>
      </c>
    </row>
    <row r="1224" spans="1:2" x14ac:dyDescent="0.35">
      <c r="A1224" s="70">
        <f t="shared" si="26"/>
        <v>1207</v>
      </c>
      <c r="B1224" s="170">
        <v>4815620.6810465306</v>
      </c>
    </row>
    <row r="1225" spans="1:2" x14ac:dyDescent="0.35">
      <c r="A1225" s="70">
        <f t="shared" si="26"/>
        <v>1208</v>
      </c>
      <c r="B1225" s="170">
        <v>4815620.6810465306</v>
      </c>
    </row>
    <row r="1226" spans="1:2" x14ac:dyDescent="0.35">
      <c r="A1226" s="70">
        <f t="shared" si="26"/>
        <v>1209</v>
      </c>
      <c r="B1226" s="170">
        <v>4815620.6810465306</v>
      </c>
    </row>
    <row r="1227" spans="1:2" x14ac:dyDescent="0.35">
      <c r="A1227" s="70">
        <f t="shared" si="26"/>
        <v>1210</v>
      </c>
      <c r="B1227" s="170">
        <v>4815620.6810465306</v>
      </c>
    </row>
    <row r="1228" spans="1:2" x14ac:dyDescent="0.35">
      <c r="A1228" s="70">
        <f t="shared" si="26"/>
        <v>1211</v>
      </c>
      <c r="B1228" s="170">
        <v>4815620.6810465306</v>
      </c>
    </row>
    <row r="1229" spans="1:2" x14ac:dyDescent="0.35">
      <c r="A1229" s="70">
        <f t="shared" si="26"/>
        <v>1212</v>
      </c>
      <c r="B1229" s="170">
        <v>4815620.6810465306</v>
      </c>
    </row>
    <row r="1230" spans="1:2" x14ac:dyDescent="0.35">
      <c r="A1230" s="70">
        <f t="shared" si="26"/>
        <v>1213</v>
      </c>
      <c r="B1230" s="170">
        <v>4815620.6810465306</v>
      </c>
    </row>
    <row r="1231" spans="1:2" x14ac:dyDescent="0.35">
      <c r="A1231" s="70">
        <f t="shared" si="26"/>
        <v>1214</v>
      </c>
      <c r="B1231" s="170">
        <v>4815620.6810465306</v>
      </c>
    </row>
    <row r="1232" spans="1:2" x14ac:dyDescent="0.35">
      <c r="A1232" s="70">
        <f t="shared" si="26"/>
        <v>1215</v>
      </c>
      <c r="B1232" s="170">
        <v>4815620.6810465306</v>
      </c>
    </row>
    <row r="1233" spans="1:2" x14ac:dyDescent="0.35">
      <c r="A1233" s="70">
        <f t="shared" si="26"/>
        <v>1216</v>
      </c>
      <c r="B1233" s="170">
        <v>4815620.6810465306</v>
      </c>
    </row>
    <row r="1234" spans="1:2" x14ac:dyDescent="0.35">
      <c r="A1234" s="70">
        <f t="shared" si="26"/>
        <v>1217</v>
      </c>
      <c r="B1234" s="170">
        <v>4815620.6810465306</v>
      </c>
    </row>
    <row r="1235" spans="1:2" x14ac:dyDescent="0.35">
      <c r="A1235" s="70">
        <f t="shared" si="26"/>
        <v>1218</v>
      </c>
      <c r="B1235" s="170">
        <v>4815620.6810465306</v>
      </c>
    </row>
    <row r="1236" spans="1:2" x14ac:dyDescent="0.35">
      <c r="A1236" s="70">
        <f t="shared" ref="A1236:A1299" si="27">A1235+1</f>
        <v>1219</v>
      </c>
      <c r="B1236" s="170">
        <v>4815620.6810465306</v>
      </c>
    </row>
    <row r="1237" spans="1:2" x14ac:dyDescent="0.35">
      <c r="A1237" s="70">
        <f t="shared" si="27"/>
        <v>1220</v>
      </c>
      <c r="B1237" s="170">
        <v>4815620.6810465306</v>
      </c>
    </row>
    <row r="1238" spans="1:2" x14ac:dyDescent="0.35">
      <c r="A1238" s="70">
        <f t="shared" si="27"/>
        <v>1221</v>
      </c>
      <c r="B1238" s="170">
        <v>4815620.6810465306</v>
      </c>
    </row>
    <row r="1239" spans="1:2" x14ac:dyDescent="0.35">
      <c r="A1239" s="70">
        <f t="shared" si="27"/>
        <v>1222</v>
      </c>
      <c r="B1239" s="170">
        <v>4815620.6810465306</v>
      </c>
    </row>
    <row r="1240" spans="1:2" x14ac:dyDescent="0.35">
      <c r="A1240" s="70">
        <f t="shared" si="27"/>
        <v>1223</v>
      </c>
      <c r="B1240" s="170">
        <v>4815620.6810465306</v>
      </c>
    </row>
    <row r="1241" spans="1:2" x14ac:dyDescent="0.35">
      <c r="A1241" s="70">
        <f t="shared" si="27"/>
        <v>1224</v>
      </c>
      <c r="B1241" s="170">
        <v>4815620.6810465306</v>
      </c>
    </row>
    <row r="1242" spans="1:2" x14ac:dyDescent="0.35">
      <c r="A1242" s="70">
        <f t="shared" si="27"/>
        <v>1225</v>
      </c>
      <c r="B1242" s="170">
        <v>4815620.6810465306</v>
      </c>
    </row>
    <row r="1243" spans="1:2" x14ac:dyDescent="0.35">
      <c r="A1243" s="70">
        <f t="shared" si="27"/>
        <v>1226</v>
      </c>
      <c r="B1243" s="170">
        <v>4815620.6810465306</v>
      </c>
    </row>
    <row r="1244" spans="1:2" x14ac:dyDescent="0.35">
      <c r="A1244" s="70">
        <f t="shared" si="27"/>
        <v>1227</v>
      </c>
      <c r="B1244" s="170">
        <v>4815620.6810465306</v>
      </c>
    </row>
    <row r="1245" spans="1:2" x14ac:dyDescent="0.35">
      <c r="A1245" s="70">
        <f t="shared" si="27"/>
        <v>1228</v>
      </c>
      <c r="B1245" s="170">
        <v>4815620.6810465306</v>
      </c>
    </row>
    <row r="1246" spans="1:2" x14ac:dyDescent="0.35">
      <c r="A1246" s="70">
        <f t="shared" si="27"/>
        <v>1229</v>
      </c>
      <c r="B1246" s="170">
        <v>4815620.6810465306</v>
      </c>
    </row>
    <row r="1247" spans="1:2" x14ac:dyDescent="0.35">
      <c r="A1247" s="70">
        <f t="shared" si="27"/>
        <v>1230</v>
      </c>
      <c r="B1247" s="170">
        <v>4815620.6810465306</v>
      </c>
    </row>
    <row r="1248" spans="1:2" x14ac:dyDescent="0.35">
      <c r="A1248" s="70">
        <f t="shared" si="27"/>
        <v>1231</v>
      </c>
      <c r="B1248" s="170">
        <v>4815620.6810465306</v>
      </c>
    </row>
    <row r="1249" spans="1:2" x14ac:dyDescent="0.35">
      <c r="A1249" s="70">
        <f t="shared" si="27"/>
        <v>1232</v>
      </c>
      <c r="B1249" s="170">
        <v>4815620.6810465306</v>
      </c>
    </row>
    <row r="1250" spans="1:2" x14ac:dyDescent="0.35">
      <c r="A1250" s="70">
        <f t="shared" si="27"/>
        <v>1233</v>
      </c>
      <c r="B1250" s="170">
        <v>4815620.6810465306</v>
      </c>
    </row>
    <row r="1251" spans="1:2" x14ac:dyDescent="0.35">
      <c r="A1251" s="70">
        <f t="shared" si="27"/>
        <v>1234</v>
      </c>
      <c r="B1251" s="170">
        <v>4815620.6810465306</v>
      </c>
    </row>
    <row r="1252" spans="1:2" x14ac:dyDescent="0.35">
      <c r="A1252" s="70">
        <f t="shared" si="27"/>
        <v>1235</v>
      </c>
      <c r="B1252" s="170">
        <v>4815620.6810465306</v>
      </c>
    </row>
    <row r="1253" spans="1:2" x14ac:dyDescent="0.35">
      <c r="A1253" s="70">
        <f t="shared" si="27"/>
        <v>1236</v>
      </c>
      <c r="B1253" s="170">
        <v>4815620.6810465306</v>
      </c>
    </row>
    <row r="1254" spans="1:2" x14ac:dyDescent="0.35">
      <c r="A1254" s="70">
        <f t="shared" si="27"/>
        <v>1237</v>
      </c>
      <c r="B1254" s="170">
        <v>4815620.6810465306</v>
      </c>
    </row>
    <row r="1255" spans="1:2" x14ac:dyDescent="0.35">
      <c r="A1255" s="70">
        <f t="shared" si="27"/>
        <v>1238</v>
      </c>
      <c r="B1255" s="170">
        <v>4815620.6810465306</v>
      </c>
    </row>
    <row r="1256" spans="1:2" x14ac:dyDescent="0.35">
      <c r="A1256" s="70">
        <f t="shared" si="27"/>
        <v>1239</v>
      </c>
      <c r="B1256" s="170">
        <v>4815620.6810465306</v>
      </c>
    </row>
    <row r="1257" spans="1:2" x14ac:dyDescent="0.35">
      <c r="A1257" s="70">
        <f t="shared" si="27"/>
        <v>1240</v>
      </c>
      <c r="B1257" s="170">
        <v>4815620.6810465306</v>
      </c>
    </row>
    <row r="1258" spans="1:2" x14ac:dyDescent="0.35">
      <c r="A1258" s="70">
        <f t="shared" si="27"/>
        <v>1241</v>
      </c>
      <c r="B1258" s="170">
        <v>4815620.6810465306</v>
      </c>
    </row>
    <row r="1259" spans="1:2" x14ac:dyDescent="0.35">
      <c r="A1259" s="70">
        <f t="shared" si="27"/>
        <v>1242</v>
      </c>
      <c r="B1259" s="170">
        <v>4815620.6810465306</v>
      </c>
    </row>
    <row r="1260" spans="1:2" x14ac:dyDescent="0.35">
      <c r="A1260" s="70">
        <f t="shared" si="27"/>
        <v>1243</v>
      </c>
      <c r="B1260" s="170">
        <v>4815620.6810465306</v>
      </c>
    </row>
    <row r="1261" spans="1:2" x14ac:dyDescent="0.35">
      <c r="A1261" s="70">
        <f t="shared" si="27"/>
        <v>1244</v>
      </c>
      <c r="B1261" s="170">
        <v>4815620.6810465306</v>
      </c>
    </row>
    <row r="1262" spans="1:2" x14ac:dyDescent="0.35">
      <c r="A1262" s="70">
        <f t="shared" si="27"/>
        <v>1245</v>
      </c>
      <c r="B1262" s="170">
        <v>4815620.6810465306</v>
      </c>
    </row>
    <row r="1263" spans="1:2" x14ac:dyDescent="0.35">
      <c r="A1263" s="70">
        <f t="shared" si="27"/>
        <v>1246</v>
      </c>
      <c r="B1263" s="170">
        <v>4815620.6810465306</v>
      </c>
    </row>
    <row r="1264" spans="1:2" x14ac:dyDescent="0.35">
      <c r="A1264" s="70">
        <f t="shared" si="27"/>
        <v>1247</v>
      </c>
      <c r="B1264" s="170">
        <v>4815620.6810465306</v>
      </c>
    </row>
    <row r="1265" spans="1:2" x14ac:dyDescent="0.35">
      <c r="A1265" s="70">
        <f t="shared" si="27"/>
        <v>1248</v>
      </c>
      <c r="B1265" s="170">
        <v>4815620.6810465306</v>
      </c>
    </row>
    <row r="1266" spans="1:2" x14ac:dyDescent="0.35">
      <c r="A1266" s="70">
        <f t="shared" si="27"/>
        <v>1249</v>
      </c>
      <c r="B1266" s="170">
        <v>4815620.6810465306</v>
      </c>
    </row>
    <row r="1267" spans="1:2" x14ac:dyDescent="0.35">
      <c r="A1267" s="70">
        <f t="shared" si="27"/>
        <v>1250</v>
      </c>
      <c r="B1267" s="170">
        <v>4815620.6810465306</v>
      </c>
    </row>
    <row r="1268" spans="1:2" x14ac:dyDescent="0.35">
      <c r="A1268" s="70">
        <f t="shared" si="27"/>
        <v>1251</v>
      </c>
      <c r="B1268" s="170">
        <v>4815620.6810465306</v>
      </c>
    </row>
    <row r="1269" spans="1:2" x14ac:dyDescent="0.35">
      <c r="A1269" s="70">
        <f t="shared" si="27"/>
        <v>1252</v>
      </c>
      <c r="B1269" s="170">
        <v>4815620.6810465306</v>
      </c>
    </row>
    <row r="1270" spans="1:2" x14ac:dyDescent="0.35">
      <c r="A1270" s="70">
        <f t="shared" si="27"/>
        <v>1253</v>
      </c>
      <c r="B1270" s="170">
        <v>4815620.6810465306</v>
      </c>
    </row>
    <row r="1271" spans="1:2" x14ac:dyDescent="0.35">
      <c r="A1271" s="70">
        <f t="shared" si="27"/>
        <v>1254</v>
      </c>
      <c r="B1271" s="170">
        <v>4815620.6810465306</v>
      </c>
    </row>
    <row r="1272" spans="1:2" x14ac:dyDescent="0.35">
      <c r="A1272" s="70">
        <f t="shared" si="27"/>
        <v>1255</v>
      </c>
      <c r="B1272" s="170">
        <v>4815620.6810465306</v>
      </c>
    </row>
    <row r="1273" spans="1:2" x14ac:dyDescent="0.35">
      <c r="A1273" s="70">
        <f t="shared" si="27"/>
        <v>1256</v>
      </c>
      <c r="B1273" s="170">
        <v>4815620.6810465306</v>
      </c>
    </row>
    <row r="1274" spans="1:2" x14ac:dyDescent="0.35">
      <c r="A1274" s="70">
        <f t="shared" si="27"/>
        <v>1257</v>
      </c>
      <c r="B1274" s="170">
        <v>4815620.6810465306</v>
      </c>
    </row>
    <row r="1275" spans="1:2" x14ac:dyDescent="0.35">
      <c r="A1275" s="70">
        <f t="shared" si="27"/>
        <v>1258</v>
      </c>
      <c r="B1275" s="170">
        <v>4815620.6810465306</v>
      </c>
    </row>
    <row r="1276" spans="1:2" x14ac:dyDescent="0.35">
      <c r="A1276" s="70">
        <f t="shared" si="27"/>
        <v>1259</v>
      </c>
      <c r="B1276" s="170">
        <v>4815620.6810465306</v>
      </c>
    </row>
    <row r="1277" spans="1:2" x14ac:dyDescent="0.35">
      <c r="A1277" s="70">
        <f t="shared" si="27"/>
        <v>1260</v>
      </c>
      <c r="B1277" s="170">
        <v>4815620.6810465306</v>
      </c>
    </row>
    <row r="1278" spans="1:2" x14ac:dyDescent="0.35">
      <c r="A1278" s="70">
        <f t="shared" si="27"/>
        <v>1261</v>
      </c>
      <c r="B1278" s="170">
        <v>4815620.6810465306</v>
      </c>
    </row>
    <row r="1279" spans="1:2" x14ac:dyDescent="0.35">
      <c r="A1279" s="70">
        <f t="shared" si="27"/>
        <v>1262</v>
      </c>
      <c r="B1279" s="170">
        <v>4815620.6810465306</v>
      </c>
    </row>
    <row r="1280" spans="1:2" x14ac:dyDescent="0.35">
      <c r="A1280" s="70">
        <f t="shared" si="27"/>
        <v>1263</v>
      </c>
      <c r="B1280" s="170">
        <v>4815620.6810465306</v>
      </c>
    </row>
    <row r="1281" spans="1:2" x14ac:dyDescent="0.35">
      <c r="A1281" s="70">
        <f t="shared" si="27"/>
        <v>1264</v>
      </c>
      <c r="B1281" s="170">
        <v>4815620.6810465306</v>
      </c>
    </row>
    <row r="1282" spans="1:2" x14ac:dyDescent="0.35">
      <c r="A1282" s="70">
        <f t="shared" si="27"/>
        <v>1265</v>
      </c>
      <c r="B1282" s="170">
        <v>4815620.6810465306</v>
      </c>
    </row>
    <row r="1283" spans="1:2" x14ac:dyDescent="0.35">
      <c r="A1283" s="70">
        <f t="shared" si="27"/>
        <v>1266</v>
      </c>
      <c r="B1283" s="170">
        <v>4815620.6810465306</v>
      </c>
    </row>
    <row r="1284" spans="1:2" x14ac:dyDescent="0.35">
      <c r="A1284" s="70">
        <f t="shared" si="27"/>
        <v>1267</v>
      </c>
      <c r="B1284" s="170">
        <v>4815620.6810465306</v>
      </c>
    </row>
    <row r="1285" spans="1:2" x14ac:dyDescent="0.35">
      <c r="A1285" s="70">
        <f t="shared" si="27"/>
        <v>1268</v>
      </c>
      <c r="B1285" s="170">
        <v>4815620.6810465306</v>
      </c>
    </row>
    <row r="1286" spans="1:2" x14ac:dyDescent="0.35">
      <c r="A1286" s="70">
        <f t="shared" si="27"/>
        <v>1269</v>
      </c>
      <c r="B1286" s="170">
        <v>4815620.6810465306</v>
      </c>
    </row>
    <row r="1287" spans="1:2" x14ac:dyDescent="0.35">
      <c r="A1287" s="70">
        <f t="shared" si="27"/>
        <v>1270</v>
      </c>
      <c r="B1287" s="170">
        <v>4815620.6810465306</v>
      </c>
    </row>
    <row r="1288" spans="1:2" x14ac:dyDescent="0.35">
      <c r="A1288" s="70">
        <f t="shared" si="27"/>
        <v>1271</v>
      </c>
      <c r="B1288" s="170">
        <v>4815620.6810465306</v>
      </c>
    </row>
    <row r="1289" spans="1:2" x14ac:dyDescent="0.35">
      <c r="A1289" s="70">
        <f t="shared" si="27"/>
        <v>1272</v>
      </c>
      <c r="B1289" s="170">
        <v>4815620.6810465306</v>
      </c>
    </row>
    <row r="1290" spans="1:2" x14ac:dyDescent="0.35">
      <c r="A1290" s="70">
        <f t="shared" si="27"/>
        <v>1273</v>
      </c>
      <c r="B1290" s="170">
        <v>4815620.6810465306</v>
      </c>
    </row>
    <row r="1291" spans="1:2" x14ac:dyDescent="0.35">
      <c r="A1291" s="70">
        <f t="shared" si="27"/>
        <v>1274</v>
      </c>
      <c r="B1291" s="170">
        <v>4815620.6810465306</v>
      </c>
    </row>
    <row r="1292" spans="1:2" x14ac:dyDescent="0.35">
      <c r="A1292" s="70">
        <f t="shared" si="27"/>
        <v>1275</v>
      </c>
      <c r="B1292" s="170">
        <v>4815620.6810465306</v>
      </c>
    </row>
    <row r="1293" spans="1:2" x14ac:dyDescent="0.35">
      <c r="A1293" s="70">
        <f t="shared" si="27"/>
        <v>1276</v>
      </c>
      <c r="B1293" s="170">
        <v>4815620.6810465306</v>
      </c>
    </row>
    <row r="1294" spans="1:2" x14ac:dyDescent="0.35">
      <c r="A1294" s="70">
        <f t="shared" si="27"/>
        <v>1277</v>
      </c>
      <c r="B1294" s="170">
        <v>4815620.6810465306</v>
      </c>
    </row>
    <row r="1295" spans="1:2" x14ac:dyDescent="0.35">
      <c r="A1295" s="70">
        <f t="shared" si="27"/>
        <v>1278</v>
      </c>
      <c r="B1295" s="170">
        <v>4815620.6810465306</v>
      </c>
    </row>
    <row r="1296" spans="1:2" x14ac:dyDescent="0.35">
      <c r="A1296" s="70">
        <f t="shared" si="27"/>
        <v>1279</v>
      </c>
      <c r="B1296" s="170">
        <v>4815620.6810465306</v>
      </c>
    </row>
    <row r="1297" spans="1:2" x14ac:dyDescent="0.35">
      <c r="A1297" s="70">
        <f t="shared" si="27"/>
        <v>1280</v>
      </c>
      <c r="B1297" s="170">
        <v>4815620.6810465306</v>
      </c>
    </row>
    <row r="1298" spans="1:2" x14ac:dyDescent="0.35">
      <c r="A1298" s="70">
        <f t="shared" si="27"/>
        <v>1281</v>
      </c>
      <c r="B1298" s="170">
        <v>4815620.6810465306</v>
      </c>
    </row>
    <row r="1299" spans="1:2" x14ac:dyDescent="0.35">
      <c r="A1299" s="70">
        <f t="shared" si="27"/>
        <v>1282</v>
      </c>
      <c r="B1299" s="170">
        <v>4815620.6810465306</v>
      </c>
    </row>
    <row r="1300" spans="1:2" x14ac:dyDescent="0.35">
      <c r="A1300" s="70">
        <f t="shared" ref="A1300:A1363" si="28">A1299+1</f>
        <v>1283</v>
      </c>
      <c r="B1300" s="170">
        <v>4815620.6810465306</v>
      </c>
    </row>
    <row r="1301" spans="1:2" x14ac:dyDescent="0.35">
      <c r="A1301" s="70">
        <f t="shared" si="28"/>
        <v>1284</v>
      </c>
      <c r="B1301" s="170">
        <v>4815620.6810465306</v>
      </c>
    </row>
    <row r="1302" spans="1:2" x14ac:dyDescent="0.35">
      <c r="A1302" s="70">
        <f t="shared" si="28"/>
        <v>1285</v>
      </c>
      <c r="B1302" s="170">
        <v>4815620.6810465306</v>
      </c>
    </row>
    <row r="1303" spans="1:2" x14ac:dyDescent="0.35">
      <c r="A1303" s="70">
        <f t="shared" si="28"/>
        <v>1286</v>
      </c>
      <c r="B1303" s="170">
        <v>4815620.6810465306</v>
      </c>
    </row>
    <row r="1304" spans="1:2" x14ac:dyDescent="0.35">
      <c r="A1304" s="70">
        <f t="shared" si="28"/>
        <v>1287</v>
      </c>
      <c r="B1304" s="170">
        <v>4815620.6810465306</v>
      </c>
    </row>
    <row r="1305" spans="1:2" x14ac:dyDescent="0.35">
      <c r="A1305" s="70">
        <f t="shared" si="28"/>
        <v>1288</v>
      </c>
      <c r="B1305" s="170">
        <v>4815620.6810465306</v>
      </c>
    </row>
    <row r="1306" spans="1:2" x14ac:dyDescent="0.35">
      <c r="A1306" s="70">
        <f t="shared" si="28"/>
        <v>1289</v>
      </c>
      <c r="B1306" s="170">
        <v>4815620.6810465306</v>
      </c>
    </row>
    <row r="1307" spans="1:2" x14ac:dyDescent="0.35">
      <c r="A1307" s="70">
        <f t="shared" si="28"/>
        <v>1290</v>
      </c>
      <c r="B1307" s="170">
        <v>4815620.6810465306</v>
      </c>
    </row>
    <row r="1308" spans="1:2" x14ac:dyDescent="0.35">
      <c r="A1308" s="70">
        <f t="shared" si="28"/>
        <v>1291</v>
      </c>
      <c r="B1308" s="170">
        <v>4815620.6810465306</v>
      </c>
    </row>
    <row r="1309" spans="1:2" x14ac:dyDescent="0.35">
      <c r="A1309" s="70">
        <f t="shared" si="28"/>
        <v>1292</v>
      </c>
      <c r="B1309" s="170">
        <v>4815620.6810465306</v>
      </c>
    </row>
    <row r="1310" spans="1:2" x14ac:dyDescent="0.35">
      <c r="A1310" s="70">
        <f t="shared" si="28"/>
        <v>1293</v>
      </c>
      <c r="B1310" s="170">
        <v>4815620.6810465306</v>
      </c>
    </row>
    <row r="1311" spans="1:2" x14ac:dyDescent="0.35">
      <c r="A1311" s="70">
        <f t="shared" si="28"/>
        <v>1294</v>
      </c>
      <c r="B1311" s="170">
        <v>4815620.6810465306</v>
      </c>
    </row>
    <row r="1312" spans="1:2" x14ac:dyDescent="0.35">
      <c r="A1312" s="70">
        <f t="shared" si="28"/>
        <v>1295</v>
      </c>
      <c r="B1312" s="170">
        <v>4815620.6810465306</v>
      </c>
    </row>
    <row r="1313" spans="1:2" x14ac:dyDescent="0.35">
      <c r="A1313" s="70">
        <f t="shared" si="28"/>
        <v>1296</v>
      </c>
      <c r="B1313" s="170">
        <v>4815620.6810465306</v>
      </c>
    </row>
    <row r="1314" spans="1:2" x14ac:dyDescent="0.35">
      <c r="A1314" s="70">
        <f t="shared" si="28"/>
        <v>1297</v>
      </c>
      <c r="B1314" s="170">
        <v>4815620.6810465306</v>
      </c>
    </row>
    <row r="1315" spans="1:2" x14ac:dyDescent="0.35">
      <c r="A1315" s="70">
        <f t="shared" si="28"/>
        <v>1298</v>
      </c>
      <c r="B1315" s="170">
        <v>4815620.6810465306</v>
      </c>
    </row>
    <row r="1316" spans="1:2" x14ac:dyDescent="0.35">
      <c r="A1316" s="70">
        <f t="shared" si="28"/>
        <v>1299</v>
      </c>
      <c r="B1316" s="170">
        <v>4815620.6810465306</v>
      </c>
    </row>
    <row r="1317" spans="1:2" x14ac:dyDescent="0.35">
      <c r="A1317" s="70">
        <f t="shared" si="28"/>
        <v>1300</v>
      </c>
      <c r="B1317" s="170">
        <v>4815620.6810465306</v>
      </c>
    </row>
    <row r="1318" spans="1:2" x14ac:dyDescent="0.35">
      <c r="A1318" s="70">
        <f t="shared" si="28"/>
        <v>1301</v>
      </c>
      <c r="B1318" s="170">
        <v>4815620.6810465306</v>
      </c>
    </row>
    <row r="1319" spans="1:2" x14ac:dyDescent="0.35">
      <c r="A1319" s="70">
        <f t="shared" si="28"/>
        <v>1302</v>
      </c>
      <c r="B1319" s="170">
        <v>4815620.6810465306</v>
      </c>
    </row>
    <row r="1320" spans="1:2" x14ac:dyDescent="0.35">
      <c r="A1320" s="70">
        <f t="shared" si="28"/>
        <v>1303</v>
      </c>
      <c r="B1320" s="170">
        <v>4815620.6810465306</v>
      </c>
    </row>
    <row r="1321" spans="1:2" x14ac:dyDescent="0.35">
      <c r="A1321" s="70">
        <f t="shared" si="28"/>
        <v>1304</v>
      </c>
      <c r="B1321" s="170">
        <v>4815620.6810465306</v>
      </c>
    </row>
    <row r="1322" spans="1:2" x14ac:dyDescent="0.35">
      <c r="A1322" s="70">
        <f t="shared" si="28"/>
        <v>1305</v>
      </c>
      <c r="B1322" s="170">
        <v>4815620.6810465306</v>
      </c>
    </row>
    <row r="1323" spans="1:2" x14ac:dyDescent="0.35">
      <c r="A1323" s="70">
        <f t="shared" si="28"/>
        <v>1306</v>
      </c>
      <c r="B1323" s="170">
        <v>4815620.6810465306</v>
      </c>
    </row>
    <row r="1324" spans="1:2" x14ac:dyDescent="0.35">
      <c r="A1324" s="70">
        <f t="shared" si="28"/>
        <v>1307</v>
      </c>
      <c r="B1324" s="170">
        <v>4815620.6810465306</v>
      </c>
    </row>
    <row r="1325" spans="1:2" x14ac:dyDescent="0.35">
      <c r="A1325" s="70">
        <f t="shared" si="28"/>
        <v>1308</v>
      </c>
      <c r="B1325" s="170">
        <v>4815620.6810465306</v>
      </c>
    </row>
    <row r="1326" spans="1:2" x14ac:dyDescent="0.35">
      <c r="A1326" s="70">
        <f t="shared" si="28"/>
        <v>1309</v>
      </c>
      <c r="B1326" s="170">
        <v>4815620.6810465306</v>
      </c>
    </row>
    <row r="1327" spans="1:2" x14ac:dyDescent="0.35">
      <c r="A1327" s="70">
        <f t="shared" si="28"/>
        <v>1310</v>
      </c>
      <c r="B1327" s="170">
        <v>4815620.6810465306</v>
      </c>
    </row>
    <row r="1328" spans="1:2" x14ac:dyDescent="0.35">
      <c r="A1328" s="70">
        <f t="shared" si="28"/>
        <v>1311</v>
      </c>
      <c r="B1328" s="170">
        <v>4815620.6810465306</v>
      </c>
    </row>
    <row r="1329" spans="1:2" x14ac:dyDescent="0.35">
      <c r="A1329" s="70">
        <f t="shared" si="28"/>
        <v>1312</v>
      </c>
      <c r="B1329" s="170">
        <v>4815620.6810465306</v>
      </c>
    </row>
    <row r="1330" spans="1:2" x14ac:dyDescent="0.35">
      <c r="A1330" s="70">
        <f t="shared" si="28"/>
        <v>1313</v>
      </c>
      <c r="B1330" s="170">
        <v>4815620.6810465306</v>
      </c>
    </row>
    <row r="1331" spans="1:2" x14ac:dyDescent="0.35">
      <c r="A1331" s="70">
        <f t="shared" si="28"/>
        <v>1314</v>
      </c>
      <c r="B1331" s="170">
        <v>4815620.6810465306</v>
      </c>
    </row>
    <row r="1332" spans="1:2" x14ac:dyDescent="0.35">
      <c r="A1332" s="70">
        <f t="shared" si="28"/>
        <v>1315</v>
      </c>
      <c r="B1332" s="170">
        <v>4815620.6810465306</v>
      </c>
    </row>
    <row r="1333" spans="1:2" x14ac:dyDescent="0.35">
      <c r="A1333" s="70">
        <f t="shared" si="28"/>
        <v>1316</v>
      </c>
      <c r="B1333" s="170">
        <v>4815620.6810465306</v>
      </c>
    </row>
    <row r="1334" spans="1:2" x14ac:dyDescent="0.35">
      <c r="A1334" s="70">
        <f t="shared" si="28"/>
        <v>1317</v>
      </c>
      <c r="B1334" s="170">
        <v>4815620.6810465306</v>
      </c>
    </row>
    <row r="1335" spans="1:2" x14ac:dyDescent="0.35">
      <c r="A1335" s="70">
        <f t="shared" si="28"/>
        <v>1318</v>
      </c>
      <c r="B1335" s="170">
        <v>4815620.6810465306</v>
      </c>
    </row>
    <row r="1336" spans="1:2" x14ac:dyDescent="0.35">
      <c r="A1336" s="70">
        <f t="shared" si="28"/>
        <v>1319</v>
      </c>
      <c r="B1336" s="170">
        <v>4815620.6810465306</v>
      </c>
    </row>
    <row r="1337" spans="1:2" x14ac:dyDescent="0.35">
      <c r="A1337" s="70">
        <f t="shared" si="28"/>
        <v>1320</v>
      </c>
      <c r="B1337" s="170">
        <v>4815620.6810465306</v>
      </c>
    </row>
    <row r="1338" spans="1:2" x14ac:dyDescent="0.35">
      <c r="A1338" s="70">
        <f t="shared" si="28"/>
        <v>1321</v>
      </c>
      <c r="B1338" s="170">
        <v>4815620.6810465306</v>
      </c>
    </row>
    <row r="1339" spans="1:2" x14ac:dyDescent="0.35">
      <c r="A1339" s="70">
        <f t="shared" si="28"/>
        <v>1322</v>
      </c>
      <c r="B1339" s="170">
        <v>4815620.6810465306</v>
      </c>
    </row>
    <row r="1340" spans="1:2" x14ac:dyDescent="0.35">
      <c r="A1340" s="70">
        <f t="shared" si="28"/>
        <v>1323</v>
      </c>
      <c r="B1340" s="170">
        <v>4815620.6810465306</v>
      </c>
    </row>
    <row r="1341" spans="1:2" x14ac:dyDescent="0.35">
      <c r="A1341" s="70">
        <f t="shared" si="28"/>
        <v>1324</v>
      </c>
      <c r="B1341" s="170">
        <v>4815620.6810465306</v>
      </c>
    </row>
    <row r="1342" spans="1:2" x14ac:dyDescent="0.35">
      <c r="A1342" s="70">
        <f t="shared" si="28"/>
        <v>1325</v>
      </c>
      <c r="B1342" s="170">
        <v>4815620.6810465306</v>
      </c>
    </row>
    <row r="1343" spans="1:2" x14ac:dyDescent="0.35">
      <c r="A1343" s="70">
        <f t="shared" si="28"/>
        <v>1326</v>
      </c>
      <c r="B1343" s="170">
        <v>4815620.6810465306</v>
      </c>
    </row>
    <row r="1344" spans="1:2" x14ac:dyDescent="0.35">
      <c r="A1344" s="70">
        <f t="shared" si="28"/>
        <v>1327</v>
      </c>
      <c r="B1344" s="170">
        <v>4815620.6810465306</v>
      </c>
    </row>
    <row r="1345" spans="1:2" x14ac:dyDescent="0.35">
      <c r="A1345" s="70">
        <f t="shared" si="28"/>
        <v>1328</v>
      </c>
      <c r="B1345" s="170">
        <v>4815620.6810465306</v>
      </c>
    </row>
    <row r="1346" spans="1:2" x14ac:dyDescent="0.35">
      <c r="A1346" s="70">
        <f t="shared" si="28"/>
        <v>1329</v>
      </c>
      <c r="B1346" s="170">
        <v>4815620.6810465306</v>
      </c>
    </row>
    <row r="1347" spans="1:2" x14ac:dyDescent="0.35">
      <c r="A1347" s="70">
        <f t="shared" si="28"/>
        <v>1330</v>
      </c>
      <c r="B1347" s="170">
        <v>4815620.6810465306</v>
      </c>
    </row>
    <row r="1348" spans="1:2" x14ac:dyDescent="0.35">
      <c r="A1348" s="70">
        <f t="shared" si="28"/>
        <v>1331</v>
      </c>
      <c r="B1348" s="170">
        <v>4815620.6810465306</v>
      </c>
    </row>
    <row r="1349" spans="1:2" x14ac:dyDescent="0.35">
      <c r="A1349" s="70">
        <f t="shared" si="28"/>
        <v>1332</v>
      </c>
      <c r="B1349" s="170">
        <v>4815620.6810465306</v>
      </c>
    </row>
    <row r="1350" spans="1:2" x14ac:dyDescent="0.35">
      <c r="A1350" s="70">
        <f t="shared" si="28"/>
        <v>1333</v>
      </c>
      <c r="B1350" s="170">
        <v>4815620.6810465306</v>
      </c>
    </row>
    <row r="1351" spans="1:2" x14ac:dyDescent="0.35">
      <c r="A1351" s="70">
        <f t="shared" si="28"/>
        <v>1334</v>
      </c>
      <c r="B1351" s="170">
        <v>4815620.6810465306</v>
      </c>
    </row>
    <row r="1352" spans="1:2" x14ac:dyDescent="0.35">
      <c r="A1352" s="70">
        <f t="shared" si="28"/>
        <v>1335</v>
      </c>
      <c r="B1352" s="170">
        <v>4815620.6810465306</v>
      </c>
    </row>
    <row r="1353" spans="1:2" x14ac:dyDescent="0.35">
      <c r="A1353" s="70">
        <f t="shared" si="28"/>
        <v>1336</v>
      </c>
      <c r="B1353" s="170">
        <v>4815620.6810465306</v>
      </c>
    </row>
    <row r="1354" spans="1:2" x14ac:dyDescent="0.35">
      <c r="A1354" s="70">
        <f t="shared" si="28"/>
        <v>1337</v>
      </c>
      <c r="B1354" s="170">
        <v>4815620.6810465306</v>
      </c>
    </row>
    <row r="1355" spans="1:2" x14ac:dyDescent="0.35">
      <c r="A1355" s="70">
        <f t="shared" si="28"/>
        <v>1338</v>
      </c>
      <c r="B1355" s="170">
        <v>4815620.6810465306</v>
      </c>
    </row>
    <row r="1356" spans="1:2" x14ac:dyDescent="0.35">
      <c r="A1356" s="70">
        <f t="shared" si="28"/>
        <v>1339</v>
      </c>
      <c r="B1356" s="170">
        <v>4815620.6810465306</v>
      </c>
    </row>
    <row r="1357" spans="1:2" x14ac:dyDescent="0.35">
      <c r="A1357" s="70">
        <f t="shared" si="28"/>
        <v>1340</v>
      </c>
      <c r="B1357" s="170">
        <v>4815620.6810465306</v>
      </c>
    </row>
    <row r="1358" spans="1:2" x14ac:dyDescent="0.35">
      <c r="A1358" s="70">
        <f t="shared" si="28"/>
        <v>1341</v>
      </c>
      <c r="B1358" s="170">
        <v>4815620.6810465306</v>
      </c>
    </row>
    <row r="1359" spans="1:2" x14ac:dyDescent="0.35">
      <c r="A1359" s="70">
        <f t="shared" si="28"/>
        <v>1342</v>
      </c>
      <c r="B1359" s="170">
        <v>4815620.6810465306</v>
      </c>
    </row>
    <row r="1360" spans="1:2" x14ac:dyDescent="0.35">
      <c r="A1360" s="70">
        <f t="shared" si="28"/>
        <v>1343</v>
      </c>
      <c r="B1360" s="170">
        <v>4815620.6810465306</v>
      </c>
    </row>
    <row r="1361" spans="1:2" x14ac:dyDescent="0.35">
      <c r="A1361" s="70">
        <f t="shared" si="28"/>
        <v>1344</v>
      </c>
      <c r="B1361" s="170">
        <v>4815620.6810465306</v>
      </c>
    </row>
    <row r="1362" spans="1:2" x14ac:dyDescent="0.35">
      <c r="A1362" s="70">
        <f t="shared" si="28"/>
        <v>1345</v>
      </c>
      <c r="B1362" s="170">
        <v>4815620.6810465306</v>
      </c>
    </row>
    <row r="1363" spans="1:2" x14ac:dyDescent="0.35">
      <c r="A1363" s="70">
        <f t="shared" si="28"/>
        <v>1346</v>
      </c>
      <c r="B1363" s="170">
        <v>4815620.6810465306</v>
      </c>
    </row>
    <row r="1364" spans="1:2" x14ac:dyDescent="0.35">
      <c r="A1364" s="70">
        <f t="shared" ref="A1364:A1427" si="29">A1363+1</f>
        <v>1347</v>
      </c>
      <c r="B1364" s="170">
        <v>4815620.6810465306</v>
      </c>
    </row>
    <row r="1365" spans="1:2" x14ac:dyDescent="0.35">
      <c r="A1365" s="70">
        <f t="shared" si="29"/>
        <v>1348</v>
      </c>
      <c r="B1365" s="170">
        <v>4815620.6810465306</v>
      </c>
    </row>
    <row r="1366" spans="1:2" x14ac:dyDescent="0.35">
      <c r="A1366" s="70">
        <f t="shared" si="29"/>
        <v>1349</v>
      </c>
      <c r="B1366" s="170">
        <v>4815620.6810465306</v>
      </c>
    </row>
    <row r="1367" spans="1:2" x14ac:dyDescent="0.35">
      <c r="A1367" s="70">
        <f t="shared" si="29"/>
        <v>1350</v>
      </c>
      <c r="B1367" s="170">
        <v>4815620.6810465306</v>
      </c>
    </row>
    <row r="1368" spans="1:2" x14ac:dyDescent="0.35">
      <c r="A1368" s="70">
        <f t="shared" si="29"/>
        <v>1351</v>
      </c>
      <c r="B1368" s="170">
        <v>4815620.6810465306</v>
      </c>
    </row>
    <row r="1369" spans="1:2" x14ac:dyDescent="0.35">
      <c r="A1369" s="70">
        <f t="shared" si="29"/>
        <v>1352</v>
      </c>
      <c r="B1369" s="170">
        <v>4815620.6810465306</v>
      </c>
    </row>
    <row r="1370" spans="1:2" x14ac:dyDescent="0.35">
      <c r="A1370" s="70">
        <f t="shared" si="29"/>
        <v>1353</v>
      </c>
      <c r="B1370" s="170">
        <v>4815620.6810465306</v>
      </c>
    </row>
    <row r="1371" spans="1:2" x14ac:dyDescent="0.35">
      <c r="A1371" s="70">
        <f t="shared" si="29"/>
        <v>1354</v>
      </c>
      <c r="B1371" s="170">
        <v>4815620.6810465306</v>
      </c>
    </row>
    <row r="1372" spans="1:2" x14ac:dyDescent="0.35">
      <c r="A1372" s="70">
        <f t="shared" si="29"/>
        <v>1355</v>
      </c>
      <c r="B1372" s="170">
        <v>4815620.6810465306</v>
      </c>
    </row>
    <row r="1373" spans="1:2" x14ac:dyDescent="0.35">
      <c r="A1373" s="70">
        <f t="shared" si="29"/>
        <v>1356</v>
      </c>
      <c r="B1373" s="170">
        <v>4815620.6810465306</v>
      </c>
    </row>
    <row r="1374" spans="1:2" x14ac:dyDescent="0.35">
      <c r="A1374" s="70">
        <f t="shared" si="29"/>
        <v>1357</v>
      </c>
      <c r="B1374" s="170">
        <v>4815620.6810465306</v>
      </c>
    </row>
    <row r="1375" spans="1:2" x14ac:dyDescent="0.35">
      <c r="A1375" s="70">
        <f t="shared" si="29"/>
        <v>1358</v>
      </c>
      <c r="B1375" s="170">
        <v>4815620.6810465306</v>
      </c>
    </row>
    <row r="1376" spans="1:2" x14ac:dyDescent="0.35">
      <c r="A1376" s="70">
        <f t="shared" si="29"/>
        <v>1359</v>
      </c>
      <c r="B1376" s="170">
        <v>4815620.6810465306</v>
      </c>
    </row>
    <row r="1377" spans="1:2" x14ac:dyDescent="0.35">
      <c r="A1377" s="70">
        <f t="shared" si="29"/>
        <v>1360</v>
      </c>
      <c r="B1377" s="170">
        <v>4815620.6810465306</v>
      </c>
    </row>
    <row r="1378" spans="1:2" x14ac:dyDescent="0.35">
      <c r="A1378" s="70">
        <f t="shared" si="29"/>
        <v>1361</v>
      </c>
      <c r="B1378" s="170">
        <v>4815620.6810465306</v>
      </c>
    </row>
    <row r="1379" spans="1:2" x14ac:dyDescent="0.35">
      <c r="A1379" s="70">
        <f t="shared" si="29"/>
        <v>1362</v>
      </c>
      <c r="B1379" s="170">
        <v>4815620.6810465306</v>
      </c>
    </row>
    <row r="1380" spans="1:2" x14ac:dyDescent="0.35">
      <c r="A1380" s="70">
        <f t="shared" si="29"/>
        <v>1363</v>
      </c>
      <c r="B1380" s="170">
        <v>4815620.6810465306</v>
      </c>
    </row>
    <row r="1381" spans="1:2" x14ac:dyDescent="0.35">
      <c r="A1381" s="70">
        <f t="shared" si="29"/>
        <v>1364</v>
      </c>
      <c r="B1381" s="170">
        <v>4815620.6810465306</v>
      </c>
    </row>
    <row r="1382" spans="1:2" x14ac:dyDescent="0.35">
      <c r="A1382" s="70">
        <f t="shared" si="29"/>
        <v>1365</v>
      </c>
      <c r="B1382" s="170">
        <v>4815620.6810465306</v>
      </c>
    </row>
    <row r="1383" spans="1:2" x14ac:dyDescent="0.35">
      <c r="A1383" s="70">
        <f t="shared" si="29"/>
        <v>1366</v>
      </c>
      <c r="B1383" s="170">
        <v>4815620.6810465306</v>
      </c>
    </row>
    <row r="1384" spans="1:2" x14ac:dyDescent="0.35">
      <c r="A1384" s="70">
        <f t="shared" si="29"/>
        <v>1367</v>
      </c>
      <c r="B1384" s="170">
        <v>4815620.6810465306</v>
      </c>
    </row>
    <row r="1385" spans="1:2" x14ac:dyDescent="0.35">
      <c r="A1385" s="70">
        <f t="shared" si="29"/>
        <v>1368</v>
      </c>
      <c r="B1385" s="170">
        <v>4815620.6810465306</v>
      </c>
    </row>
    <row r="1386" spans="1:2" x14ac:dyDescent="0.35">
      <c r="A1386" s="70">
        <f t="shared" si="29"/>
        <v>1369</v>
      </c>
      <c r="B1386" s="170">
        <v>4815620.6810465306</v>
      </c>
    </row>
    <row r="1387" spans="1:2" x14ac:dyDescent="0.35">
      <c r="A1387" s="70">
        <f t="shared" si="29"/>
        <v>1370</v>
      </c>
      <c r="B1387" s="170">
        <v>4815620.6810465306</v>
      </c>
    </row>
    <row r="1388" spans="1:2" x14ac:dyDescent="0.35">
      <c r="A1388" s="70">
        <f t="shared" si="29"/>
        <v>1371</v>
      </c>
      <c r="B1388" s="170">
        <v>4815620.6810465306</v>
      </c>
    </row>
    <row r="1389" spans="1:2" x14ac:dyDescent="0.35">
      <c r="A1389" s="70">
        <f t="shared" si="29"/>
        <v>1372</v>
      </c>
      <c r="B1389" s="170">
        <v>4815620.6810465306</v>
      </c>
    </row>
    <row r="1390" spans="1:2" x14ac:dyDescent="0.35">
      <c r="A1390" s="70">
        <f t="shared" si="29"/>
        <v>1373</v>
      </c>
      <c r="B1390" s="170">
        <v>4815620.6810465306</v>
      </c>
    </row>
    <row r="1391" spans="1:2" x14ac:dyDescent="0.35">
      <c r="A1391" s="70">
        <f t="shared" si="29"/>
        <v>1374</v>
      </c>
      <c r="B1391" s="170">
        <v>4815620.6810465306</v>
      </c>
    </row>
    <row r="1392" spans="1:2" x14ac:dyDescent="0.35">
      <c r="A1392" s="70">
        <f t="shared" si="29"/>
        <v>1375</v>
      </c>
      <c r="B1392" s="170">
        <v>4815620.6810465306</v>
      </c>
    </row>
    <row r="1393" spans="1:2" x14ac:dyDescent="0.35">
      <c r="A1393" s="70">
        <f t="shared" si="29"/>
        <v>1376</v>
      </c>
      <c r="B1393" s="170">
        <v>4815620.6810465306</v>
      </c>
    </row>
    <row r="1394" spans="1:2" x14ac:dyDescent="0.35">
      <c r="A1394" s="70">
        <f t="shared" si="29"/>
        <v>1377</v>
      </c>
      <c r="B1394" s="170">
        <v>4815620.6810465306</v>
      </c>
    </row>
    <row r="1395" spans="1:2" x14ac:dyDescent="0.35">
      <c r="A1395" s="70">
        <f t="shared" si="29"/>
        <v>1378</v>
      </c>
      <c r="B1395" s="170">
        <v>4815620.6810465306</v>
      </c>
    </row>
    <row r="1396" spans="1:2" x14ac:dyDescent="0.35">
      <c r="A1396" s="70">
        <f t="shared" si="29"/>
        <v>1379</v>
      </c>
      <c r="B1396" s="170">
        <v>4815620.6810465306</v>
      </c>
    </row>
    <row r="1397" spans="1:2" x14ac:dyDescent="0.35">
      <c r="A1397" s="70">
        <f t="shared" si="29"/>
        <v>1380</v>
      </c>
      <c r="B1397" s="170">
        <v>4815620.6810465306</v>
      </c>
    </row>
    <row r="1398" spans="1:2" x14ac:dyDescent="0.35">
      <c r="A1398" s="70">
        <f t="shared" si="29"/>
        <v>1381</v>
      </c>
      <c r="B1398" s="170">
        <v>4815620.6810465306</v>
      </c>
    </row>
    <row r="1399" spans="1:2" x14ac:dyDescent="0.35">
      <c r="A1399" s="70">
        <f t="shared" si="29"/>
        <v>1382</v>
      </c>
      <c r="B1399" s="170">
        <v>4815620.6810465306</v>
      </c>
    </row>
    <row r="1400" spans="1:2" x14ac:dyDescent="0.35">
      <c r="A1400" s="70">
        <f t="shared" si="29"/>
        <v>1383</v>
      </c>
      <c r="B1400" s="170">
        <v>4815620.6810465306</v>
      </c>
    </row>
    <row r="1401" spans="1:2" x14ac:dyDescent="0.35">
      <c r="A1401" s="70">
        <f t="shared" si="29"/>
        <v>1384</v>
      </c>
      <c r="B1401" s="170">
        <v>4815620.6810465306</v>
      </c>
    </row>
    <row r="1402" spans="1:2" x14ac:dyDescent="0.35">
      <c r="A1402" s="70">
        <f t="shared" si="29"/>
        <v>1385</v>
      </c>
      <c r="B1402" s="170">
        <v>4815620.6810465306</v>
      </c>
    </row>
    <row r="1403" spans="1:2" x14ac:dyDescent="0.35">
      <c r="A1403" s="70">
        <f t="shared" si="29"/>
        <v>1386</v>
      </c>
      <c r="B1403" s="170">
        <v>4815620.6810465306</v>
      </c>
    </row>
    <row r="1404" spans="1:2" x14ac:dyDescent="0.35">
      <c r="A1404" s="70">
        <f t="shared" si="29"/>
        <v>1387</v>
      </c>
      <c r="B1404" s="170">
        <v>4815620.6810465306</v>
      </c>
    </row>
    <row r="1405" spans="1:2" x14ac:dyDescent="0.35">
      <c r="A1405" s="70">
        <f t="shared" si="29"/>
        <v>1388</v>
      </c>
      <c r="B1405" s="170">
        <v>4815620.6810465306</v>
      </c>
    </row>
    <row r="1406" spans="1:2" x14ac:dyDescent="0.35">
      <c r="A1406" s="70">
        <f t="shared" si="29"/>
        <v>1389</v>
      </c>
      <c r="B1406" s="170">
        <v>4815620.6810465306</v>
      </c>
    </row>
    <row r="1407" spans="1:2" x14ac:dyDescent="0.35">
      <c r="A1407" s="70">
        <f t="shared" si="29"/>
        <v>1390</v>
      </c>
      <c r="B1407" s="170">
        <v>4815620.6810465306</v>
      </c>
    </row>
    <row r="1408" spans="1:2" x14ac:dyDescent="0.35">
      <c r="A1408" s="70">
        <f t="shared" si="29"/>
        <v>1391</v>
      </c>
      <c r="B1408" s="170">
        <v>4815620.6810465306</v>
      </c>
    </row>
    <row r="1409" spans="1:2" x14ac:dyDescent="0.35">
      <c r="A1409" s="70">
        <f t="shared" si="29"/>
        <v>1392</v>
      </c>
      <c r="B1409" s="170">
        <v>4815620.6810465306</v>
      </c>
    </row>
    <row r="1410" spans="1:2" x14ac:dyDescent="0.35">
      <c r="A1410" s="70">
        <f t="shared" si="29"/>
        <v>1393</v>
      </c>
      <c r="B1410" s="170">
        <v>4815620.6810465306</v>
      </c>
    </row>
    <row r="1411" spans="1:2" x14ac:dyDescent="0.35">
      <c r="A1411" s="70">
        <f t="shared" si="29"/>
        <v>1394</v>
      </c>
      <c r="B1411" s="170">
        <v>4815620.6810465306</v>
      </c>
    </row>
    <row r="1412" spans="1:2" x14ac:dyDescent="0.35">
      <c r="A1412" s="70">
        <f t="shared" si="29"/>
        <v>1395</v>
      </c>
      <c r="B1412" s="170">
        <v>4815620.6810465306</v>
      </c>
    </row>
    <row r="1413" spans="1:2" x14ac:dyDescent="0.35">
      <c r="A1413" s="70">
        <f t="shared" si="29"/>
        <v>1396</v>
      </c>
      <c r="B1413" s="170">
        <v>4815620.6810465306</v>
      </c>
    </row>
    <row r="1414" spans="1:2" x14ac:dyDescent="0.35">
      <c r="A1414" s="70">
        <f t="shared" si="29"/>
        <v>1397</v>
      </c>
      <c r="B1414" s="170">
        <v>4815620.6810465306</v>
      </c>
    </row>
    <row r="1415" spans="1:2" x14ac:dyDescent="0.35">
      <c r="A1415" s="70">
        <f t="shared" si="29"/>
        <v>1398</v>
      </c>
      <c r="B1415" s="170">
        <v>4815620.6810465306</v>
      </c>
    </row>
    <row r="1416" spans="1:2" x14ac:dyDescent="0.35">
      <c r="A1416" s="70">
        <f t="shared" si="29"/>
        <v>1399</v>
      </c>
      <c r="B1416" s="170">
        <v>4815620.6810465306</v>
      </c>
    </row>
    <row r="1417" spans="1:2" x14ac:dyDescent="0.35">
      <c r="A1417" s="70">
        <f t="shared" si="29"/>
        <v>1400</v>
      </c>
      <c r="B1417" s="170">
        <v>4815620.6810465306</v>
      </c>
    </row>
    <row r="1418" spans="1:2" x14ac:dyDescent="0.35">
      <c r="A1418" s="70">
        <f t="shared" si="29"/>
        <v>1401</v>
      </c>
      <c r="B1418" s="170">
        <v>4815620.6810465306</v>
      </c>
    </row>
    <row r="1419" spans="1:2" x14ac:dyDescent="0.35">
      <c r="A1419" s="70">
        <f t="shared" si="29"/>
        <v>1402</v>
      </c>
      <c r="B1419" s="170">
        <v>4815620.6810465306</v>
      </c>
    </row>
    <row r="1420" spans="1:2" x14ac:dyDescent="0.35">
      <c r="A1420" s="70">
        <f t="shared" si="29"/>
        <v>1403</v>
      </c>
      <c r="B1420" s="170">
        <v>4815620.6810465306</v>
      </c>
    </row>
    <row r="1421" spans="1:2" x14ac:dyDescent="0.35">
      <c r="A1421" s="70">
        <f t="shared" si="29"/>
        <v>1404</v>
      </c>
      <c r="B1421" s="170">
        <v>4815620.6810465306</v>
      </c>
    </row>
    <row r="1422" spans="1:2" x14ac:dyDescent="0.35">
      <c r="A1422" s="70">
        <f t="shared" si="29"/>
        <v>1405</v>
      </c>
      <c r="B1422" s="170">
        <v>4815620.6810465306</v>
      </c>
    </row>
    <row r="1423" spans="1:2" x14ac:dyDescent="0.35">
      <c r="A1423" s="70">
        <f t="shared" si="29"/>
        <v>1406</v>
      </c>
      <c r="B1423" s="170">
        <v>4815620.6810465306</v>
      </c>
    </row>
    <row r="1424" spans="1:2" x14ac:dyDescent="0.35">
      <c r="A1424" s="70">
        <f t="shared" si="29"/>
        <v>1407</v>
      </c>
      <c r="B1424" s="170">
        <v>4815620.6810465306</v>
      </c>
    </row>
    <row r="1425" spans="1:2" x14ac:dyDescent="0.35">
      <c r="A1425" s="70">
        <f t="shared" si="29"/>
        <v>1408</v>
      </c>
      <c r="B1425" s="170">
        <v>4815620.6810465306</v>
      </c>
    </row>
    <row r="1426" spans="1:2" x14ac:dyDescent="0.35">
      <c r="A1426" s="70">
        <f t="shared" si="29"/>
        <v>1409</v>
      </c>
      <c r="B1426" s="170">
        <v>4815620.6810465306</v>
      </c>
    </row>
    <row r="1427" spans="1:2" x14ac:dyDescent="0.35">
      <c r="A1427" s="70">
        <f t="shared" si="29"/>
        <v>1410</v>
      </c>
      <c r="B1427" s="170">
        <v>4815620.6810465306</v>
      </c>
    </row>
    <row r="1428" spans="1:2" x14ac:dyDescent="0.35">
      <c r="A1428" s="70">
        <f t="shared" ref="A1428:A1491" si="30">A1427+1</f>
        <v>1411</v>
      </c>
      <c r="B1428" s="170">
        <v>4815620.6810465306</v>
      </c>
    </row>
    <row r="1429" spans="1:2" x14ac:dyDescent="0.35">
      <c r="A1429" s="70">
        <f t="shared" si="30"/>
        <v>1412</v>
      </c>
      <c r="B1429" s="170">
        <v>4815620.6810465306</v>
      </c>
    </row>
    <row r="1430" spans="1:2" x14ac:dyDescent="0.35">
      <c r="A1430" s="70">
        <f t="shared" si="30"/>
        <v>1413</v>
      </c>
      <c r="B1430" s="170">
        <v>4815620.6810465306</v>
      </c>
    </row>
    <row r="1431" spans="1:2" x14ac:dyDescent="0.35">
      <c r="A1431" s="70">
        <f t="shared" si="30"/>
        <v>1414</v>
      </c>
      <c r="B1431" s="170">
        <v>4815620.6810465306</v>
      </c>
    </row>
    <row r="1432" spans="1:2" x14ac:dyDescent="0.35">
      <c r="A1432" s="70">
        <f t="shared" si="30"/>
        <v>1415</v>
      </c>
      <c r="B1432" s="170">
        <v>4815620.6810465306</v>
      </c>
    </row>
    <row r="1433" spans="1:2" x14ac:dyDescent="0.35">
      <c r="A1433" s="70">
        <f t="shared" si="30"/>
        <v>1416</v>
      </c>
      <c r="B1433" s="170">
        <v>4815620.6810465306</v>
      </c>
    </row>
    <row r="1434" spans="1:2" x14ac:dyDescent="0.35">
      <c r="A1434" s="70">
        <f t="shared" si="30"/>
        <v>1417</v>
      </c>
      <c r="B1434" s="170">
        <v>4815620.6810465306</v>
      </c>
    </row>
    <row r="1435" spans="1:2" x14ac:dyDescent="0.35">
      <c r="A1435" s="70">
        <f t="shared" si="30"/>
        <v>1418</v>
      </c>
      <c r="B1435" s="170">
        <v>4815620.6810465306</v>
      </c>
    </row>
    <row r="1436" spans="1:2" x14ac:dyDescent="0.35">
      <c r="A1436" s="70">
        <f t="shared" si="30"/>
        <v>1419</v>
      </c>
      <c r="B1436" s="170">
        <v>4815620.6810465306</v>
      </c>
    </row>
    <row r="1437" spans="1:2" x14ac:dyDescent="0.35">
      <c r="A1437" s="70">
        <f t="shared" si="30"/>
        <v>1420</v>
      </c>
      <c r="B1437" s="170">
        <v>4815620.6810465306</v>
      </c>
    </row>
    <row r="1438" spans="1:2" x14ac:dyDescent="0.35">
      <c r="A1438" s="70">
        <f t="shared" si="30"/>
        <v>1421</v>
      </c>
      <c r="B1438" s="170">
        <v>4815620.6810465306</v>
      </c>
    </row>
    <row r="1439" spans="1:2" x14ac:dyDescent="0.35">
      <c r="A1439" s="70">
        <f t="shared" si="30"/>
        <v>1422</v>
      </c>
      <c r="B1439" s="170">
        <v>4815620.6810465306</v>
      </c>
    </row>
    <row r="1440" spans="1:2" x14ac:dyDescent="0.35">
      <c r="A1440" s="70">
        <f t="shared" si="30"/>
        <v>1423</v>
      </c>
      <c r="B1440" s="170">
        <v>4815620.6810465306</v>
      </c>
    </row>
    <row r="1441" spans="1:2" x14ac:dyDescent="0.35">
      <c r="A1441" s="70">
        <f t="shared" si="30"/>
        <v>1424</v>
      </c>
      <c r="B1441" s="170">
        <v>4815620.6810465306</v>
      </c>
    </row>
    <row r="1442" spans="1:2" x14ac:dyDescent="0.35">
      <c r="A1442" s="70">
        <f t="shared" si="30"/>
        <v>1425</v>
      </c>
      <c r="B1442" s="170">
        <v>4815620.6810465306</v>
      </c>
    </row>
    <row r="1443" spans="1:2" x14ac:dyDescent="0.35">
      <c r="A1443" s="70">
        <f t="shared" si="30"/>
        <v>1426</v>
      </c>
      <c r="B1443" s="170">
        <v>4815620.6810465306</v>
      </c>
    </row>
    <row r="1444" spans="1:2" x14ac:dyDescent="0.35">
      <c r="A1444" s="70">
        <f t="shared" si="30"/>
        <v>1427</v>
      </c>
      <c r="B1444" s="170">
        <v>4815620.6810465306</v>
      </c>
    </row>
    <row r="1445" spans="1:2" x14ac:dyDescent="0.35">
      <c r="A1445" s="70">
        <f t="shared" si="30"/>
        <v>1428</v>
      </c>
      <c r="B1445" s="170">
        <v>4815620.6810465306</v>
      </c>
    </row>
    <row r="1446" spans="1:2" x14ac:dyDescent="0.35">
      <c r="A1446" s="70">
        <f t="shared" si="30"/>
        <v>1429</v>
      </c>
      <c r="B1446" s="170">
        <v>4815620.6810465306</v>
      </c>
    </row>
    <row r="1447" spans="1:2" x14ac:dyDescent="0.35">
      <c r="A1447" s="70">
        <f t="shared" si="30"/>
        <v>1430</v>
      </c>
      <c r="B1447" s="170">
        <v>4815620.6810465306</v>
      </c>
    </row>
    <row r="1448" spans="1:2" x14ac:dyDescent="0.35">
      <c r="A1448" s="70">
        <f t="shared" si="30"/>
        <v>1431</v>
      </c>
      <c r="B1448" s="170">
        <v>4815620.6810465306</v>
      </c>
    </row>
    <row r="1449" spans="1:2" x14ac:dyDescent="0.35">
      <c r="A1449" s="70">
        <f t="shared" si="30"/>
        <v>1432</v>
      </c>
      <c r="B1449" s="170">
        <v>4815620.6810465306</v>
      </c>
    </row>
    <row r="1450" spans="1:2" x14ac:dyDescent="0.35">
      <c r="A1450" s="70">
        <f t="shared" si="30"/>
        <v>1433</v>
      </c>
      <c r="B1450" s="170">
        <v>4815620.6810465306</v>
      </c>
    </row>
    <row r="1451" spans="1:2" x14ac:dyDescent="0.35">
      <c r="A1451" s="70">
        <f t="shared" si="30"/>
        <v>1434</v>
      </c>
      <c r="B1451" s="170">
        <v>4815620.6810465306</v>
      </c>
    </row>
    <row r="1452" spans="1:2" x14ac:dyDescent="0.35">
      <c r="A1452" s="70">
        <f t="shared" si="30"/>
        <v>1435</v>
      </c>
      <c r="B1452" s="170">
        <v>4815620.6810465306</v>
      </c>
    </row>
    <row r="1453" spans="1:2" x14ac:dyDescent="0.35">
      <c r="A1453" s="70">
        <f t="shared" si="30"/>
        <v>1436</v>
      </c>
      <c r="B1453" s="170">
        <v>4815620.6810465306</v>
      </c>
    </row>
    <row r="1454" spans="1:2" x14ac:dyDescent="0.35">
      <c r="A1454" s="70">
        <f t="shared" si="30"/>
        <v>1437</v>
      </c>
      <c r="B1454" s="170">
        <v>4815620.6810465306</v>
      </c>
    </row>
    <row r="1455" spans="1:2" x14ac:dyDescent="0.35">
      <c r="A1455" s="70">
        <f t="shared" si="30"/>
        <v>1438</v>
      </c>
      <c r="B1455" s="170">
        <v>4815620.6810465306</v>
      </c>
    </row>
    <row r="1456" spans="1:2" x14ac:dyDescent="0.35">
      <c r="A1456" s="70">
        <f t="shared" si="30"/>
        <v>1439</v>
      </c>
      <c r="B1456" s="170">
        <v>4815620.6810465306</v>
      </c>
    </row>
    <row r="1457" spans="1:2" x14ac:dyDescent="0.35">
      <c r="A1457" s="70">
        <f t="shared" si="30"/>
        <v>1440</v>
      </c>
      <c r="B1457" s="170">
        <v>4815620.6810465306</v>
      </c>
    </row>
    <row r="1458" spans="1:2" x14ac:dyDescent="0.35">
      <c r="A1458" s="70">
        <f t="shared" si="30"/>
        <v>1441</v>
      </c>
      <c r="B1458" s="170">
        <v>4815620.6810465306</v>
      </c>
    </row>
    <row r="1459" spans="1:2" x14ac:dyDescent="0.35">
      <c r="A1459" s="70">
        <f t="shared" si="30"/>
        <v>1442</v>
      </c>
      <c r="B1459" s="170">
        <v>4815620.6810465306</v>
      </c>
    </row>
    <row r="1460" spans="1:2" x14ac:dyDescent="0.35">
      <c r="A1460" s="70">
        <f t="shared" si="30"/>
        <v>1443</v>
      </c>
      <c r="B1460" s="170">
        <v>4815620.6810465306</v>
      </c>
    </row>
    <row r="1461" spans="1:2" x14ac:dyDescent="0.35">
      <c r="A1461" s="70">
        <f t="shared" si="30"/>
        <v>1444</v>
      </c>
      <c r="B1461" s="170">
        <v>4815620.6810465306</v>
      </c>
    </row>
    <row r="1462" spans="1:2" x14ac:dyDescent="0.35">
      <c r="A1462" s="70">
        <f t="shared" si="30"/>
        <v>1445</v>
      </c>
      <c r="B1462" s="170">
        <v>4815620.6810465306</v>
      </c>
    </row>
    <row r="1463" spans="1:2" x14ac:dyDescent="0.35">
      <c r="A1463" s="70">
        <f t="shared" si="30"/>
        <v>1446</v>
      </c>
      <c r="B1463" s="170">
        <v>4815620.6810465306</v>
      </c>
    </row>
    <row r="1464" spans="1:2" x14ac:dyDescent="0.35">
      <c r="A1464" s="70">
        <f t="shared" si="30"/>
        <v>1447</v>
      </c>
      <c r="B1464" s="170">
        <v>4815620.6810465306</v>
      </c>
    </row>
    <row r="1465" spans="1:2" x14ac:dyDescent="0.35">
      <c r="A1465" s="70">
        <f t="shared" si="30"/>
        <v>1448</v>
      </c>
      <c r="B1465" s="170">
        <v>4815620.6810465306</v>
      </c>
    </row>
    <row r="1466" spans="1:2" x14ac:dyDescent="0.35">
      <c r="A1466" s="70">
        <f t="shared" si="30"/>
        <v>1449</v>
      </c>
      <c r="B1466" s="170">
        <v>4815620.6810465306</v>
      </c>
    </row>
    <row r="1467" spans="1:2" x14ac:dyDescent="0.35">
      <c r="A1467" s="70">
        <f t="shared" si="30"/>
        <v>1450</v>
      </c>
      <c r="B1467" s="170">
        <v>4815620.6810465306</v>
      </c>
    </row>
    <row r="1468" spans="1:2" x14ac:dyDescent="0.35">
      <c r="A1468" s="70">
        <f t="shared" si="30"/>
        <v>1451</v>
      </c>
      <c r="B1468" s="170">
        <v>4815620.6810465306</v>
      </c>
    </row>
    <row r="1469" spans="1:2" x14ac:dyDescent="0.35">
      <c r="A1469" s="70">
        <f t="shared" si="30"/>
        <v>1452</v>
      </c>
      <c r="B1469" s="170">
        <v>4815620.6810465306</v>
      </c>
    </row>
    <row r="1470" spans="1:2" x14ac:dyDescent="0.35">
      <c r="A1470" s="70">
        <f t="shared" si="30"/>
        <v>1453</v>
      </c>
      <c r="B1470" s="170">
        <v>4815620.6810465306</v>
      </c>
    </row>
    <row r="1471" spans="1:2" x14ac:dyDescent="0.35">
      <c r="A1471" s="70">
        <f t="shared" si="30"/>
        <v>1454</v>
      </c>
      <c r="B1471" s="170">
        <v>4815620.6810465306</v>
      </c>
    </row>
    <row r="1472" spans="1:2" x14ac:dyDescent="0.35">
      <c r="A1472" s="70">
        <f t="shared" si="30"/>
        <v>1455</v>
      </c>
      <c r="B1472" s="170">
        <v>4815620.6810465306</v>
      </c>
    </row>
    <row r="1473" spans="1:2" x14ac:dyDescent="0.35">
      <c r="A1473" s="70">
        <f t="shared" si="30"/>
        <v>1456</v>
      </c>
      <c r="B1473" s="170">
        <v>4815620.6810465306</v>
      </c>
    </row>
    <row r="1474" spans="1:2" x14ac:dyDescent="0.35">
      <c r="A1474" s="70">
        <f t="shared" si="30"/>
        <v>1457</v>
      </c>
      <c r="B1474" s="170">
        <v>4815620.6810465306</v>
      </c>
    </row>
    <row r="1475" spans="1:2" x14ac:dyDescent="0.35">
      <c r="A1475" s="70">
        <f t="shared" si="30"/>
        <v>1458</v>
      </c>
      <c r="B1475" s="170">
        <v>4815620.6810465306</v>
      </c>
    </row>
    <row r="1476" spans="1:2" x14ac:dyDescent="0.35">
      <c r="A1476" s="70">
        <f t="shared" si="30"/>
        <v>1459</v>
      </c>
      <c r="B1476" s="170">
        <v>4815620.6810465306</v>
      </c>
    </row>
    <row r="1477" spans="1:2" x14ac:dyDescent="0.35">
      <c r="A1477" s="70">
        <f t="shared" si="30"/>
        <v>1460</v>
      </c>
      <c r="B1477" s="170">
        <v>4815620.6810465306</v>
      </c>
    </row>
    <row r="1478" spans="1:2" x14ac:dyDescent="0.35">
      <c r="A1478" s="70">
        <f t="shared" si="30"/>
        <v>1461</v>
      </c>
      <c r="B1478" s="170">
        <v>4815620.6810465306</v>
      </c>
    </row>
    <row r="1479" spans="1:2" x14ac:dyDescent="0.35">
      <c r="A1479" s="70">
        <f t="shared" si="30"/>
        <v>1462</v>
      </c>
      <c r="B1479" s="170">
        <v>4815620.6810465306</v>
      </c>
    </row>
    <row r="1480" spans="1:2" x14ac:dyDescent="0.35">
      <c r="A1480" s="70">
        <f t="shared" si="30"/>
        <v>1463</v>
      </c>
      <c r="B1480" s="170">
        <v>4815620.6810465306</v>
      </c>
    </row>
    <row r="1481" spans="1:2" x14ac:dyDescent="0.35">
      <c r="A1481" s="70">
        <f t="shared" si="30"/>
        <v>1464</v>
      </c>
      <c r="B1481" s="170">
        <v>4815620.6810465306</v>
      </c>
    </row>
    <row r="1482" spans="1:2" x14ac:dyDescent="0.35">
      <c r="A1482" s="70">
        <f t="shared" si="30"/>
        <v>1465</v>
      </c>
      <c r="B1482" s="170">
        <v>4815620.6810465306</v>
      </c>
    </row>
    <row r="1483" spans="1:2" x14ac:dyDescent="0.35">
      <c r="A1483" s="70">
        <f t="shared" si="30"/>
        <v>1466</v>
      </c>
      <c r="B1483" s="170">
        <v>4815620.6810465306</v>
      </c>
    </row>
    <row r="1484" spans="1:2" x14ac:dyDescent="0.35">
      <c r="A1484" s="70">
        <f t="shared" si="30"/>
        <v>1467</v>
      </c>
      <c r="B1484" s="170">
        <v>4815620.6810465306</v>
      </c>
    </row>
    <row r="1485" spans="1:2" x14ac:dyDescent="0.35">
      <c r="A1485" s="70">
        <f t="shared" si="30"/>
        <v>1468</v>
      </c>
      <c r="B1485" s="170">
        <v>4815620.6810465306</v>
      </c>
    </row>
    <row r="1486" spans="1:2" x14ac:dyDescent="0.35">
      <c r="A1486" s="70">
        <f t="shared" si="30"/>
        <v>1469</v>
      </c>
      <c r="B1486" s="170">
        <v>4815620.6810465306</v>
      </c>
    </row>
    <row r="1487" spans="1:2" x14ac:dyDescent="0.35">
      <c r="A1487" s="70">
        <f t="shared" si="30"/>
        <v>1470</v>
      </c>
      <c r="B1487" s="170">
        <v>4815620.6810465306</v>
      </c>
    </row>
    <row r="1488" spans="1:2" x14ac:dyDescent="0.35">
      <c r="A1488" s="70">
        <f t="shared" si="30"/>
        <v>1471</v>
      </c>
      <c r="B1488" s="170">
        <v>4815620.6810465306</v>
      </c>
    </row>
    <row r="1489" spans="1:2" x14ac:dyDescent="0.35">
      <c r="A1489" s="70">
        <f t="shared" si="30"/>
        <v>1472</v>
      </c>
      <c r="B1489" s="170">
        <v>4815620.6810465306</v>
      </c>
    </row>
    <row r="1490" spans="1:2" x14ac:dyDescent="0.35">
      <c r="A1490" s="70">
        <f t="shared" si="30"/>
        <v>1473</v>
      </c>
      <c r="B1490" s="170">
        <v>4815620.6810465306</v>
      </c>
    </row>
    <row r="1491" spans="1:2" x14ac:dyDescent="0.35">
      <c r="A1491" s="70">
        <f t="shared" si="30"/>
        <v>1474</v>
      </c>
      <c r="B1491" s="170">
        <v>4815620.6810465306</v>
      </c>
    </row>
    <row r="1492" spans="1:2" x14ac:dyDescent="0.35">
      <c r="A1492" s="70">
        <f t="shared" ref="A1492:A1555" si="31">A1491+1</f>
        <v>1475</v>
      </c>
      <c r="B1492" s="170">
        <v>4815620.6810465306</v>
      </c>
    </row>
    <row r="1493" spans="1:2" x14ac:dyDescent="0.35">
      <c r="A1493" s="70">
        <f t="shared" si="31"/>
        <v>1476</v>
      </c>
      <c r="B1493" s="170">
        <v>4815620.6810465306</v>
      </c>
    </row>
    <row r="1494" spans="1:2" x14ac:dyDescent="0.35">
      <c r="A1494" s="70">
        <f t="shared" si="31"/>
        <v>1477</v>
      </c>
      <c r="B1494" s="170">
        <v>4815620.6810465306</v>
      </c>
    </row>
    <row r="1495" spans="1:2" x14ac:dyDescent="0.35">
      <c r="A1495" s="70">
        <f t="shared" si="31"/>
        <v>1478</v>
      </c>
      <c r="B1495" s="170">
        <v>4815620.6810465306</v>
      </c>
    </row>
    <row r="1496" spans="1:2" x14ac:dyDescent="0.35">
      <c r="A1496" s="70">
        <f t="shared" si="31"/>
        <v>1479</v>
      </c>
      <c r="B1496" s="170">
        <v>4815620.6810465306</v>
      </c>
    </row>
    <row r="1497" spans="1:2" x14ac:dyDescent="0.35">
      <c r="A1497" s="70">
        <f t="shared" si="31"/>
        <v>1480</v>
      </c>
      <c r="B1497" s="170">
        <v>4815620.6810465306</v>
      </c>
    </row>
    <row r="1498" spans="1:2" x14ac:dyDescent="0.35">
      <c r="A1498" s="70">
        <f t="shared" si="31"/>
        <v>1481</v>
      </c>
      <c r="B1498" s="170">
        <v>4815620.6810465306</v>
      </c>
    </row>
    <row r="1499" spans="1:2" x14ac:dyDescent="0.35">
      <c r="A1499" s="70">
        <f t="shared" si="31"/>
        <v>1482</v>
      </c>
      <c r="B1499" s="170">
        <v>4815620.6810465306</v>
      </c>
    </row>
    <row r="1500" spans="1:2" x14ac:dyDescent="0.35">
      <c r="A1500" s="70">
        <f t="shared" si="31"/>
        <v>1483</v>
      </c>
      <c r="B1500" s="170">
        <v>4815620.6810465306</v>
      </c>
    </row>
    <row r="1501" spans="1:2" x14ac:dyDescent="0.35">
      <c r="A1501" s="70">
        <f t="shared" si="31"/>
        <v>1484</v>
      </c>
      <c r="B1501" s="170">
        <v>4815620.6810465306</v>
      </c>
    </row>
    <row r="1502" spans="1:2" x14ac:dyDescent="0.35">
      <c r="A1502" s="70">
        <f t="shared" si="31"/>
        <v>1485</v>
      </c>
      <c r="B1502" s="170">
        <v>4815620.6810465306</v>
      </c>
    </row>
    <row r="1503" spans="1:2" x14ac:dyDescent="0.35">
      <c r="A1503" s="70">
        <f t="shared" si="31"/>
        <v>1486</v>
      </c>
      <c r="B1503" s="170">
        <v>4815620.6810465306</v>
      </c>
    </row>
    <row r="1504" spans="1:2" x14ac:dyDescent="0.35">
      <c r="A1504" s="70">
        <f t="shared" si="31"/>
        <v>1487</v>
      </c>
      <c r="B1504" s="170">
        <v>4815620.6810465306</v>
      </c>
    </row>
    <row r="1505" spans="1:2" x14ac:dyDescent="0.35">
      <c r="A1505" s="70">
        <f t="shared" si="31"/>
        <v>1488</v>
      </c>
      <c r="B1505" s="170">
        <v>4815620.6810465306</v>
      </c>
    </row>
    <row r="1506" spans="1:2" x14ac:dyDescent="0.35">
      <c r="A1506" s="70">
        <f t="shared" si="31"/>
        <v>1489</v>
      </c>
      <c r="B1506" s="170">
        <v>4815620.6810465306</v>
      </c>
    </row>
    <row r="1507" spans="1:2" x14ac:dyDescent="0.35">
      <c r="A1507" s="70">
        <f t="shared" si="31"/>
        <v>1490</v>
      </c>
      <c r="B1507" s="170">
        <v>4815620.6810465306</v>
      </c>
    </row>
    <row r="1508" spans="1:2" x14ac:dyDescent="0.35">
      <c r="A1508" s="70">
        <f t="shared" si="31"/>
        <v>1491</v>
      </c>
      <c r="B1508" s="170">
        <v>4815620.6810465306</v>
      </c>
    </row>
    <row r="1509" spans="1:2" x14ac:dyDescent="0.35">
      <c r="A1509" s="70">
        <f t="shared" si="31"/>
        <v>1492</v>
      </c>
      <c r="B1509" s="170">
        <v>4815620.6810465306</v>
      </c>
    </row>
    <row r="1510" spans="1:2" x14ac:dyDescent="0.35">
      <c r="A1510" s="70">
        <f t="shared" si="31"/>
        <v>1493</v>
      </c>
      <c r="B1510" s="170">
        <v>4815620.6810465306</v>
      </c>
    </row>
    <row r="1511" spans="1:2" x14ac:dyDescent="0.35">
      <c r="A1511" s="70">
        <f t="shared" si="31"/>
        <v>1494</v>
      </c>
      <c r="B1511" s="170">
        <v>4815620.6810465306</v>
      </c>
    </row>
    <row r="1512" spans="1:2" x14ac:dyDescent="0.35">
      <c r="A1512" s="70">
        <f t="shared" si="31"/>
        <v>1495</v>
      </c>
      <c r="B1512" s="170">
        <v>4815620.6810465306</v>
      </c>
    </row>
    <row r="1513" spans="1:2" x14ac:dyDescent="0.35">
      <c r="A1513" s="70">
        <f t="shared" si="31"/>
        <v>1496</v>
      </c>
      <c r="B1513" s="170">
        <v>4815620.6810465306</v>
      </c>
    </row>
    <row r="1514" spans="1:2" x14ac:dyDescent="0.35">
      <c r="A1514" s="70">
        <f t="shared" si="31"/>
        <v>1497</v>
      </c>
      <c r="B1514" s="170">
        <v>4815620.6810465306</v>
      </c>
    </row>
    <row r="1515" spans="1:2" x14ac:dyDescent="0.35">
      <c r="A1515" s="70">
        <f t="shared" si="31"/>
        <v>1498</v>
      </c>
      <c r="B1515" s="170">
        <v>4815620.6810465306</v>
      </c>
    </row>
    <row r="1516" spans="1:2" x14ac:dyDescent="0.35">
      <c r="A1516" s="70">
        <f t="shared" si="31"/>
        <v>1499</v>
      </c>
      <c r="B1516" s="170">
        <v>4815620.6810465306</v>
      </c>
    </row>
    <row r="1517" spans="1:2" x14ac:dyDescent="0.35">
      <c r="A1517" s="70">
        <f t="shared" si="31"/>
        <v>1500</v>
      </c>
      <c r="B1517" s="170">
        <v>4815620.6810465306</v>
      </c>
    </row>
    <row r="1518" spans="1:2" x14ac:dyDescent="0.35">
      <c r="A1518" s="70">
        <f t="shared" si="31"/>
        <v>1501</v>
      </c>
      <c r="B1518" s="170">
        <v>4815620.6810465306</v>
      </c>
    </row>
    <row r="1519" spans="1:2" x14ac:dyDescent="0.35">
      <c r="A1519" s="70">
        <f t="shared" si="31"/>
        <v>1502</v>
      </c>
      <c r="B1519" s="170">
        <v>4815620.6810465306</v>
      </c>
    </row>
    <row r="1520" spans="1:2" x14ac:dyDescent="0.35">
      <c r="A1520" s="70">
        <f t="shared" si="31"/>
        <v>1503</v>
      </c>
      <c r="B1520" s="170">
        <v>4815620.6810465306</v>
      </c>
    </row>
    <row r="1521" spans="1:2" x14ac:dyDescent="0.35">
      <c r="A1521" s="70">
        <f t="shared" si="31"/>
        <v>1504</v>
      </c>
      <c r="B1521" s="170">
        <v>4815620.6810465306</v>
      </c>
    </row>
    <row r="1522" spans="1:2" x14ac:dyDescent="0.35">
      <c r="A1522" s="70">
        <f t="shared" si="31"/>
        <v>1505</v>
      </c>
      <c r="B1522" s="170">
        <v>4815620.6810465306</v>
      </c>
    </row>
    <row r="1523" spans="1:2" x14ac:dyDescent="0.35">
      <c r="A1523" s="70">
        <f t="shared" si="31"/>
        <v>1506</v>
      </c>
      <c r="B1523" s="170">
        <v>4815620.6810465306</v>
      </c>
    </row>
    <row r="1524" spans="1:2" x14ac:dyDescent="0.35">
      <c r="A1524" s="70">
        <f t="shared" si="31"/>
        <v>1507</v>
      </c>
      <c r="B1524" s="170">
        <v>4815620.6810465306</v>
      </c>
    </row>
    <row r="1525" spans="1:2" x14ac:dyDescent="0.35">
      <c r="A1525" s="70">
        <f t="shared" si="31"/>
        <v>1508</v>
      </c>
      <c r="B1525" s="170">
        <v>4815620.6810465306</v>
      </c>
    </row>
    <row r="1526" spans="1:2" x14ac:dyDescent="0.35">
      <c r="A1526" s="70">
        <f t="shared" si="31"/>
        <v>1509</v>
      </c>
      <c r="B1526" s="170">
        <v>4815620.6810465306</v>
      </c>
    </row>
    <row r="1527" spans="1:2" x14ac:dyDescent="0.35">
      <c r="A1527" s="70">
        <f t="shared" si="31"/>
        <v>1510</v>
      </c>
      <c r="B1527" s="170">
        <v>4815620.6810465306</v>
      </c>
    </row>
    <row r="1528" spans="1:2" x14ac:dyDescent="0.35">
      <c r="A1528" s="70">
        <f t="shared" si="31"/>
        <v>1511</v>
      </c>
      <c r="B1528" s="170">
        <v>4815620.6810465306</v>
      </c>
    </row>
    <row r="1529" spans="1:2" x14ac:dyDescent="0.35">
      <c r="A1529" s="70">
        <f t="shared" si="31"/>
        <v>1512</v>
      </c>
      <c r="B1529" s="170">
        <v>4815620.6810465306</v>
      </c>
    </row>
    <row r="1530" spans="1:2" x14ac:dyDescent="0.35">
      <c r="A1530" s="70">
        <f t="shared" si="31"/>
        <v>1513</v>
      </c>
      <c r="B1530" s="170">
        <v>4815620.6810465306</v>
      </c>
    </row>
    <row r="1531" spans="1:2" x14ac:dyDescent="0.35">
      <c r="A1531" s="70">
        <f t="shared" si="31"/>
        <v>1514</v>
      </c>
      <c r="B1531" s="170">
        <v>4815620.6810465306</v>
      </c>
    </row>
    <row r="1532" spans="1:2" x14ac:dyDescent="0.35">
      <c r="A1532" s="70">
        <f t="shared" si="31"/>
        <v>1515</v>
      </c>
      <c r="B1532" s="170">
        <v>4815620.6810465306</v>
      </c>
    </row>
    <row r="1533" spans="1:2" x14ac:dyDescent="0.35">
      <c r="A1533" s="70">
        <f t="shared" si="31"/>
        <v>1516</v>
      </c>
      <c r="B1533" s="170">
        <v>4815620.6810465306</v>
      </c>
    </row>
    <row r="1534" spans="1:2" x14ac:dyDescent="0.35">
      <c r="A1534" s="70">
        <f t="shared" si="31"/>
        <v>1517</v>
      </c>
      <c r="B1534" s="170">
        <v>4815620.6810465306</v>
      </c>
    </row>
    <row r="1535" spans="1:2" x14ac:dyDescent="0.35">
      <c r="A1535" s="70">
        <f t="shared" si="31"/>
        <v>1518</v>
      </c>
      <c r="B1535" s="170">
        <v>4815620.6810465306</v>
      </c>
    </row>
    <row r="1536" spans="1:2" x14ac:dyDescent="0.35">
      <c r="A1536" s="70">
        <f t="shared" si="31"/>
        <v>1519</v>
      </c>
      <c r="B1536" s="170">
        <v>4815620.6810465306</v>
      </c>
    </row>
    <row r="1537" spans="1:2" x14ac:dyDescent="0.35">
      <c r="A1537" s="70">
        <f t="shared" si="31"/>
        <v>1520</v>
      </c>
      <c r="B1537" s="170">
        <v>4815620.6810465306</v>
      </c>
    </row>
    <row r="1538" spans="1:2" x14ac:dyDescent="0.35">
      <c r="A1538" s="70">
        <f t="shared" si="31"/>
        <v>1521</v>
      </c>
      <c r="B1538" s="170">
        <v>4815620.6810465306</v>
      </c>
    </row>
    <row r="1539" spans="1:2" x14ac:dyDescent="0.35">
      <c r="A1539" s="70">
        <f t="shared" si="31"/>
        <v>1522</v>
      </c>
      <c r="B1539" s="170">
        <v>4815620.6810465306</v>
      </c>
    </row>
    <row r="1540" spans="1:2" x14ac:dyDescent="0.35">
      <c r="A1540" s="70">
        <f t="shared" si="31"/>
        <v>1523</v>
      </c>
      <c r="B1540" s="170">
        <v>4815620.6810465306</v>
      </c>
    </row>
    <row r="1541" spans="1:2" x14ac:dyDescent="0.35">
      <c r="A1541" s="70">
        <f t="shared" si="31"/>
        <v>1524</v>
      </c>
      <c r="B1541" s="170">
        <v>4815620.6810465306</v>
      </c>
    </row>
    <row r="1542" spans="1:2" x14ac:dyDescent="0.35">
      <c r="A1542" s="70">
        <f t="shared" si="31"/>
        <v>1525</v>
      </c>
      <c r="B1542" s="170">
        <v>4815620.6810465306</v>
      </c>
    </row>
    <row r="1543" spans="1:2" x14ac:dyDescent="0.35">
      <c r="A1543" s="70">
        <f t="shared" si="31"/>
        <v>1526</v>
      </c>
      <c r="B1543" s="170">
        <v>4815620.6810465306</v>
      </c>
    </row>
    <row r="1544" spans="1:2" x14ac:dyDescent="0.35">
      <c r="A1544" s="70">
        <f t="shared" si="31"/>
        <v>1527</v>
      </c>
      <c r="B1544" s="170">
        <v>4815620.6810465306</v>
      </c>
    </row>
    <row r="1545" spans="1:2" x14ac:dyDescent="0.35">
      <c r="A1545" s="70">
        <f t="shared" si="31"/>
        <v>1528</v>
      </c>
      <c r="B1545" s="170">
        <v>4815620.6810465306</v>
      </c>
    </row>
    <row r="1546" spans="1:2" x14ac:dyDescent="0.35">
      <c r="A1546" s="70">
        <f t="shared" si="31"/>
        <v>1529</v>
      </c>
      <c r="B1546" s="170">
        <v>4815620.6810465306</v>
      </c>
    </row>
    <row r="1547" spans="1:2" x14ac:dyDescent="0.35">
      <c r="A1547" s="70">
        <f t="shared" si="31"/>
        <v>1530</v>
      </c>
      <c r="B1547" s="170">
        <v>4815620.6810465306</v>
      </c>
    </row>
    <row r="1548" spans="1:2" x14ac:dyDescent="0.35">
      <c r="A1548" s="70">
        <f t="shared" si="31"/>
        <v>1531</v>
      </c>
      <c r="B1548" s="170">
        <v>4815620.6810465306</v>
      </c>
    </row>
    <row r="1549" spans="1:2" x14ac:dyDescent="0.35">
      <c r="A1549" s="70">
        <f t="shared" si="31"/>
        <v>1532</v>
      </c>
      <c r="B1549" s="170">
        <v>4815620.6810465306</v>
      </c>
    </row>
    <row r="1550" spans="1:2" x14ac:dyDescent="0.35">
      <c r="A1550" s="70">
        <f t="shared" si="31"/>
        <v>1533</v>
      </c>
      <c r="B1550" s="170">
        <v>4815620.6810465306</v>
      </c>
    </row>
    <row r="1551" spans="1:2" x14ac:dyDescent="0.35">
      <c r="A1551" s="70">
        <f t="shared" si="31"/>
        <v>1534</v>
      </c>
      <c r="B1551" s="170">
        <v>4815620.6810465306</v>
      </c>
    </row>
    <row r="1552" spans="1:2" x14ac:dyDescent="0.35">
      <c r="A1552" s="70">
        <f t="shared" si="31"/>
        <v>1535</v>
      </c>
      <c r="B1552" s="170">
        <v>4815620.6810465306</v>
      </c>
    </row>
    <row r="1553" spans="1:2" x14ac:dyDescent="0.35">
      <c r="A1553" s="70">
        <f t="shared" si="31"/>
        <v>1536</v>
      </c>
      <c r="B1553" s="170">
        <v>4815620.6810465306</v>
      </c>
    </row>
    <row r="1554" spans="1:2" x14ac:dyDescent="0.35">
      <c r="A1554" s="70">
        <f t="shared" si="31"/>
        <v>1537</v>
      </c>
      <c r="B1554" s="170">
        <v>4815620.6810465306</v>
      </c>
    </row>
    <row r="1555" spans="1:2" x14ac:dyDescent="0.35">
      <c r="A1555" s="70">
        <f t="shared" si="31"/>
        <v>1538</v>
      </c>
      <c r="B1555" s="170">
        <v>4815620.6810465306</v>
      </c>
    </row>
    <row r="1556" spans="1:2" x14ac:dyDescent="0.35">
      <c r="A1556" s="70">
        <f t="shared" ref="A1556:A1619" si="32">A1555+1</f>
        <v>1539</v>
      </c>
      <c r="B1556" s="170">
        <v>4815620.6810465306</v>
      </c>
    </row>
    <row r="1557" spans="1:2" x14ac:dyDescent="0.35">
      <c r="A1557" s="70">
        <f t="shared" si="32"/>
        <v>1540</v>
      </c>
      <c r="B1557" s="170">
        <v>4815620.6810465306</v>
      </c>
    </row>
    <row r="1558" spans="1:2" x14ac:dyDescent="0.35">
      <c r="A1558" s="70">
        <f t="shared" si="32"/>
        <v>1541</v>
      </c>
      <c r="B1558" s="170">
        <v>4815620.6810465306</v>
      </c>
    </row>
    <row r="1559" spans="1:2" x14ac:dyDescent="0.35">
      <c r="A1559" s="70">
        <f t="shared" si="32"/>
        <v>1542</v>
      </c>
      <c r="B1559" s="170">
        <v>4815620.6810465306</v>
      </c>
    </row>
    <row r="1560" spans="1:2" x14ac:dyDescent="0.35">
      <c r="A1560" s="70">
        <f t="shared" si="32"/>
        <v>1543</v>
      </c>
      <c r="B1560" s="170">
        <v>4815620.6810465306</v>
      </c>
    </row>
    <row r="1561" spans="1:2" x14ac:dyDescent="0.35">
      <c r="A1561" s="70">
        <f t="shared" si="32"/>
        <v>1544</v>
      </c>
      <c r="B1561" s="170">
        <v>4815620.6810465306</v>
      </c>
    </row>
    <row r="1562" spans="1:2" x14ac:dyDescent="0.35">
      <c r="A1562" s="70">
        <f t="shared" si="32"/>
        <v>1545</v>
      </c>
      <c r="B1562" s="170">
        <v>4815620.6810465306</v>
      </c>
    </row>
    <row r="1563" spans="1:2" x14ac:dyDescent="0.35">
      <c r="A1563" s="70">
        <f t="shared" si="32"/>
        <v>1546</v>
      </c>
      <c r="B1563" s="170">
        <v>4815620.6810465306</v>
      </c>
    </row>
    <row r="1564" spans="1:2" x14ac:dyDescent="0.35">
      <c r="A1564" s="70">
        <f t="shared" si="32"/>
        <v>1547</v>
      </c>
      <c r="B1564" s="170">
        <v>4815620.6810465306</v>
      </c>
    </row>
    <row r="1565" spans="1:2" x14ac:dyDescent="0.35">
      <c r="A1565" s="70">
        <f t="shared" si="32"/>
        <v>1548</v>
      </c>
      <c r="B1565" s="170">
        <v>4815620.6810465306</v>
      </c>
    </row>
    <row r="1566" spans="1:2" x14ac:dyDescent="0.35">
      <c r="A1566" s="70">
        <f t="shared" si="32"/>
        <v>1549</v>
      </c>
      <c r="B1566" s="170">
        <v>4815620.6810465306</v>
      </c>
    </row>
    <row r="1567" spans="1:2" x14ac:dyDescent="0.35">
      <c r="A1567" s="70">
        <f t="shared" si="32"/>
        <v>1550</v>
      </c>
      <c r="B1567" s="170">
        <v>4815620.6810465306</v>
      </c>
    </row>
    <row r="1568" spans="1:2" x14ac:dyDescent="0.35">
      <c r="A1568" s="70">
        <f t="shared" si="32"/>
        <v>1551</v>
      </c>
      <c r="B1568" s="170">
        <v>4815620.6810465306</v>
      </c>
    </row>
    <row r="1569" spans="1:2" x14ac:dyDescent="0.35">
      <c r="A1569" s="70">
        <f t="shared" si="32"/>
        <v>1552</v>
      </c>
      <c r="B1569" s="170">
        <v>4815620.6810465306</v>
      </c>
    </row>
    <row r="1570" spans="1:2" x14ac:dyDescent="0.35">
      <c r="A1570" s="70">
        <f t="shared" si="32"/>
        <v>1553</v>
      </c>
      <c r="B1570" s="170">
        <v>4815620.6810465306</v>
      </c>
    </row>
    <row r="1571" spans="1:2" x14ac:dyDescent="0.35">
      <c r="A1571" s="70">
        <f t="shared" si="32"/>
        <v>1554</v>
      </c>
      <c r="B1571" s="170">
        <v>4815620.6810465306</v>
      </c>
    </row>
    <row r="1572" spans="1:2" x14ac:dyDescent="0.35">
      <c r="A1572" s="70">
        <f t="shared" si="32"/>
        <v>1555</v>
      </c>
      <c r="B1572" s="170">
        <v>4815620.6810465306</v>
      </c>
    </row>
    <row r="1573" spans="1:2" x14ac:dyDescent="0.35">
      <c r="A1573" s="70">
        <f t="shared" si="32"/>
        <v>1556</v>
      </c>
      <c r="B1573" s="170">
        <v>4815620.6810465306</v>
      </c>
    </row>
    <row r="1574" spans="1:2" x14ac:dyDescent="0.35">
      <c r="A1574" s="70">
        <f t="shared" si="32"/>
        <v>1557</v>
      </c>
      <c r="B1574" s="170">
        <v>4815620.6810465306</v>
      </c>
    </row>
    <row r="1575" spans="1:2" x14ac:dyDescent="0.35">
      <c r="A1575" s="70">
        <f t="shared" si="32"/>
        <v>1558</v>
      </c>
      <c r="B1575" s="170">
        <v>4815620.6810465306</v>
      </c>
    </row>
    <row r="1576" spans="1:2" x14ac:dyDescent="0.35">
      <c r="A1576" s="70">
        <f t="shared" si="32"/>
        <v>1559</v>
      </c>
      <c r="B1576" s="170">
        <v>4815620.6810465306</v>
      </c>
    </row>
    <row r="1577" spans="1:2" x14ac:dyDescent="0.35">
      <c r="A1577" s="70">
        <f t="shared" si="32"/>
        <v>1560</v>
      </c>
      <c r="B1577" s="170">
        <v>4815620.6810465306</v>
      </c>
    </row>
    <row r="1578" spans="1:2" x14ac:dyDescent="0.35">
      <c r="A1578" s="70">
        <f t="shared" si="32"/>
        <v>1561</v>
      </c>
      <c r="B1578" s="170">
        <v>4815620.6810465306</v>
      </c>
    </row>
    <row r="1579" spans="1:2" x14ac:dyDescent="0.35">
      <c r="A1579" s="70">
        <f t="shared" si="32"/>
        <v>1562</v>
      </c>
      <c r="B1579" s="170">
        <v>4815620.6810465306</v>
      </c>
    </row>
    <row r="1580" spans="1:2" x14ac:dyDescent="0.35">
      <c r="A1580" s="70">
        <f t="shared" si="32"/>
        <v>1563</v>
      </c>
      <c r="B1580" s="170">
        <v>4815620.6810465306</v>
      </c>
    </row>
    <row r="1581" spans="1:2" x14ac:dyDescent="0.35">
      <c r="A1581" s="70">
        <f t="shared" si="32"/>
        <v>1564</v>
      </c>
      <c r="B1581" s="170">
        <v>4815620.6810465306</v>
      </c>
    </row>
    <row r="1582" spans="1:2" x14ac:dyDescent="0.35">
      <c r="A1582" s="70">
        <f t="shared" si="32"/>
        <v>1565</v>
      </c>
      <c r="B1582" s="170">
        <v>4815620.6810465306</v>
      </c>
    </row>
    <row r="1583" spans="1:2" x14ac:dyDescent="0.35">
      <c r="A1583" s="70">
        <f t="shared" si="32"/>
        <v>1566</v>
      </c>
      <c r="B1583" s="170">
        <v>4815620.6810465306</v>
      </c>
    </row>
    <row r="1584" spans="1:2" x14ac:dyDescent="0.35">
      <c r="A1584" s="70">
        <f t="shared" si="32"/>
        <v>1567</v>
      </c>
      <c r="B1584" s="170">
        <v>4815620.6810465306</v>
      </c>
    </row>
    <row r="1585" spans="1:2" x14ac:dyDescent="0.35">
      <c r="A1585" s="70">
        <f t="shared" si="32"/>
        <v>1568</v>
      </c>
      <c r="B1585" s="170">
        <v>4815620.6810465306</v>
      </c>
    </row>
    <row r="1586" spans="1:2" x14ac:dyDescent="0.35">
      <c r="A1586" s="70">
        <f t="shared" si="32"/>
        <v>1569</v>
      </c>
      <c r="B1586" s="170">
        <v>4815620.6810465306</v>
      </c>
    </row>
    <row r="1587" spans="1:2" x14ac:dyDescent="0.35">
      <c r="A1587" s="70">
        <f t="shared" si="32"/>
        <v>1570</v>
      </c>
      <c r="B1587" s="170">
        <v>4815620.6810465306</v>
      </c>
    </row>
    <row r="1588" spans="1:2" x14ac:dyDescent="0.35">
      <c r="A1588" s="70">
        <f t="shared" si="32"/>
        <v>1571</v>
      </c>
      <c r="B1588" s="170">
        <v>4815620.6810465306</v>
      </c>
    </row>
    <row r="1589" spans="1:2" x14ac:dyDescent="0.35">
      <c r="A1589" s="70">
        <f t="shared" si="32"/>
        <v>1572</v>
      </c>
      <c r="B1589" s="170">
        <v>4815620.6810465306</v>
      </c>
    </row>
    <row r="1590" spans="1:2" x14ac:dyDescent="0.35">
      <c r="A1590" s="70">
        <f t="shared" si="32"/>
        <v>1573</v>
      </c>
      <c r="B1590" s="170">
        <v>4815620.6810465306</v>
      </c>
    </row>
    <row r="1591" spans="1:2" x14ac:dyDescent="0.35">
      <c r="A1591" s="70">
        <f t="shared" si="32"/>
        <v>1574</v>
      </c>
      <c r="B1591" s="170">
        <v>4815620.6810465306</v>
      </c>
    </row>
    <row r="1592" spans="1:2" x14ac:dyDescent="0.35">
      <c r="A1592" s="70">
        <f t="shared" si="32"/>
        <v>1575</v>
      </c>
      <c r="B1592" s="170">
        <v>4815620.6810465306</v>
      </c>
    </row>
    <row r="1593" spans="1:2" x14ac:dyDescent="0.35">
      <c r="A1593" s="70">
        <f t="shared" si="32"/>
        <v>1576</v>
      </c>
      <c r="B1593" s="170">
        <v>4815620.6810465306</v>
      </c>
    </row>
    <row r="1594" spans="1:2" x14ac:dyDescent="0.35">
      <c r="A1594" s="70">
        <f t="shared" si="32"/>
        <v>1577</v>
      </c>
      <c r="B1594" s="170">
        <v>4815620.6810465306</v>
      </c>
    </row>
    <row r="1595" spans="1:2" x14ac:dyDescent="0.35">
      <c r="A1595" s="70">
        <f t="shared" si="32"/>
        <v>1578</v>
      </c>
      <c r="B1595" s="170">
        <v>4815620.6810465306</v>
      </c>
    </row>
    <row r="1596" spans="1:2" x14ac:dyDescent="0.35">
      <c r="A1596" s="70">
        <f t="shared" si="32"/>
        <v>1579</v>
      </c>
      <c r="B1596" s="170">
        <v>4815620.6810465306</v>
      </c>
    </row>
    <row r="1597" spans="1:2" x14ac:dyDescent="0.35">
      <c r="A1597" s="70">
        <f t="shared" si="32"/>
        <v>1580</v>
      </c>
      <c r="B1597" s="170">
        <v>4815620.6810465306</v>
      </c>
    </row>
    <row r="1598" spans="1:2" x14ac:dyDescent="0.35">
      <c r="A1598" s="70">
        <f t="shared" si="32"/>
        <v>1581</v>
      </c>
      <c r="B1598" s="170">
        <v>4815620.6810465306</v>
      </c>
    </row>
    <row r="1599" spans="1:2" x14ac:dyDescent="0.35">
      <c r="A1599" s="70">
        <f t="shared" si="32"/>
        <v>1582</v>
      </c>
      <c r="B1599" s="170">
        <v>4815620.6810465306</v>
      </c>
    </row>
    <row r="1600" spans="1:2" x14ac:dyDescent="0.35">
      <c r="A1600" s="70">
        <f t="shared" si="32"/>
        <v>1583</v>
      </c>
      <c r="B1600" s="170">
        <v>4815620.6810465306</v>
      </c>
    </row>
    <row r="1601" spans="1:2" x14ac:dyDescent="0.35">
      <c r="A1601" s="70">
        <f t="shared" si="32"/>
        <v>1584</v>
      </c>
      <c r="B1601" s="170">
        <v>4815620.6810465306</v>
      </c>
    </row>
    <row r="1602" spans="1:2" x14ac:dyDescent="0.35">
      <c r="A1602" s="70">
        <f t="shared" si="32"/>
        <v>1585</v>
      </c>
      <c r="B1602" s="170">
        <v>4815620.6810465306</v>
      </c>
    </row>
    <row r="1603" spans="1:2" x14ac:dyDescent="0.35">
      <c r="A1603" s="70">
        <f t="shared" si="32"/>
        <v>1586</v>
      </c>
      <c r="B1603" s="170">
        <v>4815620.6810465306</v>
      </c>
    </row>
    <row r="1604" spans="1:2" x14ac:dyDescent="0.35">
      <c r="A1604" s="70">
        <f t="shared" si="32"/>
        <v>1587</v>
      </c>
      <c r="B1604" s="170">
        <v>4815620.6810465306</v>
      </c>
    </row>
    <row r="1605" spans="1:2" x14ac:dyDescent="0.35">
      <c r="A1605" s="70">
        <f t="shared" si="32"/>
        <v>1588</v>
      </c>
      <c r="B1605" s="170">
        <v>4815620.6810465306</v>
      </c>
    </row>
    <row r="1606" spans="1:2" x14ac:dyDescent="0.35">
      <c r="A1606" s="70">
        <f t="shared" si="32"/>
        <v>1589</v>
      </c>
      <c r="B1606" s="170">
        <v>4815620.6810465306</v>
      </c>
    </row>
    <row r="1607" spans="1:2" x14ac:dyDescent="0.35">
      <c r="A1607" s="70">
        <f t="shared" si="32"/>
        <v>1590</v>
      </c>
      <c r="B1607" s="170">
        <v>4815620.6810465306</v>
      </c>
    </row>
    <row r="1608" spans="1:2" x14ac:dyDescent="0.35">
      <c r="A1608" s="70">
        <f t="shared" si="32"/>
        <v>1591</v>
      </c>
      <c r="B1608" s="170">
        <v>4815620.6810465306</v>
      </c>
    </row>
    <row r="1609" spans="1:2" x14ac:dyDescent="0.35">
      <c r="A1609" s="70">
        <f t="shared" si="32"/>
        <v>1592</v>
      </c>
      <c r="B1609" s="170">
        <v>4815620.6810465306</v>
      </c>
    </row>
    <row r="1610" spans="1:2" x14ac:dyDescent="0.35">
      <c r="A1610" s="70">
        <f t="shared" si="32"/>
        <v>1593</v>
      </c>
      <c r="B1610" s="170">
        <v>4815620.6810465306</v>
      </c>
    </row>
    <row r="1611" spans="1:2" x14ac:dyDescent="0.35">
      <c r="A1611" s="70">
        <f t="shared" si="32"/>
        <v>1594</v>
      </c>
      <c r="B1611" s="170">
        <v>4815620.6810465306</v>
      </c>
    </row>
    <row r="1612" spans="1:2" x14ac:dyDescent="0.35">
      <c r="A1612" s="70">
        <f t="shared" si="32"/>
        <v>1595</v>
      </c>
      <c r="B1612" s="170">
        <v>4815620.6810465306</v>
      </c>
    </row>
    <row r="1613" spans="1:2" x14ac:dyDescent="0.35">
      <c r="A1613" s="70">
        <f t="shared" si="32"/>
        <v>1596</v>
      </c>
      <c r="B1613" s="170">
        <v>4815620.6810465306</v>
      </c>
    </row>
    <row r="1614" spans="1:2" x14ac:dyDescent="0.35">
      <c r="A1614" s="70">
        <f t="shared" si="32"/>
        <v>1597</v>
      </c>
      <c r="B1614" s="170">
        <v>4815620.6810465306</v>
      </c>
    </row>
    <row r="1615" spans="1:2" x14ac:dyDescent="0.35">
      <c r="A1615" s="70">
        <f t="shared" si="32"/>
        <v>1598</v>
      </c>
      <c r="B1615" s="170">
        <v>4815620.6810465306</v>
      </c>
    </row>
    <row r="1616" spans="1:2" x14ac:dyDescent="0.35">
      <c r="A1616" s="70">
        <f t="shared" si="32"/>
        <v>1599</v>
      </c>
      <c r="B1616" s="170">
        <v>4815620.6810465306</v>
      </c>
    </row>
    <row r="1617" spans="1:2" x14ac:dyDescent="0.35">
      <c r="A1617" s="70">
        <f t="shared" si="32"/>
        <v>1600</v>
      </c>
      <c r="B1617" s="170">
        <v>4815620.6810465306</v>
      </c>
    </row>
    <row r="1618" spans="1:2" x14ac:dyDescent="0.35">
      <c r="A1618" s="70">
        <f t="shared" si="32"/>
        <v>1601</v>
      </c>
      <c r="B1618" s="170">
        <v>4815620.6810465306</v>
      </c>
    </row>
    <row r="1619" spans="1:2" x14ac:dyDescent="0.35">
      <c r="A1619" s="70">
        <f t="shared" si="32"/>
        <v>1602</v>
      </c>
      <c r="B1619" s="170">
        <v>4815620.6810465306</v>
      </c>
    </row>
    <row r="1620" spans="1:2" x14ac:dyDescent="0.35">
      <c r="A1620" s="70">
        <f t="shared" ref="A1620:A1683" si="33">A1619+1</f>
        <v>1603</v>
      </c>
      <c r="B1620" s="170">
        <v>4815620.6810465306</v>
      </c>
    </row>
    <row r="1621" spans="1:2" x14ac:dyDescent="0.35">
      <c r="A1621" s="70">
        <f t="shared" si="33"/>
        <v>1604</v>
      </c>
      <c r="B1621" s="170">
        <v>4815620.6810465306</v>
      </c>
    </row>
    <row r="1622" spans="1:2" x14ac:dyDescent="0.35">
      <c r="A1622" s="70">
        <f t="shared" si="33"/>
        <v>1605</v>
      </c>
      <c r="B1622" s="170">
        <v>4815620.6810465306</v>
      </c>
    </row>
    <row r="1623" spans="1:2" x14ac:dyDescent="0.35">
      <c r="A1623" s="70">
        <f t="shared" si="33"/>
        <v>1606</v>
      </c>
      <c r="B1623" s="170">
        <v>4815620.6810465306</v>
      </c>
    </row>
    <row r="1624" spans="1:2" x14ac:dyDescent="0.35">
      <c r="A1624" s="70">
        <f t="shared" si="33"/>
        <v>1607</v>
      </c>
      <c r="B1624" s="170">
        <v>4815620.6810465306</v>
      </c>
    </row>
    <row r="1625" spans="1:2" x14ac:dyDescent="0.35">
      <c r="A1625" s="70">
        <f t="shared" si="33"/>
        <v>1608</v>
      </c>
      <c r="B1625" s="170">
        <v>4815620.6810465306</v>
      </c>
    </row>
    <row r="1626" spans="1:2" x14ac:dyDescent="0.35">
      <c r="A1626" s="70">
        <f t="shared" si="33"/>
        <v>1609</v>
      </c>
      <c r="B1626" s="170">
        <v>4815620.6810465306</v>
      </c>
    </row>
    <row r="1627" spans="1:2" x14ac:dyDescent="0.35">
      <c r="A1627" s="70">
        <f t="shared" si="33"/>
        <v>1610</v>
      </c>
      <c r="B1627" s="170">
        <v>4815620.6810465306</v>
      </c>
    </row>
    <row r="1628" spans="1:2" x14ac:dyDescent="0.35">
      <c r="A1628" s="70">
        <f t="shared" si="33"/>
        <v>1611</v>
      </c>
      <c r="B1628" s="170">
        <v>4815620.6810465306</v>
      </c>
    </row>
    <row r="1629" spans="1:2" x14ac:dyDescent="0.35">
      <c r="A1629" s="70">
        <f t="shared" si="33"/>
        <v>1612</v>
      </c>
      <c r="B1629" s="170">
        <v>4815620.6810465306</v>
      </c>
    </row>
    <row r="1630" spans="1:2" x14ac:dyDescent="0.35">
      <c r="A1630" s="70">
        <f t="shared" si="33"/>
        <v>1613</v>
      </c>
      <c r="B1630" s="170">
        <v>4815620.6810465306</v>
      </c>
    </row>
    <row r="1631" spans="1:2" x14ac:dyDescent="0.35">
      <c r="A1631" s="70">
        <f t="shared" si="33"/>
        <v>1614</v>
      </c>
      <c r="B1631" s="170">
        <v>4815620.6810465306</v>
      </c>
    </row>
    <row r="1632" spans="1:2" x14ac:dyDescent="0.35">
      <c r="A1632" s="70">
        <f t="shared" si="33"/>
        <v>1615</v>
      </c>
      <c r="B1632" s="170">
        <v>4815620.6810465306</v>
      </c>
    </row>
    <row r="1633" spans="1:2" x14ac:dyDescent="0.35">
      <c r="A1633" s="70">
        <f t="shared" si="33"/>
        <v>1616</v>
      </c>
      <c r="B1633" s="170">
        <v>4815620.6810465306</v>
      </c>
    </row>
    <row r="1634" spans="1:2" x14ac:dyDescent="0.35">
      <c r="A1634" s="70">
        <f t="shared" si="33"/>
        <v>1617</v>
      </c>
      <c r="B1634" s="170">
        <v>4815620.6810465306</v>
      </c>
    </row>
    <row r="1635" spans="1:2" x14ac:dyDescent="0.35">
      <c r="A1635" s="70">
        <f t="shared" si="33"/>
        <v>1618</v>
      </c>
      <c r="B1635" s="170">
        <v>4815620.6810465306</v>
      </c>
    </row>
    <row r="1636" spans="1:2" x14ac:dyDescent="0.35">
      <c r="A1636" s="70">
        <f t="shared" si="33"/>
        <v>1619</v>
      </c>
      <c r="B1636" s="170">
        <v>4815620.6810465306</v>
      </c>
    </row>
    <row r="1637" spans="1:2" x14ac:dyDescent="0.35">
      <c r="A1637" s="70">
        <f t="shared" si="33"/>
        <v>1620</v>
      </c>
      <c r="B1637" s="170">
        <v>4815620.6810465306</v>
      </c>
    </row>
    <row r="1638" spans="1:2" x14ac:dyDescent="0.35">
      <c r="A1638" s="70">
        <f t="shared" si="33"/>
        <v>1621</v>
      </c>
      <c r="B1638" s="170">
        <v>4815620.6810465306</v>
      </c>
    </row>
    <row r="1639" spans="1:2" x14ac:dyDescent="0.35">
      <c r="A1639" s="70">
        <f t="shared" si="33"/>
        <v>1622</v>
      </c>
      <c r="B1639" s="170">
        <v>4815620.6810465306</v>
      </c>
    </row>
    <row r="1640" spans="1:2" x14ac:dyDescent="0.35">
      <c r="A1640" s="70">
        <f t="shared" si="33"/>
        <v>1623</v>
      </c>
      <c r="B1640" s="170">
        <v>4815620.6810465306</v>
      </c>
    </row>
    <row r="1641" spans="1:2" x14ac:dyDescent="0.35">
      <c r="A1641" s="70">
        <f t="shared" si="33"/>
        <v>1624</v>
      </c>
      <c r="B1641" s="170">
        <v>4815620.6810465306</v>
      </c>
    </row>
    <row r="1642" spans="1:2" x14ac:dyDescent="0.35">
      <c r="A1642" s="70">
        <f t="shared" si="33"/>
        <v>1625</v>
      </c>
      <c r="B1642" s="170">
        <v>4815620.6810465306</v>
      </c>
    </row>
    <row r="1643" spans="1:2" x14ac:dyDescent="0.35">
      <c r="A1643" s="70">
        <f t="shared" si="33"/>
        <v>1626</v>
      </c>
      <c r="B1643" s="170">
        <v>4815620.6810465306</v>
      </c>
    </row>
    <row r="1644" spans="1:2" x14ac:dyDescent="0.35">
      <c r="A1644" s="70">
        <f t="shared" si="33"/>
        <v>1627</v>
      </c>
      <c r="B1644" s="170">
        <v>4815620.6810465306</v>
      </c>
    </row>
    <row r="1645" spans="1:2" x14ac:dyDescent="0.35">
      <c r="A1645" s="70">
        <f t="shared" si="33"/>
        <v>1628</v>
      </c>
      <c r="B1645" s="170">
        <v>4815620.6810465306</v>
      </c>
    </row>
    <row r="1646" spans="1:2" x14ac:dyDescent="0.35">
      <c r="A1646" s="70">
        <f t="shared" si="33"/>
        <v>1629</v>
      </c>
      <c r="B1646" s="170">
        <v>4815620.6810465306</v>
      </c>
    </row>
    <row r="1647" spans="1:2" x14ac:dyDescent="0.35">
      <c r="A1647" s="70">
        <f t="shared" si="33"/>
        <v>1630</v>
      </c>
      <c r="B1647" s="170">
        <v>4815620.6810465306</v>
      </c>
    </row>
    <row r="1648" spans="1:2" x14ac:dyDescent="0.35">
      <c r="A1648" s="70">
        <f t="shared" si="33"/>
        <v>1631</v>
      </c>
      <c r="B1648" s="170">
        <v>4815620.6810465306</v>
      </c>
    </row>
    <row r="1649" spans="1:2" x14ac:dyDescent="0.35">
      <c r="A1649" s="70">
        <f t="shared" si="33"/>
        <v>1632</v>
      </c>
      <c r="B1649" s="170">
        <v>4815620.6810465306</v>
      </c>
    </row>
    <row r="1650" spans="1:2" x14ac:dyDescent="0.35">
      <c r="A1650" s="70">
        <f t="shared" si="33"/>
        <v>1633</v>
      </c>
      <c r="B1650" s="170">
        <v>4815620.6810465306</v>
      </c>
    </row>
    <row r="1651" spans="1:2" x14ac:dyDescent="0.35">
      <c r="A1651" s="70">
        <f t="shared" si="33"/>
        <v>1634</v>
      </c>
      <c r="B1651" s="170">
        <v>4815620.6810465306</v>
      </c>
    </row>
    <row r="1652" spans="1:2" x14ac:dyDescent="0.35">
      <c r="A1652" s="70">
        <f t="shared" si="33"/>
        <v>1635</v>
      </c>
      <c r="B1652" s="170">
        <v>4815620.6810465306</v>
      </c>
    </row>
    <row r="1653" spans="1:2" x14ac:dyDescent="0.35">
      <c r="A1653" s="70">
        <f t="shared" si="33"/>
        <v>1636</v>
      </c>
      <c r="B1653" s="170">
        <v>4815620.6810465306</v>
      </c>
    </row>
    <row r="1654" spans="1:2" x14ac:dyDescent="0.35">
      <c r="A1654" s="70">
        <f t="shared" si="33"/>
        <v>1637</v>
      </c>
      <c r="B1654" s="170">
        <v>4815620.6810465306</v>
      </c>
    </row>
    <row r="1655" spans="1:2" x14ac:dyDescent="0.35">
      <c r="A1655" s="70">
        <f t="shared" si="33"/>
        <v>1638</v>
      </c>
      <c r="B1655" s="170">
        <v>4815620.6810465306</v>
      </c>
    </row>
    <row r="1656" spans="1:2" x14ac:dyDescent="0.35">
      <c r="A1656" s="70">
        <f t="shared" si="33"/>
        <v>1639</v>
      </c>
      <c r="B1656" s="170">
        <v>4815620.6810465306</v>
      </c>
    </row>
    <row r="1657" spans="1:2" x14ac:dyDescent="0.35">
      <c r="A1657" s="70">
        <f t="shared" si="33"/>
        <v>1640</v>
      </c>
      <c r="B1657" s="170">
        <v>4815620.6810465306</v>
      </c>
    </row>
    <row r="1658" spans="1:2" x14ac:dyDescent="0.35">
      <c r="A1658" s="70">
        <f t="shared" si="33"/>
        <v>1641</v>
      </c>
      <c r="B1658" s="170">
        <v>4815620.6810465306</v>
      </c>
    </row>
    <row r="1659" spans="1:2" x14ac:dyDescent="0.35">
      <c r="A1659" s="70">
        <f t="shared" si="33"/>
        <v>1642</v>
      </c>
      <c r="B1659" s="170">
        <v>4815620.6810465306</v>
      </c>
    </row>
    <row r="1660" spans="1:2" x14ac:dyDescent="0.35">
      <c r="A1660" s="70">
        <f t="shared" si="33"/>
        <v>1643</v>
      </c>
      <c r="B1660" s="170">
        <v>4815620.6810465306</v>
      </c>
    </row>
    <row r="1661" spans="1:2" x14ac:dyDescent="0.35">
      <c r="A1661" s="70">
        <f t="shared" si="33"/>
        <v>1644</v>
      </c>
      <c r="B1661" s="170">
        <v>4815620.6810465306</v>
      </c>
    </row>
    <row r="1662" spans="1:2" x14ac:dyDescent="0.35">
      <c r="A1662" s="70">
        <f t="shared" si="33"/>
        <v>1645</v>
      </c>
      <c r="B1662" s="170">
        <v>4815620.6810465306</v>
      </c>
    </row>
    <row r="1663" spans="1:2" x14ac:dyDescent="0.35">
      <c r="A1663" s="70">
        <f t="shared" si="33"/>
        <v>1646</v>
      </c>
      <c r="B1663" s="170">
        <v>4815620.6810465306</v>
      </c>
    </row>
    <row r="1664" spans="1:2" x14ac:dyDescent="0.35">
      <c r="A1664" s="70">
        <f t="shared" si="33"/>
        <v>1647</v>
      </c>
      <c r="B1664" s="170">
        <v>4815620.6810465306</v>
      </c>
    </row>
    <row r="1665" spans="1:2" x14ac:dyDescent="0.35">
      <c r="A1665" s="70">
        <f t="shared" si="33"/>
        <v>1648</v>
      </c>
      <c r="B1665" s="170">
        <v>4815620.6810465306</v>
      </c>
    </row>
    <row r="1666" spans="1:2" x14ac:dyDescent="0.35">
      <c r="A1666" s="70">
        <f t="shared" si="33"/>
        <v>1649</v>
      </c>
      <c r="B1666" s="170">
        <v>4815620.6810465306</v>
      </c>
    </row>
    <row r="1667" spans="1:2" x14ac:dyDescent="0.35">
      <c r="A1667" s="70">
        <f t="shared" si="33"/>
        <v>1650</v>
      </c>
      <c r="B1667" s="170">
        <v>4815620.6810465306</v>
      </c>
    </row>
    <row r="1668" spans="1:2" x14ac:dyDescent="0.35">
      <c r="A1668" s="70">
        <f t="shared" si="33"/>
        <v>1651</v>
      </c>
      <c r="B1668" s="170">
        <v>4815620.6810465306</v>
      </c>
    </row>
    <row r="1669" spans="1:2" x14ac:dyDescent="0.35">
      <c r="A1669" s="70">
        <f t="shared" si="33"/>
        <v>1652</v>
      </c>
      <c r="B1669" s="170">
        <v>4815620.6810465306</v>
      </c>
    </row>
    <row r="1670" spans="1:2" x14ac:dyDescent="0.35">
      <c r="A1670" s="70">
        <f t="shared" si="33"/>
        <v>1653</v>
      </c>
      <c r="B1670" s="170">
        <v>4815620.6810465306</v>
      </c>
    </row>
    <row r="1671" spans="1:2" x14ac:dyDescent="0.35">
      <c r="A1671" s="70">
        <f t="shared" si="33"/>
        <v>1654</v>
      </c>
      <c r="B1671" s="170">
        <v>4815620.6810465306</v>
      </c>
    </row>
    <row r="1672" spans="1:2" x14ac:dyDescent="0.35">
      <c r="A1672" s="70">
        <f t="shared" si="33"/>
        <v>1655</v>
      </c>
      <c r="B1672" s="170">
        <v>4815620.6810465306</v>
      </c>
    </row>
    <row r="1673" spans="1:2" x14ac:dyDescent="0.35">
      <c r="A1673" s="70">
        <f t="shared" si="33"/>
        <v>1656</v>
      </c>
      <c r="B1673" s="170">
        <v>4815620.6810465306</v>
      </c>
    </row>
    <row r="1674" spans="1:2" x14ac:dyDescent="0.35">
      <c r="A1674" s="70">
        <f t="shared" si="33"/>
        <v>1657</v>
      </c>
      <c r="B1674" s="170">
        <v>4815620.6810465306</v>
      </c>
    </row>
    <row r="1675" spans="1:2" x14ac:dyDescent="0.35">
      <c r="A1675" s="70">
        <f t="shared" si="33"/>
        <v>1658</v>
      </c>
      <c r="B1675" s="170">
        <v>4815620.6810465306</v>
      </c>
    </row>
    <row r="1676" spans="1:2" x14ac:dyDescent="0.35">
      <c r="A1676" s="70">
        <f t="shared" si="33"/>
        <v>1659</v>
      </c>
      <c r="B1676" s="170">
        <v>4815620.6810465306</v>
      </c>
    </row>
    <row r="1677" spans="1:2" x14ac:dyDescent="0.35">
      <c r="A1677" s="70">
        <f t="shared" si="33"/>
        <v>1660</v>
      </c>
      <c r="B1677" s="170">
        <v>4815620.6810465306</v>
      </c>
    </row>
    <row r="1678" spans="1:2" x14ac:dyDescent="0.35">
      <c r="A1678" s="70">
        <f t="shared" si="33"/>
        <v>1661</v>
      </c>
      <c r="B1678" s="170">
        <v>4815620.6810465306</v>
      </c>
    </row>
    <row r="1679" spans="1:2" x14ac:dyDescent="0.35">
      <c r="A1679" s="70">
        <f t="shared" si="33"/>
        <v>1662</v>
      </c>
      <c r="B1679" s="170">
        <v>4815620.6810465306</v>
      </c>
    </row>
    <row r="1680" spans="1:2" x14ac:dyDescent="0.35">
      <c r="A1680" s="70">
        <f t="shared" si="33"/>
        <v>1663</v>
      </c>
      <c r="B1680" s="170">
        <v>4815620.6810465306</v>
      </c>
    </row>
    <row r="1681" spans="1:2" x14ac:dyDescent="0.35">
      <c r="A1681" s="70">
        <f t="shared" si="33"/>
        <v>1664</v>
      </c>
      <c r="B1681" s="170">
        <v>4815620.6810465306</v>
      </c>
    </row>
    <row r="1682" spans="1:2" x14ac:dyDescent="0.35">
      <c r="A1682" s="70">
        <f t="shared" si="33"/>
        <v>1665</v>
      </c>
      <c r="B1682" s="170">
        <v>4815620.6810465306</v>
      </c>
    </row>
    <row r="1683" spans="1:2" x14ac:dyDescent="0.35">
      <c r="A1683" s="70">
        <f t="shared" si="33"/>
        <v>1666</v>
      </c>
      <c r="B1683" s="170">
        <v>4815620.6810465306</v>
      </c>
    </row>
    <row r="1684" spans="1:2" x14ac:dyDescent="0.35">
      <c r="A1684" s="70">
        <f t="shared" ref="A1684:A1747" si="34">A1683+1</f>
        <v>1667</v>
      </c>
      <c r="B1684" s="170">
        <v>4815620.6810465306</v>
      </c>
    </row>
    <row r="1685" spans="1:2" x14ac:dyDescent="0.35">
      <c r="A1685" s="70">
        <f t="shared" si="34"/>
        <v>1668</v>
      </c>
      <c r="B1685" s="170">
        <v>4815620.6810465306</v>
      </c>
    </row>
    <row r="1686" spans="1:2" x14ac:dyDescent="0.35">
      <c r="A1686" s="70">
        <f t="shared" si="34"/>
        <v>1669</v>
      </c>
      <c r="B1686" s="170">
        <v>4815620.6810465306</v>
      </c>
    </row>
    <row r="1687" spans="1:2" x14ac:dyDescent="0.35">
      <c r="A1687" s="70">
        <f t="shared" si="34"/>
        <v>1670</v>
      </c>
      <c r="B1687" s="170">
        <v>4815620.6810465306</v>
      </c>
    </row>
    <row r="1688" spans="1:2" x14ac:dyDescent="0.35">
      <c r="A1688" s="70">
        <f t="shared" si="34"/>
        <v>1671</v>
      </c>
      <c r="B1688" s="170">
        <v>4815620.6810465306</v>
      </c>
    </row>
    <row r="1689" spans="1:2" x14ac:dyDescent="0.35">
      <c r="A1689" s="70">
        <f t="shared" si="34"/>
        <v>1672</v>
      </c>
      <c r="B1689" s="170">
        <v>4815620.6810465306</v>
      </c>
    </row>
    <row r="1690" spans="1:2" x14ac:dyDescent="0.35">
      <c r="A1690" s="70">
        <f t="shared" si="34"/>
        <v>1673</v>
      </c>
      <c r="B1690" s="170">
        <v>4815620.6810465306</v>
      </c>
    </row>
    <row r="1691" spans="1:2" x14ac:dyDescent="0.35">
      <c r="A1691" s="70">
        <f t="shared" si="34"/>
        <v>1674</v>
      </c>
      <c r="B1691" s="170">
        <v>4815620.6810465306</v>
      </c>
    </row>
    <row r="1692" spans="1:2" x14ac:dyDescent="0.35">
      <c r="A1692" s="70">
        <f t="shared" si="34"/>
        <v>1675</v>
      </c>
      <c r="B1692" s="170">
        <v>4815620.6810465306</v>
      </c>
    </row>
    <row r="1693" spans="1:2" x14ac:dyDescent="0.35">
      <c r="A1693" s="70">
        <f t="shared" si="34"/>
        <v>1676</v>
      </c>
      <c r="B1693" s="170">
        <v>4815620.6810465306</v>
      </c>
    </row>
    <row r="1694" spans="1:2" x14ac:dyDescent="0.35">
      <c r="A1694" s="70">
        <f t="shared" si="34"/>
        <v>1677</v>
      </c>
      <c r="B1694" s="170">
        <v>4815620.6810465306</v>
      </c>
    </row>
    <row r="1695" spans="1:2" x14ac:dyDescent="0.35">
      <c r="A1695" s="70">
        <f t="shared" si="34"/>
        <v>1678</v>
      </c>
      <c r="B1695" s="170">
        <v>4815620.6810465306</v>
      </c>
    </row>
    <row r="1696" spans="1:2" x14ac:dyDescent="0.35">
      <c r="A1696" s="70">
        <f t="shared" si="34"/>
        <v>1679</v>
      </c>
      <c r="B1696" s="170">
        <v>4815620.6810465306</v>
      </c>
    </row>
    <row r="1697" spans="1:2" x14ac:dyDescent="0.35">
      <c r="A1697" s="70">
        <f t="shared" si="34"/>
        <v>1680</v>
      </c>
      <c r="B1697" s="170">
        <v>4815620.6810465306</v>
      </c>
    </row>
    <row r="1698" spans="1:2" x14ac:dyDescent="0.35">
      <c r="A1698" s="70">
        <f t="shared" si="34"/>
        <v>1681</v>
      </c>
      <c r="B1698" s="170">
        <v>4815620.6810465306</v>
      </c>
    </row>
    <row r="1699" spans="1:2" x14ac:dyDescent="0.35">
      <c r="A1699" s="70">
        <f t="shared" si="34"/>
        <v>1682</v>
      </c>
      <c r="B1699" s="170">
        <v>4815620.6810465306</v>
      </c>
    </row>
    <row r="1700" spans="1:2" x14ac:dyDescent="0.35">
      <c r="A1700" s="70">
        <f t="shared" si="34"/>
        <v>1683</v>
      </c>
      <c r="B1700" s="170">
        <v>4815620.6810465306</v>
      </c>
    </row>
    <row r="1701" spans="1:2" x14ac:dyDescent="0.35">
      <c r="A1701" s="70">
        <f t="shared" si="34"/>
        <v>1684</v>
      </c>
      <c r="B1701" s="170">
        <v>4815620.6810465306</v>
      </c>
    </row>
    <row r="1702" spans="1:2" x14ac:dyDescent="0.35">
      <c r="A1702" s="70">
        <f t="shared" si="34"/>
        <v>1685</v>
      </c>
      <c r="B1702" s="170">
        <v>4815620.6810465306</v>
      </c>
    </row>
    <row r="1703" spans="1:2" x14ac:dyDescent="0.35">
      <c r="A1703" s="70">
        <f t="shared" si="34"/>
        <v>1686</v>
      </c>
      <c r="B1703" s="170">
        <v>4815620.6810465306</v>
      </c>
    </row>
    <row r="1704" spans="1:2" x14ac:dyDescent="0.35">
      <c r="A1704" s="70">
        <f t="shared" si="34"/>
        <v>1687</v>
      </c>
      <c r="B1704" s="170">
        <v>4815620.6810465306</v>
      </c>
    </row>
    <row r="1705" spans="1:2" x14ac:dyDescent="0.35">
      <c r="A1705" s="70">
        <f t="shared" si="34"/>
        <v>1688</v>
      </c>
      <c r="B1705" s="170">
        <v>4815620.6810465306</v>
      </c>
    </row>
    <row r="1706" spans="1:2" x14ac:dyDescent="0.35">
      <c r="A1706" s="70">
        <f t="shared" si="34"/>
        <v>1689</v>
      </c>
      <c r="B1706" s="170">
        <v>4815620.6810465306</v>
      </c>
    </row>
    <row r="1707" spans="1:2" x14ac:dyDescent="0.35">
      <c r="A1707" s="70">
        <f t="shared" si="34"/>
        <v>1690</v>
      </c>
      <c r="B1707" s="170">
        <v>4815620.6810465306</v>
      </c>
    </row>
    <row r="1708" spans="1:2" x14ac:dyDescent="0.35">
      <c r="A1708" s="70">
        <f t="shared" si="34"/>
        <v>1691</v>
      </c>
      <c r="B1708" s="170">
        <v>4815620.6810465306</v>
      </c>
    </row>
    <row r="1709" spans="1:2" x14ac:dyDescent="0.35">
      <c r="A1709" s="70">
        <f t="shared" si="34"/>
        <v>1692</v>
      </c>
      <c r="B1709" s="170">
        <v>4815620.6810465306</v>
      </c>
    </row>
    <row r="1710" spans="1:2" x14ac:dyDescent="0.35">
      <c r="A1710" s="70">
        <f t="shared" si="34"/>
        <v>1693</v>
      </c>
      <c r="B1710" s="170">
        <v>4815620.6810465306</v>
      </c>
    </row>
    <row r="1711" spans="1:2" x14ac:dyDescent="0.35">
      <c r="A1711" s="70">
        <f t="shared" si="34"/>
        <v>1694</v>
      </c>
      <c r="B1711" s="170">
        <v>4815620.6810465306</v>
      </c>
    </row>
    <row r="1712" spans="1:2" x14ac:dyDescent="0.35">
      <c r="A1712" s="70">
        <f t="shared" si="34"/>
        <v>1695</v>
      </c>
      <c r="B1712" s="170">
        <v>4815620.6810465306</v>
      </c>
    </row>
    <row r="1713" spans="1:2" x14ac:dyDescent="0.35">
      <c r="A1713" s="70">
        <f t="shared" si="34"/>
        <v>1696</v>
      </c>
      <c r="B1713" s="170">
        <v>4815620.6810465306</v>
      </c>
    </row>
    <row r="1714" spans="1:2" x14ac:dyDescent="0.35">
      <c r="A1714" s="70">
        <f t="shared" si="34"/>
        <v>1697</v>
      </c>
      <c r="B1714" s="170">
        <v>4815620.6810465306</v>
      </c>
    </row>
    <row r="1715" spans="1:2" x14ac:dyDescent="0.35">
      <c r="A1715" s="70">
        <f t="shared" si="34"/>
        <v>1698</v>
      </c>
      <c r="B1715" s="170">
        <v>4815620.6810465306</v>
      </c>
    </row>
    <row r="1716" spans="1:2" x14ac:dyDescent="0.35">
      <c r="A1716" s="70">
        <f t="shared" si="34"/>
        <v>1699</v>
      </c>
      <c r="B1716" s="170">
        <v>4815620.6810465306</v>
      </c>
    </row>
    <row r="1717" spans="1:2" x14ac:dyDescent="0.35">
      <c r="A1717" s="70">
        <f t="shared" si="34"/>
        <v>1700</v>
      </c>
      <c r="B1717" s="170">
        <v>4815620.6810465306</v>
      </c>
    </row>
    <row r="1718" spans="1:2" x14ac:dyDescent="0.35">
      <c r="A1718" s="70">
        <f t="shared" si="34"/>
        <v>1701</v>
      </c>
      <c r="B1718" s="170">
        <v>4815620.6810465306</v>
      </c>
    </row>
    <row r="1719" spans="1:2" x14ac:dyDescent="0.35">
      <c r="A1719" s="70">
        <f t="shared" si="34"/>
        <v>1702</v>
      </c>
      <c r="B1719" s="170">
        <v>4815620.6810465306</v>
      </c>
    </row>
    <row r="1720" spans="1:2" x14ac:dyDescent="0.35">
      <c r="A1720" s="70">
        <f t="shared" si="34"/>
        <v>1703</v>
      </c>
      <c r="B1720" s="170">
        <v>4815620.6810465306</v>
      </c>
    </row>
    <row r="1721" spans="1:2" x14ac:dyDescent="0.35">
      <c r="A1721" s="70">
        <f t="shared" si="34"/>
        <v>1704</v>
      </c>
      <c r="B1721" s="170">
        <v>4815620.6810465306</v>
      </c>
    </row>
    <row r="1722" spans="1:2" x14ac:dyDescent="0.35">
      <c r="A1722" s="70">
        <f t="shared" si="34"/>
        <v>1705</v>
      </c>
      <c r="B1722" s="170">
        <v>4815620.6810465306</v>
      </c>
    </row>
    <row r="1723" spans="1:2" x14ac:dyDescent="0.35">
      <c r="A1723" s="70">
        <f t="shared" si="34"/>
        <v>1706</v>
      </c>
      <c r="B1723" s="170">
        <v>4815620.6810465306</v>
      </c>
    </row>
    <row r="1724" spans="1:2" x14ac:dyDescent="0.35">
      <c r="A1724" s="70">
        <f t="shared" si="34"/>
        <v>1707</v>
      </c>
      <c r="B1724" s="170">
        <v>4815620.6810465306</v>
      </c>
    </row>
    <row r="1725" spans="1:2" x14ac:dyDescent="0.35">
      <c r="A1725" s="70">
        <f t="shared" si="34"/>
        <v>1708</v>
      </c>
      <c r="B1725" s="170">
        <v>4815620.6810465306</v>
      </c>
    </row>
    <row r="1726" spans="1:2" x14ac:dyDescent="0.35">
      <c r="A1726" s="70">
        <f t="shared" si="34"/>
        <v>1709</v>
      </c>
      <c r="B1726" s="170">
        <v>4815620.6810465306</v>
      </c>
    </row>
    <row r="1727" spans="1:2" x14ac:dyDescent="0.35">
      <c r="A1727" s="70">
        <f t="shared" si="34"/>
        <v>1710</v>
      </c>
      <c r="B1727" s="170">
        <v>4815620.6810465306</v>
      </c>
    </row>
    <row r="1728" spans="1:2" x14ac:dyDescent="0.35">
      <c r="A1728" s="70">
        <f t="shared" si="34"/>
        <v>1711</v>
      </c>
      <c r="B1728" s="170">
        <v>4815620.6810465306</v>
      </c>
    </row>
    <row r="1729" spans="1:2" x14ac:dyDescent="0.35">
      <c r="A1729" s="70">
        <f t="shared" si="34"/>
        <v>1712</v>
      </c>
      <c r="B1729" s="170">
        <v>4815620.6810465306</v>
      </c>
    </row>
    <row r="1730" spans="1:2" x14ac:dyDescent="0.35">
      <c r="A1730" s="70">
        <f t="shared" si="34"/>
        <v>1713</v>
      </c>
      <c r="B1730" s="170">
        <v>4815620.6810465306</v>
      </c>
    </row>
    <row r="1731" spans="1:2" x14ac:dyDescent="0.35">
      <c r="A1731" s="70">
        <f t="shared" si="34"/>
        <v>1714</v>
      </c>
      <c r="B1731" s="170">
        <v>4815620.6810465306</v>
      </c>
    </row>
    <row r="1732" spans="1:2" x14ac:dyDescent="0.35">
      <c r="A1732" s="70">
        <f t="shared" si="34"/>
        <v>1715</v>
      </c>
      <c r="B1732" s="170">
        <v>4815620.6810465306</v>
      </c>
    </row>
    <row r="1733" spans="1:2" x14ac:dyDescent="0.35">
      <c r="A1733" s="70">
        <f t="shared" si="34"/>
        <v>1716</v>
      </c>
      <c r="B1733" s="170">
        <v>4815620.6810465306</v>
      </c>
    </row>
    <row r="1734" spans="1:2" x14ac:dyDescent="0.35">
      <c r="A1734" s="70">
        <f t="shared" si="34"/>
        <v>1717</v>
      </c>
      <c r="B1734" s="170">
        <v>4815620.6810465306</v>
      </c>
    </row>
    <row r="1735" spans="1:2" x14ac:dyDescent="0.35">
      <c r="A1735" s="70">
        <f t="shared" si="34"/>
        <v>1718</v>
      </c>
      <c r="B1735" s="170">
        <v>4815620.6810465306</v>
      </c>
    </row>
    <row r="1736" spans="1:2" x14ac:dyDescent="0.35">
      <c r="A1736" s="70">
        <f t="shared" si="34"/>
        <v>1719</v>
      </c>
      <c r="B1736" s="170">
        <v>4815620.6810465306</v>
      </c>
    </row>
    <row r="1737" spans="1:2" x14ac:dyDescent="0.35">
      <c r="A1737" s="70">
        <f t="shared" si="34"/>
        <v>1720</v>
      </c>
      <c r="B1737" s="170">
        <v>4815620.6810465306</v>
      </c>
    </row>
    <row r="1738" spans="1:2" x14ac:dyDescent="0.35">
      <c r="A1738" s="70">
        <f t="shared" si="34"/>
        <v>1721</v>
      </c>
      <c r="B1738" s="170">
        <v>4815620.6810465306</v>
      </c>
    </row>
    <row r="1739" spans="1:2" x14ac:dyDescent="0.35">
      <c r="A1739" s="70">
        <f t="shared" si="34"/>
        <v>1722</v>
      </c>
      <c r="B1739" s="170">
        <v>4815620.6810465306</v>
      </c>
    </row>
    <row r="1740" spans="1:2" x14ac:dyDescent="0.35">
      <c r="A1740" s="70">
        <f t="shared" si="34"/>
        <v>1723</v>
      </c>
      <c r="B1740" s="170">
        <v>4815620.6810465306</v>
      </c>
    </row>
    <row r="1741" spans="1:2" x14ac:dyDescent="0.35">
      <c r="A1741" s="70">
        <f t="shared" si="34"/>
        <v>1724</v>
      </c>
      <c r="B1741" s="170">
        <v>4815620.6810465306</v>
      </c>
    </row>
    <row r="1742" spans="1:2" x14ac:dyDescent="0.35">
      <c r="A1742" s="70">
        <f t="shared" si="34"/>
        <v>1725</v>
      </c>
      <c r="B1742" s="170">
        <v>4815620.6810465306</v>
      </c>
    </row>
    <row r="1743" spans="1:2" x14ac:dyDescent="0.35">
      <c r="A1743" s="70">
        <f t="shared" si="34"/>
        <v>1726</v>
      </c>
      <c r="B1743" s="170">
        <v>4815620.6810465306</v>
      </c>
    </row>
    <row r="1744" spans="1:2" x14ac:dyDescent="0.35">
      <c r="A1744" s="70">
        <f t="shared" si="34"/>
        <v>1727</v>
      </c>
      <c r="B1744" s="170">
        <v>4815620.6810465306</v>
      </c>
    </row>
    <row r="1745" spans="1:2" x14ac:dyDescent="0.35">
      <c r="A1745" s="70">
        <f t="shared" si="34"/>
        <v>1728</v>
      </c>
      <c r="B1745" s="170">
        <v>4815620.6810465306</v>
      </c>
    </row>
    <row r="1746" spans="1:2" x14ac:dyDescent="0.35">
      <c r="A1746" s="70">
        <f t="shared" si="34"/>
        <v>1729</v>
      </c>
      <c r="B1746" s="170">
        <v>4815620.6810465306</v>
      </c>
    </row>
    <row r="1747" spans="1:2" x14ac:dyDescent="0.35">
      <c r="A1747" s="70">
        <f t="shared" si="34"/>
        <v>1730</v>
      </c>
      <c r="B1747" s="170">
        <v>4815620.6810465306</v>
      </c>
    </row>
    <row r="1748" spans="1:2" x14ac:dyDescent="0.35">
      <c r="A1748" s="70">
        <f t="shared" ref="A1748:A1811" si="35">A1747+1</f>
        <v>1731</v>
      </c>
      <c r="B1748" s="170">
        <v>4815620.6810465306</v>
      </c>
    </row>
    <row r="1749" spans="1:2" x14ac:dyDescent="0.35">
      <c r="A1749" s="70">
        <f t="shared" si="35"/>
        <v>1732</v>
      </c>
      <c r="B1749" s="170">
        <v>4815620.6810465306</v>
      </c>
    </row>
    <row r="1750" spans="1:2" x14ac:dyDescent="0.35">
      <c r="A1750" s="70">
        <f t="shared" si="35"/>
        <v>1733</v>
      </c>
      <c r="B1750" s="170">
        <v>4815620.6810465306</v>
      </c>
    </row>
    <row r="1751" spans="1:2" x14ac:dyDescent="0.35">
      <c r="A1751" s="70">
        <f t="shared" si="35"/>
        <v>1734</v>
      </c>
      <c r="B1751" s="170">
        <v>4815620.6810465306</v>
      </c>
    </row>
    <row r="1752" spans="1:2" x14ac:dyDescent="0.35">
      <c r="A1752" s="70">
        <f t="shared" si="35"/>
        <v>1735</v>
      </c>
      <c r="B1752" s="170">
        <v>4815620.6810465306</v>
      </c>
    </row>
    <row r="1753" spans="1:2" x14ac:dyDescent="0.35">
      <c r="A1753" s="70">
        <f t="shared" si="35"/>
        <v>1736</v>
      </c>
      <c r="B1753" s="170">
        <v>4815620.6810465306</v>
      </c>
    </row>
    <row r="1754" spans="1:2" x14ac:dyDescent="0.35">
      <c r="A1754" s="70">
        <f t="shared" si="35"/>
        <v>1737</v>
      </c>
      <c r="B1754" s="170">
        <v>4815620.6810465306</v>
      </c>
    </row>
    <row r="1755" spans="1:2" x14ac:dyDescent="0.35">
      <c r="A1755" s="70">
        <f t="shared" si="35"/>
        <v>1738</v>
      </c>
      <c r="B1755" s="170">
        <v>4815620.6810465306</v>
      </c>
    </row>
    <row r="1756" spans="1:2" x14ac:dyDescent="0.35">
      <c r="A1756" s="70">
        <f t="shared" si="35"/>
        <v>1739</v>
      </c>
      <c r="B1756" s="170">
        <v>4815620.6810465306</v>
      </c>
    </row>
    <row r="1757" spans="1:2" x14ac:dyDescent="0.35">
      <c r="A1757" s="70">
        <f t="shared" si="35"/>
        <v>1740</v>
      </c>
      <c r="B1757" s="170">
        <v>4815620.6810465306</v>
      </c>
    </row>
    <row r="1758" spans="1:2" x14ac:dyDescent="0.35">
      <c r="A1758" s="70">
        <f t="shared" si="35"/>
        <v>1741</v>
      </c>
      <c r="B1758" s="170">
        <v>4815620.6810465306</v>
      </c>
    </row>
    <row r="1759" spans="1:2" x14ac:dyDescent="0.35">
      <c r="A1759" s="70">
        <f t="shared" si="35"/>
        <v>1742</v>
      </c>
      <c r="B1759" s="170">
        <v>4815620.6810465306</v>
      </c>
    </row>
    <row r="1760" spans="1:2" x14ac:dyDescent="0.35">
      <c r="A1760" s="70">
        <f t="shared" si="35"/>
        <v>1743</v>
      </c>
      <c r="B1760" s="170">
        <v>4815620.6810465306</v>
      </c>
    </row>
    <row r="1761" spans="1:2" x14ac:dyDescent="0.35">
      <c r="A1761" s="70">
        <f t="shared" si="35"/>
        <v>1744</v>
      </c>
      <c r="B1761" s="170">
        <v>4815620.6810465306</v>
      </c>
    </row>
    <row r="1762" spans="1:2" x14ac:dyDescent="0.35">
      <c r="A1762" s="70">
        <f t="shared" si="35"/>
        <v>1745</v>
      </c>
      <c r="B1762" s="170">
        <v>4815620.6810465306</v>
      </c>
    </row>
    <row r="1763" spans="1:2" x14ac:dyDescent="0.35">
      <c r="A1763" s="70">
        <f t="shared" si="35"/>
        <v>1746</v>
      </c>
      <c r="B1763" s="170">
        <v>4815620.6810465306</v>
      </c>
    </row>
    <row r="1764" spans="1:2" x14ac:dyDescent="0.35">
      <c r="A1764" s="70">
        <f t="shared" si="35"/>
        <v>1747</v>
      </c>
      <c r="B1764" s="170">
        <v>4815620.6810465306</v>
      </c>
    </row>
    <row r="1765" spans="1:2" x14ac:dyDescent="0.35">
      <c r="A1765" s="70">
        <f t="shared" si="35"/>
        <v>1748</v>
      </c>
      <c r="B1765" s="170">
        <v>4815620.6810465306</v>
      </c>
    </row>
    <row r="1766" spans="1:2" x14ac:dyDescent="0.35">
      <c r="A1766" s="70">
        <f t="shared" si="35"/>
        <v>1749</v>
      </c>
      <c r="B1766" s="170">
        <v>4815620.6810465306</v>
      </c>
    </row>
    <row r="1767" spans="1:2" x14ac:dyDescent="0.35">
      <c r="A1767" s="70">
        <f t="shared" si="35"/>
        <v>1750</v>
      </c>
      <c r="B1767" s="170">
        <v>4815620.6810465306</v>
      </c>
    </row>
    <row r="1768" spans="1:2" x14ac:dyDescent="0.35">
      <c r="A1768" s="70">
        <f t="shared" si="35"/>
        <v>1751</v>
      </c>
      <c r="B1768" s="170">
        <v>4815620.6810465306</v>
      </c>
    </row>
    <row r="1769" spans="1:2" x14ac:dyDescent="0.35">
      <c r="A1769" s="70">
        <f t="shared" si="35"/>
        <v>1752</v>
      </c>
      <c r="B1769" s="170">
        <v>4815620.6810465306</v>
      </c>
    </row>
    <row r="1770" spans="1:2" x14ac:dyDescent="0.35">
      <c r="A1770" s="70">
        <f t="shared" si="35"/>
        <v>1753</v>
      </c>
      <c r="B1770" s="170">
        <v>4815620.6810465306</v>
      </c>
    </row>
    <row r="1771" spans="1:2" x14ac:dyDescent="0.35">
      <c r="A1771" s="70">
        <f t="shared" si="35"/>
        <v>1754</v>
      </c>
      <c r="B1771" s="170">
        <v>4815620.6810465306</v>
      </c>
    </row>
    <row r="1772" spans="1:2" x14ac:dyDescent="0.35">
      <c r="A1772" s="70">
        <f t="shared" si="35"/>
        <v>1755</v>
      </c>
      <c r="B1772" s="170">
        <v>4815620.6810465306</v>
      </c>
    </row>
    <row r="1773" spans="1:2" x14ac:dyDescent="0.35">
      <c r="A1773" s="70">
        <f t="shared" si="35"/>
        <v>1756</v>
      </c>
      <c r="B1773" s="170">
        <v>4815620.6810465306</v>
      </c>
    </row>
    <row r="1774" spans="1:2" x14ac:dyDescent="0.35">
      <c r="A1774" s="70">
        <f t="shared" si="35"/>
        <v>1757</v>
      </c>
      <c r="B1774" s="170">
        <v>4815620.6810465306</v>
      </c>
    </row>
    <row r="1775" spans="1:2" x14ac:dyDescent="0.35">
      <c r="A1775" s="70">
        <f t="shared" si="35"/>
        <v>1758</v>
      </c>
      <c r="B1775" s="170">
        <v>4815620.6810465306</v>
      </c>
    </row>
    <row r="1776" spans="1:2" x14ac:dyDescent="0.35">
      <c r="A1776" s="70">
        <f t="shared" si="35"/>
        <v>1759</v>
      </c>
      <c r="B1776" s="170">
        <v>4815620.6810465306</v>
      </c>
    </row>
    <row r="1777" spans="1:2" x14ac:dyDescent="0.35">
      <c r="A1777" s="70">
        <f t="shared" si="35"/>
        <v>1760</v>
      </c>
      <c r="B1777" s="170">
        <v>4815620.6810465306</v>
      </c>
    </row>
    <row r="1778" spans="1:2" x14ac:dyDescent="0.35">
      <c r="A1778" s="70">
        <f t="shared" si="35"/>
        <v>1761</v>
      </c>
      <c r="B1778" s="170">
        <v>4815620.6810465306</v>
      </c>
    </row>
    <row r="1779" spans="1:2" x14ac:dyDescent="0.35">
      <c r="A1779" s="70">
        <f t="shared" si="35"/>
        <v>1762</v>
      </c>
      <c r="B1779" s="170">
        <v>4815620.6810465306</v>
      </c>
    </row>
    <row r="1780" spans="1:2" x14ac:dyDescent="0.35">
      <c r="A1780" s="70">
        <f t="shared" si="35"/>
        <v>1763</v>
      </c>
      <c r="B1780" s="170">
        <v>4815620.6810465306</v>
      </c>
    </row>
    <row r="1781" spans="1:2" x14ac:dyDescent="0.35">
      <c r="A1781" s="70">
        <f t="shared" si="35"/>
        <v>1764</v>
      </c>
      <c r="B1781" s="170">
        <v>4815620.6810465306</v>
      </c>
    </row>
    <row r="1782" spans="1:2" x14ac:dyDescent="0.35">
      <c r="A1782" s="70">
        <f t="shared" si="35"/>
        <v>1765</v>
      </c>
      <c r="B1782" s="170">
        <v>4815620.6810465306</v>
      </c>
    </row>
    <row r="1783" spans="1:2" x14ac:dyDescent="0.35">
      <c r="A1783" s="70">
        <f t="shared" si="35"/>
        <v>1766</v>
      </c>
      <c r="B1783" s="170">
        <v>4815620.6810465306</v>
      </c>
    </row>
    <row r="1784" spans="1:2" x14ac:dyDescent="0.35">
      <c r="A1784" s="70">
        <f t="shared" si="35"/>
        <v>1767</v>
      </c>
      <c r="B1784" s="170">
        <v>4815620.6810465306</v>
      </c>
    </row>
    <row r="1785" spans="1:2" x14ac:dyDescent="0.35">
      <c r="A1785" s="70">
        <f t="shared" si="35"/>
        <v>1768</v>
      </c>
      <c r="B1785" s="170">
        <v>4815620.6810465306</v>
      </c>
    </row>
    <row r="1786" spans="1:2" x14ac:dyDescent="0.35">
      <c r="A1786" s="70">
        <f t="shared" si="35"/>
        <v>1769</v>
      </c>
      <c r="B1786" s="170">
        <v>4815620.6810465306</v>
      </c>
    </row>
    <row r="1787" spans="1:2" x14ac:dyDescent="0.35">
      <c r="A1787" s="70">
        <f t="shared" si="35"/>
        <v>1770</v>
      </c>
      <c r="B1787" s="170">
        <v>4815620.6810465306</v>
      </c>
    </row>
    <row r="1788" spans="1:2" x14ac:dyDescent="0.35">
      <c r="A1788" s="70">
        <f t="shared" si="35"/>
        <v>1771</v>
      </c>
      <c r="B1788" s="170">
        <v>4815620.6810465306</v>
      </c>
    </row>
    <row r="1789" spans="1:2" x14ac:dyDescent="0.35">
      <c r="A1789" s="70">
        <f t="shared" si="35"/>
        <v>1772</v>
      </c>
      <c r="B1789" s="170">
        <v>4815620.6810465306</v>
      </c>
    </row>
    <row r="1790" spans="1:2" x14ac:dyDescent="0.35">
      <c r="A1790" s="70">
        <f t="shared" si="35"/>
        <v>1773</v>
      </c>
      <c r="B1790" s="170">
        <v>4815620.6810465306</v>
      </c>
    </row>
    <row r="1791" spans="1:2" x14ac:dyDescent="0.35">
      <c r="A1791" s="70">
        <f t="shared" si="35"/>
        <v>1774</v>
      </c>
      <c r="B1791" s="170">
        <v>4815620.6810465306</v>
      </c>
    </row>
    <row r="1792" spans="1:2" x14ac:dyDescent="0.35">
      <c r="A1792" s="70">
        <f t="shared" si="35"/>
        <v>1775</v>
      </c>
      <c r="B1792" s="170">
        <v>4815620.6810465306</v>
      </c>
    </row>
    <row r="1793" spans="1:2" x14ac:dyDescent="0.35">
      <c r="A1793" s="70">
        <f t="shared" si="35"/>
        <v>1776</v>
      </c>
      <c r="B1793" s="170">
        <v>4815620.6810465306</v>
      </c>
    </row>
    <row r="1794" spans="1:2" x14ac:dyDescent="0.35">
      <c r="A1794" s="70">
        <f t="shared" si="35"/>
        <v>1777</v>
      </c>
      <c r="B1794" s="170">
        <v>4815620.6810465306</v>
      </c>
    </row>
    <row r="1795" spans="1:2" x14ac:dyDescent="0.35">
      <c r="A1795" s="70">
        <f t="shared" si="35"/>
        <v>1778</v>
      </c>
      <c r="B1795" s="170">
        <v>4815620.6810465306</v>
      </c>
    </row>
    <row r="1796" spans="1:2" x14ac:dyDescent="0.35">
      <c r="A1796" s="70">
        <f t="shared" si="35"/>
        <v>1779</v>
      </c>
      <c r="B1796" s="170">
        <v>4815620.6810465306</v>
      </c>
    </row>
    <row r="1797" spans="1:2" x14ac:dyDescent="0.35">
      <c r="A1797" s="70">
        <f t="shared" si="35"/>
        <v>1780</v>
      </c>
      <c r="B1797" s="170">
        <v>4815620.6810465306</v>
      </c>
    </row>
    <row r="1798" spans="1:2" x14ac:dyDescent="0.35">
      <c r="A1798" s="70">
        <f t="shared" si="35"/>
        <v>1781</v>
      </c>
      <c r="B1798" s="170">
        <v>4815620.6810465306</v>
      </c>
    </row>
    <row r="1799" spans="1:2" x14ac:dyDescent="0.35">
      <c r="A1799" s="70">
        <f t="shared" si="35"/>
        <v>1782</v>
      </c>
      <c r="B1799" s="170">
        <v>4815620.6810465306</v>
      </c>
    </row>
    <row r="1800" spans="1:2" x14ac:dyDescent="0.35">
      <c r="A1800" s="70">
        <f t="shared" si="35"/>
        <v>1783</v>
      </c>
      <c r="B1800" s="170">
        <v>4815620.6810465306</v>
      </c>
    </row>
    <row r="1801" spans="1:2" x14ac:dyDescent="0.35">
      <c r="A1801" s="70">
        <f t="shared" si="35"/>
        <v>1784</v>
      </c>
      <c r="B1801" s="170">
        <v>4815620.6810465306</v>
      </c>
    </row>
    <row r="1802" spans="1:2" x14ac:dyDescent="0.35">
      <c r="A1802" s="70">
        <f t="shared" si="35"/>
        <v>1785</v>
      </c>
      <c r="B1802" s="170">
        <v>4815620.6810465306</v>
      </c>
    </row>
    <row r="1803" spans="1:2" x14ac:dyDescent="0.35">
      <c r="A1803" s="70">
        <f t="shared" si="35"/>
        <v>1786</v>
      </c>
      <c r="B1803" s="170">
        <v>4815620.6810465306</v>
      </c>
    </row>
    <row r="1804" spans="1:2" x14ac:dyDescent="0.35">
      <c r="A1804" s="70">
        <f t="shared" si="35"/>
        <v>1787</v>
      </c>
      <c r="B1804" s="170">
        <v>4815620.6810465306</v>
      </c>
    </row>
    <row r="1805" spans="1:2" x14ac:dyDescent="0.35">
      <c r="A1805" s="70">
        <f t="shared" si="35"/>
        <v>1788</v>
      </c>
      <c r="B1805" s="170">
        <v>4815620.6810465306</v>
      </c>
    </row>
    <row r="1806" spans="1:2" x14ac:dyDescent="0.35">
      <c r="A1806" s="70">
        <f t="shared" si="35"/>
        <v>1789</v>
      </c>
      <c r="B1806" s="170">
        <v>4815620.6810465306</v>
      </c>
    </row>
    <row r="1807" spans="1:2" x14ac:dyDescent="0.35">
      <c r="A1807" s="70">
        <f t="shared" si="35"/>
        <v>1790</v>
      </c>
      <c r="B1807" s="170">
        <v>4815620.6810465306</v>
      </c>
    </row>
    <row r="1808" spans="1:2" x14ac:dyDescent="0.35">
      <c r="A1808" s="70">
        <f t="shared" si="35"/>
        <v>1791</v>
      </c>
      <c r="B1808" s="170">
        <v>4815620.6810465306</v>
      </c>
    </row>
    <row r="1809" spans="1:2" x14ac:dyDescent="0.35">
      <c r="A1809" s="70">
        <f t="shared" si="35"/>
        <v>1792</v>
      </c>
      <c r="B1809" s="170">
        <v>4815620.6810465306</v>
      </c>
    </row>
    <row r="1810" spans="1:2" x14ac:dyDescent="0.35">
      <c r="A1810" s="70">
        <f t="shared" si="35"/>
        <v>1793</v>
      </c>
      <c r="B1810" s="170">
        <v>4815620.6810465306</v>
      </c>
    </row>
    <row r="1811" spans="1:2" x14ac:dyDescent="0.35">
      <c r="A1811" s="70">
        <f t="shared" si="35"/>
        <v>1794</v>
      </c>
      <c r="B1811" s="170">
        <v>4815620.6810465306</v>
      </c>
    </row>
    <row r="1812" spans="1:2" x14ac:dyDescent="0.35">
      <c r="A1812" s="70">
        <f t="shared" ref="A1812:A1875" si="36">A1811+1</f>
        <v>1795</v>
      </c>
      <c r="B1812" s="170">
        <v>4815620.6810465306</v>
      </c>
    </row>
    <row r="1813" spans="1:2" x14ac:dyDescent="0.35">
      <c r="A1813" s="70">
        <f t="shared" si="36"/>
        <v>1796</v>
      </c>
      <c r="B1813" s="170">
        <v>4815620.6810465306</v>
      </c>
    </row>
    <row r="1814" spans="1:2" x14ac:dyDescent="0.35">
      <c r="A1814" s="70">
        <f t="shared" si="36"/>
        <v>1797</v>
      </c>
      <c r="B1814" s="170">
        <v>4815620.6810465306</v>
      </c>
    </row>
    <row r="1815" spans="1:2" x14ac:dyDescent="0.35">
      <c r="A1815" s="70">
        <f t="shared" si="36"/>
        <v>1798</v>
      </c>
      <c r="B1815" s="170">
        <v>4815620.6810465306</v>
      </c>
    </row>
    <row r="1816" spans="1:2" x14ac:dyDescent="0.35">
      <c r="A1816" s="70">
        <f t="shared" si="36"/>
        <v>1799</v>
      </c>
      <c r="B1816" s="170">
        <v>4815620.6810465306</v>
      </c>
    </row>
    <row r="1817" spans="1:2" x14ac:dyDescent="0.35">
      <c r="A1817" s="70">
        <f t="shared" si="36"/>
        <v>1800</v>
      </c>
      <c r="B1817" s="170">
        <v>4815620.6810465306</v>
      </c>
    </row>
    <row r="1818" spans="1:2" x14ac:dyDescent="0.35">
      <c r="A1818" s="70">
        <f t="shared" si="36"/>
        <v>1801</v>
      </c>
      <c r="B1818" s="170">
        <v>4815620.6810465306</v>
      </c>
    </row>
    <row r="1819" spans="1:2" x14ac:dyDescent="0.35">
      <c r="A1819" s="70">
        <f t="shared" si="36"/>
        <v>1802</v>
      </c>
      <c r="B1819" s="170">
        <v>4815620.6810465306</v>
      </c>
    </row>
    <row r="1820" spans="1:2" x14ac:dyDescent="0.35">
      <c r="A1820" s="70">
        <f t="shared" si="36"/>
        <v>1803</v>
      </c>
      <c r="B1820" s="170">
        <v>4815620.6810465306</v>
      </c>
    </row>
    <row r="1821" spans="1:2" x14ac:dyDescent="0.35">
      <c r="A1821" s="70">
        <f t="shared" si="36"/>
        <v>1804</v>
      </c>
      <c r="B1821" s="170">
        <v>4815620.6810465306</v>
      </c>
    </row>
    <row r="1822" spans="1:2" x14ac:dyDescent="0.35">
      <c r="A1822" s="70">
        <f t="shared" si="36"/>
        <v>1805</v>
      </c>
      <c r="B1822" s="170">
        <v>4815620.6810465306</v>
      </c>
    </row>
    <row r="1823" spans="1:2" x14ac:dyDescent="0.35">
      <c r="A1823" s="70">
        <f t="shared" si="36"/>
        <v>1806</v>
      </c>
      <c r="B1823" s="170">
        <v>4815620.6810465306</v>
      </c>
    </row>
    <row r="1824" spans="1:2" x14ac:dyDescent="0.35">
      <c r="A1824" s="70">
        <f t="shared" si="36"/>
        <v>1807</v>
      </c>
      <c r="B1824" s="170">
        <v>4815620.6810465306</v>
      </c>
    </row>
    <row r="1825" spans="1:2" x14ac:dyDescent="0.35">
      <c r="A1825" s="70">
        <f t="shared" si="36"/>
        <v>1808</v>
      </c>
      <c r="B1825" s="170">
        <v>4815620.6810465306</v>
      </c>
    </row>
    <row r="1826" spans="1:2" x14ac:dyDescent="0.35">
      <c r="A1826" s="70">
        <f t="shared" si="36"/>
        <v>1809</v>
      </c>
      <c r="B1826" s="170">
        <v>4815620.6810465306</v>
      </c>
    </row>
    <row r="1827" spans="1:2" x14ac:dyDescent="0.35">
      <c r="A1827" s="70">
        <f t="shared" si="36"/>
        <v>1810</v>
      </c>
      <c r="B1827" s="170">
        <v>4815620.6810465306</v>
      </c>
    </row>
    <row r="1828" spans="1:2" x14ac:dyDescent="0.35">
      <c r="A1828" s="70">
        <f t="shared" si="36"/>
        <v>1811</v>
      </c>
      <c r="B1828" s="170">
        <v>4815620.6810465306</v>
      </c>
    </row>
    <row r="1829" spans="1:2" x14ac:dyDescent="0.35">
      <c r="A1829" s="70">
        <f t="shared" si="36"/>
        <v>1812</v>
      </c>
      <c r="B1829" s="170">
        <v>4815620.6810465306</v>
      </c>
    </row>
    <row r="1830" spans="1:2" x14ac:dyDescent="0.35">
      <c r="A1830" s="70">
        <f t="shared" si="36"/>
        <v>1813</v>
      </c>
      <c r="B1830" s="170">
        <v>4815620.6810465306</v>
      </c>
    </row>
    <row r="1831" spans="1:2" x14ac:dyDescent="0.35">
      <c r="A1831" s="70">
        <f t="shared" si="36"/>
        <v>1814</v>
      </c>
      <c r="B1831" s="170">
        <v>4815620.6810465306</v>
      </c>
    </row>
    <row r="1832" spans="1:2" x14ac:dyDescent="0.35">
      <c r="A1832" s="70">
        <f t="shared" si="36"/>
        <v>1815</v>
      </c>
      <c r="B1832" s="170">
        <v>4815620.6810465306</v>
      </c>
    </row>
    <row r="1833" spans="1:2" x14ac:dyDescent="0.35">
      <c r="A1833" s="70">
        <f t="shared" si="36"/>
        <v>1816</v>
      </c>
      <c r="B1833" s="170">
        <v>4815620.6810465306</v>
      </c>
    </row>
    <row r="1834" spans="1:2" x14ac:dyDescent="0.35">
      <c r="A1834" s="70">
        <f t="shared" si="36"/>
        <v>1817</v>
      </c>
      <c r="B1834" s="170">
        <v>4815620.6810465306</v>
      </c>
    </row>
    <row r="1835" spans="1:2" x14ac:dyDescent="0.35">
      <c r="A1835" s="70">
        <f t="shared" si="36"/>
        <v>1818</v>
      </c>
      <c r="B1835" s="170">
        <v>4815620.6810465306</v>
      </c>
    </row>
    <row r="1836" spans="1:2" x14ac:dyDescent="0.35">
      <c r="A1836" s="70">
        <f t="shared" si="36"/>
        <v>1819</v>
      </c>
      <c r="B1836" s="170">
        <v>4815620.6810465306</v>
      </c>
    </row>
    <row r="1837" spans="1:2" x14ac:dyDescent="0.35">
      <c r="A1837" s="70">
        <f t="shared" si="36"/>
        <v>1820</v>
      </c>
      <c r="B1837" s="170">
        <v>4815620.6810465306</v>
      </c>
    </row>
    <row r="1838" spans="1:2" x14ac:dyDescent="0.35">
      <c r="A1838" s="70">
        <f t="shared" si="36"/>
        <v>1821</v>
      </c>
      <c r="B1838" s="170">
        <v>4815620.6810465306</v>
      </c>
    </row>
    <row r="1839" spans="1:2" x14ac:dyDescent="0.35">
      <c r="A1839" s="70">
        <f t="shared" si="36"/>
        <v>1822</v>
      </c>
      <c r="B1839" s="170">
        <v>4815620.6810465306</v>
      </c>
    </row>
    <row r="1840" spans="1:2" x14ac:dyDescent="0.35">
      <c r="A1840" s="70">
        <f t="shared" si="36"/>
        <v>1823</v>
      </c>
      <c r="B1840" s="170">
        <v>4815620.6810465306</v>
      </c>
    </row>
    <row r="1841" spans="1:2" x14ac:dyDescent="0.35">
      <c r="A1841" s="70">
        <f t="shared" si="36"/>
        <v>1824</v>
      </c>
      <c r="B1841" s="170">
        <v>4815620.6810465306</v>
      </c>
    </row>
    <row r="1842" spans="1:2" x14ac:dyDescent="0.35">
      <c r="A1842" s="70">
        <f t="shared" si="36"/>
        <v>1825</v>
      </c>
      <c r="B1842" s="170">
        <v>4815620.6810465306</v>
      </c>
    </row>
    <row r="1843" spans="1:2" x14ac:dyDescent="0.35">
      <c r="A1843" s="70">
        <f t="shared" si="36"/>
        <v>1826</v>
      </c>
      <c r="B1843" s="170">
        <v>4815620.6810465306</v>
      </c>
    </row>
    <row r="1844" spans="1:2" x14ac:dyDescent="0.35">
      <c r="A1844" s="70">
        <f t="shared" si="36"/>
        <v>1827</v>
      </c>
      <c r="B1844" s="170">
        <v>4815620.6810465306</v>
      </c>
    </row>
    <row r="1845" spans="1:2" x14ac:dyDescent="0.35">
      <c r="A1845" s="70">
        <f t="shared" si="36"/>
        <v>1828</v>
      </c>
      <c r="B1845" s="170">
        <v>4815620.6810465306</v>
      </c>
    </row>
    <row r="1846" spans="1:2" x14ac:dyDescent="0.35">
      <c r="A1846" s="70">
        <f t="shared" si="36"/>
        <v>1829</v>
      </c>
      <c r="B1846" s="170">
        <v>4815620.6810465306</v>
      </c>
    </row>
    <row r="1847" spans="1:2" x14ac:dyDescent="0.35">
      <c r="A1847" s="70">
        <f t="shared" si="36"/>
        <v>1830</v>
      </c>
      <c r="B1847" s="170">
        <v>4815620.6810465306</v>
      </c>
    </row>
    <row r="1848" spans="1:2" x14ac:dyDescent="0.35">
      <c r="A1848" s="70">
        <f t="shared" si="36"/>
        <v>1831</v>
      </c>
      <c r="B1848" s="170">
        <v>4815620.6810465306</v>
      </c>
    </row>
    <row r="1849" spans="1:2" x14ac:dyDescent="0.35">
      <c r="A1849" s="70">
        <f t="shared" si="36"/>
        <v>1832</v>
      </c>
      <c r="B1849" s="170">
        <v>4815620.6810465306</v>
      </c>
    </row>
    <row r="1850" spans="1:2" x14ac:dyDescent="0.35">
      <c r="A1850" s="70">
        <f t="shared" si="36"/>
        <v>1833</v>
      </c>
      <c r="B1850" s="170">
        <v>4815620.6810465306</v>
      </c>
    </row>
    <row r="1851" spans="1:2" x14ac:dyDescent="0.35">
      <c r="A1851" s="70">
        <f t="shared" si="36"/>
        <v>1834</v>
      </c>
      <c r="B1851" s="170">
        <v>4815620.6810465306</v>
      </c>
    </row>
    <row r="1852" spans="1:2" x14ac:dyDescent="0.35">
      <c r="A1852" s="70">
        <f t="shared" si="36"/>
        <v>1835</v>
      </c>
      <c r="B1852" s="170">
        <v>4815620.6810465306</v>
      </c>
    </row>
    <row r="1853" spans="1:2" x14ac:dyDescent="0.35">
      <c r="A1853" s="70">
        <f t="shared" si="36"/>
        <v>1836</v>
      </c>
      <c r="B1853" s="170">
        <v>4815620.6810465306</v>
      </c>
    </row>
    <row r="1854" spans="1:2" x14ac:dyDescent="0.35">
      <c r="A1854" s="70">
        <f t="shared" si="36"/>
        <v>1837</v>
      </c>
      <c r="B1854" s="170">
        <v>4815620.6810465306</v>
      </c>
    </row>
    <row r="1855" spans="1:2" x14ac:dyDescent="0.35">
      <c r="A1855" s="70">
        <f t="shared" si="36"/>
        <v>1838</v>
      </c>
      <c r="B1855" s="170">
        <v>4815620.6810465306</v>
      </c>
    </row>
    <row r="1856" spans="1:2" x14ac:dyDescent="0.35">
      <c r="A1856" s="70">
        <f t="shared" si="36"/>
        <v>1839</v>
      </c>
      <c r="B1856" s="170">
        <v>4815620.6810465306</v>
      </c>
    </row>
    <row r="1857" spans="1:2" x14ac:dyDescent="0.35">
      <c r="A1857" s="70">
        <f t="shared" si="36"/>
        <v>1840</v>
      </c>
      <c r="B1857" s="170">
        <v>4815620.6810465306</v>
      </c>
    </row>
    <row r="1858" spans="1:2" x14ac:dyDescent="0.35">
      <c r="A1858" s="70">
        <f t="shared" si="36"/>
        <v>1841</v>
      </c>
      <c r="B1858" s="170">
        <v>4815620.6810465306</v>
      </c>
    </row>
    <row r="1859" spans="1:2" x14ac:dyDescent="0.35">
      <c r="A1859" s="70">
        <f t="shared" si="36"/>
        <v>1842</v>
      </c>
      <c r="B1859" s="170">
        <v>4815620.6810465306</v>
      </c>
    </row>
    <row r="1860" spans="1:2" x14ac:dyDescent="0.35">
      <c r="A1860" s="70">
        <f t="shared" si="36"/>
        <v>1843</v>
      </c>
      <c r="B1860" s="170">
        <v>4815620.6810465306</v>
      </c>
    </row>
    <row r="1861" spans="1:2" x14ac:dyDescent="0.35">
      <c r="A1861" s="70">
        <f t="shared" si="36"/>
        <v>1844</v>
      </c>
      <c r="B1861" s="170">
        <v>4815620.6810465306</v>
      </c>
    </row>
    <row r="1862" spans="1:2" x14ac:dyDescent="0.35">
      <c r="A1862" s="70">
        <f t="shared" si="36"/>
        <v>1845</v>
      </c>
      <c r="B1862" s="170">
        <v>4815620.6810465306</v>
      </c>
    </row>
    <row r="1863" spans="1:2" x14ac:dyDescent="0.35">
      <c r="A1863" s="70">
        <f t="shared" si="36"/>
        <v>1846</v>
      </c>
      <c r="B1863" s="170">
        <v>4815620.6810465306</v>
      </c>
    </row>
    <row r="1864" spans="1:2" x14ac:dyDescent="0.35">
      <c r="A1864" s="70">
        <f t="shared" si="36"/>
        <v>1847</v>
      </c>
      <c r="B1864" s="170">
        <v>4815620.6810465306</v>
      </c>
    </row>
    <row r="1865" spans="1:2" x14ac:dyDescent="0.35">
      <c r="A1865" s="70">
        <f t="shared" si="36"/>
        <v>1848</v>
      </c>
      <c r="B1865" s="170">
        <v>4815620.6810465306</v>
      </c>
    </row>
    <row r="1866" spans="1:2" x14ac:dyDescent="0.35">
      <c r="A1866" s="70">
        <f t="shared" si="36"/>
        <v>1849</v>
      </c>
      <c r="B1866" s="170">
        <v>4815620.6810465306</v>
      </c>
    </row>
    <row r="1867" spans="1:2" x14ac:dyDescent="0.35">
      <c r="A1867" s="70">
        <f t="shared" si="36"/>
        <v>1850</v>
      </c>
      <c r="B1867" s="170">
        <v>4815620.6810465306</v>
      </c>
    </row>
    <row r="1868" spans="1:2" x14ac:dyDescent="0.35">
      <c r="A1868" s="70">
        <f t="shared" si="36"/>
        <v>1851</v>
      </c>
      <c r="B1868" s="170">
        <v>4815620.6810465306</v>
      </c>
    </row>
    <row r="1869" spans="1:2" x14ac:dyDescent="0.35">
      <c r="A1869" s="70">
        <f t="shared" si="36"/>
        <v>1852</v>
      </c>
      <c r="B1869" s="170">
        <v>4815620.6810465306</v>
      </c>
    </row>
    <row r="1870" spans="1:2" x14ac:dyDescent="0.35">
      <c r="A1870" s="70">
        <f t="shared" si="36"/>
        <v>1853</v>
      </c>
      <c r="B1870" s="170">
        <v>4815620.6810465306</v>
      </c>
    </row>
    <row r="1871" spans="1:2" x14ac:dyDescent="0.35">
      <c r="A1871" s="70">
        <f t="shared" si="36"/>
        <v>1854</v>
      </c>
      <c r="B1871" s="170">
        <v>4815620.6810465306</v>
      </c>
    </row>
    <row r="1872" spans="1:2" x14ac:dyDescent="0.35">
      <c r="A1872" s="70">
        <f t="shared" si="36"/>
        <v>1855</v>
      </c>
      <c r="B1872" s="170">
        <v>4815620.6810465306</v>
      </c>
    </row>
    <row r="1873" spans="1:2" x14ac:dyDescent="0.35">
      <c r="A1873" s="70">
        <f t="shared" si="36"/>
        <v>1856</v>
      </c>
      <c r="B1873" s="170">
        <v>4815620.6810465306</v>
      </c>
    </row>
    <row r="1874" spans="1:2" x14ac:dyDescent="0.35">
      <c r="A1874" s="70">
        <f t="shared" si="36"/>
        <v>1857</v>
      </c>
      <c r="B1874" s="170">
        <v>4815620.6810465306</v>
      </c>
    </row>
    <row r="1875" spans="1:2" x14ac:dyDescent="0.35">
      <c r="A1875" s="70">
        <f t="shared" si="36"/>
        <v>1858</v>
      </c>
      <c r="B1875" s="170">
        <v>4815620.6810465306</v>
      </c>
    </row>
    <row r="1876" spans="1:2" x14ac:dyDescent="0.35">
      <c r="A1876" s="70">
        <f t="shared" ref="A1876:A1939" si="37">A1875+1</f>
        <v>1859</v>
      </c>
      <c r="B1876" s="170">
        <v>4815620.6810465306</v>
      </c>
    </row>
    <row r="1877" spans="1:2" x14ac:dyDescent="0.35">
      <c r="A1877" s="70">
        <f t="shared" si="37"/>
        <v>1860</v>
      </c>
      <c r="B1877" s="170">
        <v>4815620.6810465306</v>
      </c>
    </row>
    <row r="1878" spans="1:2" x14ac:dyDescent="0.35">
      <c r="A1878" s="70">
        <f t="shared" si="37"/>
        <v>1861</v>
      </c>
      <c r="B1878" s="170">
        <v>4815620.6810465306</v>
      </c>
    </row>
    <row r="1879" spans="1:2" x14ac:dyDescent="0.35">
      <c r="A1879" s="70">
        <f t="shared" si="37"/>
        <v>1862</v>
      </c>
      <c r="B1879" s="170">
        <v>4815620.6810465306</v>
      </c>
    </row>
    <row r="1880" spans="1:2" x14ac:dyDescent="0.35">
      <c r="A1880" s="70">
        <f t="shared" si="37"/>
        <v>1863</v>
      </c>
      <c r="B1880" s="170">
        <v>4815620.6810465306</v>
      </c>
    </row>
    <row r="1881" spans="1:2" x14ac:dyDescent="0.35">
      <c r="A1881" s="70">
        <f t="shared" si="37"/>
        <v>1864</v>
      </c>
      <c r="B1881" s="170">
        <v>4815620.6810465306</v>
      </c>
    </row>
    <row r="1882" spans="1:2" x14ac:dyDescent="0.35">
      <c r="A1882" s="70">
        <f t="shared" si="37"/>
        <v>1865</v>
      </c>
      <c r="B1882" s="170">
        <v>4815620.6810465306</v>
      </c>
    </row>
    <row r="1883" spans="1:2" x14ac:dyDescent="0.35">
      <c r="A1883" s="70">
        <f t="shared" si="37"/>
        <v>1866</v>
      </c>
      <c r="B1883" s="170">
        <v>4815620.6810465306</v>
      </c>
    </row>
    <row r="1884" spans="1:2" x14ac:dyDescent="0.35">
      <c r="A1884" s="70">
        <f t="shared" si="37"/>
        <v>1867</v>
      </c>
      <c r="B1884" s="170">
        <v>4815620.6810465306</v>
      </c>
    </row>
    <row r="1885" spans="1:2" x14ac:dyDescent="0.35">
      <c r="A1885" s="70">
        <f t="shared" si="37"/>
        <v>1868</v>
      </c>
      <c r="B1885" s="170">
        <v>4815620.6810465306</v>
      </c>
    </row>
    <row r="1886" spans="1:2" x14ac:dyDescent="0.35">
      <c r="A1886" s="70">
        <f t="shared" si="37"/>
        <v>1869</v>
      </c>
      <c r="B1886" s="170">
        <v>4815620.6810465306</v>
      </c>
    </row>
    <row r="1887" spans="1:2" x14ac:dyDescent="0.35">
      <c r="A1887" s="70">
        <f t="shared" si="37"/>
        <v>1870</v>
      </c>
      <c r="B1887" s="170">
        <v>4815620.6810465306</v>
      </c>
    </row>
    <row r="1888" spans="1:2" x14ac:dyDescent="0.35">
      <c r="A1888" s="70">
        <f t="shared" si="37"/>
        <v>1871</v>
      </c>
      <c r="B1888" s="170">
        <v>4815620.6810465306</v>
      </c>
    </row>
    <row r="1889" spans="1:2" x14ac:dyDescent="0.35">
      <c r="A1889" s="70">
        <f t="shared" si="37"/>
        <v>1872</v>
      </c>
      <c r="B1889" s="170">
        <v>4815620.6810465306</v>
      </c>
    </row>
    <row r="1890" spans="1:2" x14ac:dyDescent="0.35">
      <c r="A1890" s="70">
        <f t="shared" si="37"/>
        <v>1873</v>
      </c>
      <c r="B1890" s="170">
        <v>4815620.6810465306</v>
      </c>
    </row>
    <row r="1891" spans="1:2" x14ac:dyDescent="0.35">
      <c r="A1891" s="70">
        <f t="shared" si="37"/>
        <v>1874</v>
      </c>
      <c r="B1891" s="170">
        <v>4815620.6810465306</v>
      </c>
    </row>
    <row r="1892" spans="1:2" x14ac:dyDescent="0.35">
      <c r="A1892" s="70">
        <f t="shared" si="37"/>
        <v>1875</v>
      </c>
      <c r="B1892" s="170">
        <v>4815620.6810465306</v>
      </c>
    </row>
    <row r="1893" spans="1:2" x14ac:dyDescent="0.35">
      <c r="A1893" s="70">
        <f t="shared" si="37"/>
        <v>1876</v>
      </c>
      <c r="B1893" s="170">
        <v>4815620.6810465306</v>
      </c>
    </row>
    <row r="1894" spans="1:2" x14ac:dyDescent="0.35">
      <c r="A1894" s="70">
        <f t="shared" si="37"/>
        <v>1877</v>
      </c>
      <c r="B1894" s="170">
        <v>4815620.6810465306</v>
      </c>
    </row>
    <row r="1895" spans="1:2" x14ac:dyDescent="0.35">
      <c r="A1895" s="70">
        <f t="shared" si="37"/>
        <v>1878</v>
      </c>
      <c r="B1895" s="170">
        <v>4815620.6810465306</v>
      </c>
    </row>
    <row r="1896" spans="1:2" x14ac:dyDescent="0.35">
      <c r="A1896" s="70">
        <f t="shared" si="37"/>
        <v>1879</v>
      </c>
      <c r="B1896" s="170">
        <v>4815620.6810465306</v>
      </c>
    </row>
    <row r="1897" spans="1:2" x14ac:dyDescent="0.35">
      <c r="A1897" s="70">
        <f t="shared" si="37"/>
        <v>1880</v>
      </c>
      <c r="B1897" s="170">
        <v>4815620.6810465306</v>
      </c>
    </row>
    <row r="1898" spans="1:2" x14ac:dyDescent="0.35">
      <c r="A1898" s="70">
        <f t="shared" si="37"/>
        <v>1881</v>
      </c>
      <c r="B1898" s="170">
        <v>4815620.6810465306</v>
      </c>
    </row>
    <row r="1899" spans="1:2" x14ac:dyDescent="0.35">
      <c r="A1899" s="70">
        <f t="shared" si="37"/>
        <v>1882</v>
      </c>
      <c r="B1899" s="170">
        <v>4815620.6810465306</v>
      </c>
    </row>
    <row r="1900" spans="1:2" x14ac:dyDescent="0.35">
      <c r="A1900" s="70">
        <f t="shared" si="37"/>
        <v>1883</v>
      </c>
      <c r="B1900" s="170">
        <v>4815620.6810465306</v>
      </c>
    </row>
    <row r="1901" spans="1:2" x14ac:dyDescent="0.35">
      <c r="A1901" s="70">
        <f t="shared" si="37"/>
        <v>1884</v>
      </c>
      <c r="B1901" s="170">
        <v>4815620.6810465306</v>
      </c>
    </row>
    <row r="1902" spans="1:2" x14ac:dyDescent="0.35">
      <c r="A1902" s="70">
        <f t="shared" si="37"/>
        <v>1885</v>
      </c>
      <c r="B1902" s="170">
        <v>4815620.6810465306</v>
      </c>
    </row>
    <row r="1903" spans="1:2" x14ac:dyDescent="0.35">
      <c r="A1903" s="70">
        <f t="shared" si="37"/>
        <v>1886</v>
      </c>
      <c r="B1903" s="170">
        <v>4815620.6810465306</v>
      </c>
    </row>
    <row r="1904" spans="1:2" x14ac:dyDescent="0.35">
      <c r="A1904" s="70">
        <f t="shared" si="37"/>
        <v>1887</v>
      </c>
      <c r="B1904" s="170">
        <v>4815620.6810465306</v>
      </c>
    </row>
    <row r="1905" spans="1:2" x14ac:dyDescent="0.35">
      <c r="A1905" s="70">
        <f t="shared" si="37"/>
        <v>1888</v>
      </c>
      <c r="B1905" s="170">
        <v>4815620.6810465306</v>
      </c>
    </row>
    <row r="1906" spans="1:2" x14ac:dyDescent="0.35">
      <c r="A1906" s="70">
        <f t="shared" si="37"/>
        <v>1889</v>
      </c>
      <c r="B1906" s="170">
        <v>4815620.6810465306</v>
      </c>
    </row>
    <row r="1907" spans="1:2" x14ac:dyDescent="0.35">
      <c r="A1907" s="70">
        <f t="shared" si="37"/>
        <v>1890</v>
      </c>
      <c r="B1907" s="170">
        <v>4815620.6810465306</v>
      </c>
    </row>
    <row r="1908" spans="1:2" x14ac:dyDescent="0.35">
      <c r="A1908" s="70">
        <f t="shared" si="37"/>
        <v>1891</v>
      </c>
      <c r="B1908" s="170">
        <v>4815620.6810465306</v>
      </c>
    </row>
    <row r="1909" spans="1:2" x14ac:dyDescent="0.35">
      <c r="A1909" s="70">
        <f t="shared" si="37"/>
        <v>1892</v>
      </c>
      <c r="B1909" s="170">
        <v>4815620.6810465306</v>
      </c>
    </row>
    <row r="1910" spans="1:2" x14ac:dyDescent="0.35">
      <c r="A1910" s="70">
        <f t="shared" si="37"/>
        <v>1893</v>
      </c>
      <c r="B1910" s="170">
        <v>4815620.6810465306</v>
      </c>
    </row>
    <row r="1911" spans="1:2" x14ac:dyDescent="0.35">
      <c r="A1911" s="70">
        <f t="shared" si="37"/>
        <v>1894</v>
      </c>
      <c r="B1911" s="170">
        <v>4815620.6810465306</v>
      </c>
    </row>
    <row r="1912" spans="1:2" x14ac:dyDescent="0.35">
      <c r="A1912" s="70">
        <f t="shared" si="37"/>
        <v>1895</v>
      </c>
      <c r="B1912" s="170">
        <v>4815620.6810465306</v>
      </c>
    </row>
    <row r="1913" spans="1:2" x14ac:dyDescent="0.35">
      <c r="A1913" s="70">
        <f t="shared" si="37"/>
        <v>1896</v>
      </c>
      <c r="B1913" s="170">
        <v>4815620.6810465306</v>
      </c>
    </row>
    <row r="1914" spans="1:2" x14ac:dyDescent="0.35">
      <c r="A1914" s="70">
        <f t="shared" si="37"/>
        <v>1897</v>
      </c>
      <c r="B1914" s="170">
        <v>4815620.6810465306</v>
      </c>
    </row>
    <row r="1915" spans="1:2" x14ac:dyDescent="0.35">
      <c r="A1915" s="70">
        <f t="shared" si="37"/>
        <v>1898</v>
      </c>
      <c r="B1915" s="170">
        <v>4815620.6810465306</v>
      </c>
    </row>
    <row r="1916" spans="1:2" x14ac:dyDescent="0.35">
      <c r="A1916" s="70">
        <f t="shared" si="37"/>
        <v>1899</v>
      </c>
      <c r="B1916" s="170">
        <v>4815620.6810465306</v>
      </c>
    </row>
    <row r="1917" spans="1:2" x14ac:dyDescent="0.35">
      <c r="A1917" s="70">
        <f t="shared" si="37"/>
        <v>1900</v>
      </c>
      <c r="B1917" s="170">
        <v>4815620.6810465306</v>
      </c>
    </row>
    <row r="1918" spans="1:2" x14ac:dyDescent="0.35">
      <c r="A1918" s="70">
        <f t="shared" si="37"/>
        <v>1901</v>
      </c>
      <c r="B1918" s="170">
        <v>4815620.6810465306</v>
      </c>
    </row>
    <row r="1919" spans="1:2" x14ac:dyDescent="0.35">
      <c r="A1919" s="70">
        <f t="shared" si="37"/>
        <v>1902</v>
      </c>
      <c r="B1919" s="170">
        <v>4815620.6810465306</v>
      </c>
    </row>
    <row r="1920" spans="1:2" x14ac:dyDescent="0.35">
      <c r="A1920" s="70">
        <f t="shared" si="37"/>
        <v>1903</v>
      </c>
      <c r="B1920" s="170">
        <v>4815620.6810465306</v>
      </c>
    </row>
    <row r="1921" spans="1:2" x14ac:dyDescent="0.35">
      <c r="A1921" s="70">
        <f t="shared" si="37"/>
        <v>1904</v>
      </c>
      <c r="B1921" s="170">
        <v>4815620.6810465306</v>
      </c>
    </row>
    <row r="1922" spans="1:2" x14ac:dyDescent="0.35">
      <c r="A1922" s="70">
        <f t="shared" si="37"/>
        <v>1905</v>
      </c>
      <c r="B1922" s="170">
        <v>4815620.6810465306</v>
      </c>
    </row>
    <row r="1923" spans="1:2" x14ac:dyDescent="0.35">
      <c r="A1923" s="70">
        <f t="shared" si="37"/>
        <v>1906</v>
      </c>
      <c r="B1923" s="170">
        <v>4815620.6810465306</v>
      </c>
    </row>
    <row r="1924" spans="1:2" x14ac:dyDescent="0.35">
      <c r="A1924" s="70">
        <f t="shared" si="37"/>
        <v>1907</v>
      </c>
      <c r="B1924" s="170">
        <v>4815620.6810465306</v>
      </c>
    </row>
    <row r="1925" spans="1:2" x14ac:dyDescent="0.35">
      <c r="A1925" s="70">
        <f t="shared" si="37"/>
        <v>1908</v>
      </c>
      <c r="B1925" s="170">
        <v>4815620.6810465306</v>
      </c>
    </row>
    <row r="1926" spans="1:2" x14ac:dyDescent="0.35">
      <c r="A1926" s="70">
        <f t="shared" si="37"/>
        <v>1909</v>
      </c>
      <c r="B1926" s="170">
        <v>4815620.6810465306</v>
      </c>
    </row>
    <row r="1927" spans="1:2" x14ac:dyDescent="0.35">
      <c r="A1927" s="70">
        <f t="shared" si="37"/>
        <v>1910</v>
      </c>
      <c r="B1927" s="170">
        <v>4815620.6810465306</v>
      </c>
    </row>
    <row r="1928" spans="1:2" x14ac:dyDescent="0.35">
      <c r="A1928" s="70">
        <f t="shared" si="37"/>
        <v>1911</v>
      </c>
      <c r="B1928" s="170">
        <v>4815620.6810465306</v>
      </c>
    </row>
    <row r="1929" spans="1:2" x14ac:dyDescent="0.35">
      <c r="A1929" s="70">
        <f t="shared" si="37"/>
        <v>1912</v>
      </c>
      <c r="B1929" s="170">
        <v>4815620.6810465306</v>
      </c>
    </row>
    <row r="1930" spans="1:2" x14ac:dyDescent="0.35">
      <c r="A1930" s="70">
        <f t="shared" si="37"/>
        <v>1913</v>
      </c>
      <c r="B1930" s="170">
        <v>4815620.6810465306</v>
      </c>
    </row>
    <row r="1931" spans="1:2" x14ac:dyDescent="0.35">
      <c r="A1931" s="70">
        <f t="shared" si="37"/>
        <v>1914</v>
      </c>
      <c r="B1931" s="170">
        <v>4815620.6810465306</v>
      </c>
    </row>
    <row r="1932" spans="1:2" x14ac:dyDescent="0.35">
      <c r="A1932" s="70">
        <f t="shared" si="37"/>
        <v>1915</v>
      </c>
      <c r="B1932" s="170">
        <v>4815620.6810465306</v>
      </c>
    </row>
    <row r="1933" spans="1:2" x14ac:dyDescent="0.35">
      <c r="A1933" s="70">
        <f t="shared" si="37"/>
        <v>1916</v>
      </c>
      <c r="B1933" s="170">
        <v>4815620.6810465306</v>
      </c>
    </row>
    <row r="1934" spans="1:2" x14ac:dyDescent="0.35">
      <c r="A1934" s="70">
        <f t="shared" si="37"/>
        <v>1917</v>
      </c>
      <c r="B1934" s="170">
        <v>4815620.6810465306</v>
      </c>
    </row>
    <row r="1935" spans="1:2" x14ac:dyDescent="0.35">
      <c r="A1935" s="70">
        <f t="shared" si="37"/>
        <v>1918</v>
      </c>
      <c r="B1935" s="170">
        <v>4815620.6810465306</v>
      </c>
    </row>
    <row r="1936" spans="1:2" x14ac:dyDescent="0.35">
      <c r="A1936" s="70">
        <f t="shared" si="37"/>
        <v>1919</v>
      </c>
      <c r="B1936" s="170">
        <v>4815620.6810465306</v>
      </c>
    </row>
    <row r="1937" spans="1:2" x14ac:dyDescent="0.35">
      <c r="A1937" s="70">
        <f t="shared" si="37"/>
        <v>1920</v>
      </c>
      <c r="B1937" s="170">
        <v>4815620.6810465306</v>
      </c>
    </row>
    <row r="1938" spans="1:2" x14ac:dyDescent="0.35">
      <c r="A1938" s="70">
        <f t="shared" si="37"/>
        <v>1921</v>
      </c>
      <c r="B1938" s="170">
        <v>4815620.6810465306</v>
      </c>
    </row>
    <row r="1939" spans="1:2" x14ac:dyDescent="0.35">
      <c r="A1939" s="70">
        <f t="shared" si="37"/>
        <v>1922</v>
      </c>
      <c r="B1939" s="170">
        <v>4815620.6810465306</v>
      </c>
    </row>
    <row r="1940" spans="1:2" x14ac:dyDescent="0.35">
      <c r="A1940" s="70">
        <f t="shared" ref="A1940:A2003" si="38">A1939+1</f>
        <v>1923</v>
      </c>
      <c r="B1940" s="170">
        <v>4815620.6810465306</v>
      </c>
    </row>
    <row r="1941" spans="1:2" x14ac:dyDescent="0.35">
      <c r="A1941" s="70">
        <f t="shared" si="38"/>
        <v>1924</v>
      </c>
      <c r="B1941" s="170">
        <v>4815620.6810465306</v>
      </c>
    </row>
    <row r="1942" spans="1:2" x14ac:dyDescent="0.35">
      <c r="A1942" s="70">
        <f t="shared" si="38"/>
        <v>1925</v>
      </c>
      <c r="B1942" s="170">
        <v>4815620.6810465306</v>
      </c>
    </row>
    <row r="1943" spans="1:2" x14ac:dyDescent="0.35">
      <c r="A1943" s="70">
        <f t="shared" si="38"/>
        <v>1926</v>
      </c>
      <c r="B1943" s="170">
        <v>4815620.6810465306</v>
      </c>
    </row>
    <row r="1944" spans="1:2" x14ac:dyDescent="0.35">
      <c r="A1944" s="70">
        <f t="shared" si="38"/>
        <v>1927</v>
      </c>
      <c r="B1944" s="170">
        <v>4815620.6810465306</v>
      </c>
    </row>
    <row r="1945" spans="1:2" x14ac:dyDescent="0.35">
      <c r="A1945" s="70">
        <f t="shared" si="38"/>
        <v>1928</v>
      </c>
      <c r="B1945" s="170">
        <v>4815620.6810465306</v>
      </c>
    </row>
    <row r="1946" spans="1:2" x14ac:dyDescent="0.35">
      <c r="A1946" s="70">
        <f t="shared" si="38"/>
        <v>1929</v>
      </c>
      <c r="B1946" s="170">
        <v>4815620.6810465306</v>
      </c>
    </row>
    <row r="1947" spans="1:2" x14ac:dyDescent="0.35">
      <c r="A1947" s="70">
        <f t="shared" si="38"/>
        <v>1930</v>
      </c>
      <c r="B1947" s="170">
        <v>4815620.6810465306</v>
      </c>
    </row>
    <row r="1948" spans="1:2" x14ac:dyDescent="0.35">
      <c r="A1948" s="70">
        <f t="shared" si="38"/>
        <v>1931</v>
      </c>
      <c r="B1948" s="170">
        <v>4815620.6810465306</v>
      </c>
    </row>
    <row r="1949" spans="1:2" x14ac:dyDescent="0.35">
      <c r="A1949" s="70">
        <f t="shared" si="38"/>
        <v>1932</v>
      </c>
      <c r="B1949" s="170">
        <v>4815620.6810465306</v>
      </c>
    </row>
    <row r="1950" spans="1:2" x14ac:dyDescent="0.35">
      <c r="A1950" s="70">
        <f t="shared" si="38"/>
        <v>1933</v>
      </c>
      <c r="B1950" s="170">
        <v>4815620.6810465306</v>
      </c>
    </row>
    <row r="1951" spans="1:2" x14ac:dyDescent="0.35">
      <c r="A1951" s="70">
        <f t="shared" si="38"/>
        <v>1934</v>
      </c>
      <c r="B1951" s="170">
        <v>4815620.6810465306</v>
      </c>
    </row>
    <row r="1952" spans="1:2" x14ac:dyDescent="0.35">
      <c r="A1952" s="70">
        <f t="shared" si="38"/>
        <v>1935</v>
      </c>
      <c r="B1952" s="170">
        <v>4815620.6810465306</v>
      </c>
    </row>
    <row r="1953" spans="1:2" x14ac:dyDescent="0.35">
      <c r="A1953" s="70">
        <f t="shared" si="38"/>
        <v>1936</v>
      </c>
      <c r="B1953" s="170">
        <v>4815620.6810465306</v>
      </c>
    </row>
    <row r="1954" spans="1:2" x14ac:dyDescent="0.35">
      <c r="A1954" s="70">
        <f t="shared" si="38"/>
        <v>1937</v>
      </c>
      <c r="B1954" s="170">
        <v>4815620.6810465306</v>
      </c>
    </row>
    <row r="1955" spans="1:2" x14ac:dyDescent="0.35">
      <c r="A1955" s="70">
        <f t="shared" si="38"/>
        <v>1938</v>
      </c>
      <c r="B1955" s="170">
        <v>4815620.6810465306</v>
      </c>
    </row>
    <row r="1956" spans="1:2" x14ac:dyDescent="0.35">
      <c r="A1956" s="70">
        <f t="shared" si="38"/>
        <v>1939</v>
      </c>
      <c r="B1956" s="170">
        <v>4815620.6810465306</v>
      </c>
    </row>
    <row r="1957" spans="1:2" x14ac:dyDescent="0.35">
      <c r="A1957" s="70">
        <f t="shared" si="38"/>
        <v>1940</v>
      </c>
      <c r="B1957" s="170">
        <v>4815620.6810465306</v>
      </c>
    </row>
    <row r="1958" spans="1:2" x14ac:dyDescent="0.35">
      <c r="A1958" s="70">
        <f t="shared" si="38"/>
        <v>1941</v>
      </c>
      <c r="B1958" s="170">
        <v>4815620.6810465306</v>
      </c>
    </row>
    <row r="1959" spans="1:2" x14ac:dyDescent="0.35">
      <c r="A1959" s="70">
        <f t="shared" si="38"/>
        <v>1942</v>
      </c>
      <c r="B1959" s="170">
        <v>4815620.6810465306</v>
      </c>
    </row>
    <row r="1960" spans="1:2" x14ac:dyDescent="0.35">
      <c r="A1960" s="70">
        <f t="shared" si="38"/>
        <v>1943</v>
      </c>
      <c r="B1960" s="170">
        <v>4815620.6810465306</v>
      </c>
    </row>
    <row r="1961" spans="1:2" x14ac:dyDescent="0.35">
      <c r="A1961" s="70">
        <f t="shared" si="38"/>
        <v>1944</v>
      </c>
      <c r="B1961" s="170">
        <v>4815620.6810465306</v>
      </c>
    </row>
    <row r="1962" spans="1:2" x14ac:dyDescent="0.35">
      <c r="A1962" s="70">
        <f t="shared" si="38"/>
        <v>1945</v>
      </c>
      <c r="B1962" s="170">
        <v>4815620.6810465306</v>
      </c>
    </row>
    <row r="1963" spans="1:2" x14ac:dyDescent="0.35">
      <c r="A1963" s="70">
        <f t="shared" si="38"/>
        <v>1946</v>
      </c>
      <c r="B1963" s="170">
        <v>4815620.6810465306</v>
      </c>
    </row>
    <row r="1964" spans="1:2" x14ac:dyDescent="0.35">
      <c r="A1964" s="70">
        <f t="shared" si="38"/>
        <v>1947</v>
      </c>
      <c r="B1964" s="170">
        <v>4815620.6810465306</v>
      </c>
    </row>
    <row r="1965" spans="1:2" x14ac:dyDescent="0.35">
      <c r="A1965" s="70">
        <f t="shared" si="38"/>
        <v>1948</v>
      </c>
      <c r="B1965" s="170">
        <v>4815620.6810465306</v>
      </c>
    </row>
    <row r="1966" spans="1:2" x14ac:dyDescent="0.35">
      <c r="A1966" s="70">
        <f t="shared" si="38"/>
        <v>1949</v>
      </c>
      <c r="B1966" s="170">
        <v>4815620.6810465306</v>
      </c>
    </row>
    <row r="1967" spans="1:2" x14ac:dyDescent="0.35">
      <c r="A1967" s="70">
        <f t="shared" si="38"/>
        <v>1950</v>
      </c>
      <c r="B1967" s="170">
        <v>4815620.6810465306</v>
      </c>
    </row>
    <row r="1968" spans="1:2" x14ac:dyDescent="0.35">
      <c r="A1968" s="70">
        <f t="shared" si="38"/>
        <v>1951</v>
      </c>
      <c r="B1968" s="170">
        <v>4815620.6810465306</v>
      </c>
    </row>
    <row r="1969" spans="1:2" x14ac:dyDescent="0.35">
      <c r="A1969" s="70">
        <f t="shared" si="38"/>
        <v>1952</v>
      </c>
      <c r="B1969" s="170">
        <v>4815620.6810465306</v>
      </c>
    </row>
    <row r="1970" spans="1:2" x14ac:dyDescent="0.35">
      <c r="A1970" s="70">
        <f t="shared" si="38"/>
        <v>1953</v>
      </c>
      <c r="B1970" s="170">
        <v>4815620.6810465306</v>
      </c>
    </row>
    <row r="1971" spans="1:2" x14ac:dyDescent="0.35">
      <c r="A1971" s="70">
        <f t="shared" si="38"/>
        <v>1954</v>
      </c>
      <c r="B1971" s="170">
        <v>4815620.6810465306</v>
      </c>
    </row>
    <row r="1972" spans="1:2" x14ac:dyDescent="0.35">
      <c r="A1972" s="70">
        <f t="shared" si="38"/>
        <v>1955</v>
      </c>
      <c r="B1972" s="170">
        <v>4815620.6810465306</v>
      </c>
    </row>
    <row r="1973" spans="1:2" x14ac:dyDescent="0.35">
      <c r="A1973" s="70">
        <f t="shared" si="38"/>
        <v>1956</v>
      </c>
      <c r="B1973" s="170">
        <v>4815620.6810465306</v>
      </c>
    </row>
    <row r="1974" spans="1:2" x14ac:dyDescent="0.35">
      <c r="A1974" s="70">
        <f t="shared" si="38"/>
        <v>1957</v>
      </c>
      <c r="B1974" s="170">
        <v>4815620.6810465306</v>
      </c>
    </row>
    <row r="1975" spans="1:2" x14ac:dyDescent="0.35">
      <c r="A1975" s="70">
        <f t="shared" si="38"/>
        <v>1958</v>
      </c>
      <c r="B1975" s="170">
        <v>4815620.6810465306</v>
      </c>
    </row>
    <row r="1976" spans="1:2" x14ac:dyDescent="0.35">
      <c r="A1976" s="70">
        <f t="shared" si="38"/>
        <v>1959</v>
      </c>
      <c r="B1976" s="170">
        <v>4815620.6810465306</v>
      </c>
    </row>
    <row r="1977" spans="1:2" x14ac:dyDescent="0.35">
      <c r="A1977" s="70">
        <f t="shared" si="38"/>
        <v>1960</v>
      </c>
      <c r="B1977" s="170">
        <v>4815620.6810465306</v>
      </c>
    </row>
    <row r="1978" spans="1:2" x14ac:dyDescent="0.35">
      <c r="A1978" s="70">
        <f t="shared" si="38"/>
        <v>1961</v>
      </c>
      <c r="B1978" s="170">
        <v>4815620.6810465306</v>
      </c>
    </row>
    <row r="1979" spans="1:2" x14ac:dyDescent="0.35">
      <c r="A1979" s="70">
        <f t="shared" si="38"/>
        <v>1962</v>
      </c>
      <c r="B1979" s="170">
        <v>4815620.6810465306</v>
      </c>
    </row>
    <row r="1980" spans="1:2" x14ac:dyDescent="0.35">
      <c r="A1980" s="70">
        <f t="shared" si="38"/>
        <v>1963</v>
      </c>
      <c r="B1980" s="170">
        <v>4815620.6810465306</v>
      </c>
    </row>
    <row r="1981" spans="1:2" x14ac:dyDescent="0.35">
      <c r="A1981" s="70">
        <f t="shared" si="38"/>
        <v>1964</v>
      </c>
      <c r="B1981" s="170">
        <v>4815620.6810465306</v>
      </c>
    </row>
    <row r="1982" spans="1:2" x14ac:dyDescent="0.35">
      <c r="A1982" s="70">
        <f t="shared" si="38"/>
        <v>1965</v>
      </c>
      <c r="B1982" s="170">
        <v>4815620.6810465306</v>
      </c>
    </row>
    <row r="1983" spans="1:2" x14ac:dyDescent="0.35">
      <c r="A1983" s="70">
        <f t="shared" si="38"/>
        <v>1966</v>
      </c>
      <c r="B1983" s="170">
        <v>4815620.6810465306</v>
      </c>
    </row>
    <row r="1984" spans="1:2" x14ac:dyDescent="0.35">
      <c r="A1984" s="70">
        <f t="shared" si="38"/>
        <v>1967</v>
      </c>
      <c r="B1984" s="170">
        <v>4815620.6810465306</v>
      </c>
    </row>
    <row r="1985" spans="1:2" x14ac:dyDescent="0.35">
      <c r="A1985" s="70">
        <f t="shared" si="38"/>
        <v>1968</v>
      </c>
      <c r="B1985" s="170">
        <v>4815620.6810465306</v>
      </c>
    </row>
    <row r="1986" spans="1:2" x14ac:dyDescent="0.35">
      <c r="A1986" s="70">
        <f t="shared" si="38"/>
        <v>1969</v>
      </c>
      <c r="B1986" s="170">
        <v>4815620.6810465306</v>
      </c>
    </row>
    <row r="1987" spans="1:2" x14ac:dyDescent="0.35">
      <c r="A1987" s="70">
        <f t="shared" si="38"/>
        <v>1970</v>
      </c>
      <c r="B1987" s="170">
        <v>4815620.6810465306</v>
      </c>
    </row>
    <row r="1988" spans="1:2" x14ac:dyDescent="0.35">
      <c r="A1988" s="70">
        <f t="shared" si="38"/>
        <v>1971</v>
      </c>
      <c r="B1988" s="170">
        <v>4815620.6810465306</v>
      </c>
    </row>
    <row r="1989" spans="1:2" x14ac:dyDescent="0.35">
      <c r="A1989" s="70">
        <f t="shared" si="38"/>
        <v>1972</v>
      </c>
      <c r="B1989" s="170">
        <v>4815620.6810465306</v>
      </c>
    </row>
    <row r="1990" spans="1:2" x14ac:dyDescent="0.35">
      <c r="A1990" s="70">
        <f t="shared" si="38"/>
        <v>1973</v>
      </c>
      <c r="B1990" s="170">
        <v>4815620.6810465306</v>
      </c>
    </row>
    <row r="1991" spans="1:2" x14ac:dyDescent="0.35">
      <c r="A1991" s="70">
        <f t="shared" si="38"/>
        <v>1974</v>
      </c>
      <c r="B1991" s="170">
        <v>4815620.6810465306</v>
      </c>
    </row>
    <row r="1992" spans="1:2" x14ac:dyDescent="0.35">
      <c r="A1992" s="70">
        <f t="shared" si="38"/>
        <v>1975</v>
      </c>
      <c r="B1992" s="170">
        <v>4815620.6810465306</v>
      </c>
    </row>
    <row r="1993" spans="1:2" x14ac:dyDescent="0.35">
      <c r="A1993" s="70">
        <f t="shared" si="38"/>
        <v>1976</v>
      </c>
      <c r="B1993" s="170">
        <v>4815620.6810465306</v>
      </c>
    </row>
    <row r="1994" spans="1:2" x14ac:dyDescent="0.35">
      <c r="A1994" s="70">
        <f t="shared" si="38"/>
        <v>1977</v>
      </c>
      <c r="B1994" s="170">
        <v>4815620.6810465306</v>
      </c>
    </row>
    <row r="1995" spans="1:2" x14ac:dyDescent="0.35">
      <c r="A1995" s="70">
        <f t="shared" si="38"/>
        <v>1978</v>
      </c>
      <c r="B1995" s="170">
        <v>4815620.6810465306</v>
      </c>
    </row>
    <row r="1996" spans="1:2" x14ac:dyDescent="0.35">
      <c r="A1996" s="70">
        <f t="shared" si="38"/>
        <v>1979</v>
      </c>
      <c r="B1996" s="170">
        <v>4815620.6810465306</v>
      </c>
    </row>
    <row r="1997" spans="1:2" x14ac:dyDescent="0.35">
      <c r="A1997" s="70">
        <f t="shared" si="38"/>
        <v>1980</v>
      </c>
      <c r="B1997" s="170">
        <v>4815620.6810465306</v>
      </c>
    </row>
    <row r="1998" spans="1:2" x14ac:dyDescent="0.35">
      <c r="A1998" s="70">
        <f t="shared" si="38"/>
        <v>1981</v>
      </c>
      <c r="B1998" s="170">
        <v>4815620.6810465306</v>
      </c>
    </row>
    <row r="1999" spans="1:2" x14ac:dyDescent="0.35">
      <c r="A1999" s="70">
        <f t="shared" si="38"/>
        <v>1982</v>
      </c>
      <c r="B1999" s="170">
        <v>4815620.6810465306</v>
      </c>
    </row>
    <row r="2000" spans="1:2" x14ac:dyDescent="0.35">
      <c r="A2000" s="70">
        <f t="shared" si="38"/>
        <v>1983</v>
      </c>
      <c r="B2000" s="170">
        <v>4815620.6810465306</v>
      </c>
    </row>
    <row r="2001" spans="1:2" x14ac:dyDescent="0.35">
      <c r="A2001" s="70">
        <f t="shared" si="38"/>
        <v>1984</v>
      </c>
      <c r="B2001" s="170">
        <v>4815620.6810465306</v>
      </c>
    </row>
    <row r="2002" spans="1:2" x14ac:dyDescent="0.35">
      <c r="A2002" s="70">
        <f t="shared" si="38"/>
        <v>1985</v>
      </c>
      <c r="B2002" s="170">
        <v>4815620.6810465306</v>
      </c>
    </row>
    <row r="2003" spans="1:2" x14ac:dyDescent="0.35">
      <c r="A2003" s="70">
        <f t="shared" si="38"/>
        <v>1986</v>
      </c>
      <c r="B2003" s="170">
        <v>4815620.6810465306</v>
      </c>
    </row>
    <row r="2004" spans="1:2" x14ac:dyDescent="0.35">
      <c r="A2004" s="70">
        <f t="shared" ref="A2004:A2067" si="39">A2003+1</f>
        <v>1987</v>
      </c>
      <c r="B2004" s="170">
        <v>4815620.6810465306</v>
      </c>
    </row>
    <row r="2005" spans="1:2" x14ac:dyDescent="0.35">
      <c r="A2005" s="70">
        <f t="shared" si="39"/>
        <v>1988</v>
      </c>
      <c r="B2005" s="170">
        <v>4815620.6810465306</v>
      </c>
    </row>
    <row r="2006" spans="1:2" x14ac:dyDescent="0.35">
      <c r="A2006" s="70">
        <f t="shared" si="39"/>
        <v>1989</v>
      </c>
      <c r="B2006" s="170">
        <v>4815620.6810465306</v>
      </c>
    </row>
    <row r="2007" spans="1:2" x14ac:dyDescent="0.35">
      <c r="A2007" s="70">
        <f t="shared" si="39"/>
        <v>1990</v>
      </c>
      <c r="B2007" s="170">
        <v>4815620.6810465306</v>
      </c>
    </row>
    <row r="2008" spans="1:2" x14ac:dyDescent="0.35">
      <c r="A2008" s="70">
        <f t="shared" si="39"/>
        <v>1991</v>
      </c>
      <c r="B2008" s="170">
        <v>4815620.6810465306</v>
      </c>
    </row>
    <row r="2009" spans="1:2" x14ac:dyDescent="0.35">
      <c r="A2009" s="70">
        <f t="shared" si="39"/>
        <v>1992</v>
      </c>
      <c r="B2009" s="170">
        <v>4815620.6810465306</v>
      </c>
    </row>
    <row r="2010" spans="1:2" x14ac:dyDescent="0.35">
      <c r="A2010" s="70">
        <f t="shared" si="39"/>
        <v>1993</v>
      </c>
      <c r="B2010" s="170">
        <v>4815620.6810465306</v>
      </c>
    </row>
    <row r="2011" spans="1:2" x14ac:dyDescent="0.35">
      <c r="A2011" s="70">
        <f t="shared" si="39"/>
        <v>1994</v>
      </c>
      <c r="B2011" s="170">
        <v>4815620.6810465306</v>
      </c>
    </row>
    <row r="2012" spans="1:2" x14ac:dyDescent="0.35">
      <c r="A2012" s="70">
        <f t="shared" si="39"/>
        <v>1995</v>
      </c>
      <c r="B2012" s="170">
        <v>4815620.6810465306</v>
      </c>
    </row>
    <row r="2013" spans="1:2" x14ac:dyDescent="0.35">
      <c r="A2013" s="70">
        <f t="shared" si="39"/>
        <v>1996</v>
      </c>
      <c r="B2013" s="170">
        <v>4815620.6810465306</v>
      </c>
    </row>
    <row r="2014" spans="1:2" x14ac:dyDescent="0.35">
      <c r="A2014" s="70">
        <f t="shared" si="39"/>
        <v>1997</v>
      </c>
      <c r="B2014" s="170">
        <v>4815620.6810465306</v>
      </c>
    </row>
    <row r="2015" spans="1:2" x14ac:dyDescent="0.35">
      <c r="A2015" s="70">
        <f t="shared" si="39"/>
        <v>1998</v>
      </c>
      <c r="B2015" s="170">
        <v>4815620.6810465306</v>
      </c>
    </row>
    <row r="2016" spans="1:2" x14ac:dyDescent="0.35">
      <c r="A2016" s="70">
        <f t="shared" si="39"/>
        <v>1999</v>
      </c>
      <c r="B2016" s="170">
        <v>4815620.6810465306</v>
      </c>
    </row>
    <row r="2017" spans="1:2" x14ac:dyDescent="0.35">
      <c r="A2017" s="70">
        <f t="shared" si="39"/>
        <v>2000</v>
      </c>
      <c r="B2017" s="170">
        <v>4815620.6810465306</v>
      </c>
    </row>
    <row r="2018" spans="1:2" x14ac:dyDescent="0.35">
      <c r="A2018" s="70">
        <f t="shared" si="39"/>
        <v>2001</v>
      </c>
      <c r="B2018" s="145">
        <v>4815620.6810465306</v>
      </c>
    </row>
    <row r="2019" spans="1:2" x14ac:dyDescent="0.35">
      <c r="A2019" s="70">
        <f t="shared" si="39"/>
        <v>2002</v>
      </c>
      <c r="B2019" s="145">
        <v>4815620.6810465306</v>
      </c>
    </row>
    <row r="2020" spans="1:2" x14ac:dyDescent="0.35">
      <c r="A2020" s="70">
        <f t="shared" si="39"/>
        <v>2003</v>
      </c>
      <c r="B2020" s="145">
        <v>4815620.6810465306</v>
      </c>
    </row>
    <row r="2021" spans="1:2" x14ac:dyDescent="0.35">
      <c r="A2021" s="70">
        <f t="shared" si="39"/>
        <v>2004</v>
      </c>
      <c r="B2021" s="145">
        <v>4815620.6810465306</v>
      </c>
    </row>
    <row r="2022" spans="1:2" x14ac:dyDescent="0.35">
      <c r="A2022" s="70">
        <f t="shared" si="39"/>
        <v>2005</v>
      </c>
      <c r="B2022" s="145">
        <v>4815620.6810465306</v>
      </c>
    </row>
    <row r="2023" spans="1:2" x14ac:dyDescent="0.35">
      <c r="A2023" s="70">
        <f t="shared" si="39"/>
        <v>2006</v>
      </c>
      <c r="B2023" s="145">
        <v>4815620.6810465306</v>
      </c>
    </row>
    <row r="2024" spans="1:2" x14ac:dyDescent="0.35">
      <c r="A2024" s="70">
        <f t="shared" si="39"/>
        <v>2007</v>
      </c>
      <c r="B2024" s="145">
        <v>4815620.6810465306</v>
      </c>
    </row>
    <row r="2025" spans="1:2" x14ac:dyDescent="0.35">
      <c r="A2025" s="70">
        <f t="shared" si="39"/>
        <v>2008</v>
      </c>
      <c r="B2025" s="145">
        <v>4815620.6810465306</v>
      </c>
    </row>
    <row r="2026" spans="1:2" x14ac:dyDescent="0.35">
      <c r="A2026" s="70">
        <f t="shared" si="39"/>
        <v>2009</v>
      </c>
      <c r="B2026" s="145">
        <v>4815620.6810465306</v>
      </c>
    </row>
    <row r="2027" spans="1:2" x14ac:dyDescent="0.35">
      <c r="A2027" s="70">
        <f t="shared" si="39"/>
        <v>2010</v>
      </c>
      <c r="B2027" s="145">
        <v>4815620.6810465306</v>
      </c>
    </row>
    <row r="2028" spans="1:2" x14ac:dyDescent="0.35">
      <c r="A2028" s="70">
        <f t="shared" si="39"/>
        <v>2011</v>
      </c>
      <c r="B2028" s="145">
        <v>4815620.6810465306</v>
      </c>
    </row>
    <row r="2029" spans="1:2" x14ac:dyDescent="0.35">
      <c r="A2029" s="70">
        <f t="shared" si="39"/>
        <v>2012</v>
      </c>
      <c r="B2029" s="145">
        <v>4815620.6810465306</v>
      </c>
    </row>
    <row r="2030" spans="1:2" x14ac:dyDescent="0.35">
      <c r="A2030" s="70">
        <f t="shared" si="39"/>
        <v>2013</v>
      </c>
      <c r="B2030" s="145">
        <v>4815620.6810465306</v>
      </c>
    </row>
    <row r="2031" spans="1:2" x14ac:dyDescent="0.35">
      <c r="A2031" s="70">
        <f t="shared" si="39"/>
        <v>2014</v>
      </c>
      <c r="B2031" s="145">
        <v>4815620.6810465306</v>
      </c>
    </row>
    <row r="2032" spans="1:2" x14ac:dyDescent="0.35">
      <c r="A2032" s="70">
        <f t="shared" si="39"/>
        <v>2015</v>
      </c>
      <c r="B2032" s="145">
        <v>4815620.6810465306</v>
      </c>
    </row>
    <row r="2033" spans="1:2" x14ac:dyDescent="0.35">
      <c r="A2033" s="70">
        <f t="shared" si="39"/>
        <v>2016</v>
      </c>
      <c r="B2033" s="145">
        <v>4815620.6810465306</v>
      </c>
    </row>
    <row r="2034" spans="1:2" x14ac:dyDescent="0.35">
      <c r="A2034" s="70">
        <f t="shared" si="39"/>
        <v>2017</v>
      </c>
      <c r="B2034" s="145">
        <v>4815620.6810465306</v>
      </c>
    </row>
    <row r="2035" spans="1:2" x14ac:dyDescent="0.35">
      <c r="A2035" s="70">
        <f t="shared" si="39"/>
        <v>2018</v>
      </c>
      <c r="B2035" s="145">
        <v>4815620.6810465306</v>
      </c>
    </row>
    <row r="2036" spans="1:2" x14ac:dyDescent="0.35">
      <c r="A2036" s="70">
        <f t="shared" si="39"/>
        <v>2019</v>
      </c>
      <c r="B2036" s="145">
        <v>4815620.6810465306</v>
      </c>
    </row>
    <row r="2037" spans="1:2" x14ac:dyDescent="0.35">
      <c r="A2037" s="70">
        <f t="shared" si="39"/>
        <v>2020</v>
      </c>
      <c r="B2037" s="145">
        <v>4815620.6810465306</v>
      </c>
    </row>
    <row r="2038" spans="1:2" x14ac:dyDescent="0.35">
      <c r="A2038" s="70">
        <f t="shared" si="39"/>
        <v>2021</v>
      </c>
      <c r="B2038" s="145">
        <v>4815620.6810465306</v>
      </c>
    </row>
    <row r="2039" spans="1:2" x14ac:dyDescent="0.35">
      <c r="A2039" s="70">
        <f t="shared" si="39"/>
        <v>2022</v>
      </c>
      <c r="B2039" s="145">
        <v>4815620.6810465306</v>
      </c>
    </row>
    <row r="2040" spans="1:2" x14ac:dyDescent="0.35">
      <c r="A2040" s="70">
        <f t="shared" si="39"/>
        <v>2023</v>
      </c>
      <c r="B2040" s="145">
        <v>4815620.6810465306</v>
      </c>
    </row>
    <row r="2041" spans="1:2" x14ac:dyDescent="0.35">
      <c r="A2041" s="70">
        <f t="shared" si="39"/>
        <v>2024</v>
      </c>
      <c r="B2041" s="145">
        <v>4815620.6810465306</v>
      </c>
    </row>
    <row r="2042" spans="1:2" x14ac:dyDescent="0.35">
      <c r="A2042" s="70">
        <f t="shared" si="39"/>
        <v>2025</v>
      </c>
      <c r="B2042" s="145">
        <v>4815620.6810465306</v>
      </c>
    </row>
    <row r="2043" spans="1:2" x14ac:dyDescent="0.35">
      <c r="A2043" s="70">
        <f t="shared" si="39"/>
        <v>2026</v>
      </c>
      <c r="B2043" s="145">
        <v>4815620.6810465306</v>
      </c>
    </row>
    <row r="2044" spans="1:2" x14ac:dyDescent="0.35">
      <c r="A2044" s="70">
        <f t="shared" si="39"/>
        <v>2027</v>
      </c>
      <c r="B2044" s="145">
        <v>4815620.6810465306</v>
      </c>
    </row>
    <row r="2045" spans="1:2" x14ac:dyDescent="0.35">
      <c r="A2045" s="70">
        <f t="shared" si="39"/>
        <v>2028</v>
      </c>
      <c r="B2045" s="145">
        <v>4815620.6810465306</v>
      </c>
    </row>
    <row r="2046" spans="1:2" x14ac:dyDescent="0.35">
      <c r="A2046" s="70">
        <f t="shared" si="39"/>
        <v>2029</v>
      </c>
      <c r="B2046" s="145">
        <v>4815620.6810465306</v>
      </c>
    </row>
    <row r="2047" spans="1:2" x14ac:dyDescent="0.35">
      <c r="A2047" s="70">
        <f t="shared" si="39"/>
        <v>2030</v>
      </c>
      <c r="B2047" s="145">
        <v>4815620.6810465306</v>
      </c>
    </row>
    <row r="2048" spans="1:2" x14ac:dyDescent="0.35">
      <c r="A2048" s="70">
        <f t="shared" si="39"/>
        <v>2031</v>
      </c>
      <c r="B2048" s="145">
        <v>4815620.6810465306</v>
      </c>
    </row>
    <row r="2049" spans="1:2" x14ac:dyDescent="0.35">
      <c r="A2049" s="70">
        <f t="shared" si="39"/>
        <v>2032</v>
      </c>
      <c r="B2049" s="145">
        <v>4815620.6810465306</v>
      </c>
    </row>
    <row r="2050" spans="1:2" x14ac:dyDescent="0.35">
      <c r="A2050" s="70">
        <f t="shared" si="39"/>
        <v>2033</v>
      </c>
      <c r="B2050" s="145">
        <v>4815620.6810465306</v>
      </c>
    </row>
    <row r="2051" spans="1:2" x14ac:dyDescent="0.35">
      <c r="A2051" s="70">
        <f t="shared" si="39"/>
        <v>2034</v>
      </c>
      <c r="B2051" s="145">
        <v>4815620.6810465306</v>
      </c>
    </row>
    <row r="2052" spans="1:2" x14ac:dyDescent="0.35">
      <c r="A2052" s="70">
        <f t="shared" si="39"/>
        <v>2035</v>
      </c>
      <c r="B2052" s="145">
        <v>4815620.6810465306</v>
      </c>
    </row>
    <row r="2053" spans="1:2" x14ac:dyDescent="0.35">
      <c r="A2053" s="70">
        <f t="shared" si="39"/>
        <v>2036</v>
      </c>
      <c r="B2053" s="145">
        <v>4815620.6810465306</v>
      </c>
    </row>
    <row r="2054" spans="1:2" x14ac:dyDescent="0.35">
      <c r="A2054" s="70">
        <f t="shared" si="39"/>
        <v>2037</v>
      </c>
      <c r="B2054" s="145">
        <v>4815620.6810465306</v>
      </c>
    </row>
    <row r="2055" spans="1:2" x14ac:dyDescent="0.35">
      <c r="A2055" s="70">
        <f t="shared" si="39"/>
        <v>2038</v>
      </c>
      <c r="B2055" s="145">
        <v>4815620.6810465306</v>
      </c>
    </row>
    <row r="2056" spans="1:2" x14ac:dyDescent="0.35">
      <c r="A2056" s="70">
        <f t="shared" si="39"/>
        <v>2039</v>
      </c>
      <c r="B2056" s="145">
        <v>4815620.6810465306</v>
      </c>
    </row>
    <row r="2057" spans="1:2" x14ac:dyDescent="0.35">
      <c r="A2057" s="70">
        <f t="shared" si="39"/>
        <v>2040</v>
      </c>
      <c r="B2057" s="145">
        <v>4815620.6810465306</v>
      </c>
    </row>
    <row r="2058" spans="1:2" x14ac:dyDescent="0.35">
      <c r="A2058" s="70">
        <f t="shared" si="39"/>
        <v>2041</v>
      </c>
      <c r="B2058" s="145">
        <v>4815620.6810465306</v>
      </c>
    </row>
    <row r="2059" spans="1:2" x14ac:dyDescent="0.35">
      <c r="A2059" s="70">
        <f t="shared" si="39"/>
        <v>2042</v>
      </c>
      <c r="B2059" s="145">
        <v>4815620.6810465306</v>
      </c>
    </row>
    <row r="2060" spans="1:2" x14ac:dyDescent="0.35">
      <c r="A2060" s="70">
        <f t="shared" si="39"/>
        <v>2043</v>
      </c>
      <c r="B2060" s="145">
        <v>4815620.6810465306</v>
      </c>
    </row>
    <row r="2061" spans="1:2" x14ac:dyDescent="0.35">
      <c r="A2061" s="70">
        <f t="shared" si="39"/>
        <v>2044</v>
      </c>
      <c r="B2061" s="145">
        <v>4815620.6810465306</v>
      </c>
    </row>
    <row r="2062" spans="1:2" x14ac:dyDescent="0.35">
      <c r="A2062" s="70">
        <f t="shared" si="39"/>
        <v>2045</v>
      </c>
      <c r="B2062" s="145">
        <v>4815620.6810465306</v>
      </c>
    </row>
    <row r="2063" spans="1:2" x14ac:dyDescent="0.35">
      <c r="A2063" s="70">
        <f t="shared" si="39"/>
        <v>2046</v>
      </c>
      <c r="B2063" s="145">
        <v>4815620.6810465306</v>
      </c>
    </row>
    <row r="2064" spans="1:2" x14ac:dyDescent="0.35">
      <c r="A2064" s="70">
        <f t="shared" si="39"/>
        <v>2047</v>
      </c>
      <c r="B2064" s="145">
        <v>4815620.6810465306</v>
      </c>
    </row>
    <row r="2065" spans="1:2" x14ac:dyDescent="0.35">
      <c r="A2065" s="70">
        <f t="shared" si="39"/>
        <v>2048</v>
      </c>
      <c r="B2065" s="145">
        <v>4815620.6810465306</v>
      </c>
    </row>
    <row r="2066" spans="1:2" x14ac:dyDescent="0.35">
      <c r="A2066" s="70">
        <f t="shared" si="39"/>
        <v>2049</v>
      </c>
      <c r="B2066" s="145">
        <v>4815620.6810465306</v>
      </c>
    </row>
    <row r="2067" spans="1:2" x14ac:dyDescent="0.35">
      <c r="A2067" s="70">
        <f t="shared" si="39"/>
        <v>2050</v>
      </c>
      <c r="B2067" s="145">
        <v>4815620.6810465306</v>
      </c>
    </row>
    <row r="2068" spans="1:2" x14ac:dyDescent="0.35">
      <c r="A2068" s="70">
        <f t="shared" ref="A2068:A2131" si="40">A2067+1</f>
        <v>2051</v>
      </c>
      <c r="B2068" s="145">
        <v>4815620.6810465306</v>
      </c>
    </row>
    <row r="2069" spans="1:2" x14ac:dyDescent="0.35">
      <c r="A2069" s="70">
        <f t="shared" si="40"/>
        <v>2052</v>
      </c>
      <c r="B2069" s="145">
        <v>4815620.6810465306</v>
      </c>
    </row>
    <row r="2070" spans="1:2" x14ac:dyDescent="0.35">
      <c r="A2070" s="70">
        <f t="shared" si="40"/>
        <v>2053</v>
      </c>
      <c r="B2070" s="145">
        <v>4815620.6810465306</v>
      </c>
    </row>
    <row r="2071" spans="1:2" x14ac:dyDescent="0.35">
      <c r="A2071" s="70">
        <f t="shared" si="40"/>
        <v>2054</v>
      </c>
      <c r="B2071" s="145">
        <v>4815620.6810465306</v>
      </c>
    </row>
    <row r="2072" spans="1:2" x14ac:dyDescent="0.35">
      <c r="A2072" s="70">
        <f t="shared" si="40"/>
        <v>2055</v>
      </c>
      <c r="B2072" s="145">
        <v>4815620.6810465306</v>
      </c>
    </row>
    <row r="2073" spans="1:2" x14ac:dyDescent="0.35">
      <c r="A2073" s="70">
        <f t="shared" si="40"/>
        <v>2056</v>
      </c>
      <c r="B2073" s="145">
        <v>4815620.6810465306</v>
      </c>
    </row>
    <row r="2074" spans="1:2" x14ac:dyDescent="0.35">
      <c r="A2074" s="70">
        <f t="shared" si="40"/>
        <v>2057</v>
      </c>
      <c r="B2074" s="145">
        <v>4815620.6810465306</v>
      </c>
    </row>
    <row r="2075" spans="1:2" x14ac:dyDescent="0.35">
      <c r="A2075" s="70">
        <f t="shared" si="40"/>
        <v>2058</v>
      </c>
      <c r="B2075" s="145">
        <v>4815620.6810465306</v>
      </c>
    </row>
    <row r="2076" spans="1:2" x14ac:dyDescent="0.35">
      <c r="A2076" s="70">
        <f t="shared" si="40"/>
        <v>2059</v>
      </c>
      <c r="B2076" s="145">
        <v>4815620.6810465306</v>
      </c>
    </row>
    <row r="2077" spans="1:2" x14ac:dyDescent="0.35">
      <c r="A2077" s="70">
        <f t="shared" si="40"/>
        <v>2060</v>
      </c>
      <c r="B2077" s="145">
        <v>4815620.6810465306</v>
      </c>
    </row>
    <row r="2078" spans="1:2" x14ac:dyDescent="0.35">
      <c r="A2078" s="70">
        <f t="shared" si="40"/>
        <v>2061</v>
      </c>
      <c r="B2078" s="145">
        <v>4815620.6810465306</v>
      </c>
    </row>
    <row r="2079" spans="1:2" x14ac:dyDescent="0.35">
      <c r="A2079" s="70">
        <f t="shared" si="40"/>
        <v>2062</v>
      </c>
      <c r="B2079" s="145">
        <v>4815620.6810465306</v>
      </c>
    </row>
    <row r="2080" spans="1:2" x14ac:dyDescent="0.35">
      <c r="A2080" s="70">
        <f t="shared" si="40"/>
        <v>2063</v>
      </c>
      <c r="B2080" s="145">
        <v>4815620.6810465306</v>
      </c>
    </row>
    <row r="2081" spans="1:2" x14ac:dyDescent="0.35">
      <c r="A2081" s="70">
        <f t="shared" si="40"/>
        <v>2064</v>
      </c>
      <c r="B2081" s="145">
        <v>4815620.6810465306</v>
      </c>
    </row>
    <row r="2082" spans="1:2" x14ac:dyDescent="0.35">
      <c r="A2082" s="70">
        <f t="shared" si="40"/>
        <v>2065</v>
      </c>
      <c r="B2082" s="145">
        <v>4815620.6810465306</v>
      </c>
    </row>
    <row r="2083" spans="1:2" x14ac:dyDescent="0.35">
      <c r="A2083" s="70">
        <f t="shared" si="40"/>
        <v>2066</v>
      </c>
      <c r="B2083" s="145">
        <v>4815620.6810465306</v>
      </c>
    </row>
    <row r="2084" spans="1:2" x14ac:dyDescent="0.35">
      <c r="A2084" s="70">
        <f t="shared" si="40"/>
        <v>2067</v>
      </c>
      <c r="B2084" s="145">
        <v>4815620.6810465306</v>
      </c>
    </row>
    <row r="2085" spans="1:2" x14ac:dyDescent="0.35">
      <c r="A2085" s="70">
        <f t="shared" si="40"/>
        <v>2068</v>
      </c>
      <c r="B2085" s="145">
        <v>4815620.6810465306</v>
      </c>
    </row>
    <row r="2086" spans="1:2" x14ac:dyDescent="0.35">
      <c r="A2086" s="70">
        <f t="shared" si="40"/>
        <v>2069</v>
      </c>
      <c r="B2086" s="145">
        <v>4815620.6810465306</v>
      </c>
    </row>
    <row r="2087" spans="1:2" x14ac:dyDescent="0.35">
      <c r="A2087" s="70">
        <f t="shared" si="40"/>
        <v>2070</v>
      </c>
      <c r="B2087" s="145">
        <v>4815620.6810465306</v>
      </c>
    </row>
    <row r="2088" spans="1:2" x14ac:dyDescent="0.35">
      <c r="A2088" s="70">
        <f t="shared" si="40"/>
        <v>2071</v>
      </c>
      <c r="B2088" s="145">
        <v>4815620.6810465306</v>
      </c>
    </row>
    <row r="2089" spans="1:2" x14ac:dyDescent="0.35">
      <c r="A2089" s="70">
        <f t="shared" si="40"/>
        <v>2072</v>
      </c>
      <c r="B2089" s="145">
        <v>4815620.6810465306</v>
      </c>
    </row>
    <row r="2090" spans="1:2" x14ac:dyDescent="0.35">
      <c r="A2090" s="70">
        <f t="shared" si="40"/>
        <v>2073</v>
      </c>
      <c r="B2090" s="145">
        <v>4815620.6810465306</v>
      </c>
    </row>
    <row r="2091" spans="1:2" x14ac:dyDescent="0.35">
      <c r="A2091" s="70">
        <f t="shared" si="40"/>
        <v>2074</v>
      </c>
      <c r="B2091" s="145">
        <v>4815620.6810465306</v>
      </c>
    </row>
    <row r="2092" spans="1:2" x14ac:dyDescent="0.35">
      <c r="A2092" s="70">
        <f t="shared" si="40"/>
        <v>2075</v>
      </c>
      <c r="B2092" s="145">
        <v>4815620.6810465306</v>
      </c>
    </row>
    <row r="2093" spans="1:2" x14ac:dyDescent="0.35">
      <c r="A2093" s="70">
        <f t="shared" si="40"/>
        <v>2076</v>
      </c>
      <c r="B2093" s="145">
        <v>4815620.6810465306</v>
      </c>
    </row>
    <row r="2094" spans="1:2" x14ac:dyDescent="0.35">
      <c r="A2094" s="70">
        <f t="shared" si="40"/>
        <v>2077</v>
      </c>
      <c r="B2094" s="145">
        <v>4815620.6810465306</v>
      </c>
    </row>
    <row r="2095" spans="1:2" x14ac:dyDescent="0.35">
      <c r="A2095" s="70">
        <f t="shared" si="40"/>
        <v>2078</v>
      </c>
      <c r="B2095" s="145">
        <v>4815620.6810465306</v>
      </c>
    </row>
    <row r="2096" spans="1:2" x14ac:dyDescent="0.35">
      <c r="A2096" s="70">
        <f t="shared" si="40"/>
        <v>2079</v>
      </c>
      <c r="B2096" s="145">
        <v>4815620.6810465306</v>
      </c>
    </row>
    <row r="2097" spans="1:2" x14ac:dyDescent="0.35">
      <c r="A2097" s="70">
        <f t="shared" si="40"/>
        <v>2080</v>
      </c>
      <c r="B2097" s="145">
        <v>4815620.6810465306</v>
      </c>
    </row>
    <row r="2098" spans="1:2" x14ac:dyDescent="0.35">
      <c r="A2098" s="70">
        <f t="shared" si="40"/>
        <v>2081</v>
      </c>
      <c r="B2098" s="145">
        <v>4815620.6810465306</v>
      </c>
    </row>
    <row r="2099" spans="1:2" x14ac:dyDescent="0.35">
      <c r="A2099" s="70">
        <f t="shared" si="40"/>
        <v>2082</v>
      </c>
      <c r="B2099" s="145">
        <v>4815620.6810465306</v>
      </c>
    </row>
    <row r="2100" spans="1:2" x14ac:dyDescent="0.35">
      <c r="A2100" s="70">
        <f t="shared" si="40"/>
        <v>2083</v>
      </c>
      <c r="B2100" s="145">
        <v>4815620.6810465306</v>
      </c>
    </row>
    <row r="2101" spans="1:2" x14ac:dyDescent="0.35">
      <c r="A2101" s="70">
        <f t="shared" si="40"/>
        <v>2084</v>
      </c>
      <c r="B2101" s="145">
        <v>4815620.6810465306</v>
      </c>
    </row>
    <row r="2102" spans="1:2" x14ac:dyDescent="0.35">
      <c r="A2102" s="70">
        <f t="shared" si="40"/>
        <v>2085</v>
      </c>
      <c r="B2102" s="145">
        <v>4815620.6810465306</v>
      </c>
    </row>
    <row r="2103" spans="1:2" x14ac:dyDescent="0.35">
      <c r="A2103" s="70">
        <f t="shared" si="40"/>
        <v>2086</v>
      </c>
      <c r="B2103" s="145">
        <v>4815620.6810465306</v>
      </c>
    </row>
    <row r="2104" spans="1:2" x14ac:dyDescent="0.35">
      <c r="A2104" s="70">
        <f t="shared" si="40"/>
        <v>2087</v>
      </c>
      <c r="B2104" s="145">
        <v>4815620.6810465306</v>
      </c>
    </row>
    <row r="2105" spans="1:2" x14ac:dyDescent="0.35">
      <c r="A2105" s="70">
        <f t="shared" si="40"/>
        <v>2088</v>
      </c>
      <c r="B2105" s="145">
        <v>4815620.6810465306</v>
      </c>
    </row>
    <row r="2106" spans="1:2" x14ac:dyDescent="0.35">
      <c r="A2106" s="70">
        <f t="shared" si="40"/>
        <v>2089</v>
      </c>
      <c r="B2106" s="145">
        <v>4815620.6810465306</v>
      </c>
    </row>
    <row r="2107" spans="1:2" x14ac:dyDescent="0.35">
      <c r="A2107" s="70">
        <f t="shared" si="40"/>
        <v>2090</v>
      </c>
      <c r="B2107" s="145">
        <v>4815620.6810465306</v>
      </c>
    </row>
    <row r="2108" spans="1:2" x14ac:dyDescent="0.35">
      <c r="A2108" s="70">
        <f t="shared" si="40"/>
        <v>2091</v>
      </c>
      <c r="B2108" s="145">
        <v>4815620.6810465306</v>
      </c>
    </row>
    <row r="2109" spans="1:2" x14ac:dyDescent="0.35">
      <c r="A2109" s="70">
        <f t="shared" si="40"/>
        <v>2092</v>
      </c>
      <c r="B2109" s="145">
        <v>4815620.6810465306</v>
      </c>
    </row>
    <row r="2110" spans="1:2" x14ac:dyDescent="0.35">
      <c r="A2110" s="70">
        <f t="shared" si="40"/>
        <v>2093</v>
      </c>
      <c r="B2110" s="145">
        <v>4815620.6810465306</v>
      </c>
    </row>
    <row r="2111" spans="1:2" x14ac:dyDescent="0.35">
      <c r="A2111" s="70">
        <f t="shared" si="40"/>
        <v>2094</v>
      </c>
      <c r="B2111" s="145">
        <v>4815620.6810465306</v>
      </c>
    </row>
    <row r="2112" spans="1:2" x14ac:dyDescent="0.35">
      <c r="A2112" s="70">
        <f t="shared" si="40"/>
        <v>2095</v>
      </c>
      <c r="B2112" s="145">
        <v>4815620.6810465306</v>
      </c>
    </row>
    <row r="2113" spans="1:2" x14ac:dyDescent="0.35">
      <c r="A2113" s="70">
        <f t="shared" si="40"/>
        <v>2096</v>
      </c>
      <c r="B2113" s="145">
        <v>4815620.6810465306</v>
      </c>
    </row>
    <row r="2114" spans="1:2" x14ac:dyDescent="0.35">
      <c r="A2114" s="70">
        <f t="shared" si="40"/>
        <v>2097</v>
      </c>
      <c r="B2114" s="145">
        <v>4815620.6810465306</v>
      </c>
    </row>
    <row r="2115" spans="1:2" x14ac:dyDescent="0.35">
      <c r="A2115" s="70">
        <f t="shared" si="40"/>
        <v>2098</v>
      </c>
      <c r="B2115" s="145">
        <v>4815620.6810465306</v>
      </c>
    </row>
    <row r="2116" spans="1:2" x14ac:dyDescent="0.35">
      <c r="A2116" s="70">
        <f t="shared" si="40"/>
        <v>2099</v>
      </c>
      <c r="B2116" s="145">
        <v>4815620.6810465306</v>
      </c>
    </row>
    <row r="2117" spans="1:2" x14ac:dyDescent="0.35">
      <c r="A2117" s="70">
        <f t="shared" si="40"/>
        <v>2100</v>
      </c>
      <c r="B2117" s="145">
        <v>4815620.6810465306</v>
      </c>
    </row>
    <row r="2118" spans="1:2" x14ac:dyDescent="0.35">
      <c r="A2118" s="70">
        <f t="shared" si="40"/>
        <v>2101</v>
      </c>
      <c r="B2118" s="145">
        <v>4815620.6810465306</v>
      </c>
    </row>
    <row r="2119" spans="1:2" x14ac:dyDescent="0.35">
      <c r="A2119" s="70">
        <f t="shared" si="40"/>
        <v>2102</v>
      </c>
      <c r="B2119" s="145">
        <v>4815620.6810465306</v>
      </c>
    </row>
    <row r="2120" spans="1:2" x14ac:dyDescent="0.35">
      <c r="A2120" s="70">
        <f t="shared" si="40"/>
        <v>2103</v>
      </c>
      <c r="B2120" s="145">
        <v>4815620.6810465306</v>
      </c>
    </row>
    <row r="2121" spans="1:2" x14ac:dyDescent="0.35">
      <c r="A2121" s="70">
        <f t="shared" si="40"/>
        <v>2104</v>
      </c>
      <c r="B2121" s="145">
        <v>4815620.6810465306</v>
      </c>
    </row>
    <row r="2122" spans="1:2" x14ac:dyDescent="0.35">
      <c r="A2122" s="70">
        <f t="shared" si="40"/>
        <v>2105</v>
      </c>
      <c r="B2122" s="145">
        <v>4815620.6810465306</v>
      </c>
    </row>
    <row r="2123" spans="1:2" x14ac:dyDescent="0.35">
      <c r="A2123" s="70">
        <f t="shared" si="40"/>
        <v>2106</v>
      </c>
      <c r="B2123" s="145">
        <v>4815620.6810465306</v>
      </c>
    </row>
    <row r="2124" spans="1:2" x14ac:dyDescent="0.35">
      <c r="A2124" s="70">
        <f t="shared" si="40"/>
        <v>2107</v>
      </c>
      <c r="B2124" s="145">
        <v>4815620.6810465306</v>
      </c>
    </row>
    <row r="2125" spans="1:2" x14ac:dyDescent="0.35">
      <c r="A2125" s="70">
        <f t="shared" si="40"/>
        <v>2108</v>
      </c>
      <c r="B2125" s="145">
        <v>4815620.6810465306</v>
      </c>
    </row>
    <row r="2126" spans="1:2" x14ac:dyDescent="0.35">
      <c r="A2126" s="70">
        <f t="shared" si="40"/>
        <v>2109</v>
      </c>
      <c r="B2126" s="145">
        <v>4815620.6810465306</v>
      </c>
    </row>
    <row r="2127" spans="1:2" x14ac:dyDescent="0.35">
      <c r="A2127" s="70">
        <f t="shared" si="40"/>
        <v>2110</v>
      </c>
      <c r="B2127" s="145">
        <v>4815620.6810465306</v>
      </c>
    </row>
    <row r="2128" spans="1:2" x14ac:dyDescent="0.35">
      <c r="A2128" s="70">
        <f t="shared" si="40"/>
        <v>2111</v>
      </c>
      <c r="B2128" s="145">
        <v>4815620.6810465306</v>
      </c>
    </row>
    <row r="2129" spans="1:2" x14ac:dyDescent="0.35">
      <c r="A2129" s="70">
        <f t="shared" si="40"/>
        <v>2112</v>
      </c>
      <c r="B2129" s="145">
        <v>4815620.6810465306</v>
      </c>
    </row>
    <row r="2130" spans="1:2" x14ac:dyDescent="0.35">
      <c r="A2130" s="70">
        <f t="shared" si="40"/>
        <v>2113</v>
      </c>
      <c r="B2130" s="145">
        <v>4815620.6810465306</v>
      </c>
    </row>
    <row r="2131" spans="1:2" x14ac:dyDescent="0.35">
      <c r="A2131" s="70">
        <f t="shared" si="40"/>
        <v>2114</v>
      </c>
      <c r="B2131" s="145">
        <v>4815620.6810465306</v>
      </c>
    </row>
    <row r="2132" spans="1:2" x14ac:dyDescent="0.35">
      <c r="A2132" s="70">
        <f t="shared" ref="A2132:A2195" si="41">A2131+1</f>
        <v>2115</v>
      </c>
      <c r="B2132" s="145">
        <v>4815620.6810465306</v>
      </c>
    </row>
    <row r="2133" spans="1:2" x14ac:dyDescent="0.35">
      <c r="A2133" s="70">
        <f t="shared" si="41"/>
        <v>2116</v>
      </c>
      <c r="B2133" s="145">
        <v>4815620.6810465306</v>
      </c>
    </row>
    <row r="2134" spans="1:2" x14ac:dyDescent="0.35">
      <c r="A2134" s="70">
        <f t="shared" si="41"/>
        <v>2117</v>
      </c>
      <c r="B2134" s="145">
        <v>4815620.6810465306</v>
      </c>
    </row>
    <row r="2135" spans="1:2" x14ac:dyDescent="0.35">
      <c r="A2135" s="70">
        <f t="shared" si="41"/>
        <v>2118</v>
      </c>
      <c r="B2135" s="145">
        <v>4815620.6810465306</v>
      </c>
    </row>
    <row r="2136" spans="1:2" x14ac:dyDescent="0.35">
      <c r="A2136" s="70">
        <f t="shared" si="41"/>
        <v>2119</v>
      </c>
      <c r="B2136" s="145">
        <v>4815620.6810465306</v>
      </c>
    </row>
    <row r="2137" spans="1:2" x14ac:dyDescent="0.35">
      <c r="A2137" s="70">
        <f t="shared" si="41"/>
        <v>2120</v>
      </c>
      <c r="B2137" s="145">
        <v>4815620.6810465306</v>
      </c>
    </row>
    <row r="2138" spans="1:2" x14ac:dyDescent="0.35">
      <c r="A2138" s="70">
        <f t="shared" si="41"/>
        <v>2121</v>
      </c>
      <c r="B2138" s="145">
        <v>4815620.6810465306</v>
      </c>
    </row>
    <row r="2139" spans="1:2" x14ac:dyDescent="0.35">
      <c r="A2139" s="70">
        <f t="shared" si="41"/>
        <v>2122</v>
      </c>
      <c r="B2139" s="145">
        <v>4815620.6810465306</v>
      </c>
    </row>
    <row r="2140" spans="1:2" x14ac:dyDescent="0.35">
      <c r="A2140" s="70">
        <f t="shared" si="41"/>
        <v>2123</v>
      </c>
      <c r="B2140" s="145">
        <v>4815620.6810465306</v>
      </c>
    </row>
    <row r="2141" spans="1:2" x14ac:dyDescent="0.35">
      <c r="A2141" s="70">
        <f t="shared" si="41"/>
        <v>2124</v>
      </c>
      <c r="B2141" s="145">
        <v>4815620.6810465306</v>
      </c>
    </row>
    <row r="2142" spans="1:2" x14ac:dyDescent="0.35">
      <c r="A2142" s="70">
        <f t="shared" si="41"/>
        <v>2125</v>
      </c>
      <c r="B2142" s="145">
        <v>4815620.6810465306</v>
      </c>
    </row>
    <row r="2143" spans="1:2" x14ac:dyDescent="0.35">
      <c r="A2143" s="70">
        <f t="shared" si="41"/>
        <v>2126</v>
      </c>
      <c r="B2143" s="145">
        <v>4815620.6810465306</v>
      </c>
    </row>
    <row r="2144" spans="1:2" x14ac:dyDescent="0.35">
      <c r="A2144" s="70">
        <f t="shared" si="41"/>
        <v>2127</v>
      </c>
      <c r="B2144" s="145">
        <v>4815620.6810465306</v>
      </c>
    </row>
    <row r="2145" spans="1:2" x14ac:dyDescent="0.35">
      <c r="A2145" s="70">
        <f t="shared" si="41"/>
        <v>2128</v>
      </c>
      <c r="B2145" s="145">
        <v>4815620.6810465306</v>
      </c>
    </row>
    <row r="2146" spans="1:2" x14ac:dyDescent="0.35">
      <c r="A2146" s="70">
        <f t="shared" si="41"/>
        <v>2129</v>
      </c>
      <c r="B2146" s="145">
        <v>4815620.6810465306</v>
      </c>
    </row>
    <row r="2147" spans="1:2" x14ac:dyDescent="0.35">
      <c r="A2147" s="70">
        <f t="shared" si="41"/>
        <v>2130</v>
      </c>
      <c r="B2147" s="145">
        <v>4815620.6810465306</v>
      </c>
    </row>
    <row r="2148" spans="1:2" x14ac:dyDescent="0.35">
      <c r="A2148" s="70">
        <f t="shared" si="41"/>
        <v>2131</v>
      </c>
      <c r="B2148" s="145">
        <v>4815620.6810465306</v>
      </c>
    </row>
    <row r="2149" spans="1:2" x14ac:dyDescent="0.35">
      <c r="A2149" s="70">
        <f t="shared" si="41"/>
        <v>2132</v>
      </c>
      <c r="B2149" s="145">
        <v>4815620.6810465306</v>
      </c>
    </row>
    <row r="2150" spans="1:2" x14ac:dyDescent="0.35">
      <c r="A2150" s="70">
        <f t="shared" si="41"/>
        <v>2133</v>
      </c>
      <c r="B2150" s="145">
        <v>4815620.6810465306</v>
      </c>
    </row>
    <row r="2151" spans="1:2" x14ac:dyDescent="0.35">
      <c r="A2151" s="70">
        <f t="shared" si="41"/>
        <v>2134</v>
      </c>
      <c r="B2151" s="145">
        <v>4815620.6810465306</v>
      </c>
    </row>
    <row r="2152" spans="1:2" x14ac:dyDescent="0.35">
      <c r="A2152" s="70">
        <f t="shared" si="41"/>
        <v>2135</v>
      </c>
      <c r="B2152" s="145">
        <v>4815620.6810465306</v>
      </c>
    </row>
    <row r="2153" spans="1:2" x14ac:dyDescent="0.35">
      <c r="A2153" s="70">
        <f t="shared" si="41"/>
        <v>2136</v>
      </c>
      <c r="B2153" s="145">
        <v>4815620.6810465306</v>
      </c>
    </row>
    <row r="2154" spans="1:2" x14ac:dyDescent="0.35">
      <c r="A2154" s="70">
        <f t="shared" si="41"/>
        <v>2137</v>
      </c>
      <c r="B2154" s="145">
        <v>4815620.6810465306</v>
      </c>
    </row>
    <row r="2155" spans="1:2" x14ac:dyDescent="0.35">
      <c r="A2155" s="70">
        <f t="shared" si="41"/>
        <v>2138</v>
      </c>
      <c r="B2155" s="145">
        <v>4815620.6810465306</v>
      </c>
    </row>
    <row r="2156" spans="1:2" x14ac:dyDescent="0.35">
      <c r="A2156" s="70">
        <f t="shared" si="41"/>
        <v>2139</v>
      </c>
      <c r="B2156" s="145">
        <v>4815620.6810465306</v>
      </c>
    </row>
    <row r="2157" spans="1:2" x14ac:dyDescent="0.35">
      <c r="A2157" s="70">
        <f t="shared" si="41"/>
        <v>2140</v>
      </c>
      <c r="B2157" s="145">
        <v>4815620.6810465306</v>
      </c>
    </row>
    <row r="2158" spans="1:2" x14ac:dyDescent="0.35">
      <c r="A2158" s="70">
        <f t="shared" si="41"/>
        <v>2141</v>
      </c>
      <c r="B2158" s="145">
        <v>4815620.6810465306</v>
      </c>
    </row>
    <row r="2159" spans="1:2" x14ac:dyDescent="0.35">
      <c r="A2159" s="70">
        <f t="shared" si="41"/>
        <v>2142</v>
      </c>
      <c r="B2159" s="145">
        <v>4815620.6810465306</v>
      </c>
    </row>
    <row r="2160" spans="1:2" x14ac:dyDescent="0.35">
      <c r="A2160" s="70">
        <f t="shared" si="41"/>
        <v>2143</v>
      </c>
      <c r="B2160" s="145">
        <v>4815620.6810465306</v>
      </c>
    </row>
    <row r="2161" spans="1:2" x14ac:dyDescent="0.35">
      <c r="A2161" s="70">
        <f t="shared" si="41"/>
        <v>2144</v>
      </c>
      <c r="B2161" s="145">
        <v>4815620.6810465306</v>
      </c>
    </row>
    <row r="2162" spans="1:2" x14ac:dyDescent="0.35">
      <c r="A2162" s="70">
        <f t="shared" si="41"/>
        <v>2145</v>
      </c>
      <c r="B2162" s="145">
        <v>4815620.6810465306</v>
      </c>
    </row>
    <row r="2163" spans="1:2" x14ac:dyDescent="0.35">
      <c r="A2163" s="70">
        <f t="shared" si="41"/>
        <v>2146</v>
      </c>
      <c r="B2163" s="145">
        <v>4815620.6810465306</v>
      </c>
    </row>
    <row r="2164" spans="1:2" x14ac:dyDescent="0.35">
      <c r="A2164" s="70">
        <f t="shared" si="41"/>
        <v>2147</v>
      </c>
      <c r="B2164" s="145">
        <v>4815620.6810465306</v>
      </c>
    </row>
    <row r="2165" spans="1:2" x14ac:dyDescent="0.35">
      <c r="A2165" s="70">
        <f t="shared" si="41"/>
        <v>2148</v>
      </c>
      <c r="B2165" s="145">
        <v>4815620.6810465306</v>
      </c>
    </row>
    <row r="2166" spans="1:2" x14ac:dyDescent="0.35">
      <c r="A2166" s="70">
        <f t="shared" si="41"/>
        <v>2149</v>
      </c>
      <c r="B2166" s="145">
        <v>4815620.6810465306</v>
      </c>
    </row>
    <row r="2167" spans="1:2" x14ac:dyDescent="0.35">
      <c r="A2167" s="70">
        <f t="shared" si="41"/>
        <v>2150</v>
      </c>
      <c r="B2167" s="145">
        <v>4815620.6810465306</v>
      </c>
    </row>
    <row r="2168" spans="1:2" x14ac:dyDescent="0.35">
      <c r="A2168" s="70">
        <f t="shared" si="41"/>
        <v>2151</v>
      </c>
      <c r="B2168" s="145">
        <v>4815620.6810465306</v>
      </c>
    </row>
    <row r="2169" spans="1:2" x14ac:dyDescent="0.35">
      <c r="A2169" s="70">
        <f t="shared" si="41"/>
        <v>2152</v>
      </c>
      <c r="B2169" s="145">
        <v>4815620.6810465306</v>
      </c>
    </row>
    <row r="2170" spans="1:2" x14ac:dyDescent="0.35">
      <c r="A2170" s="70">
        <f t="shared" si="41"/>
        <v>2153</v>
      </c>
      <c r="B2170" s="145">
        <v>4815620.6810465306</v>
      </c>
    </row>
    <row r="2171" spans="1:2" x14ac:dyDescent="0.35">
      <c r="A2171" s="70">
        <f t="shared" si="41"/>
        <v>2154</v>
      </c>
      <c r="B2171" s="145">
        <v>4815620.6810465306</v>
      </c>
    </row>
    <row r="2172" spans="1:2" x14ac:dyDescent="0.35">
      <c r="A2172" s="70">
        <f t="shared" si="41"/>
        <v>2155</v>
      </c>
      <c r="B2172" s="145">
        <v>4815620.6810465306</v>
      </c>
    </row>
    <row r="2173" spans="1:2" x14ac:dyDescent="0.35">
      <c r="A2173" s="70">
        <f t="shared" si="41"/>
        <v>2156</v>
      </c>
      <c r="B2173" s="145">
        <v>4815620.6810465306</v>
      </c>
    </row>
    <row r="2174" spans="1:2" x14ac:dyDescent="0.35">
      <c r="A2174" s="70">
        <f t="shared" si="41"/>
        <v>2157</v>
      </c>
      <c r="B2174" s="145">
        <v>4815620.6810465306</v>
      </c>
    </row>
    <row r="2175" spans="1:2" x14ac:dyDescent="0.35">
      <c r="A2175" s="70">
        <f t="shared" si="41"/>
        <v>2158</v>
      </c>
      <c r="B2175" s="145">
        <v>4815620.6810465306</v>
      </c>
    </row>
    <row r="2176" spans="1:2" x14ac:dyDescent="0.35">
      <c r="A2176" s="70">
        <f t="shared" si="41"/>
        <v>2159</v>
      </c>
      <c r="B2176" s="145">
        <v>4815620.6810465306</v>
      </c>
    </row>
    <row r="2177" spans="1:2" x14ac:dyDescent="0.35">
      <c r="A2177" s="70">
        <f t="shared" si="41"/>
        <v>2160</v>
      </c>
      <c r="B2177" s="145">
        <v>4815620.6810465306</v>
      </c>
    </row>
    <row r="2178" spans="1:2" x14ac:dyDescent="0.35">
      <c r="A2178" s="70">
        <f t="shared" si="41"/>
        <v>2161</v>
      </c>
      <c r="B2178" s="145">
        <v>4815620.6810465306</v>
      </c>
    </row>
    <row r="2179" spans="1:2" x14ac:dyDescent="0.35">
      <c r="A2179" s="70">
        <f t="shared" si="41"/>
        <v>2162</v>
      </c>
      <c r="B2179" s="145">
        <v>4815620.6810465306</v>
      </c>
    </row>
    <row r="2180" spans="1:2" x14ac:dyDescent="0.35">
      <c r="A2180" s="70">
        <f t="shared" si="41"/>
        <v>2163</v>
      </c>
      <c r="B2180" s="145">
        <v>4815620.6810465306</v>
      </c>
    </row>
    <row r="2181" spans="1:2" x14ac:dyDescent="0.35">
      <c r="A2181" s="70">
        <f t="shared" si="41"/>
        <v>2164</v>
      </c>
      <c r="B2181" s="145">
        <v>4815620.6810465306</v>
      </c>
    </row>
    <row r="2182" spans="1:2" x14ac:dyDescent="0.35">
      <c r="A2182" s="70">
        <f t="shared" si="41"/>
        <v>2165</v>
      </c>
      <c r="B2182" s="145">
        <v>4815620.6810465306</v>
      </c>
    </row>
    <row r="2183" spans="1:2" x14ac:dyDescent="0.35">
      <c r="A2183" s="70">
        <f t="shared" si="41"/>
        <v>2166</v>
      </c>
      <c r="B2183" s="145">
        <v>4815620.6810465306</v>
      </c>
    </row>
    <row r="2184" spans="1:2" x14ac:dyDescent="0.35">
      <c r="A2184" s="70">
        <f t="shared" si="41"/>
        <v>2167</v>
      </c>
      <c r="B2184" s="145">
        <v>4815620.6810465306</v>
      </c>
    </row>
    <row r="2185" spans="1:2" x14ac:dyDescent="0.35">
      <c r="A2185" s="70">
        <f t="shared" si="41"/>
        <v>2168</v>
      </c>
      <c r="B2185" s="145">
        <v>4815620.6810465306</v>
      </c>
    </row>
    <row r="2186" spans="1:2" x14ac:dyDescent="0.35">
      <c r="A2186" s="70">
        <f t="shared" si="41"/>
        <v>2169</v>
      </c>
      <c r="B2186" s="145">
        <v>4815620.6810465306</v>
      </c>
    </row>
    <row r="2187" spans="1:2" x14ac:dyDescent="0.35">
      <c r="A2187" s="70">
        <f t="shared" si="41"/>
        <v>2170</v>
      </c>
      <c r="B2187" s="145">
        <v>4815620.6810465306</v>
      </c>
    </row>
    <row r="2188" spans="1:2" x14ac:dyDescent="0.35">
      <c r="A2188" s="70">
        <f t="shared" si="41"/>
        <v>2171</v>
      </c>
      <c r="B2188" s="145">
        <v>4815620.6810465306</v>
      </c>
    </row>
    <row r="2189" spans="1:2" x14ac:dyDescent="0.35">
      <c r="A2189" s="70">
        <f t="shared" si="41"/>
        <v>2172</v>
      </c>
      <c r="B2189" s="145">
        <v>4815620.6810465306</v>
      </c>
    </row>
    <row r="2190" spans="1:2" x14ac:dyDescent="0.35">
      <c r="A2190" s="70">
        <f t="shared" si="41"/>
        <v>2173</v>
      </c>
      <c r="B2190" s="145">
        <v>4815620.6810465306</v>
      </c>
    </row>
    <row r="2191" spans="1:2" x14ac:dyDescent="0.35">
      <c r="A2191" s="70">
        <f t="shared" si="41"/>
        <v>2174</v>
      </c>
      <c r="B2191" s="145">
        <v>4815620.6810465306</v>
      </c>
    </row>
    <row r="2192" spans="1:2" x14ac:dyDescent="0.35">
      <c r="A2192" s="70">
        <f t="shared" si="41"/>
        <v>2175</v>
      </c>
      <c r="B2192" s="145">
        <v>4815620.6810465306</v>
      </c>
    </row>
    <row r="2193" spans="1:2" x14ac:dyDescent="0.35">
      <c r="A2193" s="70">
        <f t="shared" si="41"/>
        <v>2176</v>
      </c>
      <c r="B2193" s="145">
        <v>4815620.6810465306</v>
      </c>
    </row>
    <row r="2194" spans="1:2" x14ac:dyDescent="0.35">
      <c r="A2194" s="70">
        <f t="shared" si="41"/>
        <v>2177</v>
      </c>
      <c r="B2194" s="145">
        <v>4815620.6810465306</v>
      </c>
    </row>
    <row r="2195" spans="1:2" x14ac:dyDescent="0.35">
      <c r="A2195" s="70">
        <f t="shared" si="41"/>
        <v>2178</v>
      </c>
      <c r="B2195" s="145">
        <v>4815620.6810465306</v>
      </c>
    </row>
    <row r="2196" spans="1:2" x14ac:dyDescent="0.35">
      <c r="A2196" s="70">
        <f t="shared" ref="A2196:A2259" si="42">A2195+1</f>
        <v>2179</v>
      </c>
      <c r="B2196" s="145">
        <v>4815620.6810465306</v>
      </c>
    </row>
    <row r="2197" spans="1:2" x14ac:dyDescent="0.35">
      <c r="A2197" s="70">
        <f t="shared" si="42"/>
        <v>2180</v>
      </c>
      <c r="B2197" s="145">
        <v>4815620.6810465306</v>
      </c>
    </row>
    <row r="2198" spans="1:2" x14ac:dyDescent="0.35">
      <c r="A2198" s="70">
        <f t="shared" si="42"/>
        <v>2181</v>
      </c>
      <c r="B2198" s="145">
        <v>4815620.6810465306</v>
      </c>
    </row>
    <row r="2199" spans="1:2" x14ac:dyDescent="0.35">
      <c r="A2199" s="70">
        <f t="shared" si="42"/>
        <v>2182</v>
      </c>
      <c r="B2199" s="145">
        <v>4815620.6810465306</v>
      </c>
    </row>
    <row r="2200" spans="1:2" x14ac:dyDescent="0.35">
      <c r="A2200" s="70">
        <f t="shared" si="42"/>
        <v>2183</v>
      </c>
      <c r="B2200" s="145">
        <v>4815620.6810465306</v>
      </c>
    </row>
    <row r="2201" spans="1:2" x14ac:dyDescent="0.35">
      <c r="A2201" s="70">
        <f t="shared" si="42"/>
        <v>2184</v>
      </c>
      <c r="B2201" s="145">
        <v>4815620.6810465306</v>
      </c>
    </row>
    <row r="2202" spans="1:2" x14ac:dyDescent="0.35">
      <c r="A2202" s="70">
        <f t="shared" si="42"/>
        <v>2185</v>
      </c>
      <c r="B2202" s="145">
        <v>4815620.6810465306</v>
      </c>
    </row>
    <row r="2203" spans="1:2" x14ac:dyDescent="0.35">
      <c r="A2203" s="70">
        <f t="shared" si="42"/>
        <v>2186</v>
      </c>
      <c r="B2203" s="145">
        <v>4815620.6810465306</v>
      </c>
    </row>
    <row r="2204" spans="1:2" x14ac:dyDescent="0.35">
      <c r="A2204" s="70">
        <f t="shared" si="42"/>
        <v>2187</v>
      </c>
      <c r="B2204" s="145">
        <v>4815620.6810465306</v>
      </c>
    </row>
    <row r="2205" spans="1:2" x14ac:dyDescent="0.35">
      <c r="A2205" s="70">
        <f t="shared" si="42"/>
        <v>2188</v>
      </c>
      <c r="B2205" s="145">
        <v>4815620.6810465306</v>
      </c>
    </row>
    <row r="2206" spans="1:2" x14ac:dyDescent="0.35">
      <c r="A2206" s="70">
        <f t="shared" si="42"/>
        <v>2189</v>
      </c>
      <c r="B2206" s="145">
        <v>4815620.6810465306</v>
      </c>
    </row>
    <row r="2207" spans="1:2" x14ac:dyDescent="0.35">
      <c r="A2207" s="70">
        <f t="shared" si="42"/>
        <v>2190</v>
      </c>
      <c r="B2207" s="145">
        <v>4815620.6810465306</v>
      </c>
    </row>
    <row r="2208" spans="1:2" x14ac:dyDescent="0.35">
      <c r="A2208" s="70">
        <f t="shared" si="42"/>
        <v>2191</v>
      </c>
      <c r="B2208" s="145">
        <v>4815620.6810465306</v>
      </c>
    </row>
    <row r="2209" spans="1:2" x14ac:dyDescent="0.35">
      <c r="A2209" s="70">
        <f t="shared" si="42"/>
        <v>2192</v>
      </c>
      <c r="B2209" s="145">
        <v>4815620.6810465306</v>
      </c>
    </row>
    <row r="2210" spans="1:2" x14ac:dyDescent="0.35">
      <c r="A2210" s="70">
        <f t="shared" si="42"/>
        <v>2193</v>
      </c>
      <c r="B2210" s="145">
        <v>4815620.6810465306</v>
      </c>
    </row>
    <row r="2211" spans="1:2" x14ac:dyDescent="0.35">
      <c r="A2211" s="70">
        <f t="shared" si="42"/>
        <v>2194</v>
      </c>
      <c r="B2211" s="145">
        <v>4815620.6810465306</v>
      </c>
    </row>
    <row r="2212" spans="1:2" x14ac:dyDescent="0.35">
      <c r="A2212" s="70">
        <f t="shared" si="42"/>
        <v>2195</v>
      </c>
      <c r="B2212" s="145">
        <v>4815620.6810465306</v>
      </c>
    </row>
    <row r="2213" spans="1:2" x14ac:dyDescent="0.35">
      <c r="A2213" s="70">
        <f t="shared" si="42"/>
        <v>2196</v>
      </c>
      <c r="B2213" s="145">
        <v>4815620.6810465306</v>
      </c>
    </row>
    <row r="2214" spans="1:2" x14ac:dyDescent="0.35">
      <c r="A2214" s="70">
        <f t="shared" si="42"/>
        <v>2197</v>
      </c>
      <c r="B2214" s="145">
        <v>4815620.6810465306</v>
      </c>
    </row>
    <row r="2215" spans="1:2" x14ac:dyDescent="0.35">
      <c r="A2215" s="70">
        <f t="shared" si="42"/>
        <v>2198</v>
      </c>
      <c r="B2215" s="145">
        <v>4815620.6810465306</v>
      </c>
    </row>
    <row r="2216" spans="1:2" x14ac:dyDescent="0.35">
      <c r="A2216" s="70">
        <f t="shared" si="42"/>
        <v>2199</v>
      </c>
      <c r="B2216" s="145">
        <v>4815620.6810465306</v>
      </c>
    </row>
    <row r="2217" spans="1:2" x14ac:dyDescent="0.35">
      <c r="A2217" s="70">
        <f t="shared" si="42"/>
        <v>2200</v>
      </c>
      <c r="B2217" s="145">
        <v>4815620.6810465306</v>
      </c>
    </row>
    <row r="2218" spans="1:2" x14ac:dyDescent="0.35">
      <c r="A2218" s="70">
        <f t="shared" si="42"/>
        <v>2201</v>
      </c>
      <c r="B2218" s="145">
        <v>4815620.6810465306</v>
      </c>
    </row>
    <row r="2219" spans="1:2" x14ac:dyDescent="0.35">
      <c r="A2219" s="70">
        <f t="shared" si="42"/>
        <v>2202</v>
      </c>
      <c r="B2219" s="145">
        <v>4815620.6810465306</v>
      </c>
    </row>
    <row r="2220" spans="1:2" x14ac:dyDescent="0.35">
      <c r="A2220" s="70">
        <f t="shared" si="42"/>
        <v>2203</v>
      </c>
      <c r="B2220" s="145">
        <v>4815620.6810465306</v>
      </c>
    </row>
    <row r="2221" spans="1:2" x14ac:dyDescent="0.35">
      <c r="A2221" s="70">
        <f t="shared" si="42"/>
        <v>2204</v>
      </c>
      <c r="B2221" s="145">
        <v>4815620.6810465306</v>
      </c>
    </row>
    <row r="2222" spans="1:2" x14ac:dyDescent="0.35">
      <c r="A2222" s="70">
        <f t="shared" si="42"/>
        <v>2205</v>
      </c>
      <c r="B2222" s="145">
        <v>4815620.6810465306</v>
      </c>
    </row>
    <row r="2223" spans="1:2" x14ac:dyDescent="0.35">
      <c r="A2223" s="70">
        <f t="shared" si="42"/>
        <v>2206</v>
      </c>
      <c r="B2223" s="145">
        <v>4815620.6810465306</v>
      </c>
    </row>
    <row r="2224" spans="1:2" x14ac:dyDescent="0.35">
      <c r="A2224" s="70">
        <f t="shared" si="42"/>
        <v>2207</v>
      </c>
      <c r="B2224" s="145">
        <v>4815620.6810465306</v>
      </c>
    </row>
    <row r="2225" spans="1:2" x14ac:dyDescent="0.35">
      <c r="A2225" s="70">
        <f t="shared" si="42"/>
        <v>2208</v>
      </c>
      <c r="B2225" s="145">
        <v>4815620.6810465306</v>
      </c>
    </row>
    <row r="2226" spans="1:2" x14ac:dyDescent="0.35">
      <c r="A2226" s="70">
        <f t="shared" si="42"/>
        <v>2209</v>
      </c>
      <c r="B2226" s="145">
        <v>4815620.6810465306</v>
      </c>
    </row>
    <row r="2227" spans="1:2" x14ac:dyDescent="0.35">
      <c r="A2227" s="70">
        <f t="shared" si="42"/>
        <v>2210</v>
      </c>
      <c r="B2227" s="145">
        <v>4815620.6810465306</v>
      </c>
    </row>
    <row r="2228" spans="1:2" x14ac:dyDescent="0.35">
      <c r="A2228" s="70">
        <f t="shared" si="42"/>
        <v>2211</v>
      </c>
      <c r="B2228" s="145">
        <v>4815620.6810465306</v>
      </c>
    </row>
    <row r="2229" spans="1:2" x14ac:dyDescent="0.35">
      <c r="A2229" s="70">
        <f t="shared" si="42"/>
        <v>2212</v>
      </c>
      <c r="B2229" s="145">
        <v>4815620.6810465306</v>
      </c>
    </row>
    <row r="2230" spans="1:2" x14ac:dyDescent="0.35">
      <c r="A2230" s="70">
        <f t="shared" si="42"/>
        <v>2213</v>
      </c>
      <c r="B2230" s="145">
        <v>4815620.6810465306</v>
      </c>
    </row>
    <row r="2231" spans="1:2" x14ac:dyDescent="0.35">
      <c r="A2231" s="70">
        <f t="shared" si="42"/>
        <v>2214</v>
      </c>
      <c r="B2231" s="145">
        <v>4815620.6810465306</v>
      </c>
    </row>
    <row r="2232" spans="1:2" x14ac:dyDescent="0.35">
      <c r="A2232" s="70">
        <f t="shared" si="42"/>
        <v>2215</v>
      </c>
      <c r="B2232" s="145">
        <v>4815620.6810465306</v>
      </c>
    </row>
    <row r="2233" spans="1:2" x14ac:dyDescent="0.35">
      <c r="A2233" s="70">
        <f t="shared" si="42"/>
        <v>2216</v>
      </c>
      <c r="B2233" s="145">
        <v>4815620.6810465306</v>
      </c>
    </row>
    <row r="2234" spans="1:2" x14ac:dyDescent="0.35">
      <c r="A2234" s="70">
        <f t="shared" si="42"/>
        <v>2217</v>
      </c>
      <c r="B2234" s="145">
        <v>4815620.6810465306</v>
      </c>
    </row>
    <row r="2235" spans="1:2" x14ac:dyDescent="0.35">
      <c r="A2235" s="70">
        <f t="shared" si="42"/>
        <v>2218</v>
      </c>
      <c r="B2235" s="145">
        <v>4815620.6810465306</v>
      </c>
    </row>
    <row r="2236" spans="1:2" x14ac:dyDescent="0.35">
      <c r="A2236" s="70">
        <f t="shared" si="42"/>
        <v>2219</v>
      </c>
      <c r="B2236" s="145">
        <v>4815620.6810465306</v>
      </c>
    </row>
    <row r="2237" spans="1:2" x14ac:dyDescent="0.35">
      <c r="A2237" s="70">
        <f t="shared" si="42"/>
        <v>2220</v>
      </c>
      <c r="B2237" s="145">
        <v>4815620.6810465306</v>
      </c>
    </row>
    <row r="2238" spans="1:2" x14ac:dyDescent="0.35">
      <c r="A2238" s="70">
        <f t="shared" si="42"/>
        <v>2221</v>
      </c>
      <c r="B2238" s="145">
        <v>4815620.6810465306</v>
      </c>
    </row>
    <row r="2239" spans="1:2" x14ac:dyDescent="0.35">
      <c r="A2239" s="70">
        <f t="shared" si="42"/>
        <v>2222</v>
      </c>
      <c r="B2239" s="145">
        <v>4815620.6810465306</v>
      </c>
    </row>
    <row r="2240" spans="1:2" x14ac:dyDescent="0.35">
      <c r="A2240" s="70">
        <f t="shared" si="42"/>
        <v>2223</v>
      </c>
      <c r="B2240" s="145">
        <v>4815620.6810465306</v>
      </c>
    </row>
    <row r="2241" spans="1:2" x14ac:dyDescent="0.35">
      <c r="A2241" s="70">
        <f t="shared" si="42"/>
        <v>2224</v>
      </c>
      <c r="B2241" s="145">
        <v>4815620.6810465306</v>
      </c>
    </row>
    <row r="2242" spans="1:2" x14ac:dyDescent="0.35">
      <c r="A2242" s="70">
        <f t="shared" si="42"/>
        <v>2225</v>
      </c>
      <c r="B2242" s="145">
        <v>4815620.6810465306</v>
      </c>
    </row>
    <row r="2243" spans="1:2" x14ac:dyDescent="0.35">
      <c r="A2243" s="70">
        <f t="shared" si="42"/>
        <v>2226</v>
      </c>
      <c r="B2243" s="145">
        <v>4815620.6810465306</v>
      </c>
    </row>
    <row r="2244" spans="1:2" x14ac:dyDescent="0.35">
      <c r="A2244" s="70">
        <f t="shared" si="42"/>
        <v>2227</v>
      </c>
      <c r="B2244" s="145">
        <v>4815620.6810465306</v>
      </c>
    </row>
    <row r="2245" spans="1:2" x14ac:dyDescent="0.35">
      <c r="A2245" s="70">
        <f t="shared" si="42"/>
        <v>2228</v>
      </c>
      <c r="B2245" s="145">
        <v>4815620.6810465306</v>
      </c>
    </row>
    <row r="2246" spans="1:2" x14ac:dyDescent="0.35">
      <c r="A2246" s="70">
        <f t="shared" si="42"/>
        <v>2229</v>
      </c>
      <c r="B2246" s="145">
        <v>4815620.6810465306</v>
      </c>
    </row>
    <row r="2247" spans="1:2" x14ac:dyDescent="0.35">
      <c r="A2247" s="70">
        <f t="shared" si="42"/>
        <v>2230</v>
      </c>
      <c r="B2247" s="145">
        <v>4815620.6810465306</v>
      </c>
    </row>
    <row r="2248" spans="1:2" x14ac:dyDescent="0.35">
      <c r="A2248" s="70">
        <f t="shared" si="42"/>
        <v>2231</v>
      </c>
      <c r="B2248" s="145">
        <v>4815620.6810465306</v>
      </c>
    </row>
    <row r="2249" spans="1:2" x14ac:dyDescent="0.35">
      <c r="A2249" s="70">
        <f t="shared" si="42"/>
        <v>2232</v>
      </c>
      <c r="B2249" s="145">
        <v>4815620.6810465306</v>
      </c>
    </row>
    <row r="2250" spans="1:2" x14ac:dyDescent="0.35">
      <c r="A2250" s="70">
        <f t="shared" si="42"/>
        <v>2233</v>
      </c>
      <c r="B2250" s="145">
        <v>4815620.6810465306</v>
      </c>
    </row>
    <row r="2251" spans="1:2" x14ac:dyDescent="0.35">
      <c r="A2251" s="70">
        <f t="shared" si="42"/>
        <v>2234</v>
      </c>
      <c r="B2251" s="145">
        <v>4815620.6810465306</v>
      </c>
    </row>
    <row r="2252" spans="1:2" x14ac:dyDescent="0.35">
      <c r="A2252" s="70">
        <f t="shared" si="42"/>
        <v>2235</v>
      </c>
      <c r="B2252" s="145">
        <v>4815620.6810465306</v>
      </c>
    </row>
    <row r="2253" spans="1:2" x14ac:dyDescent="0.35">
      <c r="A2253" s="70">
        <f t="shared" si="42"/>
        <v>2236</v>
      </c>
      <c r="B2253" s="145">
        <v>4815620.6810465306</v>
      </c>
    </row>
    <row r="2254" spans="1:2" x14ac:dyDescent="0.35">
      <c r="A2254" s="70">
        <f t="shared" si="42"/>
        <v>2237</v>
      </c>
      <c r="B2254" s="145">
        <v>4815620.6810465306</v>
      </c>
    </row>
    <row r="2255" spans="1:2" x14ac:dyDescent="0.35">
      <c r="A2255" s="70">
        <f t="shared" si="42"/>
        <v>2238</v>
      </c>
      <c r="B2255" s="145">
        <v>4815620.6810465306</v>
      </c>
    </row>
    <row r="2256" spans="1:2" x14ac:dyDescent="0.35">
      <c r="A2256" s="70">
        <f t="shared" si="42"/>
        <v>2239</v>
      </c>
      <c r="B2256" s="145">
        <v>4815620.6810465306</v>
      </c>
    </row>
    <row r="2257" spans="1:2" x14ac:dyDescent="0.35">
      <c r="A2257" s="70">
        <f t="shared" si="42"/>
        <v>2240</v>
      </c>
      <c r="B2257" s="145">
        <v>4815620.6810465306</v>
      </c>
    </row>
    <row r="2258" spans="1:2" x14ac:dyDescent="0.35">
      <c r="A2258" s="70">
        <f t="shared" si="42"/>
        <v>2241</v>
      </c>
      <c r="B2258" s="145">
        <v>4815620.6810465306</v>
      </c>
    </row>
    <row r="2259" spans="1:2" x14ac:dyDescent="0.35">
      <c r="A2259" s="70">
        <f t="shared" si="42"/>
        <v>2242</v>
      </c>
      <c r="B2259" s="145">
        <v>4815620.6810465306</v>
      </c>
    </row>
    <row r="2260" spans="1:2" x14ac:dyDescent="0.35">
      <c r="A2260" s="70">
        <f t="shared" ref="A2260:A2323" si="43">A2259+1</f>
        <v>2243</v>
      </c>
      <c r="B2260" s="145">
        <v>4815620.6810465306</v>
      </c>
    </row>
    <row r="2261" spans="1:2" x14ac:dyDescent="0.35">
      <c r="A2261" s="70">
        <f t="shared" si="43"/>
        <v>2244</v>
      </c>
      <c r="B2261" s="145">
        <v>4815620.6810465306</v>
      </c>
    </row>
    <row r="2262" spans="1:2" x14ac:dyDescent="0.35">
      <c r="A2262" s="70">
        <f t="shared" si="43"/>
        <v>2245</v>
      </c>
      <c r="B2262" s="145">
        <v>4815620.6810465306</v>
      </c>
    </row>
    <row r="2263" spans="1:2" x14ac:dyDescent="0.35">
      <c r="A2263" s="70">
        <f t="shared" si="43"/>
        <v>2246</v>
      </c>
      <c r="B2263" s="145">
        <v>4815620.6810465306</v>
      </c>
    </row>
    <row r="2264" spans="1:2" x14ac:dyDescent="0.35">
      <c r="A2264" s="70">
        <f t="shared" si="43"/>
        <v>2247</v>
      </c>
      <c r="B2264" s="145">
        <v>4815620.6810465306</v>
      </c>
    </row>
    <row r="2265" spans="1:2" x14ac:dyDescent="0.35">
      <c r="A2265" s="70">
        <f t="shared" si="43"/>
        <v>2248</v>
      </c>
      <c r="B2265" s="145">
        <v>4815620.6810465306</v>
      </c>
    </row>
    <row r="2266" spans="1:2" x14ac:dyDescent="0.35">
      <c r="A2266" s="70">
        <f t="shared" si="43"/>
        <v>2249</v>
      </c>
      <c r="B2266" s="145">
        <v>4815620.6810465306</v>
      </c>
    </row>
    <row r="2267" spans="1:2" x14ac:dyDescent="0.35">
      <c r="A2267" s="70">
        <f t="shared" si="43"/>
        <v>2250</v>
      </c>
      <c r="B2267" s="145">
        <v>4815620.6810465306</v>
      </c>
    </row>
    <row r="2268" spans="1:2" x14ac:dyDescent="0.35">
      <c r="A2268" s="70">
        <f t="shared" si="43"/>
        <v>2251</v>
      </c>
      <c r="B2268" s="145">
        <v>4815620.6810465306</v>
      </c>
    </row>
    <row r="2269" spans="1:2" x14ac:dyDescent="0.35">
      <c r="A2269" s="70">
        <f t="shared" si="43"/>
        <v>2252</v>
      </c>
      <c r="B2269" s="145">
        <v>4815620.6810465306</v>
      </c>
    </row>
    <row r="2270" spans="1:2" x14ac:dyDescent="0.35">
      <c r="A2270" s="70">
        <f t="shared" si="43"/>
        <v>2253</v>
      </c>
      <c r="B2270" s="145">
        <v>4815620.6810465306</v>
      </c>
    </row>
    <row r="2271" spans="1:2" x14ac:dyDescent="0.35">
      <c r="A2271" s="70">
        <f t="shared" si="43"/>
        <v>2254</v>
      </c>
      <c r="B2271" s="145">
        <v>4815620.6810465306</v>
      </c>
    </row>
    <row r="2272" spans="1:2" x14ac:dyDescent="0.35">
      <c r="A2272" s="70">
        <f t="shared" si="43"/>
        <v>2255</v>
      </c>
      <c r="B2272" s="145">
        <v>4815620.6810465306</v>
      </c>
    </row>
    <row r="2273" spans="1:2" x14ac:dyDescent="0.35">
      <c r="A2273" s="70">
        <f t="shared" si="43"/>
        <v>2256</v>
      </c>
      <c r="B2273" s="145">
        <v>4815620.6810465306</v>
      </c>
    </row>
    <row r="2274" spans="1:2" x14ac:dyDescent="0.35">
      <c r="A2274" s="70">
        <f t="shared" si="43"/>
        <v>2257</v>
      </c>
      <c r="B2274" s="145">
        <v>4815620.6810465306</v>
      </c>
    </row>
    <row r="2275" spans="1:2" x14ac:dyDescent="0.35">
      <c r="A2275" s="70">
        <f t="shared" si="43"/>
        <v>2258</v>
      </c>
      <c r="B2275" s="145">
        <v>4815620.6810465306</v>
      </c>
    </row>
    <row r="2276" spans="1:2" x14ac:dyDescent="0.35">
      <c r="A2276" s="70">
        <f t="shared" si="43"/>
        <v>2259</v>
      </c>
      <c r="B2276" s="145">
        <v>4815620.6810465306</v>
      </c>
    </row>
    <row r="2277" spans="1:2" x14ac:dyDescent="0.35">
      <c r="A2277" s="70">
        <f t="shared" si="43"/>
        <v>2260</v>
      </c>
      <c r="B2277" s="145">
        <v>4815620.6810465306</v>
      </c>
    </row>
    <row r="2278" spans="1:2" x14ac:dyDescent="0.35">
      <c r="A2278" s="70">
        <f t="shared" si="43"/>
        <v>2261</v>
      </c>
      <c r="B2278" s="145">
        <v>4815620.6810465306</v>
      </c>
    </row>
    <row r="2279" spans="1:2" x14ac:dyDescent="0.35">
      <c r="A2279" s="70">
        <f t="shared" si="43"/>
        <v>2262</v>
      </c>
      <c r="B2279" s="145">
        <v>4815620.6810465306</v>
      </c>
    </row>
    <row r="2280" spans="1:2" x14ac:dyDescent="0.35">
      <c r="A2280" s="70">
        <f t="shared" si="43"/>
        <v>2263</v>
      </c>
      <c r="B2280" s="145">
        <v>4815620.6810465306</v>
      </c>
    </row>
    <row r="2281" spans="1:2" x14ac:dyDescent="0.35">
      <c r="A2281" s="70">
        <f t="shared" si="43"/>
        <v>2264</v>
      </c>
      <c r="B2281" s="145">
        <v>4815620.6810465306</v>
      </c>
    </row>
    <row r="2282" spans="1:2" x14ac:dyDescent="0.35">
      <c r="A2282" s="70">
        <f t="shared" si="43"/>
        <v>2265</v>
      </c>
      <c r="B2282" s="145">
        <v>4815620.6810465306</v>
      </c>
    </row>
    <row r="2283" spans="1:2" x14ac:dyDescent="0.35">
      <c r="A2283" s="70">
        <f t="shared" si="43"/>
        <v>2266</v>
      </c>
      <c r="B2283" s="145">
        <v>4815620.6810465306</v>
      </c>
    </row>
    <row r="2284" spans="1:2" x14ac:dyDescent="0.35">
      <c r="A2284" s="70">
        <f t="shared" si="43"/>
        <v>2267</v>
      </c>
      <c r="B2284" s="145">
        <v>4815620.6810465306</v>
      </c>
    </row>
    <row r="2285" spans="1:2" x14ac:dyDescent="0.35">
      <c r="A2285" s="70">
        <f t="shared" si="43"/>
        <v>2268</v>
      </c>
      <c r="B2285" s="145">
        <v>4815620.6810465306</v>
      </c>
    </row>
    <row r="2286" spans="1:2" x14ac:dyDescent="0.35">
      <c r="A2286" s="70">
        <f t="shared" si="43"/>
        <v>2269</v>
      </c>
      <c r="B2286" s="145">
        <v>4815620.6810465306</v>
      </c>
    </row>
    <row r="2287" spans="1:2" x14ac:dyDescent="0.35">
      <c r="A2287" s="70">
        <f t="shared" si="43"/>
        <v>2270</v>
      </c>
      <c r="B2287" s="145">
        <v>4815620.6810465306</v>
      </c>
    </row>
    <row r="2288" spans="1:2" x14ac:dyDescent="0.35">
      <c r="A2288" s="70">
        <f t="shared" si="43"/>
        <v>2271</v>
      </c>
      <c r="B2288" s="145">
        <v>4815620.6810465306</v>
      </c>
    </row>
    <row r="2289" spans="1:2" x14ac:dyDescent="0.35">
      <c r="A2289" s="70">
        <f t="shared" si="43"/>
        <v>2272</v>
      </c>
      <c r="B2289" s="145">
        <v>4815620.6810465306</v>
      </c>
    </row>
    <row r="2290" spans="1:2" x14ac:dyDescent="0.35">
      <c r="A2290" s="70">
        <f t="shared" si="43"/>
        <v>2273</v>
      </c>
      <c r="B2290" s="145">
        <v>4815620.6810465306</v>
      </c>
    </row>
    <row r="2291" spans="1:2" x14ac:dyDescent="0.35">
      <c r="A2291" s="70">
        <f t="shared" si="43"/>
        <v>2274</v>
      </c>
      <c r="B2291" s="145">
        <v>4815620.6810465306</v>
      </c>
    </row>
    <row r="2292" spans="1:2" x14ac:dyDescent="0.35">
      <c r="A2292" s="70">
        <f t="shared" si="43"/>
        <v>2275</v>
      </c>
      <c r="B2292" s="145">
        <v>4815620.6810465306</v>
      </c>
    </row>
    <row r="2293" spans="1:2" x14ac:dyDescent="0.35">
      <c r="A2293" s="70">
        <f t="shared" si="43"/>
        <v>2276</v>
      </c>
      <c r="B2293" s="145">
        <v>4815620.6810465306</v>
      </c>
    </row>
    <row r="2294" spans="1:2" x14ac:dyDescent="0.35">
      <c r="A2294" s="70">
        <f t="shared" si="43"/>
        <v>2277</v>
      </c>
      <c r="B2294" s="145">
        <v>4815620.6810465306</v>
      </c>
    </row>
    <row r="2295" spans="1:2" x14ac:dyDescent="0.35">
      <c r="A2295" s="70">
        <f t="shared" si="43"/>
        <v>2278</v>
      </c>
      <c r="B2295" s="145">
        <v>4815620.6810465306</v>
      </c>
    </row>
    <row r="2296" spans="1:2" x14ac:dyDescent="0.35">
      <c r="A2296" s="70">
        <f t="shared" si="43"/>
        <v>2279</v>
      </c>
      <c r="B2296" s="145">
        <v>4815620.6810465306</v>
      </c>
    </row>
    <row r="2297" spans="1:2" x14ac:dyDescent="0.35">
      <c r="A2297" s="70">
        <f t="shared" si="43"/>
        <v>2280</v>
      </c>
      <c r="B2297" s="145">
        <v>4815620.6810465306</v>
      </c>
    </row>
    <row r="2298" spans="1:2" x14ac:dyDescent="0.35">
      <c r="A2298" s="70">
        <f t="shared" si="43"/>
        <v>2281</v>
      </c>
      <c r="B2298" s="145">
        <v>4815620.6810465306</v>
      </c>
    </row>
    <row r="2299" spans="1:2" x14ac:dyDescent="0.35">
      <c r="A2299" s="70">
        <f t="shared" si="43"/>
        <v>2282</v>
      </c>
      <c r="B2299" s="145">
        <v>4815620.6810465306</v>
      </c>
    </row>
    <row r="2300" spans="1:2" x14ac:dyDescent="0.35">
      <c r="A2300" s="70">
        <f t="shared" si="43"/>
        <v>2283</v>
      </c>
      <c r="B2300" s="145">
        <v>4815620.6810465306</v>
      </c>
    </row>
    <row r="2301" spans="1:2" x14ac:dyDescent="0.35">
      <c r="A2301" s="70">
        <f t="shared" si="43"/>
        <v>2284</v>
      </c>
      <c r="B2301" s="145">
        <v>4815620.6810465306</v>
      </c>
    </row>
    <row r="2302" spans="1:2" x14ac:dyDescent="0.35">
      <c r="A2302" s="70">
        <f t="shared" si="43"/>
        <v>2285</v>
      </c>
      <c r="B2302" s="145">
        <v>4815620.6810465306</v>
      </c>
    </row>
    <row r="2303" spans="1:2" x14ac:dyDescent="0.35">
      <c r="A2303" s="70">
        <f t="shared" si="43"/>
        <v>2286</v>
      </c>
      <c r="B2303" s="145">
        <v>4815620.6810465306</v>
      </c>
    </row>
    <row r="2304" spans="1:2" x14ac:dyDescent="0.35">
      <c r="A2304" s="70">
        <f t="shared" si="43"/>
        <v>2287</v>
      </c>
      <c r="B2304" s="145">
        <v>4815620.6810465306</v>
      </c>
    </row>
    <row r="2305" spans="1:2" x14ac:dyDescent="0.35">
      <c r="A2305" s="70">
        <f t="shared" si="43"/>
        <v>2288</v>
      </c>
      <c r="B2305" s="145">
        <v>4815620.6810465306</v>
      </c>
    </row>
    <row r="2306" spans="1:2" x14ac:dyDescent="0.35">
      <c r="A2306" s="70">
        <f t="shared" si="43"/>
        <v>2289</v>
      </c>
      <c r="B2306" s="145">
        <v>4815620.6810465306</v>
      </c>
    </row>
    <row r="2307" spans="1:2" x14ac:dyDescent="0.35">
      <c r="A2307" s="70">
        <f t="shared" si="43"/>
        <v>2290</v>
      </c>
      <c r="B2307" s="145">
        <v>4815620.6810465306</v>
      </c>
    </row>
    <row r="2308" spans="1:2" x14ac:dyDescent="0.35">
      <c r="A2308" s="70">
        <f t="shared" si="43"/>
        <v>2291</v>
      </c>
      <c r="B2308" s="145">
        <v>4815620.6810465306</v>
      </c>
    </row>
    <row r="2309" spans="1:2" x14ac:dyDescent="0.35">
      <c r="A2309" s="70">
        <f t="shared" si="43"/>
        <v>2292</v>
      </c>
      <c r="B2309" s="145">
        <v>4815620.6810465306</v>
      </c>
    </row>
    <row r="2310" spans="1:2" x14ac:dyDescent="0.35">
      <c r="A2310" s="70">
        <f t="shared" si="43"/>
        <v>2293</v>
      </c>
      <c r="B2310" s="145">
        <v>4815620.6810465306</v>
      </c>
    </row>
    <row r="2311" spans="1:2" x14ac:dyDescent="0.35">
      <c r="A2311" s="70">
        <f t="shared" si="43"/>
        <v>2294</v>
      </c>
      <c r="B2311" s="145">
        <v>4815620.6810465306</v>
      </c>
    </row>
    <row r="2312" spans="1:2" x14ac:dyDescent="0.35">
      <c r="A2312" s="70">
        <f t="shared" si="43"/>
        <v>2295</v>
      </c>
      <c r="B2312" s="145">
        <v>4815620.6810465306</v>
      </c>
    </row>
    <row r="2313" spans="1:2" x14ac:dyDescent="0.35">
      <c r="A2313" s="70">
        <f t="shared" si="43"/>
        <v>2296</v>
      </c>
      <c r="B2313" s="145">
        <v>4815620.6810465306</v>
      </c>
    </row>
    <row r="2314" spans="1:2" x14ac:dyDescent="0.35">
      <c r="A2314" s="70">
        <f t="shared" si="43"/>
        <v>2297</v>
      </c>
      <c r="B2314" s="145">
        <v>4815620.6810465306</v>
      </c>
    </row>
    <row r="2315" spans="1:2" x14ac:dyDescent="0.35">
      <c r="A2315" s="70">
        <f t="shared" si="43"/>
        <v>2298</v>
      </c>
      <c r="B2315" s="145">
        <v>4815620.6810465306</v>
      </c>
    </row>
    <row r="2316" spans="1:2" x14ac:dyDescent="0.35">
      <c r="A2316" s="70">
        <f t="shared" si="43"/>
        <v>2299</v>
      </c>
      <c r="B2316" s="145">
        <v>4815620.6810465306</v>
      </c>
    </row>
    <row r="2317" spans="1:2" x14ac:dyDescent="0.35">
      <c r="A2317" s="70">
        <f t="shared" si="43"/>
        <v>2300</v>
      </c>
      <c r="B2317" s="145">
        <v>4815620.6810465306</v>
      </c>
    </row>
    <row r="2318" spans="1:2" x14ac:dyDescent="0.35">
      <c r="A2318" s="70">
        <f t="shared" si="43"/>
        <v>2301</v>
      </c>
      <c r="B2318" s="145">
        <v>4815620.6810465306</v>
      </c>
    </row>
    <row r="2319" spans="1:2" x14ac:dyDescent="0.35">
      <c r="A2319" s="70">
        <f t="shared" si="43"/>
        <v>2302</v>
      </c>
      <c r="B2319" s="145">
        <v>4815620.6810465306</v>
      </c>
    </row>
    <row r="2320" spans="1:2" x14ac:dyDescent="0.35">
      <c r="A2320" s="70">
        <f t="shared" si="43"/>
        <v>2303</v>
      </c>
      <c r="B2320" s="145">
        <v>4815620.6810465306</v>
      </c>
    </row>
    <row r="2321" spans="1:2" x14ac:dyDescent="0.35">
      <c r="A2321" s="70">
        <f t="shared" si="43"/>
        <v>2304</v>
      </c>
      <c r="B2321" s="145">
        <v>4815620.6810465306</v>
      </c>
    </row>
    <row r="2322" spans="1:2" x14ac:dyDescent="0.35">
      <c r="A2322" s="70">
        <f t="shared" si="43"/>
        <v>2305</v>
      </c>
      <c r="B2322" s="145">
        <v>4815620.6810465306</v>
      </c>
    </row>
    <row r="2323" spans="1:2" x14ac:dyDescent="0.35">
      <c r="A2323" s="70">
        <f t="shared" si="43"/>
        <v>2306</v>
      </c>
      <c r="B2323" s="145">
        <v>4815620.6810465306</v>
      </c>
    </row>
    <row r="2324" spans="1:2" x14ac:dyDescent="0.35">
      <c r="A2324" s="70">
        <f t="shared" ref="A2324:A2387" si="44">A2323+1</f>
        <v>2307</v>
      </c>
      <c r="B2324" s="145">
        <v>4815620.6810465306</v>
      </c>
    </row>
    <row r="2325" spans="1:2" x14ac:dyDescent="0.35">
      <c r="A2325" s="70">
        <f t="shared" si="44"/>
        <v>2308</v>
      </c>
      <c r="B2325" s="145">
        <v>4815620.6810465306</v>
      </c>
    </row>
    <row r="2326" spans="1:2" x14ac:dyDescent="0.35">
      <c r="A2326" s="70">
        <f t="shared" si="44"/>
        <v>2309</v>
      </c>
      <c r="B2326" s="145">
        <v>4815620.6810465306</v>
      </c>
    </row>
    <row r="2327" spans="1:2" x14ac:dyDescent="0.35">
      <c r="A2327" s="70">
        <f t="shared" si="44"/>
        <v>2310</v>
      </c>
      <c r="B2327" s="145">
        <v>4815620.6810465306</v>
      </c>
    </row>
    <row r="2328" spans="1:2" x14ac:dyDescent="0.35">
      <c r="A2328" s="70">
        <f t="shared" si="44"/>
        <v>2311</v>
      </c>
      <c r="B2328" s="145">
        <v>4815620.6810465306</v>
      </c>
    </row>
    <row r="2329" spans="1:2" x14ac:dyDescent="0.35">
      <c r="A2329" s="70">
        <f t="shared" si="44"/>
        <v>2312</v>
      </c>
      <c r="B2329" s="145">
        <v>4815620.6810465306</v>
      </c>
    </row>
    <row r="2330" spans="1:2" x14ac:dyDescent="0.35">
      <c r="A2330" s="70">
        <f t="shared" si="44"/>
        <v>2313</v>
      </c>
      <c r="B2330" s="145">
        <v>4815620.6810465306</v>
      </c>
    </row>
    <row r="2331" spans="1:2" x14ac:dyDescent="0.35">
      <c r="A2331" s="70">
        <f t="shared" si="44"/>
        <v>2314</v>
      </c>
      <c r="B2331" s="145">
        <v>4815620.6810465306</v>
      </c>
    </row>
    <row r="2332" spans="1:2" x14ac:dyDescent="0.35">
      <c r="A2332" s="70">
        <f t="shared" si="44"/>
        <v>2315</v>
      </c>
      <c r="B2332" s="145">
        <v>4815620.6810465306</v>
      </c>
    </row>
    <row r="2333" spans="1:2" x14ac:dyDescent="0.35">
      <c r="A2333" s="70">
        <f t="shared" si="44"/>
        <v>2316</v>
      </c>
      <c r="B2333" s="145">
        <v>4815620.6810465306</v>
      </c>
    </row>
    <row r="2334" spans="1:2" x14ac:dyDescent="0.35">
      <c r="A2334" s="70">
        <f t="shared" si="44"/>
        <v>2317</v>
      </c>
      <c r="B2334" s="145">
        <v>4815620.6810465306</v>
      </c>
    </row>
    <row r="2335" spans="1:2" x14ac:dyDescent="0.35">
      <c r="A2335" s="70">
        <f t="shared" si="44"/>
        <v>2318</v>
      </c>
      <c r="B2335" s="145">
        <v>4815620.6810465306</v>
      </c>
    </row>
    <row r="2336" spans="1:2" x14ac:dyDescent="0.35">
      <c r="A2336" s="70">
        <f t="shared" si="44"/>
        <v>2319</v>
      </c>
      <c r="B2336" s="145">
        <v>4815620.6810465306</v>
      </c>
    </row>
    <row r="2337" spans="1:2" x14ac:dyDescent="0.35">
      <c r="A2337" s="70">
        <f t="shared" si="44"/>
        <v>2320</v>
      </c>
      <c r="B2337" s="145">
        <v>4815620.6810465306</v>
      </c>
    </row>
    <row r="2338" spans="1:2" x14ac:dyDescent="0.35">
      <c r="A2338" s="70">
        <f t="shared" si="44"/>
        <v>2321</v>
      </c>
      <c r="B2338" s="145">
        <v>4815620.6810465306</v>
      </c>
    </row>
    <row r="2339" spans="1:2" x14ac:dyDescent="0.35">
      <c r="A2339" s="70">
        <f t="shared" si="44"/>
        <v>2322</v>
      </c>
      <c r="B2339" s="145">
        <v>4815620.6810465306</v>
      </c>
    </row>
    <row r="2340" spans="1:2" x14ac:dyDescent="0.35">
      <c r="A2340" s="70">
        <f t="shared" si="44"/>
        <v>2323</v>
      </c>
      <c r="B2340" s="145">
        <v>4815620.6810465306</v>
      </c>
    </row>
    <row r="2341" spans="1:2" x14ac:dyDescent="0.35">
      <c r="A2341" s="70">
        <f t="shared" si="44"/>
        <v>2324</v>
      </c>
      <c r="B2341" s="145">
        <v>4815620.6810465306</v>
      </c>
    </row>
    <row r="2342" spans="1:2" x14ac:dyDescent="0.35">
      <c r="A2342" s="70">
        <f t="shared" si="44"/>
        <v>2325</v>
      </c>
      <c r="B2342" s="145">
        <v>4815620.6810465306</v>
      </c>
    </row>
    <row r="2343" spans="1:2" x14ac:dyDescent="0.35">
      <c r="A2343" s="70">
        <f t="shared" si="44"/>
        <v>2326</v>
      </c>
      <c r="B2343" s="145">
        <v>4815620.6810465306</v>
      </c>
    </row>
    <row r="2344" spans="1:2" x14ac:dyDescent="0.35">
      <c r="A2344" s="70">
        <f t="shared" si="44"/>
        <v>2327</v>
      </c>
      <c r="B2344" s="145">
        <v>4815620.6810465306</v>
      </c>
    </row>
    <row r="2345" spans="1:2" x14ac:dyDescent="0.35">
      <c r="A2345" s="70">
        <f t="shared" si="44"/>
        <v>2328</v>
      </c>
      <c r="B2345" s="145">
        <v>4815620.6810465306</v>
      </c>
    </row>
    <row r="2346" spans="1:2" x14ac:dyDescent="0.35">
      <c r="A2346" s="70">
        <f t="shared" si="44"/>
        <v>2329</v>
      </c>
      <c r="B2346" s="145">
        <v>4815620.6810465306</v>
      </c>
    </row>
    <row r="2347" spans="1:2" x14ac:dyDescent="0.35">
      <c r="A2347" s="70">
        <f t="shared" si="44"/>
        <v>2330</v>
      </c>
      <c r="B2347" s="145">
        <v>4815620.6810465306</v>
      </c>
    </row>
    <row r="2348" spans="1:2" x14ac:dyDescent="0.35">
      <c r="A2348" s="70">
        <f t="shared" si="44"/>
        <v>2331</v>
      </c>
      <c r="B2348" s="145">
        <v>4815620.6810465306</v>
      </c>
    </row>
    <row r="2349" spans="1:2" x14ac:dyDescent="0.35">
      <c r="A2349" s="70">
        <f t="shared" si="44"/>
        <v>2332</v>
      </c>
      <c r="B2349" s="145">
        <v>4815620.6810465306</v>
      </c>
    </row>
    <row r="2350" spans="1:2" x14ac:dyDescent="0.35">
      <c r="A2350" s="70">
        <f t="shared" si="44"/>
        <v>2333</v>
      </c>
      <c r="B2350" s="145">
        <v>4815620.6810465306</v>
      </c>
    </row>
    <row r="2351" spans="1:2" x14ac:dyDescent="0.35">
      <c r="A2351" s="70">
        <f t="shared" si="44"/>
        <v>2334</v>
      </c>
      <c r="B2351" s="145">
        <v>4815620.6810465306</v>
      </c>
    </row>
    <row r="2352" spans="1:2" x14ac:dyDescent="0.35">
      <c r="A2352" s="70">
        <f t="shared" si="44"/>
        <v>2335</v>
      </c>
      <c r="B2352" s="145">
        <v>4815620.6810465306</v>
      </c>
    </row>
    <row r="2353" spans="1:2" x14ac:dyDescent="0.35">
      <c r="A2353" s="70">
        <f t="shared" si="44"/>
        <v>2336</v>
      </c>
      <c r="B2353" s="145">
        <v>4815620.6810465306</v>
      </c>
    </row>
    <row r="2354" spans="1:2" x14ac:dyDescent="0.35">
      <c r="A2354" s="70">
        <f t="shared" si="44"/>
        <v>2337</v>
      </c>
      <c r="B2354" s="145">
        <v>4815620.6810465306</v>
      </c>
    </row>
    <row r="2355" spans="1:2" x14ac:dyDescent="0.35">
      <c r="A2355" s="70">
        <f t="shared" si="44"/>
        <v>2338</v>
      </c>
      <c r="B2355" s="145">
        <v>4815620.6810465306</v>
      </c>
    </row>
    <row r="2356" spans="1:2" x14ac:dyDescent="0.35">
      <c r="A2356" s="70">
        <f t="shared" si="44"/>
        <v>2339</v>
      </c>
      <c r="B2356" s="145">
        <v>4815620.6810465306</v>
      </c>
    </row>
    <row r="2357" spans="1:2" x14ac:dyDescent="0.35">
      <c r="A2357" s="70">
        <f t="shared" si="44"/>
        <v>2340</v>
      </c>
      <c r="B2357" s="145">
        <v>4815620.6810465306</v>
      </c>
    </row>
    <row r="2358" spans="1:2" x14ac:dyDescent="0.35">
      <c r="A2358" s="70">
        <f t="shared" si="44"/>
        <v>2341</v>
      </c>
      <c r="B2358" s="145">
        <v>4815620.6810465306</v>
      </c>
    </row>
    <row r="2359" spans="1:2" x14ac:dyDescent="0.35">
      <c r="A2359" s="70">
        <f t="shared" si="44"/>
        <v>2342</v>
      </c>
      <c r="B2359" s="145">
        <v>4815620.6810465306</v>
      </c>
    </row>
    <row r="2360" spans="1:2" x14ac:dyDescent="0.35">
      <c r="A2360" s="70">
        <f t="shared" si="44"/>
        <v>2343</v>
      </c>
      <c r="B2360" s="145">
        <v>4815620.6810465306</v>
      </c>
    </row>
    <row r="2361" spans="1:2" x14ac:dyDescent="0.35">
      <c r="A2361" s="70">
        <f t="shared" si="44"/>
        <v>2344</v>
      </c>
      <c r="B2361" s="145">
        <v>4815620.6810465306</v>
      </c>
    </row>
    <row r="2362" spans="1:2" x14ac:dyDescent="0.35">
      <c r="A2362" s="70">
        <f t="shared" si="44"/>
        <v>2345</v>
      </c>
      <c r="B2362" s="145">
        <v>4815620.6810465306</v>
      </c>
    </row>
    <row r="2363" spans="1:2" x14ac:dyDescent="0.35">
      <c r="A2363" s="70">
        <f t="shared" si="44"/>
        <v>2346</v>
      </c>
      <c r="B2363" s="145">
        <v>4815620.6810465306</v>
      </c>
    </row>
    <row r="2364" spans="1:2" x14ac:dyDescent="0.35">
      <c r="A2364" s="70">
        <f t="shared" si="44"/>
        <v>2347</v>
      </c>
      <c r="B2364" s="145">
        <v>4815620.6810465306</v>
      </c>
    </row>
    <row r="2365" spans="1:2" x14ac:dyDescent="0.35">
      <c r="A2365" s="70">
        <f t="shared" si="44"/>
        <v>2348</v>
      </c>
      <c r="B2365" s="145">
        <v>4815620.6810465306</v>
      </c>
    </row>
    <row r="2366" spans="1:2" x14ac:dyDescent="0.35">
      <c r="A2366" s="70">
        <f t="shared" si="44"/>
        <v>2349</v>
      </c>
      <c r="B2366" s="145">
        <v>4815620.6810465306</v>
      </c>
    </row>
    <row r="2367" spans="1:2" x14ac:dyDescent="0.35">
      <c r="A2367" s="70">
        <f t="shared" si="44"/>
        <v>2350</v>
      </c>
      <c r="B2367" s="145">
        <v>4815620.6810465306</v>
      </c>
    </row>
    <row r="2368" spans="1:2" x14ac:dyDescent="0.35">
      <c r="A2368" s="70">
        <f t="shared" si="44"/>
        <v>2351</v>
      </c>
      <c r="B2368" s="145">
        <v>4815620.6810465306</v>
      </c>
    </row>
    <row r="2369" spans="1:2" x14ac:dyDescent="0.35">
      <c r="A2369" s="70">
        <f t="shared" si="44"/>
        <v>2352</v>
      </c>
      <c r="B2369" s="145">
        <v>4815620.6810465306</v>
      </c>
    </row>
    <row r="2370" spans="1:2" x14ac:dyDescent="0.35">
      <c r="A2370" s="70">
        <f t="shared" si="44"/>
        <v>2353</v>
      </c>
      <c r="B2370" s="145">
        <v>4815620.6810465306</v>
      </c>
    </row>
    <row r="2371" spans="1:2" x14ac:dyDescent="0.35">
      <c r="A2371" s="70">
        <f t="shared" si="44"/>
        <v>2354</v>
      </c>
      <c r="B2371" s="145">
        <v>4815620.6810465306</v>
      </c>
    </row>
    <row r="2372" spans="1:2" x14ac:dyDescent="0.35">
      <c r="A2372" s="70">
        <f t="shared" si="44"/>
        <v>2355</v>
      </c>
      <c r="B2372" s="145">
        <v>4815620.6810465306</v>
      </c>
    </row>
    <row r="2373" spans="1:2" x14ac:dyDescent="0.35">
      <c r="A2373" s="70">
        <f t="shared" si="44"/>
        <v>2356</v>
      </c>
      <c r="B2373" s="145">
        <v>4815620.6810465306</v>
      </c>
    </row>
    <row r="2374" spans="1:2" x14ac:dyDescent="0.35">
      <c r="A2374" s="70">
        <f t="shared" si="44"/>
        <v>2357</v>
      </c>
      <c r="B2374" s="145">
        <v>4815620.6810465306</v>
      </c>
    </row>
    <row r="2375" spans="1:2" x14ac:dyDescent="0.35">
      <c r="A2375" s="70">
        <f t="shared" si="44"/>
        <v>2358</v>
      </c>
      <c r="B2375" s="145">
        <v>4815620.6810465306</v>
      </c>
    </row>
    <row r="2376" spans="1:2" x14ac:dyDescent="0.35">
      <c r="A2376" s="70">
        <f t="shared" si="44"/>
        <v>2359</v>
      </c>
      <c r="B2376" s="145">
        <v>4815620.6810465306</v>
      </c>
    </row>
    <row r="2377" spans="1:2" x14ac:dyDescent="0.35">
      <c r="A2377" s="70">
        <f t="shared" si="44"/>
        <v>2360</v>
      </c>
      <c r="B2377" s="145">
        <v>4815620.6810465306</v>
      </c>
    </row>
    <row r="2378" spans="1:2" x14ac:dyDescent="0.35">
      <c r="A2378" s="70">
        <f t="shared" si="44"/>
        <v>2361</v>
      </c>
      <c r="B2378" s="145">
        <v>4815620.6810465306</v>
      </c>
    </row>
    <row r="2379" spans="1:2" x14ac:dyDescent="0.35">
      <c r="A2379" s="70">
        <f t="shared" si="44"/>
        <v>2362</v>
      </c>
      <c r="B2379" s="145">
        <v>4815620.6810465306</v>
      </c>
    </row>
    <row r="2380" spans="1:2" x14ac:dyDescent="0.35">
      <c r="A2380" s="70">
        <f t="shared" si="44"/>
        <v>2363</v>
      </c>
      <c r="B2380" s="145">
        <v>4815620.6810465306</v>
      </c>
    </row>
    <row r="2381" spans="1:2" x14ac:dyDescent="0.35">
      <c r="A2381" s="70">
        <f t="shared" si="44"/>
        <v>2364</v>
      </c>
      <c r="B2381" s="145">
        <v>4815620.6810465306</v>
      </c>
    </row>
    <row r="2382" spans="1:2" x14ac:dyDescent="0.35">
      <c r="A2382" s="70">
        <f t="shared" si="44"/>
        <v>2365</v>
      </c>
      <c r="B2382" s="145">
        <v>4815620.6810465306</v>
      </c>
    </row>
    <row r="2383" spans="1:2" x14ac:dyDescent="0.35">
      <c r="A2383" s="70">
        <f t="shared" si="44"/>
        <v>2366</v>
      </c>
      <c r="B2383" s="145">
        <v>4815620.6810465306</v>
      </c>
    </row>
    <row r="2384" spans="1:2" x14ac:dyDescent="0.35">
      <c r="A2384" s="70">
        <f t="shared" si="44"/>
        <v>2367</v>
      </c>
      <c r="B2384" s="145">
        <v>4815620.6810465306</v>
      </c>
    </row>
    <row r="2385" spans="1:2" x14ac:dyDescent="0.35">
      <c r="A2385" s="70">
        <f t="shared" si="44"/>
        <v>2368</v>
      </c>
      <c r="B2385" s="145">
        <v>4815620.6810465306</v>
      </c>
    </row>
    <row r="2386" spans="1:2" x14ac:dyDescent="0.35">
      <c r="A2386" s="70">
        <f t="shared" si="44"/>
        <v>2369</v>
      </c>
      <c r="B2386" s="145">
        <v>4815620.6810465306</v>
      </c>
    </row>
    <row r="2387" spans="1:2" x14ac:dyDescent="0.35">
      <c r="A2387" s="70">
        <f t="shared" si="44"/>
        <v>2370</v>
      </c>
      <c r="B2387" s="145">
        <v>4815620.6810465306</v>
      </c>
    </row>
    <row r="2388" spans="1:2" x14ac:dyDescent="0.35">
      <c r="A2388" s="70">
        <f t="shared" ref="A2388:A2451" si="45">A2387+1</f>
        <v>2371</v>
      </c>
      <c r="B2388" s="145">
        <v>4815620.6810465306</v>
      </c>
    </row>
    <row r="2389" spans="1:2" x14ac:dyDescent="0.35">
      <c r="A2389" s="70">
        <f t="shared" si="45"/>
        <v>2372</v>
      </c>
      <c r="B2389" s="145">
        <v>4815620.6810465306</v>
      </c>
    </row>
    <row r="2390" spans="1:2" x14ac:dyDescent="0.35">
      <c r="A2390" s="70">
        <f t="shared" si="45"/>
        <v>2373</v>
      </c>
      <c r="B2390" s="145">
        <v>4815620.6810465306</v>
      </c>
    </row>
    <row r="2391" spans="1:2" x14ac:dyDescent="0.35">
      <c r="A2391" s="70">
        <f t="shared" si="45"/>
        <v>2374</v>
      </c>
      <c r="B2391" s="145">
        <v>4815620.6810465306</v>
      </c>
    </row>
    <row r="2392" spans="1:2" x14ac:dyDescent="0.35">
      <c r="A2392" s="70">
        <f t="shared" si="45"/>
        <v>2375</v>
      </c>
      <c r="B2392" s="145">
        <v>4815620.6810465306</v>
      </c>
    </row>
    <row r="2393" spans="1:2" x14ac:dyDescent="0.35">
      <c r="A2393" s="70">
        <f t="shared" si="45"/>
        <v>2376</v>
      </c>
      <c r="B2393" s="145">
        <v>4815620.6810465306</v>
      </c>
    </row>
    <row r="2394" spans="1:2" x14ac:dyDescent="0.35">
      <c r="A2394" s="70">
        <f t="shared" si="45"/>
        <v>2377</v>
      </c>
      <c r="B2394" s="145">
        <v>4815620.6810465306</v>
      </c>
    </row>
    <row r="2395" spans="1:2" x14ac:dyDescent="0.35">
      <c r="A2395" s="70">
        <f t="shared" si="45"/>
        <v>2378</v>
      </c>
      <c r="B2395" s="145">
        <v>4815620.6810465306</v>
      </c>
    </row>
    <row r="2396" spans="1:2" x14ac:dyDescent="0.35">
      <c r="A2396" s="70">
        <f t="shared" si="45"/>
        <v>2379</v>
      </c>
      <c r="B2396" s="145">
        <v>4815620.6810465306</v>
      </c>
    </row>
    <row r="2397" spans="1:2" x14ac:dyDescent="0.35">
      <c r="A2397" s="70">
        <f t="shared" si="45"/>
        <v>2380</v>
      </c>
      <c r="B2397" s="145">
        <v>4815620.6810465306</v>
      </c>
    </row>
    <row r="2398" spans="1:2" x14ac:dyDescent="0.35">
      <c r="A2398" s="70">
        <f t="shared" si="45"/>
        <v>2381</v>
      </c>
      <c r="B2398" s="145">
        <v>4815620.6810465306</v>
      </c>
    </row>
    <row r="2399" spans="1:2" x14ac:dyDescent="0.35">
      <c r="A2399" s="70">
        <f t="shared" si="45"/>
        <v>2382</v>
      </c>
      <c r="B2399" s="145">
        <v>4815620.6810465306</v>
      </c>
    </row>
    <row r="2400" spans="1:2" x14ac:dyDescent="0.35">
      <c r="A2400" s="70">
        <f t="shared" si="45"/>
        <v>2383</v>
      </c>
      <c r="B2400" s="145">
        <v>4815620.6810465306</v>
      </c>
    </row>
    <row r="2401" spans="1:2" x14ac:dyDescent="0.35">
      <c r="A2401" s="70">
        <f t="shared" si="45"/>
        <v>2384</v>
      </c>
      <c r="B2401" s="145">
        <v>4815620.6810465306</v>
      </c>
    </row>
    <row r="2402" spans="1:2" x14ac:dyDescent="0.35">
      <c r="A2402" s="70">
        <f t="shared" si="45"/>
        <v>2385</v>
      </c>
      <c r="B2402" s="145">
        <v>4815620.6810465306</v>
      </c>
    </row>
    <row r="2403" spans="1:2" x14ac:dyDescent="0.35">
      <c r="A2403" s="70">
        <f t="shared" si="45"/>
        <v>2386</v>
      </c>
      <c r="B2403" s="145">
        <v>4815620.6810465306</v>
      </c>
    </row>
    <row r="2404" spans="1:2" x14ac:dyDescent="0.35">
      <c r="A2404" s="70">
        <f t="shared" si="45"/>
        <v>2387</v>
      </c>
      <c r="B2404" s="145">
        <v>4815620.6810465306</v>
      </c>
    </row>
    <row r="2405" spans="1:2" x14ac:dyDescent="0.35">
      <c r="A2405" s="70">
        <f t="shared" si="45"/>
        <v>2388</v>
      </c>
      <c r="B2405" s="145">
        <v>4815620.6810465306</v>
      </c>
    </row>
    <row r="2406" spans="1:2" x14ac:dyDescent="0.35">
      <c r="A2406" s="70">
        <f t="shared" si="45"/>
        <v>2389</v>
      </c>
      <c r="B2406" s="145">
        <v>4815620.6810465306</v>
      </c>
    </row>
    <row r="2407" spans="1:2" x14ac:dyDescent="0.35">
      <c r="A2407" s="70">
        <f t="shared" si="45"/>
        <v>2390</v>
      </c>
      <c r="B2407" s="145">
        <v>4815620.6810465306</v>
      </c>
    </row>
    <row r="2408" spans="1:2" x14ac:dyDescent="0.35">
      <c r="A2408" s="70">
        <f t="shared" si="45"/>
        <v>2391</v>
      </c>
      <c r="B2408" s="145">
        <v>4815620.6810465306</v>
      </c>
    </row>
    <row r="2409" spans="1:2" x14ac:dyDescent="0.35">
      <c r="A2409" s="70">
        <f t="shared" si="45"/>
        <v>2392</v>
      </c>
      <c r="B2409" s="145">
        <v>4815620.6810465306</v>
      </c>
    </row>
    <row r="2410" spans="1:2" x14ac:dyDescent="0.35">
      <c r="A2410" s="70">
        <f t="shared" si="45"/>
        <v>2393</v>
      </c>
      <c r="B2410" s="145">
        <v>4815620.6810465306</v>
      </c>
    </row>
    <row r="2411" spans="1:2" x14ac:dyDescent="0.35">
      <c r="A2411" s="70">
        <f t="shared" si="45"/>
        <v>2394</v>
      </c>
      <c r="B2411" s="145">
        <v>4815620.6810465306</v>
      </c>
    </row>
    <row r="2412" spans="1:2" x14ac:dyDescent="0.35">
      <c r="A2412" s="70">
        <f t="shared" si="45"/>
        <v>2395</v>
      </c>
      <c r="B2412" s="145">
        <v>4815620.6810465306</v>
      </c>
    </row>
    <row r="2413" spans="1:2" x14ac:dyDescent="0.35">
      <c r="A2413" s="70">
        <f t="shared" si="45"/>
        <v>2396</v>
      </c>
      <c r="B2413" s="145">
        <v>4815620.6810465306</v>
      </c>
    </row>
    <row r="2414" spans="1:2" x14ac:dyDescent="0.35">
      <c r="A2414" s="70">
        <f t="shared" si="45"/>
        <v>2397</v>
      </c>
      <c r="B2414" s="145">
        <v>4815620.6810465306</v>
      </c>
    </row>
    <row r="2415" spans="1:2" x14ac:dyDescent="0.35">
      <c r="A2415" s="70">
        <f t="shared" si="45"/>
        <v>2398</v>
      </c>
      <c r="B2415" s="145">
        <v>4815620.6810465306</v>
      </c>
    </row>
    <row r="2416" spans="1:2" x14ac:dyDescent="0.35">
      <c r="A2416" s="70">
        <f t="shared" si="45"/>
        <v>2399</v>
      </c>
      <c r="B2416" s="145">
        <v>4815620.6810465306</v>
      </c>
    </row>
    <row r="2417" spans="1:2" x14ac:dyDescent="0.35">
      <c r="A2417" s="70">
        <f t="shared" si="45"/>
        <v>2400</v>
      </c>
      <c r="B2417" s="145">
        <v>4815620.6810465306</v>
      </c>
    </row>
    <row r="2418" spans="1:2" x14ac:dyDescent="0.35">
      <c r="A2418" s="70">
        <f t="shared" si="45"/>
        <v>2401</v>
      </c>
      <c r="B2418" s="145">
        <v>4815620.6810465306</v>
      </c>
    </row>
    <row r="2419" spans="1:2" x14ac:dyDescent="0.35">
      <c r="A2419" s="70">
        <f t="shared" si="45"/>
        <v>2402</v>
      </c>
      <c r="B2419" s="145">
        <v>4815620.6810465306</v>
      </c>
    </row>
    <row r="2420" spans="1:2" x14ac:dyDescent="0.35">
      <c r="A2420" s="70">
        <f t="shared" si="45"/>
        <v>2403</v>
      </c>
      <c r="B2420" s="145">
        <v>4815620.6810465306</v>
      </c>
    </row>
    <row r="2421" spans="1:2" x14ac:dyDescent="0.35">
      <c r="A2421" s="70">
        <f t="shared" si="45"/>
        <v>2404</v>
      </c>
      <c r="B2421" s="145">
        <v>4815620.6810465306</v>
      </c>
    </row>
    <row r="2422" spans="1:2" x14ac:dyDescent="0.35">
      <c r="A2422" s="70">
        <f t="shared" si="45"/>
        <v>2405</v>
      </c>
      <c r="B2422" s="145">
        <v>4815620.6810465306</v>
      </c>
    </row>
    <row r="2423" spans="1:2" x14ac:dyDescent="0.35">
      <c r="A2423" s="70">
        <f t="shared" si="45"/>
        <v>2406</v>
      </c>
      <c r="B2423" s="145">
        <v>4815620.6810465306</v>
      </c>
    </row>
    <row r="2424" spans="1:2" x14ac:dyDescent="0.35">
      <c r="A2424" s="70">
        <f t="shared" si="45"/>
        <v>2407</v>
      </c>
      <c r="B2424" s="145">
        <v>4815620.6810465306</v>
      </c>
    </row>
    <row r="2425" spans="1:2" x14ac:dyDescent="0.35">
      <c r="A2425" s="70">
        <f t="shared" si="45"/>
        <v>2408</v>
      </c>
      <c r="B2425" s="145">
        <v>4815620.6810465306</v>
      </c>
    </row>
    <row r="2426" spans="1:2" x14ac:dyDescent="0.35">
      <c r="A2426" s="70">
        <f t="shared" si="45"/>
        <v>2409</v>
      </c>
      <c r="B2426" s="145">
        <v>4815620.6810465306</v>
      </c>
    </row>
    <row r="2427" spans="1:2" x14ac:dyDescent="0.35">
      <c r="A2427" s="70">
        <f t="shared" si="45"/>
        <v>2410</v>
      </c>
      <c r="B2427" s="145">
        <v>4815620.6810465306</v>
      </c>
    </row>
    <row r="2428" spans="1:2" x14ac:dyDescent="0.35">
      <c r="A2428" s="70">
        <f t="shared" si="45"/>
        <v>2411</v>
      </c>
      <c r="B2428" s="145">
        <v>4815620.6810465306</v>
      </c>
    </row>
    <row r="2429" spans="1:2" x14ac:dyDescent="0.35">
      <c r="A2429" s="70">
        <f t="shared" si="45"/>
        <v>2412</v>
      </c>
      <c r="B2429" s="145">
        <v>4815620.6810465306</v>
      </c>
    </row>
    <row r="2430" spans="1:2" x14ac:dyDescent="0.35">
      <c r="A2430" s="70">
        <f t="shared" si="45"/>
        <v>2413</v>
      </c>
      <c r="B2430" s="145">
        <v>4815620.6810465306</v>
      </c>
    </row>
    <row r="2431" spans="1:2" x14ac:dyDescent="0.35">
      <c r="A2431" s="70">
        <f t="shared" si="45"/>
        <v>2414</v>
      </c>
      <c r="B2431" s="145">
        <v>4815620.6810465306</v>
      </c>
    </row>
    <row r="2432" spans="1:2" x14ac:dyDescent="0.35">
      <c r="A2432" s="70">
        <f t="shared" si="45"/>
        <v>2415</v>
      </c>
      <c r="B2432" s="145">
        <v>4815620.6810465306</v>
      </c>
    </row>
    <row r="2433" spans="1:2" x14ac:dyDescent="0.35">
      <c r="A2433" s="70">
        <f t="shared" si="45"/>
        <v>2416</v>
      </c>
      <c r="B2433" s="145">
        <v>4815620.6810465306</v>
      </c>
    </row>
    <row r="2434" spans="1:2" x14ac:dyDescent="0.35">
      <c r="A2434" s="70">
        <f t="shared" si="45"/>
        <v>2417</v>
      </c>
      <c r="B2434" s="145">
        <v>4815620.6810465306</v>
      </c>
    </row>
    <row r="2435" spans="1:2" x14ac:dyDescent="0.35">
      <c r="A2435" s="70">
        <f t="shared" si="45"/>
        <v>2418</v>
      </c>
      <c r="B2435" s="145">
        <v>4815620.6810465306</v>
      </c>
    </row>
    <row r="2436" spans="1:2" x14ac:dyDescent="0.35">
      <c r="A2436" s="70">
        <f t="shared" si="45"/>
        <v>2419</v>
      </c>
      <c r="B2436" s="145">
        <v>4815620.6810465306</v>
      </c>
    </row>
    <row r="2437" spans="1:2" x14ac:dyDescent="0.35">
      <c r="A2437" s="70">
        <f t="shared" si="45"/>
        <v>2420</v>
      </c>
      <c r="B2437" s="145">
        <v>4815620.6810465306</v>
      </c>
    </row>
    <row r="2438" spans="1:2" x14ac:dyDescent="0.35">
      <c r="A2438" s="70">
        <f t="shared" si="45"/>
        <v>2421</v>
      </c>
      <c r="B2438" s="145">
        <v>4815620.6810465306</v>
      </c>
    </row>
    <row r="2439" spans="1:2" x14ac:dyDescent="0.35">
      <c r="A2439" s="70">
        <f t="shared" si="45"/>
        <v>2422</v>
      </c>
      <c r="B2439" s="145">
        <v>4815620.6810465306</v>
      </c>
    </row>
    <row r="2440" spans="1:2" x14ac:dyDescent="0.35">
      <c r="A2440" s="70">
        <f t="shared" si="45"/>
        <v>2423</v>
      </c>
      <c r="B2440" s="145">
        <v>4815620.6810465306</v>
      </c>
    </row>
    <row r="2441" spans="1:2" x14ac:dyDescent="0.35">
      <c r="A2441" s="70">
        <f t="shared" si="45"/>
        <v>2424</v>
      </c>
      <c r="B2441" s="145">
        <v>4815620.6810465306</v>
      </c>
    </row>
    <row r="2442" spans="1:2" x14ac:dyDescent="0.35">
      <c r="A2442" s="70">
        <f t="shared" si="45"/>
        <v>2425</v>
      </c>
      <c r="B2442" s="145">
        <v>4815620.6810465306</v>
      </c>
    </row>
    <row r="2443" spans="1:2" x14ac:dyDescent="0.35">
      <c r="A2443" s="70">
        <f t="shared" si="45"/>
        <v>2426</v>
      </c>
      <c r="B2443" s="145">
        <v>4815620.6810465306</v>
      </c>
    </row>
    <row r="2444" spans="1:2" x14ac:dyDescent="0.35">
      <c r="A2444" s="70">
        <f t="shared" si="45"/>
        <v>2427</v>
      </c>
      <c r="B2444" s="145">
        <v>4815620.6810465306</v>
      </c>
    </row>
    <row r="2445" spans="1:2" x14ac:dyDescent="0.35">
      <c r="A2445" s="70">
        <f t="shared" si="45"/>
        <v>2428</v>
      </c>
      <c r="B2445" s="145">
        <v>4815620.6810465306</v>
      </c>
    </row>
    <row r="2446" spans="1:2" x14ac:dyDescent="0.35">
      <c r="A2446" s="70">
        <f t="shared" si="45"/>
        <v>2429</v>
      </c>
      <c r="B2446" s="145">
        <v>4815620.6810465306</v>
      </c>
    </row>
    <row r="2447" spans="1:2" x14ac:dyDescent="0.35">
      <c r="A2447" s="70">
        <f t="shared" si="45"/>
        <v>2430</v>
      </c>
      <c r="B2447" s="145">
        <v>4815620.6810465306</v>
      </c>
    </row>
    <row r="2448" spans="1:2" x14ac:dyDescent="0.35">
      <c r="A2448" s="70">
        <f t="shared" si="45"/>
        <v>2431</v>
      </c>
      <c r="B2448" s="145">
        <v>4815620.6810465306</v>
      </c>
    </row>
    <row r="2449" spans="1:2" x14ac:dyDescent="0.35">
      <c r="A2449" s="70">
        <f t="shared" si="45"/>
        <v>2432</v>
      </c>
      <c r="B2449" s="145">
        <v>4815620.6810465306</v>
      </c>
    </row>
    <row r="2450" spans="1:2" x14ac:dyDescent="0.35">
      <c r="A2450" s="70">
        <f t="shared" si="45"/>
        <v>2433</v>
      </c>
      <c r="B2450" s="145">
        <v>4815620.6810465306</v>
      </c>
    </row>
    <row r="2451" spans="1:2" x14ac:dyDescent="0.35">
      <c r="A2451" s="70">
        <f t="shared" si="45"/>
        <v>2434</v>
      </c>
      <c r="B2451" s="145">
        <v>4815620.6810465306</v>
      </c>
    </row>
    <row r="2452" spans="1:2" x14ac:dyDescent="0.35">
      <c r="A2452" s="70">
        <f t="shared" ref="A2452:A2515" si="46">A2451+1</f>
        <v>2435</v>
      </c>
      <c r="B2452" s="145">
        <v>4815620.6810465306</v>
      </c>
    </row>
    <row r="2453" spans="1:2" x14ac:dyDescent="0.35">
      <c r="A2453" s="70">
        <f t="shared" si="46"/>
        <v>2436</v>
      </c>
      <c r="B2453" s="145">
        <v>4815620.6810465306</v>
      </c>
    </row>
    <row r="2454" spans="1:2" x14ac:dyDescent="0.35">
      <c r="A2454" s="70">
        <f t="shared" si="46"/>
        <v>2437</v>
      </c>
      <c r="B2454" s="145">
        <v>4815620.6810465306</v>
      </c>
    </row>
    <row r="2455" spans="1:2" x14ac:dyDescent="0.35">
      <c r="A2455" s="70">
        <f t="shared" si="46"/>
        <v>2438</v>
      </c>
      <c r="B2455" s="145">
        <v>4815620.6810465306</v>
      </c>
    </row>
    <row r="2456" spans="1:2" x14ac:dyDescent="0.35">
      <c r="A2456" s="70">
        <f t="shared" si="46"/>
        <v>2439</v>
      </c>
      <c r="B2456" s="145">
        <v>4815620.6810465306</v>
      </c>
    </row>
    <row r="2457" spans="1:2" x14ac:dyDescent="0.35">
      <c r="A2457" s="70">
        <f t="shared" si="46"/>
        <v>2440</v>
      </c>
      <c r="B2457" s="145">
        <v>4815620.6810465306</v>
      </c>
    </row>
    <row r="2458" spans="1:2" x14ac:dyDescent="0.35">
      <c r="A2458" s="70">
        <f t="shared" si="46"/>
        <v>2441</v>
      </c>
      <c r="B2458" s="145">
        <v>4815620.6810465306</v>
      </c>
    </row>
    <row r="2459" spans="1:2" x14ac:dyDescent="0.35">
      <c r="A2459" s="70">
        <f t="shared" si="46"/>
        <v>2442</v>
      </c>
      <c r="B2459" s="145">
        <v>4815620.6810465306</v>
      </c>
    </row>
    <row r="2460" spans="1:2" x14ac:dyDescent="0.35">
      <c r="A2460" s="70">
        <f t="shared" si="46"/>
        <v>2443</v>
      </c>
      <c r="B2460" s="145">
        <v>4815620.6810465306</v>
      </c>
    </row>
    <row r="2461" spans="1:2" x14ac:dyDescent="0.35">
      <c r="A2461" s="70">
        <f t="shared" si="46"/>
        <v>2444</v>
      </c>
      <c r="B2461" s="145">
        <v>4815620.6810465306</v>
      </c>
    </row>
    <row r="2462" spans="1:2" x14ac:dyDescent="0.35">
      <c r="A2462" s="70">
        <f t="shared" si="46"/>
        <v>2445</v>
      </c>
      <c r="B2462" s="145">
        <v>4815620.6810465306</v>
      </c>
    </row>
    <row r="2463" spans="1:2" x14ac:dyDescent="0.35">
      <c r="A2463" s="70">
        <f t="shared" si="46"/>
        <v>2446</v>
      </c>
      <c r="B2463" s="145">
        <v>4815620.6810465306</v>
      </c>
    </row>
    <row r="2464" spans="1:2" x14ac:dyDescent="0.35">
      <c r="A2464" s="70">
        <f t="shared" si="46"/>
        <v>2447</v>
      </c>
      <c r="B2464" s="145">
        <v>4815620.6810465306</v>
      </c>
    </row>
    <row r="2465" spans="1:2" x14ac:dyDescent="0.35">
      <c r="A2465" s="70">
        <f t="shared" si="46"/>
        <v>2448</v>
      </c>
      <c r="B2465" s="145">
        <v>4815620.6810465306</v>
      </c>
    </row>
    <row r="2466" spans="1:2" x14ac:dyDescent="0.35">
      <c r="A2466" s="70">
        <f t="shared" si="46"/>
        <v>2449</v>
      </c>
      <c r="B2466" s="145">
        <v>4815620.6810465306</v>
      </c>
    </row>
    <row r="2467" spans="1:2" x14ac:dyDescent="0.35">
      <c r="A2467" s="70">
        <f t="shared" si="46"/>
        <v>2450</v>
      </c>
      <c r="B2467" s="145">
        <v>4815620.6810465306</v>
      </c>
    </row>
    <row r="2468" spans="1:2" x14ac:dyDescent="0.35">
      <c r="A2468" s="70">
        <f t="shared" si="46"/>
        <v>2451</v>
      </c>
      <c r="B2468" s="145">
        <v>4815620.6810465306</v>
      </c>
    </row>
    <row r="2469" spans="1:2" x14ac:dyDescent="0.35">
      <c r="A2469" s="70">
        <f t="shared" si="46"/>
        <v>2452</v>
      </c>
      <c r="B2469" s="145">
        <v>4815620.6810465306</v>
      </c>
    </row>
    <row r="2470" spans="1:2" x14ac:dyDescent="0.35">
      <c r="A2470" s="70">
        <f t="shared" si="46"/>
        <v>2453</v>
      </c>
      <c r="B2470" s="145">
        <v>4815620.6810465306</v>
      </c>
    </row>
    <row r="2471" spans="1:2" x14ac:dyDescent="0.35">
      <c r="A2471" s="70">
        <f t="shared" si="46"/>
        <v>2454</v>
      </c>
      <c r="B2471" s="145">
        <v>4815620.6810465306</v>
      </c>
    </row>
    <row r="2472" spans="1:2" x14ac:dyDescent="0.35">
      <c r="A2472" s="70">
        <f t="shared" si="46"/>
        <v>2455</v>
      </c>
      <c r="B2472" s="145">
        <v>4815620.6810465306</v>
      </c>
    </row>
    <row r="2473" spans="1:2" x14ac:dyDescent="0.35">
      <c r="A2473" s="70">
        <f t="shared" si="46"/>
        <v>2456</v>
      </c>
      <c r="B2473" s="145">
        <v>4815620.6810465306</v>
      </c>
    </row>
    <row r="2474" spans="1:2" x14ac:dyDescent="0.35">
      <c r="A2474" s="70">
        <f t="shared" si="46"/>
        <v>2457</v>
      </c>
      <c r="B2474" s="145">
        <v>4815620.6810465306</v>
      </c>
    </row>
    <row r="2475" spans="1:2" x14ac:dyDescent="0.35">
      <c r="A2475" s="70">
        <f t="shared" si="46"/>
        <v>2458</v>
      </c>
      <c r="B2475" s="145">
        <v>4815620.6810465306</v>
      </c>
    </row>
    <row r="2476" spans="1:2" x14ac:dyDescent="0.35">
      <c r="A2476" s="70">
        <f t="shared" si="46"/>
        <v>2459</v>
      </c>
      <c r="B2476" s="145">
        <v>4815620.6810465306</v>
      </c>
    </row>
    <row r="2477" spans="1:2" x14ac:dyDescent="0.35">
      <c r="A2477" s="70">
        <f t="shared" si="46"/>
        <v>2460</v>
      </c>
      <c r="B2477" s="145">
        <v>4815620.6810465306</v>
      </c>
    </row>
    <row r="2478" spans="1:2" x14ac:dyDescent="0.35">
      <c r="A2478" s="70">
        <f t="shared" si="46"/>
        <v>2461</v>
      </c>
      <c r="B2478" s="145">
        <v>4815620.6810465306</v>
      </c>
    </row>
    <row r="2479" spans="1:2" x14ac:dyDescent="0.35">
      <c r="A2479" s="70">
        <f t="shared" si="46"/>
        <v>2462</v>
      </c>
      <c r="B2479" s="145">
        <v>4815620.6810465306</v>
      </c>
    </row>
    <row r="2480" spans="1:2" x14ac:dyDescent="0.35">
      <c r="A2480" s="70">
        <f t="shared" si="46"/>
        <v>2463</v>
      </c>
      <c r="B2480" s="145">
        <v>4815620.6810465306</v>
      </c>
    </row>
    <row r="2481" spans="1:2" x14ac:dyDescent="0.35">
      <c r="A2481" s="70">
        <f t="shared" si="46"/>
        <v>2464</v>
      </c>
      <c r="B2481" s="145">
        <v>4815620.6810465306</v>
      </c>
    </row>
    <row r="2482" spans="1:2" x14ac:dyDescent="0.35">
      <c r="A2482" s="70">
        <f t="shared" si="46"/>
        <v>2465</v>
      </c>
      <c r="B2482" s="145">
        <v>4815620.6810465306</v>
      </c>
    </row>
    <row r="2483" spans="1:2" x14ac:dyDescent="0.35">
      <c r="A2483" s="70">
        <f t="shared" si="46"/>
        <v>2466</v>
      </c>
      <c r="B2483" s="145">
        <v>4815620.6810465306</v>
      </c>
    </row>
    <row r="2484" spans="1:2" x14ac:dyDescent="0.35">
      <c r="A2484" s="70">
        <f t="shared" si="46"/>
        <v>2467</v>
      </c>
      <c r="B2484" s="145">
        <v>4815620.6810465306</v>
      </c>
    </row>
    <row r="2485" spans="1:2" x14ac:dyDescent="0.35">
      <c r="A2485" s="70">
        <f t="shared" si="46"/>
        <v>2468</v>
      </c>
      <c r="B2485" s="145">
        <v>4815620.6810465306</v>
      </c>
    </row>
    <row r="2486" spans="1:2" x14ac:dyDescent="0.35">
      <c r="A2486" s="70">
        <f t="shared" si="46"/>
        <v>2469</v>
      </c>
      <c r="B2486" s="145">
        <v>4815620.6810465306</v>
      </c>
    </row>
    <row r="2487" spans="1:2" x14ac:dyDescent="0.35">
      <c r="A2487" s="70">
        <f t="shared" si="46"/>
        <v>2470</v>
      </c>
      <c r="B2487" s="145">
        <v>4815620.6810465306</v>
      </c>
    </row>
    <row r="2488" spans="1:2" x14ac:dyDescent="0.35">
      <c r="A2488" s="70">
        <f t="shared" si="46"/>
        <v>2471</v>
      </c>
      <c r="B2488" s="145">
        <v>4815620.6810465306</v>
      </c>
    </row>
    <row r="2489" spans="1:2" x14ac:dyDescent="0.35">
      <c r="A2489" s="70">
        <f t="shared" si="46"/>
        <v>2472</v>
      </c>
      <c r="B2489" s="145">
        <v>4815620.6810465306</v>
      </c>
    </row>
    <row r="2490" spans="1:2" x14ac:dyDescent="0.35">
      <c r="A2490" s="70">
        <f t="shared" si="46"/>
        <v>2473</v>
      </c>
      <c r="B2490" s="145">
        <v>4815620.6810465306</v>
      </c>
    </row>
    <row r="2491" spans="1:2" x14ac:dyDescent="0.35">
      <c r="A2491" s="70">
        <f t="shared" si="46"/>
        <v>2474</v>
      </c>
      <c r="B2491" s="145">
        <v>4815620.6810465306</v>
      </c>
    </row>
    <row r="2492" spans="1:2" x14ac:dyDescent="0.35">
      <c r="A2492" s="70">
        <f t="shared" si="46"/>
        <v>2475</v>
      </c>
      <c r="B2492" s="145">
        <v>4815620.6810465306</v>
      </c>
    </row>
    <row r="2493" spans="1:2" x14ac:dyDescent="0.35">
      <c r="A2493" s="70">
        <f t="shared" si="46"/>
        <v>2476</v>
      </c>
      <c r="B2493" s="145">
        <v>4815620.6810465306</v>
      </c>
    </row>
    <row r="2494" spans="1:2" x14ac:dyDescent="0.35">
      <c r="A2494" s="70">
        <f t="shared" si="46"/>
        <v>2477</v>
      </c>
      <c r="B2494" s="145">
        <v>4815620.6810465306</v>
      </c>
    </row>
    <row r="2495" spans="1:2" x14ac:dyDescent="0.35">
      <c r="A2495" s="70">
        <f t="shared" si="46"/>
        <v>2478</v>
      </c>
      <c r="B2495" s="145">
        <v>4815620.6810465306</v>
      </c>
    </row>
    <row r="2496" spans="1:2" x14ac:dyDescent="0.35">
      <c r="A2496" s="70">
        <f t="shared" si="46"/>
        <v>2479</v>
      </c>
      <c r="B2496" s="145">
        <v>4815620.6810465306</v>
      </c>
    </row>
    <row r="2497" spans="1:2" x14ac:dyDescent="0.35">
      <c r="A2497" s="70">
        <f t="shared" si="46"/>
        <v>2480</v>
      </c>
      <c r="B2497" s="145">
        <v>4815620.6810465306</v>
      </c>
    </row>
    <row r="2498" spans="1:2" x14ac:dyDescent="0.35">
      <c r="A2498" s="70">
        <f t="shared" si="46"/>
        <v>2481</v>
      </c>
      <c r="B2498" s="145">
        <v>4815620.6810465306</v>
      </c>
    </row>
    <row r="2499" spans="1:2" x14ac:dyDescent="0.35">
      <c r="A2499" s="70">
        <f t="shared" si="46"/>
        <v>2482</v>
      </c>
      <c r="B2499" s="145">
        <v>4815620.6810465306</v>
      </c>
    </row>
    <row r="2500" spans="1:2" x14ac:dyDescent="0.35">
      <c r="A2500" s="70">
        <f t="shared" si="46"/>
        <v>2483</v>
      </c>
      <c r="B2500" s="145">
        <v>4815620.6810465306</v>
      </c>
    </row>
    <row r="2501" spans="1:2" x14ac:dyDescent="0.35">
      <c r="A2501" s="70">
        <f t="shared" si="46"/>
        <v>2484</v>
      </c>
      <c r="B2501" s="145">
        <v>4815620.6810465306</v>
      </c>
    </row>
    <row r="2502" spans="1:2" x14ac:dyDescent="0.35">
      <c r="A2502" s="70">
        <f t="shared" si="46"/>
        <v>2485</v>
      </c>
      <c r="B2502" s="145">
        <v>4815620.6810465306</v>
      </c>
    </row>
    <row r="2503" spans="1:2" x14ac:dyDescent="0.35">
      <c r="A2503" s="70">
        <f t="shared" si="46"/>
        <v>2486</v>
      </c>
      <c r="B2503" s="145">
        <v>4815620.6810465306</v>
      </c>
    </row>
    <row r="2504" spans="1:2" x14ac:dyDescent="0.35">
      <c r="A2504" s="70">
        <f t="shared" si="46"/>
        <v>2487</v>
      </c>
      <c r="B2504" s="145">
        <v>4815620.6810465306</v>
      </c>
    </row>
    <row r="2505" spans="1:2" x14ac:dyDescent="0.35">
      <c r="A2505" s="70">
        <f t="shared" si="46"/>
        <v>2488</v>
      </c>
      <c r="B2505" s="145">
        <v>4815620.6810465306</v>
      </c>
    </row>
    <row r="2506" spans="1:2" x14ac:dyDescent="0.35">
      <c r="A2506" s="70">
        <f t="shared" si="46"/>
        <v>2489</v>
      </c>
      <c r="B2506" s="145">
        <v>4815620.6810465306</v>
      </c>
    </row>
    <row r="2507" spans="1:2" x14ac:dyDescent="0.35">
      <c r="A2507" s="70">
        <f t="shared" si="46"/>
        <v>2490</v>
      </c>
      <c r="B2507" s="145">
        <v>4815620.6810465306</v>
      </c>
    </row>
    <row r="2508" spans="1:2" x14ac:dyDescent="0.35">
      <c r="A2508" s="70">
        <f t="shared" si="46"/>
        <v>2491</v>
      </c>
      <c r="B2508" s="145">
        <v>4815620.6810465306</v>
      </c>
    </row>
    <row r="2509" spans="1:2" x14ac:dyDescent="0.35">
      <c r="A2509" s="70">
        <f t="shared" si="46"/>
        <v>2492</v>
      </c>
      <c r="B2509" s="145">
        <v>4815620.6810465306</v>
      </c>
    </row>
    <row r="2510" spans="1:2" x14ac:dyDescent="0.35">
      <c r="A2510" s="70">
        <f t="shared" si="46"/>
        <v>2493</v>
      </c>
      <c r="B2510" s="145">
        <v>4815620.6810465306</v>
      </c>
    </row>
    <row r="2511" spans="1:2" x14ac:dyDescent="0.35">
      <c r="A2511" s="70">
        <f t="shared" si="46"/>
        <v>2494</v>
      </c>
      <c r="B2511" s="145">
        <v>4815620.6810465306</v>
      </c>
    </row>
    <row r="2512" spans="1:2" x14ac:dyDescent="0.35">
      <c r="A2512" s="70">
        <f t="shared" si="46"/>
        <v>2495</v>
      </c>
      <c r="B2512" s="145">
        <v>4815620.6810465306</v>
      </c>
    </row>
    <row r="2513" spans="1:2" x14ac:dyDescent="0.35">
      <c r="A2513" s="70">
        <f t="shared" si="46"/>
        <v>2496</v>
      </c>
      <c r="B2513" s="145">
        <v>4815620.6810465306</v>
      </c>
    </row>
    <row r="2514" spans="1:2" x14ac:dyDescent="0.35">
      <c r="A2514" s="70">
        <f t="shared" si="46"/>
        <v>2497</v>
      </c>
      <c r="B2514" s="145">
        <v>4815620.6810465306</v>
      </c>
    </row>
    <row r="2515" spans="1:2" x14ac:dyDescent="0.35">
      <c r="A2515" s="70">
        <f t="shared" si="46"/>
        <v>2498</v>
      </c>
      <c r="B2515" s="145">
        <v>4815620.6810465306</v>
      </c>
    </row>
    <row r="2516" spans="1:2" x14ac:dyDescent="0.35">
      <c r="A2516" s="70">
        <f t="shared" ref="A2516:A2579" si="47">A2515+1</f>
        <v>2499</v>
      </c>
      <c r="B2516" s="145">
        <v>4815620.6810465306</v>
      </c>
    </row>
    <row r="2517" spans="1:2" x14ac:dyDescent="0.35">
      <c r="A2517" s="70">
        <f t="shared" si="47"/>
        <v>2500</v>
      </c>
      <c r="B2517" s="145">
        <v>4815620.6810465306</v>
      </c>
    </row>
    <row r="2518" spans="1:2" x14ac:dyDescent="0.35">
      <c r="A2518" s="70">
        <f t="shared" si="47"/>
        <v>2501</v>
      </c>
      <c r="B2518" s="145">
        <v>4815620.6810465306</v>
      </c>
    </row>
    <row r="2519" spans="1:2" x14ac:dyDescent="0.35">
      <c r="A2519" s="70">
        <f t="shared" si="47"/>
        <v>2502</v>
      </c>
      <c r="B2519" s="145">
        <v>4815620.6810465306</v>
      </c>
    </row>
    <row r="2520" spans="1:2" x14ac:dyDescent="0.35">
      <c r="A2520" s="70">
        <f t="shared" si="47"/>
        <v>2503</v>
      </c>
      <c r="B2520" s="145">
        <v>4815620.6810465306</v>
      </c>
    </row>
    <row r="2521" spans="1:2" x14ac:dyDescent="0.35">
      <c r="A2521" s="70">
        <f t="shared" si="47"/>
        <v>2504</v>
      </c>
      <c r="B2521" s="145">
        <v>4815620.6810465306</v>
      </c>
    </row>
    <row r="2522" spans="1:2" x14ac:dyDescent="0.35">
      <c r="A2522" s="70">
        <f t="shared" si="47"/>
        <v>2505</v>
      </c>
      <c r="B2522" s="145">
        <v>4815620.6810465306</v>
      </c>
    </row>
    <row r="2523" spans="1:2" x14ac:dyDescent="0.35">
      <c r="A2523" s="70">
        <f t="shared" si="47"/>
        <v>2506</v>
      </c>
      <c r="B2523" s="145">
        <v>4815620.6810465306</v>
      </c>
    </row>
    <row r="2524" spans="1:2" x14ac:dyDescent="0.35">
      <c r="A2524" s="70">
        <f t="shared" si="47"/>
        <v>2507</v>
      </c>
      <c r="B2524" s="145">
        <v>4815620.6810465306</v>
      </c>
    </row>
    <row r="2525" spans="1:2" x14ac:dyDescent="0.35">
      <c r="A2525" s="70">
        <f t="shared" si="47"/>
        <v>2508</v>
      </c>
      <c r="B2525" s="145">
        <v>4815620.6810465306</v>
      </c>
    </row>
    <row r="2526" spans="1:2" x14ac:dyDescent="0.35">
      <c r="A2526" s="70">
        <f t="shared" si="47"/>
        <v>2509</v>
      </c>
      <c r="B2526" s="145">
        <v>4815620.6810465306</v>
      </c>
    </row>
    <row r="2527" spans="1:2" x14ac:dyDescent="0.35">
      <c r="A2527" s="70">
        <f t="shared" si="47"/>
        <v>2510</v>
      </c>
      <c r="B2527" s="145">
        <v>4815620.6810465306</v>
      </c>
    </row>
    <row r="2528" spans="1:2" x14ac:dyDescent="0.35">
      <c r="A2528" s="70">
        <f t="shared" si="47"/>
        <v>2511</v>
      </c>
      <c r="B2528" s="145">
        <v>4815620.6810465306</v>
      </c>
    </row>
    <row r="2529" spans="1:2" x14ac:dyDescent="0.35">
      <c r="A2529" s="70">
        <f t="shared" si="47"/>
        <v>2512</v>
      </c>
      <c r="B2529" s="145">
        <v>4815620.6810465306</v>
      </c>
    </row>
    <row r="2530" spans="1:2" x14ac:dyDescent="0.35">
      <c r="A2530" s="70">
        <f t="shared" si="47"/>
        <v>2513</v>
      </c>
      <c r="B2530" s="145">
        <v>4815620.6810465306</v>
      </c>
    </row>
    <row r="2531" spans="1:2" x14ac:dyDescent="0.35">
      <c r="A2531" s="70">
        <f t="shared" si="47"/>
        <v>2514</v>
      </c>
      <c r="B2531" s="145">
        <v>4815620.6810465306</v>
      </c>
    </row>
    <row r="2532" spans="1:2" x14ac:dyDescent="0.35">
      <c r="A2532" s="70">
        <f t="shared" si="47"/>
        <v>2515</v>
      </c>
      <c r="B2532" s="145">
        <v>4815620.6810465306</v>
      </c>
    </row>
    <row r="2533" spans="1:2" x14ac:dyDescent="0.35">
      <c r="A2533" s="70">
        <f t="shared" si="47"/>
        <v>2516</v>
      </c>
      <c r="B2533" s="145">
        <v>4815620.6810465306</v>
      </c>
    </row>
    <row r="2534" spans="1:2" x14ac:dyDescent="0.35">
      <c r="A2534" s="70">
        <f t="shared" si="47"/>
        <v>2517</v>
      </c>
      <c r="B2534" s="145">
        <v>4815620.6810465306</v>
      </c>
    </row>
    <row r="2535" spans="1:2" x14ac:dyDescent="0.35">
      <c r="A2535" s="70">
        <f t="shared" si="47"/>
        <v>2518</v>
      </c>
      <c r="B2535" s="145">
        <v>4815620.6810465306</v>
      </c>
    </row>
    <row r="2536" spans="1:2" x14ac:dyDescent="0.35">
      <c r="A2536" s="70">
        <f t="shared" si="47"/>
        <v>2519</v>
      </c>
      <c r="B2536" s="145">
        <v>4815620.6810465306</v>
      </c>
    </row>
    <row r="2537" spans="1:2" x14ac:dyDescent="0.35">
      <c r="A2537" s="70">
        <f t="shared" si="47"/>
        <v>2520</v>
      </c>
      <c r="B2537" s="145">
        <v>4815620.6810465306</v>
      </c>
    </row>
    <row r="2538" spans="1:2" x14ac:dyDescent="0.35">
      <c r="A2538" s="70">
        <f t="shared" si="47"/>
        <v>2521</v>
      </c>
      <c r="B2538" s="145">
        <v>4815620.6810465306</v>
      </c>
    </row>
    <row r="2539" spans="1:2" x14ac:dyDescent="0.35">
      <c r="A2539" s="70">
        <f t="shared" si="47"/>
        <v>2522</v>
      </c>
      <c r="B2539" s="145">
        <v>4815620.6810465306</v>
      </c>
    </row>
    <row r="2540" spans="1:2" x14ac:dyDescent="0.35">
      <c r="A2540" s="70">
        <f t="shared" si="47"/>
        <v>2523</v>
      </c>
      <c r="B2540" s="145">
        <v>4815620.6810465306</v>
      </c>
    </row>
    <row r="2541" spans="1:2" x14ac:dyDescent="0.35">
      <c r="A2541" s="70">
        <f t="shared" si="47"/>
        <v>2524</v>
      </c>
      <c r="B2541" s="145">
        <v>4815620.6810465306</v>
      </c>
    </row>
    <row r="2542" spans="1:2" x14ac:dyDescent="0.35">
      <c r="A2542" s="70">
        <f t="shared" si="47"/>
        <v>2525</v>
      </c>
      <c r="B2542" s="145">
        <v>4815620.6810465306</v>
      </c>
    </row>
    <row r="2543" spans="1:2" x14ac:dyDescent="0.35">
      <c r="A2543" s="70">
        <f t="shared" si="47"/>
        <v>2526</v>
      </c>
      <c r="B2543" s="145">
        <v>4815620.6810465306</v>
      </c>
    </row>
    <row r="2544" spans="1:2" x14ac:dyDescent="0.35">
      <c r="A2544" s="70">
        <f t="shared" si="47"/>
        <v>2527</v>
      </c>
      <c r="B2544" s="145">
        <v>4815620.6810465306</v>
      </c>
    </row>
    <row r="2545" spans="1:2" x14ac:dyDescent="0.35">
      <c r="A2545" s="70">
        <f t="shared" si="47"/>
        <v>2528</v>
      </c>
      <c r="B2545" s="145">
        <v>4815620.6810465306</v>
      </c>
    </row>
    <row r="2546" spans="1:2" x14ac:dyDescent="0.35">
      <c r="A2546" s="70">
        <f t="shared" si="47"/>
        <v>2529</v>
      </c>
      <c r="B2546" s="145">
        <v>4815620.6810465306</v>
      </c>
    </row>
    <row r="2547" spans="1:2" x14ac:dyDescent="0.35">
      <c r="A2547" s="70">
        <f t="shared" si="47"/>
        <v>2530</v>
      </c>
      <c r="B2547" s="145">
        <v>4815620.6810465306</v>
      </c>
    </row>
    <row r="2548" spans="1:2" x14ac:dyDescent="0.35">
      <c r="A2548" s="70">
        <f t="shared" si="47"/>
        <v>2531</v>
      </c>
      <c r="B2548" s="145">
        <v>4815620.6810465306</v>
      </c>
    </row>
    <row r="2549" spans="1:2" x14ac:dyDescent="0.35">
      <c r="A2549" s="70">
        <f t="shared" si="47"/>
        <v>2532</v>
      </c>
      <c r="B2549" s="145">
        <v>4815620.6810465306</v>
      </c>
    </row>
    <row r="2550" spans="1:2" x14ac:dyDescent="0.35">
      <c r="A2550" s="70">
        <f t="shared" si="47"/>
        <v>2533</v>
      </c>
      <c r="B2550" s="145">
        <v>4815620.6810465306</v>
      </c>
    </row>
    <row r="2551" spans="1:2" x14ac:dyDescent="0.35">
      <c r="A2551" s="70">
        <f t="shared" si="47"/>
        <v>2534</v>
      </c>
      <c r="B2551" s="145">
        <v>4815620.6810465306</v>
      </c>
    </row>
    <row r="2552" spans="1:2" x14ac:dyDescent="0.35">
      <c r="A2552" s="70">
        <f t="shared" si="47"/>
        <v>2535</v>
      </c>
      <c r="B2552" s="145">
        <v>4815620.6810465306</v>
      </c>
    </row>
    <row r="2553" spans="1:2" x14ac:dyDescent="0.35">
      <c r="A2553" s="70">
        <f t="shared" si="47"/>
        <v>2536</v>
      </c>
      <c r="B2553" s="145">
        <v>4815620.6810465306</v>
      </c>
    </row>
    <row r="2554" spans="1:2" x14ac:dyDescent="0.35">
      <c r="A2554" s="70">
        <f t="shared" si="47"/>
        <v>2537</v>
      </c>
      <c r="B2554" s="145">
        <v>4815620.6810465306</v>
      </c>
    </row>
    <row r="2555" spans="1:2" x14ac:dyDescent="0.35">
      <c r="A2555" s="70">
        <f t="shared" si="47"/>
        <v>2538</v>
      </c>
      <c r="B2555" s="145">
        <v>4815620.6810465306</v>
      </c>
    </row>
    <row r="2556" spans="1:2" x14ac:dyDescent="0.35">
      <c r="A2556" s="70">
        <f t="shared" si="47"/>
        <v>2539</v>
      </c>
      <c r="B2556" s="145">
        <v>4815620.6810465306</v>
      </c>
    </row>
    <row r="2557" spans="1:2" x14ac:dyDescent="0.35">
      <c r="A2557" s="70">
        <f t="shared" si="47"/>
        <v>2540</v>
      </c>
      <c r="B2557" s="145">
        <v>4815620.6810465306</v>
      </c>
    </row>
    <row r="2558" spans="1:2" x14ac:dyDescent="0.35">
      <c r="A2558" s="70">
        <f t="shared" si="47"/>
        <v>2541</v>
      </c>
      <c r="B2558" s="145">
        <v>4815620.6810465306</v>
      </c>
    </row>
    <row r="2559" spans="1:2" x14ac:dyDescent="0.35">
      <c r="A2559" s="70">
        <f t="shared" si="47"/>
        <v>2542</v>
      </c>
      <c r="B2559" s="145">
        <v>4815620.6810465306</v>
      </c>
    </row>
    <row r="2560" spans="1:2" x14ac:dyDescent="0.35">
      <c r="A2560" s="70">
        <f t="shared" si="47"/>
        <v>2543</v>
      </c>
      <c r="B2560" s="145">
        <v>4815620.6810465306</v>
      </c>
    </row>
    <row r="2561" spans="1:2" x14ac:dyDescent="0.35">
      <c r="A2561" s="70">
        <f t="shared" si="47"/>
        <v>2544</v>
      </c>
      <c r="B2561" s="145">
        <v>4815620.6810465306</v>
      </c>
    </row>
    <row r="2562" spans="1:2" x14ac:dyDescent="0.35">
      <c r="A2562" s="70">
        <f t="shared" si="47"/>
        <v>2545</v>
      </c>
      <c r="B2562" s="145">
        <v>4815620.6810465306</v>
      </c>
    </row>
    <row r="2563" spans="1:2" x14ac:dyDescent="0.35">
      <c r="A2563" s="70">
        <f t="shared" si="47"/>
        <v>2546</v>
      </c>
      <c r="B2563" s="145">
        <v>4815620.6810465306</v>
      </c>
    </row>
    <row r="2564" spans="1:2" x14ac:dyDescent="0.35">
      <c r="A2564" s="70">
        <f t="shared" si="47"/>
        <v>2547</v>
      </c>
      <c r="B2564" s="145">
        <v>4815620.6810465306</v>
      </c>
    </row>
    <row r="2565" spans="1:2" x14ac:dyDescent="0.35">
      <c r="A2565" s="70">
        <f t="shared" si="47"/>
        <v>2548</v>
      </c>
      <c r="B2565" s="145">
        <v>4815620.6810465306</v>
      </c>
    </row>
    <row r="2566" spans="1:2" x14ac:dyDescent="0.35">
      <c r="A2566" s="70">
        <f t="shared" si="47"/>
        <v>2549</v>
      </c>
      <c r="B2566" s="145">
        <v>4815620.6810465306</v>
      </c>
    </row>
    <row r="2567" spans="1:2" x14ac:dyDescent="0.35">
      <c r="A2567" s="70">
        <f t="shared" si="47"/>
        <v>2550</v>
      </c>
      <c r="B2567" s="145">
        <v>4815620.6810465306</v>
      </c>
    </row>
    <row r="2568" spans="1:2" x14ac:dyDescent="0.35">
      <c r="A2568" s="70">
        <f t="shared" si="47"/>
        <v>2551</v>
      </c>
      <c r="B2568" s="145">
        <v>4815620.6810465306</v>
      </c>
    </row>
    <row r="2569" spans="1:2" x14ac:dyDescent="0.35">
      <c r="A2569" s="70">
        <f t="shared" si="47"/>
        <v>2552</v>
      </c>
      <c r="B2569" s="145">
        <v>4815620.6810465306</v>
      </c>
    </row>
    <row r="2570" spans="1:2" x14ac:dyDescent="0.35">
      <c r="A2570" s="70">
        <f t="shared" si="47"/>
        <v>2553</v>
      </c>
      <c r="B2570" s="145">
        <v>4815620.6810465306</v>
      </c>
    </row>
    <row r="2571" spans="1:2" x14ac:dyDescent="0.35">
      <c r="A2571" s="70">
        <f t="shared" si="47"/>
        <v>2554</v>
      </c>
      <c r="B2571" s="145">
        <v>4815620.6810465306</v>
      </c>
    </row>
    <row r="2572" spans="1:2" x14ac:dyDescent="0.35">
      <c r="A2572" s="70">
        <f t="shared" si="47"/>
        <v>2555</v>
      </c>
      <c r="B2572" s="145">
        <v>4815620.6810465306</v>
      </c>
    </row>
    <row r="2573" spans="1:2" x14ac:dyDescent="0.35">
      <c r="A2573" s="70">
        <f t="shared" si="47"/>
        <v>2556</v>
      </c>
      <c r="B2573" s="145">
        <v>4815620.6810465306</v>
      </c>
    </row>
    <row r="2574" spans="1:2" x14ac:dyDescent="0.35">
      <c r="A2574" s="70">
        <f t="shared" si="47"/>
        <v>2557</v>
      </c>
      <c r="B2574" s="145">
        <v>4815620.6810465306</v>
      </c>
    </row>
    <row r="2575" spans="1:2" x14ac:dyDescent="0.35">
      <c r="A2575" s="70">
        <f t="shared" si="47"/>
        <v>2558</v>
      </c>
      <c r="B2575" s="145">
        <v>4815620.6810465306</v>
      </c>
    </row>
    <row r="2576" spans="1:2" x14ac:dyDescent="0.35">
      <c r="A2576" s="70">
        <f t="shared" si="47"/>
        <v>2559</v>
      </c>
      <c r="B2576" s="145">
        <v>4815620.6810465306</v>
      </c>
    </row>
    <row r="2577" spans="1:2" x14ac:dyDescent="0.35">
      <c r="A2577" s="70">
        <f t="shared" si="47"/>
        <v>2560</v>
      </c>
      <c r="B2577" s="145">
        <v>4815620.6810465306</v>
      </c>
    </row>
    <row r="2578" spans="1:2" x14ac:dyDescent="0.35">
      <c r="A2578" s="70">
        <f t="shared" si="47"/>
        <v>2561</v>
      </c>
      <c r="B2578" s="145">
        <v>4815620.6810465306</v>
      </c>
    </row>
    <row r="2579" spans="1:2" x14ac:dyDescent="0.35">
      <c r="A2579" s="70">
        <f t="shared" si="47"/>
        <v>2562</v>
      </c>
      <c r="B2579" s="145">
        <v>4815620.6810465306</v>
      </c>
    </row>
    <row r="2580" spans="1:2" x14ac:dyDescent="0.35">
      <c r="A2580" s="70">
        <f t="shared" ref="A2580:A2643" si="48">A2579+1</f>
        <v>2563</v>
      </c>
      <c r="B2580" s="145">
        <v>4815620.6810465306</v>
      </c>
    </row>
    <row r="2581" spans="1:2" x14ac:dyDescent="0.35">
      <c r="A2581" s="70">
        <f t="shared" si="48"/>
        <v>2564</v>
      </c>
      <c r="B2581" s="145">
        <v>4815620.6810465306</v>
      </c>
    </row>
    <row r="2582" spans="1:2" x14ac:dyDescent="0.35">
      <c r="A2582" s="70">
        <f t="shared" si="48"/>
        <v>2565</v>
      </c>
      <c r="B2582" s="145">
        <v>4815620.6810465306</v>
      </c>
    </row>
    <row r="2583" spans="1:2" x14ac:dyDescent="0.35">
      <c r="A2583" s="70">
        <f t="shared" si="48"/>
        <v>2566</v>
      </c>
      <c r="B2583" s="145">
        <v>4815620.6810465306</v>
      </c>
    </row>
    <row r="2584" spans="1:2" x14ac:dyDescent="0.35">
      <c r="A2584" s="70">
        <f t="shared" si="48"/>
        <v>2567</v>
      </c>
      <c r="B2584" s="145">
        <v>4815620.6810465306</v>
      </c>
    </row>
    <row r="2585" spans="1:2" x14ac:dyDescent="0.35">
      <c r="A2585" s="70">
        <f t="shared" si="48"/>
        <v>2568</v>
      </c>
      <c r="B2585" s="145">
        <v>4815620.6810465306</v>
      </c>
    </row>
    <row r="2586" spans="1:2" x14ac:dyDescent="0.35">
      <c r="A2586" s="70">
        <f t="shared" si="48"/>
        <v>2569</v>
      </c>
      <c r="B2586" s="145">
        <v>4815620.6810465306</v>
      </c>
    </row>
    <row r="2587" spans="1:2" x14ac:dyDescent="0.35">
      <c r="A2587" s="70">
        <f t="shared" si="48"/>
        <v>2570</v>
      </c>
      <c r="B2587" s="145">
        <v>4815620.6810465306</v>
      </c>
    </row>
    <row r="2588" spans="1:2" x14ac:dyDescent="0.35">
      <c r="A2588" s="70">
        <f t="shared" si="48"/>
        <v>2571</v>
      </c>
      <c r="B2588" s="145">
        <v>4815620.6810465306</v>
      </c>
    </row>
    <row r="2589" spans="1:2" x14ac:dyDescent="0.35">
      <c r="A2589" s="70">
        <f t="shared" si="48"/>
        <v>2572</v>
      </c>
      <c r="B2589" s="145">
        <v>4815620.6810465306</v>
      </c>
    </row>
    <row r="2590" spans="1:2" x14ac:dyDescent="0.35">
      <c r="A2590" s="70">
        <f t="shared" si="48"/>
        <v>2573</v>
      </c>
      <c r="B2590" s="145">
        <v>4815620.6810465306</v>
      </c>
    </row>
    <row r="2591" spans="1:2" x14ac:dyDescent="0.35">
      <c r="A2591" s="70">
        <f t="shared" si="48"/>
        <v>2574</v>
      </c>
      <c r="B2591" s="145">
        <v>4815620.6810465306</v>
      </c>
    </row>
    <row r="2592" spans="1:2" x14ac:dyDescent="0.35">
      <c r="A2592" s="70">
        <f t="shared" si="48"/>
        <v>2575</v>
      </c>
      <c r="B2592" s="145">
        <v>4815620.6810465306</v>
      </c>
    </row>
    <row r="2593" spans="1:2" x14ac:dyDescent="0.35">
      <c r="A2593" s="70">
        <f t="shared" si="48"/>
        <v>2576</v>
      </c>
      <c r="B2593" s="145">
        <v>4815620.6810465306</v>
      </c>
    </row>
    <row r="2594" spans="1:2" x14ac:dyDescent="0.35">
      <c r="A2594" s="70">
        <f t="shared" si="48"/>
        <v>2577</v>
      </c>
      <c r="B2594" s="145">
        <v>4815620.6810465306</v>
      </c>
    </row>
    <row r="2595" spans="1:2" x14ac:dyDescent="0.35">
      <c r="A2595" s="70">
        <f t="shared" si="48"/>
        <v>2578</v>
      </c>
      <c r="B2595" s="145">
        <v>4815620.6810465306</v>
      </c>
    </row>
    <row r="2596" spans="1:2" x14ac:dyDescent="0.35">
      <c r="A2596" s="70">
        <f t="shared" si="48"/>
        <v>2579</v>
      </c>
      <c r="B2596" s="145">
        <v>4815620.6810465306</v>
      </c>
    </row>
    <row r="2597" spans="1:2" x14ac:dyDescent="0.35">
      <c r="A2597" s="70">
        <f t="shared" si="48"/>
        <v>2580</v>
      </c>
      <c r="B2597" s="145">
        <v>4815620.6810465306</v>
      </c>
    </row>
    <row r="2598" spans="1:2" x14ac:dyDescent="0.35">
      <c r="A2598" s="70">
        <f t="shared" si="48"/>
        <v>2581</v>
      </c>
      <c r="B2598" s="145">
        <v>4815620.6810465306</v>
      </c>
    </row>
    <row r="2599" spans="1:2" x14ac:dyDescent="0.35">
      <c r="A2599" s="70">
        <f t="shared" si="48"/>
        <v>2582</v>
      </c>
      <c r="B2599" s="145">
        <v>4815620.6810465306</v>
      </c>
    </row>
    <row r="2600" spans="1:2" x14ac:dyDescent="0.35">
      <c r="A2600" s="70">
        <f t="shared" si="48"/>
        <v>2583</v>
      </c>
      <c r="B2600" s="145">
        <v>4815620.6810465306</v>
      </c>
    </row>
    <row r="2601" spans="1:2" x14ac:dyDescent="0.35">
      <c r="A2601" s="70">
        <f t="shared" si="48"/>
        <v>2584</v>
      </c>
      <c r="B2601" s="145">
        <v>4815620.6810465306</v>
      </c>
    </row>
    <row r="2602" spans="1:2" x14ac:dyDescent="0.35">
      <c r="A2602" s="70">
        <f t="shared" si="48"/>
        <v>2585</v>
      </c>
      <c r="B2602" s="145">
        <v>4815620.6810465306</v>
      </c>
    </row>
    <row r="2603" spans="1:2" x14ac:dyDescent="0.35">
      <c r="A2603" s="70">
        <f t="shared" si="48"/>
        <v>2586</v>
      </c>
      <c r="B2603" s="145">
        <v>4815620.6810465306</v>
      </c>
    </row>
    <row r="2604" spans="1:2" x14ac:dyDescent="0.35">
      <c r="A2604" s="70">
        <f t="shared" si="48"/>
        <v>2587</v>
      </c>
      <c r="B2604" s="145">
        <v>4815620.6810465306</v>
      </c>
    </row>
    <row r="2605" spans="1:2" x14ac:dyDescent="0.35">
      <c r="A2605" s="70">
        <f t="shared" si="48"/>
        <v>2588</v>
      </c>
      <c r="B2605" s="145">
        <v>4815620.6810465306</v>
      </c>
    </row>
    <row r="2606" spans="1:2" x14ac:dyDescent="0.35">
      <c r="A2606" s="70">
        <f t="shared" si="48"/>
        <v>2589</v>
      </c>
      <c r="B2606" s="145">
        <v>4815620.6810465306</v>
      </c>
    </row>
    <row r="2607" spans="1:2" x14ac:dyDescent="0.35">
      <c r="A2607" s="70">
        <f t="shared" si="48"/>
        <v>2590</v>
      </c>
      <c r="B2607" s="145">
        <v>4815620.6810465306</v>
      </c>
    </row>
    <row r="2608" spans="1:2" x14ac:dyDescent="0.35">
      <c r="A2608" s="70">
        <f t="shared" si="48"/>
        <v>2591</v>
      </c>
      <c r="B2608" s="145">
        <v>4815620.6810465306</v>
      </c>
    </row>
    <row r="2609" spans="1:2" x14ac:dyDescent="0.35">
      <c r="A2609" s="70">
        <f t="shared" si="48"/>
        <v>2592</v>
      </c>
      <c r="B2609" s="145">
        <v>4815620.6810465306</v>
      </c>
    </row>
    <row r="2610" spans="1:2" x14ac:dyDescent="0.35">
      <c r="A2610" s="70">
        <f t="shared" si="48"/>
        <v>2593</v>
      </c>
      <c r="B2610" s="145">
        <v>4815620.6810465306</v>
      </c>
    </row>
    <row r="2611" spans="1:2" x14ac:dyDescent="0.35">
      <c r="A2611" s="70">
        <f t="shared" si="48"/>
        <v>2594</v>
      </c>
      <c r="B2611" s="145">
        <v>4815620.6810465306</v>
      </c>
    </row>
    <row r="2612" spans="1:2" x14ac:dyDescent="0.35">
      <c r="A2612" s="70">
        <f t="shared" si="48"/>
        <v>2595</v>
      </c>
      <c r="B2612" s="145">
        <v>4815620.6810465306</v>
      </c>
    </row>
    <row r="2613" spans="1:2" x14ac:dyDescent="0.35">
      <c r="A2613" s="70">
        <f t="shared" si="48"/>
        <v>2596</v>
      </c>
      <c r="B2613" s="145">
        <v>4815620.6810465306</v>
      </c>
    </row>
    <row r="2614" spans="1:2" x14ac:dyDescent="0.35">
      <c r="A2614" s="70">
        <f t="shared" si="48"/>
        <v>2597</v>
      </c>
      <c r="B2614" s="145">
        <v>4815620.6810465306</v>
      </c>
    </row>
    <row r="2615" spans="1:2" x14ac:dyDescent="0.35">
      <c r="A2615" s="70">
        <f t="shared" si="48"/>
        <v>2598</v>
      </c>
      <c r="B2615" s="145">
        <v>4815620.6810465306</v>
      </c>
    </row>
    <row r="2616" spans="1:2" x14ac:dyDescent="0.35">
      <c r="A2616" s="70">
        <f t="shared" si="48"/>
        <v>2599</v>
      </c>
      <c r="B2616" s="145">
        <v>4815620.6810465306</v>
      </c>
    </row>
    <row r="2617" spans="1:2" x14ac:dyDescent="0.35">
      <c r="A2617" s="70">
        <f t="shared" si="48"/>
        <v>2600</v>
      </c>
      <c r="B2617" s="145">
        <v>4815620.6810465306</v>
      </c>
    </row>
    <row r="2618" spans="1:2" x14ac:dyDescent="0.35">
      <c r="A2618" s="70">
        <f t="shared" si="48"/>
        <v>2601</v>
      </c>
      <c r="B2618" s="145">
        <v>4815620.6810465306</v>
      </c>
    </row>
    <row r="2619" spans="1:2" x14ac:dyDescent="0.35">
      <c r="A2619" s="70">
        <f t="shared" si="48"/>
        <v>2602</v>
      </c>
      <c r="B2619" s="145">
        <v>4815620.6810465306</v>
      </c>
    </row>
    <row r="2620" spans="1:2" x14ac:dyDescent="0.35">
      <c r="A2620" s="70">
        <f t="shared" si="48"/>
        <v>2603</v>
      </c>
      <c r="B2620" s="145">
        <v>4815620.6810465306</v>
      </c>
    </row>
    <row r="2621" spans="1:2" x14ac:dyDescent="0.35">
      <c r="A2621" s="70">
        <f t="shared" si="48"/>
        <v>2604</v>
      </c>
      <c r="B2621" s="145">
        <v>4815620.6810465306</v>
      </c>
    </row>
    <row r="2622" spans="1:2" x14ac:dyDescent="0.35">
      <c r="A2622" s="70">
        <f t="shared" si="48"/>
        <v>2605</v>
      </c>
      <c r="B2622" s="145">
        <v>4815620.6810465306</v>
      </c>
    </row>
    <row r="2623" spans="1:2" x14ac:dyDescent="0.35">
      <c r="A2623" s="70">
        <f t="shared" si="48"/>
        <v>2606</v>
      </c>
      <c r="B2623" s="145">
        <v>4815620.6810465306</v>
      </c>
    </row>
    <row r="2624" spans="1:2" x14ac:dyDescent="0.35">
      <c r="A2624" s="70">
        <f t="shared" si="48"/>
        <v>2607</v>
      </c>
      <c r="B2624" s="145">
        <v>4815620.6810465306</v>
      </c>
    </row>
    <row r="2625" spans="1:2" x14ac:dyDescent="0.35">
      <c r="A2625" s="70">
        <f t="shared" si="48"/>
        <v>2608</v>
      </c>
      <c r="B2625" s="145">
        <v>4815620.6810465306</v>
      </c>
    </row>
    <row r="2626" spans="1:2" x14ac:dyDescent="0.35">
      <c r="A2626" s="70">
        <f t="shared" si="48"/>
        <v>2609</v>
      </c>
      <c r="B2626" s="145">
        <v>4815620.6810465306</v>
      </c>
    </row>
    <row r="2627" spans="1:2" x14ac:dyDescent="0.35">
      <c r="A2627" s="70">
        <f t="shared" si="48"/>
        <v>2610</v>
      </c>
      <c r="B2627" s="145">
        <v>4815620.6810465306</v>
      </c>
    </row>
    <row r="2628" spans="1:2" x14ac:dyDescent="0.35">
      <c r="A2628" s="70">
        <f t="shared" si="48"/>
        <v>2611</v>
      </c>
      <c r="B2628" s="145">
        <v>4815620.6810465306</v>
      </c>
    </row>
    <row r="2629" spans="1:2" x14ac:dyDescent="0.35">
      <c r="A2629" s="70">
        <f t="shared" si="48"/>
        <v>2612</v>
      </c>
      <c r="B2629" s="145">
        <v>4815620.6810465306</v>
      </c>
    </row>
    <row r="2630" spans="1:2" x14ac:dyDescent="0.35">
      <c r="A2630" s="70">
        <f t="shared" si="48"/>
        <v>2613</v>
      </c>
      <c r="B2630" s="145">
        <v>4815620.6810465306</v>
      </c>
    </row>
    <row r="2631" spans="1:2" x14ac:dyDescent="0.35">
      <c r="A2631" s="70">
        <f t="shared" si="48"/>
        <v>2614</v>
      </c>
      <c r="B2631" s="145">
        <v>4815620.6810465306</v>
      </c>
    </row>
    <row r="2632" spans="1:2" x14ac:dyDescent="0.35">
      <c r="A2632" s="70">
        <f t="shared" si="48"/>
        <v>2615</v>
      </c>
      <c r="B2632" s="145">
        <v>4815620.6810465306</v>
      </c>
    </row>
    <row r="2633" spans="1:2" x14ac:dyDescent="0.35">
      <c r="A2633" s="70">
        <f t="shared" si="48"/>
        <v>2616</v>
      </c>
      <c r="B2633" s="145">
        <v>4815620.6810465306</v>
      </c>
    </row>
    <row r="2634" spans="1:2" x14ac:dyDescent="0.35">
      <c r="A2634" s="70">
        <f t="shared" si="48"/>
        <v>2617</v>
      </c>
      <c r="B2634" s="145">
        <v>4815620.6810465306</v>
      </c>
    </row>
    <row r="2635" spans="1:2" x14ac:dyDescent="0.35">
      <c r="A2635" s="70">
        <f t="shared" si="48"/>
        <v>2618</v>
      </c>
      <c r="B2635" s="145">
        <v>4815620.6810465306</v>
      </c>
    </row>
    <row r="2636" spans="1:2" x14ac:dyDescent="0.35">
      <c r="A2636" s="70">
        <f t="shared" si="48"/>
        <v>2619</v>
      </c>
      <c r="B2636" s="145">
        <v>4815620.6810465306</v>
      </c>
    </row>
    <row r="2637" spans="1:2" x14ac:dyDescent="0.35">
      <c r="A2637" s="70">
        <f t="shared" si="48"/>
        <v>2620</v>
      </c>
      <c r="B2637" s="145">
        <v>4815620.6810465306</v>
      </c>
    </row>
    <row r="2638" spans="1:2" x14ac:dyDescent="0.35">
      <c r="A2638" s="70">
        <f t="shared" si="48"/>
        <v>2621</v>
      </c>
      <c r="B2638" s="145">
        <v>4815620.6810465306</v>
      </c>
    </row>
    <row r="2639" spans="1:2" x14ac:dyDescent="0.35">
      <c r="A2639" s="70">
        <f t="shared" si="48"/>
        <v>2622</v>
      </c>
      <c r="B2639" s="145">
        <v>4815620.6810465306</v>
      </c>
    </row>
    <row r="2640" spans="1:2" x14ac:dyDescent="0.35">
      <c r="A2640" s="70">
        <f t="shared" si="48"/>
        <v>2623</v>
      </c>
      <c r="B2640" s="145">
        <v>4815620.6810465306</v>
      </c>
    </row>
    <row r="2641" spans="1:2" x14ac:dyDescent="0.35">
      <c r="A2641" s="70">
        <f t="shared" si="48"/>
        <v>2624</v>
      </c>
      <c r="B2641" s="145">
        <v>4815620.6810465306</v>
      </c>
    </row>
    <row r="2642" spans="1:2" x14ac:dyDescent="0.35">
      <c r="A2642" s="70">
        <f t="shared" si="48"/>
        <v>2625</v>
      </c>
      <c r="B2642" s="145">
        <v>4815620.6810465306</v>
      </c>
    </row>
    <row r="2643" spans="1:2" x14ac:dyDescent="0.35">
      <c r="A2643" s="70">
        <f t="shared" si="48"/>
        <v>2626</v>
      </c>
      <c r="B2643" s="145">
        <v>4815620.6810465306</v>
      </c>
    </row>
    <row r="2644" spans="1:2" x14ac:dyDescent="0.35">
      <c r="A2644" s="70">
        <f t="shared" ref="A2644:A2707" si="49">A2643+1</f>
        <v>2627</v>
      </c>
      <c r="B2644" s="145">
        <v>4815620.6810465306</v>
      </c>
    </row>
    <row r="2645" spans="1:2" x14ac:dyDescent="0.35">
      <c r="A2645" s="70">
        <f t="shared" si="49"/>
        <v>2628</v>
      </c>
      <c r="B2645" s="145">
        <v>4815620.6810465306</v>
      </c>
    </row>
    <row r="2646" spans="1:2" x14ac:dyDescent="0.35">
      <c r="A2646" s="70">
        <f t="shared" si="49"/>
        <v>2629</v>
      </c>
      <c r="B2646" s="145">
        <v>4815620.6810465306</v>
      </c>
    </row>
    <row r="2647" spans="1:2" x14ac:dyDescent="0.35">
      <c r="A2647" s="70">
        <f t="shared" si="49"/>
        <v>2630</v>
      </c>
      <c r="B2647" s="145">
        <v>4815620.6810465306</v>
      </c>
    </row>
    <row r="2648" spans="1:2" x14ac:dyDescent="0.35">
      <c r="A2648" s="70">
        <f t="shared" si="49"/>
        <v>2631</v>
      </c>
      <c r="B2648" s="145">
        <v>4815620.6810465306</v>
      </c>
    </row>
    <row r="2649" spans="1:2" x14ac:dyDescent="0.35">
      <c r="A2649" s="70">
        <f t="shared" si="49"/>
        <v>2632</v>
      </c>
      <c r="B2649" s="145">
        <v>4815620.6810465306</v>
      </c>
    </row>
    <row r="2650" spans="1:2" x14ac:dyDescent="0.35">
      <c r="A2650" s="70">
        <f t="shared" si="49"/>
        <v>2633</v>
      </c>
      <c r="B2650" s="145">
        <v>4815620.6810465306</v>
      </c>
    </row>
    <row r="2651" spans="1:2" x14ac:dyDescent="0.35">
      <c r="A2651" s="70">
        <f t="shared" si="49"/>
        <v>2634</v>
      </c>
      <c r="B2651" s="145">
        <v>4815620.6810465306</v>
      </c>
    </row>
    <row r="2652" spans="1:2" x14ac:dyDescent="0.35">
      <c r="A2652" s="70">
        <f t="shared" si="49"/>
        <v>2635</v>
      </c>
      <c r="B2652" s="145">
        <v>4815620.6810465306</v>
      </c>
    </row>
    <row r="2653" spans="1:2" x14ac:dyDescent="0.35">
      <c r="A2653" s="70">
        <f t="shared" si="49"/>
        <v>2636</v>
      </c>
      <c r="B2653" s="145">
        <v>4815620.6810465306</v>
      </c>
    </row>
    <row r="2654" spans="1:2" x14ac:dyDescent="0.35">
      <c r="A2654" s="70">
        <f t="shared" si="49"/>
        <v>2637</v>
      </c>
      <c r="B2654" s="145">
        <v>4815620.6810465306</v>
      </c>
    </row>
    <row r="2655" spans="1:2" x14ac:dyDescent="0.35">
      <c r="A2655" s="70">
        <f t="shared" si="49"/>
        <v>2638</v>
      </c>
      <c r="B2655" s="145">
        <v>4815620.6810465306</v>
      </c>
    </row>
    <row r="2656" spans="1:2" x14ac:dyDescent="0.35">
      <c r="A2656" s="70">
        <f t="shared" si="49"/>
        <v>2639</v>
      </c>
      <c r="B2656" s="145">
        <v>4815620.6810465306</v>
      </c>
    </row>
    <row r="2657" spans="1:2" x14ac:dyDescent="0.35">
      <c r="A2657" s="70">
        <f t="shared" si="49"/>
        <v>2640</v>
      </c>
      <c r="B2657" s="145">
        <v>4815620.6810465306</v>
      </c>
    </row>
    <row r="2658" spans="1:2" x14ac:dyDescent="0.35">
      <c r="A2658" s="70">
        <f t="shared" si="49"/>
        <v>2641</v>
      </c>
      <c r="B2658" s="145">
        <v>4815620.6810465306</v>
      </c>
    </row>
    <row r="2659" spans="1:2" x14ac:dyDescent="0.35">
      <c r="A2659" s="70">
        <f t="shared" si="49"/>
        <v>2642</v>
      </c>
      <c r="B2659" s="145">
        <v>4815620.6810465306</v>
      </c>
    </row>
    <row r="2660" spans="1:2" x14ac:dyDescent="0.35">
      <c r="A2660" s="70">
        <f t="shared" si="49"/>
        <v>2643</v>
      </c>
      <c r="B2660" s="145">
        <v>4815620.6810465306</v>
      </c>
    </row>
    <row r="2661" spans="1:2" x14ac:dyDescent="0.35">
      <c r="A2661" s="70">
        <f t="shared" si="49"/>
        <v>2644</v>
      </c>
      <c r="B2661" s="145">
        <v>4815620.6810465306</v>
      </c>
    </row>
    <row r="2662" spans="1:2" x14ac:dyDescent="0.35">
      <c r="A2662" s="70">
        <f t="shared" si="49"/>
        <v>2645</v>
      </c>
      <c r="B2662" s="145">
        <v>4815620.6810465306</v>
      </c>
    </row>
    <row r="2663" spans="1:2" x14ac:dyDescent="0.35">
      <c r="A2663" s="70">
        <f t="shared" si="49"/>
        <v>2646</v>
      </c>
      <c r="B2663" s="145">
        <v>4815620.6810465306</v>
      </c>
    </row>
    <row r="2664" spans="1:2" x14ac:dyDescent="0.35">
      <c r="A2664" s="70">
        <f t="shared" si="49"/>
        <v>2647</v>
      </c>
      <c r="B2664" s="145">
        <v>4815620.6810465306</v>
      </c>
    </row>
    <row r="2665" spans="1:2" x14ac:dyDescent="0.35">
      <c r="A2665" s="70">
        <f t="shared" si="49"/>
        <v>2648</v>
      </c>
      <c r="B2665" s="145">
        <v>4815620.6810465306</v>
      </c>
    </row>
    <row r="2666" spans="1:2" x14ac:dyDescent="0.35">
      <c r="A2666" s="70">
        <f t="shared" si="49"/>
        <v>2649</v>
      </c>
      <c r="B2666" s="145">
        <v>4815620.6810465306</v>
      </c>
    </row>
    <row r="2667" spans="1:2" x14ac:dyDescent="0.35">
      <c r="A2667" s="70">
        <f t="shared" si="49"/>
        <v>2650</v>
      </c>
      <c r="B2667" s="145">
        <v>4815620.6810465306</v>
      </c>
    </row>
    <row r="2668" spans="1:2" x14ac:dyDescent="0.35">
      <c r="A2668" s="70">
        <f t="shared" si="49"/>
        <v>2651</v>
      </c>
      <c r="B2668" s="145">
        <v>4815620.6810465306</v>
      </c>
    </row>
    <row r="2669" spans="1:2" x14ac:dyDescent="0.35">
      <c r="A2669" s="70">
        <f t="shared" si="49"/>
        <v>2652</v>
      </c>
      <c r="B2669" s="145">
        <v>4815620.6810465306</v>
      </c>
    </row>
    <row r="2670" spans="1:2" x14ac:dyDescent="0.35">
      <c r="A2670" s="70">
        <f t="shared" si="49"/>
        <v>2653</v>
      </c>
      <c r="B2670" s="145">
        <v>4815620.6810465306</v>
      </c>
    </row>
    <row r="2671" spans="1:2" x14ac:dyDescent="0.35">
      <c r="A2671" s="70">
        <f t="shared" si="49"/>
        <v>2654</v>
      </c>
      <c r="B2671" s="145">
        <v>4815620.6810465306</v>
      </c>
    </row>
    <row r="2672" spans="1:2" x14ac:dyDescent="0.35">
      <c r="A2672" s="70">
        <f t="shared" si="49"/>
        <v>2655</v>
      </c>
      <c r="B2672" s="145">
        <v>4815620.6810465306</v>
      </c>
    </row>
    <row r="2673" spans="1:2" x14ac:dyDescent="0.35">
      <c r="A2673" s="70">
        <f t="shared" si="49"/>
        <v>2656</v>
      </c>
      <c r="B2673" s="145">
        <v>4815620.6810465306</v>
      </c>
    </row>
    <row r="2674" spans="1:2" x14ac:dyDescent="0.35">
      <c r="A2674" s="70">
        <f t="shared" si="49"/>
        <v>2657</v>
      </c>
      <c r="B2674" s="145">
        <v>4815620.6810465306</v>
      </c>
    </row>
    <row r="2675" spans="1:2" x14ac:dyDescent="0.35">
      <c r="A2675" s="70">
        <f t="shared" si="49"/>
        <v>2658</v>
      </c>
      <c r="B2675" s="145">
        <v>4815620.6810465306</v>
      </c>
    </row>
    <row r="2676" spans="1:2" x14ac:dyDescent="0.35">
      <c r="A2676" s="70">
        <f t="shared" si="49"/>
        <v>2659</v>
      </c>
      <c r="B2676" s="145">
        <v>4815620.6810465306</v>
      </c>
    </row>
    <row r="2677" spans="1:2" x14ac:dyDescent="0.35">
      <c r="A2677" s="70">
        <f t="shared" si="49"/>
        <v>2660</v>
      </c>
      <c r="B2677" s="145">
        <v>4815620.6810465306</v>
      </c>
    </row>
    <row r="2678" spans="1:2" x14ac:dyDescent="0.35">
      <c r="A2678" s="70">
        <f t="shared" si="49"/>
        <v>2661</v>
      </c>
      <c r="B2678" s="145">
        <v>4815620.6810465306</v>
      </c>
    </row>
    <row r="2679" spans="1:2" x14ac:dyDescent="0.35">
      <c r="A2679" s="70">
        <f t="shared" si="49"/>
        <v>2662</v>
      </c>
      <c r="B2679" s="145">
        <v>4815620.6810465306</v>
      </c>
    </row>
    <row r="2680" spans="1:2" x14ac:dyDescent="0.35">
      <c r="A2680" s="70">
        <f t="shared" si="49"/>
        <v>2663</v>
      </c>
      <c r="B2680" s="145">
        <v>4815620.6810465306</v>
      </c>
    </row>
    <row r="2681" spans="1:2" x14ac:dyDescent="0.35">
      <c r="A2681" s="70">
        <f t="shared" si="49"/>
        <v>2664</v>
      </c>
      <c r="B2681" s="145">
        <v>4815620.6810465306</v>
      </c>
    </row>
    <row r="2682" spans="1:2" x14ac:dyDescent="0.35">
      <c r="A2682" s="70">
        <f t="shared" si="49"/>
        <v>2665</v>
      </c>
      <c r="B2682" s="145">
        <v>4815620.6810465306</v>
      </c>
    </row>
    <row r="2683" spans="1:2" x14ac:dyDescent="0.35">
      <c r="A2683" s="70">
        <f t="shared" si="49"/>
        <v>2666</v>
      </c>
      <c r="B2683" s="145">
        <v>4815620.6810465306</v>
      </c>
    </row>
    <row r="2684" spans="1:2" x14ac:dyDescent="0.35">
      <c r="A2684" s="70">
        <f t="shared" si="49"/>
        <v>2667</v>
      </c>
      <c r="B2684" s="145">
        <v>4815620.6810465306</v>
      </c>
    </row>
    <row r="2685" spans="1:2" x14ac:dyDescent="0.35">
      <c r="A2685" s="70">
        <f t="shared" si="49"/>
        <v>2668</v>
      </c>
      <c r="B2685" s="145">
        <v>4815620.6810465306</v>
      </c>
    </row>
    <row r="2686" spans="1:2" x14ac:dyDescent="0.35">
      <c r="A2686" s="70">
        <f t="shared" si="49"/>
        <v>2669</v>
      </c>
      <c r="B2686" s="145">
        <v>4815620.6810465306</v>
      </c>
    </row>
    <row r="2687" spans="1:2" x14ac:dyDescent="0.35">
      <c r="A2687" s="70">
        <f t="shared" si="49"/>
        <v>2670</v>
      </c>
      <c r="B2687" s="145">
        <v>4815620.6810465306</v>
      </c>
    </row>
    <row r="2688" spans="1:2" x14ac:dyDescent="0.35">
      <c r="A2688" s="70">
        <f t="shared" si="49"/>
        <v>2671</v>
      </c>
      <c r="B2688" s="145">
        <v>4815620.6810465306</v>
      </c>
    </row>
    <row r="2689" spans="1:2" x14ac:dyDescent="0.35">
      <c r="A2689" s="70">
        <f t="shared" si="49"/>
        <v>2672</v>
      </c>
      <c r="B2689" s="145">
        <v>4815620.6810465306</v>
      </c>
    </row>
    <row r="2690" spans="1:2" x14ac:dyDescent="0.35">
      <c r="A2690" s="70">
        <f t="shared" si="49"/>
        <v>2673</v>
      </c>
      <c r="B2690" s="145">
        <v>4815620.6810465306</v>
      </c>
    </row>
    <row r="2691" spans="1:2" x14ac:dyDescent="0.35">
      <c r="A2691" s="70">
        <f t="shared" si="49"/>
        <v>2674</v>
      </c>
      <c r="B2691" s="145">
        <v>4815620.6810465306</v>
      </c>
    </row>
    <row r="2692" spans="1:2" x14ac:dyDescent="0.35">
      <c r="A2692" s="70">
        <f t="shared" si="49"/>
        <v>2675</v>
      </c>
      <c r="B2692" s="145">
        <v>4815620.6810465306</v>
      </c>
    </row>
    <row r="2693" spans="1:2" x14ac:dyDescent="0.35">
      <c r="A2693" s="70">
        <f t="shared" si="49"/>
        <v>2676</v>
      </c>
      <c r="B2693" s="145">
        <v>4815620.6810465306</v>
      </c>
    </row>
    <row r="2694" spans="1:2" x14ac:dyDescent="0.35">
      <c r="A2694" s="70">
        <f t="shared" si="49"/>
        <v>2677</v>
      </c>
      <c r="B2694" s="145">
        <v>4815620.6810465306</v>
      </c>
    </row>
    <row r="2695" spans="1:2" x14ac:dyDescent="0.35">
      <c r="A2695" s="70">
        <f t="shared" si="49"/>
        <v>2678</v>
      </c>
      <c r="B2695" s="145">
        <v>4815620.6810465306</v>
      </c>
    </row>
    <row r="2696" spans="1:2" x14ac:dyDescent="0.35">
      <c r="A2696" s="70">
        <f t="shared" si="49"/>
        <v>2679</v>
      </c>
      <c r="B2696" s="145">
        <v>4815620.6810465306</v>
      </c>
    </row>
    <row r="2697" spans="1:2" x14ac:dyDescent="0.35">
      <c r="A2697" s="70">
        <f t="shared" si="49"/>
        <v>2680</v>
      </c>
      <c r="B2697" s="145">
        <v>4815620.6810465306</v>
      </c>
    </row>
    <row r="2698" spans="1:2" x14ac:dyDescent="0.35">
      <c r="A2698" s="70">
        <f t="shared" si="49"/>
        <v>2681</v>
      </c>
      <c r="B2698" s="145">
        <v>4815620.6810465306</v>
      </c>
    </row>
    <row r="2699" spans="1:2" x14ac:dyDescent="0.35">
      <c r="A2699" s="70">
        <f t="shared" si="49"/>
        <v>2682</v>
      </c>
      <c r="B2699" s="145">
        <v>4815620.6810465306</v>
      </c>
    </row>
    <row r="2700" spans="1:2" x14ac:dyDescent="0.35">
      <c r="A2700" s="70">
        <f t="shared" si="49"/>
        <v>2683</v>
      </c>
      <c r="B2700" s="145">
        <v>4815620.6810465306</v>
      </c>
    </row>
    <row r="2701" spans="1:2" x14ac:dyDescent="0.35">
      <c r="A2701" s="70">
        <f t="shared" si="49"/>
        <v>2684</v>
      </c>
      <c r="B2701" s="145">
        <v>4815620.6810465306</v>
      </c>
    </row>
    <row r="2702" spans="1:2" x14ac:dyDescent="0.35">
      <c r="A2702" s="70">
        <f t="shared" si="49"/>
        <v>2685</v>
      </c>
      <c r="B2702" s="145">
        <v>4815620.6810465306</v>
      </c>
    </row>
    <row r="2703" spans="1:2" x14ac:dyDescent="0.35">
      <c r="A2703" s="70">
        <f t="shared" si="49"/>
        <v>2686</v>
      </c>
      <c r="B2703" s="145">
        <v>4815620.6810465306</v>
      </c>
    </row>
    <row r="2704" spans="1:2" x14ac:dyDescent="0.35">
      <c r="A2704" s="70">
        <f t="shared" si="49"/>
        <v>2687</v>
      </c>
      <c r="B2704" s="145">
        <v>4815620.6810465306</v>
      </c>
    </row>
    <row r="2705" spans="1:2" x14ac:dyDescent="0.35">
      <c r="A2705" s="70">
        <f t="shared" si="49"/>
        <v>2688</v>
      </c>
      <c r="B2705" s="145">
        <v>4815620.6810465306</v>
      </c>
    </row>
    <row r="2706" spans="1:2" x14ac:dyDescent="0.35">
      <c r="A2706" s="70">
        <f t="shared" si="49"/>
        <v>2689</v>
      </c>
      <c r="B2706" s="145">
        <v>4815620.6810465306</v>
      </c>
    </row>
    <row r="2707" spans="1:2" x14ac:dyDescent="0.35">
      <c r="A2707" s="70">
        <f t="shared" si="49"/>
        <v>2690</v>
      </c>
      <c r="B2707" s="145">
        <v>4815620.6810465306</v>
      </c>
    </row>
    <row r="2708" spans="1:2" x14ac:dyDescent="0.35">
      <c r="A2708" s="70">
        <f t="shared" ref="A2708:A2771" si="50">A2707+1</f>
        <v>2691</v>
      </c>
      <c r="B2708" s="145">
        <v>4815620.6810465306</v>
      </c>
    </row>
    <row r="2709" spans="1:2" x14ac:dyDescent="0.35">
      <c r="A2709" s="70">
        <f t="shared" si="50"/>
        <v>2692</v>
      </c>
      <c r="B2709" s="145">
        <v>4815620.6810465306</v>
      </c>
    </row>
    <row r="2710" spans="1:2" x14ac:dyDescent="0.35">
      <c r="A2710" s="70">
        <f t="shared" si="50"/>
        <v>2693</v>
      </c>
      <c r="B2710" s="145">
        <v>4815620.6810465306</v>
      </c>
    </row>
    <row r="2711" spans="1:2" x14ac:dyDescent="0.35">
      <c r="A2711" s="70">
        <f t="shared" si="50"/>
        <v>2694</v>
      </c>
      <c r="B2711" s="145">
        <v>4815620.6810465306</v>
      </c>
    </row>
    <row r="2712" spans="1:2" x14ac:dyDescent="0.35">
      <c r="A2712" s="70">
        <f t="shared" si="50"/>
        <v>2695</v>
      </c>
      <c r="B2712" s="145">
        <v>4815620.6810465306</v>
      </c>
    </row>
    <row r="2713" spans="1:2" x14ac:dyDescent="0.35">
      <c r="A2713" s="70">
        <f t="shared" si="50"/>
        <v>2696</v>
      </c>
      <c r="B2713" s="145">
        <v>4815620.6810465306</v>
      </c>
    </row>
    <row r="2714" spans="1:2" x14ac:dyDescent="0.35">
      <c r="A2714" s="70">
        <f t="shared" si="50"/>
        <v>2697</v>
      </c>
      <c r="B2714" s="145">
        <v>4815620.6810465306</v>
      </c>
    </row>
    <row r="2715" spans="1:2" x14ac:dyDescent="0.35">
      <c r="A2715" s="70">
        <f t="shared" si="50"/>
        <v>2698</v>
      </c>
      <c r="B2715" s="145">
        <v>4815620.6810465306</v>
      </c>
    </row>
    <row r="2716" spans="1:2" x14ac:dyDescent="0.35">
      <c r="A2716" s="70">
        <f t="shared" si="50"/>
        <v>2699</v>
      </c>
      <c r="B2716" s="145">
        <v>4815620.6810465306</v>
      </c>
    </row>
    <row r="2717" spans="1:2" x14ac:dyDescent="0.35">
      <c r="A2717" s="70">
        <f t="shared" si="50"/>
        <v>2700</v>
      </c>
      <c r="B2717" s="145">
        <v>4815620.6810465306</v>
      </c>
    </row>
    <row r="2718" spans="1:2" x14ac:dyDescent="0.35">
      <c r="A2718" s="70">
        <f t="shared" si="50"/>
        <v>2701</v>
      </c>
      <c r="B2718" s="145">
        <v>4815620.6810465306</v>
      </c>
    </row>
    <row r="2719" spans="1:2" x14ac:dyDescent="0.35">
      <c r="A2719" s="70">
        <f t="shared" si="50"/>
        <v>2702</v>
      </c>
      <c r="B2719" s="145">
        <v>4815620.6810465306</v>
      </c>
    </row>
    <row r="2720" spans="1:2" x14ac:dyDescent="0.35">
      <c r="A2720" s="70">
        <f t="shared" si="50"/>
        <v>2703</v>
      </c>
      <c r="B2720" s="145">
        <v>4815620.6810465306</v>
      </c>
    </row>
    <row r="2721" spans="1:2" x14ac:dyDescent="0.35">
      <c r="A2721" s="70">
        <f t="shared" si="50"/>
        <v>2704</v>
      </c>
      <c r="B2721" s="145">
        <v>4815620.6810465306</v>
      </c>
    </row>
    <row r="2722" spans="1:2" x14ac:dyDescent="0.35">
      <c r="A2722" s="70">
        <f t="shared" si="50"/>
        <v>2705</v>
      </c>
      <c r="B2722" s="145">
        <v>4815620.6810465306</v>
      </c>
    </row>
    <row r="2723" spans="1:2" x14ac:dyDescent="0.35">
      <c r="A2723" s="70">
        <f t="shared" si="50"/>
        <v>2706</v>
      </c>
      <c r="B2723" s="145">
        <v>4815620.6810465306</v>
      </c>
    </row>
    <row r="2724" spans="1:2" x14ac:dyDescent="0.35">
      <c r="A2724" s="70">
        <f t="shared" si="50"/>
        <v>2707</v>
      </c>
      <c r="B2724" s="145">
        <v>4815620.6810465306</v>
      </c>
    </row>
    <row r="2725" spans="1:2" x14ac:dyDescent="0.35">
      <c r="A2725" s="70">
        <f t="shared" si="50"/>
        <v>2708</v>
      </c>
      <c r="B2725" s="145">
        <v>4815620.6810465306</v>
      </c>
    </row>
    <row r="2726" spans="1:2" x14ac:dyDescent="0.35">
      <c r="A2726" s="70">
        <f t="shared" si="50"/>
        <v>2709</v>
      </c>
      <c r="B2726" s="145">
        <v>4815620.6810465306</v>
      </c>
    </row>
    <row r="2727" spans="1:2" x14ac:dyDescent="0.35">
      <c r="A2727" s="70">
        <f t="shared" si="50"/>
        <v>2710</v>
      </c>
      <c r="B2727" s="145">
        <v>4815620.6810465306</v>
      </c>
    </row>
    <row r="2728" spans="1:2" x14ac:dyDescent="0.35">
      <c r="A2728" s="70">
        <f t="shared" si="50"/>
        <v>2711</v>
      </c>
      <c r="B2728" s="145">
        <v>4815620.6810465306</v>
      </c>
    </row>
    <row r="2729" spans="1:2" x14ac:dyDescent="0.35">
      <c r="A2729" s="70">
        <f t="shared" si="50"/>
        <v>2712</v>
      </c>
      <c r="B2729" s="145">
        <v>4815620.6810465306</v>
      </c>
    </row>
    <row r="2730" spans="1:2" x14ac:dyDescent="0.35">
      <c r="A2730" s="70">
        <f t="shared" si="50"/>
        <v>2713</v>
      </c>
      <c r="B2730" s="145">
        <v>4815620.6810465306</v>
      </c>
    </row>
    <row r="2731" spans="1:2" x14ac:dyDescent="0.35">
      <c r="A2731" s="70">
        <f t="shared" si="50"/>
        <v>2714</v>
      </c>
      <c r="B2731" s="145">
        <v>4815620.6810465306</v>
      </c>
    </row>
    <row r="2732" spans="1:2" x14ac:dyDescent="0.35">
      <c r="A2732" s="70">
        <f t="shared" si="50"/>
        <v>2715</v>
      </c>
      <c r="B2732" s="145">
        <v>4815620.6810465306</v>
      </c>
    </row>
    <row r="2733" spans="1:2" x14ac:dyDescent="0.35">
      <c r="A2733" s="70">
        <f t="shared" si="50"/>
        <v>2716</v>
      </c>
      <c r="B2733" s="145">
        <v>4815620.6810465306</v>
      </c>
    </row>
    <row r="2734" spans="1:2" x14ac:dyDescent="0.35">
      <c r="A2734" s="70">
        <f t="shared" si="50"/>
        <v>2717</v>
      </c>
      <c r="B2734" s="145">
        <v>4815620.6810465306</v>
      </c>
    </row>
    <row r="2735" spans="1:2" x14ac:dyDescent="0.35">
      <c r="A2735" s="70">
        <f t="shared" si="50"/>
        <v>2718</v>
      </c>
      <c r="B2735" s="145">
        <v>4815620.6810465306</v>
      </c>
    </row>
    <row r="2736" spans="1:2" x14ac:dyDescent="0.35">
      <c r="A2736" s="70">
        <f t="shared" si="50"/>
        <v>2719</v>
      </c>
      <c r="B2736" s="145">
        <v>4815620.6810465306</v>
      </c>
    </row>
    <row r="2737" spans="1:2" x14ac:dyDescent="0.35">
      <c r="A2737" s="70">
        <f t="shared" si="50"/>
        <v>2720</v>
      </c>
      <c r="B2737" s="145">
        <v>4815620.6810465306</v>
      </c>
    </row>
    <row r="2738" spans="1:2" x14ac:dyDescent="0.35">
      <c r="A2738" s="70">
        <f t="shared" si="50"/>
        <v>2721</v>
      </c>
      <c r="B2738" s="145">
        <v>4815620.6810465306</v>
      </c>
    </row>
    <row r="2739" spans="1:2" x14ac:dyDescent="0.35">
      <c r="A2739" s="70">
        <f t="shared" si="50"/>
        <v>2722</v>
      </c>
      <c r="B2739" s="145">
        <v>4815620.6810465306</v>
      </c>
    </row>
    <row r="2740" spans="1:2" x14ac:dyDescent="0.35">
      <c r="A2740" s="70">
        <f t="shared" si="50"/>
        <v>2723</v>
      </c>
      <c r="B2740" s="145">
        <v>4815620.6810465306</v>
      </c>
    </row>
    <row r="2741" spans="1:2" x14ac:dyDescent="0.35">
      <c r="A2741" s="70">
        <f t="shared" si="50"/>
        <v>2724</v>
      </c>
      <c r="B2741" s="145">
        <v>4815620.6810465306</v>
      </c>
    </row>
    <row r="2742" spans="1:2" x14ac:dyDescent="0.35">
      <c r="A2742" s="70">
        <f t="shared" si="50"/>
        <v>2725</v>
      </c>
      <c r="B2742" s="145">
        <v>4815620.6810465306</v>
      </c>
    </row>
    <row r="2743" spans="1:2" x14ac:dyDescent="0.35">
      <c r="A2743" s="70">
        <f t="shared" si="50"/>
        <v>2726</v>
      </c>
      <c r="B2743" s="145">
        <v>4815620.6810465306</v>
      </c>
    </row>
    <row r="2744" spans="1:2" x14ac:dyDescent="0.35">
      <c r="A2744" s="70">
        <f t="shared" si="50"/>
        <v>2727</v>
      </c>
      <c r="B2744" s="145">
        <v>4815620.6810465306</v>
      </c>
    </row>
    <row r="2745" spans="1:2" x14ac:dyDescent="0.35">
      <c r="A2745" s="70">
        <f t="shared" si="50"/>
        <v>2728</v>
      </c>
      <c r="B2745" s="145">
        <v>4815620.6810465306</v>
      </c>
    </row>
    <row r="2746" spans="1:2" x14ac:dyDescent="0.35">
      <c r="A2746" s="70">
        <f t="shared" si="50"/>
        <v>2729</v>
      </c>
      <c r="B2746" s="145">
        <v>4815620.6810465306</v>
      </c>
    </row>
    <row r="2747" spans="1:2" x14ac:dyDescent="0.35">
      <c r="A2747" s="70">
        <f t="shared" si="50"/>
        <v>2730</v>
      </c>
      <c r="B2747" s="145">
        <v>4815620.6810465306</v>
      </c>
    </row>
    <row r="2748" spans="1:2" x14ac:dyDescent="0.35">
      <c r="A2748" s="70">
        <f t="shared" si="50"/>
        <v>2731</v>
      </c>
      <c r="B2748" s="145">
        <v>4815620.6810465306</v>
      </c>
    </row>
    <row r="2749" spans="1:2" x14ac:dyDescent="0.35">
      <c r="A2749" s="70">
        <f t="shared" si="50"/>
        <v>2732</v>
      </c>
      <c r="B2749" s="145">
        <v>4815620.6810465306</v>
      </c>
    </row>
    <row r="2750" spans="1:2" x14ac:dyDescent="0.35">
      <c r="A2750" s="70">
        <f t="shared" si="50"/>
        <v>2733</v>
      </c>
      <c r="B2750" s="145">
        <v>4815620.6810465306</v>
      </c>
    </row>
    <row r="2751" spans="1:2" x14ac:dyDescent="0.35">
      <c r="A2751" s="70">
        <f t="shared" si="50"/>
        <v>2734</v>
      </c>
      <c r="B2751" s="145">
        <v>4815620.6810465306</v>
      </c>
    </row>
    <row r="2752" spans="1:2" x14ac:dyDescent="0.35">
      <c r="A2752" s="70">
        <f t="shared" si="50"/>
        <v>2735</v>
      </c>
      <c r="B2752" s="145">
        <v>4815620.6810465306</v>
      </c>
    </row>
    <row r="2753" spans="1:2" x14ac:dyDescent="0.35">
      <c r="A2753" s="70">
        <f t="shared" si="50"/>
        <v>2736</v>
      </c>
      <c r="B2753" s="145">
        <v>4815620.6810465306</v>
      </c>
    </row>
    <row r="2754" spans="1:2" x14ac:dyDescent="0.35">
      <c r="A2754" s="70">
        <f t="shared" si="50"/>
        <v>2737</v>
      </c>
      <c r="B2754" s="145">
        <v>4815620.6810465306</v>
      </c>
    </row>
    <row r="2755" spans="1:2" x14ac:dyDescent="0.35">
      <c r="A2755" s="70">
        <f t="shared" si="50"/>
        <v>2738</v>
      </c>
      <c r="B2755" s="145">
        <v>4815620.6810465306</v>
      </c>
    </row>
    <row r="2756" spans="1:2" x14ac:dyDescent="0.35">
      <c r="A2756" s="70">
        <f t="shared" si="50"/>
        <v>2739</v>
      </c>
      <c r="B2756" s="145">
        <v>4815620.6810465306</v>
      </c>
    </row>
    <row r="2757" spans="1:2" x14ac:dyDescent="0.35">
      <c r="A2757" s="70">
        <f t="shared" si="50"/>
        <v>2740</v>
      </c>
      <c r="B2757" s="145">
        <v>4815620.6810465306</v>
      </c>
    </row>
    <row r="2758" spans="1:2" x14ac:dyDescent="0.35">
      <c r="A2758" s="70">
        <f t="shared" si="50"/>
        <v>2741</v>
      </c>
      <c r="B2758" s="145">
        <v>4815620.6810465306</v>
      </c>
    </row>
    <row r="2759" spans="1:2" x14ac:dyDescent="0.35">
      <c r="A2759" s="70">
        <f t="shared" si="50"/>
        <v>2742</v>
      </c>
      <c r="B2759" s="145">
        <v>4815620.6810465306</v>
      </c>
    </row>
    <row r="2760" spans="1:2" x14ac:dyDescent="0.35">
      <c r="A2760" s="70">
        <f t="shared" si="50"/>
        <v>2743</v>
      </c>
      <c r="B2760" s="145">
        <v>4815620.6810465306</v>
      </c>
    </row>
    <row r="2761" spans="1:2" x14ac:dyDescent="0.35">
      <c r="A2761" s="70">
        <f t="shared" si="50"/>
        <v>2744</v>
      </c>
      <c r="B2761" s="145">
        <v>4815620.6810465306</v>
      </c>
    </row>
    <row r="2762" spans="1:2" x14ac:dyDescent="0.35">
      <c r="A2762" s="70">
        <f t="shared" si="50"/>
        <v>2745</v>
      </c>
      <c r="B2762" s="145">
        <v>4815620.6810465306</v>
      </c>
    </row>
    <row r="2763" spans="1:2" x14ac:dyDescent="0.35">
      <c r="A2763" s="70">
        <f t="shared" si="50"/>
        <v>2746</v>
      </c>
      <c r="B2763" s="145">
        <v>4815620.6810465306</v>
      </c>
    </row>
    <row r="2764" spans="1:2" x14ac:dyDescent="0.35">
      <c r="A2764" s="70">
        <f t="shared" si="50"/>
        <v>2747</v>
      </c>
      <c r="B2764" s="145">
        <v>4815620.6810465306</v>
      </c>
    </row>
    <row r="2765" spans="1:2" x14ac:dyDescent="0.35">
      <c r="A2765" s="70">
        <f t="shared" si="50"/>
        <v>2748</v>
      </c>
      <c r="B2765" s="145">
        <v>4815620.6810465306</v>
      </c>
    </row>
    <row r="2766" spans="1:2" x14ac:dyDescent="0.35">
      <c r="A2766" s="70">
        <f t="shared" si="50"/>
        <v>2749</v>
      </c>
      <c r="B2766" s="145">
        <v>4815620.6810465306</v>
      </c>
    </row>
    <row r="2767" spans="1:2" x14ac:dyDescent="0.35">
      <c r="A2767" s="70">
        <f t="shared" si="50"/>
        <v>2750</v>
      </c>
      <c r="B2767" s="145">
        <v>4815620.6810465306</v>
      </c>
    </row>
    <row r="2768" spans="1:2" x14ac:dyDescent="0.35">
      <c r="A2768" s="70">
        <f t="shared" si="50"/>
        <v>2751</v>
      </c>
      <c r="B2768" s="145">
        <v>4815620.6810465306</v>
      </c>
    </row>
    <row r="2769" spans="1:2" x14ac:dyDescent="0.35">
      <c r="A2769" s="70">
        <f t="shared" si="50"/>
        <v>2752</v>
      </c>
      <c r="B2769" s="145">
        <v>4815620.6810465306</v>
      </c>
    </row>
    <row r="2770" spans="1:2" x14ac:dyDescent="0.35">
      <c r="A2770" s="70">
        <f t="shared" si="50"/>
        <v>2753</v>
      </c>
      <c r="B2770" s="145">
        <v>4815620.6810465306</v>
      </c>
    </row>
    <row r="2771" spans="1:2" x14ac:dyDescent="0.35">
      <c r="A2771" s="70">
        <f t="shared" si="50"/>
        <v>2754</v>
      </c>
      <c r="B2771" s="145">
        <v>4815620.6810465306</v>
      </c>
    </row>
    <row r="2772" spans="1:2" x14ac:dyDescent="0.35">
      <c r="A2772" s="70">
        <f t="shared" ref="A2772:A2835" si="51">A2771+1</f>
        <v>2755</v>
      </c>
      <c r="B2772" s="145">
        <v>4815620.6810465306</v>
      </c>
    </row>
    <row r="2773" spans="1:2" x14ac:dyDescent="0.35">
      <c r="A2773" s="70">
        <f t="shared" si="51"/>
        <v>2756</v>
      </c>
      <c r="B2773" s="145">
        <v>4815620.6810465306</v>
      </c>
    </row>
    <row r="2774" spans="1:2" x14ac:dyDescent="0.35">
      <c r="A2774" s="70">
        <f t="shared" si="51"/>
        <v>2757</v>
      </c>
      <c r="B2774" s="145">
        <v>4815620.6810465306</v>
      </c>
    </row>
    <row r="2775" spans="1:2" x14ac:dyDescent="0.35">
      <c r="A2775" s="70">
        <f t="shared" si="51"/>
        <v>2758</v>
      </c>
      <c r="B2775" s="145">
        <v>4815620.6810465306</v>
      </c>
    </row>
    <row r="2776" spans="1:2" x14ac:dyDescent="0.35">
      <c r="A2776" s="70">
        <f t="shared" si="51"/>
        <v>2759</v>
      </c>
      <c r="B2776" s="145">
        <v>4815620.6810465306</v>
      </c>
    </row>
    <row r="2777" spans="1:2" x14ac:dyDescent="0.35">
      <c r="A2777" s="70">
        <f t="shared" si="51"/>
        <v>2760</v>
      </c>
      <c r="B2777" s="145">
        <v>4815620.6810465306</v>
      </c>
    </row>
    <row r="2778" spans="1:2" x14ac:dyDescent="0.35">
      <c r="A2778" s="70">
        <f t="shared" si="51"/>
        <v>2761</v>
      </c>
      <c r="B2778" s="145">
        <v>4815620.6810465306</v>
      </c>
    </row>
    <row r="2779" spans="1:2" x14ac:dyDescent="0.35">
      <c r="A2779" s="70">
        <f t="shared" si="51"/>
        <v>2762</v>
      </c>
      <c r="B2779" s="145">
        <v>4815620.6810465306</v>
      </c>
    </row>
    <row r="2780" spans="1:2" x14ac:dyDescent="0.35">
      <c r="A2780" s="70">
        <f t="shared" si="51"/>
        <v>2763</v>
      </c>
      <c r="B2780" s="145">
        <v>4815620.6810465306</v>
      </c>
    </row>
    <row r="2781" spans="1:2" x14ac:dyDescent="0.35">
      <c r="A2781" s="70">
        <f t="shared" si="51"/>
        <v>2764</v>
      </c>
      <c r="B2781" s="145">
        <v>4815620.6810465306</v>
      </c>
    </row>
    <row r="2782" spans="1:2" x14ac:dyDescent="0.35">
      <c r="A2782" s="70">
        <f t="shared" si="51"/>
        <v>2765</v>
      </c>
      <c r="B2782" s="145">
        <v>4815620.6810465306</v>
      </c>
    </row>
    <row r="2783" spans="1:2" x14ac:dyDescent="0.35">
      <c r="A2783" s="70">
        <f t="shared" si="51"/>
        <v>2766</v>
      </c>
      <c r="B2783" s="145">
        <v>4815620.6810465306</v>
      </c>
    </row>
    <row r="2784" spans="1:2" x14ac:dyDescent="0.35">
      <c r="A2784" s="70">
        <f t="shared" si="51"/>
        <v>2767</v>
      </c>
      <c r="B2784" s="145">
        <v>4815620.6810465306</v>
      </c>
    </row>
    <row r="2785" spans="1:2" x14ac:dyDescent="0.35">
      <c r="A2785" s="70">
        <f t="shared" si="51"/>
        <v>2768</v>
      </c>
      <c r="B2785" s="145">
        <v>4815620.6810465306</v>
      </c>
    </row>
    <row r="2786" spans="1:2" x14ac:dyDescent="0.35">
      <c r="A2786" s="70">
        <f t="shared" si="51"/>
        <v>2769</v>
      </c>
      <c r="B2786" s="145">
        <v>4815620.6810465306</v>
      </c>
    </row>
    <row r="2787" spans="1:2" x14ac:dyDescent="0.35">
      <c r="A2787" s="70">
        <f t="shared" si="51"/>
        <v>2770</v>
      </c>
      <c r="B2787" s="145">
        <v>4815620.6810465306</v>
      </c>
    </row>
    <row r="2788" spans="1:2" x14ac:dyDescent="0.35">
      <c r="A2788" s="70">
        <f t="shared" si="51"/>
        <v>2771</v>
      </c>
      <c r="B2788" s="145">
        <v>4815620.6810465306</v>
      </c>
    </row>
    <row r="2789" spans="1:2" x14ac:dyDescent="0.35">
      <c r="A2789" s="70">
        <f t="shared" si="51"/>
        <v>2772</v>
      </c>
      <c r="B2789" s="145">
        <v>4815620.6810465306</v>
      </c>
    </row>
    <row r="2790" spans="1:2" x14ac:dyDescent="0.35">
      <c r="A2790" s="70">
        <f t="shared" si="51"/>
        <v>2773</v>
      </c>
      <c r="B2790" s="145">
        <v>4815620.6810465306</v>
      </c>
    </row>
    <row r="2791" spans="1:2" x14ac:dyDescent="0.35">
      <c r="A2791" s="70">
        <f t="shared" si="51"/>
        <v>2774</v>
      </c>
      <c r="B2791" s="145">
        <v>4815620.6810465306</v>
      </c>
    </row>
    <row r="2792" spans="1:2" x14ac:dyDescent="0.35">
      <c r="A2792" s="70">
        <f t="shared" si="51"/>
        <v>2775</v>
      </c>
      <c r="B2792" s="145">
        <v>4815620.6810465306</v>
      </c>
    </row>
    <row r="2793" spans="1:2" x14ac:dyDescent="0.35">
      <c r="A2793" s="70">
        <f t="shared" si="51"/>
        <v>2776</v>
      </c>
      <c r="B2793" s="145">
        <v>4815620.6810465306</v>
      </c>
    </row>
    <row r="2794" spans="1:2" x14ac:dyDescent="0.35">
      <c r="A2794" s="70">
        <f t="shared" si="51"/>
        <v>2777</v>
      </c>
      <c r="B2794" s="145">
        <v>4815620.6810465306</v>
      </c>
    </row>
    <row r="2795" spans="1:2" x14ac:dyDescent="0.35">
      <c r="A2795" s="70">
        <f t="shared" si="51"/>
        <v>2778</v>
      </c>
      <c r="B2795" s="145">
        <v>4815620.6810465306</v>
      </c>
    </row>
    <row r="2796" spans="1:2" x14ac:dyDescent="0.35">
      <c r="A2796" s="70">
        <f t="shared" si="51"/>
        <v>2779</v>
      </c>
      <c r="B2796" s="145">
        <v>4815620.6810465306</v>
      </c>
    </row>
    <row r="2797" spans="1:2" x14ac:dyDescent="0.35">
      <c r="A2797" s="70">
        <f t="shared" si="51"/>
        <v>2780</v>
      </c>
      <c r="B2797" s="145">
        <v>4815620.6810465306</v>
      </c>
    </row>
    <row r="2798" spans="1:2" x14ac:dyDescent="0.35">
      <c r="A2798" s="70">
        <f t="shared" si="51"/>
        <v>2781</v>
      </c>
      <c r="B2798" s="145">
        <v>4815620.6810465306</v>
      </c>
    </row>
    <row r="2799" spans="1:2" x14ac:dyDescent="0.35">
      <c r="A2799" s="70">
        <f t="shared" si="51"/>
        <v>2782</v>
      </c>
      <c r="B2799" s="145">
        <v>4815620.6810465306</v>
      </c>
    </row>
    <row r="2800" spans="1:2" x14ac:dyDescent="0.35">
      <c r="A2800" s="70">
        <f t="shared" si="51"/>
        <v>2783</v>
      </c>
      <c r="B2800" s="145">
        <v>4815620.6810465306</v>
      </c>
    </row>
    <row r="2801" spans="1:2" x14ac:dyDescent="0.35">
      <c r="A2801" s="70">
        <f t="shared" si="51"/>
        <v>2784</v>
      </c>
      <c r="B2801" s="145">
        <v>4815620.6810465306</v>
      </c>
    </row>
    <row r="2802" spans="1:2" x14ac:dyDescent="0.35">
      <c r="A2802" s="70">
        <f t="shared" si="51"/>
        <v>2785</v>
      </c>
      <c r="B2802" s="145">
        <v>4815620.6810465306</v>
      </c>
    </row>
    <row r="2803" spans="1:2" x14ac:dyDescent="0.35">
      <c r="A2803" s="70">
        <f t="shared" si="51"/>
        <v>2786</v>
      </c>
      <c r="B2803" s="145">
        <v>4815620.6810465306</v>
      </c>
    </row>
    <row r="2804" spans="1:2" x14ac:dyDescent="0.35">
      <c r="A2804" s="70">
        <f t="shared" si="51"/>
        <v>2787</v>
      </c>
      <c r="B2804" s="145">
        <v>4815620.6810465306</v>
      </c>
    </row>
    <row r="2805" spans="1:2" x14ac:dyDescent="0.35">
      <c r="A2805" s="70">
        <f t="shared" si="51"/>
        <v>2788</v>
      </c>
      <c r="B2805" s="145">
        <v>4815620.6810465306</v>
      </c>
    </row>
    <row r="2806" spans="1:2" x14ac:dyDescent="0.35">
      <c r="A2806" s="70">
        <f t="shared" si="51"/>
        <v>2789</v>
      </c>
      <c r="B2806" s="145">
        <v>4815620.6810465306</v>
      </c>
    </row>
    <row r="2807" spans="1:2" x14ac:dyDescent="0.35">
      <c r="A2807" s="70">
        <f t="shared" si="51"/>
        <v>2790</v>
      </c>
      <c r="B2807" s="145">
        <v>4815620.6810465306</v>
      </c>
    </row>
    <row r="2808" spans="1:2" x14ac:dyDescent="0.35">
      <c r="A2808" s="70">
        <f t="shared" si="51"/>
        <v>2791</v>
      </c>
      <c r="B2808" s="145">
        <v>4815620.6810465306</v>
      </c>
    </row>
    <row r="2809" spans="1:2" x14ac:dyDescent="0.35">
      <c r="A2809" s="70">
        <f t="shared" si="51"/>
        <v>2792</v>
      </c>
      <c r="B2809" s="145">
        <v>4815620.6810465306</v>
      </c>
    </row>
    <row r="2810" spans="1:2" x14ac:dyDescent="0.35">
      <c r="A2810" s="70">
        <f t="shared" si="51"/>
        <v>2793</v>
      </c>
      <c r="B2810" s="145">
        <v>4815620.6810465306</v>
      </c>
    </row>
    <row r="2811" spans="1:2" x14ac:dyDescent="0.35">
      <c r="A2811" s="70">
        <f t="shared" si="51"/>
        <v>2794</v>
      </c>
      <c r="B2811" s="145">
        <v>4815620.6810465306</v>
      </c>
    </row>
    <row r="2812" spans="1:2" x14ac:dyDescent="0.35">
      <c r="A2812" s="70">
        <f t="shared" si="51"/>
        <v>2795</v>
      </c>
      <c r="B2812" s="145">
        <v>4815620.6810465306</v>
      </c>
    </row>
    <row r="2813" spans="1:2" x14ac:dyDescent="0.35">
      <c r="A2813" s="70">
        <f t="shared" si="51"/>
        <v>2796</v>
      </c>
      <c r="B2813" s="145">
        <v>4815620.6810465306</v>
      </c>
    </row>
    <row r="2814" spans="1:2" x14ac:dyDescent="0.35">
      <c r="A2814" s="70">
        <f t="shared" si="51"/>
        <v>2797</v>
      </c>
      <c r="B2814" s="145">
        <v>4815620.6810465306</v>
      </c>
    </row>
    <row r="2815" spans="1:2" x14ac:dyDescent="0.35">
      <c r="A2815" s="70">
        <f t="shared" si="51"/>
        <v>2798</v>
      </c>
      <c r="B2815" s="145">
        <v>4815620.6810465306</v>
      </c>
    </row>
    <row r="2816" spans="1:2" x14ac:dyDescent="0.35">
      <c r="A2816" s="70">
        <f t="shared" si="51"/>
        <v>2799</v>
      </c>
      <c r="B2816" s="145">
        <v>4815620.6810465306</v>
      </c>
    </row>
    <row r="2817" spans="1:2" x14ac:dyDescent="0.35">
      <c r="A2817" s="70">
        <f t="shared" si="51"/>
        <v>2800</v>
      </c>
      <c r="B2817" s="145">
        <v>4815620.6810465306</v>
      </c>
    </row>
    <row r="2818" spans="1:2" x14ac:dyDescent="0.35">
      <c r="A2818" s="70">
        <f t="shared" si="51"/>
        <v>2801</v>
      </c>
      <c r="B2818" s="145">
        <v>4815620.6810465306</v>
      </c>
    </row>
    <row r="2819" spans="1:2" x14ac:dyDescent="0.35">
      <c r="A2819" s="70">
        <f t="shared" si="51"/>
        <v>2802</v>
      </c>
      <c r="B2819" s="145">
        <v>4815620.6810465306</v>
      </c>
    </row>
    <row r="2820" spans="1:2" x14ac:dyDescent="0.35">
      <c r="A2820" s="70">
        <f t="shared" si="51"/>
        <v>2803</v>
      </c>
      <c r="B2820" s="145">
        <v>4815620.6810465306</v>
      </c>
    </row>
    <row r="2821" spans="1:2" x14ac:dyDescent="0.35">
      <c r="A2821" s="70">
        <f t="shared" si="51"/>
        <v>2804</v>
      </c>
      <c r="B2821" s="145">
        <v>4815620.6810465306</v>
      </c>
    </row>
    <row r="2822" spans="1:2" x14ac:dyDescent="0.35">
      <c r="A2822" s="70">
        <f t="shared" si="51"/>
        <v>2805</v>
      </c>
      <c r="B2822" s="145">
        <v>4815620.6810465306</v>
      </c>
    </row>
    <row r="2823" spans="1:2" x14ac:dyDescent="0.35">
      <c r="A2823" s="70">
        <f t="shared" si="51"/>
        <v>2806</v>
      </c>
      <c r="B2823" s="145">
        <v>4815620.6810465306</v>
      </c>
    </row>
    <row r="2824" spans="1:2" x14ac:dyDescent="0.35">
      <c r="A2824" s="70">
        <f t="shared" si="51"/>
        <v>2807</v>
      </c>
      <c r="B2824" s="145">
        <v>4815620.6810465306</v>
      </c>
    </row>
    <row r="2825" spans="1:2" x14ac:dyDescent="0.35">
      <c r="A2825" s="70">
        <f t="shared" si="51"/>
        <v>2808</v>
      </c>
      <c r="B2825" s="145">
        <v>4815620.6810465306</v>
      </c>
    </row>
    <row r="2826" spans="1:2" x14ac:dyDescent="0.35">
      <c r="A2826" s="70">
        <f t="shared" si="51"/>
        <v>2809</v>
      </c>
      <c r="B2826" s="145">
        <v>4815620.6810465306</v>
      </c>
    </row>
    <row r="2827" spans="1:2" x14ac:dyDescent="0.35">
      <c r="A2827" s="70">
        <f t="shared" si="51"/>
        <v>2810</v>
      </c>
      <c r="B2827" s="145">
        <v>4815620.6810465306</v>
      </c>
    </row>
    <row r="2828" spans="1:2" x14ac:dyDescent="0.35">
      <c r="A2828" s="70">
        <f t="shared" si="51"/>
        <v>2811</v>
      </c>
      <c r="B2828" s="145">
        <v>4815620.6810465306</v>
      </c>
    </row>
    <row r="2829" spans="1:2" x14ac:dyDescent="0.35">
      <c r="A2829" s="70">
        <f t="shared" si="51"/>
        <v>2812</v>
      </c>
      <c r="B2829" s="145">
        <v>4815620.6810465306</v>
      </c>
    </row>
    <row r="2830" spans="1:2" x14ac:dyDescent="0.35">
      <c r="A2830" s="70">
        <f t="shared" si="51"/>
        <v>2813</v>
      </c>
      <c r="B2830" s="145">
        <v>4815620.6810465306</v>
      </c>
    </row>
    <row r="2831" spans="1:2" x14ac:dyDescent="0.35">
      <c r="A2831" s="70">
        <f t="shared" si="51"/>
        <v>2814</v>
      </c>
      <c r="B2831" s="145">
        <v>4815620.6810465306</v>
      </c>
    </row>
    <row r="2832" spans="1:2" x14ac:dyDescent="0.35">
      <c r="A2832" s="70">
        <f t="shared" si="51"/>
        <v>2815</v>
      </c>
      <c r="B2832" s="145">
        <v>4815620.6810465306</v>
      </c>
    </row>
    <row r="2833" spans="1:2" x14ac:dyDescent="0.35">
      <c r="A2833" s="70">
        <f t="shared" si="51"/>
        <v>2816</v>
      </c>
      <c r="B2833" s="145">
        <v>4815620.6810465306</v>
      </c>
    </row>
    <row r="2834" spans="1:2" x14ac:dyDescent="0.35">
      <c r="A2834" s="70">
        <f t="shared" si="51"/>
        <v>2817</v>
      </c>
      <c r="B2834" s="145">
        <v>4815620.6810465306</v>
      </c>
    </row>
    <row r="2835" spans="1:2" x14ac:dyDescent="0.35">
      <c r="A2835" s="70">
        <f t="shared" si="51"/>
        <v>2818</v>
      </c>
      <c r="B2835" s="145">
        <v>4815620.6810465306</v>
      </c>
    </row>
    <row r="2836" spans="1:2" x14ac:dyDescent="0.35">
      <c r="A2836" s="70">
        <f t="shared" ref="A2836:A2899" si="52">A2835+1</f>
        <v>2819</v>
      </c>
      <c r="B2836" s="145">
        <v>4815620.6810465306</v>
      </c>
    </row>
    <row r="2837" spans="1:2" x14ac:dyDescent="0.35">
      <c r="A2837" s="70">
        <f t="shared" si="52"/>
        <v>2820</v>
      </c>
      <c r="B2837" s="145">
        <v>4815620.6810465306</v>
      </c>
    </row>
    <row r="2838" spans="1:2" x14ac:dyDescent="0.35">
      <c r="A2838" s="70">
        <f t="shared" si="52"/>
        <v>2821</v>
      </c>
      <c r="B2838" s="145">
        <v>4815620.6810465306</v>
      </c>
    </row>
    <row r="2839" spans="1:2" x14ac:dyDescent="0.35">
      <c r="A2839" s="70">
        <f t="shared" si="52"/>
        <v>2822</v>
      </c>
      <c r="B2839" s="145">
        <v>4815620.6810465306</v>
      </c>
    </row>
    <row r="2840" spans="1:2" x14ac:dyDescent="0.35">
      <c r="A2840" s="70">
        <f t="shared" si="52"/>
        <v>2823</v>
      </c>
      <c r="B2840" s="145">
        <v>4815620.6810465306</v>
      </c>
    </row>
    <row r="2841" spans="1:2" x14ac:dyDescent="0.35">
      <c r="A2841" s="70">
        <f t="shared" si="52"/>
        <v>2824</v>
      </c>
      <c r="B2841" s="145">
        <v>4815620.6810465306</v>
      </c>
    </row>
    <row r="2842" spans="1:2" x14ac:dyDescent="0.35">
      <c r="A2842" s="70">
        <f t="shared" si="52"/>
        <v>2825</v>
      </c>
      <c r="B2842" s="145">
        <v>4815620.6810465306</v>
      </c>
    </row>
    <row r="2843" spans="1:2" x14ac:dyDescent="0.35">
      <c r="A2843" s="70">
        <f t="shared" si="52"/>
        <v>2826</v>
      </c>
      <c r="B2843" s="145">
        <v>4815620.6810465306</v>
      </c>
    </row>
    <row r="2844" spans="1:2" x14ac:dyDescent="0.35">
      <c r="A2844" s="70">
        <f t="shared" si="52"/>
        <v>2827</v>
      </c>
      <c r="B2844" s="145">
        <v>4815620.6810465306</v>
      </c>
    </row>
    <row r="2845" spans="1:2" x14ac:dyDescent="0.35">
      <c r="A2845" s="70">
        <f t="shared" si="52"/>
        <v>2828</v>
      </c>
      <c r="B2845" s="145">
        <v>4815620.6810465306</v>
      </c>
    </row>
    <row r="2846" spans="1:2" x14ac:dyDescent="0.35">
      <c r="A2846" s="70">
        <f t="shared" si="52"/>
        <v>2829</v>
      </c>
      <c r="B2846" s="145">
        <v>4815620.6810465306</v>
      </c>
    </row>
    <row r="2847" spans="1:2" x14ac:dyDescent="0.35">
      <c r="A2847" s="70">
        <f t="shared" si="52"/>
        <v>2830</v>
      </c>
      <c r="B2847" s="145">
        <v>4815620.6810465306</v>
      </c>
    </row>
    <row r="2848" spans="1:2" x14ac:dyDescent="0.35">
      <c r="A2848" s="70">
        <f t="shared" si="52"/>
        <v>2831</v>
      </c>
      <c r="B2848" s="145">
        <v>4815620.6810465306</v>
      </c>
    </row>
    <row r="2849" spans="1:2" x14ac:dyDescent="0.35">
      <c r="A2849" s="70">
        <f t="shared" si="52"/>
        <v>2832</v>
      </c>
      <c r="B2849" s="145">
        <v>4815620.6810465306</v>
      </c>
    </row>
    <row r="2850" spans="1:2" x14ac:dyDescent="0.35">
      <c r="A2850" s="70">
        <f t="shared" si="52"/>
        <v>2833</v>
      </c>
      <c r="B2850" s="145">
        <v>4815620.6810465306</v>
      </c>
    </row>
    <row r="2851" spans="1:2" x14ac:dyDescent="0.35">
      <c r="A2851" s="70">
        <f t="shared" si="52"/>
        <v>2834</v>
      </c>
      <c r="B2851" s="145">
        <v>4815620.6810465306</v>
      </c>
    </row>
    <row r="2852" spans="1:2" x14ac:dyDescent="0.35">
      <c r="A2852" s="70">
        <f t="shared" si="52"/>
        <v>2835</v>
      </c>
      <c r="B2852" s="145">
        <v>4815620.6810465306</v>
      </c>
    </row>
    <row r="2853" spans="1:2" x14ac:dyDescent="0.35">
      <c r="A2853" s="70">
        <f t="shared" si="52"/>
        <v>2836</v>
      </c>
      <c r="B2853" s="145">
        <v>4815620.6810465306</v>
      </c>
    </row>
    <row r="2854" spans="1:2" x14ac:dyDescent="0.35">
      <c r="A2854" s="70">
        <f t="shared" si="52"/>
        <v>2837</v>
      </c>
      <c r="B2854" s="145">
        <v>4815620.6810465306</v>
      </c>
    </row>
    <row r="2855" spans="1:2" x14ac:dyDescent="0.35">
      <c r="A2855" s="70">
        <f t="shared" si="52"/>
        <v>2838</v>
      </c>
      <c r="B2855" s="145">
        <v>4815620.6810465306</v>
      </c>
    </row>
    <row r="2856" spans="1:2" x14ac:dyDescent="0.35">
      <c r="A2856" s="70">
        <f t="shared" si="52"/>
        <v>2839</v>
      </c>
      <c r="B2856" s="145">
        <v>4815620.6810465306</v>
      </c>
    </row>
    <row r="2857" spans="1:2" x14ac:dyDescent="0.35">
      <c r="A2857" s="70">
        <f t="shared" si="52"/>
        <v>2840</v>
      </c>
      <c r="B2857" s="145">
        <v>4815620.6810465306</v>
      </c>
    </row>
    <row r="2858" spans="1:2" x14ac:dyDescent="0.35">
      <c r="A2858" s="70">
        <f t="shared" si="52"/>
        <v>2841</v>
      </c>
      <c r="B2858" s="145">
        <v>4815620.6810465306</v>
      </c>
    </row>
    <row r="2859" spans="1:2" x14ac:dyDescent="0.35">
      <c r="A2859" s="70">
        <f t="shared" si="52"/>
        <v>2842</v>
      </c>
      <c r="B2859" s="145">
        <v>4815620.6810465306</v>
      </c>
    </row>
    <row r="2860" spans="1:2" x14ac:dyDescent="0.35">
      <c r="A2860" s="70">
        <f t="shared" si="52"/>
        <v>2843</v>
      </c>
      <c r="B2860" s="145">
        <v>4815620.6810465306</v>
      </c>
    </row>
    <row r="2861" spans="1:2" x14ac:dyDescent="0.35">
      <c r="A2861" s="70">
        <f t="shared" si="52"/>
        <v>2844</v>
      </c>
      <c r="B2861" s="145">
        <v>4815620.6810465306</v>
      </c>
    </row>
    <row r="2862" spans="1:2" x14ac:dyDescent="0.35">
      <c r="A2862" s="70">
        <f t="shared" si="52"/>
        <v>2845</v>
      </c>
      <c r="B2862" s="145">
        <v>4815620.6810465306</v>
      </c>
    </row>
    <row r="2863" spans="1:2" x14ac:dyDescent="0.35">
      <c r="A2863" s="70">
        <f t="shared" si="52"/>
        <v>2846</v>
      </c>
      <c r="B2863" s="145">
        <v>4815620.6810465306</v>
      </c>
    </row>
    <row r="2864" spans="1:2" x14ac:dyDescent="0.35">
      <c r="A2864" s="70">
        <f t="shared" si="52"/>
        <v>2847</v>
      </c>
      <c r="B2864" s="145">
        <v>4815620.6810465306</v>
      </c>
    </row>
    <row r="2865" spans="1:2" x14ac:dyDescent="0.35">
      <c r="A2865" s="70">
        <f t="shared" si="52"/>
        <v>2848</v>
      </c>
      <c r="B2865" s="145">
        <v>4815620.6810465306</v>
      </c>
    </row>
    <row r="2866" spans="1:2" x14ac:dyDescent="0.35">
      <c r="A2866" s="70">
        <f t="shared" si="52"/>
        <v>2849</v>
      </c>
      <c r="B2866" s="145">
        <v>4815620.6810465306</v>
      </c>
    </row>
    <row r="2867" spans="1:2" x14ac:dyDescent="0.35">
      <c r="A2867" s="70">
        <f t="shared" si="52"/>
        <v>2850</v>
      </c>
      <c r="B2867" s="145">
        <v>4815620.6810465306</v>
      </c>
    </row>
    <row r="2868" spans="1:2" x14ac:dyDescent="0.35">
      <c r="A2868" s="70">
        <f t="shared" si="52"/>
        <v>2851</v>
      </c>
      <c r="B2868" s="145">
        <v>4815620.6810465306</v>
      </c>
    </row>
    <row r="2869" spans="1:2" x14ac:dyDescent="0.35">
      <c r="A2869" s="70">
        <f t="shared" si="52"/>
        <v>2852</v>
      </c>
      <c r="B2869" s="145">
        <v>4815620.6810465306</v>
      </c>
    </row>
    <row r="2870" spans="1:2" x14ac:dyDescent="0.35">
      <c r="A2870" s="70">
        <f t="shared" si="52"/>
        <v>2853</v>
      </c>
      <c r="B2870" s="145">
        <v>4815620.6810465306</v>
      </c>
    </row>
    <row r="2871" spans="1:2" x14ac:dyDescent="0.35">
      <c r="A2871" s="70">
        <f t="shared" si="52"/>
        <v>2854</v>
      </c>
      <c r="B2871" s="145">
        <v>4815620.6810465306</v>
      </c>
    </row>
    <row r="2872" spans="1:2" x14ac:dyDescent="0.35">
      <c r="A2872" s="70">
        <f t="shared" si="52"/>
        <v>2855</v>
      </c>
      <c r="B2872" s="145">
        <v>4815620.6810465306</v>
      </c>
    </row>
    <row r="2873" spans="1:2" x14ac:dyDescent="0.35">
      <c r="A2873" s="70">
        <f t="shared" si="52"/>
        <v>2856</v>
      </c>
      <c r="B2873" s="145">
        <v>4815620.6810465306</v>
      </c>
    </row>
    <row r="2874" spans="1:2" x14ac:dyDescent="0.35">
      <c r="A2874" s="70">
        <f t="shared" si="52"/>
        <v>2857</v>
      </c>
      <c r="B2874" s="145">
        <v>4815620.6810465306</v>
      </c>
    </row>
    <row r="2875" spans="1:2" x14ac:dyDescent="0.35">
      <c r="A2875" s="70">
        <f t="shared" si="52"/>
        <v>2858</v>
      </c>
      <c r="B2875" s="145">
        <v>4815620.6810465306</v>
      </c>
    </row>
    <row r="2876" spans="1:2" x14ac:dyDescent="0.35">
      <c r="A2876" s="70">
        <f t="shared" si="52"/>
        <v>2859</v>
      </c>
      <c r="B2876" s="145">
        <v>4815620.6810465306</v>
      </c>
    </row>
    <row r="2877" spans="1:2" x14ac:dyDescent="0.35">
      <c r="A2877" s="70">
        <f t="shared" si="52"/>
        <v>2860</v>
      </c>
      <c r="B2877" s="145">
        <v>4815620.6810465306</v>
      </c>
    </row>
    <row r="2878" spans="1:2" x14ac:dyDescent="0.35">
      <c r="A2878" s="70">
        <f t="shared" si="52"/>
        <v>2861</v>
      </c>
      <c r="B2878" s="145">
        <v>4815620.6810465306</v>
      </c>
    </row>
    <row r="2879" spans="1:2" x14ac:dyDescent="0.35">
      <c r="A2879" s="70">
        <f t="shared" si="52"/>
        <v>2862</v>
      </c>
      <c r="B2879" s="145">
        <v>4815620.6810465306</v>
      </c>
    </row>
    <row r="2880" spans="1:2" x14ac:dyDescent="0.35">
      <c r="A2880" s="70">
        <f t="shared" si="52"/>
        <v>2863</v>
      </c>
      <c r="B2880" s="145">
        <v>4815620.6810465306</v>
      </c>
    </row>
    <row r="2881" spans="1:2" x14ac:dyDescent="0.35">
      <c r="A2881" s="70">
        <f t="shared" si="52"/>
        <v>2864</v>
      </c>
      <c r="B2881" s="145">
        <v>4815620.6810465306</v>
      </c>
    </row>
    <row r="2882" spans="1:2" x14ac:dyDescent="0.35">
      <c r="A2882" s="70">
        <f t="shared" si="52"/>
        <v>2865</v>
      </c>
      <c r="B2882" s="145">
        <v>4815620.6810465306</v>
      </c>
    </row>
    <row r="2883" spans="1:2" x14ac:dyDescent="0.35">
      <c r="A2883" s="70">
        <f t="shared" si="52"/>
        <v>2866</v>
      </c>
      <c r="B2883" s="145">
        <v>4815620.6810465306</v>
      </c>
    </row>
    <row r="2884" spans="1:2" x14ac:dyDescent="0.35">
      <c r="A2884" s="70">
        <f t="shared" si="52"/>
        <v>2867</v>
      </c>
      <c r="B2884" s="145">
        <v>4815620.6810465306</v>
      </c>
    </row>
    <row r="2885" spans="1:2" x14ac:dyDescent="0.35">
      <c r="A2885" s="70">
        <f t="shared" si="52"/>
        <v>2868</v>
      </c>
      <c r="B2885" s="145">
        <v>4815620.6810465306</v>
      </c>
    </row>
    <row r="2886" spans="1:2" x14ac:dyDescent="0.35">
      <c r="A2886" s="70">
        <f t="shared" si="52"/>
        <v>2869</v>
      </c>
      <c r="B2886" s="145">
        <v>4815620.6810465306</v>
      </c>
    </row>
    <row r="2887" spans="1:2" x14ac:dyDescent="0.35">
      <c r="A2887" s="70">
        <f t="shared" si="52"/>
        <v>2870</v>
      </c>
      <c r="B2887" s="145">
        <v>4815620.6810465306</v>
      </c>
    </row>
    <row r="2888" spans="1:2" x14ac:dyDescent="0.35">
      <c r="A2888" s="70">
        <f t="shared" si="52"/>
        <v>2871</v>
      </c>
      <c r="B2888" s="145">
        <v>4815620.6810465306</v>
      </c>
    </row>
    <row r="2889" spans="1:2" x14ac:dyDescent="0.35">
      <c r="A2889" s="70">
        <f t="shared" si="52"/>
        <v>2872</v>
      </c>
      <c r="B2889" s="145">
        <v>4815620.6810465306</v>
      </c>
    </row>
    <row r="2890" spans="1:2" x14ac:dyDescent="0.35">
      <c r="A2890" s="70">
        <f t="shared" si="52"/>
        <v>2873</v>
      </c>
      <c r="B2890" s="145">
        <v>4815620.6810465306</v>
      </c>
    </row>
    <row r="2891" spans="1:2" x14ac:dyDescent="0.35">
      <c r="A2891" s="70">
        <f t="shared" si="52"/>
        <v>2874</v>
      </c>
      <c r="B2891" s="145">
        <v>4815620.6810465306</v>
      </c>
    </row>
    <row r="2892" spans="1:2" x14ac:dyDescent="0.35">
      <c r="A2892" s="70">
        <f t="shared" si="52"/>
        <v>2875</v>
      </c>
      <c r="B2892" s="145">
        <v>4815620.6810465306</v>
      </c>
    </row>
    <row r="2893" spans="1:2" x14ac:dyDescent="0.35">
      <c r="A2893" s="70">
        <f t="shared" si="52"/>
        <v>2876</v>
      </c>
      <c r="B2893" s="145">
        <v>4815620.6810465306</v>
      </c>
    </row>
    <row r="2894" spans="1:2" x14ac:dyDescent="0.35">
      <c r="A2894" s="70">
        <f t="shared" si="52"/>
        <v>2877</v>
      </c>
      <c r="B2894" s="145">
        <v>4815620.6810465306</v>
      </c>
    </row>
    <row r="2895" spans="1:2" x14ac:dyDescent="0.35">
      <c r="A2895" s="70">
        <f t="shared" si="52"/>
        <v>2878</v>
      </c>
      <c r="B2895" s="145">
        <v>4815620.6810465306</v>
      </c>
    </row>
    <row r="2896" spans="1:2" x14ac:dyDescent="0.35">
      <c r="A2896" s="70">
        <f t="shared" si="52"/>
        <v>2879</v>
      </c>
      <c r="B2896" s="145">
        <v>4815620.6810465306</v>
      </c>
    </row>
    <row r="2897" spans="1:2" x14ac:dyDescent="0.35">
      <c r="A2897" s="70">
        <f t="shared" si="52"/>
        <v>2880</v>
      </c>
      <c r="B2897" s="145">
        <v>4815620.6810465306</v>
      </c>
    </row>
    <row r="2898" spans="1:2" x14ac:dyDescent="0.35">
      <c r="A2898" s="70">
        <f t="shared" si="52"/>
        <v>2881</v>
      </c>
      <c r="B2898" s="145">
        <v>4815620.6810465306</v>
      </c>
    </row>
    <row r="2899" spans="1:2" x14ac:dyDescent="0.35">
      <c r="A2899" s="70">
        <f t="shared" si="52"/>
        <v>2882</v>
      </c>
      <c r="B2899" s="145">
        <v>4815620.6810465306</v>
      </c>
    </row>
    <row r="2900" spans="1:2" x14ac:dyDescent="0.35">
      <c r="A2900" s="70">
        <f t="shared" ref="A2900:A2963" si="53">A2899+1</f>
        <v>2883</v>
      </c>
      <c r="B2900" s="145">
        <v>4815620.6810465306</v>
      </c>
    </row>
    <row r="2901" spans="1:2" x14ac:dyDescent="0.35">
      <c r="A2901" s="70">
        <f t="shared" si="53"/>
        <v>2884</v>
      </c>
      <c r="B2901" s="145">
        <v>4815620.6810465306</v>
      </c>
    </row>
    <row r="2902" spans="1:2" x14ac:dyDescent="0.35">
      <c r="A2902" s="70">
        <f t="shared" si="53"/>
        <v>2885</v>
      </c>
      <c r="B2902" s="145">
        <v>4815620.6810465306</v>
      </c>
    </row>
    <row r="2903" spans="1:2" x14ac:dyDescent="0.35">
      <c r="A2903" s="70">
        <f t="shared" si="53"/>
        <v>2886</v>
      </c>
      <c r="B2903" s="145">
        <v>4815620.6810465306</v>
      </c>
    </row>
    <row r="2904" spans="1:2" x14ac:dyDescent="0.35">
      <c r="A2904" s="70">
        <f t="shared" si="53"/>
        <v>2887</v>
      </c>
      <c r="B2904" s="145">
        <v>4815620.6810465306</v>
      </c>
    </row>
    <row r="2905" spans="1:2" x14ac:dyDescent="0.35">
      <c r="A2905" s="70">
        <f t="shared" si="53"/>
        <v>2888</v>
      </c>
      <c r="B2905" s="145">
        <v>4815620.6810465306</v>
      </c>
    </row>
    <row r="2906" spans="1:2" x14ac:dyDescent="0.35">
      <c r="A2906" s="70">
        <f t="shared" si="53"/>
        <v>2889</v>
      </c>
      <c r="B2906" s="145">
        <v>4815620.6810465306</v>
      </c>
    </row>
    <row r="2907" spans="1:2" x14ac:dyDescent="0.35">
      <c r="A2907" s="70">
        <f t="shared" si="53"/>
        <v>2890</v>
      </c>
      <c r="B2907" s="145">
        <v>4815620.6810465306</v>
      </c>
    </row>
    <row r="2908" spans="1:2" x14ac:dyDescent="0.35">
      <c r="A2908" s="70">
        <f t="shared" si="53"/>
        <v>2891</v>
      </c>
      <c r="B2908" s="145">
        <v>4815620.6810465306</v>
      </c>
    </row>
    <row r="2909" spans="1:2" x14ac:dyDescent="0.35">
      <c r="A2909" s="70">
        <f t="shared" si="53"/>
        <v>2892</v>
      </c>
      <c r="B2909" s="145">
        <v>4815620.6810465306</v>
      </c>
    </row>
    <row r="2910" spans="1:2" x14ac:dyDescent="0.35">
      <c r="A2910" s="70">
        <f t="shared" si="53"/>
        <v>2893</v>
      </c>
      <c r="B2910" s="145">
        <v>4815620.6810465306</v>
      </c>
    </row>
    <row r="2911" spans="1:2" x14ac:dyDescent="0.35">
      <c r="A2911" s="70">
        <f t="shared" si="53"/>
        <v>2894</v>
      </c>
      <c r="B2911" s="145">
        <v>4815620.6810465306</v>
      </c>
    </row>
    <row r="2912" spans="1:2" x14ac:dyDescent="0.35">
      <c r="A2912" s="70">
        <f t="shared" si="53"/>
        <v>2895</v>
      </c>
      <c r="B2912" s="145">
        <v>4815620.6810465306</v>
      </c>
    </row>
    <row r="2913" spans="1:2" x14ac:dyDescent="0.35">
      <c r="A2913" s="70">
        <f t="shared" si="53"/>
        <v>2896</v>
      </c>
      <c r="B2913" s="145">
        <v>4815620.6810465306</v>
      </c>
    </row>
    <row r="2914" spans="1:2" x14ac:dyDescent="0.35">
      <c r="A2914" s="70">
        <f t="shared" si="53"/>
        <v>2897</v>
      </c>
      <c r="B2914" s="145">
        <v>4815620.6810465306</v>
      </c>
    </row>
    <row r="2915" spans="1:2" x14ac:dyDescent="0.35">
      <c r="A2915" s="70">
        <f t="shared" si="53"/>
        <v>2898</v>
      </c>
      <c r="B2915" s="145">
        <v>4815620.6810465306</v>
      </c>
    </row>
    <row r="2916" spans="1:2" x14ac:dyDescent="0.35">
      <c r="A2916" s="70">
        <f t="shared" si="53"/>
        <v>2899</v>
      </c>
      <c r="B2916" s="145">
        <v>4815620.6810465306</v>
      </c>
    </row>
    <row r="2917" spans="1:2" x14ac:dyDescent="0.35">
      <c r="A2917" s="70">
        <f t="shared" si="53"/>
        <v>2900</v>
      </c>
      <c r="B2917" s="145">
        <v>4815620.6810465306</v>
      </c>
    </row>
    <row r="2918" spans="1:2" x14ac:dyDescent="0.35">
      <c r="A2918" s="70">
        <f t="shared" si="53"/>
        <v>2901</v>
      </c>
      <c r="B2918" s="145">
        <v>4815620.6810465306</v>
      </c>
    </row>
    <row r="2919" spans="1:2" x14ac:dyDescent="0.35">
      <c r="A2919" s="70">
        <f t="shared" si="53"/>
        <v>2902</v>
      </c>
      <c r="B2919" s="145">
        <v>4815620.6810465306</v>
      </c>
    </row>
    <row r="2920" spans="1:2" x14ac:dyDescent="0.35">
      <c r="A2920" s="70">
        <f t="shared" si="53"/>
        <v>2903</v>
      </c>
      <c r="B2920" s="145">
        <v>4815620.6810465306</v>
      </c>
    </row>
    <row r="2921" spans="1:2" x14ac:dyDescent="0.35">
      <c r="A2921" s="70">
        <f t="shared" si="53"/>
        <v>2904</v>
      </c>
      <c r="B2921" s="145">
        <v>4815620.6810465306</v>
      </c>
    </row>
    <row r="2922" spans="1:2" x14ac:dyDescent="0.35">
      <c r="A2922" s="70">
        <f t="shared" si="53"/>
        <v>2905</v>
      </c>
      <c r="B2922" s="145">
        <v>4815620.6810465306</v>
      </c>
    </row>
    <row r="2923" spans="1:2" x14ac:dyDescent="0.35">
      <c r="A2923" s="70">
        <f t="shared" si="53"/>
        <v>2906</v>
      </c>
      <c r="B2923" s="145">
        <v>4815620.6810465306</v>
      </c>
    </row>
    <row r="2924" spans="1:2" x14ac:dyDescent="0.35">
      <c r="A2924" s="70">
        <f t="shared" si="53"/>
        <v>2907</v>
      </c>
      <c r="B2924" s="145">
        <v>4815620.6810465306</v>
      </c>
    </row>
    <row r="2925" spans="1:2" x14ac:dyDescent="0.35">
      <c r="A2925" s="70">
        <f t="shared" si="53"/>
        <v>2908</v>
      </c>
      <c r="B2925" s="145">
        <v>4815620.6810465306</v>
      </c>
    </row>
    <row r="2926" spans="1:2" x14ac:dyDescent="0.35">
      <c r="A2926" s="70">
        <f t="shared" si="53"/>
        <v>2909</v>
      </c>
      <c r="B2926" s="145">
        <v>4815620.6810465306</v>
      </c>
    </row>
    <row r="2927" spans="1:2" x14ac:dyDescent="0.35">
      <c r="A2927" s="70">
        <f t="shared" si="53"/>
        <v>2910</v>
      </c>
      <c r="B2927" s="145">
        <v>4815620.6810465306</v>
      </c>
    </row>
    <row r="2928" spans="1:2" x14ac:dyDescent="0.35">
      <c r="A2928" s="70">
        <f t="shared" si="53"/>
        <v>2911</v>
      </c>
      <c r="B2928" s="145">
        <v>4815620.6810465306</v>
      </c>
    </row>
    <row r="2929" spans="1:2" x14ac:dyDescent="0.35">
      <c r="A2929" s="70">
        <f t="shared" si="53"/>
        <v>2912</v>
      </c>
      <c r="B2929" s="145">
        <v>4815620.6810465306</v>
      </c>
    </row>
    <row r="2930" spans="1:2" x14ac:dyDescent="0.35">
      <c r="A2930" s="70">
        <f t="shared" si="53"/>
        <v>2913</v>
      </c>
      <c r="B2930" s="145">
        <v>4815620.6810465306</v>
      </c>
    </row>
    <row r="2931" spans="1:2" x14ac:dyDescent="0.35">
      <c r="A2931" s="70">
        <f t="shared" si="53"/>
        <v>2914</v>
      </c>
      <c r="B2931" s="145">
        <v>4815620.6810465306</v>
      </c>
    </row>
    <row r="2932" spans="1:2" x14ac:dyDescent="0.35">
      <c r="A2932" s="70">
        <f t="shared" si="53"/>
        <v>2915</v>
      </c>
      <c r="B2932" s="145">
        <v>4815620.6810465306</v>
      </c>
    </row>
    <row r="2933" spans="1:2" x14ac:dyDescent="0.35">
      <c r="A2933" s="70">
        <f t="shared" si="53"/>
        <v>2916</v>
      </c>
      <c r="B2933" s="145">
        <v>4815620.6810465306</v>
      </c>
    </row>
    <row r="2934" spans="1:2" x14ac:dyDescent="0.35">
      <c r="A2934" s="70">
        <f t="shared" si="53"/>
        <v>2917</v>
      </c>
      <c r="B2934" s="145">
        <v>4815620.6810465306</v>
      </c>
    </row>
    <row r="2935" spans="1:2" x14ac:dyDescent="0.35">
      <c r="A2935" s="70">
        <f t="shared" si="53"/>
        <v>2918</v>
      </c>
      <c r="B2935" s="145">
        <v>4815620.6810465306</v>
      </c>
    </row>
    <row r="2936" spans="1:2" x14ac:dyDescent="0.35">
      <c r="A2936" s="70">
        <f t="shared" si="53"/>
        <v>2919</v>
      </c>
      <c r="B2936" s="145">
        <v>4815620.6810465306</v>
      </c>
    </row>
    <row r="2937" spans="1:2" x14ac:dyDescent="0.35">
      <c r="A2937" s="70">
        <f t="shared" si="53"/>
        <v>2920</v>
      </c>
      <c r="B2937" s="145">
        <v>4815620.6810465306</v>
      </c>
    </row>
    <row r="2938" spans="1:2" x14ac:dyDescent="0.35">
      <c r="A2938" s="70">
        <f t="shared" si="53"/>
        <v>2921</v>
      </c>
      <c r="B2938" s="145">
        <v>4815620.6810465306</v>
      </c>
    </row>
    <row r="2939" spans="1:2" x14ac:dyDescent="0.35">
      <c r="A2939" s="70">
        <f t="shared" si="53"/>
        <v>2922</v>
      </c>
      <c r="B2939" s="145">
        <v>4815620.6810465306</v>
      </c>
    </row>
    <row r="2940" spans="1:2" x14ac:dyDescent="0.35">
      <c r="A2940" s="70">
        <f t="shared" si="53"/>
        <v>2923</v>
      </c>
      <c r="B2940" s="145">
        <v>4815620.6810465306</v>
      </c>
    </row>
    <row r="2941" spans="1:2" x14ac:dyDescent="0.35">
      <c r="A2941" s="70">
        <f t="shared" si="53"/>
        <v>2924</v>
      </c>
      <c r="B2941" s="145">
        <v>4815620.6810465306</v>
      </c>
    </row>
    <row r="2942" spans="1:2" x14ac:dyDescent="0.35">
      <c r="A2942" s="70">
        <f t="shared" si="53"/>
        <v>2925</v>
      </c>
      <c r="B2942" s="145">
        <v>4815620.6810465306</v>
      </c>
    </row>
    <row r="2943" spans="1:2" x14ac:dyDescent="0.35">
      <c r="A2943" s="70">
        <f t="shared" si="53"/>
        <v>2926</v>
      </c>
      <c r="B2943" s="145">
        <v>4815620.6810465306</v>
      </c>
    </row>
    <row r="2944" spans="1:2" x14ac:dyDescent="0.35">
      <c r="A2944" s="70">
        <f t="shared" si="53"/>
        <v>2927</v>
      </c>
      <c r="B2944" s="145">
        <v>4815620.6810465306</v>
      </c>
    </row>
    <row r="2945" spans="1:2" x14ac:dyDescent="0.35">
      <c r="A2945" s="70">
        <f t="shared" si="53"/>
        <v>2928</v>
      </c>
      <c r="B2945" s="145">
        <v>4815620.6810465306</v>
      </c>
    </row>
    <row r="2946" spans="1:2" x14ac:dyDescent="0.35">
      <c r="A2946" s="70">
        <f t="shared" si="53"/>
        <v>2929</v>
      </c>
      <c r="B2946" s="145">
        <v>4815620.6810465306</v>
      </c>
    </row>
    <row r="2947" spans="1:2" x14ac:dyDescent="0.35">
      <c r="A2947" s="70">
        <f t="shared" si="53"/>
        <v>2930</v>
      </c>
      <c r="B2947" s="145">
        <v>4815620.6810465306</v>
      </c>
    </row>
    <row r="2948" spans="1:2" x14ac:dyDescent="0.35">
      <c r="A2948" s="70">
        <f t="shared" si="53"/>
        <v>2931</v>
      </c>
      <c r="B2948" s="145">
        <v>4815620.6810465306</v>
      </c>
    </row>
    <row r="2949" spans="1:2" x14ac:dyDescent="0.35">
      <c r="A2949" s="70">
        <f t="shared" si="53"/>
        <v>2932</v>
      </c>
      <c r="B2949" s="145">
        <v>4815620.6810465306</v>
      </c>
    </row>
    <row r="2950" spans="1:2" x14ac:dyDescent="0.35">
      <c r="A2950" s="70">
        <f t="shared" si="53"/>
        <v>2933</v>
      </c>
      <c r="B2950" s="145">
        <v>4815620.6810465306</v>
      </c>
    </row>
    <row r="2951" spans="1:2" x14ac:dyDescent="0.35">
      <c r="A2951" s="70">
        <f t="shared" si="53"/>
        <v>2934</v>
      </c>
      <c r="B2951" s="145">
        <v>4815620.6810465306</v>
      </c>
    </row>
    <row r="2952" spans="1:2" x14ac:dyDescent="0.35">
      <c r="A2952" s="70">
        <f t="shared" si="53"/>
        <v>2935</v>
      </c>
      <c r="B2952" s="145">
        <v>4815620.6810465306</v>
      </c>
    </row>
    <row r="2953" spans="1:2" x14ac:dyDescent="0.35">
      <c r="A2953" s="70">
        <f t="shared" si="53"/>
        <v>2936</v>
      </c>
      <c r="B2953" s="145">
        <v>4815620.6810465306</v>
      </c>
    </row>
    <row r="2954" spans="1:2" x14ac:dyDescent="0.35">
      <c r="A2954" s="70">
        <f t="shared" si="53"/>
        <v>2937</v>
      </c>
      <c r="B2954" s="145">
        <v>4815620.6810465306</v>
      </c>
    </row>
    <row r="2955" spans="1:2" x14ac:dyDescent="0.35">
      <c r="A2955" s="70">
        <f t="shared" si="53"/>
        <v>2938</v>
      </c>
      <c r="B2955" s="145">
        <v>4815620.6810465306</v>
      </c>
    </row>
    <row r="2956" spans="1:2" x14ac:dyDescent="0.35">
      <c r="A2956" s="70">
        <f t="shared" si="53"/>
        <v>2939</v>
      </c>
      <c r="B2956" s="145">
        <v>4815620.6810465306</v>
      </c>
    </row>
    <row r="2957" spans="1:2" x14ac:dyDescent="0.35">
      <c r="A2957" s="70">
        <f t="shared" si="53"/>
        <v>2940</v>
      </c>
      <c r="B2957" s="145">
        <v>4815620.6810465306</v>
      </c>
    </row>
    <row r="2958" spans="1:2" x14ac:dyDescent="0.35">
      <c r="A2958" s="70">
        <f t="shared" si="53"/>
        <v>2941</v>
      </c>
      <c r="B2958" s="145">
        <v>4815620.6810465306</v>
      </c>
    </row>
    <row r="2959" spans="1:2" x14ac:dyDescent="0.35">
      <c r="A2959" s="70">
        <f t="shared" si="53"/>
        <v>2942</v>
      </c>
      <c r="B2959" s="145">
        <v>4815620.6810465306</v>
      </c>
    </row>
    <row r="2960" spans="1:2" x14ac:dyDescent="0.35">
      <c r="A2960" s="70">
        <f t="shared" si="53"/>
        <v>2943</v>
      </c>
      <c r="B2960" s="145">
        <v>4815620.6810465306</v>
      </c>
    </row>
    <row r="2961" spans="1:2" x14ac:dyDescent="0.35">
      <c r="A2961" s="70">
        <f t="shared" si="53"/>
        <v>2944</v>
      </c>
      <c r="B2961" s="145">
        <v>4815620.6810465306</v>
      </c>
    </row>
    <row r="2962" spans="1:2" x14ac:dyDescent="0.35">
      <c r="A2962" s="70">
        <f t="shared" si="53"/>
        <v>2945</v>
      </c>
      <c r="B2962" s="145">
        <v>4815620.6810465306</v>
      </c>
    </row>
    <row r="2963" spans="1:2" x14ac:dyDescent="0.35">
      <c r="A2963" s="70">
        <f t="shared" si="53"/>
        <v>2946</v>
      </c>
      <c r="B2963" s="145">
        <v>4815620.6810465306</v>
      </c>
    </row>
    <row r="2964" spans="1:2" x14ac:dyDescent="0.35">
      <c r="A2964" s="70">
        <f t="shared" ref="A2964:A3027" si="54">A2963+1</f>
        <v>2947</v>
      </c>
      <c r="B2964" s="145">
        <v>4815620.6810465306</v>
      </c>
    </row>
    <row r="2965" spans="1:2" x14ac:dyDescent="0.35">
      <c r="A2965" s="70">
        <f t="shared" si="54"/>
        <v>2948</v>
      </c>
      <c r="B2965" s="145">
        <v>4815620.6810465306</v>
      </c>
    </row>
    <row r="2966" spans="1:2" x14ac:dyDescent="0.35">
      <c r="A2966" s="70">
        <f t="shared" si="54"/>
        <v>2949</v>
      </c>
      <c r="B2966" s="145">
        <v>4815620.6810465306</v>
      </c>
    </row>
    <row r="2967" spans="1:2" x14ac:dyDescent="0.35">
      <c r="A2967" s="70">
        <f t="shared" si="54"/>
        <v>2950</v>
      </c>
      <c r="B2967" s="145">
        <v>4815620.6810465306</v>
      </c>
    </row>
    <row r="2968" spans="1:2" x14ac:dyDescent="0.35">
      <c r="A2968" s="70">
        <f t="shared" si="54"/>
        <v>2951</v>
      </c>
      <c r="B2968" s="145">
        <v>4815620.6810465306</v>
      </c>
    </row>
    <row r="2969" spans="1:2" x14ac:dyDescent="0.35">
      <c r="A2969" s="70">
        <f t="shared" si="54"/>
        <v>2952</v>
      </c>
      <c r="B2969" s="145">
        <v>4815620.6810465306</v>
      </c>
    </row>
    <row r="2970" spans="1:2" x14ac:dyDescent="0.35">
      <c r="A2970" s="70">
        <f t="shared" si="54"/>
        <v>2953</v>
      </c>
      <c r="B2970" s="145">
        <v>4815620.6810465306</v>
      </c>
    </row>
    <row r="2971" spans="1:2" x14ac:dyDescent="0.35">
      <c r="A2971" s="70">
        <f t="shared" si="54"/>
        <v>2954</v>
      </c>
      <c r="B2971" s="145">
        <v>4815620.6810465306</v>
      </c>
    </row>
    <row r="2972" spans="1:2" x14ac:dyDescent="0.35">
      <c r="A2972" s="70">
        <f t="shared" si="54"/>
        <v>2955</v>
      </c>
      <c r="B2972" s="145">
        <v>4815620.6810465306</v>
      </c>
    </row>
    <row r="2973" spans="1:2" x14ac:dyDescent="0.35">
      <c r="A2973" s="70">
        <f t="shared" si="54"/>
        <v>2956</v>
      </c>
      <c r="B2973" s="145">
        <v>4815620.6810465306</v>
      </c>
    </row>
    <row r="2974" spans="1:2" x14ac:dyDescent="0.35">
      <c r="A2974" s="70">
        <f t="shared" si="54"/>
        <v>2957</v>
      </c>
      <c r="B2974" s="145">
        <v>4815620.6810465306</v>
      </c>
    </row>
    <row r="2975" spans="1:2" x14ac:dyDescent="0.35">
      <c r="A2975" s="70">
        <f t="shared" si="54"/>
        <v>2958</v>
      </c>
      <c r="B2975" s="145">
        <v>4815620.6810465306</v>
      </c>
    </row>
    <row r="2976" spans="1:2" x14ac:dyDescent="0.35">
      <c r="A2976" s="70">
        <f t="shared" si="54"/>
        <v>2959</v>
      </c>
      <c r="B2976" s="145">
        <v>4815620.6810465306</v>
      </c>
    </row>
    <row r="2977" spans="1:2" x14ac:dyDescent="0.35">
      <c r="A2977" s="70">
        <f t="shared" si="54"/>
        <v>2960</v>
      </c>
      <c r="B2977" s="145">
        <v>4815620.6810465306</v>
      </c>
    </row>
    <row r="2978" spans="1:2" x14ac:dyDescent="0.35">
      <c r="A2978" s="70">
        <f t="shared" si="54"/>
        <v>2961</v>
      </c>
      <c r="B2978" s="145">
        <v>4815620.6810465306</v>
      </c>
    </row>
    <row r="2979" spans="1:2" x14ac:dyDescent="0.35">
      <c r="A2979" s="70">
        <f t="shared" si="54"/>
        <v>2962</v>
      </c>
      <c r="B2979" s="145">
        <v>4815620.6810465306</v>
      </c>
    </row>
    <row r="2980" spans="1:2" x14ac:dyDescent="0.35">
      <c r="A2980" s="70">
        <f t="shared" si="54"/>
        <v>2963</v>
      </c>
      <c r="B2980" s="145">
        <v>4815620.6810465306</v>
      </c>
    </row>
    <row r="2981" spans="1:2" x14ac:dyDescent="0.35">
      <c r="A2981" s="70">
        <f t="shared" si="54"/>
        <v>2964</v>
      </c>
      <c r="B2981" s="145">
        <v>4815620.6810465306</v>
      </c>
    </row>
    <row r="2982" spans="1:2" x14ac:dyDescent="0.35">
      <c r="A2982" s="70">
        <f t="shared" si="54"/>
        <v>2965</v>
      </c>
      <c r="B2982" s="145">
        <v>4815620.6810465306</v>
      </c>
    </row>
    <row r="2983" spans="1:2" x14ac:dyDescent="0.35">
      <c r="A2983" s="70">
        <f t="shared" si="54"/>
        <v>2966</v>
      </c>
      <c r="B2983" s="145">
        <v>4815620.6810465306</v>
      </c>
    </row>
    <row r="2984" spans="1:2" x14ac:dyDescent="0.35">
      <c r="A2984" s="70">
        <f t="shared" si="54"/>
        <v>2967</v>
      </c>
      <c r="B2984" s="145">
        <v>4815620.6810465306</v>
      </c>
    </row>
    <row r="2985" spans="1:2" x14ac:dyDescent="0.35">
      <c r="A2985" s="70">
        <f t="shared" si="54"/>
        <v>2968</v>
      </c>
      <c r="B2985" s="145">
        <v>4815620.6810465306</v>
      </c>
    </row>
    <row r="2986" spans="1:2" x14ac:dyDescent="0.35">
      <c r="A2986" s="70">
        <f t="shared" si="54"/>
        <v>2969</v>
      </c>
      <c r="B2986" s="145">
        <v>4815620.6810465306</v>
      </c>
    </row>
    <row r="2987" spans="1:2" x14ac:dyDescent="0.35">
      <c r="A2987" s="70">
        <f t="shared" si="54"/>
        <v>2970</v>
      </c>
      <c r="B2987" s="145">
        <v>4815620.6810465306</v>
      </c>
    </row>
    <row r="2988" spans="1:2" x14ac:dyDescent="0.35">
      <c r="A2988" s="70">
        <f t="shared" si="54"/>
        <v>2971</v>
      </c>
      <c r="B2988" s="145">
        <v>4815620.6810465306</v>
      </c>
    </row>
    <row r="2989" spans="1:2" x14ac:dyDescent="0.35">
      <c r="A2989" s="70">
        <f t="shared" si="54"/>
        <v>2972</v>
      </c>
      <c r="B2989" s="145">
        <v>4815620.6810465306</v>
      </c>
    </row>
    <row r="2990" spans="1:2" x14ac:dyDescent="0.35">
      <c r="A2990" s="70">
        <f t="shared" si="54"/>
        <v>2973</v>
      </c>
      <c r="B2990" s="145">
        <v>4815620.6810465306</v>
      </c>
    </row>
    <row r="2991" spans="1:2" x14ac:dyDescent="0.35">
      <c r="A2991" s="70">
        <f t="shared" si="54"/>
        <v>2974</v>
      </c>
      <c r="B2991" s="145">
        <v>4815620.6810465306</v>
      </c>
    </row>
    <row r="2992" spans="1:2" x14ac:dyDescent="0.35">
      <c r="A2992" s="70">
        <f t="shared" si="54"/>
        <v>2975</v>
      </c>
      <c r="B2992" s="145">
        <v>4815620.6810465306</v>
      </c>
    </row>
    <row r="2993" spans="1:2" x14ac:dyDescent="0.35">
      <c r="A2993" s="70">
        <f t="shared" si="54"/>
        <v>2976</v>
      </c>
      <c r="B2993" s="145">
        <v>4815620.6810465306</v>
      </c>
    </row>
    <row r="2994" spans="1:2" x14ac:dyDescent="0.35">
      <c r="A2994" s="70">
        <f t="shared" si="54"/>
        <v>2977</v>
      </c>
      <c r="B2994" s="145">
        <v>4815620.6810465306</v>
      </c>
    </row>
    <row r="2995" spans="1:2" x14ac:dyDescent="0.35">
      <c r="A2995" s="70">
        <f t="shared" si="54"/>
        <v>2978</v>
      </c>
      <c r="B2995" s="145">
        <v>4815620.6810465306</v>
      </c>
    </row>
    <row r="2996" spans="1:2" x14ac:dyDescent="0.35">
      <c r="A2996" s="70">
        <f t="shared" si="54"/>
        <v>2979</v>
      </c>
      <c r="B2996" s="145">
        <v>4815620.6810465306</v>
      </c>
    </row>
    <row r="2997" spans="1:2" x14ac:dyDescent="0.35">
      <c r="A2997" s="70">
        <f t="shared" si="54"/>
        <v>2980</v>
      </c>
      <c r="B2997" s="145">
        <v>4815620.6810465306</v>
      </c>
    </row>
    <row r="2998" spans="1:2" x14ac:dyDescent="0.35">
      <c r="A2998" s="70">
        <f t="shared" si="54"/>
        <v>2981</v>
      </c>
      <c r="B2998" s="145">
        <v>4815620.6810465306</v>
      </c>
    </row>
    <row r="2999" spans="1:2" x14ac:dyDescent="0.35">
      <c r="A2999" s="70">
        <f t="shared" si="54"/>
        <v>2982</v>
      </c>
      <c r="B2999" s="145">
        <v>4815620.6810465306</v>
      </c>
    </row>
    <row r="3000" spans="1:2" x14ac:dyDescent="0.35">
      <c r="A3000" s="70">
        <f t="shared" si="54"/>
        <v>2983</v>
      </c>
      <c r="B3000" s="145">
        <v>4815620.6810465306</v>
      </c>
    </row>
    <row r="3001" spans="1:2" x14ac:dyDescent="0.35">
      <c r="A3001" s="70">
        <f t="shared" si="54"/>
        <v>2984</v>
      </c>
      <c r="B3001" s="145">
        <v>4815620.6810465306</v>
      </c>
    </row>
    <row r="3002" spans="1:2" x14ac:dyDescent="0.35">
      <c r="A3002" s="70">
        <f t="shared" si="54"/>
        <v>2985</v>
      </c>
      <c r="B3002" s="145">
        <v>4815620.6810465306</v>
      </c>
    </row>
    <row r="3003" spans="1:2" x14ac:dyDescent="0.35">
      <c r="A3003" s="70">
        <f t="shared" si="54"/>
        <v>2986</v>
      </c>
      <c r="B3003" s="145">
        <v>4815620.6810465306</v>
      </c>
    </row>
    <row r="3004" spans="1:2" x14ac:dyDescent="0.35">
      <c r="A3004" s="70">
        <f t="shared" si="54"/>
        <v>2987</v>
      </c>
      <c r="B3004" s="145">
        <v>4815620.6810465306</v>
      </c>
    </row>
    <row r="3005" spans="1:2" x14ac:dyDescent="0.35">
      <c r="A3005" s="70">
        <f t="shared" si="54"/>
        <v>2988</v>
      </c>
      <c r="B3005" s="145">
        <v>4815620.6810465306</v>
      </c>
    </row>
    <row r="3006" spans="1:2" x14ac:dyDescent="0.35">
      <c r="A3006" s="70">
        <f t="shared" si="54"/>
        <v>2989</v>
      </c>
      <c r="B3006" s="145">
        <v>4815620.6810465306</v>
      </c>
    </row>
    <row r="3007" spans="1:2" x14ac:dyDescent="0.35">
      <c r="A3007" s="70">
        <f t="shared" si="54"/>
        <v>2990</v>
      </c>
      <c r="B3007" s="145">
        <v>4815620.6810465306</v>
      </c>
    </row>
    <row r="3008" spans="1:2" x14ac:dyDescent="0.35">
      <c r="A3008" s="70">
        <f t="shared" si="54"/>
        <v>2991</v>
      </c>
      <c r="B3008" s="145">
        <v>4815620.6810465306</v>
      </c>
    </row>
    <row r="3009" spans="1:2" x14ac:dyDescent="0.35">
      <c r="A3009" s="70">
        <f t="shared" si="54"/>
        <v>2992</v>
      </c>
      <c r="B3009" s="145">
        <v>4815620.6810465306</v>
      </c>
    </row>
    <row r="3010" spans="1:2" x14ac:dyDescent="0.35">
      <c r="A3010" s="70">
        <f t="shared" si="54"/>
        <v>2993</v>
      </c>
      <c r="B3010" s="145">
        <v>4815620.6810465306</v>
      </c>
    </row>
    <row r="3011" spans="1:2" x14ac:dyDescent="0.35">
      <c r="A3011" s="70">
        <f t="shared" si="54"/>
        <v>2994</v>
      </c>
      <c r="B3011" s="145">
        <v>4815620.6810465306</v>
      </c>
    </row>
    <row r="3012" spans="1:2" x14ac:dyDescent="0.35">
      <c r="A3012" s="70">
        <f t="shared" si="54"/>
        <v>2995</v>
      </c>
      <c r="B3012" s="145">
        <v>4815620.6810465306</v>
      </c>
    </row>
    <row r="3013" spans="1:2" x14ac:dyDescent="0.35">
      <c r="A3013" s="70">
        <f t="shared" si="54"/>
        <v>2996</v>
      </c>
      <c r="B3013" s="145">
        <v>4815620.6810465306</v>
      </c>
    </row>
    <row r="3014" spans="1:2" x14ac:dyDescent="0.35">
      <c r="A3014" s="70">
        <f t="shared" si="54"/>
        <v>2997</v>
      </c>
      <c r="B3014" s="145">
        <v>4815620.6810465306</v>
      </c>
    </row>
    <row r="3015" spans="1:2" x14ac:dyDescent="0.35">
      <c r="A3015" s="70">
        <f t="shared" si="54"/>
        <v>2998</v>
      </c>
      <c r="B3015" s="145">
        <v>4815620.6810465306</v>
      </c>
    </row>
    <row r="3016" spans="1:2" x14ac:dyDescent="0.35">
      <c r="A3016" s="70">
        <f t="shared" si="54"/>
        <v>2999</v>
      </c>
      <c r="B3016" s="145">
        <v>4815620.6810465306</v>
      </c>
    </row>
    <row r="3017" spans="1:2" x14ac:dyDescent="0.35">
      <c r="A3017" s="70">
        <f t="shared" si="54"/>
        <v>3000</v>
      </c>
      <c r="B3017" s="145">
        <v>4815620.6810465306</v>
      </c>
    </row>
    <row r="3018" spans="1:2" x14ac:dyDescent="0.35">
      <c r="A3018" s="70">
        <f t="shared" si="54"/>
        <v>3001</v>
      </c>
      <c r="B3018" s="145">
        <v>4815620.6810465306</v>
      </c>
    </row>
    <row r="3019" spans="1:2" x14ac:dyDescent="0.35">
      <c r="A3019" s="70">
        <f t="shared" si="54"/>
        <v>3002</v>
      </c>
      <c r="B3019" s="145">
        <v>4815620.6810465306</v>
      </c>
    </row>
    <row r="3020" spans="1:2" x14ac:dyDescent="0.35">
      <c r="A3020" s="70">
        <f t="shared" si="54"/>
        <v>3003</v>
      </c>
      <c r="B3020" s="145">
        <v>4815620.6810465306</v>
      </c>
    </row>
    <row r="3021" spans="1:2" x14ac:dyDescent="0.35">
      <c r="A3021" s="70">
        <f t="shared" si="54"/>
        <v>3004</v>
      </c>
      <c r="B3021" s="145">
        <v>4815620.6810465306</v>
      </c>
    </row>
    <row r="3022" spans="1:2" x14ac:dyDescent="0.35">
      <c r="A3022" s="70">
        <f t="shared" si="54"/>
        <v>3005</v>
      </c>
      <c r="B3022" s="145">
        <v>4815620.6810465306</v>
      </c>
    </row>
    <row r="3023" spans="1:2" x14ac:dyDescent="0.35">
      <c r="A3023" s="70">
        <f t="shared" si="54"/>
        <v>3006</v>
      </c>
      <c r="B3023" s="145">
        <v>4815620.6810465306</v>
      </c>
    </row>
    <row r="3024" spans="1:2" x14ac:dyDescent="0.35">
      <c r="A3024" s="70">
        <f t="shared" si="54"/>
        <v>3007</v>
      </c>
      <c r="B3024" s="145">
        <v>4815620.6810465306</v>
      </c>
    </row>
    <row r="3025" spans="1:2" x14ac:dyDescent="0.35">
      <c r="A3025" s="70">
        <f t="shared" si="54"/>
        <v>3008</v>
      </c>
      <c r="B3025" s="145">
        <v>4815620.6810465306</v>
      </c>
    </row>
    <row r="3026" spans="1:2" x14ac:dyDescent="0.35">
      <c r="A3026" s="70">
        <f t="shared" si="54"/>
        <v>3009</v>
      </c>
      <c r="B3026" s="145">
        <v>4815620.6810465306</v>
      </c>
    </row>
    <row r="3027" spans="1:2" x14ac:dyDescent="0.35">
      <c r="A3027" s="70">
        <f t="shared" si="54"/>
        <v>3010</v>
      </c>
      <c r="B3027" s="145">
        <v>4815620.6810465306</v>
      </c>
    </row>
    <row r="3028" spans="1:2" x14ac:dyDescent="0.35">
      <c r="A3028" s="70">
        <f t="shared" ref="A3028:A3091" si="55">A3027+1</f>
        <v>3011</v>
      </c>
      <c r="B3028" s="145">
        <v>4815620.6810465306</v>
      </c>
    </row>
    <row r="3029" spans="1:2" x14ac:dyDescent="0.35">
      <c r="A3029" s="70">
        <f t="shared" si="55"/>
        <v>3012</v>
      </c>
      <c r="B3029" s="145">
        <v>4815620.6810465306</v>
      </c>
    </row>
    <row r="3030" spans="1:2" x14ac:dyDescent="0.35">
      <c r="A3030" s="70">
        <f t="shared" si="55"/>
        <v>3013</v>
      </c>
      <c r="B3030" s="145">
        <v>4815620.6810465306</v>
      </c>
    </row>
    <row r="3031" spans="1:2" x14ac:dyDescent="0.35">
      <c r="A3031" s="70">
        <f t="shared" si="55"/>
        <v>3014</v>
      </c>
      <c r="B3031" s="145">
        <v>4815620.6810465306</v>
      </c>
    </row>
    <row r="3032" spans="1:2" x14ac:dyDescent="0.35">
      <c r="A3032" s="70">
        <f t="shared" si="55"/>
        <v>3015</v>
      </c>
      <c r="B3032" s="145">
        <v>4815620.6810465306</v>
      </c>
    </row>
    <row r="3033" spans="1:2" x14ac:dyDescent="0.35">
      <c r="A3033" s="70">
        <f t="shared" si="55"/>
        <v>3016</v>
      </c>
      <c r="B3033" s="145">
        <v>4815620.6810465306</v>
      </c>
    </row>
    <row r="3034" spans="1:2" x14ac:dyDescent="0.35">
      <c r="A3034" s="70">
        <f t="shared" si="55"/>
        <v>3017</v>
      </c>
      <c r="B3034" s="145">
        <v>4815620.6810465306</v>
      </c>
    </row>
    <row r="3035" spans="1:2" x14ac:dyDescent="0.35">
      <c r="A3035" s="70">
        <f t="shared" si="55"/>
        <v>3018</v>
      </c>
      <c r="B3035" s="145">
        <v>4815620.6810465306</v>
      </c>
    </row>
    <row r="3036" spans="1:2" x14ac:dyDescent="0.35">
      <c r="A3036" s="70">
        <f t="shared" si="55"/>
        <v>3019</v>
      </c>
      <c r="B3036" s="145">
        <v>4815620.6810465306</v>
      </c>
    </row>
    <row r="3037" spans="1:2" x14ac:dyDescent="0.35">
      <c r="A3037" s="70">
        <f t="shared" si="55"/>
        <v>3020</v>
      </c>
      <c r="B3037" s="145">
        <v>4815620.6810465306</v>
      </c>
    </row>
    <row r="3038" spans="1:2" x14ac:dyDescent="0.35">
      <c r="A3038" s="70">
        <f t="shared" si="55"/>
        <v>3021</v>
      </c>
      <c r="B3038" s="145">
        <v>4815620.6810465306</v>
      </c>
    </row>
    <row r="3039" spans="1:2" x14ac:dyDescent="0.35">
      <c r="A3039" s="70">
        <f t="shared" si="55"/>
        <v>3022</v>
      </c>
      <c r="B3039" s="145">
        <v>4815620.6810465306</v>
      </c>
    </row>
    <row r="3040" spans="1:2" x14ac:dyDescent="0.35">
      <c r="A3040" s="70">
        <f t="shared" si="55"/>
        <v>3023</v>
      </c>
      <c r="B3040" s="145">
        <v>4815620.6810465306</v>
      </c>
    </row>
    <row r="3041" spans="1:2" x14ac:dyDescent="0.35">
      <c r="A3041" s="70">
        <f t="shared" si="55"/>
        <v>3024</v>
      </c>
      <c r="B3041" s="145">
        <v>4815620.6810465306</v>
      </c>
    </row>
    <row r="3042" spans="1:2" x14ac:dyDescent="0.35">
      <c r="A3042" s="70">
        <f t="shared" si="55"/>
        <v>3025</v>
      </c>
      <c r="B3042" s="145">
        <v>4815620.6810465306</v>
      </c>
    </row>
    <row r="3043" spans="1:2" x14ac:dyDescent="0.35">
      <c r="A3043" s="70">
        <f t="shared" si="55"/>
        <v>3026</v>
      </c>
      <c r="B3043" s="145">
        <v>4815620.6810465306</v>
      </c>
    </row>
    <row r="3044" spans="1:2" x14ac:dyDescent="0.35">
      <c r="A3044" s="70">
        <f t="shared" si="55"/>
        <v>3027</v>
      </c>
      <c r="B3044" s="145">
        <v>4815620.6810465306</v>
      </c>
    </row>
    <row r="3045" spans="1:2" x14ac:dyDescent="0.35">
      <c r="A3045" s="70">
        <f t="shared" si="55"/>
        <v>3028</v>
      </c>
      <c r="B3045" s="145">
        <v>4815620.6810465306</v>
      </c>
    </row>
    <row r="3046" spans="1:2" x14ac:dyDescent="0.35">
      <c r="A3046" s="70">
        <f t="shared" si="55"/>
        <v>3029</v>
      </c>
      <c r="B3046" s="145">
        <v>4815620.6810465306</v>
      </c>
    </row>
    <row r="3047" spans="1:2" x14ac:dyDescent="0.35">
      <c r="A3047" s="70">
        <f t="shared" si="55"/>
        <v>3030</v>
      </c>
      <c r="B3047" s="145">
        <v>4815620.6810465306</v>
      </c>
    </row>
    <row r="3048" spans="1:2" x14ac:dyDescent="0.35">
      <c r="A3048" s="70">
        <f t="shared" si="55"/>
        <v>3031</v>
      </c>
      <c r="B3048" s="145">
        <v>4815620.6810465306</v>
      </c>
    </row>
    <row r="3049" spans="1:2" x14ac:dyDescent="0.35">
      <c r="A3049" s="70">
        <f t="shared" si="55"/>
        <v>3032</v>
      </c>
      <c r="B3049" s="145">
        <v>4815620.6810465306</v>
      </c>
    </row>
    <row r="3050" spans="1:2" x14ac:dyDescent="0.35">
      <c r="A3050" s="70">
        <f t="shared" si="55"/>
        <v>3033</v>
      </c>
      <c r="B3050" s="145">
        <v>4815620.6810465306</v>
      </c>
    </row>
    <row r="3051" spans="1:2" x14ac:dyDescent="0.35">
      <c r="A3051" s="70">
        <f t="shared" si="55"/>
        <v>3034</v>
      </c>
      <c r="B3051" s="145">
        <v>4815620.6810465306</v>
      </c>
    </row>
    <row r="3052" spans="1:2" x14ac:dyDescent="0.35">
      <c r="A3052" s="70">
        <f t="shared" si="55"/>
        <v>3035</v>
      </c>
      <c r="B3052" s="145">
        <v>4815620.6810465306</v>
      </c>
    </row>
    <row r="3053" spans="1:2" x14ac:dyDescent="0.35">
      <c r="A3053" s="70">
        <f t="shared" si="55"/>
        <v>3036</v>
      </c>
      <c r="B3053" s="145">
        <v>4815620.6810465306</v>
      </c>
    </row>
    <row r="3054" spans="1:2" x14ac:dyDescent="0.35">
      <c r="A3054" s="70">
        <f t="shared" si="55"/>
        <v>3037</v>
      </c>
      <c r="B3054" s="145">
        <v>4815620.6810465306</v>
      </c>
    </row>
    <row r="3055" spans="1:2" x14ac:dyDescent="0.35">
      <c r="A3055" s="70">
        <f t="shared" si="55"/>
        <v>3038</v>
      </c>
      <c r="B3055" s="145">
        <v>4815620.6810465306</v>
      </c>
    </row>
    <row r="3056" spans="1:2" x14ac:dyDescent="0.35">
      <c r="A3056" s="70">
        <f t="shared" si="55"/>
        <v>3039</v>
      </c>
      <c r="B3056" s="145">
        <v>4815620.6810465306</v>
      </c>
    </row>
    <row r="3057" spans="1:2" x14ac:dyDescent="0.35">
      <c r="A3057" s="70">
        <f t="shared" si="55"/>
        <v>3040</v>
      </c>
      <c r="B3057" s="145">
        <v>4815620.6810465306</v>
      </c>
    </row>
    <row r="3058" spans="1:2" x14ac:dyDescent="0.35">
      <c r="A3058" s="70">
        <f t="shared" si="55"/>
        <v>3041</v>
      </c>
      <c r="B3058" s="145">
        <v>4815620.6810465306</v>
      </c>
    </row>
    <row r="3059" spans="1:2" x14ac:dyDescent="0.35">
      <c r="A3059" s="70">
        <f t="shared" si="55"/>
        <v>3042</v>
      </c>
      <c r="B3059" s="145">
        <v>4815620.6810465306</v>
      </c>
    </row>
    <row r="3060" spans="1:2" x14ac:dyDescent="0.35">
      <c r="A3060" s="70">
        <f t="shared" si="55"/>
        <v>3043</v>
      </c>
      <c r="B3060" s="145">
        <v>4815620.6810465306</v>
      </c>
    </row>
    <row r="3061" spans="1:2" x14ac:dyDescent="0.35">
      <c r="A3061" s="70">
        <f t="shared" si="55"/>
        <v>3044</v>
      </c>
      <c r="B3061" s="145">
        <v>4815620.6810465306</v>
      </c>
    </row>
    <row r="3062" spans="1:2" x14ac:dyDescent="0.35">
      <c r="A3062" s="70">
        <f t="shared" si="55"/>
        <v>3045</v>
      </c>
      <c r="B3062" s="145">
        <v>4815620.6810465306</v>
      </c>
    </row>
    <row r="3063" spans="1:2" x14ac:dyDescent="0.35">
      <c r="A3063" s="70">
        <f t="shared" si="55"/>
        <v>3046</v>
      </c>
      <c r="B3063" s="145">
        <v>4815620.6810465306</v>
      </c>
    </row>
    <row r="3064" spans="1:2" x14ac:dyDescent="0.35">
      <c r="A3064" s="70">
        <f t="shared" si="55"/>
        <v>3047</v>
      </c>
      <c r="B3064" s="145">
        <v>4815620.6810465306</v>
      </c>
    </row>
    <row r="3065" spans="1:2" x14ac:dyDescent="0.35">
      <c r="A3065" s="70">
        <f t="shared" si="55"/>
        <v>3048</v>
      </c>
      <c r="B3065" s="145">
        <v>4815620.6810465306</v>
      </c>
    </row>
    <row r="3066" spans="1:2" x14ac:dyDescent="0.35">
      <c r="A3066" s="70">
        <f t="shared" si="55"/>
        <v>3049</v>
      </c>
      <c r="B3066" s="145">
        <v>4815620.6810465306</v>
      </c>
    </row>
    <row r="3067" spans="1:2" x14ac:dyDescent="0.35">
      <c r="A3067" s="70">
        <f t="shared" si="55"/>
        <v>3050</v>
      </c>
      <c r="B3067" s="145">
        <v>4815620.6810465306</v>
      </c>
    </row>
    <row r="3068" spans="1:2" x14ac:dyDescent="0.35">
      <c r="A3068" s="70">
        <f t="shared" si="55"/>
        <v>3051</v>
      </c>
      <c r="B3068" s="145">
        <v>4815620.6810465306</v>
      </c>
    </row>
    <row r="3069" spans="1:2" x14ac:dyDescent="0.35">
      <c r="A3069" s="70">
        <f t="shared" si="55"/>
        <v>3052</v>
      </c>
      <c r="B3069" s="145">
        <v>4815620.6810465306</v>
      </c>
    </row>
    <row r="3070" spans="1:2" x14ac:dyDescent="0.35">
      <c r="A3070" s="70">
        <f t="shared" si="55"/>
        <v>3053</v>
      </c>
      <c r="B3070" s="145">
        <v>4815620.6810465306</v>
      </c>
    </row>
    <row r="3071" spans="1:2" x14ac:dyDescent="0.35">
      <c r="A3071" s="70">
        <f t="shared" si="55"/>
        <v>3054</v>
      </c>
      <c r="B3071" s="145">
        <v>4815620.6810465306</v>
      </c>
    </row>
    <row r="3072" spans="1:2" x14ac:dyDescent="0.35">
      <c r="A3072" s="70">
        <f t="shared" si="55"/>
        <v>3055</v>
      </c>
      <c r="B3072" s="145">
        <v>4815620.6810465306</v>
      </c>
    </row>
    <row r="3073" spans="1:2" x14ac:dyDescent="0.35">
      <c r="A3073" s="70">
        <f t="shared" si="55"/>
        <v>3056</v>
      </c>
      <c r="B3073" s="145">
        <v>4815620.6810465306</v>
      </c>
    </row>
    <row r="3074" spans="1:2" x14ac:dyDescent="0.35">
      <c r="A3074" s="70">
        <f t="shared" si="55"/>
        <v>3057</v>
      </c>
      <c r="B3074" s="145">
        <v>4815620.6810465306</v>
      </c>
    </row>
    <row r="3075" spans="1:2" x14ac:dyDescent="0.35">
      <c r="A3075" s="70">
        <f t="shared" si="55"/>
        <v>3058</v>
      </c>
      <c r="B3075" s="145">
        <v>4815620.6810465306</v>
      </c>
    </row>
    <row r="3076" spans="1:2" x14ac:dyDescent="0.35">
      <c r="A3076" s="70">
        <f t="shared" si="55"/>
        <v>3059</v>
      </c>
      <c r="B3076" s="145">
        <v>4815620.6810465306</v>
      </c>
    </row>
    <row r="3077" spans="1:2" x14ac:dyDescent="0.35">
      <c r="A3077" s="70">
        <f t="shared" si="55"/>
        <v>3060</v>
      </c>
      <c r="B3077" s="145">
        <v>4815620.6810465306</v>
      </c>
    </row>
    <row r="3078" spans="1:2" x14ac:dyDescent="0.35">
      <c r="A3078" s="70">
        <f t="shared" si="55"/>
        <v>3061</v>
      </c>
      <c r="B3078" s="145">
        <v>4815620.6810465306</v>
      </c>
    </row>
    <row r="3079" spans="1:2" x14ac:dyDescent="0.35">
      <c r="A3079" s="70">
        <f t="shared" si="55"/>
        <v>3062</v>
      </c>
      <c r="B3079" s="145">
        <v>4815620.6810465306</v>
      </c>
    </row>
    <row r="3080" spans="1:2" x14ac:dyDescent="0.35">
      <c r="A3080" s="70">
        <f t="shared" si="55"/>
        <v>3063</v>
      </c>
      <c r="B3080" s="145">
        <v>4815620.6810465306</v>
      </c>
    </row>
    <row r="3081" spans="1:2" x14ac:dyDescent="0.35">
      <c r="A3081" s="70">
        <f t="shared" si="55"/>
        <v>3064</v>
      </c>
      <c r="B3081" s="145">
        <v>4815620.6810465306</v>
      </c>
    </row>
    <row r="3082" spans="1:2" x14ac:dyDescent="0.35">
      <c r="A3082" s="70">
        <f t="shared" si="55"/>
        <v>3065</v>
      </c>
      <c r="B3082" s="145">
        <v>4815620.6810465306</v>
      </c>
    </row>
    <row r="3083" spans="1:2" x14ac:dyDescent="0.35">
      <c r="A3083" s="70">
        <f t="shared" si="55"/>
        <v>3066</v>
      </c>
      <c r="B3083" s="145">
        <v>4815620.6810465306</v>
      </c>
    </row>
    <row r="3084" spans="1:2" x14ac:dyDescent="0.35">
      <c r="A3084" s="70">
        <f t="shared" si="55"/>
        <v>3067</v>
      </c>
      <c r="B3084" s="145">
        <v>4815620.6810465306</v>
      </c>
    </row>
    <row r="3085" spans="1:2" x14ac:dyDescent="0.35">
      <c r="A3085" s="70">
        <f t="shared" si="55"/>
        <v>3068</v>
      </c>
      <c r="B3085" s="145">
        <v>4815620.6810465306</v>
      </c>
    </row>
    <row r="3086" spans="1:2" x14ac:dyDescent="0.35">
      <c r="A3086" s="70">
        <f t="shared" si="55"/>
        <v>3069</v>
      </c>
      <c r="B3086" s="145">
        <v>4815620.6810465306</v>
      </c>
    </row>
    <row r="3087" spans="1:2" x14ac:dyDescent="0.35">
      <c r="A3087" s="70">
        <f t="shared" si="55"/>
        <v>3070</v>
      </c>
      <c r="B3087" s="145">
        <v>4815620.6810465306</v>
      </c>
    </row>
    <row r="3088" spans="1:2" x14ac:dyDescent="0.35">
      <c r="A3088" s="70">
        <f t="shared" si="55"/>
        <v>3071</v>
      </c>
      <c r="B3088" s="145">
        <v>4815620.6810465306</v>
      </c>
    </row>
    <row r="3089" spans="1:2" x14ac:dyDescent="0.35">
      <c r="A3089" s="70">
        <f t="shared" si="55"/>
        <v>3072</v>
      </c>
      <c r="B3089" s="145">
        <v>4815620.6810465306</v>
      </c>
    </row>
    <row r="3090" spans="1:2" x14ac:dyDescent="0.35">
      <c r="A3090" s="70">
        <f t="shared" si="55"/>
        <v>3073</v>
      </c>
      <c r="B3090" s="145">
        <v>4815620.6810465306</v>
      </c>
    </row>
    <row r="3091" spans="1:2" x14ac:dyDescent="0.35">
      <c r="A3091" s="70">
        <f t="shared" si="55"/>
        <v>3074</v>
      </c>
      <c r="B3091" s="145">
        <v>4815620.6810465306</v>
      </c>
    </row>
    <row r="3092" spans="1:2" x14ac:dyDescent="0.35">
      <c r="A3092" s="70">
        <f t="shared" ref="A3092:A3155" si="56">A3091+1</f>
        <v>3075</v>
      </c>
      <c r="B3092" s="145">
        <v>4815620.6810465306</v>
      </c>
    </row>
    <row r="3093" spans="1:2" x14ac:dyDescent="0.35">
      <c r="A3093" s="70">
        <f t="shared" si="56"/>
        <v>3076</v>
      </c>
      <c r="B3093" s="145">
        <v>4815620.6810465306</v>
      </c>
    </row>
    <row r="3094" spans="1:2" x14ac:dyDescent="0.35">
      <c r="A3094" s="70">
        <f t="shared" si="56"/>
        <v>3077</v>
      </c>
      <c r="B3094" s="145">
        <v>4815620.6810465306</v>
      </c>
    </row>
    <row r="3095" spans="1:2" x14ac:dyDescent="0.35">
      <c r="A3095" s="70">
        <f t="shared" si="56"/>
        <v>3078</v>
      </c>
      <c r="B3095" s="145">
        <v>4815620.6810465306</v>
      </c>
    </row>
    <row r="3096" spans="1:2" x14ac:dyDescent="0.35">
      <c r="A3096" s="70">
        <f t="shared" si="56"/>
        <v>3079</v>
      </c>
      <c r="B3096" s="145">
        <v>4815620.6810465306</v>
      </c>
    </row>
    <row r="3097" spans="1:2" x14ac:dyDescent="0.35">
      <c r="A3097" s="70">
        <f t="shared" si="56"/>
        <v>3080</v>
      </c>
      <c r="B3097" s="145">
        <v>4815620.6810465306</v>
      </c>
    </row>
    <row r="3098" spans="1:2" x14ac:dyDescent="0.35">
      <c r="A3098" s="70">
        <f t="shared" si="56"/>
        <v>3081</v>
      </c>
      <c r="B3098" s="145">
        <v>4815620.6810465306</v>
      </c>
    </row>
    <row r="3099" spans="1:2" x14ac:dyDescent="0.35">
      <c r="A3099" s="70">
        <f t="shared" si="56"/>
        <v>3082</v>
      </c>
      <c r="B3099" s="145">
        <v>4815620.6810465306</v>
      </c>
    </row>
    <row r="3100" spans="1:2" x14ac:dyDescent="0.35">
      <c r="A3100" s="70">
        <f t="shared" si="56"/>
        <v>3083</v>
      </c>
      <c r="B3100" s="145">
        <v>4815620.6810465306</v>
      </c>
    </row>
    <row r="3101" spans="1:2" x14ac:dyDescent="0.35">
      <c r="A3101" s="70">
        <f t="shared" si="56"/>
        <v>3084</v>
      </c>
      <c r="B3101" s="145">
        <v>4815620.6810465306</v>
      </c>
    </row>
    <row r="3102" spans="1:2" x14ac:dyDescent="0.35">
      <c r="A3102" s="70">
        <f t="shared" si="56"/>
        <v>3085</v>
      </c>
      <c r="B3102" s="145">
        <v>4815620.6810465306</v>
      </c>
    </row>
    <row r="3103" spans="1:2" x14ac:dyDescent="0.35">
      <c r="A3103" s="70">
        <f t="shared" si="56"/>
        <v>3086</v>
      </c>
      <c r="B3103" s="145">
        <v>4815620.6810465306</v>
      </c>
    </row>
    <row r="3104" spans="1:2" x14ac:dyDescent="0.35">
      <c r="A3104" s="70">
        <f t="shared" si="56"/>
        <v>3087</v>
      </c>
      <c r="B3104" s="145">
        <v>4815620.6810465306</v>
      </c>
    </row>
    <row r="3105" spans="1:2" x14ac:dyDescent="0.35">
      <c r="A3105" s="70">
        <f t="shared" si="56"/>
        <v>3088</v>
      </c>
      <c r="B3105" s="145">
        <v>4815620.6810465306</v>
      </c>
    </row>
    <row r="3106" spans="1:2" x14ac:dyDescent="0.35">
      <c r="A3106" s="70">
        <f t="shared" si="56"/>
        <v>3089</v>
      </c>
      <c r="B3106" s="145">
        <v>4815620.6810465306</v>
      </c>
    </row>
    <row r="3107" spans="1:2" x14ac:dyDescent="0.35">
      <c r="A3107" s="70">
        <f t="shared" si="56"/>
        <v>3090</v>
      </c>
      <c r="B3107" s="145">
        <v>4815620.6810465306</v>
      </c>
    </row>
    <row r="3108" spans="1:2" x14ac:dyDescent="0.35">
      <c r="A3108" s="70">
        <f t="shared" si="56"/>
        <v>3091</v>
      </c>
      <c r="B3108" s="145">
        <v>4815620.6810465306</v>
      </c>
    </row>
    <row r="3109" spans="1:2" x14ac:dyDescent="0.35">
      <c r="A3109" s="70">
        <f t="shared" si="56"/>
        <v>3092</v>
      </c>
      <c r="B3109" s="145">
        <v>4815620.6810465306</v>
      </c>
    </row>
    <row r="3110" spans="1:2" x14ac:dyDescent="0.35">
      <c r="A3110" s="70">
        <f t="shared" si="56"/>
        <v>3093</v>
      </c>
      <c r="B3110" s="145">
        <v>4815620.6810465306</v>
      </c>
    </row>
    <row r="3111" spans="1:2" x14ac:dyDescent="0.35">
      <c r="A3111" s="70">
        <f t="shared" si="56"/>
        <v>3094</v>
      </c>
      <c r="B3111" s="145">
        <v>4815620.6810465306</v>
      </c>
    </row>
    <row r="3112" spans="1:2" x14ac:dyDescent="0.35">
      <c r="A3112" s="70">
        <f t="shared" si="56"/>
        <v>3095</v>
      </c>
      <c r="B3112" s="145">
        <v>4815620.6810465306</v>
      </c>
    </row>
    <row r="3113" spans="1:2" x14ac:dyDescent="0.35">
      <c r="A3113" s="70">
        <f t="shared" si="56"/>
        <v>3096</v>
      </c>
      <c r="B3113" s="145">
        <v>4815620.6810465306</v>
      </c>
    </row>
    <row r="3114" spans="1:2" x14ac:dyDescent="0.35">
      <c r="A3114" s="70">
        <f t="shared" si="56"/>
        <v>3097</v>
      </c>
      <c r="B3114" s="145">
        <v>4815620.6810465306</v>
      </c>
    </row>
    <row r="3115" spans="1:2" x14ac:dyDescent="0.35">
      <c r="A3115" s="70">
        <f t="shared" si="56"/>
        <v>3098</v>
      </c>
      <c r="B3115" s="145">
        <v>4815620.6810465306</v>
      </c>
    </row>
    <row r="3116" spans="1:2" x14ac:dyDescent="0.35">
      <c r="A3116" s="70">
        <f t="shared" si="56"/>
        <v>3099</v>
      </c>
      <c r="B3116" s="145">
        <v>4815620.6810465306</v>
      </c>
    </row>
    <row r="3117" spans="1:2" x14ac:dyDescent="0.35">
      <c r="A3117" s="70">
        <f t="shared" si="56"/>
        <v>3100</v>
      </c>
      <c r="B3117" s="145">
        <v>4815620.6810465306</v>
      </c>
    </row>
    <row r="3118" spans="1:2" x14ac:dyDescent="0.35">
      <c r="A3118" s="70">
        <f t="shared" si="56"/>
        <v>3101</v>
      </c>
      <c r="B3118" s="145">
        <v>4815620.6810465306</v>
      </c>
    </row>
    <row r="3119" spans="1:2" x14ac:dyDescent="0.35">
      <c r="A3119" s="70">
        <f t="shared" si="56"/>
        <v>3102</v>
      </c>
      <c r="B3119" s="145">
        <v>4815620.6810465306</v>
      </c>
    </row>
    <row r="3120" spans="1:2" x14ac:dyDescent="0.35">
      <c r="A3120" s="70">
        <f t="shared" si="56"/>
        <v>3103</v>
      </c>
      <c r="B3120" s="145">
        <v>4815620.6810465306</v>
      </c>
    </row>
    <row r="3121" spans="1:2" x14ac:dyDescent="0.35">
      <c r="A3121" s="70">
        <f t="shared" si="56"/>
        <v>3104</v>
      </c>
      <c r="B3121" s="145">
        <v>4815620.6810465306</v>
      </c>
    </row>
    <row r="3122" spans="1:2" x14ac:dyDescent="0.35">
      <c r="A3122" s="70">
        <f t="shared" si="56"/>
        <v>3105</v>
      </c>
      <c r="B3122" s="145">
        <v>4815620.6810465306</v>
      </c>
    </row>
    <row r="3123" spans="1:2" x14ac:dyDescent="0.35">
      <c r="A3123" s="70">
        <f t="shared" si="56"/>
        <v>3106</v>
      </c>
      <c r="B3123" s="145">
        <v>4815620.6810465306</v>
      </c>
    </row>
    <row r="3124" spans="1:2" x14ac:dyDescent="0.35">
      <c r="A3124" s="70">
        <f t="shared" si="56"/>
        <v>3107</v>
      </c>
      <c r="B3124" s="145">
        <v>4815620.6810465306</v>
      </c>
    </row>
    <row r="3125" spans="1:2" x14ac:dyDescent="0.35">
      <c r="A3125" s="70">
        <f t="shared" si="56"/>
        <v>3108</v>
      </c>
      <c r="B3125" s="145">
        <v>4815620.6810465306</v>
      </c>
    </row>
    <row r="3126" spans="1:2" x14ac:dyDescent="0.35">
      <c r="A3126" s="70">
        <f t="shared" si="56"/>
        <v>3109</v>
      </c>
      <c r="B3126" s="145">
        <v>4815620.6810465306</v>
      </c>
    </row>
    <row r="3127" spans="1:2" x14ac:dyDescent="0.35">
      <c r="A3127" s="70">
        <f t="shared" si="56"/>
        <v>3110</v>
      </c>
      <c r="B3127" s="145">
        <v>4815620.6810465306</v>
      </c>
    </row>
    <row r="3128" spans="1:2" x14ac:dyDescent="0.35">
      <c r="A3128" s="70">
        <f t="shared" si="56"/>
        <v>3111</v>
      </c>
      <c r="B3128" s="145">
        <v>4815620.6810465306</v>
      </c>
    </row>
    <row r="3129" spans="1:2" x14ac:dyDescent="0.35">
      <c r="A3129" s="70">
        <f t="shared" si="56"/>
        <v>3112</v>
      </c>
      <c r="B3129" s="145">
        <v>4815620.6810465306</v>
      </c>
    </row>
    <row r="3130" spans="1:2" x14ac:dyDescent="0.35">
      <c r="A3130" s="70">
        <f t="shared" si="56"/>
        <v>3113</v>
      </c>
      <c r="B3130" s="145">
        <v>4815620.6810465306</v>
      </c>
    </row>
    <row r="3131" spans="1:2" x14ac:dyDescent="0.35">
      <c r="A3131" s="70">
        <f t="shared" si="56"/>
        <v>3114</v>
      </c>
      <c r="B3131" s="145">
        <v>4815620.6810465306</v>
      </c>
    </row>
    <row r="3132" spans="1:2" x14ac:dyDescent="0.35">
      <c r="A3132" s="70">
        <f t="shared" si="56"/>
        <v>3115</v>
      </c>
      <c r="B3132" s="145">
        <v>4815620.6810465306</v>
      </c>
    </row>
    <row r="3133" spans="1:2" x14ac:dyDescent="0.35">
      <c r="A3133" s="70">
        <f t="shared" si="56"/>
        <v>3116</v>
      </c>
      <c r="B3133" s="145">
        <v>4815620.6810465306</v>
      </c>
    </row>
    <row r="3134" spans="1:2" x14ac:dyDescent="0.35">
      <c r="A3134" s="70">
        <f t="shared" si="56"/>
        <v>3117</v>
      </c>
      <c r="B3134" s="145">
        <v>4815620.6810465306</v>
      </c>
    </row>
    <row r="3135" spans="1:2" x14ac:dyDescent="0.35">
      <c r="A3135" s="70">
        <f t="shared" si="56"/>
        <v>3118</v>
      </c>
      <c r="B3135" s="145">
        <v>4815620.6810465306</v>
      </c>
    </row>
    <row r="3136" spans="1:2" x14ac:dyDescent="0.35">
      <c r="A3136" s="70">
        <f t="shared" si="56"/>
        <v>3119</v>
      </c>
      <c r="B3136" s="145">
        <v>4815620.6810465306</v>
      </c>
    </row>
    <row r="3137" spans="1:2" x14ac:dyDescent="0.35">
      <c r="A3137" s="70">
        <f t="shared" si="56"/>
        <v>3120</v>
      </c>
      <c r="B3137" s="145">
        <v>4815620.6810465306</v>
      </c>
    </row>
    <row r="3138" spans="1:2" x14ac:dyDescent="0.35">
      <c r="A3138" s="70">
        <f t="shared" si="56"/>
        <v>3121</v>
      </c>
      <c r="B3138" s="145">
        <v>4815620.6810465306</v>
      </c>
    </row>
    <row r="3139" spans="1:2" x14ac:dyDescent="0.35">
      <c r="A3139" s="70">
        <f t="shared" si="56"/>
        <v>3122</v>
      </c>
      <c r="B3139" s="145">
        <v>4815620.6810465306</v>
      </c>
    </row>
    <row r="3140" spans="1:2" x14ac:dyDescent="0.35">
      <c r="A3140" s="70">
        <f t="shared" si="56"/>
        <v>3123</v>
      </c>
      <c r="B3140" s="145">
        <v>4815620.6810465306</v>
      </c>
    </row>
    <row r="3141" spans="1:2" x14ac:dyDescent="0.35">
      <c r="A3141" s="70">
        <f t="shared" si="56"/>
        <v>3124</v>
      </c>
      <c r="B3141" s="145">
        <v>4815620.6810465306</v>
      </c>
    </row>
    <row r="3142" spans="1:2" x14ac:dyDescent="0.35">
      <c r="A3142" s="70">
        <f t="shared" si="56"/>
        <v>3125</v>
      </c>
      <c r="B3142" s="145">
        <v>4815620.6810465306</v>
      </c>
    </row>
    <row r="3143" spans="1:2" x14ac:dyDescent="0.35">
      <c r="A3143" s="70">
        <f t="shared" si="56"/>
        <v>3126</v>
      </c>
      <c r="B3143" s="145">
        <v>4815620.6810465306</v>
      </c>
    </row>
    <row r="3144" spans="1:2" x14ac:dyDescent="0.35">
      <c r="A3144" s="70">
        <f t="shared" si="56"/>
        <v>3127</v>
      </c>
      <c r="B3144" s="145">
        <v>4815620.6810465306</v>
      </c>
    </row>
    <row r="3145" spans="1:2" x14ac:dyDescent="0.35">
      <c r="A3145" s="70">
        <f t="shared" si="56"/>
        <v>3128</v>
      </c>
      <c r="B3145" s="145">
        <v>4815620.6810465306</v>
      </c>
    </row>
    <row r="3146" spans="1:2" x14ac:dyDescent="0.35">
      <c r="A3146" s="70">
        <f t="shared" si="56"/>
        <v>3129</v>
      </c>
      <c r="B3146" s="145">
        <v>4815620.6810465306</v>
      </c>
    </row>
    <row r="3147" spans="1:2" x14ac:dyDescent="0.35">
      <c r="A3147" s="70">
        <f t="shared" si="56"/>
        <v>3130</v>
      </c>
      <c r="B3147" s="145">
        <v>4815620.6810465306</v>
      </c>
    </row>
    <row r="3148" spans="1:2" x14ac:dyDescent="0.35">
      <c r="A3148" s="70">
        <f t="shared" si="56"/>
        <v>3131</v>
      </c>
      <c r="B3148" s="145">
        <v>4815620.6810465306</v>
      </c>
    </row>
    <row r="3149" spans="1:2" x14ac:dyDescent="0.35">
      <c r="A3149" s="70">
        <f t="shared" si="56"/>
        <v>3132</v>
      </c>
      <c r="B3149" s="145">
        <v>4815620.6810465306</v>
      </c>
    </row>
    <row r="3150" spans="1:2" x14ac:dyDescent="0.35">
      <c r="A3150" s="70">
        <f t="shared" si="56"/>
        <v>3133</v>
      </c>
      <c r="B3150" s="145">
        <v>4815620.6810465306</v>
      </c>
    </row>
    <row r="3151" spans="1:2" x14ac:dyDescent="0.35">
      <c r="A3151" s="70">
        <f t="shared" si="56"/>
        <v>3134</v>
      </c>
      <c r="B3151" s="145">
        <v>4815620.6810465306</v>
      </c>
    </row>
    <row r="3152" spans="1:2" x14ac:dyDescent="0.35">
      <c r="A3152" s="70">
        <f t="shared" si="56"/>
        <v>3135</v>
      </c>
      <c r="B3152" s="145">
        <v>4815620.6810465306</v>
      </c>
    </row>
    <row r="3153" spans="1:2" x14ac:dyDescent="0.35">
      <c r="A3153" s="70">
        <f t="shared" si="56"/>
        <v>3136</v>
      </c>
      <c r="B3153" s="145">
        <v>4815620.6810465306</v>
      </c>
    </row>
    <row r="3154" spans="1:2" x14ac:dyDescent="0.35">
      <c r="A3154" s="70">
        <f t="shared" si="56"/>
        <v>3137</v>
      </c>
      <c r="B3154" s="145">
        <v>4815620.6810465306</v>
      </c>
    </row>
    <row r="3155" spans="1:2" x14ac:dyDescent="0.35">
      <c r="A3155" s="70">
        <f t="shared" si="56"/>
        <v>3138</v>
      </c>
      <c r="B3155" s="145">
        <v>4815620.6810465306</v>
      </c>
    </row>
    <row r="3156" spans="1:2" x14ac:dyDescent="0.35">
      <c r="A3156" s="70">
        <f t="shared" ref="A3156:A3219" si="57">A3155+1</f>
        <v>3139</v>
      </c>
      <c r="B3156" s="145">
        <v>4815620.6810465306</v>
      </c>
    </row>
    <row r="3157" spans="1:2" x14ac:dyDescent="0.35">
      <c r="A3157" s="70">
        <f t="shared" si="57"/>
        <v>3140</v>
      </c>
      <c r="B3157" s="145">
        <v>4815620.6810465306</v>
      </c>
    </row>
    <row r="3158" spans="1:2" x14ac:dyDescent="0.35">
      <c r="A3158" s="70">
        <f t="shared" si="57"/>
        <v>3141</v>
      </c>
      <c r="B3158" s="145">
        <v>4815620.6810465306</v>
      </c>
    </row>
    <row r="3159" spans="1:2" x14ac:dyDescent="0.35">
      <c r="A3159" s="70">
        <f t="shared" si="57"/>
        <v>3142</v>
      </c>
      <c r="B3159" s="145">
        <v>4815620.6810465306</v>
      </c>
    </row>
    <row r="3160" spans="1:2" x14ac:dyDescent="0.35">
      <c r="A3160" s="70">
        <f t="shared" si="57"/>
        <v>3143</v>
      </c>
      <c r="B3160" s="145">
        <v>4815620.6810465306</v>
      </c>
    </row>
    <row r="3161" spans="1:2" x14ac:dyDescent="0.35">
      <c r="A3161" s="70">
        <f t="shared" si="57"/>
        <v>3144</v>
      </c>
      <c r="B3161" s="145">
        <v>4815620.6810465306</v>
      </c>
    </row>
    <row r="3162" spans="1:2" x14ac:dyDescent="0.35">
      <c r="A3162" s="70">
        <f t="shared" si="57"/>
        <v>3145</v>
      </c>
      <c r="B3162" s="145">
        <v>4815620.6810465306</v>
      </c>
    </row>
    <row r="3163" spans="1:2" x14ac:dyDescent="0.35">
      <c r="A3163" s="70">
        <f t="shared" si="57"/>
        <v>3146</v>
      </c>
      <c r="B3163" s="145">
        <v>4815620.6810465306</v>
      </c>
    </row>
    <row r="3164" spans="1:2" x14ac:dyDescent="0.35">
      <c r="A3164" s="70">
        <f t="shared" si="57"/>
        <v>3147</v>
      </c>
      <c r="B3164" s="145">
        <v>4815620.6810465306</v>
      </c>
    </row>
    <row r="3165" spans="1:2" x14ac:dyDescent="0.35">
      <c r="A3165" s="70">
        <f t="shared" si="57"/>
        <v>3148</v>
      </c>
      <c r="B3165" s="145">
        <v>4815620.6810465306</v>
      </c>
    </row>
    <row r="3166" spans="1:2" x14ac:dyDescent="0.35">
      <c r="A3166" s="70">
        <f t="shared" si="57"/>
        <v>3149</v>
      </c>
      <c r="B3166" s="145">
        <v>4815620.6810465306</v>
      </c>
    </row>
    <row r="3167" spans="1:2" x14ac:dyDescent="0.35">
      <c r="A3167" s="70">
        <f t="shared" si="57"/>
        <v>3150</v>
      </c>
      <c r="B3167" s="145">
        <v>4815620.6810465306</v>
      </c>
    </row>
    <row r="3168" spans="1:2" x14ac:dyDescent="0.35">
      <c r="A3168" s="70">
        <f t="shared" si="57"/>
        <v>3151</v>
      </c>
      <c r="B3168" s="145">
        <v>4815620.6810465306</v>
      </c>
    </row>
    <row r="3169" spans="1:2" x14ac:dyDescent="0.35">
      <c r="A3169" s="70">
        <f t="shared" si="57"/>
        <v>3152</v>
      </c>
      <c r="B3169" s="145">
        <v>4815620.6810465306</v>
      </c>
    </row>
    <row r="3170" spans="1:2" x14ac:dyDescent="0.35">
      <c r="A3170" s="70">
        <f t="shared" si="57"/>
        <v>3153</v>
      </c>
      <c r="B3170" s="145">
        <v>4815620.6810465306</v>
      </c>
    </row>
    <row r="3171" spans="1:2" x14ac:dyDescent="0.35">
      <c r="A3171" s="70">
        <f t="shared" si="57"/>
        <v>3154</v>
      </c>
      <c r="B3171" s="145">
        <v>4815620.6810465306</v>
      </c>
    </row>
    <row r="3172" spans="1:2" x14ac:dyDescent="0.35">
      <c r="A3172" s="70">
        <f t="shared" si="57"/>
        <v>3155</v>
      </c>
      <c r="B3172" s="145">
        <v>4815620.6810465306</v>
      </c>
    </row>
    <row r="3173" spans="1:2" x14ac:dyDescent="0.35">
      <c r="A3173" s="70">
        <f t="shared" si="57"/>
        <v>3156</v>
      </c>
      <c r="B3173" s="145">
        <v>4815620.6810465306</v>
      </c>
    </row>
    <row r="3174" spans="1:2" x14ac:dyDescent="0.35">
      <c r="A3174" s="70">
        <f t="shared" si="57"/>
        <v>3157</v>
      </c>
      <c r="B3174" s="145">
        <v>4815620.6810465306</v>
      </c>
    </row>
    <row r="3175" spans="1:2" x14ac:dyDescent="0.35">
      <c r="A3175" s="70">
        <f t="shared" si="57"/>
        <v>3158</v>
      </c>
      <c r="B3175" s="145">
        <v>4815620.6810465306</v>
      </c>
    </row>
    <row r="3176" spans="1:2" x14ac:dyDescent="0.35">
      <c r="A3176" s="70">
        <f t="shared" si="57"/>
        <v>3159</v>
      </c>
      <c r="B3176" s="145">
        <v>4815620.6810465306</v>
      </c>
    </row>
    <row r="3177" spans="1:2" x14ac:dyDescent="0.35">
      <c r="A3177" s="70">
        <f t="shared" si="57"/>
        <v>3160</v>
      </c>
      <c r="B3177" s="145">
        <v>4815620.6810465306</v>
      </c>
    </row>
    <row r="3178" spans="1:2" x14ac:dyDescent="0.35">
      <c r="A3178" s="70">
        <f t="shared" si="57"/>
        <v>3161</v>
      </c>
      <c r="B3178" s="145">
        <v>4815620.6810465306</v>
      </c>
    </row>
    <row r="3179" spans="1:2" x14ac:dyDescent="0.35">
      <c r="A3179" s="70">
        <f t="shared" si="57"/>
        <v>3162</v>
      </c>
      <c r="B3179" s="145">
        <v>4815620.6810465306</v>
      </c>
    </row>
    <row r="3180" spans="1:2" x14ac:dyDescent="0.35">
      <c r="A3180" s="70">
        <f t="shared" si="57"/>
        <v>3163</v>
      </c>
      <c r="B3180" s="145">
        <v>4815620.6810465306</v>
      </c>
    </row>
    <row r="3181" spans="1:2" x14ac:dyDescent="0.35">
      <c r="A3181" s="70">
        <f t="shared" si="57"/>
        <v>3164</v>
      </c>
      <c r="B3181" s="145">
        <v>4815620.6810465306</v>
      </c>
    </row>
    <row r="3182" spans="1:2" x14ac:dyDescent="0.35">
      <c r="A3182" s="70">
        <f t="shared" si="57"/>
        <v>3165</v>
      </c>
      <c r="B3182" s="145">
        <v>4815620.6810465306</v>
      </c>
    </row>
    <row r="3183" spans="1:2" x14ac:dyDescent="0.35">
      <c r="A3183" s="70">
        <f t="shared" si="57"/>
        <v>3166</v>
      </c>
      <c r="B3183" s="145">
        <v>4815620.6810465306</v>
      </c>
    </row>
    <row r="3184" spans="1:2" x14ac:dyDescent="0.35">
      <c r="A3184" s="70">
        <f t="shared" si="57"/>
        <v>3167</v>
      </c>
      <c r="B3184" s="145">
        <v>4815620.6810465306</v>
      </c>
    </row>
    <row r="3185" spans="1:2" x14ac:dyDescent="0.35">
      <c r="A3185" s="70">
        <f t="shared" si="57"/>
        <v>3168</v>
      </c>
      <c r="B3185" s="145">
        <v>4815620.6810465306</v>
      </c>
    </row>
    <row r="3186" spans="1:2" x14ac:dyDescent="0.35">
      <c r="A3186" s="70">
        <f t="shared" si="57"/>
        <v>3169</v>
      </c>
      <c r="B3186" s="145">
        <v>4815620.6810465306</v>
      </c>
    </row>
    <row r="3187" spans="1:2" x14ac:dyDescent="0.35">
      <c r="A3187" s="70">
        <f t="shared" si="57"/>
        <v>3170</v>
      </c>
      <c r="B3187" s="145">
        <v>4815620.6810465306</v>
      </c>
    </row>
    <row r="3188" spans="1:2" x14ac:dyDescent="0.35">
      <c r="A3188" s="70">
        <f t="shared" si="57"/>
        <v>3171</v>
      </c>
      <c r="B3188" s="145">
        <v>4815620.6810465306</v>
      </c>
    </row>
    <row r="3189" spans="1:2" x14ac:dyDescent="0.35">
      <c r="A3189" s="70">
        <f t="shared" si="57"/>
        <v>3172</v>
      </c>
      <c r="B3189" s="145">
        <v>4815620.6810465306</v>
      </c>
    </row>
    <row r="3190" spans="1:2" x14ac:dyDescent="0.35">
      <c r="A3190" s="70">
        <f t="shared" si="57"/>
        <v>3173</v>
      </c>
      <c r="B3190" s="145">
        <v>4815620.6810465306</v>
      </c>
    </row>
    <row r="3191" spans="1:2" x14ac:dyDescent="0.35">
      <c r="A3191" s="70">
        <f t="shared" si="57"/>
        <v>3174</v>
      </c>
      <c r="B3191" s="145">
        <v>4815620.6810465306</v>
      </c>
    </row>
    <row r="3192" spans="1:2" x14ac:dyDescent="0.35">
      <c r="A3192" s="70">
        <f t="shared" si="57"/>
        <v>3175</v>
      </c>
      <c r="B3192" s="145">
        <v>4815620.6810465306</v>
      </c>
    </row>
    <row r="3193" spans="1:2" x14ac:dyDescent="0.35">
      <c r="A3193" s="70">
        <f t="shared" si="57"/>
        <v>3176</v>
      </c>
      <c r="B3193" s="145">
        <v>4815620.6810465306</v>
      </c>
    </row>
    <row r="3194" spans="1:2" x14ac:dyDescent="0.35">
      <c r="A3194" s="70">
        <f t="shared" si="57"/>
        <v>3177</v>
      </c>
      <c r="B3194" s="145">
        <v>4815620.6810465306</v>
      </c>
    </row>
    <row r="3195" spans="1:2" x14ac:dyDescent="0.35">
      <c r="A3195" s="70">
        <f t="shared" si="57"/>
        <v>3178</v>
      </c>
      <c r="B3195" s="145">
        <v>4815620.6810465306</v>
      </c>
    </row>
    <row r="3196" spans="1:2" x14ac:dyDescent="0.35">
      <c r="A3196" s="70">
        <f t="shared" si="57"/>
        <v>3179</v>
      </c>
      <c r="B3196" s="145">
        <v>4815620.6810465306</v>
      </c>
    </row>
    <row r="3197" spans="1:2" x14ac:dyDescent="0.35">
      <c r="A3197" s="70">
        <f t="shared" si="57"/>
        <v>3180</v>
      </c>
      <c r="B3197" s="145">
        <v>4815620.6810465306</v>
      </c>
    </row>
    <row r="3198" spans="1:2" x14ac:dyDescent="0.35">
      <c r="A3198" s="70">
        <f t="shared" si="57"/>
        <v>3181</v>
      </c>
      <c r="B3198" s="145">
        <v>4815620.6810465306</v>
      </c>
    </row>
    <row r="3199" spans="1:2" x14ac:dyDescent="0.35">
      <c r="A3199" s="70">
        <f t="shared" si="57"/>
        <v>3182</v>
      </c>
      <c r="B3199" s="145">
        <v>4815620.6810465306</v>
      </c>
    </row>
    <row r="3200" spans="1:2" x14ac:dyDescent="0.35">
      <c r="A3200" s="70">
        <f t="shared" si="57"/>
        <v>3183</v>
      </c>
      <c r="B3200" s="145">
        <v>4815620.6810465306</v>
      </c>
    </row>
    <row r="3201" spans="1:2" x14ac:dyDescent="0.35">
      <c r="A3201" s="70">
        <f t="shared" si="57"/>
        <v>3184</v>
      </c>
      <c r="B3201" s="145">
        <v>4815620.6810465306</v>
      </c>
    </row>
    <row r="3202" spans="1:2" x14ac:dyDescent="0.35">
      <c r="A3202" s="70">
        <f t="shared" si="57"/>
        <v>3185</v>
      </c>
      <c r="B3202" s="145">
        <v>4815620.6810465306</v>
      </c>
    </row>
    <row r="3203" spans="1:2" x14ac:dyDescent="0.35">
      <c r="A3203" s="70">
        <f t="shared" si="57"/>
        <v>3186</v>
      </c>
      <c r="B3203" s="145">
        <v>4815620.6810465306</v>
      </c>
    </row>
    <row r="3204" spans="1:2" x14ac:dyDescent="0.35">
      <c r="A3204" s="70">
        <f t="shared" si="57"/>
        <v>3187</v>
      </c>
      <c r="B3204" s="145">
        <v>4815620.6810465306</v>
      </c>
    </row>
    <row r="3205" spans="1:2" x14ac:dyDescent="0.35">
      <c r="A3205" s="70">
        <f t="shared" si="57"/>
        <v>3188</v>
      </c>
      <c r="B3205" s="145">
        <v>4815620.6810465306</v>
      </c>
    </row>
    <row r="3206" spans="1:2" x14ac:dyDescent="0.35">
      <c r="A3206" s="70">
        <f t="shared" si="57"/>
        <v>3189</v>
      </c>
      <c r="B3206" s="145">
        <v>4815620.6810465306</v>
      </c>
    </row>
    <row r="3207" spans="1:2" x14ac:dyDescent="0.35">
      <c r="A3207" s="70">
        <f t="shared" si="57"/>
        <v>3190</v>
      </c>
      <c r="B3207" s="145">
        <v>4815620.6810465306</v>
      </c>
    </row>
    <row r="3208" spans="1:2" x14ac:dyDescent="0.35">
      <c r="A3208" s="70">
        <f t="shared" si="57"/>
        <v>3191</v>
      </c>
      <c r="B3208" s="145">
        <v>4815620.6810465306</v>
      </c>
    </row>
    <row r="3209" spans="1:2" x14ac:dyDescent="0.35">
      <c r="A3209" s="70">
        <f t="shared" si="57"/>
        <v>3192</v>
      </c>
      <c r="B3209" s="145">
        <v>4815620.6810465306</v>
      </c>
    </row>
    <row r="3210" spans="1:2" x14ac:dyDescent="0.35">
      <c r="A3210" s="70">
        <f t="shared" si="57"/>
        <v>3193</v>
      </c>
      <c r="B3210" s="145">
        <v>4815620.6810465306</v>
      </c>
    </row>
    <row r="3211" spans="1:2" x14ac:dyDescent="0.35">
      <c r="A3211" s="70">
        <f t="shared" si="57"/>
        <v>3194</v>
      </c>
      <c r="B3211" s="145">
        <v>4815620.6810465306</v>
      </c>
    </row>
    <row r="3212" spans="1:2" x14ac:dyDescent="0.35">
      <c r="A3212" s="70">
        <f t="shared" si="57"/>
        <v>3195</v>
      </c>
      <c r="B3212" s="145">
        <v>4815620.6810465306</v>
      </c>
    </row>
    <row r="3213" spans="1:2" x14ac:dyDescent="0.35">
      <c r="A3213" s="70">
        <f t="shared" si="57"/>
        <v>3196</v>
      </c>
      <c r="B3213" s="145">
        <v>4815620.6810465306</v>
      </c>
    </row>
    <row r="3214" spans="1:2" x14ac:dyDescent="0.35">
      <c r="A3214" s="70">
        <f t="shared" si="57"/>
        <v>3197</v>
      </c>
      <c r="B3214" s="145">
        <v>4815620.6810465306</v>
      </c>
    </row>
    <row r="3215" spans="1:2" x14ac:dyDescent="0.35">
      <c r="A3215" s="70">
        <f t="shared" si="57"/>
        <v>3198</v>
      </c>
      <c r="B3215" s="145">
        <v>4815620.6810465306</v>
      </c>
    </row>
    <row r="3216" spans="1:2" x14ac:dyDescent="0.35">
      <c r="A3216" s="70">
        <f t="shared" si="57"/>
        <v>3199</v>
      </c>
      <c r="B3216" s="145">
        <v>4815620.6810465306</v>
      </c>
    </row>
    <row r="3217" spans="1:2" x14ac:dyDescent="0.35">
      <c r="A3217" s="70">
        <f t="shared" si="57"/>
        <v>3200</v>
      </c>
      <c r="B3217" s="145">
        <v>4815620.6810465306</v>
      </c>
    </row>
    <row r="3218" spans="1:2" x14ac:dyDescent="0.35">
      <c r="A3218" s="70">
        <f t="shared" si="57"/>
        <v>3201</v>
      </c>
      <c r="B3218" s="145">
        <v>4815620.6810465306</v>
      </c>
    </row>
    <row r="3219" spans="1:2" x14ac:dyDescent="0.35">
      <c r="A3219" s="70">
        <f t="shared" si="57"/>
        <v>3202</v>
      </c>
      <c r="B3219" s="145">
        <v>4815620.6810465306</v>
      </c>
    </row>
    <row r="3220" spans="1:2" x14ac:dyDescent="0.35">
      <c r="A3220" s="70">
        <f t="shared" ref="A3220:A3283" si="58">A3219+1</f>
        <v>3203</v>
      </c>
      <c r="B3220" s="145">
        <v>4815620.6810465306</v>
      </c>
    </row>
    <row r="3221" spans="1:2" x14ac:dyDescent="0.35">
      <c r="A3221" s="70">
        <f t="shared" si="58"/>
        <v>3204</v>
      </c>
      <c r="B3221" s="145">
        <v>4815620.6810465306</v>
      </c>
    </row>
    <row r="3222" spans="1:2" x14ac:dyDescent="0.35">
      <c r="A3222" s="70">
        <f t="shared" si="58"/>
        <v>3205</v>
      </c>
      <c r="B3222" s="145">
        <v>4815620.6810465306</v>
      </c>
    </row>
    <row r="3223" spans="1:2" x14ac:dyDescent="0.35">
      <c r="A3223" s="70">
        <f t="shared" si="58"/>
        <v>3206</v>
      </c>
      <c r="B3223" s="145">
        <v>4815620.6810465306</v>
      </c>
    </row>
    <row r="3224" spans="1:2" x14ac:dyDescent="0.35">
      <c r="A3224" s="70">
        <f t="shared" si="58"/>
        <v>3207</v>
      </c>
      <c r="B3224" s="145">
        <v>4815620.6810465306</v>
      </c>
    </row>
    <row r="3225" spans="1:2" x14ac:dyDescent="0.35">
      <c r="A3225" s="70">
        <f t="shared" si="58"/>
        <v>3208</v>
      </c>
      <c r="B3225" s="145">
        <v>4815620.6810465306</v>
      </c>
    </row>
    <row r="3226" spans="1:2" x14ac:dyDescent="0.35">
      <c r="A3226" s="70">
        <f t="shared" si="58"/>
        <v>3209</v>
      </c>
      <c r="B3226" s="145">
        <v>4815620.6810465306</v>
      </c>
    </row>
    <row r="3227" spans="1:2" x14ac:dyDescent="0.35">
      <c r="A3227" s="70">
        <f t="shared" si="58"/>
        <v>3210</v>
      </c>
      <c r="B3227" s="145">
        <v>4815620.6810465306</v>
      </c>
    </row>
    <row r="3228" spans="1:2" x14ac:dyDescent="0.35">
      <c r="A3228" s="70">
        <f t="shared" si="58"/>
        <v>3211</v>
      </c>
      <c r="B3228" s="145">
        <v>4815620.6810465306</v>
      </c>
    </row>
    <row r="3229" spans="1:2" x14ac:dyDescent="0.35">
      <c r="A3229" s="70">
        <f t="shared" si="58"/>
        <v>3212</v>
      </c>
      <c r="B3229" s="145">
        <v>4815620.6810465306</v>
      </c>
    </row>
    <row r="3230" spans="1:2" x14ac:dyDescent="0.35">
      <c r="A3230" s="70">
        <f t="shared" si="58"/>
        <v>3213</v>
      </c>
      <c r="B3230" s="145">
        <v>4815620.6810465306</v>
      </c>
    </row>
    <row r="3231" spans="1:2" x14ac:dyDescent="0.35">
      <c r="A3231" s="70">
        <f t="shared" si="58"/>
        <v>3214</v>
      </c>
      <c r="B3231" s="145">
        <v>4815620.6810465306</v>
      </c>
    </row>
    <row r="3232" spans="1:2" x14ac:dyDescent="0.35">
      <c r="A3232" s="70">
        <f t="shared" si="58"/>
        <v>3215</v>
      </c>
      <c r="B3232" s="145">
        <v>4815620.6810465306</v>
      </c>
    </row>
    <row r="3233" spans="1:2" x14ac:dyDescent="0.35">
      <c r="A3233" s="70">
        <f t="shared" si="58"/>
        <v>3216</v>
      </c>
      <c r="B3233" s="145">
        <v>4815620.6810465306</v>
      </c>
    </row>
    <row r="3234" spans="1:2" x14ac:dyDescent="0.35">
      <c r="A3234" s="70">
        <f t="shared" si="58"/>
        <v>3217</v>
      </c>
      <c r="B3234" s="145">
        <v>4815620.6810465306</v>
      </c>
    </row>
    <row r="3235" spans="1:2" x14ac:dyDescent="0.35">
      <c r="A3235" s="70">
        <f t="shared" si="58"/>
        <v>3218</v>
      </c>
      <c r="B3235" s="145">
        <v>4815620.6810465306</v>
      </c>
    </row>
    <row r="3236" spans="1:2" x14ac:dyDescent="0.35">
      <c r="A3236" s="70">
        <f t="shared" si="58"/>
        <v>3219</v>
      </c>
      <c r="B3236" s="145">
        <v>4815620.6810465306</v>
      </c>
    </row>
    <row r="3237" spans="1:2" x14ac:dyDescent="0.35">
      <c r="A3237" s="70">
        <f t="shared" si="58"/>
        <v>3220</v>
      </c>
      <c r="B3237" s="145">
        <v>4815620.6810465306</v>
      </c>
    </row>
    <row r="3238" spans="1:2" x14ac:dyDescent="0.35">
      <c r="A3238" s="70">
        <f t="shared" si="58"/>
        <v>3221</v>
      </c>
      <c r="B3238" s="145">
        <v>4815620.6810465306</v>
      </c>
    </row>
    <row r="3239" spans="1:2" x14ac:dyDescent="0.35">
      <c r="A3239" s="70">
        <f t="shared" si="58"/>
        <v>3222</v>
      </c>
      <c r="B3239" s="145">
        <v>4815620.6810465306</v>
      </c>
    </row>
    <row r="3240" spans="1:2" x14ac:dyDescent="0.35">
      <c r="A3240" s="70">
        <f t="shared" si="58"/>
        <v>3223</v>
      </c>
      <c r="B3240" s="145">
        <v>4815620.6810465306</v>
      </c>
    </row>
    <row r="3241" spans="1:2" x14ac:dyDescent="0.35">
      <c r="A3241" s="70">
        <f t="shared" si="58"/>
        <v>3224</v>
      </c>
      <c r="B3241" s="145">
        <v>4815620.6810465306</v>
      </c>
    </row>
    <row r="3242" spans="1:2" x14ac:dyDescent="0.35">
      <c r="A3242" s="70">
        <f t="shared" si="58"/>
        <v>3225</v>
      </c>
      <c r="B3242" s="145">
        <v>4815620.6810465306</v>
      </c>
    </row>
    <row r="3243" spans="1:2" x14ac:dyDescent="0.35">
      <c r="A3243" s="70">
        <f t="shared" si="58"/>
        <v>3226</v>
      </c>
      <c r="B3243" s="145">
        <v>4815620.6810465306</v>
      </c>
    </row>
    <row r="3244" spans="1:2" x14ac:dyDescent="0.35">
      <c r="A3244" s="70">
        <f t="shared" si="58"/>
        <v>3227</v>
      </c>
      <c r="B3244" s="145">
        <v>4815620.6810465306</v>
      </c>
    </row>
    <row r="3245" spans="1:2" x14ac:dyDescent="0.35">
      <c r="A3245" s="70">
        <f t="shared" si="58"/>
        <v>3228</v>
      </c>
      <c r="B3245" s="145">
        <v>4815620.6810465306</v>
      </c>
    </row>
    <row r="3246" spans="1:2" x14ac:dyDescent="0.35">
      <c r="A3246" s="70">
        <f t="shared" si="58"/>
        <v>3229</v>
      </c>
      <c r="B3246" s="145">
        <v>4815620.6810465306</v>
      </c>
    </row>
    <row r="3247" spans="1:2" x14ac:dyDescent="0.35">
      <c r="A3247" s="70">
        <f t="shared" si="58"/>
        <v>3230</v>
      </c>
      <c r="B3247" s="145">
        <v>4815620.6810465306</v>
      </c>
    </row>
    <row r="3248" spans="1:2" x14ac:dyDescent="0.35">
      <c r="A3248" s="70">
        <f t="shared" si="58"/>
        <v>3231</v>
      </c>
      <c r="B3248" s="145">
        <v>4815620.6810465306</v>
      </c>
    </row>
    <row r="3249" spans="1:2" x14ac:dyDescent="0.35">
      <c r="A3249" s="70">
        <f t="shared" si="58"/>
        <v>3232</v>
      </c>
      <c r="B3249" s="145">
        <v>4815620.6810465306</v>
      </c>
    </row>
    <row r="3250" spans="1:2" x14ac:dyDescent="0.35">
      <c r="A3250" s="70">
        <f t="shared" si="58"/>
        <v>3233</v>
      </c>
      <c r="B3250" s="145">
        <v>4815620.6810465306</v>
      </c>
    </row>
    <row r="3251" spans="1:2" x14ac:dyDescent="0.35">
      <c r="A3251" s="70">
        <f t="shared" si="58"/>
        <v>3234</v>
      </c>
      <c r="B3251" s="145">
        <v>4815620.6810465306</v>
      </c>
    </row>
    <row r="3252" spans="1:2" x14ac:dyDescent="0.35">
      <c r="A3252" s="70">
        <f t="shared" si="58"/>
        <v>3235</v>
      </c>
      <c r="B3252" s="145">
        <v>4815620.6810465306</v>
      </c>
    </row>
    <row r="3253" spans="1:2" x14ac:dyDescent="0.35">
      <c r="A3253" s="70">
        <f t="shared" si="58"/>
        <v>3236</v>
      </c>
      <c r="B3253" s="145">
        <v>4815620.6810465306</v>
      </c>
    </row>
    <row r="3254" spans="1:2" x14ac:dyDescent="0.35">
      <c r="A3254" s="70">
        <f t="shared" si="58"/>
        <v>3237</v>
      </c>
      <c r="B3254" s="145">
        <v>4815620.6810465306</v>
      </c>
    </row>
    <row r="3255" spans="1:2" x14ac:dyDescent="0.35">
      <c r="A3255" s="70">
        <f t="shared" si="58"/>
        <v>3238</v>
      </c>
      <c r="B3255" s="145">
        <v>4815620.6810465306</v>
      </c>
    </row>
    <row r="3256" spans="1:2" x14ac:dyDescent="0.35">
      <c r="A3256" s="70">
        <f t="shared" si="58"/>
        <v>3239</v>
      </c>
      <c r="B3256" s="145">
        <v>4815620.6810465306</v>
      </c>
    </row>
    <row r="3257" spans="1:2" x14ac:dyDescent="0.35">
      <c r="A3257" s="70">
        <f t="shared" si="58"/>
        <v>3240</v>
      </c>
      <c r="B3257" s="145">
        <v>4815620.6810465306</v>
      </c>
    </row>
    <row r="3258" spans="1:2" x14ac:dyDescent="0.35">
      <c r="A3258" s="70">
        <f t="shared" si="58"/>
        <v>3241</v>
      </c>
      <c r="B3258" s="145">
        <v>4815620.6810465306</v>
      </c>
    </row>
    <row r="3259" spans="1:2" x14ac:dyDescent="0.35">
      <c r="A3259" s="70">
        <f t="shared" si="58"/>
        <v>3242</v>
      </c>
      <c r="B3259" s="145">
        <v>4815620.6810465306</v>
      </c>
    </row>
    <row r="3260" spans="1:2" x14ac:dyDescent="0.35">
      <c r="A3260" s="70">
        <f t="shared" si="58"/>
        <v>3243</v>
      </c>
      <c r="B3260" s="145">
        <v>4815620.6810465306</v>
      </c>
    </row>
    <row r="3261" spans="1:2" x14ac:dyDescent="0.35">
      <c r="A3261" s="70">
        <f t="shared" si="58"/>
        <v>3244</v>
      </c>
      <c r="B3261" s="145">
        <v>4815620.6810465306</v>
      </c>
    </row>
    <row r="3262" spans="1:2" x14ac:dyDescent="0.35">
      <c r="A3262" s="70">
        <f t="shared" si="58"/>
        <v>3245</v>
      </c>
      <c r="B3262" s="145">
        <v>4815620.6810465306</v>
      </c>
    </row>
    <row r="3263" spans="1:2" x14ac:dyDescent="0.35">
      <c r="A3263" s="70">
        <f t="shared" si="58"/>
        <v>3246</v>
      </c>
      <c r="B3263" s="145">
        <v>4815620.6810465306</v>
      </c>
    </row>
    <row r="3264" spans="1:2" x14ac:dyDescent="0.35">
      <c r="A3264" s="70">
        <f t="shared" si="58"/>
        <v>3247</v>
      </c>
      <c r="B3264" s="145">
        <v>4815620.6810465306</v>
      </c>
    </row>
    <row r="3265" spans="1:2" x14ac:dyDescent="0.35">
      <c r="A3265" s="70">
        <f t="shared" si="58"/>
        <v>3248</v>
      </c>
      <c r="B3265" s="145">
        <v>4815620.6810465306</v>
      </c>
    </row>
    <row r="3266" spans="1:2" x14ac:dyDescent="0.35">
      <c r="A3266" s="70">
        <f t="shared" si="58"/>
        <v>3249</v>
      </c>
      <c r="B3266" s="145">
        <v>4815620.6810465306</v>
      </c>
    </row>
    <row r="3267" spans="1:2" x14ac:dyDescent="0.35">
      <c r="A3267" s="70">
        <f t="shared" si="58"/>
        <v>3250</v>
      </c>
      <c r="B3267" s="145">
        <v>4815620.6810465306</v>
      </c>
    </row>
    <row r="3268" spans="1:2" x14ac:dyDescent="0.35">
      <c r="A3268" s="70">
        <f t="shared" si="58"/>
        <v>3251</v>
      </c>
      <c r="B3268" s="145">
        <v>4815620.6810465306</v>
      </c>
    </row>
    <row r="3269" spans="1:2" x14ac:dyDescent="0.35">
      <c r="A3269" s="70">
        <f t="shared" si="58"/>
        <v>3252</v>
      </c>
      <c r="B3269" s="145">
        <v>4815620.6810465306</v>
      </c>
    </row>
    <row r="3270" spans="1:2" x14ac:dyDescent="0.35">
      <c r="A3270" s="70">
        <f t="shared" si="58"/>
        <v>3253</v>
      </c>
      <c r="B3270" s="145">
        <v>4815620.6810465306</v>
      </c>
    </row>
    <row r="3271" spans="1:2" x14ac:dyDescent="0.35">
      <c r="A3271" s="70">
        <f t="shared" si="58"/>
        <v>3254</v>
      </c>
      <c r="B3271" s="145">
        <v>4815620.6810465306</v>
      </c>
    </row>
    <row r="3272" spans="1:2" x14ac:dyDescent="0.35">
      <c r="A3272" s="70">
        <f t="shared" si="58"/>
        <v>3255</v>
      </c>
      <c r="B3272" s="145">
        <v>4815620.6810465306</v>
      </c>
    </row>
    <row r="3273" spans="1:2" x14ac:dyDescent="0.35">
      <c r="A3273" s="70">
        <f t="shared" si="58"/>
        <v>3256</v>
      </c>
      <c r="B3273" s="145">
        <v>4815620.6810465306</v>
      </c>
    </row>
    <row r="3274" spans="1:2" x14ac:dyDescent="0.35">
      <c r="A3274" s="70">
        <f t="shared" si="58"/>
        <v>3257</v>
      </c>
      <c r="B3274" s="145">
        <v>4815620.6810465306</v>
      </c>
    </row>
    <row r="3275" spans="1:2" x14ac:dyDescent="0.35">
      <c r="A3275" s="70">
        <f t="shared" si="58"/>
        <v>3258</v>
      </c>
      <c r="B3275" s="145">
        <v>4815620.6810465306</v>
      </c>
    </row>
    <row r="3276" spans="1:2" x14ac:dyDescent="0.35">
      <c r="A3276" s="70">
        <f t="shared" si="58"/>
        <v>3259</v>
      </c>
      <c r="B3276" s="145">
        <v>4815620.6810465306</v>
      </c>
    </row>
    <row r="3277" spans="1:2" x14ac:dyDescent="0.35">
      <c r="A3277" s="70">
        <f t="shared" si="58"/>
        <v>3260</v>
      </c>
      <c r="B3277" s="145">
        <v>4815620.6810465306</v>
      </c>
    </row>
    <row r="3278" spans="1:2" x14ac:dyDescent="0.35">
      <c r="A3278" s="70">
        <f t="shared" si="58"/>
        <v>3261</v>
      </c>
      <c r="B3278" s="145">
        <v>4815620.6810465306</v>
      </c>
    </row>
    <row r="3279" spans="1:2" x14ac:dyDescent="0.35">
      <c r="A3279" s="70">
        <f t="shared" si="58"/>
        <v>3262</v>
      </c>
      <c r="B3279" s="145">
        <v>4815620.6810465306</v>
      </c>
    </row>
    <row r="3280" spans="1:2" x14ac:dyDescent="0.35">
      <c r="A3280" s="70">
        <f t="shared" si="58"/>
        <v>3263</v>
      </c>
      <c r="B3280" s="145">
        <v>4815620.6810465306</v>
      </c>
    </row>
    <row r="3281" spans="1:2" x14ac:dyDescent="0.35">
      <c r="A3281" s="70">
        <f t="shared" si="58"/>
        <v>3264</v>
      </c>
      <c r="B3281" s="145">
        <v>4815620.6810465306</v>
      </c>
    </row>
    <row r="3282" spans="1:2" x14ac:dyDescent="0.35">
      <c r="A3282" s="70">
        <f t="shared" si="58"/>
        <v>3265</v>
      </c>
      <c r="B3282" s="145">
        <v>4815620.6810465306</v>
      </c>
    </row>
    <row r="3283" spans="1:2" x14ac:dyDescent="0.35">
      <c r="A3283" s="70">
        <f t="shared" si="58"/>
        <v>3266</v>
      </c>
      <c r="B3283" s="145">
        <v>4815620.6810465306</v>
      </c>
    </row>
    <row r="3284" spans="1:2" x14ac:dyDescent="0.35">
      <c r="A3284" s="70">
        <f t="shared" ref="A3284:A3347" si="59">A3283+1</f>
        <v>3267</v>
      </c>
      <c r="B3284" s="145">
        <v>4815620.6810465306</v>
      </c>
    </row>
    <row r="3285" spans="1:2" x14ac:dyDescent="0.35">
      <c r="A3285" s="70">
        <f t="shared" si="59"/>
        <v>3268</v>
      </c>
      <c r="B3285" s="145">
        <v>4815620.6810465306</v>
      </c>
    </row>
    <row r="3286" spans="1:2" x14ac:dyDescent="0.35">
      <c r="A3286" s="70">
        <f t="shared" si="59"/>
        <v>3269</v>
      </c>
      <c r="B3286" s="145">
        <v>4815620.6810465306</v>
      </c>
    </row>
    <row r="3287" spans="1:2" x14ac:dyDescent="0.35">
      <c r="A3287" s="70">
        <f t="shared" si="59"/>
        <v>3270</v>
      </c>
      <c r="B3287" s="145">
        <v>4815620.6810465306</v>
      </c>
    </row>
    <row r="3288" spans="1:2" x14ac:dyDescent="0.35">
      <c r="A3288" s="70">
        <f t="shared" si="59"/>
        <v>3271</v>
      </c>
      <c r="B3288" s="145">
        <v>4815620.6810465306</v>
      </c>
    </row>
    <row r="3289" spans="1:2" x14ac:dyDescent="0.35">
      <c r="A3289" s="70">
        <f t="shared" si="59"/>
        <v>3272</v>
      </c>
      <c r="B3289" s="145">
        <v>4815620.6810465306</v>
      </c>
    </row>
    <row r="3290" spans="1:2" x14ac:dyDescent="0.35">
      <c r="A3290" s="70">
        <f t="shared" si="59"/>
        <v>3273</v>
      </c>
      <c r="B3290" s="145">
        <v>4815620.6810465306</v>
      </c>
    </row>
    <row r="3291" spans="1:2" x14ac:dyDescent="0.35">
      <c r="A3291" s="70">
        <f t="shared" si="59"/>
        <v>3274</v>
      </c>
      <c r="B3291" s="145">
        <v>4815620.6810465306</v>
      </c>
    </row>
    <row r="3292" spans="1:2" x14ac:dyDescent="0.35">
      <c r="A3292" s="70">
        <f t="shared" si="59"/>
        <v>3275</v>
      </c>
      <c r="B3292" s="145">
        <v>4815620.6810465306</v>
      </c>
    </row>
    <row r="3293" spans="1:2" x14ac:dyDescent="0.35">
      <c r="A3293" s="70">
        <f t="shared" si="59"/>
        <v>3276</v>
      </c>
      <c r="B3293" s="145">
        <v>4815620.6810465306</v>
      </c>
    </row>
    <row r="3294" spans="1:2" x14ac:dyDescent="0.35">
      <c r="A3294" s="70">
        <f t="shared" si="59"/>
        <v>3277</v>
      </c>
      <c r="B3294" s="145">
        <v>4815620.6810465306</v>
      </c>
    </row>
    <row r="3295" spans="1:2" x14ac:dyDescent="0.35">
      <c r="A3295" s="70">
        <f t="shared" si="59"/>
        <v>3278</v>
      </c>
      <c r="B3295" s="145">
        <v>4815620.6810465306</v>
      </c>
    </row>
    <row r="3296" spans="1:2" x14ac:dyDescent="0.35">
      <c r="A3296" s="70">
        <f t="shared" si="59"/>
        <v>3279</v>
      </c>
      <c r="B3296" s="145">
        <v>4815620.6810465306</v>
      </c>
    </row>
    <row r="3297" spans="1:2" x14ac:dyDescent="0.35">
      <c r="A3297" s="70">
        <f t="shared" si="59"/>
        <v>3280</v>
      </c>
      <c r="B3297" s="145">
        <v>4815620.6810465306</v>
      </c>
    </row>
    <row r="3298" spans="1:2" x14ac:dyDescent="0.35">
      <c r="A3298" s="70">
        <f t="shared" si="59"/>
        <v>3281</v>
      </c>
      <c r="B3298" s="145">
        <v>4815620.6810465306</v>
      </c>
    </row>
    <row r="3299" spans="1:2" x14ac:dyDescent="0.35">
      <c r="A3299" s="70">
        <f t="shared" si="59"/>
        <v>3282</v>
      </c>
      <c r="B3299" s="145">
        <v>4815620.6810465306</v>
      </c>
    </row>
    <row r="3300" spans="1:2" x14ac:dyDescent="0.35">
      <c r="A3300" s="70">
        <f t="shared" si="59"/>
        <v>3283</v>
      </c>
      <c r="B3300" s="145">
        <v>4815620.6810465306</v>
      </c>
    </row>
    <row r="3301" spans="1:2" x14ac:dyDescent="0.35">
      <c r="A3301" s="70">
        <f t="shared" si="59"/>
        <v>3284</v>
      </c>
      <c r="B3301" s="145">
        <v>4815620.6810465306</v>
      </c>
    </row>
    <row r="3302" spans="1:2" x14ac:dyDescent="0.35">
      <c r="A3302" s="70">
        <f t="shared" si="59"/>
        <v>3285</v>
      </c>
      <c r="B3302" s="145">
        <v>4815620.6810465306</v>
      </c>
    </row>
    <row r="3303" spans="1:2" x14ac:dyDescent="0.35">
      <c r="A3303" s="70">
        <f t="shared" si="59"/>
        <v>3286</v>
      </c>
      <c r="B3303" s="145">
        <v>4815620.6810465306</v>
      </c>
    </row>
    <row r="3304" spans="1:2" x14ac:dyDescent="0.35">
      <c r="A3304" s="70">
        <f t="shared" si="59"/>
        <v>3287</v>
      </c>
      <c r="B3304" s="145">
        <v>4815620.6810465306</v>
      </c>
    </row>
    <row r="3305" spans="1:2" x14ac:dyDescent="0.35">
      <c r="A3305" s="70">
        <f t="shared" si="59"/>
        <v>3288</v>
      </c>
      <c r="B3305" s="145">
        <v>4815620.6810465306</v>
      </c>
    </row>
    <row r="3306" spans="1:2" x14ac:dyDescent="0.35">
      <c r="A3306" s="70">
        <f t="shared" si="59"/>
        <v>3289</v>
      </c>
      <c r="B3306" s="145">
        <v>4815620.6810465306</v>
      </c>
    </row>
    <row r="3307" spans="1:2" x14ac:dyDescent="0.35">
      <c r="A3307" s="70">
        <f t="shared" si="59"/>
        <v>3290</v>
      </c>
      <c r="B3307" s="145">
        <v>4815620.6810465306</v>
      </c>
    </row>
    <row r="3308" spans="1:2" x14ac:dyDescent="0.35">
      <c r="A3308" s="70">
        <f t="shared" si="59"/>
        <v>3291</v>
      </c>
      <c r="B3308" s="145">
        <v>4815620.6810465306</v>
      </c>
    </row>
    <row r="3309" spans="1:2" x14ac:dyDescent="0.35">
      <c r="A3309" s="70">
        <f t="shared" si="59"/>
        <v>3292</v>
      </c>
      <c r="B3309" s="145">
        <v>4815620.6810465306</v>
      </c>
    </row>
    <row r="3310" spans="1:2" x14ac:dyDescent="0.35">
      <c r="A3310" s="70">
        <f t="shared" si="59"/>
        <v>3293</v>
      </c>
      <c r="B3310" s="145">
        <v>4815620.6810465306</v>
      </c>
    </row>
    <row r="3311" spans="1:2" x14ac:dyDescent="0.35">
      <c r="A3311" s="70">
        <f t="shared" si="59"/>
        <v>3294</v>
      </c>
      <c r="B3311" s="145">
        <v>4815620.6810465306</v>
      </c>
    </row>
    <row r="3312" spans="1:2" x14ac:dyDescent="0.35">
      <c r="A3312" s="70">
        <f t="shared" si="59"/>
        <v>3295</v>
      </c>
      <c r="B3312" s="145">
        <v>4815620.6810465306</v>
      </c>
    </row>
    <row r="3313" spans="1:2" x14ac:dyDescent="0.35">
      <c r="A3313" s="70">
        <f t="shared" si="59"/>
        <v>3296</v>
      </c>
      <c r="B3313" s="145">
        <v>4815620.6810465306</v>
      </c>
    </row>
    <row r="3314" spans="1:2" x14ac:dyDescent="0.35">
      <c r="A3314" s="70">
        <f t="shared" si="59"/>
        <v>3297</v>
      </c>
      <c r="B3314" s="145">
        <v>4815620.6810465306</v>
      </c>
    </row>
    <row r="3315" spans="1:2" x14ac:dyDescent="0.35">
      <c r="A3315" s="70">
        <f t="shared" si="59"/>
        <v>3298</v>
      </c>
      <c r="B3315" s="145">
        <v>4815620.6810465306</v>
      </c>
    </row>
    <row r="3316" spans="1:2" x14ac:dyDescent="0.35">
      <c r="A3316" s="70">
        <f t="shared" si="59"/>
        <v>3299</v>
      </c>
      <c r="B3316" s="145">
        <v>4815620.6810465306</v>
      </c>
    </row>
    <row r="3317" spans="1:2" x14ac:dyDescent="0.35">
      <c r="A3317" s="70">
        <f t="shared" si="59"/>
        <v>3300</v>
      </c>
      <c r="B3317" s="145">
        <v>4815620.6810465306</v>
      </c>
    </row>
    <row r="3318" spans="1:2" x14ac:dyDescent="0.35">
      <c r="A3318" s="70">
        <f t="shared" si="59"/>
        <v>3301</v>
      </c>
      <c r="B3318" s="145">
        <v>4815620.6810465306</v>
      </c>
    </row>
    <row r="3319" spans="1:2" x14ac:dyDescent="0.35">
      <c r="A3319" s="70">
        <f t="shared" si="59"/>
        <v>3302</v>
      </c>
      <c r="B3319" s="145">
        <v>4815620.6810465306</v>
      </c>
    </row>
    <row r="3320" spans="1:2" x14ac:dyDescent="0.35">
      <c r="A3320" s="70">
        <f t="shared" si="59"/>
        <v>3303</v>
      </c>
      <c r="B3320" s="145">
        <v>4815620.6810465306</v>
      </c>
    </row>
    <row r="3321" spans="1:2" x14ac:dyDescent="0.35">
      <c r="A3321" s="70">
        <f t="shared" si="59"/>
        <v>3304</v>
      </c>
      <c r="B3321" s="145">
        <v>4815620.6810465306</v>
      </c>
    </row>
    <row r="3322" spans="1:2" x14ac:dyDescent="0.35">
      <c r="A3322" s="70">
        <f t="shared" si="59"/>
        <v>3305</v>
      </c>
      <c r="B3322" s="145">
        <v>4815620.6810465306</v>
      </c>
    </row>
    <row r="3323" spans="1:2" x14ac:dyDescent="0.35">
      <c r="A3323" s="70">
        <f t="shared" si="59"/>
        <v>3306</v>
      </c>
      <c r="B3323" s="145">
        <v>4815620.6810465306</v>
      </c>
    </row>
    <row r="3324" spans="1:2" x14ac:dyDescent="0.35">
      <c r="A3324" s="70">
        <f t="shared" si="59"/>
        <v>3307</v>
      </c>
      <c r="B3324" s="145">
        <v>4815620.6810465306</v>
      </c>
    </row>
    <row r="3325" spans="1:2" x14ac:dyDescent="0.35">
      <c r="A3325" s="70">
        <f t="shared" si="59"/>
        <v>3308</v>
      </c>
      <c r="B3325" s="145">
        <v>4815620.6810465306</v>
      </c>
    </row>
    <row r="3326" spans="1:2" x14ac:dyDescent="0.35">
      <c r="A3326" s="70">
        <f t="shared" si="59"/>
        <v>3309</v>
      </c>
      <c r="B3326" s="145">
        <v>4815620.6810465306</v>
      </c>
    </row>
    <row r="3327" spans="1:2" x14ac:dyDescent="0.35">
      <c r="A3327" s="70">
        <f t="shared" si="59"/>
        <v>3310</v>
      </c>
      <c r="B3327" s="145">
        <v>4815620.6810465306</v>
      </c>
    </row>
    <row r="3328" spans="1:2" x14ac:dyDescent="0.35">
      <c r="A3328" s="70">
        <f t="shared" si="59"/>
        <v>3311</v>
      </c>
      <c r="B3328" s="145">
        <v>4815620.6810465306</v>
      </c>
    </row>
    <row r="3329" spans="1:2" x14ac:dyDescent="0.35">
      <c r="A3329" s="70">
        <f t="shared" si="59"/>
        <v>3312</v>
      </c>
      <c r="B3329" s="145">
        <v>4815620.6810465306</v>
      </c>
    </row>
    <row r="3330" spans="1:2" x14ac:dyDescent="0.35">
      <c r="A3330" s="70">
        <f t="shared" si="59"/>
        <v>3313</v>
      </c>
      <c r="B3330" s="145">
        <v>4815620.6810465306</v>
      </c>
    </row>
    <row r="3331" spans="1:2" x14ac:dyDescent="0.35">
      <c r="A3331" s="70">
        <f t="shared" si="59"/>
        <v>3314</v>
      </c>
      <c r="B3331" s="145">
        <v>4815620.6810465306</v>
      </c>
    </row>
    <row r="3332" spans="1:2" x14ac:dyDescent="0.35">
      <c r="A3332" s="70">
        <f t="shared" si="59"/>
        <v>3315</v>
      </c>
      <c r="B3332" s="145">
        <v>4815620.6810465306</v>
      </c>
    </row>
    <row r="3333" spans="1:2" x14ac:dyDescent="0.35">
      <c r="A3333" s="70">
        <f t="shared" si="59"/>
        <v>3316</v>
      </c>
      <c r="B3333" s="145">
        <v>4815620.6810465306</v>
      </c>
    </row>
    <row r="3334" spans="1:2" x14ac:dyDescent="0.35">
      <c r="A3334" s="70">
        <f t="shared" si="59"/>
        <v>3317</v>
      </c>
      <c r="B3334" s="145">
        <v>4815620.6810465306</v>
      </c>
    </row>
    <row r="3335" spans="1:2" x14ac:dyDescent="0.35">
      <c r="A3335" s="70">
        <f t="shared" si="59"/>
        <v>3318</v>
      </c>
      <c r="B3335" s="145">
        <v>4815620.6810465306</v>
      </c>
    </row>
    <row r="3336" spans="1:2" x14ac:dyDescent="0.35">
      <c r="A3336" s="70">
        <f t="shared" si="59"/>
        <v>3319</v>
      </c>
      <c r="B3336" s="145">
        <v>4815620.6810465306</v>
      </c>
    </row>
    <row r="3337" spans="1:2" x14ac:dyDescent="0.35">
      <c r="A3337" s="70">
        <f t="shared" si="59"/>
        <v>3320</v>
      </c>
      <c r="B3337" s="145">
        <v>4815620.6810465306</v>
      </c>
    </row>
    <row r="3338" spans="1:2" x14ac:dyDescent="0.35">
      <c r="A3338" s="70">
        <f t="shared" si="59"/>
        <v>3321</v>
      </c>
      <c r="B3338" s="145">
        <v>4815620.6810465306</v>
      </c>
    </row>
    <row r="3339" spans="1:2" x14ac:dyDescent="0.35">
      <c r="A3339" s="70">
        <f t="shared" si="59"/>
        <v>3322</v>
      </c>
      <c r="B3339" s="145">
        <v>4815620.6810465306</v>
      </c>
    </row>
    <row r="3340" spans="1:2" x14ac:dyDescent="0.35">
      <c r="A3340" s="70">
        <f t="shared" si="59"/>
        <v>3323</v>
      </c>
      <c r="B3340" s="145">
        <v>4815620.6810465306</v>
      </c>
    </row>
    <row r="3341" spans="1:2" x14ac:dyDescent="0.35">
      <c r="A3341" s="70">
        <f t="shared" si="59"/>
        <v>3324</v>
      </c>
      <c r="B3341" s="145">
        <v>4815620.6810465306</v>
      </c>
    </row>
    <row r="3342" spans="1:2" x14ac:dyDescent="0.35">
      <c r="A3342" s="70">
        <f t="shared" si="59"/>
        <v>3325</v>
      </c>
      <c r="B3342" s="145">
        <v>4815620.6810465306</v>
      </c>
    </row>
    <row r="3343" spans="1:2" x14ac:dyDescent="0.35">
      <c r="A3343" s="70">
        <f t="shared" si="59"/>
        <v>3326</v>
      </c>
      <c r="B3343" s="145">
        <v>4815620.6810465306</v>
      </c>
    </row>
    <row r="3344" spans="1:2" x14ac:dyDescent="0.35">
      <c r="A3344" s="70">
        <f t="shared" si="59"/>
        <v>3327</v>
      </c>
      <c r="B3344" s="145">
        <v>4815620.6810465306</v>
      </c>
    </row>
    <row r="3345" spans="1:2" x14ac:dyDescent="0.35">
      <c r="A3345" s="70">
        <f t="shared" si="59"/>
        <v>3328</v>
      </c>
      <c r="B3345" s="145">
        <v>4815620.6810465306</v>
      </c>
    </row>
    <row r="3346" spans="1:2" x14ac:dyDescent="0.35">
      <c r="A3346" s="70">
        <f t="shared" si="59"/>
        <v>3329</v>
      </c>
      <c r="B3346" s="145">
        <v>4815620.6810465306</v>
      </c>
    </row>
    <row r="3347" spans="1:2" x14ac:dyDescent="0.35">
      <c r="A3347" s="70">
        <f t="shared" si="59"/>
        <v>3330</v>
      </c>
      <c r="B3347" s="145">
        <v>4815620.6810465306</v>
      </c>
    </row>
    <row r="3348" spans="1:2" x14ac:dyDescent="0.35">
      <c r="A3348" s="70">
        <f t="shared" ref="A3348:A3411" si="60">A3347+1</f>
        <v>3331</v>
      </c>
      <c r="B3348" s="145">
        <v>4815620.6810465306</v>
      </c>
    </row>
    <row r="3349" spans="1:2" x14ac:dyDescent="0.35">
      <c r="A3349" s="70">
        <f t="shared" si="60"/>
        <v>3332</v>
      </c>
      <c r="B3349" s="145">
        <v>4815620.6810465306</v>
      </c>
    </row>
    <row r="3350" spans="1:2" x14ac:dyDescent="0.35">
      <c r="A3350" s="70">
        <f t="shared" si="60"/>
        <v>3333</v>
      </c>
      <c r="B3350" s="145">
        <v>4815620.6810465306</v>
      </c>
    </row>
    <row r="3351" spans="1:2" x14ac:dyDescent="0.35">
      <c r="A3351" s="70">
        <f t="shared" si="60"/>
        <v>3334</v>
      </c>
      <c r="B3351" s="145">
        <v>4815620.6810465306</v>
      </c>
    </row>
    <row r="3352" spans="1:2" x14ac:dyDescent="0.35">
      <c r="A3352" s="70">
        <f t="shared" si="60"/>
        <v>3335</v>
      </c>
      <c r="B3352" s="145">
        <v>4815620.6810465306</v>
      </c>
    </row>
    <row r="3353" spans="1:2" x14ac:dyDescent="0.35">
      <c r="A3353" s="70">
        <f t="shared" si="60"/>
        <v>3336</v>
      </c>
      <c r="B3353" s="145">
        <v>4815620.6810465306</v>
      </c>
    </row>
    <row r="3354" spans="1:2" x14ac:dyDescent="0.35">
      <c r="A3354" s="70">
        <f t="shared" si="60"/>
        <v>3337</v>
      </c>
      <c r="B3354" s="145">
        <v>4815620.6810465306</v>
      </c>
    </row>
    <row r="3355" spans="1:2" x14ac:dyDescent="0.35">
      <c r="A3355" s="70">
        <f t="shared" si="60"/>
        <v>3338</v>
      </c>
      <c r="B3355" s="145">
        <v>4815620.6810465306</v>
      </c>
    </row>
    <row r="3356" spans="1:2" x14ac:dyDescent="0.35">
      <c r="A3356" s="70">
        <f t="shared" si="60"/>
        <v>3339</v>
      </c>
      <c r="B3356" s="145">
        <v>4815620.6810465306</v>
      </c>
    </row>
    <row r="3357" spans="1:2" x14ac:dyDescent="0.35">
      <c r="A3357" s="70">
        <f t="shared" si="60"/>
        <v>3340</v>
      </c>
      <c r="B3357" s="145">
        <v>4815620.6810465306</v>
      </c>
    </row>
    <row r="3358" spans="1:2" x14ac:dyDescent="0.35">
      <c r="A3358" s="70">
        <f t="shared" si="60"/>
        <v>3341</v>
      </c>
      <c r="B3358" s="145">
        <v>4815620.6810465306</v>
      </c>
    </row>
    <row r="3359" spans="1:2" x14ac:dyDescent="0.35">
      <c r="A3359" s="70">
        <f t="shared" si="60"/>
        <v>3342</v>
      </c>
      <c r="B3359" s="145">
        <v>4815620.6810465306</v>
      </c>
    </row>
    <row r="3360" spans="1:2" x14ac:dyDescent="0.35">
      <c r="A3360" s="70">
        <f t="shared" si="60"/>
        <v>3343</v>
      </c>
      <c r="B3360" s="145">
        <v>4815620.6810465306</v>
      </c>
    </row>
    <row r="3361" spans="1:2" x14ac:dyDescent="0.35">
      <c r="A3361" s="70">
        <f t="shared" si="60"/>
        <v>3344</v>
      </c>
      <c r="B3361" s="145">
        <v>4815620.6810465306</v>
      </c>
    </row>
    <row r="3362" spans="1:2" x14ac:dyDescent="0.35">
      <c r="A3362" s="70">
        <f t="shared" si="60"/>
        <v>3345</v>
      </c>
      <c r="B3362" s="145">
        <v>4815620.6810465306</v>
      </c>
    </row>
    <row r="3363" spans="1:2" x14ac:dyDescent="0.35">
      <c r="A3363" s="70">
        <f t="shared" si="60"/>
        <v>3346</v>
      </c>
      <c r="B3363" s="145">
        <v>4815620.6810465306</v>
      </c>
    </row>
    <row r="3364" spans="1:2" x14ac:dyDescent="0.35">
      <c r="A3364" s="70">
        <f t="shared" si="60"/>
        <v>3347</v>
      </c>
      <c r="B3364" s="145">
        <v>4815620.6810465306</v>
      </c>
    </row>
    <row r="3365" spans="1:2" x14ac:dyDescent="0.35">
      <c r="A3365" s="70">
        <f t="shared" si="60"/>
        <v>3348</v>
      </c>
      <c r="B3365" s="145">
        <v>4815620.6810465306</v>
      </c>
    </row>
    <row r="3366" spans="1:2" x14ac:dyDescent="0.35">
      <c r="A3366" s="70">
        <f t="shared" si="60"/>
        <v>3349</v>
      </c>
      <c r="B3366" s="145">
        <v>4815620.6810465306</v>
      </c>
    </row>
    <row r="3367" spans="1:2" x14ac:dyDescent="0.35">
      <c r="A3367" s="70">
        <f t="shared" si="60"/>
        <v>3350</v>
      </c>
      <c r="B3367" s="145">
        <v>4815620.6810465306</v>
      </c>
    </row>
    <row r="3368" spans="1:2" x14ac:dyDescent="0.35">
      <c r="A3368" s="70">
        <f t="shared" si="60"/>
        <v>3351</v>
      </c>
      <c r="B3368" s="145">
        <v>4815620.6810465306</v>
      </c>
    </row>
    <row r="3369" spans="1:2" x14ac:dyDescent="0.35">
      <c r="A3369" s="70">
        <f t="shared" si="60"/>
        <v>3352</v>
      </c>
      <c r="B3369" s="145">
        <v>4815620.6810465306</v>
      </c>
    </row>
    <row r="3370" spans="1:2" x14ac:dyDescent="0.35">
      <c r="A3370" s="70">
        <f t="shared" si="60"/>
        <v>3353</v>
      </c>
      <c r="B3370" s="145">
        <v>4815620.6810465306</v>
      </c>
    </row>
    <row r="3371" spans="1:2" x14ac:dyDescent="0.35">
      <c r="A3371" s="70">
        <f t="shared" si="60"/>
        <v>3354</v>
      </c>
      <c r="B3371" s="145">
        <v>4815620.6810465306</v>
      </c>
    </row>
    <row r="3372" spans="1:2" x14ac:dyDescent="0.35">
      <c r="A3372" s="70">
        <f t="shared" si="60"/>
        <v>3355</v>
      </c>
      <c r="B3372" s="145">
        <v>4815620.6810465306</v>
      </c>
    </row>
    <row r="3373" spans="1:2" x14ac:dyDescent="0.35">
      <c r="A3373" s="70">
        <f t="shared" si="60"/>
        <v>3356</v>
      </c>
      <c r="B3373" s="145">
        <v>4815620.6810465306</v>
      </c>
    </row>
    <row r="3374" spans="1:2" x14ac:dyDescent="0.35">
      <c r="A3374" s="70">
        <f t="shared" si="60"/>
        <v>3357</v>
      </c>
      <c r="B3374" s="145">
        <v>4815620.6810465306</v>
      </c>
    </row>
    <row r="3375" spans="1:2" x14ac:dyDescent="0.35">
      <c r="A3375" s="70">
        <f t="shared" si="60"/>
        <v>3358</v>
      </c>
      <c r="B3375" s="145">
        <v>4815620.6810465306</v>
      </c>
    </row>
    <row r="3376" spans="1:2" x14ac:dyDescent="0.35">
      <c r="A3376" s="70">
        <f t="shared" si="60"/>
        <v>3359</v>
      </c>
      <c r="B3376" s="145">
        <v>4815620.6810465306</v>
      </c>
    </row>
    <row r="3377" spans="1:2" x14ac:dyDescent="0.35">
      <c r="A3377" s="70">
        <f t="shared" si="60"/>
        <v>3360</v>
      </c>
      <c r="B3377" s="145">
        <v>4815620.6810465306</v>
      </c>
    </row>
    <row r="3378" spans="1:2" x14ac:dyDescent="0.35">
      <c r="A3378" s="70">
        <f t="shared" si="60"/>
        <v>3361</v>
      </c>
      <c r="B3378" s="145">
        <v>4815620.6810465306</v>
      </c>
    </row>
    <row r="3379" spans="1:2" x14ac:dyDescent="0.35">
      <c r="A3379" s="70">
        <f t="shared" si="60"/>
        <v>3362</v>
      </c>
      <c r="B3379" s="145">
        <v>4815620.6810465306</v>
      </c>
    </row>
    <row r="3380" spans="1:2" x14ac:dyDescent="0.35">
      <c r="A3380" s="70">
        <f t="shared" si="60"/>
        <v>3363</v>
      </c>
      <c r="B3380" s="145">
        <v>4815620.6810465306</v>
      </c>
    </row>
    <row r="3381" spans="1:2" x14ac:dyDescent="0.35">
      <c r="A3381" s="70">
        <f t="shared" si="60"/>
        <v>3364</v>
      </c>
      <c r="B3381" s="145">
        <v>4815620.6810465306</v>
      </c>
    </row>
    <row r="3382" spans="1:2" x14ac:dyDescent="0.35">
      <c r="A3382" s="70">
        <f t="shared" si="60"/>
        <v>3365</v>
      </c>
      <c r="B3382" s="145">
        <v>4815620.6810465306</v>
      </c>
    </row>
    <row r="3383" spans="1:2" x14ac:dyDescent="0.35">
      <c r="A3383" s="70">
        <f t="shared" si="60"/>
        <v>3366</v>
      </c>
      <c r="B3383" s="145">
        <v>4815620.6810465306</v>
      </c>
    </row>
    <row r="3384" spans="1:2" x14ac:dyDescent="0.35">
      <c r="A3384" s="70">
        <f t="shared" si="60"/>
        <v>3367</v>
      </c>
      <c r="B3384" s="145">
        <v>4815620.6810465306</v>
      </c>
    </row>
    <row r="3385" spans="1:2" x14ac:dyDescent="0.35">
      <c r="A3385" s="70">
        <f t="shared" si="60"/>
        <v>3368</v>
      </c>
      <c r="B3385" s="145">
        <v>4815620.6810465306</v>
      </c>
    </row>
    <row r="3386" spans="1:2" x14ac:dyDescent="0.35">
      <c r="A3386" s="70">
        <f t="shared" si="60"/>
        <v>3369</v>
      </c>
      <c r="B3386" s="145">
        <v>4815620.6810465306</v>
      </c>
    </row>
    <row r="3387" spans="1:2" x14ac:dyDescent="0.35">
      <c r="A3387" s="70">
        <f t="shared" si="60"/>
        <v>3370</v>
      </c>
      <c r="B3387" s="145">
        <v>4815620.6810465306</v>
      </c>
    </row>
    <row r="3388" spans="1:2" x14ac:dyDescent="0.35">
      <c r="A3388" s="70">
        <f t="shared" si="60"/>
        <v>3371</v>
      </c>
      <c r="B3388" s="145">
        <v>4815620.6810465306</v>
      </c>
    </row>
    <row r="3389" spans="1:2" x14ac:dyDescent="0.35">
      <c r="A3389" s="70">
        <f t="shared" si="60"/>
        <v>3372</v>
      </c>
      <c r="B3389" s="145">
        <v>4815620.6810465306</v>
      </c>
    </row>
    <row r="3390" spans="1:2" x14ac:dyDescent="0.35">
      <c r="A3390" s="70">
        <f t="shared" si="60"/>
        <v>3373</v>
      </c>
      <c r="B3390" s="145">
        <v>4815620.6810465306</v>
      </c>
    </row>
    <row r="3391" spans="1:2" x14ac:dyDescent="0.35">
      <c r="A3391" s="70">
        <f t="shared" si="60"/>
        <v>3374</v>
      </c>
      <c r="B3391" s="145">
        <v>4815620.6810465306</v>
      </c>
    </row>
    <row r="3392" spans="1:2" x14ac:dyDescent="0.35">
      <c r="A3392" s="70">
        <f t="shared" si="60"/>
        <v>3375</v>
      </c>
      <c r="B3392" s="145">
        <v>4815620.6810465306</v>
      </c>
    </row>
    <row r="3393" spans="1:2" x14ac:dyDescent="0.35">
      <c r="A3393" s="70">
        <f t="shared" si="60"/>
        <v>3376</v>
      </c>
      <c r="B3393" s="145">
        <v>4815620.6810465306</v>
      </c>
    </row>
    <row r="3394" spans="1:2" x14ac:dyDescent="0.35">
      <c r="A3394" s="70">
        <f t="shared" si="60"/>
        <v>3377</v>
      </c>
      <c r="B3394" s="145">
        <v>4815620.6810465306</v>
      </c>
    </row>
    <row r="3395" spans="1:2" x14ac:dyDescent="0.35">
      <c r="A3395" s="70">
        <f t="shared" si="60"/>
        <v>3378</v>
      </c>
      <c r="B3395" s="145">
        <v>4815620.6810465306</v>
      </c>
    </row>
    <row r="3396" spans="1:2" x14ac:dyDescent="0.35">
      <c r="A3396" s="70">
        <f t="shared" si="60"/>
        <v>3379</v>
      </c>
      <c r="B3396" s="145">
        <v>4815620.6810465306</v>
      </c>
    </row>
    <row r="3397" spans="1:2" x14ac:dyDescent="0.35">
      <c r="A3397" s="70">
        <f t="shared" si="60"/>
        <v>3380</v>
      </c>
      <c r="B3397" s="145">
        <v>4815620.6810465306</v>
      </c>
    </row>
    <row r="3398" spans="1:2" x14ac:dyDescent="0.35">
      <c r="A3398" s="70">
        <f t="shared" si="60"/>
        <v>3381</v>
      </c>
      <c r="B3398" s="145">
        <v>4815620.6810465306</v>
      </c>
    </row>
    <row r="3399" spans="1:2" x14ac:dyDescent="0.35">
      <c r="A3399" s="70">
        <f t="shared" si="60"/>
        <v>3382</v>
      </c>
      <c r="B3399" s="145">
        <v>4815620.6810465306</v>
      </c>
    </row>
    <row r="3400" spans="1:2" x14ac:dyDescent="0.35">
      <c r="A3400" s="70">
        <f t="shared" si="60"/>
        <v>3383</v>
      </c>
      <c r="B3400" s="145">
        <v>4815620.6810465306</v>
      </c>
    </row>
    <row r="3401" spans="1:2" x14ac:dyDescent="0.35">
      <c r="A3401" s="70">
        <f t="shared" si="60"/>
        <v>3384</v>
      </c>
      <c r="B3401" s="145">
        <v>4815620.6810465306</v>
      </c>
    </row>
    <row r="3402" spans="1:2" x14ac:dyDescent="0.35">
      <c r="A3402" s="70">
        <f t="shared" si="60"/>
        <v>3385</v>
      </c>
      <c r="B3402" s="145">
        <v>4815620.6810465306</v>
      </c>
    </row>
    <row r="3403" spans="1:2" x14ac:dyDescent="0.35">
      <c r="A3403" s="70">
        <f t="shared" si="60"/>
        <v>3386</v>
      </c>
      <c r="B3403" s="145">
        <v>4815620.6810465306</v>
      </c>
    </row>
    <row r="3404" spans="1:2" x14ac:dyDescent="0.35">
      <c r="A3404" s="70">
        <f t="shared" si="60"/>
        <v>3387</v>
      </c>
      <c r="B3404" s="145">
        <v>4815620.6810465306</v>
      </c>
    </row>
    <row r="3405" spans="1:2" x14ac:dyDescent="0.35">
      <c r="A3405" s="70">
        <f t="shared" si="60"/>
        <v>3388</v>
      </c>
      <c r="B3405" s="145">
        <v>4815620.6810465306</v>
      </c>
    </row>
    <row r="3406" spans="1:2" x14ac:dyDescent="0.35">
      <c r="A3406" s="70">
        <f t="shared" si="60"/>
        <v>3389</v>
      </c>
      <c r="B3406" s="145">
        <v>4815620.6810465306</v>
      </c>
    </row>
    <row r="3407" spans="1:2" x14ac:dyDescent="0.35">
      <c r="A3407" s="70">
        <f t="shared" si="60"/>
        <v>3390</v>
      </c>
      <c r="B3407" s="145">
        <v>4815620.6810465306</v>
      </c>
    </row>
    <row r="3408" spans="1:2" x14ac:dyDescent="0.35">
      <c r="A3408" s="70">
        <f t="shared" si="60"/>
        <v>3391</v>
      </c>
      <c r="B3408" s="145">
        <v>4815620.6810465306</v>
      </c>
    </row>
    <row r="3409" spans="1:2" x14ac:dyDescent="0.35">
      <c r="A3409" s="70">
        <f t="shared" si="60"/>
        <v>3392</v>
      </c>
      <c r="B3409" s="145">
        <v>4815620.6810465306</v>
      </c>
    </row>
    <row r="3410" spans="1:2" x14ac:dyDescent="0.35">
      <c r="A3410" s="70">
        <f t="shared" si="60"/>
        <v>3393</v>
      </c>
      <c r="B3410" s="145">
        <v>4815620.6810465306</v>
      </c>
    </row>
    <row r="3411" spans="1:2" x14ac:dyDescent="0.35">
      <c r="A3411" s="70">
        <f t="shared" si="60"/>
        <v>3394</v>
      </c>
      <c r="B3411" s="145">
        <v>4815620.6810465306</v>
      </c>
    </row>
    <row r="3412" spans="1:2" x14ac:dyDescent="0.35">
      <c r="A3412" s="70">
        <f t="shared" ref="A3412:A3475" si="61">A3411+1</f>
        <v>3395</v>
      </c>
      <c r="B3412" s="145">
        <v>4815620.6810465306</v>
      </c>
    </row>
    <row r="3413" spans="1:2" x14ac:dyDescent="0.35">
      <c r="A3413" s="70">
        <f t="shared" si="61"/>
        <v>3396</v>
      </c>
      <c r="B3413" s="145">
        <v>4815620.6810465306</v>
      </c>
    </row>
    <row r="3414" spans="1:2" x14ac:dyDescent="0.35">
      <c r="A3414" s="70">
        <f t="shared" si="61"/>
        <v>3397</v>
      </c>
      <c r="B3414" s="145">
        <v>4815620.6810465306</v>
      </c>
    </row>
    <row r="3415" spans="1:2" x14ac:dyDescent="0.35">
      <c r="A3415" s="70">
        <f t="shared" si="61"/>
        <v>3398</v>
      </c>
      <c r="B3415" s="145">
        <v>4815620.6810465306</v>
      </c>
    </row>
    <row r="3416" spans="1:2" x14ac:dyDescent="0.35">
      <c r="A3416" s="70">
        <f t="shared" si="61"/>
        <v>3399</v>
      </c>
      <c r="B3416" s="145">
        <v>4815620.6810465306</v>
      </c>
    </row>
    <row r="3417" spans="1:2" x14ac:dyDescent="0.35">
      <c r="A3417" s="70">
        <f t="shared" si="61"/>
        <v>3400</v>
      </c>
      <c r="B3417" s="145">
        <v>4815620.6810465306</v>
      </c>
    </row>
    <row r="3418" spans="1:2" x14ac:dyDescent="0.35">
      <c r="A3418" s="70">
        <f t="shared" si="61"/>
        <v>3401</v>
      </c>
      <c r="B3418" s="145">
        <v>4815620.6810465306</v>
      </c>
    </row>
    <row r="3419" spans="1:2" x14ac:dyDescent="0.35">
      <c r="A3419" s="70">
        <f t="shared" si="61"/>
        <v>3402</v>
      </c>
      <c r="B3419" s="145">
        <v>4815620.6810465306</v>
      </c>
    </row>
    <row r="3420" spans="1:2" x14ac:dyDescent="0.35">
      <c r="A3420" s="70">
        <f t="shared" si="61"/>
        <v>3403</v>
      </c>
      <c r="B3420" s="145">
        <v>4815620.6810465306</v>
      </c>
    </row>
    <row r="3421" spans="1:2" x14ac:dyDescent="0.35">
      <c r="A3421" s="70">
        <f t="shared" si="61"/>
        <v>3404</v>
      </c>
      <c r="B3421" s="145">
        <v>4815620.6810465306</v>
      </c>
    </row>
    <row r="3422" spans="1:2" x14ac:dyDescent="0.35">
      <c r="A3422" s="70">
        <f t="shared" si="61"/>
        <v>3405</v>
      </c>
      <c r="B3422" s="145">
        <v>4815620.6810465306</v>
      </c>
    </row>
    <row r="3423" spans="1:2" x14ac:dyDescent="0.35">
      <c r="A3423" s="70">
        <f t="shared" si="61"/>
        <v>3406</v>
      </c>
      <c r="B3423" s="145">
        <v>4815620.6810465306</v>
      </c>
    </row>
    <row r="3424" spans="1:2" x14ac:dyDescent="0.35">
      <c r="A3424" s="70">
        <f t="shared" si="61"/>
        <v>3407</v>
      </c>
      <c r="B3424" s="145">
        <v>4815620.6810465306</v>
      </c>
    </row>
    <row r="3425" spans="1:2" x14ac:dyDescent="0.35">
      <c r="A3425" s="70">
        <f t="shared" si="61"/>
        <v>3408</v>
      </c>
      <c r="B3425" s="145">
        <v>4815620.6810465306</v>
      </c>
    </row>
    <row r="3426" spans="1:2" x14ac:dyDescent="0.35">
      <c r="A3426" s="70">
        <f t="shared" si="61"/>
        <v>3409</v>
      </c>
      <c r="B3426" s="145">
        <v>4815620.6810465306</v>
      </c>
    </row>
    <row r="3427" spans="1:2" x14ac:dyDescent="0.35">
      <c r="A3427" s="70">
        <f t="shared" si="61"/>
        <v>3410</v>
      </c>
      <c r="B3427" s="145">
        <v>4815620.6810465306</v>
      </c>
    </row>
    <row r="3428" spans="1:2" x14ac:dyDescent="0.35">
      <c r="A3428" s="70">
        <f t="shared" si="61"/>
        <v>3411</v>
      </c>
      <c r="B3428" s="145">
        <v>4815620.6810465306</v>
      </c>
    </row>
    <row r="3429" spans="1:2" x14ac:dyDescent="0.35">
      <c r="A3429" s="70">
        <f t="shared" si="61"/>
        <v>3412</v>
      </c>
      <c r="B3429" s="145">
        <v>4815620.6810465306</v>
      </c>
    </row>
    <row r="3430" spans="1:2" x14ac:dyDescent="0.35">
      <c r="A3430" s="70">
        <f t="shared" si="61"/>
        <v>3413</v>
      </c>
      <c r="B3430" s="145">
        <v>4815620.6810465306</v>
      </c>
    </row>
    <row r="3431" spans="1:2" x14ac:dyDescent="0.35">
      <c r="A3431" s="70">
        <f t="shared" si="61"/>
        <v>3414</v>
      </c>
      <c r="B3431" s="145">
        <v>4815620.6810465306</v>
      </c>
    </row>
    <row r="3432" spans="1:2" x14ac:dyDescent="0.35">
      <c r="A3432" s="70">
        <f t="shared" si="61"/>
        <v>3415</v>
      </c>
      <c r="B3432" s="145">
        <v>4815620.6810465306</v>
      </c>
    </row>
    <row r="3433" spans="1:2" x14ac:dyDescent="0.35">
      <c r="A3433" s="70">
        <f t="shared" si="61"/>
        <v>3416</v>
      </c>
      <c r="B3433" s="145">
        <v>4815620.6810465306</v>
      </c>
    </row>
    <row r="3434" spans="1:2" x14ac:dyDescent="0.35">
      <c r="A3434" s="70">
        <f t="shared" si="61"/>
        <v>3417</v>
      </c>
      <c r="B3434" s="145">
        <v>4815620.6810465306</v>
      </c>
    </row>
    <row r="3435" spans="1:2" x14ac:dyDescent="0.35">
      <c r="A3435" s="70">
        <f t="shared" si="61"/>
        <v>3418</v>
      </c>
      <c r="B3435" s="145">
        <v>4815620.6810465306</v>
      </c>
    </row>
    <row r="3436" spans="1:2" x14ac:dyDescent="0.35">
      <c r="A3436" s="70">
        <f t="shared" si="61"/>
        <v>3419</v>
      </c>
      <c r="B3436" s="145">
        <v>4815620.6810465306</v>
      </c>
    </row>
    <row r="3437" spans="1:2" x14ac:dyDescent="0.35">
      <c r="A3437" s="70">
        <f t="shared" si="61"/>
        <v>3420</v>
      </c>
      <c r="B3437" s="145">
        <v>4815620.6810465306</v>
      </c>
    </row>
    <row r="3438" spans="1:2" x14ac:dyDescent="0.35">
      <c r="A3438" s="70">
        <f t="shared" si="61"/>
        <v>3421</v>
      </c>
      <c r="B3438" s="145">
        <v>4815620.6810465306</v>
      </c>
    </row>
    <row r="3439" spans="1:2" x14ac:dyDescent="0.35">
      <c r="A3439" s="70">
        <f t="shared" si="61"/>
        <v>3422</v>
      </c>
      <c r="B3439" s="145">
        <v>4815620.6810465306</v>
      </c>
    </row>
    <row r="3440" spans="1:2" x14ac:dyDescent="0.35">
      <c r="A3440" s="70">
        <f t="shared" si="61"/>
        <v>3423</v>
      </c>
      <c r="B3440" s="145">
        <v>4815620.6810465306</v>
      </c>
    </row>
    <row r="3441" spans="1:2" x14ac:dyDescent="0.35">
      <c r="A3441" s="70">
        <f t="shared" si="61"/>
        <v>3424</v>
      </c>
      <c r="B3441" s="145">
        <v>4815620.6810465306</v>
      </c>
    </row>
    <row r="3442" spans="1:2" x14ac:dyDescent="0.35">
      <c r="A3442" s="70">
        <f t="shared" si="61"/>
        <v>3425</v>
      </c>
      <c r="B3442" s="145">
        <v>4815620.6810465306</v>
      </c>
    </row>
    <row r="3443" spans="1:2" x14ac:dyDescent="0.35">
      <c r="A3443" s="70">
        <f t="shared" si="61"/>
        <v>3426</v>
      </c>
      <c r="B3443" s="145">
        <v>4815620.6810465306</v>
      </c>
    </row>
    <row r="3444" spans="1:2" x14ac:dyDescent="0.35">
      <c r="A3444" s="70">
        <f t="shared" si="61"/>
        <v>3427</v>
      </c>
      <c r="B3444" s="145">
        <v>4815620.6810465306</v>
      </c>
    </row>
    <row r="3445" spans="1:2" x14ac:dyDescent="0.35">
      <c r="A3445" s="70">
        <f t="shared" si="61"/>
        <v>3428</v>
      </c>
      <c r="B3445" s="145">
        <v>4815620.6810465306</v>
      </c>
    </row>
    <row r="3446" spans="1:2" x14ac:dyDescent="0.35">
      <c r="A3446" s="70">
        <f t="shared" si="61"/>
        <v>3429</v>
      </c>
      <c r="B3446" s="145">
        <v>4815620.6810465306</v>
      </c>
    </row>
    <row r="3447" spans="1:2" x14ac:dyDescent="0.35">
      <c r="A3447" s="70">
        <f t="shared" si="61"/>
        <v>3430</v>
      </c>
      <c r="B3447" s="145">
        <v>4815620.6810465306</v>
      </c>
    </row>
    <row r="3448" spans="1:2" x14ac:dyDescent="0.35">
      <c r="A3448" s="70">
        <f t="shared" si="61"/>
        <v>3431</v>
      </c>
      <c r="B3448" s="145">
        <v>4815620.6810465306</v>
      </c>
    </row>
    <row r="3449" spans="1:2" x14ac:dyDescent="0.35">
      <c r="A3449" s="70">
        <f t="shared" si="61"/>
        <v>3432</v>
      </c>
      <c r="B3449" s="145">
        <v>4815620.6810465306</v>
      </c>
    </row>
    <row r="3450" spans="1:2" x14ac:dyDescent="0.35">
      <c r="A3450" s="70">
        <f t="shared" si="61"/>
        <v>3433</v>
      </c>
      <c r="B3450" s="145">
        <v>4815620.6810465306</v>
      </c>
    </row>
    <row r="3451" spans="1:2" x14ac:dyDescent="0.35">
      <c r="A3451" s="70">
        <f t="shared" si="61"/>
        <v>3434</v>
      </c>
      <c r="B3451" s="145">
        <v>4815620.6810465306</v>
      </c>
    </row>
    <row r="3452" spans="1:2" x14ac:dyDescent="0.35">
      <c r="A3452" s="70">
        <f t="shared" si="61"/>
        <v>3435</v>
      </c>
      <c r="B3452" s="145">
        <v>4815620.6810465306</v>
      </c>
    </row>
    <row r="3453" spans="1:2" x14ac:dyDescent="0.35">
      <c r="A3453" s="70">
        <f t="shared" si="61"/>
        <v>3436</v>
      </c>
      <c r="B3453" s="145">
        <v>4815620.6810465306</v>
      </c>
    </row>
    <row r="3454" spans="1:2" x14ac:dyDescent="0.35">
      <c r="A3454" s="70">
        <f t="shared" si="61"/>
        <v>3437</v>
      </c>
      <c r="B3454" s="145">
        <v>4815620.6810465306</v>
      </c>
    </row>
    <row r="3455" spans="1:2" x14ac:dyDescent="0.35">
      <c r="A3455" s="70">
        <f t="shared" si="61"/>
        <v>3438</v>
      </c>
      <c r="B3455" s="145">
        <v>4815620.6810465306</v>
      </c>
    </row>
    <row r="3456" spans="1:2" x14ac:dyDescent="0.35">
      <c r="A3456" s="70">
        <f t="shared" si="61"/>
        <v>3439</v>
      </c>
      <c r="B3456" s="145">
        <v>4815620.6810465306</v>
      </c>
    </row>
    <row r="3457" spans="1:2" x14ac:dyDescent="0.35">
      <c r="A3457" s="70">
        <f t="shared" si="61"/>
        <v>3440</v>
      </c>
      <c r="B3457" s="145">
        <v>4815620.6810465306</v>
      </c>
    </row>
    <row r="3458" spans="1:2" x14ac:dyDescent="0.35">
      <c r="A3458" s="70">
        <f t="shared" si="61"/>
        <v>3441</v>
      </c>
      <c r="B3458" s="145">
        <v>4815620.6810465306</v>
      </c>
    </row>
    <row r="3459" spans="1:2" x14ac:dyDescent="0.35">
      <c r="A3459" s="70">
        <f t="shared" si="61"/>
        <v>3442</v>
      </c>
      <c r="B3459" s="145">
        <v>4815620.6810465306</v>
      </c>
    </row>
    <row r="3460" spans="1:2" x14ac:dyDescent="0.35">
      <c r="A3460" s="70">
        <f t="shared" si="61"/>
        <v>3443</v>
      </c>
      <c r="B3460" s="145">
        <v>4815620.6810465306</v>
      </c>
    </row>
    <row r="3461" spans="1:2" x14ac:dyDescent="0.35">
      <c r="A3461" s="70">
        <f t="shared" si="61"/>
        <v>3444</v>
      </c>
      <c r="B3461" s="145">
        <v>4815620.6810465306</v>
      </c>
    </row>
    <row r="3462" spans="1:2" x14ac:dyDescent="0.35">
      <c r="A3462" s="70">
        <f t="shared" si="61"/>
        <v>3445</v>
      </c>
      <c r="B3462" s="145">
        <v>4815620.6810465306</v>
      </c>
    </row>
    <row r="3463" spans="1:2" x14ac:dyDescent="0.35">
      <c r="A3463" s="70">
        <f t="shared" si="61"/>
        <v>3446</v>
      </c>
      <c r="B3463" s="145">
        <v>4815620.6810465306</v>
      </c>
    </row>
    <row r="3464" spans="1:2" x14ac:dyDescent="0.35">
      <c r="A3464" s="70">
        <f t="shared" si="61"/>
        <v>3447</v>
      </c>
      <c r="B3464" s="145">
        <v>4815620.6810465306</v>
      </c>
    </row>
    <row r="3465" spans="1:2" x14ac:dyDescent="0.35">
      <c r="A3465" s="70">
        <f t="shared" si="61"/>
        <v>3448</v>
      </c>
      <c r="B3465" s="145">
        <v>4815620.6810465306</v>
      </c>
    </row>
    <row r="3466" spans="1:2" x14ac:dyDescent="0.35">
      <c r="A3466" s="70">
        <f t="shared" si="61"/>
        <v>3449</v>
      </c>
      <c r="B3466" s="145">
        <v>4815620.6810465306</v>
      </c>
    </row>
    <row r="3467" spans="1:2" x14ac:dyDescent="0.35">
      <c r="A3467" s="70">
        <f t="shared" si="61"/>
        <v>3450</v>
      </c>
      <c r="B3467" s="145">
        <v>4815620.6810465306</v>
      </c>
    </row>
    <row r="3468" spans="1:2" x14ac:dyDescent="0.35">
      <c r="A3468" s="70">
        <f t="shared" si="61"/>
        <v>3451</v>
      </c>
      <c r="B3468" s="145">
        <v>4815620.6810465306</v>
      </c>
    </row>
    <row r="3469" spans="1:2" x14ac:dyDescent="0.35">
      <c r="A3469" s="70">
        <f t="shared" si="61"/>
        <v>3452</v>
      </c>
      <c r="B3469" s="145">
        <v>4815620.6810465306</v>
      </c>
    </row>
    <row r="3470" spans="1:2" x14ac:dyDescent="0.35">
      <c r="A3470" s="70">
        <f t="shared" si="61"/>
        <v>3453</v>
      </c>
      <c r="B3470" s="145">
        <v>4815620.6810465306</v>
      </c>
    </row>
    <row r="3471" spans="1:2" x14ac:dyDescent="0.35">
      <c r="A3471" s="70">
        <f t="shared" si="61"/>
        <v>3454</v>
      </c>
      <c r="B3471" s="145">
        <v>4815620.6810465306</v>
      </c>
    </row>
    <row r="3472" spans="1:2" x14ac:dyDescent="0.35">
      <c r="A3472" s="70">
        <f t="shared" si="61"/>
        <v>3455</v>
      </c>
      <c r="B3472" s="145">
        <v>4815620.6810465306</v>
      </c>
    </row>
    <row r="3473" spans="1:2" x14ac:dyDescent="0.35">
      <c r="A3473" s="70">
        <f t="shared" si="61"/>
        <v>3456</v>
      </c>
      <c r="B3473" s="145">
        <v>4815620.6810465306</v>
      </c>
    </row>
    <row r="3474" spans="1:2" x14ac:dyDescent="0.35">
      <c r="A3474" s="70">
        <f t="shared" si="61"/>
        <v>3457</v>
      </c>
      <c r="B3474" s="145">
        <v>4815620.6810465306</v>
      </c>
    </row>
    <row r="3475" spans="1:2" x14ac:dyDescent="0.35">
      <c r="A3475" s="70">
        <f t="shared" si="61"/>
        <v>3458</v>
      </c>
      <c r="B3475" s="145">
        <v>4815620.6810465306</v>
      </c>
    </row>
    <row r="3476" spans="1:2" x14ac:dyDescent="0.35">
      <c r="A3476" s="70">
        <f t="shared" ref="A3476:A3539" si="62">A3475+1</f>
        <v>3459</v>
      </c>
      <c r="B3476" s="145">
        <v>4815620.6810465306</v>
      </c>
    </row>
    <row r="3477" spans="1:2" x14ac:dyDescent="0.35">
      <c r="A3477" s="70">
        <f t="shared" si="62"/>
        <v>3460</v>
      </c>
      <c r="B3477" s="145">
        <v>4815620.6810465306</v>
      </c>
    </row>
    <row r="3478" spans="1:2" x14ac:dyDescent="0.35">
      <c r="A3478" s="70">
        <f t="shared" si="62"/>
        <v>3461</v>
      </c>
      <c r="B3478" s="145">
        <v>4815620.6810465306</v>
      </c>
    </row>
    <row r="3479" spans="1:2" x14ac:dyDescent="0.35">
      <c r="A3479" s="70">
        <f t="shared" si="62"/>
        <v>3462</v>
      </c>
      <c r="B3479" s="145">
        <v>4815620.6810465306</v>
      </c>
    </row>
    <row r="3480" spans="1:2" x14ac:dyDescent="0.35">
      <c r="A3480" s="70">
        <f t="shared" si="62"/>
        <v>3463</v>
      </c>
      <c r="B3480" s="145">
        <v>4815620.6810465306</v>
      </c>
    </row>
    <row r="3481" spans="1:2" x14ac:dyDescent="0.35">
      <c r="A3481" s="70">
        <f t="shared" si="62"/>
        <v>3464</v>
      </c>
      <c r="B3481" s="145">
        <v>4815620.6810465306</v>
      </c>
    </row>
    <row r="3482" spans="1:2" x14ac:dyDescent="0.35">
      <c r="A3482" s="70">
        <f t="shared" si="62"/>
        <v>3465</v>
      </c>
      <c r="B3482" s="145">
        <v>4815620.6810465306</v>
      </c>
    </row>
    <row r="3483" spans="1:2" x14ac:dyDescent="0.35">
      <c r="A3483" s="70">
        <f t="shared" si="62"/>
        <v>3466</v>
      </c>
      <c r="B3483" s="145">
        <v>4815620.6810465306</v>
      </c>
    </row>
    <row r="3484" spans="1:2" x14ac:dyDescent="0.35">
      <c r="A3484" s="70">
        <f t="shared" si="62"/>
        <v>3467</v>
      </c>
      <c r="B3484" s="145">
        <v>4815620.6810465306</v>
      </c>
    </row>
    <row r="3485" spans="1:2" x14ac:dyDescent="0.35">
      <c r="A3485" s="70">
        <f t="shared" si="62"/>
        <v>3468</v>
      </c>
      <c r="B3485" s="145">
        <v>4815620.6810465306</v>
      </c>
    </row>
    <row r="3486" spans="1:2" x14ac:dyDescent="0.35">
      <c r="A3486" s="70">
        <f t="shared" si="62"/>
        <v>3469</v>
      </c>
      <c r="B3486" s="145">
        <v>4815620.6810465306</v>
      </c>
    </row>
    <row r="3487" spans="1:2" x14ac:dyDescent="0.35">
      <c r="A3487" s="70">
        <f t="shared" si="62"/>
        <v>3470</v>
      </c>
      <c r="B3487" s="145">
        <v>4815620.6810465306</v>
      </c>
    </row>
    <row r="3488" spans="1:2" x14ac:dyDescent="0.35">
      <c r="A3488" s="70">
        <f t="shared" si="62"/>
        <v>3471</v>
      </c>
      <c r="B3488" s="145">
        <v>4815620.6810465306</v>
      </c>
    </row>
    <row r="3489" spans="1:2" x14ac:dyDescent="0.35">
      <c r="A3489" s="70">
        <f t="shared" si="62"/>
        <v>3472</v>
      </c>
      <c r="B3489" s="145">
        <v>4815620.6810465306</v>
      </c>
    </row>
    <row r="3490" spans="1:2" x14ac:dyDescent="0.35">
      <c r="A3490" s="70">
        <f t="shared" si="62"/>
        <v>3473</v>
      </c>
      <c r="B3490" s="145">
        <v>4815620.6810465306</v>
      </c>
    </row>
    <row r="3491" spans="1:2" x14ac:dyDescent="0.35">
      <c r="A3491" s="70">
        <f t="shared" si="62"/>
        <v>3474</v>
      </c>
      <c r="B3491" s="145">
        <v>4815620.6810465306</v>
      </c>
    </row>
    <row r="3492" spans="1:2" x14ac:dyDescent="0.35">
      <c r="A3492" s="70">
        <f t="shared" si="62"/>
        <v>3475</v>
      </c>
      <c r="B3492" s="145">
        <v>4815620.6810465306</v>
      </c>
    </row>
    <row r="3493" spans="1:2" x14ac:dyDescent="0.35">
      <c r="A3493" s="70">
        <f t="shared" si="62"/>
        <v>3476</v>
      </c>
      <c r="B3493" s="145">
        <v>4815620.6810465306</v>
      </c>
    </row>
    <row r="3494" spans="1:2" x14ac:dyDescent="0.35">
      <c r="A3494" s="70">
        <f t="shared" si="62"/>
        <v>3477</v>
      </c>
      <c r="B3494" s="145">
        <v>4815620.6810465306</v>
      </c>
    </row>
    <row r="3495" spans="1:2" x14ac:dyDescent="0.35">
      <c r="A3495" s="70">
        <f t="shared" si="62"/>
        <v>3478</v>
      </c>
      <c r="B3495" s="145">
        <v>4815620.6810465306</v>
      </c>
    </row>
    <row r="3496" spans="1:2" x14ac:dyDescent="0.35">
      <c r="A3496" s="70">
        <f t="shared" si="62"/>
        <v>3479</v>
      </c>
      <c r="B3496" s="145">
        <v>4815620.6810465306</v>
      </c>
    </row>
    <row r="3497" spans="1:2" x14ac:dyDescent="0.35">
      <c r="A3497" s="70">
        <f t="shared" si="62"/>
        <v>3480</v>
      </c>
      <c r="B3497" s="145">
        <v>4815620.6810465306</v>
      </c>
    </row>
    <row r="3498" spans="1:2" x14ac:dyDescent="0.35">
      <c r="A3498" s="70">
        <f t="shared" si="62"/>
        <v>3481</v>
      </c>
      <c r="B3498" s="145">
        <v>4815620.6810465306</v>
      </c>
    </row>
    <row r="3499" spans="1:2" x14ac:dyDescent="0.35">
      <c r="A3499" s="70">
        <f t="shared" si="62"/>
        <v>3482</v>
      </c>
      <c r="B3499" s="145">
        <v>4815620.6810465306</v>
      </c>
    </row>
    <row r="3500" spans="1:2" x14ac:dyDescent="0.35">
      <c r="A3500" s="70">
        <f t="shared" si="62"/>
        <v>3483</v>
      </c>
      <c r="B3500" s="145">
        <v>4815620.6810465306</v>
      </c>
    </row>
    <row r="3501" spans="1:2" x14ac:dyDescent="0.35">
      <c r="A3501" s="70">
        <f t="shared" si="62"/>
        <v>3484</v>
      </c>
      <c r="B3501" s="145">
        <v>4815620.6810465306</v>
      </c>
    </row>
    <row r="3502" spans="1:2" x14ac:dyDescent="0.35">
      <c r="A3502" s="70">
        <f t="shared" si="62"/>
        <v>3485</v>
      </c>
      <c r="B3502" s="145">
        <v>4815620.6810465306</v>
      </c>
    </row>
    <row r="3503" spans="1:2" x14ac:dyDescent="0.35">
      <c r="A3503" s="70">
        <f t="shared" si="62"/>
        <v>3486</v>
      </c>
      <c r="B3503" s="145">
        <v>4815620.6810465306</v>
      </c>
    </row>
    <row r="3504" spans="1:2" x14ac:dyDescent="0.35">
      <c r="A3504" s="70">
        <f t="shared" si="62"/>
        <v>3487</v>
      </c>
      <c r="B3504" s="145">
        <v>4815620.6810465306</v>
      </c>
    </row>
    <row r="3505" spans="1:2" x14ac:dyDescent="0.35">
      <c r="A3505" s="70">
        <f t="shared" si="62"/>
        <v>3488</v>
      </c>
      <c r="B3505" s="145">
        <v>4815620.6810465306</v>
      </c>
    </row>
    <row r="3506" spans="1:2" x14ac:dyDescent="0.35">
      <c r="A3506" s="70">
        <f t="shared" si="62"/>
        <v>3489</v>
      </c>
      <c r="B3506" s="145">
        <v>4815620.6810465306</v>
      </c>
    </row>
    <row r="3507" spans="1:2" x14ac:dyDescent="0.35">
      <c r="A3507" s="70">
        <f t="shared" si="62"/>
        <v>3490</v>
      </c>
      <c r="B3507" s="145">
        <v>4815620.6810465306</v>
      </c>
    </row>
    <row r="3508" spans="1:2" x14ac:dyDescent="0.35">
      <c r="A3508" s="70">
        <f t="shared" si="62"/>
        <v>3491</v>
      </c>
      <c r="B3508" s="145">
        <v>4815620.6810465306</v>
      </c>
    </row>
    <row r="3509" spans="1:2" x14ac:dyDescent="0.35">
      <c r="A3509" s="70">
        <f t="shared" si="62"/>
        <v>3492</v>
      </c>
      <c r="B3509" s="145">
        <v>4815620.6810465306</v>
      </c>
    </row>
    <row r="3510" spans="1:2" x14ac:dyDescent="0.35">
      <c r="A3510" s="70">
        <f t="shared" si="62"/>
        <v>3493</v>
      </c>
      <c r="B3510" s="145">
        <v>4815620.6810465306</v>
      </c>
    </row>
    <row r="3511" spans="1:2" x14ac:dyDescent="0.35">
      <c r="A3511" s="70">
        <f t="shared" si="62"/>
        <v>3494</v>
      </c>
      <c r="B3511" s="145">
        <v>4815620.6810465306</v>
      </c>
    </row>
    <row r="3512" spans="1:2" x14ac:dyDescent="0.35">
      <c r="A3512" s="70">
        <f t="shared" si="62"/>
        <v>3495</v>
      </c>
      <c r="B3512" s="145">
        <v>4815620.6810465306</v>
      </c>
    </row>
    <row r="3513" spans="1:2" x14ac:dyDescent="0.35">
      <c r="A3513" s="70">
        <f t="shared" si="62"/>
        <v>3496</v>
      </c>
      <c r="B3513" s="145">
        <v>4815620.6810465306</v>
      </c>
    </row>
    <row r="3514" spans="1:2" x14ac:dyDescent="0.35">
      <c r="A3514" s="70">
        <f t="shared" si="62"/>
        <v>3497</v>
      </c>
      <c r="B3514" s="145">
        <v>4815620.6810465306</v>
      </c>
    </row>
    <row r="3515" spans="1:2" x14ac:dyDescent="0.35">
      <c r="A3515" s="70">
        <f t="shared" si="62"/>
        <v>3498</v>
      </c>
      <c r="B3515" s="145">
        <v>4815620.6810465306</v>
      </c>
    </row>
    <row r="3516" spans="1:2" x14ac:dyDescent="0.35">
      <c r="A3516" s="70">
        <f t="shared" si="62"/>
        <v>3499</v>
      </c>
      <c r="B3516" s="145">
        <v>4815620.6810465306</v>
      </c>
    </row>
    <row r="3517" spans="1:2" x14ac:dyDescent="0.35">
      <c r="A3517" s="70">
        <f t="shared" si="62"/>
        <v>3500</v>
      </c>
      <c r="B3517" s="145">
        <v>4815620.6810465306</v>
      </c>
    </row>
    <row r="3518" spans="1:2" x14ac:dyDescent="0.35">
      <c r="A3518" s="70">
        <f t="shared" si="62"/>
        <v>3501</v>
      </c>
      <c r="B3518" s="145">
        <v>4815620.6810465306</v>
      </c>
    </row>
    <row r="3519" spans="1:2" x14ac:dyDescent="0.35">
      <c r="A3519" s="70">
        <f t="shared" si="62"/>
        <v>3502</v>
      </c>
      <c r="B3519" s="145">
        <v>4815620.6810465306</v>
      </c>
    </row>
    <row r="3520" spans="1:2" x14ac:dyDescent="0.35">
      <c r="A3520" s="70">
        <f t="shared" si="62"/>
        <v>3503</v>
      </c>
      <c r="B3520" s="145">
        <v>4815620.6810465306</v>
      </c>
    </row>
    <row r="3521" spans="1:2" x14ac:dyDescent="0.35">
      <c r="A3521" s="70">
        <f t="shared" si="62"/>
        <v>3504</v>
      </c>
      <c r="B3521" s="145">
        <v>4815620.6810465306</v>
      </c>
    </row>
    <row r="3522" spans="1:2" x14ac:dyDescent="0.35">
      <c r="A3522" s="70">
        <f t="shared" si="62"/>
        <v>3505</v>
      </c>
      <c r="B3522" s="145">
        <v>4815620.6810465306</v>
      </c>
    </row>
    <row r="3523" spans="1:2" x14ac:dyDescent="0.35">
      <c r="A3523" s="70">
        <f t="shared" si="62"/>
        <v>3506</v>
      </c>
      <c r="B3523" s="145">
        <v>4815620.6810465306</v>
      </c>
    </row>
    <row r="3524" spans="1:2" x14ac:dyDescent="0.35">
      <c r="A3524" s="70">
        <f t="shared" si="62"/>
        <v>3507</v>
      </c>
      <c r="B3524" s="145">
        <v>4815620.6810465306</v>
      </c>
    </row>
    <row r="3525" spans="1:2" x14ac:dyDescent="0.35">
      <c r="A3525" s="70">
        <f t="shared" si="62"/>
        <v>3508</v>
      </c>
      <c r="B3525" s="145">
        <v>4815620.6810465306</v>
      </c>
    </row>
    <row r="3526" spans="1:2" x14ac:dyDescent="0.35">
      <c r="A3526" s="70">
        <f t="shared" si="62"/>
        <v>3509</v>
      </c>
      <c r="B3526" s="145">
        <v>4815620.6810465306</v>
      </c>
    </row>
    <row r="3527" spans="1:2" x14ac:dyDescent="0.35">
      <c r="A3527" s="70">
        <f t="shared" si="62"/>
        <v>3510</v>
      </c>
      <c r="B3527" s="145">
        <v>4815620.6810465306</v>
      </c>
    </row>
    <row r="3528" spans="1:2" x14ac:dyDescent="0.35">
      <c r="A3528" s="70">
        <f t="shared" si="62"/>
        <v>3511</v>
      </c>
      <c r="B3528" s="145">
        <v>4815620.6810465306</v>
      </c>
    </row>
    <row r="3529" spans="1:2" x14ac:dyDescent="0.35">
      <c r="A3529" s="70">
        <f t="shared" si="62"/>
        <v>3512</v>
      </c>
      <c r="B3529" s="145">
        <v>4815620.6810465306</v>
      </c>
    </row>
    <row r="3530" spans="1:2" x14ac:dyDescent="0.35">
      <c r="A3530" s="70">
        <f t="shared" si="62"/>
        <v>3513</v>
      </c>
      <c r="B3530" s="145">
        <v>4815620.6810465306</v>
      </c>
    </row>
    <row r="3531" spans="1:2" x14ac:dyDescent="0.35">
      <c r="A3531" s="70">
        <f t="shared" si="62"/>
        <v>3514</v>
      </c>
      <c r="B3531" s="145">
        <v>4815620.6810465306</v>
      </c>
    </row>
    <row r="3532" spans="1:2" x14ac:dyDescent="0.35">
      <c r="A3532" s="70">
        <f t="shared" si="62"/>
        <v>3515</v>
      </c>
      <c r="B3532" s="145">
        <v>4815620.6810465306</v>
      </c>
    </row>
    <row r="3533" spans="1:2" x14ac:dyDescent="0.35">
      <c r="A3533" s="70">
        <f t="shared" si="62"/>
        <v>3516</v>
      </c>
      <c r="B3533" s="145">
        <v>4815620.6810465306</v>
      </c>
    </row>
    <row r="3534" spans="1:2" x14ac:dyDescent="0.35">
      <c r="A3534" s="70">
        <f t="shared" si="62"/>
        <v>3517</v>
      </c>
      <c r="B3534" s="145">
        <v>4815620.6810465306</v>
      </c>
    </row>
    <row r="3535" spans="1:2" x14ac:dyDescent="0.35">
      <c r="A3535" s="70">
        <f t="shared" si="62"/>
        <v>3518</v>
      </c>
      <c r="B3535" s="145">
        <v>4815620.6810465306</v>
      </c>
    </row>
    <row r="3536" spans="1:2" x14ac:dyDescent="0.35">
      <c r="A3536" s="70">
        <f t="shared" si="62"/>
        <v>3519</v>
      </c>
      <c r="B3536" s="145">
        <v>4815620.6810465306</v>
      </c>
    </row>
    <row r="3537" spans="1:2" x14ac:dyDescent="0.35">
      <c r="A3537" s="70">
        <f t="shared" si="62"/>
        <v>3520</v>
      </c>
      <c r="B3537" s="145">
        <v>4815620.6810465306</v>
      </c>
    </row>
    <row r="3538" spans="1:2" x14ac:dyDescent="0.35">
      <c r="A3538" s="70">
        <f t="shared" si="62"/>
        <v>3521</v>
      </c>
      <c r="B3538" s="145">
        <v>4815620.6810465306</v>
      </c>
    </row>
    <row r="3539" spans="1:2" x14ac:dyDescent="0.35">
      <c r="A3539" s="70">
        <f t="shared" si="62"/>
        <v>3522</v>
      </c>
      <c r="B3539" s="145">
        <v>4815620.6810465306</v>
      </c>
    </row>
    <row r="3540" spans="1:2" x14ac:dyDescent="0.35">
      <c r="A3540" s="70">
        <f t="shared" ref="A3540:A3603" si="63">A3539+1</f>
        <v>3523</v>
      </c>
      <c r="B3540" s="145">
        <v>4815620.6810465306</v>
      </c>
    </row>
    <row r="3541" spans="1:2" x14ac:dyDescent="0.35">
      <c r="A3541" s="70">
        <f t="shared" si="63"/>
        <v>3524</v>
      </c>
      <c r="B3541" s="145">
        <v>4815620.6810465306</v>
      </c>
    </row>
    <row r="3542" spans="1:2" x14ac:dyDescent="0.35">
      <c r="A3542" s="70">
        <f t="shared" si="63"/>
        <v>3525</v>
      </c>
      <c r="B3542" s="145">
        <v>4815620.6810465306</v>
      </c>
    </row>
    <row r="3543" spans="1:2" x14ac:dyDescent="0.35">
      <c r="A3543" s="70">
        <f t="shared" si="63"/>
        <v>3526</v>
      </c>
      <c r="B3543" s="145">
        <v>4815620.6810465306</v>
      </c>
    </row>
    <row r="3544" spans="1:2" x14ac:dyDescent="0.35">
      <c r="A3544" s="70">
        <f t="shared" si="63"/>
        <v>3527</v>
      </c>
      <c r="B3544" s="145">
        <v>4815620.6810465306</v>
      </c>
    </row>
    <row r="3545" spans="1:2" x14ac:dyDescent="0.35">
      <c r="A3545" s="70">
        <f t="shared" si="63"/>
        <v>3528</v>
      </c>
      <c r="B3545" s="145">
        <v>4815620.6810465306</v>
      </c>
    </row>
    <row r="3546" spans="1:2" x14ac:dyDescent="0.35">
      <c r="A3546" s="70">
        <f t="shared" si="63"/>
        <v>3529</v>
      </c>
      <c r="B3546" s="145">
        <v>4815620.6810465306</v>
      </c>
    </row>
    <row r="3547" spans="1:2" x14ac:dyDescent="0.35">
      <c r="A3547" s="70">
        <f t="shared" si="63"/>
        <v>3530</v>
      </c>
      <c r="B3547" s="145">
        <v>4815620.6810465306</v>
      </c>
    </row>
    <row r="3548" spans="1:2" x14ac:dyDescent="0.35">
      <c r="A3548" s="70">
        <f t="shared" si="63"/>
        <v>3531</v>
      </c>
      <c r="B3548" s="145">
        <v>4815620.6810465306</v>
      </c>
    </row>
    <row r="3549" spans="1:2" x14ac:dyDescent="0.35">
      <c r="A3549" s="70">
        <f t="shared" si="63"/>
        <v>3532</v>
      </c>
      <c r="B3549" s="145">
        <v>4815620.6810465306</v>
      </c>
    </row>
    <row r="3550" spans="1:2" x14ac:dyDescent="0.35">
      <c r="A3550" s="70">
        <f t="shared" si="63"/>
        <v>3533</v>
      </c>
      <c r="B3550" s="145">
        <v>4815620.6810465306</v>
      </c>
    </row>
    <row r="3551" spans="1:2" x14ac:dyDescent="0.35">
      <c r="A3551" s="70">
        <f t="shared" si="63"/>
        <v>3534</v>
      </c>
      <c r="B3551" s="145">
        <v>4815620.6810465306</v>
      </c>
    </row>
    <row r="3552" spans="1:2" x14ac:dyDescent="0.35">
      <c r="A3552" s="70">
        <f t="shared" si="63"/>
        <v>3535</v>
      </c>
      <c r="B3552" s="145">
        <v>4815620.6810465306</v>
      </c>
    </row>
    <row r="3553" spans="1:2" x14ac:dyDescent="0.35">
      <c r="A3553" s="70">
        <f t="shared" si="63"/>
        <v>3536</v>
      </c>
      <c r="B3553" s="145">
        <v>4815620.6810465306</v>
      </c>
    </row>
    <row r="3554" spans="1:2" x14ac:dyDescent="0.35">
      <c r="A3554" s="70">
        <f t="shared" si="63"/>
        <v>3537</v>
      </c>
      <c r="B3554" s="145">
        <v>4815620.6810465306</v>
      </c>
    </row>
    <row r="3555" spans="1:2" x14ac:dyDescent="0.35">
      <c r="A3555" s="70">
        <f t="shared" si="63"/>
        <v>3538</v>
      </c>
      <c r="B3555" s="145">
        <v>4815620.6810465306</v>
      </c>
    </row>
    <row r="3556" spans="1:2" x14ac:dyDescent="0.35">
      <c r="A3556" s="70">
        <f t="shared" si="63"/>
        <v>3539</v>
      </c>
      <c r="B3556" s="145">
        <v>4815620.6810465306</v>
      </c>
    </row>
    <row r="3557" spans="1:2" x14ac:dyDescent="0.35">
      <c r="A3557" s="70">
        <f t="shared" si="63"/>
        <v>3540</v>
      </c>
      <c r="B3557" s="145">
        <v>4815620.6810465306</v>
      </c>
    </row>
    <row r="3558" spans="1:2" x14ac:dyDescent="0.35">
      <c r="A3558" s="70">
        <f t="shared" si="63"/>
        <v>3541</v>
      </c>
      <c r="B3558" s="145">
        <v>4815620.6810465306</v>
      </c>
    </row>
    <row r="3559" spans="1:2" x14ac:dyDescent="0.35">
      <c r="A3559" s="70">
        <f t="shared" si="63"/>
        <v>3542</v>
      </c>
      <c r="B3559" s="145">
        <v>4815620.6810465306</v>
      </c>
    </row>
    <row r="3560" spans="1:2" x14ac:dyDescent="0.35">
      <c r="A3560" s="70">
        <f t="shared" si="63"/>
        <v>3543</v>
      </c>
      <c r="B3560" s="145">
        <v>4815620.6810465306</v>
      </c>
    </row>
    <row r="3561" spans="1:2" x14ac:dyDescent="0.35">
      <c r="A3561" s="70">
        <f t="shared" si="63"/>
        <v>3544</v>
      </c>
      <c r="B3561" s="145">
        <v>4815620.6810465306</v>
      </c>
    </row>
    <row r="3562" spans="1:2" x14ac:dyDescent="0.35">
      <c r="A3562" s="70">
        <f t="shared" si="63"/>
        <v>3545</v>
      </c>
      <c r="B3562" s="145">
        <v>4815620.6810465306</v>
      </c>
    </row>
    <row r="3563" spans="1:2" x14ac:dyDescent="0.35">
      <c r="A3563" s="70">
        <f t="shared" si="63"/>
        <v>3546</v>
      </c>
      <c r="B3563" s="145">
        <v>4815620.6810465306</v>
      </c>
    </row>
    <row r="3564" spans="1:2" x14ac:dyDescent="0.35">
      <c r="A3564" s="70">
        <f t="shared" si="63"/>
        <v>3547</v>
      </c>
      <c r="B3564" s="145">
        <v>4815620.6810465306</v>
      </c>
    </row>
    <row r="3565" spans="1:2" x14ac:dyDescent="0.35">
      <c r="A3565" s="70">
        <f t="shared" si="63"/>
        <v>3548</v>
      </c>
      <c r="B3565" s="145">
        <v>4815620.6810465306</v>
      </c>
    </row>
    <row r="3566" spans="1:2" x14ac:dyDescent="0.35">
      <c r="A3566" s="70">
        <f t="shared" si="63"/>
        <v>3549</v>
      </c>
      <c r="B3566" s="145">
        <v>4815620.6810465306</v>
      </c>
    </row>
    <row r="3567" spans="1:2" x14ac:dyDescent="0.35">
      <c r="A3567" s="70">
        <f t="shared" si="63"/>
        <v>3550</v>
      </c>
      <c r="B3567" s="145">
        <v>4815620.6810465306</v>
      </c>
    </row>
    <row r="3568" spans="1:2" x14ac:dyDescent="0.35">
      <c r="A3568" s="70">
        <f t="shared" si="63"/>
        <v>3551</v>
      </c>
      <c r="B3568" s="145">
        <v>4815620.6810465306</v>
      </c>
    </row>
    <row r="3569" spans="1:2" x14ac:dyDescent="0.35">
      <c r="A3569" s="70">
        <f t="shared" si="63"/>
        <v>3552</v>
      </c>
      <c r="B3569" s="145">
        <v>4815620.6810465306</v>
      </c>
    </row>
    <row r="3570" spans="1:2" x14ac:dyDescent="0.35">
      <c r="A3570" s="70">
        <f t="shared" si="63"/>
        <v>3553</v>
      </c>
      <c r="B3570" s="145">
        <v>4815620.6810465306</v>
      </c>
    </row>
    <row r="3571" spans="1:2" x14ac:dyDescent="0.35">
      <c r="A3571" s="70">
        <f t="shared" si="63"/>
        <v>3554</v>
      </c>
      <c r="B3571" s="145">
        <v>4815620.6810465306</v>
      </c>
    </row>
    <row r="3572" spans="1:2" x14ac:dyDescent="0.35">
      <c r="A3572" s="70">
        <f t="shared" si="63"/>
        <v>3555</v>
      </c>
      <c r="B3572" s="145">
        <v>4815620.6810465306</v>
      </c>
    </row>
    <row r="3573" spans="1:2" x14ac:dyDescent="0.35">
      <c r="A3573" s="70">
        <f t="shared" si="63"/>
        <v>3556</v>
      </c>
      <c r="B3573" s="145">
        <v>4815620.6810465306</v>
      </c>
    </row>
    <row r="3574" spans="1:2" x14ac:dyDescent="0.35">
      <c r="A3574" s="70">
        <f t="shared" si="63"/>
        <v>3557</v>
      </c>
      <c r="B3574" s="145">
        <v>4815620.6810465306</v>
      </c>
    </row>
    <row r="3575" spans="1:2" x14ac:dyDescent="0.35">
      <c r="A3575" s="70">
        <f t="shared" si="63"/>
        <v>3558</v>
      </c>
      <c r="B3575" s="145">
        <v>4815620.6810465306</v>
      </c>
    </row>
    <row r="3576" spans="1:2" x14ac:dyDescent="0.35">
      <c r="A3576" s="70">
        <f t="shared" si="63"/>
        <v>3559</v>
      </c>
      <c r="B3576" s="145">
        <v>4815620.6810465306</v>
      </c>
    </row>
    <row r="3577" spans="1:2" x14ac:dyDescent="0.35">
      <c r="A3577" s="70">
        <f t="shared" si="63"/>
        <v>3560</v>
      </c>
      <c r="B3577" s="145">
        <v>4815620.6810465306</v>
      </c>
    </row>
    <row r="3578" spans="1:2" x14ac:dyDescent="0.35">
      <c r="A3578" s="70">
        <f t="shared" si="63"/>
        <v>3561</v>
      </c>
      <c r="B3578" s="145">
        <v>4815620.6810465306</v>
      </c>
    </row>
    <row r="3579" spans="1:2" x14ac:dyDescent="0.35">
      <c r="A3579" s="70">
        <f t="shared" si="63"/>
        <v>3562</v>
      </c>
      <c r="B3579" s="145">
        <v>4815620.6810465306</v>
      </c>
    </row>
    <row r="3580" spans="1:2" x14ac:dyDescent="0.35">
      <c r="A3580" s="70">
        <f t="shared" si="63"/>
        <v>3563</v>
      </c>
      <c r="B3580" s="145">
        <v>4815620.6810465306</v>
      </c>
    </row>
    <row r="3581" spans="1:2" x14ac:dyDescent="0.35">
      <c r="A3581" s="70">
        <f t="shared" si="63"/>
        <v>3564</v>
      </c>
      <c r="B3581" s="145">
        <v>4815620.6810465306</v>
      </c>
    </row>
    <row r="3582" spans="1:2" x14ac:dyDescent="0.35">
      <c r="A3582" s="70">
        <f t="shared" si="63"/>
        <v>3565</v>
      </c>
      <c r="B3582" s="145">
        <v>4815620.6810465306</v>
      </c>
    </row>
    <row r="3583" spans="1:2" x14ac:dyDescent="0.35">
      <c r="A3583" s="70">
        <f t="shared" si="63"/>
        <v>3566</v>
      </c>
      <c r="B3583" s="145">
        <v>4815620.6810465306</v>
      </c>
    </row>
    <row r="3584" spans="1:2" x14ac:dyDescent="0.35">
      <c r="A3584" s="70">
        <f t="shared" si="63"/>
        <v>3567</v>
      </c>
      <c r="B3584" s="145">
        <v>4815620.6810465306</v>
      </c>
    </row>
    <row r="3585" spans="1:2" x14ac:dyDescent="0.35">
      <c r="A3585" s="70">
        <f t="shared" si="63"/>
        <v>3568</v>
      </c>
      <c r="B3585" s="145">
        <v>4815620.6810465306</v>
      </c>
    </row>
    <row r="3586" spans="1:2" x14ac:dyDescent="0.35">
      <c r="A3586" s="70">
        <f t="shared" si="63"/>
        <v>3569</v>
      </c>
      <c r="B3586" s="145">
        <v>4815620.6810465306</v>
      </c>
    </row>
    <row r="3587" spans="1:2" x14ac:dyDescent="0.35">
      <c r="A3587" s="70">
        <f t="shared" si="63"/>
        <v>3570</v>
      </c>
      <c r="B3587" s="145">
        <v>4815620.6810465306</v>
      </c>
    </row>
    <row r="3588" spans="1:2" x14ac:dyDescent="0.35">
      <c r="A3588" s="70">
        <f t="shared" si="63"/>
        <v>3571</v>
      </c>
      <c r="B3588" s="145">
        <v>4815620.6810465306</v>
      </c>
    </row>
    <row r="3589" spans="1:2" x14ac:dyDescent="0.35">
      <c r="A3589" s="70">
        <f t="shared" si="63"/>
        <v>3572</v>
      </c>
      <c r="B3589" s="145">
        <v>4815620.6810465306</v>
      </c>
    </row>
    <row r="3590" spans="1:2" x14ac:dyDescent="0.35">
      <c r="A3590" s="70">
        <f t="shared" si="63"/>
        <v>3573</v>
      </c>
      <c r="B3590" s="145">
        <v>4815620.6810465306</v>
      </c>
    </row>
    <row r="3591" spans="1:2" x14ac:dyDescent="0.35">
      <c r="A3591" s="70">
        <f t="shared" si="63"/>
        <v>3574</v>
      </c>
      <c r="B3591" s="145">
        <v>4815620.6810465306</v>
      </c>
    </row>
    <row r="3592" spans="1:2" x14ac:dyDescent="0.35">
      <c r="A3592" s="70">
        <f t="shared" si="63"/>
        <v>3575</v>
      </c>
      <c r="B3592" s="145">
        <v>4815620.6810465306</v>
      </c>
    </row>
    <row r="3593" spans="1:2" x14ac:dyDescent="0.35">
      <c r="A3593" s="70">
        <f t="shared" si="63"/>
        <v>3576</v>
      </c>
      <c r="B3593" s="145">
        <v>4815620.6810465306</v>
      </c>
    </row>
    <row r="3594" spans="1:2" x14ac:dyDescent="0.35">
      <c r="A3594" s="70">
        <f t="shared" si="63"/>
        <v>3577</v>
      </c>
      <c r="B3594" s="145">
        <v>4815620.6810465306</v>
      </c>
    </row>
    <row r="3595" spans="1:2" x14ac:dyDescent="0.35">
      <c r="A3595" s="70">
        <f t="shared" si="63"/>
        <v>3578</v>
      </c>
      <c r="B3595" s="145">
        <v>4815620.6810465306</v>
      </c>
    </row>
    <row r="3596" spans="1:2" x14ac:dyDescent="0.35">
      <c r="A3596" s="70">
        <f t="shared" si="63"/>
        <v>3579</v>
      </c>
      <c r="B3596" s="145">
        <v>4815620.6810465306</v>
      </c>
    </row>
    <row r="3597" spans="1:2" x14ac:dyDescent="0.35">
      <c r="A3597" s="70">
        <f t="shared" si="63"/>
        <v>3580</v>
      </c>
      <c r="B3597" s="145">
        <v>4815620.6810465306</v>
      </c>
    </row>
    <row r="3598" spans="1:2" x14ac:dyDescent="0.35">
      <c r="A3598" s="70">
        <f t="shared" si="63"/>
        <v>3581</v>
      </c>
      <c r="B3598" s="145">
        <v>4815620.6810465306</v>
      </c>
    </row>
    <row r="3599" spans="1:2" x14ac:dyDescent="0.35">
      <c r="A3599" s="70">
        <f t="shared" si="63"/>
        <v>3582</v>
      </c>
      <c r="B3599" s="145">
        <v>4815620.6810465306</v>
      </c>
    </row>
    <row r="3600" spans="1:2" x14ac:dyDescent="0.35">
      <c r="A3600" s="70">
        <f t="shared" si="63"/>
        <v>3583</v>
      </c>
      <c r="B3600" s="145">
        <v>4815620.6810465306</v>
      </c>
    </row>
    <row r="3601" spans="1:2" x14ac:dyDescent="0.35">
      <c r="A3601" s="70">
        <f t="shared" si="63"/>
        <v>3584</v>
      </c>
      <c r="B3601" s="145">
        <v>4815620.6810465306</v>
      </c>
    </row>
    <row r="3602" spans="1:2" x14ac:dyDescent="0.35">
      <c r="A3602" s="70">
        <f t="shared" si="63"/>
        <v>3585</v>
      </c>
      <c r="B3602" s="145">
        <v>4815620.6810465306</v>
      </c>
    </row>
    <row r="3603" spans="1:2" x14ac:dyDescent="0.35">
      <c r="A3603" s="70">
        <f t="shared" si="63"/>
        <v>3586</v>
      </c>
      <c r="B3603" s="145">
        <v>4815620.6810465306</v>
      </c>
    </row>
    <row r="3604" spans="1:2" x14ac:dyDescent="0.35">
      <c r="A3604" s="70">
        <f t="shared" ref="A3604:A3667" si="64">A3603+1</f>
        <v>3587</v>
      </c>
      <c r="B3604" s="145">
        <v>4815620.6810465306</v>
      </c>
    </row>
    <row r="3605" spans="1:2" x14ac:dyDescent="0.35">
      <c r="A3605" s="70">
        <f t="shared" si="64"/>
        <v>3588</v>
      </c>
      <c r="B3605" s="145">
        <v>4815620.6810465306</v>
      </c>
    </row>
    <row r="3606" spans="1:2" x14ac:dyDescent="0.35">
      <c r="A3606" s="70">
        <f t="shared" si="64"/>
        <v>3589</v>
      </c>
      <c r="B3606" s="145">
        <v>4815620.6810465306</v>
      </c>
    </row>
    <row r="3607" spans="1:2" x14ac:dyDescent="0.35">
      <c r="A3607" s="70">
        <f t="shared" si="64"/>
        <v>3590</v>
      </c>
      <c r="B3607" s="145">
        <v>4815620.6810465306</v>
      </c>
    </row>
    <row r="3608" spans="1:2" x14ac:dyDescent="0.35">
      <c r="A3608" s="70">
        <f t="shared" si="64"/>
        <v>3591</v>
      </c>
      <c r="B3608" s="145">
        <v>4815620.6810465306</v>
      </c>
    </row>
    <row r="3609" spans="1:2" x14ac:dyDescent="0.35">
      <c r="A3609" s="70">
        <f t="shared" si="64"/>
        <v>3592</v>
      </c>
      <c r="B3609" s="145">
        <v>4815620.6810465306</v>
      </c>
    </row>
    <row r="3610" spans="1:2" x14ac:dyDescent="0.35">
      <c r="A3610" s="70">
        <f t="shared" si="64"/>
        <v>3593</v>
      </c>
      <c r="B3610" s="145">
        <v>4815620.6810465306</v>
      </c>
    </row>
    <row r="3611" spans="1:2" x14ac:dyDescent="0.35">
      <c r="A3611" s="70">
        <f t="shared" si="64"/>
        <v>3594</v>
      </c>
      <c r="B3611" s="145">
        <v>4815620.6810465306</v>
      </c>
    </row>
    <row r="3612" spans="1:2" x14ac:dyDescent="0.35">
      <c r="A3612" s="70">
        <f t="shared" si="64"/>
        <v>3595</v>
      </c>
      <c r="B3612" s="145">
        <v>4815620.6810465306</v>
      </c>
    </row>
    <row r="3613" spans="1:2" x14ac:dyDescent="0.35">
      <c r="A3613" s="70">
        <f t="shared" si="64"/>
        <v>3596</v>
      </c>
      <c r="B3613" s="145">
        <v>4815620.6810465306</v>
      </c>
    </row>
    <row r="3614" spans="1:2" x14ac:dyDescent="0.35">
      <c r="A3614" s="70">
        <f t="shared" si="64"/>
        <v>3597</v>
      </c>
      <c r="B3614" s="145">
        <v>4815620.6810465306</v>
      </c>
    </row>
    <row r="3615" spans="1:2" x14ac:dyDescent="0.35">
      <c r="A3615" s="70">
        <f t="shared" si="64"/>
        <v>3598</v>
      </c>
      <c r="B3615" s="145">
        <v>4815620.6810465306</v>
      </c>
    </row>
    <row r="3616" spans="1:2" x14ac:dyDescent="0.35">
      <c r="A3616" s="70">
        <f t="shared" si="64"/>
        <v>3599</v>
      </c>
      <c r="B3616" s="145">
        <v>4815620.6810465306</v>
      </c>
    </row>
    <row r="3617" spans="1:2" x14ac:dyDescent="0.35">
      <c r="A3617" s="70">
        <f t="shared" si="64"/>
        <v>3600</v>
      </c>
      <c r="B3617" s="145">
        <v>4815620.6810465306</v>
      </c>
    </row>
    <row r="3618" spans="1:2" x14ac:dyDescent="0.35">
      <c r="A3618" s="70">
        <f t="shared" si="64"/>
        <v>3601</v>
      </c>
      <c r="B3618" s="145">
        <v>4815620.6810465306</v>
      </c>
    </row>
    <row r="3619" spans="1:2" x14ac:dyDescent="0.35">
      <c r="A3619" s="70">
        <f t="shared" si="64"/>
        <v>3602</v>
      </c>
      <c r="B3619" s="145">
        <v>4815620.6810465306</v>
      </c>
    </row>
    <row r="3620" spans="1:2" x14ac:dyDescent="0.35">
      <c r="A3620" s="70">
        <f t="shared" si="64"/>
        <v>3603</v>
      </c>
      <c r="B3620" s="145">
        <v>4815620.6810465306</v>
      </c>
    </row>
    <row r="3621" spans="1:2" x14ac:dyDescent="0.35">
      <c r="A3621" s="70">
        <f t="shared" si="64"/>
        <v>3604</v>
      </c>
      <c r="B3621" s="145">
        <v>4815620.6810465306</v>
      </c>
    </row>
    <row r="3622" spans="1:2" x14ac:dyDescent="0.35">
      <c r="A3622" s="70">
        <f t="shared" si="64"/>
        <v>3605</v>
      </c>
      <c r="B3622" s="145">
        <v>4815620.6810465306</v>
      </c>
    </row>
    <row r="3623" spans="1:2" x14ac:dyDescent="0.35">
      <c r="A3623" s="70">
        <f t="shared" si="64"/>
        <v>3606</v>
      </c>
      <c r="B3623" s="145">
        <v>4815620.6810465306</v>
      </c>
    </row>
    <row r="3624" spans="1:2" x14ac:dyDescent="0.35">
      <c r="A3624" s="70">
        <f t="shared" si="64"/>
        <v>3607</v>
      </c>
      <c r="B3624" s="145">
        <v>4815620.6810465306</v>
      </c>
    </row>
    <row r="3625" spans="1:2" x14ac:dyDescent="0.35">
      <c r="A3625" s="70">
        <f t="shared" si="64"/>
        <v>3608</v>
      </c>
      <c r="B3625" s="145">
        <v>4815620.6810465306</v>
      </c>
    </row>
    <row r="3626" spans="1:2" x14ac:dyDescent="0.35">
      <c r="A3626" s="70">
        <f t="shared" si="64"/>
        <v>3609</v>
      </c>
      <c r="B3626" s="145">
        <v>4815620.6810465306</v>
      </c>
    </row>
    <row r="3627" spans="1:2" x14ac:dyDescent="0.35">
      <c r="A3627" s="70">
        <f t="shared" si="64"/>
        <v>3610</v>
      </c>
      <c r="B3627" s="145">
        <v>4815620.6810465306</v>
      </c>
    </row>
    <row r="3628" spans="1:2" x14ac:dyDescent="0.35">
      <c r="A3628" s="70">
        <f t="shared" si="64"/>
        <v>3611</v>
      </c>
      <c r="B3628" s="145">
        <v>4815620.6810465306</v>
      </c>
    </row>
    <row r="3629" spans="1:2" x14ac:dyDescent="0.35">
      <c r="A3629" s="70">
        <f t="shared" si="64"/>
        <v>3612</v>
      </c>
      <c r="B3629" s="145">
        <v>4815620.6810465306</v>
      </c>
    </row>
    <row r="3630" spans="1:2" x14ac:dyDescent="0.35">
      <c r="A3630" s="70">
        <f t="shared" si="64"/>
        <v>3613</v>
      </c>
      <c r="B3630" s="145">
        <v>4815620.6810465306</v>
      </c>
    </row>
    <row r="3631" spans="1:2" x14ac:dyDescent="0.35">
      <c r="A3631" s="70">
        <f t="shared" si="64"/>
        <v>3614</v>
      </c>
      <c r="B3631" s="145">
        <v>4815620.6810465306</v>
      </c>
    </row>
    <row r="3632" spans="1:2" x14ac:dyDescent="0.35">
      <c r="A3632" s="70">
        <f t="shared" si="64"/>
        <v>3615</v>
      </c>
      <c r="B3632" s="145">
        <v>4815620.6810465306</v>
      </c>
    </row>
    <row r="3633" spans="1:2" x14ac:dyDescent="0.35">
      <c r="A3633" s="70">
        <f t="shared" si="64"/>
        <v>3616</v>
      </c>
      <c r="B3633" s="145">
        <v>4815620.6810465306</v>
      </c>
    </row>
    <row r="3634" spans="1:2" x14ac:dyDescent="0.35">
      <c r="A3634" s="70">
        <f t="shared" si="64"/>
        <v>3617</v>
      </c>
      <c r="B3634" s="145">
        <v>4815620.6810465306</v>
      </c>
    </row>
    <row r="3635" spans="1:2" x14ac:dyDescent="0.35">
      <c r="A3635" s="70">
        <f t="shared" si="64"/>
        <v>3618</v>
      </c>
      <c r="B3635" s="145">
        <v>4815620.6810465306</v>
      </c>
    </row>
    <row r="3636" spans="1:2" x14ac:dyDescent="0.35">
      <c r="A3636" s="70">
        <f t="shared" si="64"/>
        <v>3619</v>
      </c>
      <c r="B3636" s="145">
        <v>4815620.6810465306</v>
      </c>
    </row>
    <row r="3637" spans="1:2" x14ac:dyDescent="0.35">
      <c r="A3637" s="70">
        <f t="shared" si="64"/>
        <v>3620</v>
      </c>
      <c r="B3637" s="145">
        <v>4815620.6810465306</v>
      </c>
    </row>
    <row r="3638" spans="1:2" x14ac:dyDescent="0.35">
      <c r="A3638" s="70">
        <f t="shared" si="64"/>
        <v>3621</v>
      </c>
      <c r="B3638" s="145">
        <v>4815620.6810465306</v>
      </c>
    </row>
    <row r="3639" spans="1:2" x14ac:dyDescent="0.35">
      <c r="A3639" s="70">
        <f t="shared" si="64"/>
        <v>3622</v>
      </c>
      <c r="B3639" s="145">
        <v>4815620.6810465306</v>
      </c>
    </row>
    <row r="3640" spans="1:2" x14ac:dyDescent="0.35">
      <c r="A3640" s="70">
        <f t="shared" si="64"/>
        <v>3623</v>
      </c>
      <c r="B3640" s="145">
        <v>4815620.6810465306</v>
      </c>
    </row>
    <row r="3641" spans="1:2" x14ac:dyDescent="0.35">
      <c r="A3641" s="70">
        <f t="shared" si="64"/>
        <v>3624</v>
      </c>
      <c r="B3641" s="145">
        <v>4815620.6810465306</v>
      </c>
    </row>
    <row r="3642" spans="1:2" x14ac:dyDescent="0.35">
      <c r="A3642" s="70">
        <f t="shared" si="64"/>
        <v>3625</v>
      </c>
      <c r="B3642" s="145">
        <v>4815620.6810465306</v>
      </c>
    </row>
    <row r="3643" spans="1:2" x14ac:dyDescent="0.35">
      <c r="A3643" s="70">
        <f t="shared" si="64"/>
        <v>3626</v>
      </c>
      <c r="B3643" s="145">
        <v>4815620.6810465306</v>
      </c>
    </row>
    <row r="3644" spans="1:2" x14ac:dyDescent="0.35">
      <c r="A3644" s="70">
        <f t="shared" si="64"/>
        <v>3627</v>
      </c>
      <c r="B3644" s="145">
        <v>4815620.6810465306</v>
      </c>
    </row>
    <row r="3645" spans="1:2" x14ac:dyDescent="0.35">
      <c r="A3645" s="70">
        <f t="shared" si="64"/>
        <v>3628</v>
      </c>
      <c r="B3645" s="145">
        <v>4815620.6810465306</v>
      </c>
    </row>
    <row r="3646" spans="1:2" x14ac:dyDescent="0.35">
      <c r="A3646" s="70">
        <f t="shared" si="64"/>
        <v>3629</v>
      </c>
      <c r="B3646" s="145">
        <v>4815620.6810465306</v>
      </c>
    </row>
    <row r="3647" spans="1:2" x14ac:dyDescent="0.35">
      <c r="A3647" s="70">
        <f t="shared" si="64"/>
        <v>3630</v>
      </c>
      <c r="B3647" s="145">
        <v>4815620.6810465306</v>
      </c>
    </row>
    <row r="3648" spans="1:2" x14ac:dyDescent="0.35">
      <c r="A3648" s="70">
        <f t="shared" si="64"/>
        <v>3631</v>
      </c>
      <c r="B3648" s="145">
        <v>4815620.6810465306</v>
      </c>
    </row>
    <row r="3649" spans="1:2" x14ac:dyDescent="0.35">
      <c r="A3649" s="70">
        <f t="shared" si="64"/>
        <v>3632</v>
      </c>
      <c r="B3649" s="145">
        <v>4815620.6810465306</v>
      </c>
    </row>
    <row r="3650" spans="1:2" x14ac:dyDescent="0.35">
      <c r="A3650" s="70">
        <f t="shared" si="64"/>
        <v>3633</v>
      </c>
      <c r="B3650" s="145">
        <v>4815620.6810465306</v>
      </c>
    </row>
    <row r="3651" spans="1:2" x14ac:dyDescent="0.35">
      <c r="A3651" s="70">
        <f t="shared" si="64"/>
        <v>3634</v>
      </c>
      <c r="B3651" s="145">
        <v>4815620.6810465306</v>
      </c>
    </row>
    <row r="3652" spans="1:2" x14ac:dyDescent="0.35">
      <c r="A3652" s="70">
        <f t="shared" si="64"/>
        <v>3635</v>
      </c>
      <c r="B3652" s="145">
        <v>4815620.6810465306</v>
      </c>
    </row>
    <row r="3653" spans="1:2" x14ac:dyDescent="0.35">
      <c r="A3653" s="70">
        <f t="shared" si="64"/>
        <v>3636</v>
      </c>
      <c r="B3653" s="145">
        <v>4815620.6810465306</v>
      </c>
    </row>
    <row r="3654" spans="1:2" x14ac:dyDescent="0.35">
      <c r="A3654" s="70">
        <f t="shared" si="64"/>
        <v>3637</v>
      </c>
      <c r="B3654" s="145">
        <v>4815620.6810465306</v>
      </c>
    </row>
    <row r="3655" spans="1:2" x14ac:dyDescent="0.35">
      <c r="A3655" s="70">
        <f t="shared" si="64"/>
        <v>3638</v>
      </c>
      <c r="B3655" s="145">
        <v>4815620.6810465306</v>
      </c>
    </row>
    <row r="3656" spans="1:2" x14ac:dyDescent="0.35">
      <c r="A3656" s="70">
        <f t="shared" si="64"/>
        <v>3639</v>
      </c>
      <c r="B3656" s="145">
        <v>4815620.6810465306</v>
      </c>
    </row>
    <row r="3657" spans="1:2" x14ac:dyDescent="0.35">
      <c r="A3657" s="70">
        <f t="shared" si="64"/>
        <v>3640</v>
      </c>
      <c r="B3657" s="145">
        <v>4815620.6810465306</v>
      </c>
    </row>
    <row r="3658" spans="1:2" x14ac:dyDescent="0.35">
      <c r="A3658" s="70">
        <f t="shared" si="64"/>
        <v>3641</v>
      </c>
      <c r="B3658" s="145">
        <v>4815620.6810465306</v>
      </c>
    </row>
    <row r="3659" spans="1:2" x14ac:dyDescent="0.35">
      <c r="A3659" s="70">
        <f t="shared" si="64"/>
        <v>3642</v>
      </c>
      <c r="B3659" s="145">
        <v>4815620.6810465306</v>
      </c>
    </row>
    <row r="3660" spans="1:2" x14ac:dyDescent="0.35">
      <c r="A3660" s="70">
        <f t="shared" si="64"/>
        <v>3643</v>
      </c>
      <c r="B3660" s="145">
        <v>4815620.6810465306</v>
      </c>
    </row>
    <row r="3661" spans="1:2" x14ac:dyDescent="0.35">
      <c r="A3661" s="70">
        <f t="shared" si="64"/>
        <v>3644</v>
      </c>
      <c r="B3661" s="145">
        <v>4815620.6810465306</v>
      </c>
    </row>
    <row r="3662" spans="1:2" x14ac:dyDescent="0.35">
      <c r="A3662" s="70">
        <f t="shared" si="64"/>
        <v>3645</v>
      </c>
      <c r="B3662" s="145">
        <v>4815620.6810465306</v>
      </c>
    </row>
    <row r="3663" spans="1:2" x14ac:dyDescent="0.35">
      <c r="A3663" s="70">
        <f t="shared" si="64"/>
        <v>3646</v>
      </c>
      <c r="B3663" s="145">
        <v>4815620.6810465306</v>
      </c>
    </row>
    <row r="3664" spans="1:2" x14ac:dyDescent="0.35">
      <c r="A3664" s="70">
        <f t="shared" si="64"/>
        <v>3647</v>
      </c>
      <c r="B3664" s="145">
        <v>4815620.6810465306</v>
      </c>
    </row>
    <row r="3665" spans="1:2" x14ac:dyDescent="0.35">
      <c r="A3665" s="70">
        <f t="shared" si="64"/>
        <v>3648</v>
      </c>
      <c r="B3665" s="145">
        <v>4815620.6810465306</v>
      </c>
    </row>
    <row r="3666" spans="1:2" x14ac:dyDescent="0.35">
      <c r="A3666" s="70">
        <f t="shared" si="64"/>
        <v>3649</v>
      </c>
      <c r="B3666" s="145">
        <v>4815620.6810465306</v>
      </c>
    </row>
    <row r="3667" spans="1:2" x14ac:dyDescent="0.35">
      <c r="A3667" s="70">
        <f t="shared" si="64"/>
        <v>3650</v>
      </c>
      <c r="B3667" s="145">
        <v>4815620.6810465306</v>
      </c>
    </row>
    <row r="3668" spans="1:2" x14ac:dyDescent="0.35">
      <c r="A3668" s="70">
        <f t="shared" ref="A3668:A3731" si="65">A3667+1</f>
        <v>3651</v>
      </c>
      <c r="B3668" s="145">
        <v>4815620.6810465306</v>
      </c>
    </row>
    <row r="3669" spans="1:2" x14ac:dyDescent="0.35">
      <c r="A3669" s="70">
        <f t="shared" si="65"/>
        <v>3652</v>
      </c>
      <c r="B3669" s="145">
        <v>4815620.6810465306</v>
      </c>
    </row>
    <row r="3670" spans="1:2" x14ac:dyDescent="0.35">
      <c r="A3670" s="70">
        <f t="shared" si="65"/>
        <v>3653</v>
      </c>
      <c r="B3670" s="145">
        <v>4815620.6810465306</v>
      </c>
    </row>
    <row r="3671" spans="1:2" x14ac:dyDescent="0.35">
      <c r="A3671" s="70">
        <f t="shared" si="65"/>
        <v>3654</v>
      </c>
      <c r="B3671" s="145">
        <v>4815620.6810465306</v>
      </c>
    </row>
    <row r="3672" spans="1:2" x14ac:dyDescent="0.35">
      <c r="A3672" s="70">
        <f t="shared" si="65"/>
        <v>3655</v>
      </c>
      <c r="B3672" s="145">
        <v>4815620.6810465306</v>
      </c>
    </row>
    <row r="3673" spans="1:2" x14ac:dyDescent="0.35">
      <c r="A3673" s="70">
        <f t="shared" si="65"/>
        <v>3656</v>
      </c>
      <c r="B3673" s="145">
        <v>4815620.6810465306</v>
      </c>
    </row>
    <row r="3674" spans="1:2" x14ac:dyDescent="0.35">
      <c r="A3674" s="70">
        <f t="shared" si="65"/>
        <v>3657</v>
      </c>
      <c r="B3674" s="145">
        <v>4815620.6810465306</v>
      </c>
    </row>
    <row r="3675" spans="1:2" x14ac:dyDescent="0.35">
      <c r="A3675" s="70">
        <f t="shared" si="65"/>
        <v>3658</v>
      </c>
      <c r="B3675" s="145">
        <v>4815620.6810465306</v>
      </c>
    </row>
    <row r="3676" spans="1:2" x14ac:dyDescent="0.35">
      <c r="A3676" s="70">
        <f t="shared" si="65"/>
        <v>3659</v>
      </c>
      <c r="B3676" s="145">
        <v>4815620.6810465306</v>
      </c>
    </row>
    <row r="3677" spans="1:2" x14ac:dyDescent="0.35">
      <c r="A3677" s="70">
        <f t="shared" si="65"/>
        <v>3660</v>
      </c>
      <c r="B3677" s="145">
        <v>4815620.6810465306</v>
      </c>
    </row>
    <row r="3678" spans="1:2" x14ac:dyDescent="0.35">
      <c r="A3678" s="70">
        <f t="shared" si="65"/>
        <v>3661</v>
      </c>
      <c r="B3678" s="145">
        <v>4815620.6810465306</v>
      </c>
    </row>
    <row r="3679" spans="1:2" x14ac:dyDescent="0.35">
      <c r="A3679" s="70">
        <f t="shared" si="65"/>
        <v>3662</v>
      </c>
      <c r="B3679" s="145">
        <v>4815620.6810465306</v>
      </c>
    </row>
    <row r="3680" spans="1:2" x14ac:dyDescent="0.35">
      <c r="A3680" s="70">
        <f t="shared" si="65"/>
        <v>3663</v>
      </c>
      <c r="B3680" s="145">
        <v>4815620.6810465306</v>
      </c>
    </row>
    <row r="3681" spans="1:2" x14ac:dyDescent="0.35">
      <c r="A3681" s="70">
        <f t="shared" si="65"/>
        <v>3664</v>
      </c>
      <c r="B3681" s="145">
        <v>4815620.6810465306</v>
      </c>
    </row>
    <row r="3682" spans="1:2" x14ac:dyDescent="0.35">
      <c r="A3682" s="70">
        <f t="shared" si="65"/>
        <v>3665</v>
      </c>
      <c r="B3682" s="145">
        <v>4815620.6810465306</v>
      </c>
    </row>
    <row r="3683" spans="1:2" x14ac:dyDescent="0.35">
      <c r="A3683" s="70">
        <f t="shared" si="65"/>
        <v>3666</v>
      </c>
      <c r="B3683" s="145">
        <v>4815620.6810465306</v>
      </c>
    </row>
    <row r="3684" spans="1:2" x14ac:dyDescent="0.35">
      <c r="A3684" s="70">
        <f t="shared" si="65"/>
        <v>3667</v>
      </c>
      <c r="B3684" s="145">
        <v>4815620.6810465306</v>
      </c>
    </row>
    <row r="3685" spans="1:2" x14ac:dyDescent="0.35">
      <c r="A3685" s="70">
        <f t="shared" si="65"/>
        <v>3668</v>
      </c>
      <c r="B3685" s="145">
        <v>4815620.6810465306</v>
      </c>
    </row>
    <row r="3686" spans="1:2" x14ac:dyDescent="0.35">
      <c r="A3686" s="70">
        <f t="shared" si="65"/>
        <v>3669</v>
      </c>
      <c r="B3686" s="145">
        <v>4815620.6810465306</v>
      </c>
    </row>
    <row r="3687" spans="1:2" x14ac:dyDescent="0.35">
      <c r="A3687" s="70">
        <f t="shared" si="65"/>
        <v>3670</v>
      </c>
      <c r="B3687" s="145">
        <v>4815620.6810465306</v>
      </c>
    </row>
    <row r="3688" spans="1:2" x14ac:dyDescent="0.35">
      <c r="A3688" s="70">
        <f t="shared" si="65"/>
        <v>3671</v>
      </c>
      <c r="B3688" s="145">
        <v>4815620.6810465306</v>
      </c>
    </row>
    <row r="3689" spans="1:2" x14ac:dyDescent="0.35">
      <c r="A3689" s="70">
        <f t="shared" si="65"/>
        <v>3672</v>
      </c>
      <c r="B3689" s="145">
        <v>4815620.6810465306</v>
      </c>
    </row>
    <row r="3690" spans="1:2" x14ac:dyDescent="0.35">
      <c r="A3690" s="70">
        <f t="shared" si="65"/>
        <v>3673</v>
      </c>
      <c r="B3690" s="145">
        <v>4815620.6810465306</v>
      </c>
    </row>
    <row r="3691" spans="1:2" x14ac:dyDescent="0.35">
      <c r="A3691" s="70">
        <f t="shared" si="65"/>
        <v>3674</v>
      </c>
      <c r="B3691" s="145">
        <v>4815620.6810465306</v>
      </c>
    </row>
    <row r="3692" spans="1:2" x14ac:dyDescent="0.35">
      <c r="A3692" s="70">
        <f t="shared" si="65"/>
        <v>3675</v>
      </c>
      <c r="B3692" s="145">
        <v>4815620.6810465306</v>
      </c>
    </row>
    <row r="3693" spans="1:2" x14ac:dyDescent="0.35">
      <c r="A3693" s="70">
        <f t="shared" si="65"/>
        <v>3676</v>
      </c>
      <c r="B3693" s="145">
        <v>4815620.6810465306</v>
      </c>
    </row>
    <row r="3694" spans="1:2" x14ac:dyDescent="0.35">
      <c r="A3694" s="70">
        <f t="shared" si="65"/>
        <v>3677</v>
      </c>
      <c r="B3694" s="145">
        <v>4815620.6810465306</v>
      </c>
    </row>
    <row r="3695" spans="1:2" x14ac:dyDescent="0.35">
      <c r="A3695" s="70">
        <f t="shared" si="65"/>
        <v>3678</v>
      </c>
      <c r="B3695" s="145">
        <v>4815620.6810465306</v>
      </c>
    </row>
    <row r="3696" spans="1:2" x14ac:dyDescent="0.35">
      <c r="A3696" s="70">
        <f t="shared" si="65"/>
        <v>3679</v>
      </c>
      <c r="B3696" s="145">
        <v>4815620.6810465306</v>
      </c>
    </row>
    <row r="3697" spans="1:2" x14ac:dyDescent="0.35">
      <c r="A3697" s="70">
        <f t="shared" si="65"/>
        <v>3680</v>
      </c>
      <c r="B3697" s="145">
        <v>4815620.6810465306</v>
      </c>
    </row>
    <row r="3698" spans="1:2" x14ac:dyDescent="0.35">
      <c r="A3698" s="70">
        <f t="shared" si="65"/>
        <v>3681</v>
      </c>
      <c r="B3698" s="145">
        <v>4815620.6810465306</v>
      </c>
    </row>
    <row r="3699" spans="1:2" x14ac:dyDescent="0.35">
      <c r="A3699" s="70">
        <f t="shared" si="65"/>
        <v>3682</v>
      </c>
      <c r="B3699" s="145">
        <v>4815620.6810465306</v>
      </c>
    </row>
    <row r="3700" spans="1:2" x14ac:dyDescent="0.35">
      <c r="A3700" s="70">
        <f t="shared" si="65"/>
        <v>3683</v>
      </c>
      <c r="B3700" s="145">
        <v>4815620.6810465306</v>
      </c>
    </row>
    <row r="3701" spans="1:2" x14ac:dyDescent="0.35">
      <c r="A3701" s="70">
        <f t="shared" si="65"/>
        <v>3684</v>
      </c>
      <c r="B3701" s="145">
        <v>4815620.6810465306</v>
      </c>
    </row>
    <row r="3702" spans="1:2" x14ac:dyDescent="0.35">
      <c r="A3702" s="70">
        <f t="shared" si="65"/>
        <v>3685</v>
      </c>
      <c r="B3702" s="145">
        <v>4815620.6810465306</v>
      </c>
    </row>
    <row r="3703" spans="1:2" x14ac:dyDescent="0.35">
      <c r="A3703" s="70">
        <f t="shared" si="65"/>
        <v>3686</v>
      </c>
      <c r="B3703" s="145">
        <v>4815620.6810465306</v>
      </c>
    </row>
    <row r="3704" spans="1:2" x14ac:dyDescent="0.35">
      <c r="A3704" s="70">
        <f t="shared" si="65"/>
        <v>3687</v>
      </c>
      <c r="B3704" s="145">
        <v>4815620.6810465306</v>
      </c>
    </row>
    <row r="3705" spans="1:2" x14ac:dyDescent="0.35">
      <c r="A3705" s="70">
        <f t="shared" si="65"/>
        <v>3688</v>
      </c>
      <c r="B3705" s="145">
        <v>4815620.6810465306</v>
      </c>
    </row>
    <row r="3706" spans="1:2" x14ac:dyDescent="0.35">
      <c r="A3706" s="70">
        <f t="shared" si="65"/>
        <v>3689</v>
      </c>
      <c r="B3706" s="145">
        <v>4815620.6810465306</v>
      </c>
    </row>
    <row r="3707" spans="1:2" x14ac:dyDescent="0.35">
      <c r="A3707" s="70">
        <f t="shared" si="65"/>
        <v>3690</v>
      </c>
      <c r="B3707" s="145">
        <v>4815620.6810465306</v>
      </c>
    </row>
    <row r="3708" spans="1:2" x14ac:dyDescent="0.35">
      <c r="A3708" s="70">
        <f t="shared" si="65"/>
        <v>3691</v>
      </c>
      <c r="B3708" s="145">
        <v>4815620.6810465306</v>
      </c>
    </row>
    <row r="3709" spans="1:2" x14ac:dyDescent="0.35">
      <c r="A3709" s="70">
        <f t="shared" si="65"/>
        <v>3692</v>
      </c>
      <c r="B3709" s="145">
        <v>4815620.6810465306</v>
      </c>
    </row>
    <row r="3710" spans="1:2" x14ac:dyDescent="0.35">
      <c r="A3710" s="70">
        <f t="shared" si="65"/>
        <v>3693</v>
      </c>
      <c r="B3710" s="145">
        <v>4815620.6810465306</v>
      </c>
    </row>
    <row r="3711" spans="1:2" x14ac:dyDescent="0.35">
      <c r="A3711" s="70">
        <f t="shared" si="65"/>
        <v>3694</v>
      </c>
      <c r="B3711" s="145">
        <v>4815620.6810465306</v>
      </c>
    </row>
    <row r="3712" spans="1:2" x14ac:dyDescent="0.35">
      <c r="A3712" s="70">
        <f t="shared" si="65"/>
        <v>3695</v>
      </c>
      <c r="B3712" s="145">
        <v>4815620.6810465306</v>
      </c>
    </row>
    <row r="3713" spans="1:2" x14ac:dyDescent="0.35">
      <c r="A3713" s="70">
        <f t="shared" si="65"/>
        <v>3696</v>
      </c>
      <c r="B3713" s="145">
        <v>4815620.6810465306</v>
      </c>
    </row>
    <row r="3714" spans="1:2" x14ac:dyDescent="0.35">
      <c r="A3714" s="70">
        <f t="shared" si="65"/>
        <v>3697</v>
      </c>
      <c r="B3714" s="145">
        <v>4815620.6810465306</v>
      </c>
    </row>
    <row r="3715" spans="1:2" x14ac:dyDescent="0.35">
      <c r="A3715" s="70">
        <f t="shared" si="65"/>
        <v>3698</v>
      </c>
      <c r="B3715" s="145">
        <v>4815620.6810465306</v>
      </c>
    </row>
    <row r="3716" spans="1:2" x14ac:dyDescent="0.35">
      <c r="A3716" s="70">
        <f t="shared" si="65"/>
        <v>3699</v>
      </c>
      <c r="B3716" s="145">
        <v>4815620.6810465306</v>
      </c>
    </row>
    <row r="3717" spans="1:2" x14ac:dyDescent="0.35">
      <c r="A3717" s="70">
        <f t="shared" si="65"/>
        <v>3700</v>
      </c>
      <c r="B3717" s="145">
        <v>4815620.6810465306</v>
      </c>
    </row>
    <row r="3718" spans="1:2" x14ac:dyDescent="0.35">
      <c r="A3718" s="70">
        <f t="shared" si="65"/>
        <v>3701</v>
      </c>
      <c r="B3718" s="145">
        <v>4815620.6810465306</v>
      </c>
    </row>
    <row r="3719" spans="1:2" x14ac:dyDescent="0.35">
      <c r="A3719" s="70">
        <f t="shared" si="65"/>
        <v>3702</v>
      </c>
      <c r="B3719" s="145">
        <v>4815620.6810465306</v>
      </c>
    </row>
    <row r="3720" spans="1:2" x14ac:dyDescent="0.35">
      <c r="A3720" s="70">
        <f t="shared" si="65"/>
        <v>3703</v>
      </c>
      <c r="B3720" s="145">
        <v>4815620.6810465306</v>
      </c>
    </row>
    <row r="3721" spans="1:2" x14ac:dyDescent="0.35">
      <c r="A3721" s="70">
        <f t="shared" si="65"/>
        <v>3704</v>
      </c>
      <c r="B3721" s="145">
        <v>4815620.6810465306</v>
      </c>
    </row>
    <row r="3722" spans="1:2" x14ac:dyDescent="0.35">
      <c r="A3722" s="70">
        <f t="shared" si="65"/>
        <v>3705</v>
      </c>
      <c r="B3722" s="145">
        <v>4815620.6810465306</v>
      </c>
    </row>
    <row r="3723" spans="1:2" x14ac:dyDescent="0.35">
      <c r="A3723" s="70">
        <f t="shared" si="65"/>
        <v>3706</v>
      </c>
      <c r="B3723" s="145">
        <v>4815620.6810465306</v>
      </c>
    </row>
    <row r="3724" spans="1:2" x14ac:dyDescent="0.35">
      <c r="A3724" s="70">
        <f t="shared" si="65"/>
        <v>3707</v>
      </c>
      <c r="B3724" s="145">
        <v>4815620.6810465306</v>
      </c>
    </row>
    <row r="3725" spans="1:2" x14ac:dyDescent="0.35">
      <c r="A3725" s="70">
        <f t="shared" si="65"/>
        <v>3708</v>
      </c>
      <c r="B3725" s="145">
        <v>4815620.6810465306</v>
      </c>
    </row>
    <row r="3726" spans="1:2" x14ac:dyDescent="0.35">
      <c r="A3726" s="70">
        <f t="shared" si="65"/>
        <v>3709</v>
      </c>
      <c r="B3726" s="145">
        <v>4815620.6810465306</v>
      </c>
    </row>
    <row r="3727" spans="1:2" x14ac:dyDescent="0.35">
      <c r="A3727" s="70">
        <f t="shared" si="65"/>
        <v>3710</v>
      </c>
      <c r="B3727" s="145">
        <v>4815620.6810465306</v>
      </c>
    </row>
    <row r="3728" spans="1:2" x14ac:dyDescent="0.35">
      <c r="A3728" s="70">
        <f t="shared" si="65"/>
        <v>3711</v>
      </c>
      <c r="B3728" s="145">
        <v>4815620.6810465306</v>
      </c>
    </row>
    <row r="3729" spans="1:2" x14ac:dyDescent="0.35">
      <c r="A3729" s="70">
        <f t="shared" si="65"/>
        <v>3712</v>
      </c>
      <c r="B3729" s="145">
        <v>4815620.6810465306</v>
      </c>
    </row>
    <row r="3730" spans="1:2" x14ac:dyDescent="0.35">
      <c r="A3730" s="70">
        <f t="shared" si="65"/>
        <v>3713</v>
      </c>
      <c r="B3730" s="145">
        <v>4815620.6810465306</v>
      </c>
    </row>
    <row r="3731" spans="1:2" x14ac:dyDescent="0.35">
      <c r="A3731" s="70">
        <f t="shared" si="65"/>
        <v>3714</v>
      </c>
      <c r="B3731" s="145">
        <v>4815620.6810465306</v>
      </c>
    </row>
    <row r="3732" spans="1:2" x14ac:dyDescent="0.35">
      <c r="A3732" s="70">
        <f t="shared" ref="A3732:A3795" si="66">A3731+1</f>
        <v>3715</v>
      </c>
      <c r="B3732" s="145">
        <v>4815620.6810465306</v>
      </c>
    </row>
    <row r="3733" spans="1:2" x14ac:dyDescent="0.35">
      <c r="A3733" s="70">
        <f t="shared" si="66"/>
        <v>3716</v>
      </c>
      <c r="B3733" s="145">
        <v>4815620.6810465306</v>
      </c>
    </row>
    <row r="3734" spans="1:2" x14ac:dyDescent="0.35">
      <c r="A3734" s="70">
        <f t="shared" si="66"/>
        <v>3717</v>
      </c>
      <c r="B3734" s="145">
        <v>4815620.6810465306</v>
      </c>
    </row>
    <row r="3735" spans="1:2" x14ac:dyDescent="0.35">
      <c r="A3735" s="70">
        <f t="shared" si="66"/>
        <v>3718</v>
      </c>
      <c r="B3735" s="145">
        <v>4815620.6810465306</v>
      </c>
    </row>
    <row r="3736" spans="1:2" x14ac:dyDescent="0.35">
      <c r="A3736" s="70">
        <f t="shared" si="66"/>
        <v>3719</v>
      </c>
      <c r="B3736" s="145">
        <v>4815620.6810465306</v>
      </c>
    </row>
    <row r="3737" spans="1:2" x14ac:dyDescent="0.35">
      <c r="A3737" s="70">
        <f t="shared" si="66"/>
        <v>3720</v>
      </c>
      <c r="B3737" s="145">
        <v>4815620.6810465306</v>
      </c>
    </row>
    <row r="3738" spans="1:2" x14ac:dyDescent="0.35">
      <c r="A3738" s="70">
        <f t="shared" si="66"/>
        <v>3721</v>
      </c>
      <c r="B3738" s="145">
        <v>4815620.6810465306</v>
      </c>
    </row>
    <row r="3739" spans="1:2" x14ac:dyDescent="0.35">
      <c r="A3739" s="70">
        <f t="shared" si="66"/>
        <v>3722</v>
      </c>
      <c r="B3739" s="145">
        <v>4815620.6810465306</v>
      </c>
    </row>
    <row r="3740" spans="1:2" x14ac:dyDescent="0.35">
      <c r="A3740" s="70">
        <f t="shared" si="66"/>
        <v>3723</v>
      </c>
      <c r="B3740" s="145">
        <v>4815620.6810465306</v>
      </c>
    </row>
    <row r="3741" spans="1:2" x14ac:dyDescent="0.35">
      <c r="A3741" s="70">
        <f t="shared" si="66"/>
        <v>3724</v>
      </c>
      <c r="B3741" s="145">
        <v>4815620.6810465306</v>
      </c>
    </row>
    <row r="3742" spans="1:2" x14ac:dyDescent="0.35">
      <c r="A3742" s="70">
        <f t="shared" si="66"/>
        <v>3725</v>
      </c>
      <c r="B3742" s="145">
        <v>4815620.6810465306</v>
      </c>
    </row>
    <row r="3743" spans="1:2" x14ac:dyDescent="0.35">
      <c r="A3743" s="70">
        <f t="shared" si="66"/>
        <v>3726</v>
      </c>
      <c r="B3743" s="145">
        <v>4815620.6810465306</v>
      </c>
    </row>
    <row r="3744" spans="1:2" x14ac:dyDescent="0.35">
      <c r="A3744" s="70">
        <f t="shared" si="66"/>
        <v>3727</v>
      </c>
      <c r="B3744" s="145">
        <v>4815620.6810465306</v>
      </c>
    </row>
    <row r="3745" spans="1:2" x14ac:dyDescent="0.35">
      <c r="A3745" s="70">
        <f t="shared" si="66"/>
        <v>3728</v>
      </c>
      <c r="B3745" s="145">
        <v>4815620.6810465306</v>
      </c>
    </row>
    <row r="3746" spans="1:2" x14ac:dyDescent="0.35">
      <c r="A3746" s="70">
        <f t="shared" si="66"/>
        <v>3729</v>
      </c>
      <c r="B3746" s="145">
        <v>4815620.6810465306</v>
      </c>
    </row>
    <row r="3747" spans="1:2" x14ac:dyDescent="0.35">
      <c r="A3747" s="70">
        <f t="shared" si="66"/>
        <v>3730</v>
      </c>
      <c r="B3747" s="145">
        <v>4815620.6810465306</v>
      </c>
    </row>
    <row r="3748" spans="1:2" x14ac:dyDescent="0.35">
      <c r="A3748" s="70">
        <f t="shared" si="66"/>
        <v>3731</v>
      </c>
      <c r="B3748" s="145">
        <v>4815620.6810465306</v>
      </c>
    </row>
    <row r="3749" spans="1:2" x14ac:dyDescent="0.35">
      <c r="A3749" s="70">
        <f t="shared" si="66"/>
        <v>3732</v>
      </c>
      <c r="B3749" s="145">
        <v>4815620.6810465306</v>
      </c>
    </row>
    <row r="3750" spans="1:2" x14ac:dyDescent="0.35">
      <c r="A3750" s="70">
        <f t="shared" si="66"/>
        <v>3733</v>
      </c>
      <c r="B3750" s="145">
        <v>4815620.6810465306</v>
      </c>
    </row>
    <row r="3751" spans="1:2" x14ac:dyDescent="0.35">
      <c r="A3751" s="70">
        <f t="shared" si="66"/>
        <v>3734</v>
      </c>
      <c r="B3751" s="145">
        <v>4815620.6810465306</v>
      </c>
    </row>
    <row r="3752" spans="1:2" x14ac:dyDescent="0.35">
      <c r="A3752" s="70">
        <f t="shared" si="66"/>
        <v>3735</v>
      </c>
      <c r="B3752" s="145">
        <v>4815620.6810465306</v>
      </c>
    </row>
    <row r="3753" spans="1:2" x14ac:dyDescent="0.35">
      <c r="A3753" s="70">
        <f t="shared" si="66"/>
        <v>3736</v>
      </c>
      <c r="B3753" s="145">
        <v>4815620.6810465306</v>
      </c>
    </row>
    <row r="3754" spans="1:2" x14ac:dyDescent="0.35">
      <c r="A3754" s="70">
        <f t="shared" si="66"/>
        <v>3737</v>
      </c>
      <c r="B3754" s="145">
        <v>4815620.6810465306</v>
      </c>
    </row>
    <row r="3755" spans="1:2" x14ac:dyDescent="0.35">
      <c r="A3755" s="70">
        <f t="shared" si="66"/>
        <v>3738</v>
      </c>
      <c r="B3755" s="145">
        <v>4815620.6810465306</v>
      </c>
    </row>
    <row r="3756" spans="1:2" x14ac:dyDescent="0.35">
      <c r="A3756" s="70">
        <f t="shared" si="66"/>
        <v>3739</v>
      </c>
      <c r="B3756" s="145">
        <v>4815620.6810465306</v>
      </c>
    </row>
    <row r="3757" spans="1:2" x14ac:dyDescent="0.35">
      <c r="A3757" s="70">
        <f t="shared" si="66"/>
        <v>3740</v>
      </c>
      <c r="B3757" s="145">
        <v>4815620.6810465306</v>
      </c>
    </row>
    <row r="3758" spans="1:2" x14ac:dyDescent="0.35">
      <c r="A3758" s="70">
        <f t="shared" si="66"/>
        <v>3741</v>
      </c>
      <c r="B3758" s="145">
        <v>4815620.6810465306</v>
      </c>
    </row>
    <row r="3759" spans="1:2" x14ac:dyDescent="0.35">
      <c r="A3759" s="70">
        <f t="shared" si="66"/>
        <v>3742</v>
      </c>
      <c r="B3759" s="145">
        <v>4815620.6810465306</v>
      </c>
    </row>
    <row r="3760" spans="1:2" x14ac:dyDescent="0.35">
      <c r="A3760" s="70">
        <f t="shared" si="66"/>
        <v>3743</v>
      </c>
      <c r="B3760" s="145">
        <v>4815620.6810465306</v>
      </c>
    </row>
    <row r="3761" spans="1:2" x14ac:dyDescent="0.35">
      <c r="A3761" s="70">
        <f t="shared" si="66"/>
        <v>3744</v>
      </c>
      <c r="B3761" s="145">
        <v>4815620.6810465306</v>
      </c>
    </row>
    <row r="3762" spans="1:2" x14ac:dyDescent="0.35">
      <c r="A3762" s="70">
        <f t="shared" si="66"/>
        <v>3745</v>
      </c>
      <c r="B3762" s="145">
        <v>4815620.6810465306</v>
      </c>
    </row>
    <row r="3763" spans="1:2" x14ac:dyDescent="0.35">
      <c r="A3763" s="70">
        <f t="shared" si="66"/>
        <v>3746</v>
      </c>
      <c r="B3763" s="145">
        <v>4815620.6810465306</v>
      </c>
    </row>
    <row r="3764" spans="1:2" x14ac:dyDescent="0.35">
      <c r="A3764" s="70">
        <f t="shared" si="66"/>
        <v>3747</v>
      </c>
      <c r="B3764" s="145">
        <v>4815620.6810465306</v>
      </c>
    </row>
    <row r="3765" spans="1:2" x14ac:dyDescent="0.35">
      <c r="A3765" s="70">
        <f t="shared" si="66"/>
        <v>3748</v>
      </c>
      <c r="B3765" s="145">
        <v>4815620.6810465306</v>
      </c>
    </row>
    <row r="3766" spans="1:2" x14ac:dyDescent="0.35">
      <c r="A3766" s="70">
        <f t="shared" si="66"/>
        <v>3749</v>
      </c>
      <c r="B3766" s="145">
        <v>4815620.6810465306</v>
      </c>
    </row>
    <row r="3767" spans="1:2" x14ac:dyDescent="0.35">
      <c r="A3767" s="70">
        <f t="shared" si="66"/>
        <v>3750</v>
      </c>
      <c r="B3767" s="145">
        <v>4815620.6810465306</v>
      </c>
    </row>
    <row r="3768" spans="1:2" x14ac:dyDescent="0.35">
      <c r="A3768" s="70">
        <f t="shared" si="66"/>
        <v>3751</v>
      </c>
      <c r="B3768" s="145">
        <v>4815620.6810465306</v>
      </c>
    </row>
    <row r="3769" spans="1:2" x14ac:dyDescent="0.35">
      <c r="A3769" s="70">
        <f t="shared" si="66"/>
        <v>3752</v>
      </c>
      <c r="B3769" s="145">
        <v>4815620.6810465306</v>
      </c>
    </row>
    <row r="3770" spans="1:2" x14ac:dyDescent="0.35">
      <c r="A3770" s="70">
        <f t="shared" si="66"/>
        <v>3753</v>
      </c>
      <c r="B3770" s="145">
        <v>4815620.6810465306</v>
      </c>
    </row>
    <row r="3771" spans="1:2" x14ac:dyDescent="0.35">
      <c r="A3771" s="70">
        <f t="shared" si="66"/>
        <v>3754</v>
      </c>
      <c r="B3771" s="145">
        <v>4815620.6810465306</v>
      </c>
    </row>
    <row r="3772" spans="1:2" x14ac:dyDescent="0.35">
      <c r="A3772" s="70">
        <f t="shared" si="66"/>
        <v>3755</v>
      </c>
      <c r="B3772" s="145">
        <v>4815620.6810465306</v>
      </c>
    </row>
    <row r="3773" spans="1:2" x14ac:dyDescent="0.35">
      <c r="A3773" s="70">
        <f t="shared" si="66"/>
        <v>3756</v>
      </c>
      <c r="B3773" s="145">
        <v>4815620.6810465306</v>
      </c>
    </row>
    <row r="3774" spans="1:2" x14ac:dyDescent="0.35">
      <c r="A3774" s="70">
        <f t="shared" si="66"/>
        <v>3757</v>
      </c>
      <c r="B3774" s="145">
        <v>4815620.6810465306</v>
      </c>
    </row>
    <row r="3775" spans="1:2" x14ac:dyDescent="0.35">
      <c r="A3775" s="70">
        <f t="shared" si="66"/>
        <v>3758</v>
      </c>
      <c r="B3775" s="145">
        <v>4815620.6810465306</v>
      </c>
    </row>
    <row r="3776" spans="1:2" x14ac:dyDescent="0.35">
      <c r="A3776" s="70">
        <f t="shared" si="66"/>
        <v>3759</v>
      </c>
      <c r="B3776" s="145">
        <v>4815620.6810465306</v>
      </c>
    </row>
    <row r="3777" spans="1:2" x14ac:dyDescent="0.35">
      <c r="A3777" s="70">
        <f t="shared" si="66"/>
        <v>3760</v>
      </c>
      <c r="B3777" s="145">
        <v>4815620.6810465306</v>
      </c>
    </row>
    <row r="3778" spans="1:2" x14ac:dyDescent="0.35">
      <c r="A3778" s="70">
        <f t="shared" si="66"/>
        <v>3761</v>
      </c>
      <c r="B3778" s="145">
        <v>4815620.6810465306</v>
      </c>
    </row>
    <row r="3779" spans="1:2" x14ac:dyDescent="0.35">
      <c r="A3779" s="70">
        <f t="shared" si="66"/>
        <v>3762</v>
      </c>
      <c r="B3779" s="145">
        <v>4815620.6810465306</v>
      </c>
    </row>
    <row r="3780" spans="1:2" x14ac:dyDescent="0.35">
      <c r="A3780" s="70">
        <f t="shared" si="66"/>
        <v>3763</v>
      </c>
      <c r="B3780" s="145">
        <v>4815620.6810465306</v>
      </c>
    </row>
    <row r="3781" spans="1:2" x14ac:dyDescent="0.35">
      <c r="A3781" s="70">
        <f t="shared" si="66"/>
        <v>3764</v>
      </c>
      <c r="B3781" s="145">
        <v>4815620.6810465306</v>
      </c>
    </row>
    <row r="3782" spans="1:2" x14ac:dyDescent="0.35">
      <c r="A3782" s="70">
        <f t="shared" si="66"/>
        <v>3765</v>
      </c>
      <c r="B3782" s="145">
        <v>4815620.6810465306</v>
      </c>
    </row>
    <row r="3783" spans="1:2" x14ac:dyDescent="0.35">
      <c r="A3783" s="70">
        <f t="shared" si="66"/>
        <v>3766</v>
      </c>
      <c r="B3783" s="145">
        <v>4815620.6810465306</v>
      </c>
    </row>
    <row r="3784" spans="1:2" x14ac:dyDescent="0.35">
      <c r="A3784" s="70">
        <f t="shared" si="66"/>
        <v>3767</v>
      </c>
      <c r="B3784" s="145">
        <v>4815620.6810465306</v>
      </c>
    </row>
    <row r="3785" spans="1:2" x14ac:dyDescent="0.35">
      <c r="A3785" s="70">
        <f t="shared" si="66"/>
        <v>3768</v>
      </c>
      <c r="B3785" s="145">
        <v>4815620.6810465306</v>
      </c>
    </row>
    <row r="3786" spans="1:2" x14ac:dyDescent="0.35">
      <c r="A3786" s="70">
        <f t="shared" si="66"/>
        <v>3769</v>
      </c>
      <c r="B3786" s="145">
        <v>4815620.6810465306</v>
      </c>
    </row>
    <row r="3787" spans="1:2" x14ac:dyDescent="0.35">
      <c r="A3787" s="70">
        <f t="shared" si="66"/>
        <v>3770</v>
      </c>
      <c r="B3787" s="145">
        <v>4815620.6810465306</v>
      </c>
    </row>
    <row r="3788" spans="1:2" x14ac:dyDescent="0.35">
      <c r="A3788" s="70">
        <f t="shared" si="66"/>
        <v>3771</v>
      </c>
      <c r="B3788" s="145">
        <v>4815620.6810465306</v>
      </c>
    </row>
    <row r="3789" spans="1:2" x14ac:dyDescent="0.35">
      <c r="A3789" s="70">
        <f t="shared" si="66"/>
        <v>3772</v>
      </c>
      <c r="B3789" s="145">
        <v>4815620.6810465306</v>
      </c>
    </row>
    <row r="3790" spans="1:2" x14ac:dyDescent="0.35">
      <c r="A3790" s="70">
        <f t="shared" si="66"/>
        <v>3773</v>
      </c>
      <c r="B3790" s="145">
        <v>4815620.6810465306</v>
      </c>
    </row>
    <row r="3791" spans="1:2" x14ac:dyDescent="0.35">
      <c r="A3791" s="70">
        <f t="shared" si="66"/>
        <v>3774</v>
      </c>
      <c r="B3791" s="145">
        <v>4815620.6810465306</v>
      </c>
    </row>
    <row r="3792" spans="1:2" x14ac:dyDescent="0.35">
      <c r="A3792" s="70">
        <f t="shared" si="66"/>
        <v>3775</v>
      </c>
      <c r="B3792" s="145">
        <v>4815620.6810465306</v>
      </c>
    </row>
    <row r="3793" spans="1:2" x14ac:dyDescent="0.35">
      <c r="A3793" s="70">
        <f t="shared" si="66"/>
        <v>3776</v>
      </c>
      <c r="B3793" s="145">
        <v>4815620.6810465306</v>
      </c>
    </row>
    <row r="3794" spans="1:2" x14ac:dyDescent="0.35">
      <c r="A3794" s="70">
        <f t="shared" si="66"/>
        <v>3777</v>
      </c>
      <c r="B3794" s="145">
        <v>4815620.6810465306</v>
      </c>
    </row>
    <row r="3795" spans="1:2" x14ac:dyDescent="0.35">
      <c r="A3795" s="70">
        <f t="shared" si="66"/>
        <v>3778</v>
      </c>
      <c r="B3795" s="145">
        <v>4815620.6810465306</v>
      </c>
    </row>
    <row r="3796" spans="1:2" x14ac:dyDescent="0.35">
      <c r="A3796" s="70">
        <f t="shared" ref="A3796:A3859" si="67">A3795+1</f>
        <v>3779</v>
      </c>
      <c r="B3796" s="145">
        <v>4815620.6810465306</v>
      </c>
    </row>
    <row r="3797" spans="1:2" x14ac:dyDescent="0.35">
      <c r="A3797" s="70">
        <f t="shared" si="67"/>
        <v>3780</v>
      </c>
      <c r="B3797" s="145">
        <v>4815620.6810465306</v>
      </c>
    </row>
    <row r="3798" spans="1:2" x14ac:dyDescent="0.35">
      <c r="A3798" s="70">
        <f t="shared" si="67"/>
        <v>3781</v>
      </c>
      <c r="B3798" s="145">
        <v>4815620.6810465306</v>
      </c>
    </row>
    <row r="3799" spans="1:2" x14ac:dyDescent="0.35">
      <c r="A3799" s="70">
        <f t="shared" si="67"/>
        <v>3782</v>
      </c>
      <c r="B3799" s="145">
        <v>4815620.6810465306</v>
      </c>
    </row>
    <row r="3800" spans="1:2" x14ac:dyDescent="0.35">
      <c r="A3800" s="70">
        <f t="shared" si="67"/>
        <v>3783</v>
      </c>
      <c r="B3800" s="145">
        <v>4815620.6810465306</v>
      </c>
    </row>
    <row r="3801" spans="1:2" x14ac:dyDescent="0.35">
      <c r="A3801" s="70">
        <f t="shared" si="67"/>
        <v>3784</v>
      </c>
      <c r="B3801" s="145">
        <v>4815620.6810465306</v>
      </c>
    </row>
    <row r="3802" spans="1:2" x14ac:dyDescent="0.35">
      <c r="A3802" s="70">
        <f t="shared" si="67"/>
        <v>3785</v>
      </c>
      <c r="B3802" s="145">
        <v>4815620.6810465306</v>
      </c>
    </row>
    <row r="3803" spans="1:2" x14ac:dyDescent="0.35">
      <c r="A3803" s="70">
        <f t="shared" si="67"/>
        <v>3786</v>
      </c>
      <c r="B3803" s="145">
        <v>4815620.6810465306</v>
      </c>
    </row>
    <row r="3804" spans="1:2" x14ac:dyDescent="0.35">
      <c r="A3804" s="70">
        <f t="shared" si="67"/>
        <v>3787</v>
      </c>
      <c r="B3804" s="145">
        <v>4815620.6810465306</v>
      </c>
    </row>
    <row r="3805" spans="1:2" x14ac:dyDescent="0.35">
      <c r="A3805" s="70">
        <f t="shared" si="67"/>
        <v>3788</v>
      </c>
      <c r="B3805" s="145">
        <v>4815620.6810465306</v>
      </c>
    </row>
    <row r="3806" spans="1:2" x14ac:dyDescent="0.35">
      <c r="A3806" s="70">
        <f t="shared" si="67"/>
        <v>3789</v>
      </c>
      <c r="B3806" s="145">
        <v>4815620.6810465306</v>
      </c>
    </row>
    <row r="3807" spans="1:2" x14ac:dyDescent="0.35">
      <c r="A3807" s="70">
        <f t="shared" si="67"/>
        <v>3790</v>
      </c>
      <c r="B3807" s="145">
        <v>4815620.6810465306</v>
      </c>
    </row>
    <row r="3808" spans="1:2" x14ac:dyDescent="0.35">
      <c r="A3808" s="70">
        <f t="shared" si="67"/>
        <v>3791</v>
      </c>
      <c r="B3808" s="145">
        <v>4815620.6810465306</v>
      </c>
    </row>
    <row r="3809" spans="1:2" x14ac:dyDescent="0.35">
      <c r="A3809" s="70">
        <f t="shared" si="67"/>
        <v>3792</v>
      </c>
      <c r="B3809" s="145">
        <v>4815620.6810465306</v>
      </c>
    </row>
    <row r="3810" spans="1:2" x14ac:dyDescent="0.35">
      <c r="A3810" s="70">
        <f t="shared" si="67"/>
        <v>3793</v>
      </c>
      <c r="B3810" s="145">
        <v>4815620.6810465306</v>
      </c>
    </row>
    <row r="3811" spans="1:2" x14ac:dyDescent="0.35">
      <c r="A3811" s="70">
        <f t="shared" si="67"/>
        <v>3794</v>
      </c>
      <c r="B3811" s="145">
        <v>4815620.6810465306</v>
      </c>
    </row>
    <row r="3812" spans="1:2" x14ac:dyDescent="0.35">
      <c r="A3812" s="70">
        <f t="shared" si="67"/>
        <v>3795</v>
      </c>
      <c r="B3812" s="145">
        <v>4815620.6810465306</v>
      </c>
    </row>
    <row r="3813" spans="1:2" x14ac:dyDescent="0.35">
      <c r="A3813" s="70">
        <f t="shared" si="67"/>
        <v>3796</v>
      </c>
      <c r="B3813" s="145">
        <v>4815620.6810465306</v>
      </c>
    </row>
    <row r="3814" spans="1:2" x14ac:dyDescent="0.35">
      <c r="A3814" s="70">
        <f t="shared" si="67"/>
        <v>3797</v>
      </c>
      <c r="B3814" s="145">
        <v>4815620.6810465306</v>
      </c>
    </row>
    <row r="3815" spans="1:2" x14ac:dyDescent="0.35">
      <c r="A3815" s="70">
        <f t="shared" si="67"/>
        <v>3798</v>
      </c>
      <c r="B3815" s="145">
        <v>4815620.6810465306</v>
      </c>
    </row>
    <row r="3816" spans="1:2" x14ac:dyDescent="0.35">
      <c r="A3816" s="70">
        <f t="shared" si="67"/>
        <v>3799</v>
      </c>
      <c r="B3816" s="145">
        <v>4815620.6810465306</v>
      </c>
    </row>
    <row r="3817" spans="1:2" x14ac:dyDescent="0.35">
      <c r="A3817" s="70">
        <f t="shared" si="67"/>
        <v>3800</v>
      </c>
      <c r="B3817" s="145">
        <v>4815620.6810465306</v>
      </c>
    </row>
    <row r="3818" spans="1:2" x14ac:dyDescent="0.35">
      <c r="A3818" s="70">
        <f t="shared" si="67"/>
        <v>3801</v>
      </c>
      <c r="B3818" s="145">
        <v>4815620.6810465306</v>
      </c>
    </row>
    <row r="3819" spans="1:2" x14ac:dyDescent="0.35">
      <c r="A3819" s="70">
        <f t="shared" si="67"/>
        <v>3802</v>
      </c>
      <c r="B3819" s="145">
        <v>4815620.6810465306</v>
      </c>
    </row>
    <row r="3820" spans="1:2" x14ac:dyDescent="0.35">
      <c r="A3820" s="70">
        <f t="shared" si="67"/>
        <v>3803</v>
      </c>
      <c r="B3820" s="145">
        <v>4815620.6810465306</v>
      </c>
    </row>
    <row r="3821" spans="1:2" x14ac:dyDescent="0.35">
      <c r="A3821" s="70">
        <f t="shared" si="67"/>
        <v>3804</v>
      </c>
      <c r="B3821" s="145">
        <v>4815620.6810465306</v>
      </c>
    </row>
    <row r="3822" spans="1:2" x14ac:dyDescent="0.35">
      <c r="A3822" s="70">
        <f t="shared" si="67"/>
        <v>3805</v>
      </c>
      <c r="B3822" s="145">
        <v>4815620.6810465306</v>
      </c>
    </row>
    <row r="3823" spans="1:2" x14ac:dyDescent="0.35">
      <c r="A3823" s="70">
        <f t="shared" si="67"/>
        <v>3806</v>
      </c>
      <c r="B3823" s="145">
        <v>4815620.6810465306</v>
      </c>
    </row>
    <row r="3824" spans="1:2" x14ac:dyDescent="0.35">
      <c r="A3824" s="70">
        <f t="shared" si="67"/>
        <v>3807</v>
      </c>
      <c r="B3824" s="145">
        <v>4815620.6810465306</v>
      </c>
    </row>
    <row r="3825" spans="1:2" x14ac:dyDescent="0.35">
      <c r="A3825" s="70">
        <f t="shared" si="67"/>
        <v>3808</v>
      </c>
      <c r="B3825" s="145">
        <v>4815620.6810465306</v>
      </c>
    </row>
    <row r="3826" spans="1:2" x14ac:dyDescent="0.35">
      <c r="A3826" s="70">
        <f t="shared" si="67"/>
        <v>3809</v>
      </c>
      <c r="B3826" s="145">
        <v>4815620.6810465306</v>
      </c>
    </row>
    <row r="3827" spans="1:2" x14ac:dyDescent="0.35">
      <c r="A3827" s="70">
        <f t="shared" si="67"/>
        <v>3810</v>
      </c>
      <c r="B3827" s="145">
        <v>4815620.6810465306</v>
      </c>
    </row>
    <row r="3828" spans="1:2" x14ac:dyDescent="0.35">
      <c r="A3828" s="70">
        <f t="shared" si="67"/>
        <v>3811</v>
      </c>
      <c r="B3828" s="145">
        <v>4815620.6810465306</v>
      </c>
    </row>
    <row r="3829" spans="1:2" x14ac:dyDescent="0.35">
      <c r="A3829" s="70">
        <f t="shared" si="67"/>
        <v>3812</v>
      </c>
      <c r="B3829" s="145">
        <v>4815620.6810465306</v>
      </c>
    </row>
    <row r="3830" spans="1:2" x14ac:dyDescent="0.35">
      <c r="A3830" s="70">
        <f t="shared" si="67"/>
        <v>3813</v>
      </c>
      <c r="B3830" s="145">
        <v>4815620.6810465306</v>
      </c>
    </row>
    <row r="3831" spans="1:2" x14ac:dyDescent="0.35">
      <c r="A3831" s="70">
        <f t="shared" si="67"/>
        <v>3814</v>
      </c>
      <c r="B3831" s="145">
        <v>4815620.6810465306</v>
      </c>
    </row>
    <row r="3832" spans="1:2" x14ac:dyDescent="0.35">
      <c r="A3832" s="70">
        <f t="shared" si="67"/>
        <v>3815</v>
      </c>
      <c r="B3832" s="145">
        <v>4815620.6810465306</v>
      </c>
    </row>
    <row r="3833" spans="1:2" x14ac:dyDescent="0.35">
      <c r="A3833" s="70">
        <f t="shared" si="67"/>
        <v>3816</v>
      </c>
      <c r="B3833" s="145">
        <v>4815620.6810465306</v>
      </c>
    </row>
    <row r="3834" spans="1:2" x14ac:dyDescent="0.35">
      <c r="A3834" s="70">
        <f t="shared" si="67"/>
        <v>3817</v>
      </c>
      <c r="B3834" s="145">
        <v>4815620.6810465306</v>
      </c>
    </row>
    <row r="3835" spans="1:2" x14ac:dyDescent="0.35">
      <c r="A3835" s="70">
        <f t="shared" si="67"/>
        <v>3818</v>
      </c>
      <c r="B3835" s="145">
        <v>4815620.6810465306</v>
      </c>
    </row>
    <row r="3836" spans="1:2" x14ac:dyDescent="0.35">
      <c r="A3836" s="70">
        <f t="shared" si="67"/>
        <v>3819</v>
      </c>
      <c r="B3836" s="145">
        <v>4815620.6810465306</v>
      </c>
    </row>
    <row r="3837" spans="1:2" x14ac:dyDescent="0.35">
      <c r="A3837" s="70">
        <f t="shared" si="67"/>
        <v>3820</v>
      </c>
      <c r="B3837" s="145">
        <v>4815620.6810465306</v>
      </c>
    </row>
    <row r="3838" spans="1:2" x14ac:dyDescent="0.35">
      <c r="A3838" s="70">
        <f t="shared" si="67"/>
        <v>3821</v>
      </c>
      <c r="B3838" s="145">
        <v>4815620.6810465306</v>
      </c>
    </row>
    <row r="3839" spans="1:2" x14ac:dyDescent="0.35">
      <c r="A3839" s="70">
        <f t="shared" si="67"/>
        <v>3822</v>
      </c>
      <c r="B3839" s="145">
        <v>4815620.6810465306</v>
      </c>
    </row>
    <row r="3840" spans="1:2" x14ac:dyDescent="0.35">
      <c r="A3840" s="70">
        <f t="shared" si="67"/>
        <v>3823</v>
      </c>
      <c r="B3840" s="145">
        <v>4815620.6810465306</v>
      </c>
    </row>
    <row r="3841" spans="1:2" x14ac:dyDescent="0.35">
      <c r="A3841" s="70">
        <f t="shared" si="67"/>
        <v>3824</v>
      </c>
      <c r="B3841" s="145">
        <v>4815620.6810465306</v>
      </c>
    </row>
    <row r="3842" spans="1:2" x14ac:dyDescent="0.35">
      <c r="A3842" s="70">
        <f t="shared" si="67"/>
        <v>3825</v>
      </c>
      <c r="B3842" s="145">
        <v>4815620.6810465306</v>
      </c>
    </row>
    <row r="3843" spans="1:2" x14ac:dyDescent="0.35">
      <c r="A3843" s="70">
        <f t="shared" si="67"/>
        <v>3826</v>
      </c>
      <c r="B3843" s="145">
        <v>4815620.6810465306</v>
      </c>
    </row>
    <row r="3844" spans="1:2" x14ac:dyDescent="0.35">
      <c r="A3844" s="70">
        <f t="shared" si="67"/>
        <v>3827</v>
      </c>
      <c r="B3844" s="145">
        <v>4815620.6810465306</v>
      </c>
    </row>
    <row r="3845" spans="1:2" x14ac:dyDescent="0.35">
      <c r="A3845" s="70">
        <f t="shared" si="67"/>
        <v>3828</v>
      </c>
      <c r="B3845" s="145">
        <v>4815620.6810465306</v>
      </c>
    </row>
    <row r="3846" spans="1:2" x14ac:dyDescent="0.35">
      <c r="A3846" s="70">
        <f t="shared" si="67"/>
        <v>3829</v>
      </c>
      <c r="B3846" s="145">
        <v>4815620.6810465306</v>
      </c>
    </row>
    <row r="3847" spans="1:2" x14ac:dyDescent="0.35">
      <c r="A3847" s="70">
        <f t="shared" si="67"/>
        <v>3830</v>
      </c>
      <c r="B3847" s="145">
        <v>4815620.6810465306</v>
      </c>
    </row>
    <row r="3848" spans="1:2" x14ac:dyDescent="0.35">
      <c r="A3848" s="70">
        <f t="shared" si="67"/>
        <v>3831</v>
      </c>
      <c r="B3848" s="145">
        <v>4815620.6810465306</v>
      </c>
    </row>
    <row r="3849" spans="1:2" x14ac:dyDescent="0.35">
      <c r="A3849" s="70">
        <f t="shared" si="67"/>
        <v>3832</v>
      </c>
      <c r="B3849" s="145">
        <v>4815620.6810465306</v>
      </c>
    </row>
    <row r="3850" spans="1:2" x14ac:dyDescent="0.35">
      <c r="A3850" s="70">
        <f t="shared" si="67"/>
        <v>3833</v>
      </c>
      <c r="B3850" s="145">
        <v>4815620.6810465306</v>
      </c>
    </row>
    <row r="3851" spans="1:2" x14ac:dyDescent="0.35">
      <c r="A3851" s="70">
        <f t="shared" si="67"/>
        <v>3834</v>
      </c>
      <c r="B3851" s="145">
        <v>4815620.6810465306</v>
      </c>
    </row>
    <row r="3852" spans="1:2" x14ac:dyDescent="0.35">
      <c r="A3852" s="70">
        <f t="shared" si="67"/>
        <v>3835</v>
      </c>
      <c r="B3852" s="145">
        <v>4815620.6810465306</v>
      </c>
    </row>
    <row r="3853" spans="1:2" x14ac:dyDescent="0.35">
      <c r="A3853" s="70">
        <f t="shared" si="67"/>
        <v>3836</v>
      </c>
      <c r="B3853" s="145">
        <v>4815620.6810465306</v>
      </c>
    </row>
    <row r="3854" spans="1:2" x14ac:dyDescent="0.35">
      <c r="A3854" s="70">
        <f t="shared" si="67"/>
        <v>3837</v>
      </c>
      <c r="B3854" s="145">
        <v>4815620.6810465306</v>
      </c>
    </row>
    <row r="3855" spans="1:2" x14ac:dyDescent="0.35">
      <c r="A3855" s="70">
        <f t="shared" si="67"/>
        <v>3838</v>
      </c>
      <c r="B3855" s="145">
        <v>4815620.6810465306</v>
      </c>
    </row>
    <row r="3856" spans="1:2" x14ac:dyDescent="0.35">
      <c r="A3856" s="70">
        <f t="shared" si="67"/>
        <v>3839</v>
      </c>
      <c r="B3856" s="145">
        <v>4815620.6810465306</v>
      </c>
    </row>
    <row r="3857" spans="1:2" x14ac:dyDescent="0.35">
      <c r="A3857" s="70">
        <f t="shared" si="67"/>
        <v>3840</v>
      </c>
      <c r="B3857" s="145">
        <v>4815620.6810465306</v>
      </c>
    </row>
    <row r="3858" spans="1:2" x14ac:dyDescent="0.35">
      <c r="A3858" s="70">
        <f t="shared" si="67"/>
        <v>3841</v>
      </c>
      <c r="B3858" s="145">
        <v>4815620.6810465306</v>
      </c>
    </row>
    <row r="3859" spans="1:2" x14ac:dyDescent="0.35">
      <c r="A3859" s="70">
        <f t="shared" si="67"/>
        <v>3842</v>
      </c>
      <c r="B3859" s="145">
        <v>4815620.6810465306</v>
      </c>
    </row>
    <row r="3860" spans="1:2" x14ac:dyDescent="0.35">
      <c r="A3860" s="70">
        <f t="shared" ref="A3860:A3923" si="68">A3859+1</f>
        <v>3843</v>
      </c>
      <c r="B3860" s="145">
        <v>4815620.6810465306</v>
      </c>
    </row>
    <row r="3861" spans="1:2" x14ac:dyDescent="0.35">
      <c r="A3861" s="70">
        <f t="shared" si="68"/>
        <v>3844</v>
      </c>
      <c r="B3861" s="145">
        <v>4815620.6810465306</v>
      </c>
    </row>
    <row r="3862" spans="1:2" x14ac:dyDescent="0.35">
      <c r="A3862" s="70">
        <f t="shared" si="68"/>
        <v>3845</v>
      </c>
      <c r="B3862" s="145">
        <v>4815620.6810465306</v>
      </c>
    </row>
    <row r="3863" spans="1:2" x14ac:dyDescent="0.35">
      <c r="A3863" s="70">
        <f t="shared" si="68"/>
        <v>3846</v>
      </c>
      <c r="B3863" s="145">
        <v>4815620.6810465306</v>
      </c>
    </row>
    <row r="3864" spans="1:2" x14ac:dyDescent="0.35">
      <c r="A3864" s="70">
        <f t="shared" si="68"/>
        <v>3847</v>
      </c>
      <c r="B3864" s="145">
        <v>4815620.6810465306</v>
      </c>
    </row>
    <row r="3865" spans="1:2" x14ac:dyDescent="0.35">
      <c r="A3865" s="70">
        <f t="shared" si="68"/>
        <v>3848</v>
      </c>
      <c r="B3865" s="145">
        <v>4815620.6810465306</v>
      </c>
    </row>
    <row r="3866" spans="1:2" x14ac:dyDescent="0.35">
      <c r="A3866" s="70">
        <f t="shared" si="68"/>
        <v>3849</v>
      </c>
      <c r="B3866" s="145">
        <v>4815620.6810465306</v>
      </c>
    </row>
    <row r="3867" spans="1:2" x14ac:dyDescent="0.35">
      <c r="A3867" s="70">
        <f t="shared" si="68"/>
        <v>3850</v>
      </c>
      <c r="B3867" s="145">
        <v>4815620.6810465306</v>
      </c>
    </row>
    <row r="3868" spans="1:2" x14ac:dyDescent="0.35">
      <c r="A3868" s="70">
        <f t="shared" si="68"/>
        <v>3851</v>
      </c>
      <c r="B3868" s="145">
        <v>4815620.6810465306</v>
      </c>
    </row>
    <row r="3869" spans="1:2" x14ac:dyDescent="0.35">
      <c r="A3869" s="70">
        <f t="shared" si="68"/>
        <v>3852</v>
      </c>
      <c r="B3869" s="145">
        <v>4815620.6810465306</v>
      </c>
    </row>
    <row r="3870" spans="1:2" x14ac:dyDescent="0.35">
      <c r="A3870" s="70">
        <f t="shared" si="68"/>
        <v>3853</v>
      </c>
      <c r="B3870" s="145">
        <v>4815620.6810465306</v>
      </c>
    </row>
    <row r="3871" spans="1:2" x14ac:dyDescent="0.35">
      <c r="A3871" s="70">
        <f t="shared" si="68"/>
        <v>3854</v>
      </c>
      <c r="B3871" s="145">
        <v>4815620.6810465306</v>
      </c>
    </row>
    <row r="3872" spans="1:2" x14ac:dyDescent="0.35">
      <c r="A3872" s="70">
        <f t="shared" si="68"/>
        <v>3855</v>
      </c>
      <c r="B3872" s="145">
        <v>4815620.6810465306</v>
      </c>
    </row>
    <row r="3873" spans="1:2" x14ac:dyDescent="0.35">
      <c r="A3873" s="70">
        <f t="shared" si="68"/>
        <v>3856</v>
      </c>
      <c r="B3873" s="145">
        <v>4815620.6810465306</v>
      </c>
    </row>
    <row r="3874" spans="1:2" x14ac:dyDescent="0.35">
      <c r="A3874" s="70">
        <f t="shared" si="68"/>
        <v>3857</v>
      </c>
      <c r="B3874" s="145">
        <v>4815620.6810465306</v>
      </c>
    </row>
    <row r="3875" spans="1:2" x14ac:dyDescent="0.35">
      <c r="A3875" s="70">
        <f t="shared" si="68"/>
        <v>3858</v>
      </c>
      <c r="B3875" s="145">
        <v>4815620.6810465306</v>
      </c>
    </row>
    <row r="3876" spans="1:2" x14ac:dyDescent="0.35">
      <c r="A3876" s="70">
        <f t="shared" si="68"/>
        <v>3859</v>
      </c>
      <c r="B3876" s="145">
        <v>4815620.6810465306</v>
      </c>
    </row>
    <row r="3877" spans="1:2" x14ac:dyDescent="0.35">
      <c r="A3877" s="70">
        <f t="shared" si="68"/>
        <v>3860</v>
      </c>
      <c r="B3877" s="145">
        <v>4815620.6810465306</v>
      </c>
    </row>
    <row r="3878" spans="1:2" x14ac:dyDescent="0.35">
      <c r="A3878" s="70">
        <f t="shared" si="68"/>
        <v>3861</v>
      </c>
      <c r="B3878" s="145">
        <v>4815620.6810465306</v>
      </c>
    </row>
    <row r="3879" spans="1:2" x14ac:dyDescent="0.35">
      <c r="A3879" s="70">
        <f t="shared" si="68"/>
        <v>3862</v>
      </c>
      <c r="B3879" s="145">
        <v>4815620.6810465306</v>
      </c>
    </row>
    <row r="3880" spans="1:2" x14ac:dyDescent="0.35">
      <c r="A3880" s="70">
        <f t="shared" si="68"/>
        <v>3863</v>
      </c>
      <c r="B3880" s="145">
        <v>4815620.6810465306</v>
      </c>
    </row>
    <row r="3881" spans="1:2" x14ac:dyDescent="0.35">
      <c r="A3881" s="70">
        <f t="shared" si="68"/>
        <v>3864</v>
      </c>
      <c r="B3881" s="145">
        <v>4815620.6810465306</v>
      </c>
    </row>
    <row r="3882" spans="1:2" x14ac:dyDescent="0.35">
      <c r="A3882" s="70">
        <f t="shared" si="68"/>
        <v>3865</v>
      </c>
      <c r="B3882" s="145">
        <v>4815620.6810465306</v>
      </c>
    </row>
    <row r="3883" spans="1:2" x14ac:dyDescent="0.35">
      <c r="A3883" s="70">
        <f t="shared" si="68"/>
        <v>3866</v>
      </c>
      <c r="B3883" s="145">
        <v>4815620.6810465306</v>
      </c>
    </row>
    <row r="3884" spans="1:2" x14ac:dyDescent="0.35">
      <c r="A3884" s="70">
        <f t="shared" si="68"/>
        <v>3867</v>
      </c>
      <c r="B3884" s="145">
        <v>4815620.6810465306</v>
      </c>
    </row>
    <row r="3885" spans="1:2" x14ac:dyDescent="0.35">
      <c r="A3885" s="70">
        <f t="shared" si="68"/>
        <v>3868</v>
      </c>
      <c r="B3885" s="145">
        <v>4815620.6810465306</v>
      </c>
    </row>
    <row r="3886" spans="1:2" x14ac:dyDescent="0.35">
      <c r="A3886" s="70">
        <f t="shared" si="68"/>
        <v>3869</v>
      </c>
      <c r="B3886" s="145">
        <v>4815620.6810465306</v>
      </c>
    </row>
    <row r="3887" spans="1:2" x14ac:dyDescent="0.35">
      <c r="A3887" s="70">
        <f t="shared" si="68"/>
        <v>3870</v>
      </c>
      <c r="B3887" s="145">
        <v>4815620.6810465306</v>
      </c>
    </row>
    <row r="3888" spans="1:2" x14ac:dyDescent="0.35">
      <c r="A3888" s="70">
        <f t="shared" si="68"/>
        <v>3871</v>
      </c>
      <c r="B3888" s="145">
        <v>4815620.6810465306</v>
      </c>
    </row>
    <row r="3889" spans="1:2" x14ac:dyDescent="0.35">
      <c r="A3889" s="70">
        <f t="shared" si="68"/>
        <v>3872</v>
      </c>
      <c r="B3889" s="145">
        <v>4815620.6810465306</v>
      </c>
    </row>
    <row r="3890" spans="1:2" x14ac:dyDescent="0.35">
      <c r="A3890" s="70">
        <f t="shared" si="68"/>
        <v>3873</v>
      </c>
      <c r="B3890" s="145">
        <v>4815620.6810465306</v>
      </c>
    </row>
    <row r="3891" spans="1:2" x14ac:dyDescent="0.35">
      <c r="A3891" s="70">
        <f t="shared" si="68"/>
        <v>3874</v>
      </c>
      <c r="B3891" s="145">
        <v>4815620.6810465306</v>
      </c>
    </row>
    <row r="3892" spans="1:2" x14ac:dyDescent="0.35">
      <c r="A3892" s="70">
        <f t="shared" si="68"/>
        <v>3875</v>
      </c>
      <c r="B3892" s="145">
        <v>4815620.6810465306</v>
      </c>
    </row>
    <row r="3893" spans="1:2" x14ac:dyDescent="0.35">
      <c r="A3893" s="70">
        <f t="shared" si="68"/>
        <v>3876</v>
      </c>
      <c r="B3893" s="145">
        <v>4815620.6810465306</v>
      </c>
    </row>
    <row r="3894" spans="1:2" x14ac:dyDescent="0.35">
      <c r="A3894" s="70">
        <f t="shared" si="68"/>
        <v>3877</v>
      </c>
      <c r="B3894" s="145">
        <v>4815620.6810465306</v>
      </c>
    </row>
    <row r="3895" spans="1:2" x14ac:dyDescent="0.35">
      <c r="A3895" s="70">
        <f t="shared" si="68"/>
        <v>3878</v>
      </c>
      <c r="B3895" s="145">
        <v>4815620.6810465306</v>
      </c>
    </row>
    <row r="3896" spans="1:2" x14ac:dyDescent="0.35">
      <c r="A3896" s="70">
        <f t="shared" si="68"/>
        <v>3879</v>
      </c>
      <c r="B3896" s="145">
        <v>4815620.6810465306</v>
      </c>
    </row>
    <row r="3897" spans="1:2" x14ac:dyDescent="0.35">
      <c r="A3897" s="70">
        <f t="shared" si="68"/>
        <v>3880</v>
      </c>
      <c r="B3897" s="145">
        <v>4815620.6810465306</v>
      </c>
    </row>
    <row r="3898" spans="1:2" x14ac:dyDescent="0.35">
      <c r="A3898" s="70">
        <f t="shared" si="68"/>
        <v>3881</v>
      </c>
      <c r="B3898" s="145">
        <v>4815620.6810465306</v>
      </c>
    </row>
    <row r="3899" spans="1:2" x14ac:dyDescent="0.35">
      <c r="A3899" s="70">
        <f t="shared" si="68"/>
        <v>3882</v>
      </c>
      <c r="B3899" s="145">
        <v>4815620.6810465306</v>
      </c>
    </row>
    <row r="3900" spans="1:2" x14ac:dyDescent="0.35">
      <c r="A3900" s="70">
        <f t="shared" si="68"/>
        <v>3883</v>
      </c>
      <c r="B3900" s="145">
        <v>4815620.6810465306</v>
      </c>
    </row>
    <row r="3901" spans="1:2" x14ac:dyDescent="0.35">
      <c r="A3901" s="70">
        <f t="shared" si="68"/>
        <v>3884</v>
      </c>
      <c r="B3901" s="145">
        <v>4815620.6810465306</v>
      </c>
    </row>
    <row r="3902" spans="1:2" x14ac:dyDescent="0.35">
      <c r="A3902" s="70">
        <f t="shared" si="68"/>
        <v>3885</v>
      </c>
      <c r="B3902" s="145">
        <v>4815620.6810465306</v>
      </c>
    </row>
    <row r="3903" spans="1:2" x14ac:dyDescent="0.35">
      <c r="A3903" s="70">
        <f t="shared" si="68"/>
        <v>3886</v>
      </c>
      <c r="B3903" s="145">
        <v>4815620.6810465306</v>
      </c>
    </row>
    <row r="3904" spans="1:2" x14ac:dyDescent="0.35">
      <c r="A3904" s="70">
        <f t="shared" si="68"/>
        <v>3887</v>
      </c>
      <c r="B3904" s="145">
        <v>4815620.6810465306</v>
      </c>
    </row>
    <row r="3905" spans="1:2" x14ac:dyDescent="0.35">
      <c r="A3905" s="70">
        <f t="shared" si="68"/>
        <v>3888</v>
      </c>
      <c r="B3905" s="145">
        <v>4815620.6810465306</v>
      </c>
    </row>
    <row r="3906" spans="1:2" x14ac:dyDescent="0.35">
      <c r="A3906" s="70">
        <f t="shared" si="68"/>
        <v>3889</v>
      </c>
      <c r="B3906" s="145">
        <v>4815620.6810465306</v>
      </c>
    </row>
    <row r="3907" spans="1:2" x14ac:dyDescent="0.35">
      <c r="A3907" s="70">
        <f t="shared" si="68"/>
        <v>3890</v>
      </c>
      <c r="B3907" s="145">
        <v>4815620.6810465306</v>
      </c>
    </row>
    <row r="3908" spans="1:2" x14ac:dyDescent="0.35">
      <c r="A3908" s="70">
        <f t="shared" si="68"/>
        <v>3891</v>
      </c>
      <c r="B3908" s="145">
        <v>4815620.6810465306</v>
      </c>
    </row>
    <row r="3909" spans="1:2" x14ac:dyDescent="0.35">
      <c r="A3909" s="70">
        <f t="shared" si="68"/>
        <v>3892</v>
      </c>
      <c r="B3909" s="145">
        <v>4815620.6810465306</v>
      </c>
    </row>
    <row r="3910" spans="1:2" x14ac:dyDescent="0.35">
      <c r="A3910" s="70">
        <f t="shared" si="68"/>
        <v>3893</v>
      </c>
      <c r="B3910" s="145">
        <v>4815620.6810465306</v>
      </c>
    </row>
    <row r="3911" spans="1:2" x14ac:dyDescent="0.35">
      <c r="A3911" s="70">
        <f t="shared" si="68"/>
        <v>3894</v>
      </c>
      <c r="B3911" s="145">
        <v>4815620.6810465306</v>
      </c>
    </row>
    <row r="3912" spans="1:2" x14ac:dyDescent="0.35">
      <c r="A3912" s="70">
        <f t="shared" si="68"/>
        <v>3895</v>
      </c>
      <c r="B3912" s="145">
        <v>4815620.6810465306</v>
      </c>
    </row>
    <row r="3913" spans="1:2" x14ac:dyDescent="0.35">
      <c r="A3913" s="70">
        <f t="shared" si="68"/>
        <v>3896</v>
      </c>
      <c r="B3913" s="145">
        <v>4815620.6810465306</v>
      </c>
    </row>
    <row r="3914" spans="1:2" x14ac:dyDescent="0.35">
      <c r="A3914" s="70">
        <f t="shared" si="68"/>
        <v>3897</v>
      </c>
      <c r="B3914" s="145">
        <v>4815620.6810465306</v>
      </c>
    </row>
    <row r="3915" spans="1:2" x14ac:dyDescent="0.35">
      <c r="A3915" s="70">
        <f t="shared" si="68"/>
        <v>3898</v>
      </c>
      <c r="B3915" s="145">
        <v>4815620.6810465306</v>
      </c>
    </row>
    <row r="3916" spans="1:2" x14ac:dyDescent="0.35">
      <c r="A3916" s="70">
        <f t="shared" si="68"/>
        <v>3899</v>
      </c>
      <c r="B3916" s="145">
        <v>4815620.6810465306</v>
      </c>
    </row>
    <row r="3917" spans="1:2" x14ac:dyDescent="0.35">
      <c r="A3917" s="70">
        <f t="shared" si="68"/>
        <v>3900</v>
      </c>
      <c r="B3917" s="145">
        <v>4815620.6810465306</v>
      </c>
    </row>
    <row r="3918" spans="1:2" x14ac:dyDescent="0.35">
      <c r="A3918" s="70">
        <f t="shared" si="68"/>
        <v>3901</v>
      </c>
      <c r="B3918" s="145">
        <v>4815620.6810465306</v>
      </c>
    </row>
    <row r="3919" spans="1:2" x14ac:dyDescent="0.35">
      <c r="A3919" s="70">
        <f t="shared" si="68"/>
        <v>3902</v>
      </c>
      <c r="B3919" s="145">
        <v>4815620.6810465306</v>
      </c>
    </row>
    <row r="3920" spans="1:2" x14ac:dyDescent="0.35">
      <c r="A3920" s="70">
        <f t="shared" si="68"/>
        <v>3903</v>
      </c>
      <c r="B3920" s="145">
        <v>4815620.6810465306</v>
      </c>
    </row>
    <row r="3921" spans="1:2" x14ac:dyDescent="0.35">
      <c r="A3921" s="70">
        <f t="shared" si="68"/>
        <v>3904</v>
      </c>
      <c r="B3921" s="145">
        <v>4815620.6810465306</v>
      </c>
    </row>
    <row r="3922" spans="1:2" x14ac:dyDescent="0.35">
      <c r="A3922" s="70">
        <f t="shared" si="68"/>
        <v>3905</v>
      </c>
      <c r="B3922" s="145">
        <v>4815620.6810465306</v>
      </c>
    </row>
    <row r="3923" spans="1:2" x14ac:dyDescent="0.35">
      <c r="A3923" s="70">
        <f t="shared" si="68"/>
        <v>3906</v>
      </c>
      <c r="B3923" s="145">
        <v>4815620.6810465306</v>
      </c>
    </row>
    <row r="3924" spans="1:2" x14ac:dyDescent="0.35">
      <c r="A3924" s="70">
        <f t="shared" ref="A3924:A3987" si="69">A3923+1</f>
        <v>3907</v>
      </c>
      <c r="B3924" s="145">
        <v>4815620.6810465306</v>
      </c>
    </row>
    <row r="3925" spans="1:2" x14ac:dyDescent="0.35">
      <c r="A3925" s="70">
        <f t="shared" si="69"/>
        <v>3908</v>
      </c>
      <c r="B3925" s="145">
        <v>4815620.6810465306</v>
      </c>
    </row>
    <row r="3926" spans="1:2" x14ac:dyDescent="0.35">
      <c r="A3926" s="70">
        <f t="shared" si="69"/>
        <v>3909</v>
      </c>
      <c r="B3926" s="145">
        <v>4815620.6810465306</v>
      </c>
    </row>
    <row r="3927" spans="1:2" x14ac:dyDescent="0.35">
      <c r="A3927" s="70">
        <f t="shared" si="69"/>
        <v>3910</v>
      </c>
      <c r="B3927" s="145">
        <v>4815620.6810465306</v>
      </c>
    </row>
    <row r="3928" spans="1:2" x14ac:dyDescent="0.35">
      <c r="A3928" s="70">
        <f t="shared" si="69"/>
        <v>3911</v>
      </c>
      <c r="B3928" s="145">
        <v>4815620.6810465306</v>
      </c>
    </row>
    <row r="3929" spans="1:2" x14ac:dyDescent="0.35">
      <c r="A3929" s="70">
        <f t="shared" si="69"/>
        <v>3912</v>
      </c>
      <c r="B3929" s="145">
        <v>4815620.6810465306</v>
      </c>
    </row>
    <row r="3930" spans="1:2" x14ac:dyDescent="0.35">
      <c r="A3930" s="70">
        <f t="shared" si="69"/>
        <v>3913</v>
      </c>
      <c r="B3930" s="145">
        <v>4815620.6810465306</v>
      </c>
    </row>
    <row r="3931" spans="1:2" x14ac:dyDescent="0.35">
      <c r="A3931" s="70">
        <f t="shared" si="69"/>
        <v>3914</v>
      </c>
      <c r="B3931" s="145">
        <v>4815620.6810465306</v>
      </c>
    </row>
    <row r="3932" spans="1:2" x14ac:dyDescent="0.35">
      <c r="A3932" s="70">
        <f t="shared" si="69"/>
        <v>3915</v>
      </c>
      <c r="B3932" s="145">
        <v>4815620.6810465306</v>
      </c>
    </row>
    <row r="3933" spans="1:2" x14ac:dyDescent="0.35">
      <c r="A3933" s="70">
        <f t="shared" si="69"/>
        <v>3916</v>
      </c>
      <c r="B3933" s="145">
        <v>4815620.6810465306</v>
      </c>
    </row>
    <row r="3934" spans="1:2" x14ac:dyDescent="0.35">
      <c r="A3934" s="70">
        <f t="shared" si="69"/>
        <v>3917</v>
      </c>
      <c r="B3934" s="145">
        <v>4815620.6810465306</v>
      </c>
    </row>
    <row r="3935" spans="1:2" x14ac:dyDescent="0.35">
      <c r="A3935" s="70">
        <f t="shared" si="69"/>
        <v>3918</v>
      </c>
      <c r="B3935" s="145">
        <v>4815620.6810465306</v>
      </c>
    </row>
    <row r="3936" spans="1:2" x14ac:dyDescent="0.35">
      <c r="A3936" s="70">
        <f t="shared" si="69"/>
        <v>3919</v>
      </c>
      <c r="B3936" s="145">
        <v>4815620.6810465306</v>
      </c>
    </row>
    <row r="3937" spans="1:2" x14ac:dyDescent="0.35">
      <c r="A3937" s="70">
        <f t="shared" si="69"/>
        <v>3920</v>
      </c>
      <c r="B3937" s="145">
        <v>4815620.6810465306</v>
      </c>
    </row>
    <row r="3938" spans="1:2" x14ac:dyDescent="0.35">
      <c r="A3938" s="70">
        <f t="shared" si="69"/>
        <v>3921</v>
      </c>
      <c r="B3938" s="145">
        <v>4815620.6810465306</v>
      </c>
    </row>
    <row r="3939" spans="1:2" x14ac:dyDescent="0.35">
      <c r="A3939" s="70">
        <f t="shared" si="69"/>
        <v>3922</v>
      </c>
      <c r="B3939" s="145">
        <v>4815620.6810465306</v>
      </c>
    </row>
    <row r="3940" spans="1:2" x14ac:dyDescent="0.35">
      <c r="A3940" s="70">
        <f t="shared" si="69"/>
        <v>3923</v>
      </c>
      <c r="B3940" s="145">
        <v>4815620.6810465306</v>
      </c>
    </row>
    <row r="3941" spans="1:2" x14ac:dyDescent="0.35">
      <c r="A3941" s="70">
        <f t="shared" si="69"/>
        <v>3924</v>
      </c>
      <c r="B3941" s="145">
        <v>4815620.6810465306</v>
      </c>
    </row>
    <row r="3942" spans="1:2" x14ac:dyDescent="0.35">
      <c r="A3942" s="70">
        <f t="shared" si="69"/>
        <v>3925</v>
      </c>
      <c r="B3942" s="145">
        <v>4815620.6810465306</v>
      </c>
    </row>
    <row r="3943" spans="1:2" x14ac:dyDescent="0.35">
      <c r="A3943" s="70">
        <f t="shared" si="69"/>
        <v>3926</v>
      </c>
      <c r="B3943" s="145">
        <v>4815620.6810465306</v>
      </c>
    </row>
    <row r="3944" spans="1:2" x14ac:dyDescent="0.35">
      <c r="A3944" s="70">
        <f t="shared" si="69"/>
        <v>3927</v>
      </c>
      <c r="B3944" s="145">
        <v>4815620.6810465306</v>
      </c>
    </row>
    <row r="3945" spans="1:2" x14ac:dyDescent="0.35">
      <c r="A3945" s="70">
        <f t="shared" si="69"/>
        <v>3928</v>
      </c>
      <c r="B3945" s="145">
        <v>4815620.6810465306</v>
      </c>
    </row>
    <row r="3946" spans="1:2" x14ac:dyDescent="0.35">
      <c r="A3946" s="70">
        <f t="shared" si="69"/>
        <v>3929</v>
      </c>
      <c r="B3946" s="145">
        <v>4815620.6810465306</v>
      </c>
    </row>
    <row r="3947" spans="1:2" x14ac:dyDescent="0.35">
      <c r="A3947" s="70">
        <f t="shared" si="69"/>
        <v>3930</v>
      </c>
      <c r="B3947" s="145">
        <v>4815620.6810465306</v>
      </c>
    </row>
    <row r="3948" spans="1:2" x14ac:dyDescent="0.35">
      <c r="A3948" s="70">
        <f t="shared" si="69"/>
        <v>3931</v>
      </c>
      <c r="B3948" s="145">
        <v>4815620.6810465306</v>
      </c>
    </row>
    <row r="3949" spans="1:2" x14ac:dyDescent="0.35">
      <c r="A3949" s="70">
        <f t="shared" si="69"/>
        <v>3932</v>
      </c>
      <c r="B3949" s="145">
        <v>4815620.6810465306</v>
      </c>
    </row>
    <row r="3950" spans="1:2" x14ac:dyDescent="0.35">
      <c r="A3950" s="70">
        <f t="shared" si="69"/>
        <v>3933</v>
      </c>
      <c r="B3950" s="145">
        <v>4815620.6810465306</v>
      </c>
    </row>
    <row r="3951" spans="1:2" x14ac:dyDescent="0.35">
      <c r="A3951" s="70">
        <f t="shared" si="69"/>
        <v>3934</v>
      </c>
      <c r="B3951" s="145">
        <v>4815620.6810465306</v>
      </c>
    </row>
    <row r="3952" spans="1:2" x14ac:dyDescent="0.35">
      <c r="A3952" s="70">
        <f t="shared" si="69"/>
        <v>3935</v>
      </c>
      <c r="B3952" s="145">
        <v>4815620.6810465306</v>
      </c>
    </row>
    <row r="3953" spans="1:2" x14ac:dyDescent="0.35">
      <c r="A3953" s="70">
        <f t="shared" si="69"/>
        <v>3936</v>
      </c>
      <c r="B3953" s="145">
        <v>4815620.6810465306</v>
      </c>
    </row>
    <row r="3954" spans="1:2" x14ac:dyDescent="0.35">
      <c r="A3954" s="70">
        <f t="shared" si="69"/>
        <v>3937</v>
      </c>
      <c r="B3954" s="145">
        <v>4815620.6810465306</v>
      </c>
    </row>
    <row r="3955" spans="1:2" x14ac:dyDescent="0.35">
      <c r="A3955" s="70">
        <f t="shared" si="69"/>
        <v>3938</v>
      </c>
      <c r="B3955" s="145">
        <v>4815620.6810465306</v>
      </c>
    </row>
    <row r="3956" spans="1:2" x14ac:dyDescent="0.35">
      <c r="A3956" s="70">
        <f t="shared" si="69"/>
        <v>3939</v>
      </c>
      <c r="B3956" s="145">
        <v>4815620.6810465306</v>
      </c>
    </row>
    <row r="3957" spans="1:2" x14ac:dyDescent="0.35">
      <c r="A3957" s="70">
        <f t="shared" si="69"/>
        <v>3940</v>
      </c>
      <c r="B3957" s="145">
        <v>4815620.6810465306</v>
      </c>
    </row>
    <row r="3958" spans="1:2" x14ac:dyDescent="0.35">
      <c r="A3958" s="70">
        <f t="shared" si="69"/>
        <v>3941</v>
      </c>
      <c r="B3958" s="145">
        <v>4815620.6810465306</v>
      </c>
    </row>
    <row r="3959" spans="1:2" x14ac:dyDescent="0.35">
      <c r="A3959" s="70">
        <f t="shared" si="69"/>
        <v>3942</v>
      </c>
      <c r="B3959" s="145">
        <v>4815620.6810465306</v>
      </c>
    </row>
    <row r="3960" spans="1:2" x14ac:dyDescent="0.35">
      <c r="A3960" s="70">
        <f t="shared" si="69"/>
        <v>3943</v>
      </c>
      <c r="B3960" s="145">
        <v>4815620.6810465306</v>
      </c>
    </row>
    <row r="3961" spans="1:2" x14ac:dyDescent="0.35">
      <c r="A3961" s="70">
        <f t="shared" si="69"/>
        <v>3944</v>
      </c>
      <c r="B3961" s="145">
        <v>4815620.6810465306</v>
      </c>
    </row>
    <row r="3962" spans="1:2" x14ac:dyDescent="0.35">
      <c r="A3962" s="70">
        <f t="shared" si="69"/>
        <v>3945</v>
      </c>
      <c r="B3962" s="145">
        <v>4815620.6810465306</v>
      </c>
    </row>
    <row r="3963" spans="1:2" x14ac:dyDescent="0.35">
      <c r="A3963" s="70">
        <f t="shared" si="69"/>
        <v>3946</v>
      </c>
      <c r="B3963" s="145">
        <v>4815620.6810465306</v>
      </c>
    </row>
    <row r="3964" spans="1:2" x14ac:dyDescent="0.35">
      <c r="A3964" s="70">
        <f t="shared" si="69"/>
        <v>3947</v>
      </c>
      <c r="B3964" s="145">
        <v>4815620.6810465306</v>
      </c>
    </row>
    <row r="3965" spans="1:2" x14ac:dyDescent="0.35">
      <c r="A3965" s="70">
        <f t="shared" si="69"/>
        <v>3948</v>
      </c>
      <c r="B3965" s="145">
        <v>4815620.6810465306</v>
      </c>
    </row>
    <row r="3966" spans="1:2" x14ac:dyDescent="0.35">
      <c r="A3966" s="70">
        <f t="shared" si="69"/>
        <v>3949</v>
      </c>
      <c r="B3966" s="145">
        <v>4815620.6810465306</v>
      </c>
    </row>
    <row r="3967" spans="1:2" x14ac:dyDescent="0.35">
      <c r="A3967" s="70">
        <f t="shared" si="69"/>
        <v>3950</v>
      </c>
      <c r="B3967" s="145">
        <v>4815620.6810465306</v>
      </c>
    </row>
    <row r="3968" spans="1:2" x14ac:dyDescent="0.35">
      <c r="A3968" s="70">
        <f t="shared" si="69"/>
        <v>3951</v>
      </c>
      <c r="B3968" s="145">
        <v>4815620.6810465306</v>
      </c>
    </row>
    <row r="3969" spans="1:2" x14ac:dyDescent="0.35">
      <c r="A3969" s="70">
        <f t="shared" si="69"/>
        <v>3952</v>
      </c>
      <c r="B3969" s="145">
        <v>4815620.6810465306</v>
      </c>
    </row>
    <row r="3970" spans="1:2" x14ac:dyDescent="0.35">
      <c r="A3970" s="70">
        <f t="shared" si="69"/>
        <v>3953</v>
      </c>
      <c r="B3970" s="145">
        <v>4815620.6810465306</v>
      </c>
    </row>
    <row r="3971" spans="1:2" x14ac:dyDescent="0.35">
      <c r="A3971" s="70">
        <f t="shared" si="69"/>
        <v>3954</v>
      </c>
      <c r="B3971" s="145">
        <v>4815620.6810465306</v>
      </c>
    </row>
    <row r="3972" spans="1:2" x14ac:dyDescent="0.35">
      <c r="A3972" s="70">
        <f t="shared" si="69"/>
        <v>3955</v>
      </c>
      <c r="B3972" s="145">
        <v>4815620.6810465306</v>
      </c>
    </row>
    <row r="3973" spans="1:2" x14ac:dyDescent="0.35">
      <c r="A3973" s="70">
        <f t="shared" si="69"/>
        <v>3956</v>
      </c>
      <c r="B3973" s="145">
        <v>4815620.6810465306</v>
      </c>
    </row>
    <row r="3974" spans="1:2" x14ac:dyDescent="0.35">
      <c r="A3974" s="70">
        <f t="shared" si="69"/>
        <v>3957</v>
      </c>
      <c r="B3974" s="145">
        <v>4815620.6810465306</v>
      </c>
    </row>
    <row r="3975" spans="1:2" x14ac:dyDescent="0.35">
      <c r="A3975" s="70">
        <f t="shared" si="69"/>
        <v>3958</v>
      </c>
      <c r="B3975" s="145">
        <v>4815620.6810465306</v>
      </c>
    </row>
    <row r="3976" spans="1:2" x14ac:dyDescent="0.35">
      <c r="A3976" s="70">
        <f t="shared" si="69"/>
        <v>3959</v>
      </c>
      <c r="B3976" s="145">
        <v>4815620.6810465306</v>
      </c>
    </row>
    <row r="3977" spans="1:2" x14ac:dyDescent="0.35">
      <c r="A3977" s="70">
        <f t="shared" si="69"/>
        <v>3960</v>
      </c>
      <c r="B3977" s="145">
        <v>4815620.6810465306</v>
      </c>
    </row>
    <row r="3978" spans="1:2" x14ac:dyDescent="0.35">
      <c r="A3978" s="70">
        <f t="shared" si="69"/>
        <v>3961</v>
      </c>
      <c r="B3978" s="145">
        <v>4815620.6810465306</v>
      </c>
    </row>
    <row r="3979" spans="1:2" x14ac:dyDescent="0.35">
      <c r="A3979" s="70">
        <f t="shared" si="69"/>
        <v>3962</v>
      </c>
      <c r="B3979" s="145">
        <v>4815620.6810465306</v>
      </c>
    </row>
    <row r="3980" spans="1:2" x14ac:dyDescent="0.35">
      <c r="A3980" s="70">
        <f t="shared" si="69"/>
        <v>3963</v>
      </c>
      <c r="B3980" s="145">
        <v>4815620.6810465306</v>
      </c>
    </row>
    <row r="3981" spans="1:2" x14ac:dyDescent="0.35">
      <c r="A3981" s="70">
        <f t="shared" si="69"/>
        <v>3964</v>
      </c>
      <c r="B3981" s="145">
        <v>4815620.6810465306</v>
      </c>
    </row>
    <row r="3982" spans="1:2" x14ac:dyDescent="0.35">
      <c r="A3982" s="70">
        <f t="shared" si="69"/>
        <v>3965</v>
      </c>
      <c r="B3982" s="145">
        <v>4815620.6810465306</v>
      </c>
    </row>
    <row r="3983" spans="1:2" x14ac:dyDescent="0.35">
      <c r="A3983" s="70">
        <f t="shared" si="69"/>
        <v>3966</v>
      </c>
      <c r="B3983" s="145">
        <v>4815620.6810465306</v>
      </c>
    </row>
    <row r="3984" spans="1:2" x14ac:dyDescent="0.35">
      <c r="A3984" s="70">
        <f t="shared" si="69"/>
        <v>3967</v>
      </c>
      <c r="B3984" s="145">
        <v>4815620.6810465306</v>
      </c>
    </row>
    <row r="3985" spans="1:2" x14ac:dyDescent="0.35">
      <c r="A3985" s="70">
        <f t="shared" si="69"/>
        <v>3968</v>
      </c>
      <c r="B3985" s="145">
        <v>4815620.6810465306</v>
      </c>
    </row>
    <row r="3986" spans="1:2" x14ac:dyDescent="0.35">
      <c r="A3986" s="70">
        <f t="shared" si="69"/>
        <v>3969</v>
      </c>
      <c r="B3986" s="145">
        <v>4815620.6810465306</v>
      </c>
    </row>
    <row r="3987" spans="1:2" x14ac:dyDescent="0.35">
      <c r="A3987" s="70">
        <f t="shared" si="69"/>
        <v>3970</v>
      </c>
      <c r="B3987" s="145">
        <v>4815620.6810465306</v>
      </c>
    </row>
    <row r="3988" spans="1:2" x14ac:dyDescent="0.35">
      <c r="A3988" s="70">
        <f t="shared" ref="A3988:A4051" si="70">A3987+1</f>
        <v>3971</v>
      </c>
      <c r="B3988" s="145">
        <v>4815620.6810465306</v>
      </c>
    </row>
    <row r="3989" spans="1:2" x14ac:dyDescent="0.35">
      <c r="A3989" s="70">
        <f t="shared" si="70"/>
        <v>3972</v>
      </c>
      <c r="B3989" s="145">
        <v>4815620.6810465306</v>
      </c>
    </row>
    <row r="3990" spans="1:2" x14ac:dyDescent="0.35">
      <c r="A3990" s="70">
        <f t="shared" si="70"/>
        <v>3973</v>
      </c>
      <c r="B3990" s="145">
        <v>4815620.6810465306</v>
      </c>
    </row>
    <row r="3991" spans="1:2" x14ac:dyDescent="0.35">
      <c r="A3991" s="70">
        <f t="shared" si="70"/>
        <v>3974</v>
      </c>
      <c r="B3991" s="145">
        <v>4815620.6810465306</v>
      </c>
    </row>
    <row r="3992" spans="1:2" x14ac:dyDescent="0.35">
      <c r="A3992" s="70">
        <f t="shared" si="70"/>
        <v>3975</v>
      </c>
      <c r="B3992" s="145">
        <v>4815620.6810465306</v>
      </c>
    </row>
    <row r="3993" spans="1:2" x14ac:dyDescent="0.35">
      <c r="A3993" s="70">
        <f t="shared" si="70"/>
        <v>3976</v>
      </c>
      <c r="B3993" s="145">
        <v>4815620.6810465306</v>
      </c>
    </row>
    <row r="3994" spans="1:2" x14ac:dyDescent="0.35">
      <c r="A3994" s="70">
        <f t="shared" si="70"/>
        <v>3977</v>
      </c>
      <c r="B3994" s="145">
        <v>4815620.6810465306</v>
      </c>
    </row>
    <row r="3995" spans="1:2" x14ac:dyDescent="0.35">
      <c r="A3995" s="70">
        <f t="shared" si="70"/>
        <v>3978</v>
      </c>
      <c r="B3995" s="145">
        <v>4815620.6810465306</v>
      </c>
    </row>
    <row r="3996" spans="1:2" x14ac:dyDescent="0.35">
      <c r="A3996" s="70">
        <f t="shared" si="70"/>
        <v>3979</v>
      </c>
      <c r="B3996" s="145">
        <v>4815620.6810465306</v>
      </c>
    </row>
    <row r="3997" spans="1:2" x14ac:dyDescent="0.35">
      <c r="A3997" s="70">
        <f t="shared" si="70"/>
        <v>3980</v>
      </c>
      <c r="B3997" s="145">
        <v>4815620.6810465306</v>
      </c>
    </row>
    <row r="3998" spans="1:2" x14ac:dyDescent="0.35">
      <c r="A3998" s="70">
        <f t="shared" si="70"/>
        <v>3981</v>
      </c>
      <c r="B3998" s="145">
        <v>4815620.6810465306</v>
      </c>
    </row>
    <row r="3999" spans="1:2" x14ac:dyDescent="0.35">
      <c r="A3999" s="70">
        <f t="shared" si="70"/>
        <v>3982</v>
      </c>
      <c r="B3999" s="145">
        <v>4815620.6810465306</v>
      </c>
    </row>
    <row r="4000" spans="1:2" x14ac:dyDescent="0.35">
      <c r="A4000" s="70">
        <f t="shared" si="70"/>
        <v>3983</v>
      </c>
      <c r="B4000" s="145">
        <v>4815620.6810465306</v>
      </c>
    </row>
    <row r="4001" spans="1:2" x14ac:dyDescent="0.35">
      <c r="A4001" s="70">
        <f t="shared" si="70"/>
        <v>3984</v>
      </c>
      <c r="B4001" s="145">
        <v>4815620.6810465306</v>
      </c>
    </row>
    <row r="4002" spans="1:2" x14ac:dyDescent="0.35">
      <c r="A4002" s="70">
        <f t="shared" si="70"/>
        <v>3985</v>
      </c>
      <c r="B4002" s="145">
        <v>4815620.6810465306</v>
      </c>
    </row>
    <row r="4003" spans="1:2" x14ac:dyDescent="0.35">
      <c r="A4003" s="70">
        <f t="shared" si="70"/>
        <v>3986</v>
      </c>
      <c r="B4003" s="145">
        <v>4815620.6810465306</v>
      </c>
    </row>
    <row r="4004" spans="1:2" x14ac:dyDescent="0.35">
      <c r="A4004" s="70">
        <f t="shared" si="70"/>
        <v>3987</v>
      </c>
      <c r="B4004" s="145">
        <v>4815620.6810465306</v>
      </c>
    </row>
    <row r="4005" spans="1:2" x14ac:dyDescent="0.35">
      <c r="A4005" s="70">
        <f t="shared" si="70"/>
        <v>3988</v>
      </c>
      <c r="B4005" s="145">
        <v>4815620.6810465306</v>
      </c>
    </row>
    <row r="4006" spans="1:2" x14ac:dyDescent="0.35">
      <c r="A4006" s="70">
        <f t="shared" si="70"/>
        <v>3989</v>
      </c>
      <c r="B4006" s="145">
        <v>4815620.6810465306</v>
      </c>
    </row>
    <row r="4007" spans="1:2" x14ac:dyDescent="0.35">
      <c r="A4007" s="70">
        <f t="shared" si="70"/>
        <v>3990</v>
      </c>
      <c r="B4007" s="145">
        <v>4815620.6810465306</v>
      </c>
    </row>
    <row r="4008" spans="1:2" x14ac:dyDescent="0.35">
      <c r="A4008" s="70">
        <f t="shared" si="70"/>
        <v>3991</v>
      </c>
      <c r="B4008" s="145">
        <v>4815620.6810465306</v>
      </c>
    </row>
    <row r="4009" spans="1:2" x14ac:dyDescent="0.35">
      <c r="A4009" s="70">
        <f t="shared" si="70"/>
        <v>3992</v>
      </c>
      <c r="B4009" s="145">
        <v>4815620.6810465306</v>
      </c>
    </row>
    <row r="4010" spans="1:2" x14ac:dyDescent="0.35">
      <c r="A4010" s="70">
        <f t="shared" si="70"/>
        <v>3993</v>
      </c>
      <c r="B4010" s="145">
        <v>4815620.6810465306</v>
      </c>
    </row>
    <row r="4011" spans="1:2" x14ac:dyDescent="0.35">
      <c r="A4011" s="70">
        <f t="shared" si="70"/>
        <v>3994</v>
      </c>
      <c r="B4011" s="145">
        <v>4815620.6810465306</v>
      </c>
    </row>
    <row r="4012" spans="1:2" x14ac:dyDescent="0.35">
      <c r="A4012" s="70">
        <f t="shared" si="70"/>
        <v>3995</v>
      </c>
      <c r="B4012" s="145">
        <v>4815620.6810465306</v>
      </c>
    </row>
    <row r="4013" spans="1:2" x14ac:dyDescent="0.35">
      <c r="A4013" s="70">
        <f t="shared" si="70"/>
        <v>3996</v>
      </c>
      <c r="B4013" s="145">
        <v>4815620.6810465306</v>
      </c>
    </row>
    <row r="4014" spans="1:2" x14ac:dyDescent="0.35">
      <c r="A4014" s="70">
        <f t="shared" si="70"/>
        <v>3997</v>
      </c>
      <c r="B4014" s="145">
        <v>4815620.6810465306</v>
      </c>
    </row>
    <row r="4015" spans="1:2" x14ac:dyDescent="0.35">
      <c r="A4015" s="70">
        <f t="shared" si="70"/>
        <v>3998</v>
      </c>
      <c r="B4015" s="145">
        <v>4815620.6810465306</v>
      </c>
    </row>
    <row r="4016" spans="1:2" x14ac:dyDescent="0.35">
      <c r="A4016" s="70">
        <f t="shared" si="70"/>
        <v>3999</v>
      </c>
      <c r="B4016" s="145">
        <v>4815620.6810465306</v>
      </c>
    </row>
    <row r="4017" spans="1:2" x14ac:dyDescent="0.35">
      <c r="A4017" s="70">
        <f t="shared" si="70"/>
        <v>4000</v>
      </c>
      <c r="B4017" s="145">
        <v>4815620.6810465306</v>
      </c>
    </row>
    <row r="4018" spans="1:2" x14ac:dyDescent="0.35">
      <c r="A4018" s="70">
        <f t="shared" si="70"/>
        <v>4001</v>
      </c>
      <c r="B4018" s="145">
        <v>4815620.6810465306</v>
      </c>
    </row>
    <row r="4019" spans="1:2" x14ac:dyDescent="0.35">
      <c r="A4019" s="70">
        <f t="shared" si="70"/>
        <v>4002</v>
      </c>
      <c r="B4019" s="145">
        <v>4815620.6810465306</v>
      </c>
    </row>
    <row r="4020" spans="1:2" x14ac:dyDescent="0.35">
      <c r="A4020" s="70">
        <f t="shared" si="70"/>
        <v>4003</v>
      </c>
      <c r="B4020" s="145">
        <v>4815620.6810465306</v>
      </c>
    </row>
    <row r="4021" spans="1:2" x14ac:dyDescent="0.35">
      <c r="A4021" s="70">
        <f t="shared" si="70"/>
        <v>4004</v>
      </c>
      <c r="B4021" s="145">
        <v>4815620.6810465306</v>
      </c>
    </row>
    <row r="4022" spans="1:2" x14ac:dyDescent="0.35">
      <c r="A4022" s="70">
        <f t="shared" si="70"/>
        <v>4005</v>
      </c>
      <c r="B4022" s="145">
        <v>4815620.6810465306</v>
      </c>
    </row>
    <row r="4023" spans="1:2" x14ac:dyDescent="0.35">
      <c r="A4023" s="70">
        <f t="shared" si="70"/>
        <v>4006</v>
      </c>
      <c r="B4023" s="145">
        <v>4815620.6810465306</v>
      </c>
    </row>
    <row r="4024" spans="1:2" x14ac:dyDescent="0.35">
      <c r="A4024" s="70">
        <f t="shared" si="70"/>
        <v>4007</v>
      </c>
      <c r="B4024" s="145">
        <v>4815620.6810465306</v>
      </c>
    </row>
    <row r="4025" spans="1:2" x14ac:dyDescent="0.35">
      <c r="A4025" s="70">
        <f t="shared" si="70"/>
        <v>4008</v>
      </c>
      <c r="B4025" s="145">
        <v>4815620.6810465306</v>
      </c>
    </row>
    <row r="4026" spans="1:2" x14ac:dyDescent="0.35">
      <c r="A4026" s="70">
        <f t="shared" si="70"/>
        <v>4009</v>
      </c>
      <c r="B4026" s="145">
        <v>4815620.6810465306</v>
      </c>
    </row>
    <row r="4027" spans="1:2" x14ac:dyDescent="0.35">
      <c r="A4027" s="70">
        <f t="shared" si="70"/>
        <v>4010</v>
      </c>
      <c r="B4027" s="145">
        <v>4815620.6810465306</v>
      </c>
    </row>
    <row r="4028" spans="1:2" x14ac:dyDescent="0.35">
      <c r="A4028" s="70">
        <f t="shared" si="70"/>
        <v>4011</v>
      </c>
      <c r="B4028" s="145">
        <v>4815620.6810465306</v>
      </c>
    </row>
    <row r="4029" spans="1:2" x14ac:dyDescent="0.35">
      <c r="A4029" s="70">
        <f t="shared" si="70"/>
        <v>4012</v>
      </c>
      <c r="B4029" s="145">
        <v>4815620.6810465306</v>
      </c>
    </row>
    <row r="4030" spans="1:2" x14ac:dyDescent="0.35">
      <c r="A4030" s="70">
        <f t="shared" si="70"/>
        <v>4013</v>
      </c>
      <c r="B4030" s="145">
        <v>4815620.6810465306</v>
      </c>
    </row>
    <row r="4031" spans="1:2" x14ac:dyDescent="0.35">
      <c r="A4031" s="70">
        <f t="shared" si="70"/>
        <v>4014</v>
      </c>
      <c r="B4031" s="145">
        <v>4815620.6810465306</v>
      </c>
    </row>
    <row r="4032" spans="1:2" x14ac:dyDescent="0.35">
      <c r="A4032" s="70">
        <f t="shared" si="70"/>
        <v>4015</v>
      </c>
      <c r="B4032" s="145">
        <v>4815620.6810465306</v>
      </c>
    </row>
    <row r="4033" spans="1:2" x14ac:dyDescent="0.35">
      <c r="A4033" s="70">
        <f t="shared" si="70"/>
        <v>4016</v>
      </c>
      <c r="B4033" s="145">
        <v>4815620.6810465306</v>
      </c>
    </row>
    <row r="4034" spans="1:2" x14ac:dyDescent="0.35">
      <c r="A4034" s="70">
        <f t="shared" si="70"/>
        <v>4017</v>
      </c>
      <c r="B4034" s="145">
        <v>4815620.6810465306</v>
      </c>
    </row>
    <row r="4035" spans="1:2" x14ac:dyDescent="0.35">
      <c r="A4035" s="70">
        <f t="shared" si="70"/>
        <v>4018</v>
      </c>
      <c r="B4035" s="145">
        <v>4815620.6810465306</v>
      </c>
    </row>
    <row r="4036" spans="1:2" x14ac:dyDescent="0.35">
      <c r="A4036" s="70">
        <f t="shared" si="70"/>
        <v>4019</v>
      </c>
      <c r="B4036" s="145">
        <v>4815620.6810465306</v>
      </c>
    </row>
    <row r="4037" spans="1:2" x14ac:dyDescent="0.35">
      <c r="A4037" s="70">
        <f t="shared" si="70"/>
        <v>4020</v>
      </c>
      <c r="B4037" s="145">
        <v>4815620.6810465306</v>
      </c>
    </row>
    <row r="4038" spans="1:2" x14ac:dyDescent="0.35">
      <c r="A4038" s="70">
        <f t="shared" si="70"/>
        <v>4021</v>
      </c>
      <c r="B4038" s="145">
        <v>4815620.6810465306</v>
      </c>
    </row>
    <row r="4039" spans="1:2" x14ac:dyDescent="0.35">
      <c r="A4039" s="70">
        <f t="shared" si="70"/>
        <v>4022</v>
      </c>
      <c r="B4039" s="145">
        <v>4815620.6810465306</v>
      </c>
    </row>
    <row r="4040" spans="1:2" x14ac:dyDescent="0.35">
      <c r="A4040" s="70">
        <f t="shared" si="70"/>
        <v>4023</v>
      </c>
      <c r="B4040" s="145">
        <v>4815620.6810465306</v>
      </c>
    </row>
    <row r="4041" spans="1:2" x14ac:dyDescent="0.35">
      <c r="A4041" s="70">
        <f t="shared" si="70"/>
        <v>4024</v>
      </c>
      <c r="B4041" s="145">
        <v>4815620.6810465306</v>
      </c>
    </row>
    <row r="4042" spans="1:2" x14ac:dyDescent="0.35">
      <c r="A4042" s="70">
        <f t="shared" si="70"/>
        <v>4025</v>
      </c>
      <c r="B4042" s="145">
        <v>4815620.6810465306</v>
      </c>
    </row>
    <row r="4043" spans="1:2" x14ac:dyDescent="0.35">
      <c r="A4043" s="70">
        <f t="shared" si="70"/>
        <v>4026</v>
      </c>
      <c r="B4043" s="145">
        <v>4815620.6810465306</v>
      </c>
    </row>
    <row r="4044" spans="1:2" x14ac:dyDescent="0.35">
      <c r="A4044" s="70">
        <f t="shared" si="70"/>
        <v>4027</v>
      </c>
      <c r="B4044" s="145">
        <v>4815620.6810465306</v>
      </c>
    </row>
    <row r="4045" spans="1:2" x14ac:dyDescent="0.35">
      <c r="A4045" s="70">
        <f t="shared" si="70"/>
        <v>4028</v>
      </c>
      <c r="B4045" s="145">
        <v>4815620.6810465306</v>
      </c>
    </row>
    <row r="4046" spans="1:2" x14ac:dyDescent="0.35">
      <c r="A4046" s="70">
        <f t="shared" si="70"/>
        <v>4029</v>
      </c>
      <c r="B4046" s="145">
        <v>4815620.6810465306</v>
      </c>
    </row>
    <row r="4047" spans="1:2" x14ac:dyDescent="0.35">
      <c r="A4047" s="70">
        <f t="shared" si="70"/>
        <v>4030</v>
      </c>
      <c r="B4047" s="145">
        <v>4815620.6810465306</v>
      </c>
    </row>
    <row r="4048" spans="1:2" x14ac:dyDescent="0.35">
      <c r="A4048" s="70">
        <f t="shared" si="70"/>
        <v>4031</v>
      </c>
      <c r="B4048" s="145">
        <v>4815620.6810465306</v>
      </c>
    </row>
    <row r="4049" spans="1:2" x14ac:dyDescent="0.35">
      <c r="A4049" s="70">
        <f t="shared" si="70"/>
        <v>4032</v>
      </c>
      <c r="B4049" s="145">
        <v>4815620.6810465306</v>
      </c>
    </row>
    <row r="4050" spans="1:2" x14ac:dyDescent="0.35">
      <c r="A4050" s="70">
        <f t="shared" si="70"/>
        <v>4033</v>
      </c>
      <c r="B4050" s="145">
        <v>4815620.6810465306</v>
      </c>
    </row>
    <row r="4051" spans="1:2" x14ac:dyDescent="0.35">
      <c r="A4051" s="70">
        <f t="shared" si="70"/>
        <v>4034</v>
      </c>
      <c r="B4051" s="145">
        <v>4815620.6810465306</v>
      </c>
    </row>
    <row r="4052" spans="1:2" x14ac:dyDescent="0.35">
      <c r="A4052" s="70">
        <f t="shared" ref="A4052:A4115" si="71">A4051+1</f>
        <v>4035</v>
      </c>
      <c r="B4052" s="145">
        <v>4815620.6810465306</v>
      </c>
    </row>
    <row r="4053" spans="1:2" x14ac:dyDescent="0.35">
      <c r="A4053" s="70">
        <f t="shared" si="71"/>
        <v>4036</v>
      </c>
      <c r="B4053" s="145">
        <v>4815620.6810465306</v>
      </c>
    </row>
    <row r="4054" spans="1:2" x14ac:dyDescent="0.35">
      <c r="A4054" s="70">
        <f t="shared" si="71"/>
        <v>4037</v>
      </c>
      <c r="B4054" s="145">
        <v>4815620.6810465306</v>
      </c>
    </row>
    <row r="4055" spans="1:2" x14ac:dyDescent="0.35">
      <c r="A4055" s="70">
        <f t="shared" si="71"/>
        <v>4038</v>
      </c>
      <c r="B4055" s="145">
        <v>4815620.6810465306</v>
      </c>
    </row>
    <row r="4056" spans="1:2" x14ac:dyDescent="0.35">
      <c r="A4056" s="70">
        <f t="shared" si="71"/>
        <v>4039</v>
      </c>
      <c r="B4056" s="145">
        <v>4815620.6810465306</v>
      </c>
    </row>
    <row r="4057" spans="1:2" x14ac:dyDescent="0.35">
      <c r="A4057" s="70">
        <f t="shared" si="71"/>
        <v>4040</v>
      </c>
      <c r="B4057" s="145">
        <v>4815620.6810465306</v>
      </c>
    </row>
    <row r="4058" spans="1:2" x14ac:dyDescent="0.35">
      <c r="A4058" s="70">
        <f t="shared" si="71"/>
        <v>4041</v>
      </c>
      <c r="B4058" s="145">
        <v>4815620.6810465306</v>
      </c>
    </row>
    <row r="4059" spans="1:2" x14ac:dyDescent="0.35">
      <c r="A4059" s="70">
        <f t="shared" si="71"/>
        <v>4042</v>
      </c>
      <c r="B4059" s="145">
        <v>4815620.6810465306</v>
      </c>
    </row>
    <row r="4060" spans="1:2" x14ac:dyDescent="0.35">
      <c r="A4060" s="70">
        <f t="shared" si="71"/>
        <v>4043</v>
      </c>
      <c r="B4060" s="145">
        <v>4815620.6810465306</v>
      </c>
    </row>
    <row r="4061" spans="1:2" x14ac:dyDescent="0.35">
      <c r="A4061" s="70">
        <f t="shared" si="71"/>
        <v>4044</v>
      </c>
      <c r="B4061" s="145">
        <v>4815620.6810465306</v>
      </c>
    </row>
    <row r="4062" spans="1:2" x14ac:dyDescent="0.35">
      <c r="A4062" s="70">
        <f t="shared" si="71"/>
        <v>4045</v>
      </c>
      <c r="B4062" s="145">
        <v>4815620.6810465306</v>
      </c>
    </row>
    <row r="4063" spans="1:2" x14ac:dyDescent="0.35">
      <c r="A4063" s="70">
        <f t="shared" si="71"/>
        <v>4046</v>
      </c>
      <c r="B4063" s="145">
        <v>4815620.6810465306</v>
      </c>
    </row>
    <row r="4064" spans="1:2" x14ac:dyDescent="0.35">
      <c r="A4064" s="70">
        <f t="shared" si="71"/>
        <v>4047</v>
      </c>
      <c r="B4064" s="145">
        <v>4815620.6810465306</v>
      </c>
    </row>
    <row r="4065" spans="1:2" x14ac:dyDescent="0.35">
      <c r="A4065" s="70">
        <f t="shared" si="71"/>
        <v>4048</v>
      </c>
      <c r="B4065" s="145">
        <v>4815620.6810465306</v>
      </c>
    </row>
    <row r="4066" spans="1:2" x14ac:dyDescent="0.35">
      <c r="A4066" s="70">
        <f t="shared" si="71"/>
        <v>4049</v>
      </c>
      <c r="B4066" s="145">
        <v>4815620.6810465306</v>
      </c>
    </row>
    <row r="4067" spans="1:2" x14ac:dyDescent="0.35">
      <c r="A4067" s="70">
        <f t="shared" si="71"/>
        <v>4050</v>
      </c>
      <c r="B4067" s="145">
        <v>4815620.6810465306</v>
      </c>
    </row>
    <row r="4068" spans="1:2" x14ac:dyDescent="0.35">
      <c r="A4068" s="70">
        <f t="shared" si="71"/>
        <v>4051</v>
      </c>
      <c r="B4068" s="145">
        <v>4815620.6810465306</v>
      </c>
    </row>
    <row r="4069" spans="1:2" x14ac:dyDescent="0.35">
      <c r="A4069" s="70">
        <f t="shared" si="71"/>
        <v>4052</v>
      </c>
      <c r="B4069" s="145">
        <v>4815620.6810465306</v>
      </c>
    </row>
    <row r="4070" spans="1:2" x14ac:dyDescent="0.35">
      <c r="A4070" s="70">
        <f t="shared" si="71"/>
        <v>4053</v>
      </c>
      <c r="B4070" s="145">
        <v>4815620.6810465306</v>
      </c>
    </row>
    <row r="4071" spans="1:2" x14ac:dyDescent="0.35">
      <c r="A4071" s="70">
        <f t="shared" si="71"/>
        <v>4054</v>
      </c>
      <c r="B4071" s="145">
        <v>4815620.6810465306</v>
      </c>
    </row>
    <row r="4072" spans="1:2" x14ac:dyDescent="0.35">
      <c r="A4072" s="70">
        <f t="shared" si="71"/>
        <v>4055</v>
      </c>
      <c r="B4072" s="145">
        <v>4815620.6810465306</v>
      </c>
    </row>
    <row r="4073" spans="1:2" x14ac:dyDescent="0.35">
      <c r="A4073" s="70">
        <f t="shared" si="71"/>
        <v>4056</v>
      </c>
      <c r="B4073" s="145">
        <v>4815620.6810465306</v>
      </c>
    </row>
    <row r="4074" spans="1:2" x14ac:dyDescent="0.35">
      <c r="A4074" s="70">
        <f t="shared" si="71"/>
        <v>4057</v>
      </c>
      <c r="B4074" s="145">
        <v>4815620.6810465306</v>
      </c>
    </row>
    <row r="4075" spans="1:2" x14ac:dyDescent="0.35">
      <c r="A4075" s="70">
        <f t="shared" si="71"/>
        <v>4058</v>
      </c>
      <c r="B4075" s="145">
        <v>4815620.6810465306</v>
      </c>
    </row>
    <row r="4076" spans="1:2" x14ac:dyDescent="0.35">
      <c r="A4076" s="70">
        <f t="shared" si="71"/>
        <v>4059</v>
      </c>
      <c r="B4076" s="145">
        <v>4815620.6810465306</v>
      </c>
    </row>
    <row r="4077" spans="1:2" x14ac:dyDescent="0.35">
      <c r="A4077" s="70">
        <f t="shared" si="71"/>
        <v>4060</v>
      </c>
      <c r="B4077" s="145">
        <v>4815620.6810465306</v>
      </c>
    </row>
    <row r="4078" spans="1:2" x14ac:dyDescent="0.35">
      <c r="A4078" s="70">
        <f t="shared" si="71"/>
        <v>4061</v>
      </c>
      <c r="B4078" s="145">
        <v>4815620.6810465306</v>
      </c>
    </row>
    <row r="4079" spans="1:2" x14ac:dyDescent="0.35">
      <c r="A4079" s="70">
        <f t="shared" si="71"/>
        <v>4062</v>
      </c>
      <c r="B4079" s="145">
        <v>4815620.6810465306</v>
      </c>
    </row>
    <row r="4080" spans="1:2" x14ac:dyDescent="0.35">
      <c r="A4080" s="70">
        <f t="shared" si="71"/>
        <v>4063</v>
      </c>
      <c r="B4080" s="145">
        <v>4815620.6810465306</v>
      </c>
    </row>
    <row r="4081" spans="1:2" x14ac:dyDescent="0.35">
      <c r="A4081" s="70">
        <f t="shared" si="71"/>
        <v>4064</v>
      </c>
      <c r="B4081" s="145">
        <v>4815620.6810465306</v>
      </c>
    </row>
    <row r="4082" spans="1:2" x14ac:dyDescent="0.35">
      <c r="A4082" s="70">
        <f t="shared" si="71"/>
        <v>4065</v>
      </c>
      <c r="B4082" s="145">
        <v>4815620.6810465306</v>
      </c>
    </row>
    <row r="4083" spans="1:2" x14ac:dyDescent="0.35">
      <c r="A4083" s="70">
        <f t="shared" si="71"/>
        <v>4066</v>
      </c>
      <c r="B4083" s="145">
        <v>4815620.6810465306</v>
      </c>
    </row>
    <row r="4084" spans="1:2" x14ac:dyDescent="0.35">
      <c r="A4084" s="70">
        <f t="shared" si="71"/>
        <v>4067</v>
      </c>
      <c r="B4084" s="145">
        <v>4815620.6810465306</v>
      </c>
    </row>
    <row r="4085" spans="1:2" x14ac:dyDescent="0.35">
      <c r="A4085" s="70">
        <f t="shared" si="71"/>
        <v>4068</v>
      </c>
      <c r="B4085" s="145">
        <v>4815620.6810465306</v>
      </c>
    </row>
    <row r="4086" spans="1:2" x14ac:dyDescent="0.35">
      <c r="A4086" s="70">
        <f t="shared" si="71"/>
        <v>4069</v>
      </c>
      <c r="B4086" s="145">
        <v>4815620.6810465306</v>
      </c>
    </row>
    <row r="4087" spans="1:2" x14ac:dyDescent="0.35">
      <c r="A4087" s="70">
        <f t="shared" si="71"/>
        <v>4070</v>
      </c>
      <c r="B4087" s="145">
        <v>4815620.6810465306</v>
      </c>
    </row>
    <row r="4088" spans="1:2" x14ac:dyDescent="0.35">
      <c r="A4088" s="70">
        <f t="shared" si="71"/>
        <v>4071</v>
      </c>
      <c r="B4088" s="145">
        <v>4815620.6810465306</v>
      </c>
    </row>
    <row r="4089" spans="1:2" x14ac:dyDescent="0.35">
      <c r="A4089" s="70">
        <f t="shared" si="71"/>
        <v>4072</v>
      </c>
      <c r="B4089" s="145">
        <v>4815620.6810465306</v>
      </c>
    </row>
    <row r="4090" spans="1:2" x14ac:dyDescent="0.35">
      <c r="A4090" s="70">
        <f t="shared" si="71"/>
        <v>4073</v>
      </c>
      <c r="B4090" s="145">
        <v>4815620.6810465306</v>
      </c>
    </row>
    <row r="4091" spans="1:2" x14ac:dyDescent="0.35">
      <c r="A4091" s="70">
        <f t="shared" si="71"/>
        <v>4074</v>
      </c>
      <c r="B4091" s="145">
        <v>4815620.6810465306</v>
      </c>
    </row>
    <row r="4092" spans="1:2" x14ac:dyDescent="0.35">
      <c r="A4092" s="70">
        <f t="shared" si="71"/>
        <v>4075</v>
      </c>
      <c r="B4092" s="145">
        <v>4815620.6810465306</v>
      </c>
    </row>
    <row r="4093" spans="1:2" x14ac:dyDescent="0.35">
      <c r="A4093" s="70">
        <f t="shared" si="71"/>
        <v>4076</v>
      </c>
      <c r="B4093" s="145">
        <v>4815620.6810465306</v>
      </c>
    </row>
    <row r="4094" spans="1:2" x14ac:dyDescent="0.35">
      <c r="A4094" s="70">
        <f t="shared" si="71"/>
        <v>4077</v>
      </c>
      <c r="B4094" s="145">
        <v>4815620.6810465306</v>
      </c>
    </row>
    <row r="4095" spans="1:2" x14ac:dyDescent="0.35">
      <c r="A4095" s="70">
        <f t="shared" si="71"/>
        <v>4078</v>
      </c>
      <c r="B4095" s="145">
        <v>4815620.6810465306</v>
      </c>
    </row>
    <row r="4096" spans="1:2" x14ac:dyDescent="0.35">
      <c r="A4096" s="70">
        <f t="shared" si="71"/>
        <v>4079</v>
      </c>
      <c r="B4096" s="145">
        <v>4815620.6810465306</v>
      </c>
    </row>
    <row r="4097" spans="1:2" x14ac:dyDescent="0.35">
      <c r="A4097" s="70">
        <f t="shared" si="71"/>
        <v>4080</v>
      </c>
      <c r="B4097" s="145">
        <v>4815620.6810465306</v>
      </c>
    </row>
    <row r="4098" spans="1:2" x14ac:dyDescent="0.35">
      <c r="A4098" s="70">
        <f t="shared" si="71"/>
        <v>4081</v>
      </c>
      <c r="B4098" s="145">
        <v>4815620.6810465306</v>
      </c>
    </row>
    <row r="4099" spans="1:2" x14ac:dyDescent="0.35">
      <c r="A4099" s="70">
        <f t="shared" si="71"/>
        <v>4082</v>
      </c>
      <c r="B4099" s="145">
        <v>4815620.6810465306</v>
      </c>
    </row>
    <row r="4100" spans="1:2" x14ac:dyDescent="0.35">
      <c r="A4100" s="70">
        <f t="shared" si="71"/>
        <v>4083</v>
      </c>
      <c r="B4100" s="145">
        <v>4815620.6810465306</v>
      </c>
    </row>
    <row r="4101" spans="1:2" x14ac:dyDescent="0.35">
      <c r="A4101" s="70">
        <f t="shared" si="71"/>
        <v>4084</v>
      </c>
      <c r="B4101" s="145">
        <v>4815620.6810465306</v>
      </c>
    </row>
    <row r="4102" spans="1:2" x14ac:dyDescent="0.35">
      <c r="A4102" s="70">
        <f t="shared" si="71"/>
        <v>4085</v>
      </c>
      <c r="B4102" s="145">
        <v>4815620.6810465306</v>
      </c>
    </row>
    <row r="4103" spans="1:2" x14ac:dyDescent="0.35">
      <c r="A4103" s="70">
        <f t="shared" si="71"/>
        <v>4086</v>
      </c>
      <c r="B4103" s="145">
        <v>4815620.6810465306</v>
      </c>
    </row>
    <row r="4104" spans="1:2" x14ac:dyDescent="0.35">
      <c r="A4104" s="70">
        <f t="shared" si="71"/>
        <v>4087</v>
      </c>
      <c r="B4104" s="145">
        <v>4815620.6810465306</v>
      </c>
    </row>
    <row r="4105" spans="1:2" x14ac:dyDescent="0.35">
      <c r="A4105" s="70">
        <f t="shared" si="71"/>
        <v>4088</v>
      </c>
      <c r="B4105" s="145">
        <v>4815620.6810465306</v>
      </c>
    </row>
    <row r="4106" spans="1:2" x14ac:dyDescent="0.35">
      <c r="A4106" s="70">
        <f t="shared" si="71"/>
        <v>4089</v>
      </c>
      <c r="B4106" s="145">
        <v>4815620.6810465306</v>
      </c>
    </row>
    <row r="4107" spans="1:2" x14ac:dyDescent="0.35">
      <c r="A4107" s="70">
        <f t="shared" si="71"/>
        <v>4090</v>
      </c>
      <c r="B4107" s="145">
        <v>4815620.6810465306</v>
      </c>
    </row>
    <row r="4108" spans="1:2" x14ac:dyDescent="0.35">
      <c r="A4108" s="70">
        <f t="shared" si="71"/>
        <v>4091</v>
      </c>
      <c r="B4108" s="145">
        <v>4815620.6810465306</v>
      </c>
    </row>
    <row r="4109" spans="1:2" x14ac:dyDescent="0.35">
      <c r="A4109" s="70">
        <f t="shared" si="71"/>
        <v>4092</v>
      </c>
      <c r="B4109" s="145">
        <v>4815620.6810465306</v>
      </c>
    </row>
    <row r="4110" spans="1:2" x14ac:dyDescent="0.35">
      <c r="A4110" s="70">
        <f t="shared" si="71"/>
        <v>4093</v>
      </c>
      <c r="B4110" s="145">
        <v>4815620.6810465306</v>
      </c>
    </row>
    <row r="4111" spans="1:2" x14ac:dyDescent="0.35">
      <c r="A4111" s="70">
        <f t="shared" si="71"/>
        <v>4094</v>
      </c>
      <c r="B4111" s="145">
        <v>4815620.6810465306</v>
      </c>
    </row>
    <row r="4112" spans="1:2" x14ac:dyDescent="0.35">
      <c r="A4112" s="70">
        <f t="shared" si="71"/>
        <v>4095</v>
      </c>
      <c r="B4112" s="145">
        <v>4815620.6810465306</v>
      </c>
    </row>
    <row r="4113" spans="1:2" x14ac:dyDescent="0.35">
      <c r="A4113" s="70">
        <f t="shared" si="71"/>
        <v>4096</v>
      </c>
      <c r="B4113" s="145">
        <v>4815620.6810465306</v>
      </c>
    </row>
    <row r="4114" spans="1:2" x14ac:dyDescent="0.35">
      <c r="A4114" s="70">
        <f t="shared" si="71"/>
        <v>4097</v>
      </c>
      <c r="B4114" s="145">
        <v>4815620.6810465306</v>
      </c>
    </row>
    <row r="4115" spans="1:2" x14ac:dyDescent="0.35">
      <c r="A4115" s="70">
        <f t="shared" si="71"/>
        <v>4098</v>
      </c>
      <c r="B4115" s="145">
        <v>4815620.6810465306</v>
      </c>
    </row>
    <row r="4116" spans="1:2" x14ac:dyDescent="0.35">
      <c r="A4116" s="70">
        <f t="shared" ref="A4116:A4179" si="72">A4115+1</f>
        <v>4099</v>
      </c>
      <c r="B4116" s="145">
        <v>4815620.6810465306</v>
      </c>
    </row>
    <row r="4117" spans="1:2" x14ac:dyDescent="0.35">
      <c r="A4117" s="70">
        <f t="shared" si="72"/>
        <v>4100</v>
      </c>
      <c r="B4117" s="145">
        <v>4815620.6810465306</v>
      </c>
    </row>
    <row r="4118" spans="1:2" x14ac:dyDescent="0.35">
      <c r="A4118" s="70">
        <f t="shared" si="72"/>
        <v>4101</v>
      </c>
      <c r="B4118" s="145">
        <v>4815620.6810465306</v>
      </c>
    </row>
    <row r="4119" spans="1:2" x14ac:dyDescent="0.35">
      <c r="A4119" s="70">
        <f t="shared" si="72"/>
        <v>4102</v>
      </c>
      <c r="B4119" s="145">
        <v>4815620.6810465306</v>
      </c>
    </row>
    <row r="4120" spans="1:2" x14ac:dyDescent="0.35">
      <c r="A4120" s="70">
        <f t="shared" si="72"/>
        <v>4103</v>
      </c>
      <c r="B4120" s="145">
        <v>4815620.6810465306</v>
      </c>
    </row>
    <row r="4121" spans="1:2" x14ac:dyDescent="0.35">
      <c r="A4121" s="70">
        <f t="shared" si="72"/>
        <v>4104</v>
      </c>
      <c r="B4121" s="145">
        <v>4815620.6810465306</v>
      </c>
    </row>
    <row r="4122" spans="1:2" x14ac:dyDescent="0.35">
      <c r="A4122" s="70">
        <f t="shared" si="72"/>
        <v>4105</v>
      </c>
      <c r="B4122" s="145">
        <v>4815620.6810465306</v>
      </c>
    </row>
    <row r="4123" spans="1:2" x14ac:dyDescent="0.35">
      <c r="A4123" s="70">
        <f t="shared" si="72"/>
        <v>4106</v>
      </c>
      <c r="B4123" s="145">
        <v>4815620.6810465306</v>
      </c>
    </row>
    <row r="4124" spans="1:2" x14ac:dyDescent="0.35">
      <c r="A4124" s="70">
        <f t="shared" si="72"/>
        <v>4107</v>
      </c>
      <c r="B4124" s="145">
        <v>4815620.6810465306</v>
      </c>
    </row>
    <row r="4125" spans="1:2" x14ac:dyDescent="0.35">
      <c r="A4125" s="70">
        <f t="shared" si="72"/>
        <v>4108</v>
      </c>
      <c r="B4125" s="145">
        <v>4815620.6810465306</v>
      </c>
    </row>
    <row r="4126" spans="1:2" x14ac:dyDescent="0.35">
      <c r="A4126" s="70">
        <f t="shared" si="72"/>
        <v>4109</v>
      </c>
      <c r="B4126" s="145">
        <v>4815620.6810465306</v>
      </c>
    </row>
    <row r="4127" spans="1:2" x14ac:dyDescent="0.35">
      <c r="A4127" s="70">
        <f t="shared" si="72"/>
        <v>4110</v>
      </c>
      <c r="B4127" s="145">
        <v>4815620.6810465306</v>
      </c>
    </row>
    <row r="4128" spans="1:2" x14ac:dyDescent="0.35">
      <c r="A4128" s="70">
        <f t="shared" si="72"/>
        <v>4111</v>
      </c>
      <c r="B4128" s="145">
        <v>4815620.6810465306</v>
      </c>
    </row>
    <row r="4129" spans="1:2" x14ac:dyDescent="0.35">
      <c r="A4129" s="70">
        <f t="shared" si="72"/>
        <v>4112</v>
      </c>
      <c r="B4129" s="145">
        <v>4815620.6810465306</v>
      </c>
    </row>
    <row r="4130" spans="1:2" x14ac:dyDescent="0.35">
      <c r="A4130" s="70">
        <f t="shared" si="72"/>
        <v>4113</v>
      </c>
      <c r="B4130" s="145">
        <v>4815620.6810465306</v>
      </c>
    </row>
    <row r="4131" spans="1:2" x14ac:dyDescent="0.35">
      <c r="A4131" s="70">
        <f t="shared" si="72"/>
        <v>4114</v>
      </c>
      <c r="B4131" s="145">
        <v>4815620.6810465306</v>
      </c>
    </row>
    <row r="4132" spans="1:2" x14ac:dyDescent="0.35">
      <c r="A4132" s="70">
        <f t="shared" si="72"/>
        <v>4115</v>
      </c>
      <c r="B4132" s="145">
        <v>4815620.6810465306</v>
      </c>
    </row>
    <row r="4133" spans="1:2" x14ac:dyDescent="0.35">
      <c r="A4133" s="70">
        <f t="shared" si="72"/>
        <v>4116</v>
      </c>
      <c r="B4133" s="145">
        <v>4815620.6810465306</v>
      </c>
    </row>
    <row r="4134" spans="1:2" x14ac:dyDescent="0.35">
      <c r="A4134" s="70">
        <f t="shared" si="72"/>
        <v>4117</v>
      </c>
      <c r="B4134" s="145">
        <v>4815620.6810465306</v>
      </c>
    </row>
    <row r="4135" spans="1:2" x14ac:dyDescent="0.35">
      <c r="A4135" s="70">
        <f t="shared" si="72"/>
        <v>4118</v>
      </c>
      <c r="B4135" s="145">
        <v>4815620.6810465306</v>
      </c>
    </row>
    <row r="4136" spans="1:2" x14ac:dyDescent="0.35">
      <c r="A4136" s="70">
        <f t="shared" si="72"/>
        <v>4119</v>
      </c>
      <c r="B4136" s="145">
        <v>4815620.6810465306</v>
      </c>
    </row>
    <row r="4137" spans="1:2" x14ac:dyDescent="0.35">
      <c r="A4137" s="70">
        <f t="shared" si="72"/>
        <v>4120</v>
      </c>
      <c r="B4137" s="145">
        <v>4815620.6810465306</v>
      </c>
    </row>
    <row r="4138" spans="1:2" x14ac:dyDescent="0.35">
      <c r="A4138" s="70">
        <f t="shared" si="72"/>
        <v>4121</v>
      </c>
      <c r="B4138" s="145">
        <v>4815620.6810465306</v>
      </c>
    </row>
    <row r="4139" spans="1:2" x14ac:dyDescent="0.35">
      <c r="A4139" s="70">
        <f t="shared" si="72"/>
        <v>4122</v>
      </c>
      <c r="B4139" s="145">
        <v>4815620.6810465306</v>
      </c>
    </row>
    <row r="4140" spans="1:2" x14ac:dyDescent="0.35">
      <c r="A4140" s="70">
        <f t="shared" si="72"/>
        <v>4123</v>
      </c>
      <c r="B4140" s="145">
        <v>4815620.6810465306</v>
      </c>
    </row>
    <row r="4141" spans="1:2" x14ac:dyDescent="0.35">
      <c r="A4141" s="70">
        <f t="shared" si="72"/>
        <v>4124</v>
      </c>
      <c r="B4141" s="145">
        <v>4815620.6810465306</v>
      </c>
    </row>
    <row r="4142" spans="1:2" x14ac:dyDescent="0.35">
      <c r="A4142" s="70">
        <f t="shared" si="72"/>
        <v>4125</v>
      </c>
      <c r="B4142" s="145">
        <v>4815620.6810465306</v>
      </c>
    </row>
    <row r="4143" spans="1:2" x14ac:dyDescent="0.35">
      <c r="A4143" s="70">
        <f t="shared" si="72"/>
        <v>4126</v>
      </c>
      <c r="B4143" s="145">
        <v>4815620.6810465306</v>
      </c>
    </row>
    <row r="4144" spans="1:2" x14ac:dyDescent="0.35">
      <c r="A4144" s="70">
        <f t="shared" si="72"/>
        <v>4127</v>
      </c>
      <c r="B4144" s="145">
        <v>4815620.6810465306</v>
      </c>
    </row>
    <row r="4145" spans="1:2" x14ac:dyDescent="0.35">
      <c r="A4145" s="70">
        <f t="shared" si="72"/>
        <v>4128</v>
      </c>
      <c r="B4145" s="145">
        <v>4815620.6810465306</v>
      </c>
    </row>
    <row r="4146" spans="1:2" x14ac:dyDescent="0.35">
      <c r="A4146" s="70">
        <f t="shared" si="72"/>
        <v>4129</v>
      </c>
      <c r="B4146" s="145">
        <v>4815620.6810465306</v>
      </c>
    </row>
    <row r="4147" spans="1:2" x14ac:dyDescent="0.35">
      <c r="A4147" s="70">
        <f t="shared" si="72"/>
        <v>4130</v>
      </c>
      <c r="B4147" s="145">
        <v>4815620.6810465306</v>
      </c>
    </row>
    <row r="4148" spans="1:2" x14ac:dyDescent="0.35">
      <c r="A4148" s="70">
        <f t="shared" si="72"/>
        <v>4131</v>
      </c>
      <c r="B4148" s="145">
        <v>4815620.6810465306</v>
      </c>
    </row>
    <row r="4149" spans="1:2" x14ac:dyDescent="0.35">
      <c r="A4149" s="70">
        <f t="shared" si="72"/>
        <v>4132</v>
      </c>
      <c r="B4149" s="145">
        <v>4815620.6810465306</v>
      </c>
    </row>
    <row r="4150" spans="1:2" x14ac:dyDescent="0.35">
      <c r="A4150" s="70">
        <f t="shared" si="72"/>
        <v>4133</v>
      </c>
      <c r="B4150" s="145">
        <v>4815620.6810465306</v>
      </c>
    </row>
    <row r="4151" spans="1:2" x14ac:dyDescent="0.35">
      <c r="A4151" s="70">
        <f t="shared" si="72"/>
        <v>4134</v>
      </c>
      <c r="B4151" s="145">
        <v>4815620.6810465306</v>
      </c>
    </row>
    <row r="4152" spans="1:2" x14ac:dyDescent="0.35">
      <c r="A4152" s="70">
        <f t="shared" si="72"/>
        <v>4135</v>
      </c>
      <c r="B4152" s="145">
        <v>4815620.6810465306</v>
      </c>
    </row>
    <row r="4153" spans="1:2" x14ac:dyDescent="0.35">
      <c r="A4153" s="70">
        <f t="shared" si="72"/>
        <v>4136</v>
      </c>
      <c r="B4153" s="145">
        <v>4815620.6810465306</v>
      </c>
    </row>
    <row r="4154" spans="1:2" x14ac:dyDescent="0.35">
      <c r="A4154" s="70">
        <f t="shared" si="72"/>
        <v>4137</v>
      </c>
      <c r="B4154" s="145">
        <v>4815620.6810465306</v>
      </c>
    </row>
    <row r="4155" spans="1:2" x14ac:dyDescent="0.35">
      <c r="A4155" s="70">
        <f t="shared" si="72"/>
        <v>4138</v>
      </c>
      <c r="B4155" s="145">
        <v>4815620.6810465306</v>
      </c>
    </row>
    <row r="4156" spans="1:2" x14ac:dyDescent="0.35">
      <c r="A4156" s="70">
        <f t="shared" si="72"/>
        <v>4139</v>
      </c>
      <c r="B4156" s="145">
        <v>4815620.6810465306</v>
      </c>
    </row>
    <row r="4157" spans="1:2" x14ac:dyDescent="0.35">
      <c r="A4157" s="70">
        <f t="shared" si="72"/>
        <v>4140</v>
      </c>
      <c r="B4157" s="145">
        <v>4815620.6810465306</v>
      </c>
    </row>
    <row r="4158" spans="1:2" x14ac:dyDescent="0.35">
      <c r="A4158" s="70">
        <f t="shared" si="72"/>
        <v>4141</v>
      </c>
      <c r="B4158" s="145">
        <v>4815620.6810465306</v>
      </c>
    </row>
    <row r="4159" spans="1:2" x14ac:dyDescent="0.35">
      <c r="A4159" s="70">
        <f t="shared" si="72"/>
        <v>4142</v>
      </c>
      <c r="B4159" s="145">
        <v>4815620.6810465306</v>
      </c>
    </row>
    <row r="4160" spans="1:2" x14ac:dyDescent="0.35">
      <c r="A4160" s="70">
        <f t="shared" si="72"/>
        <v>4143</v>
      </c>
      <c r="B4160" s="145">
        <v>4815620.6810465306</v>
      </c>
    </row>
    <row r="4161" spans="1:2" x14ac:dyDescent="0.35">
      <c r="A4161" s="70">
        <f t="shared" si="72"/>
        <v>4144</v>
      </c>
      <c r="B4161" s="145">
        <v>4815620.6810465306</v>
      </c>
    </row>
    <row r="4162" spans="1:2" x14ac:dyDescent="0.35">
      <c r="A4162" s="70">
        <f t="shared" si="72"/>
        <v>4145</v>
      </c>
      <c r="B4162" s="145">
        <v>4815620.6810465306</v>
      </c>
    </row>
    <row r="4163" spans="1:2" x14ac:dyDescent="0.35">
      <c r="A4163" s="70">
        <f t="shared" si="72"/>
        <v>4146</v>
      </c>
      <c r="B4163" s="145">
        <v>4815620.6810465306</v>
      </c>
    </row>
    <row r="4164" spans="1:2" x14ac:dyDescent="0.35">
      <c r="A4164" s="70">
        <f t="shared" si="72"/>
        <v>4147</v>
      </c>
      <c r="B4164" s="145">
        <v>4815620.6810465306</v>
      </c>
    </row>
    <row r="4165" spans="1:2" x14ac:dyDescent="0.35">
      <c r="A4165" s="70">
        <f t="shared" si="72"/>
        <v>4148</v>
      </c>
      <c r="B4165" s="145">
        <v>4815620.6810465306</v>
      </c>
    </row>
    <row r="4166" spans="1:2" x14ac:dyDescent="0.35">
      <c r="A4166" s="70">
        <f t="shared" si="72"/>
        <v>4149</v>
      </c>
      <c r="B4166" s="145">
        <v>4815620.6810465306</v>
      </c>
    </row>
    <row r="4167" spans="1:2" x14ac:dyDescent="0.35">
      <c r="A4167" s="70">
        <f t="shared" si="72"/>
        <v>4150</v>
      </c>
      <c r="B4167" s="145">
        <v>4815620.6810465306</v>
      </c>
    </row>
    <row r="4168" spans="1:2" x14ac:dyDescent="0.35">
      <c r="A4168" s="70">
        <f t="shared" si="72"/>
        <v>4151</v>
      </c>
      <c r="B4168" s="145">
        <v>4815620.6810465306</v>
      </c>
    </row>
    <row r="4169" spans="1:2" x14ac:dyDescent="0.35">
      <c r="A4169" s="70">
        <f t="shared" si="72"/>
        <v>4152</v>
      </c>
      <c r="B4169" s="145">
        <v>4815620.6810465306</v>
      </c>
    </row>
    <row r="4170" spans="1:2" x14ac:dyDescent="0.35">
      <c r="A4170" s="70">
        <f t="shared" si="72"/>
        <v>4153</v>
      </c>
      <c r="B4170" s="145">
        <v>4815620.6810465306</v>
      </c>
    </row>
    <row r="4171" spans="1:2" x14ac:dyDescent="0.35">
      <c r="A4171" s="70">
        <f t="shared" si="72"/>
        <v>4154</v>
      </c>
      <c r="B4171" s="145">
        <v>4815620.6810465306</v>
      </c>
    </row>
    <row r="4172" spans="1:2" x14ac:dyDescent="0.35">
      <c r="A4172" s="70">
        <f t="shared" si="72"/>
        <v>4155</v>
      </c>
      <c r="B4172" s="145">
        <v>4815620.6810465306</v>
      </c>
    </row>
    <row r="4173" spans="1:2" x14ac:dyDescent="0.35">
      <c r="A4173" s="70">
        <f t="shared" si="72"/>
        <v>4156</v>
      </c>
      <c r="B4173" s="145">
        <v>4815620.6810465306</v>
      </c>
    </row>
    <row r="4174" spans="1:2" x14ac:dyDescent="0.35">
      <c r="A4174" s="70">
        <f t="shared" si="72"/>
        <v>4157</v>
      </c>
      <c r="B4174" s="145">
        <v>4815620.6810465306</v>
      </c>
    </row>
    <row r="4175" spans="1:2" x14ac:dyDescent="0.35">
      <c r="A4175" s="70">
        <f t="shared" si="72"/>
        <v>4158</v>
      </c>
      <c r="B4175" s="145">
        <v>4815620.6810465306</v>
      </c>
    </row>
    <row r="4176" spans="1:2" x14ac:dyDescent="0.35">
      <c r="A4176" s="70">
        <f t="shared" si="72"/>
        <v>4159</v>
      </c>
      <c r="B4176" s="145">
        <v>4815620.6810465306</v>
      </c>
    </row>
    <row r="4177" spans="1:2" x14ac:dyDescent="0.35">
      <c r="A4177" s="70">
        <f t="shared" si="72"/>
        <v>4160</v>
      </c>
      <c r="B4177" s="145">
        <v>4815620.6810465306</v>
      </c>
    </row>
    <row r="4178" spans="1:2" x14ac:dyDescent="0.35">
      <c r="A4178" s="70">
        <f t="shared" si="72"/>
        <v>4161</v>
      </c>
      <c r="B4178" s="145">
        <v>4815620.6810465306</v>
      </c>
    </row>
    <row r="4179" spans="1:2" x14ac:dyDescent="0.35">
      <c r="A4179" s="70">
        <f t="shared" si="72"/>
        <v>4162</v>
      </c>
      <c r="B4179" s="145">
        <v>4815620.6810465306</v>
      </c>
    </row>
    <row r="4180" spans="1:2" x14ac:dyDescent="0.35">
      <c r="A4180" s="70">
        <f t="shared" ref="A4180:A4243" si="73">A4179+1</f>
        <v>4163</v>
      </c>
      <c r="B4180" s="145">
        <v>4815620.6810465306</v>
      </c>
    </row>
    <row r="4181" spans="1:2" x14ac:dyDescent="0.35">
      <c r="A4181" s="70">
        <f t="shared" si="73"/>
        <v>4164</v>
      </c>
      <c r="B4181" s="145">
        <v>4815620.6810465306</v>
      </c>
    </row>
    <row r="4182" spans="1:2" x14ac:dyDescent="0.35">
      <c r="A4182" s="70">
        <f t="shared" si="73"/>
        <v>4165</v>
      </c>
      <c r="B4182" s="145">
        <v>4815620.6810465306</v>
      </c>
    </row>
    <row r="4183" spans="1:2" x14ac:dyDescent="0.35">
      <c r="A4183" s="70">
        <f t="shared" si="73"/>
        <v>4166</v>
      </c>
      <c r="B4183" s="145">
        <v>4815620.6810465306</v>
      </c>
    </row>
    <row r="4184" spans="1:2" x14ac:dyDescent="0.35">
      <c r="A4184" s="70">
        <f t="shared" si="73"/>
        <v>4167</v>
      </c>
      <c r="B4184" s="145">
        <v>4815620.6810465306</v>
      </c>
    </row>
    <row r="4185" spans="1:2" x14ac:dyDescent="0.35">
      <c r="A4185" s="70">
        <f t="shared" si="73"/>
        <v>4168</v>
      </c>
      <c r="B4185" s="145">
        <v>4815620.6810465306</v>
      </c>
    </row>
    <row r="4186" spans="1:2" x14ac:dyDescent="0.35">
      <c r="A4186" s="70">
        <f t="shared" si="73"/>
        <v>4169</v>
      </c>
      <c r="B4186" s="145">
        <v>4815620.6810465306</v>
      </c>
    </row>
    <row r="4187" spans="1:2" x14ac:dyDescent="0.35">
      <c r="A4187" s="70">
        <f t="shared" si="73"/>
        <v>4170</v>
      </c>
      <c r="B4187" s="145">
        <v>4815620.6810465306</v>
      </c>
    </row>
    <row r="4188" spans="1:2" x14ac:dyDescent="0.35">
      <c r="A4188" s="70">
        <f t="shared" si="73"/>
        <v>4171</v>
      </c>
      <c r="B4188" s="145">
        <v>4815620.6810465306</v>
      </c>
    </row>
    <row r="4189" spans="1:2" x14ac:dyDescent="0.35">
      <c r="A4189" s="70">
        <f t="shared" si="73"/>
        <v>4172</v>
      </c>
      <c r="B4189" s="145">
        <v>4815620.6810465306</v>
      </c>
    </row>
    <row r="4190" spans="1:2" x14ac:dyDescent="0.35">
      <c r="A4190" s="70">
        <f t="shared" si="73"/>
        <v>4173</v>
      </c>
      <c r="B4190" s="145">
        <v>4815620.6810465306</v>
      </c>
    </row>
    <row r="4191" spans="1:2" x14ac:dyDescent="0.35">
      <c r="A4191" s="70">
        <f t="shared" si="73"/>
        <v>4174</v>
      </c>
      <c r="B4191" s="145">
        <v>4815620.6810465306</v>
      </c>
    </row>
    <row r="4192" spans="1:2" x14ac:dyDescent="0.35">
      <c r="A4192" s="70">
        <f t="shared" si="73"/>
        <v>4175</v>
      </c>
      <c r="B4192" s="145">
        <v>4815620.6810465306</v>
      </c>
    </row>
    <row r="4193" spans="1:2" x14ac:dyDescent="0.35">
      <c r="A4193" s="70">
        <f t="shared" si="73"/>
        <v>4176</v>
      </c>
      <c r="B4193" s="145">
        <v>4815620.6810465306</v>
      </c>
    </row>
    <row r="4194" spans="1:2" x14ac:dyDescent="0.35">
      <c r="A4194" s="70">
        <f t="shared" si="73"/>
        <v>4177</v>
      </c>
      <c r="B4194" s="145">
        <v>4815620.6810465306</v>
      </c>
    </row>
    <row r="4195" spans="1:2" x14ac:dyDescent="0.35">
      <c r="A4195" s="70">
        <f t="shared" si="73"/>
        <v>4178</v>
      </c>
      <c r="B4195" s="145">
        <v>4815620.6810465306</v>
      </c>
    </row>
    <row r="4196" spans="1:2" x14ac:dyDescent="0.35">
      <c r="A4196" s="70">
        <f t="shared" si="73"/>
        <v>4179</v>
      </c>
      <c r="B4196" s="145">
        <v>4815620.6810465306</v>
      </c>
    </row>
    <row r="4197" spans="1:2" x14ac:dyDescent="0.35">
      <c r="A4197" s="70">
        <f t="shared" si="73"/>
        <v>4180</v>
      </c>
      <c r="B4197" s="145">
        <v>4815620.6810465306</v>
      </c>
    </row>
    <row r="4198" spans="1:2" x14ac:dyDescent="0.35">
      <c r="A4198" s="70">
        <f t="shared" si="73"/>
        <v>4181</v>
      </c>
      <c r="B4198" s="145">
        <v>4815620.6810465306</v>
      </c>
    </row>
    <row r="4199" spans="1:2" x14ac:dyDescent="0.35">
      <c r="A4199" s="70">
        <f t="shared" si="73"/>
        <v>4182</v>
      </c>
      <c r="B4199" s="145">
        <v>4815620.6810465306</v>
      </c>
    </row>
    <row r="4200" spans="1:2" x14ac:dyDescent="0.35">
      <c r="A4200" s="70">
        <f t="shared" si="73"/>
        <v>4183</v>
      </c>
      <c r="B4200" s="145">
        <v>4815620.6810465306</v>
      </c>
    </row>
    <row r="4201" spans="1:2" x14ac:dyDescent="0.35">
      <c r="A4201" s="70">
        <f t="shared" si="73"/>
        <v>4184</v>
      </c>
      <c r="B4201" s="145">
        <v>4815620.6810465306</v>
      </c>
    </row>
    <row r="4202" spans="1:2" x14ac:dyDescent="0.35">
      <c r="A4202" s="70">
        <f t="shared" si="73"/>
        <v>4185</v>
      </c>
      <c r="B4202" s="145">
        <v>4815620.6810465306</v>
      </c>
    </row>
    <row r="4203" spans="1:2" x14ac:dyDescent="0.35">
      <c r="A4203" s="70">
        <f t="shared" si="73"/>
        <v>4186</v>
      </c>
      <c r="B4203" s="145">
        <v>4815620.6810465306</v>
      </c>
    </row>
    <row r="4204" spans="1:2" x14ac:dyDescent="0.35">
      <c r="A4204" s="70">
        <f t="shared" si="73"/>
        <v>4187</v>
      </c>
      <c r="B4204" s="145">
        <v>4815620.6810465306</v>
      </c>
    </row>
    <row r="4205" spans="1:2" x14ac:dyDescent="0.35">
      <c r="A4205" s="70">
        <f t="shared" si="73"/>
        <v>4188</v>
      </c>
      <c r="B4205" s="145">
        <v>4815620.6810465306</v>
      </c>
    </row>
    <row r="4206" spans="1:2" x14ac:dyDescent="0.35">
      <c r="A4206" s="70">
        <f t="shared" si="73"/>
        <v>4189</v>
      </c>
      <c r="B4206" s="145">
        <v>4815620.6810465306</v>
      </c>
    </row>
    <row r="4207" spans="1:2" x14ac:dyDescent="0.35">
      <c r="A4207" s="70">
        <f t="shared" si="73"/>
        <v>4190</v>
      </c>
      <c r="B4207" s="145">
        <v>4815620.6810465306</v>
      </c>
    </row>
    <row r="4208" spans="1:2" x14ac:dyDescent="0.35">
      <c r="A4208" s="70">
        <f t="shared" si="73"/>
        <v>4191</v>
      </c>
      <c r="B4208" s="145">
        <v>4815620.6810465306</v>
      </c>
    </row>
    <row r="4209" spans="1:2" x14ac:dyDescent="0.35">
      <c r="A4209" s="70">
        <f t="shared" si="73"/>
        <v>4192</v>
      </c>
      <c r="B4209" s="145">
        <v>4815620.6810465306</v>
      </c>
    </row>
    <row r="4210" spans="1:2" x14ac:dyDescent="0.35">
      <c r="A4210" s="70">
        <f t="shared" si="73"/>
        <v>4193</v>
      </c>
      <c r="B4210" s="145">
        <v>4815620.6810465306</v>
      </c>
    </row>
    <row r="4211" spans="1:2" x14ac:dyDescent="0.35">
      <c r="A4211" s="70">
        <f t="shared" si="73"/>
        <v>4194</v>
      </c>
      <c r="B4211" s="145">
        <v>4815620.6810465306</v>
      </c>
    </row>
    <row r="4212" spans="1:2" x14ac:dyDescent="0.35">
      <c r="A4212" s="70">
        <f t="shared" si="73"/>
        <v>4195</v>
      </c>
      <c r="B4212" s="145">
        <v>4815620.6810465306</v>
      </c>
    </row>
    <row r="4213" spans="1:2" x14ac:dyDescent="0.35">
      <c r="A4213" s="70">
        <f t="shared" si="73"/>
        <v>4196</v>
      </c>
      <c r="B4213" s="145">
        <v>4815620.6810465306</v>
      </c>
    </row>
    <row r="4214" spans="1:2" x14ac:dyDescent="0.35">
      <c r="A4214" s="70">
        <f t="shared" si="73"/>
        <v>4197</v>
      </c>
      <c r="B4214" s="145">
        <v>4815620.6810465306</v>
      </c>
    </row>
    <row r="4215" spans="1:2" x14ac:dyDescent="0.35">
      <c r="A4215" s="70">
        <f t="shared" si="73"/>
        <v>4198</v>
      </c>
      <c r="B4215" s="145">
        <v>4815620.6810465306</v>
      </c>
    </row>
    <row r="4216" spans="1:2" x14ac:dyDescent="0.35">
      <c r="A4216" s="70">
        <f t="shared" si="73"/>
        <v>4199</v>
      </c>
      <c r="B4216" s="145">
        <v>4815620.6810465306</v>
      </c>
    </row>
    <row r="4217" spans="1:2" x14ac:dyDescent="0.35">
      <c r="A4217" s="70">
        <f t="shared" si="73"/>
        <v>4200</v>
      </c>
      <c r="B4217" s="145">
        <v>4815620.6810465306</v>
      </c>
    </row>
    <row r="4218" spans="1:2" x14ac:dyDescent="0.35">
      <c r="A4218" s="70">
        <f t="shared" si="73"/>
        <v>4201</v>
      </c>
      <c r="B4218" s="145">
        <v>4815620.6810465306</v>
      </c>
    </row>
    <row r="4219" spans="1:2" x14ac:dyDescent="0.35">
      <c r="A4219" s="70">
        <f t="shared" si="73"/>
        <v>4202</v>
      </c>
      <c r="B4219" s="145">
        <v>4815620.6810465306</v>
      </c>
    </row>
    <row r="4220" spans="1:2" x14ac:dyDescent="0.35">
      <c r="A4220" s="70">
        <f t="shared" si="73"/>
        <v>4203</v>
      </c>
      <c r="B4220" s="145">
        <v>4815620.6810465306</v>
      </c>
    </row>
    <row r="4221" spans="1:2" x14ac:dyDescent="0.35">
      <c r="A4221" s="70">
        <f t="shared" si="73"/>
        <v>4204</v>
      </c>
      <c r="B4221" s="145">
        <v>4815620.6810465306</v>
      </c>
    </row>
    <row r="4222" spans="1:2" x14ac:dyDescent="0.35">
      <c r="A4222" s="70">
        <f t="shared" si="73"/>
        <v>4205</v>
      </c>
      <c r="B4222" s="145">
        <v>4815620.6810465306</v>
      </c>
    </row>
    <row r="4223" spans="1:2" x14ac:dyDescent="0.35">
      <c r="A4223" s="70">
        <f t="shared" si="73"/>
        <v>4206</v>
      </c>
      <c r="B4223" s="145">
        <v>4815620.6810465306</v>
      </c>
    </row>
    <row r="4224" spans="1:2" x14ac:dyDescent="0.35">
      <c r="A4224" s="70">
        <f t="shared" si="73"/>
        <v>4207</v>
      </c>
      <c r="B4224" s="145">
        <v>4815620.6810465306</v>
      </c>
    </row>
    <row r="4225" spans="1:2" x14ac:dyDescent="0.35">
      <c r="A4225" s="70">
        <f t="shared" si="73"/>
        <v>4208</v>
      </c>
      <c r="B4225" s="145">
        <v>4815620.6810465306</v>
      </c>
    </row>
    <row r="4226" spans="1:2" x14ac:dyDescent="0.35">
      <c r="A4226" s="70">
        <f t="shared" si="73"/>
        <v>4209</v>
      </c>
      <c r="B4226" s="145">
        <v>4815620.6810465306</v>
      </c>
    </row>
    <row r="4227" spans="1:2" x14ac:dyDescent="0.35">
      <c r="A4227" s="70">
        <f t="shared" si="73"/>
        <v>4210</v>
      </c>
      <c r="B4227" s="145">
        <v>4815620.6810465306</v>
      </c>
    </row>
    <row r="4228" spans="1:2" x14ac:dyDescent="0.35">
      <c r="A4228" s="70">
        <f t="shared" si="73"/>
        <v>4211</v>
      </c>
      <c r="B4228" s="145">
        <v>4815620.6810465306</v>
      </c>
    </row>
    <row r="4229" spans="1:2" x14ac:dyDescent="0.35">
      <c r="A4229" s="70">
        <f t="shared" si="73"/>
        <v>4212</v>
      </c>
      <c r="B4229" s="145">
        <v>4815620.6810465306</v>
      </c>
    </row>
    <row r="4230" spans="1:2" x14ac:dyDescent="0.35">
      <c r="A4230" s="70">
        <f t="shared" si="73"/>
        <v>4213</v>
      </c>
      <c r="B4230" s="145">
        <v>4815620.6810465306</v>
      </c>
    </row>
    <row r="4231" spans="1:2" x14ac:dyDescent="0.35">
      <c r="A4231" s="70">
        <f t="shared" si="73"/>
        <v>4214</v>
      </c>
      <c r="B4231" s="145">
        <v>4815620.6810465306</v>
      </c>
    </row>
    <row r="4232" spans="1:2" x14ac:dyDescent="0.35">
      <c r="A4232" s="70">
        <f t="shared" si="73"/>
        <v>4215</v>
      </c>
      <c r="B4232" s="145">
        <v>4815620.6810465306</v>
      </c>
    </row>
    <row r="4233" spans="1:2" x14ac:dyDescent="0.35">
      <c r="A4233" s="70">
        <f t="shared" si="73"/>
        <v>4216</v>
      </c>
      <c r="B4233" s="145">
        <v>4815620.6810465306</v>
      </c>
    </row>
    <row r="4234" spans="1:2" x14ac:dyDescent="0.35">
      <c r="A4234" s="70">
        <f t="shared" si="73"/>
        <v>4217</v>
      </c>
      <c r="B4234" s="145">
        <v>4815620.6810465306</v>
      </c>
    </row>
    <row r="4235" spans="1:2" x14ac:dyDescent="0.35">
      <c r="A4235" s="70">
        <f t="shared" si="73"/>
        <v>4218</v>
      </c>
      <c r="B4235" s="145">
        <v>4815620.6810465306</v>
      </c>
    </row>
    <row r="4236" spans="1:2" x14ac:dyDescent="0.35">
      <c r="A4236" s="70">
        <f t="shared" si="73"/>
        <v>4219</v>
      </c>
      <c r="B4236" s="145">
        <v>4815620.6810465306</v>
      </c>
    </row>
    <row r="4237" spans="1:2" x14ac:dyDescent="0.35">
      <c r="A4237" s="70">
        <f t="shared" si="73"/>
        <v>4220</v>
      </c>
      <c r="B4237" s="145">
        <v>4815620.6810465306</v>
      </c>
    </row>
    <row r="4238" spans="1:2" x14ac:dyDescent="0.35">
      <c r="A4238" s="70">
        <f t="shared" si="73"/>
        <v>4221</v>
      </c>
      <c r="B4238" s="145">
        <v>4815620.6810465306</v>
      </c>
    </row>
    <row r="4239" spans="1:2" x14ac:dyDescent="0.35">
      <c r="A4239" s="70">
        <f t="shared" si="73"/>
        <v>4222</v>
      </c>
      <c r="B4239" s="145">
        <v>4815620.6810465306</v>
      </c>
    </row>
    <row r="4240" spans="1:2" x14ac:dyDescent="0.35">
      <c r="A4240" s="70">
        <f t="shared" si="73"/>
        <v>4223</v>
      </c>
      <c r="B4240" s="145">
        <v>4815620.6810465306</v>
      </c>
    </row>
    <row r="4241" spans="1:2" x14ac:dyDescent="0.35">
      <c r="A4241" s="70">
        <f t="shared" si="73"/>
        <v>4224</v>
      </c>
      <c r="B4241" s="145">
        <v>4815620.6810465306</v>
      </c>
    </row>
    <row r="4242" spans="1:2" x14ac:dyDescent="0.35">
      <c r="A4242" s="70">
        <f t="shared" si="73"/>
        <v>4225</v>
      </c>
      <c r="B4242" s="145">
        <v>4815620.6810465306</v>
      </c>
    </row>
    <row r="4243" spans="1:2" x14ac:dyDescent="0.35">
      <c r="A4243" s="70">
        <f t="shared" si="73"/>
        <v>4226</v>
      </c>
      <c r="B4243" s="145">
        <v>4815620.6810465306</v>
      </c>
    </row>
    <row r="4244" spans="1:2" x14ac:dyDescent="0.35">
      <c r="A4244" s="70">
        <f t="shared" ref="A4244:A4307" si="74">A4243+1</f>
        <v>4227</v>
      </c>
      <c r="B4244" s="145">
        <v>4815620.6810465306</v>
      </c>
    </row>
    <row r="4245" spans="1:2" x14ac:dyDescent="0.35">
      <c r="A4245" s="70">
        <f t="shared" si="74"/>
        <v>4228</v>
      </c>
      <c r="B4245" s="145">
        <v>4815620.6810465306</v>
      </c>
    </row>
    <row r="4246" spans="1:2" x14ac:dyDescent="0.35">
      <c r="A4246" s="70">
        <f t="shared" si="74"/>
        <v>4229</v>
      </c>
      <c r="B4246" s="145">
        <v>4815620.6810465306</v>
      </c>
    </row>
    <row r="4247" spans="1:2" x14ac:dyDescent="0.35">
      <c r="A4247" s="70">
        <f t="shared" si="74"/>
        <v>4230</v>
      </c>
      <c r="B4247" s="145">
        <v>4815620.6810465306</v>
      </c>
    </row>
    <row r="4248" spans="1:2" x14ac:dyDescent="0.35">
      <c r="A4248" s="70">
        <f t="shared" si="74"/>
        <v>4231</v>
      </c>
      <c r="B4248" s="145">
        <v>4815620.6810465306</v>
      </c>
    </row>
    <row r="4249" spans="1:2" x14ac:dyDescent="0.35">
      <c r="A4249" s="70">
        <f t="shared" si="74"/>
        <v>4232</v>
      </c>
      <c r="B4249" s="145">
        <v>4815620.6810465306</v>
      </c>
    </row>
    <row r="4250" spans="1:2" x14ac:dyDescent="0.35">
      <c r="A4250" s="70">
        <f t="shared" si="74"/>
        <v>4233</v>
      </c>
      <c r="B4250" s="145">
        <v>4815620.6810465306</v>
      </c>
    </row>
    <row r="4251" spans="1:2" x14ac:dyDescent="0.35">
      <c r="A4251" s="70">
        <f t="shared" si="74"/>
        <v>4234</v>
      </c>
      <c r="B4251" s="145">
        <v>4815620.6810465306</v>
      </c>
    </row>
    <row r="4252" spans="1:2" x14ac:dyDescent="0.35">
      <c r="A4252" s="70">
        <f t="shared" si="74"/>
        <v>4235</v>
      </c>
      <c r="B4252" s="145">
        <v>4815620.6810465306</v>
      </c>
    </row>
    <row r="4253" spans="1:2" x14ac:dyDescent="0.35">
      <c r="A4253" s="70">
        <f t="shared" si="74"/>
        <v>4236</v>
      </c>
      <c r="B4253" s="145">
        <v>4815620.6810465306</v>
      </c>
    </row>
    <row r="4254" spans="1:2" x14ac:dyDescent="0.35">
      <c r="A4254" s="70">
        <f t="shared" si="74"/>
        <v>4237</v>
      </c>
      <c r="B4254" s="145">
        <v>4815620.6810465306</v>
      </c>
    </row>
    <row r="4255" spans="1:2" x14ac:dyDescent="0.35">
      <c r="A4255" s="70">
        <f t="shared" si="74"/>
        <v>4238</v>
      </c>
      <c r="B4255" s="145">
        <v>4815620.6810465306</v>
      </c>
    </row>
    <row r="4256" spans="1:2" x14ac:dyDescent="0.35">
      <c r="A4256" s="70">
        <f t="shared" si="74"/>
        <v>4239</v>
      </c>
      <c r="B4256" s="145">
        <v>4815620.6810465306</v>
      </c>
    </row>
    <row r="4257" spans="1:2" x14ac:dyDescent="0.35">
      <c r="A4257" s="70">
        <f t="shared" si="74"/>
        <v>4240</v>
      </c>
      <c r="B4257" s="145">
        <v>4815620.6810465306</v>
      </c>
    </row>
    <row r="4258" spans="1:2" x14ac:dyDescent="0.35">
      <c r="A4258" s="70">
        <f t="shared" si="74"/>
        <v>4241</v>
      </c>
      <c r="B4258" s="145">
        <v>4815620.6810465306</v>
      </c>
    </row>
    <row r="4259" spans="1:2" x14ac:dyDescent="0.35">
      <c r="A4259" s="70">
        <f t="shared" si="74"/>
        <v>4242</v>
      </c>
      <c r="B4259" s="145">
        <v>4815620.6810465306</v>
      </c>
    </row>
    <row r="4260" spans="1:2" x14ac:dyDescent="0.35">
      <c r="A4260" s="70">
        <f t="shared" si="74"/>
        <v>4243</v>
      </c>
      <c r="B4260" s="145">
        <v>4815620.6810465306</v>
      </c>
    </row>
    <row r="4261" spans="1:2" x14ac:dyDescent="0.35">
      <c r="A4261" s="70">
        <f t="shared" si="74"/>
        <v>4244</v>
      </c>
      <c r="B4261" s="145">
        <v>4815620.6810465306</v>
      </c>
    </row>
    <row r="4262" spans="1:2" x14ac:dyDescent="0.35">
      <c r="A4262" s="70">
        <f t="shared" si="74"/>
        <v>4245</v>
      </c>
      <c r="B4262" s="145">
        <v>4815620.6810465306</v>
      </c>
    </row>
    <row r="4263" spans="1:2" x14ac:dyDescent="0.35">
      <c r="A4263" s="70">
        <f t="shared" si="74"/>
        <v>4246</v>
      </c>
      <c r="B4263" s="145">
        <v>4815620.6810465306</v>
      </c>
    </row>
    <row r="4264" spans="1:2" x14ac:dyDescent="0.35">
      <c r="A4264" s="70">
        <f t="shared" si="74"/>
        <v>4247</v>
      </c>
      <c r="B4264" s="145">
        <v>4815620.6810465306</v>
      </c>
    </row>
    <row r="4265" spans="1:2" x14ac:dyDescent="0.35">
      <c r="A4265" s="70">
        <f t="shared" si="74"/>
        <v>4248</v>
      </c>
      <c r="B4265" s="145">
        <v>4815620.6810465306</v>
      </c>
    </row>
    <row r="4266" spans="1:2" x14ac:dyDescent="0.35">
      <c r="A4266" s="70">
        <f t="shared" si="74"/>
        <v>4249</v>
      </c>
      <c r="B4266" s="145">
        <v>4815620.6810465306</v>
      </c>
    </row>
    <row r="4267" spans="1:2" x14ac:dyDescent="0.35">
      <c r="A4267" s="70">
        <f t="shared" si="74"/>
        <v>4250</v>
      </c>
      <c r="B4267" s="145">
        <v>4815620.6810465306</v>
      </c>
    </row>
    <row r="4268" spans="1:2" x14ac:dyDescent="0.35">
      <c r="A4268" s="70">
        <f t="shared" si="74"/>
        <v>4251</v>
      </c>
      <c r="B4268" s="145">
        <v>4815620.6810465306</v>
      </c>
    </row>
    <row r="4269" spans="1:2" x14ac:dyDescent="0.35">
      <c r="A4269" s="70">
        <f t="shared" si="74"/>
        <v>4252</v>
      </c>
      <c r="B4269" s="145">
        <v>4815620.6810465306</v>
      </c>
    </row>
    <row r="4270" spans="1:2" x14ac:dyDescent="0.35">
      <c r="A4270" s="70">
        <f t="shared" si="74"/>
        <v>4253</v>
      </c>
      <c r="B4270" s="145">
        <v>4815620.6810465306</v>
      </c>
    </row>
    <row r="4271" spans="1:2" x14ac:dyDescent="0.35">
      <c r="A4271" s="70">
        <f t="shared" si="74"/>
        <v>4254</v>
      </c>
      <c r="B4271" s="145">
        <v>4815620.6810465306</v>
      </c>
    </row>
    <row r="4272" spans="1:2" x14ac:dyDescent="0.35">
      <c r="A4272" s="70">
        <f t="shared" si="74"/>
        <v>4255</v>
      </c>
      <c r="B4272" s="145">
        <v>4815620.6810465306</v>
      </c>
    </row>
    <row r="4273" spans="1:2" x14ac:dyDescent="0.35">
      <c r="A4273" s="70">
        <f t="shared" si="74"/>
        <v>4256</v>
      </c>
      <c r="B4273" s="145">
        <v>4815620.6810465306</v>
      </c>
    </row>
    <row r="4274" spans="1:2" x14ac:dyDescent="0.35">
      <c r="A4274" s="70">
        <f t="shared" si="74"/>
        <v>4257</v>
      </c>
      <c r="B4274" s="145">
        <v>4815620.6810465306</v>
      </c>
    </row>
    <row r="4275" spans="1:2" x14ac:dyDescent="0.35">
      <c r="A4275" s="70">
        <f t="shared" si="74"/>
        <v>4258</v>
      </c>
      <c r="B4275" s="145">
        <v>4815620.6810465306</v>
      </c>
    </row>
    <row r="4276" spans="1:2" x14ac:dyDescent="0.35">
      <c r="A4276" s="70">
        <f t="shared" si="74"/>
        <v>4259</v>
      </c>
      <c r="B4276" s="145">
        <v>4815620.6810465306</v>
      </c>
    </row>
    <row r="4277" spans="1:2" x14ac:dyDescent="0.35">
      <c r="A4277" s="70">
        <f t="shared" si="74"/>
        <v>4260</v>
      </c>
      <c r="B4277" s="145">
        <v>4815620.6810465306</v>
      </c>
    </row>
    <row r="4278" spans="1:2" x14ac:dyDescent="0.35">
      <c r="A4278" s="70">
        <f t="shared" si="74"/>
        <v>4261</v>
      </c>
      <c r="B4278" s="145">
        <v>4815620.6810465306</v>
      </c>
    </row>
    <row r="4279" spans="1:2" x14ac:dyDescent="0.35">
      <c r="A4279" s="70">
        <f t="shared" si="74"/>
        <v>4262</v>
      </c>
      <c r="B4279" s="145">
        <v>4815620.6810465306</v>
      </c>
    </row>
    <row r="4280" spans="1:2" x14ac:dyDescent="0.35">
      <c r="A4280" s="70">
        <f t="shared" si="74"/>
        <v>4263</v>
      </c>
      <c r="B4280" s="145">
        <v>4815620.6810465306</v>
      </c>
    </row>
    <row r="4281" spans="1:2" x14ac:dyDescent="0.35">
      <c r="A4281" s="70">
        <f t="shared" si="74"/>
        <v>4264</v>
      </c>
      <c r="B4281" s="145">
        <v>4815620.6810465306</v>
      </c>
    </row>
    <row r="4282" spans="1:2" x14ac:dyDescent="0.35">
      <c r="A4282" s="70">
        <f t="shared" si="74"/>
        <v>4265</v>
      </c>
      <c r="B4282" s="145">
        <v>4815620.6810465306</v>
      </c>
    </row>
    <row r="4283" spans="1:2" x14ac:dyDescent="0.35">
      <c r="A4283" s="70">
        <f t="shared" si="74"/>
        <v>4266</v>
      </c>
      <c r="B4283" s="145">
        <v>4815620.6810465306</v>
      </c>
    </row>
    <row r="4284" spans="1:2" x14ac:dyDescent="0.35">
      <c r="A4284" s="70">
        <f t="shared" si="74"/>
        <v>4267</v>
      </c>
      <c r="B4284" s="145">
        <v>4815620.6810465306</v>
      </c>
    </row>
    <row r="4285" spans="1:2" x14ac:dyDescent="0.35">
      <c r="A4285" s="70">
        <f t="shared" si="74"/>
        <v>4268</v>
      </c>
      <c r="B4285" s="145">
        <v>4815620.6810465306</v>
      </c>
    </row>
    <row r="4286" spans="1:2" x14ac:dyDescent="0.35">
      <c r="A4286" s="70">
        <f t="shared" si="74"/>
        <v>4269</v>
      </c>
      <c r="B4286" s="145">
        <v>4815620.6810465306</v>
      </c>
    </row>
    <row r="4287" spans="1:2" x14ac:dyDescent="0.35">
      <c r="A4287" s="70">
        <f t="shared" si="74"/>
        <v>4270</v>
      </c>
      <c r="B4287" s="145">
        <v>4815620.6810465306</v>
      </c>
    </row>
    <row r="4288" spans="1:2" x14ac:dyDescent="0.35">
      <c r="A4288" s="70">
        <f t="shared" si="74"/>
        <v>4271</v>
      </c>
      <c r="B4288" s="145">
        <v>4815620.6810465306</v>
      </c>
    </row>
    <row r="4289" spans="1:2" x14ac:dyDescent="0.35">
      <c r="A4289" s="70">
        <f t="shared" si="74"/>
        <v>4272</v>
      </c>
      <c r="B4289" s="145">
        <v>4815620.6810465306</v>
      </c>
    </row>
    <row r="4290" spans="1:2" x14ac:dyDescent="0.35">
      <c r="A4290" s="70">
        <f t="shared" si="74"/>
        <v>4273</v>
      </c>
      <c r="B4290" s="145">
        <v>4815620.6810465306</v>
      </c>
    </row>
    <row r="4291" spans="1:2" x14ac:dyDescent="0.35">
      <c r="A4291" s="70">
        <f t="shared" si="74"/>
        <v>4274</v>
      </c>
      <c r="B4291" s="145">
        <v>4815620.6810465306</v>
      </c>
    </row>
    <row r="4292" spans="1:2" x14ac:dyDescent="0.35">
      <c r="A4292" s="70">
        <f t="shared" si="74"/>
        <v>4275</v>
      </c>
      <c r="B4292" s="145">
        <v>4815620.6810465306</v>
      </c>
    </row>
    <row r="4293" spans="1:2" x14ac:dyDescent="0.35">
      <c r="A4293" s="70">
        <f t="shared" si="74"/>
        <v>4276</v>
      </c>
      <c r="B4293" s="145">
        <v>4815620.6810465306</v>
      </c>
    </row>
    <row r="4294" spans="1:2" x14ac:dyDescent="0.35">
      <c r="A4294" s="70">
        <f t="shared" si="74"/>
        <v>4277</v>
      </c>
      <c r="B4294" s="145">
        <v>4815620.6810465306</v>
      </c>
    </row>
    <row r="4295" spans="1:2" x14ac:dyDescent="0.35">
      <c r="A4295" s="70">
        <f t="shared" si="74"/>
        <v>4278</v>
      </c>
      <c r="B4295" s="145">
        <v>4815620.6810465306</v>
      </c>
    </row>
    <row r="4296" spans="1:2" x14ac:dyDescent="0.35">
      <c r="A4296" s="70">
        <f t="shared" si="74"/>
        <v>4279</v>
      </c>
      <c r="B4296" s="145">
        <v>4815620.6810465306</v>
      </c>
    </row>
    <row r="4297" spans="1:2" x14ac:dyDescent="0.35">
      <c r="A4297" s="70">
        <f t="shared" si="74"/>
        <v>4280</v>
      </c>
      <c r="B4297" s="145">
        <v>4815620.6810465306</v>
      </c>
    </row>
    <row r="4298" spans="1:2" x14ac:dyDescent="0.35">
      <c r="A4298" s="70">
        <f t="shared" si="74"/>
        <v>4281</v>
      </c>
      <c r="B4298" s="145">
        <v>4815620.6810465306</v>
      </c>
    </row>
    <row r="4299" spans="1:2" x14ac:dyDescent="0.35">
      <c r="A4299" s="70">
        <f t="shared" si="74"/>
        <v>4282</v>
      </c>
      <c r="B4299" s="145">
        <v>4815620.6810465306</v>
      </c>
    </row>
    <row r="4300" spans="1:2" x14ac:dyDescent="0.35">
      <c r="A4300" s="70">
        <f t="shared" si="74"/>
        <v>4283</v>
      </c>
      <c r="B4300" s="145">
        <v>4815620.6810465306</v>
      </c>
    </row>
    <row r="4301" spans="1:2" x14ac:dyDescent="0.35">
      <c r="A4301" s="70">
        <f t="shared" si="74"/>
        <v>4284</v>
      </c>
      <c r="B4301" s="145">
        <v>4815620.6810465306</v>
      </c>
    </row>
    <row r="4302" spans="1:2" x14ac:dyDescent="0.35">
      <c r="A4302" s="70">
        <f t="shared" si="74"/>
        <v>4285</v>
      </c>
      <c r="B4302" s="145">
        <v>4815620.6810465306</v>
      </c>
    </row>
    <row r="4303" spans="1:2" x14ac:dyDescent="0.35">
      <c r="A4303" s="70">
        <f t="shared" si="74"/>
        <v>4286</v>
      </c>
      <c r="B4303" s="145">
        <v>4815620.6810465306</v>
      </c>
    </row>
    <row r="4304" spans="1:2" x14ac:dyDescent="0.35">
      <c r="A4304" s="70">
        <f t="shared" si="74"/>
        <v>4287</v>
      </c>
      <c r="B4304" s="145">
        <v>4815620.6810465306</v>
      </c>
    </row>
    <row r="4305" spans="1:2" x14ac:dyDescent="0.35">
      <c r="A4305" s="70">
        <f t="shared" si="74"/>
        <v>4288</v>
      </c>
      <c r="B4305" s="145">
        <v>4815620.6810465306</v>
      </c>
    </row>
    <row r="4306" spans="1:2" x14ac:dyDescent="0.35">
      <c r="A4306" s="70">
        <f t="shared" si="74"/>
        <v>4289</v>
      </c>
      <c r="B4306" s="145">
        <v>4815620.6810465306</v>
      </c>
    </row>
    <row r="4307" spans="1:2" x14ac:dyDescent="0.35">
      <c r="A4307" s="70">
        <f t="shared" si="74"/>
        <v>4290</v>
      </c>
      <c r="B4307" s="145">
        <v>4815620.6810465306</v>
      </c>
    </row>
    <row r="4308" spans="1:2" x14ac:dyDescent="0.35">
      <c r="A4308" s="70">
        <f t="shared" ref="A4308:A4371" si="75">A4307+1</f>
        <v>4291</v>
      </c>
      <c r="B4308" s="145">
        <v>4815620.6810465306</v>
      </c>
    </row>
    <row r="4309" spans="1:2" x14ac:dyDescent="0.35">
      <c r="A4309" s="70">
        <f t="shared" si="75"/>
        <v>4292</v>
      </c>
      <c r="B4309" s="145">
        <v>4815620.6810465306</v>
      </c>
    </row>
    <row r="4310" spans="1:2" x14ac:dyDescent="0.35">
      <c r="A4310" s="70">
        <f t="shared" si="75"/>
        <v>4293</v>
      </c>
      <c r="B4310" s="145">
        <v>4815620.6810465306</v>
      </c>
    </row>
    <row r="4311" spans="1:2" x14ac:dyDescent="0.35">
      <c r="A4311" s="70">
        <f t="shared" si="75"/>
        <v>4294</v>
      </c>
      <c r="B4311" s="145">
        <v>4815620.6810465306</v>
      </c>
    </row>
    <row r="4312" spans="1:2" x14ac:dyDescent="0.35">
      <c r="A4312" s="70">
        <f t="shared" si="75"/>
        <v>4295</v>
      </c>
      <c r="B4312" s="145">
        <v>4815620.6810465306</v>
      </c>
    </row>
    <row r="4313" spans="1:2" x14ac:dyDescent="0.35">
      <c r="A4313" s="70">
        <f t="shared" si="75"/>
        <v>4296</v>
      </c>
      <c r="B4313" s="145">
        <v>4815620.6810465306</v>
      </c>
    </row>
    <row r="4314" spans="1:2" x14ac:dyDescent="0.35">
      <c r="A4314" s="70">
        <f t="shared" si="75"/>
        <v>4297</v>
      </c>
      <c r="B4314" s="145">
        <v>4815620.6810465306</v>
      </c>
    </row>
    <row r="4315" spans="1:2" x14ac:dyDescent="0.35">
      <c r="A4315" s="70">
        <f t="shared" si="75"/>
        <v>4298</v>
      </c>
      <c r="B4315" s="145">
        <v>4815620.6810465306</v>
      </c>
    </row>
    <row r="4316" spans="1:2" x14ac:dyDescent="0.35">
      <c r="A4316" s="70">
        <f t="shared" si="75"/>
        <v>4299</v>
      </c>
      <c r="B4316" s="145">
        <v>4815620.6810465306</v>
      </c>
    </row>
    <row r="4317" spans="1:2" x14ac:dyDescent="0.35">
      <c r="A4317" s="70">
        <f t="shared" si="75"/>
        <v>4300</v>
      </c>
      <c r="B4317" s="145">
        <v>4815620.6810465306</v>
      </c>
    </row>
    <row r="4318" spans="1:2" x14ac:dyDescent="0.35">
      <c r="A4318" s="70">
        <f t="shared" si="75"/>
        <v>4301</v>
      </c>
      <c r="B4318" s="145">
        <v>4815620.6810465306</v>
      </c>
    </row>
    <row r="4319" spans="1:2" x14ac:dyDescent="0.35">
      <c r="A4319" s="70">
        <f t="shared" si="75"/>
        <v>4302</v>
      </c>
      <c r="B4319" s="145">
        <v>4815620.6810465306</v>
      </c>
    </row>
    <row r="4320" spans="1:2" x14ac:dyDescent="0.35">
      <c r="A4320" s="70">
        <f t="shared" si="75"/>
        <v>4303</v>
      </c>
      <c r="B4320" s="145">
        <v>4815620.6810465306</v>
      </c>
    </row>
    <row r="4321" spans="1:2" x14ac:dyDescent="0.35">
      <c r="A4321" s="70">
        <f t="shared" si="75"/>
        <v>4304</v>
      </c>
      <c r="B4321" s="145">
        <v>4815620.6810465306</v>
      </c>
    </row>
    <row r="4322" spans="1:2" x14ac:dyDescent="0.35">
      <c r="A4322" s="70">
        <f t="shared" si="75"/>
        <v>4305</v>
      </c>
      <c r="B4322" s="145">
        <v>4815620.6810465306</v>
      </c>
    </row>
    <row r="4323" spans="1:2" x14ac:dyDescent="0.35">
      <c r="A4323" s="70">
        <f t="shared" si="75"/>
        <v>4306</v>
      </c>
      <c r="B4323" s="145">
        <v>4815620.6810465306</v>
      </c>
    </row>
    <row r="4324" spans="1:2" x14ac:dyDescent="0.35">
      <c r="A4324" s="70">
        <f t="shared" si="75"/>
        <v>4307</v>
      </c>
      <c r="B4324" s="145">
        <v>4815620.6810465306</v>
      </c>
    </row>
    <row r="4325" spans="1:2" x14ac:dyDescent="0.35">
      <c r="A4325" s="70">
        <f t="shared" si="75"/>
        <v>4308</v>
      </c>
      <c r="B4325" s="145">
        <v>4815620.6810465306</v>
      </c>
    </row>
    <row r="4326" spans="1:2" x14ac:dyDescent="0.35">
      <c r="A4326" s="70">
        <f t="shared" si="75"/>
        <v>4309</v>
      </c>
      <c r="B4326" s="145">
        <v>4815620.6810465306</v>
      </c>
    </row>
    <row r="4327" spans="1:2" x14ac:dyDescent="0.35">
      <c r="A4327" s="70">
        <f t="shared" si="75"/>
        <v>4310</v>
      </c>
      <c r="B4327" s="145">
        <v>4815620.6810465306</v>
      </c>
    </row>
    <row r="4328" spans="1:2" x14ac:dyDescent="0.35">
      <c r="A4328" s="70">
        <f t="shared" si="75"/>
        <v>4311</v>
      </c>
      <c r="B4328" s="145">
        <v>4815620.6810465306</v>
      </c>
    </row>
    <row r="4329" spans="1:2" x14ac:dyDescent="0.35">
      <c r="A4329" s="70">
        <f t="shared" si="75"/>
        <v>4312</v>
      </c>
      <c r="B4329" s="145">
        <v>4815620.6810465306</v>
      </c>
    </row>
    <row r="4330" spans="1:2" x14ac:dyDescent="0.35">
      <c r="A4330" s="70">
        <f t="shared" si="75"/>
        <v>4313</v>
      </c>
      <c r="B4330" s="145">
        <v>4815620.6810465306</v>
      </c>
    </row>
    <row r="4331" spans="1:2" x14ac:dyDescent="0.35">
      <c r="A4331" s="70">
        <f t="shared" si="75"/>
        <v>4314</v>
      </c>
      <c r="B4331" s="145">
        <v>4815620.6810465306</v>
      </c>
    </row>
    <row r="4332" spans="1:2" x14ac:dyDescent="0.35">
      <c r="A4332" s="70">
        <f t="shared" si="75"/>
        <v>4315</v>
      </c>
      <c r="B4332" s="145">
        <v>4815620.6810465306</v>
      </c>
    </row>
    <row r="4333" spans="1:2" x14ac:dyDescent="0.35">
      <c r="A4333" s="70">
        <f t="shared" si="75"/>
        <v>4316</v>
      </c>
      <c r="B4333" s="145">
        <v>4815620.6810465306</v>
      </c>
    </row>
    <row r="4334" spans="1:2" x14ac:dyDescent="0.35">
      <c r="A4334" s="70">
        <f t="shared" si="75"/>
        <v>4317</v>
      </c>
      <c r="B4334" s="145">
        <v>4815620.6810465306</v>
      </c>
    </row>
    <row r="4335" spans="1:2" x14ac:dyDescent="0.35">
      <c r="A4335" s="70">
        <f t="shared" si="75"/>
        <v>4318</v>
      </c>
      <c r="B4335" s="145">
        <v>4815620.6810465306</v>
      </c>
    </row>
    <row r="4336" spans="1:2" x14ac:dyDescent="0.35">
      <c r="A4336" s="70">
        <f t="shared" si="75"/>
        <v>4319</v>
      </c>
      <c r="B4336" s="145">
        <v>4815620.6810465306</v>
      </c>
    </row>
    <row r="4337" spans="1:2" x14ac:dyDescent="0.35">
      <c r="A4337" s="70">
        <f t="shared" si="75"/>
        <v>4320</v>
      </c>
      <c r="B4337" s="145">
        <v>4815620.6810465306</v>
      </c>
    </row>
    <row r="4338" spans="1:2" x14ac:dyDescent="0.35">
      <c r="A4338" s="70">
        <f t="shared" si="75"/>
        <v>4321</v>
      </c>
      <c r="B4338" s="145">
        <v>4815620.6810465306</v>
      </c>
    </row>
    <row r="4339" spans="1:2" x14ac:dyDescent="0.35">
      <c r="A4339" s="70">
        <f t="shared" si="75"/>
        <v>4322</v>
      </c>
      <c r="B4339" s="145">
        <v>4815620.6810465306</v>
      </c>
    </row>
    <row r="4340" spans="1:2" x14ac:dyDescent="0.35">
      <c r="A4340" s="70">
        <f t="shared" si="75"/>
        <v>4323</v>
      </c>
      <c r="B4340" s="145">
        <v>4815620.6810465306</v>
      </c>
    </row>
    <row r="4341" spans="1:2" x14ac:dyDescent="0.35">
      <c r="A4341" s="70">
        <f t="shared" si="75"/>
        <v>4324</v>
      </c>
      <c r="B4341" s="145">
        <v>4815620.6810465306</v>
      </c>
    </row>
    <row r="4342" spans="1:2" x14ac:dyDescent="0.35">
      <c r="A4342" s="70">
        <f t="shared" si="75"/>
        <v>4325</v>
      </c>
      <c r="B4342" s="145">
        <v>4815620.6810465306</v>
      </c>
    </row>
    <row r="4343" spans="1:2" x14ac:dyDescent="0.35">
      <c r="A4343" s="70">
        <f t="shared" si="75"/>
        <v>4326</v>
      </c>
      <c r="B4343" s="145">
        <v>4815620.6810465306</v>
      </c>
    </row>
    <row r="4344" spans="1:2" x14ac:dyDescent="0.35">
      <c r="A4344" s="70">
        <f t="shared" si="75"/>
        <v>4327</v>
      </c>
      <c r="B4344" s="145">
        <v>4815620.6810465306</v>
      </c>
    </row>
    <row r="4345" spans="1:2" x14ac:dyDescent="0.35">
      <c r="A4345" s="70">
        <f t="shared" si="75"/>
        <v>4328</v>
      </c>
      <c r="B4345" s="145">
        <v>4815620.6810465306</v>
      </c>
    </row>
    <row r="4346" spans="1:2" x14ac:dyDescent="0.35">
      <c r="A4346" s="70">
        <f t="shared" si="75"/>
        <v>4329</v>
      </c>
      <c r="B4346" s="145">
        <v>4815620.6810465306</v>
      </c>
    </row>
    <row r="4347" spans="1:2" x14ac:dyDescent="0.35">
      <c r="A4347" s="70">
        <f t="shared" si="75"/>
        <v>4330</v>
      </c>
      <c r="B4347" s="145">
        <v>4815620.6810465306</v>
      </c>
    </row>
    <row r="4348" spans="1:2" x14ac:dyDescent="0.35">
      <c r="A4348" s="70">
        <f t="shared" si="75"/>
        <v>4331</v>
      </c>
      <c r="B4348" s="145">
        <v>4815620.6810465306</v>
      </c>
    </row>
    <row r="4349" spans="1:2" x14ac:dyDescent="0.35">
      <c r="A4349" s="70">
        <f t="shared" si="75"/>
        <v>4332</v>
      </c>
      <c r="B4349" s="145">
        <v>4815620.6810465306</v>
      </c>
    </row>
    <row r="4350" spans="1:2" x14ac:dyDescent="0.35">
      <c r="A4350" s="70">
        <f t="shared" si="75"/>
        <v>4333</v>
      </c>
      <c r="B4350" s="145">
        <v>4815620.6810465306</v>
      </c>
    </row>
    <row r="4351" spans="1:2" x14ac:dyDescent="0.35">
      <c r="A4351" s="70">
        <f t="shared" si="75"/>
        <v>4334</v>
      </c>
      <c r="B4351" s="145">
        <v>4815620.6810465306</v>
      </c>
    </row>
    <row r="4352" spans="1:2" x14ac:dyDescent="0.35">
      <c r="A4352" s="70">
        <f t="shared" si="75"/>
        <v>4335</v>
      </c>
      <c r="B4352" s="145">
        <v>4815620.6810465306</v>
      </c>
    </row>
    <row r="4353" spans="1:2" x14ac:dyDescent="0.35">
      <c r="A4353" s="70">
        <f t="shared" si="75"/>
        <v>4336</v>
      </c>
      <c r="B4353" s="145">
        <v>4815620.6810465306</v>
      </c>
    </row>
    <row r="4354" spans="1:2" x14ac:dyDescent="0.35">
      <c r="A4354" s="70">
        <f t="shared" si="75"/>
        <v>4337</v>
      </c>
      <c r="B4354" s="145">
        <v>4815620.6810465306</v>
      </c>
    </row>
    <row r="4355" spans="1:2" x14ac:dyDescent="0.35">
      <c r="A4355" s="70">
        <f t="shared" si="75"/>
        <v>4338</v>
      </c>
      <c r="B4355" s="145">
        <v>4815620.6810465306</v>
      </c>
    </row>
    <row r="4356" spans="1:2" x14ac:dyDescent="0.35">
      <c r="A4356" s="70">
        <f t="shared" si="75"/>
        <v>4339</v>
      </c>
      <c r="B4356" s="145">
        <v>4815620.6810465306</v>
      </c>
    </row>
    <row r="4357" spans="1:2" x14ac:dyDescent="0.35">
      <c r="A4357" s="70">
        <f t="shared" si="75"/>
        <v>4340</v>
      </c>
      <c r="B4357" s="145">
        <v>4815620.6810465306</v>
      </c>
    </row>
    <row r="4358" spans="1:2" x14ac:dyDescent="0.35">
      <c r="A4358" s="70">
        <f t="shared" si="75"/>
        <v>4341</v>
      </c>
      <c r="B4358" s="145">
        <v>4815620.6810465306</v>
      </c>
    </row>
    <row r="4359" spans="1:2" x14ac:dyDescent="0.35">
      <c r="A4359" s="70">
        <f t="shared" si="75"/>
        <v>4342</v>
      </c>
      <c r="B4359" s="145">
        <v>4815620.6810465306</v>
      </c>
    </row>
    <row r="4360" spans="1:2" x14ac:dyDescent="0.35">
      <c r="A4360" s="70">
        <f t="shared" si="75"/>
        <v>4343</v>
      </c>
      <c r="B4360" s="145">
        <v>4815620.6810465306</v>
      </c>
    </row>
    <row r="4361" spans="1:2" x14ac:dyDescent="0.35">
      <c r="A4361" s="70">
        <f t="shared" si="75"/>
        <v>4344</v>
      </c>
      <c r="B4361" s="145">
        <v>4815620.6810465306</v>
      </c>
    </row>
    <row r="4362" spans="1:2" x14ac:dyDescent="0.35">
      <c r="A4362" s="70">
        <f t="shared" si="75"/>
        <v>4345</v>
      </c>
      <c r="B4362" s="145">
        <v>4815620.6810465306</v>
      </c>
    </row>
    <row r="4363" spans="1:2" x14ac:dyDescent="0.35">
      <c r="A4363" s="70">
        <f t="shared" si="75"/>
        <v>4346</v>
      </c>
      <c r="B4363" s="145">
        <v>4815620.6810465306</v>
      </c>
    </row>
    <row r="4364" spans="1:2" x14ac:dyDescent="0.35">
      <c r="A4364" s="70">
        <f t="shared" si="75"/>
        <v>4347</v>
      </c>
      <c r="B4364" s="145">
        <v>4815620.6810465306</v>
      </c>
    </row>
    <row r="4365" spans="1:2" x14ac:dyDescent="0.35">
      <c r="A4365" s="70">
        <f t="shared" si="75"/>
        <v>4348</v>
      </c>
      <c r="B4365" s="145">
        <v>4815620.6810465306</v>
      </c>
    </row>
    <row r="4366" spans="1:2" x14ac:dyDescent="0.35">
      <c r="A4366" s="70">
        <f t="shared" si="75"/>
        <v>4349</v>
      </c>
      <c r="B4366" s="145">
        <v>4815620.6810465306</v>
      </c>
    </row>
    <row r="4367" spans="1:2" x14ac:dyDescent="0.35">
      <c r="A4367" s="70">
        <f t="shared" si="75"/>
        <v>4350</v>
      </c>
      <c r="B4367" s="145">
        <v>4815620.6810465306</v>
      </c>
    </row>
    <row r="4368" spans="1:2" x14ac:dyDescent="0.35">
      <c r="A4368" s="70">
        <f t="shared" si="75"/>
        <v>4351</v>
      </c>
      <c r="B4368" s="145">
        <v>4815620.6810465306</v>
      </c>
    </row>
    <row r="4369" spans="1:2" x14ac:dyDescent="0.35">
      <c r="A4369" s="70">
        <f t="shared" si="75"/>
        <v>4352</v>
      </c>
      <c r="B4369" s="145">
        <v>4815620.6810465306</v>
      </c>
    </row>
    <row r="4370" spans="1:2" x14ac:dyDescent="0.35">
      <c r="A4370" s="70">
        <f t="shared" si="75"/>
        <v>4353</v>
      </c>
      <c r="B4370" s="145">
        <v>4815620.6810465306</v>
      </c>
    </row>
    <row r="4371" spans="1:2" x14ac:dyDescent="0.35">
      <c r="A4371" s="70">
        <f t="shared" si="75"/>
        <v>4354</v>
      </c>
      <c r="B4371" s="145">
        <v>4815620.6810465306</v>
      </c>
    </row>
    <row r="4372" spans="1:2" x14ac:dyDescent="0.35">
      <c r="A4372" s="70">
        <f t="shared" ref="A4372:A4435" si="76">A4371+1</f>
        <v>4355</v>
      </c>
      <c r="B4372" s="145">
        <v>4815620.6810465306</v>
      </c>
    </row>
    <row r="4373" spans="1:2" x14ac:dyDescent="0.35">
      <c r="A4373" s="70">
        <f t="shared" si="76"/>
        <v>4356</v>
      </c>
      <c r="B4373" s="145">
        <v>4815620.6810465306</v>
      </c>
    </row>
    <row r="4374" spans="1:2" x14ac:dyDescent="0.35">
      <c r="A4374" s="70">
        <f t="shared" si="76"/>
        <v>4357</v>
      </c>
      <c r="B4374" s="145">
        <v>4815620.6810465306</v>
      </c>
    </row>
    <row r="4375" spans="1:2" x14ac:dyDescent="0.35">
      <c r="A4375" s="70">
        <f t="shared" si="76"/>
        <v>4358</v>
      </c>
      <c r="B4375" s="145">
        <v>4815620.6810465306</v>
      </c>
    </row>
    <row r="4376" spans="1:2" x14ac:dyDescent="0.35">
      <c r="A4376" s="70">
        <f t="shared" si="76"/>
        <v>4359</v>
      </c>
      <c r="B4376" s="145">
        <v>4815620.6810465306</v>
      </c>
    </row>
    <row r="4377" spans="1:2" x14ac:dyDescent="0.35">
      <c r="A4377" s="70">
        <f t="shared" si="76"/>
        <v>4360</v>
      </c>
      <c r="B4377" s="145">
        <v>4815620.6810465306</v>
      </c>
    </row>
    <row r="4378" spans="1:2" x14ac:dyDescent="0.35">
      <c r="A4378" s="70">
        <f t="shared" si="76"/>
        <v>4361</v>
      </c>
      <c r="B4378" s="145">
        <v>4815620.6810465306</v>
      </c>
    </row>
    <row r="4379" spans="1:2" x14ac:dyDescent="0.35">
      <c r="A4379" s="70">
        <f t="shared" si="76"/>
        <v>4362</v>
      </c>
      <c r="B4379" s="145">
        <v>4815620.6810465306</v>
      </c>
    </row>
    <row r="4380" spans="1:2" x14ac:dyDescent="0.35">
      <c r="A4380" s="70">
        <f t="shared" si="76"/>
        <v>4363</v>
      </c>
      <c r="B4380" s="145">
        <v>4815620.6810465306</v>
      </c>
    </row>
    <row r="4381" spans="1:2" x14ac:dyDescent="0.35">
      <c r="A4381" s="70">
        <f t="shared" si="76"/>
        <v>4364</v>
      </c>
      <c r="B4381" s="145">
        <v>4815620.6810465306</v>
      </c>
    </row>
    <row r="4382" spans="1:2" x14ac:dyDescent="0.35">
      <c r="A4382" s="70">
        <f t="shared" si="76"/>
        <v>4365</v>
      </c>
      <c r="B4382" s="145">
        <v>4815620.6810465306</v>
      </c>
    </row>
    <row r="4383" spans="1:2" x14ac:dyDescent="0.35">
      <c r="A4383" s="70">
        <f t="shared" si="76"/>
        <v>4366</v>
      </c>
      <c r="B4383" s="145">
        <v>4815620.6810465306</v>
      </c>
    </row>
    <row r="4384" spans="1:2" x14ac:dyDescent="0.35">
      <c r="A4384" s="70">
        <f t="shared" si="76"/>
        <v>4367</v>
      </c>
      <c r="B4384" s="145">
        <v>4815620.6810465306</v>
      </c>
    </row>
    <row r="4385" spans="1:2" x14ac:dyDescent="0.35">
      <c r="A4385" s="70">
        <f t="shared" si="76"/>
        <v>4368</v>
      </c>
      <c r="B4385" s="145">
        <v>4815620.6810465306</v>
      </c>
    </row>
    <row r="4386" spans="1:2" x14ac:dyDescent="0.35">
      <c r="A4386" s="70">
        <f t="shared" si="76"/>
        <v>4369</v>
      </c>
      <c r="B4386" s="145">
        <v>4815620.6810465306</v>
      </c>
    </row>
    <row r="4387" spans="1:2" x14ac:dyDescent="0.35">
      <c r="A4387" s="70">
        <f t="shared" si="76"/>
        <v>4370</v>
      </c>
      <c r="B4387" s="145">
        <v>4815620.6810465306</v>
      </c>
    </row>
    <row r="4388" spans="1:2" x14ac:dyDescent="0.35">
      <c r="A4388" s="70">
        <f t="shared" si="76"/>
        <v>4371</v>
      </c>
      <c r="B4388" s="145">
        <v>4815620.6810465306</v>
      </c>
    </row>
    <row r="4389" spans="1:2" x14ac:dyDescent="0.35">
      <c r="A4389" s="70">
        <f t="shared" si="76"/>
        <v>4372</v>
      </c>
      <c r="B4389" s="145">
        <v>4815620.6810465306</v>
      </c>
    </row>
    <row r="4390" spans="1:2" x14ac:dyDescent="0.35">
      <c r="A4390" s="70">
        <f t="shared" si="76"/>
        <v>4373</v>
      </c>
      <c r="B4390" s="145">
        <v>4815620.6810465306</v>
      </c>
    </row>
    <row r="4391" spans="1:2" x14ac:dyDescent="0.35">
      <c r="A4391" s="70">
        <f t="shared" si="76"/>
        <v>4374</v>
      </c>
      <c r="B4391" s="145">
        <v>4815620.6810465306</v>
      </c>
    </row>
    <row r="4392" spans="1:2" x14ac:dyDescent="0.35">
      <c r="A4392" s="70">
        <f t="shared" si="76"/>
        <v>4375</v>
      </c>
      <c r="B4392" s="145">
        <v>4815620.6810465306</v>
      </c>
    </row>
    <row r="4393" spans="1:2" x14ac:dyDescent="0.35">
      <c r="A4393" s="70">
        <f t="shared" si="76"/>
        <v>4376</v>
      </c>
      <c r="B4393" s="145">
        <v>4815620.6810465306</v>
      </c>
    </row>
    <row r="4394" spans="1:2" x14ac:dyDescent="0.35">
      <c r="A4394" s="70">
        <f t="shared" si="76"/>
        <v>4377</v>
      </c>
      <c r="B4394" s="145">
        <v>4815620.6810465306</v>
      </c>
    </row>
    <row r="4395" spans="1:2" x14ac:dyDescent="0.35">
      <c r="A4395" s="70">
        <f t="shared" si="76"/>
        <v>4378</v>
      </c>
      <c r="B4395" s="145">
        <v>4815620.6810465306</v>
      </c>
    </row>
    <row r="4396" spans="1:2" x14ac:dyDescent="0.35">
      <c r="A4396" s="70">
        <f t="shared" si="76"/>
        <v>4379</v>
      </c>
      <c r="B4396" s="145">
        <v>4815620.6810465306</v>
      </c>
    </row>
    <row r="4397" spans="1:2" x14ac:dyDescent="0.35">
      <c r="A4397" s="70">
        <f t="shared" si="76"/>
        <v>4380</v>
      </c>
      <c r="B4397" s="145">
        <v>4815620.6810465306</v>
      </c>
    </row>
    <row r="4398" spans="1:2" x14ac:dyDescent="0.35">
      <c r="A4398" s="70">
        <f t="shared" si="76"/>
        <v>4381</v>
      </c>
      <c r="B4398" s="145">
        <v>4815620.6810465306</v>
      </c>
    </row>
    <row r="4399" spans="1:2" x14ac:dyDescent="0.35">
      <c r="A4399" s="70">
        <f t="shared" si="76"/>
        <v>4382</v>
      </c>
      <c r="B4399" s="145">
        <v>4815620.6810465306</v>
      </c>
    </row>
    <row r="4400" spans="1:2" x14ac:dyDescent="0.35">
      <c r="A4400" s="70">
        <f t="shared" si="76"/>
        <v>4383</v>
      </c>
      <c r="B4400" s="145">
        <v>4815620.6810465306</v>
      </c>
    </row>
    <row r="4401" spans="1:2" x14ac:dyDescent="0.35">
      <c r="A4401" s="70">
        <f t="shared" si="76"/>
        <v>4384</v>
      </c>
      <c r="B4401" s="145">
        <v>4815620.6810465306</v>
      </c>
    </row>
    <row r="4402" spans="1:2" x14ac:dyDescent="0.35">
      <c r="A4402" s="70">
        <f t="shared" si="76"/>
        <v>4385</v>
      </c>
      <c r="B4402" s="145">
        <v>4815620.6810465306</v>
      </c>
    </row>
    <row r="4403" spans="1:2" x14ac:dyDescent="0.35">
      <c r="A4403" s="70">
        <f t="shared" si="76"/>
        <v>4386</v>
      </c>
      <c r="B4403" s="145">
        <v>4815620.6810465306</v>
      </c>
    </row>
    <row r="4404" spans="1:2" x14ac:dyDescent="0.35">
      <c r="A4404" s="70">
        <f t="shared" si="76"/>
        <v>4387</v>
      </c>
      <c r="B4404" s="145">
        <v>4815620.6810465306</v>
      </c>
    </row>
    <row r="4405" spans="1:2" x14ac:dyDescent="0.35">
      <c r="A4405" s="70">
        <f t="shared" si="76"/>
        <v>4388</v>
      </c>
      <c r="B4405" s="145">
        <v>4815620.6810465306</v>
      </c>
    </row>
    <row r="4406" spans="1:2" x14ac:dyDescent="0.35">
      <c r="A4406" s="70">
        <f t="shared" si="76"/>
        <v>4389</v>
      </c>
      <c r="B4406" s="145">
        <v>4815620.6810465306</v>
      </c>
    </row>
    <row r="4407" spans="1:2" x14ac:dyDescent="0.35">
      <c r="A4407" s="70">
        <f t="shared" si="76"/>
        <v>4390</v>
      </c>
      <c r="B4407" s="145">
        <v>4815620.6810465306</v>
      </c>
    </row>
    <row r="4408" spans="1:2" x14ac:dyDescent="0.35">
      <c r="A4408" s="70">
        <f t="shared" si="76"/>
        <v>4391</v>
      </c>
      <c r="B4408" s="145">
        <v>4815620.6810465306</v>
      </c>
    </row>
    <row r="4409" spans="1:2" x14ac:dyDescent="0.35">
      <c r="A4409" s="70">
        <f t="shared" si="76"/>
        <v>4392</v>
      </c>
      <c r="B4409" s="145">
        <v>4815620.6810465306</v>
      </c>
    </row>
    <row r="4410" spans="1:2" x14ac:dyDescent="0.35">
      <c r="A4410" s="70">
        <f t="shared" si="76"/>
        <v>4393</v>
      </c>
      <c r="B4410" s="145">
        <v>4815620.6810465306</v>
      </c>
    </row>
    <row r="4411" spans="1:2" x14ac:dyDescent="0.35">
      <c r="A4411" s="70">
        <f t="shared" si="76"/>
        <v>4394</v>
      </c>
      <c r="B4411" s="145">
        <v>4815620.6810465306</v>
      </c>
    </row>
    <row r="4412" spans="1:2" x14ac:dyDescent="0.35">
      <c r="A4412" s="70">
        <f t="shared" si="76"/>
        <v>4395</v>
      </c>
      <c r="B4412" s="145">
        <v>4815620.6810465306</v>
      </c>
    </row>
    <row r="4413" spans="1:2" x14ac:dyDescent="0.35">
      <c r="A4413" s="70">
        <f t="shared" si="76"/>
        <v>4396</v>
      </c>
      <c r="B4413" s="145">
        <v>4815620.6810465306</v>
      </c>
    </row>
    <row r="4414" spans="1:2" x14ac:dyDescent="0.35">
      <c r="A4414" s="70">
        <f t="shared" si="76"/>
        <v>4397</v>
      </c>
      <c r="B4414" s="145">
        <v>4815620.6810465306</v>
      </c>
    </row>
    <row r="4415" spans="1:2" x14ac:dyDescent="0.35">
      <c r="A4415" s="70">
        <f t="shared" si="76"/>
        <v>4398</v>
      </c>
      <c r="B4415" s="145">
        <v>4815620.6810465306</v>
      </c>
    </row>
    <row r="4416" spans="1:2" x14ac:dyDescent="0.35">
      <c r="A4416" s="70">
        <f t="shared" si="76"/>
        <v>4399</v>
      </c>
      <c r="B4416" s="145">
        <v>4815620.6810465306</v>
      </c>
    </row>
    <row r="4417" spans="1:2" x14ac:dyDescent="0.35">
      <c r="A4417" s="70">
        <f t="shared" si="76"/>
        <v>4400</v>
      </c>
      <c r="B4417" s="145">
        <v>4815620.6810465306</v>
      </c>
    </row>
    <row r="4418" spans="1:2" x14ac:dyDescent="0.35">
      <c r="A4418" s="70">
        <f t="shared" si="76"/>
        <v>4401</v>
      </c>
      <c r="B4418" s="145">
        <v>4815620.6810465306</v>
      </c>
    </row>
    <row r="4419" spans="1:2" x14ac:dyDescent="0.35">
      <c r="A4419" s="70">
        <f t="shared" si="76"/>
        <v>4402</v>
      </c>
      <c r="B4419" s="145">
        <v>4815620.6810465306</v>
      </c>
    </row>
    <row r="4420" spans="1:2" x14ac:dyDescent="0.35">
      <c r="A4420" s="70">
        <f t="shared" si="76"/>
        <v>4403</v>
      </c>
      <c r="B4420" s="145">
        <v>4815620.6810465306</v>
      </c>
    </row>
    <row r="4421" spans="1:2" x14ac:dyDescent="0.35">
      <c r="A4421" s="70">
        <f t="shared" si="76"/>
        <v>4404</v>
      </c>
      <c r="B4421" s="145">
        <v>4815620.6810465306</v>
      </c>
    </row>
    <row r="4422" spans="1:2" x14ac:dyDescent="0.35">
      <c r="A4422" s="70">
        <f t="shared" si="76"/>
        <v>4405</v>
      </c>
      <c r="B4422" s="145">
        <v>4815620.6810465306</v>
      </c>
    </row>
    <row r="4423" spans="1:2" x14ac:dyDescent="0.35">
      <c r="A4423" s="70">
        <f t="shared" si="76"/>
        <v>4406</v>
      </c>
      <c r="B4423" s="145">
        <v>4815620.6810465306</v>
      </c>
    </row>
    <row r="4424" spans="1:2" x14ac:dyDescent="0.35">
      <c r="A4424" s="70">
        <f t="shared" si="76"/>
        <v>4407</v>
      </c>
      <c r="B4424" s="145">
        <v>4815620.6810465306</v>
      </c>
    </row>
    <row r="4425" spans="1:2" x14ac:dyDescent="0.35">
      <c r="A4425" s="70">
        <f t="shared" si="76"/>
        <v>4408</v>
      </c>
      <c r="B4425" s="145">
        <v>4815620.6810465306</v>
      </c>
    </row>
    <row r="4426" spans="1:2" x14ac:dyDescent="0.35">
      <c r="A4426" s="70">
        <f t="shared" si="76"/>
        <v>4409</v>
      </c>
      <c r="B4426" s="145">
        <v>4815620.6810465306</v>
      </c>
    </row>
    <row r="4427" spans="1:2" x14ac:dyDescent="0.35">
      <c r="A4427" s="70">
        <f t="shared" si="76"/>
        <v>4410</v>
      </c>
      <c r="B4427" s="145">
        <v>4815620.6810465306</v>
      </c>
    </row>
    <row r="4428" spans="1:2" x14ac:dyDescent="0.35">
      <c r="A4428" s="70">
        <f t="shared" si="76"/>
        <v>4411</v>
      </c>
      <c r="B4428" s="145">
        <v>4815620.6810465306</v>
      </c>
    </row>
    <row r="4429" spans="1:2" x14ac:dyDescent="0.35">
      <c r="A4429" s="70">
        <f t="shared" si="76"/>
        <v>4412</v>
      </c>
      <c r="B4429" s="145">
        <v>4815620.6810465306</v>
      </c>
    </row>
    <row r="4430" spans="1:2" x14ac:dyDescent="0.35">
      <c r="A4430" s="70">
        <f t="shared" si="76"/>
        <v>4413</v>
      </c>
      <c r="B4430" s="145">
        <v>4815620.6810465306</v>
      </c>
    </row>
    <row r="4431" spans="1:2" x14ac:dyDescent="0.35">
      <c r="A4431" s="70">
        <f t="shared" si="76"/>
        <v>4414</v>
      </c>
      <c r="B4431" s="145">
        <v>4815620.6810465306</v>
      </c>
    </row>
    <row r="4432" spans="1:2" x14ac:dyDescent="0.35">
      <c r="A4432" s="70">
        <f t="shared" si="76"/>
        <v>4415</v>
      </c>
      <c r="B4432" s="145">
        <v>4815620.6810465306</v>
      </c>
    </row>
    <row r="4433" spans="1:2" x14ac:dyDescent="0.35">
      <c r="A4433" s="70">
        <f t="shared" si="76"/>
        <v>4416</v>
      </c>
      <c r="B4433" s="145">
        <v>4815620.6810465306</v>
      </c>
    </row>
    <row r="4434" spans="1:2" x14ac:dyDescent="0.35">
      <c r="A4434" s="70">
        <f t="shared" si="76"/>
        <v>4417</v>
      </c>
      <c r="B4434" s="145">
        <v>4815620.6810465306</v>
      </c>
    </row>
    <row r="4435" spans="1:2" x14ac:dyDescent="0.35">
      <c r="A4435" s="70">
        <f t="shared" si="76"/>
        <v>4418</v>
      </c>
      <c r="B4435" s="145">
        <v>4815620.6810465306</v>
      </c>
    </row>
    <row r="4436" spans="1:2" x14ac:dyDescent="0.35">
      <c r="A4436" s="70">
        <f t="shared" ref="A4436:A4499" si="77">A4435+1</f>
        <v>4419</v>
      </c>
      <c r="B4436" s="145">
        <v>4815620.6810465306</v>
      </c>
    </row>
    <row r="4437" spans="1:2" x14ac:dyDescent="0.35">
      <c r="A4437" s="70">
        <f t="shared" si="77"/>
        <v>4420</v>
      </c>
      <c r="B4437" s="145">
        <v>4815620.6810465306</v>
      </c>
    </row>
    <row r="4438" spans="1:2" x14ac:dyDescent="0.35">
      <c r="A4438" s="70">
        <f t="shared" si="77"/>
        <v>4421</v>
      </c>
      <c r="B4438" s="145">
        <v>4815620.6810465306</v>
      </c>
    </row>
    <row r="4439" spans="1:2" x14ac:dyDescent="0.35">
      <c r="A4439" s="70">
        <f t="shared" si="77"/>
        <v>4422</v>
      </c>
      <c r="B4439" s="145">
        <v>4815620.6810465306</v>
      </c>
    </row>
    <row r="4440" spans="1:2" x14ac:dyDescent="0.35">
      <c r="A4440" s="70">
        <f t="shared" si="77"/>
        <v>4423</v>
      </c>
      <c r="B4440" s="145">
        <v>4815620.6810465306</v>
      </c>
    </row>
    <row r="4441" spans="1:2" x14ac:dyDescent="0.35">
      <c r="A4441" s="70">
        <f t="shared" si="77"/>
        <v>4424</v>
      </c>
      <c r="B4441" s="145">
        <v>4815620.6810465306</v>
      </c>
    </row>
    <row r="4442" spans="1:2" x14ac:dyDescent="0.35">
      <c r="A4442" s="70">
        <f t="shared" si="77"/>
        <v>4425</v>
      </c>
      <c r="B4442" s="145">
        <v>4815620.6810465306</v>
      </c>
    </row>
    <row r="4443" spans="1:2" x14ac:dyDescent="0.35">
      <c r="A4443" s="70">
        <f t="shared" si="77"/>
        <v>4426</v>
      </c>
      <c r="B4443" s="145">
        <v>4815620.6810465306</v>
      </c>
    </row>
    <row r="4444" spans="1:2" x14ac:dyDescent="0.35">
      <c r="A4444" s="70">
        <f t="shared" si="77"/>
        <v>4427</v>
      </c>
      <c r="B4444" s="145">
        <v>4815620.6810465306</v>
      </c>
    </row>
    <row r="4445" spans="1:2" x14ac:dyDescent="0.35">
      <c r="A4445" s="70">
        <f t="shared" si="77"/>
        <v>4428</v>
      </c>
      <c r="B4445" s="145">
        <v>4815620.6810465306</v>
      </c>
    </row>
    <row r="4446" spans="1:2" x14ac:dyDescent="0.35">
      <c r="A4446" s="70">
        <f t="shared" si="77"/>
        <v>4429</v>
      </c>
      <c r="B4446" s="145">
        <v>4815620.6810465306</v>
      </c>
    </row>
    <row r="4447" spans="1:2" x14ac:dyDescent="0.35">
      <c r="A4447" s="70">
        <f t="shared" si="77"/>
        <v>4430</v>
      </c>
      <c r="B4447" s="145">
        <v>4815620.6810465306</v>
      </c>
    </row>
    <row r="4448" spans="1:2" x14ac:dyDescent="0.35">
      <c r="A4448" s="70">
        <f t="shared" si="77"/>
        <v>4431</v>
      </c>
      <c r="B4448" s="145">
        <v>4815620.6810465306</v>
      </c>
    </row>
    <row r="4449" spans="1:2" x14ac:dyDescent="0.35">
      <c r="A4449" s="70">
        <f t="shared" si="77"/>
        <v>4432</v>
      </c>
      <c r="B4449" s="145">
        <v>4815620.6810465306</v>
      </c>
    </row>
    <row r="4450" spans="1:2" x14ac:dyDescent="0.35">
      <c r="A4450" s="70">
        <f t="shared" si="77"/>
        <v>4433</v>
      </c>
      <c r="B4450" s="145">
        <v>4815620.6810465306</v>
      </c>
    </row>
    <row r="4451" spans="1:2" x14ac:dyDescent="0.35">
      <c r="A4451" s="70">
        <f t="shared" si="77"/>
        <v>4434</v>
      </c>
      <c r="B4451" s="145">
        <v>4815620.6810465306</v>
      </c>
    </row>
    <row r="4452" spans="1:2" x14ac:dyDescent="0.35">
      <c r="A4452" s="70">
        <f t="shared" si="77"/>
        <v>4435</v>
      </c>
      <c r="B4452" s="145">
        <v>4815620.6810465306</v>
      </c>
    </row>
    <row r="4453" spans="1:2" x14ac:dyDescent="0.35">
      <c r="A4453" s="70">
        <f t="shared" si="77"/>
        <v>4436</v>
      </c>
      <c r="B4453" s="145">
        <v>4815620.6810465306</v>
      </c>
    </row>
    <row r="4454" spans="1:2" x14ac:dyDescent="0.35">
      <c r="A4454" s="70">
        <f t="shared" si="77"/>
        <v>4437</v>
      </c>
      <c r="B4454" s="145">
        <v>4815620.6810465306</v>
      </c>
    </row>
    <row r="4455" spans="1:2" x14ac:dyDescent="0.35">
      <c r="A4455" s="70">
        <f t="shared" si="77"/>
        <v>4438</v>
      </c>
      <c r="B4455" s="145">
        <v>4815620.6810465306</v>
      </c>
    </row>
    <row r="4456" spans="1:2" x14ac:dyDescent="0.35">
      <c r="A4456" s="70">
        <f t="shared" si="77"/>
        <v>4439</v>
      </c>
      <c r="B4456" s="145">
        <v>4815620.6810465306</v>
      </c>
    </row>
    <row r="4457" spans="1:2" x14ac:dyDescent="0.35">
      <c r="A4457" s="70">
        <f t="shared" si="77"/>
        <v>4440</v>
      </c>
      <c r="B4457" s="145">
        <v>4815620.6810465306</v>
      </c>
    </row>
    <row r="4458" spans="1:2" x14ac:dyDescent="0.35">
      <c r="A4458" s="70">
        <f t="shared" si="77"/>
        <v>4441</v>
      </c>
      <c r="B4458" s="145">
        <v>4815620.6810465306</v>
      </c>
    </row>
    <row r="4459" spans="1:2" x14ac:dyDescent="0.35">
      <c r="A4459" s="70">
        <f t="shared" si="77"/>
        <v>4442</v>
      </c>
      <c r="B4459" s="145">
        <v>4815620.6810465306</v>
      </c>
    </row>
    <row r="4460" spans="1:2" x14ac:dyDescent="0.35">
      <c r="A4460" s="70">
        <f t="shared" si="77"/>
        <v>4443</v>
      </c>
      <c r="B4460" s="145">
        <v>4815620.6810465306</v>
      </c>
    </row>
    <row r="4461" spans="1:2" x14ac:dyDescent="0.35">
      <c r="A4461" s="70">
        <f t="shared" si="77"/>
        <v>4444</v>
      </c>
      <c r="B4461" s="145">
        <v>4815620.6810465306</v>
      </c>
    </row>
    <row r="4462" spans="1:2" x14ac:dyDescent="0.35">
      <c r="A4462" s="70">
        <f t="shared" si="77"/>
        <v>4445</v>
      </c>
      <c r="B4462" s="145">
        <v>4815620.6810465306</v>
      </c>
    </row>
    <row r="4463" spans="1:2" x14ac:dyDescent="0.35">
      <c r="A4463" s="70">
        <f t="shared" si="77"/>
        <v>4446</v>
      </c>
      <c r="B4463" s="145">
        <v>4815620.6810465306</v>
      </c>
    </row>
    <row r="4464" spans="1:2" x14ac:dyDescent="0.35">
      <c r="A4464" s="70">
        <f t="shared" si="77"/>
        <v>4447</v>
      </c>
      <c r="B4464" s="145">
        <v>4815620.6810465306</v>
      </c>
    </row>
    <row r="4465" spans="1:2" x14ac:dyDescent="0.35">
      <c r="A4465" s="70">
        <f t="shared" si="77"/>
        <v>4448</v>
      </c>
      <c r="B4465" s="145">
        <v>4815620.6810465306</v>
      </c>
    </row>
    <row r="4466" spans="1:2" x14ac:dyDescent="0.35">
      <c r="A4466" s="70">
        <f t="shared" si="77"/>
        <v>4449</v>
      </c>
      <c r="B4466" s="145">
        <v>4815620.6810465306</v>
      </c>
    </row>
    <row r="4467" spans="1:2" x14ac:dyDescent="0.35">
      <c r="A4467" s="70">
        <f t="shared" si="77"/>
        <v>4450</v>
      </c>
      <c r="B4467" s="145">
        <v>4815620.6810465306</v>
      </c>
    </row>
    <row r="4468" spans="1:2" x14ac:dyDescent="0.35">
      <c r="A4468" s="70">
        <f t="shared" si="77"/>
        <v>4451</v>
      </c>
      <c r="B4468" s="145">
        <v>4815620.6810465306</v>
      </c>
    </row>
    <row r="4469" spans="1:2" x14ac:dyDescent="0.35">
      <c r="A4469" s="70">
        <f t="shared" si="77"/>
        <v>4452</v>
      </c>
      <c r="B4469" s="145">
        <v>4815620.6810465306</v>
      </c>
    </row>
    <row r="4470" spans="1:2" x14ac:dyDescent="0.35">
      <c r="A4470" s="70">
        <f t="shared" si="77"/>
        <v>4453</v>
      </c>
      <c r="B4470" s="145">
        <v>4815620.6810465306</v>
      </c>
    </row>
    <row r="4471" spans="1:2" x14ac:dyDescent="0.35">
      <c r="A4471" s="70">
        <f t="shared" si="77"/>
        <v>4454</v>
      </c>
      <c r="B4471" s="145">
        <v>4815620.6810465306</v>
      </c>
    </row>
    <row r="4472" spans="1:2" x14ac:dyDescent="0.35">
      <c r="A4472" s="70">
        <f t="shared" si="77"/>
        <v>4455</v>
      </c>
      <c r="B4472" s="145">
        <v>4815620.6810465306</v>
      </c>
    </row>
    <row r="4473" spans="1:2" x14ac:dyDescent="0.35">
      <c r="A4473" s="70">
        <f t="shared" si="77"/>
        <v>4456</v>
      </c>
      <c r="B4473" s="145">
        <v>4815620.6810465306</v>
      </c>
    </row>
    <row r="4474" spans="1:2" x14ac:dyDescent="0.35">
      <c r="A4474" s="70">
        <f t="shared" si="77"/>
        <v>4457</v>
      </c>
      <c r="B4474" s="145">
        <v>4815620.6810465306</v>
      </c>
    </row>
    <row r="4475" spans="1:2" x14ac:dyDescent="0.35">
      <c r="A4475" s="70">
        <f t="shared" si="77"/>
        <v>4458</v>
      </c>
      <c r="B4475" s="145">
        <v>4815620.6810465306</v>
      </c>
    </row>
    <row r="4476" spans="1:2" x14ac:dyDescent="0.35">
      <c r="A4476" s="70">
        <f t="shared" si="77"/>
        <v>4459</v>
      </c>
      <c r="B4476" s="145">
        <v>4815620.6810465306</v>
      </c>
    </row>
    <row r="4477" spans="1:2" x14ac:dyDescent="0.35">
      <c r="A4477" s="70">
        <f t="shared" si="77"/>
        <v>4460</v>
      </c>
      <c r="B4477" s="145">
        <v>4815620.6810465306</v>
      </c>
    </row>
    <row r="4478" spans="1:2" x14ac:dyDescent="0.35">
      <c r="A4478" s="70">
        <f t="shared" si="77"/>
        <v>4461</v>
      </c>
      <c r="B4478" s="145">
        <v>4815620.6810465306</v>
      </c>
    </row>
    <row r="4479" spans="1:2" x14ac:dyDescent="0.35">
      <c r="A4479" s="70">
        <f t="shared" si="77"/>
        <v>4462</v>
      </c>
      <c r="B4479" s="145">
        <v>4815620.6810465306</v>
      </c>
    </row>
    <row r="4480" spans="1:2" x14ac:dyDescent="0.35">
      <c r="A4480" s="70">
        <f t="shared" si="77"/>
        <v>4463</v>
      </c>
      <c r="B4480" s="145">
        <v>4815620.6810465306</v>
      </c>
    </row>
    <row r="4481" spans="1:2" x14ac:dyDescent="0.35">
      <c r="A4481" s="70">
        <f t="shared" si="77"/>
        <v>4464</v>
      </c>
      <c r="B4481" s="145">
        <v>4815620.6810465306</v>
      </c>
    </row>
    <row r="4482" spans="1:2" x14ac:dyDescent="0.35">
      <c r="A4482" s="70">
        <f t="shared" si="77"/>
        <v>4465</v>
      </c>
      <c r="B4482" s="145">
        <v>4815620.6810465306</v>
      </c>
    </row>
    <row r="4483" spans="1:2" x14ac:dyDescent="0.35">
      <c r="A4483" s="70">
        <f t="shared" si="77"/>
        <v>4466</v>
      </c>
      <c r="B4483" s="145">
        <v>4815620.6810465306</v>
      </c>
    </row>
    <row r="4484" spans="1:2" x14ac:dyDescent="0.35">
      <c r="A4484" s="70">
        <f t="shared" si="77"/>
        <v>4467</v>
      </c>
      <c r="B4484" s="145">
        <v>4815620.6810465306</v>
      </c>
    </row>
    <row r="4485" spans="1:2" x14ac:dyDescent="0.35">
      <c r="A4485" s="70">
        <f t="shared" si="77"/>
        <v>4468</v>
      </c>
      <c r="B4485" s="145">
        <v>4815620.6810465306</v>
      </c>
    </row>
    <row r="4486" spans="1:2" x14ac:dyDescent="0.35">
      <c r="A4486" s="70">
        <f t="shared" si="77"/>
        <v>4469</v>
      </c>
      <c r="B4486" s="145">
        <v>4815620.6810465306</v>
      </c>
    </row>
    <row r="4487" spans="1:2" x14ac:dyDescent="0.35">
      <c r="A4487" s="70">
        <f t="shared" si="77"/>
        <v>4470</v>
      </c>
      <c r="B4487" s="145">
        <v>4815620.6810465306</v>
      </c>
    </row>
    <row r="4488" spans="1:2" x14ac:dyDescent="0.35">
      <c r="A4488" s="70">
        <f t="shared" si="77"/>
        <v>4471</v>
      </c>
      <c r="B4488" s="145">
        <v>4815620.6810465306</v>
      </c>
    </row>
    <row r="4489" spans="1:2" x14ac:dyDescent="0.35">
      <c r="A4489" s="70">
        <f t="shared" si="77"/>
        <v>4472</v>
      </c>
      <c r="B4489" s="145">
        <v>4815620.6810465306</v>
      </c>
    </row>
    <row r="4490" spans="1:2" x14ac:dyDescent="0.35">
      <c r="A4490" s="70">
        <f t="shared" si="77"/>
        <v>4473</v>
      </c>
      <c r="B4490" s="145">
        <v>4815620.6810465306</v>
      </c>
    </row>
    <row r="4491" spans="1:2" x14ac:dyDescent="0.35">
      <c r="A4491" s="70">
        <f t="shared" si="77"/>
        <v>4474</v>
      </c>
      <c r="B4491" s="145">
        <v>4815620.6810465306</v>
      </c>
    </row>
    <row r="4492" spans="1:2" x14ac:dyDescent="0.35">
      <c r="A4492" s="70">
        <f t="shared" si="77"/>
        <v>4475</v>
      </c>
      <c r="B4492" s="145">
        <v>4815620.6810465306</v>
      </c>
    </row>
    <row r="4493" spans="1:2" x14ac:dyDescent="0.35">
      <c r="A4493" s="70">
        <f t="shared" si="77"/>
        <v>4476</v>
      </c>
      <c r="B4493" s="145">
        <v>4815620.6810465306</v>
      </c>
    </row>
    <row r="4494" spans="1:2" x14ac:dyDescent="0.35">
      <c r="A4494" s="70">
        <f t="shared" si="77"/>
        <v>4477</v>
      </c>
      <c r="B4494" s="145">
        <v>4815620.6810465306</v>
      </c>
    </row>
    <row r="4495" spans="1:2" x14ac:dyDescent="0.35">
      <c r="A4495" s="70">
        <f t="shared" si="77"/>
        <v>4478</v>
      </c>
      <c r="B4495" s="145">
        <v>4815620.6810465306</v>
      </c>
    </row>
    <row r="4496" spans="1:2" x14ac:dyDescent="0.35">
      <c r="A4496" s="70">
        <f t="shared" si="77"/>
        <v>4479</v>
      </c>
      <c r="B4496" s="145">
        <v>4815620.6810465306</v>
      </c>
    </row>
    <row r="4497" spans="1:2" x14ac:dyDescent="0.35">
      <c r="A4497" s="70">
        <f t="shared" si="77"/>
        <v>4480</v>
      </c>
      <c r="B4497" s="145">
        <v>4815620.6810465306</v>
      </c>
    </row>
    <row r="4498" spans="1:2" x14ac:dyDescent="0.35">
      <c r="A4498" s="70">
        <f t="shared" si="77"/>
        <v>4481</v>
      </c>
      <c r="B4498" s="145">
        <v>4815620.6810465306</v>
      </c>
    </row>
    <row r="4499" spans="1:2" x14ac:dyDescent="0.35">
      <c r="A4499" s="70">
        <f t="shared" si="77"/>
        <v>4482</v>
      </c>
      <c r="B4499" s="145">
        <v>4815620.6810465306</v>
      </c>
    </row>
    <row r="4500" spans="1:2" x14ac:dyDescent="0.35">
      <c r="A4500" s="70">
        <f t="shared" ref="A4500:A4563" si="78">A4499+1</f>
        <v>4483</v>
      </c>
      <c r="B4500" s="145">
        <v>4815620.6810465306</v>
      </c>
    </row>
    <row r="4501" spans="1:2" x14ac:dyDescent="0.35">
      <c r="A4501" s="70">
        <f t="shared" si="78"/>
        <v>4484</v>
      </c>
      <c r="B4501" s="145">
        <v>4815620.6810465306</v>
      </c>
    </row>
    <row r="4502" spans="1:2" x14ac:dyDescent="0.35">
      <c r="A4502" s="70">
        <f t="shared" si="78"/>
        <v>4485</v>
      </c>
      <c r="B4502" s="145">
        <v>4815620.6810465306</v>
      </c>
    </row>
    <row r="4503" spans="1:2" x14ac:dyDescent="0.35">
      <c r="A4503" s="70">
        <f t="shared" si="78"/>
        <v>4486</v>
      </c>
      <c r="B4503" s="145">
        <v>4815620.6810465306</v>
      </c>
    </row>
    <row r="4504" spans="1:2" x14ac:dyDescent="0.35">
      <c r="A4504" s="70">
        <f t="shared" si="78"/>
        <v>4487</v>
      </c>
      <c r="B4504" s="145">
        <v>4815620.6810465306</v>
      </c>
    </row>
    <row r="4505" spans="1:2" x14ac:dyDescent="0.35">
      <c r="A4505" s="70">
        <f t="shared" si="78"/>
        <v>4488</v>
      </c>
      <c r="B4505" s="145">
        <v>4815620.6810465306</v>
      </c>
    </row>
    <row r="4506" spans="1:2" x14ac:dyDescent="0.35">
      <c r="A4506" s="70">
        <f t="shared" si="78"/>
        <v>4489</v>
      </c>
      <c r="B4506" s="145">
        <v>4815620.6810465306</v>
      </c>
    </row>
    <row r="4507" spans="1:2" x14ac:dyDescent="0.35">
      <c r="A4507" s="70">
        <f t="shared" si="78"/>
        <v>4490</v>
      </c>
      <c r="B4507" s="145">
        <v>4815620.6810465306</v>
      </c>
    </row>
    <row r="4508" spans="1:2" x14ac:dyDescent="0.35">
      <c r="A4508" s="70">
        <f t="shared" si="78"/>
        <v>4491</v>
      </c>
      <c r="B4508" s="145">
        <v>4815620.6810465306</v>
      </c>
    </row>
    <row r="4509" spans="1:2" x14ac:dyDescent="0.35">
      <c r="A4509" s="70">
        <f t="shared" si="78"/>
        <v>4492</v>
      </c>
      <c r="B4509" s="145">
        <v>4815620.6810465306</v>
      </c>
    </row>
    <row r="4510" spans="1:2" x14ac:dyDescent="0.35">
      <c r="A4510" s="70">
        <f t="shared" si="78"/>
        <v>4493</v>
      </c>
      <c r="B4510" s="145">
        <v>4815620.6810465306</v>
      </c>
    </row>
    <row r="4511" spans="1:2" x14ac:dyDescent="0.35">
      <c r="A4511" s="70">
        <f t="shared" si="78"/>
        <v>4494</v>
      </c>
      <c r="B4511" s="145">
        <v>4815620.6810465306</v>
      </c>
    </row>
    <row r="4512" spans="1:2" x14ac:dyDescent="0.35">
      <c r="A4512" s="70">
        <f t="shared" si="78"/>
        <v>4495</v>
      </c>
      <c r="B4512" s="145">
        <v>4815620.6810465306</v>
      </c>
    </row>
    <row r="4513" spans="1:2" x14ac:dyDescent="0.35">
      <c r="A4513" s="70">
        <f t="shared" si="78"/>
        <v>4496</v>
      </c>
      <c r="B4513" s="145">
        <v>4815620.6810465306</v>
      </c>
    </row>
    <row r="4514" spans="1:2" x14ac:dyDescent="0.35">
      <c r="A4514" s="70">
        <f t="shared" si="78"/>
        <v>4497</v>
      </c>
      <c r="B4514" s="145">
        <v>4815620.6810465306</v>
      </c>
    </row>
    <row r="4515" spans="1:2" x14ac:dyDescent="0.35">
      <c r="A4515" s="70">
        <f t="shared" si="78"/>
        <v>4498</v>
      </c>
      <c r="B4515" s="145">
        <v>4815620.6810465306</v>
      </c>
    </row>
    <row r="4516" spans="1:2" x14ac:dyDescent="0.35">
      <c r="A4516" s="70">
        <f t="shared" si="78"/>
        <v>4499</v>
      </c>
      <c r="B4516" s="145">
        <v>4815620.6810465306</v>
      </c>
    </row>
    <row r="4517" spans="1:2" x14ac:dyDescent="0.35">
      <c r="A4517" s="70">
        <f t="shared" si="78"/>
        <v>4500</v>
      </c>
      <c r="B4517" s="145">
        <v>4815620.6810465306</v>
      </c>
    </row>
    <row r="4518" spans="1:2" x14ac:dyDescent="0.35">
      <c r="A4518" s="70">
        <f t="shared" si="78"/>
        <v>4501</v>
      </c>
      <c r="B4518" s="145">
        <v>4815620.6810465306</v>
      </c>
    </row>
    <row r="4519" spans="1:2" x14ac:dyDescent="0.35">
      <c r="A4519" s="70">
        <f t="shared" si="78"/>
        <v>4502</v>
      </c>
      <c r="B4519" s="145">
        <v>4815620.6810465306</v>
      </c>
    </row>
    <row r="4520" spans="1:2" x14ac:dyDescent="0.35">
      <c r="A4520" s="70">
        <f t="shared" si="78"/>
        <v>4503</v>
      </c>
      <c r="B4520" s="145">
        <v>4815620.6810465306</v>
      </c>
    </row>
    <row r="4521" spans="1:2" x14ac:dyDescent="0.35">
      <c r="A4521" s="70">
        <f t="shared" si="78"/>
        <v>4504</v>
      </c>
      <c r="B4521" s="145">
        <v>4815620.6810465306</v>
      </c>
    </row>
    <row r="4522" spans="1:2" x14ac:dyDescent="0.35">
      <c r="A4522" s="70">
        <f t="shared" si="78"/>
        <v>4505</v>
      </c>
      <c r="B4522" s="145">
        <v>4815620.6810465306</v>
      </c>
    </row>
    <row r="4523" spans="1:2" x14ac:dyDescent="0.35">
      <c r="A4523" s="70">
        <f t="shared" si="78"/>
        <v>4506</v>
      </c>
      <c r="B4523" s="145">
        <v>4815620.6810465306</v>
      </c>
    </row>
    <row r="4524" spans="1:2" x14ac:dyDescent="0.35">
      <c r="A4524" s="70">
        <f t="shared" si="78"/>
        <v>4507</v>
      </c>
      <c r="B4524" s="145">
        <v>4815620.6810465306</v>
      </c>
    </row>
    <row r="4525" spans="1:2" x14ac:dyDescent="0.35">
      <c r="A4525" s="70">
        <f t="shared" si="78"/>
        <v>4508</v>
      </c>
      <c r="B4525" s="145">
        <v>4815620.6810465306</v>
      </c>
    </row>
    <row r="4526" spans="1:2" x14ac:dyDescent="0.35">
      <c r="A4526" s="70">
        <f t="shared" si="78"/>
        <v>4509</v>
      </c>
      <c r="B4526" s="145">
        <v>4815620.6810465306</v>
      </c>
    </row>
    <row r="4527" spans="1:2" x14ac:dyDescent="0.35">
      <c r="A4527" s="70">
        <f t="shared" si="78"/>
        <v>4510</v>
      </c>
      <c r="B4527" s="145">
        <v>4815620.6810465306</v>
      </c>
    </row>
    <row r="4528" spans="1:2" x14ac:dyDescent="0.35">
      <c r="A4528" s="70">
        <f t="shared" si="78"/>
        <v>4511</v>
      </c>
      <c r="B4528" s="145">
        <v>4815620.6810465306</v>
      </c>
    </row>
    <row r="4529" spans="1:2" x14ac:dyDescent="0.35">
      <c r="A4529" s="70">
        <f t="shared" si="78"/>
        <v>4512</v>
      </c>
      <c r="B4529" s="145">
        <v>4815620.6810465306</v>
      </c>
    </row>
    <row r="4530" spans="1:2" x14ac:dyDescent="0.35">
      <c r="A4530" s="70">
        <f t="shared" si="78"/>
        <v>4513</v>
      </c>
      <c r="B4530" s="145">
        <v>4815620.6810465306</v>
      </c>
    </row>
    <row r="4531" spans="1:2" x14ac:dyDescent="0.35">
      <c r="A4531" s="70">
        <f t="shared" si="78"/>
        <v>4514</v>
      </c>
      <c r="B4531" s="145">
        <v>4815620.6810465306</v>
      </c>
    </row>
    <row r="4532" spans="1:2" x14ac:dyDescent="0.35">
      <c r="A4532" s="70">
        <f t="shared" si="78"/>
        <v>4515</v>
      </c>
      <c r="B4532" s="145">
        <v>4815620.6810465306</v>
      </c>
    </row>
    <row r="4533" spans="1:2" x14ac:dyDescent="0.35">
      <c r="A4533" s="70">
        <f t="shared" si="78"/>
        <v>4516</v>
      </c>
      <c r="B4533" s="145">
        <v>4815620.6810465306</v>
      </c>
    </row>
    <row r="4534" spans="1:2" x14ac:dyDescent="0.35">
      <c r="A4534" s="70">
        <f t="shared" si="78"/>
        <v>4517</v>
      </c>
      <c r="B4534" s="145">
        <v>4815620.6810465306</v>
      </c>
    </row>
    <row r="4535" spans="1:2" x14ac:dyDescent="0.35">
      <c r="A4535" s="70">
        <f t="shared" si="78"/>
        <v>4518</v>
      </c>
      <c r="B4535" s="145">
        <v>4815620.6810465306</v>
      </c>
    </row>
    <row r="4536" spans="1:2" x14ac:dyDescent="0.35">
      <c r="A4536" s="70">
        <f t="shared" si="78"/>
        <v>4519</v>
      </c>
      <c r="B4536" s="145">
        <v>4815620.6810465306</v>
      </c>
    </row>
    <row r="4537" spans="1:2" x14ac:dyDescent="0.35">
      <c r="A4537" s="70">
        <f t="shared" si="78"/>
        <v>4520</v>
      </c>
      <c r="B4537" s="145">
        <v>4815620.6810465306</v>
      </c>
    </row>
    <row r="4538" spans="1:2" x14ac:dyDescent="0.35">
      <c r="A4538" s="70">
        <f t="shared" si="78"/>
        <v>4521</v>
      </c>
      <c r="B4538" s="145">
        <v>4815620.6810465306</v>
      </c>
    </row>
    <row r="4539" spans="1:2" x14ac:dyDescent="0.35">
      <c r="A4539" s="70">
        <f t="shared" si="78"/>
        <v>4522</v>
      </c>
      <c r="B4539" s="145">
        <v>4815620.6810465306</v>
      </c>
    </row>
    <row r="4540" spans="1:2" x14ac:dyDescent="0.35">
      <c r="A4540" s="70">
        <f t="shared" si="78"/>
        <v>4523</v>
      </c>
      <c r="B4540" s="145">
        <v>4815620.6810465306</v>
      </c>
    </row>
    <row r="4541" spans="1:2" x14ac:dyDescent="0.35">
      <c r="A4541" s="70">
        <f t="shared" si="78"/>
        <v>4524</v>
      </c>
      <c r="B4541" s="145">
        <v>4815620.6810465306</v>
      </c>
    </row>
    <row r="4542" spans="1:2" x14ac:dyDescent="0.35">
      <c r="A4542" s="70">
        <f t="shared" si="78"/>
        <v>4525</v>
      </c>
      <c r="B4542" s="145">
        <v>4815620.6810465306</v>
      </c>
    </row>
    <row r="4543" spans="1:2" x14ac:dyDescent="0.35">
      <c r="A4543" s="70">
        <f t="shared" si="78"/>
        <v>4526</v>
      </c>
      <c r="B4543" s="145">
        <v>4815620.6810465306</v>
      </c>
    </row>
    <row r="4544" spans="1:2" x14ac:dyDescent="0.35">
      <c r="A4544" s="70">
        <f t="shared" si="78"/>
        <v>4527</v>
      </c>
      <c r="B4544" s="145">
        <v>4815620.6810465306</v>
      </c>
    </row>
    <row r="4545" spans="1:2" x14ac:dyDescent="0.35">
      <c r="A4545" s="70">
        <f t="shared" si="78"/>
        <v>4528</v>
      </c>
      <c r="B4545" s="145">
        <v>4815620.6810465306</v>
      </c>
    </row>
    <row r="4546" spans="1:2" x14ac:dyDescent="0.35">
      <c r="A4546" s="70">
        <f t="shared" si="78"/>
        <v>4529</v>
      </c>
      <c r="B4546" s="145">
        <v>4815620.6810465306</v>
      </c>
    </row>
    <row r="4547" spans="1:2" x14ac:dyDescent="0.35">
      <c r="A4547" s="70">
        <f t="shared" si="78"/>
        <v>4530</v>
      </c>
      <c r="B4547" s="145">
        <v>4815620.6810465306</v>
      </c>
    </row>
    <row r="4548" spans="1:2" x14ac:dyDescent="0.35">
      <c r="A4548" s="70">
        <f t="shared" si="78"/>
        <v>4531</v>
      </c>
      <c r="B4548" s="145">
        <v>4815620.6810465306</v>
      </c>
    </row>
    <row r="4549" spans="1:2" x14ac:dyDescent="0.35">
      <c r="A4549" s="70">
        <f t="shared" si="78"/>
        <v>4532</v>
      </c>
      <c r="B4549" s="145">
        <v>4815620.6810465306</v>
      </c>
    </row>
    <row r="4550" spans="1:2" x14ac:dyDescent="0.35">
      <c r="A4550" s="70">
        <f t="shared" si="78"/>
        <v>4533</v>
      </c>
      <c r="B4550" s="145">
        <v>4815620.6810465306</v>
      </c>
    </row>
    <row r="4551" spans="1:2" x14ac:dyDescent="0.35">
      <c r="A4551" s="70">
        <f t="shared" si="78"/>
        <v>4534</v>
      </c>
      <c r="B4551" s="145">
        <v>4815620.6810465306</v>
      </c>
    </row>
    <row r="4552" spans="1:2" x14ac:dyDescent="0.35">
      <c r="A4552" s="70">
        <f t="shared" si="78"/>
        <v>4535</v>
      </c>
      <c r="B4552" s="145">
        <v>4815620.6810465306</v>
      </c>
    </row>
    <row r="4553" spans="1:2" x14ac:dyDescent="0.35">
      <c r="A4553" s="70">
        <f t="shared" si="78"/>
        <v>4536</v>
      </c>
      <c r="B4553" s="145">
        <v>4815620.6810465306</v>
      </c>
    </row>
    <row r="4554" spans="1:2" x14ac:dyDescent="0.35">
      <c r="A4554" s="70">
        <f t="shared" si="78"/>
        <v>4537</v>
      </c>
      <c r="B4554" s="145">
        <v>4815620.6810465306</v>
      </c>
    </row>
    <row r="4555" spans="1:2" x14ac:dyDescent="0.35">
      <c r="A4555" s="70">
        <f t="shared" si="78"/>
        <v>4538</v>
      </c>
      <c r="B4555" s="145">
        <v>4815620.6810465306</v>
      </c>
    </row>
    <row r="4556" spans="1:2" x14ac:dyDescent="0.35">
      <c r="A4556" s="70">
        <f t="shared" si="78"/>
        <v>4539</v>
      </c>
      <c r="B4556" s="145">
        <v>4815620.6810465306</v>
      </c>
    </row>
    <row r="4557" spans="1:2" x14ac:dyDescent="0.35">
      <c r="A4557" s="70">
        <f t="shared" si="78"/>
        <v>4540</v>
      </c>
      <c r="B4557" s="145">
        <v>4815620.6810465306</v>
      </c>
    </row>
    <row r="4558" spans="1:2" x14ac:dyDescent="0.35">
      <c r="A4558" s="70">
        <f t="shared" si="78"/>
        <v>4541</v>
      </c>
      <c r="B4558" s="145">
        <v>4815620.6810465306</v>
      </c>
    </row>
    <row r="4559" spans="1:2" x14ac:dyDescent="0.35">
      <c r="A4559" s="70">
        <f t="shared" si="78"/>
        <v>4542</v>
      </c>
      <c r="B4559" s="145">
        <v>4815620.6810465306</v>
      </c>
    </row>
    <row r="4560" spans="1:2" x14ac:dyDescent="0.35">
      <c r="A4560" s="70">
        <f t="shared" si="78"/>
        <v>4543</v>
      </c>
      <c r="B4560" s="145">
        <v>4815620.6810465306</v>
      </c>
    </row>
    <row r="4561" spans="1:2" x14ac:dyDescent="0.35">
      <c r="A4561" s="70">
        <f t="shared" si="78"/>
        <v>4544</v>
      </c>
      <c r="B4561" s="145">
        <v>4815620.6810465306</v>
      </c>
    </row>
    <row r="4562" spans="1:2" x14ac:dyDescent="0.35">
      <c r="A4562" s="70">
        <f t="shared" si="78"/>
        <v>4545</v>
      </c>
      <c r="B4562" s="145">
        <v>4815620.6810465306</v>
      </c>
    </row>
    <row r="4563" spans="1:2" x14ac:dyDescent="0.35">
      <c r="A4563" s="70">
        <f t="shared" si="78"/>
        <v>4546</v>
      </c>
      <c r="B4563" s="145">
        <v>4815620.6810465306</v>
      </c>
    </row>
    <row r="4564" spans="1:2" x14ac:dyDescent="0.35">
      <c r="A4564" s="70">
        <f t="shared" ref="A4564:A4627" si="79">A4563+1</f>
        <v>4547</v>
      </c>
      <c r="B4564" s="145">
        <v>4815620.6810465306</v>
      </c>
    </row>
    <row r="4565" spans="1:2" x14ac:dyDescent="0.35">
      <c r="A4565" s="70">
        <f t="shared" si="79"/>
        <v>4548</v>
      </c>
      <c r="B4565" s="145">
        <v>4815620.6810465306</v>
      </c>
    </row>
    <row r="4566" spans="1:2" x14ac:dyDescent="0.35">
      <c r="A4566" s="70">
        <f t="shared" si="79"/>
        <v>4549</v>
      </c>
      <c r="B4566" s="145">
        <v>4815620.6810465306</v>
      </c>
    </row>
    <row r="4567" spans="1:2" x14ac:dyDescent="0.35">
      <c r="A4567" s="70">
        <f t="shared" si="79"/>
        <v>4550</v>
      </c>
      <c r="B4567" s="145">
        <v>4815620.6810465306</v>
      </c>
    </row>
    <row r="4568" spans="1:2" x14ac:dyDescent="0.35">
      <c r="A4568" s="70">
        <f t="shared" si="79"/>
        <v>4551</v>
      </c>
      <c r="B4568" s="145">
        <v>4815620.6810465306</v>
      </c>
    </row>
    <row r="4569" spans="1:2" x14ac:dyDescent="0.35">
      <c r="A4569" s="70">
        <f t="shared" si="79"/>
        <v>4552</v>
      </c>
      <c r="B4569" s="145">
        <v>4815620.6810465306</v>
      </c>
    </row>
    <row r="4570" spans="1:2" x14ac:dyDescent="0.35">
      <c r="A4570" s="70">
        <f t="shared" si="79"/>
        <v>4553</v>
      </c>
      <c r="B4570" s="145">
        <v>4815620.6810465306</v>
      </c>
    </row>
    <row r="4571" spans="1:2" x14ac:dyDescent="0.35">
      <c r="A4571" s="70">
        <f t="shared" si="79"/>
        <v>4554</v>
      </c>
      <c r="B4571" s="145">
        <v>4815620.6810465306</v>
      </c>
    </row>
    <row r="4572" spans="1:2" x14ac:dyDescent="0.35">
      <c r="A4572" s="70">
        <f t="shared" si="79"/>
        <v>4555</v>
      </c>
      <c r="B4572" s="145">
        <v>4815620.6810465306</v>
      </c>
    </row>
    <row r="4573" spans="1:2" x14ac:dyDescent="0.35">
      <c r="A4573" s="70">
        <f t="shared" si="79"/>
        <v>4556</v>
      </c>
      <c r="B4573" s="145">
        <v>4815620.6810465306</v>
      </c>
    </row>
    <row r="4574" spans="1:2" x14ac:dyDescent="0.35">
      <c r="A4574" s="70">
        <f t="shared" si="79"/>
        <v>4557</v>
      </c>
      <c r="B4574" s="145">
        <v>4815620.6810465306</v>
      </c>
    </row>
    <row r="4575" spans="1:2" x14ac:dyDescent="0.35">
      <c r="A4575" s="70">
        <f t="shared" si="79"/>
        <v>4558</v>
      </c>
      <c r="B4575" s="145">
        <v>4815620.6810465306</v>
      </c>
    </row>
    <row r="4576" spans="1:2" x14ac:dyDescent="0.35">
      <c r="A4576" s="70">
        <f t="shared" si="79"/>
        <v>4559</v>
      </c>
      <c r="B4576" s="145">
        <v>4815620.6810465306</v>
      </c>
    </row>
    <row r="4577" spans="1:2" x14ac:dyDescent="0.35">
      <c r="A4577" s="70">
        <f t="shared" si="79"/>
        <v>4560</v>
      </c>
      <c r="B4577" s="145">
        <v>4815620.6810465306</v>
      </c>
    </row>
    <row r="4578" spans="1:2" x14ac:dyDescent="0.35">
      <c r="A4578" s="70">
        <f t="shared" si="79"/>
        <v>4561</v>
      </c>
      <c r="B4578" s="145">
        <v>4815620.6810465306</v>
      </c>
    </row>
    <row r="4579" spans="1:2" x14ac:dyDescent="0.35">
      <c r="A4579" s="70">
        <f t="shared" si="79"/>
        <v>4562</v>
      </c>
      <c r="B4579" s="145">
        <v>4815620.6810465306</v>
      </c>
    </row>
    <row r="4580" spans="1:2" x14ac:dyDescent="0.35">
      <c r="A4580" s="70">
        <f t="shared" si="79"/>
        <v>4563</v>
      </c>
      <c r="B4580" s="145">
        <v>4815620.6810465306</v>
      </c>
    </row>
    <row r="4581" spans="1:2" x14ac:dyDescent="0.35">
      <c r="A4581" s="70">
        <f t="shared" si="79"/>
        <v>4564</v>
      </c>
      <c r="B4581" s="145">
        <v>4815620.6810465306</v>
      </c>
    </row>
    <row r="4582" spans="1:2" x14ac:dyDescent="0.35">
      <c r="A4582" s="70">
        <f t="shared" si="79"/>
        <v>4565</v>
      </c>
      <c r="B4582" s="145">
        <v>4815620.6810465306</v>
      </c>
    </row>
    <row r="4583" spans="1:2" x14ac:dyDescent="0.35">
      <c r="A4583" s="70">
        <f t="shared" si="79"/>
        <v>4566</v>
      </c>
      <c r="B4583" s="145">
        <v>4815620.6810465306</v>
      </c>
    </row>
    <row r="4584" spans="1:2" x14ac:dyDescent="0.35">
      <c r="A4584" s="70">
        <f t="shared" si="79"/>
        <v>4567</v>
      </c>
      <c r="B4584" s="145">
        <v>4815620.6810465306</v>
      </c>
    </row>
    <row r="4585" spans="1:2" x14ac:dyDescent="0.35">
      <c r="A4585" s="70">
        <f t="shared" si="79"/>
        <v>4568</v>
      </c>
      <c r="B4585" s="145">
        <v>4815620.6810465306</v>
      </c>
    </row>
    <row r="4586" spans="1:2" x14ac:dyDescent="0.35">
      <c r="A4586" s="70">
        <f t="shared" si="79"/>
        <v>4569</v>
      </c>
      <c r="B4586" s="145">
        <v>4815620.6810465306</v>
      </c>
    </row>
    <row r="4587" spans="1:2" x14ac:dyDescent="0.35">
      <c r="A4587" s="70">
        <f t="shared" si="79"/>
        <v>4570</v>
      </c>
      <c r="B4587" s="145">
        <v>4815620.6810465306</v>
      </c>
    </row>
    <row r="4588" spans="1:2" x14ac:dyDescent="0.35">
      <c r="A4588" s="70">
        <f t="shared" si="79"/>
        <v>4571</v>
      </c>
      <c r="B4588" s="145">
        <v>4815620.6810465306</v>
      </c>
    </row>
    <row r="4589" spans="1:2" x14ac:dyDescent="0.35">
      <c r="A4589" s="70">
        <f t="shared" si="79"/>
        <v>4572</v>
      </c>
      <c r="B4589" s="145">
        <v>4815620.6810465306</v>
      </c>
    </row>
    <row r="4590" spans="1:2" x14ac:dyDescent="0.35">
      <c r="A4590" s="70">
        <f t="shared" si="79"/>
        <v>4573</v>
      </c>
      <c r="B4590" s="145">
        <v>4815620.6810465306</v>
      </c>
    </row>
    <row r="4591" spans="1:2" x14ac:dyDescent="0.35">
      <c r="A4591" s="70">
        <f t="shared" si="79"/>
        <v>4574</v>
      </c>
      <c r="B4591" s="145">
        <v>4815620.6810465306</v>
      </c>
    </row>
    <row r="4592" spans="1:2" x14ac:dyDescent="0.35">
      <c r="A4592" s="70">
        <f t="shared" si="79"/>
        <v>4575</v>
      </c>
      <c r="B4592" s="145">
        <v>4815620.6810465306</v>
      </c>
    </row>
    <row r="4593" spans="1:2" x14ac:dyDescent="0.35">
      <c r="A4593" s="70">
        <f t="shared" si="79"/>
        <v>4576</v>
      </c>
      <c r="B4593" s="145">
        <v>4815620.6810465306</v>
      </c>
    </row>
    <row r="4594" spans="1:2" x14ac:dyDescent="0.35">
      <c r="A4594" s="70">
        <f t="shared" si="79"/>
        <v>4577</v>
      </c>
      <c r="B4594" s="145">
        <v>4815620.6810465306</v>
      </c>
    </row>
    <row r="4595" spans="1:2" x14ac:dyDescent="0.35">
      <c r="A4595" s="70">
        <f t="shared" si="79"/>
        <v>4578</v>
      </c>
      <c r="B4595" s="145">
        <v>4815620.6810465306</v>
      </c>
    </row>
    <row r="4596" spans="1:2" x14ac:dyDescent="0.35">
      <c r="A4596" s="70">
        <f t="shared" si="79"/>
        <v>4579</v>
      </c>
      <c r="B4596" s="145">
        <v>4815620.6810465306</v>
      </c>
    </row>
    <row r="4597" spans="1:2" x14ac:dyDescent="0.35">
      <c r="A4597" s="70">
        <f t="shared" si="79"/>
        <v>4580</v>
      </c>
      <c r="B4597" s="145">
        <v>4815620.6810465306</v>
      </c>
    </row>
    <row r="4598" spans="1:2" x14ac:dyDescent="0.35">
      <c r="A4598" s="70">
        <f t="shared" si="79"/>
        <v>4581</v>
      </c>
      <c r="B4598" s="145">
        <v>4815620.6810465306</v>
      </c>
    </row>
    <row r="4599" spans="1:2" x14ac:dyDescent="0.35">
      <c r="A4599" s="70">
        <f t="shared" si="79"/>
        <v>4582</v>
      </c>
      <c r="B4599" s="145">
        <v>4815620.6810465306</v>
      </c>
    </row>
    <row r="4600" spans="1:2" x14ac:dyDescent="0.35">
      <c r="A4600" s="70">
        <f t="shared" si="79"/>
        <v>4583</v>
      </c>
      <c r="B4600" s="145">
        <v>4815620.6810465306</v>
      </c>
    </row>
    <row r="4601" spans="1:2" x14ac:dyDescent="0.35">
      <c r="A4601" s="70">
        <f t="shared" si="79"/>
        <v>4584</v>
      </c>
      <c r="B4601" s="145">
        <v>4815620.6810465306</v>
      </c>
    </row>
    <row r="4602" spans="1:2" x14ac:dyDescent="0.35">
      <c r="A4602" s="70">
        <f t="shared" si="79"/>
        <v>4585</v>
      </c>
      <c r="B4602" s="145">
        <v>4815620.6810465306</v>
      </c>
    </row>
    <row r="4603" spans="1:2" x14ac:dyDescent="0.35">
      <c r="A4603" s="70">
        <f t="shared" si="79"/>
        <v>4586</v>
      </c>
      <c r="B4603" s="145">
        <v>4815620.6810465306</v>
      </c>
    </row>
    <row r="4604" spans="1:2" x14ac:dyDescent="0.35">
      <c r="A4604" s="70">
        <f t="shared" si="79"/>
        <v>4587</v>
      </c>
      <c r="B4604" s="145">
        <v>4815620.6810465306</v>
      </c>
    </row>
    <row r="4605" spans="1:2" x14ac:dyDescent="0.35">
      <c r="A4605" s="70">
        <f t="shared" si="79"/>
        <v>4588</v>
      </c>
      <c r="B4605" s="145">
        <v>4815620.6810465306</v>
      </c>
    </row>
    <row r="4606" spans="1:2" x14ac:dyDescent="0.35">
      <c r="A4606" s="70">
        <f t="shared" si="79"/>
        <v>4589</v>
      </c>
      <c r="B4606" s="145">
        <v>4815620.6810465306</v>
      </c>
    </row>
    <row r="4607" spans="1:2" x14ac:dyDescent="0.35">
      <c r="A4607" s="70">
        <f t="shared" si="79"/>
        <v>4590</v>
      </c>
      <c r="B4607" s="145">
        <v>4815620.6810465306</v>
      </c>
    </row>
    <row r="4608" spans="1:2" x14ac:dyDescent="0.35">
      <c r="A4608" s="70">
        <f t="shared" si="79"/>
        <v>4591</v>
      </c>
      <c r="B4608" s="145">
        <v>4815620.6810465306</v>
      </c>
    </row>
    <row r="4609" spans="1:2" x14ac:dyDescent="0.35">
      <c r="A4609" s="70">
        <f t="shared" si="79"/>
        <v>4592</v>
      </c>
      <c r="B4609" s="145">
        <v>4815620.6810465306</v>
      </c>
    </row>
    <row r="4610" spans="1:2" x14ac:dyDescent="0.35">
      <c r="A4610" s="70">
        <f t="shared" si="79"/>
        <v>4593</v>
      </c>
      <c r="B4610" s="145">
        <v>4815620.6810465306</v>
      </c>
    </row>
    <row r="4611" spans="1:2" x14ac:dyDescent="0.35">
      <c r="A4611" s="70">
        <f t="shared" si="79"/>
        <v>4594</v>
      </c>
      <c r="B4611" s="145">
        <v>4815620.6810465306</v>
      </c>
    </row>
    <row r="4612" spans="1:2" x14ac:dyDescent="0.35">
      <c r="A4612" s="70">
        <f t="shared" si="79"/>
        <v>4595</v>
      </c>
      <c r="B4612" s="145">
        <v>4815620.6810465306</v>
      </c>
    </row>
    <row r="4613" spans="1:2" x14ac:dyDescent="0.35">
      <c r="A4613" s="70">
        <f t="shared" si="79"/>
        <v>4596</v>
      </c>
      <c r="B4613" s="145">
        <v>4815620.6810465306</v>
      </c>
    </row>
    <row r="4614" spans="1:2" x14ac:dyDescent="0.35">
      <c r="A4614" s="70">
        <f t="shared" si="79"/>
        <v>4597</v>
      </c>
      <c r="B4614" s="145">
        <v>4815620.6810465306</v>
      </c>
    </row>
    <row r="4615" spans="1:2" x14ac:dyDescent="0.35">
      <c r="A4615" s="70">
        <f t="shared" si="79"/>
        <v>4598</v>
      </c>
      <c r="B4615" s="145">
        <v>4815620.6810465306</v>
      </c>
    </row>
    <row r="4616" spans="1:2" x14ac:dyDescent="0.35">
      <c r="A4616" s="70">
        <f t="shared" si="79"/>
        <v>4599</v>
      </c>
      <c r="B4616" s="145">
        <v>4815620.6810465306</v>
      </c>
    </row>
    <row r="4617" spans="1:2" x14ac:dyDescent="0.35">
      <c r="A4617" s="70">
        <f t="shared" si="79"/>
        <v>4600</v>
      </c>
      <c r="B4617" s="145">
        <v>4815620.6810465306</v>
      </c>
    </row>
    <row r="4618" spans="1:2" x14ac:dyDescent="0.35">
      <c r="A4618" s="70">
        <f t="shared" si="79"/>
        <v>4601</v>
      </c>
      <c r="B4618" s="145">
        <v>4815620.6810465306</v>
      </c>
    </row>
    <row r="4619" spans="1:2" x14ac:dyDescent="0.35">
      <c r="A4619" s="70">
        <f t="shared" si="79"/>
        <v>4602</v>
      </c>
      <c r="B4619" s="145">
        <v>4815620.6810465306</v>
      </c>
    </row>
    <row r="4620" spans="1:2" x14ac:dyDescent="0.35">
      <c r="A4620" s="70">
        <f t="shared" si="79"/>
        <v>4603</v>
      </c>
      <c r="B4620" s="145">
        <v>4815620.6810465306</v>
      </c>
    </row>
    <row r="4621" spans="1:2" x14ac:dyDescent="0.35">
      <c r="A4621" s="70">
        <f t="shared" si="79"/>
        <v>4604</v>
      </c>
      <c r="B4621" s="145">
        <v>4815620.6810465306</v>
      </c>
    </row>
    <row r="4622" spans="1:2" x14ac:dyDescent="0.35">
      <c r="A4622" s="70">
        <f t="shared" si="79"/>
        <v>4605</v>
      </c>
      <c r="B4622" s="145">
        <v>4815620.6810465306</v>
      </c>
    </row>
    <row r="4623" spans="1:2" x14ac:dyDescent="0.35">
      <c r="A4623" s="70">
        <f t="shared" si="79"/>
        <v>4606</v>
      </c>
      <c r="B4623" s="145">
        <v>4815620.6810465306</v>
      </c>
    </row>
    <row r="4624" spans="1:2" x14ac:dyDescent="0.35">
      <c r="A4624" s="70">
        <f t="shared" si="79"/>
        <v>4607</v>
      </c>
      <c r="B4624" s="145">
        <v>4815620.6810465306</v>
      </c>
    </row>
    <row r="4625" spans="1:2" x14ac:dyDescent="0.35">
      <c r="A4625" s="70">
        <f t="shared" si="79"/>
        <v>4608</v>
      </c>
      <c r="B4625" s="145">
        <v>4815620.6810465306</v>
      </c>
    </row>
    <row r="4626" spans="1:2" x14ac:dyDescent="0.35">
      <c r="A4626" s="70">
        <f t="shared" si="79"/>
        <v>4609</v>
      </c>
      <c r="B4626" s="145">
        <v>4815620.6810465306</v>
      </c>
    </row>
    <row r="4627" spans="1:2" x14ac:dyDescent="0.35">
      <c r="A4627" s="70">
        <f t="shared" si="79"/>
        <v>4610</v>
      </c>
      <c r="B4627" s="145">
        <v>4815620.6810465306</v>
      </c>
    </row>
    <row r="4628" spans="1:2" x14ac:dyDescent="0.35">
      <c r="A4628" s="70">
        <f t="shared" ref="A4628:A4691" si="80">A4627+1</f>
        <v>4611</v>
      </c>
      <c r="B4628" s="145">
        <v>4815620.6810465306</v>
      </c>
    </row>
    <row r="4629" spans="1:2" x14ac:dyDescent="0.35">
      <c r="A4629" s="70">
        <f t="shared" si="80"/>
        <v>4612</v>
      </c>
      <c r="B4629" s="145">
        <v>4815620.6810465306</v>
      </c>
    </row>
    <row r="4630" spans="1:2" x14ac:dyDescent="0.35">
      <c r="A4630" s="70">
        <f t="shared" si="80"/>
        <v>4613</v>
      </c>
      <c r="B4630" s="145">
        <v>4815620.6810465306</v>
      </c>
    </row>
    <row r="4631" spans="1:2" x14ac:dyDescent="0.35">
      <c r="A4631" s="70">
        <f t="shared" si="80"/>
        <v>4614</v>
      </c>
      <c r="B4631" s="145">
        <v>4815620.6810465306</v>
      </c>
    </row>
    <row r="4632" spans="1:2" x14ac:dyDescent="0.35">
      <c r="A4632" s="70">
        <f t="shared" si="80"/>
        <v>4615</v>
      </c>
      <c r="B4632" s="145">
        <v>4815620.6810465306</v>
      </c>
    </row>
    <row r="4633" spans="1:2" x14ac:dyDescent="0.35">
      <c r="A4633" s="70">
        <f t="shared" si="80"/>
        <v>4616</v>
      </c>
      <c r="B4633" s="145">
        <v>4815620.6810465306</v>
      </c>
    </row>
    <row r="4634" spans="1:2" x14ac:dyDescent="0.35">
      <c r="A4634" s="70">
        <f t="shared" si="80"/>
        <v>4617</v>
      </c>
      <c r="B4634" s="145">
        <v>4815620.6810465306</v>
      </c>
    </row>
    <row r="4635" spans="1:2" x14ac:dyDescent="0.35">
      <c r="A4635" s="70">
        <f t="shared" si="80"/>
        <v>4618</v>
      </c>
      <c r="B4635" s="145">
        <v>4815620.6810465306</v>
      </c>
    </row>
    <row r="4636" spans="1:2" x14ac:dyDescent="0.35">
      <c r="A4636" s="70">
        <f t="shared" si="80"/>
        <v>4619</v>
      </c>
      <c r="B4636" s="145">
        <v>4815620.6810465306</v>
      </c>
    </row>
    <row r="4637" spans="1:2" x14ac:dyDescent="0.35">
      <c r="A4637" s="70">
        <f t="shared" si="80"/>
        <v>4620</v>
      </c>
      <c r="B4637" s="145">
        <v>4815620.6810465306</v>
      </c>
    </row>
    <row r="4638" spans="1:2" x14ac:dyDescent="0.35">
      <c r="A4638" s="70">
        <f t="shared" si="80"/>
        <v>4621</v>
      </c>
      <c r="B4638" s="145">
        <v>4815620.6810465306</v>
      </c>
    </row>
    <row r="4639" spans="1:2" x14ac:dyDescent="0.35">
      <c r="A4639" s="70">
        <f t="shared" si="80"/>
        <v>4622</v>
      </c>
      <c r="B4639" s="145">
        <v>4815620.6810465306</v>
      </c>
    </row>
    <row r="4640" spans="1:2" x14ac:dyDescent="0.35">
      <c r="A4640" s="70">
        <f t="shared" si="80"/>
        <v>4623</v>
      </c>
      <c r="B4640" s="145">
        <v>4815620.6810465306</v>
      </c>
    </row>
    <row r="4641" spans="1:2" x14ac:dyDescent="0.35">
      <c r="A4641" s="70">
        <f t="shared" si="80"/>
        <v>4624</v>
      </c>
      <c r="B4641" s="145">
        <v>4815620.6810465306</v>
      </c>
    </row>
    <row r="4642" spans="1:2" x14ac:dyDescent="0.35">
      <c r="A4642" s="70">
        <f t="shared" si="80"/>
        <v>4625</v>
      </c>
      <c r="B4642" s="145">
        <v>4815620.6810465306</v>
      </c>
    </row>
    <row r="4643" spans="1:2" x14ac:dyDescent="0.35">
      <c r="A4643" s="70">
        <f t="shared" si="80"/>
        <v>4626</v>
      </c>
      <c r="B4643" s="145">
        <v>4815620.6810465306</v>
      </c>
    </row>
    <row r="4644" spans="1:2" x14ac:dyDescent="0.35">
      <c r="A4644" s="70">
        <f t="shared" si="80"/>
        <v>4627</v>
      </c>
      <c r="B4644" s="145">
        <v>4815620.6810465306</v>
      </c>
    </row>
    <row r="4645" spans="1:2" x14ac:dyDescent="0.35">
      <c r="A4645" s="70">
        <f t="shared" si="80"/>
        <v>4628</v>
      </c>
      <c r="B4645" s="145">
        <v>4815620.6810465306</v>
      </c>
    </row>
    <row r="4646" spans="1:2" x14ac:dyDescent="0.35">
      <c r="A4646" s="70">
        <f t="shared" si="80"/>
        <v>4629</v>
      </c>
      <c r="B4646" s="145">
        <v>4815620.6810465306</v>
      </c>
    </row>
    <row r="4647" spans="1:2" x14ac:dyDescent="0.35">
      <c r="A4647" s="70">
        <f t="shared" si="80"/>
        <v>4630</v>
      </c>
      <c r="B4647" s="145">
        <v>4815620.6810465306</v>
      </c>
    </row>
    <row r="4648" spans="1:2" x14ac:dyDescent="0.35">
      <c r="A4648" s="70">
        <f t="shared" si="80"/>
        <v>4631</v>
      </c>
      <c r="B4648" s="145">
        <v>4815620.6810465306</v>
      </c>
    </row>
    <row r="4649" spans="1:2" x14ac:dyDescent="0.35">
      <c r="A4649" s="70">
        <f t="shared" si="80"/>
        <v>4632</v>
      </c>
      <c r="B4649" s="145">
        <v>4815620.6810465306</v>
      </c>
    </row>
    <row r="4650" spans="1:2" x14ac:dyDescent="0.35">
      <c r="A4650" s="70">
        <f t="shared" si="80"/>
        <v>4633</v>
      </c>
      <c r="B4650" s="145">
        <v>4815620.6810465306</v>
      </c>
    </row>
    <row r="4651" spans="1:2" x14ac:dyDescent="0.35">
      <c r="A4651" s="70">
        <f t="shared" si="80"/>
        <v>4634</v>
      </c>
      <c r="B4651" s="145">
        <v>4815620.6810465306</v>
      </c>
    </row>
    <row r="4652" spans="1:2" x14ac:dyDescent="0.35">
      <c r="A4652" s="70">
        <f t="shared" si="80"/>
        <v>4635</v>
      </c>
      <c r="B4652" s="145">
        <v>4815620.6810465306</v>
      </c>
    </row>
    <row r="4653" spans="1:2" x14ac:dyDescent="0.35">
      <c r="A4653" s="70">
        <f t="shared" si="80"/>
        <v>4636</v>
      </c>
      <c r="B4653" s="145">
        <v>4815620.6810465306</v>
      </c>
    </row>
    <row r="4654" spans="1:2" x14ac:dyDescent="0.35">
      <c r="A4654" s="70">
        <f t="shared" si="80"/>
        <v>4637</v>
      </c>
      <c r="B4654" s="145">
        <v>4815620.6810465306</v>
      </c>
    </row>
    <row r="4655" spans="1:2" x14ac:dyDescent="0.35">
      <c r="A4655" s="70">
        <f t="shared" si="80"/>
        <v>4638</v>
      </c>
      <c r="B4655" s="145">
        <v>4815620.6810465306</v>
      </c>
    </row>
    <row r="4656" spans="1:2" x14ac:dyDescent="0.35">
      <c r="A4656" s="70">
        <f t="shared" si="80"/>
        <v>4639</v>
      </c>
      <c r="B4656" s="145">
        <v>4815620.6810465306</v>
      </c>
    </row>
    <row r="4657" spans="1:2" x14ac:dyDescent="0.35">
      <c r="A4657" s="70">
        <f t="shared" si="80"/>
        <v>4640</v>
      </c>
      <c r="B4657" s="145">
        <v>4815620.6810465306</v>
      </c>
    </row>
    <row r="4658" spans="1:2" x14ac:dyDescent="0.35">
      <c r="A4658" s="70">
        <f t="shared" si="80"/>
        <v>4641</v>
      </c>
      <c r="B4658" s="145">
        <v>4815620.6810465306</v>
      </c>
    </row>
    <row r="4659" spans="1:2" x14ac:dyDescent="0.35">
      <c r="A4659" s="70">
        <f t="shared" si="80"/>
        <v>4642</v>
      </c>
      <c r="B4659" s="145">
        <v>4815620.6810465306</v>
      </c>
    </row>
    <row r="4660" spans="1:2" x14ac:dyDescent="0.35">
      <c r="A4660" s="70">
        <f t="shared" si="80"/>
        <v>4643</v>
      </c>
      <c r="B4660" s="145">
        <v>4815620.6810465306</v>
      </c>
    </row>
    <row r="4661" spans="1:2" x14ac:dyDescent="0.35">
      <c r="A4661" s="70">
        <f t="shared" si="80"/>
        <v>4644</v>
      </c>
      <c r="B4661" s="145">
        <v>4815620.6810465306</v>
      </c>
    </row>
    <row r="4662" spans="1:2" x14ac:dyDescent="0.35">
      <c r="A4662" s="70">
        <f t="shared" si="80"/>
        <v>4645</v>
      </c>
      <c r="B4662" s="145">
        <v>4815620.6810465306</v>
      </c>
    </row>
    <row r="4663" spans="1:2" x14ac:dyDescent="0.35">
      <c r="A4663" s="70">
        <f t="shared" si="80"/>
        <v>4646</v>
      </c>
      <c r="B4663" s="145">
        <v>4815620.6810465306</v>
      </c>
    </row>
    <row r="4664" spans="1:2" x14ac:dyDescent="0.35">
      <c r="A4664" s="70">
        <f t="shared" si="80"/>
        <v>4647</v>
      </c>
      <c r="B4664" s="145">
        <v>4815620.6810465306</v>
      </c>
    </row>
    <row r="4665" spans="1:2" x14ac:dyDescent="0.35">
      <c r="A4665" s="70">
        <f t="shared" si="80"/>
        <v>4648</v>
      </c>
      <c r="B4665" s="145">
        <v>4815620.6810465306</v>
      </c>
    </row>
    <row r="4666" spans="1:2" x14ac:dyDescent="0.35">
      <c r="A4666" s="70">
        <f t="shared" si="80"/>
        <v>4649</v>
      </c>
      <c r="B4666" s="145">
        <v>4815620.6810465306</v>
      </c>
    </row>
    <row r="4667" spans="1:2" x14ac:dyDescent="0.35">
      <c r="A4667" s="70">
        <f t="shared" si="80"/>
        <v>4650</v>
      </c>
      <c r="B4667" s="145">
        <v>4815620.6810465306</v>
      </c>
    </row>
    <row r="4668" spans="1:2" x14ac:dyDescent="0.35">
      <c r="A4668" s="70">
        <f t="shared" si="80"/>
        <v>4651</v>
      </c>
      <c r="B4668" s="145">
        <v>4815620.6810465306</v>
      </c>
    </row>
    <row r="4669" spans="1:2" x14ac:dyDescent="0.35">
      <c r="A4669" s="70">
        <f t="shared" si="80"/>
        <v>4652</v>
      </c>
      <c r="B4669" s="145">
        <v>4815620.6810465306</v>
      </c>
    </row>
    <row r="4670" spans="1:2" x14ac:dyDescent="0.35">
      <c r="A4670" s="70">
        <f t="shared" si="80"/>
        <v>4653</v>
      </c>
      <c r="B4670" s="145">
        <v>4815620.6810465306</v>
      </c>
    </row>
    <row r="4671" spans="1:2" x14ac:dyDescent="0.35">
      <c r="A4671" s="70">
        <f t="shared" si="80"/>
        <v>4654</v>
      </c>
      <c r="B4671" s="145">
        <v>4815620.6810465306</v>
      </c>
    </row>
    <row r="4672" spans="1:2" x14ac:dyDescent="0.35">
      <c r="A4672" s="70">
        <f t="shared" si="80"/>
        <v>4655</v>
      </c>
      <c r="B4672" s="145">
        <v>4815620.6810465306</v>
      </c>
    </row>
    <row r="4673" spans="1:2" x14ac:dyDescent="0.35">
      <c r="A4673" s="70">
        <f t="shared" si="80"/>
        <v>4656</v>
      </c>
      <c r="B4673" s="145">
        <v>4815620.6810465306</v>
      </c>
    </row>
    <row r="4674" spans="1:2" x14ac:dyDescent="0.35">
      <c r="A4674" s="70">
        <f t="shared" si="80"/>
        <v>4657</v>
      </c>
      <c r="B4674" s="145">
        <v>4815620.6810465306</v>
      </c>
    </row>
    <row r="4675" spans="1:2" x14ac:dyDescent="0.35">
      <c r="A4675" s="70">
        <f t="shared" si="80"/>
        <v>4658</v>
      </c>
      <c r="B4675" s="145">
        <v>4815620.6810465306</v>
      </c>
    </row>
    <row r="4676" spans="1:2" x14ac:dyDescent="0.35">
      <c r="A4676" s="70">
        <f t="shared" si="80"/>
        <v>4659</v>
      </c>
      <c r="B4676" s="145">
        <v>4815620.6810465306</v>
      </c>
    </row>
    <row r="4677" spans="1:2" x14ac:dyDescent="0.35">
      <c r="A4677" s="70">
        <f t="shared" si="80"/>
        <v>4660</v>
      </c>
      <c r="B4677" s="145">
        <v>4815620.6810465306</v>
      </c>
    </row>
    <row r="4678" spans="1:2" x14ac:dyDescent="0.35">
      <c r="A4678" s="70">
        <f t="shared" si="80"/>
        <v>4661</v>
      </c>
      <c r="B4678" s="145">
        <v>4815620.6810465306</v>
      </c>
    </row>
    <row r="4679" spans="1:2" x14ac:dyDescent="0.35">
      <c r="A4679" s="70">
        <f t="shared" si="80"/>
        <v>4662</v>
      </c>
      <c r="B4679" s="145">
        <v>4815620.6810465306</v>
      </c>
    </row>
    <row r="4680" spans="1:2" x14ac:dyDescent="0.35">
      <c r="A4680" s="70">
        <f t="shared" si="80"/>
        <v>4663</v>
      </c>
      <c r="B4680" s="145">
        <v>4815620.6810465306</v>
      </c>
    </row>
    <row r="4681" spans="1:2" x14ac:dyDescent="0.35">
      <c r="A4681" s="70">
        <f t="shared" si="80"/>
        <v>4664</v>
      </c>
      <c r="B4681" s="145">
        <v>4815620.6810465306</v>
      </c>
    </row>
    <row r="4682" spans="1:2" x14ac:dyDescent="0.35">
      <c r="A4682" s="70">
        <f t="shared" si="80"/>
        <v>4665</v>
      </c>
      <c r="B4682" s="145">
        <v>4815620.6810465306</v>
      </c>
    </row>
    <row r="4683" spans="1:2" x14ac:dyDescent="0.35">
      <c r="A4683" s="70">
        <f t="shared" si="80"/>
        <v>4666</v>
      </c>
      <c r="B4683" s="145">
        <v>4815620.6810465306</v>
      </c>
    </row>
    <row r="4684" spans="1:2" x14ac:dyDescent="0.35">
      <c r="A4684" s="70">
        <f t="shared" si="80"/>
        <v>4667</v>
      </c>
      <c r="B4684" s="145">
        <v>4815620.6810465306</v>
      </c>
    </row>
    <row r="4685" spans="1:2" x14ac:dyDescent="0.35">
      <c r="A4685" s="70">
        <f t="shared" si="80"/>
        <v>4668</v>
      </c>
      <c r="B4685" s="145">
        <v>4815620.6810465306</v>
      </c>
    </row>
    <row r="4686" spans="1:2" x14ac:dyDescent="0.35">
      <c r="A4686" s="70">
        <f t="shared" si="80"/>
        <v>4669</v>
      </c>
      <c r="B4686" s="145">
        <v>4815620.6810465306</v>
      </c>
    </row>
    <row r="4687" spans="1:2" x14ac:dyDescent="0.35">
      <c r="A4687" s="70">
        <f t="shared" si="80"/>
        <v>4670</v>
      </c>
      <c r="B4687" s="145">
        <v>4815620.6810465306</v>
      </c>
    </row>
    <row r="4688" spans="1:2" x14ac:dyDescent="0.35">
      <c r="A4688" s="70">
        <f t="shared" si="80"/>
        <v>4671</v>
      </c>
      <c r="B4688" s="145">
        <v>4815620.6810465306</v>
      </c>
    </row>
    <row r="4689" spans="1:2" x14ac:dyDescent="0.35">
      <c r="A4689" s="70">
        <f t="shared" si="80"/>
        <v>4672</v>
      </c>
      <c r="B4689" s="145">
        <v>4815620.6810465306</v>
      </c>
    </row>
    <row r="4690" spans="1:2" x14ac:dyDescent="0.35">
      <c r="A4690" s="70">
        <f t="shared" si="80"/>
        <v>4673</v>
      </c>
      <c r="B4690" s="145">
        <v>4815620.6810465306</v>
      </c>
    </row>
    <row r="4691" spans="1:2" x14ac:dyDescent="0.35">
      <c r="A4691" s="70">
        <f t="shared" si="80"/>
        <v>4674</v>
      </c>
      <c r="B4691" s="145">
        <v>4815620.6810465306</v>
      </c>
    </row>
    <row r="4692" spans="1:2" x14ac:dyDescent="0.35">
      <c r="A4692" s="70">
        <f t="shared" ref="A4692:A4755" si="81">A4691+1</f>
        <v>4675</v>
      </c>
      <c r="B4692" s="145">
        <v>4815620.6810465306</v>
      </c>
    </row>
    <row r="4693" spans="1:2" x14ac:dyDescent="0.35">
      <c r="A4693" s="70">
        <f t="shared" si="81"/>
        <v>4676</v>
      </c>
      <c r="B4693" s="145">
        <v>4815620.6810465306</v>
      </c>
    </row>
    <row r="4694" spans="1:2" x14ac:dyDescent="0.35">
      <c r="A4694" s="70">
        <f t="shared" si="81"/>
        <v>4677</v>
      </c>
      <c r="B4694" s="145">
        <v>4815620.6810465306</v>
      </c>
    </row>
    <row r="4695" spans="1:2" x14ac:dyDescent="0.35">
      <c r="A4695" s="70">
        <f t="shared" si="81"/>
        <v>4678</v>
      </c>
      <c r="B4695" s="145">
        <v>4815620.6810465306</v>
      </c>
    </row>
    <row r="4696" spans="1:2" x14ac:dyDescent="0.35">
      <c r="A4696" s="70">
        <f t="shared" si="81"/>
        <v>4679</v>
      </c>
      <c r="B4696" s="145">
        <v>4815620.6810465306</v>
      </c>
    </row>
    <row r="4697" spans="1:2" x14ac:dyDescent="0.35">
      <c r="A4697" s="70">
        <f t="shared" si="81"/>
        <v>4680</v>
      </c>
      <c r="B4697" s="145">
        <v>4815620.6810465306</v>
      </c>
    </row>
    <row r="4698" spans="1:2" x14ac:dyDescent="0.35">
      <c r="A4698" s="70">
        <f t="shared" si="81"/>
        <v>4681</v>
      </c>
      <c r="B4698" s="145">
        <v>4815620.6810465306</v>
      </c>
    </row>
    <row r="4699" spans="1:2" x14ac:dyDescent="0.35">
      <c r="A4699" s="70">
        <f t="shared" si="81"/>
        <v>4682</v>
      </c>
      <c r="B4699" s="145">
        <v>4815620.6810465306</v>
      </c>
    </row>
    <row r="4700" spans="1:2" x14ac:dyDescent="0.35">
      <c r="A4700" s="70">
        <f t="shared" si="81"/>
        <v>4683</v>
      </c>
      <c r="B4700" s="145">
        <v>4815620.6810465306</v>
      </c>
    </row>
    <row r="4701" spans="1:2" x14ac:dyDescent="0.35">
      <c r="A4701" s="70">
        <f t="shared" si="81"/>
        <v>4684</v>
      </c>
      <c r="B4701" s="145">
        <v>4815620.6810465306</v>
      </c>
    </row>
    <row r="4702" spans="1:2" x14ac:dyDescent="0.35">
      <c r="A4702" s="70">
        <f t="shared" si="81"/>
        <v>4685</v>
      </c>
      <c r="B4702" s="145">
        <v>4815620.6810465306</v>
      </c>
    </row>
    <row r="4703" spans="1:2" x14ac:dyDescent="0.35">
      <c r="A4703" s="70">
        <f t="shared" si="81"/>
        <v>4686</v>
      </c>
      <c r="B4703" s="145">
        <v>4815620.6810465306</v>
      </c>
    </row>
    <row r="4704" spans="1:2" x14ac:dyDescent="0.35">
      <c r="A4704" s="70">
        <f t="shared" si="81"/>
        <v>4687</v>
      </c>
      <c r="B4704" s="145">
        <v>4815620.6810465306</v>
      </c>
    </row>
    <row r="4705" spans="1:2" x14ac:dyDescent="0.35">
      <c r="A4705" s="70">
        <f t="shared" si="81"/>
        <v>4688</v>
      </c>
      <c r="B4705" s="145">
        <v>4815620.6810465306</v>
      </c>
    </row>
    <row r="4706" spans="1:2" x14ac:dyDescent="0.35">
      <c r="A4706" s="70">
        <f t="shared" si="81"/>
        <v>4689</v>
      </c>
      <c r="B4706" s="145">
        <v>4815620.6810465306</v>
      </c>
    </row>
    <row r="4707" spans="1:2" x14ac:dyDescent="0.35">
      <c r="A4707" s="70">
        <f t="shared" si="81"/>
        <v>4690</v>
      </c>
      <c r="B4707" s="145">
        <v>4815620.6810465306</v>
      </c>
    </row>
    <row r="4708" spans="1:2" x14ac:dyDescent="0.35">
      <c r="A4708" s="70">
        <f t="shared" si="81"/>
        <v>4691</v>
      </c>
      <c r="B4708" s="145">
        <v>4815620.6810465306</v>
      </c>
    </row>
    <row r="4709" spans="1:2" x14ac:dyDescent="0.35">
      <c r="A4709" s="70">
        <f t="shared" si="81"/>
        <v>4692</v>
      </c>
      <c r="B4709" s="145">
        <v>4815620.6810465306</v>
      </c>
    </row>
    <row r="4710" spans="1:2" x14ac:dyDescent="0.35">
      <c r="A4710" s="70">
        <f t="shared" si="81"/>
        <v>4693</v>
      </c>
      <c r="B4710" s="145">
        <v>4815620.6810465306</v>
      </c>
    </row>
    <row r="4711" spans="1:2" x14ac:dyDescent="0.35">
      <c r="A4711" s="70">
        <f t="shared" si="81"/>
        <v>4694</v>
      </c>
      <c r="B4711" s="145">
        <v>4815620.6810465306</v>
      </c>
    </row>
    <row r="4712" spans="1:2" x14ac:dyDescent="0.35">
      <c r="A4712" s="70">
        <f t="shared" si="81"/>
        <v>4695</v>
      </c>
      <c r="B4712" s="145">
        <v>4815620.6810465306</v>
      </c>
    </row>
    <row r="4713" spans="1:2" x14ac:dyDescent="0.35">
      <c r="A4713" s="70">
        <f t="shared" si="81"/>
        <v>4696</v>
      </c>
      <c r="B4713" s="145">
        <v>4815620.6810465306</v>
      </c>
    </row>
    <row r="4714" spans="1:2" x14ac:dyDescent="0.35">
      <c r="A4714" s="70">
        <f t="shared" si="81"/>
        <v>4697</v>
      </c>
      <c r="B4714" s="145">
        <v>4815620.6810465306</v>
      </c>
    </row>
    <row r="4715" spans="1:2" x14ac:dyDescent="0.35">
      <c r="A4715" s="70">
        <f t="shared" si="81"/>
        <v>4698</v>
      </c>
      <c r="B4715" s="145">
        <v>4815620.6810465306</v>
      </c>
    </row>
    <row r="4716" spans="1:2" x14ac:dyDescent="0.35">
      <c r="A4716" s="70">
        <f t="shared" si="81"/>
        <v>4699</v>
      </c>
      <c r="B4716" s="145">
        <v>4815620.6810465306</v>
      </c>
    </row>
    <row r="4717" spans="1:2" x14ac:dyDescent="0.35">
      <c r="A4717" s="70">
        <f t="shared" si="81"/>
        <v>4700</v>
      </c>
      <c r="B4717" s="145">
        <v>4815620.6810465306</v>
      </c>
    </row>
    <row r="4718" spans="1:2" x14ac:dyDescent="0.35">
      <c r="A4718" s="70">
        <f t="shared" si="81"/>
        <v>4701</v>
      </c>
      <c r="B4718" s="145">
        <v>4815620.6810465306</v>
      </c>
    </row>
    <row r="4719" spans="1:2" x14ac:dyDescent="0.35">
      <c r="A4719" s="70">
        <f t="shared" si="81"/>
        <v>4702</v>
      </c>
      <c r="B4719" s="145">
        <v>4815620.6810465306</v>
      </c>
    </row>
    <row r="4720" spans="1:2" x14ac:dyDescent="0.35">
      <c r="A4720" s="70">
        <f t="shared" si="81"/>
        <v>4703</v>
      </c>
      <c r="B4720" s="145">
        <v>4815620.6810465306</v>
      </c>
    </row>
    <row r="4721" spans="1:2" x14ac:dyDescent="0.35">
      <c r="A4721" s="70">
        <f t="shared" si="81"/>
        <v>4704</v>
      </c>
      <c r="B4721" s="145">
        <v>4815620.6810465306</v>
      </c>
    </row>
    <row r="4722" spans="1:2" x14ac:dyDescent="0.35">
      <c r="A4722" s="70">
        <f t="shared" si="81"/>
        <v>4705</v>
      </c>
      <c r="B4722" s="145">
        <v>4815620.6810465306</v>
      </c>
    </row>
    <row r="4723" spans="1:2" x14ac:dyDescent="0.35">
      <c r="A4723" s="70">
        <f t="shared" si="81"/>
        <v>4706</v>
      </c>
      <c r="B4723" s="145">
        <v>4815620.6810465306</v>
      </c>
    </row>
    <row r="4724" spans="1:2" x14ac:dyDescent="0.35">
      <c r="A4724" s="70">
        <f t="shared" si="81"/>
        <v>4707</v>
      </c>
      <c r="B4724" s="145">
        <v>4815620.6810465306</v>
      </c>
    </row>
    <row r="4725" spans="1:2" x14ac:dyDescent="0.35">
      <c r="A4725" s="70">
        <f t="shared" si="81"/>
        <v>4708</v>
      </c>
      <c r="B4725" s="145">
        <v>4815620.6810465306</v>
      </c>
    </row>
    <row r="4726" spans="1:2" x14ac:dyDescent="0.35">
      <c r="A4726" s="70">
        <f t="shared" si="81"/>
        <v>4709</v>
      </c>
      <c r="B4726" s="145">
        <v>4815620.6810465306</v>
      </c>
    </row>
    <row r="4727" spans="1:2" x14ac:dyDescent="0.35">
      <c r="A4727" s="70">
        <f t="shared" si="81"/>
        <v>4710</v>
      </c>
      <c r="B4727" s="145">
        <v>4815620.6810465306</v>
      </c>
    </row>
    <row r="4728" spans="1:2" x14ac:dyDescent="0.35">
      <c r="A4728" s="70">
        <f t="shared" si="81"/>
        <v>4711</v>
      </c>
      <c r="B4728" s="145">
        <v>4815620.6810465306</v>
      </c>
    </row>
    <row r="4729" spans="1:2" x14ac:dyDescent="0.35">
      <c r="A4729" s="70">
        <f t="shared" si="81"/>
        <v>4712</v>
      </c>
      <c r="B4729" s="145">
        <v>4815620.6810465306</v>
      </c>
    </row>
    <row r="4730" spans="1:2" x14ac:dyDescent="0.35">
      <c r="A4730" s="70">
        <f t="shared" si="81"/>
        <v>4713</v>
      </c>
      <c r="B4730" s="145">
        <v>4815620.6810465306</v>
      </c>
    </row>
    <row r="4731" spans="1:2" x14ac:dyDescent="0.35">
      <c r="A4731" s="70">
        <f t="shared" si="81"/>
        <v>4714</v>
      </c>
      <c r="B4731" s="145">
        <v>4815620.6810465306</v>
      </c>
    </row>
    <row r="4732" spans="1:2" x14ac:dyDescent="0.35">
      <c r="A4732" s="70">
        <f t="shared" si="81"/>
        <v>4715</v>
      </c>
      <c r="B4732" s="145">
        <v>4815620.6810465306</v>
      </c>
    </row>
    <row r="4733" spans="1:2" x14ac:dyDescent="0.35">
      <c r="A4733" s="70">
        <f t="shared" si="81"/>
        <v>4716</v>
      </c>
      <c r="B4733" s="145">
        <v>4815620.6810465306</v>
      </c>
    </row>
    <row r="4734" spans="1:2" x14ac:dyDescent="0.35">
      <c r="A4734" s="70">
        <f t="shared" si="81"/>
        <v>4717</v>
      </c>
      <c r="B4734" s="145">
        <v>4815620.6810465306</v>
      </c>
    </row>
    <row r="4735" spans="1:2" x14ac:dyDescent="0.35">
      <c r="A4735" s="70">
        <f t="shared" si="81"/>
        <v>4718</v>
      </c>
      <c r="B4735" s="145">
        <v>4815620.6810465306</v>
      </c>
    </row>
    <row r="4736" spans="1:2" x14ac:dyDescent="0.35">
      <c r="A4736" s="70">
        <f t="shared" si="81"/>
        <v>4719</v>
      </c>
      <c r="B4736" s="145">
        <v>4815620.6810465306</v>
      </c>
    </row>
    <row r="4737" spans="1:2" x14ac:dyDescent="0.35">
      <c r="A4737" s="70">
        <f t="shared" si="81"/>
        <v>4720</v>
      </c>
      <c r="B4737" s="145">
        <v>4815620.6810465306</v>
      </c>
    </row>
    <row r="4738" spans="1:2" x14ac:dyDescent="0.35">
      <c r="A4738" s="70">
        <f t="shared" si="81"/>
        <v>4721</v>
      </c>
      <c r="B4738" s="145">
        <v>4815620.6810465306</v>
      </c>
    </row>
    <row r="4739" spans="1:2" x14ac:dyDescent="0.35">
      <c r="A4739" s="70">
        <f t="shared" si="81"/>
        <v>4722</v>
      </c>
      <c r="B4739" s="145">
        <v>4815620.6810465306</v>
      </c>
    </row>
    <row r="4740" spans="1:2" x14ac:dyDescent="0.35">
      <c r="A4740" s="70">
        <f t="shared" si="81"/>
        <v>4723</v>
      </c>
      <c r="B4740" s="145">
        <v>4815620.6810465306</v>
      </c>
    </row>
    <row r="4741" spans="1:2" x14ac:dyDescent="0.35">
      <c r="A4741" s="70">
        <f t="shared" si="81"/>
        <v>4724</v>
      </c>
      <c r="B4741" s="145">
        <v>4815620.6810465306</v>
      </c>
    </row>
    <row r="4742" spans="1:2" x14ac:dyDescent="0.35">
      <c r="A4742" s="70">
        <f t="shared" si="81"/>
        <v>4725</v>
      </c>
      <c r="B4742" s="145">
        <v>4815620.6810465306</v>
      </c>
    </row>
    <row r="4743" spans="1:2" x14ac:dyDescent="0.35">
      <c r="A4743" s="70">
        <f t="shared" si="81"/>
        <v>4726</v>
      </c>
      <c r="B4743" s="145">
        <v>4815620.6810465306</v>
      </c>
    </row>
    <row r="4744" spans="1:2" x14ac:dyDescent="0.35">
      <c r="A4744" s="70">
        <f t="shared" si="81"/>
        <v>4727</v>
      </c>
      <c r="B4744" s="145">
        <v>4815620.6810465306</v>
      </c>
    </row>
    <row r="4745" spans="1:2" x14ac:dyDescent="0.35">
      <c r="A4745" s="70">
        <f t="shared" si="81"/>
        <v>4728</v>
      </c>
      <c r="B4745" s="145">
        <v>4815620.6810465306</v>
      </c>
    </row>
    <row r="4746" spans="1:2" x14ac:dyDescent="0.35">
      <c r="A4746" s="70">
        <f t="shared" si="81"/>
        <v>4729</v>
      </c>
      <c r="B4746" s="145">
        <v>4815620.6810465306</v>
      </c>
    </row>
    <row r="4747" spans="1:2" x14ac:dyDescent="0.35">
      <c r="A4747" s="70">
        <f t="shared" si="81"/>
        <v>4730</v>
      </c>
      <c r="B4747" s="145">
        <v>4815620.6810465306</v>
      </c>
    </row>
    <row r="4748" spans="1:2" x14ac:dyDescent="0.35">
      <c r="A4748" s="70">
        <f t="shared" si="81"/>
        <v>4731</v>
      </c>
      <c r="B4748" s="145">
        <v>4815620.6810465306</v>
      </c>
    </row>
    <row r="4749" spans="1:2" x14ac:dyDescent="0.35">
      <c r="A4749" s="70">
        <f t="shared" si="81"/>
        <v>4732</v>
      </c>
      <c r="B4749" s="145">
        <v>4815620.6810465306</v>
      </c>
    </row>
    <row r="4750" spans="1:2" x14ac:dyDescent="0.35">
      <c r="A4750" s="70">
        <f t="shared" si="81"/>
        <v>4733</v>
      </c>
      <c r="B4750" s="145">
        <v>4815620.6810465306</v>
      </c>
    </row>
    <row r="4751" spans="1:2" x14ac:dyDescent="0.35">
      <c r="A4751" s="70">
        <f t="shared" si="81"/>
        <v>4734</v>
      </c>
      <c r="B4751" s="145">
        <v>4815620.6810465306</v>
      </c>
    </row>
    <row r="4752" spans="1:2" x14ac:dyDescent="0.35">
      <c r="A4752" s="70">
        <f t="shared" si="81"/>
        <v>4735</v>
      </c>
      <c r="B4752" s="145">
        <v>4815620.6810465306</v>
      </c>
    </row>
    <row r="4753" spans="1:2" x14ac:dyDescent="0.35">
      <c r="A4753" s="70">
        <f t="shared" si="81"/>
        <v>4736</v>
      </c>
      <c r="B4753" s="145">
        <v>4815620.6810465306</v>
      </c>
    </row>
    <row r="4754" spans="1:2" x14ac:dyDescent="0.35">
      <c r="A4754" s="70">
        <f t="shared" si="81"/>
        <v>4737</v>
      </c>
      <c r="B4754" s="145">
        <v>4815620.6810465306</v>
      </c>
    </row>
    <row r="4755" spans="1:2" x14ac:dyDescent="0.35">
      <c r="A4755" s="70">
        <f t="shared" si="81"/>
        <v>4738</v>
      </c>
      <c r="B4755" s="145">
        <v>4815620.6810465306</v>
      </c>
    </row>
    <row r="4756" spans="1:2" x14ac:dyDescent="0.35">
      <c r="A4756" s="70">
        <f t="shared" ref="A4756:A4819" si="82">A4755+1</f>
        <v>4739</v>
      </c>
      <c r="B4756" s="145">
        <v>4815620.6810465306</v>
      </c>
    </row>
    <row r="4757" spans="1:2" x14ac:dyDescent="0.35">
      <c r="A4757" s="70">
        <f t="shared" si="82"/>
        <v>4740</v>
      </c>
      <c r="B4757" s="145">
        <v>4815620.6810465306</v>
      </c>
    </row>
    <row r="4758" spans="1:2" x14ac:dyDescent="0.35">
      <c r="A4758" s="70">
        <f t="shared" si="82"/>
        <v>4741</v>
      </c>
      <c r="B4758" s="145">
        <v>4815620.6810465306</v>
      </c>
    </row>
    <row r="4759" spans="1:2" x14ac:dyDescent="0.35">
      <c r="A4759" s="70">
        <f t="shared" si="82"/>
        <v>4742</v>
      </c>
      <c r="B4759" s="145">
        <v>4815620.6810465306</v>
      </c>
    </row>
    <row r="4760" spans="1:2" x14ac:dyDescent="0.35">
      <c r="A4760" s="70">
        <f t="shared" si="82"/>
        <v>4743</v>
      </c>
      <c r="B4760" s="145">
        <v>4815620.6810465306</v>
      </c>
    </row>
    <row r="4761" spans="1:2" x14ac:dyDescent="0.35">
      <c r="A4761" s="70">
        <f t="shared" si="82"/>
        <v>4744</v>
      </c>
      <c r="B4761" s="145">
        <v>4815620.6810465306</v>
      </c>
    </row>
    <row r="4762" spans="1:2" x14ac:dyDescent="0.35">
      <c r="A4762" s="70">
        <f t="shared" si="82"/>
        <v>4745</v>
      </c>
      <c r="B4762" s="145">
        <v>4815620.6810465306</v>
      </c>
    </row>
    <row r="4763" spans="1:2" x14ac:dyDescent="0.35">
      <c r="A4763" s="70">
        <f t="shared" si="82"/>
        <v>4746</v>
      </c>
      <c r="B4763" s="145">
        <v>4815620.6810465306</v>
      </c>
    </row>
    <row r="4764" spans="1:2" x14ac:dyDescent="0.35">
      <c r="A4764" s="70">
        <f t="shared" si="82"/>
        <v>4747</v>
      </c>
      <c r="B4764" s="145">
        <v>4815620.6810465306</v>
      </c>
    </row>
    <row r="4765" spans="1:2" x14ac:dyDescent="0.35">
      <c r="A4765" s="70">
        <f t="shared" si="82"/>
        <v>4748</v>
      </c>
      <c r="B4765" s="145">
        <v>4815620.6810465306</v>
      </c>
    </row>
    <row r="4766" spans="1:2" x14ac:dyDescent="0.35">
      <c r="A4766" s="70">
        <f t="shared" si="82"/>
        <v>4749</v>
      </c>
      <c r="B4766" s="145">
        <v>4815620.6810465306</v>
      </c>
    </row>
    <row r="4767" spans="1:2" x14ac:dyDescent="0.35">
      <c r="A4767" s="70">
        <f t="shared" si="82"/>
        <v>4750</v>
      </c>
      <c r="B4767" s="145">
        <v>4815620.6810465306</v>
      </c>
    </row>
    <row r="4768" spans="1:2" x14ac:dyDescent="0.35">
      <c r="A4768" s="70">
        <f t="shared" si="82"/>
        <v>4751</v>
      </c>
      <c r="B4768" s="145">
        <v>4815620.6810465306</v>
      </c>
    </row>
    <row r="4769" spans="1:2" x14ac:dyDescent="0.35">
      <c r="A4769" s="70">
        <f t="shared" si="82"/>
        <v>4752</v>
      </c>
      <c r="B4769" s="145">
        <v>4815620.6810465306</v>
      </c>
    </row>
    <row r="4770" spans="1:2" x14ac:dyDescent="0.35">
      <c r="A4770" s="70">
        <f t="shared" si="82"/>
        <v>4753</v>
      </c>
      <c r="B4770" s="145">
        <v>4815620.6810465306</v>
      </c>
    </row>
    <row r="4771" spans="1:2" x14ac:dyDescent="0.35">
      <c r="A4771" s="70">
        <f t="shared" si="82"/>
        <v>4754</v>
      </c>
      <c r="B4771" s="145">
        <v>4815620.6810465306</v>
      </c>
    </row>
    <row r="4772" spans="1:2" x14ac:dyDescent="0.35">
      <c r="A4772" s="70">
        <f t="shared" si="82"/>
        <v>4755</v>
      </c>
      <c r="B4772" s="145">
        <v>4815620.6810465306</v>
      </c>
    </row>
    <row r="4773" spans="1:2" x14ac:dyDescent="0.35">
      <c r="A4773" s="70">
        <f t="shared" si="82"/>
        <v>4756</v>
      </c>
      <c r="B4773" s="145">
        <v>4815620.6810465306</v>
      </c>
    </row>
    <row r="4774" spans="1:2" x14ac:dyDescent="0.35">
      <c r="A4774" s="70">
        <f t="shared" si="82"/>
        <v>4757</v>
      </c>
      <c r="B4774" s="145">
        <v>4815620.6810465306</v>
      </c>
    </row>
    <row r="4775" spans="1:2" x14ac:dyDescent="0.35">
      <c r="A4775" s="70">
        <f t="shared" si="82"/>
        <v>4758</v>
      </c>
      <c r="B4775" s="145">
        <v>4815620.6810465306</v>
      </c>
    </row>
    <row r="4776" spans="1:2" x14ac:dyDescent="0.35">
      <c r="A4776" s="70">
        <f t="shared" si="82"/>
        <v>4759</v>
      </c>
      <c r="B4776" s="145">
        <v>4815620.6810465306</v>
      </c>
    </row>
    <row r="4777" spans="1:2" x14ac:dyDescent="0.35">
      <c r="A4777" s="70">
        <f t="shared" si="82"/>
        <v>4760</v>
      </c>
      <c r="B4777" s="145">
        <v>4815620.6810465306</v>
      </c>
    </row>
    <row r="4778" spans="1:2" x14ac:dyDescent="0.35">
      <c r="A4778" s="70">
        <f t="shared" si="82"/>
        <v>4761</v>
      </c>
      <c r="B4778" s="145">
        <v>4815620.6810465306</v>
      </c>
    </row>
    <row r="4779" spans="1:2" x14ac:dyDescent="0.35">
      <c r="A4779" s="70">
        <f t="shared" si="82"/>
        <v>4762</v>
      </c>
      <c r="B4779" s="145">
        <v>4815620.6810465306</v>
      </c>
    </row>
    <row r="4780" spans="1:2" x14ac:dyDescent="0.35">
      <c r="A4780" s="70">
        <f t="shared" si="82"/>
        <v>4763</v>
      </c>
      <c r="B4780" s="145">
        <v>4815620.6810465306</v>
      </c>
    </row>
    <row r="4781" spans="1:2" x14ac:dyDescent="0.35">
      <c r="A4781" s="70">
        <f t="shared" si="82"/>
        <v>4764</v>
      </c>
      <c r="B4781" s="145">
        <v>4815620.6810465306</v>
      </c>
    </row>
    <row r="4782" spans="1:2" x14ac:dyDescent="0.35">
      <c r="A4782" s="70">
        <f t="shared" si="82"/>
        <v>4765</v>
      </c>
      <c r="B4782" s="145">
        <v>4815620.6810465306</v>
      </c>
    </row>
    <row r="4783" spans="1:2" x14ac:dyDescent="0.35">
      <c r="A4783" s="70">
        <f t="shared" si="82"/>
        <v>4766</v>
      </c>
      <c r="B4783" s="145">
        <v>4815620.6810465306</v>
      </c>
    </row>
    <row r="4784" spans="1:2" x14ac:dyDescent="0.35">
      <c r="A4784" s="70">
        <f t="shared" si="82"/>
        <v>4767</v>
      </c>
      <c r="B4784" s="145">
        <v>4815620.6810465306</v>
      </c>
    </row>
    <row r="4785" spans="1:2" x14ac:dyDescent="0.35">
      <c r="A4785" s="70">
        <f t="shared" si="82"/>
        <v>4768</v>
      </c>
      <c r="B4785" s="145">
        <v>4815620.6810465306</v>
      </c>
    </row>
    <row r="4786" spans="1:2" x14ac:dyDescent="0.35">
      <c r="A4786" s="70">
        <f t="shared" si="82"/>
        <v>4769</v>
      </c>
      <c r="B4786" s="145">
        <v>4815620.6810465306</v>
      </c>
    </row>
    <row r="4787" spans="1:2" x14ac:dyDescent="0.35">
      <c r="A4787" s="70">
        <f t="shared" si="82"/>
        <v>4770</v>
      </c>
      <c r="B4787" s="145">
        <v>4815620.6810465306</v>
      </c>
    </row>
    <row r="4788" spans="1:2" x14ac:dyDescent="0.35">
      <c r="A4788" s="70">
        <f t="shared" si="82"/>
        <v>4771</v>
      </c>
      <c r="B4788" s="145">
        <v>4815620.6810465306</v>
      </c>
    </row>
    <row r="4789" spans="1:2" x14ac:dyDescent="0.35">
      <c r="A4789" s="70">
        <f t="shared" si="82"/>
        <v>4772</v>
      </c>
      <c r="B4789" s="145">
        <v>4815620.6810465306</v>
      </c>
    </row>
    <row r="4790" spans="1:2" x14ac:dyDescent="0.35">
      <c r="A4790" s="70">
        <f t="shared" si="82"/>
        <v>4773</v>
      </c>
      <c r="B4790" s="145">
        <v>4815620.6810465306</v>
      </c>
    </row>
    <row r="4791" spans="1:2" x14ac:dyDescent="0.35">
      <c r="A4791" s="70">
        <f t="shared" si="82"/>
        <v>4774</v>
      </c>
      <c r="B4791" s="145">
        <v>4815620.6810465306</v>
      </c>
    </row>
    <row r="4792" spans="1:2" x14ac:dyDescent="0.35">
      <c r="A4792" s="70">
        <f t="shared" si="82"/>
        <v>4775</v>
      </c>
      <c r="B4792" s="145">
        <v>4815620.6810465306</v>
      </c>
    </row>
    <row r="4793" spans="1:2" x14ac:dyDescent="0.35">
      <c r="A4793" s="70">
        <f t="shared" si="82"/>
        <v>4776</v>
      </c>
      <c r="B4793" s="145">
        <v>4815620.6810465306</v>
      </c>
    </row>
    <row r="4794" spans="1:2" x14ac:dyDescent="0.35">
      <c r="A4794" s="70">
        <f t="shared" si="82"/>
        <v>4777</v>
      </c>
      <c r="B4794" s="145">
        <v>4815620.6810465306</v>
      </c>
    </row>
    <row r="4795" spans="1:2" x14ac:dyDescent="0.35">
      <c r="A4795" s="70">
        <f t="shared" si="82"/>
        <v>4778</v>
      </c>
      <c r="B4795" s="145">
        <v>4815620.6810465306</v>
      </c>
    </row>
    <row r="4796" spans="1:2" x14ac:dyDescent="0.35">
      <c r="A4796" s="70">
        <f t="shared" si="82"/>
        <v>4779</v>
      </c>
      <c r="B4796" s="145">
        <v>4815620.6810465306</v>
      </c>
    </row>
    <row r="4797" spans="1:2" x14ac:dyDescent="0.35">
      <c r="A4797" s="70">
        <f t="shared" si="82"/>
        <v>4780</v>
      </c>
      <c r="B4797" s="145">
        <v>4815620.6810465306</v>
      </c>
    </row>
    <row r="4798" spans="1:2" x14ac:dyDescent="0.35">
      <c r="A4798" s="70">
        <f t="shared" si="82"/>
        <v>4781</v>
      </c>
      <c r="B4798" s="145">
        <v>4815620.6810465306</v>
      </c>
    </row>
    <row r="4799" spans="1:2" x14ac:dyDescent="0.35">
      <c r="A4799" s="70">
        <f t="shared" si="82"/>
        <v>4782</v>
      </c>
      <c r="B4799" s="145">
        <v>4815620.6810465306</v>
      </c>
    </row>
    <row r="4800" spans="1:2" x14ac:dyDescent="0.35">
      <c r="A4800" s="70">
        <f t="shared" si="82"/>
        <v>4783</v>
      </c>
      <c r="B4800" s="145">
        <v>4815620.6810465306</v>
      </c>
    </row>
    <row r="4801" spans="1:2" x14ac:dyDescent="0.35">
      <c r="A4801" s="70">
        <f t="shared" si="82"/>
        <v>4784</v>
      </c>
      <c r="B4801" s="145">
        <v>4815620.6810465306</v>
      </c>
    </row>
    <row r="4802" spans="1:2" x14ac:dyDescent="0.35">
      <c r="A4802" s="70">
        <f t="shared" si="82"/>
        <v>4785</v>
      </c>
      <c r="B4802" s="145">
        <v>4815620.6810465306</v>
      </c>
    </row>
    <row r="4803" spans="1:2" x14ac:dyDescent="0.35">
      <c r="A4803" s="70">
        <f t="shared" si="82"/>
        <v>4786</v>
      </c>
      <c r="B4803" s="145">
        <v>4815620.6810465306</v>
      </c>
    </row>
    <row r="4804" spans="1:2" x14ac:dyDescent="0.35">
      <c r="A4804" s="70">
        <f t="shared" si="82"/>
        <v>4787</v>
      </c>
      <c r="B4804" s="145">
        <v>4815620.6810465306</v>
      </c>
    </row>
    <row r="4805" spans="1:2" x14ac:dyDescent="0.35">
      <c r="A4805" s="70">
        <f t="shared" si="82"/>
        <v>4788</v>
      </c>
      <c r="B4805" s="145">
        <v>4815620.6810465306</v>
      </c>
    </row>
    <row r="4806" spans="1:2" x14ac:dyDescent="0.35">
      <c r="A4806" s="70">
        <f t="shared" si="82"/>
        <v>4789</v>
      </c>
      <c r="B4806" s="145">
        <v>4815620.6810465306</v>
      </c>
    </row>
    <row r="4807" spans="1:2" x14ac:dyDescent="0.35">
      <c r="A4807" s="70">
        <f t="shared" si="82"/>
        <v>4790</v>
      </c>
      <c r="B4807" s="145">
        <v>4815620.6810465306</v>
      </c>
    </row>
    <row r="4808" spans="1:2" x14ac:dyDescent="0.35">
      <c r="A4808" s="70">
        <f t="shared" si="82"/>
        <v>4791</v>
      </c>
      <c r="B4808" s="145">
        <v>4815620.6810465306</v>
      </c>
    </row>
    <row r="4809" spans="1:2" x14ac:dyDescent="0.35">
      <c r="A4809" s="70">
        <f t="shared" si="82"/>
        <v>4792</v>
      </c>
      <c r="B4809" s="145">
        <v>4815620.6810465306</v>
      </c>
    </row>
    <row r="4810" spans="1:2" x14ac:dyDescent="0.35">
      <c r="A4810" s="70">
        <f t="shared" si="82"/>
        <v>4793</v>
      </c>
      <c r="B4810" s="145">
        <v>4815620.6810465306</v>
      </c>
    </row>
    <row r="4811" spans="1:2" x14ac:dyDescent="0.35">
      <c r="A4811" s="70">
        <f t="shared" si="82"/>
        <v>4794</v>
      </c>
      <c r="B4811" s="145">
        <v>4815620.6810465306</v>
      </c>
    </row>
    <row r="4812" spans="1:2" x14ac:dyDescent="0.35">
      <c r="A4812" s="70">
        <f t="shared" si="82"/>
        <v>4795</v>
      </c>
      <c r="B4812" s="145">
        <v>4815620.6810465306</v>
      </c>
    </row>
    <row r="4813" spans="1:2" x14ac:dyDescent="0.35">
      <c r="A4813" s="70">
        <f t="shared" si="82"/>
        <v>4796</v>
      </c>
      <c r="B4813" s="145">
        <v>4815620.6810465306</v>
      </c>
    </row>
    <row r="4814" spans="1:2" x14ac:dyDescent="0.35">
      <c r="A4814" s="70">
        <f t="shared" si="82"/>
        <v>4797</v>
      </c>
      <c r="B4814" s="145">
        <v>4815620.6810465306</v>
      </c>
    </row>
    <row r="4815" spans="1:2" x14ac:dyDescent="0.35">
      <c r="A4815" s="70">
        <f t="shared" si="82"/>
        <v>4798</v>
      </c>
      <c r="B4815" s="145">
        <v>4815620.6810465306</v>
      </c>
    </row>
    <row r="4816" spans="1:2" x14ac:dyDescent="0.35">
      <c r="A4816" s="70">
        <f t="shared" si="82"/>
        <v>4799</v>
      </c>
      <c r="B4816" s="145">
        <v>4815620.6810465306</v>
      </c>
    </row>
    <row r="4817" spans="1:2" x14ac:dyDescent="0.35">
      <c r="A4817" s="70">
        <f t="shared" si="82"/>
        <v>4800</v>
      </c>
      <c r="B4817" s="145">
        <v>4815620.6810465306</v>
      </c>
    </row>
    <row r="4818" spans="1:2" x14ac:dyDescent="0.35">
      <c r="A4818" s="70">
        <f t="shared" si="82"/>
        <v>4801</v>
      </c>
      <c r="B4818" s="145">
        <v>4815620.6810465306</v>
      </c>
    </row>
    <row r="4819" spans="1:2" x14ac:dyDescent="0.35">
      <c r="A4819" s="70">
        <f t="shared" si="82"/>
        <v>4802</v>
      </c>
      <c r="B4819" s="145">
        <v>4815620.6810465306</v>
      </c>
    </row>
    <row r="4820" spans="1:2" x14ac:dyDescent="0.35">
      <c r="A4820" s="70">
        <f t="shared" ref="A4820:A4883" si="83">A4819+1</f>
        <v>4803</v>
      </c>
      <c r="B4820" s="145">
        <v>4815620.6810465306</v>
      </c>
    </row>
    <row r="4821" spans="1:2" x14ac:dyDescent="0.35">
      <c r="A4821" s="70">
        <f t="shared" si="83"/>
        <v>4804</v>
      </c>
      <c r="B4821" s="145">
        <v>4815620.6810465306</v>
      </c>
    </row>
    <row r="4822" spans="1:2" x14ac:dyDescent="0.35">
      <c r="A4822" s="70">
        <f t="shared" si="83"/>
        <v>4805</v>
      </c>
      <c r="B4822" s="145">
        <v>4815620.6810465306</v>
      </c>
    </row>
    <row r="4823" spans="1:2" x14ac:dyDescent="0.35">
      <c r="A4823" s="70">
        <f t="shared" si="83"/>
        <v>4806</v>
      </c>
      <c r="B4823" s="145">
        <v>4815620.6810465306</v>
      </c>
    </row>
    <row r="4824" spans="1:2" x14ac:dyDescent="0.35">
      <c r="A4824" s="70">
        <f t="shared" si="83"/>
        <v>4807</v>
      </c>
      <c r="B4824" s="145">
        <v>4815620.6810465306</v>
      </c>
    </row>
    <row r="4825" spans="1:2" x14ac:dyDescent="0.35">
      <c r="A4825" s="70">
        <f t="shared" si="83"/>
        <v>4808</v>
      </c>
      <c r="B4825" s="145">
        <v>4815620.6810465306</v>
      </c>
    </row>
    <row r="4826" spans="1:2" x14ac:dyDescent="0.35">
      <c r="A4826" s="70">
        <f t="shared" si="83"/>
        <v>4809</v>
      </c>
      <c r="B4826" s="145">
        <v>4815620.6810465306</v>
      </c>
    </row>
    <row r="4827" spans="1:2" x14ac:dyDescent="0.35">
      <c r="A4827" s="70">
        <f t="shared" si="83"/>
        <v>4810</v>
      </c>
      <c r="B4827" s="145">
        <v>4815620.6810465306</v>
      </c>
    </row>
    <row r="4828" spans="1:2" x14ac:dyDescent="0.35">
      <c r="A4828" s="70">
        <f t="shared" si="83"/>
        <v>4811</v>
      </c>
      <c r="B4828" s="145">
        <v>4815620.6810465306</v>
      </c>
    </row>
    <row r="4829" spans="1:2" x14ac:dyDescent="0.35">
      <c r="A4829" s="70">
        <f t="shared" si="83"/>
        <v>4812</v>
      </c>
      <c r="B4829" s="145">
        <v>4815620.6810465306</v>
      </c>
    </row>
    <row r="4830" spans="1:2" x14ac:dyDescent="0.35">
      <c r="A4830" s="70">
        <f t="shared" si="83"/>
        <v>4813</v>
      </c>
      <c r="B4830" s="145">
        <v>4815620.6810465306</v>
      </c>
    </row>
    <row r="4831" spans="1:2" x14ac:dyDescent="0.35">
      <c r="A4831" s="70">
        <f t="shared" si="83"/>
        <v>4814</v>
      </c>
      <c r="B4831" s="145">
        <v>4815620.6810465306</v>
      </c>
    </row>
    <row r="4832" spans="1:2" x14ac:dyDescent="0.35">
      <c r="A4832" s="70">
        <f t="shared" si="83"/>
        <v>4815</v>
      </c>
      <c r="B4832" s="145">
        <v>4815620.6810465306</v>
      </c>
    </row>
    <row r="4833" spans="1:2" x14ac:dyDescent="0.35">
      <c r="A4833" s="70">
        <f t="shared" si="83"/>
        <v>4816</v>
      </c>
      <c r="B4833" s="145">
        <v>4815620.6810465306</v>
      </c>
    </row>
    <row r="4834" spans="1:2" x14ac:dyDescent="0.35">
      <c r="A4834" s="70">
        <f t="shared" si="83"/>
        <v>4817</v>
      </c>
      <c r="B4834" s="145">
        <v>4815620.6810465306</v>
      </c>
    </row>
    <row r="4835" spans="1:2" x14ac:dyDescent="0.35">
      <c r="A4835" s="70">
        <f t="shared" si="83"/>
        <v>4818</v>
      </c>
      <c r="B4835" s="145">
        <v>4815620.6810465306</v>
      </c>
    </row>
    <row r="4836" spans="1:2" x14ac:dyDescent="0.35">
      <c r="A4836" s="70">
        <f t="shared" si="83"/>
        <v>4819</v>
      </c>
      <c r="B4836" s="145">
        <v>4815620.6810465306</v>
      </c>
    </row>
    <row r="4837" spans="1:2" x14ac:dyDescent="0.35">
      <c r="A4837" s="70">
        <f t="shared" si="83"/>
        <v>4820</v>
      </c>
      <c r="B4837" s="145">
        <v>4815620.6810465306</v>
      </c>
    </row>
    <row r="4838" spans="1:2" x14ac:dyDescent="0.35">
      <c r="A4838" s="70">
        <f t="shared" si="83"/>
        <v>4821</v>
      </c>
      <c r="B4838" s="145">
        <v>4815620.6810465306</v>
      </c>
    </row>
    <row r="4839" spans="1:2" x14ac:dyDescent="0.35">
      <c r="A4839" s="70">
        <f t="shared" si="83"/>
        <v>4822</v>
      </c>
      <c r="B4839" s="145">
        <v>4815620.6810465306</v>
      </c>
    </row>
    <row r="4840" spans="1:2" x14ac:dyDescent="0.35">
      <c r="A4840" s="70">
        <f t="shared" si="83"/>
        <v>4823</v>
      </c>
      <c r="B4840" s="145">
        <v>4815620.6810465306</v>
      </c>
    </row>
    <row r="4841" spans="1:2" x14ac:dyDescent="0.35">
      <c r="A4841" s="70">
        <f t="shared" si="83"/>
        <v>4824</v>
      </c>
      <c r="B4841" s="145">
        <v>4815620.6810465306</v>
      </c>
    </row>
    <row r="4842" spans="1:2" x14ac:dyDescent="0.35">
      <c r="A4842" s="70">
        <f t="shared" si="83"/>
        <v>4825</v>
      </c>
      <c r="B4842" s="145">
        <v>4815620.6810465306</v>
      </c>
    </row>
    <row r="4843" spans="1:2" x14ac:dyDescent="0.35">
      <c r="A4843" s="70">
        <f t="shared" si="83"/>
        <v>4826</v>
      </c>
      <c r="B4843" s="145">
        <v>4815620.6810465306</v>
      </c>
    </row>
    <row r="4844" spans="1:2" x14ac:dyDescent="0.35">
      <c r="A4844" s="70">
        <f t="shared" si="83"/>
        <v>4827</v>
      </c>
      <c r="B4844" s="145">
        <v>4815620.6810465306</v>
      </c>
    </row>
    <row r="4845" spans="1:2" x14ac:dyDescent="0.35">
      <c r="A4845" s="70">
        <f t="shared" si="83"/>
        <v>4828</v>
      </c>
      <c r="B4845" s="145">
        <v>4815620.6810465306</v>
      </c>
    </row>
    <row r="4846" spans="1:2" x14ac:dyDescent="0.35">
      <c r="A4846" s="70">
        <f t="shared" si="83"/>
        <v>4829</v>
      </c>
      <c r="B4846" s="145">
        <v>4815620.6810465306</v>
      </c>
    </row>
    <row r="4847" spans="1:2" x14ac:dyDescent="0.35">
      <c r="A4847" s="70">
        <f t="shared" si="83"/>
        <v>4830</v>
      </c>
      <c r="B4847" s="145">
        <v>4815620.6810465306</v>
      </c>
    </row>
    <row r="4848" spans="1:2" x14ac:dyDescent="0.35">
      <c r="A4848" s="70">
        <f t="shared" si="83"/>
        <v>4831</v>
      </c>
      <c r="B4848" s="145">
        <v>4815620.6810465306</v>
      </c>
    </row>
    <row r="4849" spans="1:2" x14ac:dyDescent="0.35">
      <c r="A4849" s="70">
        <f t="shared" si="83"/>
        <v>4832</v>
      </c>
      <c r="B4849" s="145">
        <v>4815620.6810465306</v>
      </c>
    </row>
    <row r="4850" spans="1:2" x14ac:dyDescent="0.35">
      <c r="A4850" s="70">
        <f t="shared" si="83"/>
        <v>4833</v>
      </c>
      <c r="B4850" s="145">
        <v>4815620.6810465306</v>
      </c>
    </row>
    <row r="4851" spans="1:2" x14ac:dyDescent="0.35">
      <c r="A4851" s="70">
        <f t="shared" si="83"/>
        <v>4834</v>
      </c>
      <c r="B4851" s="145">
        <v>4815620.6810465306</v>
      </c>
    </row>
    <row r="4852" spans="1:2" x14ac:dyDescent="0.35">
      <c r="A4852" s="70">
        <f t="shared" si="83"/>
        <v>4835</v>
      </c>
      <c r="B4852" s="145">
        <v>4815620.6810465306</v>
      </c>
    </row>
    <row r="4853" spans="1:2" x14ac:dyDescent="0.35">
      <c r="A4853" s="70">
        <f t="shared" si="83"/>
        <v>4836</v>
      </c>
      <c r="B4853" s="145">
        <v>4815620.6810465306</v>
      </c>
    </row>
    <row r="4854" spans="1:2" x14ac:dyDescent="0.35">
      <c r="A4854" s="70">
        <f t="shared" si="83"/>
        <v>4837</v>
      </c>
      <c r="B4854" s="145">
        <v>4815620.6810465306</v>
      </c>
    </row>
    <row r="4855" spans="1:2" x14ac:dyDescent="0.35">
      <c r="A4855" s="70">
        <f t="shared" si="83"/>
        <v>4838</v>
      </c>
      <c r="B4855" s="145">
        <v>4815620.6810465306</v>
      </c>
    </row>
    <row r="4856" spans="1:2" x14ac:dyDescent="0.35">
      <c r="A4856" s="70">
        <f t="shared" si="83"/>
        <v>4839</v>
      </c>
      <c r="B4856" s="145">
        <v>4815620.6810465306</v>
      </c>
    </row>
    <row r="4857" spans="1:2" x14ac:dyDescent="0.35">
      <c r="A4857" s="70">
        <f t="shared" si="83"/>
        <v>4840</v>
      </c>
      <c r="B4857" s="145">
        <v>4815620.6810465306</v>
      </c>
    </row>
    <row r="4858" spans="1:2" x14ac:dyDescent="0.35">
      <c r="A4858" s="70">
        <f t="shared" si="83"/>
        <v>4841</v>
      </c>
      <c r="B4858" s="145">
        <v>4815620.6810465306</v>
      </c>
    </row>
    <row r="4859" spans="1:2" x14ac:dyDescent="0.35">
      <c r="A4859" s="70">
        <f t="shared" si="83"/>
        <v>4842</v>
      </c>
      <c r="B4859" s="145">
        <v>4815620.6810465306</v>
      </c>
    </row>
    <row r="4860" spans="1:2" x14ac:dyDescent="0.35">
      <c r="A4860" s="70">
        <f t="shared" si="83"/>
        <v>4843</v>
      </c>
      <c r="B4860" s="145">
        <v>4815620.6810465306</v>
      </c>
    </row>
    <row r="4861" spans="1:2" x14ac:dyDescent="0.35">
      <c r="A4861" s="70">
        <f t="shared" si="83"/>
        <v>4844</v>
      </c>
      <c r="B4861" s="145">
        <v>4815620.6810465306</v>
      </c>
    </row>
    <row r="4862" spans="1:2" x14ac:dyDescent="0.35">
      <c r="A4862" s="70">
        <f t="shared" si="83"/>
        <v>4845</v>
      </c>
      <c r="B4862" s="145">
        <v>4815620.6810465306</v>
      </c>
    </row>
    <row r="4863" spans="1:2" x14ac:dyDescent="0.35">
      <c r="A4863" s="70">
        <f t="shared" si="83"/>
        <v>4846</v>
      </c>
      <c r="B4863" s="145">
        <v>4815620.6810465306</v>
      </c>
    </row>
    <row r="4864" spans="1:2" x14ac:dyDescent="0.35">
      <c r="A4864" s="70">
        <f t="shared" si="83"/>
        <v>4847</v>
      </c>
      <c r="B4864" s="145">
        <v>4815620.6810465306</v>
      </c>
    </row>
    <row r="4865" spans="1:2" x14ac:dyDescent="0.35">
      <c r="A4865" s="70">
        <f t="shared" si="83"/>
        <v>4848</v>
      </c>
      <c r="B4865" s="145">
        <v>4815620.6810465306</v>
      </c>
    </row>
    <row r="4866" spans="1:2" x14ac:dyDescent="0.35">
      <c r="A4866" s="70">
        <f t="shared" si="83"/>
        <v>4849</v>
      </c>
      <c r="B4866" s="145">
        <v>4815620.6810465306</v>
      </c>
    </row>
    <row r="4867" spans="1:2" x14ac:dyDescent="0.35">
      <c r="A4867" s="70">
        <f t="shared" si="83"/>
        <v>4850</v>
      </c>
      <c r="B4867" s="145">
        <v>4815620.6810465306</v>
      </c>
    </row>
    <row r="4868" spans="1:2" x14ac:dyDescent="0.35">
      <c r="A4868" s="70">
        <f t="shared" si="83"/>
        <v>4851</v>
      </c>
      <c r="B4868" s="145">
        <v>4815620.6810465306</v>
      </c>
    </row>
    <row r="4869" spans="1:2" x14ac:dyDescent="0.35">
      <c r="A4869" s="70">
        <f t="shared" si="83"/>
        <v>4852</v>
      </c>
      <c r="B4869" s="145">
        <v>4815620.6810465306</v>
      </c>
    </row>
    <row r="4870" spans="1:2" x14ac:dyDescent="0.35">
      <c r="A4870" s="70">
        <f t="shared" si="83"/>
        <v>4853</v>
      </c>
      <c r="B4870" s="145">
        <v>4815620.6810465306</v>
      </c>
    </row>
    <row r="4871" spans="1:2" x14ac:dyDescent="0.35">
      <c r="A4871" s="70">
        <f t="shared" si="83"/>
        <v>4854</v>
      </c>
      <c r="B4871" s="145">
        <v>4815620.6810465306</v>
      </c>
    </row>
    <row r="4872" spans="1:2" x14ac:dyDescent="0.35">
      <c r="A4872" s="70">
        <f t="shared" si="83"/>
        <v>4855</v>
      </c>
      <c r="B4872" s="145">
        <v>4815620.6810465306</v>
      </c>
    </row>
    <row r="4873" spans="1:2" x14ac:dyDescent="0.35">
      <c r="A4873" s="70">
        <f t="shared" si="83"/>
        <v>4856</v>
      </c>
      <c r="B4873" s="145">
        <v>4815620.6810465306</v>
      </c>
    </row>
    <row r="4874" spans="1:2" x14ac:dyDescent="0.35">
      <c r="A4874" s="70">
        <f t="shared" si="83"/>
        <v>4857</v>
      </c>
      <c r="B4874" s="145">
        <v>4815620.6810465306</v>
      </c>
    </row>
    <row r="4875" spans="1:2" x14ac:dyDescent="0.35">
      <c r="A4875" s="70">
        <f t="shared" si="83"/>
        <v>4858</v>
      </c>
      <c r="B4875" s="145">
        <v>4815620.6810465306</v>
      </c>
    </row>
    <row r="4876" spans="1:2" x14ac:dyDescent="0.35">
      <c r="A4876" s="70">
        <f t="shared" si="83"/>
        <v>4859</v>
      </c>
      <c r="B4876" s="145">
        <v>4815620.6810465306</v>
      </c>
    </row>
    <row r="4877" spans="1:2" x14ac:dyDescent="0.35">
      <c r="A4877" s="70">
        <f t="shared" si="83"/>
        <v>4860</v>
      </c>
      <c r="B4877" s="145">
        <v>4815620.6810465306</v>
      </c>
    </row>
    <row r="4878" spans="1:2" x14ac:dyDescent="0.35">
      <c r="A4878" s="70">
        <f t="shared" si="83"/>
        <v>4861</v>
      </c>
      <c r="B4878" s="145">
        <v>4815620.6810465306</v>
      </c>
    </row>
    <row r="4879" spans="1:2" x14ac:dyDescent="0.35">
      <c r="A4879" s="70">
        <f t="shared" si="83"/>
        <v>4862</v>
      </c>
      <c r="B4879" s="145">
        <v>4815620.6810465306</v>
      </c>
    </row>
    <row r="4880" spans="1:2" x14ac:dyDescent="0.35">
      <c r="A4880" s="70">
        <f t="shared" si="83"/>
        <v>4863</v>
      </c>
      <c r="B4880" s="145">
        <v>4815620.6810465306</v>
      </c>
    </row>
    <row r="4881" spans="1:2" x14ac:dyDescent="0.35">
      <c r="A4881" s="70">
        <f t="shared" si="83"/>
        <v>4864</v>
      </c>
      <c r="B4881" s="145">
        <v>4815620.6810465306</v>
      </c>
    </row>
    <row r="4882" spans="1:2" x14ac:dyDescent="0.35">
      <c r="A4882" s="70">
        <f t="shared" si="83"/>
        <v>4865</v>
      </c>
      <c r="B4882" s="145">
        <v>4815620.6810465306</v>
      </c>
    </row>
    <row r="4883" spans="1:2" x14ac:dyDescent="0.35">
      <c r="A4883" s="70">
        <f t="shared" si="83"/>
        <v>4866</v>
      </c>
      <c r="B4883" s="145">
        <v>4815620.6810465306</v>
      </c>
    </row>
    <row r="4884" spans="1:2" x14ac:dyDescent="0.35">
      <c r="A4884" s="70">
        <f t="shared" ref="A4884:A4947" si="84">A4883+1</f>
        <v>4867</v>
      </c>
      <c r="B4884" s="145">
        <v>4815620.6810465306</v>
      </c>
    </row>
    <row r="4885" spans="1:2" x14ac:dyDescent="0.35">
      <c r="A4885" s="70">
        <f t="shared" si="84"/>
        <v>4868</v>
      </c>
      <c r="B4885" s="145">
        <v>4815620.6810465306</v>
      </c>
    </row>
    <row r="4886" spans="1:2" x14ac:dyDescent="0.35">
      <c r="A4886" s="70">
        <f t="shared" si="84"/>
        <v>4869</v>
      </c>
      <c r="B4886" s="145">
        <v>4815620.6810465306</v>
      </c>
    </row>
    <row r="4887" spans="1:2" x14ac:dyDescent="0.35">
      <c r="A4887" s="70">
        <f t="shared" si="84"/>
        <v>4870</v>
      </c>
      <c r="B4887" s="145">
        <v>4815620.6810465306</v>
      </c>
    </row>
    <row r="4888" spans="1:2" x14ac:dyDescent="0.35">
      <c r="A4888" s="70">
        <f t="shared" si="84"/>
        <v>4871</v>
      </c>
      <c r="B4888" s="145">
        <v>4815620.6810465306</v>
      </c>
    </row>
    <row r="4889" spans="1:2" x14ac:dyDescent="0.35">
      <c r="A4889" s="70">
        <f t="shared" si="84"/>
        <v>4872</v>
      </c>
      <c r="B4889" s="145">
        <v>4815620.6810465306</v>
      </c>
    </row>
    <row r="4890" spans="1:2" x14ac:dyDescent="0.35">
      <c r="A4890" s="70">
        <f t="shared" si="84"/>
        <v>4873</v>
      </c>
      <c r="B4890" s="145">
        <v>4815620.6810465306</v>
      </c>
    </row>
    <row r="4891" spans="1:2" x14ac:dyDescent="0.35">
      <c r="A4891" s="70">
        <f t="shared" si="84"/>
        <v>4874</v>
      </c>
      <c r="B4891" s="145">
        <v>4815620.6810465306</v>
      </c>
    </row>
    <row r="4892" spans="1:2" x14ac:dyDescent="0.35">
      <c r="A4892" s="70">
        <f t="shared" si="84"/>
        <v>4875</v>
      </c>
      <c r="B4892" s="145">
        <v>4815620.6810465306</v>
      </c>
    </row>
    <row r="4893" spans="1:2" x14ac:dyDescent="0.35">
      <c r="A4893" s="70">
        <f t="shared" si="84"/>
        <v>4876</v>
      </c>
      <c r="B4893" s="145">
        <v>4815620.6810465306</v>
      </c>
    </row>
    <row r="4894" spans="1:2" x14ac:dyDescent="0.35">
      <c r="A4894" s="70">
        <f t="shared" si="84"/>
        <v>4877</v>
      </c>
      <c r="B4894" s="145">
        <v>4815620.6810465306</v>
      </c>
    </row>
    <row r="4895" spans="1:2" x14ac:dyDescent="0.35">
      <c r="A4895" s="70">
        <f t="shared" si="84"/>
        <v>4878</v>
      </c>
      <c r="B4895" s="145">
        <v>4815620.6810465306</v>
      </c>
    </row>
    <row r="4896" spans="1:2" x14ac:dyDescent="0.35">
      <c r="A4896" s="70">
        <f t="shared" si="84"/>
        <v>4879</v>
      </c>
      <c r="B4896" s="145">
        <v>4815620.6810465306</v>
      </c>
    </row>
    <row r="4897" spans="1:2" x14ac:dyDescent="0.35">
      <c r="A4897" s="70">
        <f t="shared" si="84"/>
        <v>4880</v>
      </c>
      <c r="B4897" s="145">
        <v>4815620.6810465306</v>
      </c>
    </row>
    <row r="4898" spans="1:2" x14ac:dyDescent="0.35">
      <c r="A4898" s="70">
        <f t="shared" si="84"/>
        <v>4881</v>
      </c>
      <c r="B4898" s="145">
        <v>4815620.6810465306</v>
      </c>
    </row>
    <row r="4899" spans="1:2" x14ac:dyDescent="0.35">
      <c r="A4899" s="70">
        <f t="shared" si="84"/>
        <v>4882</v>
      </c>
      <c r="B4899" s="145">
        <v>4815620.6810465306</v>
      </c>
    </row>
    <row r="4900" spans="1:2" x14ac:dyDescent="0.35">
      <c r="A4900" s="70">
        <f t="shared" si="84"/>
        <v>4883</v>
      </c>
      <c r="B4900" s="145">
        <v>4815620.6810465306</v>
      </c>
    </row>
    <row r="4901" spans="1:2" x14ac:dyDescent="0.35">
      <c r="A4901" s="70">
        <f t="shared" si="84"/>
        <v>4884</v>
      </c>
      <c r="B4901" s="145">
        <v>4815620.6810465306</v>
      </c>
    </row>
    <row r="4902" spans="1:2" x14ac:dyDescent="0.35">
      <c r="A4902" s="70">
        <f t="shared" si="84"/>
        <v>4885</v>
      </c>
      <c r="B4902" s="145">
        <v>4815620.6810465306</v>
      </c>
    </row>
    <row r="4903" spans="1:2" x14ac:dyDescent="0.35">
      <c r="A4903" s="70">
        <f t="shared" si="84"/>
        <v>4886</v>
      </c>
      <c r="B4903" s="145">
        <v>4815620.6810465306</v>
      </c>
    </row>
    <row r="4904" spans="1:2" x14ac:dyDescent="0.35">
      <c r="A4904" s="70">
        <f t="shared" si="84"/>
        <v>4887</v>
      </c>
      <c r="B4904" s="145">
        <v>4815620.6810465306</v>
      </c>
    </row>
    <row r="4905" spans="1:2" x14ac:dyDescent="0.35">
      <c r="A4905" s="70">
        <f t="shared" si="84"/>
        <v>4888</v>
      </c>
      <c r="B4905" s="145">
        <v>4815620.6810465306</v>
      </c>
    </row>
    <row r="4906" spans="1:2" x14ac:dyDescent="0.35">
      <c r="A4906" s="70">
        <f t="shared" si="84"/>
        <v>4889</v>
      </c>
      <c r="B4906" s="145">
        <v>4815620.6810465306</v>
      </c>
    </row>
    <row r="4907" spans="1:2" x14ac:dyDescent="0.35">
      <c r="A4907" s="70">
        <f t="shared" si="84"/>
        <v>4890</v>
      </c>
      <c r="B4907" s="145">
        <v>4815620.6810465306</v>
      </c>
    </row>
    <row r="4908" spans="1:2" x14ac:dyDescent="0.35">
      <c r="A4908" s="70">
        <f t="shared" si="84"/>
        <v>4891</v>
      </c>
      <c r="B4908" s="145">
        <v>4815620.6810465306</v>
      </c>
    </row>
    <row r="4909" spans="1:2" x14ac:dyDescent="0.35">
      <c r="A4909" s="70">
        <f t="shared" si="84"/>
        <v>4892</v>
      </c>
      <c r="B4909" s="145">
        <v>4815620.6810465306</v>
      </c>
    </row>
    <row r="4910" spans="1:2" x14ac:dyDescent="0.35">
      <c r="A4910" s="70">
        <f t="shared" si="84"/>
        <v>4893</v>
      </c>
      <c r="B4910" s="145">
        <v>4815620.6810465306</v>
      </c>
    </row>
    <row r="4911" spans="1:2" x14ac:dyDescent="0.35">
      <c r="A4911" s="70">
        <f t="shared" si="84"/>
        <v>4894</v>
      </c>
      <c r="B4911" s="145">
        <v>4815620.6810465306</v>
      </c>
    </row>
    <row r="4912" spans="1:2" x14ac:dyDescent="0.35">
      <c r="A4912" s="70">
        <f t="shared" si="84"/>
        <v>4895</v>
      </c>
      <c r="B4912" s="145">
        <v>4815620.6810465306</v>
      </c>
    </row>
    <row r="4913" spans="1:2" x14ac:dyDescent="0.35">
      <c r="A4913" s="70">
        <f t="shared" si="84"/>
        <v>4896</v>
      </c>
      <c r="B4913" s="145">
        <v>4815620.6810465306</v>
      </c>
    </row>
    <row r="4914" spans="1:2" x14ac:dyDescent="0.35">
      <c r="A4914" s="70">
        <f t="shared" si="84"/>
        <v>4897</v>
      </c>
      <c r="B4914" s="145">
        <v>4815620.6810465306</v>
      </c>
    </row>
    <row r="4915" spans="1:2" x14ac:dyDescent="0.35">
      <c r="A4915" s="70">
        <f t="shared" si="84"/>
        <v>4898</v>
      </c>
      <c r="B4915" s="145">
        <v>4815620.6810465306</v>
      </c>
    </row>
    <row r="4916" spans="1:2" x14ac:dyDescent="0.35">
      <c r="A4916" s="70">
        <f t="shared" si="84"/>
        <v>4899</v>
      </c>
      <c r="B4916" s="145">
        <v>4815620.6810465306</v>
      </c>
    </row>
    <row r="4917" spans="1:2" x14ac:dyDescent="0.35">
      <c r="A4917" s="70">
        <f t="shared" si="84"/>
        <v>4900</v>
      </c>
      <c r="B4917" s="145">
        <v>4815620.6810465306</v>
      </c>
    </row>
    <row r="4918" spans="1:2" x14ac:dyDescent="0.35">
      <c r="A4918" s="70">
        <f t="shared" si="84"/>
        <v>4901</v>
      </c>
      <c r="B4918" s="145">
        <v>4815620.6810465306</v>
      </c>
    </row>
    <row r="4919" spans="1:2" x14ac:dyDescent="0.35">
      <c r="A4919" s="70">
        <f t="shared" si="84"/>
        <v>4902</v>
      </c>
      <c r="B4919" s="145">
        <v>4815620.6810465306</v>
      </c>
    </row>
    <row r="4920" spans="1:2" x14ac:dyDescent="0.35">
      <c r="A4920" s="70">
        <f t="shared" si="84"/>
        <v>4903</v>
      </c>
      <c r="B4920" s="145">
        <v>4815620.6810465306</v>
      </c>
    </row>
    <row r="4921" spans="1:2" x14ac:dyDescent="0.35">
      <c r="A4921" s="70">
        <f t="shared" si="84"/>
        <v>4904</v>
      </c>
      <c r="B4921" s="145">
        <v>4815620.6810465306</v>
      </c>
    </row>
    <row r="4922" spans="1:2" x14ac:dyDescent="0.35">
      <c r="A4922" s="70">
        <f t="shared" si="84"/>
        <v>4905</v>
      </c>
      <c r="B4922" s="145">
        <v>4815620.6810465306</v>
      </c>
    </row>
    <row r="4923" spans="1:2" x14ac:dyDescent="0.35">
      <c r="A4923" s="70">
        <f t="shared" si="84"/>
        <v>4906</v>
      </c>
      <c r="B4923" s="145">
        <v>4815620.6810465306</v>
      </c>
    </row>
    <row r="4924" spans="1:2" x14ac:dyDescent="0.35">
      <c r="A4924" s="70">
        <f t="shared" si="84"/>
        <v>4907</v>
      </c>
      <c r="B4924" s="145">
        <v>4815620.6810465306</v>
      </c>
    </row>
    <row r="4925" spans="1:2" x14ac:dyDescent="0.35">
      <c r="A4925" s="70">
        <f t="shared" si="84"/>
        <v>4908</v>
      </c>
      <c r="B4925" s="145">
        <v>4815620.6810465306</v>
      </c>
    </row>
    <row r="4926" spans="1:2" x14ac:dyDescent="0.35">
      <c r="A4926" s="70">
        <f t="shared" si="84"/>
        <v>4909</v>
      </c>
      <c r="B4926" s="145">
        <v>4815620.6810465306</v>
      </c>
    </row>
    <row r="4927" spans="1:2" x14ac:dyDescent="0.35">
      <c r="A4927" s="70">
        <f t="shared" si="84"/>
        <v>4910</v>
      </c>
      <c r="B4927" s="145">
        <v>4815620.6810465306</v>
      </c>
    </row>
    <row r="4928" spans="1:2" x14ac:dyDescent="0.35">
      <c r="A4928" s="70">
        <f t="shared" si="84"/>
        <v>4911</v>
      </c>
      <c r="B4928" s="145">
        <v>4815620.6810465306</v>
      </c>
    </row>
    <row r="4929" spans="1:2" x14ac:dyDescent="0.35">
      <c r="A4929" s="70">
        <f t="shared" si="84"/>
        <v>4912</v>
      </c>
      <c r="B4929" s="145">
        <v>4815620.6810465306</v>
      </c>
    </row>
    <row r="4930" spans="1:2" x14ac:dyDescent="0.35">
      <c r="A4930" s="70">
        <f t="shared" si="84"/>
        <v>4913</v>
      </c>
      <c r="B4930" s="145">
        <v>4815620.6810465306</v>
      </c>
    </row>
    <row r="4931" spans="1:2" x14ac:dyDescent="0.35">
      <c r="A4931" s="70">
        <f t="shared" si="84"/>
        <v>4914</v>
      </c>
      <c r="B4931" s="145">
        <v>4815620.6810465306</v>
      </c>
    </row>
    <row r="4932" spans="1:2" x14ac:dyDescent="0.35">
      <c r="A4932" s="70">
        <f t="shared" si="84"/>
        <v>4915</v>
      </c>
      <c r="B4932" s="145">
        <v>4815620.6810465306</v>
      </c>
    </row>
    <row r="4933" spans="1:2" x14ac:dyDescent="0.35">
      <c r="A4933" s="70">
        <f t="shared" si="84"/>
        <v>4916</v>
      </c>
      <c r="B4933" s="145">
        <v>4815620.6810465306</v>
      </c>
    </row>
    <row r="4934" spans="1:2" x14ac:dyDescent="0.35">
      <c r="A4934" s="70">
        <f t="shared" si="84"/>
        <v>4917</v>
      </c>
      <c r="B4934" s="145">
        <v>4815620.6810465306</v>
      </c>
    </row>
    <row r="4935" spans="1:2" x14ac:dyDescent="0.35">
      <c r="A4935" s="70">
        <f t="shared" si="84"/>
        <v>4918</v>
      </c>
      <c r="B4935" s="145">
        <v>4815620.6810465306</v>
      </c>
    </row>
    <row r="4936" spans="1:2" x14ac:dyDescent="0.35">
      <c r="A4936" s="70">
        <f t="shared" si="84"/>
        <v>4919</v>
      </c>
      <c r="B4936" s="145">
        <v>4815620.6810465306</v>
      </c>
    </row>
    <row r="4937" spans="1:2" x14ac:dyDescent="0.35">
      <c r="A4937" s="70">
        <f t="shared" si="84"/>
        <v>4920</v>
      </c>
      <c r="B4937" s="145">
        <v>4815620.6810465306</v>
      </c>
    </row>
    <row r="4938" spans="1:2" x14ac:dyDescent="0.35">
      <c r="A4938" s="70">
        <f t="shared" si="84"/>
        <v>4921</v>
      </c>
      <c r="B4938" s="145">
        <v>4815620.6810465306</v>
      </c>
    </row>
    <row r="4939" spans="1:2" x14ac:dyDescent="0.35">
      <c r="A4939" s="70">
        <f t="shared" si="84"/>
        <v>4922</v>
      </c>
      <c r="B4939" s="145">
        <v>4815620.6810465306</v>
      </c>
    </row>
    <row r="4940" spans="1:2" x14ac:dyDescent="0.35">
      <c r="A4940" s="70">
        <f t="shared" si="84"/>
        <v>4923</v>
      </c>
      <c r="B4940" s="145">
        <v>4815620.6810465306</v>
      </c>
    </row>
    <row r="4941" spans="1:2" x14ac:dyDescent="0.35">
      <c r="A4941" s="70">
        <f t="shared" si="84"/>
        <v>4924</v>
      </c>
      <c r="B4941" s="145">
        <v>4815620.6810465306</v>
      </c>
    </row>
    <row r="4942" spans="1:2" x14ac:dyDescent="0.35">
      <c r="A4942" s="70">
        <f t="shared" si="84"/>
        <v>4925</v>
      </c>
      <c r="B4942" s="145">
        <v>4815620.6810465306</v>
      </c>
    </row>
    <row r="4943" spans="1:2" x14ac:dyDescent="0.35">
      <c r="A4943" s="70">
        <f t="shared" si="84"/>
        <v>4926</v>
      </c>
      <c r="B4943" s="145">
        <v>4815620.6810465306</v>
      </c>
    </row>
    <row r="4944" spans="1:2" x14ac:dyDescent="0.35">
      <c r="A4944" s="70">
        <f t="shared" si="84"/>
        <v>4927</v>
      </c>
      <c r="B4944" s="145">
        <v>4815620.6810465306</v>
      </c>
    </row>
    <row r="4945" spans="1:2" x14ac:dyDescent="0.35">
      <c r="A4945" s="70">
        <f t="shared" si="84"/>
        <v>4928</v>
      </c>
      <c r="B4945" s="145">
        <v>4815620.6810465306</v>
      </c>
    </row>
    <row r="4946" spans="1:2" x14ac:dyDescent="0.35">
      <c r="A4946" s="70">
        <f t="shared" si="84"/>
        <v>4929</v>
      </c>
      <c r="B4946" s="145">
        <v>4815620.6810465306</v>
      </c>
    </row>
    <row r="4947" spans="1:2" x14ac:dyDescent="0.35">
      <c r="A4947" s="70">
        <f t="shared" si="84"/>
        <v>4930</v>
      </c>
      <c r="B4947" s="145">
        <v>4815620.6810465306</v>
      </c>
    </row>
    <row r="4948" spans="1:2" x14ac:dyDescent="0.35">
      <c r="A4948" s="70">
        <f t="shared" ref="A4948:A5011" si="85">A4947+1</f>
        <v>4931</v>
      </c>
      <c r="B4948" s="145">
        <v>4815620.6810465306</v>
      </c>
    </row>
    <row r="4949" spans="1:2" x14ac:dyDescent="0.35">
      <c r="A4949" s="70">
        <f t="shared" si="85"/>
        <v>4932</v>
      </c>
      <c r="B4949" s="145">
        <v>4815620.6810465306</v>
      </c>
    </row>
    <row r="4950" spans="1:2" x14ac:dyDescent="0.35">
      <c r="A4950" s="70">
        <f t="shared" si="85"/>
        <v>4933</v>
      </c>
      <c r="B4950" s="145">
        <v>4815620.6810465306</v>
      </c>
    </row>
    <row r="4951" spans="1:2" x14ac:dyDescent="0.35">
      <c r="A4951" s="70">
        <f t="shared" si="85"/>
        <v>4934</v>
      </c>
      <c r="B4951" s="145">
        <v>4815620.6810465306</v>
      </c>
    </row>
    <row r="4952" spans="1:2" x14ac:dyDescent="0.35">
      <c r="A4952" s="70">
        <f t="shared" si="85"/>
        <v>4935</v>
      </c>
      <c r="B4952" s="145">
        <v>4815620.6810465306</v>
      </c>
    </row>
    <row r="4953" spans="1:2" x14ac:dyDescent="0.35">
      <c r="A4953" s="70">
        <f t="shared" si="85"/>
        <v>4936</v>
      </c>
      <c r="B4953" s="145">
        <v>4815620.6810465306</v>
      </c>
    </row>
    <row r="4954" spans="1:2" x14ac:dyDescent="0.35">
      <c r="A4954" s="70">
        <f t="shared" si="85"/>
        <v>4937</v>
      </c>
      <c r="B4954" s="145">
        <v>4815620.6810465306</v>
      </c>
    </row>
    <row r="4955" spans="1:2" x14ac:dyDescent="0.35">
      <c r="A4955" s="70">
        <f t="shared" si="85"/>
        <v>4938</v>
      </c>
      <c r="B4955" s="145">
        <v>4815620.6810465306</v>
      </c>
    </row>
    <row r="4956" spans="1:2" x14ac:dyDescent="0.35">
      <c r="A4956" s="70">
        <f t="shared" si="85"/>
        <v>4939</v>
      </c>
      <c r="B4956" s="145">
        <v>4815620.6810465306</v>
      </c>
    </row>
    <row r="4957" spans="1:2" x14ac:dyDescent="0.35">
      <c r="A4957" s="70">
        <f t="shared" si="85"/>
        <v>4940</v>
      </c>
      <c r="B4957" s="145">
        <v>4815620.6810465306</v>
      </c>
    </row>
    <row r="4958" spans="1:2" x14ac:dyDescent="0.35">
      <c r="A4958" s="70">
        <f t="shared" si="85"/>
        <v>4941</v>
      </c>
      <c r="B4958" s="145">
        <v>4815620.6810465306</v>
      </c>
    </row>
    <row r="4959" spans="1:2" x14ac:dyDescent="0.35">
      <c r="A4959" s="70">
        <f t="shared" si="85"/>
        <v>4942</v>
      </c>
      <c r="B4959" s="145">
        <v>4815620.6810465306</v>
      </c>
    </row>
    <row r="4960" spans="1:2" x14ac:dyDescent="0.35">
      <c r="A4960" s="70">
        <f t="shared" si="85"/>
        <v>4943</v>
      </c>
      <c r="B4960" s="145">
        <v>4815620.6810465306</v>
      </c>
    </row>
    <row r="4961" spans="1:2" x14ac:dyDescent="0.35">
      <c r="A4961" s="70">
        <f t="shared" si="85"/>
        <v>4944</v>
      </c>
      <c r="B4961" s="145">
        <v>4815620.6810465306</v>
      </c>
    </row>
    <row r="4962" spans="1:2" x14ac:dyDescent="0.35">
      <c r="A4962" s="70">
        <f t="shared" si="85"/>
        <v>4945</v>
      </c>
      <c r="B4962" s="145">
        <v>4815620.6810465306</v>
      </c>
    </row>
    <row r="4963" spans="1:2" x14ac:dyDescent="0.35">
      <c r="A4963" s="70">
        <f t="shared" si="85"/>
        <v>4946</v>
      </c>
      <c r="B4963" s="145">
        <v>4815620.6810465306</v>
      </c>
    </row>
    <row r="4964" spans="1:2" x14ac:dyDescent="0.35">
      <c r="A4964" s="70">
        <f t="shared" si="85"/>
        <v>4947</v>
      </c>
      <c r="B4964" s="145">
        <v>4815620.6810465306</v>
      </c>
    </row>
    <row r="4965" spans="1:2" x14ac:dyDescent="0.35">
      <c r="A4965" s="70">
        <f t="shared" si="85"/>
        <v>4948</v>
      </c>
      <c r="B4965" s="145">
        <v>4815620.6810465306</v>
      </c>
    </row>
    <row r="4966" spans="1:2" x14ac:dyDescent="0.35">
      <c r="A4966" s="70">
        <f t="shared" si="85"/>
        <v>4949</v>
      </c>
      <c r="B4966" s="145">
        <v>4815620.6810465306</v>
      </c>
    </row>
    <row r="4967" spans="1:2" x14ac:dyDescent="0.35">
      <c r="A4967" s="70">
        <f t="shared" si="85"/>
        <v>4950</v>
      </c>
      <c r="B4967" s="145">
        <v>4815620.6810465306</v>
      </c>
    </row>
    <row r="4968" spans="1:2" x14ac:dyDescent="0.35">
      <c r="A4968" s="70">
        <f t="shared" si="85"/>
        <v>4951</v>
      </c>
      <c r="B4968" s="145">
        <v>4815620.6810465306</v>
      </c>
    </row>
    <row r="4969" spans="1:2" x14ac:dyDescent="0.35">
      <c r="A4969" s="70">
        <f t="shared" si="85"/>
        <v>4952</v>
      </c>
      <c r="B4969" s="145">
        <v>4815620.6810465306</v>
      </c>
    </row>
    <row r="4970" spans="1:2" x14ac:dyDescent="0.35">
      <c r="A4970" s="70">
        <f t="shared" si="85"/>
        <v>4953</v>
      </c>
      <c r="B4970" s="145">
        <v>4815620.6810465306</v>
      </c>
    </row>
    <row r="4971" spans="1:2" x14ac:dyDescent="0.35">
      <c r="A4971" s="70">
        <f t="shared" si="85"/>
        <v>4954</v>
      </c>
      <c r="B4971" s="145">
        <v>4815620.6810465306</v>
      </c>
    </row>
    <row r="4972" spans="1:2" x14ac:dyDescent="0.35">
      <c r="A4972" s="70">
        <f t="shared" si="85"/>
        <v>4955</v>
      </c>
      <c r="B4972" s="145">
        <v>4815620.6810465306</v>
      </c>
    </row>
    <row r="4973" spans="1:2" x14ac:dyDescent="0.35">
      <c r="A4973" s="70">
        <f t="shared" si="85"/>
        <v>4956</v>
      </c>
      <c r="B4973" s="145">
        <v>4815620.6810465306</v>
      </c>
    </row>
    <row r="4974" spans="1:2" x14ac:dyDescent="0.35">
      <c r="A4974" s="70">
        <f t="shared" si="85"/>
        <v>4957</v>
      </c>
      <c r="B4974" s="145">
        <v>4815620.6810465306</v>
      </c>
    </row>
    <row r="4975" spans="1:2" x14ac:dyDescent="0.35">
      <c r="A4975" s="70">
        <f t="shared" si="85"/>
        <v>4958</v>
      </c>
      <c r="B4975" s="145">
        <v>4815620.6810465306</v>
      </c>
    </row>
    <row r="4976" spans="1:2" x14ac:dyDescent="0.35">
      <c r="A4976" s="70">
        <f t="shared" si="85"/>
        <v>4959</v>
      </c>
      <c r="B4976" s="145">
        <v>4815620.6810465306</v>
      </c>
    </row>
    <row r="4977" spans="1:2" x14ac:dyDescent="0.35">
      <c r="A4977" s="70">
        <f t="shared" si="85"/>
        <v>4960</v>
      </c>
      <c r="B4977" s="145">
        <v>4815620.6810465306</v>
      </c>
    </row>
    <row r="4978" spans="1:2" x14ac:dyDescent="0.35">
      <c r="A4978" s="70">
        <f t="shared" si="85"/>
        <v>4961</v>
      </c>
      <c r="B4978" s="145">
        <v>4815620.6810465306</v>
      </c>
    </row>
    <row r="4979" spans="1:2" x14ac:dyDescent="0.35">
      <c r="A4979" s="70">
        <f t="shared" si="85"/>
        <v>4962</v>
      </c>
      <c r="B4979" s="145">
        <v>4815620.6810465306</v>
      </c>
    </row>
    <row r="4980" spans="1:2" x14ac:dyDescent="0.35">
      <c r="A4980" s="70">
        <f t="shared" si="85"/>
        <v>4963</v>
      </c>
      <c r="B4980" s="145">
        <v>4815620.6810465306</v>
      </c>
    </row>
    <row r="4981" spans="1:2" x14ac:dyDescent="0.35">
      <c r="A4981" s="70">
        <f t="shared" si="85"/>
        <v>4964</v>
      </c>
      <c r="B4981" s="145">
        <v>4815620.6810465306</v>
      </c>
    </row>
    <row r="4982" spans="1:2" x14ac:dyDescent="0.35">
      <c r="A4982" s="70">
        <f t="shared" si="85"/>
        <v>4965</v>
      </c>
      <c r="B4982" s="145">
        <v>4815620.6810465306</v>
      </c>
    </row>
    <row r="4983" spans="1:2" x14ac:dyDescent="0.35">
      <c r="A4983" s="70">
        <f t="shared" si="85"/>
        <v>4966</v>
      </c>
      <c r="B4983" s="145">
        <v>4815620.6810465306</v>
      </c>
    </row>
    <row r="4984" spans="1:2" x14ac:dyDescent="0.35">
      <c r="A4984" s="70">
        <f t="shared" si="85"/>
        <v>4967</v>
      </c>
      <c r="B4984" s="145">
        <v>4815620.6810465306</v>
      </c>
    </row>
    <row r="4985" spans="1:2" x14ac:dyDescent="0.35">
      <c r="A4985" s="70">
        <f t="shared" si="85"/>
        <v>4968</v>
      </c>
      <c r="B4985" s="145">
        <v>4815620.6810465306</v>
      </c>
    </row>
    <row r="4986" spans="1:2" x14ac:dyDescent="0.35">
      <c r="A4986" s="70">
        <f t="shared" si="85"/>
        <v>4969</v>
      </c>
      <c r="B4986" s="145">
        <v>4815620.6810465306</v>
      </c>
    </row>
    <row r="4987" spans="1:2" x14ac:dyDescent="0.35">
      <c r="A4987" s="70">
        <f t="shared" si="85"/>
        <v>4970</v>
      </c>
      <c r="B4987" s="145">
        <v>4815620.6810465306</v>
      </c>
    </row>
    <row r="4988" spans="1:2" x14ac:dyDescent="0.35">
      <c r="A4988" s="70">
        <f t="shared" si="85"/>
        <v>4971</v>
      </c>
      <c r="B4988" s="145">
        <v>4815620.6810465306</v>
      </c>
    </row>
    <row r="4989" spans="1:2" x14ac:dyDescent="0.35">
      <c r="A4989" s="70">
        <f t="shared" si="85"/>
        <v>4972</v>
      </c>
      <c r="B4989" s="145">
        <v>4815620.6810465306</v>
      </c>
    </row>
    <row r="4990" spans="1:2" x14ac:dyDescent="0.35">
      <c r="A4990" s="70">
        <f t="shared" si="85"/>
        <v>4973</v>
      </c>
      <c r="B4990" s="145">
        <v>4815620.6810465306</v>
      </c>
    </row>
    <row r="4991" spans="1:2" x14ac:dyDescent="0.35">
      <c r="A4991" s="70">
        <f t="shared" si="85"/>
        <v>4974</v>
      </c>
      <c r="B4991" s="145">
        <v>4815620.6810465306</v>
      </c>
    </row>
    <row r="4992" spans="1:2" x14ac:dyDescent="0.35">
      <c r="A4992" s="70">
        <f t="shared" si="85"/>
        <v>4975</v>
      </c>
      <c r="B4992" s="145">
        <v>4815620.6810465306</v>
      </c>
    </row>
    <row r="4993" spans="1:2" x14ac:dyDescent="0.35">
      <c r="A4993" s="70">
        <f t="shared" si="85"/>
        <v>4976</v>
      </c>
      <c r="B4993" s="145">
        <v>4815620.6810465306</v>
      </c>
    </row>
    <row r="4994" spans="1:2" x14ac:dyDescent="0.35">
      <c r="A4994" s="70">
        <f t="shared" si="85"/>
        <v>4977</v>
      </c>
      <c r="B4994" s="145">
        <v>4815620.6810465306</v>
      </c>
    </row>
    <row r="4995" spans="1:2" x14ac:dyDescent="0.35">
      <c r="A4995" s="70">
        <f t="shared" si="85"/>
        <v>4978</v>
      </c>
      <c r="B4995" s="145">
        <v>4815620.6810465306</v>
      </c>
    </row>
    <row r="4996" spans="1:2" x14ac:dyDescent="0.35">
      <c r="A4996" s="70">
        <f t="shared" si="85"/>
        <v>4979</v>
      </c>
      <c r="B4996" s="145">
        <v>4815620.6810465306</v>
      </c>
    </row>
    <row r="4997" spans="1:2" x14ac:dyDescent="0.35">
      <c r="A4997" s="70">
        <f t="shared" si="85"/>
        <v>4980</v>
      </c>
      <c r="B4997" s="145">
        <v>4815620.6810465306</v>
      </c>
    </row>
    <row r="4998" spans="1:2" x14ac:dyDescent="0.35">
      <c r="A4998" s="70">
        <f t="shared" si="85"/>
        <v>4981</v>
      </c>
      <c r="B4998" s="145">
        <v>4815620.6810465306</v>
      </c>
    </row>
    <row r="4999" spans="1:2" x14ac:dyDescent="0.35">
      <c r="A4999" s="70">
        <f t="shared" si="85"/>
        <v>4982</v>
      </c>
      <c r="B4999" s="145">
        <v>4815620.6810465306</v>
      </c>
    </row>
    <row r="5000" spans="1:2" x14ac:dyDescent="0.35">
      <c r="A5000" s="70">
        <f t="shared" si="85"/>
        <v>4983</v>
      </c>
      <c r="B5000" s="145">
        <v>4815620.6810465306</v>
      </c>
    </row>
    <row r="5001" spans="1:2" x14ac:dyDescent="0.35">
      <c r="A5001" s="70">
        <f t="shared" si="85"/>
        <v>4984</v>
      </c>
      <c r="B5001" s="145">
        <v>4815620.6810465306</v>
      </c>
    </row>
    <row r="5002" spans="1:2" x14ac:dyDescent="0.35">
      <c r="A5002" s="70">
        <f t="shared" si="85"/>
        <v>4985</v>
      </c>
      <c r="B5002" s="145">
        <v>4815620.6810465306</v>
      </c>
    </row>
    <row r="5003" spans="1:2" x14ac:dyDescent="0.35">
      <c r="A5003" s="70">
        <f t="shared" si="85"/>
        <v>4986</v>
      </c>
      <c r="B5003" s="145">
        <v>4815620.6810465306</v>
      </c>
    </row>
    <row r="5004" spans="1:2" x14ac:dyDescent="0.35">
      <c r="A5004" s="70">
        <f t="shared" si="85"/>
        <v>4987</v>
      </c>
      <c r="B5004" s="145">
        <v>4815620.6810465306</v>
      </c>
    </row>
    <row r="5005" spans="1:2" x14ac:dyDescent="0.35">
      <c r="A5005" s="70">
        <f t="shared" si="85"/>
        <v>4988</v>
      </c>
      <c r="B5005" s="145">
        <v>4815620.6810465306</v>
      </c>
    </row>
    <row r="5006" spans="1:2" x14ac:dyDescent="0.35">
      <c r="A5006" s="70">
        <f t="shared" si="85"/>
        <v>4989</v>
      </c>
      <c r="B5006" s="145">
        <v>4815620.6810465306</v>
      </c>
    </row>
    <row r="5007" spans="1:2" x14ac:dyDescent="0.35">
      <c r="A5007" s="70">
        <f t="shared" si="85"/>
        <v>4990</v>
      </c>
      <c r="B5007" s="145">
        <v>4815620.6810465306</v>
      </c>
    </row>
    <row r="5008" spans="1:2" x14ac:dyDescent="0.35">
      <c r="A5008" s="70">
        <f t="shared" si="85"/>
        <v>4991</v>
      </c>
      <c r="B5008" s="145">
        <v>4815620.6810465306</v>
      </c>
    </row>
    <row r="5009" spans="1:2" x14ac:dyDescent="0.35">
      <c r="A5009" s="70">
        <f t="shared" si="85"/>
        <v>4992</v>
      </c>
      <c r="B5009" s="145">
        <v>4815620.6810465306</v>
      </c>
    </row>
    <row r="5010" spans="1:2" x14ac:dyDescent="0.35">
      <c r="A5010" s="70">
        <f t="shared" si="85"/>
        <v>4993</v>
      </c>
      <c r="B5010" s="145">
        <v>4815620.6810465306</v>
      </c>
    </row>
    <row r="5011" spans="1:2" x14ac:dyDescent="0.35">
      <c r="A5011" s="70">
        <f t="shared" si="85"/>
        <v>4994</v>
      </c>
      <c r="B5011" s="145">
        <v>4815620.6810465306</v>
      </c>
    </row>
    <row r="5012" spans="1:2" x14ac:dyDescent="0.35">
      <c r="A5012" s="70">
        <f t="shared" ref="A5012:A5017" si="86">A5011+1</f>
        <v>4995</v>
      </c>
      <c r="B5012" s="145">
        <v>4815620.6810465306</v>
      </c>
    </row>
    <row r="5013" spans="1:2" x14ac:dyDescent="0.35">
      <c r="A5013" s="70">
        <f t="shared" si="86"/>
        <v>4996</v>
      </c>
      <c r="B5013" s="145">
        <v>4815620.6810465306</v>
      </c>
    </row>
    <row r="5014" spans="1:2" x14ac:dyDescent="0.35">
      <c r="A5014" s="70">
        <f t="shared" si="86"/>
        <v>4997</v>
      </c>
      <c r="B5014" s="145">
        <v>4815620.6810465306</v>
      </c>
    </row>
    <row r="5015" spans="1:2" x14ac:dyDescent="0.35">
      <c r="A5015" s="70">
        <f t="shared" si="86"/>
        <v>4998</v>
      </c>
      <c r="B5015" s="145">
        <v>4815620.6810465306</v>
      </c>
    </row>
    <row r="5016" spans="1:2" x14ac:dyDescent="0.35">
      <c r="A5016" s="70">
        <f t="shared" si="86"/>
        <v>4999</v>
      </c>
      <c r="B5016" s="145">
        <v>4815620.6810465306</v>
      </c>
    </row>
    <row r="5017" spans="1:2" x14ac:dyDescent="0.35">
      <c r="A5017" s="70">
        <f t="shared" si="86"/>
        <v>5000</v>
      </c>
      <c r="B5017" s="145">
        <v>4815620.6810465306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0E4B-19BB-4D0D-B3FA-74F223A4F8DB}">
  <sheetPr codeName="Sheet22">
    <pageSetUpPr autoPageBreaks="0"/>
  </sheetPr>
  <dimension ref="A1:AG626"/>
  <sheetViews>
    <sheetView zoomScaleNormal="100" workbookViewId="0">
      <selection activeCell="L48" sqref="L48"/>
    </sheetView>
  </sheetViews>
  <sheetFormatPr defaultColWidth="8.73046875" defaultRowHeight="12.75" x14ac:dyDescent="0.35"/>
  <cols>
    <col min="1" max="1" width="9.265625" style="223" customWidth="1"/>
    <col min="2" max="2" width="44.265625" style="223" customWidth="1"/>
    <col min="3" max="33" width="20.73046875" style="223" customWidth="1"/>
    <col min="34" max="16384" width="8.73046875" style="223"/>
  </cols>
  <sheetData>
    <row r="1" spans="1:13" ht="20.65" x14ac:dyDescent="0.6">
      <c r="B1" s="173" t="s">
        <v>247</v>
      </c>
      <c r="C1" s="17"/>
      <c r="D1" s="66" t="s">
        <v>77</v>
      </c>
      <c r="E1" s="64"/>
      <c r="J1" s="104" t="s">
        <v>273</v>
      </c>
      <c r="K1" s="3">
        <v>0</v>
      </c>
      <c r="L1" s="104" t="s">
        <v>304</v>
      </c>
      <c r="M1" s="3">
        <v>0</v>
      </c>
    </row>
    <row r="2" spans="1:13" ht="14.65" thickBot="1" x14ac:dyDescent="0.5">
      <c r="C2" s="17"/>
      <c r="D2" s="17"/>
      <c r="E2" s="17"/>
      <c r="J2" s="104" t="s">
        <v>272</v>
      </c>
      <c r="K2" s="3"/>
    </row>
    <row r="3" spans="1:13" ht="13.5" customHeight="1" thickBot="1" x14ac:dyDescent="0.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  <c r="J3" s="104" t="s">
        <v>121</v>
      </c>
      <c r="K3" s="200"/>
      <c r="L3" s="88"/>
    </row>
    <row r="4" spans="1:13" ht="13.5" customHeight="1" x14ac:dyDescent="0.4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  <c r="J4" s="104" t="s">
        <v>295</v>
      </c>
      <c r="K4" s="15">
        <v>0</v>
      </c>
    </row>
    <row r="5" spans="1:13" ht="13.5" hidden="1" customHeight="1" x14ac:dyDescent="0.5">
      <c r="A5" s="119"/>
      <c r="B5" s="34" t="s">
        <v>158</v>
      </c>
      <c r="C5" s="55">
        <v>15.8</v>
      </c>
      <c r="D5" s="30" t="s">
        <v>16</v>
      </c>
      <c r="E5" s="30"/>
      <c r="F5" s="195" t="s">
        <v>259</v>
      </c>
      <c r="G5" s="31"/>
      <c r="H5" s="32"/>
    </row>
    <row r="6" spans="1:13" ht="13.5" customHeight="1" x14ac:dyDescent="0.5">
      <c r="A6" s="119"/>
      <c r="B6" s="29" t="s">
        <v>264</v>
      </c>
      <c r="C6" s="33">
        <v>100</v>
      </c>
      <c r="D6" s="15" t="s">
        <v>310</v>
      </c>
      <c r="E6" s="30" t="s">
        <v>308</v>
      </c>
      <c r="F6" s="85" t="s">
        <v>453</v>
      </c>
      <c r="G6" s="32"/>
      <c r="H6" s="129"/>
      <c r="J6" s="202" t="s">
        <v>296</v>
      </c>
      <c r="K6" s="15"/>
    </row>
    <row r="7" spans="1:13" s="285" customFormat="1" ht="13.5" customHeight="1" x14ac:dyDescent="0.45">
      <c r="A7" s="289"/>
      <c r="B7" s="132" t="s">
        <v>152</v>
      </c>
      <c r="C7" s="290">
        <f>149</f>
        <v>149</v>
      </c>
      <c r="D7" s="15" t="s">
        <v>311</v>
      </c>
      <c r="E7" s="15" t="s">
        <v>312</v>
      </c>
      <c r="F7" s="337" t="s">
        <v>307</v>
      </c>
      <c r="G7" s="337"/>
      <c r="H7" s="337"/>
      <c r="J7" s="202" t="s">
        <v>275</v>
      </c>
      <c r="K7" s="3"/>
    </row>
    <row r="8" spans="1:13" ht="13.5" customHeight="1" x14ac:dyDescent="0.5">
      <c r="A8" s="120"/>
      <c r="B8" s="67" t="s">
        <v>265</v>
      </c>
      <c r="C8" s="227">
        <f>(C7-C4)/C6</f>
        <v>1.3319999999999999</v>
      </c>
      <c r="D8" s="15" t="s">
        <v>80</v>
      </c>
      <c r="E8" s="15"/>
      <c r="F8" s="337" t="s">
        <v>160</v>
      </c>
      <c r="G8" s="338"/>
      <c r="H8" s="338"/>
    </row>
    <row r="9" spans="1:13" ht="13.5" customHeight="1" x14ac:dyDescent="0.35">
      <c r="A9" s="120"/>
      <c r="B9" s="29" t="s">
        <v>172</v>
      </c>
      <c r="C9" s="246">
        <f>C7*0.075</f>
        <v>11.174999999999999</v>
      </c>
      <c r="D9" s="29" t="s">
        <v>311</v>
      </c>
      <c r="E9" s="29" t="s">
        <v>112</v>
      </c>
      <c r="F9" s="224" t="s">
        <v>358</v>
      </c>
      <c r="G9" s="225"/>
      <c r="H9" s="225"/>
    </row>
    <row r="10" spans="1:13" ht="13.5" customHeight="1" x14ac:dyDescent="0.5">
      <c r="A10" s="120"/>
      <c r="B10" s="133" t="s">
        <v>171</v>
      </c>
      <c r="C10" s="68">
        <f>C7-C9</f>
        <v>137.82499999999999</v>
      </c>
      <c r="D10" s="15" t="s">
        <v>311</v>
      </c>
      <c r="E10" s="15"/>
      <c r="F10" s="339"/>
      <c r="G10" s="340"/>
      <c r="H10" s="340"/>
    </row>
    <row r="11" spans="1:13" ht="13.5" customHeight="1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13" ht="13.5" hidden="1" customHeight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13" ht="13.5" hidden="1" customHeight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13" ht="13.5" hidden="1" customHeight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13" ht="13.5" hidden="1" customHeight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13" ht="13.5" customHeight="1" x14ac:dyDescent="0.35">
      <c r="A16" s="120"/>
      <c r="B16" s="29" t="s">
        <v>303</v>
      </c>
      <c r="C16" s="33">
        <v>35</v>
      </c>
      <c r="D16" s="15" t="s">
        <v>11</v>
      </c>
      <c r="E16" s="15" t="s">
        <v>429</v>
      </c>
      <c r="F16" s="122"/>
      <c r="G16" s="31"/>
      <c r="H16" s="31"/>
    </row>
    <row r="17" spans="1:17" ht="13.5" customHeight="1" thickBot="1" x14ac:dyDescent="0.4">
      <c r="C17" s="18"/>
    </row>
    <row r="18" spans="1:17" ht="13.5" customHeight="1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222"/>
    </row>
    <row r="19" spans="1:17" ht="13.5" customHeight="1" x14ac:dyDescent="0.5">
      <c r="A19" s="119"/>
      <c r="B19" s="34" t="s">
        <v>34</v>
      </c>
      <c r="C19" s="73">
        <f>IF(ISBLANK($K$3),(16.5)*(($C$8*1000)^1.607)*C56,$K$3)</f>
        <v>1797144.9582363325</v>
      </c>
      <c r="D19" s="30" t="s">
        <v>38</v>
      </c>
      <c r="E19" s="30" t="s">
        <v>313</v>
      </c>
      <c r="F19" s="31"/>
      <c r="G19" s="31"/>
      <c r="H19" s="32"/>
      <c r="I19" s="194">
        <f>IF(ISBLANK($K$3),(16.5)*((C8*1000)^1.607)*$C$57,$K$3)</f>
        <v>1849926.4362361101</v>
      </c>
    </row>
    <row r="20" spans="1:17" ht="13.5" customHeight="1" x14ac:dyDescent="0.35">
      <c r="A20" s="120"/>
      <c r="B20" s="29" t="s">
        <v>403</v>
      </c>
      <c r="C20" s="125">
        <v>2</v>
      </c>
      <c r="D20" s="29" t="s">
        <v>37</v>
      </c>
      <c r="E20" s="15"/>
      <c r="F20" s="70" t="s">
        <v>163</v>
      </c>
      <c r="G20" s="70"/>
      <c r="H20" s="70"/>
    </row>
    <row r="21" spans="1:17" ht="13.5" customHeight="1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70" t="s">
        <v>162</v>
      </c>
      <c r="G21" s="70"/>
      <c r="H21" s="70"/>
      <c r="I21" s="194">
        <f>$C$55*IF($C$10&lt;150,1000+575*EXP(-($C$10-150)/69),1000+575*EXP(-($C$10-150)/550))</f>
        <v>2403.2183165897382</v>
      </c>
    </row>
    <row r="22" spans="1:17" ht="13.5" customHeight="1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ht="13.5" customHeight="1" x14ac:dyDescent="0.35">
      <c r="A23" s="120"/>
      <c r="B23" s="29" t="s">
        <v>269</v>
      </c>
      <c r="C23" s="267">
        <f>50*1000*(($C$45/$C$43)/$K$41)*C57</f>
        <v>369187.15339346923</v>
      </c>
      <c r="D23" s="15" t="s">
        <v>27</v>
      </c>
      <c r="E23" s="15" t="s">
        <v>36</v>
      </c>
      <c r="F23" s="85" t="s">
        <v>385</v>
      </c>
      <c r="G23" s="32"/>
    </row>
    <row r="24" spans="1:17" ht="13.5" customHeight="1" x14ac:dyDescent="0.35">
      <c r="A24" s="120"/>
      <c r="B24" s="15" t="s">
        <v>97</v>
      </c>
      <c r="C24" s="3">
        <v>0.85</v>
      </c>
      <c r="D24" s="3"/>
      <c r="E24" s="15" t="s">
        <v>406</v>
      </c>
      <c r="F24" s="70" t="s">
        <v>175</v>
      </c>
      <c r="G24" s="32"/>
      <c r="H24" s="57"/>
    </row>
    <row r="25" spans="1:17" ht="13.5" customHeight="1" x14ac:dyDescent="0.5">
      <c r="A25" s="120"/>
      <c r="B25" s="35" t="s">
        <v>124</v>
      </c>
      <c r="C25" s="124">
        <f>0.21*$C$10-12.2</f>
        <v>16.743249999999996</v>
      </c>
      <c r="D25" s="30" t="s">
        <v>311</v>
      </c>
      <c r="E25" s="30" t="s">
        <v>40</v>
      </c>
      <c r="F25" s="70" t="s">
        <v>125</v>
      </c>
      <c r="G25" s="32"/>
    </row>
    <row r="26" spans="1:17" ht="13.5" customHeight="1" x14ac:dyDescent="0.5">
      <c r="A26" s="119"/>
      <c r="B26" s="29" t="s">
        <v>123</v>
      </c>
      <c r="C26" s="97">
        <v>5.0000000000000001E-3</v>
      </c>
      <c r="D26" s="15"/>
      <c r="E26" s="15" t="s">
        <v>40</v>
      </c>
      <c r="F26" s="70" t="s">
        <v>176</v>
      </c>
    </row>
    <row r="27" spans="1:17" ht="13.5" customHeight="1" x14ac:dyDescent="0.5">
      <c r="A27" s="120"/>
      <c r="B27" s="67" t="s">
        <v>126</v>
      </c>
      <c r="C27" s="103">
        <f>INT(((($C$10)/($C$10-$C$25))-1)/$C$26)</f>
        <v>27</v>
      </c>
      <c r="D27" s="15" t="s">
        <v>0</v>
      </c>
      <c r="E27" s="3"/>
    </row>
    <row r="28" spans="1:17" ht="13.5" customHeight="1" x14ac:dyDescent="0.35">
      <c r="A28" s="120"/>
      <c r="B28" s="29" t="s">
        <v>150</v>
      </c>
      <c r="C28" s="97">
        <v>1</v>
      </c>
      <c r="D28" s="15"/>
      <c r="E28" s="3"/>
      <c r="F28" s="285" t="s">
        <v>151</v>
      </c>
    </row>
    <row r="29" spans="1:17" ht="13.5" customHeight="1" x14ac:dyDescent="0.45">
      <c r="A29" s="120"/>
      <c r="B29" s="39" t="s">
        <v>106</v>
      </c>
      <c r="C29" s="26">
        <f>((1.12*(1000000+0.6*C19))*C57)/C28</f>
        <v>2486083.800282815</v>
      </c>
      <c r="D29" s="15" t="s">
        <v>27</v>
      </c>
      <c r="E29" s="30" t="s">
        <v>313</v>
      </c>
      <c r="F29" s="286" t="s">
        <v>33</v>
      </c>
    </row>
    <row r="30" spans="1:17" ht="13.5" customHeight="1" x14ac:dyDescent="0.45">
      <c r="A30" s="120"/>
      <c r="B30" s="39" t="s">
        <v>104</v>
      </c>
      <c r="C30" s="38">
        <f>(C19*C20)</f>
        <v>3594289.916472665</v>
      </c>
      <c r="D30" s="15" t="s">
        <v>27</v>
      </c>
      <c r="E30" s="30" t="s">
        <v>313</v>
      </c>
    </row>
    <row r="31" spans="1:17" ht="13.5" customHeight="1" x14ac:dyDescent="0.45">
      <c r="A31" s="120"/>
      <c r="B31" s="39" t="s">
        <v>105</v>
      </c>
      <c r="C31" s="38">
        <f>(C21*C45*1000)+(C22)+(C23)</f>
        <v>5324890.3664347976</v>
      </c>
      <c r="D31" s="15" t="s">
        <v>27</v>
      </c>
      <c r="E31" s="30" t="s">
        <v>313</v>
      </c>
    </row>
    <row r="32" spans="1:17" ht="13.5" customHeight="1" thickBot="1" x14ac:dyDescent="0.4">
      <c r="A32" s="120"/>
      <c r="B32" s="222"/>
      <c r="C32" s="21"/>
    </row>
    <row r="33" spans="1:15" ht="13.5" customHeight="1" thickBot="1" x14ac:dyDescent="0.45">
      <c r="A33" s="120"/>
      <c r="B33" s="23" t="s">
        <v>314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79" t="s">
        <v>56</v>
      </c>
    </row>
    <row r="34" spans="1:15" ht="13.5" customHeight="1" x14ac:dyDescent="0.35">
      <c r="A34" s="120"/>
      <c r="B34" s="30" t="s">
        <v>26</v>
      </c>
      <c r="C34" s="74" t="s">
        <v>28</v>
      </c>
      <c r="D34" s="75"/>
      <c r="E34" s="30"/>
      <c r="F34" s="222" t="s">
        <v>78</v>
      </c>
    </row>
    <row r="35" spans="1:15" ht="13.5" customHeight="1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222" t="s">
        <v>79</v>
      </c>
      <c r="J35" s="234" t="s">
        <v>329</v>
      </c>
      <c r="K35" s="3">
        <v>9.4137599999999999</v>
      </c>
    </row>
    <row r="36" spans="1:15" ht="13.5" customHeight="1" x14ac:dyDescent="0.45">
      <c r="A36" s="120"/>
      <c r="B36" s="30" t="s">
        <v>336</v>
      </c>
      <c r="C36" s="74">
        <v>7</v>
      </c>
      <c r="D36" s="75"/>
      <c r="E36" s="30"/>
      <c r="F36" s="222" t="s">
        <v>337</v>
      </c>
      <c r="J36" s="234" t="s">
        <v>330</v>
      </c>
      <c r="K36" s="3">
        <v>-0.18254200000000001</v>
      </c>
    </row>
    <row r="37" spans="1:15" ht="13.5" customHeight="1" x14ac:dyDescent="0.45">
      <c r="A37" s="120"/>
      <c r="B37" s="30" t="s">
        <v>405</v>
      </c>
      <c r="C37" s="74">
        <v>150</v>
      </c>
      <c r="D37" s="30" t="s">
        <v>338</v>
      </c>
      <c r="E37" s="30"/>
      <c r="F37" s="222" t="s">
        <v>337</v>
      </c>
      <c r="J37" s="234" t="s">
        <v>331</v>
      </c>
      <c r="K37" s="15">
        <v>1.765735E-4</v>
      </c>
    </row>
    <row r="38" spans="1:15" ht="13.5" customHeight="1" x14ac:dyDescent="0.5">
      <c r="A38" s="120"/>
      <c r="B38" s="67" t="s">
        <v>339</v>
      </c>
      <c r="C38" s="244">
        <f>C37*C36</f>
        <v>1050</v>
      </c>
      <c r="D38" s="30" t="s">
        <v>338</v>
      </c>
      <c r="E38" s="30"/>
      <c r="F38" s="222"/>
      <c r="H38" s="194">
        <v>4.1870000000000003</v>
      </c>
      <c r="I38" s="194" t="s">
        <v>168</v>
      </c>
      <c r="J38" s="234" t="s">
        <v>332</v>
      </c>
      <c r="K38" s="15">
        <v>1.2204486E-5</v>
      </c>
    </row>
    <row r="39" spans="1:15" ht="13.5" customHeight="1" x14ac:dyDescent="0.5">
      <c r="A39" s="120"/>
      <c r="B39" s="67" t="s">
        <v>315</v>
      </c>
      <c r="C39" s="68">
        <f>$C$10</f>
        <v>137.82499999999999</v>
      </c>
      <c r="D39" s="30" t="s">
        <v>311</v>
      </c>
      <c r="E39" s="15"/>
      <c r="F39" s="222" t="s">
        <v>335</v>
      </c>
      <c r="J39" s="234" t="s">
        <v>333</v>
      </c>
      <c r="K39" s="15">
        <v>-3.3555900000000001E-8</v>
      </c>
    </row>
    <row r="40" spans="1:15" ht="13.5" customHeight="1" x14ac:dyDescent="0.5">
      <c r="A40" s="120"/>
      <c r="B40" s="67" t="s">
        <v>360</v>
      </c>
      <c r="C40" s="226">
        <f>$K$35+(C39)*$K$36+(C39^2)*$K$37+(C39^3)*$K$38+(C39^4)*$K$39</f>
        <v>7.4532158949863856</v>
      </c>
      <c r="D40" s="220">
        <f>C40*$K$40</f>
        <v>59153.431775057586</v>
      </c>
      <c r="E40" s="15" t="s">
        <v>409</v>
      </c>
      <c r="F40" s="222"/>
      <c r="J40" s="234" t="s">
        <v>327</v>
      </c>
      <c r="K40" s="3">
        <f>2.20462*3600</f>
        <v>7936.6319999999996</v>
      </c>
    </row>
    <row r="41" spans="1:15" ht="13.5" customHeight="1" x14ac:dyDescent="0.45">
      <c r="A41" s="120"/>
      <c r="B41" s="30" t="s">
        <v>355</v>
      </c>
      <c r="C41" s="243">
        <v>120</v>
      </c>
      <c r="D41" s="245" t="s">
        <v>338</v>
      </c>
      <c r="E41" s="15" t="s">
        <v>326</v>
      </c>
      <c r="F41" s="222" t="s">
        <v>357</v>
      </c>
      <c r="J41" s="234" t="s">
        <v>386</v>
      </c>
      <c r="K41" s="182">
        <f>0*C39^2+0.002713*C39-0.0918</f>
        <v>0.28211922499999997</v>
      </c>
      <c r="L41" s="222" t="s">
        <v>387</v>
      </c>
    </row>
    <row r="42" spans="1:15" ht="13.5" customHeight="1" x14ac:dyDescent="0.35">
      <c r="A42" s="120"/>
      <c r="B42" s="30" t="s">
        <v>340</v>
      </c>
      <c r="C42" s="243">
        <f>C16</f>
        <v>35</v>
      </c>
      <c r="D42" s="248" t="s">
        <v>11</v>
      </c>
      <c r="E42" s="15"/>
      <c r="F42" s="303"/>
    </row>
    <row r="43" spans="1:15" ht="13.5" customHeight="1" x14ac:dyDescent="0.35">
      <c r="A43" s="120"/>
      <c r="B43" s="29" t="s">
        <v>170</v>
      </c>
      <c r="C43" s="41">
        <v>0.95</v>
      </c>
      <c r="D43" s="15"/>
      <c r="E43" s="15" t="s">
        <v>324</v>
      </c>
      <c r="F43" s="222"/>
    </row>
    <row r="44" spans="1:15" ht="13.5" customHeight="1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222" t="s">
        <v>82</v>
      </c>
      <c r="I44" s="84"/>
      <c r="J44" s="84"/>
      <c r="K44" s="84"/>
    </row>
    <row r="45" spans="1:15" ht="13.5" customHeight="1" x14ac:dyDescent="0.5">
      <c r="A45" s="120"/>
      <c r="B45" s="40" t="s">
        <v>30</v>
      </c>
      <c r="C45" s="228">
        <f>C43*((C42*D40)-(C41*1000))/(1000^2)</f>
        <v>1.8528516065206646</v>
      </c>
      <c r="D45" s="15" t="s">
        <v>306</v>
      </c>
      <c r="E45" s="329">
        <f>C43*((C42*D40)-(C41*1000))/(1000^2)</f>
        <v>1.8528516065206646</v>
      </c>
      <c r="F45" s="222"/>
      <c r="O45" s="270"/>
    </row>
    <row r="46" spans="1:15" ht="13.5" customHeight="1" thickBot="1" x14ac:dyDescent="0.4">
      <c r="B46" s="222"/>
      <c r="C46" s="18"/>
      <c r="O46" s="270"/>
    </row>
    <row r="47" spans="1:15" ht="13.5" customHeight="1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  <c r="O47" s="270"/>
    </row>
    <row r="48" spans="1:15" ht="13.5" customHeight="1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15" t="s">
        <v>36</v>
      </c>
      <c r="F48" s="222"/>
      <c r="J48" s="83"/>
      <c r="O48" s="270"/>
    </row>
    <row r="49" spans="1:15" ht="13.5" customHeight="1" x14ac:dyDescent="0.5">
      <c r="A49" s="120"/>
      <c r="B49" s="43" t="s">
        <v>292</v>
      </c>
      <c r="C49" s="44">
        <f>0.75*C48+0.015*C21*(C45*1000)</f>
        <v>299945.40567780519</v>
      </c>
      <c r="D49" s="15" t="s">
        <v>27</v>
      </c>
      <c r="E49" s="15" t="s">
        <v>36</v>
      </c>
      <c r="F49" s="222" t="s">
        <v>41</v>
      </c>
      <c r="J49" s="15" t="s">
        <v>388</v>
      </c>
      <c r="O49" s="270"/>
    </row>
    <row r="50" spans="1:15" ht="13.5" customHeight="1" x14ac:dyDescent="0.5">
      <c r="A50" s="120"/>
      <c r="B50" s="43" t="s">
        <v>293</v>
      </c>
      <c r="C50" s="44">
        <f>(0.25*C48)+(0.01*C19*C20)</f>
        <v>117396.18499212174</v>
      </c>
      <c r="D50" s="15" t="s">
        <v>27</v>
      </c>
      <c r="E50" s="15" t="s">
        <v>36</v>
      </c>
      <c r="F50" s="222" t="s">
        <v>178</v>
      </c>
      <c r="J50" s="15" t="s">
        <v>389</v>
      </c>
      <c r="K50" s="3">
        <v>5</v>
      </c>
    </row>
    <row r="51" spans="1:15" ht="13.5" customHeight="1" x14ac:dyDescent="0.5">
      <c r="A51" s="120"/>
      <c r="B51" s="43" t="s">
        <v>42</v>
      </c>
      <c r="C51" s="44">
        <f>IF(K4=0,C42*(1/(1-C11)-1)*C43*3600*8760*2.20462/(62.4*43560)*300*C56,0)</f>
        <v>5402.6345150152629</v>
      </c>
      <c r="D51" s="15" t="s">
        <v>27</v>
      </c>
      <c r="E51" s="15" t="s">
        <v>323</v>
      </c>
      <c r="F51" s="341" t="s">
        <v>179</v>
      </c>
      <c r="G51" s="341"/>
      <c r="H51" s="341"/>
      <c r="J51" s="15" t="s">
        <v>390</v>
      </c>
      <c r="K51" s="3">
        <v>0.09</v>
      </c>
    </row>
    <row r="52" spans="1:15" ht="13.5" customHeight="1" x14ac:dyDescent="0.5">
      <c r="A52" s="120"/>
      <c r="B52" s="43" t="s">
        <v>294</v>
      </c>
      <c r="C52" s="44">
        <f>SUM(C49:C51)</f>
        <v>422744.22518494225</v>
      </c>
      <c r="D52" s="29" t="s">
        <v>27</v>
      </c>
      <c r="E52" s="3"/>
      <c r="F52" s="45" t="s">
        <v>48</v>
      </c>
      <c r="J52" s="15" t="s">
        <v>391</v>
      </c>
      <c r="K52" s="182">
        <f>K50^(LOG(1-K51,2)/LOG(2,2))</f>
        <v>0.80333568296896396</v>
      </c>
    </row>
    <row r="53" spans="1:15" ht="13.5" customHeight="1" thickBot="1" x14ac:dyDescent="0.4">
      <c r="B53" s="222"/>
      <c r="C53" s="18"/>
    </row>
    <row r="54" spans="1:15" ht="13.5" customHeight="1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15" ht="13.5" customHeight="1" x14ac:dyDescent="0.35">
      <c r="A55" s="120"/>
      <c r="B55" s="30" t="s">
        <v>88</v>
      </c>
      <c r="C55" s="98">
        <f>'Supporting and PR PDF'!C34/'Supporting and PR PDF'!C18</f>
        <v>1.4254302103250478</v>
      </c>
      <c r="D55" s="62" t="s">
        <v>454</v>
      </c>
      <c r="E55" s="30" t="s">
        <v>318</v>
      </c>
      <c r="F55" s="32"/>
      <c r="G55" s="32"/>
      <c r="H55" s="32"/>
    </row>
    <row r="56" spans="1:15" ht="13.5" customHeight="1" x14ac:dyDescent="0.35">
      <c r="A56" s="120"/>
      <c r="B56" s="30" t="s">
        <v>197</v>
      </c>
      <c r="C56" s="98">
        <f>'Supporting and PR PDF'!C34/'Supporting and PR PDF'!C23</f>
        <v>1.0375782881002089</v>
      </c>
      <c r="D56" s="62" t="s">
        <v>454</v>
      </c>
      <c r="E56" s="30" t="s">
        <v>318</v>
      </c>
      <c r="F56" s="32"/>
      <c r="G56" s="32"/>
      <c r="H56" s="32"/>
    </row>
    <row r="57" spans="1:15" ht="13.5" customHeight="1" x14ac:dyDescent="0.35">
      <c r="A57" s="120"/>
      <c r="B57" s="30" t="s">
        <v>89</v>
      </c>
      <c r="C57" s="98">
        <f>'Supporting and PR PDF'!C34/'Supporting and PR PDF'!C26</f>
        <v>1.0680515759312321</v>
      </c>
      <c r="D57" s="62" t="s">
        <v>454</v>
      </c>
      <c r="E57" s="30" t="s">
        <v>318</v>
      </c>
      <c r="F57" s="32"/>
      <c r="G57" s="32"/>
      <c r="H57" s="32"/>
      <c r="J57" s="15" t="s">
        <v>275</v>
      </c>
    </row>
    <row r="58" spans="1:15" ht="13.5" customHeight="1" x14ac:dyDescent="0.35">
      <c r="A58" s="120"/>
      <c r="B58" s="29" t="s">
        <v>58</v>
      </c>
      <c r="C58" s="99">
        <f>'Supporting and PR PDF'!C15</f>
        <v>1.22486144101346</v>
      </c>
      <c r="D58" s="62" t="s">
        <v>454</v>
      </c>
      <c r="E58" s="28" t="s">
        <v>75</v>
      </c>
      <c r="F58" s="61" t="s">
        <v>43</v>
      </c>
      <c r="G58" s="32"/>
      <c r="H58" s="32"/>
      <c r="J58" s="3">
        <f ca="1">IF(NOT(K6=0),((K6*C73)-C73)/$C$35,0)</f>
        <v>0</v>
      </c>
    </row>
    <row r="59" spans="1:15" ht="13.5" customHeight="1" x14ac:dyDescent="0.35">
      <c r="A59" s="120"/>
      <c r="B59" s="3" t="s">
        <v>5</v>
      </c>
      <c r="C59" s="99">
        <f>CoverSheet!I21</f>
        <v>7.0000000000000007E-2</v>
      </c>
      <c r="D59" s="62" t="s">
        <v>454</v>
      </c>
      <c r="E59" s="15" t="s">
        <v>322</v>
      </c>
      <c r="F59" s="337"/>
      <c r="G59" s="342"/>
      <c r="H59" s="342"/>
      <c r="K59" s="81"/>
    </row>
    <row r="60" spans="1:15" ht="13.5" hidden="1" customHeight="1" x14ac:dyDescent="0.35">
      <c r="A60" s="120"/>
      <c r="B60" s="19" t="s">
        <v>20</v>
      </c>
      <c r="C60" s="100">
        <f>70/30</f>
        <v>2.3333333333333335</v>
      </c>
      <c r="D60" s="62" t="s">
        <v>454</v>
      </c>
      <c r="E60" s="59" t="s">
        <v>24</v>
      </c>
    </row>
    <row r="61" spans="1:15" ht="13.5" hidden="1" customHeight="1" x14ac:dyDescent="0.35">
      <c r="A61" s="120"/>
      <c r="B61" s="19" t="s">
        <v>21</v>
      </c>
      <c r="C61" s="101">
        <v>7.4999999999999997E-2</v>
      </c>
      <c r="D61" s="62" t="s">
        <v>454</v>
      </c>
      <c r="E61" s="59" t="s">
        <v>24</v>
      </c>
    </row>
    <row r="62" spans="1:15" ht="13.5" hidden="1" customHeight="1" x14ac:dyDescent="0.35">
      <c r="A62" s="120"/>
      <c r="B62" s="19" t="s">
        <v>18</v>
      </c>
      <c r="C62" s="101">
        <v>0.17</v>
      </c>
      <c r="D62" s="62" t="s">
        <v>454</v>
      </c>
      <c r="E62" s="59" t="s">
        <v>24</v>
      </c>
    </row>
    <row r="63" spans="1:15" ht="13.5" hidden="1" customHeight="1" x14ac:dyDescent="0.35">
      <c r="A63" s="120"/>
      <c r="B63" s="19" t="s">
        <v>9</v>
      </c>
      <c r="C63" s="101">
        <v>0.03</v>
      </c>
      <c r="D63" s="62" t="s">
        <v>454</v>
      </c>
      <c r="E63" s="59" t="s">
        <v>24</v>
      </c>
    </row>
    <row r="64" spans="1:15" ht="13.5" hidden="1" customHeight="1" x14ac:dyDescent="0.35">
      <c r="A64" s="120"/>
      <c r="B64" s="19" t="s">
        <v>22</v>
      </c>
      <c r="C64" s="101">
        <v>0.02</v>
      </c>
      <c r="D64" s="62" t="s">
        <v>454</v>
      </c>
      <c r="E64" s="59" t="s">
        <v>24</v>
      </c>
    </row>
    <row r="65" spans="1:33" ht="13.5" hidden="1" customHeight="1" x14ac:dyDescent="0.35">
      <c r="A65" s="120"/>
      <c r="B65" s="19" t="s">
        <v>23</v>
      </c>
      <c r="C65" s="101">
        <v>6.5000000000000002E-2</v>
      </c>
      <c r="D65" s="62" t="s">
        <v>454</v>
      </c>
      <c r="E65" s="59" t="s">
        <v>24</v>
      </c>
    </row>
    <row r="66" spans="1:33" ht="13.5" customHeight="1" x14ac:dyDescent="0.35">
      <c r="A66" s="120"/>
      <c r="B66" s="15" t="s">
        <v>74</v>
      </c>
      <c r="C66" s="102">
        <f>CoverSheet!I20</f>
        <v>8.4229999999999999E-2</v>
      </c>
      <c r="D66" s="62" t="s">
        <v>454</v>
      </c>
      <c r="E66" s="15" t="s">
        <v>107</v>
      </c>
      <c r="F66" s="45" t="s">
        <v>108</v>
      </c>
      <c r="G66" s="32"/>
      <c r="H66" s="32"/>
    </row>
    <row r="67" spans="1:33" ht="13.5" customHeight="1" x14ac:dyDescent="0.35">
      <c r="A67" s="120"/>
      <c r="B67" s="3" t="s">
        <v>244</v>
      </c>
      <c r="C67" s="102">
        <f>CoverSheet!I19</f>
        <v>0.5</v>
      </c>
      <c r="D67" s="62" t="s">
        <v>454</v>
      </c>
      <c r="E67" s="15" t="s">
        <v>270</v>
      </c>
      <c r="F67" s="45"/>
      <c r="G67" s="32"/>
      <c r="H67" s="32"/>
      <c r="K67" s="223" t="b">
        <f ca="1">IF(D$74&gt;0,IF(ISBLANK($K$2),IF(NOT($J$58=0),C$73+D$71*$J$58,VLOOKUP(D$70,Table52[],3)*(1+$C$67)/100)*IF(ISBLANK($K$7),1,$K$7),$K$2))</f>
        <v>0</v>
      </c>
    </row>
    <row r="68" spans="1:33" ht="13.5" customHeight="1" x14ac:dyDescent="0.5">
      <c r="A68" s="120"/>
      <c r="B68" s="67" t="s">
        <v>445</v>
      </c>
      <c r="C68" s="325">
        <f>LOG(1-C66,2)/LOG(2,2)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ht="14.25" x14ac:dyDescent="0.45">
      <c r="B72" s="117" t="s">
        <v>276</v>
      </c>
      <c r="C72" s="22">
        <f ca="1">IF(ISBLANK($K$2),VLOOKUP(C$70,Table52[],3)*(1+$C$67)/100,$K$2)</f>
        <v>8.5950000000000013E-2</v>
      </c>
      <c r="D72" s="22">
        <f ca="1">IF(D$74&gt;0,IF(ISBLANK($K$2),IF(NOT($J$58=0),C$73+D$71*$J$58,VLOOKUP(D$70,Table52[],3)*(1+$C$67)/100)*IF(ISBLANK($K$7),1,$K$7),$K$2),0)</f>
        <v>0</v>
      </c>
      <c r="E72" s="22">
        <f ca="1">IF(E$74&gt;0,IF(ISBLANK($K$2),IF(NOT($J$58=0),D$73+E$71*$J$58,VLOOKUP(E$70,Table52[],3)*(1+$C$67)/100)*IF(ISBLANK($K$7),1,$K$7),$K$2),0)</f>
        <v>0</v>
      </c>
      <c r="F72" s="22">
        <f ca="1">IF(F$74&gt;0,IF(ISBLANK($K$2),IF(NOT($J$58=0),E$73+F$71*$J$58,VLOOKUP(F$70,Table52[],3)*(1+$C$67)/100)*IF(ISBLANK($K$7),1,$K$7),$K$2),0)</f>
        <v>0</v>
      </c>
      <c r="G72" s="22">
        <f ca="1">IF(G$74&gt;0,IF(ISBLANK($K$2),IF(NOT($J$58=0),F$73+G$71*$J$58,VLOOKUP(G$70,Table52[],3)*(1+$C$67)/100)*IF(ISBLANK($K$7),1,$K$7),$K$2),0)</f>
        <v>0</v>
      </c>
      <c r="H72" s="22">
        <f ca="1">IF(H$74&gt;0,IF(ISBLANK($K$2),IF(NOT($J$58=0),G$73+H$71*$J$58,VLOOKUP(H$70,Table52[],3)*(1+$C$67)/100)*IF(ISBLANK($K$7),1,$K$7),$K$2),0)</f>
        <v>0</v>
      </c>
      <c r="I72" s="22">
        <f ca="1">IF(I$74&gt;0,IF(ISBLANK($K$2),IF(NOT($J$58=0),H$73+I$71*$J$58,VLOOKUP(I$70,Table52[],3)*(1+$C$67)/100)*IF(ISBLANK($K$7),1,$K$7),$K$2),0)</f>
        <v>0</v>
      </c>
      <c r="J72" s="22">
        <f ca="1">IF(J$74&gt;0,IF(ISBLANK($K$2),IF(NOT($J$58=0),I$73+J$71*$J$58,VLOOKUP(J$70,Table52[],3)*(1+$C$67)/100)*IF(ISBLANK($K$7),1,$K$7),$K$2),0)</f>
        <v>0</v>
      </c>
      <c r="K72" s="22">
        <f ca="1">IF(K$74&gt;0,IF(ISBLANK($K$2),IF(NOT($J$58=0),J$73+K$71*$J$58,VLOOKUP(K$70,Table52[],3)*(1+$C$67)/100)*IF(ISBLANK($K$7),1,$K$7),$K$2),0)</f>
        <v>0</v>
      </c>
      <c r="L72" s="22">
        <f ca="1">IF(L$74&gt;0,IF(ISBLANK($K$2),IF(NOT($J$58=0),K$73+L$71*$J$58,VLOOKUP(L$70,Table52[],3)*(1+$C$67)/100)*IF(ISBLANK($K$7),1,$K$7),$K$2),0)</f>
        <v>0</v>
      </c>
      <c r="M72" s="22">
        <f ca="1">IF(M$74&gt;0,IF(ISBLANK($K$2),IF(NOT($J$58=0),L$73+M$71*$J$58,VLOOKUP(M$70,Table52[],3)*(1+$C$67)/100)*IF(ISBLANK($K$7),1,$K$7),$K$2),0)</f>
        <v>0</v>
      </c>
      <c r="N72" s="22">
        <f ca="1">IF(N$74&gt;0,IF(ISBLANK($K$2),IF(NOT($J$58=0),M$73+N$71*$J$58,VLOOKUP(N$70,Table52[],3)*(1+$C$67)/100)*IF(ISBLANK($K$7),1,$K$7),$K$2),0)</f>
        <v>0</v>
      </c>
      <c r="O72" s="22">
        <f ca="1">IF(O$74&gt;0,IF(ISBLANK($K$2),IF(NOT($J$58=0),N$73+O$71*$J$58,VLOOKUP(O$70,Table52[],3)*(1+$C$67)/100)*IF(ISBLANK($K$7),1,$K$7),$K$2),0)</f>
        <v>0</v>
      </c>
      <c r="P72" s="22">
        <f ca="1">IF(P$74&gt;0,IF(ISBLANK($K$2),IF(NOT($J$58=0),O$73+P$71*$J$58,VLOOKUP(P$70,Table52[],3)*(1+$C$67)/100)*IF(ISBLANK($K$7),1,$K$7),$K$2),0)</f>
        <v>0</v>
      </c>
      <c r="Q72" s="22">
        <f ca="1">IF(Q$74&gt;0,IF(ISBLANK($K$2),IF(NOT($J$58=0),P$73+Q$71*$J$58,VLOOKUP(Q$70,Table52[],3)*(1+$C$67)/100)*IF(ISBLANK($K$7),1,$K$7),$K$2),0)</f>
        <v>0</v>
      </c>
      <c r="R72" s="22">
        <f ca="1">IF(R$74&gt;0,IF(ISBLANK($K$2),IF(NOT($J$58=0),Q$73+R$71*$J$58,VLOOKUP(R$70,Table52[],3)*(1+$C$67)/100)*IF(ISBLANK($K$7),1,$K$7),$K$2),0)</f>
        <v>0</v>
      </c>
      <c r="S72" s="22">
        <f ca="1">IF(S$74&gt;0,IF(ISBLANK($K$2),IF(NOT($J$58=0),R$73+S$71*$J$58,VLOOKUP(S$70,Table52[],3)*(1+$C$67)/100)*IF(ISBLANK($K$7),1,$K$7),$K$2),0)</f>
        <v>0</v>
      </c>
      <c r="T72" s="22">
        <f ca="1">IF(T$74&gt;0,IF(ISBLANK($K$2),IF(NOT($J$58=0),S$73+T$71*$J$58,VLOOKUP(T$70,Table52[],3)*(1+$C$67)/100)*IF(ISBLANK($K$7),1,$K$7),$K$2),0)</f>
        <v>0</v>
      </c>
      <c r="U72" s="22">
        <f ca="1">IF(U$74&gt;0,IF(ISBLANK($K$2),IF(NOT($J$58=0),T$73+U$71*$J$58,VLOOKUP(U$70,Table52[],3)*(1+$C$67)/100)*IF(ISBLANK($K$7),1,$K$7),$K$2),0)</f>
        <v>0</v>
      </c>
      <c r="V72" s="22">
        <f ca="1">IF(V$74&gt;0,IF(ISBLANK($K$2),IF(NOT($J$58=0),U$73+V$71*$J$58,VLOOKUP(V$70,Table52[],3)*(1+$C$67)/100)*IF(ISBLANK($K$7),1,$K$7),$K$2),0)</f>
        <v>0</v>
      </c>
      <c r="W72" s="22">
        <f ca="1">IF(W$74&gt;0,IF(ISBLANK($K$2),IF(NOT($J$58=0),V$73+W$71*$J$58,VLOOKUP(W$70,Table52[],3)*(1+$C$67)/100)*IF(ISBLANK($K$7),1,$K$7),$K$2),0)</f>
        <v>0</v>
      </c>
      <c r="X72" s="22">
        <f ca="1">IF(X$74&gt;0,IF(ISBLANK($K$2),IF(NOT($J$58=0),W$73+X$71*$J$58,VLOOKUP(X$70,Table52[],3)*(1+$C$67)/100)*IF(ISBLANK($K$7),1,$K$7),$K$2),0)</f>
        <v>0</v>
      </c>
      <c r="Y72" s="22">
        <f ca="1">IF(Y$74&gt;0,IF(ISBLANK($K$2),IF(NOT($J$58=0),X$73+Y$71*$J$58,VLOOKUP(Y$70,Table52[],3)*(1+$C$67)/100)*IF(ISBLANK($K$7),1,$K$7),$K$2),0)</f>
        <v>0</v>
      </c>
      <c r="Z72" s="22">
        <f ca="1">IF(Z$74&gt;0,IF(ISBLANK($K$2),IF(NOT($J$58=0),Y$73+Z$71*$J$58,VLOOKUP(Z$70,Table52[],3)*(1+$C$67)/100)*IF(ISBLANK($K$7),1,$K$7),$K$2),0)</f>
        <v>0</v>
      </c>
      <c r="AA72" s="22">
        <f ca="1">IF(AA$74&gt;0,IF(ISBLANK($K$2),IF(NOT($J$58=0),Z$73+AA$71*$J$58,VLOOKUP(AA$70,Table52[],3)*(1+$C$67)/100)*IF(ISBLANK($K$7),1,$K$7),$K$2),0)</f>
        <v>0</v>
      </c>
      <c r="AB72" s="22">
        <f ca="1">IF(AB$74&gt;0,IF(ISBLANK($K$2),IF(NOT($J$58=0),AA$73+AB$71*$J$58,VLOOKUP(AB$70,Table52[],3)*(1+$C$67)/100)*IF(ISBLANK($K$7),1,$K$7),$K$2),0)</f>
        <v>0</v>
      </c>
      <c r="AC72" s="22">
        <f ca="1">IF(AC$74&gt;0,IF(ISBLANK($K$2),IF(NOT($J$58=0),AB$73+AC$71*$J$58,VLOOKUP(AC$70,Table52[],3)*(1+$C$67)/100)*IF(ISBLANK($K$7),1,$K$7),$K$2),0)</f>
        <v>0</v>
      </c>
      <c r="AD72" s="22">
        <f ca="1">IF(AD$74&gt;0,IF(ISBLANK($K$2),IF(NOT($J$58=0),AC$73+AD$71*$J$58,VLOOKUP(AD$70,Table52[],3)*(1+$C$67)/100)*IF(ISBLANK($K$7),1,$K$7),$K$2),0)</f>
        <v>0</v>
      </c>
      <c r="AE72" s="22">
        <f ca="1">IF(AE$74&gt;0,IF(ISBLANK($K$2),IF(NOT($J$58=0),AD$73+AE$71*$J$58,VLOOKUP(AE$70,Table52[],3)*(1+$C$67)/100)*IF(ISBLANK($K$7),1,$K$7),$K$2),0)</f>
        <v>0</v>
      </c>
      <c r="AF72" s="22">
        <f ca="1">IF(AF$74&gt;0,IF(ISBLANK($K$2),IF(NOT($J$58=0),AE$73+AF$71*$J$58,VLOOKUP(AF$70,Table52[],3)*(1+$C$67)/100)*IF(ISBLANK($K$7),1,$K$7),$K$2),0)</f>
        <v>0</v>
      </c>
      <c r="AG72" s="22">
        <f ca="1">IF(AG$74&gt;0,IF(ISBLANK($K$2),IF(NOT($J$58=0),AF$73+AG$71*$J$58,VLOOKUP(AG$70,Table52[],3)*(1+$C$67)/100)*IF(ISBLANK($K$7),1,$K$7),$K$2),0)</f>
        <v>0</v>
      </c>
    </row>
    <row r="73" spans="1:33" ht="14.25" x14ac:dyDescent="0.45">
      <c r="B73" s="117" t="s">
        <v>31</v>
      </c>
      <c r="C73" s="22">
        <f ca="1">IF(NOT(C72=0),C72,VLOOKUP(C$70,Table52[],3)*(1+$C$67)/100)</f>
        <v>8.5950000000000013E-2</v>
      </c>
      <c r="D73" s="22">
        <f ca="1">IF(NOT(D72=0),D72,C73)</f>
        <v>8.5950000000000013E-2</v>
      </c>
      <c r="E73" s="22">
        <f ca="1">IF(NOT(E72=0),E72,D73)</f>
        <v>8.5950000000000013E-2</v>
      </c>
      <c r="F73" s="22">
        <f t="shared" ref="F73:AG73" ca="1" si="2">IF(NOT(F72=0),F72,E73)</f>
        <v>8.5950000000000013E-2</v>
      </c>
      <c r="G73" s="22">
        <f t="shared" ca="1" si="2"/>
        <v>8.5950000000000013E-2</v>
      </c>
      <c r="H73" s="22">
        <f t="shared" ca="1" si="2"/>
        <v>8.5950000000000013E-2</v>
      </c>
      <c r="I73" s="22">
        <f t="shared" ca="1" si="2"/>
        <v>8.5950000000000013E-2</v>
      </c>
      <c r="J73" s="22">
        <f t="shared" ca="1" si="2"/>
        <v>8.5950000000000013E-2</v>
      </c>
      <c r="K73" s="22">
        <f t="shared" ca="1" si="2"/>
        <v>8.5950000000000013E-2</v>
      </c>
      <c r="L73" s="22">
        <f t="shared" ca="1" si="2"/>
        <v>8.5950000000000013E-2</v>
      </c>
      <c r="M73" s="22">
        <f t="shared" ca="1" si="2"/>
        <v>8.5950000000000013E-2</v>
      </c>
      <c r="N73" s="22">
        <f t="shared" ca="1" si="2"/>
        <v>8.5950000000000013E-2</v>
      </c>
      <c r="O73" s="22">
        <f t="shared" ca="1" si="2"/>
        <v>8.5950000000000013E-2</v>
      </c>
      <c r="P73" s="22">
        <f t="shared" ca="1" si="2"/>
        <v>8.5950000000000013E-2</v>
      </c>
      <c r="Q73" s="22">
        <f t="shared" ca="1" si="2"/>
        <v>8.5950000000000013E-2</v>
      </c>
      <c r="R73" s="22">
        <f t="shared" ca="1" si="2"/>
        <v>8.5950000000000013E-2</v>
      </c>
      <c r="S73" s="22">
        <f t="shared" ca="1" si="2"/>
        <v>8.5950000000000013E-2</v>
      </c>
      <c r="T73" s="22">
        <f t="shared" ca="1" si="2"/>
        <v>8.5950000000000013E-2</v>
      </c>
      <c r="U73" s="22">
        <f t="shared" ca="1" si="2"/>
        <v>8.5950000000000013E-2</v>
      </c>
      <c r="V73" s="22">
        <f t="shared" ca="1" si="2"/>
        <v>8.5950000000000013E-2</v>
      </c>
      <c r="W73" s="22">
        <f t="shared" ca="1" si="2"/>
        <v>8.5950000000000013E-2</v>
      </c>
      <c r="X73" s="22">
        <f t="shared" ca="1" si="2"/>
        <v>8.5950000000000013E-2</v>
      </c>
      <c r="Y73" s="22">
        <f t="shared" ca="1" si="2"/>
        <v>8.5950000000000013E-2</v>
      </c>
      <c r="Z73" s="22">
        <f t="shared" ca="1" si="2"/>
        <v>8.5950000000000013E-2</v>
      </c>
      <c r="AA73" s="22">
        <f t="shared" ca="1" si="2"/>
        <v>8.5950000000000013E-2</v>
      </c>
      <c r="AB73" s="22">
        <f t="shared" ca="1" si="2"/>
        <v>8.5950000000000013E-2</v>
      </c>
      <c r="AC73" s="22">
        <f t="shared" ca="1" si="2"/>
        <v>8.5950000000000013E-2</v>
      </c>
      <c r="AD73" s="22">
        <f t="shared" ca="1" si="2"/>
        <v>8.5950000000000013E-2</v>
      </c>
      <c r="AE73" s="22">
        <f t="shared" ca="1" si="2"/>
        <v>8.5950000000000013E-2</v>
      </c>
      <c r="AF73" s="22">
        <f t="shared" ca="1" si="2"/>
        <v>8.5950000000000013E-2</v>
      </c>
      <c r="AG73" s="22">
        <f t="shared" ca="1" si="2"/>
        <v>8.5950000000000013E-2</v>
      </c>
    </row>
    <row r="74" spans="1:33" ht="15.75" x14ac:dyDescent="0.5">
      <c r="B74" s="119" t="s">
        <v>148</v>
      </c>
      <c r="C74" s="4">
        <v>5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</row>
    <row r="75" spans="1:33" ht="14.25" x14ac:dyDescent="0.45">
      <c r="B75" s="118" t="s">
        <v>49</v>
      </c>
      <c r="C75" s="27">
        <f ca="1">C74</f>
        <v>5</v>
      </c>
      <c r="D75" s="27">
        <f ca="1">C75+D74</f>
        <v>5</v>
      </c>
      <c r="E75" s="27">
        <f t="shared" ref="E75:L75" ca="1" si="3">D75+E74</f>
        <v>5</v>
      </c>
      <c r="F75" s="27">
        <f t="shared" ca="1" si="3"/>
        <v>5</v>
      </c>
      <c r="G75" s="27">
        <f t="shared" ca="1" si="3"/>
        <v>5</v>
      </c>
      <c r="H75" s="27">
        <f t="shared" ca="1" si="3"/>
        <v>5</v>
      </c>
      <c r="I75" s="27">
        <f t="shared" ca="1" si="3"/>
        <v>5</v>
      </c>
      <c r="J75" s="27">
        <f t="shared" ca="1" si="3"/>
        <v>5</v>
      </c>
      <c r="K75" s="27">
        <f t="shared" ca="1" si="3"/>
        <v>5</v>
      </c>
      <c r="L75" s="27">
        <f t="shared" ca="1" si="3"/>
        <v>5</v>
      </c>
      <c r="M75" s="27">
        <f ca="1">L$75+M$74</f>
        <v>5</v>
      </c>
      <c r="N75" s="27">
        <f t="shared" ref="N75:AG75" ca="1" si="4">M$75+N$74</f>
        <v>5</v>
      </c>
      <c r="O75" s="27">
        <f t="shared" ca="1" si="4"/>
        <v>5</v>
      </c>
      <c r="P75" s="27">
        <f t="shared" ca="1" si="4"/>
        <v>5</v>
      </c>
      <c r="Q75" s="27">
        <f t="shared" ca="1" si="4"/>
        <v>5</v>
      </c>
      <c r="R75" s="27">
        <f t="shared" ca="1" si="4"/>
        <v>5</v>
      </c>
      <c r="S75" s="27">
        <f t="shared" ca="1" si="4"/>
        <v>5</v>
      </c>
      <c r="T75" s="27">
        <f t="shared" ca="1" si="4"/>
        <v>5</v>
      </c>
      <c r="U75" s="27">
        <f t="shared" ca="1" si="4"/>
        <v>5</v>
      </c>
      <c r="V75" s="27">
        <f t="shared" ca="1" si="4"/>
        <v>5</v>
      </c>
      <c r="W75" s="27">
        <f t="shared" ca="1" si="4"/>
        <v>5</v>
      </c>
      <c r="X75" s="27">
        <f t="shared" ca="1" si="4"/>
        <v>5</v>
      </c>
      <c r="Y75" s="27">
        <f t="shared" ca="1" si="4"/>
        <v>5</v>
      </c>
      <c r="Z75" s="27">
        <f t="shared" ca="1" si="4"/>
        <v>5</v>
      </c>
      <c r="AA75" s="27">
        <f t="shared" ca="1" si="4"/>
        <v>5</v>
      </c>
      <c r="AB75" s="27">
        <f t="shared" ca="1" si="4"/>
        <v>5</v>
      </c>
      <c r="AC75" s="27">
        <f t="shared" ca="1" si="4"/>
        <v>5</v>
      </c>
      <c r="AD75" s="27">
        <f t="shared" ca="1" si="4"/>
        <v>5</v>
      </c>
      <c r="AE75" s="27">
        <f t="shared" ca="1" si="4"/>
        <v>5</v>
      </c>
      <c r="AF75" s="27">
        <f t="shared" ca="1" si="4"/>
        <v>5</v>
      </c>
      <c r="AG75" s="27">
        <f t="shared" ca="1" si="4"/>
        <v>5</v>
      </c>
    </row>
    <row r="76" spans="1:33" ht="14.25" x14ac:dyDescent="0.45">
      <c r="B76" s="118" t="s">
        <v>218</v>
      </c>
      <c r="C76" s="27">
        <f ca="1">(C75)*$C$20</f>
        <v>10</v>
      </c>
      <c r="D76" s="27">
        <f ca="1">C76+D74*$C$20</f>
        <v>10</v>
      </c>
      <c r="E76" s="27">
        <f t="shared" ref="E76:AG76" ca="1" si="5">D76+E74*$C$20</f>
        <v>10</v>
      </c>
      <c r="F76" s="27">
        <f t="shared" ca="1" si="5"/>
        <v>10</v>
      </c>
      <c r="G76" s="27">
        <f t="shared" ca="1" si="5"/>
        <v>10</v>
      </c>
      <c r="H76" s="27">
        <f t="shared" ca="1" si="5"/>
        <v>10</v>
      </c>
      <c r="I76" s="27">
        <f t="shared" ca="1" si="5"/>
        <v>10</v>
      </c>
      <c r="J76" s="27">
        <f t="shared" ca="1" si="5"/>
        <v>10</v>
      </c>
      <c r="K76" s="27">
        <f t="shared" ca="1" si="5"/>
        <v>10</v>
      </c>
      <c r="L76" s="27">
        <f t="shared" ca="1" si="5"/>
        <v>10</v>
      </c>
      <c r="M76" s="27">
        <f t="shared" ca="1" si="5"/>
        <v>10</v>
      </c>
      <c r="N76" s="27">
        <f t="shared" ca="1" si="5"/>
        <v>10</v>
      </c>
      <c r="O76" s="27">
        <f t="shared" ca="1" si="5"/>
        <v>10</v>
      </c>
      <c r="P76" s="27">
        <f t="shared" ca="1" si="5"/>
        <v>10</v>
      </c>
      <c r="Q76" s="27">
        <f t="shared" ca="1" si="5"/>
        <v>10</v>
      </c>
      <c r="R76" s="27">
        <f t="shared" ca="1" si="5"/>
        <v>10</v>
      </c>
      <c r="S76" s="27">
        <f t="shared" ca="1" si="5"/>
        <v>10</v>
      </c>
      <c r="T76" s="27">
        <f t="shared" ca="1" si="5"/>
        <v>10</v>
      </c>
      <c r="U76" s="27">
        <f t="shared" ca="1" si="5"/>
        <v>10</v>
      </c>
      <c r="V76" s="27">
        <f t="shared" ca="1" si="5"/>
        <v>10</v>
      </c>
      <c r="W76" s="27">
        <f t="shared" ca="1" si="5"/>
        <v>10</v>
      </c>
      <c r="X76" s="27">
        <f t="shared" ca="1" si="5"/>
        <v>10</v>
      </c>
      <c r="Y76" s="27">
        <f t="shared" ca="1" si="5"/>
        <v>10</v>
      </c>
      <c r="Z76" s="27">
        <f t="shared" ca="1" si="5"/>
        <v>10</v>
      </c>
      <c r="AA76" s="27">
        <f t="shared" ca="1" si="5"/>
        <v>10</v>
      </c>
      <c r="AB76" s="27">
        <f t="shared" ca="1" si="5"/>
        <v>10</v>
      </c>
      <c r="AC76" s="27">
        <f t="shared" ca="1" si="5"/>
        <v>10</v>
      </c>
      <c r="AD76" s="27">
        <f t="shared" ca="1" si="5"/>
        <v>10</v>
      </c>
      <c r="AE76" s="27">
        <f t="shared" ca="1" si="5"/>
        <v>10</v>
      </c>
      <c r="AF76" s="27">
        <f t="shared" ca="1" si="5"/>
        <v>10</v>
      </c>
      <c r="AG76" s="27">
        <f t="shared" ca="1" si="5"/>
        <v>10</v>
      </c>
    </row>
    <row r="77" spans="1:33" ht="14.25" x14ac:dyDescent="0.45">
      <c r="B77" s="20" t="s">
        <v>32</v>
      </c>
      <c r="C77" s="27">
        <f ca="1">C$74*$C$45*(24*365)*1000</f>
        <v>81154900.365605101</v>
      </c>
      <c r="D77" s="27">
        <f ca="1">D$74*$C$45*(24*365)*1000</f>
        <v>0</v>
      </c>
      <c r="E77" s="27">
        <f t="shared" ref="E77:AG77" si="6">E$74*$C$45*(24*365)*1000</f>
        <v>0</v>
      </c>
      <c r="F77" s="27">
        <f t="shared" si="6"/>
        <v>0</v>
      </c>
      <c r="G77" s="27">
        <f t="shared" si="6"/>
        <v>0</v>
      </c>
      <c r="H77" s="27">
        <f t="shared" si="6"/>
        <v>0</v>
      </c>
      <c r="I77" s="27">
        <f t="shared" si="6"/>
        <v>0</v>
      </c>
      <c r="J77" s="27">
        <f t="shared" si="6"/>
        <v>0</v>
      </c>
      <c r="K77" s="27">
        <f t="shared" si="6"/>
        <v>0</v>
      </c>
      <c r="L77" s="27">
        <f t="shared" si="6"/>
        <v>0</v>
      </c>
      <c r="M77" s="27">
        <f t="shared" si="6"/>
        <v>0</v>
      </c>
      <c r="N77" s="27">
        <f t="shared" si="6"/>
        <v>0</v>
      </c>
      <c r="O77" s="27">
        <f t="shared" si="6"/>
        <v>0</v>
      </c>
      <c r="P77" s="27">
        <f t="shared" si="6"/>
        <v>0</v>
      </c>
      <c r="Q77" s="27">
        <f t="shared" si="6"/>
        <v>0</v>
      </c>
      <c r="R77" s="27">
        <f t="shared" si="6"/>
        <v>0</v>
      </c>
      <c r="S77" s="27">
        <f t="shared" si="6"/>
        <v>0</v>
      </c>
      <c r="T77" s="27">
        <f t="shared" si="6"/>
        <v>0</v>
      </c>
      <c r="U77" s="27">
        <f t="shared" si="6"/>
        <v>0</v>
      </c>
      <c r="V77" s="27">
        <f t="shared" si="6"/>
        <v>0</v>
      </c>
      <c r="W77" s="27">
        <f t="shared" si="6"/>
        <v>0</v>
      </c>
      <c r="X77" s="27">
        <f t="shared" si="6"/>
        <v>0</v>
      </c>
      <c r="Y77" s="27">
        <f t="shared" si="6"/>
        <v>0</v>
      </c>
      <c r="Z77" s="27">
        <f t="shared" si="6"/>
        <v>0</v>
      </c>
      <c r="AA77" s="27">
        <f t="shared" si="6"/>
        <v>0</v>
      </c>
      <c r="AB77" s="27">
        <f t="shared" si="6"/>
        <v>0</v>
      </c>
      <c r="AC77" s="27">
        <f t="shared" si="6"/>
        <v>0</v>
      </c>
      <c r="AD77" s="27">
        <f t="shared" si="6"/>
        <v>0</v>
      </c>
      <c r="AE77" s="27">
        <f t="shared" si="6"/>
        <v>0</v>
      </c>
      <c r="AF77" s="27">
        <f t="shared" si="6"/>
        <v>0</v>
      </c>
      <c r="AG77" s="27">
        <f t="shared" si="6"/>
        <v>0</v>
      </c>
    </row>
    <row r="78" spans="1:33" ht="14.25" x14ac:dyDescent="0.45">
      <c r="B78" s="20" t="s">
        <v>127</v>
      </c>
      <c r="C78" s="27">
        <f>0</f>
        <v>0</v>
      </c>
      <c r="D78" s="27">
        <f ca="1">(C$78+C$77)</f>
        <v>81154900.365605101</v>
      </c>
      <c r="E78" s="27">
        <f t="shared" ref="E78:AG78" ca="1" si="7">(D$78+D$77)</f>
        <v>81154900.365605101</v>
      </c>
      <c r="F78" s="27">
        <f t="shared" ca="1" si="7"/>
        <v>81154900.365605101</v>
      </c>
      <c r="G78" s="27">
        <f t="shared" ca="1" si="7"/>
        <v>81154900.365605101</v>
      </c>
      <c r="H78" s="27">
        <f t="shared" ca="1" si="7"/>
        <v>81154900.365605101</v>
      </c>
      <c r="I78" s="27">
        <f t="shared" ca="1" si="7"/>
        <v>81154900.365605101</v>
      </c>
      <c r="J78" s="27">
        <f t="shared" ca="1" si="7"/>
        <v>81154900.365605101</v>
      </c>
      <c r="K78" s="27">
        <f t="shared" ca="1" si="7"/>
        <v>81154900.365605101</v>
      </c>
      <c r="L78" s="27">
        <f t="shared" ca="1" si="7"/>
        <v>81154900.365605101</v>
      </c>
      <c r="M78" s="27">
        <f t="shared" ca="1" si="7"/>
        <v>81154900.365605101</v>
      </c>
      <c r="N78" s="27">
        <f t="shared" ca="1" si="7"/>
        <v>81154900.365605101</v>
      </c>
      <c r="O78" s="27">
        <f t="shared" ca="1" si="7"/>
        <v>81154900.365605101</v>
      </c>
      <c r="P78" s="27">
        <f t="shared" ca="1" si="7"/>
        <v>81154900.365605101</v>
      </c>
      <c r="Q78" s="27">
        <f t="shared" ca="1" si="7"/>
        <v>81154900.365605101</v>
      </c>
      <c r="R78" s="27">
        <f t="shared" ca="1" si="7"/>
        <v>81154900.365605101</v>
      </c>
      <c r="S78" s="27">
        <f t="shared" ca="1" si="7"/>
        <v>81154900.365605101</v>
      </c>
      <c r="T78" s="27">
        <f t="shared" ca="1" si="7"/>
        <v>81154900.365605101</v>
      </c>
      <c r="U78" s="27">
        <f t="shared" ca="1" si="7"/>
        <v>81154900.365605101</v>
      </c>
      <c r="V78" s="27">
        <f t="shared" ca="1" si="7"/>
        <v>81154900.365605101</v>
      </c>
      <c r="W78" s="27">
        <f t="shared" ca="1" si="7"/>
        <v>81154900.365605101</v>
      </c>
      <c r="X78" s="27">
        <f t="shared" ca="1" si="7"/>
        <v>81154900.365605101</v>
      </c>
      <c r="Y78" s="27">
        <f t="shared" ca="1" si="7"/>
        <v>81154900.365605101</v>
      </c>
      <c r="Z78" s="27">
        <f t="shared" ca="1" si="7"/>
        <v>81154900.365605101</v>
      </c>
      <c r="AA78" s="27">
        <f t="shared" ca="1" si="7"/>
        <v>81154900.365605101</v>
      </c>
      <c r="AB78" s="27">
        <f t="shared" ca="1" si="7"/>
        <v>81154900.365605101</v>
      </c>
      <c r="AC78" s="27">
        <f t="shared" ca="1" si="7"/>
        <v>81154900.365605101</v>
      </c>
      <c r="AD78" s="27">
        <f t="shared" ca="1" si="7"/>
        <v>81154900.365605101</v>
      </c>
      <c r="AE78" s="27">
        <f t="shared" ca="1" si="7"/>
        <v>81154900.365605101</v>
      </c>
      <c r="AF78" s="27">
        <f t="shared" ca="1" si="7"/>
        <v>81154900.365605101</v>
      </c>
      <c r="AG78" s="27">
        <f t="shared" ca="1" si="7"/>
        <v>81154900.365605101</v>
      </c>
    </row>
    <row r="79" spans="1:33" ht="14.25" x14ac:dyDescent="0.45">
      <c r="B79" s="20" t="s">
        <v>361</v>
      </c>
      <c r="C79" s="27">
        <f>$C$39</f>
        <v>137.82499999999999</v>
      </c>
      <c r="D79" s="27">
        <f>$C$39*POWER((1-$C$26),D$71)</f>
        <v>137.135875</v>
      </c>
      <c r="E79" s="27">
        <f t="shared" ref="E79:AG79" si="8">$C$39*POWER((1-$C$26),E$71)</f>
        <v>136.45019562499999</v>
      </c>
      <c r="F79" s="27">
        <f t="shared" si="8"/>
        <v>135.76794464687498</v>
      </c>
      <c r="G79" s="27">
        <f t="shared" si="8"/>
        <v>135.08910492364063</v>
      </c>
      <c r="H79" s="27">
        <f t="shared" si="8"/>
        <v>134.41365939902244</v>
      </c>
      <c r="I79" s="27">
        <f t="shared" si="8"/>
        <v>133.74159110202731</v>
      </c>
      <c r="J79" s="27">
        <f t="shared" si="8"/>
        <v>133.07288314651717</v>
      </c>
      <c r="K79" s="27">
        <f t="shared" si="8"/>
        <v>132.40751873078457</v>
      </c>
      <c r="L79" s="27">
        <f t="shared" si="8"/>
        <v>131.74548113713067</v>
      </c>
      <c r="M79" s="27">
        <f t="shared" si="8"/>
        <v>131.08675373144501</v>
      </c>
      <c r="N79" s="27">
        <f t="shared" si="8"/>
        <v>130.43131996278777</v>
      </c>
      <c r="O79" s="27">
        <f t="shared" si="8"/>
        <v>129.77916336297386</v>
      </c>
      <c r="P79" s="27">
        <f t="shared" si="8"/>
        <v>129.13026754615899</v>
      </c>
      <c r="Q79" s="27">
        <f t="shared" si="8"/>
        <v>128.48461620842821</v>
      </c>
      <c r="R79" s="27">
        <f t="shared" si="8"/>
        <v>127.84219312738605</v>
      </c>
      <c r="S79" s="27">
        <f t="shared" si="8"/>
        <v>127.20298216174912</v>
      </c>
      <c r="T79" s="27">
        <f t="shared" si="8"/>
        <v>126.56696725094038</v>
      </c>
      <c r="U79" s="27">
        <f t="shared" si="8"/>
        <v>125.93413241468568</v>
      </c>
      <c r="V79" s="27">
        <f t="shared" si="8"/>
        <v>125.30446175261224</v>
      </c>
      <c r="W79" s="27">
        <f t="shared" si="8"/>
        <v>124.67793944384918</v>
      </c>
      <c r="X79" s="27">
        <f t="shared" si="8"/>
        <v>124.05454974662995</v>
      </c>
      <c r="Y79" s="27">
        <f t="shared" si="8"/>
        <v>123.43427699789679</v>
      </c>
      <c r="Z79" s="27">
        <f t="shared" si="8"/>
        <v>122.8171056129073</v>
      </c>
      <c r="AA79" s="27">
        <f t="shared" si="8"/>
        <v>122.20302008484276</v>
      </c>
      <c r="AB79" s="27">
        <f t="shared" si="8"/>
        <v>121.59200498441857</v>
      </c>
      <c r="AC79" s="27">
        <f t="shared" si="8"/>
        <v>120.98404495949647</v>
      </c>
      <c r="AD79" s="27">
        <f t="shared" si="8"/>
        <v>120.37912473469898</v>
      </c>
      <c r="AE79" s="27">
        <f t="shared" si="8"/>
        <v>119.77722911102551</v>
      </c>
      <c r="AF79" s="27">
        <f t="shared" si="8"/>
        <v>119.17834296547038</v>
      </c>
      <c r="AG79" s="27">
        <f t="shared" si="8"/>
        <v>118.58245125064302</v>
      </c>
    </row>
    <row r="80" spans="1:33" ht="14.25" x14ac:dyDescent="0.45">
      <c r="B80" s="20" t="s">
        <v>362</v>
      </c>
      <c r="C80" s="27">
        <f ca="1">($K$35+(C79)*$K$36+(C79^2)*$K$37+(C79^3)*$K$38+(C79^4)*$K$39)*$K$40</f>
        <v>59153.431775057586</v>
      </c>
      <c r="D80" s="27">
        <f t="shared" ref="D80:AG80" si="9">($K$35+(D79)*$K$36+(D79^2)*$K$37+(D79^3)*$K$38+(D79^4)*$K$39)*$K$40</f>
        <v>58008.950762439075</v>
      </c>
      <c r="E80" s="27">
        <f t="shared" si="9"/>
        <v>56880.75021538086</v>
      </c>
      <c r="F80" s="27">
        <f t="shared" si="9"/>
        <v>55768.737221026386</v>
      </c>
      <c r="G80" s="27">
        <f t="shared" si="9"/>
        <v>54672.816667900239</v>
      </c>
      <c r="H80" s="27">
        <f t="shared" si="9"/>
        <v>53592.891352281069</v>
      </c>
      <c r="I80" s="27">
        <f t="shared" si="9"/>
        <v>52528.862081521314</v>
      </c>
      <c r="J80" s="27">
        <f t="shared" si="9"/>
        <v>51480.627774388566</v>
      </c>
      <c r="K80" s="27">
        <f t="shared" si="9"/>
        <v>50448.085558500316</v>
      </c>
      <c r="L80" s="27">
        <f t="shared" si="9"/>
        <v>49431.130864925064</v>
      </c>
      <c r="M80" s="27">
        <f t="shared" si="9"/>
        <v>48429.657520018329</v>
      </c>
      <c r="N80" s="27">
        <f t="shared" si="9"/>
        <v>47443.557834561638</v>
      </c>
      <c r="O80" s="27">
        <f t="shared" si="9"/>
        <v>46472.722690272421</v>
      </c>
      <c r="P80" s="27">
        <f t="shared" si="9"/>
        <v>45517.041623747071</v>
      </c>
      <c r="Q80" s="27">
        <f t="shared" si="9"/>
        <v>44576.402907904252</v>
      </c>
      <c r="R80" s="27">
        <f t="shared" si="9"/>
        <v>43650.693630987131</v>
      </c>
      <c r="S80" s="27">
        <f t="shared" si="9"/>
        <v>42739.799773188017</v>
      </c>
      <c r="T80" s="27">
        <f t="shared" si="9"/>
        <v>41843.606280952576</v>
      </c>
      <c r="U80" s="27">
        <f t="shared" si="9"/>
        <v>40961.997139022904</v>
      </c>
      <c r="V80" s="27">
        <f t="shared" si="9"/>
        <v>40094.855440275423</v>
      </c>
      <c r="W80" s="27">
        <f t="shared" si="9"/>
        <v>39242.063453409319</v>
      </c>
      <c r="X80" s="27">
        <f t="shared" si="9"/>
        <v>38403.502688539091</v>
      </c>
      <c r="Y80" s="27">
        <f t="shared" si="9"/>
        <v>37579.053960744255</v>
      </c>
      <c r="Z80" s="27">
        <f t="shared" si="9"/>
        <v>36768.597451628048</v>
      </c>
      <c r="AA80" s="27">
        <f t="shared" si="9"/>
        <v>35972.012768934997</v>
      </c>
      <c r="AB80" s="27">
        <f t="shared" si="9"/>
        <v>35189.179004276833</v>
      </c>
      <c r="AC80" s="27">
        <f t="shared" si="9"/>
        <v>34419.974789015119</v>
      </c>
      <c r="AD80" s="27">
        <f t="shared" si="9"/>
        <v>33664.27834834723</v>
      </c>
      <c r="AE80" s="27">
        <f t="shared" si="9"/>
        <v>32921.967553641545</v>
      </c>
      <c r="AF80" s="27">
        <f t="shared" si="9"/>
        <v>32192.919973066786</v>
      </c>
      <c r="AG80" s="27">
        <f t="shared" si="9"/>
        <v>31477.012920559726</v>
      </c>
    </row>
    <row r="81" spans="2:33" ht="14.25" x14ac:dyDescent="0.45">
      <c r="B81" s="20" t="s">
        <v>317</v>
      </c>
      <c r="C81" s="27">
        <f ca="1">0*$C$43*(($C$42*C80)-($C$41*1000))/(1000)*(24*365)</f>
        <v>0</v>
      </c>
      <c r="D81" s="27">
        <f ca="1">C$75*$C$43*(($C$42*D80)-($C$41*1000))/(1000)*(24*365)</f>
        <v>79488135.442878142</v>
      </c>
      <c r="E81" s="27">
        <f t="shared" ref="E81:AG81" ca="1" si="10">D$75*$C$43*(($C$42*E80)-($C$41*1000))/(1000)*(24*365)</f>
        <v>77845080.576169908</v>
      </c>
      <c r="F81" s="27">
        <f t="shared" ca="1" si="10"/>
        <v>76225600.451841787</v>
      </c>
      <c r="G81" s="27">
        <f t="shared" ca="1" si="10"/>
        <v>74629556.554296523</v>
      </c>
      <c r="H81" s="27">
        <f t="shared" ca="1" si="10"/>
        <v>73056807.320894539</v>
      </c>
      <c r="I81" s="27">
        <f t="shared" ca="1" si="10"/>
        <v>71507208.292423576</v>
      </c>
      <c r="J81" s="27">
        <f t="shared" ca="1" si="10"/>
        <v>69980612.259230778</v>
      </c>
      <c r="K81" s="27">
        <f t="shared" ca="1" si="10"/>
        <v>68476869.403121933</v>
      </c>
      <c r="L81" s="27">
        <f t="shared" ca="1" si="10"/>
        <v>66995827.435133614</v>
      </c>
      <c r="M81" s="27">
        <f t="shared" ca="1" si="10"/>
        <v>65537331.729278699</v>
      </c>
      <c r="N81" s="27">
        <f t="shared" ca="1" si="10"/>
        <v>64101225.452363834</v>
      </c>
      <c r="O81" s="27">
        <f t="shared" ca="1" si="10"/>
        <v>62687349.689978249</v>
      </c>
      <c r="P81" s="27">
        <f t="shared" ca="1" si="10"/>
        <v>61295543.568744048</v>
      </c>
      <c r="Q81" s="27">
        <f t="shared" ca="1" si="10"/>
        <v>59925644.374926351</v>
      </c>
      <c r="R81" s="27">
        <f t="shared" ca="1" si="10"/>
        <v>58577487.66948811</v>
      </c>
      <c r="S81" s="27">
        <f t="shared" ca="1" si="10"/>
        <v>57250907.399682365</v>
      </c>
      <c r="T81" s="27">
        <f t="shared" ca="1" si="10"/>
        <v>55945736.007265285</v>
      </c>
      <c r="U81" s="27">
        <f t="shared" ca="1" si="10"/>
        <v>54661804.53341601</v>
      </c>
      <c r="V81" s="27">
        <f t="shared" ca="1" si="10"/>
        <v>53398942.720445119</v>
      </c>
      <c r="W81" s="27">
        <f t="shared" ca="1" si="10"/>
        <v>52156979.11037267</v>
      </c>
      <c r="X81" s="27">
        <f t="shared" ca="1" si="10"/>
        <v>50935741.140453905</v>
      </c>
      <c r="Y81" s="27">
        <f t="shared" ca="1" si="10"/>
        <v>49735055.235729903</v>
      </c>
      <c r="Z81" s="27">
        <f t="shared" ca="1" si="10"/>
        <v>48554746.898678504</v>
      </c>
      <c r="AA81" s="27">
        <f t="shared" ca="1" si="10"/>
        <v>47394640.796038486</v>
      </c>
      <c r="AB81" s="27">
        <f t="shared" ca="1" si="10"/>
        <v>46254560.842878573</v>
      </c>
      <c r="AC81" s="27">
        <f t="shared" ca="1" si="10"/>
        <v>45134330.283982173</v>
      </c>
      <c r="AD81" s="27">
        <f t="shared" ca="1" si="10"/>
        <v>44033771.772615485</v>
      </c>
      <c r="AE81" s="27">
        <f t="shared" ca="1" si="10"/>
        <v>42952707.446745865</v>
      </c>
      <c r="AF81" s="27">
        <f t="shared" ca="1" si="10"/>
        <v>41890959.002775818</v>
      </c>
      <c r="AG81" s="27">
        <f t="shared" ca="1" si="10"/>
        <v>40848347.766857155</v>
      </c>
    </row>
    <row r="82" spans="2:33" ht="14.25" hidden="1" x14ac:dyDescent="0.45">
      <c r="B82" s="20" t="s">
        <v>132</v>
      </c>
      <c r="C82" s="27">
        <v>0</v>
      </c>
      <c r="D82" s="27">
        <f ca="1">D$78-D$81</f>
        <v>1666764.922726959</v>
      </c>
      <c r="E82" s="27">
        <f t="shared" ref="E82:AG82" ca="1" si="11">E$78-E$81</f>
        <v>3309819.7894351929</v>
      </c>
      <c r="F82" s="27">
        <f t="shared" ca="1" si="11"/>
        <v>4929299.9137633145</v>
      </c>
      <c r="G82" s="27">
        <f t="shared" ca="1" si="11"/>
        <v>6525343.8113085777</v>
      </c>
      <c r="H82" s="27">
        <f t="shared" ca="1" si="11"/>
        <v>8098093.0447105616</v>
      </c>
      <c r="I82" s="27">
        <f t="shared" ca="1" si="11"/>
        <v>9647692.0731815249</v>
      </c>
      <c r="J82" s="27">
        <f t="shared" ca="1" si="11"/>
        <v>11174288.106374323</v>
      </c>
      <c r="K82" s="27">
        <f t="shared" ca="1" si="11"/>
        <v>12678030.962483168</v>
      </c>
      <c r="L82" s="27">
        <f t="shared" ca="1" si="11"/>
        <v>14159072.930471487</v>
      </c>
      <c r="M82" s="27">
        <f t="shared" ca="1" si="11"/>
        <v>15617568.636326402</v>
      </c>
      <c r="N82" s="27">
        <f t="shared" ca="1" si="11"/>
        <v>17053674.913241267</v>
      </c>
      <c r="O82" s="27">
        <f t="shared" ca="1" si="11"/>
        <v>18467550.675626852</v>
      </c>
      <c r="P82" s="27">
        <f t="shared" ca="1" si="11"/>
        <v>19859356.796861053</v>
      </c>
      <c r="Q82" s="27">
        <f t="shared" ca="1" si="11"/>
        <v>21229255.99067875</v>
      </c>
      <c r="R82" s="27">
        <f t="shared" ca="1" si="11"/>
        <v>22577412.696116991</v>
      </c>
      <c r="S82" s="27">
        <f t="shared" ca="1" si="11"/>
        <v>23903992.965922736</v>
      </c>
      <c r="T82" s="27">
        <f t="shared" ca="1" si="11"/>
        <v>25209164.358339816</v>
      </c>
      <c r="U82" s="27">
        <f t="shared" ca="1" si="11"/>
        <v>26493095.832189091</v>
      </c>
      <c r="V82" s="27">
        <f t="shared" ca="1" si="11"/>
        <v>27755957.645159982</v>
      </c>
      <c r="W82" s="27">
        <f t="shared" ca="1" si="11"/>
        <v>28997921.255232431</v>
      </c>
      <c r="X82" s="27">
        <f t="shared" ca="1" si="11"/>
        <v>30219159.225151196</v>
      </c>
      <c r="Y82" s="27">
        <f t="shared" ca="1" si="11"/>
        <v>31419845.129875198</v>
      </c>
      <c r="Z82" s="27">
        <f t="shared" ca="1" si="11"/>
        <v>32600153.466926597</v>
      </c>
      <c r="AA82" s="27">
        <f t="shared" ca="1" si="11"/>
        <v>33760259.569566615</v>
      </c>
      <c r="AB82" s="27">
        <f t="shared" ca="1" si="11"/>
        <v>34900339.522726528</v>
      </c>
      <c r="AC82" s="27">
        <f t="shared" ca="1" si="11"/>
        <v>36020570.081622928</v>
      </c>
      <c r="AD82" s="27">
        <f t="shared" ca="1" si="11"/>
        <v>37121128.592989616</v>
      </c>
      <c r="AE82" s="27">
        <f t="shared" ca="1" si="11"/>
        <v>38202192.918859236</v>
      </c>
      <c r="AF82" s="27">
        <f t="shared" ca="1" si="11"/>
        <v>39263941.362829283</v>
      </c>
      <c r="AG82" s="27">
        <f t="shared" ca="1" si="11"/>
        <v>40306552.598747946</v>
      </c>
    </row>
    <row r="83" spans="2:33" ht="14.25" x14ac:dyDescent="0.45">
      <c r="B83" s="20" t="s">
        <v>131</v>
      </c>
      <c r="C83" s="22">
        <f>POWER((1-($C$44)),C71)</f>
        <v>1</v>
      </c>
      <c r="D83" s="22">
        <f>POWER((1-($C$44)),D71-1)</f>
        <v>1</v>
      </c>
      <c r="E83" s="22">
        <f t="shared" ref="E83:AG83" si="12">POWER((1-($C$44)),E71-1)</f>
        <v>0.995</v>
      </c>
      <c r="F83" s="22">
        <f t="shared" si="12"/>
        <v>0.99002500000000004</v>
      </c>
      <c r="G83" s="22">
        <f t="shared" si="12"/>
        <v>0.98507487500000002</v>
      </c>
      <c r="H83" s="22">
        <f t="shared" si="12"/>
        <v>0.98014950062500006</v>
      </c>
      <c r="I83" s="22">
        <f t="shared" si="12"/>
        <v>0.97524875312187509</v>
      </c>
      <c r="J83" s="22">
        <f t="shared" si="12"/>
        <v>0.97037250935626573</v>
      </c>
      <c r="K83" s="22">
        <f t="shared" si="12"/>
        <v>0.96552064680948435</v>
      </c>
      <c r="L83" s="22">
        <f t="shared" si="12"/>
        <v>0.96069304357543694</v>
      </c>
      <c r="M83" s="22">
        <f t="shared" si="12"/>
        <v>0.95588957835755972</v>
      </c>
      <c r="N83" s="22">
        <f t="shared" si="12"/>
        <v>0.95111013046577197</v>
      </c>
      <c r="O83" s="22">
        <f t="shared" si="12"/>
        <v>0.94635457981344306</v>
      </c>
      <c r="P83" s="22">
        <f t="shared" si="12"/>
        <v>0.94162280691437594</v>
      </c>
      <c r="Q83" s="22">
        <f t="shared" si="12"/>
        <v>0.93691469287980411</v>
      </c>
      <c r="R83" s="22">
        <f t="shared" si="12"/>
        <v>0.93223011941540512</v>
      </c>
      <c r="S83" s="22">
        <f t="shared" si="12"/>
        <v>0.92756896881832807</v>
      </c>
      <c r="T83" s="22">
        <f t="shared" si="12"/>
        <v>0.92293112397423638</v>
      </c>
      <c r="U83" s="22">
        <f t="shared" si="12"/>
        <v>0.9183164683543652</v>
      </c>
      <c r="V83" s="22">
        <f t="shared" si="12"/>
        <v>0.91372488601259338</v>
      </c>
      <c r="W83" s="22">
        <f t="shared" si="12"/>
        <v>0.90915626158253038</v>
      </c>
      <c r="X83" s="22">
        <f t="shared" si="12"/>
        <v>0.90461048027461777</v>
      </c>
      <c r="Y83" s="22">
        <f t="shared" si="12"/>
        <v>0.90008742787324469</v>
      </c>
      <c r="Z83" s="22">
        <f t="shared" si="12"/>
        <v>0.89558699073387849</v>
      </c>
      <c r="AA83" s="22">
        <f t="shared" si="12"/>
        <v>0.89110905578020905</v>
      </c>
      <c r="AB83" s="22">
        <f t="shared" si="12"/>
        <v>0.88665351050130803</v>
      </c>
      <c r="AC83" s="22">
        <f t="shared" si="12"/>
        <v>0.88222024294880153</v>
      </c>
      <c r="AD83" s="22">
        <f t="shared" si="12"/>
        <v>0.87780914173405755</v>
      </c>
      <c r="AE83" s="22">
        <f t="shared" si="12"/>
        <v>0.87342009602538717</v>
      </c>
      <c r="AF83" s="22">
        <f t="shared" si="12"/>
        <v>0.86905299554526039</v>
      </c>
      <c r="AG83" s="22">
        <f t="shared" si="12"/>
        <v>0.86470773056753414</v>
      </c>
    </row>
    <row r="84" spans="2:33" ht="14.25" x14ac:dyDescent="0.45">
      <c r="B84" s="20" t="s">
        <v>50</v>
      </c>
      <c r="C84" s="27">
        <f>0</f>
        <v>0</v>
      </c>
      <c r="D84" s="27">
        <f ca="1">D$81*D$83</f>
        <v>79488135.442878142</v>
      </c>
      <c r="E84" s="27">
        <f t="shared" ref="E84:AG84" ca="1" si="13">E$81*E$83</f>
        <v>77455855.173289061</v>
      </c>
      <c r="F84" s="27">
        <f t="shared" ca="1" si="13"/>
        <v>75465250.087334663</v>
      </c>
      <c r="G84" s="27">
        <f t="shared" ca="1" si="13"/>
        <v>73515701.094029084</v>
      </c>
      <c r="H84" s="27">
        <f t="shared" ca="1" si="13"/>
        <v>71606593.212831631</v>
      </c>
      <c r="I84" s="27">
        <f t="shared" ca="1" si="13"/>
        <v>69737315.726412296</v>
      </c>
      <c r="J84" s="27">
        <f t="shared" ca="1" si="13"/>
        <v>67907262.324277624</v>
      </c>
      <c r="K84" s="27">
        <f t="shared" ca="1" si="13"/>
        <v>66115831.237590879</v>
      </c>
      <c r="L84" s="27">
        <f t="shared" ca="1" si="13"/>
        <v>64362425.365513273</v>
      </c>
      <c r="M84" s="27">
        <f t="shared" ca="1" si="13"/>
        <v>62646452.393379733</v>
      </c>
      <c r="N84" s="27">
        <f t="shared" ca="1" si="13"/>
        <v>60967324.903013632</v>
      </c>
      <c r="O84" s="27">
        <f t="shared" ca="1" si="13"/>
        <v>59324460.47547774</v>
      </c>
      <c r="P84" s="27">
        <f t="shared" ca="1" si="13"/>
        <v>57717281.786543198</v>
      </c>
      <c r="Q84" s="27">
        <f t="shared" ca="1" si="13"/>
        <v>56145216.695158482</v>
      </c>
      <c r="R84" s="27">
        <f t="shared" ca="1" si="13"/>
        <v>54607698.32518132</v>
      </c>
      <c r="S84" s="27">
        <f t="shared" ca="1" si="13"/>
        <v>53104165.140636958</v>
      </c>
      <c r="T84" s="27">
        <f t="shared" ca="1" si="13"/>
        <v>51634061.014751256</v>
      </c>
      <c r="U84" s="27">
        <f t="shared" ca="1" si="13"/>
        <v>50196835.293003216</v>
      </c>
      <c r="V84" s="27">
        <f t="shared" ca="1" si="13"/>
        <v>48791942.850431718</v>
      </c>
      <c r="W84" s="27">
        <f t="shared" ca="1" si="13"/>
        <v>47418844.143424548</v>
      </c>
      <c r="X84" s="27">
        <f t="shared" ca="1" si="13"/>
        <v>46077005.256209612</v>
      </c>
      <c r="Y84" s="27">
        <f t="shared" ca="1" si="13"/>
        <v>44765897.942261882</v>
      </c>
      <c r="Z84" s="27">
        <f t="shared" ca="1" si="13"/>
        <v>43484999.660832599</v>
      </c>
      <c r="AA84" s="27">
        <f t="shared" ca="1" si="13"/>
        <v>42233793.608800031</v>
      </c>
      <c r="AB84" s="27">
        <f t="shared" ca="1" si="13"/>
        <v>41011768.748034626</v>
      </c>
      <c r="AC84" s="27">
        <f t="shared" ca="1" si="13"/>
        <v>39818419.828466199</v>
      </c>
      <c r="AD84" s="27">
        <f t="shared" ca="1" si="13"/>
        <v>38653247.407032967</v>
      </c>
      <c r="AE84" s="27">
        <f t="shared" ca="1" si="13"/>
        <v>37515757.862687133</v>
      </c>
      <c r="AF84" s="27">
        <f t="shared" ca="1" si="13"/>
        <v>36405463.407626018</v>
      </c>
      <c r="AG84" s="27">
        <f t="shared" ca="1" si="13"/>
        <v>35321882.094912454</v>
      </c>
    </row>
    <row r="85" spans="2:33" ht="14.25" x14ac:dyDescent="0.45">
      <c r="B85" s="20" t="s">
        <v>2</v>
      </c>
      <c r="C85" s="6">
        <f t="shared" ref="C85:AG85" ca="1" si="14">C$84*C$73</f>
        <v>0</v>
      </c>
      <c r="D85" s="6">
        <f ca="1">D$84*D$73</f>
        <v>6832005.2413153769</v>
      </c>
      <c r="E85" s="6">
        <f t="shared" ca="1" si="14"/>
        <v>6657330.7521441961</v>
      </c>
      <c r="F85" s="6">
        <f t="shared" ca="1" si="14"/>
        <v>6486238.2450064151</v>
      </c>
      <c r="G85" s="6">
        <f t="shared" ca="1" si="14"/>
        <v>6318674.5090318006</v>
      </c>
      <c r="H85" s="6">
        <f t="shared" ca="1" si="14"/>
        <v>6154586.6866428796</v>
      </c>
      <c r="I85" s="6">
        <f t="shared" ca="1" si="14"/>
        <v>5993922.286685138</v>
      </c>
      <c r="J85" s="6">
        <f t="shared" ca="1" si="14"/>
        <v>5836629.1967716627</v>
      </c>
      <c r="K85" s="6">
        <f t="shared" ca="1" si="14"/>
        <v>5682655.6948709367</v>
      </c>
      <c r="L85" s="6">
        <f t="shared" ca="1" si="14"/>
        <v>5531950.4601658667</v>
      </c>
      <c r="M85" s="6">
        <f t="shared" ca="1" si="14"/>
        <v>5384462.5832109889</v>
      </c>
      <c r="N85" s="6">
        <f t="shared" ca="1" si="14"/>
        <v>5240141.5754140224</v>
      </c>
      <c r="O85" s="6">
        <f t="shared" ca="1" si="14"/>
        <v>5098937.3778673122</v>
      </c>
      <c r="P85" s="6">
        <f t="shared" ca="1" si="14"/>
        <v>4960800.369553389</v>
      </c>
      <c r="Q85" s="6">
        <f t="shared" ca="1" si="14"/>
        <v>4825681.3749488723</v>
      </c>
      <c r="R85" s="6">
        <f t="shared" ca="1" si="14"/>
        <v>4693531.671049335</v>
      </c>
      <c r="S85" s="6">
        <f t="shared" ca="1" si="14"/>
        <v>4564302.9938377468</v>
      </c>
      <c r="T85" s="6">
        <f t="shared" ca="1" si="14"/>
        <v>4437947.5442178715</v>
      </c>
      <c r="U85" s="6">
        <f t="shared" ca="1" si="14"/>
        <v>4314417.9934336273</v>
      </c>
      <c r="V85" s="6">
        <f t="shared" ca="1" si="14"/>
        <v>4193667.4879946066</v>
      </c>
      <c r="W85" s="6">
        <f t="shared" ca="1" si="14"/>
        <v>4075649.6541273403</v>
      </c>
      <c r="X85" s="6">
        <f t="shared" ca="1" si="14"/>
        <v>3960318.6017712168</v>
      </c>
      <c r="Y85" s="6">
        <f t="shared" ca="1" si="14"/>
        <v>3847628.9281374095</v>
      </c>
      <c r="Z85" s="6">
        <f t="shared" ca="1" si="14"/>
        <v>3737535.7208485622</v>
      </c>
      <c r="AA85" s="6">
        <f t="shared" ca="1" si="14"/>
        <v>3629994.5606763633</v>
      </c>
      <c r="AB85" s="6">
        <f t="shared" ca="1" si="14"/>
        <v>3524961.5238935766</v>
      </c>
      <c r="AC85" s="6">
        <f t="shared" ca="1" si="14"/>
        <v>3422393.1842566705</v>
      </c>
      <c r="AD85" s="6">
        <f t="shared" ca="1" si="14"/>
        <v>3322246.6146344841</v>
      </c>
      <c r="AE85" s="6">
        <f t="shared" ca="1" si="14"/>
        <v>3224479.3882979597</v>
      </c>
      <c r="AF85" s="6">
        <f t="shared" ca="1" si="14"/>
        <v>3129049.5798854567</v>
      </c>
      <c r="AG85" s="6">
        <f t="shared" ca="1" si="14"/>
        <v>3035915.766057726</v>
      </c>
    </row>
    <row r="86" spans="2:33" ht="14.25" x14ac:dyDescent="0.45">
      <c r="B86" s="20" t="s">
        <v>102</v>
      </c>
      <c r="C86" s="6">
        <f ca="1">(C$74*$C$30)</f>
        <v>17971449.582363326</v>
      </c>
      <c r="D86" s="6">
        <f ca="1">(D$74*$C$20*($C$19*POWER(C$76,$C$68)))</f>
        <v>0</v>
      </c>
      <c r="E86" s="6">
        <f ca="1">(E$74*$C$20*($C$19*POWER(D$76,$C$68)))</f>
        <v>0</v>
      </c>
      <c r="F86" s="6">
        <f t="shared" ref="F86:AG86" ca="1" si="15">(F$74*$C$20*($C$19*POWER(E$76,$C$68)))</f>
        <v>0</v>
      </c>
      <c r="G86" s="6">
        <f t="shared" ca="1" si="15"/>
        <v>0</v>
      </c>
      <c r="H86" s="6">
        <f t="shared" ca="1" si="15"/>
        <v>0</v>
      </c>
      <c r="I86" s="6">
        <f t="shared" ca="1" si="15"/>
        <v>0</v>
      </c>
      <c r="J86" s="6">
        <f t="shared" ca="1" si="15"/>
        <v>0</v>
      </c>
      <c r="K86" s="6">
        <f t="shared" ca="1" si="15"/>
        <v>0</v>
      </c>
      <c r="L86" s="6">
        <f t="shared" ca="1" si="15"/>
        <v>0</v>
      </c>
      <c r="M86" s="6">
        <f t="shared" ca="1" si="15"/>
        <v>0</v>
      </c>
      <c r="N86" s="6">
        <f t="shared" ca="1" si="15"/>
        <v>0</v>
      </c>
      <c r="O86" s="6">
        <f t="shared" ca="1" si="15"/>
        <v>0</v>
      </c>
      <c r="P86" s="6">
        <f t="shared" ca="1" si="15"/>
        <v>0</v>
      </c>
      <c r="Q86" s="6">
        <f t="shared" ca="1" si="15"/>
        <v>0</v>
      </c>
      <c r="R86" s="6">
        <f t="shared" ca="1" si="15"/>
        <v>0</v>
      </c>
      <c r="S86" s="6">
        <f t="shared" ca="1" si="15"/>
        <v>0</v>
      </c>
      <c r="T86" s="6">
        <f t="shared" ca="1" si="15"/>
        <v>0</v>
      </c>
      <c r="U86" s="6">
        <f t="shared" ca="1" si="15"/>
        <v>0</v>
      </c>
      <c r="V86" s="6">
        <f t="shared" ca="1" si="15"/>
        <v>0</v>
      </c>
      <c r="W86" s="6">
        <f t="shared" ca="1" si="15"/>
        <v>0</v>
      </c>
      <c r="X86" s="6">
        <f t="shared" ca="1" si="15"/>
        <v>0</v>
      </c>
      <c r="Y86" s="6">
        <f t="shared" ca="1" si="15"/>
        <v>0</v>
      </c>
      <c r="Z86" s="6">
        <f t="shared" ca="1" si="15"/>
        <v>0</v>
      </c>
      <c r="AA86" s="6">
        <f t="shared" ca="1" si="15"/>
        <v>0</v>
      </c>
      <c r="AB86" s="6">
        <f t="shared" ca="1" si="15"/>
        <v>0</v>
      </c>
      <c r="AC86" s="6">
        <f t="shared" ca="1" si="15"/>
        <v>0</v>
      </c>
      <c r="AD86" s="6">
        <f t="shared" ca="1" si="15"/>
        <v>0</v>
      </c>
      <c r="AE86" s="6">
        <f t="shared" ca="1" si="15"/>
        <v>0</v>
      </c>
      <c r="AF86" s="6">
        <f t="shared" ca="1" si="15"/>
        <v>0</v>
      </c>
      <c r="AG86" s="6">
        <f t="shared" ca="1" si="15"/>
        <v>0</v>
      </c>
    </row>
    <row r="87" spans="2:33" ht="14.25" hidden="1" x14ac:dyDescent="0.45">
      <c r="B87" s="174" t="s">
        <v>128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</row>
    <row r="88" spans="2:33" ht="14.25" x14ac:dyDescent="0.45">
      <c r="B88" s="20" t="s">
        <v>103</v>
      </c>
      <c r="C88" s="6">
        <f ca="1">$C$29+($C$31*C$74)</f>
        <v>29110535.632456802</v>
      </c>
      <c r="D88" s="6">
        <f t="shared" ref="D88:AG88" si="16">($C$31*D$74)</f>
        <v>0</v>
      </c>
      <c r="E88" s="6">
        <f t="shared" si="16"/>
        <v>0</v>
      </c>
      <c r="F88" s="6">
        <f t="shared" si="16"/>
        <v>0</v>
      </c>
      <c r="G88" s="6">
        <f t="shared" si="16"/>
        <v>0</v>
      </c>
      <c r="H88" s="6">
        <f t="shared" si="16"/>
        <v>0</v>
      </c>
      <c r="I88" s="6">
        <f t="shared" si="16"/>
        <v>0</v>
      </c>
      <c r="J88" s="6">
        <f t="shared" si="16"/>
        <v>0</v>
      </c>
      <c r="K88" s="6">
        <f t="shared" si="16"/>
        <v>0</v>
      </c>
      <c r="L88" s="6">
        <f t="shared" si="16"/>
        <v>0</v>
      </c>
      <c r="M88" s="6">
        <f t="shared" si="16"/>
        <v>0</v>
      </c>
      <c r="N88" s="6">
        <f t="shared" si="16"/>
        <v>0</v>
      </c>
      <c r="O88" s="6">
        <f t="shared" si="16"/>
        <v>0</v>
      </c>
      <c r="P88" s="6">
        <f t="shared" si="16"/>
        <v>0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6"/>
        <v>0</v>
      </c>
      <c r="U88" s="6">
        <f t="shared" si="16"/>
        <v>0</v>
      </c>
      <c r="V88" s="6">
        <f t="shared" si="16"/>
        <v>0</v>
      </c>
      <c r="W88" s="6">
        <f t="shared" si="16"/>
        <v>0</v>
      </c>
      <c r="X88" s="6">
        <f t="shared" si="16"/>
        <v>0</v>
      </c>
      <c r="Y88" s="6">
        <f t="shared" si="16"/>
        <v>0</v>
      </c>
      <c r="Z88" s="6">
        <f t="shared" si="16"/>
        <v>0</v>
      </c>
      <c r="AA88" s="6">
        <f t="shared" si="16"/>
        <v>0</v>
      </c>
      <c r="AB88" s="6">
        <f t="shared" si="16"/>
        <v>0</v>
      </c>
      <c r="AC88" s="6">
        <f t="shared" si="16"/>
        <v>0</v>
      </c>
      <c r="AD88" s="6">
        <f t="shared" si="16"/>
        <v>0</v>
      </c>
      <c r="AE88" s="6">
        <f t="shared" si="16"/>
        <v>0</v>
      </c>
      <c r="AF88" s="6">
        <f t="shared" si="16"/>
        <v>0</v>
      </c>
      <c r="AG88" s="6">
        <f t="shared" si="16"/>
        <v>0</v>
      </c>
    </row>
    <row r="89" spans="2:33" ht="14.25" x14ac:dyDescent="0.45">
      <c r="B89" s="20" t="s">
        <v>17</v>
      </c>
      <c r="C89" s="7">
        <f>0</f>
        <v>0</v>
      </c>
      <c r="D89" s="6">
        <f t="shared" ref="D89:AG89" ca="1" si="17">C$75*$C$52</f>
        <v>2113721.1259247111</v>
      </c>
      <c r="E89" s="6">
        <f t="shared" ca="1" si="17"/>
        <v>2113721.1259247111</v>
      </c>
      <c r="F89" s="6">
        <f t="shared" ca="1" si="17"/>
        <v>2113721.1259247111</v>
      </c>
      <c r="G89" s="6">
        <f t="shared" ca="1" si="17"/>
        <v>2113721.1259247111</v>
      </c>
      <c r="H89" s="6">
        <f t="shared" ca="1" si="17"/>
        <v>2113721.1259247111</v>
      </c>
      <c r="I89" s="6">
        <f t="shared" ca="1" si="17"/>
        <v>2113721.1259247111</v>
      </c>
      <c r="J89" s="6">
        <f t="shared" ca="1" si="17"/>
        <v>2113721.1259247111</v>
      </c>
      <c r="K89" s="6">
        <f t="shared" ca="1" si="17"/>
        <v>2113721.1259247111</v>
      </c>
      <c r="L89" s="6">
        <f t="shared" ca="1" si="17"/>
        <v>2113721.1259247111</v>
      </c>
      <c r="M89" s="6">
        <f t="shared" ca="1" si="17"/>
        <v>2113721.1259247111</v>
      </c>
      <c r="N89" s="6">
        <f t="shared" ca="1" si="17"/>
        <v>2113721.1259247111</v>
      </c>
      <c r="O89" s="6">
        <f t="shared" ca="1" si="17"/>
        <v>2113721.1259247111</v>
      </c>
      <c r="P89" s="6">
        <f t="shared" ca="1" si="17"/>
        <v>2113721.1259247111</v>
      </c>
      <c r="Q89" s="6">
        <f t="shared" ca="1" si="17"/>
        <v>2113721.1259247111</v>
      </c>
      <c r="R89" s="6">
        <f t="shared" ca="1" si="17"/>
        <v>2113721.1259247111</v>
      </c>
      <c r="S89" s="6">
        <f t="shared" ca="1" si="17"/>
        <v>2113721.1259247111</v>
      </c>
      <c r="T89" s="6">
        <f t="shared" ca="1" si="17"/>
        <v>2113721.1259247111</v>
      </c>
      <c r="U89" s="6">
        <f t="shared" ca="1" si="17"/>
        <v>2113721.1259247111</v>
      </c>
      <c r="V89" s="6">
        <f t="shared" ca="1" si="17"/>
        <v>2113721.1259247111</v>
      </c>
      <c r="W89" s="6">
        <f t="shared" ca="1" si="17"/>
        <v>2113721.1259247111</v>
      </c>
      <c r="X89" s="6">
        <f t="shared" ca="1" si="17"/>
        <v>2113721.1259247111</v>
      </c>
      <c r="Y89" s="6">
        <f t="shared" ca="1" si="17"/>
        <v>2113721.1259247111</v>
      </c>
      <c r="Z89" s="6">
        <f t="shared" ca="1" si="17"/>
        <v>2113721.1259247111</v>
      </c>
      <c r="AA89" s="6">
        <f t="shared" ca="1" si="17"/>
        <v>2113721.1259247111</v>
      </c>
      <c r="AB89" s="6">
        <f t="shared" ca="1" si="17"/>
        <v>2113721.1259247111</v>
      </c>
      <c r="AC89" s="6">
        <f t="shared" ca="1" si="17"/>
        <v>2113721.1259247111</v>
      </c>
      <c r="AD89" s="6">
        <f t="shared" ca="1" si="17"/>
        <v>2113721.1259247111</v>
      </c>
      <c r="AE89" s="6">
        <f t="shared" ca="1" si="17"/>
        <v>2113721.1259247111</v>
      </c>
      <c r="AF89" s="6">
        <f t="shared" ca="1" si="17"/>
        <v>2113721.1259247111</v>
      </c>
      <c r="AG89" s="6">
        <f t="shared" ca="1" si="17"/>
        <v>2113721.1259247111</v>
      </c>
    </row>
    <row r="90" spans="2:33" ht="14.25" x14ac:dyDescent="0.45">
      <c r="B90" s="20" t="s">
        <v>3</v>
      </c>
      <c r="C90" s="7">
        <f ca="1">C85</f>
        <v>0</v>
      </c>
      <c r="D90" s="7">
        <f ca="1">D$85-(SUM(D$86:D$89))</f>
        <v>4718284.1153906658</v>
      </c>
      <c r="E90" s="7">
        <f t="shared" ref="E90:AG90" ca="1" si="18">E$85-(SUM(E$86:E$89))</f>
        <v>4543609.626219485</v>
      </c>
      <c r="F90" s="7">
        <f t="shared" ca="1" si="18"/>
        <v>4372517.1190817039</v>
      </c>
      <c r="G90" s="7">
        <f t="shared" ca="1" si="18"/>
        <v>4204953.3831070894</v>
      </c>
      <c r="H90" s="7">
        <f t="shared" ca="1" si="18"/>
        <v>4040865.5607181685</v>
      </c>
      <c r="I90" s="7">
        <f t="shared" ca="1" si="18"/>
        <v>3880201.1607604269</v>
      </c>
      <c r="J90" s="7">
        <f t="shared" ca="1" si="18"/>
        <v>3722908.0708469516</v>
      </c>
      <c r="K90" s="7">
        <f t="shared" ca="1" si="18"/>
        <v>3568934.5689462256</v>
      </c>
      <c r="L90" s="7">
        <f t="shared" ca="1" si="18"/>
        <v>3418229.3342411555</v>
      </c>
      <c r="M90" s="7">
        <f t="shared" ca="1" si="18"/>
        <v>3270741.4572862778</v>
      </c>
      <c r="N90" s="7">
        <f t="shared" ca="1" si="18"/>
        <v>3126420.4494893113</v>
      </c>
      <c r="O90" s="7">
        <f t="shared" ca="1" si="18"/>
        <v>2985216.2519426011</v>
      </c>
      <c r="P90" s="7">
        <f t="shared" ca="1" si="18"/>
        <v>2847079.2436286779</v>
      </c>
      <c r="Q90" s="7">
        <f t="shared" ca="1" si="18"/>
        <v>2711960.2490241611</v>
      </c>
      <c r="R90" s="7">
        <f t="shared" ca="1" si="18"/>
        <v>2579810.5451246239</v>
      </c>
      <c r="S90" s="7">
        <f t="shared" ca="1" si="18"/>
        <v>2450581.8679130357</v>
      </c>
      <c r="T90" s="7">
        <f t="shared" ca="1" si="18"/>
        <v>2324226.4182931604</v>
      </c>
      <c r="U90" s="7">
        <f t="shared" ca="1" si="18"/>
        <v>2200696.8675089162</v>
      </c>
      <c r="V90" s="7">
        <f t="shared" ca="1" si="18"/>
        <v>2079946.3620698955</v>
      </c>
      <c r="W90" s="7">
        <f t="shared" ca="1" si="18"/>
        <v>1961928.5282026292</v>
      </c>
      <c r="X90" s="7">
        <f t="shared" ca="1" si="18"/>
        <v>1846597.4758465057</v>
      </c>
      <c r="Y90" s="7">
        <f t="shared" ca="1" si="18"/>
        <v>1733907.8022126984</v>
      </c>
      <c r="Z90" s="7">
        <f t="shared" ca="1" si="18"/>
        <v>1623814.5949238511</v>
      </c>
      <c r="AA90" s="7">
        <f t="shared" ca="1" si="18"/>
        <v>1516273.4347516522</v>
      </c>
      <c r="AB90" s="7">
        <f t="shared" ca="1" si="18"/>
        <v>1411240.3979688655</v>
      </c>
      <c r="AC90" s="7">
        <f t="shared" ca="1" si="18"/>
        <v>1308672.0583319594</v>
      </c>
      <c r="AD90" s="7">
        <f t="shared" ca="1" si="18"/>
        <v>1208525.4887097729</v>
      </c>
      <c r="AE90" s="7">
        <f t="shared" ca="1" si="18"/>
        <v>1110758.2623732486</v>
      </c>
      <c r="AF90" s="7">
        <f t="shared" ca="1" si="18"/>
        <v>1015328.4539607456</v>
      </c>
      <c r="AG90" s="7">
        <f t="shared" ca="1" si="18"/>
        <v>922194.64013301488</v>
      </c>
    </row>
    <row r="91" spans="2:33" ht="14.25" x14ac:dyDescent="0.45">
      <c r="B91" s="20" t="s">
        <v>4</v>
      </c>
      <c r="C91" s="7">
        <f ca="1">C$90/((1+$C$59)^C$71)</f>
        <v>0</v>
      </c>
      <c r="D91" s="7">
        <f ca="1">D$90/((1+$C$59)^D$71)</f>
        <v>4409611.3227950148</v>
      </c>
      <c r="E91" s="7">
        <f t="shared" ref="E91:AG91" ca="1" si="19">E$90/((1+$C$59)^E$71)</f>
        <v>3968564.6136950692</v>
      </c>
      <c r="F91" s="7">
        <f t="shared" ca="1" si="19"/>
        <v>3569276.4409752991</v>
      </c>
      <c r="G91" s="7">
        <f t="shared" ca="1" si="19"/>
        <v>3207938.8028554413</v>
      </c>
      <c r="H91" s="7">
        <f t="shared" ca="1" si="19"/>
        <v>2881081.2979435781</v>
      </c>
      <c r="I91" s="7">
        <f t="shared" ca="1" si="19"/>
        <v>2585541.8703165161</v>
      </c>
      <c r="J91" s="7">
        <f t="shared" ca="1" si="19"/>
        <v>2318440.04018</v>
      </c>
      <c r="K91" s="7">
        <f t="shared" ca="1" si="19"/>
        <v>2077152.4127236041</v>
      </c>
      <c r="L91" s="7">
        <f t="shared" ca="1" si="19"/>
        <v>1859290.2747847124</v>
      </c>
      <c r="M91" s="7">
        <f t="shared" ca="1" si="19"/>
        <v>1662679.1045671545</v>
      </c>
      <c r="N91" s="7">
        <f t="shared" ca="1" si="19"/>
        <v>1485339.8340312126</v>
      </c>
      <c r="O91" s="7">
        <f t="shared" ca="1" si="19"/>
        <v>1325471.7167823187</v>
      </c>
      <c r="P91" s="7">
        <f t="shared" ca="1" si="19"/>
        <v>1181436.6664272896</v>
      </c>
      <c r="Q91" s="7">
        <f t="shared" ca="1" si="19"/>
        <v>1051744.9415252076</v>
      </c>
      <c r="R91" s="7">
        <f t="shared" ca="1" si="19"/>
        <v>935042.06351180607</v>
      </c>
      <c r="S91" s="7">
        <f t="shared" ca="1" si="19"/>
        <v>830096.86339515762</v>
      </c>
      <c r="T91" s="7">
        <f t="shared" ca="1" si="19"/>
        <v>735790.56167173921</v>
      </c>
      <c r="U91" s="7">
        <f t="shared" ca="1" si="19"/>
        <v>651106.79385786143</v>
      </c>
      <c r="V91" s="7">
        <f t="shared" ca="1" si="19"/>
        <v>575122.50132790674</v>
      </c>
      <c r="W91" s="7">
        <f t="shared" ca="1" si="19"/>
        <v>506999.61385020451</v>
      </c>
      <c r="X91" s="7">
        <f t="shared" ca="1" si="19"/>
        <v>445977.45636155229</v>
      </c>
      <c r="Y91" s="7">
        <f t="shared" ca="1" si="19"/>
        <v>391365.8181666453</v>
      </c>
      <c r="Z91" s="7">
        <f t="shared" ca="1" si="19"/>
        <v>342538.6279296545</v>
      </c>
      <c r="AA91" s="7">
        <f t="shared" ca="1" si="19"/>
        <v>298928.18257944006</v>
      </c>
      <c r="AB91" s="7">
        <f t="shared" ca="1" si="19"/>
        <v>260019.88261192152</v>
      </c>
      <c r="AC91" s="7">
        <f t="shared" ca="1" si="19"/>
        <v>225347.43027476623</v>
      </c>
      <c r="AD91" s="7">
        <f t="shared" ca="1" si="19"/>
        <v>194488.45078997142</v>
      </c>
      <c r="AE91" s="7">
        <f t="shared" ca="1" si="19"/>
        <v>167060.50013616099</v>
      </c>
      <c r="AF91" s="7">
        <f t="shared" ca="1" si="19"/>
        <v>142717.42599917928</v>
      </c>
      <c r="AG91" s="7">
        <f t="shared" ca="1" si="19"/>
        <v>121146.05132968855</v>
      </c>
    </row>
    <row r="92" spans="2:33" ht="13.15" x14ac:dyDescent="0.4">
      <c r="B92" s="82" t="s">
        <v>6</v>
      </c>
      <c r="C92" s="138">
        <f ca="1">SUMIF(D71:AG71,TEXT(C35+1,"&lt;0"),D91:AG91)</f>
        <v>40407317.563396096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2:33" ht="13.15" x14ac:dyDescent="0.4">
      <c r="B93" s="82" t="s">
        <v>8</v>
      </c>
      <c r="C93" s="138">
        <f ca="1">SUM(C86:C89)</f>
        <v>47081985.214820132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2:33" ht="13.15" x14ac:dyDescent="0.4">
      <c r="B94" s="5" t="s">
        <v>7</v>
      </c>
      <c r="C94" s="138">
        <f ca="1">C92-C93</f>
        <v>-6674667.6514240354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2:33" x14ac:dyDescent="0.35">
      <c r="D95" s="233"/>
      <c r="E95" s="137"/>
    </row>
    <row r="96" spans="2:33" x14ac:dyDescent="0.35">
      <c r="F96" s="1"/>
    </row>
    <row r="99" spans="2:11" x14ac:dyDescent="0.35">
      <c r="B99" s="265" t="s">
        <v>375</v>
      </c>
      <c r="C99" s="236"/>
      <c r="D99" s="236"/>
      <c r="E99" s="236"/>
      <c r="F99" s="236"/>
      <c r="G99" s="236"/>
      <c r="H99" s="236"/>
      <c r="I99" s="236"/>
      <c r="J99" s="236"/>
      <c r="K99" s="236"/>
    </row>
    <row r="100" spans="2:11" x14ac:dyDescent="0.35">
      <c r="B100" s="236" t="s">
        <v>363</v>
      </c>
      <c r="C100" s="236"/>
      <c r="D100" s="236"/>
      <c r="E100" s="236"/>
      <c r="F100" s="236"/>
      <c r="G100" s="236"/>
      <c r="H100" s="236"/>
      <c r="I100" s="236"/>
      <c r="J100" s="236"/>
      <c r="K100" s="236"/>
    </row>
    <row r="101" spans="2:11" x14ac:dyDescent="0.35">
      <c r="B101" s="236"/>
      <c r="C101" s="249" t="s">
        <v>364</v>
      </c>
      <c r="D101" s="236"/>
      <c r="E101" s="236"/>
      <c r="F101" s="236"/>
      <c r="G101" s="236"/>
      <c r="H101" s="236"/>
      <c r="I101" s="236"/>
      <c r="J101" s="236"/>
      <c r="K101" s="236"/>
    </row>
    <row r="102" spans="2:11" x14ac:dyDescent="0.35">
      <c r="B102" s="236"/>
      <c r="C102" s="236"/>
      <c r="D102" s="236"/>
      <c r="E102" s="236"/>
      <c r="F102" s="236"/>
      <c r="G102" s="236"/>
      <c r="H102" s="236"/>
      <c r="I102" s="236"/>
      <c r="J102" s="236"/>
      <c r="K102" s="236"/>
    </row>
    <row r="103" spans="2:11" x14ac:dyDescent="0.35">
      <c r="B103" s="236"/>
      <c r="C103" s="237" t="s">
        <v>365</v>
      </c>
      <c r="D103" s="238"/>
      <c r="E103" s="238"/>
      <c r="F103" s="238"/>
      <c r="G103" s="238"/>
      <c r="H103" s="238"/>
      <c r="I103" s="238"/>
      <c r="J103" s="238"/>
      <c r="K103" s="239"/>
    </row>
    <row r="104" spans="2:11" x14ac:dyDescent="0.35">
      <c r="B104" s="236"/>
      <c r="C104" s="240"/>
      <c r="D104" s="241"/>
      <c r="E104" s="241" t="s">
        <v>345</v>
      </c>
      <c r="F104" s="241" t="s">
        <v>346</v>
      </c>
      <c r="G104" s="241" t="s">
        <v>347</v>
      </c>
      <c r="H104" s="241" t="s">
        <v>348</v>
      </c>
      <c r="I104" s="241" t="s">
        <v>349</v>
      </c>
      <c r="J104" s="241" t="s">
        <v>350</v>
      </c>
      <c r="K104" s="242" t="s">
        <v>351</v>
      </c>
    </row>
    <row r="105" spans="2:11" x14ac:dyDescent="0.35">
      <c r="B105" s="236"/>
      <c r="C105" s="240" t="s">
        <v>366</v>
      </c>
      <c r="D105" s="241" t="s">
        <v>367</v>
      </c>
      <c r="E105" s="250"/>
      <c r="F105" s="250">
        <v>-2.5517506350999999E-12</v>
      </c>
      <c r="G105" s="250">
        <v>2.4121846657999999E-8</v>
      </c>
      <c r="H105" s="250">
        <v>-9.1909636468000008E-6</v>
      </c>
      <c r="I105" s="250">
        <v>1.9695373372000001E-3</v>
      </c>
      <c r="J105" s="250">
        <v>-0.19788525656</v>
      </c>
      <c r="K105" s="251">
        <v>8.0894106753999999</v>
      </c>
    </row>
    <row r="106" spans="2:11" x14ac:dyDescent="0.35">
      <c r="B106" s="236"/>
      <c r="C106" s="240" t="s">
        <v>352</v>
      </c>
      <c r="D106" s="241" t="s">
        <v>343</v>
      </c>
      <c r="E106" s="250">
        <v>1.0122595469000001E-14</v>
      </c>
      <c r="F106" s="250">
        <v>-1.8805783302E-11</v>
      </c>
      <c r="G106" s="252">
        <v>1.4924845945999999E-8</v>
      </c>
      <c r="H106" s="252">
        <v>-5.9760546932999997E-6</v>
      </c>
      <c r="I106" s="252">
        <v>1.3462856545E-3</v>
      </c>
      <c r="J106" s="250">
        <v>0.83827719984000004</v>
      </c>
      <c r="K106" s="251">
        <v>-24.113934501999999</v>
      </c>
    </row>
    <row r="107" spans="2:11" x14ac:dyDescent="0.35">
      <c r="B107" s="236"/>
      <c r="C107" s="240" t="s">
        <v>353</v>
      </c>
      <c r="D107" s="241" t="s">
        <v>344</v>
      </c>
      <c r="E107" s="250">
        <v>7.3991541797999994E-18</v>
      </c>
      <c r="F107" s="250">
        <v>-1.2945213490999999E-14</v>
      </c>
      <c r="G107" s="250">
        <v>8.8430105660999993E-12</v>
      </c>
      <c r="H107" s="250">
        <v>-1.8419111147E-9</v>
      </c>
      <c r="I107" s="250">
        <v>-1.2026247967E-6</v>
      </c>
      <c r="J107" s="250">
        <v>2.0324314655999999E-3</v>
      </c>
      <c r="K107" s="251">
        <v>-6.0089552413E-2</v>
      </c>
    </row>
    <row r="108" spans="2:11" x14ac:dyDescent="0.35">
      <c r="B108" s="236"/>
      <c r="C108" s="240" t="s">
        <v>368</v>
      </c>
      <c r="D108" s="241" t="s">
        <v>369</v>
      </c>
      <c r="E108" s="250">
        <v>1.4068205291E-18</v>
      </c>
      <c r="F108" s="250">
        <v>-2.6995711458E-15</v>
      </c>
      <c r="G108" s="250">
        <v>2.1775771856000002E-12</v>
      </c>
      <c r="H108" s="250">
        <v>-9.1528222658000002E-10</v>
      </c>
      <c r="I108" s="250">
        <v>2.2418007508000001E-7</v>
      </c>
      <c r="J108" s="250">
        <v>-2.3968043944000001E-5</v>
      </c>
      <c r="K108" s="251">
        <v>1.7070951785999999E-2</v>
      </c>
    </row>
    <row r="109" spans="2:11" x14ac:dyDescent="0.35">
      <c r="B109" s="236"/>
      <c r="C109" s="253" t="s">
        <v>370</v>
      </c>
      <c r="D109" s="254" t="s">
        <v>371</v>
      </c>
      <c r="E109" s="252">
        <v>1.3809800000000001E-16</v>
      </c>
      <c r="F109" s="252">
        <v>-2.1818700000000001E-13</v>
      </c>
      <c r="G109" s="252">
        <v>1.42033E-10</v>
      </c>
      <c r="H109" s="252">
        <v>-4.6522800000000002E-8</v>
      </c>
      <c r="I109" s="252">
        <v>8.6599800000000004E-6</v>
      </c>
      <c r="J109" s="252">
        <v>-8.0616100000000001E-4</v>
      </c>
      <c r="K109" s="255">
        <v>1.02617</v>
      </c>
    </row>
    <row r="110" spans="2:11" x14ac:dyDescent="0.35">
      <c r="B110" s="236"/>
      <c r="C110" s="256" t="s">
        <v>372</v>
      </c>
      <c r="D110" s="257" t="s">
        <v>369</v>
      </c>
      <c r="E110" s="258">
        <v>-9.0287300000000003E-10</v>
      </c>
      <c r="F110" s="258">
        <v>3.4637499999999998E-7</v>
      </c>
      <c r="G110" s="258">
        <v>-5.4474700000000002E-5</v>
      </c>
      <c r="H110" s="259">
        <v>4.5675899999999998E-3</v>
      </c>
      <c r="I110" s="259">
        <v>-0.22628699999999999</v>
      </c>
      <c r="J110" s="259">
        <v>7.7496999999999998</v>
      </c>
      <c r="K110" s="260">
        <v>134.57499999999999</v>
      </c>
    </row>
    <row r="111" spans="2:11" x14ac:dyDescent="0.35">
      <c r="B111" s="236"/>
      <c r="C111" s="261" t="s">
        <v>373</v>
      </c>
      <c r="D111" s="262" t="s">
        <v>374</v>
      </c>
      <c r="E111" s="263">
        <v>-5.62597E-18</v>
      </c>
      <c r="F111" s="263">
        <v>1.09949E-14</v>
      </c>
      <c r="G111" s="263">
        <v>-9.7348700000000001E-12</v>
      </c>
      <c r="H111" s="263">
        <v>5.1947699999999998E-9</v>
      </c>
      <c r="I111" s="263">
        <v>-2.6488700000000002E-6</v>
      </c>
      <c r="J111" s="263">
        <v>8.2955400000000003E-4</v>
      </c>
      <c r="K111" s="264">
        <v>0.30074000000000001</v>
      </c>
    </row>
    <row r="113" spans="2:7" x14ac:dyDescent="0.35">
      <c r="B113" s="236" t="s">
        <v>376</v>
      </c>
      <c r="C113" s="236"/>
    </row>
    <row r="114" spans="2:7" x14ac:dyDescent="0.35">
      <c r="B114" s="236"/>
      <c r="C114" s="236" t="s">
        <v>377</v>
      </c>
      <c r="D114" s="84">
        <f>C10</f>
        <v>137.82499999999999</v>
      </c>
      <c r="E114" s="222" t="s">
        <v>328</v>
      </c>
    </row>
    <row r="115" spans="2:7" x14ac:dyDescent="0.35">
      <c r="B115" s="236"/>
      <c r="C115" s="236" t="s">
        <v>341</v>
      </c>
      <c r="D115" s="57">
        <f>D114*1.8+32</f>
        <v>280.08499999999998</v>
      </c>
      <c r="E115" s="222" t="s">
        <v>342</v>
      </c>
    </row>
    <row r="116" spans="2:7" x14ac:dyDescent="0.35">
      <c r="B116" s="236"/>
      <c r="C116" s="236" t="s">
        <v>378</v>
      </c>
      <c r="D116" s="57">
        <f>E106*D$115^6+F106*D$115^5+G106*D$115^4+H106*D$115^3+I106*D$115^2+J106*D$115+K106</f>
        <v>249.30213834699595</v>
      </c>
      <c r="E116" s="236" t="s">
        <v>343</v>
      </c>
      <c r="F116" s="223">
        <f>D116*2.326</f>
        <v>579.87677379511263</v>
      </c>
      <c r="G116" s="222" t="s">
        <v>384</v>
      </c>
    </row>
    <row r="117" spans="2:7" x14ac:dyDescent="0.35">
      <c r="B117" s="236"/>
      <c r="C117" s="236" t="s">
        <v>379</v>
      </c>
      <c r="D117" s="57">
        <f>E107*D$115^6+F107*D$115^5+G107*D$115^4+H107*D$115^3+I107*D$115^2+J107*D$115+K107</f>
        <v>0.41002969004184614</v>
      </c>
      <c r="E117" s="236" t="s">
        <v>344</v>
      </c>
    </row>
    <row r="118" spans="2:7" x14ac:dyDescent="0.35">
      <c r="B118" s="236"/>
      <c r="D118" s="57"/>
    </row>
    <row r="119" spans="2:7" ht="13.15" x14ac:dyDescent="0.4">
      <c r="B119" s="236" t="s">
        <v>380</v>
      </c>
      <c r="C119" s="266"/>
      <c r="D119" s="57"/>
    </row>
    <row r="120" spans="2:7" x14ac:dyDescent="0.35">
      <c r="B120" s="236"/>
      <c r="C120" s="265" t="s">
        <v>382</v>
      </c>
      <c r="D120" s="57">
        <f>0.00035129*D115^2+0.69792956*D115-159.598</f>
        <v>63.439460754670222</v>
      </c>
      <c r="E120" s="179" t="s">
        <v>342</v>
      </c>
    </row>
    <row r="121" spans="2:7" x14ac:dyDescent="0.35">
      <c r="B121" s="236"/>
      <c r="C121" s="265" t="s">
        <v>383</v>
      </c>
      <c r="D121" s="57">
        <f>0.8229*D115-127.71</f>
        <v>102.77194649999997</v>
      </c>
      <c r="E121" s="179" t="s">
        <v>342</v>
      </c>
    </row>
    <row r="122" spans="2:7" x14ac:dyDescent="0.35">
      <c r="B122" s="236"/>
      <c r="C122" s="236"/>
    </row>
    <row r="123" spans="2:7" x14ac:dyDescent="0.35">
      <c r="B123" s="236"/>
      <c r="C123" s="236" t="s">
        <v>381</v>
      </c>
    </row>
    <row r="124" spans="2:7" x14ac:dyDescent="0.35">
      <c r="B124" s="236"/>
      <c r="C124" s="236" t="s">
        <v>378</v>
      </c>
    </row>
    <row r="125" spans="2:7" x14ac:dyDescent="0.35">
      <c r="B125" s="236"/>
      <c r="C125" s="236" t="s">
        <v>379</v>
      </c>
    </row>
    <row r="626" spans="7:7" x14ac:dyDescent="0.35">
      <c r="G626" s="223">
        <f>C7-(10)</f>
        <v>139</v>
      </c>
    </row>
  </sheetData>
  <mergeCells count="10">
    <mergeCell ref="F47:H47"/>
    <mergeCell ref="F51:H51"/>
    <mergeCell ref="F54:H54"/>
    <mergeCell ref="F59:H59"/>
    <mergeCell ref="F3:H3"/>
    <mergeCell ref="F8:H8"/>
    <mergeCell ref="F7:H7"/>
    <mergeCell ref="F10:H10"/>
    <mergeCell ref="F18:H18"/>
    <mergeCell ref="F33:H33"/>
  </mergeCells>
  <conditionalFormatting sqref="E116:E117">
    <cfRule type="expression" dxfId="27" priority="1" stopIfTrue="1">
      <formula>$A$30=1</formula>
    </cfRule>
  </conditionalFormatting>
  <hyperlinks>
    <hyperlink ref="F58" r:id="rId1" xr:uid="{3DC6B4D7-E396-4F95-85DE-B59D64B3F5D7}"/>
    <hyperlink ref="J33" r:id="rId2" xr:uid="{34A7AC33-80DD-4D5C-A6F5-568D8C9978FC}"/>
  </hyperlinks>
  <pageMargins left="0.75" right="0.75" top="1" bottom="1" header="0.5" footer="0.5"/>
  <pageSetup orientation="portrait" r:id="rId3"/>
  <headerFooter alignWithMargins="0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0F33B-C9E1-42FC-9A0C-2B316A9D63BA}">
  <sheetPr codeName="Sheet6">
    <pageSetUpPr autoPageBreaks="0"/>
  </sheetPr>
  <dimension ref="A1:AG645"/>
  <sheetViews>
    <sheetView topLeftCell="A49" zoomScale="90" zoomScaleNormal="90" workbookViewId="0">
      <selection activeCell="C27" sqref="C27"/>
    </sheetView>
  </sheetViews>
  <sheetFormatPr defaultColWidth="8.73046875" defaultRowHeight="12.75" x14ac:dyDescent="0.35"/>
  <cols>
    <col min="1" max="1" width="9.265625" style="123" bestFit="1" customWidth="1"/>
    <col min="2" max="2" width="53.3984375" style="123" bestFit="1" customWidth="1"/>
    <col min="3" max="33" width="20.73046875" style="123" customWidth="1"/>
    <col min="34" max="16384" width="8.73046875" style="123"/>
  </cols>
  <sheetData>
    <row r="1" spans="1:10" ht="21" thickBot="1" x14ac:dyDescent="0.65">
      <c r="B1" s="173" t="s">
        <v>248</v>
      </c>
      <c r="C1" s="17"/>
      <c r="D1" s="66" t="s">
        <v>77</v>
      </c>
      <c r="E1" s="64"/>
      <c r="G1" s="176" t="s">
        <v>216</v>
      </c>
      <c r="H1" s="175">
        <v>0</v>
      </c>
      <c r="I1" s="136"/>
      <c r="J1" s="136"/>
    </row>
    <row r="2" spans="1:10" ht="15.75" customHeight="1" thickBot="1" x14ac:dyDescent="0.4">
      <c r="C2" s="17"/>
      <c r="D2" s="17"/>
      <c r="E2" s="17"/>
      <c r="G2" s="17"/>
      <c r="H2" s="136"/>
      <c r="I2" s="136"/>
      <c r="J2" s="136"/>
    </row>
    <row r="3" spans="1:10" ht="15.75" customHeight="1" thickBot="1" x14ac:dyDescent="0.4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  <c r="I3" s="172"/>
      <c r="J3" s="172"/>
    </row>
    <row r="4" spans="1:10" ht="15.75" customHeight="1" x14ac:dyDescent="0.3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</row>
    <row r="5" spans="1:10" ht="15.75" hidden="1" customHeight="1" x14ac:dyDescent="0.5">
      <c r="A5" s="139"/>
      <c r="B5" s="34" t="s">
        <v>158</v>
      </c>
      <c r="C5" s="55">
        <f>15.8+'Ambient Temp PDF'!B6</f>
        <v>16.821658215353388</v>
      </c>
      <c r="D5" s="30" t="s">
        <v>16</v>
      </c>
      <c r="E5" s="30"/>
      <c r="F5" s="195" t="s">
        <v>259</v>
      </c>
      <c r="G5" s="31"/>
      <c r="H5" s="32"/>
    </row>
    <row r="6" spans="1:10" ht="15.75" x14ac:dyDescent="0.5">
      <c r="A6" s="119"/>
      <c r="B6" s="29" t="s">
        <v>264</v>
      </c>
      <c r="C6" s="33">
        <f>'Geotherm Grad PDF'!$B$8</f>
        <v>79.671441138719118</v>
      </c>
      <c r="D6" s="15" t="s">
        <v>310</v>
      </c>
      <c r="E6" s="30" t="s">
        <v>308</v>
      </c>
      <c r="F6" s="288" t="s">
        <v>407</v>
      </c>
      <c r="G6" s="32"/>
      <c r="H6" s="129"/>
      <c r="I6" s="129"/>
    </row>
    <row r="7" spans="1:10" x14ac:dyDescent="0.35">
      <c r="A7" s="120"/>
      <c r="B7" s="132" t="s">
        <v>152</v>
      </c>
      <c r="C7" s="33">
        <f>'Reservoir Temp PDF'!$B$8</f>
        <v>157.87951428805695</v>
      </c>
      <c r="D7" s="15" t="s">
        <v>311</v>
      </c>
      <c r="E7" s="15" t="s">
        <v>312</v>
      </c>
      <c r="F7" s="337" t="s">
        <v>307</v>
      </c>
      <c r="G7" s="337"/>
      <c r="H7" s="337"/>
    </row>
    <row r="8" spans="1:10" ht="15.75" x14ac:dyDescent="0.5">
      <c r="A8" s="120"/>
      <c r="B8" s="67" t="s">
        <v>265</v>
      </c>
      <c r="C8" s="227">
        <f>(C7-C4)/C6</f>
        <v>1.7833179902027458</v>
      </c>
      <c r="D8" s="15" t="s">
        <v>80</v>
      </c>
      <c r="E8" s="15"/>
      <c r="F8" s="337" t="s">
        <v>160</v>
      </c>
      <c r="G8" s="338"/>
      <c r="H8" s="338"/>
    </row>
    <row r="9" spans="1:10" x14ac:dyDescent="0.35">
      <c r="A9" s="120"/>
      <c r="B9" s="29" t="s">
        <v>172</v>
      </c>
      <c r="C9" s="131">
        <f>C7*0.075</f>
        <v>11.840963571604272</v>
      </c>
      <c r="D9" s="29" t="s">
        <v>311</v>
      </c>
      <c r="E9" s="29" t="s">
        <v>112</v>
      </c>
      <c r="F9" s="284" t="s">
        <v>358</v>
      </c>
      <c r="G9" s="287"/>
      <c r="H9" s="287"/>
      <c r="J9" s="286"/>
    </row>
    <row r="10" spans="1:10" ht="15.75" x14ac:dyDescent="0.5">
      <c r="A10" s="120"/>
      <c r="B10" s="133" t="s">
        <v>171</v>
      </c>
      <c r="C10" s="68">
        <f>C7-C9</f>
        <v>146.03855071645268</v>
      </c>
      <c r="D10" s="15" t="s">
        <v>311</v>
      </c>
      <c r="E10" s="15"/>
      <c r="F10" s="339" t="s">
        <v>316</v>
      </c>
      <c r="G10" s="340"/>
      <c r="H10" s="340"/>
    </row>
    <row r="11" spans="1:10" ht="14.25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10" ht="15" hidden="1" customHeight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10" ht="15" hidden="1" customHeight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10" ht="15" hidden="1" customHeight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10" ht="15" hidden="1" customHeight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10" ht="13.5" customHeight="1" x14ac:dyDescent="0.35">
      <c r="A16" s="120"/>
      <c r="B16" s="29" t="s">
        <v>303</v>
      </c>
      <c r="C16" s="36">
        <v>35</v>
      </c>
      <c r="D16" s="15" t="s">
        <v>11</v>
      </c>
      <c r="E16" s="15" t="s">
        <v>40</v>
      </c>
      <c r="F16" s="122"/>
      <c r="G16" s="31"/>
      <c r="H16" s="31"/>
    </row>
    <row r="17" spans="1:17" ht="13.5" customHeight="1" thickBot="1" x14ac:dyDescent="0.4">
      <c r="C17" s="18"/>
    </row>
    <row r="18" spans="1:17" ht="13.5" customHeight="1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126"/>
    </row>
    <row r="19" spans="1:17" ht="13.5" customHeight="1" x14ac:dyDescent="0.5">
      <c r="A19" s="119"/>
      <c r="B19" s="34" t="s">
        <v>34</v>
      </c>
      <c r="C19" s="26">
        <f>'Drilling Costs PDF'!$B$6 * ($C$8 *1000)</f>
        <v>2340996.1560357735</v>
      </c>
      <c r="D19" s="30" t="s">
        <v>38</v>
      </c>
      <c r="E19" s="30"/>
      <c r="F19" s="332" t="s">
        <v>407</v>
      </c>
      <c r="G19" s="333"/>
      <c r="H19" s="333"/>
    </row>
    <row r="20" spans="1:17" ht="13.5" customHeight="1" x14ac:dyDescent="0.35">
      <c r="A20" s="120"/>
      <c r="B20" s="29" t="s">
        <v>403</v>
      </c>
      <c r="C20" s="125">
        <v>2</v>
      </c>
      <c r="D20" s="29" t="s">
        <v>37</v>
      </c>
      <c r="E20" s="15"/>
      <c r="F20" s="70" t="s">
        <v>163</v>
      </c>
      <c r="G20" s="70"/>
      <c r="H20" s="70"/>
      <c r="I20" s="32"/>
    </row>
    <row r="21" spans="1:17" ht="13.5" customHeight="1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70" t="s">
        <v>162</v>
      </c>
      <c r="G21" s="70"/>
      <c r="H21" s="70"/>
      <c r="I21" s="32"/>
    </row>
    <row r="22" spans="1:17" ht="13.5" customHeight="1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ht="13.5" customHeight="1" x14ac:dyDescent="0.35">
      <c r="A23" s="120"/>
      <c r="B23" s="29" t="s">
        <v>269</v>
      </c>
      <c r="C23" s="26">
        <f>50*1000*(($C$45/$C$43)/$K$41)*C57</f>
        <v>430725.34748972935</v>
      </c>
      <c r="D23" s="15" t="s">
        <v>27</v>
      </c>
      <c r="E23" s="15" t="s">
        <v>36</v>
      </c>
      <c r="F23" s="85" t="s">
        <v>385</v>
      </c>
      <c r="G23" s="32"/>
    </row>
    <row r="24" spans="1:17" ht="13.5" customHeight="1" x14ac:dyDescent="0.35">
      <c r="A24" s="120"/>
      <c r="B24" s="15" t="s">
        <v>97</v>
      </c>
      <c r="C24" s="3">
        <v>0.85</v>
      </c>
      <c r="D24" s="3"/>
      <c r="E24" s="15" t="s">
        <v>406</v>
      </c>
      <c r="F24" s="70" t="s">
        <v>175</v>
      </c>
      <c r="G24" s="32"/>
    </row>
    <row r="25" spans="1:17" ht="13.5" customHeight="1" x14ac:dyDescent="0.5">
      <c r="A25" s="120"/>
      <c r="B25" s="35" t="s">
        <v>124</v>
      </c>
      <c r="C25" s="124">
        <f>0.21*$C$10-12.2</f>
        <v>18.468095650455062</v>
      </c>
      <c r="D25" s="30" t="s">
        <v>311</v>
      </c>
      <c r="E25" s="30" t="s">
        <v>40</v>
      </c>
      <c r="F25" s="70" t="s">
        <v>125</v>
      </c>
      <c r="G25" s="32"/>
    </row>
    <row r="26" spans="1:17" ht="13.5" customHeight="1" x14ac:dyDescent="0.5">
      <c r="A26" s="119"/>
      <c r="B26" s="29" t="s">
        <v>123</v>
      </c>
      <c r="C26" s="204">
        <f>'Drawdown PDF'!B6</f>
        <v>3.9173013383375678E-3</v>
      </c>
      <c r="D26" s="15"/>
      <c r="E26" s="15"/>
      <c r="F26" s="146" t="s">
        <v>407</v>
      </c>
      <c r="I26" s="172"/>
    </row>
    <row r="27" spans="1:17" ht="13.5" customHeight="1" x14ac:dyDescent="0.5">
      <c r="A27" s="120"/>
      <c r="B27" s="67" t="s">
        <v>126</v>
      </c>
      <c r="C27" s="103">
        <f>IF($H$1=1,INT(((($C$39)/($C$39-$C$25))-1)/$C$26),100)</f>
        <v>100</v>
      </c>
      <c r="D27" s="15" t="s">
        <v>0</v>
      </c>
      <c r="E27" s="3"/>
      <c r="F27" s="70" t="s">
        <v>408</v>
      </c>
    </row>
    <row r="28" spans="1:17" ht="13.5" customHeight="1" x14ac:dyDescent="0.35">
      <c r="A28" s="120"/>
      <c r="B28" s="29" t="s">
        <v>150</v>
      </c>
      <c r="C28" s="97">
        <v>1</v>
      </c>
      <c r="D28" s="15"/>
      <c r="E28" s="3"/>
      <c r="F28" s="126" t="s">
        <v>151</v>
      </c>
    </row>
    <row r="29" spans="1:17" ht="13.5" customHeight="1" x14ac:dyDescent="0.45">
      <c r="A29" s="120"/>
      <c r="B29" s="39" t="s">
        <v>106</v>
      </c>
      <c r="C29" s="26">
        <f>((1.12*(1000000+0.6*$C$19))*$C$57)/$C$28</f>
        <v>2876422.4788913727</v>
      </c>
      <c r="D29" s="15" t="s">
        <v>27</v>
      </c>
      <c r="E29" s="30" t="s">
        <v>313</v>
      </c>
      <c r="F29" s="123" t="s">
        <v>33</v>
      </c>
    </row>
    <row r="30" spans="1:17" ht="13.5" customHeight="1" x14ac:dyDescent="0.45">
      <c r="A30" s="120"/>
      <c r="B30" s="39" t="s">
        <v>104</v>
      </c>
      <c r="C30" s="38">
        <f>($C$19*$C$20)</f>
        <v>4681992.3120715469</v>
      </c>
      <c r="D30" s="15" t="s">
        <v>27</v>
      </c>
      <c r="E30" s="30" t="s">
        <v>313</v>
      </c>
    </row>
    <row r="31" spans="1:17" ht="13.5" customHeight="1" x14ac:dyDescent="0.45">
      <c r="A31" s="120"/>
      <c r="B31" s="39" t="s">
        <v>105</v>
      </c>
      <c r="C31" s="38">
        <f>($C$21*$C$45*1000)+($C$22)+($C$23)</f>
        <v>6345601.7565965839</v>
      </c>
      <c r="D31" s="15" t="s">
        <v>27</v>
      </c>
      <c r="E31" s="30" t="s">
        <v>313</v>
      </c>
    </row>
    <row r="32" spans="1:17" ht="13.5" customHeight="1" thickBot="1" x14ac:dyDescent="0.4">
      <c r="A32" s="120"/>
      <c r="B32" s="126"/>
      <c r="C32" s="21"/>
    </row>
    <row r="33" spans="1:12" ht="13.5" customHeight="1" thickBot="1" x14ac:dyDescent="0.45">
      <c r="A33" s="120"/>
      <c r="B33" s="23" t="s">
        <v>52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123" t="s">
        <v>56</v>
      </c>
    </row>
    <row r="34" spans="1:12" ht="13.5" customHeight="1" x14ac:dyDescent="0.35">
      <c r="A34" s="120"/>
      <c r="B34" s="30" t="s">
        <v>26</v>
      </c>
      <c r="C34" s="74" t="s">
        <v>28</v>
      </c>
      <c r="D34" s="75"/>
      <c r="E34" s="30"/>
      <c r="F34" s="285" t="s">
        <v>78</v>
      </c>
      <c r="G34" s="286"/>
    </row>
    <row r="35" spans="1:12" ht="13.5" customHeight="1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285" t="s">
        <v>79</v>
      </c>
      <c r="G35" s="286"/>
      <c r="J35" s="234" t="s">
        <v>329</v>
      </c>
      <c r="K35" s="3">
        <v>9.4137599999999999</v>
      </c>
      <c r="L35" s="286"/>
    </row>
    <row r="36" spans="1:12" ht="13.5" customHeight="1" x14ac:dyDescent="0.45">
      <c r="A36" s="120"/>
      <c r="B36" s="30" t="s">
        <v>336</v>
      </c>
      <c r="C36" s="74">
        <v>7</v>
      </c>
      <c r="D36" s="75"/>
      <c r="E36" s="30"/>
      <c r="F36" s="285" t="s">
        <v>337</v>
      </c>
      <c r="G36" s="286"/>
      <c r="J36" s="234" t="s">
        <v>330</v>
      </c>
      <c r="K36" s="3">
        <v>-0.18254200000000001</v>
      </c>
      <c r="L36" s="286"/>
    </row>
    <row r="37" spans="1:12" ht="13.5" customHeight="1" x14ac:dyDescent="0.45">
      <c r="A37" s="120"/>
      <c r="B37" s="30" t="s">
        <v>405</v>
      </c>
      <c r="C37" s="74">
        <v>150</v>
      </c>
      <c r="D37" s="30" t="s">
        <v>338</v>
      </c>
      <c r="E37" s="30"/>
      <c r="F37" s="285" t="s">
        <v>337</v>
      </c>
      <c r="G37" s="286"/>
      <c r="J37" s="234" t="s">
        <v>331</v>
      </c>
      <c r="K37" s="15">
        <v>1.765735E-4</v>
      </c>
      <c r="L37" s="286"/>
    </row>
    <row r="38" spans="1:12" ht="13.5" customHeight="1" x14ac:dyDescent="0.5">
      <c r="A38" s="120"/>
      <c r="B38" s="67" t="s">
        <v>339</v>
      </c>
      <c r="C38" s="244">
        <f>C37*C36</f>
        <v>1050</v>
      </c>
      <c r="D38" s="30" t="s">
        <v>338</v>
      </c>
      <c r="E38" s="30"/>
      <c r="F38" s="285"/>
      <c r="G38" s="286"/>
      <c r="I38" s="126"/>
      <c r="J38" s="234" t="s">
        <v>332</v>
      </c>
      <c r="K38" s="15">
        <v>1.2204486E-5</v>
      </c>
      <c r="L38" s="286"/>
    </row>
    <row r="39" spans="1:12" ht="13.5" customHeight="1" x14ac:dyDescent="0.5">
      <c r="A39" s="120"/>
      <c r="B39" s="67" t="s">
        <v>315</v>
      </c>
      <c r="C39" s="68">
        <f>$C$10</f>
        <v>146.03855071645268</v>
      </c>
      <c r="D39" s="30" t="s">
        <v>311</v>
      </c>
      <c r="E39" s="15"/>
      <c r="F39" s="285" t="s">
        <v>335</v>
      </c>
      <c r="J39" s="234" t="s">
        <v>333</v>
      </c>
      <c r="K39" s="15">
        <v>-3.3555900000000001E-8</v>
      </c>
      <c r="L39" s="286"/>
    </row>
    <row r="40" spans="1:12" ht="13.5" customHeight="1" x14ac:dyDescent="0.5">
      <c r="A40" s="120"/>
      <c r="B40" s="67" t="s">
        <v>360</v>
      </c>
      <c r="C40" s="226">
        <f>$K$35+(C39)*$K$36+(C39^2)*$K$37+(C39^3)*$K$38+(C39^4)*$K$39</f>
        <v>9.2705682786791286</v>
      </c>
      <c r="D40" s="220">
        <f>C40*$K$40</f>
        <v>73577.088858749688</v>
      </c>
      <c r="E40" s="15" t="s">
        <v>326</v>
      </c>
      <c r="F40" s="285" t="s">
        <v>334</v>
      </c>
      <c r="J40" s="234" t="s">
        <v>327</v>
      </c>
      <c r="K40" s="3">
        <f>2.20462*3600</f>
        <v>7936.6319999999996</v>
      </c>
      <c r="L40" s="286"/>
    </row>
    <row r="41" spans="1:12" ht="13.5" customHeight="1" x14ac:dyDescent="0.45">
      <c r="A41" s="120"/>
      <c r="B41" s="30" t="s">
        <v>355</v>
      </c>
      <c r="C41" s="243">
        <v>120</v>
      </c>
      <c r="D41" s="245" t="s">
        <v>338</v>
      </c>
      <c r="E41" s="15" t="s">
        <v>326</v>
      </c>
      <c r="F41" s="285" t="s">
        <v>357</v>
      </c>
      <c r="J41" s="234" t="s">
        <v>386</v>
      </c>
      <c r="K41" s="182">
        <f>0*C39^2+0.002713*C39-0.0918</f>
        <v>0.30440258809373616</v>
      </c>
      <c r="L41" s="285" t="s">
        <v>387</v>
      </c>
    </row>
    <row r="42" spans="1:12" ht="13.5" customHeight="1" x14ac:dyDescent="0.45">
      <c r="A42" s="120"/>
      <c r="B42" s="67" t="s">
        <v>340</v>
      </c>
      <c r="C42" s="283">
        <f>$C$16</f>
        <v>35</v>
      </c>
      <c r="D42" s="248" t="s">
        <v>11</v>
      </c>
      <c r="E42" s="15"/>
      <c r="F42" s="285"/>
    </row>
    <row r="43" spans="1:12" ht="13.5" customHeight="1" x14ac:dyDescent="0.35">
      <c r="A43" s="120"/>
      <c r="B43" s="29" t="s">
        <v>170</v>
      </c>
      <c r="C43" s="41">
        <v>0.95</v>
      </c>
      <c r="D43" s="15"/>
      <c r="E43" s="15" t="s">
        <v>324</v>
      </c>
      <c r="F43" s="285"/>
    </row>
    <row r="44" spans="1:12" ht="13.5" customHeight="1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285" t="s">
        <v>82</v>
      </c>
    </row>
    <row r="45" spans="1:12" ht="13.5" customHeight="1" x14ac:dyDescent="0.5">
      <c r="A45" s="120"/>
      <c r="B45" s="40" t="s">
        <v>30</v>
      </c>
      <c r="C45" s="37">
        <f>C43*((C42*D40)-(C41*1000))/(1000^2)</f>
        <v>2.3324382045534273</v>
      </c>
      <c r="D45" s="15" t="s">
        <v>306</v>
      </c>
      <c r="E45" s="15"/>
      <c r="F45" s="285"/>
    </row>
    <row r="46" spans="1:12" ht="13.15" thickBot="1" x14ac:dyDescent="0.4">
      <c r="B46" s="126"/>
      <c r="C46" s="18"/>
    </row>
    <row r="47" spans="1:12" ht="13.5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</row>
    <row r="48" spans="1:12" ht="15.75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30" t="s">
        <v>40</v>
      </c>
      <c r="F48" s="126"/>
      <c r="J48" s="83"/>
    </row>
    <row r="49" spans="1:11" ht="15.75" x14ac:dyDescent="0.5">
      <c r="A49" s="120"/>
      <c r="B49" s="43" t="s">
        <v>292</v>
      </c>
      <c r="C49" s="44">
        <f>0.75*C48+0.015*C21*(C45*1000)</f>
        <v>314333.00361878803</v>
      </c>
      <c r="D49" s="15" t="s">
        <v>27</v>
      </c>
      <c r="E49" s="15" t="s">
        <v>36</v>
      </c>
      <c r="F49" s="126" t="s">
        <v>41</v>
      </c>
      <c r="J49" s="84"/>
    </row>
    <row r="50" spans="1:11" ht="15.75" x14ac:dyDescent="0.5">
      <c r="A50" s="120"/>
      <c r="B50" s="43" t="s">
        <v>293</v>
      </c>
      <c r="C50" s="44">
        <f>(0.25*C48)+(0.01*C19*C20)</f>
        <v>128273.20894811055</v>
      </c>
      <c r="D50" s="15" t="s">
        <v>27</v>
      </c>
      <c r="E50" s="15" t="s">
        <v>36</v>
      </c>
      <c r="F50" s="126" t="s">
        <v>178</v>
      </c>
    </row>
    <row r="51" spans="1:11" ht="15.75" x14ac:dyDescent="0.5">
      <c r="A51" s="120"/>
      <c r="B51" s="43" t="s">
        <v>42</v>
      </c>
      <c r="C51" s="44">
        <f>C42*(1/(1-C11)-1)*C43*3600*8760*2.20462/(62.4*43560)*300*C56</f>
        <v>5402.6345150152629</v>
      </c>
      <c r="D51" s="15" t="s">
        <v>27</v>
      </c>
      <c r="E51" s="15" t="s">
        <v>40</v>
      </c>
      <c r="F51" s="341" t="s">
        <v>179</v>
      </c>
      <c r="G51" s="341"/>
      <c r="H51" s="341"/>
    </row>
    <row r="52" spans="1:11" ht="15.75" x14ac:dyDescent="0.5">
      <c r="A52" s="120"/>
      <c r="B52" s="43" t="s">
        <v>294</v>
      </c>
      <c r="C52" s="44">
        <f>SUM(C49:C51)</f>
        <v>448008.84708191385</v>
      </c>
      <c r="D52" s="29" t="s">
        <v>27</v>
      </c>
      <c r="E52" s="3"/>
      <c r="F52" s="45" t="s">
        <v>48</v>
      </c>
    </row>
    <row r="53" spans="1:11" ht="13.15" thickBot="1" x14ac:dyDescent="0.4">
      <c r="B53" s="126"/>
      <c r="C53" s="18"/>
    </row>
    <row r="54" spans="1:11" ht="13.5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11" x14ac:dyDescent="0.35">
      <c r="A55" s="120"/>
      <c r="B55" s="30" t="s">
        <v>88</v>
      </c>
      <c r="C55" s="98">
        <f>'Supporting and PR PDF'!C34/'Supporting and PR PDF'!C18</f>
        <v>1.4254302103250478</v>
      </c>
      <c r="D55" s="62"/>
      <c r="E55" s="30" t="s">
        <v>318</v>
      </c>
      <c r="F55" s="32"/>
      <c r="G55" s="32"/>
      <c r="H55" s="32"/>
    </row>
    <row r="56" spans="1:11" s="136" customFormat="1" x14ac:dyDescent="0.35">
      <c r="A56" s="120"/>
      <c r="B56" s="30" t="s">
        <v>197</v>
      </c>
      <c r="C56" s="98">
        <f>'Supporting and PR PDF'!C34/'Supporting and PR PDF'!C23</f>
        <v>1.0375782881002089</v>
      </c>
      <c r="D56" s="62"/>
      <c r="E56" s="30" t="s">
        <v>318</v>
      </c>
      <c r="F56" s="32"/>
      <c r="G56" s="32"/>
      <c r="H56" s="32"/>
    </row>
    <row r="57" spans="1:11" x14ac:dyDescent="0.35">
      <c r="A57" s="120"/>
      <c r="B57" s="30" t="s">
        <v>89</v>
      </c>
      <c r="C57" s="98">
        <f>'Supporting and PR PDF'!C34/'Supporting and PR PDF'!C26</f>
        <v>1.0680515759312321</v>
      </c>
      <c r="D57" s="62"/>
      <c r="E57" s="30" t="s">
        <v>318</v>
      </c>
      <c r="F57" s="32"/>
      <c r="G57" s="32"/>
      <c r="H57" s="32"/>
    </row>
    <row r="58" spans="1:11" x14ac:dyDescent="0.35">
      <c r="A58" s="120"/>
      <c r="B58" s="29" t="s">
        <v>58</v>
      </c>
      <c r="C58" s="99">
        <f>'Supporting and PR PDF'!C15</f>
        <v>1.22486144101346</v>
      </c>
      <c r="D58" s="60"/>
      <c r="E58" s="28" t="s">
        <v>75</v>
      </c>
      <c r="F58" s="61" t="s">
        <v>43</v>
      </c>
      <c r="G58" s="32"/>
      <c r="H58" s="32"/>
    </row>
    <row r="59" spans="1:11" x14ac:dyDescent="0.35">
      <c r="A59" s="120"/>
      <c r="B59" s="3" t="s">
        <v>5</v>
      </c>
      <c r="C59" s="99">
        <f>CoverSheet!I21</f>
        <v>7.0000000000000007E-2</v>
      </c>
      <c r="D59" s="63"/>
      <c r="E59" s="15" t="s">
        <v>322</v>
      </c>
      <c r="F59" s="337"/>
      <c r="G59" s="342"/>
      <c r="H59" s="342"/>
      <c r="K59" s="81"/>
    </row>
    <row r="60" spans="1:11" ht="12.75" hidden="1" customHeight="1" x14ac:dyDescent="0.35">
      <c r="A60" s="120"/>
      <c r="B60" s="19" t="s">
        <v>20</v>
      </c>
      <c r="C60" s="100">
        <f>70/30</f>
        <v>2.3333333333333335</v>
      </c>
      <c r="D60" s="19" t="s">
        <v>39</v>
      </c>
      <c r="E60" s="59" t="s">
        <v>24</v>
      </c>
      <c r="F60" s="286"/>
      <c r="G60" s="286"/>
      <c r="H60" s="286"/>
    </row>
    <row r="61" spans="1:11" ht="12.75" hidden="1" customHeight="1" x14ac:dyDescent="0.35">
      <c r="A61" s="120"/>
      <c r="B61" s="19" t="s">
        <v>21</v>
      </c>
      <c r="C61" s="101">
        <v>7.4999999999999997E-2</v>
      </c>
      <c r="D61" s="19" t="s">
        <v>39</v>
      </c>
      <c r="E61" s="59" t="s">
        <v>24</v>
      </c>
      <c r="F61" s="286"/>
      <c r="G61" s="286"/>
      <c r="H61" s="286"/>
    </row>
    <row r="62" spans="1:11" ht="12.75" hidden="1" customHeight="1" x14ac:dyDescent="0.35">
      <c r="A62" s="120"/>
      <c r="B62" s="19" t="s">
        <v>18</v>
      </c>
      <c r="C62" s="101">
        <v>0.17</v>
      </c>
      <c r="D62" s="19" t="s">
        <v>39</v>
      </c>
      <c r="E62" s="59" t="s">
        <v>24</v>
      </c>
      <c r="F62" s="286"/>
      <c r="G62" s="286"/>
      <c r="H62" s="286"/>
    </row>
    <row r="63" spans="1:11" ht="12.75" hidden="1" customHeight="1" x14ac:dyDescent="0.35">
      <c r="A63" s="120"/>
      <c r="B63" s="19" t="s">
        <v>9</v>
      </c>
      <c r="C63" s="101">
        <v>0.03</v>
      </c>
      <c r="D63" s="19" t="s">
        <v>39</v>
      </c>
      <c r="E63" s="59" t="s">
        <v>24</v>
      </c>
      <c r="F63" s="286"/>
      <c r="G63" s="286"/>
      <c r="H63" s="286"/>
    </row>
    <row r="64" spans="1:11" ht="12.75" hidden="1" customHeight="1" x14ac:dyDescent="0.35">
      <c r="A64" s="120"/>
      <c r="B64" s="19" t="s">
        <v>22</v>
      </c>
      <c r="C64" s="101">
        <v>0.02</v>
      </c>
      <c r="D64" s="19" t="s">
        <v>39</v>
      </c>
      <c r="E64" s="59" t="s">
        <v>24</v>
      </c>
      <c r="F64" s="286"/>
      <c r="G64" s="286"/>
      <c r="H64" s="286"/>
    </row>
    <row r="65" spans="1:33" ht="12.75" hidden="1" customHeight="1" x14ac:dyDescent="0.35">
      <c r="A65" s="120"/>
      <c r="B65" s="19" t="s">
        <v>23</v>
      </c>
      <c r="C65" s="101">
        <v>6.5000000000000002E-2</v>
      </c>
      <c r="D65" s="19" t="s">
        <v>39</v>
      </c>
      <c r="E65" s="59" t="s">
        <v>24</v>
      </c>
      <c r="F65" s="286"/>
      <c r="G65" s="286"/>
      <c r="H65" s="286"/>
    </row>
    <row r="66" spans="1:33" x14ac:dyDescent="0.35">
      <c r="A66" s="120"/>
      <c r="B66" s="15" t="s">
        <v>74</v>
      </c>
      <c r="C66" s="102">
        <f>CoverSheet!I20</f>
        <v>8.4229999999999999E-2</v>
      </c>
      <c r="D66" s="60"/>
      <c r="E66" s="15" t="s">
        <v>107</v>
      </c>
      <c r="F66" s="45" t="s">
        <v>108</v>
      </c>
      <c r="G66" s="32"/>
      <c r="H66" s="32"/>
    </row>
    <row r="67" spans="1:33" s="141" customFormat="1" x14ac:dyDescent="0.35">
      <c r="A67" s="120"/>
      <c r="B67" s="3" t="s">
        <v>244</v>
      </c>
      <c r="C67" s="102">
        <f>CoverSheet!I19</f>
        <v>0.5</v>
      </c>
      <c r="D67" s="60"/>
      <c r="E67" s="15" t="s">
        <v>270</v>
      </c>
      <c r="F67" s="45"/>
      <c r="G67" s="32"/>
      <c r="H67" s="32"/>
    </row>
    <row r="68" spans="1:33" ht="15.75" x14ac:dyDescent="0.5">
      <c r="A68" s="120"/>
      <c r="B68" s="67" t="s">
        <v>445</v>
      </c>
      <c r="C68" s="325">
        <f>LOG(1-C66,2)/LOG(2,2)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s="286" customFormat="1" ht="14.25" x14ac:dyDescent="0.45">
      <c r="B72" s="117" t="s">
        <v>219</v>
      </c>
      <c r="C72" s="22">
        <f ca="1">VLOOKUP(C$70,Table52[],8)*(1+C67)/100</f>
        <v>8.5950000000000013E-2</v>
      </c>
      <c r="D72" s="22">
        <f ca="1">IF(D$73&gt;0,VLOOKUP(D$70,Table52[#All],8)*(1+$C$67)/100,C$72)</f>
        <v>8.9700000000000002E-2</v>
      </c>
      <c r="E72" s="22">
        <f ca="1">IF(E$73&gt;0,VLOOKUP(E$70,Table52[#All],8)*(1+$C$67)/100,D$72)</f>
        <v>8.9700000000000002E-2</v>
      </c>
      <c r="F72" s="22">
        <f ca="1">IF(F$73&gt;0,VLOOKUP(F$70,Table52[#All],8)*(1+$C$67)/100,E$72)</f>
        <v>8.9700000000000002E-2</v>
      </c>
      <c r="G72" s="22">
        <f ca="1">IF(G$73&gt;0,VLOOKUP(G$70,Table52[#All],8)*(1+$C$67)/100,F$72)</f>
        <v>9.862289943227158E-2</v>
      </c>
      <c r="H72" s="22">
        <f ca="1">IF(H$73&gt;0,VLOOKUP(H$70,Table52[#All],8)*(1+$C$67)/100,G$72)</f>
        <v>9.862289943227158E-2</v>
      </c>
      <c r="I72" s="22">
        <f ca="1">IF(I$73&gt;0,VLOOKUP(I$70,Table52[#All],8)*(1+$C$67)/100,H$72)</f>
        <v>9.862289943227158E-2</v>
      </c>
      <c r="J72" s="22">
        <f ca="1">IF(J$73&gt;0,VLOOKUP(J$70,Table52[#All],8)*(1+$C$67)/100,I$72)</f>
        <v>9.862289943227158E-2</v>
      </c>
      <c r="K72" s="22">
        <f ca="1">IF(K$73&gt;0,VLOOKUP(K$70,Table52[#All],8)*(1+$C$67)/100,J$72)</f>
        <v>9.862289943227158E-2</v>
      </c>
      <c r="L72" s="22">
        <f ca="1">IF(L$73&gt;0,VLOOKUP(L$70,Table52[#All],8)*(1+$C$67)/100,K$72)</f>
        <v>9.862289943227158E-2</v>
      </c>
      <c r="M72" s="22">
        <f ca="1">IF(M$73&gt;0,VLOOKUP(M$70,Table52[#All],8)*(1+$C$67)/100,L$72)</f>
        <v>9.862289943227158E-2</v>
      </c>
      <c r="N72" s="22">
        <f ca="1">IF(N$73&gt;0,VLOOKUP(N$70,Table52[#All],8)*(1+$C$67)/100,M$72)</f>
        <v>9.862289943227158E-2</v>
      </c>
      <c r="O72" s="22">
        <f ca="1">IF(O$73&gt;0,VLOOKUP(O$70,Table52[#All],8)*(1+$C$67)/100,N$72)</f>
        <v>9.862289943227158E-2</v>
      </c>
      <c r="P72" s="22">
        <f ca="1">IF(P$73&gt;0,VLOOKUP(P$70,Table52[#All],8)*(1+$C$67)/100,O$72)</f>
        <v>9.862289943227158E-2</v>
      </c>
      <c r="Q72" s="22">
        <f ca="1">IF(Q$73&gt;0,VLOOKUP(Q$70,Table52[#All],8)*(1+$C$67)/100,P$72)</f>
        <v>9.862289943227158E-2</v>
      </c>
      <c r="R72" s="22">
        <f ca="1">IF(R$73&gt;0,VLOOKUP(R$70,Table52[#All],8)*(1+$C$67)/100,Q$72)</f>
        <v>9.862289943227158E-2</v>
      </c>
      <c r="S72" s="22">
        <f ca="1">IF(S$73&gt;0,VLOOKUP(S$70,Table52[#All],8)*(1+$C$67)/100,R$72)</f>
        <v>9.862289943227158E-2</v>
      </c>
      <c r="T72" s="22">
        <f ca="1">IF(T$73&gt;0,VLOOKUP(T$70,Table52[#All],8)*(1+$C$67)/100,S$72)</f>
        <v>9.862289943227158E-2</v>
      </c>
      <c r="U72" s="22">
        <f ca="1">IF(U$73&gt;0,VLOOKUP(U$70,Table52[#All],8)*(1+$C$67)/100,T$72)</f>
        <v>9.862289943227158E-2</v>
      </c>
      <c r="V72" s="22">
        <f ca="1">IF(V$73&gt;0,VLOOKUP(V$70,Table52[#All],8)*(1+$C$67)/100,U$72)</f>
        <v>9.862289943227158E-2</v>
      </c>
      <c r="W72" s="22">
        <f ca="1">IF(W$73&gt;0,VLOOKUP(W$70,Table52[#All],8)*(1+$C$67)/100,V$72)</f>
        <v>9.862289943227158E-2</v>
      </c>
      <c r="X72" s="22">
        <f ca="1">IF(X$73&gt;0,VLOOKUP(X$70,Table52[#All],8)*(1+$C$67)/100,W$72)</f>
        <v>9.862289943227158E-2</v>
      </c>
      <c r="Y72" s="22">
        <f ca="1">IF(Y$73&gt;0,VLOOKUP(Y$70,Table52[#All],8)*(1+$C$67)/100,X$72)</f>
        <v>9.862289943227158E-2</v>
      </c>
      <c r="Z72" s="22">
        <f ca="1">IF(Z$73&gt;0,VLOOKUP(Z$70,Table52[#All],8)*(1+$C$67)/100,Y$72)</f>
        <v>9.862289943227158E-2</v>
      </c>
      <c r="AA72" s="22">
        <f ca="1">IF(AA$73&gt;0,VLOOKUP(AA$70,Table52[#All],8)*(1+$C$67)/100,Z$72)</f>
        <v>9.862289943227158E-2</v>
      </c>
      <c r="AB72" s="22">
        <f ca="1">IF(AB$73&gt;0,VLOOKUP(AB$70,Table52[#All],8)*(1+$C$67)/100,AA$72)</f>
        <v>9.862289943227158E-2</v>
      </c>
      <c r="AC72" s="22">
        <f ca="1">IF(AC$73&gt;0,VLOOKUP(AC$70,Table52[#All],8)*(1+$C$67)/100,AB$72)</f>
        <v>9.862289943227158E-2</v>
      </c>
      <c r="AD72" s="22">
        <f ca="1">IF(AD$73&gt;0,VLOOKUP(AD$70,Table52[#All],8)*(1+$C$67)/100,AC$72)</f>
        <v>9.862289943227158E-2</v>
      </c>
      <c r="AE72" s="22">
        <f ca="1">IF(AE$73&gt;0,VLOOKUP(AE$70,Table52[#All],8)*(1+$C$67)/100,AD$72)</f>
        <v>9.862289943227158E-2</v>
      </c>
      <c r="AF72" s="22">
        <f ca="1">IF(AF$73&gt;0,VLOOKUP(AF$70,Table52[#All],8)*(1+$C$67)/100,AE$72)</f>
        <v>9.862289943227158E-2</v>
      </c>
      <c r="AG72" s="22">
        <f ca="1">IF(AG$73&gt;0,VLOOKUP(AG$70,Table52[#All],8)*(1+$C$67)/100,AF$72)</f>
        <v>9.862289943227158E-2</v>
      </c>
    </row>
    <row r="73" spans="1:33" ht="15.75" x14ac:dyDescent="0.5">
      <c r="B73" s="119" t="s">
        <v>148</v>
      </c>
      <c r="C73" s="4">
        <v>2</v>
      </c>
      <c r="D73" s="4">
        <v>2</v>
      </c>
      <c r="E73" s="4">
        <v>0</v>
      </c>
      <c r="F73" s="4">
        <v>0</v>
      </c>
      <c r="G73" s="4">
        <v>1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</row>
    <row r="74" spans="1:33" ht="14.25" x14ac:dyDescent="0.45">
      <c r="B74" s="118" t="s">
        <v>49</v>
      </c>
      <c r="C74" s="27">
        <f>C73</f>
        <v>2</v>
      </c>
      <c r="D74" s="27">
        <f t="shared" ref="D74:L74" si="2">C74+D73</f>
        <v>4</v>
      </c>
      <c r="E74" s="27">
        <f t="shared" si="2"/>
        <v>4</v>
      </c>
      <c r="F74" s="27">
        <f t="shared" si="2"/>
        <v>4</v>
      </c>
      <c r="G74" s="27">
        <f t="shared" si="2"/>
        <v>5</v>
      </c>
      <c r="H74" s="27">
        <f t="shared" si="2"/>
        <v>5</v>
      </c>
      <c r="I74" s="27">
        <f t="shared" si="2"/>
        <v>5</v>
      </c>
      <c r="J74" s="27">
        <f t="shared" si="2"/>
        <v>5</v>
      </c>
      <c r="K74" s="27">
        <f t="shared" si="2"/>
        <v>5</v>
      </c>
      <c r="L74" s="27">
        <f t="shared" si="2"/>
        <v>5</v>
      </c>
      <c r="M74" s="27">
        <f t="shared" ref="M74:AG74" si="3">L$74+M$73</f>
        <v>5</v>
      </c>
      <c r="N74" s="27">
        <f t="shared" si="3"/>
        <v>5</v>
      </c>
      <c r="O74" s="27">
        <f t="shared" si="3"/>
        <v>5</v>
      </c>
      <c r="P74" s="27">
        <f t="shared" si="3"/>
        <v>5</v>
      </c>
      <c r="Q74" s="27">
        <f t="shared" si="3"/>
        <v>5</v>
      </c>
      <c r="R74" s="27">
        <f t="shared" si="3"/>
        <v>5</v>
      </c>
      <c r="S74" s="27">
        <f t="shared" si="3"/>
        <v>5</v>
      </c>
      <c r="T74" s="27">
        <f t="shared" si="3"/>
        <v>5</v>
      </c>
      <c r="U74" s="27">
        <f t="shared" si="3"/>
        <v>5</v>
      </c>
      <c r="V74" s="27">
        <f t="shared" si="3"/>
        <v>5</v>
      </c>
      <c r="W74" s="27">
        <f t="shared" si="3"/>
        <v>5</v>
      </c>
      <c r="X74" s="27">
        <f t="shared" si="3"/>
        <v>5</v>
      </c>
      <c r="Y74" s="27">
        <f t="shared" si="3"/>
        <v>5</v>
      </c>
      <c r="Z74" s="27">
        <f t="shared" si="3"/>
        <v>5</v>
      </c>
      <c r="AA74" s="27">
        <f t="shared" si="3"/>
        <v>5</v>
      </c>
      <c r="AB74" s="27">
        <f t="shared" si="3"/>
        <v>5</v>
      </c>
      <c r="AC74" s="27">
        <f t="shared" si="3"/>
        <v>5</v>
      </c>
      <c r="AD74" s="27">
        <f t="shared" si="3"/>
        <v>5</v>
      </c>
      <c r="AE74" s="27">
        <f t="shared" si="3"/>
        <v>5</v>
      </c>
      <c r="AF74" s="27">
        <f t="shared" si="3"/>
        <v>5</v>
      </c>
      <c r="AG74" s="27">
        <f t="shared" si="3"/>
        <v>5</v>
      </c>
    </row>
    <row r="75" spans="1:33" s="141" customFormat="1" ht="14.25" hidden="1" x14ac:dyDescent="0.45">
      <c r="B75" s="118" t="s">
        <v>217</v>
      </c>
      <c r="C75" s="27">
        <v>0</v>
      </c>
      <c r="D75" s="27">
        <f t="shared" ref="D75:AG75" ca="1" si="4">IF(AND((C$71/$C$27&gt;=1),(D$71&lt;=($C$35-5))),INDEX($B$70:$AG$90,4,C$71+2-($C$27*INT(C$71/$C$27))),0)</f>
        <v>0</v>
      </c>
      <c r="E75" s="27">
        <f t="shared" ca="1" si="4"/>
        <v>0</v>
      </c>
      <c r="F75" s="27">
        <f t="shared" ca="1" si="4"/>
        <v>0</v>
      </c>
      <c r="G75" s="27">
        <f t="shared" ca="1" si="4"/>
        <v>0</v>
      </c>
      <c r="H75" s="27">
        <f t="shared" ca="1" si="4"/>
        <v>0</v>
      </c>
      <c r="I75" s="27">
        <f t="shared" ca="1" si="4"/>
        <v>0</v>
      </c>
      <c r="J75" s="27">
        <f t="shared" ca="1" si="4"/>
        <v>0</v>
      </c>
      <c r="K75" s="27">
        <f t="shared" ca="1" si="4"/>
        <v>0</v>
      </c>
      <c r="L75" s="27">
        <f t="shared" ca="1" si="4"/>
        <v>0</v>
      </c>
      <c r="M75" s="27">
        <f t="shared" ca="1" si="4"/>
        <v>0</v>
      </c>
      <c r="N75" s="27">
        <f t="shared" ca="1" si="4"/>
        <v>0</v>
      </c>
      <c r="O75" s="27">
        <f t="shared" ca="1" si="4"/>
        <v>0</v>
      </c>
      <c r="P75" s="27">
        <f t="shared" ca="1" si="4"/>
        <v>0</v>
      </c>
      <c r="Q75" s="27">
        <f t="shared" ca="1" si="4"/>
        <v>0</v>
      </c>
      <c r="R75" s="27">
        <f t="shared" ca="1" si="4"/>
        <v>0</v>
      </c>
      <c r="S75" s="27">
        <f t="shared" ca="1" si="4"/>
        <v>0</v>
      </c>
      <c r="T75" s="27">
        <f t="shared" ca="1" si="4"/>
        <v>0</v>
      </c>
      <c r="U75" s="27">
        <f t="shared" ca="1" si="4"/>
        <v>0</v>
      </c>
      <c r="V75" s="27">
        <f t="shared" ca="1" si="4"/>
        <v>0</v>
      </c>
      <c r="W75" s="27">
        <f t="shared" ca="1" si="4"/>
        <v>0</v>
      </c>
      <c r="X75" s="27">
        <f t="shared" ca="1" si="4"/>
        <v>0</v>
      </c>
      <c r="Y75" s="27">
        <f t="shared" ca="1" si="4"/>
        <v>0</v>
      </c>
      <c r="Z75" s="27">
        <f t="shared" ca="1" si="4"/>
        <v>0</v>
      </c>
      <c r="AA75" s="27">
        <f t="shared" ca="1" si="4"/>
        <v>0</v>
      </c>
      <c r="AB75" s="27">
        <f t="shared" ca="1" si="4"/>
        <v>0</v>
      </c>
      <c r="AC75" s="27">
        <f t="shared" ca="1" si="4"/>
        <v>0</v>
      </c>
      <c r="AD75" s="27">
        <f t="shared" ca="1" si="4"/>
        <v>0</v>
      </c>
      <c r="AE75" s="27">
        <f t="shared" ca="1" si="4"/>
        <v>0</v>
      </c>
      <c r="AF75" s="27">
        <f t="shared" ca="1" si="4"/>
        <v>0</v>
      </c>
      <c r="AG75" s="27">
        <f t="shared" ca="1" si="4"/>
        <v>0</v>
      </c>
    </row>
    <row r="76" spans="1:33" s="141" customFormat="1" ht="14.25" x14ac:dyDescent="0.45">
      <c r="B76" s="118" t="s">
        <v>218</v>
      </c>
      <c r="C76" s="27">
        <f>(C73+C75)*$C$20</f>
        <v>4</v>
      </c>
      <c r="D76" s="27">
        <f t="shared" ref="D76:AG76" ca="1" si="5">C$76+(D$73+D$75)*$C$20</f>
        <v>8</v>
      </c>
      <c r="E76" s="27">
        <f t="shared" ca="1" si="5"/>
        <v>8</v>
      </c>
      <c r="F76" s="27">
        <f t="shared" ca="1" si="5"/>
        <v>8</v>
      </c>
      <c r="G76" s="27">
        <f t="shared" ca="1" si="5"/>
        <v>10</v>
      </c>
      <c r="H76" s="27">
        <f t="shared" ca="1" si="5"/>
        <v>10</v>
      </c>
      <c r="I76" s="27">
        <f t="shared" ca="1" si="5"/>
        <v>10</v>
      </c>
      <c r="J76" s="27">
        <f t="shared" ca="1" si="5"/>
        <v>10</v>
      </c>
      <c r="K76" s="27">
        <f t="shared" ca="1" si="5"/>
        <v>10</v>
      </c>
      <c r="L76" s="27">
        <f t="shared" ca="1" si="5"/>
        <v>10</v>
      </c>
      <c r="M76" s="27">
        <f t="shared" ca="1" si="5"/>
        <v>10</v>
      </c>
      <c r="N76" s="27">
        <f t="shared" ca="1" si="5"/>
        <v>10</v>
      </c>
      <c r="O76" s="27">
        <f t="shared" ca="1" si="5"/>
        <v>10</v>
      </c>
      <c r="P76" s="27">
        <f t="shared" ca="1" si="5"/>
        <v>10</v>
      </c>
      <c r="Q76" s="27">
        <f t="shared" ca="1" si="5"/>
        <v>10</v>
      </c>
      <c r="R76" s="27">
        <f t="shared" ca="1" si="5"/>
        <v>10</v>
      </c>
      <c r="S76" s="27">
        <f t="shared" ca="1" si="5"/>
        <v>10</v>
      </c>
      <c r="T76" s="27">
        <f t="shared" ca="1" si="5"/>
        <v>10</v>
      </c>
      <c r="U76" s="27">
        <f t="shared" ca="1" si="5"/>
        <v>10</v>
      </c>
      <c r="V76" s="27">
        <f t="shared" ca="1" si="5"/>
        <v>10</v>
      </c>
      <c r="W76" s="27">
        <f t="shared" ca="1" si="5"/>
        <v>10</v>
      </c>
      <c r="X76" s="27">
        <f t="shared" ca="1" si="5"/>
        <v>10</v>
      </c>
      <c r="Y76" s="27">
        <f t="shared" ca="1" si="5"/>
        <v>10</v>
      </c>
      <c r="Z76" s="27">
        <f t="shared" ca="1" si="5"/>
        <v>10</v>
      </c>
      <c r="AA76" s="27">
        <f t="shared" ca="1" si="5"/>
        <v>10</v>
      </c>
      <c r="AB76" s="27">
        <f t="shared" ca="1" si="5"/>
        <v>10</v>
      </c>
      <c r="AC76" s="27">
        <f t="shared" ca="1" si="5"/>
        <v>10</v>
      </c>
      <c r="AD76" s="27">
        <f t="shared" ca="1" si="5"/>
        <v>10</v>
      </c>
      <c r="AE76" s="27">
        <f t="shared" ca="1" si="5"/>
        <v>10</v>
      </c>
      <c r="AF76" s="27">
        <f t="shared" ca="1" si="5"/>
        <v>10</v>
      </c>
      <c r="AG76" s="27">
        <f t="shared" ca="1" si="5"/>
        <v>10</v>
      </c>
    </row>
    <row r="77" spans="1:33" ht="14.25" x14ac:dyDescent="0.45">
      <c r="B77" s="20" t="s">
        <v>32</v>
      </c>
      <c r="C77" s="27">
        <f t="shared" ref="C77:AG77" si="6">C$73*$C$45*(24*365)*1000</f>
        <v>40864317.343776047</v>
      </c>
      <c r="D77" s="27">
        <f t="shared" si="6"/>
        <v>40864317.343776047</v>
      </c>
      <c r="E77" s="27">
        <f t="shared" si="6"/>
        <v>0</v>
      </c>
      <c r="F77" s="27">
        <f t="shared" si="6"/>
        <v>0</v>
      </c>
      <c r="G77" s="27">
        <f t="shared" si="6"/>
        <v>20432158.671888024</v>
      </c>
      <c r="H77" s="27">
        <f t="shared" si="6"/>
        <v>0</v>
      </c>
      <c r="I77" s="27">
        <f t="shared" si="6"/>
        <v>0</v>
      </c>
      <c r="J77" s="27">
        <f t="shared" si="6"/>
        <v>0</v>
      </c>
      <c r="K77" s="27">
        <f t="shared" si="6"/>
        <v>0</v>
      </c>
      <c r="L77" s="27">
        <f t="shared" si="6"/>
        <v>0</v>
      </c>
      <c r="M77" s="27">
        <f t="shared" si="6"/>
        <v>0</v>
      </c>
      <c r="N77" s="27">
        <f t="shared" si="6"/>
        <v>0</v>
      </c>
      <c r="O77" s="27">
        <f t="shared" si="6"/>
        <v>0</v>
      </c>
      <c r="P77" s="27">
        <f t="shared" si="6"/>
        <v>0</v>
      </c>
      <c r="Q77" s="27">
        <f t="shared" si="6"/>
        <v>0</v>
      </c>
      <c r="R77" s="27">
        <f t="shared" si="6"/>
        <v>0</v>
      </c>
      <c r="S77" s="27">
        <f t="shared" si="6"/>
        <v>0</v>
      </c>
      <c r="T77" s="27">
        <f t="shared" si="6"/>
        <v>0</v>
      </c>
      <c r="U77" s="27">
        <f t="shared" si="6"/>
        <v>0</v>
      </c>
      <c r="V77" s="27">
        <f t="shared" si="6"/>
        <v>0</v>
      </c>
      <c r="W77" s="27">
        <f t="shared" si="6"/>
        <v>0</v>
      </c>
      <c r="X77" s="27">
        <f t="shared" si="6"/>
        <v>0</v>
      </c>
      <c r="Y77" s="27">
        <f t="shared" si="6"/>
        <v>0</v>
      </c>
      <c r="Z77" s="27">
        <f t="shared" si="6"/>
        <v>0</v>
      </c>
      <c r="AA77" s="27">
        <f t="shared" si="6"/>
        <v>0</v>
      </c>
      <c r="AB77" s="27">
        <f t="shared" si="6"/>
        <v>0</v>
      </c>
      <c r="AC77" s="27">
        <f t="shared" si="6"/>
        <v>0</v>
      </c>
      <c r="AD77" s="27">
        <f t="shared" si="6"/>
        <v>0</v>
      </c>
      <c r="AE77" s="27">
        <f t="shared" si="6"/>
        <v>0</v>
      </c>
      <c r="AF77" s="27">
        <f t="shared" si="6"/>
        <v>0</v>
      </c>
      <c r="AG77" s="27">
        <f t="shared" si="6"/>
        <v>0</v>
      </c>
    </row>
    <row r="78" spans="1:33" ht="14.25" x14ac:dyDescent="0.45">
      <c r="B78" s="20" t="s">
        <v>127</v>
      </c>
      <c r="C78" s="27">
        <f>0</f>
        <v>0</v>
      </c>
      <c r="D78" s="27">
        <f t="shared" ref="D78:AG78" si="7">(C78+C77)</f>
        <v>40864317.343776047</v>
      </c>
      <c r="E78" s="27">
        <f t="shared" si="7"/>
        <v>81728634.687552094</v>
      </c>
      <c r="F78" s="27">
        <f t="shared" si="7"/>
        <v>81728634.687552094</v>
      </c>
      <c r="G78" s="27">
        <f t="shared" si="7"/>
        <v>81728634.687552094</v>
      </c>
      <c r="H78" s="27">
        <f t="shared" si="7"/>
        <v>102160793.35944012</v>
      </c>
      <c r="I78" s="27">
        <f t="shared" si="7"/>
        <v>102160793.35944012</v>
      </c>
      <c r="J78" s="27">
        <f t="shared" si="7"/>
        <v>102160793.35944012</v>
      </c>
      <c r="K78" s="27">
        <f t="shared" si="7"/>
        <v>102160793.35944012</v>
      </c>
      <c r="L78" s="27">
        <f t="shared" si="7"/>
        <v>102160793.35944012</v>
      </c>
      <c r="M78" s="27">
        <f t="shared" si="7"/>
        <v>102160793.35944012</v>
      </c>
      <c r="N78" s="27">
        <f t="shared" si="7"/>
        <v>102160793.35944012</v>
      </c>
      <c r="O78" s="27">
        <f t="shared" si="7"/>
        <v>102160793.35944012</v>
      </c>
      <c r="P78" s="27">
        <f t="shared" si="7"/>
        <v>102160793.35944012</v>
      </c>
      <c r="Q78" s="27">
        <f t="shared" si="7"/>
        <v>102160793.35944012</v>
      </c>
      <c r="R78" s="27">
        <f t="shared" si="7"/>
        <v>102160793.35944012</v>
      </c>
      <c r="S78" s="27">
        <f t="shared" si="7"/>
        <v>102160793.35944012</v>
      </c>
      <c r="T78" s="27">
        <f t="shared" si="7"/>
        <v>102160793.35944012</v>
      </c>
      <c r="U78" s="27">
        <f t="shared" si="7"/>
        <v>102160793.35944012</v>
      </c>
      <c r="V78" s="27">
        <f t="shared" si="7"/>
        <v>102160793.35944012</v>
      </c>
      <c r="W78" s="27">
        <f t="shared" si="7"/>
        <v>102160793.35944012</v>
      </c>
      <c r="X78" s="27">
        <f t="shared" si="7"/>
        <v>102160793.35944012</v>
      </c>
      <c r="Y78" s="27">
        <f t="shared" si="7"/>
        <v>102160793.35944012</v>
      </c>
      <c r="Z78" s="27">
        <f t="shared" si="7"/>
        <v>102160793.35944012</v>
      </c>
      <c r="AA78" s="27">
        <f t="shared" si="7"/>
        <v>102160793.35944012</v>
      </c>
      <c r="AB78" s="27">
        <f t="shared" si="7"/>
        <v>102160793.35944012</v>
      </c>
      <c r="AC78" s="27">
        <f t="shared" si="7"/>
        <v>102160793.35944012</v>
      </c>
      <c r="AD78" s="27">
        <f t="shared" si="7"/>
        <v>102160793.35944012</v>
      </c>
      <c r="AE78" s="27">
        <f t="shared" si="7"/>
        <v>102160793.35944012</v>
      </c>
      <c r="AF78" s="27">
        <f t="shared" si="7"/>
        <v>102160793.35944012</v>
      </c>
      <c r="AG78" s="27">
        <f t="shared" si="7"/>
        <v>102160793.35944012</v>
      </c>
    </row>
    <row r="79" spans="1:33" ht="14.25" x14ac:dyDescent="0.45">
      <c r="B79" s="20" t="s">
        <v>361</v>
      </c>
      <c r="C79" s="27">
        <f>$C$39</f>
        <v>146.03855071645268</v>
      </c>
      <c r="D79" s="27">
        <f>$C$39*POWER((1-$C$26),D$71)</f>
        <v>145.46647370628224</v>
      </c>
      <c r="E79" s="27">
        <f t="shared" ref="E79:AG79" si="8">$C$39*POWER((1-$C$26),E$71)</f>
        <v>144.89663769414938</v>
      </c>
      <c r="F79" s="27">
        <f t="shared" si="8"/>
        <v>144.32903390138947</v>
      </c>
      <c r="G79" s="27">
        <f t="shared" si="8"/>
        <v>143.76365358372658</v>
      </c>
      <c r="H79" s="27">
        <f t="shared" si="8"/>
        <v>143.20048803113875</v>
      </c>
      <c r="I79" s="27">
        <f t="shared" si="8"/>
        <v>142.63952856772377</v>
      </c>
      <c r="J79" s="27">
        <f t="shared" si="8"/>
        <v>142.0807665515656</v>
      </c>
      <c r="K79" s="27">
        <f t="shared" si="8"/>
        <v>141.52419337460111</v>
      </c>
      <c r="L79" s="27">
        <f t="shared" si="8"/>
        <v>140.96980046248765</v>
      </c>
      <c r="M79" s="27">
        <f t="shared" si="8"/>
        <v>140.41757927447077</v>
      </c>
      <c r="N79" s="27">
        <f t="shared" si="8"/>
        <v>139.86752130325277</v>
      </c>
      <c r="O79" s="27">
        <f t="shared" si="8"/>
        <v>139.31961807486158</v>
      </c>
      <c r="P79" s="27">
        <f t="shared" si="8"/>
        <v>138.77386114852024</v>
      </c>
      <c r="Q79" s="27">
        <f t="shared" si="8"/>
        <v>138.23024211651685</v>
      </c>
      <c r="R79" s="27">
        <f t="shared" si="8"/>
        <v>137.68875260407512</v>
      </c>
      <c r="S79" s="27">
        <f t="shared" si="8"/>
        <v>137.14938426922512</v>
      </c>
      <c r="T79" s="27">
        <f t="shared" si="8"/>
        <v>136.61212880267513</v>
      </c>
      <c r="U79" s="27">
        <f t="shared" si="8"/>
        <v>136.07697792768326</v>
      </c>
      <c r="V79" s="27">
        <f t="shared" si="8"/>
        <v>135.54392339993021</v>
      </c>
      <c r="W79" s="27">
        <f t="shared" si="8"/>
        <v>135.01295700739215</v>
      </c>
      <c r="X79" s="27">
        <f t="shared" si="8"/>
        <v>134.48407057021416</v>
      </c>
      <c r="Y79" s="27">
        <f t="shared" si="8"/>
        <v>133.95725594058439</v>
      </c>
      <c r="Z79" s="27">
        <f t="shared" si="8"/>
        <v>133.43250500260831</v>
      </c>
      <c r="AA79" s="27">
        <f t="shared" si="8"/>
        <v>132.90980967218385</v>
      </c>
      <c r="AB79" s="27">
        <f t="shared" si="8"/>
        <v>132.3891618968768</v>
      </c>
      <c r="AC79" s="27">
        <f t="shared" si="8"/>
        <v>131.87055365579681</v>
      </c>
      <c r="AD79" s="27">
        <f t="shared" si="8"/>
        <v>131.35397695947364</v>
      </c>
      <c r="AE79" s="27">
        <f t="shared" si="8"/>
        <v>130.83942384973432</v>
      </c>
      <c r="AF79" s="27">
        <f t="shared" si="8"/>
        <v>130.32688639958045</v>
      </c>
      <c r="AG79" s="27">
        <f t="shared" si="8"/>
        <v>129.816356713066</v>
      </c>
    </row>
    <row r="80" spans="1:33" ht="14.25" x14ac:dyDescent="0.45">
      <c r="B80" s="20" t="s">
        <v>362</v>
      </c>
      <c r="C80" s="27">
        <f>($K$35+(C$79)*$K$36+(C$79^2)*$K$37+(C$79^3)*$K$38+(C$79^4)*$K$39)*$K$40</f>
        <v>73577.088858749688</v>
      </c>
      <c r="D80" s="27">
        <f t="shared" ref="D80:AG80" si="9">($K$35+(D$79)*$K$36+(D$79^2)*$K$37+(D$79^3)*$K$38+(D$79^4)*$K$39)*$K$40</f>
        <v>72527.643386980882</v>
      </c>
      <c r="E80" s="27">
        <f t="shared" si="9"/>
        <v>71488.724220145843</v>
      </c>
      <c r="F80" s="27">
        <f t="shared" si="9"/>
        <v>70460.303751825064</v>
      </c>
      <c r="G80" s="27">
        <f t="shared" si="9"/>
        <v>69442.352969597385</v>
      </c>
      <c r="H80" s="27">
        <f t="shared" si="9"/>
        <v>68434.841499157803</v>
      </c>
      <c r="I80" s="27">
        <f t="shared" si="9"/>
        <v>67437.737647487738</v>
      </c>
      <c r="J80" s="27">
        <f t="shared" si="9"/>
        <v>66451.008445094281</v>
      </c>
      <c r="K80" s="27">
        <f t="shared" si="9"/>
        <v>65474.619687336606</v>
      </c>
      <c r="L80" s="27">
        <f t="shared" si="9"/>
        <v>64508.535974856357</v>
      </c>
      <c r="M80" s="27">
        <f t="shared" si="9"/>
        <v>63552.720753128604</v>
      </c>
      <c r="N80" s="27">
        <f t="shared" si="9"/>
        <v>62607.136351151217</v>
      </c>
      <c r="O80" s="27">
        <f t="shared" si="9"/>
        <v>61671.744019286845</v>
      </c>
      <c r="P80" s="27">
        <f t="shared" si="9"/>
        <v>60746.503966276381</v>
      </c>
      <c r="Q80" s="27">
        <f t="shared" si="9"/>
        <v>59831.375395436648</v>
      </c>
      <c r="R80" s="27">
        <f t="shared" si="9"/>
        <v>58926.316540060077</v>
      </c>
      <c r="S80" s="27">
        <f t="shared" si="9"/>
        <v>58031.284698029871</v>
      </c>
      <c r="T80" s="27">
        <f t="shared" si="9"/>
        <v>57146.236265667801</v>
      </c>
      <c r="U80" s="27">
        <f t="shared" si="9"/>
        <v>56271.126770825926</v>
      </c>
      <c r="V80" s="27">
        <f t="shared" si="9"/>
        <v>55405.910905240096</v>
      </c>
      <c r="W80" s="27">
        <f t="shared" si="9"/>
        <v>54550.542556157452</v>
      </c>
      <c r="X80" s="27">
        <f t="shared" si="9"/>
        <v>53704.974837251742</v>
      </c>
      <c r="Y80" s="27">
        <f t="shared" si="9"/>
        <v>52869.16011884129</v>
      </c>
      <c r="Z80" s="27">
        <f t="shared" si="9"/>
        <v>52043.050057421715</v>
      </c>
      <c r="AA80" s="27">
        <f t="shared" si="9"/>
        <v>51226.595624527436</v>
      </c>
      <c r="AB80" s="27">
        <f t="shared" si="9"/>
        <v>50419.747134934762</v>
      </c>
      <c r="AC80" s="27">
        <f t="shared" si="9"/>
        <v>49622.454274218821</v>
      </c>
      <c r="AD80" s="27">
        <f t="shared" si="9"/>
        <v>48834.666125676762</v>
      </c>
      <c r="AE80" s="27">
        <f t="shared" si="9"/>
        <v>48056.331196630999</v>
      </c>
      <c r="AF80" s="27">
        <f t="shared" si="9"/>
        <v>47287.397444122005</v>
      </c>
      <c r="AG80" s="27">
        <f t="shared" si="9"/>
        <v>46527.812300004633</v>
      </c>
    </row>
    <row r="81" spans="1:33" s="286" customFormat="1" ht="14.25" x14ac:dyDescent="0.45">
      <c r="B81" s="20" t="s">
        <v>317</v>
      </c>
      <c r="C81" s="27">
        <f>0*$C$43*(($C$42*C$80)-($C$41*1000))/(1000)*(24*365)</f>
        <v>0</v>
      </c>
      <c r="D81" s="27">
        <f>C$74*$C$43*(($C$42*D$80)-($C$41*1000))/(1000)*(24*365)</f>
        <v>40252973.378651835</v>
      </c>
      <c r="E81" s="27">
        <f t="shared" ref="E81:AG81" si="10">D$74*$C$43*(($C$42*E$80)-($C$41*1000))/(1000)*(24*365)</f>
        <v>79295522.814407498</v>
      </c>
      <c r="F81" s="27">
        <f t="shared" si="10"/>
        <v>78097330.695176348</v>
      </c>
      <c r="G81" s="27">
        <f t="shared" si="10"/>
        <v>76911336.597818524</v>
      </c>
      <c r="H81" s="27">
        <f t="shared" si="10"/>
        <v>94671881.417298481</v>
      </c>
      <c r="I81" s="27">
        <f t="shared" si="10"/>
        <v>93219749.222918779</v>
      </c>
      <c r="J81" s="27">
        <f t="shared" si="10"/>
        <v>91782726.149013072</v>
      </c>
      <c r="K81" s="27">
        <f t="shared" si="10"/>
        <v>90360762.381652653</v>
      </c>
      <c r="L81" s="27">
        <f t="shared" si="10"/>
        <v>88953806.366982058</v>
      </c>
      <c r="M81" s="27">
        <f t="shared" si="10"/>
        <v>87561804.868818849</v>
      </c>
      <c r="N81" s="27">
        <f t="shared" si="10"/>
        <v>86184703.024999067</v>
      </c>
      <c r="O81" s="27">
        <f t="shared" si="10"/>
        <v>84822444.402488396</v>
      </c>
      <c r="P81" s="27">
        <f t="shared" si="10"/>
        <v>83474971.051286623</v>
      </c>
      <c r="Q81" s="27">
        <f t="shared" si="10"/>
        <v>82142223.55714415</v>
      </c>
      <c r="R81" s="27">
        <f t="shared" si="10"/>
        <v>80824141.093116492</v>
      </c>
      <c r="S81" s="27">
        <f t="shared" si="10"/>
        <v>79520661.469975799</v>
      </c>
      <c r="T81" s="27">
        <f t="shared" si="10"/>
        <v>78231721.185505301</v>
      </c>
      <c r="U81" s="27">
        <f t="shared" si="10"/>
        <v>76957255.472692326</v>
      </c>
      <c r="V81" s="27">
        <f t="shared" si="10"/>
        <v>75697198.346846417</v>
      </c>
      <c r="W81" s="27">
        <f t="shared" si="10"/>
        <v>74451482.651659906</v>
      </c>
      <c r="X81" s="27">
        <f t="shared" si="10"/>
        <v>73220040.104231581</v>
      </c>
      <c r="Y81" s="27">
        <f t="shared" si="10"/>
        <v>72002801.339074507</v>
      </c>
      <c r="Z81" s="27">
        <f t="shared" si="10"/>
        <v>70799695.951126114</v>
      </c>
      <c r="AA81" s="27">
        <f t="shared" si="10"/>
        <v>69610652.537780523</v>
      </c>
      <c r="AB81" s="27">
        <f t="shared" si="10"/>
        <v>68435598.73996225</v>
      </c>
      <c r="AC81" s="27">
        <f t="shared" si="10"/>
        <v>67274461.282258585</v>
      </c>
      <c r="AD81" s="27">
        <f t="shared" si="10"/>
        <v>66127166.012129351</v>
      </c>
      <c r="AE81" s="27">
        <f t="shared" si="10"/>
        <v>64993637.93821355</v>
      </c>
      <c r="AF81" s="27">
        <f t="shared" si="10"/>
        <v>63873801.267747082</v>
      </c>
      <c r="AG81" s="27">
        <f t="shared" si="10"/>
        <v>62767579.44311174</v>
      </c>
    </row>
    <row r="82" spans="1:33" ht="14.25" x14ac:dyDescent="0.45">
      <c r="A82" s="286"/>
      <c r="B82" s="20" t="s">
        <v>131</v>
      </c>
      <c r="C82" s="22">
        <f>POWER((1-($C$44)),C71)</f>
        <v>1</v>
      </c>
      <c r="D82" s="22">
        <f t="shared" ref="D82:AG82" si="11">POWER((1-($C$44)),D71)</f>
        <v>0.995</v>
      </c>
      <c r="E82" s="22">
        <f t="shared" si="11"/>
        <v>0.99002500000000004</v>
      </c>
      <c r="F82" s="22">
        <f t="shared" si="11"/>
        <v>0.98507487500000002</v>
      </c>
      <c r="G82" s="22">
        <f t="shared" si="11"/>
        <v>0.98014950062500006</v>
      </c>
      <c r="H82" s="22">
        <f t="shared" si="11"/>
        <v>0.97524875312187509</v>
      </c>
      <c r="I82" s="22">
        <f t="shared" si="11"/>
        <v>0.97037250935626573</v>
      </c>
      <c r="J82" s="22">
        <f t="shared" si="11"/>
        <v>0.96552064680948435</v>
      </c>
      <c r="K82" s="22">
        <f t="shared" si="11"/>
        <v>0.96069304357543694</v>
      </c>
      <c r="L82" s="22">
        <f t="shared" si="11"/>
        <v>0.95588957835755972</v>
      </c>
      <c r="M82" s="22">
        <f t="shared" si="11"/>
        <v>0.95111013046577197</v>
      </c>
      <c r="N82" s="22">
        <f t="shared" si="11"/>
        <v>0.94635457981344306</v>
      </c>
      <c r="O82" s="22">
        <f t="shared" si="11"/>
        <v>0.94162280691437594</v>
      </c>
      <c r="P82" s="22">
        <f t="shared" si="11"/>
        <v>0.93691469287980411</v>
      </c>
      <c r="Q82" s="22">
        <f t="shared" si="11"/>
        <v>0.93223011941540512</v>
      </c>
      <c r="R82" s="22">
        <f t="shared" si="11"/>
        <v>0.92756896881832807</v>
      </c>
      <c r="S82" s="22">
        <f t="shared" si="11"/>
        <v>0.92293112397423638</v>
      </c>
      <c r="T82" s="22">
        <f t="shared" si="11"/>
        <v>0.9183164683543652</v>
      </c>
      <c r="U82" s="22">
        <f t="shared" si="11"/>
        <v>0.91372488601259338</v>
      </c>
      <c r="V82" s="22">
        <f t="shared" si="11"/>
        <v>0.90915626158253038</v>
      </c>
      <c r="W82" s="22">
        <f t="shared" si="11"/>
        <v>0.90461048027461777</v>
      </c>
      <c r="X82" s="22">
        <f t="shared" si="11"/>
        <v>0.90008742787324469</v>
      </c>
      <c r="Y82" s="22">
        <f t="shared" si="11"/>
        <v>0.89558699073387849</v>
      </c>
      <c r="Z82" s="22">
        <f t="shared" si="11"/>
        <v>0.89110905578020905</v>
      </c>
      <c r="AA82" s="22">
        <f t="shared" si="11"/>
        <v>0.88665351050130803</v>
      </c>
      <c r="AB82" s="22">
        <f t="shared" si="11"/>
        <v>0.88222024294880153</v>
      </c>
      <c r="AC82" s="22">
        <f t="shared" si="11"/>
        <v>0.87780914173405755</v>
      </c>
      <c r="AD82" s="22">
        <f t="shared" si="11"/>
        <v>0.87342009602538717</v>
      </c>
      <c r="AE82" s="22">
        <f t="shared" si="11"/>
        <v>0.86905299554526039</v>
      </c>
      <c r="AF82" s="22">
        <f t="shared" si="11"/>
        <v>0.86470773056753414</v>
      </c>
      <c r="AG82" s="22">
        <f t="shared" si="11"/>
        <v>0.86038419191469639</v>
      </c>
    </row>
    <row r="83" spans="1:33" ht="14.25" x14ac:dyDescent="0.45">
      <c r="A83" s="69"/>
      <c r="B83" s="20" t="s">
        <v>50</v>
      </c>
      <c r="C83" s="27">
        <f>C$81*C$82</f>
        <v>0</v>
      </c>
      <c r="D83" s="27">
        <f>D$81*D$82</f>
        <v>40051708.511758573</v>
      </c>
      <c r="E83" s="27">
        <f t="shared" ref="E83:AG83" si="12">E$81*E$82</f>
        <v>78504549.974333793</v>
      </c>
      <c r="F83" s="27">
        <f t="shared" si="12"/>
        <v>76931718.272384509</v>
      </c>
      <c r="G83" s="27">
        <f t="shared" si="12"/>
        <v>75384608.158753112</v>
      </c>
      <c r="H83" s="27">
        <f t="shared" si="12"/>
        <v>92328634.307922363</v>
      </c>
      <c r="I83" s="27">
        <f t="shared" si="12"/>
        <v>90457881.975005493</v>
      </c>
      <c r="J83" s="27">
        <f t="shared" si="12"/>
        <v>88618117.117332876</v>
      </c>
      <c r="K83" s="27">
        <f t="shared" si="12"/>
        <v>86808955.832226738</v>
      </c>
      <c r="L83" s="27">
        <f t="shared" si="12"/>
        <v>85030016.461434484</v>
      </c>
      <c r="M83" s="27">
        <f t="shared" si="12"/>
        <v>83280919.652600765</v>
      </c>
      <c r="N83" s="27">
        <f t="shared" si="12"/>
        <v>81561288.417569369</v>
      </c>
      <c r="O83" s="27">
        <f t="shared" si="12"/>
        <v>79870748.187609717</v>
      </c>
      <c r="P83" s="27">
        <f t="shared" si="12"/>
        <v>78208926.865666747</v>
      </c>
      <c r="Q83" s="27">
        <f t="shared" si="12"/>
        <v>76575454.875723392</v>
      </c>
      <c r="R83" s="27">
        <f t="shared" si="12"/>
        <v>74969965.209369123</v>
      </c>
      <c r="S83" s="27">
        <f t="shared" si="12"/>
        <v>73392093.469659522</v>
      </c>
      <c r="T83" s="27">
        <f t="shared" si="12"/>
        <v>71841477.9123566</v>
      </c>
      <c r="U83" s="27">
        <f t="shared" si="12"/>
        <v>70317759.484627828</v>
      </c>
      <c r="V83" s="27">
        <f t="shared" si="12"/>
        <v>68820581.861290187</v>
      </c>
      <c r="W83" s="27">
        <f t="shared" si="12"/>
        <v>67349591.47867544</v>
      </c>
      <c r="X83" s="27">
        <f t="shared" si="12"/>
        <v>65904437.566193625</v>
      </c>
      <c r="Y83" s="27">
        <f t="shared" si="12"/>
        <v>64484772.175671011</v>
      </c>
      <c r="Z83" s="27">
        <f t="shared" si="12"/>
        <v>63090250.208533883</v>
      </c>
      <c r="AA83" s="27">
        <f t="shared" si="12"/>
        <v>61720529.440909885</v>
      </c>
      <c r="AB83" s="27">
        <f t="shared" si="12"/>
        <v>60375270.546716191</v>
      </c>
      <c r="AC83" s="27">
        <f t="shared" si="12"/>
        <v>59054137.118800491</v>
      </c>
      <c r="AD83" s="27">
        <f t="shared" si="12"/>
        <v>57756795.688200735</v>
      </c>
      <c r="AE83" s="27">
        <f t="shared" si="12"/>
        <v>56482915.741588563</v>
      </c>
      <c r="AF83" s="27">
        <f t="shared" si="12"/>
        <v>55232169.736955263</v>
      </c>
      <c r="AG83" s="27">
        <f t="shared" si="12"/>
        <v>54004233.117603205</v>
      </c>
    </row>
    <row r="84" spans="1:33" ht="14.25" x14ac:dyDescent="0.45">
      <c r="A84" s="69"/>
      <c r="B84" s="20" t="s">
        <v>2</v>
      </c>
      <c r="C84" s="6">
        <f t="shared" ref="C84:AG84" ca="1" si="13">C$83*C$72</f>
        <v>0</v>
      </c>
      <c r="D84" s="6">
        <f t="shared" ca="1" si="13"/>
        <v>3592638.2535047443</v>
      </c>
      <c r="E84" s="6">
        <f t="shared" ca="1" si="13"/>
        <v>7041858.1326977415</v>
      </c>
      <c r="F84" s="6">
        <f t="shared" ca="1" si="13"/>
        <v>6900775.1290328903</v>
      </c>
      <c r="G84" s="6">
        <f t="shared" ca="1" si="13"/>
        <v>7434648.6291819075</v>
      </c>
      <c r="H84" s="6">
        <f t="shared" ca="1" si="13"/>
        <v>9105717.616069207</v>
      </c>
      <c r="I84" s="6">
        <f t="shared" ca="1" si="13"/>
        <v>8921218.5968772583</v>
      </c>
      <c r="J84" s="6">
        <f t="shared" ca="1" si="13"/>
        <v>8739775.6523399856</v>
      </c>
      <c r="K84" s="6">
        <f t="shared" ca="1" si="13"/>
        <v>8561350.9208622035</v>
      </c>
      <c r="L84" s="6">
        <f t="shared" ca="1" si="13"/>
        <v>8385906.7622004496</v>
      </c>
      <c r="M84" s="6">
        <f t="shared" ca="1" si="13"/>
        <v>8213405.7635255354</v>
      </c>
      <c r="N84" s="6">
        <f t="shared" ca="1" si="13"/>
        <v>8043810.745172441</v>
      </c>
      <c r="O84" s="6">
        <f t="shared" ca="1" si="13"/>
        <v>7877084.7660869211</v>
      </c>
      <c r="P84" s="6">
        <f t="shared" ca="1" si="13"/>
        <v>7713191.1289785346</v>
      </c>
      <c r="Q84" s="6">
        <f t="shared" ca="1" si="13"/>
        <v>7552093.3851889186</v>
      </c>
      <c r="R84" s="6">
        <f t="shared" ca="1" si="13"/>
        <v>7393755.3392845104</v>
      </c>
      <c r="S84" s="6">
        <f t="shared" ca="1" si="13"/>
        <v>7238141.0533821071</v>
      </c>
      <c r="T84" s="6">
        <f t="shared" ca="1" si="13"/>
        <v>7085214.8512161048</v>
      </c>
      <c r="U84" s="6">
        <f t="shared" ca="1" si="13"/>
        <v>6934941.3219551109</v>
      </c>
      <c r="V84" s="6">
        <f t="shared" ca="1" si="13"/>
        <v>6787285.323776436</v>
      </c>
      <c r="W84" s="6">
        <f t="shared" ca="1" si="13"/>
        <v>6642211.9872059831</v>
      </c>
      <c r="X84" s="6">
        <f t="shared" ca="1" si="13"/>
        <v>6499686.718231135</v>
      </c>
      <c r="Y84" s="6">
        <f t="shared" ca="1" si="13"/>
        <v>6359675.2011941466</v>
      </c>
      <c r="Z84" s="6">
        <f t="shared" ca="1" si="13"/>
        <v>6222143.4014730882</v>
      </c>
      <c r="AA84" s="6">
        <f t="shared" ca="1" si="13"/>
        <v>6087057.5679574125</v>
      </c>
      <c r="AB84" s="6">
        <f t="shared" ca="1" si="13"/>
        <v>5954384.2353249788</v>
      </c>
      <c r="AC84" s="6">
        <f t="shared" ca="1" si="13"/>
        <v>5824090.2261270368</v>
      </c>
      <c r="AD84" s="6">
        <f t="shared" ca="1" si="13"/>
        <v>5696142.6526876781</v>
      </c>
      <c r="AE84" s="6">
        <f t="shared" ca="1" si="13"/>
        <v>5570508.9188241577</v>
      </c>
      <c r="AF84" s="6">
        <f t="shared" ca="1" si="13"/>
        <v>5447156.7213938925</v>
      </c>
      <c r="AG84" s="6">
        <f t="shared" ca="1" si="13"/>
        <v>5326054.0516743315</v>
      </c>
    </row>
    <row r="85" spans="1:33" ht="14.25" x14ac:dyDescent="0.45">
      <c r="A85" s="69"/>
      <c r="B85" s="20" t="s">
        <v>102</v>
      </c>
      <c r="C85" s="6">
        <f>(C$73*$C$30)</f>
        <v>9363984.6241430938</v>
      </c>
      <c r="D85" s="6">
        <f t="shared" ref="D85:AG85" si="14">(D$73*($C$30*POWER(C$76,$C$68)))</f>
        <v>7852962.3695885651</v>
      </c>
      <c r="E85" s="6">
        <f t="shared" ca="1" si="14"/>
        <v>0</v>
      </c>
      <c r="F85" s="6">
        <f t="shared" ca="1" si="14"/>
        <v>0</v>
      </c>
      <c r="G85" s="6">
        <f t="shared" ca="1" si="14"/>
        <v>3595753.6745990603</v>
      </c>
      <c r="H85" s="6">
        <f t="shared" ca="1" si="14"/>
        <v>0</v>
      </c>
      <c r="I85" s="6">
        <f t="shared" ca="1" si="14"/>
        <v>0</v>
      </c>
      <c r="J85" s="6">
        <f t="shared" ca="1" si="14"/>
        <v>0</v>
      </c>
      <c r="K85" s="6">
        <f t="shared" ca="1" si="14"/>
        <v>0</v>
      </c>
      <c r="L85" s="6">
        <f t="shared" ca="1" si="14"/>
        <v>0</v>
      </c>
      <c r="M85" s="6">
        <f t="shared" ca="1" si="14"/>
        <v>0</v>
      </c>
      <c r="N85" s="6">
        <f t="shared" ca="1" si="14"/>
        <v>0</v>
      </c>
      <c r="O85" s="6">
        <f t="shared" ca="1" si="14"/>
        <v>0</v>
      </c>
      <c r="P85" s="6">
        <f t="shared" ca="1" si="14"/>
        <v>0</v>
      </c>
      <c r="Q85" s="6">
        <f t="shared" ca="1" si="14"/>
        <v>0</v>
      </c>
      <c r="R85" s="6">
        <f t="shared" ca="1" si="14"/>
        <v>0</v>
      </c>
      <c r="S85" s="6">
        <f t="shared" ca="1" si="14"/>
        <v>0</v>
      </c>
      <c r="T85" s="6">
        <f t="shared" ca="1" si="14"/>
        <v>0</v>
      </c>
      <c r="U85" s="6">
        <f t="shared" ca="1" si="14"/>
        <v>0</v>
      </c>
      <c r="V85" s="6">
        <f t="shared" ca="1" si="14"/>
        <v>0</v>
      </c>
      <c r="W85" s="6">
        <f t="shared" ca="1" si="14"/>
        <v>0</v>
      </c>
      <c r="X85" s="6">
        <f t="shared" ca="1" si="14"/>
        <v>0</v>
      </c>
      <c r="Y85" s="6">
        <f t="shared" ca="1" si="14"/>
        <v>0</v>
      </c>
      <c r="Z85" s="6">
        <f t="shared" ca="1" si="14"/>
        <v>0</v>
      </c>
      <c r="AA85" s="6">
        <f t="shared" ca="1" si="14"/>
        <v>0</v>
      </c>
      <c r="AB85" s="6">
        <f t="shared" ca="1" si="14"/>
        <v>0</v>
      </c>
      <c r="AC85" s="6">
        <f t="shared" ca="1" si="14"/>
        <v>0</v>
      </c>
      <c r="AD85" s="6">
        <f t="shared" ca="1" si="14"/>
        <v>0</v>
      </c>
      <c r="AE85" s="6">
        <f t="shared" ca="1" si="14"/>
        <v>0</v>
      </c>
      <c r="AF85" s="6">
        <f t="shared" ca="1" si="14"/>
        <v>0</v>
      </c>
      <c r="AG85" s="6">
        <f t="shared" ca="1" si="14"/>
        <v>0</v>
      </c>
    </row>
    <row r="86" spans="1:33" ht="14.25" hidden="1" x14ac:dyDescent="0.45">
      <c r="A86" s="69"/>
      <c r="B86" s="174" t="s">
        <v>128</v>
      </c>
      <c r="C86" s="178">
        <f ca="1">IF(AND((C$71/$C$27&gt;=1),(C$71&lt;=($C$35-5))),INDEX($B$70:$AG$90,13,C$71+2-($C$27*INT(C$71/$C$27))),0)*$C$24</f>
        <v>0</v>
      </c>
      <c r="D86" s="178">
        <f t="shared" ref="D86:AG86" ca="1" si="15">IF(D$75&gt;0,$C$30*POWER(C$76,$C$68),0)</f>
        <v>0</v>
      </c>
      <c r="E86" s="178">
        <f t="shared" ca="1" si="15"/>
        <v>0</v>
      </c>
      <c r="F86" s="178">
        <f t="shared" ca="1" si="15"/>
        <v>0</v>
      </c>
      <c r="G86" s="178">
        <f t="shared" ca="1" si="15"/>
        <v>0</v>
      </c>
      <c r="H86" s="178">
        <f t="shared" ca="1" si="15"/>
        <v>0</v>
      </c>
      <c r="I86" s="178">
        <f t="shared" ca="1" si="15"/>
        <v>0</v>
      </c>
      <c r="J86" s="178">
        <f t="shared" ca="1" si="15"/>
        <v>0</v>
      </c>
      <c r="K86" s="178">
        <f t="shared" ca="1" si="15"/>
        <v>0</v>
      </c>
      <c r="L86" s="178">
        <f t="shared" ca="1" si="15"/>
        <v>0</v>
      </c>
      <c r="M86" s="178">
        <f t="shared" ca="1" si="15"/>
        <v>0</v>
      </c>
      <c r="N86" s="178">
        <f t="shared" ca="1" si="15"/>
        <v>0</v>
      </c>
      <c r="O86" s="178">
        <f t="shared" ca="1" si="15"/>
        <v>0</v>
      </c>
      <c r="P86" s="178">
        <f t="shared" ca="1" si="15"/>
        <v>0</v>
      </c>
      <c r="Q86" s="178">
        <f t="shared" ca="1" si="15"/>
        <v>0</v>
      </c>
      <c r="R86" s="178">
        <f t="shared" ca="1" si="15"/>
        <v>0</v>
      </c>
      <c r="S86" s="178">
        <f t="shared" ca="1" si="15"/>
        <v>0</v>
      </c>
      <c r="T86" s="178">
        <f t="shared" ca="1" si="15"/>
        <v>0</v>
      </c>
      <c r="U86" s="178">
        <f t="shared" ca="1" si="15"/>
        <v>0</v>
      </c>
      <c r="V86" s="178">
        <f t="shared" ca="1" si="15"/>
        <v>0</v>
      </c>
      <c r="W86" s="178">
        <f t="shared" ca="1" si="15"/>
        <v>0</v>
      </c>
      <c r="X86" s="178">
        <f t="shared" ca="1" si="15"/>
        <v>0</v>
      </c>
      <c r="Y86" s="178">
        <f t="shared" ca="1" si="15"/>
        <v>0</v>
      </c>
      <c r="Z86" s="178">
        <f t="shared" ca="1" si="15"/>
        <v>0</v>
      </c>
      <c r="AA86" s="178">
        <f t="shared" ca="1" si="15"/>
        <v>0</v>
      </c>
      <c r="AB86" s="178">
        <f t="shared" ca="1" si="15"/>
        <v>0</v>
      </c>
      <c r="AC86" s="177">
        <f t="shared" ca="1" si="15"/>
        <v>0</v>
      </c>
      <c r="AD86" s="177">
        <f t="shared" ca="1" si="15"/>
        <v>0</v>
      </c>
      <c r="AE86" s="177">
        <f t="shared" ca="1" si="15"/>
        <v>0</v>
      </c>
      <c r="AF86" s="177">
        <f t="shared" ca="1" si="15"/>
        <v>0</v>
      </c>
      <c r="AG86" s="177">
        <f t="shared" ca="1" si="15"/>
        <v>0</v>
      </c>
    </row>
    <row r="87" spans="1:33" ht="14.25" x14ac:dyDescent="0.45">
      <c r="A87" s="69"/>
      <c r="B87" s="20" t="s">
        <v>103</v>
      </c>
      <c r="C87" s="6">
        <f>$C$29+($C$31*C$73)</f>
        <v>15567625.99208454</v>
      </c>
      <c r="D87" s="6">
        <f t="shared" ref="D87:AG87" si="16">($C$31*D$73)</f>
        <v>12691203.513193168</v>
      </c>
      <c r="E87" s="6">
        <f t="shared" si="16"/>
        <v>0</v>
      </c>
      <c r="F87" s="6">
        <f t="shared" si="16"/>
        <v>0</v>
      </c>
      <c r="G87" s="6">
        <f t="shared" si="16"/>
        <v>6345601.7565965839</v>
      </c>
      <c r="H87" s="6">
        <f t="shared" si="16"/>
        <v>0</v>
      </c>
      <c r="I87" s="6">
        <f t="shared" si="16"/>
        <v>0</v>
      </c>
      <c r="J87" s="6">
        <f t="shared" si="16"/>
        <v>0</v>
      </c>
      <c r="K87" s="6">
        <f t="shared" si="16"/>
        <v>0</v>
      </c>
      <c r="L87" s="6">
        <f t="shared" si="16"/>
        <v>0</v>
      </c>
      <c r="M87" s="6">
        <f t="shared" si="16"/>
        <v>0</v>
      </c>
      <c r="N87" s="6">
        <f t="shared" si="16"/>
        <v>0</v>
      </c>
      <c r="O87" s="6">
        <f t="shared" si="16"/>
        <v>0</v>
      </c>
      <c r="P87" s="6">
        <f t="shared" si="16"/>
        <v>0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6"/>
        <v>0</v>
      </c>
      <c r="U87" s="6">
        <f t="shared" si="16"/>
        <v>0</v>
      </c>
      <c r="V87" s="6">
        <f t="shared" si="16"/>
        <v>0</v>
      </c>
      <c r="W87" s="6">
        <f t="shared" si="16"/>
        <v>0</v>
      </c>
      <c r="X87" s="6">
        <f t="shared" si="16"/>
        <v>0</v>
      </c>
      <c r="Y87" s="6">
        <f t="shared" si="16"/>
        <v>0</v>
      </c>
      <c r="Z87" s="6">
        <f t="shared" si="16"/>
        <v>0</v>
      </c>
      <c r="AA87" s="6">
        <f t="shared" si="16"/>
        <v>0</v>
      </c>
      <c r="AB87" s="6">
        <f t="shared" si="16"/>
        <v>0</v>
      </c>
      <c r="AC87" s="6">
        <f t="shared" si="16"/>
        <v>0</v>
      </c>
      <c r="AD87" s="6">
        <f t="shared" si="16"/>
        <v>0</v>
      </c>
      <c r="AE87" s="6">
        <f t="shared" si="16"/>
        <v>0</v>
      </c>
      <c r="AF87" s="6">
        <f t="shared" si="16"/>
        <v>0</v>
      </c>
      <c r="AG87" s="6">
        <f t="shared" si="16"/>
        <v>0</v>
      </c>
    </row>
    <row r="88" spans="1:33" ht="14.25" x14ac:dyDescent="0.45">
      <c r="B88" s="20" t="s">
        <v>17</v>
      </c>
      <c r="C88" s="7">
        <f>0</f>
        <v>0</v>
      </c>
      <c r="D88" s="6">
        <f t="shared" ref="D88:AG88" si="17">C$74*$C$52</f>
        <v>896017.69416382769</v>
      </c>
      <c r="E88" s="6">
        <f t="shared" si="17"/>
        <v>1792035.3883276554</v>
      </c>
      <c r="F88" s="6">
        <f t="shared" si="17"/>
        <v>1792035.3883276554</v>
      </c>
      <c r="G88" s="6">
        <f t="shared" si="17"/>
        <v>1792035.3883276554</v>
      </c>
      <c r="H88" s="6">
        <f t="shared" si="17"/>
        <v>2240044.235409569</v>
      </c>
      <c r="I88" s="6">
        <f t="shared" si="17"/>
        <v>2240044.235409569</v>
      </c>
      <c r="J88" s="6">
        <f t="shared" si="17"/>
        <v>2240044.235409569</v>
      </c>
      <c r="K88" s="6">
        <f t="shared" si="17"/>
        <v>2240044.235409569</v>
      </c>
      <c r="L88" s="6">
        <f t="shared" si="17"/>
        <v>2240044.235409569</v>
      </c>
      <c r="M88" s="6">
        <f t="shared" si="17"/>
        <v>2240044.235409569</v>
      </c>
      <c r="N88" s="6">
        <f t="shared" si="17"/>
        <v>2240044.235409569</v>
      </c>
      <c r="O88" s="6">
        <f t="shared" si="17"/>
        <v>2240044.235409569</v>
      </c>
      <c r="P88" s="6">
        <f t="shared" si="17"/>
        <v>2240044.235409569</v>
      </c>
      <c r="Q88" s="6">
        <f t="shared" si="17"/>
        <v>2240044.235409569</v>
      </c>
      <c r="R88" s="6">
        <f t="shared" si="17"/>
        <v>2240044.235409569</v>
      </c>
      <c r="S88" s="6">
        <f t="shared" si="17"/>
        <v>2240044.235409569</v>
      </c>
      <c r="T88" s="6">
        <f t="shared" si="17"/>
        <v>2240044.235409569</v>
      </c>
      <c r="U88" s="6">
        <f t="shared" si="17"/>
        <v>2240044.235409569</v>
      </c>
      <c r="V88" s="6">
        <f t="shared" si="17"/>
        <v>2240044.235409569</v>
      </c>
      <c r="W88" s="6">
        <f t="shared" si="17"/>
        <v>2240044.235409569</v>
      </c>
      <c r="X88" s="6">
        <f t="shared" si="17"/>
        <v>2240044.235409569</v>
      </c>
      <c r="Y88" s="6">
        <f t="shared" si="17"/>
        <v>2240044.235409569</v>
      </c>
      <c r="Z88" s="6">
        <f t="shared" si="17"/>
        <v>2240044.235409569</v>
      </c>
      <c r="AA88" s="6">
        <f t="shared" si="17"/>
        <v>2240044.235409569</v>
      </c>
      <c r="AB88" s="6">
        <f t="shared" si="17"/>
        <v>2240044.235409569</v>
      </c>
      <c r="AC88" s="6">
        <f t="shared" si="17"/>
        <v>2240044.235409569</v>
      </c>
      <c r="AD88" s="6">
        <f t="shared" si="17"/>
        <v>2240044.235409569</v>
      </c>
      <c r="AE88" s="6">
        <f t="shared" si="17"/>
        <v>2240044.235409569</v>
      </c>
      <c r="AF88" s="6">
        <f t="shared" si="17"/>
        <v>2240044.235409569</v>
      </c>
      <c r="AG88" s="6">
        <f t="shared" si="17"/>
        <v>2240044.235409569</v>
      </c>
    </row>
    <row r="89" spans="1:33" ht="14.25" x14ac:dyDescent="0.45">
      <c r="B89" s="20" t="s">
        <v>3</v>
      </c>
      <c r="C89" s="7">
        <f ca="1">C84</f>
        <v>0</v>
      </c>
      <c r="D89" s="7">
        <f ca="1">D$84-(SUM(D$85:D$88))</f>
        <v>-17847545.323440816</v>
      </c>
      <c r="E89" s="7">
        <f t="shared" ref="E89:AG89" ca="1" si="18">E$84-(SUM(E$85:E$88))</f>
        <v>5249822.7443700861</v>
      </c>
      <c r="F89" s="7">
        <f t="shared" ca="1" si="18"/>
        <v>5108739.7407052349</v>
      </c>
      <c r="G89" s="7">
        <f t="shared" ca="1" si="18"/>
        <v>-4298742.1903413935</v>
      </c>
      <c r="H89" s="7">
        <f t="shared" ca="1" si="18"/>
        <v>6865673.380659638</v>
      </c>
      <c r="I89" s="7">
        <f t="shared" ca="1" si="18"/>
        <v>6681174.3614676893</v>
      </c>
      <c r="J89" s="7">
        <f t="shared" ca="1" si="18"/>
        <v>6499731.4169304166</v>
      </c>
      <c r="K89" s="7">
        <f t="shared" ca="1" si="18"/>
        <v>6321306.6854526345</v>
      </c>
      <c r="L89" s="7">
        <f t="shared" ca="1" si="18"/>
        <v>6145862.5267908806</v>
      </c>
      <c r="M89" s="7">
        <f t="shared" ca="1" si="18"/>
        <v>5973361.5281159664</v>
      </c>
      <c r="N89" s="7">
        <f t="shared" ca="1" si="18"/>
        <v>5803766.509762872</v>
      </c>
      <c r="O89" s="7">
        <f t="shared" ca="1" si="18"/>
        <v>5637040.5306773521</v>
      </c>
      <c r="P89" s="7">
        <f t="shared" ca="1" si="18"/>
        <v>5473146.8935689656</v>
      </c>
      <c r="Q89" s="7">
        <f t="shared" ca="1" si="18"/>
        <v>5312049.1497793496</v>
      </c>
      <c r="R89" s="7">
        <f t="shared" ca="1" si="18"/>
        <v>5153711.1038749414</v>
      </c>
      <c r="S89" s="7">
        <f t="shared" ca="1" si="18"/>
        <v>4998096.8179725381</v>
      </c>
      <c r="T89" s="7">
        <f t="shared" ca="1" si="18"/>
        <v>4845170.6158065358</v>
      </c>
      <c r="U89" s="7">
        <f t="shared" ca="1" si="18"/>
        <v>4694897.0865455419</v>
      </c>
      <c r="V89" s="7">
        <f t="shared" ca="1" si="18"/>
        <v>4547241.088366867</v>
      </c>
      <c r="W89" s="7">
        <f t="shared" ca="1" si="18"/>
        <v>4402167.7517964141</v>
      </c>
      <c r="X89" s="7">
        <f t="shared" ca="1" si="18"/>
        <v>4259642.4828215661</v>
      </c>
      <c r="Y89" s="7">
        <f t="shared" ca="1" si="18"/>
        <v>4119630.9657845777</v>
      </c>
      <c r="Z89" s="7">
        <f t="shared" ca="1" si="18"/>
        <v>3982099.1660635192</v>
      </c>
      <c r="AA89" s="7">
        <f t="shared" ca="1" si="18"/>
        <v>3847013.3325478435</v>
      </c>
      <c r="AB89" s="7">
        <f t="shared" ca="1" si="18"/>
        <v>3714339.9999154098</v>
      </c>
      <c r="AC89" s="7">
        <f t="shared" ca="1" si="18"/>
        <v>3584045.9907174679</v>
      </c>
      <c r="AD89" s="7">
        <f t="shared" ca="1" si="18"/>
        <v>3456098.4172781091</v>
      </c>
      <c r="AE89" s="7">
        <f t="shared" ca="1" si="18"/>
        <v>3330464.6834145887</v>
      </c>
      <c r="AF89" s="7">
        <f t="shared" ca="1" si="18"/>
        <v>3207112.4859843235</v>
      </c>
      <c r="AG89" s="7">
        <f t="shared" ca="1" si="18"/>
        <v>3086009.8162647625</v>
      </c>
    </row>
    <row r="90" spans="1:33" ht="14.25" x14ac:dyDescent="0.45">
      <c r="B90" s="20" t="s">
        <v>4</v>
      </c>
      <c r="C90" s="7">
        <f t="shared" ref="C90:AG90" ca="1" si="19">C$89/(1+$C$59)^C$71</f>
        <v>0</v>
      </c>
      <c r="D90" s="7">
        <f t="shared" ca="1" si="19"/>
        <v>-16679948.900411977</v>
      </c>
      <c r="E90" s="7">
        <f t="shared" ca="1" si="19"/>
        <v>4585398.50150239</v>
      </c>
      <c r="F90" s="7">
        <f t="shared" ca="1" si="19"/>
        <v>4170253.4039256047</v>
      </c>
      <c r="G90" s="7">
        <f t="shared" ca="1" si="19"/>
        <v>-3279489.8348381403</v>
      </c>
      <c r="H90" s="7">
        <f t="shared" ca="1" si="19"/>
        <v>4895130.2332592364</v>
      </c>
      <c r="I90" s="7">
        <f t="shared" ca="1" si="19"/>
        <v>4451948.5817262484</v>
      </c>
      <c r="J90" s="7">
        <f t="shared" ca="1" si="19"/>
        <v>4047706.0622125845</v>
      </c>
      <c r="K90" s="7">
        <f t="shared" ca="1" si="19"/>
        <v>3679058.0436812788</v>
      </c>
      <c r="L90" s="7">
        <f t="shared" ca="1" si="19"/>
        <v>3342942.0056050322</v>
      </c>
      <c r="M90" s="7">
        <f t="shared" ca="1" si="19"/>
        <v>3036554.1044825078</v>
      </c>
      <c r="N90" s="7">
        <f t="shared" ca="1" si="19"/>
        <v>2757327.6607038667</v>
      </c>
      <c r="O90" s="7">
        <f t="shared" ca="1" si="19"/>
        <v>2502913.4103454854</v>
      </c>
      <c r="P90" s="7">
        <f t="shared" ca="1" si="19"/>
        <v>2271161.3789027105</v>
      </c>
      <c r="Q90" s="7">
        <f t="shared" ca="1" si="19"/>
        <v>2060104.2454158538</v>
      </c>
      <c r="R90" s="7">
        <f t="shared" ca="1" si="19"/>
        <v>1867942.0759861041</v>
      </c>
      <c r="S90" s="7">
        <f t="shared" ca="1" si="19"/>
        <v>1693028.3153843833</v>
      </c>
      <c r="T90" s="7">
        <f t="shared" ca="1" si="19"/>
        <v>1533856.9343935712</v>
      </c>
      <c r="U90" s="7">
        <f t="shared" ca="1" si="19"/>
        <v>1389050.6387522258</v>
      </c>
      <c r="V90" s="7">
        <f t="shared" ca="1" si="19"/>
        <v>1257350.0531427178</v>
      </c>
      <c r="W90" s="7">
        <f t="shared" ca="1" si="19"/>
        <v>1137603.8006385996</v>
      </c>
      <c r="X90" s="7">
        <f t="shared" ca="1" si="19"/>
        <v>1028759.4044433092</v>
      </c>
      <c r="Y90" s="7">
        <f t="shared" ca="1" si="19"/>
        <v>929854.94465821062</v>
      </c>
      <c r="Z90" s="7">
        <f t="shared" ca="1" si="19"/>
        <v>840011.40825266764</v>
      </c>
      <c r="AA90" s="7">
        <f t="shared" ca="1" si="19"/>
        <v>758425.67540976219</v>
      </c>
      <c r="AB90" s="7">
        <f t="shared" ca="1" si="19"/>
        <v>684364.09002236964</v>
      </c>
      <c r="AC90" s="7">
        <f t="shared" ca="1" si="19"/>
        <v>617156.56634726527</v>
      </c>
      <c r="AD90" s="7">
        <f t="shared" ca="1" si="19"/>
        <v>556191.18771893217</v>
      </c>
      <c r="AE90" s="7">
        <f t="shared" ca="1" si="19"/>
        <v>500909.25680649903</v>
      </c>
      <c r="AF90" s="7">
        <f t="shared" ca="1" si="19"/>
        <v>450800.76019144792</v>
      </c>
      <c r="AG90" s="7">
        <f t="shared" ca="1" si="19"/>
        <v>405400.21307346725</v>
      </c>
    </row>
    <row r="91" spans="1:33" ht="13.15" x14ac:dyDescent="0.4">
      <c r="B91" s="82" t="s">
        <v>6</v>
      </c>
      <c r="C91" s="138">
        <f ca="1">SUMIF(D71:AG71,TEXT(C35+1,"&lt;0"),D90:AG90)</f>
        <v>37491764.221734226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33" ht="13.15" x14ac:dyDescent="0.4">
      <c r="B92" s="82" t="s">
        <v>8</v>
      </c>
      <c r="C92" s="138">
        <f ca="1">SUM(C85:C88)</f>
        <v>24931610.616227634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33" ht="13.15" x14ac:dyDescent="0.4">
      <c r="B93" s="5" t="s">
        <v>7</v>
      </c>
      <c r="C93" s="138">
        <f ca="1">C91-C92</f>
        <v>12560153.605506591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33" x14ac:dyDescent="0.35">
      <c r="D94" s="137"/>
      <c r="E94" s="137"/>
    </row>
    <row r="95" spans="1:33" x14ac:dyDescent="0.35">
      <c r="F95" s="1"/>
    </row>
    <row r="96" spans="1:33" x14ac:dyDescent="0.35">
      <c r="Z96" s="142"/>
    </row>
    <row r="98" spans="26:26" x14ac:dyDescent="0.35">
      <c r="Z98" s="84"/>
    </row>
    <row r="645" spans="7:7" x14ac:dyDescent="0.35">
      <c r="G645" s="123">
        <f>C7-(10)</f>
        <v>147.87951428805695</v>
      </c>
    </row>
  </sheetData>
  <mergeCells count="11">
    <mergeCell ref="F10:H10"/>
    <mergeCell ref="F3:H3"/>
    <mergeCell ref="F8:H8"/>
    <mergeCell ref="F7:H7"/>
    <mergeCell ref="F59:H59"/>
    <mergeCell ref="F18:H18"/>
    <mergeCell ref="F19:H19"/>
    <mergeCell ref="F33:H33"/>
    <mergeCell ref="F47:H47"/>
    <mergeCell ref="F51:H51"/>
    <mergeCell ref="F54:H54"/>
  </mergeCells>
  <hyperlinks>
    <hyperlink ref="F58" r:id="rId1" xr:uid="{57BE6BBE-B409-49BC-9175-D338FFD3743E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C57A5-8291-440C-BB06-C34D195765FB}">
  <sheetPr codeName="Sheet9"/>
  <dimension ref="A1:AG5020"/>
  <sheetViews>
    <sheetView zoomScale="70" zoomScaleNormal="70" workbookViewId="0">
      <selection activeCell="H11" sqref="H11"/>
    </sheetView>
  </sheetViews>
  <sheetFormatPr defaultColWidth="8.73046875" defaultRowHeight="12.75" x14ac:dyDescent="0.35"/>
  <cols>
    <col min="1" max="1" width="29.265625" style="145" customWidth="1"/>
    <col min="2" max="2" width="16.265625" style="145" customWidth="1"/>
    <col min="3" max="3" width="16.3984375" style="145" customWidth="1"/>
    <col min="4" max="33" width="20.73046875" style="145" customWidth="1"/>
    <col min="34" max="16384" width="8.73046875" style="145"/>
  </cols>
  <sheetData>
    <row r="1" spans="1:9" ht="20.65" x14ac:dyDescent="0.6">
      <c r="A1" s="173" t="s">
        <v>198</v>
      </c>
      <c r="B1" s="173"/>
      <c r="C1" s="150"/>
      <c r="F1" s="70"/>
    </row>
    <row r="2" spans="1:9" ht="13.15" x14ac:dyDescent="0.4">
      <c r="A2" s="146" t="str">
        <f>"Base Case"</f>
        <v>Base Case</v>
      </c>
      <c r="B2" s="146"/>
      <c r="C2" s="146"/>
      <c r="D2" s="146"/>
      <c r="E2" s="146"/>
      <c r="F2" s="70"/>
    </row>
    <row r="3" spans="1:9" ht="16.149999999999999" thickBot="1" x14ac:dyDescent="0.55000000000000004">
      <c r="A3" s="70" t="s">
        <v>199</v>
      </c>
      <c r="B3" s="291">
        <f ca="1">'Prob Base Case'!C93</f>
        <v>12560153.605506591</v>
      </c>
      <c r="C3" s="152"/>
      <c r="D3" s="70"/>
      <c r="E3" s="70"/>
      <c r="F3" s="70"/>
    </row>
    <row r="4" spans="1:9" ht="16.149999999999999" thickTop="1" x14ac:dyDescent="0.5">
      <c r="A4" s="70" t="s">
        <v>200</v>
      </c>
      <c r="B4" s="212">
        <v>49</v>
      </c>
      <c r="C4" s="152"/>
      <c r="D4" s="70"/>
      <c r="E4" s="70"/>
      <c r="F4" s="70"/>
    </row>
    <row r="5" spans="1:9" ht="15.75" x14ac:dyDescent="0.5">
      <c r="A5" s="216" t="s">
        <v>288</v>
      </c>
      <c r="B5" s="219" t="s">
        <v>428</v>
      </c>
      <c r="C5" s="152"/>
      <c r="D5" s="70"/>
      <c r="E5" s="70"/>
      <c r="F5" s="70"/>
      <c r="I5" s="70"/>
    </row>
    <row r="6" spans="1:9" ht="15" x14ac:dyDescent="0.4">
      <c r="A6" s="210" t="s">
        <v>284</v>
      </c>
      <c r="B6" s="326">
        <f>AVERAGE($B$20:$B$5019)/D6</f>
        <v>-7.6109863095045158</v>
      </c>
      <c r="C6" s="211" t="s">
        <v>287</v>
      </c>
      <c r="D6" s="292">
        <f>1000000</f>
        <v>1000000</v>
      </c>
      <c r="E6" s="214"/>
      <c r="F6" s="70"/>
    </row>
    <row r="7" spans="1:9" ht="15" x14ac:dyDescent="0.4">
      <c r="A7" s="216" t="s">
        <v>285</v>
      </c>
      <c r="B7" s="327">
        <f>STDEV($B$20:$B$5019)/D6</f>
        <v>20.752892096832088</v>
      </c>
      <c r="E7" s="215"/>
      <c r="F7" s="70"/>
    </row>
    <row r="8" spans="1:9" ht="15" x14ac:dyDescent="0.4">
      <c r="A8" s="216" t="s">
        <v>446</v>
      </c>
      <c r="B8" s="328">
        <f>SKEW($B$20:$B$5019)</f>
        <v>5.913281105923119E-2</v>
      </c>
      <c r="E8" s="215"/>
      <c r="F8" s="70"/>
    </row>
    <row r="9" spans="1:9" ht="15" x14ac:dyDescent="0.4">
      <c r="A9" s="216" t="s">
        <v>447</v>
      </c>
      <c r="B9" s="327">
        <f>KURT($B$20:$B$5019)</f>
        <v>-0.19535029891450639</v>
      </c>
      <c r="E9" s="215"/>
      <c r="F9" s="70"/>
    </row>
    <row r="10" spans="1:9" ht="15" x14ac:dyDescent="0.4">
      <c r="A10" s="210" t="s">
        <v>286</v>
      </c>
      <c r="B10" s="326">
        <f>FORECAST(0.05,OFFSET($D$21:$D$70,MATCH(0.05,$F$21:$F$70,1)-1,0,2), OFFSET($F$21:$F$70,MATCH(0.05,$F$21:$F$70,1)-1,0,2))/D6</f>
        <v>-42.468175407817604</v>
      </c>
      <c r="E10" s="215"/>
      <c r="F10" s="70"/>
    </row>
    <row r="11" spans="1:9" ht="15" x14ac:dyDescent="0.4">
      <c r="A11" s="216" t="s">
        <v>289</v>
      </c>
      <c r="B11" s="327">
        <f>FORECAST(0.5,OFFSET($D$21:$D$70,MATCH(0.5,$F$21:$F$70,1)-1,0,2), OFFSET($F$21:$F$70,MATCH(0.5,$F$21:$F$70,1)-1,0,2))/D6</f>
        <v>-7.2426187908140127</v>
      </c>
      <c r="E11" s="70"/>
      <c r="F11" s="70"/>
    </row>
    <row r="12" spans="1:9" ht="15" x14ac:dyDescent="0.4">
      <c r="A12" s="210" t="s">
        <v>290</v>
      </c>
      <c r="B12" s="326">
        <f>FORECAST(0.95,OFFSET($D$21:$D$70,MATCH(0.95,$F$21:$F$70,1)-1,0,2), OFFSET($F$21:$F$70,MATCH(0.95,$F$21:$F$70,1)-1,0,2))/D6</f>
        <v>25.953064219941197</v>
      </c>
      <c r="C12" s="151"/>
      <c r="D12" s="70"/>
      <c r="E12" s="70"/>
      <c r="F12" s="70"/>
    </row>
    <row r="13" spans="1:9" ht="18" x14ac:dyDescent="0.6">
      <c r="A13" s="216" t="s">
        <v>410</v>
      </c>
      <c r="B13" s="218">
        <f ca="1">($B$6-$D$13)/$D$13</f>
        <v>1.5835147914821701</v>
      </c>
      <c r="C13" s="211" t="s">
        <v>207</v>
      </c>
      <c r="D13" s="217">
        <f ca="1">'Deterministic (Set Flow)'!C94/D6</f>
        <v>-2.9459813176212051</v>
      </c>
      <c r="E13" s="70"/>
      <c r="F13" s="70"/>
    </row>
    <row r="14" spans="1:9" ht="15" x14ac:dyDescent="0.4">
      <c r="A14" s="210" t="s">
        <v>204</v>
      </c>
      <c r="B14" s="213">
        <f>($B$6-(1.96*$B$7))</f>
        <v>-48.286654819295414</v>
      </c>
      <c r="C14" s="210" t="s">
        <v>205</v>
      </c>
      <c r="D14" s="213">
        <f>$B$6+(1.96*$B$7)</f>
        <v>33.064682200286377</v>
      </c>
      <c r="E14" s="70" t="s">
        <v>206</v>
      </c>
      <c r="F14" s="70"/>
    </row>
    <row r="16" spans="1:9" ht="15.75" x14ac:dyDescent="0.5">
      <c r="A16" s="205" t="s">
        <v>201</v>
      </c>
      <c r="B16" s="205">
        <v>5000</v>
      </c>
      <c r="C16" s="152"/>
      <c r="D16" s="205" t="s">
        <v>202</v>
      </c>
      <c r="E16" s="167">
        <f>MAX($B$20:$B$5019)</f>
        <v>68819645.054751247</v>
      </c>
      <c r="F16" s="168"/>
      <c r="G16" s="168"/>
      <c r="H16" s="168"/>
    </row>
    <row r="17" spans="1:21" ht="15.75" x14ac:dyDescent="0.5">
      <c r="B17" s="149"/>
      <c r="C17" s="152"/>
      <c r="D17" s="205" t="s">
        <v>203</v>
      </c>
      <c r="E17" s="167">
        <f>MIN($B$20:$B$5019)</f>
        <v>-68653544.928422049</v>
      </c>
      <c r="F17" s="70"/>
      <c r="J17" s="153"/>
    </row>
    <row r="18" spans="1:21" x14ac:dyDescent="0.35">
      <c r="F18" s="70"/>
      <c r="J18" s="154"/>
    </row>
    <row r="19" spans="1:21" ht="13.15" x14ac:dyDescent="0.4">
      <c r="A19" s="170">
        <f ca="1">B3</f>
        <v>12560153.605506591</v>
      </c>
      <c r="E19" s="146" t="s">
        <v>208</v>
      </c>
      <c r="F19" s="70"/>
      <c r="H19" s="146" t="s">
        <v>215</v>
      </c>
    </row>
    <row r="20" spans="1:21" x14ac:dyDescent="0.35">
      <c r="A20" s="70">
        <f>1</f>
        <v>1</v>
      </c>
      <c r="B20" s="170">
        <f t="dataTable" ref="B20:B5019" dt2D="1" dtr="1" r1="A18" r2="B18" ca="1"/>
        <v>12560153.605506591</v>
      </c>
      <c r="D20" s="70" t="s">
        <v>209</v>
      </c>
      <c r="E20" s="70" t="s">
        <v>210</v>
      </c>
      <c r="F20" s="148" t="s">
        <v>211</v>
      </c>
      <c r="G20" s="148" t="s">
        <v>212</v>
      </c>
      <c r="H20" s="148" t="s">
        <v>213</v>
      </c>
      <c r="I20" s="148" t="s">
        <v>210</v>
      </c>
      <c r="J20" s="148" t="s">
        <v>214</v>
      </c>
    </row>
    <row r="21" spans="1:21" x14ac:dyDescent="0.35">
      <c r="A21" s="70">
        <f>A20+1</f>
        <v>2</v>
      </c>
      <c r="B21" s="170">
        <v>12560153.605506591</v>
      </c>
      <c r="D21" s="166">
        <f>E17</f>
        <v>-68653544.928422049</v>
      </c>
      <c r="E21" s="145">
        <f t="shared" ref="E21:E28" si="0">COUNTIF($B$20:$B$5019,"&lt;="&amp;TEXT($D21,"?.?"))</f>
        <v>1</v>
      </c>
      <c r="F21" s="165">
        <f>$E21/$B$16</f>
        <v>2.0000000000000001E-4</v>
      </c>
      <c r="G21" s="145">
        <f>1</f>
        <v>1</v>
      </c>
      <c r="H21" s="161">
        <f>0.5*D21+0.5*D22</f>
        <v>-67250757.275532529</v>
      </c>
      <c r="I21" s="145">
        <f>E22</f>
        <v>1</v>
      </c>
      <c r="J21" s="169">
        <f>I21/$B$16</f>
        <v>2.0000000000000001E-4</v>
      </c>
      <c r="K21" s="300">
        <f t="shared" ref="K21:K28" si="1">H21/1000000</f>
        <v>-67.250757275532536</v>
      </c>
      <c r="U21" s="145">
        <v>38517686.936658196</v>
      </c>
    </row>
    <row r="22" spans="1:21" x14ac:dyDescent="0.35">
      <c r="A22" s="70">
        <f t="shared" ref="A22:A85" si="2">A21+1</f>
        <v>3</v>
      </c>
      <c r="B22" s="170">
        <v>12560153.605506591</v>
      </c>
      <c r="C22" s="150"/>
      <c r="D22" s="166">
        <f t="shared" ref="D22:D53" si="3">D21+($E$16-$E$17)/$B$4</f>
        <v>-65847969.622643001</v>
      </c>
      <c r="E22" s="145">
        <f t="shared" si="0"/>
        <v>1</v>
      </c>
      <c r="F22" s="165">
        <f t="shared" ref="F22:F71" si="4">$E22/$B$16</f>
        <v>2.0000000000000001E-4</v>
      </c>
      <c r="G22" s="145">
        <f>G21+1</f>
        <v>2</v>
      </c>
      <c r="H22" s="161">
        <f t="shared" ref="H22:H70" si="5">0.5*D22+0.5*D23</f>
        <v>-64445181.969753474</v>
      </c>
      <c r="I22" s="145">
        <f>E23-E22</f>
        <v>3</v>
      </c>
      <c r="J22" s="169">
        <f t="shared" ref="J22:J70" si="6">I22/$B$16</f>
        <v>5.9999999999999995E-4</v>
      </c>
      <c r="K22" s="300">
        <f t="shared" si="1"/>
        <v>-64.445181969753477</v>
      </c>
      <c r="U22" s="145">
        <v>-20732740.102400772</v>
      </c>
    </row>
    <row r="23" spans="1:21" ht="13.15" x14ac:dyDescent="0.4">
      <c r="A23" s="70">
        <f t="shared" si="2"/>
        <v>4</v>
      </c>
      <c r="B23" s="170">
        <v>12560153.605506591</v>
      </c>
      <c r="C23" s="146"/>
      <c r="D23" s="166">
        <f t="shared" si="3"/>
        <v>-63042394.316863954</v>
      </c>
      <c r="E23" s="145">
        <f t="shared" si="0"/>
        <v>4</v>
      </c>
      <c r="F23" s="165">
        <f t="shared" si="4"/>
        <v>8.0000000000000004E-4</v>
      </c>
      <c r="G23" s="145">
        <f t="shared" ref="G23:G70" si="7">G22+1</f>
        <v>3</v>
      </c>
      <c r="H23" s="161">
        <f t="shared" si="5"/>
        <v>-61639606.663974434</v>
      </c>
      <c r="I23" s="145">
        <f t="shared" ref="I23:I70" si="8">E24-E23</f>
        <v>5</v>
      </c>
      <c r="J23" s="169">
        <f t="shared" si="6"/>
        <v>1E-3</v>
      </c>
      <c r="K23" s="300">
        <f t="shared" si="1"/>
        <v>-61.639606663974433</v>
      </c>
      <c r="U23" s="145">
        <v>-6302746.0580287836</v>
      </c>
    </row>
    <row r="24" spans="1:21" x14ac:dyDescent="0.35">
      <c r="A24" s="70">
        <f t="shared" si="2"/>
        <v>5</v>
      </c>
      <c r="B24" s="170">
        <v>12560153.605506591</v>
      </c>
      <c r="C24" s="155"/>
      <c r="D24" s="166">
        <f t="shared" si="3"/>
        <v>-60236819.011084907</v>
      </c>
      <c r="E24" s="145">
        <f t="shared" si="0"/>
        <v>9</v>
      </c>
      <c r="F24" s="165">
        <f t="shared" si="4"/>
        <v>1.8E-3</v>
      </c>
      <c r="G24" s="145">
        <f t="shared" si="7"/>
        <v>4</v>
      </c>
      <c r="H24" s="161">
        <f t="shared" si="5"/>
        <v>-58834031.358195379</v>
      </c>
      <c r="I24" s="145">
        <f t="shared" si="8"/>
        <v>7</v>
      </c>
      <c r="J24" s="169">
        <f t="shared" si="6"/>
        <v>1.4E-3</v>
      </c>
      <c r="K24" s="300">
        <f t="shared" si="1"/>
        <v>-58.834031358195382</v>
      </c>
      <c r="U24" s="145">
        <v>-26407448.892829493</v>
      </c>
    </row>
    <row r="25" spans="1:21" x14ac:dyDescent="0.35">
      <c r="A25" s="70">
        <f t="shared" si="2"/>
        <v>6</v>
      </c>
      <c r="B25" s="170">
        <v>12560153.605506591</v>
      </c>
      <c r="C25" s="155"/>
      <c r="D25" s="166">
        <f t="shared" si="3"/>
        <v>-57431243.705305859</v>
      </c>
      <c r="E25" s="145">
        <f t="shared" si="0"/>
        <v>16</v>
      </c>
      <c r="F25" s="165">
        <f t="shared" si="4"/>
        <v>3.2000000000000002E-3</v>
      </c>
      <c r="G25" s="145">
        <f t="shared" si="7"/>
        <v>5</v>
      </c>
      <c r="H25" s="161">
        <f t="shared" si="5"/>
        <v>-56028456.05241634</v>
      </c>
      <c r="I25" s="145">
        <f t="shared" si="8"/>
        <v>14</v>
      </c>
      <c r="J25" s="169">
        <f t="shared" si="6"/>
        <v>2.8E-3</v>
      </c>
      <c r="K25" s="300">
        <f t="shared" si="1"/>
        <v>-56.028456052416338</v>
      </c>
      <c r="U25" s="145">
        <v>-20498183.927624997</v>
      </c>
    </row>
    <row r="26" spans="1:21" x14ac:dyDescent="0.35">
      <c r="A26" s="70">
        <f t="shared" si="2"/>
        <v>7</v>
      </c>
      <c r="B26" s="170">
        <v>12560153.605506591</v>
      </c>
      <c r="C26" s="155"/>
      <c r="D26" s="166">
        <f t="shared" si="3"/>
        <v>-54625668.399526812</v>
      </c>
      <c r="E26" s="145">
        <f t="shared" si="0"/>
        <v>30</v>
      </c>
      <c r="F26" s="165">
        <f t="shared" si="4"/>
        <v>6.0000000000000001E-3</v>
      </c>
      <c r="G26" s="145">
        <f t="shared" si="7"/>
        <v>6</v>
      </c>
      <c r="H26" s="161">
        <f t="shared" si="5"/>
        <v>-53222880.746637285</v>
      </c>
      <c r="I26" s="145">
        <f t="shared" si="8"/>
        <v>22</v>
      </c>
      <c r="J26" s="169">
        <f t="shared" si="6"/>
        <v>4.4000000000000003E-3</v>
      </c>
      <c r="K26" s="300">
        <f t="shared" si="1"/>
        <v>-53.222880746637287</v>
      </c>
      <c r="U26" s="145">
        <v>-15687344.531492814</v>
      </c>
    </row>
    <row r="27" spans="1:21" x14ac:dyDescent="0.35">
      <c r="A27" s="70">
        <f t="shared" si="2"/>
        <v>8</v>
      </c>
      <c r="B27" s="170">
        <v>12560153.605506591</v>
      </c>
      <c r="C27" s="155"/>
      <c r="D27" s="166">
        <f t="shared" si="3"/>
        <v>-51820093.093747765</v>
      </c>
      <c r="E27" s="145">
        <f t="shared" si="0"/>
        <v>52</v>
      </c>
      <c r="F27" s="165">
        <f t="shared" si="4"/>
        <v>1.04E-2</v>
      </c>
      <c r="G27" s="145">
        <f t="shared" si="7"/>
        <v>7</v>
      </c>
      <c r="H27" s="161">
        <f t="shared" si="5"/>
        <v>-50417305.440858245</v>
      </c>
      <c r="I27" s="145">
        <f t="shared" si="8"/>
        <v>38</v>
      </c>
      <c r="J27" s="169">
        <f t="shared" si="6"/>
        <v>7.6E-3</v>
      </c>
      <c r="K27" s="300">
        <f t="shared" si="1"/>
        <v>-50.417305440858243</v>
      </c>
      <c r="U27" s="145">
        <v>-18766057.360058714</v>
      </c>
    </row>
    <row r="28" spans="1:21" x14ac:dyDescent="0.35">
      <c r="A28" s="70">
        <f t="shared" si="2"/>
        <v>9</v>
      </c>
      <c r="B28" s="170">
        <v>12560153.605506591</v>
      </c>
      <c r="C28" s="155"/>
      <c r="D28" s="166">
        <f t="shared" si="3"/>
        <v>-49014517.787968718</v>
      </c>
      <c r="E28" s="145">
        <f t="shared" si="0"/>
        <v>90</v>
      </c>
      <c r="F28" s="165">
        <f t="shared" si="4"/>
        <v>1.7999999999999999E-2</v>
      </c>
      <c r="G28" s="145">
        <f t="shared" si="7"/>
        <v>8</v>
      </c>
      <c r="H28" s="161">
        <f t="shared" si="5"/>
        <v>-47611730.13507919</v>
      </c>
      <c r="I28" s="145">
        <f t="shared" si="8"/>
        <v>56</v>
      </c>
      <c r="J28" s="169">
        <f t="shared" si="6"/>
        <v>1.12E-2</v>
      </c>
      <c r="K28" s="300">
        <f t="shared" si="1"/>
        <v>-47.611730135079192</v>
      </c>
      <c r="U28" s="145">
        <v>-6693980.4146505706</v>
      </c>
    </row>
    <row r="29" spans="1:21" x14ac:dyDescent="0.35">
      <c r="A29" s="70">
        <f t="shared" si="2"/>
        <v>10</v>
      </c>
      <c r="B29" s="170">
        <v>12560153.605506591</v>
      </c>
      <c r="C29" s="156"/>
      <c r="D29" s="166">
        <f t="shared" si="3"/>
        <v>-46208942.48218967</v>
      </c>
      <c r="E29" s="145">
        <f t="shared" ref="E29:E71" si="9">COUNTIF($B$20:$B$5019,"&lt;="&amp;TEXT($D29,"?.?"))</f>
        <v>146</v>
      </c>
      <c r="F29" s="165">
        <f t="shared" si="4"/>
        <v>2.92E-2</v>
      </c>
      <c r="G29" s="145">
        <f t="shared" si="7"/>
        <v>9</v>
      </c>
      <c r="H29" s="161">
        <f t="shared" si="5"/>
        <v>-44806154.82930015</v>
      </c>
      <c r="I29" s="145">
        <f t="shared" si="8"/>
        <v>71</v>
      </c>
      <c r="J29" s="169">
        <f t="shared" si="6"/>
        <v>1.4200000000000001E-2</v>
      </c>
      <c r="K29" s="300">
        <f t="shared" ref="K29:K34" si="10">H29/1000000</f>
        <v>-44.806154829300148</v>
      </c>
      <c r="U29" s="145">
        <v>-15083327.061943889</v>
      </c>
    </row>
    <row r="30" spans="1:21" x14ac:dyDescent="0.35">
      <c r="A30" s="70">
        <f t="shared" si="2"/>
        <v>11</v>
      </c>
      <c r="B30" s="170">
        <v>12560153.605506591</v>
      </c>
      <c r="C30" s="157"/>
      <c r="D30" s="166">
        <f t="shared" si="3"/>
        <v>-43403367.176410623</v>
      </c>
      <c r="E30" s="145">
        <f t="shared" si="9"/>
        <v>217</v>
      </c>
      <c r="F30" s="165">
        <f t="shared" si="4"/>
        <v>4.3400000000000001E-2</v>
      </c>
      <c r="G30" s="145">
        <f t="shared" si="7"/>
        <v>10</v>
      </c>
      <c r="H30" s="161">
        <f t="shared" si="5"/>
        <v>-42000579.523521096</v>
      </c>
      <c r="I30" s="145">
        <f t="shared" si="8"/>
        <v>99</v>
      </c>
      <c r="J30" s="169">
        <f t="shared" si="6"/>
        <v>1.9800000000000002E-2</v>
      </c>
      <c r="K30" s="300">
        <f t="shared" si="10"/>
        <v>-42.000579523521097</v>
      </c>
      <c r="U30" s="145">
        <v>3140900.7137674056</v>
      </c>
    </row>
    <row r="31" spans="1:21" x14ac:dyDescent="0.35">
      <c r="A31" s="70">
        <f t="shared" si="2"/>
        <v>12</v>
      </c>
      <c r="B31" s="170">
        <v>12560153.605506591</v>
      </c>
      <c r="C31" s="157"/>
      <c r="D31" s="166">
        <f t="shared" si="3"/>
        <v>-40597791.870631576</v>
      </c>
      <c r="E31" s="145">
        <f t="shared" si="9"/>
        <v>316</v>
      </c>
      <c r="F31" s="165">
        <f t="shared" si="4"/>
        <v>6.3200000000000006E-2</v>
      </c>
      <c r="G31" s="145">
        <f t="shared" si="7"/>
        <v>11</v>
      </c>
      <c r="H31" s="161">
        <f t="shared" si="5"/>
        <v>-39195004.217742056</v>
      </c>
      <c r="I31" s="145">
        <f t="shared" si="8"/>
        <v>90</v>
      </c>
      <c r="J31" s="169">
        <f t="shared" si="6"/>
        <v>1.7999999999999999E-2</v>
      </c>
      <c r="K31" s="300">
        <f t="shared" si="10"/>
        <v>-39.195004217742053</v>
      </c>
      <c r="U31" s="145">
        <v>8328716.88972269</v>
      </c>
    </row>
    <row r="32" spans="1:21" x14ac:dyDescent="0.35">
      <c r="A32" s="70">
        <f t="shared" si="2"/>
        <v>13</v>
      </c>
      <c r="B32" s="170">
        <v>12560153.605506591</v>
      </c>
      <c r="C32" s="157"/>
      <c r="D32" s="166">
        <f t="shared" si="3"/>
        <v>-37792216.564852528</v>
      </c>
      <c r="E32" s="145">
        <f t="shared" si="9"/>
        <v>406</v>
      </c>
      <c r="F32" s="165">
        <f t="shared" si="4"/>
        <v>8.1199999999999994E-2</v>
      </c>
      <c r="G32" s="145">
        <f t="shared" si="7"/>
        <v>12</v>
      </c>
      <c r="H32" s="161">
        <f t="shared" si="5"/>
        <v>-36389428.911963001</v>
      </c>
      <c r="I32" s="145">
        <f t="shared" si="8"/>
        <v>106</v>
      </c>
      <c r="J32" s="169">
        <f t="shared" si="6"/>
        <v>2.12E-2</v>
      </c>
      <c r="K32" s="300">
        <f t="shared" si="10"/>
        <v>-36.389428911963002</v>
      </c>
      <c r="U32" s="145">
        <v>-36432793.177026674</v>
      </c>
    </row>
    <row r="33" spans="1:33" x14ac:dyDescent="0.35">
      <c r="A33" s="70">
        <f t="shared" si="2"/>
        <v>14</v>
      </c>
      <c r="B33" s="170">
        <v>12560153.605506591</v>
      </c>
      <c r="C33" s="157"/>
      <c r="D33" s="166">
        <f t="shared" si="3"/>
        <v>-34986641.259073481</v>
      </c>
      <c r="E33" s="145">
        <f t="shared" si="9"/>
        <v>512</v>
      </c>
      <c r="F33" s="165">
        <f t="shared" si="4"/>
        <v>0.1024</v>
      </c>
      <c r="G33" s="145">
        <f t="shared" si="7"/>
        <v>13</v>
      </c>
      <c r="H33" s="161">
        <f t="shared" si="5"/>
        <v>-33583853.606183961</v>
      </c>
      <c r="I33" s="145">
        <f t="shared" si="8"/>
        <v>112</v>
      </c>
      <c r="J33" s="169">
        <f t="shared" si="6"/>
        <v>2.24E-2</v>
      </c>
      <c r="K33" s="300">
        <f t="shared" si="10"/>
        <v>-33.583853606183958</v>
      </c>
      <c r="U33" s="145">
        <v>15958420.698156744</v>
      </c>
    </row>
    <row r="34" spans="1:33" x14ac:dyDescent="0.35">
      <c r="A34" s="70">
        <f t="shared" si="2"/>
        <v>15</v>
      </c>
      <c r="B34" s="170">
        <v>12560153.605506591</v>
      </c>
      <c r="C34" s="157"/>
      <c r="D34" s="166">
        <f t="shared" si="3"/>
        <v>-32181065.953294434</v>
      </c>
      <c r="E34" s="145">
        <f t="shared" si="9"/>
        <v>624</v>
      </c>
      <c r="F34" s="165">
        <f t="shared" si="4"/>
        <v>0.12479999999999999</v>
      </c>
      <c r="G34" s="145">
        <f t="shared" si="7"/>
        <v>14</v>
      </c>
      <c r="H34" s="161">
        <f t="shared" si="5"/>
        <v>-30778278.30040491</v>
      </c>
      <c r="I34" s="145">
        <f t="shared" si="8"/>
        <v>155</v>
      </c>
      <c r="J34" s="169">
        <f t="shared" si="6"/>
        <v>3.1E-2</v>
      </c>
      <c r="K34" s="300">
        <f t="shared" si="10"/>
        <v>-30.77827830040491</v>
      </c>
      <c r="U34" s="145">
        <v>-5720000.4099527989</v>
      </c>
    </row>
    <row r="35" spans="1:33" x14ac:dyDescent="0.35">
      <c r="A35" s="70">
        <f t="shared" si="2"/>
        <v>16</v>
      </c>
      <c r="B35" s="170">
        <v>12560153.605506591</v>
      </c>
      <c r="C35" s="158"/>
      <c r="D35" s="166">
        <f t="shared" si="3"/>
        <v>-29375490.647515386</v>
      </c>
      <c r="E35" s="145">
        <f t="shared" ref="E35:E49" si="11">COUNTIF($B$20:$B$5019,"&lt;="&amp;TEXT($D35,"?.?"))</f>
        <v>779</v>
      </c>
      <c r="F35" s="165">
        <f t="shared" si="4"/>
        <v>0.15579999999999999</v>
      </c>
      <c r="G35" s="145">
        <f t="shared" si="7"/>
        <v>15</v>
      </c>
      <c r="H35" s="161">
        <f t="shared" si="5"/>
        <v>-27972702.994625863</v>
      </c>
      <c r="I35" s="145">
        <f t="shared" si="8"/>
        <v>169</v>
      </c>
      <c r="J35" s="169">
        <f t="shared" si="6"/>
        <v>3.3799999999999997E-2</v>
      </c>
      <c r="K35" s="300">
        <f t="shared" ref="K35:K70" si="12">H35/1000000</f>
        <v>-27.972702994625863</v>
      </c>
      <c r="U35" s="145">
        <v>-44417841.675784975</v>
      </c>
    </row>
    <row r="36" spans="1:33" ht="15.75" x14ac:dyDescent="0.5">
      <c r="A36" s="70">
        <f t="shared" si="2"/>
        <v>17</v>
      </c>
      <c r="B36" s="170">
        <v>12560153.605506591</v>
      </c>
      <c r="C36" s="159"/>
      <c r="D36" s="166">
        <f t="shared" si="3"/>
        <v>-26569915.341736339</v>
      </c>
      <c r="E36" s="145">
        <f t="shared" si="11"/>
        <v>948</v>
      </c>
      <c r="F36" s="165">
        <f t="shared" si="4"/>
        <v>0.18959999999999999</v>
      </c>
      <c r="G36" s="145">
        <f t="shared" si="7"/>
        <v>16</v>
      </c>
      <c r="H36" s="161">
        <f t="shared" si="5"/>
        <v>-25167127.688846815</v>
      </c>
      <c r="I36" s="145">
        <f t="shared" si="8"/>
        <v>191</v>
      </c>
      <c r="J36" s="169">
        <f t="shared" si="6"/>
        <v>3.8199999999999998E-2</v>
      </c>
      <c r="K36" s="300">
        <f t="shared" si="12"/>
        <v>-25.167127688846815</v>
      </c>
      <c r="U36" s="145">
        <v>5233699.3349531479</v>
      </c>
    </row>
    <row r="37" spans="1:33" x14ac:dyDescent="0.35">
      <c r="A37" s="70">
        <f t="shared" si="2"/>
        <v>18</v>
      </c>
      <c r="B37" s="170">
        <v>12560153.605506591</v>
      </c>
      <c r="D37" s="166">
        <f t="shared" si="3"/>
        <v>-23764340.035957292</v>
      </c>
      <c r="E37" s="145">
        <f t="shared" si="11"/>
        <v>1139</v>
      </c>
      <c r="F37" s="165">
        <f t="shared" si="4"/>
        <v>0.2278</v>
      </c>
      <c r="G37" s="145">
        <f t="shared" si="7"/>
        <v>17</v>
      </c>
      <c r="H37" s="161">
        <f t="shared" si="5"/>
        <v>-22361552.383067768</v>
      </c>
      <c r="I37" s="145">
        <f t="shared" si="8"/>
        <v>222</v>
      </c>
      <c r="J37" s="169">
        <f t="shared" si="6"/>
        <v>4.4400000000000002E-2</v>
      </c>
      <c r="K37" s="300">
        <f t="shared" si="12"/>
        <v>-22.361552383067767</v>
      </c>
      <c r="U37" s="145">
        <v>-40304652.627598062</v>
      </c>
    </row>
    <row r="38" spans="1:33" x14ac:dyDescent="0.35">
      <c r="A38" s="70">
        <f t="shared" si="2"/>
        <v>19</v>
      </c>
      <c r="B38" s="170">
        <v>12560153.605506591</v>
      </c>
      <c r="C38" s="154"/>
      <c r="D38" s="166">
        <f t="shared" si="3"/>
        <v>-20958764.730178244</v>
      </c>
      <c r="E38" s="145">
        <f t="shared" si="11"/>
        <v>1361</v>
      </c>
      <c r="F38" s="165">
        <f t="shared" si="4"/>
        <v>0.2722</v>
      </c>
      <c r="G38" s="145">
        <f t="shared" si="7"/>
        <v>18</v>
      </c>
      <c r="H38" s="161">
        <f t="shared" si="5"/>
        <v>-19555977.077288721</v>
      </c>
      <c r="I38" s="145">
        <f t="shared" si="8"/>
        <v>200</v>
      </c>
      <c r="J38" s="169">
        <f t="shared" si="6"/>
        <v>0.04</v>
      </c>
      <c r="K38" s="300">
        <f t="shared" si="12"/>
        <v>-19.55597707728872</v>
      </c>
      <c r="L38" s="154"/>
      <c r="M38" s="154"/>
      <c r="N38" s="154"/>
      <c r="O38" s="154"/>
      <c r="P38" s="154"/>
      <c r="Q38" s="154"/>
      <c r="R38" s="154"/>
      <c r="S38" s="154"/>
      <c r="T38" s="154"/>
      <c r="U38" s="154">
        <v>-17783952.433703281</v>
      </c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</row>
    <row r="39" spans="1:33" x14ac:dyDescent="0.35">
      <c r="A39" s="70">
        <f t="shared" si="2"/>
        <v>20</v>
      </c>
      <c r="B39" s="170">
        <v>12560153.605506591</v>
      </c>
      <c r="D39" s="166">
        <f t="shared" si="3"/>
        <v>-18153189.424399197</v>
      </c>
      <c r="E39" s="145">
        <f t="shared" si="11"/>
        <v>1561</v>
      </c>
      <c r="F39" s="165">
        <f t="shared" si="4"/>
        <v>0.31219999999999998</v>
      </c>
      <c r="G39" s="145">
        <f t="shared" si="7"/>
        <v>19</v>
      </c>
      <c r="H39" s="161">
        <f t="shared" si="5"/>
        <v>-16750401.771509673</v>
      </c>
      <c r="I39" s="145">
        <f t="shared" si="8"/>
        <v>219</v>
      </c>
      <c r="J39" s="169">
        <f t="shared" si="6"/>
        <v>4.3799999999999999E-2</v>
      </c>
      <c r="K39" s="300">
        <f t="shared" si="12"/>
        <v>-16.750401771509672</v>
      </c>
      <c r="U39" s="145">
        <v>5864890.1711699516</v>
      </c>
    </row>
    <row r="40" spans="1:33" x14ac:dyDescent="0.35">
      <c r="A40" s="70">
        <f t="shared" si="2"/>
        <v>21</v>
      </c>
      <c r="B40" s="170">
        <v>12560153.605506591</v>
      </c>
      <c r="C40" s="160"/>
      <c r="D40" s="166">
        <f t="shared" si="3"/>
        <v>-15347614.11862015</v>
      </c>
      <c r="E40" s="145">
        <f t="shared" si="11"/>
        <v>1780</v>
      </c>
      <c r="F40" s="165">
        <f t="shared" si="4"/>
        <v>0.35599999999999998</v>
      </c>
      <c r="G40" s="145">
        <f t="shared" si="7"/>
        <v>20</v>
      </c>
      <c r="H40" s="161">
        <f t="shared" si="5"/>
        <v>-13944826.465730626</v>
      </c>
      <c r="I40" s="145">
        <f t="shared" si="8"/>
        <v>264</v>
      </c>
      <c r="J40" s="169">
        <f t="shared" si="6"/>
        <v>5.28E-2</v>
      </c>
      <c r="K40" s="300">
        <f t="shared" si="12"/>
        <v>-13.944826465730626</v>
      </c>
      <c r="L40" s="160"/>
      <c r="M40" s="160"/>
      <c r="N40" s="160"/>
      <c r="O40" s="160"/>
      <c r="P40" s="160"/>
      <c r="Q40" s="160"/>
      <c r="R40" s="160"/>
      <c r="S40" s="160"/>
      <c r="T40" s="160"/>
      <c r="U40" s="160">
        <v>-218043.43000982702</v>
      </c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</row>
    <row r="41" spans="1:33" ht="15.75" x14ac:dyDescent="0.5">
      <c r="A41" s="70">
        <f t="shared" si="2"/>
        <v>22</v>
      </c>
      <c r="B41" s="170">
        <v>12560153.605506591</v>
      </c>
      <c r="C41" s="147"/>
      <c r="D41" s="166">
        <f t="shared" si="3"/>
        <v>-12542038.812841102</v>
      </c>
      <c r="E41" s="145">
        <f t="shared" si="11"/>
        <v>2044</v>
      </c>
      <c r="F41" s="165">
        <f t="shared" si="4"/>
        <v>0.4088</v>
      </c>
      <c r="G41" s="145">
        <f t="shared" si="7"/>
        <v>21</v>
      </c>
      <c r="H41" s="161">
        <f t="shared" si="5"/>
        <v>-11139251.159951579</v>
      </c>
      <c r="I41" s="145">
        <f t="shared" si="8"/>
        <v>248</v>
      </c>
      <c r="J41" s="169">
        <f t="shared" si="6"/>
        <v>4.9599999999999998E-2</v>
      </c>
      <c r="K41" s="300">
        <f t="shared" si="12"/>
        <v>-11.139251159951579</v>
      </c>
      <c r="L41" s="147"/>
      <c r="M41" s="147"/>
      <c r="N41" s="147"/>
      <c r="O41" s="147"/>
      <c r="P41" s="147"/>
      <c r="Q41" s="147"/>
      <c r="R41" s="147"/>
      <c r="S41" s="147"/>
      <c r="T41" s="147"/>
      <c r="U41" s="147">
        <v>-26948416.023708098</v>
      </c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</row>
    <row r="42" spans="1:33" x14ac:dyDescent="0.35">
      <c r="A42" s="70">
        <f t="shared" si="2"/>
        <v>23</v>
      </c>
      <c r="B42" s="170">
        <v>12560153.605506591</v>
      </c>
      <c r="C42" s="154"/>
      <c r="D42" s="166">
        <f t="shared" si="3"/>
        <v>-9736463.5070620552</v>
      </c>
      <c r="E42" s="145">
        <f t="shared" si="11"/>
        <v>2292</v>
      </c>
      <c r="F42" s="165">
        <f t="shared" si="4"/>
        <v>0.45839999999999997</v>
      </c>
      <c r="G42" s="145">
        <f t="shared" si="7"/>
        <v>22</v>
      </c>
      <c r="H42" s="161">
        <f t="shared" si="5"/>
        <v>-8333675.8541725315</v>
      </c>
      <c r="I42" s="145">
        <f t="shared" si="8"/>
        <v>234</v>
      </c>
      <c r="J42" s="169">
        <f t="shared" si="6"/>
        <v>4.6800000000000001E-2</v>
      </c>
      <c r="K42" s="300">
        <f t="shared" si="12"/>
        <v>-8.3336758541725313</v>
      </c>
      <c r="L42" s="154"/>
      <c r="M42" s="154"/>
      <c r="N42" s="154"/>
      <c r="O42" s="154"/>
      <c r="P42" s="154"/>
      <c r="Q42" s="154"/>
      <c r="R42" s="154"/>
      <c r="S42" s="154"/>
      <c r="T42" s="154"/>
      <c r="U42" s="154">
        <v>-48574345.971160993</v>
      </c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</row>
    <row r="43" spans="1:33" x14ac:dyDescent="0.35">
      <c r="A43" s="70">
        <f t="shared" si="2"/>
        <v>24</v>
      </c>
      <c r="B43" s="170">
        <v>12560153.605506591</v>
      </c>
      <c r="C43" s="154"/>
      <c r="D43" s="166">
        <f t="shared" si="3"/>
        <v>-6930888.2012830079</v>
      </c>
      <c r="E43" s="145">
        <f t="shared" si="11"/>
        <v>2526</v>
      </c>
      <c r="F43" s="165">
        <f t="shared" si="4"/>
        <v>0.50519999999999998</v>
      </c>
      <c r="G43" s="145">
        <f t="shared" si="7"/>
        <v>23</v>
      </c>
      <c r="H43" s="161">
        <f t="shared" si="5"/>
        <v>-5528100.5483934842</v>
      </c>
      <c r="I43" s="145">
        <f t="shared" si="8"/>
        <v>246</v>
      </c>
      <c r="J43" s="169">
        <f t="shared" si="6"/>
        <v>4.9200000000000001E-2</v>
      </c>
      <c r="K43" s="300">
        <f t="shared" si="12"/>
        <v>-5.5281005483934846</v>
      </c>
      <c r="L43" s="154"/>
      <c r="M43" s="154"/>
      <c r="N43" s="154"/>
      <c r="O43" s="154"/>
      <c r="P43" s="154"/>
      <c r="Q43" s="154"/>
      <c r="R43" s="154"/>
      <c r="S43" s="154"/>
      <c r="T43" s="154"/>
      <c r="U43" s="154">
        <v>-19852623.981823172</v>
      </c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</row>
    <row r="44" spans="1:33" x14ac:dyDescent="0.35">
      <c r="A44" s="70">
        <f t="shared" si="2"/>
        <v>25</v>
      </c>
      <c r="B44" s="170">
        <v>12560153.605506591</v>
      </c>
      <c r="C44" s="154"/>
      <c r="D44" s="166">
        <f t="shared" si="3"/>
        <v>-4125312.8955039605</v>
      </c>
      <c r="E44" s="145">
        <f t="shared" si="11"/>
        <v>2772</v>
      </c>
      <c r="F44" s="165">
        <f t="shared" si="4"/>
        <v>0.5544</v>
      </c>
      <c r="G44" s="145">
        <f t="shared" si="7"/>
        <v>24</v>
      </c>
      <c r="H44" s="161">
        <f t="shared" si="5"/>
        <v>-2722525.2426144369</v>
      </c>
      <c r="I44" s="145">
        <f t="shared" si="8"/>
        <v>259</v>
      </c>
      <c r="J44" s="169">
        <f t="shared" si="6"/>
        <v>5.1799999999999999E-2</v>
      </c>
      <c r="K44" s="300">
        <f t="shared" si="12"/>
        <v>-2.7225252426144371</v>
      </c>
      <c r="L44" s="154"/>
      <c r="M44" s="154"/>
      <c r="N44" s="154"/>
      <c r="O44" s="154"/>
      <c r="P44" s="154"/>
      <c r="Q44" s="154"/>
      <c r="R44" s="154"/>
      <c r="S44" s="154"/>
      <c r="T44" s="154"/>
      <c r="U44" s="154">
        <v>-2027943.1661301255</v>
      </c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</row>
    <row r="45" spans="1:33" x14ac:dyDescent="0.35">
      <c r="A45" s="70">
        <f t="shared" si="2"/>
        <v>26</v>
      </c>
      <c r="B45" s="170">
        <v>12560153.605506591</v>
      </c>
      <c r="C45" s="154"/>
      <c r="D45" s="166">
        <f t="shared" si="3"/>
        <v>-1319737.5897249132</v>
      </c>
      <c r="E45" s="145">
        <f t="shared" si="11"/>
        <v>3031</v>
      </c>
      <c r="F45" s="165">
        <f t="shared" si="4"/>
        <v>0.60619999999999996</v>
      </c>
      <c r="G45" s="145">
        <f t="shared" si="7"/>
        <v>25</v>
      </c>
      <c r="H45" s="161">
        <f t="shared" si="5"/>
        <v>83050.063164610416</v>
      </c>
      <c r="I45" s="145">
        <f t="shared" si="8"/>
        <v>272</v>
      </c>
      <c r="J45" s="169">
        <f t="shared" si="6"/>
        <v>5.4399999999999997E-2</v>
      </c>
      <c r="K45" s="300">
        <f t="shared" si="12"/>
        <v>8.3050063164610416E-2</v>
      </c>
      <c r="L45" s="154"/>
      <c r="M45" s="154"/>
      <c r="N45" s="154"/>
      <c r="O45" s="154"/>
      <c r="P45" s="154"/>
      <c r="Q45" s="154"/>
      <c r="R45" s="154"/>
      <c r="S45" s="154"/>
      <c r="T45" s="154"/>
      <c r="U45" s="154">
        <v>-41439965.585110903</v>
      </c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</row>
    <row r="46" spans="1:33" x14ac:dyDescent="0.35">
      <c r="A46" s="70">
        <f t="shared" si="2"/>
        <v>27</v>
      </c>
      <c r="B46" s="170">
        <v>12560153.605506591</v>
      </c>
      <c r="C46" s="154"/>
      <c r="D46" s="166">
        <f t="shared" si="3"/>
        <v>1485837.7160541341</v>
      </c>
      <c r="E46" s="145">
        <f t="shared" si="11"/>
        <v>3303</v>
      </c>
      <c r="F46" s="165">
        <f t="shared" si="4"/>
        <v>0.66059999999999997</v>
      </c>
      <c r="G46" s="145">
        <f t="shared" si="7"/>
        <v>26</v>
      </c>
      <c r="H46" s="161">
        <f t="shared" si="5"/>
        <v>2888625.3689436577</v>
      </c>
      <c r="I46" s="145">
        <f t="shared" si="8"/>
        <v>251</v>
      </c>
      <c r="J46" s="169">
        <f t="shared" si="6"/>
        <v>5.0200000000000002E-2</v>
      </c>
      <c r="K46" s="300">
        <f t="shared" si="12"/>
        <v>2.8886253689436576</v>
      </c>
      <c r="L46" s="154"/>
      <c r="M46" s="154"/>
      <c r="N46" s="154"/>
      <c r="O46" s="154"/>
      <c r="P46" s="154"/>
      <c r="Q46" s="154"/>
      <c r="R46" s="154"/>
      <c r="S46" s="154"/>
      <c r="T46" s="154"/>
      <c r="U46" s="154">
        <v>-39070487.99759914</v>
      </c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</row>
    <row r="47" spans="1:33" x14ac:dyDescent="0.35">
      <c r="A47" s="70">
        <f t="shared" si="2"/>
        <v>28</v>
      </c>
      <c r="B47" s="170">
        <v>12560153.605506591</v>
      </c>
      <c r="C47" s="160"/>
      <c r="D47" s="166">
        <f t="shared" si="3"/>
        <v>4291413.0218331814</v>
      </c>
      <c r="E47" s="145">
        <f t="shared" si="11"/>
        <v>3554</v>
      </c>
      <c r="F47" s="165">
        <f t="shared" si="4"/>
        <v>0.71079999999999999</v>
      </c>
      <c r="G47" s="145">
        <f t="shared" si="7"/>
        <v>27</v>
      </c>
      <c r="H47" s="161">
        <f t="shared" si="5"/>
        <v>5694200.674722705</v>
      </c>
      <c r="I47" s="145">
        <f t="shared" si="8"/>
        <v>245</v>
      </c>
      <c r="J47" s="169">
        <f t="shared" si="6"/>
        <v>4.9000000000000002E-2</v>
      </c>
      <c r="K47" s="300">
        <f t="shared" si="12"/>
        <v>5.6942006747227047</v>
      </c>
      <c r="L47" s="160"/>
      <c r="M47" s="160"/>
      <c r="N47" s="160"/>
      <c r="O47" s="160"/>
      <c r="P47" s="160"/>
      <c r="Q47" s="160"/>
      <c r="R47" s="160"/>
      <c r="S47" s="160"/>
      <c r="T47" s="160"/>
      <c r="U47" s="160">
        <v>13746146.266663074</v>
      </c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</row>
    <row r="48" spans="1:33" x14ac:dyDescent="0.35">
      <c r="A48" s="70">
        <f t="shared" si="2"/>
        <v>29</v>
      </c>
      <c r="B48" s="170">
        <v>12560153.605506591</v>
      </c>
      <c r="C48" s="154"/>
      <c r="D48" s="166">
        <f t="shared" si="3"/>
        <v>7096988.3276122287</v>
      </c>
      <c r="E48" s="145">
        <f t="shared" si="11"/>
        <v>3799</v>
      </c>
      <c r="F48" s="165">
        <f t="shared" si="4"/>
        <v>0.75980000000000003</v>
      </c>
      <c r="G48" s="145">
        <f t="shared" si="7"/>
        <v>28</v>
      </c>
      <c r="H48" s="161">
        <f t="shared" si="5"/>
        <v>8499775.9805017523</v>
      </c>
      <c r="I48" s="145">
        <f t="shared" si="8"/>
        <v>206</v>
      </c>
      <c r="J48" s="169">
        <f t="shared" si="6"/>
        <v>4.1200000000000001E-2</v>
      </c>
      <c r="K48" s="300">
        <f t="shared" si="12"/>
        <v>8.4997759805017523</v>
      </c>
      <c r="L48" s="154"/>
      <c r="M48" s="154"/>
      <c r="N48" s="154"/>
      <c r="O48" s="154"/>
      <c r="P48" s="154"/>
      <c r="Q48" s="154"/>
      <c r="R48" s="154"/>
      <c r="S48" s="154"/>
      <c r="T48" s="154"/>
      <c r="U48" s="154">
        <v>4816057.7006225996</v>
      </c>
      <c r="V48" s="154"/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4"/>
    </row>
    <row r="49" spans="1:33" x14ac:dyDescent="0.35">
      <c r="A49" s="70">
        <f t="shared" si="2"/>
        <v>30</v>
      </c>
      <c r="B49" s="170">
        <v>12560153.605506591</v>
      </c>
      <c r="C49" s="161"/>
      <c r="D49" s="166">
        <f t="shared" si="3"/>
        <v>9902563.633391276</v>
      </c>
      <c r="E49" s="145">
        <f t="shared" si="11"/>
        <v>4005</v>
      </c>
      <c r="F49" s="165">
        <f t="shared" si="4"/>
        <v>0.80100000000000005</v>
      </c>
      <c r="G49" s="145">
        <f t="shared" si="7"/>
        <v>29</v>
      </c>
      <c r="H49" s="161">
        <f t="shared" si="5"/>
        <v>11305351.2862808</v>
      </c>
      <c r="I49" s="145">
        <f t="shared" si="8"/>
        <v>180</v>
      </c>
      <c r="J49" s="169">
        <f t="shared" si="6"/>
        <v>3.5999999999999997E-2</v>
      </c>
      <c r="K49" s="300">
        <f t="shared" si="12"/>
        <v>11.3053512862808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>
        <v>-16201197.524067009</v>
      </c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</row>
    <row r="50" spans="1:33" x14ac:dyDescent="0.35">
      <c r="A50" s="70">
        <f t="shared" si="2"/>
        <v>31</v>
      </c>
      <c r="B50" s="170">
        <v>12560153.605506591</v>
      </c>
      <c r="C50" s="161"/>
      <c r="D50" s="166">
        <f t="shared" si="3"/>
        <v>12708138.939170323</v>
      </c>
      <c r="E50" s="145">
        <f t="shared" si="9"/>
        <v>4185</v>
      </c>
      <c r="F50" s="165">
        <f t="shared" si="4"/>
        <v>0.83699999999999997</v>
      </c>
      <c r="G50" s="145">
        <f t="shared" si="7"/>
        <v>30</v>
      </c>
      <c r="H50" s="161">
        <f t="shared" si="5"/>
        <v>14110926.592059847</v>
      </c>
      <c r="I50" s="145">
        <f t="shared" si="8"/>
        <v>154</v>
      </c>
      <c r="J50" s="169">
        <f t="shared" si="6"/>
        <v>3.0800000000000001E-2</v>
      </c>
      <c r="K50" s="300">
        <f t="shared" si="12"/>
        <v>14.110926592059847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>
        <v>4230195.3519613184</v>
      </c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</row>
    <row r="51" spans="1:33" x14ac:dyDescent="0.35">
      <c r="A51" s="70">
        <f t="shared" si="2"/>
        <v>32</v>
      </c>
      <c r="B51" s="170">
        <v>12560153.605506591</v>
      </c>
      <c r="C51" s="161"/>
      <c r="D51" s="166">
        <f t="shared" si="3"/>
        <v>15513714.244949371</v>
      </c>
      <c r="E51" s="145">
        <f t="shared" si="9"/>
        <v>4339</v>
      </c>
      <c r="F51" s="165">
        <f t="shared" si="4"/>
        <v>0.86780000000000002</v>
      </c>
      <c r="G51" s="145">
        <f t="shared" si="7"/>
        <v>31</v>
      </c>
      <c r="H51" s="161">
        <f t="shared" si="5"/>
        <v>16916501.897838894</v>
      </c>
      <c r="I51" s="145">
        <f t="shared" si="8"/>
        <v>146</v>
      </c>
      <c r="J51" s="169">
        <f t="shared" si="6"/>
        <v>2.92E-2</v>
      </c>
      <c r="K51" s="300">
        <f t="shared" si="12"/>
        <v>16.916501897838895</v>
      </c>
      <c r="L51" s="161"/>
      <c r="M51" s="161"/>
      <c r="N51" s="161"/>
      <c r="O51" s="161"/>
      <c r="P51" s="161"/>
      <c r="Q51" s="161"/>
      <c r="R51" s="161"/>
      <c r="S51" s="161"/>
      <c r="T51" s="161"/>
      <c r="U51" s="161">
        <v>20055428.171317995</v>
      </c>
      <c r="V51" s="161"/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</row>
    <row r="52" spans="1:33" x14ac:dyDescent="0.35">
      <c r="A52" s="70">
        <f t="shared" si="2"/>
        <v>33</v>
      </c>
      <c r="B52" s="170">
        <v>12560153.605506591</v>
      </c>
      <c r="C52" s="161"/>
      <c r="D52" s="166">
        <f t="shared" si="3"/>
        <v>18319289.550728418</v>
      </c>
      <c r="E52" s="145">
        <f t="shared" si="9"/>
        <v>4485</v>
      </c>
      <c r="F52" s="165">
        <f t="shared" si="4"/>
        <v>0.89700000000000002</v>
      </c>
      <c r="G52" s="145">
        <f t="shared" si="7"/>
        <v>32</v>
      </c>
      <c r="H52" s="161">
        <f t="shared" si="5"/>
        <v>19722077.203617942</v>
      </c>
      <c r="I52" s="145">
        <f t="shared" si="8"/>
        <v>110</v>
      </c>
      <c r="J52" s="169">
        <f t="shared" si="6"/>
        <v>2.1999999999999999E-2</v>
      </c>
      <c r="K52" s="300">
        <f t="shared" si="12"/>
        <v>19.722077203617943</v>
      </c>
      <c r="L52" s="161"/>
      <c r="M52" s="161"/>
      <c r="N52" s="161"/>
      <c r="O52" s="161"/>
      <c r="P52" s="161"/>
      <c r="Q52" s="161"/>
      <c r="R52" s="161"/>
      <c r="S52" s="161"/>
      <c r="T52" s="161"/>
      <c r="U52" s="161">
        <v>944998.22031280026</v>
      </c>
      <c r="V52" s="161"/>
      <c r="W52" s="161"/>
      <c r="X52" s="161"/>
      <c r="Y52" s="161"/>
      <c r="Z52" s="161"/>
      <c r="AA52" s="161"/>
      <c r="AB52" s="161"/>
      <c r="AC52" s="161"/>
      <c r="AD52" s="161"/>
      <c r="AE52" s="161"/>
      <c r="AF52" s="161"/>
    </row>
    <row r="53" spans="1:33" x14ac:dyDescent="0.35">
      <c r="A53" s="70">
        <f t="shared" si="2"/>
        <v>34</v>
      </c>
      <c r="B53" s="170">
        <v>12560153.605506591</v>
      </c>
      <c r="C53" s="162"/>
      <c r="D53" s="166">
        <f t="shared" si="3"/>
        <v>21124864.856507465</v>
      </c>
      <c r="E53" s="145">
        <f t="shared" si="9"/>
        <v>4595</v>
      </c>
      <c r="F53" s="165">
        <f t="shared" si="4"/>
        <v>0.91900000000000004</v>
      </c>
      <c r="G53" s="145">
        <f t="shared" si="7"/>
        <v>33</v>
      </c>
      <c r="H53" s="161">
        <f t="shared" si="5"/>
        <v>22527652.509396989</v>
      </c>
      <c r="I53" s="145">
        <f t="shared" si="8"/>
        <v>93</v>
      </c>
      <c r="J53" s="169">
        <f t="shared" si="6"/>
        <v>1.8599999999999998E-2</v>
      </c>
      <c r="K53" s="300">
        <f t="shared" si="12"/>
        <v>22.52765250939699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>
        <v>14831969.241121285</v>
      </c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</row>
    <row r="54" spans="1:33" x14ac:dyDescent="0.35">
      <c r="A54" s="70">
        <f t="shared" si="2"/>
        <v>35</v>
      </c>
      <c r="B54" s="170">
        <v>12560153.605506591</v>
      </c>
      <c r="C54" s="162"/>
      <c r="D54" s="166">
        <f t="shared" ref="D54:D71" si="13">D53+($E$16-$E$17)/$B$4</f>
        <v>23930440.162286513</v>
      </c>
      <c r="E54" s="145">
        <f t="shared" si="9"/>
        <v>4688</v>
      </c>
      <c r="F54" s="165">
        <f t="shared" si="4"/>
        <v>0.93759999999999999</v>
      </c>
      <c r="G54" s="145">
        <f t="shared" si="7"/>
        <v>34</v>
      </c>
      <c r="H54" s="161">
        <f t="shared" si="5"/>
        <v>25333227.815176036</v>
      </c>
      <c r="I54" s="145">
        <f t="shared" si="8"/>
        <v>86</v>
      </c>
      <c r="J54" s="169">
        <f t="shared" si="6"/>
        <v>1.72E-2</v>
      </c>
      <c r="K54" s="300">
        <f t="shared" si="12"/>
        <v>25.333227815176038</v>
      </c>
      <c r="L54" s="162"/>
      <c r="M54" s="162"/>
      <c r="N54" s="162"/>
      <c r="O54" s="162"/>
      <c r="P54" s="162"/>
      <c r="Q54" s="162"/>
      <c r="R54" s="162"/>
      <c r="S54" s="162"/>
      <c r="T54" s="162"/>
      <c r="U54" s="162">
        <v>-3017465.6417322084</v>
      </c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</row>
    <row r="55" spans="1:33" x14ac:dyDescent="0.35">
      <c r="A55" s="70">
        <f t="shared" si="2"/>
        <v>36</v>
      </c>
      <c r="B55" s="170">
        <v>12560153.605506591</v>
      </c>
      <c r="C55" s="162"/>
      <c r="D55" s="166">
        <f t="shared" si="13"/>
        <v>26736015.46806556</v>
      </c>
      <c r="E55" s="145">
        <f t="shared" si="9"/>
        <v>4774</v>
      </c>
      <c r="F55" s="165">
        <f t="shared" si="4"/>
        <v>0.95479999999999998</v>
      </c>
      <c r="G55" s="145">
        <f t="shared" si="7"/>
        <v>35</v>
      </c>
      <c r="H55" s="161">
        <f t="shared" si="5"/>
        <v>28138803.120955084</v>
      </c>
      <c r="I55" s="145">
        <f t="shared" si="8"/>
        <v>61</v>
      </c>
      <c r="J55" s="169">
        <f t="shared" si="6"/>
        <v>1.2200000000000001E-2</v>
      </c>
      <c r="K55" s="300">
        <f t="shared" si="12"/>
        <v>28.138803120955085</v>
      </c>
      <c r="L55" s="162"/>
      <c r="M55" s="162"/>
      <c r="N55" s="162"/>
      <c r="O55" s="162"/>
      <c r="P55" s="162"/>
      <c r="Q55" s="162"/>
      <c r="R55" s="162"/>
      <c r="S55" s="162"/>
      <c r="T55" s="162"/>
      <c r="U55" s="162">
        <v>-17104040.404482301</v>
      </c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</row>
    <row r="56" spans="1:33" x14ac:dyDescent="0.35">
      <c r="A56" s="70">
        <f t="shared" si="2"/>
        <v>37</v>
      </c>
      <c r="B56" s="170">
        <v>12560153.605506591</v>
      </c>
      <c r="C56" s="163"/>
      <c r="D56" s="166">
        <f t="shared" si="13"/>
        <v>29541590.773844607</v>
      </c>
      <c r="E56" s="145">
        <f t="shared" si="9"/>
        <v>4835</v>
      </c>
      <c r="F56" s="165">
        <f t="shared" si="4"/>
        <v>0.96699999999999997</v>
      </c>
      <c r="G56" s="145">
        <f t="shared" si="7"/>
        <v>36</v>
      </c>
      <c r="H56" s="161">
        <f t="shared" si="5"/>
        <v>30944378.426734131</v>
      </c>
      <c r="I56" s="145">
        <f t="shared" si="8"/>
        <v>42</v>
      </c>
      <c r="J56" s="169">
        <f t="shared" si="6"/>
        <v>8.3999999999999995E-3</v>
      </c>
      <c r="K56" s="300">
        <f t="shared" si="12"/>
        <v>30.944378426734129</v>
      </c>
      <c r="L56" s="163"/>
      <c r="M56" s="163"/>
      <c r="N56" s="163"/>
      <c r="O56" s="163"/>
      <c r="P56" s="163"/>
      <c r="Q56" s="163"/>
      <c r="R56" s="163"/>
      <c r="S56" s="163"/>
      <c r="T56" s="163"/>
      <c r="U56" s="163">
        <v>-19198125.108861405</v>
      </c>
      <c r="V56" s="163"/>
      <c r="W56" s="163"/>
    </row>
    <row r="57" spans="1:33" x14ac:dyDescent="0.35">
      <c r="A57" s="70">
        <f t="shared" si="2"/>
        <v>38</v>
      </c>
      <c r="B57" s="170">
        <v>12560153.605506591</v>
      </c>
      <c r="C57" s="163"/>
      <c r="D57" s="166">
        <f t="shared" si="13"/>
        <v>32347166.079623654</v>
      </c>
      <c r="E57" s="145">
        <f t="shared" si="9"/>
        <v>4877</v>
      </c>
      <c r="F57" s="165">
        <f t="shared" si="4"/>
        <v>0.97540000000000004</v>
      </c>
      <c r="G57" s="145">
        <f t="shared" si="7"/>
        <v>37</v>
      </c>
      <c r="H57" s="161">
        <f t="shared" si="5"/>
        <v>33749953.732513174</v>
      </c>
      <c r="I57" s="145">
        <f t="shared" si="8"/>
        <v>26</v>
      </c>
      <c r="J57" s="169">
        <f t="shared" si="6"/>
        <v>5.1999999999999998E-3</v>
      </c>
      <c r="K57" s="300">
        <f t="shared" si="12"/>
        <v>33.749953732513177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>
        <v>12241984.132838834</v>
      </c>
      <c r="V57" s="163"/>
      <c r="W57" s="163"/>
    </row>
    <row r="58" spans="1:33" x14ac:dyDescent="0.35">
      <c r="A58" s="70">
        <f t="shared" si="2"/>
        <v>39</v>
      </c>
      <c r="B58" s="170">
        <v>12560153.605506591</v>
      </c>
      <c r="C58" s="164"/>
      <c r="D58" s="166">
        <f t="shared" si="13"/>
        <v>35152741.385402702</v>
      </c>
      <c r="E58" s="145">
        <f t="shared" si="9"/>
        <v>4903</v>
      </c>
      <c r="F58" s="165">
        <f t="shared" si="4"/>
        <v>0.98060000000000003</v>
      </c>
      <c r="G58" s="145">
        <f t="shared" si="7"/>
        <v>38</v>
      </c>
      <c r="H58" s="161">
        <f t="shared" si="5"/>
        <v>36555529.038292229</v>
      </c>
      <c r="I58" s="145">
        <f t="shared" si="8"/>
        <v>26</v>
      </c>
      <c r="J58" s="169">
        <f t="shared" si="6"/>
        <v>5.1999999999999998E-3</v>
      </c>
      <c r="K58" s="300">
        <f t="shared" si="12"/>
        <v>36.555529038292228</v>
      </c>
      <c r="L58" s="163"/>
      <c r="M58" s="163"/>
      <c r="N58" s="163"/>
      <c r="O58" s="163"/>
      <c r="P58" s="163"/>
      <c r="Q58" s="163"/>
      <c r="R58" s="163"/>
      <c r="S58" s="163"/>
      <c r="T58" s="163"/>
      <c r="U58" s="163">
        <v>-6766855.0135614276</v>
      </c>
      <c r="V58" s="163"/>
      <c r="W58" s="163"/>
    </row>
    <row r="59" spans="1:33" x14ac:dyDescent="0.35">
      <c r="A59" s="70">
        <f t="shared" si="2"/>
        <v>40</v>
      </c>
      <c r="B59" s="170">
        <v>12560153.605506591</v>
      </c>
      <c r="D59" s="166">
        <f t="shared" si="13"/>
        <v>37958316.691181749</v>
      </c>
      <c r="E59" s="145">
        <f t="shared" si="9"/>
        <v>4929</v>
      </c>
      <c r="F59" s="165">
        <f t="shared" si="4"/>
        <v>0.98580000000000001</v>
      </c>
      <c r="G59" s="145">
        <f t="shared" si="7"/>
        <v>39</v>
      </c>
      <c r="H59" s="161">
        <f t="shared" si="5"/>
        <v>39361104.344071269</v>
      </c>
      <c r="I59" s="145">
        <f t="shared" si="8"/>
        <v>22</v>
      </c>
      <c r="J59" s="169">
        <f t="shared" si="6"/>
        <v>4.4000000000000003E-3</v>
      </c>
      <c r="K59" s="300">
        <f t="shared" si="12"/>
        <v>39.361104344071272</v>
      </c>
      <c r="U59" s="145">
        <v>-46819919.195478469</v>
      </c>
    </row>
    <row r="60" spans="1:33" x14ac:dyDescent="0.35">
      <c r="A60" s="70">
        <f t="shared" si="2"/>
        <v>41</v>
      </c>
      <c r="B60" s="170">
        <v>12560153.605506591</v>
      </c>
      <c r="D60" s="166">
        <f t="shared" si="13"/>
        <v>40763891.996960796</v>
      </c>
      <c r="E60" s="145">
        <f t="shared" si="9"/>
        <v>4951</v>
      </c>
      <c r="F60" s="165">
        <f t="shared" si="4"/>
        <v>0.99019999999999997</v>
      </c>
      <c r="G60" s="145">
        <f t="shared" si="7"/>
        <v>40</v>
      </c>
      <c r="H60" s="161">
        <f t="shared" si="5"/>
        <v>42166679.649850324</v>
      </c>
      <c r="I60" s="145">
        <f t="shared" si="8"/>
        <v>12</v>
      </c>
      <c r="J60" s="169">
        <f t="shared" si="6"/>
        <v>2.3999999999999998E-3</v>
      </c>
      <c r="K60" s="300">
        <f t="shared" si="12"/>
        <v>42.166679649850323</v>
      </c>
      <c r="U60" s="145">
        <v>-3717245.2501938976</v>
      </c>
    </row>
    <row r="61" spans="1:33" x14ac:dyDescent="0.35">
      <c r="A61" s="70">
        <f t="shared" si="2"/>
        <v>42</v>
      </c>
      <c r="B61" s="170">
        <v>12560153.605506591</v>
      </c>
      <c r="D61" s="166">
        <f t="shared" si="13"/>
        <v>43569467.302739844</v>
      </c>
      <c r="E61" s="145">
        <f t="shared" si="9"/>
        <v>4963</v>
      </c>
      <c r="F61" s="165">
        <f t="shared" si="4"/>
        <v>0.99260000000000004</v>
      </c>
      <c r="G61" s="145">
        <f t="shared" si="7"/>
        <v>41</v>
      </c>
      <c r="H61" s="161">
        <f t="shared" si="5"/>
        <v>44972254.955629364</v>
      </c>
      <c r="I61" s="145">
        <f t="shared" si="8"/>
        <v>8</v>
      </c>
      <c r="J61" s="169">
        <f t="shared" si="6"/>
        <v>1.6000000000000001E-3</v>
      </c>
      <c r="K61" s="300">
        <f t="shared" si="12"/>
        <v>44.972254955629367</v>
      </c>
      <c r="U61" s="145">
        <v>916817.72281489149</v>
      </c>
    </row>
    <row r="62" spans="1:33" x14ac:dyDescent="0.35">
      <c r="A62" s="70">
        <f t="shared" si="2"/>
        <v>43</v>
      </c>
      <c r="B62" s="170">
        <v>12560153.605506591</v>
      </c>
      <c r="D62" s="166">
        <f t="shared" si="13"/>
        <v>46375042.608518891</v>
      </c>
      <c r="E62" s="145">
        <f t="shared" si="9"/>
        <v>4971</v>
      </c>
      <c r="F62" s="165">
        <f t="shared" si="4"/>
        <v>0.99419999999999997</v>
      </c>
      <c r="G62" s="145">
        <f t="shared" si="7"/>
        <v>42</v>
      </c>
      <c r="H62" s="161">
        <f t="shared" si="5"/>
        <v>47777830.261408418</v>
      </c>
      <c r="I62" s="145">
        <f t="shared" si="8"/>
        <v>8</v>
      </c>
      <c r="J62" s="169">
        <f t="shared" si="6"/>
        <v>1.6000000000000001E-3</v>
      </c>
      <c r="K62" s="300">
        <f t="shared" si="12"/>
        <v>47.777830261408418</v>
      </c>
      <c r="U62" s="145">
        <v>25761123.258587606</v>
      </c>
    </row>
    <row r="63" spans="1:33" x14ac:dyDescent="0.35">
      <c r="A63" s="70">
        <f t="shared" si="2"/>
        <v>44</v>
      </c>
      <c r="B63" s="170">
        <v>12560153.605506591</v>
      </c>
      <c r="D63" s="166">
        <f t="shared" si="13"/>
        <v>49180617.914297938</v>
      </c>
      <c r="E63" s="145">
        <f t="shared" si="9"/>
        <v>4979</v>
      </c>
      <c r="F63" s="165">
        <f t="shared" si="4"/>
        <v>0.99580000000000002</v>
      </c>
      <c r="G63" s="145">
        <f t="shared" si="7"/>
        <v>43</v>
      </c>
      <c r="H63" s="161">
        <f t="shared" si="5"/>
        <v>50583405.567187458</v>
      </c>
      <c r="I63" s="145">
        <f t="shared" si="8"/>
        <v>8</v>
      </c>
      <c r="J63" s="169">
        <f t="shared" si="6"/>
        <v>1.6000000000000001E-3</v>
      </c>
      <c r="K63" s="300">
        <f t="shared" si="12"/>
        <v>50.583405567187455</v>
      </c>
      <c r="U63" s="145">
        <v>37526475.407321706</v>
      </c>
    </row>
    <row r="64" spans="1:33" x14ac:dyDescent="0.35">
      <c r="A64" s="70">
        <f t="shared" si="2"/>
        <v>45</v>
      </c>
      <c r="B64" s="170">
        <v>12560153.605506591</v>
      </c>
      <c r="D64" s="166">
        <f t="shared" si="13"/>
        <v>51986193.220076986</v>
      </c>
      <c r="E64" s="145">
        <f t="shared" si="9"/>
        <v>4987</v>
      </c>
      <c r="F64" s="165">
        <f t="shared" si="4"/>
        <v>0.99739999999999995</v>
      </c>
      <c r="G64" s="145">
        <f t="shared" si="7"/>
        <v>44</v>
      </c>
      <c r="H64" s="161">
        <f t="shared" si="5"/>
        <v>53388980.872966513</v>
      </c>
      <c r="I64" s="145">
        <f t="shared" si="8"/>
        <v>5</v>
      </c>
      <c r="J64" s="169">
        <f t="shared" si="6"/>
        <v>1E-3</v>
      </c>
      <c r="K64" s="300">
        <f t="shared" si="12"/>
        <v>53.388980872966513</v>
      </c>
      <c r="U64" s="145">
        <v>-2762483.4422467425</v>
      </c>
    </row>
    <row r="65" spans="1:21" x14ac:dyDescent="0.35">
      <c r="A65" s="70">
        <f t="shared" si="2"/>
        <v>46</v>
      </c>
      <c r="B65" s="170">
        <v>12560153.605506591</v>
      </c>
      <c r="D65" s="166">
        <f t="shared" si="13"/>
        <v>54791768.525856033</v>
      </c>
      <c r="E65" s="145">
        <f t="shared" si="9"/>
        <v>4992</v>
      </c>
      <c r="F65" s="165">
        <f t="shared" si="4"/>
        <v>0.99839999999999995</v>
      </c>
      <c r="G65" s="145">
        <f t="shared" si="7"/>
        <v>45</v>
      </c>
      <c r="H65" s="161">
        <f t="shared" si="5"/>
        <v>56194556.178745553</v>
      </c>
      <c r="I65" s="145">
        <f t="shared" si="8"/>
        <v>2</v>
      </c>
      <c r="J65" s="169">
        <f t="shared" si="6"/>
        <v>4.0000000000000002E-4</v>
      </c>
      <c r="K65" s="300">
        <f t="shared" si="12"/>
        <v>56.19455617874555</v>
      </c>
      <c r="U65" s="145">
        <v>27786144.48722991</v>
      </c>
    </row>
    <row r="66" spans="1:21" x14ac:dyDescent="0.35">
      <c r="A66" s="70">
        <f t="shared" si="2"/>
        <v>47</v>
      </c>
      <c r="B66" s="170">
        <v>12560153.605506591</v>
      </c>
      <c r="D66" s="166">
        <f t="shared" si="13"/>
        <v>57597343.83163508</v>
      </c>
      <c r="E66" s="145">
        <f t="shared" si="9"/>
        <v>4994</v>
      </c>
      <c r="F66" s="165">
        <f t="shared" si="4"/>
        <v>0.99880000000000002</v>
      </c>
      <c r="G66" s="145">
        <f t="shared" si="7"/>
        <v>46</v>
      </c>
      <c r="H66" s="161">
        <f t="shared" si="5"/>
        <v>59000131.484524608</v>
      </c>
      <c r="I66" s="145">
        <f t="shared" si="8"/>
        <v>1</v>
      </c>
      <c r="J66" s="169">
        <f t="shared" si="6"/>
        <v>2.0000000000000001E-4</v>
      </c>
      <c r="K66" s="300">
        <f t="shared" si="12"/>
        <v>59.000131484524609</v>
      </c>
      <c r="U66" s="145">
        <v>-38899863.164978527</v>
      </c>
    </row>
    <row r="67" spans="1:21" x14ac:dyDescent="0.35">
      <c r="A67" s="70">
        <f t="shared" si="2"/>
        <v>48</v>
      </c>
      <c r="B67" s="170">
        <v>12560153.605506591</v>
      </c>
      <c r="D67" s="166">
        <f t="shared" si="13"/>
        <v>60402919.137414128</v>
      </c>
      <c r="E67" s="145">
        <f t="shared" si="9"/>
        <v>4995</v>
      </c>
      <c r="F67" s="165">
        <f t="shared" si="4"/>
        <v>0.999</v>
      </c>
      <c r="G67" s="145">
        <f t="shared" si="7"/>
        <v>47</v>
      </c>
      <c r="H67" s="161">
        <f t="shared" si="5"/>
        <v>61805706.790303648</v>
      </c>
      <c r="I67" s="145">
        <f t="shared" si="8"/>
        <v>1</v>
      </c>
      <c r="J67" s="169">
        <f t="shared" si="6"/>
        <v>2.0000000000000001E-4</v>
      </c>
      <c r="K67" s="300">
        <f t="shared" si="12"/>
        <v>61.805706790303645</v>
      </c>
      <c r="U67" s="145">
        <v>-30319991.610750433</v>
      </c>
    </row>
    <row r="68" spans="1:21" x14ac:dyDescent="0.35">
      <c r="A68" s="70">
        <f t="shared" si="2"/>
        <v>49</v>
      </c>
      <c r="B68" s="170">
        <v>12560153.605506591</v>
      </c>
      <c r="D68" s="166">
        <f t="shared" si="13"/>
        <v>63208494.443193175</v>
      </c>
      <c r="E68" s="145">
        <f t="shared" si="9"/>
        <v>4996</v>
      </c>
      <c r="F68" s="165">
        <f t="shared" si="4"/>
        <v>0.99919999999999998</v>
      </c>
      <c r="G68" s="145">
        <f t="shared" si="7"/>
        <v>48</v>
      </c>
      <c r="H68" s="161">
        <f t="shared" si="5"/>
        <v>64611282.096082702</v>
      </c>
      <c r="I68" s="145">
        <f t="shared" si="8"/>
        <v>1</v>
      </c>
      <c r="J68" s="169">
        <f t="shared" si="6"/>
        <v>2.0000000000000001E-4</v>
      </c>
      <c r="K68" s="300">
        <f t="shared" si="12"/>
        <v>64.611282096082704</v>
      </c>
      <c r="U68" s="145">
        <v>9091505.3782458492</v>
      </c>
    </row>
    <row r="69" spans="1:21" x14ac:dyDescent="0.35">
      <c r="A69" s="70">
        <f t="shared" si="2"/>
        <v>50</v>
      </c>
      <c r="B69" s="170">
        <v>12560153.605506591</v>
      </c>
      <c r="D69" s="166">
        <f t="shared" si="13"/>
        <v>66014069.748972222</v>
      </c>
      <c r="E69" s="145">
        <f t="shared" si="9"/>
        <v>4997</v>
      </c>
      <c r="F69" s="165">
        <f t="shared" si="4"/>
        <v>0.99939999999999996</v>
      </c>
      <c r="G69" s="145">
        <f t="shared" si="7"/>
        <v>49</v>
      </c>
      <c r="H69" s="161">
        <f t="shared" si="5"/>
        <v>67416857.401861757</v>
      </c>
      <c r="I69" s="145">
        <f t="shared" si="8"/>
        <v>3</v>
      </c>
      <c r="J69" s="169">
        <f t="shared" si="6"/>
        <v>5.9999999999999995E-4</v>
      </c>
      <c r="K69" s="300">
        <f t="shared" si="12"/>
        <v>67.416857401861762</v>
      </c>
      <c r="U69" s="145">
        <v>-14308327.15790702</v>
      </c>
    </row>
    <row r="70" spans="1:21" x14ac:dyDescent="0.35">
      <c r="A70" s="70">
        <f t="shared" si="2"/>
        <v>51</v>
      </c>
      <c r="B70" s="170">
        <v>12560153.605506591</v>
      </c>
      <c r="D70" s="166">
        <f t="shared" si="13"/>
        <v>68819645.054751277</v>
      </c>
      <c r="E70" s="145">
        <f t="shared" si="9"/>
        <v>5000</v>
      </c>
      <c r="F70" s="165">
        <f t="shared" si="4"/>
        <v>1</v>
      </c>
      <c r="G70" s="145">
        <f t="shared" si="7"/>
        <v>50</v>
      </c>
      <c r="H70" s="161">
        <f t="shared" si="5"/>
        <v>70222432.707640797</v>
      </c>
      <c r="I70" s="145">
        <f t="shared" si="8"/>
        <v>0</v>
      </c>
      <c r="J70" s="169">
        <f t="shared" si="6"/>
        <v>0</v>
      </c>
      <c r="K70" s="300">
        <f t="shared" si="12"/>
        <v>70.222432707640792</v>
      </c>
      <c r="U70" s="145">
        <v>13444599.579536039</v>
      </c>
    </row>
    <row r="71" spans="1:21" x14ac:dyDescent="0.35">
      <c r="A71" s="70">
        <f t="shared" si="2"/>
        <v>52</v>
      </c>
      <c r="B71" s="170">
        <v>12560153.605506591</v>
      </c>
      <c r="D71" s="166">
        <f t="shared" si="13"/>
        <v>71625220.360530317</v>
      </c>
      <c r="E71" s="145">
        <f t="shared" si="9"/>
        <v>5000</v>
      </c>
      <c r="F71" s="165">
        <f t="shared" si="4"/>
        <v>1</v>
      </c>
      <c r="K71" s="161"/>
      <c r="U71" s="145">
        <v>-2973081.5731317699</v>
      </c>
    </row>
    <row r="72" spans="1:21" x14ac:dyDescent="0.35">
      <c r="A72" s="70">
        <f t="shared" si="2"/>
        <v>53</v>
      </c>
      <c r="B72" s="170">
        <v>12560153.605506591</v>
      </c>
      <c r="D72" s="166"/>
      <c r="F72" s="165"/>
      <c r="U72" s="145">
        <v>8924547.6595084555</v>
      </c>
    </row>
    <row r="73" spans="1:21" x14ac:dyDescent="0.35">
      <c r="A73" s="70">
        <f t="shared" si="2"/>
        <v>54</v>
      </c>
      <c r="B73" s="170">
        <v>12560153.605506591</v>
      </c>
      <c r="D73" s="166"/>
      <c r="F73" s="165"/>
      <c r="U73" s="145">
        <v>-45299385.760929719</v>
      </c>
    </row>
    <row r="74" spans="1:21" x14ac:dyDescent="0.35">
      <c r="A74" s="70">
        <f t="shared" si="2"/>
        <v>55</v>
      </c>
      <c r="B74" s="170">
        <v>12560153.605506591</v>
      </c>
      <c r="D74" s="166"/>
      <c r="F74" s="165"/>
      <c r="U74" s="145">
        <v>-1050331.3170312047</v>
      </c>
    </row>
    <row r="75" spans="1:21" x14ac:dyDescent="0.35">
      <c r="A75" s="70">
        <f t="shared" si="2"/>
        <v>56</v>
      </c>
      <c r="B75" s="170">
        <v>12560153.605506591</v>
      </c>
      <c r="D75" s="166"/>
      <c r="F75" s="165"/>
      <c r="U75" s="145">
        <v>16168278.493900247</v>
      </c>
    </row>
    <row r="76" spans="1:21" x14ac:dyDescent="0.35">
      <c r="A76" s="70">
        <f t="shared" si="2"/>
        <v>57</v>
      </c>
      <c r="B76" s="170">
        <v>12560153.605506591</v>
      </c>
      <c r="D76" s="166"/>
      <c r="F76" s="165"/>
      <c r="U76" s="145">
        <v>-34007037.11496637</v>
      </c>
    </row>
    <row r="77" spans="1:21" x14ac:dyDescent="0.35">
      <c r="A77" s="70">
        <f t="shared" si="2"/>
        <v>58</v>
      </c>
      <c r="B77" s="170">
        <v>12560153.605506591</v>
      </c>
      <c r="U77" s="145">
        <v>4499264.8581936732</v>
      </c>
    </row>
    <row r="78" spans="1:21" x14ac:dyDescent="0.35">
      <c r="A78" s="70">
        <f t="shared" si="2"/>
        <v>59</v>
      </c>
      <c r="B78" s="170">
        <v>12560153.605506591</v>
      </c>
      <c r="U78" s="145">
        <v>-52459036.938107997</v>
      </c>
    </row>
    <row r="79" spans="1:21" x14ac:dyDescent="0.35">
      <c r="A79" s="70">
        <f t="shared" si="2"/>
        <v>60</v>
      </c>
      <c r="B79" s="170">
        <v>12560153.605506591</v>
      </c>
      <c r="U79" s="145">
        <v>-22699512.215042494</v>
      </c>
    </row>
    <row r="80" spans="1:21" x14ac:dyDescent="0.35">
      <c r="A80" s="70">
        <f t="shared" si="2"/>
        <v>61</v>
      </c>
      <c r="B80" s="170">
        <v>12560153.605506591</v>
      </c>
      <c r="U80" s="145">
        <v>-25757342.747316584</v>
      </c>
    </row>
    <row r="81" spans="1:21" x14ac:dyDescent="0.35">
      <c r="A81" s="70">
        <f t="shared" si="2"/>
        <v>62</v>
      </c>
      <c r="B81" s="170">
        <v>12560153.605506591</v>
      </c>
      <c r="U81" s="145">
        <v>11159133.856574602</v>
      </c>
    </row>
    <row r="82" spans="1:21" x14ac:dyDescent="0.35">
      <c r="A82" s="70">
        <f t="shared" si="2"/>
        <v>63</v>
      </c>
      <c r="B82" s="170">
        <v>12560153.605506591</v>
      </c>
      <c r="U82" s="145">
        <v>-51069384.499612674</v>
      </c>
    </row>
    <row r="83" spans="1:21" x14ac:dyDescent="0.35">
      <c r="A83" s="70">
        <f t="shared" si="2"/>
        <v>64</v>
      </c>
      <c r="B83" s="170">
        <v>12560153.605506591</v>
      </c>
      <c r="U83" s="145">
        <v>-35770954.675595164</v>
      </c>
    </row>
    <row r="84" spans="1:21" x14ac:dyDescent="0.35">
      <c r="A84" s="70">
        <f t="shared" si="2"/>
        <v>65</v>
      </c>
      <c r="B84" s="170">
        <v>12560153.605506591</v>
      </c>
      <c r="U84" s="145">
        <v>-7246789.5140062794</v>
      </c>
    </row>
    <row r="85" spans="1:21" x14ac:dyDescent="0.35">
      <c r="A85" s="70">
        <f t="shared" si="2"/>
        <v>66</v>
      </c>
      <c r="B85" s="170">
        <v>12560153.605506591</v>
      </c>
      <c r="U85" s="145">
        <v>10598401.190968353</v>
      </c>
    </row>
    <row r="86" spans="1:21" x14ac:dyDescent="0.35">
      <c r="A86" s="70">
        <f t="shared" ref="A86:A149" si="14">A85+1</f>
        <v>67</v>
      </c>
      <c r="B86" s="170">
        <v>12560153.605506591</v>
      </c>
      <c r="U86" s="145">
        <v>-1771237.4348010793</v>
      </c>
    </row>
    <row r="87" spans="1:21" x14ac:dyDescent="0.35">
      <c r="A87" s="70">
        <f t="shared" si="14"/>
        <v>68</v>
      </c>
      <c r="B87" s="170">
        <v>12560153.605506591</v>
      </c>
      <c r="U87" s="145">
        <v>-24346429.403410863</v>
      </c>
    </row>
    <row r="88" spans="1:21" x14ac:dyDescent="0.35">
      <c r="A88" s="70">
        <f t="shared" si="14"/>
        <v>69</v>
      </c>
      <c r="B88" s="170">
        <v>12560153.605506591</v>
      </c>
      <c r="U88" s="145">
        <v>-24450150.581772182</v>
      </c>
    </row>
    <row r="89" spans="1:21" x14ac:dyDescent="0.35">
      <c r="A89" s="70">
        <f t="shared" si="14"/>
        <v>70</v>
      </c>
      <c r="B89" s="170">
        <v>12560153.605506591</v>
      </c>
      <c r="U89" s="145">
        <v>18235097.28003227</v>
      </c>
    </row>
    <row r="90" spans="1:21" x14ac:dyDescent="0.35">
      <c r="A90" s="70">
        <f t="shared" si="14"/>
        <v>71</v>
      </c>
      <c r="B90" s="170">
        <v>12560153.605506591</v>
      </c>
      <c r="U90" s="145">
        <v>19358489.147540011</v>
      </c>
    </row>
    <row r="91" spans="1:21" x14ac:dyDescent="0.35">
      <c r="A91" s="70">
        <f t="shared" si="14"/>
        <v>72</v>
      </c>
      <c r="B91" s="170">
        <v>12560153.605506591</v>
      </c>
      <c r="U91" s="145">
        <v>-14074562.73293631</v>
      </c>
    </row>
    <row r="92" spans="1:21" x14ac:dyDescent="0.35">
      <c r="A92" s="70">
        <f t="shared" si="14"/>
        <v>73</v>
      </c>
      <c r="B92" s="170">
        <v>12560153.605506591</v>
      </c>
      <c r="U92" s="145">
        <v>-30977767.162884444</v>
      </c>
    </row>
    <row r="93" spans="1:21" x14ac:dyDescent="0.35">
      <c r="A93" s="70">
        <f t="shared" si="14"/>
        <v>74</v>
      </c>
      <c r="B93" s="170">
        <v>12560153.605506591</v>
      </c>
      <c r="U93" s="145">
        <v>-45111632.389123164</v>
      </c>
    </row>
    <row r="94" spans="1:21" x14ac:dyDescent="0.35">
      <c r="A94" s="70">
        <f t="shared" si="14"/>
        <v>75</v>
      </c>
      <c r="B94" s="170">
        <v>12560153.605506591</v>
      </c>
      <c r="U94" s="145">
        <v>-12141113.518757766</v>
      </c>
    </row>
    <row r="95" spans="1:21" x14ac:dyDescent="0.35">
      <c r="A95" s="70">
        <f t="shared" si="14"/>
        <v>76</v>
      </c>
      <c r="B95" s="170">
        <v>12560153.605506591</v>
      </c>
      <c r="U95" s="145">
        <v>1914287.7474883012</v>
      </c>
    </row>
    <row r="96" spans="1:21" x14ac:dyDescent="0.35">
      <c r="A96" s="70">
        <f t="shared" si="14"/>
        <v>77</v>
      </c>
      <c r="B96" s="170">
        <v>12560153.605506591</v>
      </c>
      <c r="U96" s="145">
        <v>-57489448.108085811</v>
      </c>
    </row>
    <row r="97" spans="1:21" x14ac:dyDescent="0.35">
      <c r="A97" s="70">
        <f t="shared" si="14"/>
        <v>78</v>
      </c>
      <c r="B97" s="170">
        <v>12560153.605506591</v>
      </c>
      <c r="U97" s="145">
        <v>-39042511.809024855</v>
      </c>
    </row>
    <row r="98" spans="1:21" x14ac:dyDescent="0.35">
      <c r="A98" s="70">
        <f t="shared" si="14"/>
        <v>79</v>
      </c>
      <c r="B98" s="170">
        <v>12560153.605506591</v>
      </c>
      <c r="U98" s="145">
        <v>-6416663.2193763014</v>
      </c>
    </row>
    <row r="99" spans="1:21" x14ac:dyDescent="0.35">
      <c r="A99" s="70">
        <f t="shared" si="14"/>
        <v>80</v>
      </c>
      <c r="B99" s="170">
        <v>12560153.605506591</v>
      </c>
      <c r="U99" s="145">
        <v>-14088413.616124023</v>
      </c>
    </row>
    <row r="100" spans="1:21" x14ac:dyDescent="0.35">
      <c r="A100" s="70">
        <f t="shared" si="14"/>
        <v>81</v>
      </c>
      <c r="B100" s="170">
        <v>12560153.605506591</v>
      </c>
      <c r="U100" s="145">
        <v>-2818650.7092308514</v>
      </c>
    </row>
    <row r="101" spans="1:21" x14ac:dyDescent="0.35">
      <c r="A101" s="70">
        <f t="shared" si="14"/>
        <v>82</v>
      </c>
      <c r="B101" s="170">
        <v>12560153.605506591</v>
      </c>
      <c r="U101" s="145">
        <v>11414139.269152235</v>
      </c>
    </row>
    <row r="102" spans="1:21" x14ac:dyDescent="0.35">
      <c r="A102" s="70">
        <f t="shared" si="14"/>
        <v>83</v>
      </c>
      <c r="B102" s="170">
        <v>12560153.605506591</v>
      </c>
      <c r="U102" s="145">
        <v>-19151042.411438432</v>
      </c>
    </row>
    <row r="103" spans="1:21" x14ac:dyDescent="0.35">
      <c r="A103" s="70">
        <f t="shared" si="14"/>
        <v>84</v>
      </c>
      <c r="B103" s="170">
        <v>12560153.605506591</v>
      </c>
      <c r="U103" s="145">
        <v>-47153185.872662269</v>
      </c>
    </row>
    <row r="104" spans="1:21" x14ac:dyDescent="0.35">
      <c r="A104" s="70">
        <f t="shared" si="14"/>
        <v>85</v>
      </c>
      <c r="B104" s="170">
        <v>12560153.605506591</v>
      </c>
      <c r="U104" s="145">
        <v>-8587471.5328705087</v>
      </c>
    </row>
    <row r="105" spans="1:21" x14ac:dyDescent="0.35">
      <c r="A105" s="70">
        <f t="shared" si="14"/>
        <v>86</v>
      </c>
      <c r="B105" s="170">
        <v>12560153.605506591</v>
      </c>
      <c r="U105" s="145">
        <v>-2457130.7102315053</v>
      </c>
    </row>
    <row r="106" spans="1:21" x14ac:dyDescent="0.35">
      <c r="A106" s="70">
        <f t="shared" si="14"/>
        <v>87</v>
      </c>
      <c r="B106" s="170">
        <v>12560153.605506591</v>
      </c>
      <c r="U106" s="145">
        <v>14197.459761969745</v>
      </c>
    </row>
    <row r="107" spans="1:21" x14ac:dyDescent="0.35">
      <c r="A107" s="70">
        <f t="shared" si="14"/>
        <v>88</v>
      </c>
      <c r="B107" s="170">
        <v>12560153.605506591</v>
      </c>
      <c r="U107" s="145">
        <v>4940463.0646161065</v>
      </c>
    </row>
    <row r="108" spans="1:21" x14ac:dyDescent="0.35">
      <c r="A108" s="70">
        <f t="shared" si="14"/>
        <v>89</v>
      </c>
      <c r="B108" s="170">
        <v>12560153.605506591</v>
      </c>
      <c r="U108" s="145">
        <v>-38040354.891914412</v>
      </c>
    </row>
    <row r="109" spans="1:21" x14ac:dyDescent="0.35">
      <c r="A109" s="70">
        <f t="shared" si="14"/>
        <v>90</v>
      </c>
      <c r="B109" s="170">
        <v>12560153.605506591</v>
      </c>
      <c r="U109" s="145">
        <v>-38717599.042506352</v>
      </c>
    </row>
    <row r="110" spans="1:21" x14ac:dyDescent="0.35">
      <c r="A110" s="70">
        <f t="shared" si="14"/>
        <v>91</v>
      </c>
      <c r="B110" s="170">
        <v>12560153.605506591</v>
      </c>
      <c r="U110" s="145">
        <v>-21034349.450310472</v>
      </c>
    </row>
    <row r="111" spans="1:21" x14ac:dyDescent="0.35">
      <c r="A111" s="70">
        <f t="shared" si="14"/>
        <v>92</v>
      </c>
      <c r="B111" s="170">
        <v>12560153.605506591</v>
      </c>
      <c r="U111" s="145">
        <v>10203265.809046157</v>
      </c>
    </row>
    <row r="112" spans="1:21" x14ac:dyDescent="0.35">
      <c r="A112" s="70">
        <f t="shared" si="14"/>
        <v>93</v>
      </c>
      <c r="B112" s="170">
        <v>12560153.605506591</v>
      </c>
      <c r="U112" s="145">
        <v>-23811868.373320576</v>
      </c>
    </row>
    <row r="113" spans="1:21" x14ac:dyDescent="0.35">
      <c r="A113" s="70">
        <f t="shared" si="14"/>
        <v>94</v>
      </c>
      <c r="B113" s="170">
        <v>12560153.605506591</v>
      </c>
      <c r="U113" s="145">
        <v>-27256459.639734291</v>
      </c>
    </row>
    <row r="114" spans="1:21" x14ac:dyDescent="0.35">
      <c r="A114" s="70">
        <f t="shared" si="14"/>
        <v>95</v>
      </c>
      <c r="B114" s="170">
        <v>12560153.605506591</v>
      </c>
      <c r="U114" s="145">
        <v>12700941.793887414</v>
      </c>
    </row>
    <row r="115" spans="1:21" x14ac:dyDescent="0.35">
      <c r="A115" s="70">
        <f t="shared" si="14"/>
        <v>96</v>
      </c>
      <c r="B115" s="170">
        <v>12560153.605506591</v>
      </c>
      <c r="U115" s="145">
        <v>-37803931.815170303</v>
      </c>
    </row>
    <row r="116" spans="1:21" x14ac:dyDescent="0.35">
      <c r="A116" s="70">
        <f t="shared" si="14"/>
        <v>97</v>
      </c>
      <c r="B116" s="170">
        <v>12560153.605506591</v>
      </c>
      <c r="U116" s="145">
        <v>-41480397.323645294</v>
      </c>
    </row>
    <row r="117" spans="1:21" x14ac:dyDescent="0.35">
      <c r="A117" s="70">
        <f t="shared" si="14"/>
        <v>98</v>
      </c>
      <c r="B117" s="170">
        <v>12560153.605506591</v>
      </c>
      <c r="U117" s="145">
        <v>1758500.0600267835</v>
      </c>
    </row>
    <row r="118" spans="1:21" x14ac:dyDescent="0.35">
      <c r="A118" s="70">
        <f t="shared" si="14"/>
        <v>99</v>
      </c>
      <c r="B118" s="170">
        <v>12560153.605506591</v>
      </c>
      <c r="U118" s="145">
        <v>7166931.4088322036</v>
      </c>
    </row>
    <row r="119" spans="1:21" x14ac:dyDescent="0.35">
      <c r="A119" s="70">
        <f t="shared" si="14"/>
        <v>100</v>
      </c>
      <c r="B119" s="170">
        <v>12560153.605506591</v>
      </c>
      <c r="U119" s="145">
        <v>974136.70089043677</v>
      </c>
    </row>
    <row r="120" spans="1:21" x14ac:dyDescent="0.35">
      <c r="A120" s="70">
        <f t="shared" si="14"/>
        <v>101</v>
      </c>
      <c r="B120" s="170">
        <v>12560153.605506591</v>
      </c>
      <c r="U120" s="145">
        <v>17221253.69101727</v>
      </c>
    </row>
    <row r="121" spans="1:21" x14ac:dyDescent="0.35">
      <c r="A121" s="70">
        <f t="shared" si="14"/>
        <v>102</v>
      </c>
      <c r="B121" s="170">
        <v>12560153.605506591</v>
      </c>
      <c r="U121" s="145">
        <v>18137668.679334164</v>
      </c>
    </row>
    <row r="122" spans="1:21" x14ac:dyDescent="0.35">
      <c r="A122" s="70">
        <f t="shared" si="14"/>
        <v>103</v>
      </c>
      <c r="B122" s="170">
        <v>12560153.605506591</v>
      </c>
      <c r="U122" s="145">
        <v>16572263.738440998</v>
      </c>
    </row>
    <row r="123" spans="1:21" x14ac:dyDescent="0.35">
      <c r="A123" s="70">
        <f t="shared" si="14"/>
        <v>104</v>
      </c>
      <c r="B123" s="170">
        <v>12560153.605506591</v>
      </c>
      <c r="U123" s="145">
        <v>-11945909.927062288</v>
      </c>
    </row>
    <row r="124" spans="1:21" x14ac:dyDescent="0.35">
      <c r="A124" s="70">
        <f t="shared" si="14"/>
        <v>105</v>
      </c>
      <c r="B124" s="170">
        <v>12560153.605506591</v>
      </c>
      <c r="U124" s="145">
        <v>-381509.93617099151</v>
      </c>
    </row>
    <row r="125" spans="1:21" x14ac:dyDescent="0.35">
      <c r="A125" s="70">
        <f t="shared" si="14"/>
        <v>106</v>
      </c>
      <c r="B125" s="170">
        <v>12560153.605506591</v>
      </c>
      <c r="U125" s="145">
        <v>-27659674.549609065</v>
      </c>
    </row>
    <row r="126" spans="1:21" x14ac:dyDescent="0.35">
      <c r="A126" s="70">
        <f t="shared" si="14"/>
        <v>107</v>
      </c>
      <c r="B126" s="170">
        <v>12560153.605506591</v>
      </c>
      <c r="U126" s="145">
        <v>2270433.4973215498</v>
      </c>
    </row>
    <row r="127" spans="1:21" x14ac:dyDescent="0.35">
      <c r="A127" s="70">
        <f t="shared" si="14"/>
        <v>108</v>
      </c>
      <c r="B127" s="170">
        <v>12560153.605506591</v>
      </c>
      <c r="U127" s="145">
        <v>-12130994.108530575</v>
      </c>
    </row>
    <row r="128" spans="1:21" x14ac:dyDescent="0.35">
      <c r="A128" s="70">
        <f t="shared" si="14"/>
        <v>109</v>
      </c>
      <c r="B128" s="170">
        <v>12560153.605506591</v>
      </c>
      <c r="U128" s="145">
        <v>-19057022.290831964</v>
      </c>
    </row>
    <row r="129" spans="1:21" x14ac:dyDescent="0.35">
      <c r="A129" s="70">
        <f t="shared" si="14"/>
        <v>110</v>
      </c>
      <c r="B129" s="170">
        <v>12560153.605506591</v>
      </c>
      <c r="U129" s="145">
        <v>-8747599.2456060294</v>
      </c>
    </row>
    <row r="130" spans="1:21" x14ac:dyDescent="0.35">
      <c r="A130" s="70">
        <f t="shared" si="14"/>
        <v>111</v>
      </c>
      <c r="B130" s="170">
        <v>12560153.605506591</v>
      </c>
      <c r="U130" s="145">
        <v>18167065.857029244</v>
      </c>
    </row>
    <row r="131" spans="1:21" x14ac:dyDescent="0.35">
      <c r="A131" s="70">
        <f t="shared" si="14"/>
        <v>112</v>
      </c>
      <c r="B131" s="170">
        <v>12560153.605506591</v>
      </c>
      <c r="U131" s="145">
        <v>-7312662.1372922715</v>
      </c>
    </row>
    <row r="132" spans="1:21" x14ac:dyDescent="0.35">
      <c r="A132" s="70">
        <f t="shared" si="14"/>
        <v>113</v>
      </c>
      <c r="B132" s="170">
        <v>12560153.605506591</v>
      </c>
      <c r="U132" s="145">
        <v>-46208156.912648872</v>
      </c>
    </row>
    <row r="133" spans="1:21" x14ac:dyDescent="0.35">
      <c r="A133" s="70">
        <f t="shared" si="14"/>
        <v>114</v>
      </c>
      <c r="B133" s="170">
        <v>12560153.605506591</v>
      </c>
      <c r="U133" s="145">
        <v>3565373.3038231656</v>
      </c>
    </row>
    <row r="134" spans="1:21" x14ac:dyDescent="0.35">
      <c r="A134" s="70">
        <f t="shared" si="14"/>
        <v>115</v>
      </c>
      <c r="B134" s="170">
        <v>12560153.605506591</v>
      </c>
      <c r="U134" s="145">
        <v>-4918398.3468563501</v>
      </c>
    </row>
    <row r="135" spans="1:21" x14ac:dyDescent="0.35">
      <c r="A135" s="70">
        <f t="shared" si="14"/>
        <v>116</v>
      </c>
      <c r="B135" s="170">
        <v>12560153.605506591</v>
      </c>
      <c r="U135" s="145">
        <v>-1772716.4250512533</v>
      </c>
    </row>
    <row r="136" spans="1:21" x14ac:dyDescent="0.35">
      <c r="A136" s="70">
        <f t="shared" si="14"/>
        <v>117</v>
      </c>
      <c r="B136" s="170">
        <v>12560153.605506591</v>
      </c>
      <c r="U136" s="145">
        <v>8436435.1695866026</v>
      </c>
    </row>
    <row r="137" spans="1:21" x14ac:dyDescent="0.35">
      <c r="A137" s="70">
        <f t="shared" si="14"/>
        <v>118</v>
      </c>
      <c r="B137" s="170">
        <v>12560153.605506591</v>
      </c>
      <c r="U137" s="145">
        <v>19385384.593162756</v>
      </c>
    </row>
    <row r="138" spans="1:21" x14ac:dyDescent="0.35">
      <c r="A138" s="70">
        <f t="shared" si="14"/>
        <v>119</v>
      </c>
      <c r="B138" s="170">
        <v>12560153.605506591</v>
      </c>
      <c r="U138" s="145">
        <v>-3561677.1605267227</v>
      </c>
    </row>
    <row r="139" spans="1:21" x14ac:dyDescent="0.35">
      <c r="A139" s="70">
        <f t="shared" si="14"/>
        <v>120</v>
      </c>
      <c r="B139" s="170">
        <v>12560153.605506591</v>
      </c>
      <c r="U139" s="145">
        <v>-8604907.7557568531</v>
      </c>
    </row>
    <row r="140" spans="1:21" x14ac:dyDescent="0.35">
      <c r="A140" s="70">
        <f t="shared" si="14"/>
        <v>121</v>
      </c>
      <c r="B140" s="170">
        <v>12560153.605506591</v>
      </c>
      <c r="U140" s="145">
        <v>3188717.0755654909</v>
      </c>
    </row>
    <row r="141" spans="1:21" x14ac:dyDescent="0.35">
      <c r="A141" s="70">
        <f t="shared" si="14"/>
        <v>122</v>
      </c>
      <c r="B141" s="170">
        <v>12560153.605506591</v>
      </c>
      <c r="U141" s="145">
        <v>-16291226.397299094</v>
      </c>
    </row>
    <row r="142" spans="1:21" x14ac:dyDescent="0.35">
      <c r="A142" s="70">
        <f t="shared" si="14"/>
        <v>123</v>
      </c>
      <c r="B142" s="170">
        <v>12560153.605506591</v>
      </c>
      <c r="U142" s="145">
        <v>-15741641.33086491</v>
      </c>
    </row>
    <row r="143" spans="1:21" x14ac:dyDescent="0.35">
      <c r="A143" s="70">
        <f t="shared" si="14"/>
        <v>124</v>
      </c>
      <c r="B143" s="170">
        <v>12560153.605506591</v>
      </c>
      <c r="U143" s="145">
        <v>23369369.418126684</v>
      </c>
    </row>
    <row r="144" spans="1:21" x14ac:dyDescent="0.35">
      <c r="A144" s="70">
        <f t="shared" si="14"/>
        <v>125</v>
      </c>
      <c r="B144" s="170">
        <v>12560153.605506591</v>
      </c>
      <c r="U144" s="145">
        <v>34289595.058556274</v>
      </c>
    </row>
    <row r="145" spans="1:21" x14ac:dyDescent="0.35">
      <c r="A145" s="70">
        <f t="shared" si="14"/>
        <v>126</v>
      </c>
      <c r="B145" s="170">
        <v>12560153.605506591</v>
      </c>
      <c r="U145" s="145">
        <v>5271689.9928011671</v>
      </c>
    </row>
    <row r="146" spans="1:21" x14ac:dyDescent="0.35">
      <c r="A146" s="70">
        <f t="shared" si="14"/>
        <v>127</v>
      </c>
      <c r="B146" s="170">
        <v>12560153.605506591</v>
      </c>
      <c r="U146" s="145">
        <v>-42353146.783867076</v>
      </c>
    </row>
    <row r="147" spans="1:21" x14ac:dyDescent="0.35">
      <c r="A147" s="70">
        <f t="shared" si="14"/>
        <v>128</v>
      </c>
      <c r="B147" s="170">
        <v>12560153.605506591</v>
      </c>
      <c r="U147" s="145">
        <v>24357144.751921393</v>
      </c>
    </row>
    <row r="148" spans="1:21" x14ac:dyDescent="0.35">
      <c r="A148" s="70">
        <f t="shared" si="14"/>
        <v>129</v>
      </c>
      <c r="B148" s="170">
        <v>12560153.605506591</v>
      </c>
      <c r="U148" s="145">
        <v>-29566032.22328857</v>
      </c>
    </row>
    <row r="149" spans="1:21" x14ac:dyDescent="0.35">
      <c r="A149" s="70">
        <f t="shared" si="14"/>
        <v>130</v>
      </c>
      <c r="B149" s="170">
        <v>12560153.605506591</v>
      </c>
      <c r="U149" s="145">
        <v>-15394481.491555341</v>
      </c>
    </row>
    <row r="150" spans="1:21" x14ac:dyDescent="0.35">
      <c r="A150" s="70">
        <f t="shared" ref="A150:A213" si="15">A149+1</f>
        <v>131</v>
      </c>
      <c r="B150" s="170">
        <v>12560153.605506591</v>
      </c>
      <c r="U150" s="145">
        <v>-10896823.756739002</v>
      </c>
    </row>
    <row r="151" spans="1:21" x14ac:dyDescent="0.35">
      <c r="A151" s="70">
        <f t="shared" si="15"/>
        <v>132</v>
      </c>
      <c r="B151" s="170">
        <v>12560153.605506591</v>
      </c>
      <c r="U151" s="145">
        <v>6911597.7079426609</v>
      </c>
    </row>
    <row r="152" spans="1:21" x14ac:dyDescent="0.35">
      <c r="A152" s="70">
        <f t="shared" si="15"/>
        <v>133</v>
      </c>
      <c r="B152" s="170">
        <v>12560153.605506591</v>
      </c>
      <c r="U152" s="145">
        <v>13352607.04188076</v>
      </c>
    </row>
    <row r="153" spans="1:21" x14ac:dyDescent="0.35">
      <c r="A153" s="70">
        <f t="shared" si="15"/>
        <v>134</v>
      </c>
      <c r="B153" s="170">
        <v>12560153.605506591</v>
      </c>
      <c r="U153" s="145">
        <v>19867654.262666672</v>
      </c>
    </row>
    <row r="154" spans="1:21" x14ac:dyDescent="0.35">
      <c r="A154" s="70">
        <f t="shared" si="15"/>
        <v>135</v>
      </c>
      <c r="B154" s="170">
        <v>12560153.605506591</v>
      </c>
      <c r="U154" s="145">
        <v>-10103720.723098569</v>
      </c>
    </row>
    <row r="155" spans="1:21" x14ac:dyDescent="0.35">
      <c r="A155" s="70">
        <f t="shared" si="15"/>
        <v>136</v>
      </c>
      <c r="B155" s="170">
        <v>12560153.605506591</v>
      </c>
      <c r="U155" s="145">
        <v>-22465494.811060235</v>
      </c>
    </row>
    <row r="156" spans="1:21" x14ac:dyDescent="0.35">
      <c r="A156" s="70">
        <f t="shared" si="15"/>
        <v>137</v>
      </c>
      <c r="B156" s="170">
        <v>12560153.605506591</v>
      </c>
      <c r="U156" s="145">
        <v>-14460073.453920234</v>
      </c>
    </row>
    <row r="157" spans="1:21" x14ac:dyDescent="0.35">
      <c r="A157" s="70">
        <f t="shared" si="15"/>
        <v>138</v>
      </c>
      <c r="B157" s="170">
        <v>12560153.605506591</v>
      </c>
      <c r="U157" s="145">
        <v>-21931549.346355952</v>
      </c>
    </row>
    <row r="158" spans="1:21" x14ac:dyDescent="0.35">
      <c r="A158" s="70">
        <f t="shared" si="15"/>
        <v>139</v>
      </c>
      <c r="B158" s="170">
        <v>12560153.605506591</v>
      </c>
      <c r="U158" s="145">
        <v>-26269050.415219575</v>
      </c>
    </row>
    <row r="159" spans="1:21" x14ac:dyDescent="0.35">
      <c r="A159" s="70">
        <f t="shared" si="15"/>
        <v>140</v>
      </c>
      <c r="B159" s="170">
        <v>12560153.605506591</v>
      </c>
      <c r="U159" s="145">
        <v>-1825428.0823693648</v>
      </c>
    </row>
    <row r="160" spans="1:21" x14ac:dyDescent="0.35">
      <c r="A160" s="70">
        <f t="shared" si="15"/>
        <v>141</v>
      </c>
      <c r="B160" s="170">
        <v>12560153.605506591</v>
      </c>
      <c r="U160" s="145">
        <v>-3826572.403057158</v>
      </c>
    </row>
    <row r="161" spans="1:21" x14ac:dyDescent="0.35">
      <c r="A161" s="70">
        <f t="shared" si="15"/>
        <v>142</v>
      </c>
      <c r="B161" s="170">
        <v>12560153.605506591</v>
      </c>
      <c r="U161" s="145">
        <v>-22667679.458349712</v>
      </c>
    </row>
    <row r="162" spans="1:21" x14ac:dyDescent="0.35">
      <c r="A162" s="70">
        <f t="shared" si="15"/>
        <v>143</v>
      </c>
      <c r="B162" s="170">
        <v>12560153.605506591</v>
      </c>
      <c r="U162" s="145">
        <v>-41366638.033518016</v>
      </c>
    </row>
    <row r="163" spans="1:21" x14ac:dyDescent="0.35">
      <c r="A163" s="70">
        <f t="shared" si="15"/>
        <v>144</v>
      </c>
      <c r="B163" s="170">
        <v>12560153.605506591</v>
      </c>
      <c r="U163" s="145">
        <v>1576924.8902030401</v>
      </c>
    </row>
    <row r="164" spans="1:21" x14ac:dyDescent="0.35">
      <c r="A164" s="70">
        <f t="shared" si="15"/>
        <v>145</v>
      </c>
      <c r="B164" s="170">
        <v>12560153.605506591</v>
      </c>
      <c r="U164" s="145">
        <v>-25819761.210578047</v>
      </c>
    </row>
    <row r="165" spans="1:21" x14ac:dyDescent="0.35">
      <c r="A165" s="70">
        <f t="shared" si="15"/>
        <v>146</v>
      </c>
      <c r="B165" s="170">
        <v>12560153.605506591</v>
      </c>
      <c r="U165" s="145">
        <v>-23229464.028393444</v>
      </c>
    </row>
    <row r="166" spans="1:21" x14ac:dyDescent="0.35">
      <c r="A166" s="70">
        <f t="shared" si="15"/>
        <v>147</v>
      </c>
      <c r="B166" s="170">
        <v>12560153.605506591</v>
      </c>
      <c r="U166" s="145">
        <v>9373484.6188340262</v>
      </c>
    </row>
    <row r="167" spans="1:21" x14ac:dyDescent="0.35">
      <c r="A167" s="70">
        <f t="shared" si="15"/>
        <v>148</v>
      </c>
      <c r="B167" s="170">
        <v>12560153.605506591</v>
      </c>
      <c r="U167" s="145">
        <v>30457608.835166559</v>
      </c>
    </row>
    <row r="168" spans="1:21" x14ac:dyDescent="0.35">
      <c r="A168" s="70">
        <f t="shared" si="15"/>
        <v>149</v>
      </c>
      <c r="B168" s="170">
        <v>12560153.605506591</v>
      </c>
      <c r="U168" s="145">
        <v>9029594.5271937959</v>
      </c>
    </row>
    <row r="169" spans="1:21" x14ac:dyDescent="0.35">
      <c r="A169" s="70">
        <f t="shared" si="15"/>
        <v>150</v>
      </c>
      <c r="B169" s="170">
        <v>12560153.605506591</v>
      </c>
      <c r="U169" s="145">
        <v>-36706223.221524388</v>
      </c>
    </row>
    <row r="170" spans="1:21" x14ac:dyDescent="0.35">
      <c r="A170" s="70">
        <f t="shared" si="15"/>
        <v>151</v>
      </c>
      <c r="B170" s="170">
        <v>12560153.605506591</v>
      </c>
      <c r="U170" s="145">
        <v>-8711398.724605985</v>
      </c>
    </row>
    <row r="171" spans="1:21" x14ac:dyDescent="0.35">
      <c r="A171" s="70">
        <f t="shared" si="15"/>
        <v>152</v>
      </c>
      <c r="B171" s="170">
        <v>12560153.605506591</v>
      </c>
      <c r="U171" s="145">
        <v>-20148493.79351173</v>
      </c>
    </row>
    <row r="172" spans="1:21" x14ac:dyDescent="0.35">
      <c r="A172" s="70">
        <f t="shared" si="15"/>
        <v>153</v>
      </c>
      <c r="B172" s="170">
        <v>12560153.605506591</v>
      </c>
      <c r="U172" s="145">
        <v>-20578253.451687902</v>
      </c>
    </row>
    <row r="173" spans="1:21" x14ac:dyDescent="0.35">
      <c r="A173" s="70">
        <f t="shared" si="15"/>
        <v>154</v>
      </c>
      <c r="B173" s="170">
        <v>12560153.605506591</v>
      </c>
      <c r="U173" s="145">
        <v>-4527412.8282517213</v>
      </c>
    </row>
    <row r="174" spans="1:21" x14ac:dyDescent="0.35">
      <c r="A174" s="70">
        <f t="shared" si="15"/>
        <v>155</v>
      </c>
      <c r="B174" s="170">
        <v>12560153.605506591</v>
      </c>
      <c r="U174" s="145">
        <v>-20280189.426676843</v>
      </c>
    </row>
    <row r="175" spans="1:21" x14ac:dyDescent="0.35">
      <c r="A175" s="70">
        <f t="shared" si="15"/>
        <v>156</v>
      </c>
      <c r="B175" s="170">
        <v>12560153.605506591</v>
      </c>
      <c r="U175" s="145">
        <v>-389597.67841856554</v>
      </c>
    </row>
    <row r="176" spans="1:21" x14ac:dyDescent="0.35">
      <c r="A176" s="70">
        <f t="shared" si="15"/>
        <v>157</v>
      </c>
      <c r="B176" s="170">
        <v>12560153.605506591</v>
      </c>
      <c r="U176" s="145">
        <v>-3981295.6334081069</v>
      </c>
    </row>
    <row r="177" spans="1:21" x14ac:dyDescent="0.35">
      <c r="A177" s="70">
        <f t="shared" si="15"/>
        <v>158</v>
      </c>
      <c r="B177" s="170">
        <v>12560153.605506591</v>
      </c>
      <c r="U177" s="145">
        <v>15513191.796520248</v>
      </c>
    </row>
    <row r="178" spans="1:21" x14ac:dyDescent="0.35">
      <c r="A178" s="70">
        <f t="shared" si="15"/>
        <v>159</v>
      </c>
      <c r="B178" s="170">
        <v>12560153.605506591</v>
      </c>
      <c r="U178" s="145">
        <v>14503853.371624779</v>
      </c>
    </row>
    <row r="179" spans="1:21" x14ac:dyDescent="0.35">
      <c r="A179" s="70">
        <f t="shared" si="15"/>
        <v>160</v>
      </c>
      <c r="B179" s="170">
        <v>12560153.605506591</v>
      </c>
      <c r="U179" s="145">
        <v>-2896305.6173974387</v>
      </c>
    </row>
    <row r="180" spans="1:21" x14ac:dyDescent="0.35">
      <c r="A180" s="70">
        <f t="shared" si="15"/>
        <v>161</v>
      </c>
      <c r="B180" s="170">
        <v>12560153.605506591</v>
      </c>
      <c r="U180" s="145">
        <v>-16713594.574940855</v>
      </c>
    </row>
    <row r="181" spans="1:21" x14ac:dyDescent="0.35">
      <c r="A181" s="70">
        <f t="shared" si="15"/>
        <v>162</v>
      </c>
      <c r="B181" s="170">
        <v>12560153.605506591</v>
      </c>
      <c r="U181" s="145">
        <v>-53564193.646737009</v>
      </c>
    </row>
    <row r="182" spans="1:21" x14ac:dyDescent="0.35">
      <c r="A182" s="70">
        <f t="shared" si="15"/>
        <v>163</v>
      </c>
      <c r="B182" s="170">
        <v>12560153.605506591</v>
      </c>
      <c r="U182" s="145">
        <v>-1444685.516437361</v>
      </c>
    </row>
    <row r="183" spans="1:21" x14ac:dyDescent="0.35">
      <c r="A183" s="70">
        <f t="shared" si="15"/>
        <v>164</v>
      </c>
      <c r="B183" s="170">
        <v>12560153.605506591</v>
      </c>
      <c r="U183" s="145">
        <v>-19395676.226327032</v>
      </c>
    </row>
    <row r="184" spans="1:21" x14ac:dyDescent="0.35">
      <c r="A184" s="70">
        <f t="shared" si="15"/>
        <v>165</v>
      </c>
      <c r="B184" s="170">
        <v>12560153.605506591</v>
      </c>
      <c r="U184" s="145">
        <v>4345704.4763803221</v>
      </c>
    </row>
    <row r="185" spans="1:21" x14ac:dyDescent="0.35">
      <c r="A185" s="70">
        <f t="shared" si="15"/>
        <v>166</v>
      </c>
      <c r="B185" s="170">
        <v>12560153.605506591</v>
      </c>
      <c r="U185" s="145">
        <v>-24130390.487226501</v>
      </c>
    </row>
    <row r="186" spans="1:21" x14ac:dyDescent="0.35">
      <c r="A186" s="70">
        <f t="shared" si="15"/>
        <v>167</v>
      </c>
      <c r="B186" s="170">
        <v>12560153.605506591</v>
      </c>
      <c r="U186" s="145">
        <v>-6438741.1379102673</v>
      </c>
    </row>
    <row r="187" spans="1:21" x14ac:dyDescent="0.35">
      <c r="A187" s="70">
        <f t="shared" si="15"/>
        <v>168</v>
      </c>
      <c r="B187" s="170">
        <v>12560153.605506591</v>
      </c>
      <c r="U187" s="145">
        <v>29554814.368660603</v>
      </c>
    </row>
    <row r="188" spans="1:21" x14ac:dyDescent="0.35">
      <c r="A188" s="70">
        <f t="shared" si="15"/>
        <v>169</v>
      </c>
      <c r="B188" s="170">
        <v>12560153.605506591</v>
      </c>
      <c r="U188" s="145">
        <v>14035329.265994787</v>
      </c>
    </row>
    <row r="189" spans="1:21" x14ac:dyDescent="0.35">
      <c r="A189" s="70">
        <f t="shared" si="15"/>
        <v>170</v>
      </c>
      <c r="B189" s="170">
        <v>12560153.605506591</v>
      </c>
      <c r="U189" s="145">
        <v>21462336.364644762</v>
      </c>
    </row>
    <row r="190" spans="1:21" x14ac:dyDescent="0.35">
      <c r="A190" s="70">
        <f t="shared" si="15"/>
        <v>171</v>
      </c>
      <c r="B190" s="170">
        <v>12560153.605506591</v>
      </c>
      <c r="U190" s="145">
        <v>2945954.5388141125</v>
      </c>
    </row>
    <row r="191" spans="1:21" x14ac:dyDescent="0.35">
      <c r="A191" s="70">
        <f t="shared" si="15"/>
        <v>172</v>
      </c>
      <c r="B191" s="170">
        <v>12560153.605506591</v>
      </c>
      <c r="U191" s="145">
        <v>-14591589.120312029</v>
      </c>
    </row>
    <row r="192" spans="1:21" x14ac:dyDescent="0.35">
      <c r="A192" s="70">
        <f t="shared" si="15"/>
        <v>173</v>
      </c>
      <c r="B192" s="170">
        <v>12560153.605506591</v>
      </c>
      <c r="U192" s="145">
        <v>-8422993.6263963431</v>
      </c>
    </row>
    <row r="193" spans="1:21" x14ac:dyDescent="0.35">
      <c r="A193" s="70">
        <f t="shared" si="15"/>
        <v>174</v>
      </c>
      <c r="B193" s="170">
        <v>12560153.605506591</v>
      </c>
      <c r="U193" s="145">
        <v>-27007718.506156012</v>
      </c>
    </row>
    <row r="194" spans="1:21" x14ac:dyDescent="0.35">
      <c r="A194" s="70">
        <f t="shared" si="15"/>
        <v>175</v>
      </c>
      <c r="B194" s="170">
        <v>12560153.605506591</v>
      </c>
      <c r="U194" s="145">
        <v>25245114.044535574</v>
      </c>
    </row>
    <row r="195" spans="1:21" x14ac:dyDescent="0.35">
      <c r="A195" s="70">
        <f t="shared" si="15"/>
        <v>176</v>
      </c>
      <c r="B195" s="170">
        <v>12560153.605506591</v>
      </c>
      <c r="U195" s="145">
        <v>-28460163.674353391</v>
      </c>
    </row>
    <row r="196" spans="1:21" x14ac:dyDescent="0.35">
      <c r="A196" s="70">
        <f t="shared" si="15"/>
        <v>177</v>
      </c>
      <c r="B196" s="170">
        <v>12560153.605506591</v>
      </c>
      <c r="U196" s="145">
        <v>15014218.662663434</v>
      </c>
    </row>
    <row r="197" spans="1:21" x14ac:dyDescent="0.35">
      <c r="A197" s="70">
        <f t="shared" si="15"/>
        <v>178</v>
      </c>
      <c r="B197" s="170">
        <v>12560153.605506591</v>
      </c>
      <c r="U197" s="145">
        <v>-16952907.340611931</v>
      </c>
    </row>
    <row r="198" spans="1:21" x14ac:dyDescent="0.35">
      <c r="A198" s="70">
        <f t="shared" si="15"/>
        <v>179</v>
      </c>
      <c r="B198" s="170">
        <v>12560153.605506591</v>
      </c>
      <c r="U198" s="145">
        <v>1328182.3110857755</v>
      </c>
    </row>
    <row r="199" spans="1:21" x14ac:dyDescent="0.35">
      <c r="A199" s="70">
        <f t="shared" si="15"/>
        <v>180</v>
      </c>
      <c r="B199" s="170">
        <v>12560153.605506591</v>
      </c>
      <c r="U199" s="145">
        <v>5303748.7021748014</v>
      </c>
    </row>
    <row r="200" spans="1:21" x14ac:dyDescent="0.35">
      <c r="A200" s="70">
        <f t="shared" si="15"/>
        <v>181</v>
      </c>
      <c r="B200" s="170">
        <v>12560153.605506591</v>
      </c>
      <c r="U200" s="145">
        <v>-37727140.251989067</v>
      </c>
    </row>
    <row r="201" spans="1:21" x14ac:dyDescent="0.35">
      <c r="A201" s="70">
        <f t="shared" si="15"/>
        <v>182</v>
      </c>
      <c r="B201" s="170">
        <v>12560153.605506591</v>
      </c>
      <c r="U201" s="145">
        <v>3426841.7257952541</v>
      </c>
    </row>
    <row r="202" spans="1:21" x14ac:dyDescent="0.35">
      <c r="A202" s="70">
        <f t="shared" si="15"/>
        <v>183</v>
      </c>
      <c r="B202" s="170">
        <v>12560153.605506591</v>
      </c>
      <c r="U202" s="145">
        <v>-22957213.873210739</v>
      </c>
    </row>
    <row r="203" spans="1:21" x14ac:dyDescent="0.35">
      <c r="A203" s="70">
        <f t="shared" si="15"/>
        <v>184</v>
      </c>
      <c r="B203" s="170">
        <v>12560153.605506591</v>
      </c>
      <c r="U203" s="145">
        <v>-22691825.438844673</v>
      </c>
    </row>
    <row r="204" spans="1:21" x14ac:dyDescent="0.35">
      <c r="A204" s="70">
        <f t="shared" si="15"/>
        <v>185</v>
      </c>
      <c r="B204" s="170">
        <v>12560153.605506591</v>
      </c>
      <c r="U204" s="145">
        <v>-17380047.598124802</v>
      </c>
    </row>
    <row r="205" spans="1:21" x14ac:dyDescent="0.35">
      <c r="A205" s="70">
        <f t="shared" si="15"/>
        <v>186</v>
      </c>
      <c r="B205" s="170">
        <v>12560153.605506591</v>
      </c>
      <c r="U205" s="145">
        <v>-576952.40690639615</v>
      </c>
    </row>
    <row r="206" spans="1:21" x14ac:dyDescent="0.35">
      <c r="A206" s="70">
        <f t="shared" si="15"/>
        <v>187</v>
      </c>
      <c r="B206" s="170">
        <v>12560153.605506591</v>
      </c>
      <c r="U206" s="145">
        <v>-21305525.649569664</v>
      </c>
    </row>
    <row r="207" spans="1:21" x14ac:dyDescent="0.35">
      <c r="A207" s="70">
        <f t="shared" si="15"/>
        <v>188</v>
      </c>
      <c r="B207" s="170">
        <v>12560153.605506591</v>
      </c>
      <c r="U207" s="145">
        <v>24086189.080513574</v>
      </c>
    </row>
    <row r="208" spans="1:21" x14ac:dyDescent="0.35">
      <c r="A208" s="70">
        <f t="shared" si="15"/>
        <v>189</v>
      </c>
      <c r="B208" s="170">
        <v>12560153.605506591</v>
      </c>
      <c r="U208" s="145">
        <v>-21946162.296629179</v>
      </c>
    </row>
    <row r="209" spans="1:21" x14ac:dyDescent="0.35">
      <c r="A209" s="70">
        <f t="shared" si="15"/>
        <v>190</v>
      </c>
      <c r="B209" s="170">
        <v>12560153.605506591</v>
      </c>
      <c r="U209" s="145">
        <v>-43882300.511081554</v>
      </c>
    </row>
    <row r="210" spans="1:21" x14ac:dyDescent="0.35">
      <c r="A210" s="70">
        <f t="shared" si="15"/>
        <v>191</v>
      </c>
      <c r="B210" s="170">
        <v>12560153.605506591</v>
      </c>
      <c r="U210" s="145">
        <v>-18474650.239271767</v>
      </c>
    </row>
    <row r="211" spans="1:21" x14ac:dyDescent="0.35">
      <c r="A211" s="70">
        <f t="shared" si="15"/>
        <v>192</v>
      </c>
      <c r="B211" s="170">
        <v>12560153.605506591</v>
      </c>
      <c r="U211" s="145">
        <v>-12526258.515376242</v>
      </c>
    </row>
    <row r="212" spans="1:21" x14ac:dyDescent="0.35">
      <c r="A212" s="70">
        <f t="shared" si="15"/>
        <v>193</v>
      </c>
      <c r="B212" s="170">
        <v>12560153.605506591</v>
      </c>
      <c r="U212" s="145">
        <v>-8761314.0200232137</v>
      </c>
    </row>
    <row r="213" spans="1:21" x14ac:dyDescent="0.35">
      <c r="A213" s="70">
        <f t="shared" si="15"/>
        <v>194</v>
      </c>
      <c r="B213" s="170">
        <v>12560153.605506591</v>
      </c>
      <c r="U213" s="145">
        <v>-30321975.377545215</v>
      </c>
    </row>
    <row r="214" spans="1:21" x14ac:dyDescent="0.35">
      <c r="A214" s="70">
        <f t="shared" ref="A214:A277" si="16">A213+1</f>
        <v>195</v>
      </c>
      <c r="B214" s="170">
        <v>12560153.605506591</v>
      </c>
      <c r="U214" s="145">
        <v>20202889.324227601</v>
      </c>
    </row>
    <row r="215" spans="1:21" x14ac:dyDescent="0.35">
      <c r="A215" s="70">
        <f t="shared" si="16"/>
        <v>196</v>
      </c>
      <c r="B215" s="170">
        <v>12560153.605506591</v>
      </c>
      <c r="U215" s="145">
        <v>797519.66387148201</v>
      </c>
    </row>
    <row r="216" spans="1:21" x14ac:dyDescent="0.35">
      <c r="A216" s="70">
        <f t="shared" si="16"/>
        <v>197</v>
      </c>
      <c r="B216" s="170">
        <v>12560153.605506591</v>
      </c>
      <c r="U216" s="145">
        <v>25506523.796117753</v>
      </c>
    </row>
    <row r="217" spans="1:21" x14ac:dyDescent="0.35">
      <c r="A217" s="70">
        <f t="shared" si="16"/>
        <v>198</v>
      </c>
      <c r="B217" s="170">
        <v>12560153.605506591</v>
      </c>
      <c r="U217" s="145">
        <v>10066655.331640944</v>
      </c>
    </row>
    <row r="218" spans="1:21" x14ac:dyDescent="0.35">
      <c r="A218" s="70">
        <f t="shared" si="16"/>
        <v>199</v>
      </c>
      <c r="B218" s="170">
        <v>12560153.605506591</v>
      </c>
      <c r="U218" s="145">
        <v>4970567.2542409189</v>
      </c>
    </row>
    <row r="219" spans="1:21" x14ac:dyDescent="0.35">
      <c r="A219" s="70">
        <f t="shared" si="16"/>
        <v>200</v>
      </c>
      <c r="B219" s="170">
        <v>12560153.605506591</v>
      </c>
      <c r="U219" s="145">
        <v>-3835091.3537946381</v>
      </c>
    </row>
    <row r="220" spans="1:21" x14ac:dyDescent="0.35">
      <c r="A220" s="70">
        <f t="shared" si="16"/>
        <v>201</v>
      </c>
      <c r="B220" s="170">
        <v>12560153.605506591</v>
      </c>
      <c r="U220" s="145">
        <v>-16225126.56810197</v>
      </c>
    </row>
    <row r="221" spans="1:21" x14ac:dyDescent="0.35">
      <c r="A221" s="70">
        <f t="shared" si="16"/>
        <v>202</v>
      </c>
      <c r="B221" s="170">
        <v>12560153.605506591</v>
      </c>
      <c r="U221" s="145">
        <v>501062.95360724628</v>
      </c>
    </row>
    <row r="222" spans="1:21" x14ac:dyDescent="0.35">
      <c r="A222" s="70">
        <f t="shared" si="16"/>
        <v>203</v>
      </c>
      <c r="B222" s="170">
        <v>12560153.605506591</v>
      </c>
      <c r="U222" s="145">
        <v>-1958221.7098055072</v>
      </c>
    </row>
    <row r="223" spans="1:21" x14ac:dyDescent="0.35">
      <c r="A223" s="70">
        <f t="shared" si="16"/>
        <v>204</v>
      </c>
      <c r="B223" s="170">
        <v>12560153.605506591</v>
      </c>
      <c r="U223" s="145">
        <v>-25438599.312348962</v>
      </c>
    </row>
    <row r="224" spans="1:21" x14ac:dyDescent="0.35">
      <c r="A224" s="70">
        <f t="shared" si="16"/>
        <v>205</v>
      </c>
      <c r="B224" s="170">
        <v>12560153.605506591</v>
      </c>
      <c r="U224" s="145">
        <v>6869628.1733043604</v>
      </c>
    </row>
    <row r="225" spans="1:21" x14ac:dyDescent="0.35">
      <c r="A225" s="70">
        <f t="shared" si="16"/>
        <v>206</v>
      </c>
      <c r="B225" s="170">
        <v>12560153.605506591</v>
      </c>
      <c r="U225" s="145">
        <v>-27870931.338428397</v>
      </c>
    </row>
    <row r="226" spans="1:21" x14ac:dyDescent="0.35">
      <c r="A226" s="70">
        <f t="shared" si="16"/>
        <v>207</v>
      </c>
      <c r="B226" s="170">
        <v>12560153.605506591</v>
      </c>
      <c r="U226" s="145">
        <v>-15927906.120310545</v>
      </c>
    </row>
    <row r="227" spans="1:21" x14ac:dyDescent="0.35">
      <c r="A227" s="70">
        <f t="shared" si="16"/>
        <v>208</v>
      </c>
      <c r="B227" s="170">
        <v>12560153.605506591</v>
      </c>
      <c r="U227" s="145">
        <v>-2098964.4598820321</v>
      </c>
    </row>
    <row r="228" spans="1:21" x14ac:dyDescent="0.35">
      <c r="A228" s="70">
        <f t="shared" si="16"/>
        <v>209</v>
      </c>
      <c r="B228" s="170">
        <v>12560153.605506591</v>
      </c>
      <c r="U228" s="145">
        <v>-1021786.6656586751</v>
      </c>
    </row>
    <row r="229" spans="1:21" x14ac:dyDescent="0.35">
      <c r="A229" s="70">
        <f t="shared" si="16"/>
        <v>210</v>
      </c>
      <c r="B229" s="170">
        <v>12560153.605506591</v>
      </c>
      <c r="U229" s="145">
        <v>-11391145.903914116</v>
      </c>
    </row>
    <row r="230" spans="1:21" x14ac:dyDescent="0.35">
      <c r="A230" s="70">
        <f t="shared" si="16"/>
        <v>211</v>
      </c>
      <c r="B230" s="170">
        <v>12560153.605506591</v>
      </c>
      <c r="U230" s="145">
        <v>-25683840.895072345</v>
      </c>
    </row>
    <row r="231" spans="1:21" x14ac:dyDescent="0.35">
      <c r="A231" s="70">
        <f t="shared" si="16"/>
        <v>212</v>
      </c>
      <c r="B231" s="170">
        <v>12560153.605506591</v>
      </c>
      <c r="U231" s="145">
        <v>4285883.8076072372</v>
      </c>
    </row>
    <row r="232" spans="1:21" x14ac:dyDescent="0.35">
      <c r="A232" s="70">
        <f t="shared" si="16"/>
        <v>213</v>
      </c>
      <c r="B232" s="170">
        <v>12560153.605506591</v>
      </c>
      <c r="U232" s="145">
        <v>-19508665.700975288</v>
      </c>
    </row>
    <row r="233" spans="1:21" x14ac:dyDescent="0.35">
      <c r="A233" s="70">
        <f t="shared" si="16"/>
        <v>214</v>
      </c>
      <c r="B233" s="170">
        <v>12560153.605506591</v>
      </c>
      <c r="U233" s="145">
        <v>7135343.0429444052</v>
      </c>
    </row>
    <row r="234" spans="1:21" x14ac:dyDescent="0.35">
      <c r="A234" s="70">
        <f t="shared" si="16"/>
        <v>215</v>
      </c>
      <c r="B234" s="170">
        <v>12560153.605506591</v>
      </c>
      <c r="U234" s="145">
        <v>29218976.874213707</v>
      </c>
    </row>
    <row r="235" spans="1:21" x14ac:dyDescent="0.35">
      <c r="A235" s="70">
        <f t="shared" si="16"/>
        <v>216</v>
      </c>
      <c r="B235" s="170">
        <v>12560153.605506591</v>
      </c>
      <c r="U235" s="145">
        <v>7557139.8515249193</v>
      </c>
    </row>
    <row r="236" spans="1:21" x14ac:dyDescent="0.35">
      <c r="A236" s="70">
        <f t="shared" si="16"/>
        <v>217</v>
      </c>
      <c r="B236" s="170">
        <v>12560153.605506591</v>
      </c>
      <c r="U236" s="145">
        <v>22127306.487688832</v>
      </c>
    </row>
    <row r="237" spans="1:21" x14ac:dyDescent="0.35">
      <c r="A237" s="70">
        <f t="shared" si="16"/>
        <v>218</v>
      </c>
      <c r="B237" s="170">
        <v>12560153.605506591</v>
      </c>
      <c r="U237" s="145">
        <v>22453993.12638393</v>
      </c>
    </row>
    <row r="238" spans="1:21" x14ac:dyDescent="0.35">
      <c r="A238" s="70">
        <f t="shared" si="16"/>
        <v>219</v>
      </c>
      <c r="B238" s="170">
        <v>12560153.605506591</v>
      </c>
      <c r="U238" s="145">
        <v>-4728201.4575509243</v>
      </c>
    </row>
    <row r="239" spans="1:21" x14ac:dyDescent="0.35">
      <c r="A239" s="70">
        <f t="shared" si="16"/>
        <v>220</v>
      </c>
      <c r="B239" s="170">
        <v>12560153.605506591</v>
      </c>
      <c r="U239" s="145">
        <v>-6589534.6922232267</v>
      </c>
    </row>
    <row r="240" spans="1:21" x14ac:dyDescent="0.35">
      <c r="A240" s="70">
        <f t="shared" si="16"/>
        <v>221</v>
      </c>
      <c r="B240" s="170">
        <v>12560153.605506591</v>
      </c>
      <c r="U240" s="145">
        <v>-16028751.207445115</v>
      </c>
    </row>
    <row r="241" spans="1:21" x14ac:dyDescent="0.35">
      <c r="A241" s="70">
        <f t="shared" si="16"/>
        <v>222</v>
      </c>
      <c r="B241" s="170">
        <v>12560153.605506591</v>
      </c>
      <c r="U241" s="145">
        <v>-3474672.2505328096</v>
      </c>
    </row>
    <row r="242" spans="1:21" x14ac:dyDescent="0.35">
      <c r="A242" s="70">
        <f t="shared" si="16"/>
        <v>223</v>
      </c>
      <c r="B242" s="170">
        <v>12560153.605506591</v>
      </c>
      <c r="U242" s="145">
        <v>867653.08094537258</v>
      </c>
    </row>
    <row r="243" spans="1:21" x14ac:dyDescent="0.35">
      <c r="A243" s="70">
        <f t="shared" si="16"/>
        <v>224</v>
      </c>
      <c r="B243" s="170">
        <v>12560153.605506591</v>
      </c>
      <c r="U243" s="145">
        <v>-22023025.883912615</v>
      </c>
    </row>
    <row r="244" spans="1:21" x14ac:dyDescent="0.35">
      <c r="A244" s="70">
        <f t="shared" si="16"/>
        <v>225</v>
      </c>
      <c r="B244" s="170">
        <v>12560153.605506591</v>
      </c>
      <c r="U244" s="145">
        <v>-6081794.1460104138</v>
      </c>
    </row>
    <row r="245" spans="1:21" x14ac:dyDescent="0.35">
      <c r="A245" s="70">
        <f t="shared" si="16"/>
        <v>226</v>
      </c>
      <c r="B245" s="170">
        <v>12560153.605506591</v>
      </c>
      <c r="U245" s="145">
        <v>8986587.6681012586</v>
      </c>
    </row>
    <row r="246" spans="1:21" x14ac:dyDescent="0.35">
      <c r="A246" s="70">
        <f t="shared" si="16"/>
        <v>227</v>
      </c>
      <c r="B246" s="170">
        <v>12560153.605506591</v>
      </c>
      <c r="U246" s="145">
        <v>-21597656.897317242</v>
      </c>
    </row>
    <row r="247" spans="1:21" x14ac:dyDescent="0.35">
      <c r="A247" s="70">
        <f t="shared" si="16"/>
        <v>228</v>
      </c>
      <c r="B247" s="170">
        <v>12560153.605506591</v>
      </c>
      <c r="U247" s="145">
        <v>7825067.615562927</v>
      </c>
    </row>
    <row r="248" spans="1:21" x14ac:dyDescent="0.35">
      <c r="A248" s="70">
        <f t="shared" si="16"/>
        <v>229</v>
      </c>
      <c r="B248" s="170">
        <v>12560153.605506591</v>
      </c>
      <c r="U248" s="145">
        <v>861007.29444597289</v>
      </c>
    </row>
    <row r="249" spans="1:21" x14ac:dyDescent="0.35">
      <c r="A249" s="70">
        <f t="shared" si="16"/>
        <v>230</v>
      </c>
      <c r="B249" s="170">
        <v>12560153.605506591</v>
      </c>
      <c r="U249" s="145">
        <v>-5158229.8003970645</v>
      </c>
    </row>
    <row r="250" spans="1:21" x14ac:dyDescent="0.35">
      <c r="A250" s="70">
        <f t="shared" si="16"/>
        <v>231</v>
      </c>
      <c r="B250" s="170">
        <v>12560153.605506591</v>
      </c>
      <c r="U250" s="145">
        <v>2109225.1278499365</v>
      </c>
    </row>
    <row r="251" spans="1:21" x14ac:dyDescent="0.35">
      <c r="A251" s="70">
        <f t="shared" si="16"/>
        <v>232</v>
      </c>
      <c r="B251" s="170">
        <v>12560153.605506591</v>
      </c>
      <c r="U251" s="145">
        <v>-4806823.0267214011</v>
      </c>
    </row>
    <row r="252" spans="1:21" x14ac:dyDescent="0.35">
      <c r="A252" s="70">
        <f t="shared" si="16"/>
        <v>233</v>
      </c>
      <c r="B252" s="170">
        <v>12560153.605506591</v>
      </c>
      <c r="U252" s="145">
        <v>13576297.322668005</v>
      </c>
    </row>
    <row r="253" spans="1:21" x14ac:dyDescent="0.35">
      <c r="A253" s="70">
        <f t="shared" si="16"/>
        <v>234</v>
      </c>
      <c r="B253" s="170">
        <v>12560153.605506591</v>
      </c>
      <c r="U253" s="145">
        <v>6335071.814496953</v>
      </c>
    </row>
    <row r="254" spans="1:21" x14ac:dyDescent="0.35">
      <c r="A254" s="70">
        <f t="shared" si="16"/>
        <v>235</v>
      </c>
      <c r="B254" s="170">
        <v>12560153.605506591</v>
      </c>
      <c r="U254" s="145">
        <v>6856009.9700625055</v>
      </c>
    </row>
    <row r="255" spans="1:21" x14ac:dyDescent="0.35">
      <c r="A255" s="70">
        <f t="shared" si="16"/>
        <v>236</v>
      </c>
      <c r="B255" s="170">
        <v>12560153.605506591</v>
      </c>
      <c r="U255" s="145">
        <v>-8883518.247262435</v>
      </c>
    </row>
    <row r="256" spans="1:21" x14ac:dyDescent="0.35">
      <c r="A256" s="70">
        <f t="shared" si="16"/>
        <v>237</v>
      </c>
      <c r="B256" s="170">
        <v>12560153.605506591</v>
      </c>
      <c r="U256" s="145">
        <v>21717070.118260927</v>
      </c>
    </row>
    <row r="257" spans="1:21" x14ac:dyDescent="0.35">
      <c r="A257" s="70">
        <f t="shared" si="16"/>
        <v>238</v>
      </c>
      <c r="B257" s="170">
        <v>12560153.605506591</v>
      </c>
      <c r="U257" s="145">
        <v>411335.56147595868</v>
      </c>
    </row>
    <row r="258" spans="1:21" x14ac:dyDescent="0.35">
      <c r="A258" s="70">
        <f t="shared" si="16"/>
        <v>239</v>
      </c>
      <c r="B258" s="170">
        <v>12560153.605506591</v>
      </c>
      <c r="U258" s="145">
        <v>-46443739.996650055</v>
      </c>
    </row>
    <row r="259" spans="1:21" x14ac:dyDescent="0.35">
      <c r="A259" s="70">
        <f t="shared" si="16"/>
        <v>240</v>
      </c>
      <c r="B259" s="170">
        <v>12560153.605506591</v>
      </c>
      <c r="U259" s="145">
        <v>-11864590.523637302</v>
      </c>
    </row>
    <row r="260" spans="1:21" x14ac:dyDescent="0.35">
      <c r="A260" s="70">
        <f t="shared" si="16"/>
        <v>241</v>
      </c>
      <c r="B260" s="170">
        <v>12560153.605506591</v>
      </c>
      <c r="U260" s="145">
        <v>-20591698.196666263</v>
      </c>
    </row>
    <row r="261" spans="1:21" x14ac:dyDescent="0.35">
      <c r="A261" s="70">
        <f t="shared" si="16"/>
        <v>242</v>
      </c>
      <c r="B261" s="170">
        <v>12560153.605506591</v>
      </c>
      <c r="U261" s="145">
        <v>11521146.294028651</v>
      </c>
    </row>
    <row r="262" spans="1:21" x14ac:dyDescent="0.35">
      <c r="A262" s="70">
        <f t="shared" si="16"/>
        <v>243</v>
      </c>
      <c r="B262" s="170">
        <v>12560153.605506591</v>
      </c>
      <c r="U262" s="145">
        <v>-8620841.2615652941</v>
      </c>
    </row>
    <row r="263" spans="1:21" x14ac:dyDescent="0.35">
      <c r="A263" s="70">
        <f t="shared" si="16"/>
        <v>244</v>
      </c>
      <c r="B263" s="170">
        <v>12560153.605506591</v>
      </c>
      <c r="U263" s="145">
        <v>23897625.564855948</v>
      </c>
    </row>
    <row r="264" spans="1:21" x14ac:dyDescent="0.35">
      <c r="A264" s="70">
        <f t="shared" si="16"/>
        <v>245</v>
      </c>
      <c r="B264" s="170">
        <v>12560153.605506591</v>
      </c>
      <c r="U264" s="145">
        <v>1413316.2283093035</v>
      </c>
    </row>
    <row r="265" spans="1:21" x14ac:dyDescent="0.35">
      <c r="A265" s="70">
        <f t="shared" si="16"/>
        <v>246</v>
      </c>
      <c r="B265" s="170">
        <v>12560153.605506591</v>
      </c>
      <c r="U265" s="145">
        <v>-49266166.55764991</v>
      </c>
    </row>
    <row r="266" spans="1:21" x14ac:dyDescent="0.35">
      <c r="A266" s="70">
        <f t="shared" si="16"/>
        <v>247</v>
      </c>
      <c r="B266" s="170">
        <v>12560153.605506591</v>
      </c>
      <c r="U266" s="145">
        <v>-25662858.368072063</v>
      </c>
    </row>
    <row r="267" spans="1:21" x14ac:dyDescent="0.35">
      <c r="A267" s="70">
        <f t="shared" si="16"/>
        <v>248</v>
      </c>
      <c r="B267" s="170">
        <v>12560153.605506591</v>
      </c>
      <c r="U267" s="145">
        <v>-23890394.785772905</v>
      </c>
    </row>
    <row r="268" spans="1:21" x14ac:dyDescent="0.35">
      <c r="A268" s="70">
        <f t="shared" si="16"/>
        <v>249</v>
      </c>
      <c r="B268" s="170">
        <v>12560153.605506591</v>
      </c>
      <c r="U268" s="145">
        <v>3725195.2805886641</v>
      </c>
    </row>
    <row r="269" spans="1:21" x14ac:dyDescent="0.35">
      <c r="A269" s="70">
        <f t="shared" si="16"/>
        <v>250</v>
      </c>
      <c r="B269" s="170">
        <v>12560153.605506591</v>
      </c>
      <c r="U269" s="145">
        <v>-26827729.60162596</v>
      </c>
    </row>
    <row r="270" spans="1:21" x14ac:dyDescent="0.35">
      <c r="A270" s="70">
        <f t="shared" si="16"/>
        <v>251</v>
      </c>
      <c r="B270" s="170">
        <v>12560153.605506591</v>
      </c>
      <c r="U270" s="145">
        <v>-1849244.4550136738</v>
      </c>
    </row>
    <row r="271" spans="1:21" x14ac:dyDescent="0.35">
      <c r="A271" s="70">
        <f t="shared" si="16"/>
        <v>252</v>
      </c>
      <c r="B271" s="170">
        <v>12560153.605506591</v>
      </c>
      <c r="U271" s="145">
        <v>-2232343.3797924444</v>
      </c>
    </row>
    <row r="272" spans="1:21" x14ac:dyDescent="0.35">
      <c r="A272" s="70">
        <f t="shared" si="16"/>
        <v>253</v>
      </c>
      <c r="B272" s="170">
        <v>12560153.605506591</v>
      </c>
      <c r="U272" s="145">
        <v>-24669724.646928485</v>
      </c>
    </row>
    <row r="273" spans="1:21" x14ac:dyDescent="0.35">
      <c r="A273" s="70">
        <f t="shared" si="16"/>
        <v>254</v>
      </c>
      <c r="B273" s="170">
        <v>12560153.605506591</v>
      </c>
      <c r="U273" s="145">
        <v>-26951314.019162364</v>
      </c>
    </row>
    <row r="274" spans="1:21" x14ac:dyDescent="0.35">
      <c r="A274" s="70">
        <f t="shared" si="16"/>
        <v>255</v>
      </c>
      <c r="B274" s="170">
        <v>12560153.605506591</v>
      </c>
      <c r="U274" s="145">
        <v>-8034335.585367484</v>
      </c>
    </row>
    <row r="275" spans="1:21" x14ac:dyDescent="0.35">
      <c r="A275" s="70">
        <f t="shared" si="16"/>
        <v>256</v>
      </c>
      <c r="B275" s="170">
        <v>12560153.605506591</v>
      </c>
      <c r="U275" s="145">
        <v>8064451.5844912678</v>
      </c>
    </row>
    <row r="276" spans="1:21" x14ac:dyDescent="0.35">
      <c r="A276" s="70">
        <f t="shared" si="16"/>
        <v>257</v>
      </c>
      <c r="B276" s="170">
        <v>12560153.605506591</v>
      </c>
      <c r="U276" s="145">
        <v>-4653718.357117556</v>
      </c>
    </row>
    <row r="277" spans="1:21" x14ac:dyDescent="0.35">
      <c r="A277" s="70">
        <f t="shared" si="16"/>
        <v>258</v>
      </c>
      <c r="B277" s="170">
        <v>12560153.605506591</v>
      </c>
      <c r="U277" s="145">
        <v>-25027185.067036934</v>
      </c>
    </row>
    <row r="278" spans="1:21" x14ac:dyDescent="0.35">
      <c r="A278" s="70">
        <f t="shared" ref="A278:A341" si="17">A277+1</f>
        <v>259</v>
      </c>
      <c r="B278" s="170">
        <v>12560153.605506591</v>
      </c>
      <c r="U278" s="145">
        <v>-5450427.5302112419</v>
      </c>
    </row>
    <row r="279" spans="1:21" x14ac:dyDescent="0.35">
      <c r="A279" s="70">
        <f t="shared" si="17"/>
        <v>260</v>
      </c>
      <c r="B279" s="170">
        <v>12560153.605506591</v>
      </c>
      <c r="U279" s="145">
        <v>832809.05849904567</v>
      </c>
    </row>
    <row r="280" spans="1:21" x14ac:dyDescent="0.35">
      <c r="A280" s="70">
        <f t="shared" si="17"/>
        <v>261</v>
      </c>
      <c r="B280" s="170">
        <v>12560153.605506591</v>
      </c>
      <c r="U280" s="145">
        <v>10519368.30919525</v>
      </c>
    </row>
    <row r="281" spans="1:21" x14ac:dyDescent="0.35">
      <c r="A281" s="70">
        <f t="shared" si="17"/>
        <v>262</v>
      </c>
      <c r="B281" s="170">
        <v>12560153.605506591</v>
      </c>
      <c r="U281" s="145">
        <v>10405595.851509977</v>
      </c>
    </row>
    <row r="282" spans="1:21" x14ac:dyDescent="0.35">
      <c r="A282" s="70">
        <f t="shared" si="17"/>
        <v>263</v>
      </c>
      <c r="B282" s="170">
        <v>12560153.605506591</v>
      </c>
      <c r="U282" s="145">
        <v>17046215.302633803</v>
      </c>
    </row>
    <row r="283" spans="1:21" x14ac:dyDescent="0.35">
      <c r="A283" s="70">
        <f t="shared" si="17"/>
        <v>264</v>
      </c>
      <c r="B283" s="170">
        <v>12560153.605506591</v>
      </c>
      <c r="U283" s="145">
        <v>9481199.0647832155</v>
      </c>
    </row>
    <row r="284" spans="1:21" x14ac:dyDescent="0.35">
      <c r="A284" s="70">
        <f t="shared" si="17"/>
        <v>265</v>
      </c>
      <c r="B284" s="170">
        <v>12560153.605506591</v>
      </c>
      <c r="U284" s="145">
        <v>28498960.435896121</v>
      </c>
    </row>
    <row r="285" spans="1:21" x14ac:dyDescent="0.35">
      <c r="A285" s="70">
        <f t="shared" si="17"/>
        <v>266</v>
      </c>
      <c r="B285" s="170">
        <v>12560153.605506591</v>
      </c>
      <c r="U285" s="145">
        <v>1068466.831881918</v>
      </c>
    </row>
    <row r="286" spans="1:21" x14ac:dyDescent="0.35">
      <c r="A286" s="70">
        <f t="shared" si="17"/>
        <v>267</v>
      </c>
      <c r="B286" s="170">
        <v>12560153.605506591</v>
      </c>
      <c r="U286" s="145">
        <v>-8905463.5958276633</v>
      </c>
    </row>
    <row r="287" spans="1:21" x14ac:dyDescent="0.35">
      <c r="A287" s="70">
        <f t="shared" si="17"/>
        <v>268</v>
      </c>
      <c r="B287" s="170">
        <v>12560153.605506591</v>
      </c>
      <c r="U287" s="145">
        <v>-23009527.396697618</v>
      </c>
    </row>
    <row r="288" spans="1:21" x14ac:dyDescent="0.35">
      <c r="A288" s="70">
        <f t="shared" si="17"/>
        <v>269</v>
      </c>
      <c r="B288" s="170">
        <v>12560153.605506591</v>
      </c>
      <c r="U288" s="145">
        <v>4583213.5771475881</v>
      </c>
    </row>
    <row r="289" spans="1:21" x14ac:dyDescent="0.35">
      <c r="A289" s="70">
        <f t="shared" si="17"/>
        <v>270</v>
      </c>
      <c r="B289" s="170">
        <v>12560153.605506591</v>
      </c>
      <c r="U289" s="145">
        <v>9492757.3304666169</v>
      </c>
    </row>
    <row r="290" spans="1:21" x14ac:dyDescent="0.35">
      <c r="A290" s="70">
        <f t="shared" si="17"/>
        <v>271</v>
      </c>
      <c r="B290" s="170">
        <v>12560153.605506591</v>
      </c>
      <c r="U290" s="145">
        <v>-4782301.9089408182</v>
      </c>
    </row>
    <row r="291" spans="1:21" x14ac:dyDescent="0.35">
      <c r="A291" s="70">
        <f t="shared" si="17"/>
        <v>272</v>
      </c>
      <c r="B291" s="170">
        <v>12560153.605506591</v>
      </c>
      <c r="U291" s="145">
        <v>22615854.051590227</v>
      </c>
    </row>
    <row r="292" spans="1:21" x14ac:dyDescent="0.35">
      <c r="A292" s="70">
        <f t="shared" si="17"/>
        <v>273</v>
      </c>
      <c r="B292" s="170">
        <v>12560153.605506591</v>
      </c>
      <c r="U292" s="145">
        <v>-19063757.575870112</v>
      </c>
    </row>
    <row r="293" spans="1:21" x14ac:dyDescent="0.35">
      <c r="A293" s="70">
        <f t="shared" si="17"/>
        <v>274</v>
      </c>
      <c r="B293" s="170">
        <v>12560153.605506591</v>
      </c>
      <c r="U293" s="145">
        <v>-20043414.825521264</v>
      </c>
    </row>
    <row r="294" spans="1:21" x14ac:dyDescent="0.35">
      <c r="A294" s="70">
        <f t="shared" si="17"/>
        <v>275</v>
      </c>
      <c r="B294" s="170">
        <v>12560153.605506591</v>
      </c>
      <c r="U294" s="145">
        <v>26405694.644177146</v>
      </c>
    </row>
    <row r="295" spans="1:21" x14ac:dyDescent="0.35">
      <c r="A295" s="70">
        <f t="shared" si="17"/>
        <v>276</v>
      </c>
      <c r="B295" s="170">
        <v>12560153.605506591</v>
      </c>
      <c r="U295" s="145">
        <v>31309134.466438174</v>
      </c>
    </row>
    <row r="296" spans="1:21" x14ac:dyDescent="0.35">
      <c r="A296" s="70">
        <f t="shared" si="17"/>
        <v>277</v>
      </c>
      <c r="B296" s="170">
        <v>12560153.605506591</v>
      </c>
      <c r="U296" s="145">
        <v>17034418.401985157</v>
      </c>
    </row>
    <row r="297" spans="1:21" x14ac:dyDescent="0.35">
      <c r="A297" s="70">
        <f t="shared" si="17"/>
        <v>278</v>
      </c>
      <c r="B297" s="170">
        <v>12560153.605506591</v>
      </c>
      <c r="U297" s="145">
        <v>-3246929.6100328006</v>
      </c>
    </row>
    <row r="298" spans="1:21" x14ac:dyDescent="0.35">
      <c r="A298" s="70">
        <f t="shared" si="17"/>
        <v>279</v>
      </c>
      <c r="B298" s="170">
        <v>12560153.605506591</v>
      </c>
      <c r="U298" s="145">
        <v>18524685.832157783</v>
      </c>
    </row>
    <row r="299" spans="1:21" x14ac:dyDescent="0.35">
      <c r="A299" s="70">
        <f t="shared" si="17"/>
        <v>280</v>
      </c>
      <c r="B299" s="170">
        <v>12560153.605506591</v>
      </c>
      <c r="U299" s="145">
        <v>13148368.86129076</v>
      </c>
    </row>
    <row r="300" spans="1:21" x14ac:dyDescent="0.35">
      <c r="A300" s="70">
        <f t="shared" si="17"/>
        <v>281</v>
      </c>
      <c r="B300" s="170">
        <v>12560153.605506591</v>
      </c>
      <c r="U300" s="145">
        <v>15153585.407570634</v>
      </c>
    </row>
    <row r="301" spans="1:21" x14ac:dyDescent="0.35">
      <c r="A301" s="70">
        <f t="shared" si="17"/>
        <v>282</v>
      </c>
      <c r="B301" s="170">
        <v>12560153.605506591</v>
      </c>
      <c r="U301" s="145">
        <v>-5266822.8325972762</v>
      </c>
    </row>
    <row r="302" spans="1:21" x14ac:dyDescent="0.35">
      <c r="A302" s="70">
        <f t="shared" si="17"/>
        <v>283</v>
      </c>
      <c r="B302" s="170">
        <v>12560153.605506591</v>
      </c>
      <c r="U302" s="145">
        <v>11974921.862247039</v>
      </c>
    </row>
    <row r="303" spans="1:21" x14ac:dyDescent="0.35">
      <c r="A303" s="70">
        <f t="shared" si="17"/>
        <v>284</v>
      </c>
      <c r="B303" s="170">
        <v>12560153.605506591</v>
      </c>
      <c r="U303" s="145">
        <v>-4828396.2989673205</v>
      </c>
    </row>
    <row r="304" spans="1:21" x14ac:dyDescent="0.35">
      <c r="A304" s="70">
        <f t="shared" si="17"/>
        <v>285</v>
      </c>
      <c r="B304" s="170">
        <v>12560153.605506591</v>
      </c>
      <c r="U304" s="145">
        <v>-36015804.677413628</v>
      </c>
    </row>
    <row r="305" spans="1:21" x14ac:dyDescent="0.35">
      <c r="A305" s="70">
        <f t="shared" si="17"/>
        <v>286</v>
      </c>
      <c r="B305" s="170">
        <v>12560153.605506591</v>
      </c>
      <c r="U305" s="145">
        <v>-1360141.2801033929</v>
      </c>
    </row>
    <row r="306" spans="1:21" x14ac:dyDescent="0.35">
      <c r="A306" s="70">
        <f t="shared" si="17"/>
        <v>287</v>
      </c>
      <c r="B306" s="170">
        <v>12560153.605506591</v>
      </c>
      <c r="U306" s="145">
        <v>-26014602.931779768</v>
      </c>
    </row>
    <row r="307" spans="1:21" x14ac:dyDescent="0.35">
      <c r="A307" s="70">
        <f t="shared" si="17"/>
        <v>288</v>
      </c>
      <c r="B307" s="170">
        <v>12560153.605506591</v>
      </c>
      <c r="U307" s="145">
        <v>-26617209.142062712</v>
      </c>
    </row>
    <row r="308" spans="1:21" x14ac:dyDescent="0.35">
      <c r="A308" s="70">
        <f t="shared" si="17"/>
        <v>289</v>
      </c>
      <c r="B308" s="170">
        <v>12560153.605506591</v>
      </c>
      <c r="U308" s="145">
        <v>-14594043.597567244</v>
      </c>
    </row>
    <row r="309" spans="1:21" x14ac:dyDescent="0.35">
      <c r="A309" s="70">
        <f t="shared" si="17"/>
        <v>290</v>
      </c>
      <c r="B309" s="170">
        <v>12560153.605506591</v>
      </c>
      <c r="U309" s="145">
        <v>4562319.9181974642</v>
      </c>
    </row>
    <row r="310" spans="1:21" x14ac:dyDescent="0.35">
      <c r="A310" s="70">
        <f t="shared" si="17"/>
        <v>291</v>
      </c>
      <c r="B310" s="170">
        <v>12560153.605506591</v>
      </c>
      <c r="U310" s="145">
        <v>5758171.8896706365</v>
      </c>
    </row>
    <row r="311" spans="1:21" x14ac:dyDescent="0.35">
      <c r="A311" s="70">
        <f t="shared" si="17"/>
        <v>292</v>
      </c>
      <c r="B311" s="170">
        <v>12560153.605506591</v>
      </c>
      <c r="U311" s="145">
        <v>-7564406.6785222068</v>
      </c>
    </row>
    <row r="312" spans="1:21" x14ac:dyDescent="0.35">
      <c r="A312" s="70">
        <f t="shared" si="17"/>
        <v>293</v>
      </c>
      <c r="B312" s="170">
        <v>12560153.605506591</v>
      </c>
      <c r="U312" s="145">
        <v>-43362526.605687529</v>
      </c>
    </row>
    <row r="313" spans="1:21" x14ac:dyDescent="0.35">
      <c r="A313" s="70">
        <f t="shared" si="17"/>
        <v>294</v>
      </c>
      <c r="B313" s="170">
        <v>12560153.605506591</v>
      </c>
      <c r="U313" s="145">
        <v>10486466.452221237</v>
      </c>
    </row>
    <row r="314" spans="1:21" x14ac:dyDescent="0.35">
      <c r="A314" s="70">
        <f t="shared" si="17"/>
        <v>295</v>
      </c>
      <c r="B314" s="170">
        <v>12560153.605506591</v>
      </c>
      <c r="U314" s="145">
        <v>18994898.244510103</v>
      </c>
    </row>
    <row r="315" spans="1:21" x14ac:dyDescent="0.35">
      <c r="A315" s="70">
        <f t="shared" si="17"/>
        <v>296</v>
      </c>
      <c r="B315" s="170">
        <v>12560153.605506591</v>
      </c>
      <c r="U315" s="145">
        <v>14444837.381213643</v>
      </c>
    </row>
    <row r="316" spans="1:21" x14ac:dyDescent="0.35">
      <c r="A316" s="70">
        <f t="shared" si="17"/>
        <v>297</v>
      </c>
      <c r="B316" s="170">
        <v>12560153.605506591</v>
      </c>
      <c r="U316" s="145">
        <v>6100974.1203722358</v>
      </c>
    </row>
    <row r="317" spans="1:21" x14ac:dyDescent="0.35">
      <c r="A317" s="70">
        <f t="shared" si="17"/>
        <v>298</v>
      </c>
      <c r="B317" s="170">
        <v>12560153.605506591</v>
      </c>
      <c r="U317" s="145">
        <v>36931022.871765219</v>
      </c>
    </row>
    <row r="318" spans="1:21" x14ac:dyDescent="0.35">
      <c r="A318" s="70">
        <f t="shared" si="17"/>
        <v>299</v>
      </c>
      <c r="B318" s="170">
        <v>12560153.605506591</v>
      </c>
      <c r="U318" s="145">
        <v>13295858.009722862</v>
      </c>
    </row>
    <row r="319" spans="1:21" x14ac:dyDescent="0.35">
      <c r="A319" s="70">
        <f t="shared" si="17"/>
        <v>300</v>
      </c>
      <c r="B319" s="170">
        <v>12560153.605506591</v>
      </c>
      <c r="U319" s="145">
        <v>-27159407.020063154</v>
      </c>
    </row>
    <row r="320" spans="1:21" x14ac:dyDescent="0.35">
      <c r="A320" s="70">
        <f t="shared" si="17"/>
        <v>301</v>
      </c>
      <c r="B320" s="170">
        <v>12560153.605506591</v>
      </c>
      <c r="U320" s="145">
        <v>5582101.2220518477</v>
      </c>
    </row>
    <row r="321" spans="1:21" x14ac:dyDescent="0.35">
      <c r="A321" s="70">
        <f t="shared" si="17"/>
        <v>302</v>
      </c>
      <c r="B321" s="170">
        <v>12560153.605506591</v>
      </c>
      <c r="U321" s="145">
        <v>-2390487.4434283711</v>
      </c>
    </row>
    <row r="322" spans="1:21" x14ac:dyDescent="0.35">
      <c r="A322" s="70">
        <f t="shared" si="17"/>
        <v>303</v>
      </c>
      <c r="B322" s="170">
        <v>12560153.605506591</v>
      </c>
      <c r="U322" s="145">
        <v>-4144977.828448927</v>
      </c>
    </row>
    <row r="323" spans="1:21" x14ac:dyDescent="0.35">
      <c r="A323" s="70">
        <f t="shared" si="17"/>
        <v>304</v>
      </c>
      <c r="B323" s="170">
        <v>12560153.605506591</v>
      </c>
      <c r="U323" s="145">
        <v>3235512.0895289406</v>
      </c>
    </row>
    <row r="324" spans="1:21" x14ac:dyDescent="0.35">
      <c r="A324" s="70">
        <f t="shared" si="17"/>
        <v>305</v>
      </c>
      <c r="B324" s="170">
        <v>12560153.605506591</v>
      </c>
      <c r="U324" s="145">
        <v>-8977353.6503240913</v>
      </c>
    </row>
    <row r="325" spans="1:21" x14ac:dyDescent="0.35">
      <c r="A325" s="70">
        <f t="shared" si="17"/>
        <v>306</v>
      </c>
      <c r="B325" s="170">
        <v>12560153.605506591</v>
      </c>
      <c r="U325" s="145">
        <v>-12955106.516187252</v>
      </c>
    </row>
    <row r="326" spans="1:21" x14ac:dyDescent="0.35">
      <c r="A326" s="70">
        <f t="shared" si="17"/>
        <v>307</v>
      </c>
      <c r="B326" s="170">
        <v>12560153.605506591</v>
      </c>
      <c r="U326" s="145">
        <v>38006951.02172552</v>
      </c>
    </row>
    <row r="327" spans="1:21" x14ac:dyDescent="0.35">
      <c r="A327" s="70">
        <f t="shared" si="17"/>
        <v>308</v>
      </c>
      <c r="B327" s="170">
        <v>12560153.605506591</v>
      </c>
      <c r="U327" s="145">
        <v>-27385782.933038272</v>
      </c>
    </row>
    <row r="328" spans="1:21" x14ac:dyDescent="0.35">
      <c r="A328" s="70">
        <f t="shared" si="17"/>
        <v>309</v>
      </c>
      <c r="B328" s="170">
        <v>12560153.605506591</v>
      </c>
      <c r="U328" s="145">
        <v>-28197271.816257067</v>
      </c>
    </row>
    <row r="329" spans="1:21" x14ac:dyDescent="0.35">
      <c r="A329" s="70">
        <f t="shared" si="17"/>
        <v>310</v>
      </c>
      <c r="B329" s="170">
        <v>12560153.605506591</v>
      </c>
      <c r="U329" s="145">
        <v>361713.21772127599</v>
      </c>
    </row>
    <row r="330" spans="1:21" x14ac:dyDescent="0.35">
      <c r="A330" s="70">
        <f t="shared" si="17"/>
        <v>311</v>
      </c>
      <c r="B330" s="170">
        <v>12560153.605506591</v>
      </c>
      <c r="U330" s="145">
        <v>-21416693.818814244</v>
      </c>
    </row>
    <row r="331" spans="1:21" x14ac:dyDescent="0.35">
      <c r="A331" s="70">
        <f t="shared" si="17"/>
        <v>312</v>
      </c>
      <c r="B331" s="170">
        <v>12560153.605506591</v>
      </c>
      <c r="U331" s="145">
        <v>-365316.67290048674</v>
      </c>
    </row>
    <row r="332" spans="1:21" x14ac:dyDescent="0.35">
      <c r="A332" s="70">
        <f t="shared" si="17"/>
        <v>313</v>
      </c>
      <c r="B332" s="170">
        <v>12560153.605506591</v>
      </c>
      <c r="U332" s="145">
        <v>7583181.0347680263</v>
      </c>
    </row>
    <row r="333" spans="1:21" x14ac:dyDescent="0.35">
      <c r="A333" s="70">
        <f t="shared" si="17"/>
        <v>314</v>
      </c>
      <c r="B333" s="170">
        <v>12560153.605506591</v>
      </c>
      <c r="U333" s="145">
        <v>-1726136.2783832774</v>
      </c>
    </row>
    <row r="334" spans="1:21" x14ac:dyDescent="0.35">
      <c r="A334" s="70">
        <f t="shared" si="17"/>
        <v>315</v>
      </c>
      <c r="B334" s="170">
        <v>12560153.605506591</v>
      </c>
      <c r="U334" s="145">
        <v>-45139754.890266314</v>
      </c>
    </row>
    <row r="335" spans="1:21" x14ac:dyDescent="0.35">
      <c r="A335" s="70">
        <f t="shared" si="17"/>
        <v>316</v>
      </c>
      <c r="B335" s="170">
        <v>12560153.605506591</v>
      </c>
      <c r="U335" s="145">
        <v>11189893.644548193</v>
      </c>
    </row>
    <row r="336" spans="1:21" x14ac:dyDescent="0.35">
      <c r="A336" s="70">
        <f t="shared" si="17"/>
        <v>317</v>
      </c>
      <c r="B336" s="170">
        <v>12560153.605506591</v>
      </c>
      <c r="U336" s="145">
        <v>13832692.452690303</v>
      </c>
    </row>
    <row r="337" spans="1:21" x14ac:dyDescent="0.35">
      <c r="A337" s="70">
        <f t="shared" si="17"/>
        <v>318</v>
      </c>
      <c r="B337" s="170">
        <v>12560153.605506591</v>
      </c>
      <c r="U337" s="145">
        <v>-10225665.168238841</v>
      </c>
    </row>
    <row r="338" spans="1:21" x14ac:dyDescent="0.35">
      <c r="A338" s="70">
        <f t="shared" si="17"/>
        <v>319</v>
      </c>
      <c r="B338" s="170">
        <v>12560153.605506591</v>
      </c>
      <c r="U338" s="145">
        <v>349375.01472974196</v>
      </c>
    </row>
    <row r="339" spans="1:21" x14ac:dyDescent="0.35">
      <c r="A339" s="70">
        <f t="shared" si="17"/>
        <v>320</v>
      </c>
      <c r="B339" s="170">
        <v>12560153.605506591</v>
      </c>
      <c r="U339" s="145">
        <v>-39302199.294595152</v>
      </c>
    </row>
    <row r="340" spans="1:21" x14ac:dyDescent="0.35">
      <c r="A340" s="70">
        <f t="shared" si="17"/>
        <v>321</v>
      </c>
      <c r="B340" s="170">
        <v>12560153.605506591</v>
      </c>
      <c r="U340" s="145">
        <v>-19780687.310128678</v>
      </c>
    </row>
    <row r="341" spans="1:21" x14ac:dyDescent="0.35">
      <c r="A341" s="70">
        <f t="shared" si="17"/>
        <v>322</v>
      </c>
      <c r="B341" s="170">
        <v>12560153.605506591</v>
      </c>
      <c r="U341" s="145">
        <v>-24176620.325308233</v>
      </c>
    </row>
    <row r="342" spans="1:21" x14ac:dyDescent="0.35">
      <c r="A342" s="70">
        <f t="shared" ref="A342:A405" si="18">A341+1</f>
        <v>323</v>
      </c>
      <c r="B342" s="170">
        <v>12560153.605506591</v>
      </c>
      <c r="U342" s="145">
        <v>31329662.505849443</v>
      </c>
    </row>
    <row r="343" spans="1:21" x14ac:dyDescent="0.35">
      <c r="A343" s="70">
        <f t="shared" si="18"/>
        <v>324</v>
      </c>
      <c r="B343" s="170">
        <v>12560153.605506591</v>
      </c>
      <c r="U343" s="145">
        <v>13339189.577412169</v>
      </c>
    </row>
    <row r="344" spans="1:21" x14ac:dyDescent="0.35">
      <c r="A344" s="70">
        <f t="shared" si="18"/>
        <v>325</v>
      </c>
      <c r="B344" s="170">
        <v>12560153.605506591</v>
      </c>
      <c r="U344" s="145">
        <v>-2069153.1686350778</v>
      </c>
    </row>
    <row r="345" spans="1:21" x14ac:dyDescent="0.35">
      <c r="A345" s="70">
        <f t="shared" si="18"/>
        <v>326</v>
      </c>
      <c r="B345" s="170">
        <v>12560153.605506591</v>
      </c>
      <c r="U345" s="145">
        <v>2027895.6208293103</v>
      </c>
    </row>
    <row r="346" spans="1:21" x14ac:dyDescent="0.35">
      <c r="A346" s="70">
        <f t="shared" si="18"/>
        <v>327</v>
      </c>
      <c r="B346" s="170">
        <v>12560153.605506591</v>
      </c>
      <c r="U346" s="145">
        <v>-28148765.03972429</v>
      </c>
    </row>
    <row r="347" spans="1:21" x14ac:dyDescent="0.35">
      <c r="A347" s="70">
        <f t="shared" si="18"/>
        <v>328</v>
      </c>
      <c r="B347" s="170">
        <v>12560153.605506591</v>
      </c>
      <c r="U347" s="145">
        <v>-7198341.0781252086</v>
      </c>
    </row>
    <row r="348" spans="1:21" x14ac:dyDescent="0.35">
      <c r="A348" s="70">
        <f t="shared" si="18"/>
        <v>329</v>
      </c>
      <c r="B348" s="170">
        <v>12560153.605506591</v>
      </c>
      <c r="U348" s="145">
        <v>-29497351.864939302</v>
      </c>
    </row>
    <row r="349" spans="1:21" x14ac:dyDescent="0.35">
      <c r="A349" s="70">
        <f t="shared" si="18"/>
        <v>330</v>
      </c>
      <c r="B349" s="170">
        <v>12560153.605506591</v>
      </c>
      <c r="U349" s="145">
        <v>16902732.71163699</v>
      </c>
    </row>
    <row r="350" spans="1:21" x14ac:dyDescent="0.35">
      <c r="A350" s="70">
        <f t="shared" si="18"/>
        <v>331</v>
      </c>
      <c r="B350" s="170">
        <v>12560153.605506591</v>
      </c>
      <c r="U350" s="145">
        <v>11024612.431492455</v>
      </c>
    </row>
    <row r="351" spans="1:21" x14ac:dyDescent="0.35">
      <c r="A351" s="70">
        <f t="shared" si="18"/>
        <v>332</v>
      </c>
      <c r="B351" s="170">
        <v>12560153.605506591</v>
      </c>
      <c r="U351" s="145">
        <v>-1845545.9685957246</v>
      </c>
    </row>
    <row r="352" spans="1:21" x14ac:dyDescent="0.35">
      <c r="A352" s="70">
        <f t="shared" si="18"/>
        <v>333</v>
      </c>
      <c r="B352" s="170">
        <v>12560153.605506591</v>
      </c>
      <c r="U352" s="145">
        <v>-5159646.6394280698</v>
      </c>
    </row>
    <row r="353" spans="1:21" x14ac:dyDescent="0.35">
      <c r="A353" s="70">
        <f t="shared" si="18"/>
        <v>334</v>
      </c>
      <c r="B353" s="170">
        <v>12560153.605506591</v>
      </c>
      <c r="U353" s="145">
        <v>-20092278.486369662</v>
      </c>
    </row>
    <row r="354" spans="1:21" x14ac:dyDescent="0.35">
      <c r="A354" s="70">
        <f t="shared" si="18"/>
        <v>335</v>
      </c>
      <c r="B354" s="170">
        <v>12560153.605506591</v>
      </c>
      <c r="U354" s="145">
        <v>-5382366.4554744214</v>
      </c>
    </row>
    <row r="355" spans="1:21" x14ac:dyDescent="0.35">
      <c r="A355" s="70">
        <f t="shared" si="18"/>
        <v>336</v>
      </c>
      <c r="B355" s="170">
        <v>12560153.605506591</v>
      </c>
      <c r="U355" s="145">
        <v>-23055746.623344731</v>
      </c>
    </row>
    <row r="356" spans="1:21" x14ac:dyDescent="0.35">
      <c r="A356" s="70">
        <f t="shared" si="18"/>
        <v>337</v>
      </c>
      <c r="B356" s="170">
        <v>12560153.605506591</v>
      </c>
      <c r="U356" s="145">
        <v>-27504612.342694148</v>
      </c>
    </row>
    <row r="357" spans="1:21" x14ac:dyDescent="0.35">
      <c r="A357" s="70">
        <f t="shared" si="18"/>
        <v>338</v>
      </c>
      <c r="B357" s="170">
        <v>12560153.605506591</v>
      </c>
      <c r="U357" s="145">
        <v>6591457.2943841144</v>
      </c>
    </row>
    <row r="358" spans="1:21" x14ac:dyDescent="0.35">
      <c r="A358" s="70">
        <f t="shared" si="18"/>
        <v>339</v>
      </c>
      <c r="B358" s="170">
        <v>12560153.605506591</v>
      </c>
      <c r="U358" s="145">
        <v>14592424.997370031</v>
      </c>
    </row>
    <row r="359" spans="1:21" x14ac:dyDescent="0.35">
      <c r="A359" s="70">
        <f t="shared" si="18"/>
        <v>340</v>
      </c>
      <c r="B359" s="170">
        <v>12560153.605506591</v>
      </c>
      <c r="U359" s="145">
        <v>-40402479.170086205</v>
      </c>
    </row>
    <row r="360" spans="1:21" x14ac:dyDescent="0.35">
      <c r="A360" s="70">
        <f t="shared" si="18"/>
        <v>341</v>
      </c>
      <c r="B360" s="170">
        <v>12560153.605506591</v>
      </c>
      <c r="U360" s="145">
        <v>-22238961.277163003</v>
      </c>
    </row>
    <row r="361" spans="1:21" x14ac:dyDescent="0.35">
      <c r="A361" s="70">
        <f t="shared" si="18"/>
        <v>342</v>
      </c>
      <c r="B361" s="170">
        <v>12560153.605506591</v>
      </c>
      <c r="U361" s="145">
        <v>46752858.177205622</v>
      </c>
    </row>
    <row r="362" spans="1:21" x14ac:dyDescent="0.35">
      <c r="A362" s="70">
        <f t="shared" si="18"/>
        <v>343</v>
      </c>
      <c r="B362" s="170">
        <v>12560153.605506591</v>
      </c>
      <c r="U362" s="145">
        <v>10231891.122578245</v>
      </c>
    </row>
    <row r="363" spans="1:21" x14ac:dyDescent="0.35">
      <c r="A363" s="70">
        <f t="shared" si="18"/>
        <v>344</v>
      </c>
      <c r="B363" s="170">
        <v>12560153.605506591</v>
      </c>
      <c r="U363" s="145">
        <v>-38317466.200012103</v>
      </c>
    </row>
    <row r="364" spans="1:21" x14ac:dyDescent="0.35">
      <c r="A364" s="70">
        <f t="shared" si="18"/>
        <v>345</v>
      </c>
      <c r="B364" s="170">
        <v>12560153.605506591</v>
      </c>
      <c r="U364" s="145">
        <v>-28006.723393298686</v>
      </c>
    </row>
    <row r="365" spans="1:21" x14ac:dyDescent="0.35">
      <c r="A365" s="70">
        <f t="shared" si="18"/>
        <v>346</v>
      </c>
      <c r="B365" s="170">
        <v>12560153.605506591</v>
      </c>
      <c r="U365" s="145">
        <v>11531873.354207695</v>
      </c>
    </row>
    <row r="366" spans="1:21" x14ac:dyDescent="0.35">
      <c r="A366" s="70">
        <f t="shared" si="18"/>
        <v>347</v>
      </c>
      <c r="B366" s="170">
        <v>12560153.605506591</v>
      </c>
      <c r="U366" s="145">
        <v>25351310.439316452</v>
      </c>
    </row>
    <row r="367" spans="1:21" x14ac:dyDescent="0.35">
      <c r="A367" s="70">
        <f t="shared" si="18"/>
        <v>348</v>
      </c>
      <c r="B367" s="170">
        <v>12560153.605506591</v>
      </c>
      <c r="U367" s="145">
        <v>13525454.246349413</v>
      </c>
    </row>
    <row r="368" spans="1:21" x14ac:dyDescent="0.35">
      <c r="A368" s="70">
        <f t="shared" si="18"/>
        <v>349</v>
      </c>
      <c r="B368" s="170">
        <v>12560153.605506591</v>
      </c>
      <c r="U368" s="145">
        <v>-14785967.671875134</v>
      </c>
    </row>
    <row r="369" spans="1:21" x14ac:dyDescent="0.35">
      <c r="A369" s="70">
        <f t="shared" si="18"/>
        <v>350</v>
      </c>
      <c r="B369" s="170">
        <v>12560153.605506591</v>
      </c>
      <c r="U369" s="145">
        <v>32455352.761968307</v>
      </c>
    </row>
    <row r="370" spans="1:21" x14ac:dyDescent="0.35">
      <c r="A370" s="70">
        <f t="shared" si="18"/>
        <v>351</v>
      </c>
      <c r="B370" s="170">
        <v>12560153.605506591</v>
      </c>
      <c r="U370" s="145">
        <v>-39362443.813052073</v>
      </c>
    </row>
    <row r="371" spans="1:21" x14ac:dyDescent="0.35">
      <c r="A371" s="70">
        <f t="shared" si="18"/>
        <v>352</v>
      </c>
      <c r="B371" s="170">
        <v>12560153.605506591</v>
      </c>
      <c r="U371" s="145">
        <v>40520819.770879403</v>
      </c>
    </row>
    <row r="372" spans="1:21" x14ac:dyDescent="0.35">
      <c r="A372" s="70">
        <f t="shared" si="18"/>
        <v>353</v>
      </c>
      <c r="B372" s="170">
        <v>12560153.605506591</v>
      </c>
      <c r="U372" s="145">
        <v>-14360601.344634319</v>
      </c>
    </row>
    <row r="373" spans="1:21" x14ac:dyDescent="0.35">
      <c r="A373" s="70">
        <f t="shared" si="18"/>
        <v>354</v>
      </c>
      <c r="B373" s="170">
        <v>12560153.605506591</v>
      </c>
      <c r="U373" s="145">
        <v>-820096.88263171166</v>
      </c>
    </row>
    <row r="374" spans="1:21" x14ac:dyDescent="0.35">
      <c r="A374" s="70">
        <f t="shared" si="18"/>
        <v>355</v>
      </c>
      <c r="B374" s="170">
        <v>12560153.605506591</v>
      </c>
      <c r="U374" s="145">
        <v>-3580774.7820338737</v>
      </c>
    </row>
    <row r="375" spans="1:21" x14ac:dyDescent="0.35">
      <c r="A375" s="70">
        <f t="shared" si="18"/>
        <v>356</v>
      </c>
      <c r="B375" s="170">
        <v>12560153.605506591</v>
      </c>
      <c r="U375" s="145">
        <v>1123449.9657827094</v>
      </c>
    </row>
    <row r="376" spans="1:21" x14ac:dyDescent="0.35">
      <c r="A376" s="70">
        <f t="shared" si="18"/>
        <v>357</v>
      </c>
      <c r="B376" s="170">
        <v>12560153.605506591</v>
      </c>
      <c r="U376" s="145">
        <v>25829110.842348404</v>
      </c>
    </row>
    <row r="377" spans="1:21" x14ac:dyDescent="0.35">
      <c r="A377" s="70">
        <f t="shared" si="18"/>
        <v>358</v>
      </c>
      <c r="B377" s="170">
        <v>12560153.605506591</v>
      </c>
      <c r="U377" s="145">
        <v>2586474.9586422406</v>
      </c>
    </row>
    <row r="378" spans="1:21" x14ac:dyDescent="0.35">
      <c r="A378" s="70">
        <f t="shared" si="18"/>
        <v>359</v>
      </c>
      <c r="B378" s="170">
        <v>12560153.605506591</v>
      </c>
      <c r="U378" s="145">
        <v>708214.57361480594</v>
      </c>
    </row>
    <row r="379" spans="1:21" x14ac:dyDescent="0.35">
      <c r="A379" s="70">
        <f t="shared" si="18"/>
        <v>360</v>
      </c>
      <c r="B379" s="170">
        <v>12560153.605506591</v>
      </c>
      <c r="U379" s="145">
        <v>2147207.814630039</v>
      </c>
    </row>
    <row r="380" spans="1:21" x14ac:dyDescent="0.35">
      <c r="A380" s="70">
        <f t="shared" si="18"/>
        <v>361</v>
      </c>
      <c r="B380" s="170">
        <v>12560153.605506591</v>
      </c>
      <c r="U380" s="145">
        <v>-20663636.383179851</v>
      </c>
    </row>
    <row r="381" spans="1:21" x14ac:dyDescent="0.35">
      <c r="A381" s="70">
        <f t="shared" si="18"/>
        <v>362</v>
      </c>
      <c r="B381" s="170">
        <v>12560153.605506591</v>
      </c>
      <c r="U381" s="145">
        <v>3265310.7509412393</v>
      </c>
    </row>
    <row r="382" spans="1:21" x14ac:dyDescent="0.35">
      <c r="A382" s="70">
        <f t="shared" si="18"/>
        <v>363</v>
      </c>
      <c r="B382" s="170">
        <v>12560153.605506591</v>
      </c>
      <c r="U382" s="145">
        <v>12788221.907384418</v>
      </c>
    </row>
    <row r="383" spans="1:21" x14ac:dyDescent="0.35">
      <c r="A383" s="70">
        <f t="shared" si="18"/>
        <v>364</v>
      </c>
      <c r="B383" s="170">
        <v>12560153.605506591</v>
      </c>
      <c r="U383" s="145">
        <v>-20654630.858707629</v>
      </c>
    </row>
    <row r="384" spans="1:21" x14ac:dyDescent="0.35">
      <c r="A384" s="70">
        <f t="shared" si="18"/>
        <v>365</v>
      </c>
      <c r="B384" s="170">
        <v>12560153.605506591</v>
      </c>
      <c r="U384" s="145">
        <v>21933077.165454529</v>
      </c>
    </row>
    <row r="385" spans="1:21" x14ac:dyDescent="0.35">
      <c r="A385" s="70">
        <f t="shared" si="18"/>
        <v>366</v>
      </c>
      <c r="B385" s="170">
        <v>12560153.605506591</v>
      </c>
      <c r="U385" s="145">
        <v>-14912029.032683924</v>
      </c>
    </row>
    <row r="386" spans="1:21" x14ac:dyDescent="0.35">
      <c r="A386" s="70">
        <f t="shared" si="18"/>
        <v>367</v>
      </c>
      <c r="B386" s="170">
        <v>12560153.605506591</v>
      </c>
      <c r="U386" s="145">
        <v>11607409.686625838</v>
      </c>
    </row>
    <row r="387" spans="1:21" x14ac:dyDescent="0.35">
      <c r="A387" s="70">
        <f t="shared" si="18"/>
        <v>368</v>
      </c>
      <c r="B387" s="170">
        <v>12560153.605506591</v>
      </c>
      <c r="U387" s="145">
        <v>12542283.64647691</v>
      </c>
    </row>
    <row r="388" spans="1:21" x14ac:dyDescent="0.35">
      <c r="A388" s="70">
        <f t="shared" si="18"/>
        <v>369</v>
      </c>
      <c r="B388" s="170">
        <v>12560153.605506591</v>
      </c>
      <c r="U388" s="145">
        <v>-48110961.464683175</v>
      </c>
    </row>
    <row r="389" spans="1:21" x14ac:dyDescent="0.35">
      <c r="A389" s="70">
        <f t="shared" si="18"/>
        <v>370</v>
      </c>
      <c r="B389" s="170">
        <v>12560153.605506591</v>
      </c>
      <c r="U389" s="145">
        <v>17067466.541992232</v>
      </c>
    </row>
    <row r="390" spans="1:21" x14ac:dyDescent="0.35">
      <c r="A390" s="70">
        <f t="shared" si="18"/>
        <v>371</v>
      </c>
      <c r="B390" s="170">
        <v>12560153.605506591</v>
      </c>
      <c r="U390" s="145">
        <v>4149029.0138087384</v>
      </c>
    </row>
    <row r="391" spans="1:21" x14ac:dyDescent="0.35">
      <c r="A391" s="70">
        <f t="shared" si="18"/>
        <v>372</v>
      </c>
      <c r="B391" s="170">
        <v>12560153.605506591</v>
      </c>
      <c r="U391" s="145">
        <v>27175493.117025405</v>
      </c>
    </row>
    <row r="392" spans="1:21" x14ac:dyDescent="0.35">
      <c r="A392" s="70">
        <f t="shared" si="18"/>
        <v>373</v>
      </c>
      <c r="B392" s="170">
        <v>12560153.605506591</v>
      </c>
      <c r="U392" s="145">
        <v>-16830395.603625238</v>
      </c>
    </row>
    <row r="393" spans="1:21" x14ac:dyDescent="0.35">
      <c r="A393" s="70">
        <f t="shared" si="18"/>
        <v>374</v>
      </c>
      <c r="B393" s="170">
        <v>12560153.605506591</v>
      </c>
      <c r="U393" s="145">
        <v>38553631.827810325</v>
      </c>
    </row>
    <row r="394" spans="1:21" x14ac:dyDescent="0.35">
      <c r="A394" s="70">
        <f t="shared" si="18"/>
        <v>375</v>
      </c>
      <c r="B394" s="170">
        <v>12560153.605506591</v>
      </c>
      <c r="U394" s="145">
        <v>-50789139.550289258</v>
      </c>
    </row>
    <row r="395" spans="1:21" x14ac:dyDescent="0.35">
      <c r="A395" s="70">
        <f t="shared" si="18"/>
        <v>376</v>
      </c>
      <c r="B395" s="170">
        <v>12560153.605506591</v>
      </c>
      <c r="U395" s="145">
        <v>-41535538.777958781</v>
      </c>
    </row>
    <row r="396" spans="1:21" x14ac:dyDescent="0.35">
      <c r="A396" s="70">
        <f t="shared" si="18"/>
        <v>377</v>
      </c>
      <c r="B396" s="170">
        <v>12560153.605506591</v>
      </c>
      <c r="U396" s="145">
        <v>-6180120.3656742517</v>
      </c>
    </row>
    <row r="397" spans="1:21" x14ac:dyDescent="0.35">
      <c r="A397" s="70">
        <f t="shared" si="18"/>
        <v>378</v>
      </c>
      <c r="B397" s="170">
        <v>12560153.605506591</v>
      </c>
      <c r="U397" s="145">
        <v>-5953536.6450078972</v>
      </c>
    </row>
    <row r="398" spans="1:21" x14ac:dyDescent="0.35">
      <c r="A398" s="70">
        <f t="shared" si="18"/>
        <v>379</v>
      </c>
      <c r="B398" s="170">
        <v>12560153.605506591</v>
      </c>
      <c r="U398" s="145">
        <v>-14665423.600964373</v>
      </c>
    </row>
    <row r="399" spans="1:21" x14ac:dyDescent="0.35">
      <c r="A399" s="70">
        <f t="shared" si="18"/>
        <v>380</v>
      </c>
      <c r="B399" s="170">
        <v>12560153.605506591</v>
      </c>
      <c r="U399" s="145">
        <v>-11951038.332402609</v>
      </c>
    </row>
    <row r="400" spans="1:21" x14ac:dyDescent="0.35">
      <c r="A400" s="70">
        <f t="shared" si="18"/>
        <v>381</v>
      </c>
      <c r="B400" s="170">
        <v>12560153.605506591</v>
      </c>
      <c r="U400" s="145">
        <v>-22195737.998986822</v>
      </c>
    </row>
    <row r="401" spans="1:21" x14ac:dyDescent="0.35">
      <c r="A401" s="70">
        <f t="shared" si="18"/>
        <v>382</v>
      </c>
      <c r="B401" s="170">
        <v>12560153.605506591</v>
      </c>
      <c r="U401" s="145">
        <v>-22182178.70030611</v>
      </c>
    </row>
    <row r="402" spans="1:21" x14ac:dyDescent="0.35">
      <c r="A402" s="70">
        <f t="shared" si="18"/>
        <v>383</v>
      </c>
      <c r="B402" s="170">
        <v>12560153.605506591</v>
      </c>
      <c r="U402" s="145">
        <v>-46069629.941723958</v>
      </c>
    </row>
    <row r="403" spans="1:21" x14ac:dyDescent="0.35">
      <c r="A403" s="70">
        <f t="shared" si="18"/>
        <v>384</v>
      </c>
      <c r="B403" s="170">
        <v>12560153.605506591</v>
      </c>
      <c r="U403" s="145">
        <v>-17341742.590772115</v>
      </c>
    </row>
    <row r="404" spans="1:21" x14ac:dyDescent="0.35">
      <c r="A404" s="70">
        <f t="shared" si="18"/>
        <v>385</v>
      </c>
      <c r="B404" s="170">
        <v>12560153.605506591</v>
      </c>
      <c r="U404" s="145">
        <v>25189203.39263181</v>
      </c>
    </row>
    <row r="405" spans="1:21" x14ac:dyDescent="0.35">
      <c r="A405" s="70">
        <f t="shared" si="18"/>
        <v>386</v>
      </c>
      <c r="B405" s="170">
        <v>12560153.605506591</v>
      </c>
      <c r="U405" s="145">
        <v>-1801933.1332368385</v>
      </c>
    </row>
    <row r="406" spans="1:21" x14ac:dyDescent="0.35">
      <c r="A406" s="70">
        <f t="shared" ref="A406:A469" si="19">A405+1</f>
        <v>387</v>
      </c>
      <c r="B406" s="170">
        <v>12560153.605506591</v>
      </c>
      <c r="U406" s="145">
        <v>8918692.4646238089</v>
      </c>
    </row>
    <row r="407" spans="1:21" x14ac:dyDescent="0.35">
      <c r="A407" s="70">
        <f t="shared" si="19"/>
        <v>388</v>
      </c>
      <c r="B407" s="170">
        <v>12560153.605506591</v>
      </c>
      <c r="U407" s="145">
        <v>-13479942.236550022</v>
      </c>
    </row>
    <row r="408" spans="1:21" x14ac:dyDescent="0.35">
      <c r="A408" s="70">
        <f t="shared" si="19"/>
        <v>389</v>
      </c>
      <c r="B408" s="170">
        <v>12560153.605506591</v>
      </c>
      <c r="U408" s="145">
        <v>-28041191.228938553</v>
      </c>
    </row>
    <row r="409" spans="1:21" x14ac:dyDescent="0.35">
      <c r="A409" s="70">
        <f t="shared" si="19"/>
        <v>390</v>
      </c>
      <c r="B409" s="170">
        <v>12560153.605506591</v>
      </c>
      <c r="U409" s="145">
        <v>-1128820.8750288635</v>
      </c>
    </row>
    <row r="410" spans="1:21" x14ac:dyDescent="0.35">
      <c r="A410" s="70">
        <f t="shared" si="19"/>
        <v>391</v>
      </c>
      <c r="B410" s="170">
        <v>12560153.605506591</v>
      </c>
      <c r="U410" s="145">
        <v>-3090725.4247713163</v>
      </c>
    </row>
    <row r="411" spans="1:21" x14ac:dyDescent="0.35">
      <c r="A411" s="70">
        <f t="shared" si="19"/>
        <v>392</v>
      </c>
      <c r="B411" s="170">
        <v>12560153.605506591</v>
      </c>
      <c r="U411" s="145">
        <v>2801514.8460533991</v>
      </c>
    </row>
    <row r="412" spans="1:21" x14ac:dyDescent="0.35">
      <c r="A412" s="70">
        <f t="shared" si="19"/>
        <v>393</v>
      </c>
      <c r="B412" s="170">
        <v>12560153.605506591</v>
      </c>
      <c r="U412" s="145">
        <v>-10430276.914244533</v>
      </c>
    </row>
    <row r="413" spans="1:21" x14ac:dyDescent="0.35">
      <c r="A413" s="70">
        <f t="shared" si="19"/>
        <v>394</v>
      </c>
      <c r="B413" s="170">
        <v>12560153.605506591</v>
      </c>
      <c r="U413" s="145">
        <v>18687423.709942691</v>
      </c>
    </row>
    <row r="414" spans="1:21" x14ac:dyDescent="0.35">
      <c r="A414" s="70">
        <f t="shared" si="19"/>
        <v>395</v>
      </c>
      <c r="B414" s="170">
        <v>12560153.605506591</v>
      </c>
      <c r="U414" s="145">
        <v>-38765394.652340606</v>
      </c>
    </row>
    <row r="415" spans="1:21" x14ac:dyDescent="0.35">
      <c r="A415" s="70">
        <f t="shared" si="19"/>
        <v>396</v>
      </c>
      <c r="B415" s="170">
        <v>12560153.605506591</v>
      </c>
      <c r="U415" s="145">
        <v>-19881591.891860541</v>
      </c>
    </row>
    <row r="416" spans="1:21" x14ac:dyDescent="0.35">
      <c r="A416" s="70">
        <f t="shared" si="19"/>
        <v>397</v>
      </c>
      <c r="B416" s="170">
        <v>12560153.605506591</v>
      </c>
      <c r="U416" s="145">
        <v>-23509626.455885094</v>
      </c>
    </row>
    <row r="417" spans="1:21" x14ac:dyDescent="0.35">
      <c r="A417" s="70">
        <f t="shared" si="19"/>
        <v>398</v>
      </c>
      <c r="B417" s="170">
        <v>12560153.605506591</v>
      </c>
      <c r="U417" s="145">
        <v>-22661261.591813751</v>
      </c>
    </row>
    <row r="418" spans="1:21" x14ac:dyDescent="0.35">
      <c r="A418" s="70">
        <f t="shared" si="19"/>
        <v>399</v>
      </c>
      <c r="B418" s="170">
        <v>12560153.605506591</v>
      </c>
      <c r="U418" s="145">
        <v>-7043596.6736907382</v>
      </c>
    </row>
    <row r="419" spans="1:21" x14ac:dyDescent="0.35">
      <c r="A419" s="70">
        <f t="shared" si="19"/>
        <v>400</v>
      </c>
      <c r="B419" s="170">
        <v>12560153.605506591</v>
      </c>
      <c r="U419" s="145">
        <v>9111287.2407902218</v>
      </c>
    </row>
    <row r="420" spans="1:21" x14ac:dyDescent="0.35">
      <c r="A420" s="70">
        <f t="shared" si="19"/>
        <v>401</v>
      </c>
      <c r="B420" s="170">
        <v>12560153.605506591</v>
      </c>
      <c r="U420" s="145">
        <v>-13869932.552678946</v>
      </c>
    </row>
    <row r="421" spans="1:21" x14ac:dyDescent="0.35">
      <c r="A421" s="70">
        <f t="shared" si="19"/>
        <v>402</v>
      </c>
      <c r="B421" s="170">
        <v>12560153.605506591</v>
      </c>
      <c r="U421" s="145">
        <v>-10057288.343625259</v>
      </c>
    </row>
    <row r="422" spans="1:21" x14ac:dyDescent="0.35">
      <c r="A422" s="70">
        <f t="shared" si="19"/>
        <v>403</v>
      </c>
      <c r="B422" s="170">
        <v>12560153.605506591</v>
      </c>
      <c r="U422" s="145">
        <v>-31102177.239040926</v>
      </c>
    </row>
    <row r="423" spans="1:21" x14ac:dyDescent="0.35">
      <c r="A423" s="70">
        <f t="shared" si="19"/>
        <v>404</v>
      </c>
      <c r="B423" s="170">
        <v>12560153.605506591</v>
      </c>
      <c r="U423" s="145">
        <v>-19432842.79234967</v>
      </c>
    </row>
    <row r="424" spans="1:21" x14ac:dyDescent="0.35">
      <c r="A424" s="70">
        <f t="shared" si="19"/>
        <v>405</v>
      </c>
      <c r="B424" s="170">
        <v>12560153.605506591</v>
      </c>
      <c r="U424" s="145">
        <v>25598169.644613687</v>
      </c>
    </row>
    <row r="425" spans="1:21" x14ac:dyDescent="0.35">
      <c r="A425" s="70">
        <f t="shared" si="19"/>
        <v>406</v>
      </c>
      <c r="B425" s="170">
        <v>12560153.605506591</v>
      </c>
      <c r="U425" s="145">
        <v>-5460518.0276727155</v>
      </c>
    </row>
    <row r="426" spans="1:21" x14ac:dyDescent="0.35">
      <c r="A426" s="70">
        <f t="shared" si="19"/>
        <v>407</v>
      </c>
      <c r="B426" s="170">
        <v>12560153.605506591</v>
      </c>
      <c r="U426" s="145">
        <v>-4321112.5154658444</v>
      </c>
    </row>
    <row r="427" spans="1:21" x14ac:dyDescent="0.35">
      <c r="A427" s="70">
        <f t="shared" si="19"/>
        <v>408</v>
      </c>
      <c r="B427" s="170">
        <v>12560153.605506591</v>
      </c>
      <c r="U427" s="145">
        <v>-16481804.981777128</v>
      </c>
    </row>
    <row r="428" spans="1:21" x14ac:dyDescent="0.35">
      <c r="A428" s="70">
        <f t="shared" si="19"/>
        <v>409</v>
      </c>
      <c r="B428" s="170">
        <v>12560153.605506591</v>
      </c>
      <c r="U428" s="145">
        <v>-29246591.796234321</v>
      </c>
    </row>
    <row r="429" spans="1:21" x14ac:dyDescent="0.35">
      <c r="A429" s="70">
        <f t="shared" si="19"/>
        <v>410</v>
      </c>
      <c r="B429" s="170">
        <v>12560153.605506591</v>
      </c>
      <c r="U429" s="145">
        <v>10557194.460764624</v>
      </c>
    </row>
    <row r="430" spans="1:21" x14ac:dyDescent="0.35">
      <c r="A430" s="70">
        <f t="shared" si="19"/>
        <v>411</v>
      </c>
      <c r="B430" s="170">
        <v>12560153.605506591</v>
      </c>
      <c r="U430" s="145">
        <v>-35625971.404827349</v>
      </c>
    </row>
    <row r="431" spans="1:21" x14ac:dyDescent="0.35">
      <c r="A431" s="70">
        <f t="shared" si="19"/>
        <v>412</v>
      </c>
      <c r="B431" s="170">
        <v>12560153.605506591</v>
      </c>
      <c r="U431" s="145">
        <v>12448523.448086977</v>
      </c>
    </row>
    <row r="432" spans="1:21" x14ac:dyDescent="0.35">
      <c r="A432" s="70">
        <f t="shared" si="19"/>
        <v>413</v>
      </c>
      <c r="B432" s="170">
        <v>12560153.605506591</v>
      </c>
      <c r="U432" s="145">
        <v>-15853197.0318882</v>
      </c>
    </row>
    <row r="433" spans="1:21" x14ac:dyDescent="0.35">
      <c r="A433" s="70">
        <f t="shared" si="19"/>
        <v>414</v>
      </c>
      <c r="B433" s="170">
        <v>12560153.605506591</v>
      </c>
      <c r="U433" s="145">
        <v>5400076.789261844</v>
      </c>
    </row>
    <row r="434" spans="1:21" x14ac:dyDescent="0.35">
      <c r="A434" s="70">
        <f t="shared" si="19"/>
        <v>415</v>
      </c>
      <c r="B434" s="170">
        <v>12560153.605506591</v>
      </c>
      <c r="U434" s="145">
        <v>-9287637.2454145104</v>
      </c>
    </row>
    <row r="435" spans="1:21" x14ac:dyDescent="0.35">
      <c r="A435" s="70">
        <f t="shared" si="19"/>
        <v>416</v>
      </c>
      <c r="B435" s="170">
        <v>12560153.605506591</v>
      </c>
      <c r="U435" s="145">
        <v>12452564.908023857</v>
      </c>
    </row>
    <row r="436" spans="1:21" x14ac:dyDescent="0.35">
      <c r="A436" s="70">
        <f t="shared" si="19"/>
        <v>417</v>
      </c>
      <c r="B436" s="170">
        <v>12560153.605506591</v>
      </c>
      <c r="U436" s="145">
        <v>-34438167.423808128</v>
      </c>
    </row>
    <row r="437" spans="1:21" x14ac:dyDescent="0.35">
      <c r="A437" s="70">
        <f t="shared" si="19"/>
        <v>418</v>
      </c>
      <c r="B437" s="170">
        <v>12560153.605506591</v>
      </c>
      <c r="U437" s="145">
        <v>-5844126.1792287733</v>
      </c>
    </row>
    <row r="438" spans="1:21" x14ac:dyDescent="0.35">
      <c r="A438" s="70">
        <f t="shared" si="19"/>
        <v>419</v>
      </c>
      <c r="B438" s="170">
        <v>12560153.605506591</v>
      </c>
      <c r="U438" s="145">
        <v>16524355.470036082</v>
      </c>
    </row>
    <row r="439" spans="1:21" x14ac:dyDescent="0.35">
      <c r="A439" s="70">
        <f t="shared" si="19"/>
        <v>420</v>
      </c>
      <c r="B439" s="170">
        <v>12560153.605506591</v>
      </c>
      <c r="U439" s="145">
        <v>2501130.8104677275</v>
      </c>
    </row>
    <row r="440" spans="1:21" x14ac:dyDescent="0.35">
      <c r="A440" s="70">
        <f t="shared" si="19"/>
        <v>421</v>
      </c>
      <c r="B440" s="170">
        <v>12560153.605506591</v>
      </c>
      <c r="U440" s="145">
        <v>-201767.20251260325</v>
      </c>
    </row>
    <row r="441" spans="1:21" x14ac:dyDescent="0.35">
      <c r="A441" s="70">
        <f t="shared" si="19"/>
        <v>422</v>
      </c>
      <c r="B441" s="170">
        <v>12560153.605506591</v>
      </c>
      <c r="U441" s="145">
        <v>-25996687.220478073</v>
      </c>
    </row>
    <row r="442" spans="1:21" x14ac:dyDescent="0.35">
      <c r="A442" s="70">
        <f t="shared" si="19"/>
        <v>423</v>
      </c>
      <c r="B442" s="170">
        <v>12560153.605506591</v>
      </c>
      <c r="U442" s="145">
        <v>-25931312.198515221</v>
      </c>
    </row>
    <row r="443" spans="1:21" x14ac:dyDescent="0.35">
      <c r="A443" s="70">
        <f t="shared" si="19"/>
        <v>424</v>
      </c>
      <c r="B443" s="170">
        <v>12560153.605506591</v>
      </c>
      <c r="U443" s="145">
        <v>-51430822.427621603</v>
      </c>
    </row>
    <row r="444" spans="1:21" x14ac:dyDescent="0.35">
      <c r="A444" s="70">
        <f t="shared" si="19"/>
        <v>425</v>
      </c>
      <c r="B444" s="170">
        <v>12560153.605506591</v>
      </c>
      <c r="U444" s="145">
        <v>8688664.6869593933</v>
      </c>
    </row>
    <row r="445" spans="1:21" x14ac:dyDescent="0.35">
      <c r="A445" s="70">
        <f t="shared" si="19"/>
        <v>426</v>
      </c>
      <c r="B445" s="170">
        <v>12560153.605506591</v>
      </c>
      <c r="U445" s="145">
        <v>-31948342.135476653</v>
      </c>
    </row>
    <row r="446" spans="1:21" x14ac:dyDescent="0.35">
      <c r="A446" s="70">
        <f t="shared" si="19"/>
        <v>427</v>
      </c>
      <c r="B446" s="170">
        <v>12560153.605506591</v>
      </c>
      <c r="U446" s="145">
        <v>14236363.429690879</v>
      </c>
    </row>
    <row r="447" spans="1:21" x14ac:dyDescent="0.35">
      <c r="A447" s="70">
        <f t="shared" si="19"/>
        <v>428</v>
      </c>
      <c r="B447" s="170">
        <v>12560153.605506591</v>
      </c>
      <c r="U447" s="145">
        <v>-8537694.7306076456</v>
      </c>
    </row>
    <row r="448" spans="1:21" x14ac:dyDescent="0.35">
      <c r="A448" s="70">
        <f t="shared" si="19"/>
        <v>429</v>
      </c>
      <c r="B448" s="170">
        <v>12560153.605506591</v>
      </c>
      <c r="U448" s="145">
        <v>18514817.15584746</v>
      </c>
    </row>
    <row r="449" spans="1:21" x14ac:dyDescent="0.35">
      <c r="A449" s="70">
        <f t="shared" si="19"/>
        <v>430</v>
      </c>
      <c r="B449" s="170">
        <v>12560153.605506591</v>
      </c>
      <c r="U449" s="145">
        <v>-30492374.771180883</v>
      </c>
    </row>
    <row r="450" spans="1:21" x14ac:dyDescent="0.35">
      <c r="A450" s="70">
        <f t="shared" si="19"/>
        <v>431</v>
      </c>
      <c r="B450" s="170">
        <v>12560153.605506591</v>
      </c>
      <c r="U450" s="145">
        <v>-11677274.374717025</v>
      </c>
    </row>
    <row r="451" spans="1:21" x14ac:dyDescent="0.35">
      <c r="A451" s="70">
        <f t="shared" si="19"/>
        <v>432</v>
      </c>
      <c r="B451" s="170">
        <v>12560153.605506591</v>
      </c>
      <c r="U451" s="145">
        <v>-25379492.639603589</v>
      </c>
    </row>
    <row r="452" spans="1:21" x14ac:dyDescent="0.35">
      <c r="A452" s="70">
        <f t="shared" si="19"/>
        <v>433</v>
      </c>
      <c r="B452" s="170">
        <v>12560153.605506591</v>
      </c>
      <c r="U452" s="145">
        <v>-13223683.246102223</v>
      </c>
    </row>
    <row r="453" spans="1:21" x14ac:dyDescent="0.35">
      <c r="A453" s="70">
        <f t="shared" si="19"/>
        <v>434</v>
      </c>
      <c r="B453" s="170">
        <v>12560153.605506591</v>
      </c>
      <c r="U453" s="145">
        <v>6959816.5099012554</v>
      </c>
    </row>
    <row r="454" spans="1:21" x14ac:dyDescent="0.35">
      <c r="A454" s="70">
        <f t="shared" si="19"/>
        <v>435</v>
      </c>
      <c r="B454" s="170">
        <v>12560153.605506591</v>
      </c>
      <c r="U454" s="145">
        <v>-10824607.774584465</v>
      </c>
    </row>
    <row r="455" spans="1:21" x14ac:dyDescent="0.35">
      <c r="A455" s="70">
        <f t="shared" si="19"/>
        <v>436</v>
      </c>
      <c r="B455" s="170">
        <v>12560153.605506591</v>
      </c>
      <c r="U455" s="145">
        <v>-39008631.539403535</v>
      </c>
    </row>
    <row r="456" spans="1:21" x14ac:dyDescent="0.35">
      <c r="A456" s="70">
        <f t="shared" si="19"/>
        <v>437</v>
      </c>
      <c r="B456" s="170">
        <v>12560153.605506591</v>
      </c>
      <c r="U456" s="145">
        <v>38480226.401537471</v>
      </c>
    </row>
    <row r="457" spans="1:21" x14ac:dyDescent="0.35">
      <c r="A457" s="70">
        <f t="shared" si="19"/>
        <v>438</v>
      </c>
      <c r="B457" s="170">
        <v>12560153.605506591</v>
      </c>
      <c r="U457" s="145">
        <v>-33345320.412016794</v>
      </c>
    </row>
    <row r="458" spans="1:21" x14ac:dyDescent="0.35">
      <c r="A458" s="70">
        <f t="shared" si="19"/>
        <v>439</v>
      </c>
      <c r="B458" s="170">
        <v>12560153.605506591</v>
      </c>
      <c r="U458" s="145">
        <v>-32829815.305862136</v>
      </c>
    </row>
    <row r="459" spans="1:21" x14ac:dyDescent="0.35">
      <c r="A459" s="70">
        <f t="shared" si="19"/>
        <v>440</v>
      </c>
      <c r="B459" s="170">
        <v>12560153.605506591</v>
      </c>
      <c r="U459" s="145">
        <v>-8957623.6153709069</v>
      </c>
    </row>
    <row r="460" spans="1:21" x14ac:dyDescent="0.35">
      <c r="A460" s="70">
        <f t="shared" si="19"/>
        <v>441</v>
      </c>
      <c r="B460" s="170">
        <v>12560153.605506591</v>
      </c>
      <c r="U460" s="145">
        <v>17478788.235564046</v>
      </c>
    </row>
    <row r="461" spans="1:21" x14ac:dyDescent="0.35">
      <c r="A461" s="70">
        <f t="shared" si="19"/>
        <v>442</v>
      </c>
      <c r="B461" s="170">
        <v>12560153.605506591</v>
      </c>
      <c r="U461" s="145">
        <v>9066964.3870135173</v>
      </c>
    </row>
    <row r="462" spans="1:21" x14ac:dyDescent="0.35">
      <c r="A462" s="70">
        <f t="shared" si="19"/>
        <v>443</v>
      </c>
      <c r="B462" s="170">
        <v>12560153.605506591</v>
      </c>
      <c r="U462" s="145">
        <v>-7845986.574411111</v>
      </c>
    </row>
    <row r="463" spans="1:21" x14ac:dyDescent="0.35">
      <c r="A463" s="70">
        <f t="shared" si="19"/>
        <v>444</v>
      </c>
      <c r="B463" s="170">
        <v>12560153.605506591</v>
      </c>
      <c r="U463" s="145">
        <v>1991059.3321096189</v>
      </c>
    </row>
    <row r="464" spans="1:21" x14ac:dyDescent="0.35">
      <c r="A464" s="70">
        <f t="shared" si="19"/>
        <v>445</v>
      </c>
      <c r="B464" s="170">
        <v>12560153.605506591</v>
      </c>
      <c r="U464" s="145">
        <v>45603577.366117194</v>
      </c>
    </row>
    <row r="465" spans="1:21" x14ac:dyDescent="0.35">
      <c r="A465" s="70">
        <f t="shared" si="19"/>
        <v>446</v>
      </c>
      <c r="B465" s="170">
        <v>12560153.605506591</v>
      </c>
      <c r="U465" s="145">
        <v>-14043934.897282057</v>
      </c>
    </row>
    <row r="466" spans="1:21" x14ac:dyDescent="0.35">
      <c r="A466" s="70">
        <f t="shared" si="19"/>
        <v>447</v>
      </c>
      <c r="B466" s="170">
        <v>12560153.605506591</v>
      </c>
      <c r="U466" s="145">
        <v>-11541832.964029394</v>
      </c>
    </row>
    <row r="467" spans="1:21" x14ac:dyDescent="0.35">
      <c r="A467" s="70">
        <f t="shared" si="19"/>
        <v>448</v>
      </c>
      <c r="B467" s="170">
        <v>12560153.605506591</v>
      </c>
      <c r="U467" s="145">
        <v>1541470.842553556</v>
      </c>
    </row>
    <row r="468" spans="1:21" x14ac:dyDescent="0.35">
      <c r="A468" s="70">
        <f t="shared" si="19"/>
        <v>449</v>
      </c>
      <c r="B468" s="170">
        <v>12560153.605506591</v>
      </c>
      <c r="U468" s="145">
        <v>-4112174.0010375567</v>
      </c>
    </row>
    <row r="469" spans="1:21" x14ac:dyDescent="0.35">
      <c r="A469" s="70">
        <f t="shared" si="19"/>
        <v>450</v>
      </c>
      <c r="B469" s="170">
        <v>12560153.605506591</v>
      </c>
      <c r="U469" s="145">
        <v>-14443990.692772292</v>
      </c>
    </row>
    <row r="470" spans="1:21" x14ac:dyDescent="0.35">
      <c r="A470" s="70">
        <f t="shared" ref="A470:A533" si="20">A469+1</f>
        <v>451</v>
      </c>
      <c r="B470" s="170">
        <v>12560153.605506591</v>
      </c>
      <c r="U470" s="145">
        <v>-31336988.632054776</v>
      </c>
    </row>
    <row r="471" spans="1:21" x14ac:dyDescent="0.35">
      <c r="A471" s="70">
        <f t="shared" si="20"/>
        <v>452</v>
      </c>
      <c r="B471" s="170">
        <v>12560153.605506591</v>
      </c>
      <c r="U471" s="145">
        <v>-15046954.458265511</v>
      </c>
    </row>
    <row r="472" spans="1:21" x14ac:dyDescent="0.35">
      <c r="A472" s="70">
        <f t="shared" si="20"/>
        <v>453</v>
      </c>
      <c r="B472" s="170">
        <v>12560153.605506591</v>
      </c>
      <c r="U472" s="145">
        <v>-31571016.032272965</v>
      </c>
    </row>
    <row r="473" spans="1:21" x14ac:dyDescent="0.35">
      <c r="A473" s="70">
        <f t="shared" si="20"/>
        <v>454</v>
      </c>
      <c r="B473" s="170">
        <v>12560153.605506591</v>
      </c>
      <c r="U473" s="145">
        <v>-29789456.172878444</v>
      </c>
    </row>
    <row r="474" spans="1:21" x14ac:dyDescent="0.35">
      <c r="A474" s="70">
        <f t="shared" si="20"/>
        <v>455</v>
      </c>
      <c r="B474" s="170">
        <v>12560153.605506591</v>
      </c>
      <c r="U474" s="145">
        <v>4746166.1759182066</v>
      </c>
    </row>
    <row r="475" spans="1:21" x14ac:dyDescent="0.35">
      <c r="A475" s="70">
        <f t="shared" si="20"/>
        <v>456</v>
      </c>
      <c r="B475" s="170">
        <v>12560153.605506591</v>
      </c>
      <c r="U475" s="145">
        <v>-20006197.556096256</v>
      </c>
    </row>
    <row r="476" spans="1:21" x14ac:dyDescent="0.35">
      <c r="A476" s="70">
        <f t="shared" si="20"/>
        <v>457</v>
      </c>
      <c r="B476" s="170">
        <v>12560153.605506591</v>
      </c>
      <c r="U476" s="145">
        <v>-25107811.596180148</v>
      </c>
    </row>
    <row r="477" spans="1:21" x14ac:dyDescent="0.35">
      <c r="A477" s="70">
        <f t="shared" si="20"/>
        <v>458</v>
      </c>
      <c r="B477" s="170">
        <v>12560153.605506591</v>
      </c>
      <c r="U477" s="145">
        <v>-25558021.820752025</v>
      </c>
    </row>
    <row r="478" spans="1:21" x14ac:dyDescent="0.35">
      <c r="A478" s="70">
        <f t="shared" si="20"/>
        <v>459</v>
      </c>
      <c r="B478" s="170">
        <v>12560153.605506591</v>
      </c>
      <c r="U478" s="145">
        <v>9356783.4567538723</v>
      </c>
    </row>
    <row r="479" spans="1:21" x14ac:dyDescent="0.35">
      <c r="A479" s="70">
        <f t="shared" si="20"/>
        <v>460</v>
      </c>
      <c r="B479" s="170">
        <v>12560153.605506591</v>
      </c>
      <c r="U479" s="145">
        <v>4479890.9585518464</v>
      </c>
    </row>
    <row r="480" spans="1:21" x14ac:dyDescent="0.35">
      <c r="A480" s="70">
        <f t="shared" si="20"/>
        <v>461</v>
      </c>
      <c r="B480" s="170">
        <v>12560153.605506591</v>
      </c>
      <c r="U480" s="145">
        <v>-23259329.631429911</v>
      </c>
    </row>
    <row r="481" spans="1:21" x14ac:dyDescent="0.35">
      <c r="A481" s="70">
        <f t="shared" si="20"/>
        <v>462</v>
      </c>
      <c r="B481" s="170">
        <v>12560153.605506591</v>
      </c>
      <c r="U481" s="145">
        <v>-31008602.177027743</v>
      </c>
    </row>
    <row r="482" spans="1:21" x14ac:dyDescent="0.35">
      <c r="A482" s="70">
        <f t="shared" si="20"/>
        <v>463</v>
      </c>
      <c r="B482" s="170">
        <v>12560153.605506591</v>
      </c>
      <c r="U482" s="145">
        <v>-9476343.7313430775</v>
      </c>
    </row>
    <row r="483" spans="1:21" x14ac:dyDescent="0.35">
      <c r="A483" s="70">
        <f t="shared" si="20"/>
        <v>464</v>
      </c>
      <c r="B483" s="170">
        <v>12560153.605506591</v>
      </c>
      <c r="U483" s="145">
        <v>-1348743.95080024</v>
      </c>
    </row>
    <row r="484" spans="1:21" x14ac:dyDescent="0.35">
      <c r="A484" s="70">
        <f t="shared" si="20"/>
        <v>465</v>
      </c>
      <c r="B484" s="170">
        <v>12560153.605506591</v>
      </c>
      <c r="U484" s="145">
        <v>20389743.762446441</v>
      </c>
    </row>
    <row r="485" spans="1:21" x14ac:dyDescent="0.35">
      <c r="A485" s="70">
        <f t="shared" si="20"/>
        <v>466</v>
      </c>
      <c r="B485" s="170">
        <v>12560153.605506591</v>
      </c>
      <c r="U485" s="145">
        <v>-28541340.862987537</v>
      </c>
    </row>
    <row r="486" spans="1:21" x14ac:dyDescent="0.35">
      <c r="A486" s="70">
        <f t="shared" si="20"/>
        <v>467</v>
      </c>
      <c r="B486" s="170">
        <v>12560153.605506591</v>
      </c>
      <c r="U486" s="145">
        <v>828573.87724130973</v>
      </c>
    </row>
    <row r="487" spans="1:21" x14ac:dyDescent="0.35">
      <c r="A487" s="70">
        <f t="shared" si="20"/>
        <v>468</v>
      </c>
      <c r="B487" s="170">
        <v>12560153.605506591</v>
      </c>
      <c r="U487" s="145">
        <v>14916938.486652706</v>
      </c>
    </row>
    <row r="488" spans="1:21" x14ac:dyDescent="0.35">
      <c r="A488" s="70">
        <f t="shared" si="20"/>
        <v>469</v>
      </c>
      <c r="B488" s="170">
        <v>12560153.605506591</v>
      </c>
      <c r="U488" s="145">
        <v>-2026922.4165511243</v>
      </c>
    </row>
    <row r="489" spans="1:21" x14ac:dyDescent="0.35">
      <c r="A489" s="70">
        <f t="shared" si="20"/>
        <v>470</v>
      </c>
      <c r="B489" s="170">
        <v>12560153.605506591</v>
      </c>
      <c r="U489" s="145">
        <v>-6323280.4073760863</v>
      </c>
    </row>
    <row r="490" spans="1:21" x14ac:dyDescent="0.35">
      <c r="A490" s="70">
        <f t="shared" si="20"/>
        <v>471</v>
      </c>
      <c r="B490" s="170">
        <v>12560153.605506591</v>
      </c>
      <c r="U490" s="145">
        <v>6771548.9342516735</v>
      </c>
    </row>
    <row r="491" spans="1:21" x14ac:dyDescent="0.35">
      <c r="A491" s="70">
        <f t="shared" si="20"/>
        <v>472</v>
      </c>
      <c r="B491" s="170">
        <v>12560153.605506591</v>
      </c>
      <c r="U491" s="145">
        <v>-20211033.903671913</v>
      </c>
    </row>
    <row r="492" spans="1:21" x14ac:dyDescent="0.35">
      <c r="A492" s="70">
        <f t="shared" si="20"/>
        <v>473</v>
      </c>
      <c r="B492" s="170">
        <v>12560153.605506591</v>
      </c>
      <c r="U492" s="145">
        <v>9137694.1903933473</v>
      </c>
    </row>
    <row r="493" spans="1:21" x14ac:dyDescent="0.35">
      <c r="A493" s="70">
        <f t="shared" si="20"/>
        <v>474</v>
      </c>
      <c r="B493" s="170">
        <v>12560153.605506591</v>
      </c>
      <c r="U493" s="145">
        <v>-17064656.949510045</v>
      </c>
    </row>
    <row r="494" spans="1:21" x14ac:dyDescent="0.35">
      <c r="A494" s="70">
        <f t="shared" si="20"/>
        <v>475</v>
      </c>
      <c r="B494" s="170">
        <v>12560153.605506591</v>
      </c>
      <c r="U494" s="145">
        <v>-42347846.368860126</v>
      </c>
    </row>
    <row r="495" spans="1:21" x14ac:dyDescent="0.35">
      <c r="A495" s="70">
        <f t="shared" si="20"/>
        <v>476</v>
      </c>
      <c r="B495" s="170">
        <v>12560153.605506591</v>
      </c>
      <c r="U495" s="145">
        <v>-35663355.849232614</v>
      </c>
    </row>
    <row r="496" spans="1:21" x14ac:dyDescent="0.35">
      <c r="A496" s="70">
        <f t="shared" si="20"/>
        <v>477</v>
      </c>
      <c r="B496" s="170">
        <v>12560153.605506591</v>
      </c>
      <c r="U496" s="145">
        <v>-18720588.800207034</v>
      </c>
    </row>
    <row r="497" spans="1:21" x14ac:dyDescent="0.35">
      <c r="A497" s="70">
        <f t="shared" si="20"/>
        <v>478</v>
      </c>
      <c r="B497" s="170">
        <v>12560153.605506591</v>
      </c>
      <c r="U497" s="145">
        <v>-16574386.496047843</v>
      </c>
    </row>
    <row r="498" spans="1:21" x14ac:dyDescent="0.35">
      <c r="A498" s="70">
        <f t="shared" si="20"/>
        <v>479</v>
      </c>
      <c r="B498" s="170">
        <v>12560153.605506591</v>
      </c>
      <c r="U498" s="145">
        <v>-2163167.124286402</v>
      </c>
    </row>
    <row r="499" spans="1:21" x14ac:dyDescent="0.35">
      <c r="A499" s="70">
        <f t="shared" si="20"/>
        <v>480</v>
      </c>
      <c r="B499" s="170">
        <v>12560153.605506591</v>
      </c>
      <c r="U499" s="145">
        <v>7852374.0840700082</v>
      </c>
    </row>
    <row r="500" spans="1:21" x14ac:dyDescent="0.35">
      <c r="A500" s="70">
        <f t="shared" si="20"/>
        <v>481</v>
      </c>
      <c r="B500" s="170">
        <v>12560153.605506591</v>
      </c>
      <c r="U500" s="145">
        <v>-33168277.585113175</v>
      </c>
    </row>
    <row r="501" spans="1:21" x14ac:dyDescent="0.35">
      <c r="A501" s="70">
        <f t="shared" si="20"/>
        <v>482</v>
      </c>
      <c r="B501" s="170">
        <v>12560153.605506591</v>
      </c>
      <c r="U501" s="145">
        <v>11749923.955338847</v>
      </c>
    </row>
    <row r="502" spans="1:21" x14ac:dyDescent="0.35">
      <c r="A502" s="70">
        <f t="shared" si="20"/>
        <v>483</v>
      </c>
      <c r="B502" s="170">
        <v>12560153.605506591</v>
      </c>
      <c r="U502" s="145">
        <v>4488780.4951921813</v>
      </c>
    </row>
    <row r="503" spans="1:21" x14ac:dyDescent="0.35">
      <c r="A503" s="70">
        <f t="shared" si="20"/>
        <v>484</v>
      </c>
      <c r="B503" s="170">
        <v>12560153.605506591</v>
      </c>
      <c r="U503" s="145">
        <v>-22509994.83264859</v>
      </c>
    </row>
    <row r="504" spans="1:21" x14ac:dyDescent="0.35">
      <c r="A504" s="70">
        <f t="shared" si="20"/>
        <v>485</v>
      </c>
      <c r="B504" s="170">
        <v>12560153.605506591</v>
      </c>
      <c r="U504" s="145">
        <v>7738107.654442437</v>
      </c>
    </row>
    <row r="505" spans="1:21" x14ac:dyDescent="0.35">
      <c r="A505" s="70">
        <f t="shared" si="20"/>
        <v>486</v>
      </c>
      <c r="B505" s="170">
        <v>12560153.605506591</v>
      </c>
      <c r="U505" s="145">
        <v>-45817435.973604009</v>
      </c>
    </row>
    <row r="506" spans="1:21" x14ac:dyDescent="0.35">
      <c r="A506" s="70">
        <f t="shared" si="20"/>
        <v>487</v>
      </c>
      <c r="B506" s="170">
        <v>12560153.605506591</v>
      </c>
      <c r="U506" s="145">
        <v>-1374148.1021134593</v>
      </c>
    </row>
    <row r="507" spans="1:21" x14ac:dyDescent="0.35">
      <c r="A507" s="70">
        <f t="shared" si="20"/>
        <v>488</v>
      </c>
      <c r="B507" s="170">
        <v>12560153.605506591</v>
      </c>
      <c r="U507" s="145">
        <v>-36159102.784797482</v>
      </c>
    </row>
    <row r="508" spans="1:21" x14ac:dyDescent="0.35">
      <c r="A508" s="70">
        <f t="shared" si="20"/>
        <v>489</v>
      </c>
      <c r="B508" s="170">
        <v>12560153.605506591</v>
      </c>
      <c r="U508" s="145">
        <v>5078850.119242575</v>
      </c>
    </row>
    <row r="509" spans="1:21" x14ac:dyDescent="0.35">
      <c r="A509" s="70">
        <f t="shared" si="20"/>
        <v>490</v>
      </c>
      <c r="B509" s="170">
        <v>12560153.605506591</v>
      </c>
      <c r="U509" s="145">
        <v>-17498318.959517807</v>
      </c>
    </row>
    <row r="510" spans="1:21" x14ac:dyDescent="0.35">
      <c r="A510" s="70">
        <f t="shared" si="20"/>
        <v>491</v>
      </c>
      <c r="B510" s="170">
        <v>12560153.605506591</v>
      </c>
      <c r="U510" s="145">
        <v>-698258.70449429005</v>
      </c>
    </row>
    <row r="511" spans="1:21" x14ac:dyDescent="0.35">
      <c r="A511" s="70">
        <f t="shared" si="20"/>
        <v>492</v>
      </c>
      <c r="B511" s="170">
        <v>12560153.605506591</v>
      </c>
      <c r="U511" s="145">
        <v>-31197306.539177813</v>
      </c>
    </row>
    <row r="512" spans="1:21" x14ac:dyDescent="0.35">
      <c r="A512" s="70">
        <f t="shared" si="20"/>
        <v>493</v>
      </c>
      <c r="B512" s="170">
        <v>12560153.605506591</v>
      </c>
      <c r="U512" s="145">
        <v>-45468688.960755877</v>
      </c>
    </row>
    <row r="513" spans="1:21" x14ac:dyDescent="0.35">
      <c r="A513" s="70">
        <f t="shared" si="20"/>
        <v>494</v>
      </c>
      <c r="B513" s="170">
        <v>12560153.605506591</v>
      </c>
      <c r="U513" s="145">
        <v>-1005174.4254687019</v>
      </c>
    </row>
    <row r="514" spans="1:21" x14ac:dyDescent="0.35">
      <c r="A514" s="70">
        <f t="shared" si="20"/>
        <v>495</v>
      </c>
      <c r="B514" s="170">
        <v>12560153.605506591</v>
      </c>
      <c r="U514" s="145">
        <v>-24207739.757122271</v>
      </c>
    </row>
    <row r="515" spans="1:21" x14ac:dyDescent="0.35">
      <c r="A515" s="70">
        <f t="shared" si="20"/>
        <v>496</v>
      </c>
      <c r="B515" s="170">
        <v>12560153.605506591</v>
      </c>
      <c r="U515" s="145">
        <v>-4859451.2087735422</v>
      </c>
    </row>
    <row r="516" spans="1:21" x14ac:dyDescent="0.35">
      <c r="A516" s="70">
        <f t="shared" si="20"/>
        <v>497</v>
      </c>
      <c r="B516" s="170">
        <v>12560153.605506591</v>
      </c>
      <c r="U516" s="145">
        <v>-40639985.193791792</v>
      </c>
    </row>
    <row r="517" spans="1:21" x14ac:dyDescent="0.35">
      <c r="A517" s="70">
        <f t="shared" si="20"/>
        <v>498</v>
      </c>
      <c r="B517" s="170">
        <v>12560153.605506591</v>
      </c>
      <c r="U517" s="145">
        <v>-32961181.588195637</v>
      </c>
    </row>
    <row r="518" spans="1:21" x14ac:dyDescent="0.35">
      <c r="A518" s="70">
        <f t="shared" si="20"/>
        <v>499</v>
      </c>
      <c r="B518" s="170">
        <v>12560153.605506591</v>
      </c>
      <c r="U518" s="145">
        <v>-7999256.848584705</v>
      </c>
    </row>
    <row r="519" spans="1:21" x14ac:dyDescent="0.35">
      <c r="A519" s="70">
        <f t="shared" si="20"/>
        <v>500</v>
      </c>
      <c r="B519" s="170">
        <v>12560153.605506591</v>
      </c>
      <c r="U519" s="145">
        <v>-8729001.0602856204</v>
      </c>
    </row>
    <row r="520" spans="1:21" x14ac:dyDescent="0.35">
      <c r="A520" s="70">
        <f t="shared" si="20"/>
        <v>501</v>
      </c>
      <c r="B520" s="170">
        <v>12560153.605506591</v>
      </c>
      <c r="U520" s="145">
        <v>-22070730.862334698</v>
      </c>
    </row>
    <row r="521" spans="1:21" x14ac:dyDescent="0.35">
      <c r="A521" s="70">
        <f t="shared" si="20"/>
        <v>502</v>
      </c>
      <c r="B521" s="170">
        <v>12560153.605506591</v>
      </c>
      <c r="U521" s="145">
        <v>-9595535.1001010854</v>
      </c>
    </row>
    <row r="522" spans="1:21" x14ac:dyDescent="0.35">
      <c r="A522" s="70">
        <f t="shared" si="20"/>
        <v>503</v>
      </c>
      <c r="B522" s="170">
        <v>12560153.605506591</v>
      </c>
      <c r="U522" s="145">
        <v>-2653159.5994655527</v>
      </c>
    </row>
    <row r="523" spans="1:21" x14ac:dyDescent="0.35">
      <c r="A523" s="70">
        <f t="shared" si="20"/>
        <v>504</v>
      </c>
      <c r="B523" s="170">
        <v>12560153.605506591</v>
      </c>
      <c r="U523" s="145">
        <v>-10761466.9411493</v>
      </c>
    </row>
    <row r="524" spans="1:21" x14ac:dyDescent="0.35">
      <c r="A524" s="70">
        <f t="shared" si="20"/>
        <v>505</v>
      </c>
      <c r="B524" s="170">
        <v>12560153.605506591</v>
      </c>
      <c r="U524" s="145">
        <v>29457726.327597175</v>
      </c>
    </row>
    <row r="525" spans="1:21" x14ac:dyDescent="0.35">
      <c r="A525" s="70">
        <f t="shared" si="20"/>
        <v>506</v>
      </c>
      <c r="B525" s="170">
        <v>12560153.605506591</v>
      </c>
      <c r="U525" s="145">
        <v>-48167555.553367242</v>
      </c>
    </row>
    <row r="526" spans="1:21" x14ac:dyDescent="0.35">
      <c r="A526" s="70">
        <f t="shared" si="20"/>
        <v>507</v>
      </c>
      <c r="B526" s="170">
        <v>12560153.605506591</v>
      </c>
      <c r="U526" s="145">
        <v>-15337015.628019983</v>
      </c>
    </row>
    <row r="527" spans="1:21" x14ac:dyDescent="0.35">
      <c r="A527" s="70">
        <f t="shared" si="20"/>
        <v>508</v>
      </c>
      <c r="B527" s="170">
        <v>12560153.605506591</v>
      </c>
      <c r="U527" s="145">
        <v>-19672240.396669369</v>
      </c>
    </row>
    <row r="528" spans="1:21" x14ac:dyDescent="0.35">
      <c r="A528" s="70">
        <f t="shared" si="20"/>
        <v>509</v>
      </c>
      <c r="B528" s="170">
        <v>12560153.605506591</v>
      </c>
      <c r="U528" s="145">
        <v>6110223.7927658819</v>
      </c>
    </row>
    <row r="529" spans="1:21" x14ac:dyDescent="0.35">
      <c r="A529" s="70">
        <f t="shared" si="20"/>
        <v>510</v>
      </c>
      <c r="B529" s="170">
        <v>12560153.605506591</v>
      </c>
      <c r="U529" s="145">
        <v>-9938493.7110677697</v>
      </c>
    </row>
    <row r="530" spans="1:21" x14ac:dyDescent="0.35">
      <c r="A530" s="70">
        <f t="shared" si="20"/>
        <v>511</v>
      </c>
      <c r="B530" s="170">
        <v>12560153.605506591</v>
      </c>
      <c r="U530" s="145">
        <v>-11251324.503775492</v>
      </c>
    </row>
    <row r="531" spans="1:21" x14ac:dyDescent="0.35">
      <c r="A531" s="70">
        <f t="shared" si="20"/>
        <v>512</v>
      </c>
      <c r="B531" s="170">
        <v>12560153.605506591</v>
      </c>
      <c r="U531" s="145">
        <v>-20062132.061808217</v>
      </c>
    </row>
    <row r="532" spans="1:21" x14ac:dyDescent="0.35">
      <c r="A532" s="70">
        <f t="shared" si="20"/>
        <v>513</v>
      </c>
      <c r="B532" s="170">
        <v>12560153.605506591</v>
      </c>
      <c r="U532" s="145">
        <v>-16845118.549174659</v>
      </c>
    </row>
    <row r="533" spans="1:21" x14ac:dyDescent="0.35">
      <c r="A533" s="70">
        <f t="shared" si="20"/>
        <v>514</v>
      </c>
      <c r="B533" s="170">
        <v>12560153.605506591</v>
      </c>
      <c r="U533" s="145">
        <v>10764855.884108417</v>
      </c>
    </row>
    <row r="534" spans="1:21" x14ac:dyDescent="0.35">
      <c r="A534" s="70">
        <f t="shared" ref="A534:A597" si="21">A533+1</f>
        <v>515</v>
      </c>
      <c r="B534" s="170">
        <v>12560153.605506591</v>
      </c>
      <c r="U534" s="145">
        <v>-7856449.979279073</v>
      </c>
    </row>
    <row r="535" spans="1:21" x14ac:dyDescent="0.35">
      <c r="A535" s="70">
        <f t="shared" si="21"/>
        <v>516</v>
      </c>
      <c r="B535" s="170">
        <v>12560153.605506591</v>
      </c>
      <c r="U535" s="145">
        <v>-33691728.592089318</v>
      </c>
    </row>
    <row r="536" spans="1:21" x14ac:dyDescent="0.35">
      <c r="A536" s="70">
        <f t="shared" si="21"/>
        <v>517</v>
      </c>
      <c r="B536" s="170">
        <v>12560153.605506591</v>
      </c>
      <c r="U536" s="145">
        <v>-9787126.0030098148</v>
      </c>
    </row>
    <row r="537" spans="1:21" x14ac:dyDescent="0.35">
      <c r="A537" s="70">
        <f t="shared" si="21"/>
        <v>518</v>
      </c>
      <c r="B537" s="170">
        <v>12560153.605506591</v>
      </c>
      <c r="U537" s="145">
        <v>-21524104.543558788</v>
      </c>
    </row>
    <row r="538" spans="1:21" x14ac:dyDescent="0.35">
      <c r="A538" s="70">
        <f t="shared" si="21"/>
        <v>519</v>
      </c>
      <c r="B538" s="170">
        <v>12560153.605506591</v>
      </c>
      <c r="U538" s="145">
        <v>-801254.51953527704</v>
      </c>
    </row>
    <row r="539" spans="1:21" x14ac:dyDescent="0.35">
      <c r="A539" s="70">
        <f t="shared" si="21"/>
        <v>520</v>
      </c>
      <c r="B539" s="170">
        <v>12560153.605506591</v>
      </c>
      <c r="U539" s="145">
        <v>-2235389.4874711186</v>
      </c>
    </row>
    <row r="540" spans="1:21" x14ac:dyDescent="0.35">
      <c r="A540" s="70">
        <f t="shared" si="21"/>
        <v>521</v>
      </c>
      <c r="B540" s="170">
        <v>12560153.605506591</v>
      </c>
      <c r="U540" s="145">
        <v>-9633995.0221057832</v>
      </c>
    </row>
    <row r="541" spans="1:21" x14ac:dyDescent="0.35">
      <c r="A541" s="70">
        <f t="shared" si="21"/>
        <v>522</v>
      </c>
      <c r="B541" s="170">
        <v>12560153.605506591</v>
      </c>
      <c r="U541" s="145">
        <v>-6272891.9488115236</v>
      </c>
    </row>
    <row r="542" spans="1:21" x14ac:dyDescent="0.35">
      <c r="A542" s="70">
        <f t="shared" si="21"/>
        <v>523</v>
      </c>
      <c r="B542" s="170">
        <v>12560153.605506591</v>
      </c>
      <c r="U542" s="145">
        <v>-49501129.789265141</v>
      </c>
    </row>
    <row r="543" spans="1:21" x14ac:dyDescent="0.35">
      <c r="A543" s="70">
        <f t="shared" si="21"/>
        <v>524</v>
      </c>
      <c r="B543" s="170">
        <v>12560153.605506591</v>
      </c>
      <c r="U543" s="145">
        <v>18619040.464592628</v>
      </c>
    </row>
    <row r="544" spans="1:21" x14ac:dyDescent="0.35">
      <c r="A544" s="70">
        <f t="shared" si="21"/>
        <v>525</v>
      </c>
      <c r="B544" s="170">
        <v>12560153.605506591</v>
      </c>
      <c r="U544" s="145">
        <v>-9576942.2290231064</v>
      </c>
    </row>
    <row r="545" spans="1:21" x14ac:dyDescent="0.35">
      <c r="A545" s="70">
        <f t="shared" si="21"/>
        <v>526</v>
      </c>
      <c r="B545" s="170">
        <v>12560153.605506591</v>
      </c>
      <c r="U545" s="145">
        <v>-3530105.3228977248</v>
      </c>
    </row>
    <row r="546" spans="1:21" x14ac:dyDescent="0.35">
      <c r="A546" s="70">
        <f t="shared" si="21"/>
        <v>527</v>
      </c>
      <c r="B546" s="170">
        <v>12560153.605506591</v>
      </c>
      <c r="U546" s="145">
        <v>43361122.456623189</v>
      </c>
    </row>
    <row r="547" spans="1:21" x14ac:dyDescent="0.35">
      <c r="A547" s="70">
        <f t="shared" si="21"/>
        <v>528</v>
      </c>
      <c r="B547" s="170">
        <v>12560153.605506591</v>
      </c>
      <c r="U547" s="145">
        <v>8345159.5946559422</v>
      </c>
    </row>
    <row r="548" spans="1:21" x14ac:dyDescent="0.35">
      <c r="A548" s="70">
        <f t="shared" si="21"/>
        <v>529</v>
      </c>
      <c r="B548" s="170">
        <v>12560153.605506591</v>
      </c>
      <c r="U548" s="145">
        <v>-10916625.45801493</v>
      </c>
    </row>
    <row r="549" spans="1:21" x14ac:dyDescent="0.35">
      <c r="A549" s="70">
        <f t="shared" si="21"/>
        <v>530</v>
      </c>
      <c r="B549" s="170">
        <v>12560153.605506591</v>
      </c>
      <c r="U549" s="145">
        <v>-18436906.367172696</v>
      </c>
    </row>
    <row r="550" spans="1:21" x14ac:dyDescent="0.35">
      <c r="A550" s="70">
        <f t="shared" si="21"/>
        <v>531</v>
      </c>
      <c r="B550" s="170">
        <v>12560153.605506591</v>
      </c>
      <c r="U550" s="145">
        <v>-11304845.224697191</v>
      </c>
    </row>
    <row r="551" spans="1:21" x14ac:dyDescent="0.35">
      <c r="A551" s="70">
        <f t="shared" si="21"/>
        <v>532</v>
      </c>
      <c r="B551" s="170">
        <v>12560153.605506591</v>
      </c>
      <c r="U551" s="145">
        <v>4534004.1737596579</v>
      </c>
    </row>
    <row r="552" spans="1:21" x14ac:dyDescent="0.35">
      <c r="A552" s="70">
        <f t="shared" si="21"/>
        <v>533</v>
      </c>
      <c r="B552" s="170">
        <v>12560153.605506591</v>
      </c>
      <c r="U552" s="145">
        <v>-11876011.835040083</v>
      </c>
    </row>
    <row r="553" spans="1:21" x14ac:dyDescent="0.35">
      <c r="A553" s="70">
        <f t="shared" si="21"/>
        <v>534</v>
      </c>
      <c r="B553" s="170">
        <v>12560153.605506591</v>
      </c>
      <c r="U553" s="145">
        <v>-32449824.260720395</v>
      </c>
    </row>
    <row r="554" spans="1:21" x14ac:dyDescent="0.35">
      <c r="A554" s="70">
        <f t="shared" si="21"/>
        <v>535</v>
      </c>
      <c r="B554" s="170">
        <v>12560153.605506591</v>
      </c>
      <c r="U554" s="145">
        <v>4657083.7595541403</v>
      </c>
    </row>
    <row r="555" spans="1:21" x14ac:dyDescent="0.35">
      <c r="A555" s="70">
        <f t="shared" si="21"/>
        <v>536</v>
      </c>
      <c r="B555" s="170">
        <v>12560153.605506591</v>
      </c>
      <c r="U555" s="145">
        <v>14848566.153680857</v>
      </c>
    </row>
    <row r="556" spans="1:21" x14ac:dyDescent="0.35">
      <c r="A556" s="70">
        <f t="shared" si="21"/>
        <v>537</v>
      </c>
      <c r="B556" s="170">
        <v>12560153.605506591</v>
      </c>
      <c r="U556" s="145">
        <v>10466603.601601638</v>
      </c>
    </row>
    <row r="557" spans="1:21" x14ac:dyDescent="0.35">
      <c r="A557" s="70">
        <f t="shared" si="21"/>
        <v>538</v>
      </c>
      <c r="B557" s="170">
        <v>12560153.605506591</v>
      </c>
      <c r="U557" s="145">
        <v>2515574.162629202</v>
      </c>
    </row>
    <row r="558" spans="1:21" x14ac:dyDescent="0.35">
      <c r="A558" s="70">
        <f t="shared" si="21"/>
        <v>539</v>
      </c>
      <c r="B558" s="170">
        <v>12560153.605506591</v>
      </c>
      <c r="U558" s="145">
        <v>-17319625.90139113</v>
      </c>
    </row>
    <row r="559" spans="1:21" x14ac:dyDescent="0.35">
      <c r="A559" s="70">
        <f t="shared" si="21"/>
        <v>540</v>
      </c>
      <c r="B559" s="170">
        <v>12560153.605506591</v>
      </c>
      <c r="U559" s="145">
        <v>-18369360.537341125</v>
      </c>
    </row>
    <row r="560" spans="1:21" x14ac:dyDescent="0.35">
      <c r="A560" s="70">
        <f t="shared" si="21"/>
        <v>541</v>
      </c>
      <c r="B560" s="170">
        <v>12560153.605506591</v>
      </c>
      <c r="U560" s="145">
        <v>3093578.9418770224</v>
      </c>
    </row>
    <row r="561" spans="1:21" x14ac:dyDescent="0.35">
      <c r="A561" s="70">
        <f t="shared" si="21"/>
        <v>542</v>
      </c>
      <c r="B561" s="170">
        <v>12560153.605506591</v>
      </c>
      <c r="U561" s="145">
        <v>-779548.02188532799</v>
      </c>
    </row>
    <row r="562" spans="1:21" x14ac:dyDescent="0.35">
      <c r="A562" s="70">
        <f t="shared" si="21"/>
        <v>543</v>
      </c>
      <c r="B562" s="170">
        <v>12560153.605506591</v>
      </c>
      <c r="U562" s="145">
        <v>32090041.177969038</v>
      </c>
    </row>
    <row r="563" spans="1:21" x14ac:dyDescent="0.35">
      <c r="A563" s="70">
        <f t="shared" si="21"/>
        <v>544</v>
      </c>
      <c r="B563" s="170">
        <v>12560153.605506591</v>
      </c>
      <c r="U563" s="145">
        <v>-16092166.456760623</v>
      </c>
    </row>
    <row r="564" spans="1:21" x14ac:dyDescent="0.35">
      <c r="A564" s="70">
        <f t="shared" si="21"/>
        <v>545</v>
      </c>
      <c r="B564" s="170">
        <v>12560153.605506591</v>
      </c>
      <c r="U564" s="145">
        <v>6999847.4255877025</v>
      </c>
    </row>
    <row r="565" spans="1:21" x14ac:dyDescent="0.35">
      <c r="A565" s="70">
        <f t="shared" si="21"/>
        <v>546</v>
      </c>
      <c r="B565" s="170">
        <v>12560153.605506591</v>
      </c>
      <c r="U565" s="145">
        <v>-13146321.58131063</v>
      </c>
    </row>
    <row r="566" spans="1:21" x14ac:dyDescent="0.35">
      <c r="A566" s="70">
        <f t="shared" si="21"/>
        <v>547</v>
      </c>
      <c r="B566" s="170">
        <v>12560153.605506591</v>
      </c>
      <c r="U566" s="145">
        <v>-30544231.307215501</v>
      </c>
    </row>
    <row r="567" spans="1:21" x14ac:dyDescent="0.35">
      <c r="A567" s="70">
        <f t="shared" si="21"/>
        <v>548</v>
      </c>
      <c r="B567" s="170">
        <v>12560153.605506591</v>
      </c>
      <c r="U567" s="145">
        <v>-13131992.160459278</v>
      </c>
    </row>
    <row r="568" spans="1:21" x14ac:dyDescent="0.35">
      <c r="A568" s="70">
        <f t="shared" si="21"/>
        <v>549</v>
      </c>
      <c r="B568" s="170">
        <v>12560153.605506591</v>
      </c>
      <c r="U568" s="145">
        <v>12035202.93417557</v>
      </c>
    </row>
    <row r="569" spans="1:21" x14ac:dyDescent="0.35">
      <c r="A569" s="70">
        <f t="shared" si="21"/>
        <v>550</v>
      </c>
      <c r="B569" s="170">
        <v>12560153.605506591</v>
      </c>
      <c r="U569" s="145">
        <v>-6326397.6038217582</v>
      </c>
    </row>
    <row r="570" spans="1:21" x14ac:dyDescent="0.35">
      <c r="A570" s="70">
        <f t="shared" si="21"/>
        <v>551</v>
      </c>
      <c r="B570" s="170">
        <v>12560153.605506591</v>
      </c>
      <c r="U570" s="145">
        <v>4127375.7787363678</v>
      </c>
    </row>
    <row r="571" spans="1:21" x14ac:dyDescent="0.35">
      <c r="A571" s="70">
        <f t="shared" si="21"/>
        <v>552</v>
      </c>
      <c r="B571" s="170">
        <v>12560153.605506591</v>
      </c>
      <c r="U571" s="145">
        <v>-6726652.6354167089</v>
      </c>
    </row>
    <row r="572" spans="1:21" x14ac:dyDescent="0.35">
      <c r="A572" s="70">
        <f t="shared" si="21"/>
        <v>553</v>
      </c>
      <c r="B572" s="170">
        <v>12560153.605506591</v>
      </c>
      <c r="U572" s="145">
        <v>-18069733.860856622</v>
      </c>
    </row>
    <row r="573" spans="1:21" x14ac:dyDescent="0.35">
      <c r="A573" s="70">
        <f t="shared" si="21"/>
        <v>554</v>
      </c>
      <c r="B573" s="170">
        <v>12560153.605506591</v>
      </c>
      <c r="U573" s="145">
        <v>17080132.947333843</v>
      </c>
    </row>
    <row r="574" spans="1:21" x14ac:dyDescent="0.35">
      <c r="A574" s="70">
        <f t="shared" si="21"/>
        <v>555</v>
      </c>
      <c r="B574" s="170">
        <v>12560153.605506591</v>
      </c>
      <c r="U574" s="145">
        <v>6309824.4271703474</v>
      </c>
    </row>
    <row r="575" spans="1:21" x14ac:dyDescent="0.35">
      <c r="A575" s="70">
        <f t="shared" si="21"/>
        <v>556</v>
      </c>
      <c r="B575" s="170">
        <v>12560153.605506591</v>
      </c>
      <c r="U575" s="145">
        <v>7345298.3955077454</v>
      </c>
    </row>
    <row r="576" spans="1:21" x14ac:dyDescent="0.35">
      <c r="A576" s="70">
        <f t="shared" si="21"/>
        <v>557</v>
      </c>
      <c r="B576" s="170">
        <v>12560153.605506591</v>
      </c>
      <c r="U576" s="145">
        <v>20235160.494749647</v>
      </c>
    </row>
    <row r="577" spans="1:21" x14ac:dyDescent="0.35">
      <c r="A577" s="70">
        <f t="shared" si="21"/>
        <v>558</v>
      </c>
      <c r="B577" s="170">
        <v>12560153.605506591</v>
      </c>
      <c r="U577" s="145">
        <v>22000024.700234093</v>
      </c>
    </row>
    <row r="578" spans="1:21" x14ac:dyDescent="0.35">
      <c r="A578" s="70">
        <f t="shared" si="21"/>
        <v>559</v>
      </c>
      <c r="B578" s="170">
        <v>12560153.605506591</v>
      </c>
      <c r="U578" s="145">
        <v>-1279523.1058988944</v>
      </c>
    </row>
    <row r="579" spans="1:21" x14ac:dyDescent="0.35">
      <c r="A579" s="70">
        <f t="shared" si="21"/>
        <v>560</v>
      </c>
      <c r="B579" s="170">
        <v>12560153.605506591</v>
      </c>
      <c r="U579" s="145">
        <v>-5640630.3419467323</v>
      </c>
    </row>
    <row r="580" spans="1:21" x14ac:dyDescent="0.35">
      <c r="A580" s="70">
        <f t="shared" si="21"/>
        <v>561</v>
      </c>
      <c r="B580" s="170">
        <v>12560153.605506591</v>
      </c>
      <c r="U580" s="145">
        <v>11587175.657229871</v>
      </c>
    </row>
    <row r="581" spans="1:21" x14ac:dyDescent="0.35">
      <c r="A581" s="70">
        <f t="shared" si="21"/>
        <v>562</v>
      </c>
      <c r="B581" s="170">
        <v>12560153.605506591</v>
      </c>
      <c r="U581" s="145">
        <v>-19071623.357754067</v>
      </c>
    </row>
    <row r="582" spans="1:21" x14ac:dyDescent="0.35">
      <c r="A582" s="70">
        <f t="shared" si="21"/>
        <v>563</v>
      </c>
      <c r="B582" s="170">
        <v>12560153.605506591</v>
      </c>
      <c r="U582" s="145">
        <v>18559409.528051075</v>
      </c>
    </row>
    <row r="583" spans="1:21" x14ac:dyDescent="0.35">
      <c r="A583" s="70">
        <f t="shared" si="21"/>
        <v>564</v>
      </c>
      <c r="B583" s="170">
        <v>12560153.605506591</v>
      </c>
      <c r="U583" s="145">
        <v>-46160587.263133369</v>
      </c>
    </row>
    <row r="584" spans="1:21" x14ac:dyDescent="0.35">
      <c r="A584" s="70">
        <f t="shared" si="21"/>
        <v>565</v>
      </c>
      <c r="B584" s="170">
        <v>12560153.605506591</v>
      </c>
      <c r="U584" s="145">
        <v>1088962.3571504988</v>
      </c>
    </row>
    <row r="585" spans="1:21" x14ac:dyDescent="0.35">
      <c r="A585" s="70">
        <f t="shared" si="21"/>
        <v>566</v>
      </c>
      <c r="B585" s="170">
        <v>12560153.605506591</v>
      </c>
      <c r="U585" s="145">
        <v>26138.929849434644</v>
      </c>
    </row>
    <row r="586" spans="1:21" x14ac:dyDescent="0.35">
      <c r="A586" s="70">
        <f t="shared" si="21"/>
        <v>567</v>
      </c>
      <c r="B586" s="170">
        <v>12560153.605506591</v>
      </c>
      <c r="U586" s="145">
        <v>-157185.12324768677</v>
      </c>
    </row>
    <row r="587" spans="1:21" x14ac:dyDescent="0.35">
      <c r="A587" s="70">
        <f t="shared" si="21"/>
        <v>568</v>
      </c>
      <c r="B587" s="170">
        <v>12560153.605506591</v>
      </c>
      <c r="U587" s="145">
        <v>-30863712.206524715</v>
      </c>
    </row>
    <row r="588" spans="1:21" x14ac:dyDescent="0.35">
      <c r="A588" s="70">
        <f t="shared" si="21"/>
        <v>569</v>
      </c>
      <c r="B588" s="170">
        <v>12560153.605506591</v>
      </c>
      <c r="U588" s="145">
        <v>-17990997.414352424</v>
      </c>
    </row>
    <row r="589" spans="1:21" x14ac:dyDescent="0.35">
      <c r="A589" s="70">
        <f t="shared" si="21"/>
        <v>570</v>
      </c>
      <c r="B589" s="170">
        <v>12560153.605506591</v>
      </c>
      <c r="U589" s="145">
        <v>-29468590.601534385</v>
      </c>
    </row>
    <row r="590" spans="1:21" x14ac:dyDescent="0.35">
      <c r="A590" s="70">
        <f t="shared" si="21"/>
        <v>571</v>
      </c>
      <c r="B590" s="170">
        <v>12560153.605506591</v>
      </c>
      <c r="U590" s="145">
        <v>16416281.045676231</v>
      </c>
    </row>
    <row r="591" spans="1:21" x14ac:dyDescent="0.35">
      <c r="A591" s="70">
        <f t="shared" si="21"/>
        <v>572</v>
      </c>
      <c r="B591" s="170">
        <v>12560153.605506591</v>
      </c>
      <c r="U591" s="145">
        <v>6709207.6252842844</v>
      </c>
    </row>
    <row r="592" spans="1:21" x14ac:dyDescent="0.35">
      <c r="A592" s="70">
        <f t="shared" si="21"/>
        <v>573</v>
      </c>
      <c r="B592" s="170">
        <v>12560153.605506591</v>
      </c>
      <c r="U592" s="145">
        <v>-14223916.913248919</v>
      </c>
    </row>
    <row r="593" spans="1:21" x14ac:dyDescent="0.35">
      <c r="A593" s="70">
        <f t="shared" si="21"/>
        <v>574</v>
      </c>
      <c r="B593" s="170">
        <v>12560153.605506591</v>
      </c>
      <c r="U593" s="145">
        <v>604788.67438267171</v>
      </c>
    </row>
    <row r="594" spans="1:21" x14ac:dyDescent="0.35">
      <c r="A594" s="70">
        <f t="shared" si="21"/>
        <v>575</v>
      </c>
      <c r="B594" s="170">
        <v>12560153.605506591</v>
      </c>
      <c r="U594" s="145">
        <v>-26765788.842108961</v>
      </c>
    </row>
    <row r="595" spans="1:21" x14ac:dyDescent="0.35">
      <c r="A595" s="70">
        <f t="shared" si="21"/>
        <v>576</v>
      </c>
      <c r="B595" s="170">
        <v>12560153.605506591</v>
      </c>
      <c r="U595" s="145">
        <v>-45470110.631992742</v>
      </c>
    </row>
    <row r="596" spans="1:21" x14ac:dyDescent="0.35">
      <c r="A596" s="70">
        <f t="shared" si="21"/>
        <v>577</v>
      </c>
      <c r="B596" s="170">
        <v>12560153.605506591</v>
      </c>
      <c r="U596" s="145">
        <v>8351173.7074051797</v>
      </c>
    </row>
    <row r="597" spans="1:21" x14ac:dyDescent="0.35">
      <c r="A597" s="70">
        <f t="shared" si="21"/>
        <v>578</v>
      </c>
      <c r="B597" s="170">
        <v>12560153.605506591</v>
      </c>
      <c r="U597" s="145">
        <v>-7730497.5574706551</v>
      </c>
    </row>
    <row r="598" spans="1:21" x14ac:dyDescent="0.35">
      <c r="A598" s="70">
        <f t="shared" ref="A598:A661" si="22">A597+1</f>
        <v>579</v>
      </c>
      <c r="B598" s="170">
        <v>12560153.605506591</v>
      </c>
      <c r="U598" s="145">
        <v>-39206209.725977436</v>
      </c>
    </row>
    <row r="599" spans="1:21" x14ac:dyDescent="0.35">
      <c r="A599" s="70">
        <f t="shared" si="22"/>
        <v>580</v>
      </c>
      <c r="B599" s="170">
        <v>12560153.605506591</v>
      </c>
      <c r="U599" s="145">
        <v>2736284.8028504401</v>
      </c>
    </row>
    <row r="600" spans="1:21" x14ac:dyDescent="0.35">
      <c r="A600" s="70">
        <f t="shared" si="22"/>
        <v>581</v>
      </c>
      <c r="B600" s="170">
        <v>12560153.605506591</v>
      </c>
      <c r="U600" s="145">
        <v>-21605440.914500404</v>
      </c>
    </row>
    <row r="601" spans="1:21" x14ac:dyDescent="0.35">
      <c r="A601" s="70">
        <f t="shared" si="22"/>
        <v>582</v>
      </c>
      <c r="B601" s="170">
        <v>12560153.605506591</v>
      </c>
      <c r="U601" s="145">
        <v>-8301764.3821928725</v>
      </c>
    </row>
    <row r="602" spans="1:21" x14ac:dyDescent="0.35">
      <c r="A602" s="70">
        <f t="shared" si="22"/>
        <v>583</v>
      </c>
      <c r="B602" s="170">
        <v>12560153.605506591</v>
      </c>
      <c r="U602" s="145">
        <v>7597325.3062899373</v>
      </c>
    </row>
    <row r="603" spans="1:21" x14ac:dyDescent="0.35">
      <c r="A603" s="70">
        <f t="shared" si="22"/>
        <v>584</v>
      </c>
      <c r="B603" s="170">
        <v>12560153.605506591</v>
      </c>
      <c r="U603" s="145">
        <v>5964534.5965575017</v>
      </c>
    </row>
    <row r="604" spans="1:21" x14ac:dyDescent="0.35">
      <c r="A604" s="70">
        <f t="shared" si="22"/>
        <v>585</v>
      </c>
      <c r="B604" s="170">
        <v>12560153.605506591</v>
      </c>
      <c r="U604" s="145">
        <v>-10417966.586406676</v>
      </c>
    </row>
    <row r="605" spans="1:21" x14ac:dyDescent="0.35">
      <c r="A605" s="70">
        <f t="shared" si="22"/>
        <v>586</v>
      </c>
      <c r="B605" s="170">
        <v>12560153.605506591</v>
      </c>
      <c r="U605" s="145">
        <v>-30554578.856269591</v>
      </c>
    </row>
    <row r="606" spans="1:21" x14ac:dyDescent="0.35">
      <c r="A606" s="70">
        <f t="shared" si="22"/>
        <v>587</v>
      </c>
      <c r="B606" s="170">
        <v>12560153.605506591</v>
      </c>
      <c r="U606" s="145">
        <v>-26392629.700894605</v>
      </c>
    </row>
    <row r="607" spans="1:21" x14ac:dyDescent="0.35">
      <c r="A607" s="70">
        <f t="shared" si="22"/>
        <v>588</v>
      </c>
      <c r="B607" s="170">
        <v>12560153.605506591</v>
      </c>
      <c r="U607" s="145">
        <v>2729760.3851889223</v>
      </c>
    </row>
    <row r="608" spans="1:21" x14ac:dyDescent="0.35">
      <c r="A608" s="70">
        <f t="shared" si="22"/>
        <v>589</v>
      </c>
      <c r="B608" s="170">
        <v>12560153.605506591</v>
      </c>
      <c r="U608" s="145">
        <v>-22681258.083503388</v>
      </c>
    </row>
    <row r="609" spans="1:21" x14ac:dyDescent="0.35">
      <c r="A609" s="70">
        <f t="shared" si="22"/>
        <v>590</v>
      </c>
      <c r="B609" s="170">
        <v>12560153.605506591</v>
      </c>
      <c r="U609" s="145">
        <v>19789747.777464494</v>
      </c>
    </row>
    <row r="610" spans="1:21" x14ac:dyDescent="0.35">
      <c r="A610" s="70">
        <f t="shared" si="22"/>
        <v>591</v>
      </c>
      <c r="B610" s="170">
        <v>12560153.605506591</v>
      </c>
      <c r="U610" s="145">
        <v>-34305272.720834643</v>
      </c>
    </row>
    <row r="611" spans="1:21" x14ac:dyDescent="0.35">
      <c r="A611" s="70">
        <f t="shared" si="22"/>
        <v>592</v>
      </c>
      <c r="B611" s="170">
        <v>12560153.605506591</v>
      </c>
      <c r="U611" s="145">
        <v>-8875346.5519118793</v>
      </c>
    </row>
    <row r="612" spans="1:21" x14ac:dyDescent="0.35">
      <c r="A612" s="70">
        <f t="shared" si="22"/>
        <v>593</v>
      </c>
      <c r="B612" s="170">
        <v>12560153.605506591</v>
      </c>
      <c r="U612" s="145">
        <v>20216961.995078407</v>
      </c>
    </row>
    <row r="613" spans="1:21" x14ac:dyDescent="0.35">
      <c r="A613" s="70">
        <f t="shared" si="22"/>
        <v>594</v>
      </c>
      <c r="B613" s="170">
        <v>12560153.605506591</v>
      </c>
      <c r="U613" s="145">
        <v>45360729.169100463</v>
      </c>
    </row>
    <row r="614" spans="1:21" x14ac:dyDescent="0.35">
      <c r="A614" s="70">
        <f t="shared" si="22"/>
        <v>595</v>
      </c>
      <c r="B614" s="170">
        <v>12560153.605506591</v>
      </c>
      <c r="U614" s="145">
        <v>-49904485.348052166</v>
      </c>
    </row>
    <row r="615" spans="1:21" x14ac:dyDescent="0.35">
      <c r="A615" s="70">
        <f t="shared" si="22"/>
        <v>596</v>
      </c>
      <c r="B615" s="170">
        <v>12560153.605506591</v>
      </c>
      <c r="U615" s="145">
        <v>9496374.6335939094</v>
      </c>
    </row>
    <row r="616" spans="1:21" x14ac:dyDescent="0.35">
      <c r="A616" s="70">
        <f t="shared" si="22"/>
        <v>597</v>
      </c>
      <c r="B616" s="170">
        <v>12560153.605506591</v>
      </c>
      <c r="U616" s="145">
        <v>-46427154.518286854</v>
      </c>
    </row>
    <row r="617" spans="1:21" x14ac:dyDescent="0.35">
      <c r="A617" s="70">
        <f t="shared" si="22"/>
        <v>598</v>
      </c>
      <c r="B617" s="170">
        <v>12560153.605506591</v>
      </c>
      <c r="U617" s="145">
        <v>-16407804.03618161</v>
      </c>
    </row>
    <row r="618" spans="1:21" x14ac:dyDescent="0.35">
      <c r="A618" s="70">
        <f t="shared" si="22"/>
        <v>599</v>
      </c>
      <c r="B618" s="170">
        <v>12560153.605506591</v>
      </c>
      <c r="U618" s="145">
        <v>-14036249.107805241</v>
      </c>
    </row>
    <row r="619" spans="1:21" x14ac:dyDescent="0.35">
      <c r="A619" s="70">
        <f t="shared" si="22"/>
        <v>600</v>
      </c>
      <c r="B619" s="170">
        <v>12560153.605506591</v>
      </c>
      <c r="U619" s="145">
        <v>19719809.323584348</v>
      </c>
    </row>
    <row r="620" spans="1:21" x14ac:dyDescent="0.35">
      <c r="A620" s="70">
        <f t="shared" si="22"/>
        <v>601</v>
      </c>
      <c r="B620" s="170">
        <v>12560153.605506591</v>
      </c>
      <c r="U620" s="145">
        <v>-23310754.423202515</v>
      </c>
    </row>
    <row r="621" spans="1:21" x14ac:dyDescent="0.35">
      <c r="A621" s="70">
        <f t="shared" si="22"/>
        <v>602</v>
      </c>
      <c r="B621" s="170">
        <v>12560153.605506591</v>
      </c>
      <c r="U621" s="145">
        <v>27805271.263227534</v>
      </c>
    </row>
    <row r="622" spans="1:21" x14ac:dyDescent="0.35">
      <c r="A622" s="70">
        <f t="shared" si="22"/>
        <v>603</v>
      </c>
      <c r="B622" s="170">
        <v>12560153.605506591</v>
      </c>
      <c r="U622" s="145">
        <v>-22134522.764654648</v>
      </c>
    </row>
    <row r="623" spans="1:21" x14ac:dyDescent="0.35">
      <c r="A623" s="70">
        <f t="shared" si="22"/>
        <v>604</v>
      </c>
      <c r="B623" s="170">
        <v>12560153.605506591</v>
      </c>
      <c r="U623" s="145">
        <v>8225324.5883301869</v>
      </c>
    </row>
    <row r="624" spans="1:21" x14ac:dyDescent="0.35">
      <c r="A624" s="70">
        <f t="shared" si="22"/>
        <v>605</v>
      </c>
      <c r="B624" s="170">
        <v>12560153.605506591</v>
      </c>
      <c r="U624" s="145">
        <v>21172702.791596226</v>
      </c>
    </row>
    <row r="625" spans="1:21" x14ac:dyDescent="0.35">
      <c r="A625" s="70">
        <f t="shared" si="22"/>
        <v>606</v>
      </c>
      <c r="B625" s="170">
        <v>12560153.605506591</v>
      </c>
      <c r="U625" s="145">
        <v>21908429.289256457</v>
      </c>
    </row>
    <row r="626" spans="1:21" x14ac:dyDescent="0.35">
      <c r="A626" s="70">
        <f t="shared" si="22"/>
        <v>607</v>
      </c>
      <c r="B626" s="170">
        <v>12560153.605506591</v>
      </c>
      <c r="U626" s="145">
        <v>-19754626.993646424</v>
      </c>
    </row>
    <row r="627" spans="1:21" x14ac:dyDescent="0.35">
      <c r="A627" s="70">
        <f t="shared" si="22"/>
        <v>608</v>
      </c>
      <c r="B627" s="170">
        <v>12560153.605506591</v>
      </c>
      <c r="U627" s="145">
        <v>9529915.508951392</v>
      </c>
    </row>
    <row r="628" spans="1:21" x14ac:dyDescent="0.35">
      <c r="A628" s="70">
        <f t="shared" si="22"/>
        <v>609</v>
      </c>
      <c r="B628" s="170">
        <v>12560153.605506591</v>
      </c>
      <c r="U628" s="145">
        <v>-21400027.846893352</v>
      </c>
    </row>
    <row r="629" spans="1:21" x14ac:dyDescent="0.35">
      <c r="A629" s="70">
        <f t="shared" si="22"/>
        <v>610</v>
      </c>
      <c r="B629" s="170">
        <v>12560153.605506591</v>
      </c>
      <c r="U629" s="145">
        <v>9103327.8040566668</v>
      </c>
    </row>
    <row r="630" spans="1:21" x14ac:dyDescent="0.35">
      <c r="A630" s="70">
        <f t="shared" si="22"/>
        <v>611</v>
      </c>
      <c r="B630" s="170">
        <v>12560153.605506591</v>
      </c>
      <c r="U630" s="145">
        <v>-31776144.059566326</v>
      </c>
    </row>
    <row r="631" spans="1:21" x14ac:dyDescent="0.35">
      <c r="A631" s="70">
        <f t="shared" si="22"/>
        <v>612</v>
      </c>
      <c r="B631" s="170">
        <v>12560153.605506591</v>
      </c>
      <c r="U631" s="145">
        <v>29218394.738775138</v>
      </c>
    </row>
    <row r="632" spans="1:21" x14ac:dyDescent="0.35">
      <c r="A632" s="70">
        <f t="shared" si="22"/>
        <v>613</v>
      </c>
      <c r="B632" s="170">
        <v>12560153.605506591</v>
      </c>
      <c r="U632" s="145">
        <v>-1137967.7343207188</v>
      </c>
    </row>
    <row r="633" spans="1:21" x14ac:dyDescent="0.35">
      <c r="A633" s="70">
        <f t="shared" si="22"/>
        <v>614</v>
      </c>
      <c r="B633" s="170">
        <v>12560153.605506591</v>
      </c>
      <c r="U633" s="145">
        <v>-26588632.198827967</v>
      </c>
    </row>
    <row r="634" spans="1:21" x14ac:dyDescent="0.35">
      <c r="A634" s="70">
        <f t="shared" si="22"/>
        <v>615</v>
      </c>
      <c r="B634" s="170">
        <v>12560153.605506591</v>
      </c>
      <c r="U634" s="145">
        <v>-17415293.529322516</v>
      </c>
    </row>
    <row r="635" spans="1:21" x14ac:dyDescent="0.35">
      <c r="A635" s="70">
        <f t="shared" si="22"/>
        <v>616</v>
      </c>
      <c r="B635" s="170">
        <v>12560153.605506591</v>
      </c>
      <c r="U635" s="145">
        <v>6866862.1023879834</v>
      </c>
    </row>
    <row r="636" spans="1:21" x14ac:dyDescent="0.35">
      <c r="A636" s="70">
        <f t="shared" si="22"/>
        <v>617</v>
      </c>
      <c r="B636" s="170">
        <v>12560153.605506591</v>
      </c>
      <c r="U636" s="145">
        <v>22338433.471604701</v>
      </c>
    </row>
    <row r="637" spans="1:21" x14ac:dyDescent="0.35">
      <c r="A637" s="70">
        <f t="shared" si="22"/>
        <v>618</v>
      </c>
      <c r="B637" s="170">
        <v>12560153.605506591</v>
      </c>
      <c r="U637" s="145">
        <v>13174467.194822453</v>
      </c>
    </row>
    <row r="638" spans="1:21" x14ac:dyDescent="0.35">
      <c r="A638" s="70">
        <f t="shared" si="22"/>
        <v>619</v>
      </c>
      <c r="B638" s="170">
        <v>12560153.605506591</v>
      </c>
      <c r="U638" s="145">
        <v>-9253044.8680689521</v>
      </c>
    </row>
    <row r="639" spans="1:21" x14ac:dyDescent="0.35">
      <c r="A639" s="70">
        <f t="shared" si="22"/>
        <v>620</v>
      </c>
      <c r="B639" s="170">
        <v>12560153.605506591</v>
      </c>
      <c r="U639" s="145">
        <v>-2911086.5106790699</v>
      </c>
    </row>
    <row r="640" spans="1:21" x14ac:dyDescent="0.35">
      <c r="A640" s="70">
        <f t="shared" si="22"/>
        <v>621</v>
      </c>
      <c r="B640" s="170">
        <v>12560153.605506591</v>
      </c>
      <c r="U640" s="145">
        <v>-36526972.924278691</v>
      </c>
    </row>
    <row r="641" spans="1:21" x14ac:dyDescent="0.35">
      <c r="A641" s="70">
        <f t="shared" si="22"/>
        <v>622</v>
      </c>
      <c r="B641" s="170">
        <v>12560153.605506591</v>
      </c>
      <c r="U641" s="145">
        <v>3109364.3199711554</v>
      </c>
    </row>
    <row r="642" spans="1:21" x14ac:dyDescent="0.35">
      <c r="A642" s="70">
        <f t="shared" si="22"/>
        <v>623</v>
      </c>
      <c r="B642" s="170">
        <v>12560153.605506591</v>
      </c>
      <c r="U642" s="145">
        <v>-1754395.8142631575</v>
      </c>
    </row>
    <row r="643" spans="1:21" x14ac:dyDescent="0.35">
      <c r="A643" s="70">
        <f t="shared" si="22"/>
        <v>624</v>
      </c>
      <c r="B643" s="170">
        <v>12560153.605506591</v>
      </c>
      <c r="U643" s="145">
        <v>5244554.2059751078</v>
      </c>
    </row>
    <row r="644" spans="1:21" x14ac:dyDescent="0.35">
      <c r="A644" s="70">
        <f t="shared" si="22"/>
        <v>625</v>
      </c>
      <c r="B644" s="170">
        <v>12560153.605506591</v>
      </c>
      <c r="U644" s="145">
        <v>1313399.6710299179</v>
      </c>
    </row>
    <row r="645" spans="1:21" x14ac:dyDescent="0.35">
      <c r="A645" s="70">
        <f t="shared" si="22"/>
        <v>626</v>
      </c>
      <c r="B645" s="170">
        <v>12560153.605506591</v>
      </c>
      <c r="U645" s="145">
        <v>-15445242.509065909</v>
      </c>
    </row>
    <row r="646" spans="1:21" x14ac:dyDescent="0.35">
      <c r="A646" s="70">
        <f t="shared" si="22"/>
        <v>627</v>
      </c>
      <c r="B646" s="170">
        <v>12560153.605506591</v>
      </c>
      <c r="U646" s="145">
        <v>-9555215.4617626127</v>
      </c>
    </row>
    <row r="647" spans="1:21" x14ac:dyDescent="0.35">
      <c r="A647" s="70">
        <f t="shared" si="22"/>
        <v>628</v>
      </c>
      <c r="B647" s="170">
        <v>12560153.605506591</v>
      </c>
      <c r="U647" s="145">
        <v>1581572.0346476361</v>
      </c>
    </row>
    <row r="648" spans="1:21" x14ac:dyDescent="0.35">
      <c r="A648" s="70">
        <f t="shared" si="22"/>
        <v>629</v>
      </c>
      <c r="B648" s="170">
        <v>12560153.605506591</v>
      </c>
      <c r="U648" s="145">
        <v>-13405531.965524487</v>
      </c>
    </row>
    <row r="649" spans="1:21" x14ac:dyDescent="0.35">
      <c r="A649" s="70">
        <f t="shared" si="22"/>
        <v>630</v>
      </c>
      <c r="B649" s="170">
        <v>12560153.605506591</v>
      </c>
      <c r="U649" s="145">
        <v>-12457425.548187463</v>
      </c>
    </row>
    <row r="650" spans="1:21" x14ac:dyDescent="0.35">
      <c r="A650" s="70">
        <f t="shared" si="22"/>
        <v>631</v>
      </c>
      <c r="B650" s="170">
        <v>12560153.605506591</v>
      </c>
      <c r="U650" s="145">
        <v>2080466.8549230136</v>
      </c>
    </row>
    <row r="651" spans="1:21" x14ac:dyDescent="0.35">
      <c r="A651" s="70">
        <f t="shared" si="22"/>
        <v>632</v>
      </c>
      <c r="B651" s="170">
        <v>12560153.605506591</v>
      </c>
      <c r="U651" s="145">
        <v>-12410703.385262555</v>
      </c>
    </row>
    <row r="652" spans="1:21" x14ac:dyDescent="0.35">
      <c r="A652" s="70">
        <f t="shared" si="22"/>
        <v>633</v>
      </c>
      <c r="B652" s="170">
        <v>12560153.605506591</v>
      </c>
      <c r="U652" s="145">
        <v>-9436500.4598638695</v>
      </c>
    </row>
    <row r="653" spans="1:21" x14ac:dyDescent="0.35">
      <c r="A653" s="70">
        <f t="shared" si="22"/>
        <v>634</v>
      </c>
      <c r="B653" s="170">
        <v>12560153.605506591</v>
      </c>
      <c r="U653" s="145">
        <v>-14925218.251684196</v>
      </c>
    </row>
    <row r="654" spans="1:21" x14ac:dyDescent="0.35">
      <c r="A654" s="70">
        <f t="shared" si="22"/>
        <v>635</v>
      </c>
      <c r="B654" s="170">
        <v>12560153.605506591</v>
      </c>
      <c r="U654" s="145">
        <v>-11199287.638400417</v>
      </c>
    </row>
    <row r="655" spans="1:21" x14ac:dyDescent="0.35">
      <c r="A655" s="70">
        <f t="shared" si="22"/>
        <v>636</v>
      </c>
      <c r="B655" s="170">
        <v>12560153.605506591</v>
      </c>
      <c r="U655" s="145">
        <v>3632556.7815605029</v>
      </c>
    </row>
    <row r="656" spans="1:21" x14ac:dyDescent="0.35">
      <c r="A656" s="70">
        <f t="shared" si="22"/>
        <v>637</v>
      </c>
      <c r="B656" s="170">
        <v>12560153.605506591</v>
      </c>
      <c r="U656" s="145">
        <v>-31744768.551196352</v>
      </c>
    </row>
    <row r="657" spans="1:21" x14ac:dyDescent="0.35">
      <c r="A657" s="70">
        <f t="shared" si="22"/>
        <v>638</v>
      </c>
      <c r="B657" s="170">
        <v>12560153.605506591</v>
      </c>
      <c r="U657" s="145">
        <v>21052082.477209363</v>
      </c>
    </row>
    <row r="658" spans="1:21" x14ac:dyDescent="0.35">
      <c r="A658" s="70">
        <f t="shared" si="22"/>
        <v>639</v>
      </c>
      <c r="B658" s="170">
        <v>12560153.605506591</v>
      </c>
      <c r="U658" s="145">
        <v>5519164.8755278587</v>
      </c>
    </row>
    <row r="659" spans="1:21" x14ac:dyDescent="0.35">
      <c r="A659" s="70">
        <f t="shared" si="22"/>
        <v>640</v>
      </c>
      <c r="B659" s="170">
        <v>12560153.605506591</v>
      </c>
      <c r="U659" s="145">
        <v>-24183305.357181322</v>
      </c>
    </row>
    <row r="660" spans="1:21" x14ac:dyDescent="0.35">
      <c r="A660" s="70">
        <f t="shared" si="22"/>
        <v>641</v>
      </c>
      <c r="B660" s="170">
        <v>12560153.605506591</v>
      </c>
      <c r="U660" s="145">
        <v>-30068704.124235831</v>
      </c>
    </row>
    <row r="661" spans="1:21" x14ac:dyDescent="0.35">
      <c r="A661" s="70">
        <f t="shared" si="22"/>
        <v>642</v>
      </c>
      <c r="B661" s="170">
        <v>12560153.605506591</v>
      </c>
      <c r="U661" s="145">
        <v>-21539390.965195403</v>
      </c>
    </row>
    <row r="662" spans="1:21" x14ac:dyDescent="0.35">
      <c r="A662" s="70">
        <f t="shared" ref="A662:A725" si="23">A661+1</f>
        <v>643</v>
      </c>
      <c r="B662" s="170">
        <v>12560153.605506591</v>
      </c>
      <c r="U662" s="145">
        <v>-8863787.3470597416</v>
      </c>
    </row>
    <row r="663" spans="1:21" x14ac:dyDescent="0.35">
      <c r="A663" s="70">
        <f t="shared" si="23"/>
        <v>644</v>
      </c>
      <c r="B663" s="170">
        <v>12560153.605506591</v>
      </c>
      <c r="U663" s="145">
        <v>36171104.896891534</v>
      </c>
    </row>
    <row r="664" spans="1:21" x14ac:dyDescent="0.35">
      <c r="A664" s="70">
        <f t="shared" si="23"/>
        <v>645</v>
      </c>
      <c r="B664" s="170">
        <v>12560153.605506591</v>
      </c>
      <c r="U664" s="145">
        <v>-3132841.5884254463</v>
      </c>
    </row>
    <row r="665" spans="1:21" x14ac:dyDescent="0.35">
      <c r="A665" s="70">
        <f t="shared" si="23"/>
        <v>646</v>
      </c>
      <c r="B665" s="170">
        <v>12560153.605506591</v>
      </c>
      <c r="U665" s="145">
        <v>-3024869.7894931622</v>
      </c>
    </row>
    <row r="666" spans="1:21" x14ac:dyDescent="0.35">
      <c r="A666" s="70">
        <f t="shared" si="23"/>
        <v>647</v>
      </c>
      <c r="B666" s="170">
        <v>12560153.605506591</v>
      </c>
      <c r="U666" s="145">
        <v>-39966111.108955592</v>
      </c>
    </row>
    <row r="667" spans="1:21" x14ac:dyDescent="0.35">
      <c r="A667" s="70">
        <f t="shared" si="23"/>
        <v>648</v>
      </c>
      <c r="B667" s="170">
        <v>12560153.605506591</v>
      </c>
      <c r="U667" s="145">
        <v>-24833744.726622846</v>
      </c>
    </row>
    <row r="668" spans="1:21" x14ac:dyDescent="0.35">
      <c r="A668" s="70">
        <f t="shared" si="23"/>
        <v>649</v>
      </c>
      <c r="B668" s="170">
        <v>12560153.605506591</v>
      </c>
      <c r="U668" s="145">
        <v>13425034.22669138</v>
      </c>
    </row>
    <row r="669" spans="1:21" x14ac:dyDescent="0.35">
      <c r="A669" s="70">
        <f t="shared" si="23"/>
        <v>650</v>
      </c>
      <c r="B669" s="170">
        <v>12560153.605506591</v>
      </c>
      <c r="U669" s="145">
        <v>68819645.054751247</v>
      </c>
    </row>
    <row r="670" spans="1:21" x14ac:dyDescent="0.35">
      <c r="A670" s="70">
        <f t="shared" si="23"/>
        <v>651</v>
      </c>
      <c r="B670" s="170">
        <v>12560153.605506591</v>
      </c>
      <c r="U670" s="145">
        <v>19300252.93100626</v>
      </c>
    </row>
    <row r="671" spans="1:21" x14ac:dyDescent="0.35">
      <c r="A671" s="70">
        <f t="shared" si="23"/>
        <v>652</v>
      </c>
      <c r="B671" s="170">
        <v>12560153.605506591</v>
      </c>
      <c r="U671" s="145">
        <v>1530887.5877098069</v>
      </c>
    </row>
    <row r="672" spans="1:21" x14ac:dyDescent="0.35">
      <c r="A672" s="70">
        <f t="shared" si="23"/>
        <v>653</v>
      </c>
      <c r="B672" s="170">
        <v>12560153.605506591</v>
      </c>
      <c r="U672" s="145">
        <v>-14121884.816187045</v>
      </c>
    </row>
    <row r="673" spans="1:21" x14ac:dyDescent="0.35">
      <c r="A673" s="70">
        <f t="shared" si="23"/>
        <v>654</v>
      </c>
      <c r="B673" s="170">
        <v>12560153.605506591</v>
      </c>
      <c r="U673" s="145">
        <v>-8722258.2321648933</v>
      </c>
    </row>
    <row r="674" spans="1:21" x14ac:dyDescent="0.35">
      <c r="A674" s="70">
        <f t="shared" si="23"/>
        <v>655</v>
      </c>
      <c r="B674" s="170">
        <v>12560153.605506591</v>
      </c>
      <c r="U674" s="145">
        <v>-30581330.263231851</v>
      </c>
    </row>
    <row r="675" spans="1:21" x14ac:dyDescent="0.35">
      <c r="A675" s="70">
        <f t="shared" si="23"/>
        <v>656</v>
      </c>
      <c r="B675" s="170">
        <v>12560153.605506591</v>
      </c>
      <c r="U675" s="145">
        <v>-41413879.502066314</v>
      </c>
    </row>
    <row r="676" spans="1:21" x14ac:dyDescent="0.35">
      <c r="A676" s="70">
        <f t="shared" si="23"/>
        <v>657</v>
      </c>
      <c r="B676" s="170">
        <v>12560153.605506591</v>
      </c>
      <c r="U676" s="145">
        <v>-24259281.956086412</v>
      </c>
    </row>
    <row r="677" spans="1:21" x14ac:dyDescent="0.35">
      <c r="A677" s="70">
        <f t="shared" si="23"/>
        <v>658</v>
      </c>
      <c r="B677" s="170">
        <v>12560153.605506591</v>
      </c>
      <c r="U677" s="145">
        <v>-39100323.702711694</v>
      </c>
    </row>
    <row r="678" spans="1:21" x14ac:dyDescent="0.35">
      <c r="A678" s="70">
        <f t="shared" si="23"/>
        <v>659</v>
      </c>
      <c r="B678" s="170">
        <v>12560153.605506591</v>
      </c>
      <c r="U678" s="145">
        <v>-31162344.884804085</v>
      </c>
    </row>
    <row r="679" spans="1:21" x14ac:dyDescent="0.35">
      <c r="A679" s="70">
        <f t="shared" si="23"/>
        <v>660</v>
      </c>
      <c r="B679" s="170">
        <v>12560153.605506591</v>
      </c>
      <c r="U679" s="145">
        <v>-10061917.699989539</v>
      </c>
    </row>
    <row r="680" spans="1:21" x14ac:dyDescent="0.35">
      <c r="A680" s="70">
        <f t="shared" si="23"/>
        <v>661</v>
      </c>
      <c r="B680" s="170">
        <v>12560153.605506591</v>
      </c>
      <c r="U680" s="145">
        <v>-559010.35321785137</v>
      </c>
    </row>
    <row r="681" spans="1:21" x14ac:dyDescent="0.35">
      <c r="A681" s="70">
        <f t="shared" si="23"/>
        <v>662</v>
      </c>
      <c r="B681" s="170">
        <v>12560153.605506591</v>
      </c>
      <c r="U681" s="145">
        <v>-23804755.452884376</v>
      </c>
    </row>
    <row r="682" spans="1:21" x14ac:dyDescent="0.35">
      <c r="A682" s="70">
        <f t="shared" si="23"/>
        <v>663</v>
      </c>
      <c r="B682" s="170">
        <v>12560153.605506591</v>
      </c>
      <c r="U682" s="145">
        <v>-213994.98726953566</v>
      </c>
    </row>
    <row r="683" spans="1:21" x14ac:dyDescent="0.35">
      <c r="A683" s="70">
        <f t="shared" si="23"/>
        <v>664</v>
      </c>
      <c r="B683" s="170">
        <v>12560153.605506591</v>
      </c>
      <c r="U683" s="145">
        <v>-16398340.856888125</v>
      </c>
    </row>
    <row r="684" spans="1:21" x14ac:dyDescent="0.35">
      <c r="A684" s="70">
        <f t="shared" si="23"/>
        <v>665</v>
      </c>
      <c r="B684" s="170">
        <v>12560153.605506591</v>
      </c>
      <c r="U684" s="145">
        <v>26179574.29286496</v>
      </c>
    </row>
    <row r="685" spans="1:21" x14ac:dyDescent="0.35">
      <c r="A685" s="70">
        <f t="shared" si="23"/>
        <v>666</v>
      </c>
      <c r="B685" s="170">
        <v>12560153.605506591</v>
      </c>
      <c r="U685" s="145">
        <v>30866096.601421189</v>
      </c>
    </row>
    <row r="686" spans="1:21" x14ac:dyDescent="0.35">
      <c r="A686" s="70">
        <f t="shared" si="23"/>
        <v>667</v>
      </c>
      <c r="B686" s="170">
        <v>12560153.605506591</v>
      </c>
      <c r="U686" s="145">
        <v>31324813.909210198</v>
      </c>
    </row>
    <row r="687" spans="1:21" x14ac:dyDescent="0.35">
      <c r="A687" s="70">
        <f t="shared" si="23"/>
        <v>668</v>
      </c>
      <c r="B687" s="170">
        <v>12560153.605506591</v>
      </c>
      <c r="U687" s="145">
        <v>6260434.3324381225</v>
      </c>
    </row>
    <row r="688" spans="1:21" x14ac:dyDescent="0.35">
      <c r="A688" s="70">
        <f t="shared" si="23"/>
        <v>669</v>
      </c>
      <c r="B688" s="170">
        <v>12560153.605506591</v>
      </c>
      <c r="U688" s="145">
        <v>-36224665.981345326</v>
      </c>
    </row>
    <row r="689" spans="1:21" x14ac:dyDescent="0.35">
      <c r="A689" s="70">
        <f t="shared" si="23"/>
        <v>670</v>
      </c>
      <c r="B689" s="170">
        <v>12560153.605506591</v>
      </c>
      <c r="U689" s="145">
        <v>-19084179.542576097</v>
      </c>
    </row>
    <row r="690" spans="1:21" x14ac:dyDescent="0.35">
      <c r="A690" s="70">
        <f t="shared" si="23"/>
        <v>671</v>
      </c>
      <c r="B690" s="170">
        <v>12560153.605506591</v>
      </c>
      <c r="U690" s="145">
        <v>-36154272.175905049</v>
      </c>
    </row>
    <row r="691" spans="1:21" x14ac:dyDescent="0.35">
      <c r="A691" s="70">
        <f t="shared" si="23"/>
        <v>672</v>
      </c>
      <c r="B691" s="170">
        <v>12560153.605506591</v>
      </c>
      <c r="U691" s="145">
        <v>-15658056.153105062</v>
      </c>
    </row>
    <row r="692" spans="1:21" x14ac:dyDescent="0.35">
      <c r="A692" s="70">
        <f t="shared" si="23"/>
        <v>673</v>
      </c>
      <c r="B692" s="170">
        <v>12560153.605506591</v>
      </c>
      <c r="U692" s="145">
        <v>6148013.8980474435</v>
      </c>
    </row>
    <row r="693" spans="1:21" x14ac:dyDescent="0.35">
      <c r="A693" s="70">
        <f t="shared" si="23"/>
        <v>674</v>
      </c>
      <c r="B693" s="170">
        <v>12560153.605506591</v>
      </c>
      <c r="U693" s="145">
        <v>8905342.1699056402</v>
      </c>
    </row>
    <row r="694" spans="1:21" x14ac:dyDescent="0.35">
      <c r="A694" s="70">
        <f t="shared" si="23"/>
        <v>675</v>
      </c>
      <c r="B694" s="170">
        <v>12560153.605506591</v>
      </c>
      <c r="U694" s="145">
        <v>-17082660.855130263</v>
      </c>
    </row>
    <row r="695" spans="1:21" x14ac:dyDescent="0.35">
      <c r="A695" s="70">
        <f t="shared" si="23"/>
        <v>676</v>
      </c>
      <c r="B695" s="170">
        <v>12560153.605506591</v>
      </c>
      <c r="U695" s="145">
        <v>-20063108.299435586</v>
      </c>
    </row>
    <row r="696" spans="1:21" x14ac:dyDescent="0.35">
      <c r="A696" s="70">
        <f t="shared" si="23"/>
        <v>677</v>
      </c>
      <c r="B696" s="170">
        <v>12560153.605506591</v>
      </c>
      <c r="U696" s="145">
        <v>20880650.317184161</v>
      </c>
    </row>
    <row r="697" spans="1:21" x14ac:dyDescent="0.35">
      <c r="A697" s="70">
        <f t="shared" si="23"/>
        <v>678</v>
      </c>
      <c r="B697" s="170">
        <v>12560153.605506591</v>
      </c>
      <c r="U697" s="145">
        <v>5645786.6764003783</v>
      </c>
    </row>
    <row r="698" spans="1:21" x14ac:dyDescent="0.35">
      <c r="A698" s="70">
        <f t="shared" si="23"/>
        <v>679</v>
      </c>
      <c r="B698" s="170">
        <v>12560153.605506591</v>
      </c>
      <c r="U698" s="145">
        <v>-16958572.339029778</v>
      </c>
    </row>
    <row r="699" spans="1:21" x14ac:dyDescent="0.35">
      <c r="A699" s="70">
        <f t="shared" si="23"/>
        <v>680</v>
      </c>
      <c r="B699" s="170">
        <v>12560153.605506591</v>
      </c>
      <c r="U699" s="145">
        <v>-34733499.718837336</v>
      </c>
    </row>
    <row r="700" spans="1:21" x14ac:dyDescent="0.35">
      <c r="A700" s="70">
        <f t="shared" si="23"/>
        <v>681</v>
      </c>
      <c r="B700" s="170">
        <v>12560153.605506591</v>
      </c>
      <c r="U700" s="145">
        <v>-8045508.9834318496</v>
      </c>
    </row>
    <row r="701" spans="1:21" x14ac:dyDescent="0.35">
      <c r="A701" s="70">
        <f t="shared" si="23"/>
        <v>682</v>
      </c>
      <c r="B701" s="170">
        <v>12560153.605506591</v>
      </c>
      <c r="U701" s="145">
        <v>609503.21851365641</v>
      </c>
    </row>
    <row r="702" spans="1:21" x14ac:dyDescent="0.35">
      <c r="A702" s="70">
        <f t="shared" si="23"/>
        <v>683</v>
      </c>
      <c r="B702" s="170">
        <v>12560153.605506591</v>
      </c>
      <c r="U702" s="145">
        <v>-28819000.311485663</v>
      </c>
    </row>
    <row r="703" spans="1:21" x14ac:dyDescent="0.35">
      <c r="A703" s="70">
        <f t="shared" si="23"/>
        <v>684</v>
      </c>
      <c r="B703" s="170">
        <v>12560153.605506591</v>
      </c>
      <c r="U703" s="145">
        <v>-3874733.0602792762</v>
      </c>
    </row>
    <row r="704" spans="1:21" x14ac:dyDescent="0.35">
      <c r="A704" s="70">
        <f t="shared" si="23"/>
        <v>685</v>
      </c>
      <c r="B704" s="170">
        <v>12560153.605506591</v>
      </c>
      <c r="U704" s="145">
        <v>-1440160.8858461343</v>
      </c>
    </row>
    <row r="705" spans="1:21" x14ac:dyDescent="0.35">
      <c r="A705" s="70">
        <f t="shared" si="23"/>
        <v>686</v>
      </c>
      <c r="B705" s="170">
        <v>12560153.605506591</v>
      </c>
      <c r="U705" s="145">
        <v>-5088179.6590324193</v>
      </c>
    </row>
    <row r="706" spans="1:21" x14ac:dyDescent="0.35">
      <c r="A706" s="70">
        <f t="shared" si="23"/>
        <v>687</v>
      </c>
      <c r="B706" s="170">
        <v>12560153.605506591</v>
      </c>
      <c r="U706" s="145">
        <v>1524855.5879566632</v>
      </c>
    </row>
    <row r="707" spans="1:21" x14ac:dyDescent="0.35">
      <c r="A707" s="70">
        <f t="shared" si="23"/>
        <v>688</v>
      </c>
      <c r="B707" s="170">
        <v>12560153.605506591</v>
      </c>
      <c r="U707" s="145">
        <v>-40857273.75123553</v>
      </c>
    </row>
    <row r="708" spans="1:21" x14ac:dyDescent="0.35">
      <c r="A708" s="70">
        <f t="shared" si="23"/>
        <v>689</v>
      </c>
      <c r="B708" s="170">
        <v>12560153.605506591</v>
      </c>
      <c r="U708" s="145">
        <v>-46528695.174586877</v>
      </c>
    </row>
    <row r="709" spans="1:21" x14ac:dyDescent="0.35">
      <c r="A709" s="70">
        <f t="shared" si="23"/>
        <v>690</v>
      </c>
      <c r="B709" s="170">
        <v>12560153.605506591</v>
      </c>
      <c r="U709" s="145">
        <v>-29584519.991066772</v>
      </c>
    </row>
    <row r="710" spans="1:21" x14ac:dyDescent="0.35">
      <c r="A710" s="70">
        <f t="shared" si="23"/>
        <v>691</v>
      </c>
      <c r="B710" s="170">
        <v>12560153.605506591</v>
      </c>
      <c r="U710" s="145">
        <v>-22037403.050262962</v>
      </c>
    </row>
    <row r="711" spans="1:21" x14ac:dyDescent="0.35">
      <c r="A711" s="70">
        <f t="shared" si="23"/>
        <v>692</v>
      </c>
      <c r="B711" s="170">
        <v>12560153.605506591</v>
      </c>
      <c r="U711" s="145">
        <v>-19198362.122622795</v>
      </c>
    </row>
    <row r="712" spans="1:21" x14ac:dyDescent="0.35">
      <c r="A712" s="70">
        <f t="shared" si="23"/>
        <v>693</v>
      </c>
      <c r="B712" s="170">
        <v>12560153.605506591</v>
      </c>
      <c r="U712" s="145">
        <v>-8824603.0058792755</v>
      </c>
    </row>
    <row r="713" spans="1:21" x14ac:dyDescent="0.35">
      <c r="A713" s="70">
        <f t="shared" si="23"/>
        <v>694</v>
      </c>
      <c r="B713" s="170">
        <v>12560153.605506591</v>
      </c>
      <c r="U713" s="145">
        <v>21400624.971585862</v>
      </c>
    </row>
    <row r="714" spans="1:21" x14ac:dyDescent="0.35">
      <c r="A714" s="70">
        <f t="shared" si="23"/>
        <v>695</v>
      </c>
      <c r="B714" s="170">
        <v>12560153.605506591</v>
      </c>
      <c r="U714" s="145">
        <v>18101601.590018421</v>
      </c>
    </row>
    <row r="715" spans="1:21" x14ac:dyDescent="0.35">
      <c r="A715" s="70">
        <f t="shared" si="23"/>
        <v>696</v>
      </c>
      <c r="B715" s="170">
        <v>12560153.605506591</v>
      </c>
      <c r="U715" s="145">
        <v>-15000190.819116496</v>
      </c>
    </row>
    <row r="716" spans="1:21" x14ac:dyDescent="0.35">
      <c r="A716" s="70">
        <f t="shared" si="23"/>
        <v>697</v>
      </c>
      <c r="B716" s="170">
        <v>12560153.605506591</v>
      </c>
      <c r="U716" s="145">
        <v>-19102086.658994794</v>
      </c>
    </row>
    <row r="717" spans="1:21" x14ac:dyDescent="0.35">
      <c r="A717" s="70">
        <f t="shared" si="23"/>
        <v>698</v>
      </c>
      <c r="B717" s="170">
        <v>12560153.605506591</v>
      </c>
      <c r="U717" s="145">
        <v>-25630381.780496176</v>
      </c>
    </row>
    <row r="718" spans="1:21" x14ac:dyDescent="0.35">
      <c r="A718" s="70">
        <f t="shared" si="23"/>
        <v>699</v>
      </c>
      <c r="B718" s="170">
        <v>12560153.605506591</v>
      </c>
      <c r="U718" s="145">
        <v>-15027005.519792736</v>
      </c>
    </row>
    <row r="719" spans="1:21" x14ac:dyDescent="0.35">
      <c r="A719" s="70">
        <f t="shared" si="23"/>
        <v>700</v>
      </c>
      <c r="B719" s="170">
        <v>12560153.605506591</v>
      </c>
      <c r="U719" s="145">
        <v>2605919.083453685</v>
      </c>
    </row>
    <row r="720" spans="1:21" x14ac:dyDescent="0.35">
      <c r="A720" s="70">
        <f t="shared" si="23"/>
        <v>701</v>
      </c>
      <c r="B720" s="170">
        <v>12560153.605506591</v>
      </c>
      <c r="U720" s="145">
        <v>-20344793.70152105</v>
      </c>
    </row>
    <row r="721" spans="1:21" x14ac:dyDescent="0.35">
      <c r="A721" s="70">
        <f t="shared" si="23"/>
        <v>702</v>
      </c>
      <c r="B721" s="170">
        <v>12560153.605506591</v>
      </c>
      <c r="U721" s="145">
        <v>3193407.8159402646</v>
      </c>
    </row>
    <row r="722" spans="1:21" x14ac:dyDescent="0.35">
      <c r="A722" s="70">
        <f t="shared" si="23"/>
        <v>703</v>
      </c>
      <c r="B722" s="170">
        <v>12560153.605506591</v>
      </c>
      <c r="U722" s="145">
        <v>-5270553.2007658631</v>
      </c>
    </row>
    <row r="723" spans="1:21" x14ac:dyDescent="0.35">
      <c r="A723" s="70">
        <f t="shared" si="23"/>
        <v>704</v>
      </c>
      <c r="B723" s="170">
        <v>12560153.605506591</v>
      </c>
      <c r="U723" s="145">
        <v>-16942157.068523921</v>
      </c>
    </row>
    <row r="724" spans="1:21" x14ac:dyDescent="0.35">
      <c r="A724" s="70">
        <f t="shared" si="23"/>
        <v>705</v>
      </c>
      <c r="B724" s="170">
        <v>12560153.605506591</v>
      </c>
      <c r="U724" s="145">
        <v>8029150.3493121639</v>
      </c>
    </row>
    <row r="725" spans="1:21" x14ac:dyDescent="0.35">
      <c r="A725" s="70">
        <f t="shared" si="23"/>
        <v>706</v>
      </c>
      <c r="B725" s="170">
        <v>12560153.605506591</v>
      </c>
      <c r="U725" s="145">
        <v>-17840417.325514253</v>
      </c>
    </row>
    <row r="726" spans="1:21" x14ac:dyDescent="0.35">
      <c r="A726" s="70">
        <f t="shared" ref="A726:A789" si="24">A725+1</f>
        <v>707</v>
      </c>
      <c r="B726" s="170">
        <v>12560153.605506591</v>
      </c>
      <c r="U726" s="145">
        <v>-6211304.2005178947</v>
      </c>
    </row>
    <row r="727" spans="1:21" x14ac:dyDescent="0.35">
      <c r="A727" s="70">
        <f t="shared" si="24"/>
        <v>708</v>
      </c>
      <c r="B727" s="170">
        <v>12560153.605506591</v>
      </c>
      <c r="U727" s="145">
        <v>9212176.3322552294</v>
      </c>
    </row>
    <row r="728" spans="1:21" x14ac:dyDescent="0.35">
      <c r="A728" s="70">
        <f t="shared" si="24"/>
        <v>709</v>
      </c>
      <c r="B728" s="170">
        <v>12560153.605506591</v>
      </c>
      <c r="U728" s="145">
        <v>-8255223.9098524265</v>
      </c>
    </row>
    <row r="729" spans="1:21" x14ac:dyDescent="0.35">
      <c r="A729" s="70">
        <f t="shared" si="24"/>
        <v>710</v>
      </c>
      <c r="B729" s="170">
        <v>12560153.605506591</v>
      </c>
      <c r="U729" s="145">
        <v>-45884981.259830281</v>
      </c>
    </row>
    <row r="730" spans="1:21" x14ac:dyDescent="0.35">
      <c r="A730" s="70">
        <f t="shared" si="24"/>
        <v>711</v>
      </c>
      <c r="B730" s="170">
        <v>12560153.605506591</v>
      </c>
      <c r="U730" s="145">
        <v>2009006.2043661699</v>
      </c>
    </row>
    <row r="731" spans="1:21" x14ac:dyDescent="0.35">
      <c r="A731" s="70">
        <f t="shared" si="24"/>
        <v>712</v>
      </c>
      <c r="B731" s="170">
        <v>12560153.605506591</v>
      </c>
      <c r="U731" s="145">
        <v>-12627130.110652545</v>
      </c>
    </row>
    <row r="732" spans="1:21" x14ac:dyDescent="0.35">
      <c r="A732" s="70">
        <f t="shared" si="24"/>
        <v>713</v>
      </c>
      <c r="B732" s="170">
        <v>12560153.605506591</v>
      </c>
      <c r="U732" s="145">
        <v>522337.74468467385</v>
      </c>
    </row>
    <row r="733" spans="1:21" x14ac:dyDescent="0.35">
      <c r="A733" s="70">
        <f t="shared" si="24"/>
        <v>714</v>
      </c>
      <c r="B733" s="170">
        <v>12560153.605506591</v>
      </c>
      <c r="U733" s="145">
        <v>-32639994.56773879</v>
      </c>
    </row>
    <row r="734" spans="1:21" x14ac:dyDescent="0.35">
      <c r="A734" s="70">
        <f t="shared" si="24"/>
        <v>715</v>
      </c>
      <c r="B734" s="170">
        <v>12560153.605506591</v>
      </c>
      <c r="U734" s="145">
        <v>-8025729.6244148239</v>
      </c>
    </row>
    <row r="735" spans="1:21" x14ac:dyDescent="0.35">
      <c r="A735" s="70">
        <f t="shared" si="24"/>
        <v>716</v>
      </c>
      <c r="B735" s="170">
        <v>12560153.605506591</v>
      </c>
      <c r="U735" s="145">
        <v>-12870257.813611157</v>
      </c>
    </row>
    <row r="736" spans="1:21" x14ac:dyDescent="0.35">
      <c r="A736" s="70">
        <f t="shared" si="24"/>
        <v>717</v>
      </c>
      <c r="B736" s="170">
        <v>12560153.605506591</v>
      </c>
      <c r="U736" s="145">
        <v>6240748.5031654984</v>
      </c>
    </row>
    <row r="737" spans="1:21" x14ac:dyDescent="0.35">
      <c r="A737" s="70">
        <f t="shared" si="24"/>
        <v>718</v>
      </c>
      <c r="B737" s="170">
        <v>12560153.605506591</v>
      </c>
      <c r="U737" s="145">
        <v>878451.39990736544</v>
      </c>
    </row>
    <row r="738" spans="1:21" x14ac:dyDescent="0.35">
      <c r="A738" s="70">
        <f t="shared" si="24"/>
        <v>719</v>
      </c>
      <c r="B738" s="170">
        <v>12560153.605506591</v>
      </c>
      <c r="U738" s="145">
        <v>624589.08685563505</v>
      </c>
    </row>
    <row r="739" spans="1:21" x14ac:dyDescent="0.35">
      <c r="A739" s="70">
        <f t="shared" si="24"/>
        <v>720</v>
      </c>
      <c r="B739" s="170">
        <v>12560153.605506591</v>
      </c>
      <c r="U739" s="145">
        <v>-15211754.116776021</v>
      </c>
    </row>
    <row r="740" spans="1:21" x14ac:dyDescent="0.35">
      <c r="A740" s="70">
        <f t="shared" si="24"/>
        <v>721</v>
      </c>
      <c r="B740" s="170">
        <v>12560153.605506591</v>
      </c>
      <c r="U740" s="145">
        <v>17960517.334765945</v>
      </c>
    </row>
    <row r="741" spans="1:21" x14ac:dyDescent="0.35">
      <c r="A741" s="70">
        <f t="shared" si="24"/>
        <v>722</v>
      </c>
      <c r="B741" s="170">
        <v>12560153.605506591</v>
      </c>
      <c r="U741" s="145">
        <v>-1364833.0528903995</v>
      </c>
    </row>
    <row r="742" spans="1:21" x14ac:dyDescent="0.35">
      <c r="A742" s="70">
        <f t="shared" si="24"/>
        <v>723</v>
      </c>
      <c r="B742" s="170">
        <v>12560153.605506591</v>
      </c>
      <c r="U742" s="145">
        <v>18316820.145148743</v>
      </c>
    </row>
    <row r="743" spans="1:21" x14ac:dyDescent="0.35">
      <c r="A743" s="70">
        <f t="shared" si="24"/>
        <v>724</v>
      </c>
      <c r="B743" s="170">
        <v>12560153.605506591</v>
      </c>
      <c r="U743" s="145">
        <v>-14207134.155144421</v>
      </c>
    </row>
    <row r="744" spans="1:21" x14ac:dyDescent="0.35">
      <c r="A744" s="70">
        <f t="shared" si="24"/>
        <v>725</v>
      </c>
      <c r="B744" s="170">
        <v>12560153.605506591</v>
      </c>
      <c r="U744" s="145">
        <v>6172819.5557641946</v>
      </c>
    </row>
    <row r="745" spans="1:21" x14ac:dyDescent="0.35">
      <c r="A745" s="70">
        <f t="shared" si="24"/>
        <v>726</v>
      </c>
      <c r="B745" s="170">
        <v>12560153.605506591</v>
      </c>
      <c r="U745" s="145">
        <v>-19725046.592719041</v>
      </c>
    </row>
    <row r="746" spans="1:21" x14ac:dyDescent="0.35">
      <c r="A746" s="70">
        <f t="shared" si="24"/>
        <v>727</v>
      </c>
      <c r="B746" s="170">
        <v>12560153.605506591</v>
      </c>
      <c r="U746" s="145">
        <v>-13302550.395262159</v>
      </c>
    </row>
    <row r="747" spans="1:21" x14ac:dyDescent="0.35">
      <c r="A747" s="70">
        <f t="shared" si="24"/>
        <v>728</v>
      </c>
      <c r="B747" s="170">
        <v>12560153.605506591</v>
      </c>
      <c r="U747" s="145">
        <v>633735.8909611702</v>
      </c>
    </row>
    <row r="748" spans="1:21" x14ac:dyDescent="0.35">
      <c r="A748" s="70">
        <f t="shared" si="24"/>
        <v>729</v>
      </c>
      <c r="B748" s="170">
        <v>12560153.605506591</v>
      </c>
      <c r="U748" s="145">
        <v>-14817973.497623108</v>
      </c>
    </row>
    <row r="749" spans="1:21" x14ac:dyDescent="0.35">
      <c r="A749" s="70">
        <f t="shared" si="24"/>
        <v>730</v>
      </c>
      <c r="B749" s="170">
        <v>12560153.605506591</v>
      </c>
      <c r="U749" s="145">
        <v>-14213173.13643649</v>
      </c>
    </row>
    <row r="750" spans="1:21" x14ac:dyDescent="0.35">
      <c r="A750" s="70">
        <f t="shared" si="24"/>
        <v>731</v>
      </c>
      <c r="B750" s="170">
        <v>12560153.605506591</v>
      </c>
      <c r="U750" s="145">
        <v>-36010812.633615442</v>
      </c>
    </row>
    <row r="751" spans="1:21" x14ac:dyDescent="0.35">
      <c r="A751" s="70">
        <f t="shared" si="24"/>
        <v>732</v>
      </c>
      <c r="B751" s="170">
        <v>12560153.605506591</v>
      </c>
      <c r="U751" s="145">
        <v>344400.07341875881</v>
      </c>
    </row>
    <row r="752" spans="1:21" x14ac:dyDescent="0.35">
      <c r="A752" s="70">
        <f t="shared" si="24"/>
        <v>733</v>
      </c>
      <c r="B752" s="170">
        <v>12560153.605506591</v>
      </c>
      <c r="U752" s="145">
        <v>48566208.979580253</v>
      </c>
    </row>
    <row r="753" spans="1:21" x14ac:dyDescent="0.35">
      <c r="A753" s="70">
        <f t="shared" si="24"/>
        <v>734</v>
      </c>
      <c r="B753" s="170">
        <v>12560153.605506591</v>
      </c>
      <c r="U753" s="145">
        <v>27317488.536620148</v>
      </c>
    </row>
    <row r="754" spans="1:21" x14ac:dyDescent="0.35">
      <c r="A754" s="70">
        <f t="shared" si="24"/>
        <v>735</v>
      </c>
      <c r="B754" s="170">
        <v>12560153.605506591</v>
      </c>
      <c r="U754" s="145">
        <v>-7935887.431632502</v>
      </c>
    </row>
    <row r="755" spans="1:21" x14ac:dyDescent="0.35">
      <c r="A755" s="70">
        <f t="shared" si="24"/>
        <v>736</v>
      </c>
      <c r="B755" s="170">
        <v>12560153.605506591</v>
      </c>
      <c r="U755" s="145">
        <v>-4494601.3841517083</v>
      </c>
    </row>
    <row r="756" spans="1:21" x14ac:dyDescent="0.35">
      <c r="A756" s="70">
        <f t="shared" si="24"/>
        <v>737</v>
      </c>
      <c r="B756" s="170">
        <v>12560153.605506591</v>
      </c>
      <c r="U756" s="145">
        <v>-39744301.382961512</v>
      </c>
    </row>
    <row r="757" spans="1:21" x14ac:dyDescent="0.35">
      <c r="A757" s="70">
        <f t="shared" si="24"/>
        <v>738</v>
      </c>
      <c r="B757" s="170">
        <v>12560153.605506591</v>
      </c>
      <c r="U757" s="145">
        <v>-63930184.965010837</v>
      </c>
    </row>
    <row r="758" spans="1:21" x14ac:dyDescent="0.35">
      <c r="A758" s="70">
        <f t="shared" si="24"/>
        <v>739</v>
      </c>
      <c r="B758" s="170">
        <v>12560153.605506591</v>
      </c>
      <c r="U758" s="145">
        <v>-26474851.435044721</v>
      </c>
    </row>
    <row r="759" spans="1:21" x14ac:dyDescent="0.35">
      <c r="A759" s="70">
        <f t="shared" si="24"/>
        <v>740</v>
      </c>
      <c r="B759" s="170">
        <v>12560153.605506591</v>
      </c>
      <c r="U759" s="145">
        <v>1434707.8382209353</v>
      </c>
    </row>
    <row r="760" spans="1:21" x14ac:dyDescent="0.35">
      <c r="A760" s="70">
        <f t="shared" si="24"/>
        <v>741</v>
      </c>
      <c r="B760" s="170">
        <v>12560153.605506591</v>
      </c>
      <c r="U760" s="145">
        <v>-2606826.559117198</v>
      </c>
    </row>
    <row r="761" spans="1:21" x14ac:dyDescent="0.35">
      <c r="A761" s="70">
        <f t="shared" si="24"/>
        <v>742</v>
      </c>
      <c r="B761" s="170">
        <v>12560153.605506591</v>
      </c>
      <c r="U761" s="145">
        <v>-43488386.283199988</v>
      </c>
    </row>
    <row r="762" spans="1:21" x14ac:dyDescent="0.35">
      <c r="A762" s="70">
        <f t="shared" si="24"/>
        <v>743</v>
      </c>
      <c r="B762" s="170">
        <v>12560153.605506591</v>
      </c>
      <c r="U762" s="145">
        <v>6550516.8951313794</v>
      </c>
    </row>
    <row r="763" spans="1:21" x14ac:dyDescent="0.35">
      <c r="A763" s="70">
        <f t="shared" si="24"/>
        <v>744</v>
      </c>
      <c r="B763" s="170">
        <v>12560153.605506591</v>
      </c>
      <c r="U763" s="145">
        <v>-19627295.168826714</v>
      </c>
    </row>
    <row r="764" spans="1:21" x14ac:dyDescent="0.35">
      <c r="A764" s="70">
        <f t="shared" si="24"/>
        <v>745</v>
      </c>
      <c r="B764" s="170">
        <v>12560153.605506591</v>
      </c>
      <c r="U764" s="145">
        <v>8231509.0239340439</v>
      </c>
    </row>
    <row r="765" spans="1:21" x14ac:dyDescent="0.35">
      <c r="A765" s="70">
        <f t="shared" si="24"/>
        <v>746</v>
      </c>
      <c r="B765" s="170">
        <v>12560153.605506591</v>
      </c>
      <c r="U765" s="145">
        <v>2003262.7849138156</v>
      </c>
    </row>
    <row r="766" spans="1:21" x14ac:dyDescent="0.35">
      <c r="A766" s="70">
        <f t="shared" si="24"/>
        <v>747</v>
      </c>
      <c r="B766" s="170">
        <v>12560153.605506591</v>
      </c>
      <c r="U766" s="145">
        <v>-27066320.183139082</v>
      </c>
    </row>
    <row r="767" spans="1:21" x14ac:dyDescent="0.35">
      <c r="A767" s="70">
        <f t="shared" si="24"/>
        <v>748</v>
      </c>
      <c r="B767" s="170">
        <v>12560153.605506591</v>
      </c>
      <c r="U767" s="145">
        <v>-2694765.0057118088</v>
      </c>
    </row>
    <row r="768" spans="1:21" x14ac:dyDescent="0.35">
      <c r="A768" s="70">
        <f t="shared" si="24"/>
        <v>749</v>
      </c>
      <c r="B768" s="170">
        <v>12560153.605506591</v>
      </c>
      <c r="U768" s="145">
        <v>15215369.054455578</v>
      </c>
    </row>
    <row r="769" spans="1:21" x14ac:dyDescent="0.35">
      <c r="A769" s="70">
        <f t="shared" si="24"/>
        <v>750</v>
      </c>
      <c r="B769" s="170">
        <v>12560153.605506591</v>
      </c>
      <c r="U769" s="145">
        <v>-40950417.308255568</v>
      </c>
    </row>
    <row r="770" spans="1:21" x14ac:dyDescent="0.35">
      <c r="A770" s="70">
        <f t="shared" si="24"/>
        <v>751</v>
      </c>
      <c r="B770" s="170">
        <v>12560153.605506591</v>
      </c>
      <c r="U770" s="145">
        <v>-35273397.664165735</v>
      </c>
    </row>
    <row r="771" spans="1:21" x14ac:dyDescent="0.35">
      <c r="A771" s="70">
        <f t="shared" si="24"/>
        <v>752</v>
      </c>
      <c r="B771" s="170">
        <v>12560153.605506591</v>
      </c>
      <c r="U771" s="145">
        <v>-14838269.033168981</v>
      </c>
    </row>
    <row r="772" spans="1:21" x14ac:dyDescent="0.35">
      <c r="A772" s="70">
        <f t="shared" si="24"/>
        <v>753</v>
      </c>
      <c r="B772" s="170">
        <v>12560153.605506591</v>
      </c>
      <c r="U772" s="145">
        <v>3778030.1614006087</v>
      </c>
    </row>
    <row r="773" spans="1:21" x14ac:dyDescent="0.35">
      <c r="A773" s="70">
        <f t="shared" si="24"/>
        <v>754</v>
      </c>
      <c r="B773" s="170">
        <v>12560153.605506591</v>
      </c>
      <c r="U773" s="145">
        <v>-552592.41662953421</v>
      </c>
    </row>
    <row r="774" spans="1:21" x14ac:dyDescent="0.35">
      <c r="A774" s="70">
        <f t="shared" si="24"/>
        <v>755</v>
      </c>
      <c r="B774" s="170">
        <v>12560153.605506591</v>
      </c>
      <c r="U774" s="145">
        <v>-10915126.304496316</v>
      </c>
    </row>
    <row r="775" spans="1:21" x14ac:dyDescent="0.35">
      <c r="A775" s="70">
        <f t="shared" si="24"/>
        <v>756</v>
      </c>
      <c r="B775" s="170">
        <v>12560153.605506591</v>
      </c>
      <c r="U775" s="145">
        <v>-18471706.461081538</v>
      </c>
    </row>
    <row r="776" spans="1:21" x14ac:dyDescent="0.35">
      <c r="A776" s="70">
        <f t="shared" si="24"/>
        <v>757</v>
      </c>
      <c r="B776" s="170">
        <v>12560153.605506591</v>
      </c>
      <c r="U776" s="145">
        <v>-40943011.579137608</v>
      </c>
    </row>
    <row r="777" spans="1:21" x14ac:dyDescent="0.35">
      <c r="A777" s="70">
        <f t="shared" si="24"/>
        <v>758</v>
      </c>
      <c r="B777" s="170">
        <v>12560153.605506591</v>
      </c>
      <c r="U777" s="145">
        <v>-26461775.434170119</v>
      </c>
    </row>
    <row r="778" spans="1:21" x14ac:dyDescent="0.35">
      <c r="A778" s="70">
        <f t="shared" si="24"/>
        <v>759</v>
      </c>
      <c r="B778" s="170">
        <v>12560153.605506591</v>
      </c>
      <c r="U778" s="145">
        <v>26028372.350857276</v>
      </c>
    </row>
    <row r="779" spans="1:21" x14ac:dyDescent="0.35">
      <c r="A779" s="70">
        <f t="shared" si="24"/>
        <v>760</v>
      </c>
      <c r="B779" s="170">
        <v>12560153.605506591</v>
      </c>
      <c r="U779" s="145">
        <v>-18525580.293034695</v>
      </c>
    </row>
    <row r="780" spans="1:21" x14ac:dyDescent="0.35">
      <c r="A780" s="70">
        <f t="shared" si="24"/>
        <v>761</v>
      </c>
      <c r="B780" s="170">
        <v>12560153.605506591</v>
      </c>
      <c r="U780" s="145">
        <v>24470916.440213427</v>
      </c>
    </row>
    <row r="781" spans="1:21" x14ac:dyDescent="0.35">
      <c r="A781" s="70">
        <f t="shared" si="24"/>
        <v>762</v>
      </c>
      <c r="B781" s="170">
        <v>12560153.605506591</v>
      </c>
      <c r="U781" s="145">
        <v>1164.4180227518082</v>
      </c>
    </row>
    <row r="782" spans="1:21" x14ac:dyDescent="0.35">
      <c r="A782" s="70">
        <f t="shared" si="24"/>
        <v>763</v>
      </c>
      <c r="B782" s="170">
        <v>12560153.605506591</v>
      </c>
      <c r="U782" s="145">
        <v>9799182.6039969176</v>
      </c>
    </row>
    <row r="783" spans="1:21" x14ac:dyDescent="0.35">
      <c r="A783" s="70">
        <f t="shared" si="24"/>
        <v>764</v>
      </c>
      <c r="B783" s="170">
        <v>12560153.605506591</v>
      </c>
      <c r="U783" s="145">
        <v>2900143.4805797897</v>
      </c>
    </row>
    <row r="784" spans="1:21" x14ac:dyDescent="0.35">
      <c r="A784" s="70">
        <f t="shared" si="24"/>
        <v>765</v>
      </c>
      <c r="B784" s="170">
        <v>12560153.605506591</v>
      </c>
      <c r="U784" s="145">
        <v>23902255.071965314</v>
      </c>
    </row>
    <row r="785" spans="1:21" x14ac:dyDescent="0.35">
      <c r="A785" s="70">
        <f t="shared" si="24"/>
        <v>766</v>
      </c>
      <c r="B785" s="170">
        <v>12560153.605506591</v>
      </c>
      <c r="U785" s="145">
        <v>-10391999.738132998</v>
      </c>
    </row>
    <row r="786" spans="1:21" x14ac:dyDescent="0.35">
      <c r="A786" s="70">
        <f t="shared" si="24"/>
        <v>767</v>
      </c>
      <c r="B786" s="170">
        <v>12560153.605506591</v>
      </c>
      <c r="U786" s="145">
        <v>25981489.203534547</v>
      </c>
    </row>
    <row r="787" spans="1:21" x14ac:dyDescent="0.35">
      <c r="A787" s="70">
        <f t="shared" si="24"/>
        <v>768</v>
      </c>
      <c r="B787" s="170">
        <v>12560153.605506591</v>
      </c>
      <c r="U787" s="145">
        <v>-14210823.014280738</v>
      </c>
    </row>
    <row r="788" spans="1:21" x14ac:dyDescent="0.35">
      <c r="A788" s="70">
        <f t="shared" si="24"/>
        <v>769</v>
      </c>
      <c r="B788" s="170">
        <v>12560153.605506591</v>
      </c>
      <c r="U788" s="145">
        <v>5686026.7031041533</v>
      </c>
    </row>
    <row r="789" spans="1:21" x14ac:dyDescent="0.35">
      <c r="A789" s="70">
        <f t="shared" si="24"/>
        <v>770</v>
      </c>
      <c r="B789" s="170">
        <v>12560153.605506591</v>
      </c>
      <c r="U789" s="145">
        <v>-18350080.061567582</v>
      </c>
    </row>
    <row r="790" spans="1:21" x14ac:dyDescent="0.35">
      <c r="A790" s="70">
        <f t="shared" ref="A790:A853" si="25">A789+1</f>
        <v>771</v>
      </c>
      <c r="B790" s="170">
        <v>12560153.605506591</v>
      </c>
      <c r="U790" s="145">
        <v>26086583.73159983</v>
      </c>
    </row>
    <row r="791" spans="1:21" x14ac:dyDescent="0.35">
      <c r="A791" s="70">
        <f t="shared" si="25"/>
        <v>772</v>
      </c>
      <c r="B791" s="170">
        <v>12560153.605506591</v>
      </c>
      <c r="U791" s="145">
        <v>-54780661.007561281</v>
      </c>
    </row>
    <row r="792" spans="1:21" x14ac:dyDescent="0.35">
      <c r="A792" s="70">
        <f t="shared" si="25"/>
        <v>773</v>
      </c>
      <c r="B792" s="170">
        <v>12560153.605506591</v>
      </c>
      <c r="U792" s="145">
        <v>14868242.154642679</v>
      </c>
    </row>
    <row r="793" spans="1:21" x14ac:dyDescent="0.35">
      <c r="A793" s="70">
        <f t="shared" si="25"/>
        <v>774</v>
      </c>
      <c r="B793" s="170">
        <v>12560153.605506591</v>
      </c>
      <c r="U793" s="145">
        <v>13980901.185553852</v>
      </c>
    </row>
    <row r="794" spans="1:21" x14ac:dyDescent="0.35">
      <c r="A794" s="70">
        <f t="shared" si="25"/>
        <v>775</v>
      </c>
      <c r="B794" s="170">
        <v>12560153.605506591</v>
      </c>
      <c r="U794" s="145">
        <v>4523349.1174517646</v>
      </c>
    </row>
    <row r="795" spans="1:21" x14ac:dyDescent="0.35">
      <c r="A795" s="70">
        <f t="shared" si="25"/>
        <v>776</v>
      </c>
      <c r="B795" s="170">
        <v>12560153.605506591</v>
      </c>
      <c r="U795" s="145">
        <v>-18807490.537259515</v>
      </c>
    </row>
    <row r="796" spans="1:21" x14ac:dyDescent="0.35">
      <c r="A796" s="70">
        <f t="shared" si="25"/>
        <v>777</v>
      </c>
      <c r="B796" s="170">
        <v>12560153.605506591</v>
      </c>
      <c r="U796" s="145">
        <v>8685323.5232096016</v>
      </c>
    </row>
    <row r="797" spans="1:21" x14ac:dyDescent="0.35">
      <c r="A797" s="70">
        <f t="shared" si="25"/>
        <v>778</v>
      </c>
      <c r="B797" s="170">
        <v>12560153.605506591</v>
      </c>
      <c r="U797" s="145">
        <v>-9773434.9867822547</v>
      </c>
    </row>
    <row r="798" spans="1:21" x14ac:dyDescent="0.35">
      <c r="A798" s="70">
        <f t="shared" si="25"/>
        <v>779</v>
      </c>
      <c r="B798" s="170">
        <v>12560153.605506591</v>
      </c>
      <c r="U798" s="145">
        <v>16743425.804773904</v>
      </c>
    </row>
    <row r="799" spans="1:21" x14ac:dyDescent="0.35">
      <c r="A799" s="70">
        <f t="shared" si="25"/>
        <v>780</v>
      </c>
      <c r="B799" s="170">
        <v>12560153.605506591</v>
      </c>
      <c r="U799" s="145">
        <v>-51255472.734897941</v>
      </c>
    </row>
    <row r="800" spans="1:21" x14ac:dyDescent="0.35">
      <c r="A800" s="70">
        <f t="shared" si="25"/>
        <v>781</v>
      </c>
      <c r="B800" s="170">
        <v>12560153.605506591</v>
      </c>
      <c r="U800" s="145">
        <v>-42049211.036336884</v>
      </c>
    </row>
    <row r="801" spans="1:21" x14ac:dyDescent="0.35">
      <c r="A801" s="70">
        <f t="shared" si="25"/>
        <v>782</v>
      </c>
      <c r="B801" s="170">
        <v>12560153.605506591</v>
      </c>
      <c r="U801" s="145">
        <v>-2695445.636962153</v>
      </c>
    </row>
    <row r="802" spans="1:21" x14ac:dyDescent="0.35">
      <c r="A802" s="70">
        <f t="shared" si="25"/>
        <v>783</v>
      </c>
      <c r="B802" s="170">
        <v>12560153.605506591</v>
      </c>
      <c r="U802" s="145">
        <v>5207749.021341905</v>
      </c>
    </row>
    <row r="803" spans="1:21" x14ac:dyDescent="0.35">
      <c r="A803" s="70">
        <f t="shared" si="25"/>
        <v>784</v>
      </c>
      <c r="B803" s="170">
        <v>12560153.605506591</v>
      </c>
      <c r="U803" s="145">
        <v>-7024530.8862101268</v>
      </c>
    </row>
    <row r="804" spans="1:21" x14ac:dyDescent="0.35">
      <c r="A804" s="70">
        <f t="shared" si="25"/>
        <v>785</v>
      </c>
      <c r="B804" s="170">
        <v>12560153.605506591</v>
      </c>
      <c r="U804" s="145">
        <v>-1466444.2349726558</v>
      </c>
    </row>
    <row r="805" spans="1:21" x14ac:dyDescent="0.35">
      <c r="A805" s="70">
        <f t="shared" si="25"/>
        <v>786</v>
      </c>
      <c r="B805" s="170">
        <v>12560153.605506591</v>
      </c>
      <c r="U805" s="145">
        <v>12634803.858900174</v>
      </c>
    </row>
    <row r="806" spans="1:21" x14ac:dyDescent="0.35">
      <c r="A806" s="70">
        <f t="shared" si="25"/>
        <v>787</v>
      </c>
      <c r="B806" s="170">
        <v>12560153.605506591</v>
      </c>
      <c r="U806" s="145">
        <v>-5691285.7834803816</v>
      </c>
    </row>
    <row r="807" spans="1:21" x14ac:dyDescent="0.35">
      <c r="A807" s="70">
        <f t="shared" si="25"/>
        <v>788</v>
      </c>
      <c r="B807" s="170">
        <v>12560153.605506591</v>
      </c>
      <c r="U807" s="145">
        <v>-21814832.521740057</v>
      </c>
    </row>
    <row r="808" spans="1:21" x14ac:dyDescent="0.35">
      <c r="A808" s="70">
        <f t="shared" si="25"/>
        <v>789</v>
      </c>
      <c r="B808" s="170">
        <v>12560153.605506591</v>
      </c>
      <c r="U808" s="145">
        <v>-22136539.145597499</v>
      </c>
    </row>
    <row r="809" spans="1:21" x14ac:dyDescent="0.35">
      <c r="A809" s="70">
        <f t="shared" si="25"/>
        <v>790</v>
      </c>
      <c r="B809" s="170">
        <v>12560153.605506591</v>
      </c>
      <c r="U809" s="145">
        <v>12894881.830817405</v>
      </c>
    </row>
    <row r="810" spans="1:21" x14ac:dyDescent="0.35">
      <c r="A810" s="70">
        <f t="shared" si="25"/>
        <v>791</v>
      </c>
      <c r="B810" s="170">
        <v>12560153.605506591</v>
      </c>
      <c r="U810" s="145">
        <v>-731764.2922308892</v>
      </c>
    </row>
    <row r="811" spans="1:21" x14ac:dyDescent="0.35">
      <c r="A811" s="70">
        <f t="shared" si="25"/>
        <v>792</v>
      </c>
      <c r="B811" s="170">
        <v>12560153.605506591</v>
      </c>
      <c r="U811" s="145">
        <v>-1303293.500982929</v>
      </c>
    </row>
    <row r="812" spans="1:21" x14ac:dyDescent="0.35">
      <c r="A812" s="70">
        <f t="shared" si="25"/>
        <v>793</v>
      </c>
      <c r="B812" s="170">
        <v>12560153.605506591</v>
      </c>
      <c r="U812" s="145">
        <v>-1160092.7669487223</v>
      </c>
    </row>
    <row r="813" spans="1:21" x14ac:dyDescent="0.35">
      <c r="A813" s="70">
        <f t="shared" si="25"/>
        <v>794</v>
      </c>
      <c r="B813" s="170">
        <v>12560153.605506591</v>
      </c>
      <c r="U813" s="145">
        <v>1890847.3308211192</v>
      </c>
    </row>
    <row r="814" spans="1:21" x14ac:dyDescent="0.35">
      <c r="A814" s="70">
        <f t="shared" si="25"/>
        <v>795</v>
      </c>
      <c r="B814" s="170">
        <v>12560153.605506591</v>
      </c>
      <c r="U814" s="145">
        <v>-56303428.143238969</v>
      </c>
    </row>
    <row r="815" spans="1:21" x14ac:dyDescent="0.35">
      <c r="A815" s="70">
        <f t="shared" si="25"/>
        <v>796</v>
      </c>
      <c r="B815" s="170">
        <v>12560153.605506591</v>
      </c>
      <c r="U815" s="145">
        <v>-17862919.648395162</v>
      </c>
    </row>
    <row r="816" spans="1:21" x14ac:dyDescent="0.35">
      <c r="A816" s="70">
        <f t="shared" si="25"/>
        <v>797</v>
      </c>
      <c r="B816" s="170">
        <v>12560153.605506591</v>
      </c>
      <c r="U816" s="145">
        <v>-41083167.931112193</v>
      </c>
    </row>
    <row r="817" spans="1:21" x14ac:dyDescent="0.35">
      <c r="A817" s="70">
        <f t="shared" si="25"/>
        <v>798</v>
      </c>
      <c r="B817" s="170">
        <v>12560153.605506591</v>
      </c>
      <c r="U817" s="145">
        <v>-13789349.806424133</v>
      </c>
    </row>
    <row r="818" spans="1:21" x14ac:dyDescent="0.35">
      <c r="A818" s="70">
        <f t="shared" si="25"/>
        <v>799</v>
      </c>
      <c r="B818" s="170">
        <v>12560153.605506591</v>
      </c>
      <c r="U818" s="145">
        <v>33008867.824659079</v>
      </c>
    </row>
    <row r="819" spans="1:21" x14ac:dyDescent="0.35">
      <c r="A819" s="70">
        <f t="shared" si="25"/>
        <v>800</v>
      </c>
      <c r="B819" s="170">
        <v>12560153.605506591</v>
      </c>
      <c r="U819" s="145">
        <v>-9842695.3177604452</v>
      </c>
    </row>
    <row r="820" spans="1:21" x14ac:dyDescent="0.35">
      <c r="A820" s="70">
        <f t="shared" si="25"/>
        <v>801</v>
      </c>
      <c r="B820" s="170">
        <v>12560153.605506591</v>
      </c>
      <c r="U820" s="145">
        <v>24541161.593569096</v>
      </c>
    </row>
    <row r="821" spans="1:21" x14ac:dyDescent="0.35">
      <c r="A821" s="70">
        <f t="shared" si="25"/>
        <v>802</v>
      </c>
      <c r="B821" s="170">
        <v>12560153.605506591</v>
      </c>
      <c r="U821" s="145">
        <v>1343179.9870462641</v>
      </c>
    </row>
    <row r="822" spans="1:21" x14ac:dyDescent="0.35">
      <c r="A822" s="70">
        <f t="shared" si="25"/>
        <v>803</v>
      </c>
      <c r="B822" s="170">
        <v>12560153.605506591</v>
      </c>
      <c r="U822" s="145">
        <v>-28503119.257341437</v>
      </c>
    </row>
    <row r="823" spans="1:21" x14ac:dyDescent="0.35">
      <c r="A823" s="70">
        <f t="shared" si="25"/>
        <v>804</v>
      </c>
      <c r="B823" s="170">
        <v>12560153.605506591</v>
      </c>
      <c r="U823" s="145">
        <v>-15890037.680566762</v>
      </c>
    </row>
    <row r="824" spans="1:21" x14ac:dyDescent="0.35">
      <c r="A824" s="70">
        <f t="shared" si="25"/>
        <v>805</v>
      </c>
      <c r="B824" s="170">
        <v>12560153.605506591</v>
      </c>
      <c r="U824" s="145">
        <v>2079233.1290948875</v>
      </c>
    </row>
    <row r="825" spans="1:21" x14ac:dyDescent="0.35">
      <c r="A825" s="70">
        <f t="shared" si="25"/>
        <v>806</v>
      </c>
      <c r="B825" s="170">
        <v>12560153.605506591</v>
      </c>
      <c r="U825" s="145">
        <v>-13594252.788235381</v>
      </c>
    </row>
    <row r="826" spans="1:21" x14ac:dyDescent="0.35">
      <c r="A826" s="70">
        <f t="shared" si="25"/>
        <v>807</v>
      </c>
      <c r="B826" s="170">
        <v>12560153.605506591</v>
      </c>
      <c r="U826" s="145">
        <v>-17086331.027549192</v>
      </c>
    </row>
    <row r="827" spans="1:21" x14ac:dyDescent="0.35">
      <c r="A827" s="70">
        <f t="shared" si="25"/>
        <v>808</v>
      </c>
      <c r="B827" s="170">
        <v>12560153.605506591</v>
      </c>
      <c r="U827" s="145">
        <v>-34782122.518096507</v>
      </c>
    </row>
    <row r="828" spans="1:21" x14ac:dyDescent="0.35">
      <c r="A828" s="70">
        <f t="shared" si="25"/>
        <v>809</v>
      </c>
      <c r="B828" s="170">
        <v>12560153.605506591</v>
      </c>
      <c r="U828" s="145">
        <v>-971271.14767815545</v>
      </c>
    </row>
    <row r="829" spans="1:21" x14ac:dyDescent="0.35">
      <c r="A829" s="70">
        <f t="shared" si="25"/>
        <v>810</v>
      </c>
      <c r="B829" s="170">
        <v>12560153.605506591</v>
      </c>
      <c r="U829" s="145">
        <v>-4756190.817742195</v>
      </c>
    </row>
    <row r="830" spans="1:21" x14ac:dyDescent="0.35">
      <c r="A830" s="70">
        <f t="shared" si="25"/>
        <v>811</v>
      </c>
      <c r="B830" s="170">
        <v>12560153.605506591</v>
      </c>
      <c r="U830" s="145">
        <v>-18916119.297744233</v>
      </c>
    </row>
    <row r="831" spans="1:21" x14ac:dyDescent="0.35">
      <c r="A831" s="70">
        <f t="shared" si="25"/>
        <v>812</v>
      </c>
      <c r="B831" s="170">
        <v>12560153.605506591</v>
      </c>
      <c r="U831" s="145">
        <v>-31952362.088270895</v>
      </c>
    </row>
    <row r="832" spans="1:21" x14ac:dyDescent="0.35">
      <c r="A832" s="70">
        <f t="shared" si="25"/>
        <v>813</v>
      </c>
      <c r="B832" s="170">
        <v>12560153.605506591</v>
      </c>
      <c r="U832" s="145">
        <v>9668673.8601451926</v>
      </c>
    </row>
    <row r="833" spans="1:21" x14ac:dyDescent="0.35">
      <c r="A833" s="70">
        <f t="shared" si="25"/>
        <v>814</v>
      </c>
      <c r="B833" s="170">
        <v>12560153.605506591</v>
      </c>
      <c r="U833" s="145">
        <v>-21301320.394779872</v>
      </c>
    </row>
    <row r="834" spans="1:21" x14ac:dyDescent="0.35">
      <c r="A834" s="70">
        <f t="shared" si="25"/>
        <v>815</v>
      </c>
      <c r="B834" s="170">
        <v>12560153.605506591</v>
      </c>
      <c r="U834" s="145">
        <v>2953939.9530939162</v>
      </c>
    </row>
    <row r="835" spans="1:21" x14ac:dyDescent="0.35">
      <c r="A835" s="70">
        <f t="shared" si="25"/>
        <v>816</v>
      </c>
      <c r="B835" s="170">
        <v>12560153.605506591</v>
      </c>
      <c r="U835" s="145">
        <v>35131769.391220607</v>
      </c>
    </row>
    <row r="836" spans="1:21" x14ac:dyDescent="0.35">
      <c r="A836" s="70">
        <f t="shared" si="25"/>
        <v>817</v>
      </c>
      <c r="B836" s="170">
        <v>12560153.605506591</v>
      </c>
      <c r="U836" s="145">
        <v>-1452461.9023877271</v>
      </c>
    </row>
    <row r="837" spans="1:21" x14ac:dyDescent="0.35">
      <c r="A837" s="70">
        <f t="shared" si="25"/>
        <v>818</v>
      </c>
      <c r="B837" s="170">
        <v>12560153.605506591</v>
      </c>
      <c r="U837" s="145">
        <v>-21675600.200375751</v>
      </c>
    </row>
    <row r="838" spans="1:21" x14ac:dyDescent="0.35">
      <c r="A838" s="70">
        <f t="shared" si="25"/>
        <v>819</v>
      </c>
      <c r="B838" s="170">
        <v>12560153.605506591</v>
      </c>
      <c r="U838" s="145">
        <v>1907736.8404947743</v>
      </c>
    </row>
    <row r="839" spans="1:21" x14ac:dyDescent="0.35">
      <c r="A839" s="70">
        <f t="shared" si="25"/>
        <v>820</v>
      </c>
      <c r="B839" s="170">
        <v>12560153.605506591</v>
      </c>
      <c r="U839" s="145">
        <v>-970924.31712537631</v>
      </c>
    </row>
    <row r="840" spans="1:21" x14ac:dyDescent="0.35">
      <c r="A840" s="70">
        <f t="shared" si="25"/>
        <v>821</v>
      </c>
      <c r="B840" s="170">
        <v>12560153.605506591</v>
      </c>
      <c r="U840" s="145">
        <v>3234022.4441683404</v>
      </c>
    </row>
    <row r="841" spans="1:21" x14ac:dyDescent="0.35">
      <c r="A841" s="70">
        <f t="shared" si="25"/>
        <v>822</v>
      </c>
      <c r="B841" s="170">
        <v>12560153.605506591</v>
      </c>
      <c r="U841" s="145">
        <v>11399361.242081165</v>
      </c>
    </row>
    <row r="842" spans="1:21" x14ac:dyDescent="0.35">
      <c r="A842" s="70">
        <f t="shared" si="25"/>
        <v>823</v>
      </c>
      <c r="B842" s="170">
        <v>12560153.605506591</v>
      </c>
      <c r="U842" s="145">
        <v>-938708.62880596519</v>
      </c>
    </row>
    <row r="843" spans="1:21" x14ac:dyDescent="0.35">
      <c r="A843" s="70">
        <f t="shared" si="25"/>
        <v>824</v>
      </c>
      <c r="B843" s="170">
        <v>12560153.605506591</v>
      </c>
      <c r="U843" s="145">
        <v>-27953446.10190396</v>
      </c>
    </row>
    <row r="844" spans="1:21" x14ac:dyDescent="0.35">
      <c r="A844" s="70">
        <f t="shared" si="25"/>
        <v>825</v>
      </c>
      <c r="B844" s="170">
        <v>12560153.605506591</v>
      </c>
      <c r="U844" s="145">
        <v>-974511.59487344325</v>
      </c>
    </row>
    <row r="845" spans="1:21" x14ac:dyDescent="0.35">
      <c r="A845" s="70">
        <f t="shared" si="25"/>
        <v>826</v>
      </c>
      <c r="B845" s="170">
        <v>12560153.605506591</v>
      </c>
      <c r="U845" s="145">
        <v>-27612525.472943436</v>
      </c>
    </row>
    <row r="846" spans="1:21" x14ac:dyDescent="0.35">
      <c r="A846" s="70">
        <f t="shared" si="25"/>
        <v>827</v>
      </c>
      <c r="B846" s="170">
        <v>12560153.605506591</v>
      </c>
      <c r="U846" s="145">
        <v>-18970824.777403224</v>
      </c>
    </row>
    <row r="847" spans="1:21" x14ac:dyDescent="0.35">
      <c r="A847" s="70">
        <f t="shared" si="25"/>
        <v>828</v>
      </c>
      <c r="B847" s="170">
        <v>12560153.605506591</v>
      </c>
      <c r="U847" s="145">
        <v>-19930081.748357184</v>
      </c>
    </row>
    <row r="848" spans="1:21" x14ac:dyDescent="0.35">
      <c r="A848" s="70">
        <f t="shared" si="25"/>
        <v>829</v>
      </c>
      <c r="B848" s="170">
        <v>12560153.605506591</v>
      </c>
      <c r="U848" s="145">
        <v>-36982025.404660851</v>
      </c>
    </row>
    <row r="849" spans="1:21" x14ac:dyDescent="0.35">
      <c r="A849" s="70">
        <f t="shared" si="25"/>
        <v>830</v>
      </c>
      <c r="B849" s="170">
        <v>12560153.605506591</v>
      </c>
      <c r="U849" s="145">
        <v>-49693335.066383347</v>
      </c>
    </row>
    <row r="850" spans="1:21" x14ac:dyDescent="0.35">
      <c r="A850" s="70">
        <f t="shared" si="25"/>
        <v>831</v>
      </c>
      <c r="B850" s="170">
        <v>12560153.605506591</v>
      </c>
      <c r="U850" s="145">
        <v>-9097762.9133932907</v>
      </c>
    </row>
    <row r="851" spans="1:21" x14ac:dyDescent="0.35">
      <c r="A851" s="70">
        <f t="shared" si="25"/>
        <v>832</v>
      </c>
      <c r="B851" s="170">
        <v>12560153.605506591</v>
      </c>
      <c r="U851" s="145">
        <v>11417316.45109088</v>
      </c>
    </row>
    <row r="852" spans="1:21" x14ac:dyDescent="0.35">
      <c r="A852" s="70">
        <f t="shared" si="25"/>
        <v>833</v>
      </c>
      <c r="B852" s="170">
        <v>12560153.605506591</v>
      </c>
      <c r="U852" s="145">
        <v>-2561362.4378308058</v>
      </c>
    </row>
    <row r="853" spans="1:21" x14ac:dyDescent="0.35">
      <c r="A853" s="70">
        <f t="shared" si="25"/>
        <v>834</v>
      </c>
      <c r="B853" s="170">
        <v>12560153.605506591</v>
      </c>
      <c r="U853" s="145">
        <v>-2390573.9502297509</v>
      </c>
    </row>
    <row r="854" spans="1:21" x14ac:dyDescent="0.35">
      <c r="A854" s="70">
        <f t="shared" ref="A854:A917" si="26">A853+1</f>
        <v>835</v>
      </c>
      <c r="B854" s="170">
        <v>12560153.605506591</v>
      </c>
      <c r="U854" s="145">
        <v>11433051.094805725</v>
      </c>
    </row>
    <row r="855" spans="1:21" x14ac:dyDescent="0.35">
      <c r="A855" s="70">
        <f t="shared" si="26"/>
        <v>836</v>
      </c>
      <c r="B855" s="170">
        <v>12560153.605506591</v>
      </c>
      <c r="U855" s="145">
        <v>-1008016.2983577512</v>
      </c>
    </row>
    <row r="856" spans="1:21" x14ac:dyDescent="0.35">
      <c r="A856" s="70">
        <f t="shared" si="26"/>
        <v>837</v>
      </c>
      <c r="B856" s="170">
        <v>12560153.605506591</v>
      </c>
      <c r="U856" s="145">
        <v>3365101.1101011671</v>
      </c>
    </row>
    <row r="857" spans="1:21" x14ac:dyDescent="0.35">
      <c r="A857" s="70">
        <f t="shared" si="26"/>
        <v>838</v>
      </c>
      <c r="B857" s="170">
        <v>12560153.605506591</v>
      </c>
      <c r="U857" s="145">
        <v>-1392822.8927991986</v>
      </c>
    </row>
    <row r="858" spans="1:21" x14ac:dyDescent="0.35">
      <c r="A858" s="70">
        <f t="shared" si="26"/>
        <v>839</v>
      </c>
      <c r="B858" s="170">
        <v>12560153.605506591</v>
      </c>
      <c r="U858" s="145">
        <v>23443781.682117045</v>
      </c>
    </row>
    <row r="859" spans="1:21" x14ac:dyDescent="0.35">
      <c r="A859" s="70">
        <f t="shared" si="26"/>
        <v>840</v>
      </c>
      <c r="B859" s="170">
        <v>12560153.605506591</v>
      </c>
      <c r="U859" s="145">
        <v>-13606888.819039389</v>
      </c>
    </row>
    <row r="860" spans="1:21" x14ac:dyDescent="0.35">
      <c r="A860" s="70">
        <f t="shared" si="26"/>
        <v>841</v>
      </c>
      <c r="B860" s="170">
        <v>12560153.605506591</v>
      </c>
      <c r="U860" s="145">
        <v>24554302.357765939</v>
      </c>
    </row>
    <row r="861" spans="1:21" x14ac:dyDescent="0.35">
      <c r="A861" s="70">
        <f t="shared" si="26"/>
        <v>842</v>
      </c>
      <c r="B861" s="170">
        <v>12560153.605506591</v>
      </c>
      <c r="U861" s="145">
        <v>-3845432.7025380321</v>
      </c>
    </row>
    <row r="862" spans="1:21" x14ac:dyDescent="0.35">
      <c r="A862" s="70">
        <f t="shared" si="26"/>
        <v>843</v>
      </c>
      <c r="B862" s="170">
        <v>12560153.605506591</v>
      </c>
      <c r="U862" s="145">
        <v>-32279614.248327516</v>
      </c>
    </row>
    <row r="863" spans="1:21" x14ac:dyDescent="0.35">
      <c r="A863" s="70">
        <f t="shared" si="26"/>
        <v>844</v>
      </c>
      <c r="B863" s="170">
        <v>12560153.605506591</v>
      </c>
      <c r="U863" s="145">
        <v>-17954562.458984915</v>
      </c>
    </row>
    <row r="864" spans="1:21" x14ac:dyDescent="0.35">
      <c r="A864" s="70">
        <f t="shared" si="26"/>
        <v>845</v>
      </c>
      <c r="B864" s="170">
        <v>12560153.605506591</v>
      </c>
      <c r="U864" s="145">
        <v>-30450171.658236347</v>
      </c>
    </row>
    <row r="865" spans="1:21" x14ac:dyDescent="0.35">
      <c r="A865" s="70">
        <f t="shared" si="26"/>
        <v>846</v>
      </c>
      <c r="B865" s="170">
        <v>12560153.605506591</v>
      </c>
      <c r="U865" s="145">
        <v>28016456.508095615</v>
      </c>
    </row>
    <row r="866" spans="1:21" x14ac:dyDescent="0.35">
      <c r="A866" s="70">
        <f t="shared" si="26"/>
        <v>847</v>
      </c>
      <c r="B866" s="170">
        <v>12560153.605506591</v>
      </c>
      <c r="U866" s="145">
        <v>-36183042.943081707</v>
      </c>
    </row>
    <row r="867" spans="1:21" x14ac:dyDescent="0.35">
      <c r="A867" s="70">
        <f t="shared" si="26"/>
        <v>848</v>
      </c>
      <c r="B867" s="170">
        <v>12560153.605506591</v>
      </c>
      <c r="U867" s="145">
        <v>-24757787.333252538</v>
      </c>
    </row>
    <row r="868" spans="1:21" x14ac:dyDescent="0.35">
      <c r="A868" s="70">
        <f t="shared" si="26"/>
        <v>849</v>
      </c>
      <c r="B868" s="170">
        <v>12560153.605506591</v>
      </c>
      <c r="U868" s="145">
        <v>-13397278.822001517</v>
      </c>
    </row>
    <row r="869" spans="1:21" x14ac:dyDescent="0.35">
      <c r="A869" s="70">
        <f t="shared" si="26"/>
        <v>850</v>
      </c>
      <c r="B869" s="170">
        <v>12560153.605506591</v>
      </c>
      <c r="U869" s="145">
        <v>-22619494.115013041</v>
      </c>
    </row>
    <row r="870" spans="1:21" x14ac:dyDescent="0.35">
      <c r="A870" s="70">
        <f t="shared" si="26"/>
        <v>851</v>
      </c>
      <c r="B870" s="170">
        <v>12560153.605506591</v>
      </c>
      <c r="U870" s="145">
        <v>17577503.145161234</v>
      </c>
    </row>
    <row r="871" spans="1:21" x14ac:dyDescent="0.35">
      <c r="A871" s="70">
        <f t="shared" si="26"/>
        <v>852</v>
      </c>
      <c r="B871" s="170">
        <v>12560153.605506591</v>
      </c>
      <c r="U871" s="145">
        <v>-34887217.953852609</v>
      </c>
    </row>
    <row r="872" spans="1:21" x14ac:dyDescent="0.35">
      <c r="A872" s="70">
        <f t="shared" si="26"/>
        <v>853</v>
      </c>
      <c r="B872" s="170">
        <v>12560153.605506591</v>
      </c>
      <c r="U872" s="145">
        <v>18697426.331246529</v>
      </c>
    </row>
    <row r="873" spans="1:21" x14ac:dyDescent="0.35">
      <c r="A873" s="70">
        <f t="shared" si="26"/>
        <v>854</v>
      </c>
      <c r="B873" s="170">
        <v>12560153.605506591</v>
      </c>
      <c r="U873" s="145">
        <v>-4090738.8029642105</v>
      </c>
    </row>
    <row r="874" spans="1:21" x14ac:dyDescent="0.35">
      <c r="A874" s="70">
        <f t="shared" si="26"/>
        <v>855</v>
      </c>
      <c r="B874" s="170">
        <v>12560153.605506591</v>
      </c>
      <c r="U874" s="145">
        <v>2228391.4965042099</v>
      </c>
    </row>
    <row r="875" spans="1:21" x14ac:dyDescent="0.35">
      <c r="A875" s="70">
        <f t="shared" si="26"/>
        <v>856</v>
      </c>
      <c r="B875" s="170">
        <v>12560153.605506591</v>
      </c>
      <c r="U875" s="145">
        <v>-25569375.853592928</v>
      </c>
    </row>
    <row r="876" spans="1:21" x14ac:dyDescent="0.35">
      <c r="A876" s="70">
        <f t="shared" si="26"/>
        <v>857</v>
      </c>
      <c r="B876" s="170">
        <v>12560153.605506591</v>
      </c>
      <c r="U876" s="145">
        <v>-35551991.754624702</v>
      </c>
    </row>
    <row r="877" spans="1:21" x14ac:dyDescent="0.35">
      <c r="A877" s="70">
        <f t="shared" si="26"/>
        <v>858</v>
      </c>
      <c r="B877" s="170">
        <v>12560153.605506591</v>
      </c>
      <c r="U877" s="145">
        <v>19612476.201609991</v>
      </c>
    </row>
    <row r="878" spans="1:21" x14ac:dyDescent="0.35">
      <c r="A878" s="70">
        <f t="shared" si="26"/>
        <v>859</v>
      </c>
      <c r="B878" s="170">
        <v>12560153.605506591</v>
      </c>
      <c r="U878" s="145">
        <v>-14620255.169828333</v>
      </c>
    </row>
    <row r="879" spans="1:21" x14ac:dyDescent="0.35">
      <c r="A879" s="70">
        <f t="shared" si="26"/>
        <v>860</v>
      </c>
      <c r="B879" s="170">
        <v>12560153.605506591</v>
      </c>
      <c r="U879" s="145">
        <v>-14339557.291882252</v>
      </c>
    </row>
    <row r="880" spans="1:21" x14ac:dyDescent="0.35">
      <c r="A880" s="70">
        <f t="shared" si="26"/>
        <v>861</v>
      </c>
      <c r="B880" s="170">
        <v>12560153.605506591</v>
      </c>
      <c r="U880" s="145">
        <v>4829495.2600092143</v>
      </c>
    </row>
    <row r="881" spans="1:21" x14ac:dyDescent="0.35">
      <c r="A881" s="70">
        <f t="shared" si="26"/>
        <v>862</v>
      </c>
      <c r="B881" s="170">
        <v>12560153.605506591</v>
      </c>
      <c r="U881" s="145">
        <v>-6360439.0694533717</v>
      </c>
    </row>
    <row r="882" spans="1:21" x14ac:dyDescent="0.35">
      <c r="A882" s="70">
        <f t="shared" si="26"/>
        <v>863</v>
      </c>
      <c r="B882" s="170">
        <v>12560153.605506591</v>
      </c>
      <c r="U882" s="145">
        <v>2367793.489186313</v>
      </c>
    </row>
    <row r="883" spans="1:21" x14ac:dyDescent="0.35">
      <c r="A883" s="70">
        <f t="shared" si="26"/>
        <v>864</v>
      </c>
      <c r="B883" s="170">
        <v>12560153.605506591</v>
      </c>
      <c r="U883" s="145">
        <v>-7549186.6214939412</v>
      </c>
    </row>
    <row r="884" spans="1:21" x14ac:dyDescent="0.35">
      <c r="A884" s="70">
        <f t="shared" si="26"/>
        <v>865</v>
      </c>
      <c r="B884" s="170">
        <v>12560153.605506591</v>
      </c>
      <c r="U884" s="145">
        <v>-32146059.245836183</v>
      </c>
    </row>
    <row r="885" spans="1:21" x14ac:dyDescent="0.35">
      <c r="A885" s="70">
        <f t="shared" si="26"/>
        <v>866</v>
      </c>
      <c r="B885" s="170">
        <v>12560153.605506591</v>
      </c>
      <c r="U885" s="145">
        <v>-19967008.034484636</v>
      </c>
    </row>
    <row r="886" spans="1:21" x14ac:dyDescent="0.35">
      <c r="A886" s="70">
        <f t="shared" si="26"/>
        <v>867</v>
      </c>
      <c r="B886" s="170">
        <v>12560153.605506591</v>
      </c>
      <c r="U886" s="145">
        <v>6067741.408583805</v>
      </c>
    </row>
    <row r="887" spans="1:21" x14ac:dyDescent="0.35">
      <c r="A887" s="70">
        <f t="shared" si="26"/>
        <v>868</v>
      </c>
      <c r="B887" s="170">
        <v>12560153.605506591</v>
      </c>
      <c r="U887" s="145">
        <v>-17870264.571263652</v>
      </c>
    </row>
    <row r="888" spans="1:21" x14ac:dyDescent="0.35">
      <c r="A888" s="70">
        <f t="shared" si="26"/>
        <v>869</v>
      </c>
      <c r="B888" s="170">
        <v>12560153.605506591</v>
      </c>
      <c r="U888" s="145">
        <v>-20409270.74415281</v>
      </c>
    </row>
    <row r="889" spans="1:21" x14ac:dyDescent="0.35">
      <c r="A889" s="70">
        <f t="shared" si="26"/>
        <v>870</v>
      </c>
      <c r="B889" s="170">
        <v>12560153.605506591</v>
      </c>
      <c r="U889" s="145">
        <v>6701357.7620496042</v>
      </c>
    </row>
    <row r="890" spans="1:21" x14ac:dyDescent="0.35">
      <c r="A890" s="70">
        <f t="shared" si="26"/>
        <v>871</v>
      </c>
      <c r="B890" s="170">
        <v>12560153.605506591</v>
      </c>
      <c r="U890" s="145">
        <v>10444790.072563373</v>
      </c>
    </row>
    <row r="891" spans="1:21" x14ac:dyDescent="0.35">
      <c r="A891" s="70">
        <f t="shared" si="26"/>
        <v>872</v>
      </c>
      <c r="B891" s="170">
        <v>12560153.605506591</v>
      </c>
      <c r="U891" s="145">
        <v>-34396941.656629629</v>
      </c>
    </row>
    <row r="892" spans="1:21" x14ac:dyDescent="0.35">
      <c r="A892" s="70">
        <f t="shared" si="26"/>
        <v>873</v>
      </c>
      <c r="B892" s="170">
        <v>12560153.605506591</v>
      </c>
      <c r="U892" s="145">
        <v>-10845118.29806802</v>
      </c>
    </row>
    <row r="893" spans="1:21" x14ac:dyDescent="0.35">
      <c r="A893" s="70">
        <f t="shared" si="26"/>
        <v>874</v>
      </c>
      <c r="B893" s="170">
        <v>12560153.605506591</v>
      </c>
      <c r="U893" s="145">
        <v>16764376.344281815</v>
      </c>
    </row>
    <row r="894" spans="1:21" x14ac:dyDescent="0.35">
      <c r="A894" s="70">
        <f t="shared" si="26"/>
        <v>875</v>
      </c>
      <c r="B894" s="170">
        <v>12560153.605506591</v>
      </c>
      <c r="U894" s="145">
        <v>-48382133.744888783</v>
      </c>
    </row>
    <row r="895" spans="1:21" x14ac:dyDescent="0.35">
      <c r="A895" s="70">
        <f t="shared" si="26"/>
        <v>876</v>
      </c>
      <c r="B895" s="170">
        <v>12560153.605506591</v>
      </c>
      <c r="U895" s="145">
        <v>11096642.500212453</v>
      </c>
    </row>
    <row r="896" spans="1:21" x14ac:dyDescent="0.35">
      <c r="A896" s="70">
        <f t="shared" si="26"/>
        <v>877</v>
      </c>
      <c r="B896" s="170">
        <v>12560153.605506591</v>
      </c>
      <c r="U896" s="145">
        <v>39265319.883620732</v>
      </c>
    </row>
    <row r="897" spans="1:21" x14ac:dyDescent="0.35">
      <c r="A897" s="70">
        <f t="shared" si="26"/>
        <v>878</v>
      </c>
      <c r="B897" s="170">
        <v>12560153.605506591</v>
      </c>
      <c r="U897" s="145">
        <v>-14301553.170390952</v>
      </c>
    </row>
    <row r="898" spans="1:21" x14ac:dyDescent="0.35">
      <c r="A898" s="70">
        <f t="shared" si="26"/>
        <v>879</v>
      </c>
      <c r="B898" s="170">
        <v>12560153.605506591</v>
      </c>
      <c r="U898" s="145">
        <v>-7644692.4775276594</v>
      </c>
    </row>
    <row r="899" spans="1:21" x14ac:dyDescent="0.35">
      <c r="A899" s="70">
        <f t="shared" si="26"/>
        <v>880</v>
      </c>
      <c r="B899" s="170">
        <v>12560153.605506591</v>
      </c>
      <c r="U899" s="145">
        <v>-23233659.553290099</v>
      </c>
    </row>
    <row r="900" spans="1:21" x14ac:dyDescent="0.35">
      <c r="A900" s="70">
        <f t="shared" si="26"/>
        <v>881</v>
      </c>
      <c r="B900" s="170">
        <v>12560153.605506591</v>
      </c>
      <c r="U900" s="145">
        <v>-14221454.735910237</v>
      </c>
    </row>
    <row r="901" spans="1:21" x14ac:dyDescent="0.35">
      <c r="A901" s="70">
        <f t="shared" si="26"/>
        <v>882</v>
      </c>
      <c r="B901" s="170">
        <v>12560153.605506591</v>
      </c>
      <c r="U901" s="145">
        <v>-28510889.207904272</v>
      </c>
    </row>
    <row r="902" spans="1:21" x14ac:dyDescent="0.35">
      <c r="A902" s="70">
        <f t="shared" si="26"/>
        <v>883</v>
      </c>
      <c r="B902" s="170">
        <v>12560153.605506591</v>
      </c>
      <c r="U902" s="145">
        <v>6466305.6520575546</v>
      </c>
    </row>
    <row r="903" spans="1:21" x14ac:dyDescent="0.35">
      <c r="A903" s="70">
        <f t="shared" si="26"/>
        <v>884</v>
      </c>
      <c r="B903" s="170">
        <v>12560153.605506591</v>
      </c>
      <c r="U903" s="145">
        <v>23192793.970662907</v>
      </c>
    </row>
    <row r="904" spans="1:21" x14ac:dyDescent="0.35">
      <c r="A904" s="70">
        <f t="shared" si="26"/>
        <v>885</v>
      </c>
      <c r="B904" s="170">
        <v>12560153.605506591</v>
      </c>
      <c r="U904" s="145">
        <v>-7954127.152099153</v>
      </c>
    </row>
    <row r="905" spans="1:21" x14ac:dyDescent="0.35">
      <c r="A905" s="70">
        <f t="shared" si="26"/>
        <v>886</v>
      </c>
      <c r="B905" s="170">
        <v>12560153.605506591</v>
      </c>
      <c r="U905" s="145">
        <v>21937150.449265301</v>
      </c>
    </row>
    <row r="906" spans="1:21" x14ac:dyDescent="0.35">
      <c r="A906" s="70">
        <f t="shared" si="26"/>
        <v>887</v>
      </c>
      <c r="B906" s="170">
        <v>12560153.605506591</v>
      </c>
      <c r="U906" s="145">
        <v>21344977.937636234</v>
      </c>
    </row>
    <row r="907" spans="1:21" x14ac:dyDescent="0.35">
      <c r="A907" s="70">
        <f t="shared" si="26"/>
        <v>888</v>
      </c>
      <c r="B907" s="170">
        <v>12560153.605506591</v>
      </c>
      <c r="U907" s="145">
        <v>3512852.3373853713</v>
      </c>
    </row>
    <row r="908" spans="1:21" x14ac:dyDescent="0.35">
      <c r="A908" s="70">
        <f t="shared" si="26"/>
        <v>889</v>
      </c>
      <c r="B908" s="170">
        <v>12560153.605506591</v>
      </c>
      <c r="U908" s="145">
        <v>8391733.82626912</v>
      </c>
    </row>
    <row r="909" spans="1:21" x14ac:dyDescent="0.35">
      <c r="A909" s="70">
        <f t="shared" si="26"/>
        <v>890</v>
      </c>
      <c r="B909" s="170">
        <v>12560153.605506591</v>
      </c>
      <c r="U909" s="145">
        <v>11527084.491069883</v>
      </c>
    </row>
    <row r="910" spans="1:21" x14ac:dyDescent="0.35">
      <c r="A910" s="70">
        <f t="shared" si="26"/>
        <v>891</v>
      </c>
      <c r="B910" s="170">
        <v>12560153.605506591</v>
      </c>
      <c r="U910" s="145">
        <v>8623172.5936803669</v>
      </c>
    </row>
    <row r="911" spans="1:21" x14ac:dyDescent="0.35">
      <c r="A911" s="70">
        <f t="shared" si="26"/>
        <v>892</v>
      </c>
      <c r="B911" s="170">
        <v>12560153.605506591</v>
      </c>
      <c r="U911" s="145">
        <v>-39769531.161594279</v>
      </c>
    </row>
    <row r="912" spans="1:21" x14ac:dyDescent="0.35">
      <c r="A912" s="70">
        <f t="shared" si="26"/>
        <v>893</v>
      </c>
      <c r="B912" s="170">
        <v>12560153.605506591</v>
      </c>
      <c r="U912" s="145">
        <v>-12474124.851732146</v>
      </c>
    </row>
    <row r="913" spans="1:21" x14ac:dyDescent="0.35">
      <c r="A913" s="70">
        <f t="shared" si="26"/>
        <v>894</v>
      </c>
      <c r="B913" s="170">
        <v>12560153.605506591</v>
      </c>
      <c r="U913" s="145">
        <v>8316216.8615909293</v>
      </c>
    </row>
    <row r="914" spans="1:21" x14ac:dyDescent="0.35">
      <c r="A914" s="70">
        <f t="shared" si="26"/>
        <v>895</v>
      </c>
      <c r="B914" s="170">
        <v>12560153.605506591</v>
      </c>
      <c r="U914" s="145">
        <v>-16703027.421720795</v>
      </c>
    </row>
    <row r="915" spans="1:21" x14ac:dyDescent="0.35">
      <c r="A915" s="70">
        <f t="shared" si="26"/>
        <v>896</v>
      </c>
      <c r="B915" s="170">
        <v>12560153.605506591</v>
      </c>
      <c r="U915" s="145">
        <v>-11978712.713785239</v>
      </c>
    </row>
    <row r="916" spans="1:21" x14ac:dyDescent="0.35">
      <c r="A916" s="70">
        <f t="shared" si="26"/>
        <v>897</v>
      </c>
      <c r="B916" s="170">
        <v>12560153.605506591</v>
      </c>
      <c r="U916" s="145">
        <v>-13817337.09140251</v>
      </c>
    </row>
    <row r="917" spans="1:21" x14ac:dyDescent="0.35">
      <c r="A917" s="70">
        <f t="shared" si="26"/>
        <v>898</v>
      </c>
      <c r="B917" s="170">
        <v>12560153.605506591</v>
      </c>
      <c r="U917" s="145">
        <v>24874562.261782266</v>
      </c>
    </row>
    <row r="918" spans="1:21" x14ac:dyDescent="0.35">
      <c r="A918" s="70">
        <f t="shared" ref="A918:A981" si="27">A917+1</f>
        <v>899</v>
      </c>
      <c r="B918" s="170">
        <v>12560153.605506591</v>
      </c>
      <c r="U918" s="145">
        <v>56153140.645393685</v>
      </c>
    </row>
    <row r="919" spans="1:21" x14ac:dyDescent="0.35">
      <c r="A919" s="70">
        <f t="shared" si="27"/>
        <v>900</v>
      </c>
      <c r="B919" s="170">
        <v>12560153.605506591</v>
      </c>
      <c r="U919" s="145">
        <v>-33162845.012473904</v>
      </c>
    </row>
    <row r="920" spans="1:21" x14ac:dyDescent="0.35">
      <c r="A920" s="70">
        <f t="shared" si="27"/>
        <v>901</v>
      </c>
      <c r="B920" s="170">
        <v>12560153.605506591</v>
      </c>
      <c r="U920" s="145">
        <v>29174853.06149061</v>
      </c>
    </row>
    <row r="921" spans="1:21" x14ac:dyDescent="0.35">
      <c r="A921" s="70">
        <f t="shared" si="27"/>
        <v>902</v>
      </c>
      <c r="B921" s="170">
        <v>12560153.605506591</v>
      </c>
      <c r="U921" s="145">
        <v>-16819887.880700294</v>
      </c>
    </row>
    <row r="922" spans="1:21" x14ac:dyDescent="0.35">
      <c r="A922" s="70">
        <f t="shared" si="27"/>
        <v>903</v>
      </c>
      <c r="B922" s="170">
        <v>12560153.605506591</v>
      </c>
      <c r="U922" s="145">
        <v>-7178013.731922321</v>
      </c>
    </row>
    <row r="923" spans="1:21" x14ac:dyDescent="0.35">
      <c r="A923" s="70">
        <f t="shared" si="27"/>
        <v>904</v>
      </c>
      <c r="B923" s="170">
        <v>12560153.605506591</v>
      </c>
      <c r="U923" s="145">
        <v>1178273.3674791679</v>
      </c>
    </row>
    <row r="924" spans="1:21" x14ac:dyDescent="0.35">
      <c r="A924" s="70">
        <f t="shared" si="27"/>
        <v>905</v>
      </c>
      <c r="B924" s="170">
        <v>12560153.605506591</v>
      </c>
      <c r="U924" s="145">
        <v>-10156653.04811424</v>
      </c>
    </row>
    <row r="925" spans="1:21" x14ac:dyDescent="0.35">
      <c r="A925" s="70">
        <f t="shared" si="27"/>
        <v>906</v>
      </c>
      <c r="B925" s="170">
        <v>12560153.605506591</v>
      </c>
      <c r="U925" s="145">
        <v>13972481.776306748</v>
      </c>
    </row>
    <row r="926" spans="1:21" x14ac:dyDescent="0.35">
      <c r="A926" s="70">
        <f t="shared" si="27"/>
        <v>907</v>
      </c>
      <c r="B926" s="170">
        <v>12560153.605506591</v>
      </c>
      <c r="U926" s="145">
        <v>-22270897.533249751</v>
      </c>
    </row>
    <row r="927" spans="1:21" x14ac:dyDescent="0.35">
      <c r="A927" s="70">
        <f t="shared" si="27"/>
        <v>908</v>
      </c>
      <c r="B927" s="170">
        <v>12560153.605506591</v>
      </c>
      <c r="U927" s="145">
        <v>-25342096.151479512</v>
      </c>
    </row>
    <row r="928" spans="1:21" x14ac:dyDescent="0.35">
      <c r="A928" s="70">
        <f t="shared" si="27"/>
        <v>909</v>
      </c>
      <c r="B928" s="170">
        <v>12560153.605506591</v>
      </c>
      <c r="U928" s="145">
        <v>2597412.0407148227</v>
      </c>
    </row>
    <row r="929" spans="1:21" x14ac:dyDescent="0.35">
      <c r="A929" s="70">
        <f t="shared" si="27"/>
        <v>910</v>
      </c>
      <c r="B929" s="170">
        <v>12560153.605506591</v>
      </c>
      <c r="U929" s="145">
        <v>-39601137.082885712</v>
      </c>
    </row>
    <row r="930" spans="1:21" x14ac:dyDescent="0.35">
      <c r="A930" s="70">
        <f t="shared" si="27"/>
        <v>911</v>
      </c>
      <c r="B930" s="170">
        <v>12560153.605506591</v>
      </c>
      <c r="U930" s="145">
        <v>-14880155.521781374</v>
      </c>
    </row>
    <row r="931" spans="1:21" x14ac:dyDescent="0.35">
      <c r="A931" s="70">
        <f t="shared" si="27"/>
        <v>912</v>
      </c>
      <c r="B931" s="170">
        <v>12560153.605506591</v>
      </c>
      <c r="U931" s="145">
        <v>1648788.5026973411</v>
      </c>
    </row>
    <row r="932" spans="1:21" x14ac:dyDescent="0.35">
      <c r="A932" s="70">
        <f t="shared" si="27"/>
        <v>913</v>
      </c>
      <c r="B932" s="170">
        <v>12560153.605506591</v>
      </c>
      <c r="U932" s="145">
        <v>-1687437.4695981778</v>
      </c>
    </row>
    <row r="933" spans="1:21" x14ac:dyDescent="0.35">
      <c r="A933" s="70">
        <f t="shared" si="27"/>
        <v>914</v>
      </c>
      <c r="B933" s="170">
        <v>12560153.605506591</v>
      </c>
      <c r="U933" s="145">
        <v>-19320922.989113007</v>
      </c>
    </row>
    <row r="934" spans="1:21" x14ac:dyDescent="0.35">
      <c r="A934" s="70">
        <f t="shared" si="27"/>
        <v>915</v>
      </c>
      <c r="B934" s="170">
        <v>12560153.605506591</v>
      </c>
      <c r="U934" s="145">
        <v>-6392733.0401549712</v>
      </c>
    </row>
    <row r="935" spans="1:21" x14ac:dyDescent="0.35">
      <c r="A935" s="70">
        <f t="shared" si="27"/>
        <v>916</v>
      </c>
      <c r="B935" s="170">
        <v>12560153.605506591</v>
      </c>
      <c r="U935" s="145">
        <v>-13887774.383174872</v>
      </c>
    </row>
    <row r="936" spans="1:21" x14ac:dyDescent="0.35">
      <c r="A936" s="70">
        <f t="shared" si="27"/>
        <v>917</v>
      </c>
      <c r="B936" s="170">
        <v>12560153.605506591</v>
      </c>
      <c r="U936" s="145">
        <v>4205719.0213542432</v>
      </c>
    </row>
    <row r="937" spans="1:21" x14ac:dyDescent="0.35">
      <c r="A937" s="70">
        <f t="shared" si="27"/>
        <v>918</v>
      </c>
      <c r="B937" s="170">
        <v>12560153.605506591</v>
      </c>
      <c r="U937" s="145">
        <v>1453783.7340689003</v>
      </c>
    </row>
    <row r="938" spans="1:21" x14ac:dyDescent="0.35">
      <c r="A938" s="70">
        <f t="shared" si="27"/>
        <v>919</v>
      </c>
      <c r="B938" s="170">
        <v>12560153.605506591</v>
      </c>
      <c r="U938" s="145">
        <v>-21398674.202037223</v>
      </c>
    </row>
    <row r="939" spans="1:21" x14ac:dyDescent="0.35">
      <c r="A939" s="70">
        <f t="shared" si="27"/>
        <v>920</v>
      </c>
      <c r="B939" s="170">
        <v>12560153.605506591</v>
      </c>
      <c r="U939" s="145">
        <v>-9426740.2389176339</v>
      </c>
    </row>
    <row r="940" spans="1:21" x14ac:dyDescent="0.35">
      <c r="A940" s="70">
        <f t="shared" si="27"/>
        <v>921</v>
      </c>
      <c r="B940" s="170">
        <v>12560153.605506591</v>
      </c>
      <c r="U940" s="145">
        <v>25013700.86368002</v>
      </c>
    </row>
    <row r="941" spans="1:21" x14ac:dyDescent="0.35">
      <c r="A941" s="70">
        <f t="shared" si="27"/>
        <v>922</v>
      </c>
      <c r="B941" s="170">
        <v>12560153.605506591</v>
      </c>
      <c r="U941" s="145">
        <v>-794836.33050007746</v>
      </c>
    </row>
    <row r="942" spans="1:21" x14ac:dyDescent="0.35">
      <c r="A942" s="70">
        <f t="shared" si="27"/>
        <v>923</v>
      </c>
      <c r="B942" s="170">
        <v>12560153.605506591</v>
      </c>
      <c r="U942" s="145">
        <v>-34101940.863659114</v>
      </c>
    </row>
    <row r="943" spans="1:21" x14ac:dyDescent="0.35">
      <c r="A943" s="70">
        <f t="shared" si="27"/>
        <v>924</v>
      </c>
      <c r="B943" s="170">
        <v>12560153.605506591</v>
      </c>
      <c r="U943" s="145">
        <v>9307442.7941295169</v>
      </c>
    </row>
    <row r="944" spans="1:21" x14ac:dyDescent="0.35">
      <c r="A944" s="70">
        <f t="shared" si="27"/>
        <v>925</v>
      </c>
      <c r="B944" s="170">
        <v>12560153.605506591</v>
      </c>
      <c r="U944" s="145">
        <v>-37267782.061596334</v>
      </c>
    </row>
    <row r="945" spans="1:21" x14ac:dyDescent="0.35">
      <c r="A945" s="70">
        <f t="shared" si="27"/>
        <v>926</v>
      </c>
      <c r="B945" s="170">
        <v>12560153.605506591</v>
      </c>
      <c r="U945" s="145">
        <v>12398325.511861611</v>
      </c>
    </row>
    <row r="946" spans="1:21" x14ac:dyDescent="0.35">
      <c r="A946" s="70">
        <f t="shared" si="27"/>
        <v>927</v>
      </c>
      <c r="B946" s="170">
        <v>12560153.605506591</v>
      </c>
      <c r="U946" s="145">
        <v>16779049.407564033</v>
      </c>
    </row>
    <row r="947" spans="1:21" x14ac:dyDescent="0.35">
      <c r="A947" s="70">
        <f t="shared" si="27"/>
        <v>928</v>
      </c>
      <c r="B947" s="170">
        <v>12560153.605506591</v>
      </c>
      <c r="U947" s="145">
        <v>-21683990.212745249</v>
      </c>
    </row>
    <row r="948" spans="1:21" x14ac:dyDescent="0.35">
      <c r="A948" s="70">
        <f t="shared" si="27"/>
        <v>929</v>
      </c>
      <c r="B948" s="170">
        <v>12560153.605506591</v>
      </c>
      <c r="U948" s="145">
        <v>-18278684.687446259</v>
      </c>
    </row>
    <row r="949" spans="1:21" x14ac:dyDescent="0.35">
      <c r="A949" s="70">
        <f t="shared" si="27"/>
        <v>930</v>
      </c>
      <c r="B949" s="170">
        <v>12560153.605506591</v>
      </c>
      <c r="U949" s="145">
        <v>1102652.5256137066</v>
      </c>
    </row>
    <row r="950" spans="1:21" x14ac:dyDescent="0.35">
      <c r="A950" s="70">
        <f t="shared" si="27"/>
        <v>931</v>
      </c>
      <c r="B950" s="170">
        <v>12560153.605506591</v>
      </c>
      <c r="U950" s="145">
        <v>-25788894.92420087</v>
      </c>
    </row>
    <row r="951" spans="1:21" x14ac:dyDescent="0.35">
      <c r="A951" s="70">
        <f t="shared" si="27"/>
        <v>932</v>
      </c>
      <c r="B951" s="170">
        <v>12560153.605506591</v>
      </c>
      <c r="U951" s="145">
        <v>4087303.819628574</v>
      </c>
    </row>
    <row r="952" spans="1:21" x14ac:dyDescent="0.35">
      <c r="A952" s="70">
        <f t="shared" si="27"/>
        <v>933</v>
      </c>
      <c r="B952" s="170">
        <v>12560153.605506591</v>
      </c>
      <c r="U952" s="145">
        <v>-43833954.933209941</v>
      </c>
    </row>
    <row r="953" spans="1:21" x14ac:dyDescent="0.35">
      <c r="A953" s="70">
        <f t="shared" si="27"/>
        <v>934</v>
      </c>
      <c r="B953" s="170">
        <v>12560153.605506591</v>
      </c>
      <c r="U953" s="145">
        <v>-17931348.927670229</v>
      </c>
    </row>
    <row r="954" spans="1:21" x14ac:dyDescent="0.35">
      <c r="A954" s="70">
        <f t="shared" si="27"/>
        <v>935</v>
      </c>
      <c r="B954" s="170">
        <v>12560153.605506591</v>
      </c>
      <c r="U954" s="145">
        <v>-17062834.96957583</v>
      </c>
    </row>
    <row r="955" spans="1:21" x14ac:dyDescent="0.35">
      <c r="A955" s="70">
        <f t="shared" si="27"/>
        <v>936</v>
      </c>
      <c r="B955" s="170">
        <v>12560153.605506591</v>
      </c>
      <c r="U955" s="145">
        <v>-28638400.944559965</v>
      </c>
    </row>
    <row r="956" spans="1:21" x14ac:dyDescent="0.35">
      <c r="A956" s="70">
        <f t="shared" si="27"/>
        <v>937</v>
      </c>
      <c r="B956" s="170">
        <v>12560153.605506591</v>
      </c>
      <c r="U956" s="145">
        <v>8169523.4464366473</v>
      </c>
    </row>
    <row r="957" spans="1:21" x14ac:dyDescent="0.35">
      <c r="A957" s="70">
        <f t="shared" si="27"/>
        <v>938</v>
      </c>
      <c r="B957" s="170">
        <v>12560153.605506591</v>
      </c>
      <c r="U957" s="145">
        <v>33632996.940476805</v>
      </c>
    </row>
    <row r="958" spans="1:21" x14ac:dyDescent="0.35">
      <c r="A958" s="70">
        <f t="shared" si="27"/>
        <v>939</v>
      </c>
      <c r="B958" s="170">
        <v>12560153.605506591</v>
      </c>
      <c r="U958" s="145">
        <v>-14152511.976034261</v>
      </c>
    </row>
    <row r="959" spans="1:21" x14ac:dyDescent="0.35">
      <c r="A959" s="70">
        <f t="shared" si="27"/>
        <v>940</v>
      </c>
      <c r="B959" s="170">
        <v>12560153.605506591</v>
      </c>
      <c r="U959" s="145">
        <v>2944673.8378159665</v>
      </c>
    </row>
    <row r="960" spans="1:21" x14ac:dyDescent="0.35">
      <c r="A960" s="70">
        <f t="shared" si="27"/>
        <v>941</v>
      </c>
      <c r="B960" s="170">
        <v>12560153.605506591</v>
      </c>
      <c r="U960" s="145">
        <v>3857774.2230936587</v>
      </c>
    </row>
    <row r="961" spans="1:21" x14ac:dyDescent="0.35">
      <c r="A961" s="70">
        <f t="shared" si="27"/>
        <v>942</v>
      </c>
      <c r="B961" s="170">
        <v>12560153.605506591</v>
      </c>
      <c r="U961" s="145">
        <v>-24459382.762015637</v>
      </c>
    </row>
    <row r="962" spans="1:21" x14ac:dyDescent="0.35">
      <c r="A962" s="70">
        <f t="shared" si="27"/>
        <v>943</v>
      </c>
      <c r="B962" s="170">
        <v>12560153.605506591</v>
      </c>
      <c r="U962" s="145">
        <v>19558482.188616689</v>
      </c>
    </row>
    <row r="963" spans="1:21" x14ac:dyDescent="0.35">
      <c r="A963" s="70">
        <f t="shared" si="27"/>
        <v>944</v>
      </c>
      <c r="B963" s="170">
        <v>12560153.605506591</v>
      </c>
      <c r="U963" s="145">
        <v>10886767.18614864</v>
      </c>
    </row>
    <row r="964" spans="1:21" x14ac:dyDescent="0.35">
      <c r="A964" s="70">
        <f t="shared" si="27"/>
        <v>945</v>
      </c>
      <c r="B964" s="170">
        <v>12560153.605506591</v>
      </c>
      <c r="U964" s="145">
        <v>-16145560.978987219</v>
      </c>
    </row>
    <row r="965" spans="1:21" x14ac:dyDescent="0.35">
      <c r="A965" s="70">
        <f t="shared" si="27"/>
        <v>946</v>
      </c>
      <c r="B965" s="170">
        <v>12560153.605506591</v>
      </c>
      <c r="U965" s="145">
        <v>36634342.876389369</v>
      </c>
    </row>
    <row r="966" spans="1:21" x14ac:dyDescent="0.35">
      <c r="A966" s="70">
        <f t="shared" si="27"/>
        <v>947</v>
      </c>
      <c r="B966" s="170">
        <v>12560153.605506591</v>
      </c>
      <c r="U966" s="145">
        <v>5349214.0139040649</v>
      </c>
    </row>
    <row r="967" spans="1:21" x14ac:dyDescent="0.35">
      <c r="A967" s="70">
        <f t="shared" si="27"/>
        <v>948</v>
      </c>
      <c r="B967" s="170">
        <v>12560153.605506591</v>
      </c>
      <c r="U967" s="145">
        <v>-30125536.558501791</v>
      </c>
    </row>
    <row r="968" spans="1:21" x14ac:dyDescent="0.35">
      <c r="A968" s="70">
        <f t="shared" si="27"/>
        <v>949</v>
      </c>
      <c r="B968" s="170">
        <v>12560153.605506591</v>
      </c>
      <c r="U968" s="145">
        <v>-4774134.8937633485</v>
      </c>
    </row>
    <row r="969" spans="1:21" x14ac:dyDescent="0.35">
      <c r="A969" s="70">
        <f t="shared" si="27"/>
        <v>950</v>
      </c>
      <c r="B969" s="170">
        <v>12560153.605506591</v>
      </c>
      <c r="U969" s="145">
        <v>-37988972.219833612</v>
      </c>
    </row>
    <row r="970" spans="1:21" x14ac:dyDescent="0.35">
      <c r="A970" s="70">
        <f t="shared" si="27"/>
        <v>951</v>
      </c>
      <c r="B970" s="170">
        <v>12560153.605506591</v>
      </c>
      <c r="U970" s="145">
        <v>-13946366.564370094</v>
      </c>
    </row>
    <row r="971" spans="1:21" x14ac:dyDescent="0.35">
      <c r="A971" s="70">
        <f t="shared" si="27"/>
        <v>952</v>
      </c>
      <c r="B971" s="170">
        <v>12560153.605506591</v>
      </c>
      <c r="U971" s="145">
        <v>-5221737.6914033052</v>
      </c>
    </row>
    <row r="972" spans="1:21" x14ac:dyDescent="0.35">
      <c r="A972" s="70">
        <f t="shared" si="27"/>
        <v>953</v>
      </c>
      <c r="B972" s="170">
        <v>12560153.605506591</v>
      </c>
      <c r="U972" s="145">
        <v>-18164952.454719614</v>
      </c>
    </row>
    <row r="973" spans="1:21" x14ac:dyDescent="0.35">
      <c r="A973" s="70">
        <f t="shared" si="27"/>
        <v>954</v>
      </c>
      <c r="B973" s="170">
        <v>12560153.605506591</v>
      </c>
      <c r="U973" s="145">
        <v>-40466101.926402397</v>
      </c>
    </row>
    <row r="974" spans="1:21" x14ac:dyDescent="0.35">
      <c r="A974" s="70">
        <f t="shared" si="27"/>
        <v>955</v>
      </c>
      <c r="B974" s="170">
        <v>12560153.605506591</v>
      </c>
      <c r="U974" s="145">
        <v>-3657754.7150652185</v>
      </c>
    </row>
    <row r="975" spans="1:21" x14ac:dyDescent="0.35">
      <c r="A975" s="70">
        <f t="shared" si="27"/>
        <v>956</v>
      </c>
      <c r="B975" s="170">
        <v>12560153.605506591</v>
      </c>
      <c r="U975" s="145">
        <v>-23297925.514846008</v>
      </c>
    </row>
    <row r="976" spans="1:21" x14ac:dyDescent="0.35">
      <c r="A976" s="70">
        <f t="shared" si="27"/>
        <v>957</v>
      </c>
      <c r="B976" s="170">
        <v>12560153.605506591</v>
      </c>
      <c r="U976" s="145">
        <v>18755427.11717863</v>
      </c>
    </row>
    <row r="977" spans="1:21" x14ac:dyDescent="0.35">
      <c r="A977" s="70">
        <f t="shared" si="27"/>
        <v>958</v>
      </c>
      <c r="B977" s="170">
        <v>12560153.605506591</v>
      </c>
      <c r="U977" s="145">
        <v>819454.51688671112</v>
      </c>
    </row>
    <row r="978" spans="1:21" x14ac:dyDescent="0.35">
      <c r="A978" s="70">
        <f t="shared" si="27"/>
        <v>959</v>
      </c>
      <c r="B978" s="170">
        <v>12560153.605506591</v>
      </c>
      <c r="U978" s="145">
        <v>-15687134.003831575</v>
      </c>
    </row>
    <row r="979" spans="1:21" x14ac:dyDescent="0.35">
      <c r="A979" s="70">
        <f t="shared" si="27"/>
        <v>960</v>
      </c>
      <c r="B979" s="170">
        <v>12560153.605506591</v>
      </c>
      <c r="U979" s="145">
        <v>-23991207.051664121</v>
      </c>
    </row>
    <row r="980" spans="1:21" x14ac:dyDescent="0.35">
      <c r="A980" s="70">
        <f t="shared" si="27"/>
        <v>961</v>
      </c>
      <c r="B980" s="170">
        <v>12560153.605506591</v>
      </c>
      <c r="U980" s="145">
        <v>31459021.495034367</v>
      </c>
    </row>
    <row r="981" spans="1:21" x14ac:dyDescent="0.35">
      <c r="A981" s="70">
        <f t="shared" si="27"/>
        <v>962</v>
      </c>
      <c r="B981" s="170">
        <v>12560153.605506591</v>
      </c>
      <c r="U981" s="145">
        <v>355198.50473794341</v>
      </c>
    </row>
    <row r="982" spans="1:21" x14ac:dyDescent="0.35">
      <c r="A982" s="70">
        <f t="shared" ref="A982:A1045" si="28">A981+1</f>
        <v>963</v>
      </c>
      <c r="B982" s="170">
        <v>12560153.605506591</v>
      </c>
      <c r="U982" s="145">
        <v>-16511883.659260692</v>
      </c>
    </row>
    <row r="983" spans="1:21" x14ac:dyDescent="0.35">
      <c r="A983" s="70">
        <f t="shared" si="28"/>
        <v>964</v>
      </c>
      <c r="B983" s="170">
        <v>12560153.605506591</v>
      </c>
      <c r="U983" s="145">
        <v>23018902.888796072</v>
      </c>
    </row>
    <row r="984" spans="1:21" x14ac:dyDescent="0.35">
      <c r="A984" s="70">
        <f t="shared" si="28"/>
        <v>965</v>
      </c>
      <c r="B984" s="170">
        <v>12560153.605506591</v>
      </c>
      <c r="U984" s="145">
        <v>-7094065.7854783982</v>
      </c>
    </row>
    <row r="985" spans="1:21" x14ac:dyDescent="0.35">
      <c r="A985" s="70">
        <f t="shared" si="28"/>
        <v>966</v>
      </c>
      <c r="B985" s="170">
        <v>12560153.605506591</v>
      </c>
      <c r="U985" s="145">
        <v>-35372483.161584094</v>
      </c>
    </row>
    <row r="986" spans="1:21" x14ac:dyDescent="0.35">
      <c r="A986" s="70">
        <f t="shared" si="28"/>
        <v>967</v>
      </c>
      <c r="B986" s="170">
        <v>12560153.605506591</v>
      </c>
      <c r="U986" s="145">
        <v>3164440.5174571238</v>
      </c>
    </row>
    <row r="987" spans="1:21" x14ac:dyDescent="0.35">
      <c r="A987" s="70">
        <f t="shared" si="28"/>
        <v>968</v>
      </c>
      <c r="B987" s="170">
        <v>12560153.605506591</v>
      </c>
      <c r="U987" s="145">
        <v>-47633341.630312249</v>
      </c>
    </row>
    <row r="988" spans="1:21" x14ac:dyDescent="0.35">
      <c r="A988" s="70">
        <f t="shared" si="28"/>
        <v>969</v>
      </c>
      <c r="B988" s="170">
        <v>12560153.605506591</v>
      </c>
      <c r="U988" s="145">
        <v>-28568419.314556427</v>
      </c>
    </row>
    <row r="989" spans="1:21" x14ac:dyDescent="0.35">
      <c r="A989" s="70">
        <f t="shared" si="28"/>
        <v>970</v>
      </c>
      <c r="B989" s="170">
        <v>12560153.605506591</v>
      </c>
      <c r="U989" s="145">
        <v>-20916.294170472771</v>
      </c>
    </row>
    <row r="990" spans="1:21" x14ac:dyDescent="0.35">
      <c r="A990" s="70">
        <f t="shared" si="28"/>
        <v>971</v>
      </c>
      <c r="B990" s="170">
        <v>12560153.605506591</v>
      </c>
      <c r="U990" s="145">
        <v>-36583864.565978102</v>
      </c>
    </row>
    <row r="991" spans="1:21" x14ac:dyDescent="0.35">
      <c r="A991" s="70">
        <f t="shared" si="28"/>
        <v>972</v>
      </c>
      <c r="B991" s="170">
        <v>12560153.605506591</v>
      </c>
      <c r="U991" s="145">
        <v>-40926096.494225733</v>
      </c>
    </row>
    <row r="992" spans="1:21" x14ac:dyDescent="0.35">
      <c r="A992" s="70">
        <f t="shared" si="28"/>
        <v>973</v>
      </c>
      <c r="B992" s="170">
        <v>12560153.605506591</v>
      </c>
      <c r="U992" s="145">
        <v>-22089178.905522168</v>
      </c>
    </row>
    <row r="993" spans="1:21" x14ac:dyDescent="0.35">
      <c r="A993" s="70">
        <f t="shared" si="28"/>
        <v>974</v>
      </c>
      <c r="B993" s="170">
        <v>12560153.605506591</v>
      </c>
      <c r="U993" s="145">
        <v>-13931999.828990418</v>
      </c>
    </row>
    <row r="994" spans="1:21" x14ac:dyDescent="0.35">
      <c r="A994" s="70">
        <f t="shared" si="28"/>
        <v>975</v>
      </c>
      <c r="B994" s="170">
        <v>12560153.605506591</v>
      </c>
      <c r="U994" s="145">
        <v>-22409829.51611764</v>
      </c>
    </row>
    <row r="995" spans="1:21" x14ac:dyDescent="0.35">
      <c r="A995" s="70">
        <f t="shared" si="28"/>
        <v>976</v>
      </c>
      <c r="B995" s="170">
        <v>12560153.605506591</v>
      </c>
      <c r="U995" s="145">
        <v>9374617.7792872749</v>
      </c>
    </row>
    <row r="996" spans="1:21" x14ac:dyDescent="0.35">
      <c r="A996" s="70">
        <f t="shared" si="28"/>
        <v>977</v>
      </c>
      <c r="B996" s="170">
        <v>12560153.605506591</v>
      </c>
      <c r="U996" s="145">
        <v>3280289.9162217751</v>
      </c>
    </row>
    <row r="997" spans="1:21" x14ac:dyDescent="0.35">
      <c r="A997" s="70">
        <f t="shared" si="28"/>
        <v>978</v>
      </c>
      <c r="B997" s="170">
        <v>12560153.605506591</v>
      </c>
      <c r="U997" s="145">
        <v>21201219.097235724</v>
      </c>
    </row>
    <row r="998" spans="1:21" x14ac:dyDescent="0.35">
      <c r="A998" s="70">
        <f t="shared" si="28"/>
        <v>979</v>
      </c>
      <c r="B998" s="170">
        <v>12560153.605506591</v>
      </c>
      <c r="U998" s="145">
        <v>-30926636.232762124</v>
      </c>
    </row>
    <row r="999" spans="1:21" x14ac:dyDescent="0.35">
      <c r="A999" s="70">
        <f t="shared" si="28"/>
        <v>980</v>
      </c>
      <c r="B999" s="170">
        <v>12560153.605506591</v>
      </c>
      <c r="U999" s="145">
        <v>23545705.406342477</v>
      </c>
    </row>
    <row r="1000" spans="1:21" x14ac:dyDescent="0.35">
      <c r="A1000" s="70">
        <f t="shared" si="28"/>
        <v>981</v>
      </c>
      <c r="B1000" s="170">
        <v>12560153.605506591</v>
      </c>
      <c r="U1000" s="145">
        <v>-18206183.596908282</v>
      </c>
    </row>
    <row r="1001" spans="1:21" x14ac:dyDescent="0.35">
      <c r="A1001" s="70">
        <f t="shared" si="28"/>
        <v>982</v>
      </c>
      <c r="B1001" s="170">
        <v>12560153.605506591</v>
      </c>
      <c r="U1001" s="145">
        <v>2093131.7827665955</v>
      </c>
    </row>
    <row r="1002" spans="1:21" x14ac:dyDescent="0.35">
      <c r="A1002" s="70">
        <f t="shared" si="28"/>
        <v>983</v>
      </c>
      <c r="B1002" s="170">
        <v>12560153.605506591</v>
      </c>
      <c r="U1002" s="145">
        <v>-1032156.8066895418</v>
      </c>
    </row>
    <row r="1003" spans="1:21" x14ac:dyDescent="0.35">
      <c r="A1003" s="70">
        <f t="shared" si="28"/>
        <v>984</v>
      </c>
      <c r="B1003" s="170">
        <v>12560153.605506591</v>
      </c>
      <c r="U1003" s="145">
        <v>35762719.583769895</v>
      </c>
    </row>
    <row r="1004" spans="1:21" x14ac:dyDescent="0.35">
      <c r="A1004" s="70">
        <f t="shared" si="28"/>
        <v>985</v>
      </c>
      <c r="B1004" s="170">
        <v>12560153.605506591</v>
      </c>
      <c r="U1004" s="145">
        <v>5260630.22217042</v>
      </c>
    </row>
    <row r="1005" spans="1:21" x14ac:dyDescent="0.35">
      <c r="A1005" s="70">
        <f t="shared" si="28"/>
        <v>986</v>
      </c>
      <c r="B1005" s="170">
        <v>12560153.605506591</v>
      </c>
      <c r="U1005" s="145">
        <v>24166051.802935451</v>
      </c>
    </row>
    <row r="1006" spans="1:21" x14ac:dyDescent="0.35">
      <c r="A1006" s="70">
        <f t="shared" si="28"/>
        <v>987</v>
      </c>
      <c r="B1006" s="170">
        <v>12560153.605506591</v>
      </c>
      <c r="U1006" s="145">
        <v>-42643051.743067607</v>
      </c>
    </row>
    <row r="1007" spans="1:21" x14ac:dyDescent="0.35">
      <c r="A1007" s="70">
        <f t="shared" si="28"/>
        <v>988</v>
      </c>
      <c r="B1007" s="170">
        <v>12560153.605506591</v>
      </c>
      <c r="U1007" s="145">
        <v>-1448666.9071680978</v>
      </c>
    </row>
    <row r="1008" spans="1:21" x14ac:dyDescent="0.35">
      <c r="A1008" s="70">
        <f t="shared" si="28"/>
        <v>989</v>
      </c>
      <c r="B1008" s="170">
        <v>12560153.605506591</v>
      </c>
      <c r="U1008" s="145">
        <v>-27280761.267182495</v>
      </c>
    </row>
    <row r="1009" spans="1:21" x14ac:dyDescent="0.35">
      <c r="A1009" s="70">
        <f t="shared" si="28"/>
        <v>990</v>
      </c>
      <c r="B1009" s="170">
        <v>12560153.605506591</v>
      </c>
      <c r="U1009" s="145">
        <v>-53240732.639403597</v>
      </c>
    </row>
    <row r="1010" spans="1:21" x14ac:dyDescent="0.35">
      <c r="A1010" s="70">
        <f t="shared" si="28"/>
        <v>991</v>
      </c>
      <c r="B1010" s="170">
        <v>12560153.605506591</v>
      </c>
      <c r="U1010" s="145">
        <v>-7784905.7615033304</v>
      </c>
    </row>
    <row r="1011" spans="1:21" x14ac:dyDescent="0.35">
      <c r="A1011" s="70">
        <f t="shared" si="28"/>
        <v>992</v>
      </c>
      <c r="B1011" s="170">
        <v>12560153.605506591</v>
      </c>
      <c r="U1011" s="145">
        <v>-2787440.2239365652</v>
      </c>
    </row>
    <row r="1012" spans="1:21" x14ac:dyDescent="0.35">
      <c r="A1012" s="70">
        <f t="shared" si="28"/>
        <v>993</v>
      </c>
      <c r="B1012" s="170">
        <v>12560153.605506591</v>
      </c>
      <c r="U1012" s="145">
        <v>-4010575.443625547</v>
      </c>
    </row>
    <row r="1013" spans="1:21" x14ac:dyDescent="0.35">
      <c r="A1013" s="70">
        <f t="shared" si="28"/>
        <v>994</v>
      </c>
      <c r="B1013" s="170">
        <v>12560153.605506591</v>
      </c>
      <c r="U1013" s="145">
        <v>-41272764.949071243</v>
      </c>
    </row>
    <row r="1014" spans="1:21" x14ac:dyDescent="0.35">
      <c r="A1014" s="70">
        <f t="shared" si="28"/>
        <v>995</v>
      </c>
      <c r="B1014" s="170">
        <v>12560153.605506591</v>
      </c>
      <c r="U1014" s="145">
        <v>-24188671.620876886</v>
      </c>
    </row>
    <row r="1015" spans="1:21" x14ac:dyDescent="0.35">
      <c r="A1015" s="70">
        <f t="shared" si="28"/>
        <v>996</v>
      </c>
      <c r="B1015" s="170">
        <v>12560153.605506591</v>
      </c>
      <c r="U1015" s="145">
        <v>-17548506.106202058</v>
      </c>
    </row>
    <row r="1016" spans="1:21" x14ac:dyDescent="0.35">
      <c r="A1016" s="70">
        <f t="shared" si="28"/>
        <v>997</v>
      </c>
      <c r="B1016" s="170">
        <v>12560153.605506591</v>
      </c>
      <c r="U1016" s="145">
        <v>-8502913.1133585405</v>
      </c>
    </row>
    <row r="1017" spans="1:21" x14ac:dyDescent="0.35">
      <c r="A1017" s="70">
        <f t="shared" si="28"/>
        <v>998</v>
      </c>
      <c r="B1017" s="170">
        <v>12560153.605506591</v>
      </c>
      <c r="U1017" s="145">
        <v>26303718.212891284</v>
      </c>
    </row>
    <row r="1018" spans="1:21" x14ac:dyDescent="0.35">
      <c r="A1018" s="70">
        <f t="shared" si="28"/>
        <v>999</v>
      </c>
      <c r="B1018" s="170">
        <v>12560153.605506591</v>
      </c>
      <c r="U1018" s="145">
        <v>-22250841.885237761</v>
      </c>
    </row>
    <row r="1019" spans="1:21" x14ac:dyDescent="0.35">
      <c r="A1019" s="70">
        <f t="shared" si="28"/>
        <v>1000</v>
      </c>
      <c r="B1019" s="170">
        <v>12560153.605506591</v>
      </c>
      <c r="U1019" s="145">
        <v>6201810.9815190732</v>
      </c>
    </row>
    <row r="1020" spans="1:21" x14ac:dyDescent="0.35">
      <c r="A1020" s="70">
        <f t="shared" si="28"/>
        <v>1001</v>
      </c>
      <c r="B1020" s="170">
        <v>12560153.605506591</v>
      </c>
      <c r="U1020" s="145">
        <v>-24037058.037058219</v>
      </c>
    </row>
    <row r="1021" spans="1:21" x14ac:dyDescent="0.35">
      <c r="A1021" s="70">
        <f t="shared" si="28"/>
        <v>1002</v>
      </c>
      <c r="B1021" s="170">
        <v>12560153.605506591</v>
      </c>
      <c r="U1021" s="145">
        <v>-53475330.423705921</v>
      </c>
    </row>
    <row r="1022" spans="1:21" x14ac:dyDescent="0.35">
      <c r="A1022" s="70">
        <f t="shared" si="28"/>
        <v>1003</v>
      </c>
      <c r="B1022" s="170">
        <v>12560153.605506591</v>
      </c>
      <c r="U1022" s="145">
        <v>-43059793.366914526</v>
      </c>
    </row>
    <row r="1023" spans="1:21" x14ac:dyDescent="0.35">
      <c r="A1023" s="70">
        <f t="shared" si="28"/>
        <v>1004</v>
      </c>
      <c r="B1023" s="170">
        <v>12560153.605506591</v>
      </c>
      <c r="U1023" s="145">
        <v>-45312252.438007578</v>
      </c>
    </row>
    <row r="1024" spans="1:21" x14ac:dyDescent="0.35">
      <c r="A1024" s="70">
        <f t="shared" si="28"/>
        <v>1005</v>
      </c>
      <c r="B1024" s="170">
        <v>12560153.605506591</v>
      </c>
      <c r="U1024" s="145">
        <v>14602193.160737019</v>
      </c>
    </row>
    <row r="1025" spans="1:21" x14ac:dyDescent="0.35">
      <c r="A1025" s="70">
        <f t="shared" si="28"/>
        <v>1006</v>
      </c>
      <c r="B1025" s="170">
        <v>12560153.605506591</v>
      </c>
      <c r="U1025" s="145">
        <v>3675115.5794922039</v>
      </c>
    </row>
    <row r="1026" spans="1:21" x14ac:dyDescent="0.35">
      <c r="A1026" s="70">
        <f t="shared" si="28"/>
        <v>1007</v>
      </c>
      <c r="B1026" s="170">
        <v>12560153.605506591</v>
      </c>
      <c r="U1026" s="145">
        <v>-25464777.675379053</v>
      </c>
    </row>
    <row r="1027" spans="1:21" x14ac:dyDescent="0.35">
      <c r="A1027" s="70">
        <f t="shared" si="28"/>
        <v>1008</v>
      </c>
      <c r="B1027" s="170">
        <v>12560153.605506591</v>
      </c>
      <c r="U1027" s="145">
        <v>-24149102.688117575</v>
      </c>
    </row>
    <row r="1028" spans="1:21" x14ac:dyDescent="0.35">
      <c r="A1028" s="70">
        <f t="shared" si="28"/>
        <v>1009</v>
      </c>
      <c r="B1028" s="170">
        <v>12560153.605506591</v>
      </c>
      <c r="U1028" s="145">
        <v>50952604.022116803</v>
      </c>
    </row>
    <row r="1029" spans="1:21" x14ac:dyDescent="0.35">
      <c r="A1029" s="70">
        <f t="shared" si="28"/>
        <v>1010</v>
      </c>
      <c r="B1029" s="170">
        <v>12560153.605506591</v>
      </c>
      <c r="U1029" s="145">
        <v>3370830.257419046</v>
      </c>
    </row>
    <row r="1030" spans="1:21" x14ac:dyDescent="0.35">
      <c r="A1030" s="70">
        <f t="shared" si="28"/>
        <v>1011</v>
      </c>
      <c r="B1030" s="170">
        <v>12560153.605506591</v>
      </c>
      <c r="U1030" s="145">
        <v>-4264332.5568694808</v>
      </c>
    </row>
    <row r="1031" spans="1:21" x14ac:dyDescent="0.35">
      <c r="A1031" s="70">
        <f t="shared" si="28"/>
        <v>1012</v>
      </c>
      <c r="B1031" s="170">
        <v>12560153.605506591</v>
      </c>
      <c r="U1031" s="145">
        <v>43154031.951139286</v>
      </c>
    </row>
    <row r="1032" spans="1:21" x14ac:dyDescent="0.35">
      <c r="A1032" s="70">
        <f t="shared" si="28"/>
        <v>1013</v>
      </c>
      <c r="B1032" s="170">
        <v>12560153.605506591</v>
      </c>
      <c r="U1032" s="145">
        <v>-12623175.397516852</v>
      </c>
    </row>
    <row r="1033" spans="1:21" x14ac:dyDescent="0.35">
      <c r="A1033" s="70">
        <f t="shared" si="28"/>
        <v>1014</v>
      </c>
      <c r="B1033" s="170">
        <v>12560153.605506591</v>
      </c>
      <c r="U1033" s="145">
        <v>9208197.6033539772</v>
      </c>
    </row>
    <row r="1034" spans="1:21" x14ac:dyDescent="0.35">
      <c r="A1034" s="70">
        <f t="shared" si="28"/>
        <v>1015</v>
      </c>
      <c r="B1034" s="170">
        <v>12560153.605506591</v>
      </c>
      <c r="U1034" s="145">
        <v>2981310.7669357024</v>
      </c>
    </row>
    <row r="1035" spans="1:21" x14ac:dyDescent="0.35">
      <c r="A1035" s="70">
        <f t="shared" si="28"/>
        <v>1016</v>
      </c>
      <c r="B1035" s="170">
        <v>12560153.605506591</v>
      </c>
      <c r="U1035" s="145">
        <v>-4833913.4465531297</v>
      </c>
    </row>
    <row r="1036" spans="1:21" x14ac:dyDescent="0.35">
      <c r="A1036" s="70">
        <f t="shared" si="28"/>
        <v>1017</v>
      </c>
      <c r="B1036" s="170">
        <v>12560153.605506591</v>
      </c>
      <c r="U1036" s="145">
        <v>12522444.15951765</v>
      </c>
    </row>
    <row r="1037" spans="1:21" x14ac:dyDescent="0.35">
      <c r="A1037" s="70">
        <f t="shared" si="28"/>
        <v>1018</v>
      </c>
      <c r="B1037" s="170">
        <v>12560153.605506591</v>
      </c>
      <c r="U1037" s="145">
        <v>-2931518.8000664357</v>
      </c>
    </row>
    <row r="1038" spans="1:21" x14ac:dyDescent="0.35">
      <c r="A1038" s="70">
        <f t="shared" si="28"/>
        <v>1019</v>
      </c>
      <c r="B1038" s="170">
        <v>12560153.605506591</v>
      </c>
      <c r="U1038" s="145">
        <v>-31996566.270932958</v>
      </c>
    </row>
    <row r="1039" spans="1:21" x14ac:dyDescent="0.35">
      <c r="A1039" s="70">
        <f t="shared" si="28"/>
        <v>1020</v>
      </c>
      <c r="B1039" s="170">
        <v>12560153.605506591</v>
      </c>
      <c r="U1039" s="145">
        <v>23228599.384209558</v>
      </c>
    </row>
    <row r="1040" spans="1:21" x14ac:dyDescent="0.35">
      <c r="A1040" s="70">
        <f t="shared" si="28"/>
        <v>1021</v>
      </c>
      <c r="B1040" s="170">
        <v>12560153.605506591</v>
      </c>
      <c r="U1040" s="145">
        <v>768050.45626092702</v>
      </c>
    </row>
    <row r="1041" spans="1:21" x14ac:dyDescent="0.35">
      <c r="A1041" s="70">
        <f t="shared" si="28"/>
        <v>1022</v>
      </c>
      <c r="B1041" s="170">
        <v>12560153.605506591</v>
      </c>
      <c r="U1041" s="145">
        <v>-22388379.282795683</v>
      </c>
    </row>
    <row r="1042" spans="1:21" x14ac:dyDescent="0.35">
      <c r="A1042" s="70">
        <f t="shared" si="28"/>
        <v>1023</v>
      </c>
      <c r="B1042" s="170">
        <v>12560153.605506591</v>
      </c>
      <c r="U1042" s="145">
        <v>4838158.6400014684</v>
      </c>
    </row>
    <row r="1043" spans="1:21" x14ac:dyDescent="0.35">
      <c r="A1043" s="70">
        <f t="shared" si="28"/>
        <v>1024</v>
      </c>
      <c r="B1043" s="170">
        <v>12560153.605506591</v>
      </c>
      <c r="U1043" s="145">
        <v>2008054.3667642288</v>
      </c>
    </row>
    <row r="1044" spans="1:21" x14ac:dyDescent="0.35">
      <c r="A1044" s="70">
        <f t="shared" si="28"/>
        <v>1025</v>
      </c>
      <c r="B1044" s="170">
        <v>12560153.605506591</v>
      </c>
      <c r="U1044" s="145">
        <v>7454838.4629336447</v>
      </c>
    </row>
    <row r="1045" spans="1:21" x14ac:dyDescent="0.35">
      <c r="A1045" s="70">
        <f t="shared" si="28"/>
        <v>1026</v>
      </c>
      <c r="B1045" s="170">
        <v>12560153.605506591</v>
      </c>
      <c r="U1045" s="145">
        <v>14278959.83023677</v>
      </c>
    </row>
    <row r="1046" spans="1:21" x14ac:dyDescent="0.35">
      <c r="A1046" s="70">
        <f t="shared" ref="A1046:A1109" si="29">A1045+1</f>
        <v>1027</v>
      </c>
      <c r="B1046" s="170">
        <v>12560153.605506591</v>
      </c>
      <c r="U1046" s="145">
        <v>-14364548.302102949</v>
      </c>
    </row>
    <row r="1047" spans="1:21" x14ac:dyDescent="0.35">
      <c r="A1047" s="70">
        <f t="shared" si="29"/>
        <v>1028</v>
      </c>
      <c r="B1047" s="170">
        <v>12560153.605506591</v>
      </c>
      <c r="U1047" s="145">
        <v>7813915.7853240147</v>
      </c>
    </row>
    <row r="1048" spans="1:21" x14ac:dyDescent="0.35">
      <c r="A1048" s="70">
        <f t="shared" si="29"/>
        <v>1029</v>
      </c>
      <c r="B1048" s="170">
        <v>12560153.605506591</v>
      </c>
      <c r="U1048" s="145">
        <v>-6313742.8051346764</v>
      </c>
    </row>
    <row r="1049" spans="1:21" x14ac:dyDescent="0.35">
      <c r="A1049" s="70">
        <f t="shared" si="29"/>
        <v>1030</v>
      </c>
      <c r="B1049" s="170">
        <v>12560153.605506591</v>
      </c>
      <c r="U1049" s="145">
        <v>626445.75919525698</v>
      </c>
    </row>
    <row r="1050" spans="1:21" x14ac:dyDescent="0.35">
      <c r="A1050" s="70">
        <f t="shared" si="29"/>
        <v>1031</v>
      </c>
      <c r="B1050" s="170">
        <v>12560153.605506591</v>
      </c>
      <c r="U1050" s="145">
        <v>-11404912.29783497</v>
      </c>
    </row>
    <row r="1051" spans="1:21" x14ac:dyDescent="0.35">
      <c r="A1051" s="70">
        <f t="shared" si="29"/>
        <v>1032</v>
      </c>
      <c r="B1051" s="170">
        <v>12560153.605506591</v>
      </c>
      <c r="U1051" s="145">
        <v>-23986780.412238311</v>
      </c>
    </row>
    <row r="1052" spans="1:21" x14ac:dyDescent="0.35">
      <c r="A1052" s="70">
        <f t="shared" si="29"/>
        <v>1033</v>
      </c>
      <c r="B1052" s="170">
        <v>12560153.605506591</v>
      </c>
      <c r="U1052" s="145">
        <v>13318597.427019991</v>
      </c>
    </row>
    <row r="1053" spans="1:21" x14ac:dyDescent="0.35">
      <c r="A1053" s="70">
        <f t="shared" si="29"/>
        <v>1034</v>
      </c>
      <c r="B1053" s="170">
        <v>12560153.605506591</v>
      </c>
      <c r="U1053" s="145">
        <v>6009684.8869282342</v>
      </c>
    </row>
    <row r="1054" spans="1:21" x14ac:dyDescent="0.35">
      <c r="A1054" s="70">
        <f t="shared" si="29"/>
        <v>1035</v>
      </c>
      <c r="B1054" s="170">
        <v>12560153.605506591</v>
      </c>
      <c r="U1054" s="145">
        <v>-31846976.66253119</v>
      </c>
    </row>
    <row r="1055" spans="1:21" x14ac:dyDescent="0.35">
      <c r="A1055" s="70">
        <f t="shared" si="29"/>
        <v>1036</v>
      </c>
      <c r="B1055" s="170">
        <v>12560153.605506591</v>
      </c>
      <c r="U1055" s="145">
        <v>-28614406.210807722</v>
      </c>
    </row>
    <row r="1056" spans="1:21" x14ac:dyDescent="0.35">
      <c r="A1056" s="70">
        <f t="shared" si="29"/>
        <v>1037</v>
      </c>
      <c r="B1056" s="170">
        <v>12560153.605506591</v>
      </c>
      <c r="U1056" s="145">
        <v>-2240811.2611469701</v>
      </c>
    </row>
    <row r="1057" spans="1:21" x14ac:dyDescent="0.35">
      <c r="A1057" s="70">
        <f t="shared" si="29"/>
        <v>1038</v>
      </c>
      <c r="B1057" s="170">
        <v>12560153.605506591</v>
      </c>
      <c r="U1057" s="145">
        <v>-9335552.8342847191</v>
      </c>
    </row>
    <row r="1058" spans="1:21" x14ac:dyDescent="0.35">
      <c r="A1058" s="70">
        <f t="shared" si="29"/>
        <v>1039</v>
      </c>
      <c r="B1058" s="170">
        <v>12560153.605506591</v>
      </c>
      <c r="U1058" s="145">
        <v>18722481.153241612</v>
      </c>
    </row>
    <row r="1059" spans="1:21" x14ac:dyDescent="0.35">
      <c r="A1059" s="70">
        <f t="shared" si="29"/>
        <v>1040</v>
      </c>
      <c r="B1059" s="170">
        <v>12560153.605506591</v>
      </c>
      <c r="U1059" s="145">
        <v>-26893095.426303402</v>
      </c>
    </row>
    <row r="1060" spans="1:21" x14ac:dyDescent="0.35">
      <c r="A1060" s="70">
        <f t="shared" si="29"/>
        <v>1041</v>
      </c>
      <c r="B1060" s="170">
        <v>12560153.605506591</v>
      </c>
      <c r="U1060" s="145">
        <v>-40841490.198078804</v>
      </c>
    </row>
    <row r="1061" spans="1:21" x14ac:dyDescent="0.35">
      <c r="A1061" s="70">
        <f t="shared" si="29"/>
        <v>1042</v>
      </c>
      <c r="B1061" s="170">
        <v>12560153.605506591</v>
      </c>
      <c r="U1061" s="145">
        <v>-13390333.565185118</v>
      </c>
    </row>
    <row r="1062" spans="1:21" x14ac:dyDescent="0.35">
      <c r="A1062" s="70">
        <f t="shared" si="29"/>
        <v>1043</v>
      </c>
      <c r="B1062" s="170">
        <v>12560153.605506591</v>
      </c>
      <c r="U1062" s="145">
        <v>-20837044.088132773</v>
      </c>
    </row>
    <row r="1063" spans="1:21" x14ac:dyDescent="0.35">
      <c r="A1063" s="70">
        <f t="shared" si="29"/>
        <v>1044</v>
      </c>
      <c r="B1063" s="170">
        <v>12560153.605506591</v>
      </c>
      <c r="U1063" s="145">
        <v>-11693476.254676614</v>
      </c>
    </row>
    <row r="1064" spans="1:21" x14ac:dyDescent="0.35">
      <c r="A1064" s="70">
        <f t="shared" si="29"/>
        <v>1045</v>
      </c>
      <c r="B1064" s="170">
        <v>12560153.605506591</v>
      </c>
      <c r="U1064" s="145">
        <v>-5711930.2852193266</v>
      </c>
    </row>
    <row r="1065" spans="1:21" x14ac:dyDescent="0.35">
      <c r="A1065" s="70">
        <f t="shared" si="29"/>
        <v>1046</v>
      </c>
      <c r="B1065" s="170">
        <v>12560153.605506591</v>
      </c>
      <c r="U1065" s="145">
        <v>-17343087.443833862</v>
      </c>
    </row>
    <row r="1066" spans="1:21" x14ac:dyDescent="0.35">
      <c r="A1066" s="70">
        <f t="shared" si="29"/>
        <v>1047</v>
      </c>
      <c r="B1066" s="170">
        <v>12560153.605506591</v>
      </c>
      <c r="U1066" s="145">
        <v>-6879030.5515492</v>
      </c>
    </row>
    <row r="1067" spans="1:21" x14ac:dyDescent="0.35">
      <c r="A1067" s="70">
        <f t="shared" si="29"/>
        <v>1048</v>
      </c>
      <c r="B1067" s="170">
        <v>12560153.605506591</v>
      </c>
      <c r="U1067" s="145">
        <v>-2230275.5341757834</v>
      </c>
    </row>
    <row r="1068" spans="1:21" x14ac:dyDescent="0.35">
      <c r="A1068" s="70">
        <f t="shared" si="29"/>
        <v>1049</v>
      </c>
      <c r="B1068" s="170">
        <v>12560153.605506591</v>
      </c>
      <c r="U1068" s="145">
        <v>-10877901.512952909</v>
      </c>
    </row>
    <row r="1069" spans="1:21" x14ac:dyDescent="0.35">
      <c r="A1069" s="70">
        <f t="shared" si="29"/>
        <v>1050</v>
      </c>
      <c r="B1069" s="170">
        <v>12560153.605506591</v>
      </c>
      <c r="U1069" s="145">
        <v>4794802.1884884089</v>
      </c>
    </row>
    <row r="1070" spans="1:21" x14ac:dyDescent="0.35">
      <c r="A1070" s="70">
        <f t="shared" si="29"/>
        <v>1051</v>
      </c>
      <c r="B1070" s="170">
        <v>12560153.605506591</v>
      </c>
      <c r="U1070" s="145">
        <v>-29936127.078298002</v>
      </c>
    </row>
    <row r="1071" spans="1:21" x14ac:dyDescent="0.35">
      <c r="A1071" s="70">
        <f t="shared" si="29"/>
        <v>1052</v>
      </c>
      <c r="B1071" s="170">
        <v>12560153.605506591</v>
      </c>
      <c r="U1071" s="145">
        <v>27835633.348926798</v>
      </c>
    </row>
    <row r="1072" spans="1:21" x14ac:dyDescent="0.35">
      <c r="A1072" s="70">
        <f t="shared" si="29"/>
        <v>1053</v>
      </c>
      <c r="B1072" s="170">
        <v>12560153.605506591</v>
      </c>
      <c r="U1072" s="145">
        <v>-31825522.793342408</v>
      </c>
    </row>
    <row r="1073" spans="1:21" x14ac:dyDescent="0.35">
      <c r="A1073" s="70">
        <f t="shared" si="29"/>
        <v>1054</v>
      </c>
      <c r="B1073" s="170">
        <v>12560153.605506591</v>
      </c>
      <c r="U1073" s="145">
        <v>-20280299.840894382</v>
      </c>
    </row>
    <row r="1074" spans="1:21" x14ac:dyDescent="0.35">
      <c r="A1074" s="70">
        <f t="shared" si="29"/>
        <v>1055</v>
      </c>
      <c r="B1074" s="170">
        <v>12560153.605506591</v>
      </c>
      <c r="U1074" s="145">
        <v>-4269293.4162073694</v>
      </c>
    </row>
    <row r="1075" spans="1:21" x14ac:dyDescent="0.35">
      <c r="A1075" s="70">
        <f t="shared" si="29"/>
        <v>1056</v>
      </c>
      <c r="B1075" s="170">
        <v>12560153.605506591</v>
      </c>
      <c r="U1075" s="145">
        <v>-1045289.3207007721</v>
      </c>
    </row>
    <row r="1076" spans="1:21" x14ac:dyDescent="0.35">
      <c r="A1076" s="70">
        <f t="shared" si="29"/>
        <v>1057</v>
      </c>
      <c r="B1076" s="170">
        <v>12560153.605506591</v>
      </c>
      <c r="U1076" s="145">
        <v>-29254719.989840735</v>
      </c>
    </row>
    <row r="1077" spans="1:21" x14ac:dyDescent="0.35">
      <c r="A1077" s="70">
        <f t="shared" si="29"/>
        <v>1058</v>
      </c>
      <c r="B1077" s="170">
        <v>12560153.605506591</v>
      </c>
      <c r="U1077" s="145">
        <v>-10616282.719225118</v>
      </c>
    </row>
    <row r="1078" spans="1:21" x14ac:dyDescent="0.35">
      <c r="A1078" s="70">
        <f t="shared" si="29"/>
        <v>1059</v>
      </c>
      <c r="B1078" s="170">
        <v>12560153.605506591</v>
      </c>
      <c r="U1078" s="145">
        <v>-15528496.172570102</v>
      </c>
    </row>
    <row r="1079" spans="1:21" x14ac:dyDescent="0.35">
      <c r="A1079" s="70">
        <f t="shared" si="29"/>
        <v>1060</v>
      </c>
      <c r="B1079" s="170">
        <v>12560153.605506591</v>
      </c>
      <c r="U1079" s="145">
        <v>11433578.395197965</v>
      </c>
    </row>
    <row r="1080" spans="1:21" x14ac:dyDescent="0.35">
      <c r="A1080" s="70">
        <f t="shared" si="29"/>
        <v>1061</v>
      </c>
      <c r="B1080" s="170">
        <v>12560153.605506591</v>
      </c>
      <c r="U1080" s="145">
        <v>7884901.843147587</v>
      </c>
    </row>
    <row r="1081" spans="1:21" x14ac:dyDescent="0.35">
      <c r="A1081" s="70">
        <f t="shared" si="29"/>
        <v>1062</v>
      </c>
      <c r="B1081" s="170">
        <v>12560153.605506591</v>
      </c>
      <c r="U1081" s="145">
        <v>42502326.425202176</v>
      </c>
    </row>
    <row r="1082" spans="1:21" x14ac:dyDescent="0.35">
      <c r="A1082" s="70">
        <f t="shared" si="29"/>
        <v>1063</v>
      </c>
      <c r="B1082" s="170">
        <v>12560153.605506591</v>
      </c>
      <c r="U1082" s="145">
        <v>-16172678.42468363</v>
      </c>
    </row>
    <row r="1083" spans="1:21" x14ac:dyDescent="0.35">
      <c r="A1083" s="70">
        <f t="shared" si="29"/>
        <v>1064</v>
      </c>
      <c r="B1083" s="170">
        <v>12560153.605506591</v>
      </c>
      <c r="U1083" s="145">
        <v>-31121522.996097099</v>
      </c>
    </row>
    <row r="1084" spans="1:21" x14ac:dyDescent="0.35">
      <c r="A1084" s="70">
        <f t="shared" si="29"/>
        <v>1065</v>
      </c>
      <c r="B1084" s="170">
        <v>12560153.605506591</v>
      </c>
      <c r="U1084" s="145">
        <v>232106.77102035657</v>
      </c>
    </row>
    <row r="1085" spans="1:21" x14ac:dyDescent="0.35">
      <c r="A1085" s="70">
        <f t="shared" si="29"/>
        <v>1066</v>
      </c>
      <c r="B1085" s="170">
        <v>12560153.605506591</v>
      </c>
      <c r="U1085" s="145">
        <v>-5886834.7435572986</v>
      </c>
    </row>
    <row r="1086" spans="1:21" x14ac:dyDescent="0.35">
      <c r="A1086" s="70">
        <f t="shared" si="29"/>
        <v>1067</v>
      </c>
      <c r="B1086" s="170">
        <v>12560153.605506591</v>
      </c>
      <c r="U1086" s="145">
        <v>-20834472.208097909</v>
      </c>
    </row>
    <row r="1087" spans="1:21" x14ac:dyDescent="0.35">
      <c r="A1087" s="70">
        <f t="shared" si="29"/>
        <v>1068</v>
      </c>
      <c r="B1087" s="170">
        <v>12560153.605506591</v>
      </c>
      <c r="U1087" s="145">
        <v>-4797440.5136605855</v>
      </c>
    </row>
    <row r="1088" spans="1:21" x14ac:dyDescent="0.35">
      <c r="A1088" s="70">
        <f t="shared" si="29"/>
        <v>1069</v>
      </c>
      <c r="B1088" s="170">
        <v>12560153.605506591</v>
      </c>
      <c r="U1088" s="145">
        <v>15322084.773686755</v>
      </c>
    </row>
    <row r="1089" spans="1:21" x14ac:dyDescent="0.35">
      <c r="A1089" s="70">
        <f t="shared" si="29"/>
        <v>1070</v>
      </c>
      <c r="B1089" s="170">
        <v>12560153.605506591</v>
      </c>
      <c r="U1089" s="145">
        <v>18762580.709427517</v>
      </c>
    </row>
    <row r="1090" spans="1:21" x14ac:dyDescent="0.35">
      <c r="A1090" s="70">
        <f t="shared" si="29"/>
        <v>1071</v>
      </c>
      <c r="B1090" s="170">
        <v>12560153.605506591</v>
      </c>
      <c r="U1090" s="145">
        <v>28297136.784555469</v>
      </c>
    </row>
    <row r="1091" spans="1:21" x14ac:dyDescent="0.35">
      <c r="A1091" s="70">
        <f t="shared" si="29"/>
        <v>1072</v>
      </c>
      <c r="B1091" s="170">
        <v>12560153.605506591</v>
      </c>
      <c r="U1091" s="145">
        <v>9354216.5399131067</v>
      </c>
    </row>
    <row r="1092" spans="1:21" x14ac:dyDescent="0.35">
      <c r="A1092" s="70">
        <f t="shared" si="29"/>
        <v>1073</v>
      </c>
      <c r="B1092" s="170">
        <v>12560153.605506591</v>
      </c>
      <c r="U1092" s="145">
        <v>-21836541.977769326</v>
      </c>
    </row>
    <row r="1093" spans="1:21" x14ac:dyDescent="0.35">
      <c r="A1093" s="70">
        <f t="shared" si="29"/>
        <v>1074</v>
      </c>
      <c r="B1093" s="170">
        <v>12560153.605506591</v>
      </c>
      <c r="U1093" s="145">
        <v>-7444962.2859417461</v>
      </c>
    </row>
    <row r="1094" spans="1:21" x14ac:dyDescent="0.35">
      <c r="A1094" s="70">
        <f t="shared" si="29"/>
        <v>1075</v>
      </c>
      <c r="B1094" s="170">
        <v>12560153.605506591</v>
      </c>
      <c r="U1094" s="145">
        <v>2289031.6900922172</v>
      </c>
    </row>
    <row r="1095" spans="1:21" x14ac:dyDescent="0.35">
      <c r="A1095" s="70">
        <f t="shared" si="29"/>
        <v>1076</v>
      </c>
      <c r="B1095" s="170">
        <v>12560153.605506591</v>
      </c>
      <c r="U1095" s="145">
        <v>-35754351.727976948</v>
      </c>
    </row>
    <row r="1096" spans="1:21" x14ac:dyDescent="0.35">
      <c r="A1096" s="70">
        <f t="shared" si="29"/>
        <v>1077</v>
      </c>
      <c r="B1096" s="170">
        <v>12560153.605506591</v>
      </c>
      <c r="U1096" s="145">
        <v>-17195565.636049379</v>
      </c>
    </row>
    <row r="1097" spans="1:21" x14ac:dyDescent="0.35">
      <c r="A1097" s="70">
        <f t="shared" si="29"/>
        <v>1078</v>
      </c>
      <c r="B1097" s="170">
        <v>12560153.605506591</v>
      </c>
      <c r="U1097" s="145">
        <v>-20307767.947056174</v>
      </c>
    </row>
    <row r="1098" spans="1:21" x14ac:dyDescent="0.35">
      <c r="A1098" s="70">
        <f t="shared" si="29"/>
        <v>1079</v>
      </c>
      <c r="B1098" s="170">
        <v>12560153.605506591</v>
      </c>
      <c r="U1098" s="145">
        <v>13944780.373794463</v>
      </c>
    </row>
    <row r="1099" spans="1:21" x14ac:dyDescent="0.35">
      <c r="A1099" s="70">
        <f t="shared" si="29"/>
        <v>1080</v>
      </c>
      <c r="B1099" s="170">
        <v>12560153.605506591</v>
      </c>
      <c r="U1099" s="145">
        <v>4318672.6669020392</v>
      </c>
    </row>
    <row r="1100" spans="1:21" x14ac:dyDescent="0.35">
      <c r="A1100" s="70">
        <f t="shared" si="29"/>
        <v>1081</v>
      </c>
      <c r="B1100" s="170">
        <v>12560153.605506591</v>
      </c>
      <c r="U1100" s="145">
        <v>-3805852.9414892718</v>
      </c>
    </row>
    <row r="1101" spans="1:21" x14ac:dyDescent="0.35">
      <c r="A1101" s="70">
        <f t="shared" si="29"/>
        <v>1082</v>
      </c>
      <c r="B1101" s="170">
        <v>12560153.605506591</v>
      </c>
      <c r="U1101" s="145">
        <v>-39812148.700319722</v>
      </c>
    </row>
    <row r="1102" spans="1:21" x14ac:dyDescent="0.35">
      <c r="A1102" s="70">
        <f t="shared" si="29"/>
        <v>1083</v>
      </c>
      <c r="B1102" s="170">
        <v>12560153.605506591</v>
      </c>
      <c r="U1102" s="145">
        <v>17369555.534167178</v>
      </c>
    </row>
    <row r="1103" spans="1:21" x14ac:dyDescent="0.35">
      <c r="A1103" s="70">
        <f t="shared" si="29"/>
        <v>1084</v>
      </c>
      <c r="B1103" s="170">
        <v>12560153.605506591</v>
      </c>
      <c r="U1103" s="145">
        <v>40572976.041484013</v>
      </c>
    </row>
    <row r="1104" spans="1:21" x14ac:dyDescent="0.35">
      <c r="A1104" s="70">
        <f t="shared" si="29"/>
        <v>1085</v>
      </c>
      <c r="B1104" s="170">
        <v>12560153.605506591</v>
      </c>
      <c r="U1104" s="145">
        <v>-4728012.4276323915</v>
      </c>
    </row>
    <row r="1105" spans="1:21" x14ac:dyDescent="0.35">
      <c r="A1105" s="70">
        <f t="shared" si="29"/>
        <v>1086</v>
      </c>
      <c r="B1105" s="170">
        <v>12560153.605506591</v>
      </c>
      <c r="U1105" s="145">
        <v>21906429.460116398</v>
      </c>
    </row>
    <row r="1106" spans="1:21" x14ac:dyDescent="0.35">
      <c r="A1106" s="70">
        <f t="shared" si="29"/>
        <v>1087</v>
      </c>
      <c r="B1106" s="170">
        <v>12560153.605506591</v>
      </c>
      <c r="U1106" s="145">
        <v>-17215652.887850933</v>
      </c>
    </row>
    <row r="1107" spans="1:21" x14ac:dyDescent="0.35">
      <c r="A1107" s="70">
        <f t="shared" si="29"/>
        <v>1088</v>
      </c>
      <c r="B1107" s="170">
        <v>12560153.605506591</v>
      </c>
      <c r="U1107" s="145">
        <v>-47981780.771174714</v>
      </c>
    </row>
    <row r="1108" spans="1:21" x14ac:dyDescent="0.35">
      <c r="A1108" s="70">
        <f t="shared" si="29"/>
        <v>1089</v>
      </c>
      <c r="B1108" s="170">
        <v>12560153.605506591</v>
      </c>
      <c r="U1108" s="145">
        <v>4058884.8006037325</v>
      </c>
    </row>
    <row r="1109" spans="1:21" x14ac:dyDescent="0.35">
      <c r="A1109" s="70">
        <f t="shared" si="29"/>
        <v>1090</v>
      </c>
      <c r="B1109" s="170">
        <v>12560153.605506591</v>
      </c>
      <c r="U1109" s="145">
        <v>14603517.634643145</v>
      </c>
    </row>
    <row r="1110" spans="1:21" x14ac:dyDescent="0.35">
      <c r="A1110" s="70">
        <f t="shared" ref="A1110:A1173" si="30">A1109+1</f>
        <v>1091</v>
      </c>
      <c r="B1110" s="170">
        <v>12560153.605506591</v>
      </c>
      <c r="U1110" s="145">
        <v>-28649396.310165852</v>
      </c>
    </row>
    <row r="1111" spans="1:21" x14ac:dyDescent="0.35">
      <c r="A1111" s="70">
        <f t="shared" si="30"/>
        <v>1092</v>
      </c>
      <c r="B1111" s="170">
        <v>12560153.605506591</v>
      </c>
      <c r="U1111" s="145">
        <v>-19906401.880945835</v>
      </c>
    </row>
    <row r="1112" spans="1:21" x14ac:dyDescent="0.35">
      <c r="A1112" s="70">
        <f t="shared" si="30"/>
        <v>1093</v>
      </c>
      <c r="B1112" s="170">
        <v>12560153.605506591</v>
      </c>
      <c r="U1112" s="145">
        <v>-14897414.390877232</v>
      </c>
    </row>
    <row r="1113" spans="1:21" x14ac:dyDescent="0.35">
      <c r="A1113" s="70">
        <f t="shared" si="30"/>
        <v>1094</v>
      </c>
      <c r="B1113" s="170">
        <v>12560153.605506591</v>
      </c>
      <c r="U1113" s="145">
        <v>-24837658.807184901</v>
      </c>
    </row>
    <row r="1114" spans="1:21" x14ac:dyDescent="0.35">
      <c r="A1114" s="70">
        <f t="shared" si="30"/>
        <v>1095</v>
      </c>
      <c r="B1114" s="170">
        <v>12560153.605506591</v>
      </c>
      <c r="U1114" s="145">
        <v>-24720926.668705959</v>
      </c>
    </row>
    <row r="1115" spans="1:21" x14ac:dyDescent="0.35">
      <c r="A1115" s="70">
        <f t="shared" si="30"/>
        <v>1096</v>
      </c>
      <c r="B1115" s="170">
        <v>12560153.605506591</v>
      </c>
      <c r="U1115" s="145">
        <v>-3923744.1464088522</v>
      </c>
    </row>
    <row r="1116" spans="1:21" x14ac:dyDescent="0.35">
      <c r="A1116" s="70">
        <f t="shared" si="30"/>
        <v>1097</v>
      </c>
      <c r="B1116" s="170">
        <v>12560153.605506591</v>
      </c>
      <c r="U1116" s="145">
        <v>-23060385.674775526</v>
      </c>
    </row>
    <row r="1117" spans="1:21" x14ac:dyDescent="0.35">
      <c r="A1117" s="70">
        <f t="shared" si="30"/>
        <v>1098</v>
      </c>
      <c r="B1117" s="170">
        <v>12560153.605506591</v>
      </c>
      <c r="U1117" s="145">
        <v>29292477.366079248</v>
      </c>
    </row>
    <row r="1118" spans="1:21" x14ac:dyDescent="0.35">
      <c r="A1118" s="70">
        <f t="shared" si="30"/>
        <v>1099</v>
      </c>
      <c r="B1118" s="170">
        <v>12560153.605506591</v>
      </c>
      <c r="U1118" s="145">
        <v>27821789.928182997</v>
      </c>
    </row>
    <row r="1119" spans="1:21" x14ac:dyDescent="0.35">
      <c r="A1119" s="70">
        <f t="shared" si="30"/>
        <v>1100</v>
      </c>
      <c r="B1119" s="170">
        <v>12560153.605506591</v>
      </c>
      <c r="U1119" s="145">
        <v>26975171.731934953</v>
      </c>
    </row>
    <row r="1120" spans="1:21" x14ac:dyDescent="0.35">
      <c r="A1120" s="70">
        <f t="shared" si="30"/>
        <v>1101</v>
      </c>
      <c r="B1120" s="170">
        <v>12560153.605506591</v>
      </c>
      <c r="U1120" s="145">
        <v>-40485808.413997963</v>
      </c>
    </row>
    <row r="1121" spans="1:21" x14ac:dyDescent="0.35">
      <c r="A1121" s="70">
        <f t="shared" si="30"/>
        <v>1102</v>
      </c>
      <c r="B1121" s="170">
        <v>12560153.605506591</v>
      </c>
      <c r="U1121" s="145">
        <v>-45847380.626271479</v>
      </c>
    </row>
    <row r="1122" spans="1:21" x14ac:dyDescent="0.35">
      <c r="A1122" s="70">
        <f t="shared" si="30"/>
        <v>1103</v>
      </c>
      <c r="B1122" s="170">
        <v>12560153.605506591</v>
      </c>
      <c r="U1122" s="145">
        <v>-6399604.2591766901</v>
      </c>
    </row>
    <row r="1123" spans="1:21" x14ac:dyDescent="0.35">
      <c r="A1123" s="70">
        <f t="shared" si="30"/>
        <v>1104</v>
      </c>
      <c r="B1123" s="170">
        <v>12560153.605506591</v>
      </c>
      <c r="U1123" s="145">
        <v>774244.01286107302</v>
      </c>
    </row>
    <row r="1124" spans="1:21" x14ac:dyDescent="0.35">
      <c r="A1124" s="70">
        <f t="shared" si="30"/>
        <v>1105</v>
      </c>
      <c r="B1124" s="170">
        <v>12560153.605506591</v>
      </c>
      <c r="U1124" s="145">
        <v>-43017579.538826458</v>
      </c>
    </row>
    <row r="1125" spans="1:21" x14ac:dyDescent="0.35">
      <c r="A1125" s="70">
        <f t="shared" si="30"/>
        <v>1106</v>
      </c>
      <c r="B1125" s="170">
        <v>12560153.605506591</v>
      </c>
      <c r="U1125" s="145">
        <v>5413575.7834025808</v>
      </c>
    </row>
    <row r="1126" spans="1:21" x14ac:dyDescent="0.35">
      <c r="A1126" s="70">
        <f t="shared" si="30"/>
        <v>1107</v>
      </c>
      <c r="B1126" s="170">
        <v>12560153.605506591</v>
      </c>
      <c r="U1126" s="145">
        <v>-31528666.626281481</v>
      </c>
    </row>
    <row r="1127" spans="1:21" x14ac:dyDescent="0.35">
      <c r="A1127" s="70">
        <f t="shared" si="30"/>
        <v>1108</v>
      </c>
      <c r="B1127" s="170">
        <v>12560153.605506591</v>
      </c>
      <c r="U1127" s="145">
        <v>-9161081.3121972308</v>
      </c>
    </row>
    <row r="1128" spans="1:21" x14ac:dyDescent="0.35">
      <c r="A1128" s="70">
        <f t="shared" si="30"/>
        <v>1109</v>
      </c>
      <c r="B1128" s="170">
        <v>12560153.605506591</v>
      </c>
      <c r="U1128" s="145">
        <v>-32228618.742652588</v>
      </c>
    </row>
    <row r="1129" spans="1:21" x14ac:dyDescent="0.35">
      <c r="A1129" s="70">
        <f t="shared" si="30"/>
        <v>1110</v>
      </c>
      <c r="B1129" s="170">
        <v>12560153.605506591</v>
      </c>
      <c r="U1129" s="145">
        <v>11656931.677829381</v>
      </c>
    </row>
    <row r="1130" spans="1:21" x14ac:dyDescent="0.35">
      <c r="A1130" s="70">
        <f t="shared" si="30"/>
        <v>1111</v>
      </c>
      <c r="B1130" s="170">
        <v>12560153.605506591</v>
      </c>
      <c r="U1130" s="145">
        <v>-22783816.723337185</v>
      </c>
    </row>
    <row r="1131" spans="1:21" x14ac:dyDescent="0.35">
      <c r="A1131" s="70">
        <f t="shared" si="30"/>
        <v>1112</v>
      </c>
      <c r="B1131" s="170">
        <v>12560153.605506591</v>
      </c>
      <c r="U1131" s="145">
        <v>-6038898.5462960918</v>
      </c>
    </row>
    <row r="1132" spans="1:21" x14ac:dyDescent="0.35">
      <c r="A1132" s="70">
        <f t="shared" si="30"/>
        <v>1113</v>
      </c>
      <c r="B1132" s="170">
        <v>12560153.605506591</v>
      </c>
      <c r="U1132" s="145">
        <v>-8753009.093780892</v>
      </c>
    </row>
    <row r="1133" spans="1:21" x14ac:dyDescent="0.35">
      <c r="A1133" s="70">
        <f t="shared" si="30"/>
        <v>1114</v>
      </c>
      <c r="B1133" s="170">
        <v>12560153.605506591</v>
      </c>
      <c r="U1133" s="145">
        <v>18029123.399192788</v>
      </c>
    </row>
    <row r="1134" spans="1:21" x14ac:dyDescent="0.35">
      <c r="A1134" s="70">
        <f t="shared" si="30"/>
        <v>1115</v>
      </c>
      <c r="B1134" s="170">
        <v>12560153.605506591</v>
      </c>
      <c r="U1134" s="145">
        <v>17111469.466930535</v>
      </c>
    </row>
    <row r="1135" spans="1:21" x14ac:dyDescent="0.35">
      <c r="A1135" s="70">
        <f t="shared" si="30"/>
        <v>1116</v>
      </c>
      <c r="B1135" s="170">
        <v>12560153.605506591</v>
      </c>
      <c r="U1135" s="145">
        <v>52948760.85750255</v>
      </c>
    </row>
    <row r="1136" spans="1:21" x14ac:dyDescent="0.35">
      <c r="A1136" s="70">
        <f t="shared" si="30"/>
        <v>1117</v>
      </c>
      <c r="B1136" s="170">
        <v>12560153.605506591</v>
      </c>
      <c r="U1136" s="145">
        <v>-37357607.502522886</v>
      </c>
    </row>
    <row r="1137" spans="1:21" x14ac:dyDescent="0.35">
      <c r="A1137" s="70">
        <f t="shared" si="30"/>
        <v>1118</v>
      </c>
      <c r="B1137" s="170">
        <v>12560153.605506591</v>
      </c>
      <c r="U1137" s="145">
        <v>-20258274.6293681</v>
      </c>
    </row>
    <row r="1138" spans="1:21" x14ac:dyDescent="0.35">
      <c r="A1138" s="70">
        <f t="shared" si="30"/>
        <v>1119</v>
      </c>
      <c r="B1138" s="170">
        <v>12560153.605506591</v>
      </c>
      <c r="U1138" s="145">
        <v>-12022246.839595847</v>
      </c>
    </row>
    <row r="1139" spans="1:21" x14ac:dyDescent="0.35">
      <c r="A1139" s="70">
        <f t="shared" si="30"/>
        <v>1120</v>
      </c>
      <c r="B1139" s="170">
        <v>12560153.605506591</v>
      </c>
      <c r="U1139" s="145">
        <v>-9732676.6248209178</v>
      </c>
    </row>
    <row r="1140" spans="1:21" x14ac:dyDescent="0.35">
      <c r="A1140" s="70">
        <f t="shared" si="30"/>
        <v>1121</v>
      </c>
      <c r="B1140" s="170">
        <v>12560153.605506591</v>
      </c>
      <c r="U1140" s="145">
        <v>-43375307.705695033</v>
      </c>
    </row>
    <row r="1141" spans="1:21" x14ac:dyDescent="0.35">
      <c r="A1141" s="70">
        <f t="shared" si="30"/>
        <v>1122</v>
      </c>
      <c r="B1141" s="170">
        <v>12560153.605506591</v>
      </c>
      <c r="U1141" s="145">
        <v>7568181.541274339</v>
      </c>
    </row>
    <row r="1142" spans="1:21" x14ac:dyDescent="0.35">
      <c r="A1142" s="70">
        <f t="shared" si="30"/>
        <v>1123</v>
      </c>
      <c r="B1142" s="170">
        <v>12560153.605506591</v>
      </c>
      <c r="U1142" s="145">
        <v>-1513178.9281181805</v>
      </c>
    </row>
    <row r="1143" spans="1:21" x14ac:dyDescent="0.35">
      <c r="A1143" s="70">
        <f t="shared" si="30"/>
        <v>1124</v>
      </c>
      <c r="B1143" s="170">
        <v>12560153.605506591</v>
      </c>
      <c r="U1143" s="145">
        <v>-12631444.3649549</v>
      </c>
    </row>
    <row r="1144" spans="1:21" x14ac:dyDescent="0.35">
      <c r="A1144" s="70">
        <f t="shared" si="30"/>
        <v>1125</v>
      </c>
      <c r="B1144" s="170">
        <v>12560153.605506591</v>
      </c>
      <c r="U1144" s="145">
        <v>-10011478.642994894</v>
      </c>
    </row>
    <row r="1145" spans="1:21" x14ac:dyDescent="0.35">
      <c r="A1145" s="70">
        <f t="shared" si="30"/>
        <v>1126</v>
      </c>
      <c r="B1145" s="170">
        <v>12560153.605506591</v>
      </c>
      <c r="U1145" s="145">
        <v>-3152382.5181850344</v>
      </c>
    </row>
    <row r="1146" spans="1:21" x14ac:dyDescent="0.35">
      <c r="A1146" s="70">
        <f t="shared" si="30"/>
        <v>1127</v>
      </c>
      <c r="B1146" s="170">
        <v>12560153.605506591</v>
      </c>
      <c r="U1146" s="145">
        <v>2540437.8129998185</v>
      </c>
    </row>
    <row r="1147" spans="1:21" x14ac:dyDescent="0.35">
      <c r="A1147" s="70">
        <f t="shared" si="30"/>
        <v>1128</v>
      </c>
      <c r="B1147" s="170">
        <v>12560153.605506591</v>
      </c>
      <c r="U1147" s="145">
        <v>-11412289.200245416</v>
      </c>
    </row>
    <row r="1148" spans="1:21" x14ac:dyDescent="0.35">
      <c r="A1148" s="70">
        <f t="shared" si="30"/>
        <v>1129</v>
      </c>
      <c r="B1148" s="170">
        <v>12560153.605506591</v>
      </c>
      <c r="U1148" s="145">
        <v>3931234.1494837552</v>
      </c>
    </row>
    <row r="1149" spans="1:21" x14ac:dyDescent="0.35">
      <c r="A1149" s="70">
        <f t="shared" si="30"/>
        <v>1130</v>
      </c>
      <c r="B1149" s="170">
        <v>12560153.605506591</v>
      </c>
      <c r="U1149" s="145">
        <v>18120150.583210923</v>
      </c>
    </row>
    <row r="1150" spans="1:21" x14ac:dyDescent="0.35">
      <c r="A1150" s="70">
        <f t="shared" si="30"/>
        <v>1131</v>
      </c>
      <c r="B1150" s="170">
        <v>12560153.605506591</v>
      </c>
      <c r="U1150" s="145">
        <v>5136569.7167256977</v>
      </c>
    </row>
    <row r="1151" spans="1:21" x14ac:dyDescent="0.35">
      <c r="A1151" s="70">
        <f t="shared" si="30"/>
        <v>1132</v>
      </c>
      <c r="B1151" s="170">
        <v>12560153.605506591</v>
      </c>
      <c r="U1151" s="145">
        <v>-14398231.879901102</v>
      </c>
    </row>
    <row r="1152" spans="1:21" x14ac:dyDescent="0.35">
      <c r="A1152" s="70">
        <f t="shared" si="30"/>
        <v>1133</v>
      </c>
      <c r="B1152" s="170">
        <v>12560153.605506591</v>
      </c>
      <c r="U1152" s="145">
        <v>-27677355.092588883</v>
      </c>
    </row>
    <row r="1153" spans="1:21" x14ac:dyDescent="0.35">
      <c r="A1153" s="70">
        <f t="shared" si="30"/>
        <v>1134</v>
      </c>
      <c r="B1153" s="170">
        <v>12560153.605506591</v>
      </c>
      <c r="U1153" s="145">
        <v>-34210143.176626191</v>
      </c>
    </row>
    <row r="1154" spans="1:21" x14ac:dyDescent="0.35">
      <c r="A1154" s="70">
        <f t="shared" si="30"/>
        <v>1135</v>
      </c>
      <c r="B1154" s="170">
        <v>12560153.605506591</v>
      </c>
      <c r="U1154" s="145">
        <v>14532369.331945069</v>
      </c>
    </row>
    <row r="1155" spans="1:21" x14ac:dyDescent="0.35">
      <c r="A1155" s="70">
        <f t="shared" si="30"/>
        <v>1136</v>
      </c>
      <c r="B1155" s="170">
        <v>12560153.605506591</v>
      </c>
      <c r="U1155" s="145">
        <v>-22459389.049720753</v>
      </c>
    </row>
    <row r="1156" spans="1:21" x14ac:dyDescent="0.35">
      <c r="A1156" s="70">
        <f t="shared" si="30"/>
        <v>1137</v>
      </c>
      <c r="B1156" s="170">
        <v>12560153.605506591</v>
      </c>
      <c r="U1156" s="145">
        <v>6651841.9525702149</v>
      </c>
    </row>
    <row r="1157" spans="1:21" x14ac:dyDescent="0.35">
      <c r="A1157" s="70">
        <f t="shared" si="30"/>
        <v>1138</v>
      </c>
      <c r="B1157" s="170">
        <v>12560153.605506591</v>
      </c>
      <c r="U1157" s="145">
        <v>-24935507.207915995</v>
      </c>
    </row>
    <row r="1158" spans="1:21" x14ac:dyDescent="0.35">
      <c r="A1158" s="70">
        <f t="shared" si="30"/>
        <v>1139</v>
      </c>
      <c r="B1158" s="170">
        <v>12560153.605506591</v>
      </c>
      <c r="U1158" s="145">
        <v>15071875.692402184</v>
      </c>
    </row>
    <row r="1159" spans="1:21" x14ac:dyDescent="0.35">
      <c r="A1159" s="70">
        <f t="shared" si="30"/>
        <v>1140</v>
      </c>
      <c r="B1159" s="170">
        <v>12560153.605506591</v>
      </c>
      <c r="U1159" s="145">
        <v>-32353963.481447414</v>
      </c>
    </row>
    <row r="1160" spans="1:21" x14ac:dyDescent="0.35">
      <c r="A1160" s="70">
        <f t="shared" si="30"/>
        <v>1141</v>
      </c>
      <c r="B1160" s="170">
        <v>12560153.605506591</v>
      </c>
      <c r="U1160" s="145">
        <v>-34803910.269473396</v>
      </c>
    </row>
    <row r="1161" spans="1:21" x14ac:dyDescent="0.35">
      <c r="A1161" s="70">
        <f t="shared" si="30"/>
        <v>1142</v>
      </c>
      <c r="B1161" s="170">
        <v>12560153.605506591</v>
      </c>
      <c r="U1161" s="145">
        <v>13882113.40619893</v>
      </c>
    </row>
    <row r="1162" spans="1:21" x14ac:dyDescent="0.35">
      <c r="A1162" s="70">
        <f t="shared" si="30"/>
        <v>1143</v>
      </c>
      <c r="B1162" s="170">
        <v>12560153.605506591</v>
      </c>
      <c r="U1162" s="145">
        <v>622662.61789572611</v>
      </c>
    </row>
    <row r="1163" spans="1:21" x14ac:dyDescent="0.35">
      <c r="A1163" s="70">
        <f t="shared" si="30"/>
        <v>1144</v>
      </c>
      <c r="B1163" s="170">
        <v>12560153.605506591</v>
      </c>
      <c r="U1163" s="145">
        <v>21745571.94221136</v>
      </c>
    </row>
    <row r="1164" spans="1:21" x14ac:dyDescent="0.35">
      <c r="A1164" s="70">
        <f t="shared" si="30"/>
        <v>1145</v>
      </c>
      <c r="B1164" s="170">
        <v>12560153.605506591</v>
      </c>
      <c r="U1164" s="145">
        <v>-2969729.120069474</v>
      </c>
    </row>
    <row r="1165" spans="1:21" x14ac:dyDescent="0.35">
      <c r="A1165" s="70">
        <f t="shared" si="30"/>
        <v>1146</v>
      </c>
      <c r="B1165" s="170">
        <v>12560153.605506591</v>
      </c>
      <c r="U1165" s="145">
        <v>13346033.577176116</v>
      </c>
    </row>
    <row r="1166" spans="1:21" x14ac:dyDescent="0.35">
      <c r="A1166" s="70">
        <f t="shared" si="30"/>
        <v>1147</v>
      </c>
      <c r="B1166" s="170">
        <v>12560153.605506591</v>
      </c>
      <c r="U1166" s="145">
        <v>31322902.759318829</v>
      </c>
    </row>
    <row r="1167" spans="1:21" x14ac:dyDescent="0.35">
      <c r="A1167" s="70">
        <f t="shared" si="30"/>
        <v>1148</v>
      </c>
      <c r="B1167" s="170">
        <v>12560153.605506591</v>
      </c>
      <c r="U1167" s="145">
        <v>27380578.70193132</v>
      </c>
    </row>
    <row r="1168" spans="1:21" x14ac:dyDescent="0.35">
      <c r="A1168" s="70">
        <f t="shared" si="30"/>
        <v>1149</v>
      </c>
      <c r="B1168" s="170">
        <v>12560153.605506591</v>
      </c>
      <c r="U1168" s="145">
        <v>-34543683.336191654</v>
      </c>
    </row>
    <row r="1169" spans="1:21" x14ac:dyDescent="0.35">
      <c r="A1169" s="70">
        <f t="shared" si="30"/>
        <v>1150</v>
      </c>
      <c r="B1169" s="170">
        <v>12560153.605506591</v>
      </c>
      <c r="U1169" s="145">
        <v>17940387.989713654</v>
      </c>
    </row>
    <row r="1170" spans="1:21" x14ac:dyDescent="0.35">
      <c r="A1170" s="70">
        <f t="shared" si="30"/>
        <v>1151</v>
      </c>
      <c r="B1170" s="170">
        <v>12560153.605506591</v>
      </c>
      <c r="U1170" s="145">
        <v>-23925178.551245388</v>
      </c>
    </row>
    <row r="1171" spans="1:21" x14ac:dyDescent="0.35">
      <c r="A1171" s="70">
        <f t="shared" si="30"/>
        <v>1152</v>
      </c>
      <c r="B1171" s="170">
        <v>12560153.605506591</v>
      </c>
      <c r="U1171" s="145">
        <v>-15296913.416811243</v>
      </c>
    </row>
    <row r="1172" spans="1:21" x14ac:dyDescent="0.35">
      <c r="A1172" s="70">
        <f t="shared" si="30"/>
        <v>1153</v>
      </c>
      <c r="B1172" s="170">
        <v>12560153.605506591</v>
      </c>
      <c r="U1172" s="145">
        <v>-17952635.209855773</v>
      </c>
    </row>
    <row r="1173" spans="1:21" x14ac:dyDescent="0.35">
      <c r="A1173" s="70">
        <f t="shared" si="30"/>
        <v>1154</v>
      </c>
      <c r="B1173" s="170">
        <v>12560153.605506591</v>
      </c>
      <c r="U1173" s="145">
        <v>-28918544.672050603</v>
      </c>
    </row>
    <row r="1174" spans="1:21" x14ac:dyDescent="0.35">
      <c r="A1174" s="70">
        <f t="shared" ref="A1174:A1237" si="31">A1173+1</f>
        <v>1155</v>
      </c>
      <c r="B1174" s="170">
        <v>12560153.605506591</v>
      </c>
      <c r="U1174" s="145">
        <v>-13158146.090660075</v>
      </c>
    </row>
    <row r="1175" spans="1:21" x14ac:dyDescent="0.35">
      <c r="A1175" s="70">
        <f t="shared" si="31"/>
        <v>1156</v>
      </c>
      <c r="B1175" s="170">
        <v>12560153.605506591</v>
      </c>
      <c r="U1175" s="145">
        <v>-24370849.601108417</v>
      </c>
    </row>
    <row r="1176" spans="1:21" x14ac:dyDescent="0.35">
      <c r="A1176" s="70">
        <f t="shared" si="31"/>
        <v>1157</v>
      </c>
      <c r="B1176" s="170">
        <v>12560153.605506591</v>
      </c>
      <c r="U1176" s="145">
        <v>-2485186.0234690066</v>
      </c>
    </row>
    <row r="1177" spans="1:21" x14ac:dyDescent="0.35">
      <c r="A1177" s="70">
        <f t="shared" si="31"/>
        <v>1158</v>
      </c>
      <c r="B1177" s="170">
        <v>12560153.605506591</v>
      </c>
      <c r="U1177" s="145">
        <v>-5126666.8043753915</v>
      </c>
    </row>
    <row r="1178" spans="1:21" x14ac:dyDescent="0.35">
      <c r="A1178" s="70">
        <f t="shared" si="31"/>
        <v>1159</v>
      </c>
      <c r="B1178" s="170">
        <v>12560153.605506591</v>
      </c>
      <c r="U1178" s="145">
        <v>-23690253.36690937</v>
      </c>
    </row>
    <row r="1179" spans="1:21" x14ac:dyDescent="0.35">
      <c r="A1179" s="70">
        <f t="shared" si="31"/>
        <v>1160</v>
      </c>
      <c r="B1179" s="170">
        <v>12560153.605506591</v>
      </c>
      <c r="U1179" s="145">
        <v>20166081.431332327</v>
      </c>
    </row>
    <row r="1180" spans="1:21" x14ac:dyDescent="0.35">
      <c r="A1180" s="70">
        <f t="shared" si="31"/>
        <v>1161</v>
      </c>
      <c r="B1180" s="170">
        <v>12560153.605506591</v>
      </c>
      <c r="U1180" s="145">
        <v>-48874244.88234809</v>
      </c>
    </row>
    <row r="1181" spans="1:21" x14ac:dyDescent="0.35">
      <c r="A1181" s="70">
        <f t="shared" si="31"/>
        <v>1162</v>
      </c>
      <c r="B1181" s="170">
        <v>12560153.605506591</v>
      </c>
      <c r="U1181" s="145">
        <v>-887675.77826483548</v>
      </c>
    </row>
    <row r="1182" spans="1:21" x14ac:dyDescent="0.35">
      <c r="A1182" s="70">
        <f t="shared" si="31"/>
        <v>1163</v>
      </c>
      <c r="B1182" s="170">
        <v>12560153.605506591</v>
      </c>
      <c r="U1182" s="145">
        <v>-12121523.260338139</v>
      </c>
    </row>
    <row r="1183" spans="1:21" x14ac:dyDescent="0.35">
      <c r="A1183" s="70">
        <f t="shared" si="31"/>
        <v>1164</v>
      </c>
      <c r="B1183" s="170">
        <v>12560153.605506591</v>
      </c>
      <c r="U1183" s="145">
        <v>-21657106.142985485</v>
      </c>
    </row>
    <row r="1184" spans="1:21" x14ac:dyDescent="0.35">
      <c r="A1184" s="70">
        <f t="shared" si="31"/>
        <v>1165</v>
      </c>
      <c r="B1184" s="170">
        <v>12560153.605506591</v>
      </c>
      <c r="U1184" s="145">
        <v>-29683027.72430075</v>
      </c>
    </row>
    <row r="1185" spans="1:21" x14ac:dyDescent="0.35">
      <c r="A1185" s="70">
        <f t="shared" si="31"/>
        <v>1166</v>
      </c>
      <c r="B1185" s="170">
        <v>12560153.605506591</v>
      </c>
      <c r="U1185" s="145">
        <v>-32906147.342890281</v>
      </c>
    </row>
    <row r="1186" spans="1:21" x14ac:dyDescent="0.35">
      <c r="A1186" s="70">
        <f t="shared" si="31"/>
        <v>1167</v>
      </c>
      <c r="B1186" s="170">
        <v>12560153.605506591</v>
      </c>
      <c r="U1186" s="145">
        <v>-8817245.7061836403</v>
      </c>
    </row>
    <row r="1187" spans="1:21" x14ac:dyDescent="0.35">
      <c r="A1187" s="70">
        <f t="shared" si="31"/>
        <v>1168</v>
      </c>
      <c r="B1187" s="170">
        <v>12560153.605506591</v>
      </c>
      <c r="U1187" s="145">
        <v>5529335.2844322659</v>
      </c>
    </row>
    <row r="1188" spans="1:21" x14ac:dyDescent="0.35">
      <c r="A1188" s="70">
        <f t="shared" si="31"/>
        <v>1169</v>
      </c>
      <c r="B1188" s="170">
        <v>12560153.605506591</v>
      </c>
      <c r="U1188" s="145">
        <v>-22786458.715366658</v>
      </c>
    </row>
    <row r="1189" spans="1:21" x14ac:dyDescent="0.35">
      <c r="A1189" s="70">
        <f t="shared" si="31"/>
        <v>1170</v>
      </c>
      <c r="B1189" s="170">
        <v>12560153.605506591</v>
      </c>
      <c r="U1189" s="145">
        <v>-27661546.691069763</v>
      </c>
    </row>
    <row r="1190" spans="1:21" x14ac:dyDescent="0.35">
      <c r="A1190" s="70">
        <f t="shared" si="31"/>
        <v>1171</v>
      </c>
      <c r="B1190" s="170">
        <v>12560153.605506591</v>
      </c>
      <c r="U1190" s="145">
        <v>-10413835.900532356</v>
      </c>
    </row>
    <row r="1191" spans="1:21" x14ac:dyDescent="0.35">
      <c r="A1191" s="70">
        <f t="shared" si="31"/>
        <v>1172</v>
      </c>
      <c r="B1191" s="170">
        <v>12560153.605506591</v>
      </c>
      <c r="U1191" s="145">
        <v>15501300.722949568</v>
      </c>
    </row>
    <row r="1192" spans="1:21" x14ac:dyDescent="0.35">
      <c r="A1192" s="70">
        <f t="shared" si="31"/>
        <v>1173</v>
      </c>
      <c r="B1192" s="170">
        <v>12560153.605506591</v>
      </c>
      <c r="U1192" s="145">
        <v>-4615896.6355341151</v>
      </c>
    </row>
    <row r="1193" spans="1:21" x14ac:dyDescent="0.35">
      <c r="A1193" s="70">
        <f t="shared" si="31"/>
        <v>1174</v>
      </c>
      <c r="B1193" s="170">
        <v>12560153.605506591</v>
      </c>
      <c r="U1193" s="145">
        <v>-28529828.240141481</v>
      </c>
    </row>
    <row r="1194" spans="1:21" x14ac:dyDescent="0.35">
      <c r="A1194" s="70">
        <f t="shared" si="31"/>
        <v>1175</v>
      </c>
      <c r="B1194" s="170">
        <v>12560153.605506591</v>
      </c>
      <c r="U1194" s="145">
        <v>-18247278.386111241</v>
      </c>
    </row>
    <row r="1195" spans="1:21" x14ac:dyDescent="0.35">
      <c r="A1195" s="70">
        <f t="shared" si="31"/>
        <v>1176</v>
      </c>
      <c r="B1195" s="170">
        <v>12560153.605506591</v>
      </c>
      <c r="U1195" s="145">
        <v>-2333138.3869056255</v>
      </c>
    </row>
    <row r="1196" spans="1:21" x14ac:dyDescent="0.35">
      <c r="A1196" s="70">
        <f t="shared" si="31"/>
        <v>1177</v>
      </c>
      <c r="B1196" s="170">
        <v>12560153.605506591</v>
      </c>
      <c r="U1196" s="145">
        <v>-23355947.87641504</v>
      </c>
    </row>
    <row r="1197" spans="1:21" x14ac:dyDescent="0.35">
      <c r="A1197" s="70">
        <f t="shared" si="31"/>
        <v>1178</v>
      </c>
      <c r="B1197" s="170">
        <v>12560153.605506591</v>
      </c>
      <c r="U1197" s="145">
        <v>-24313956.904122181</v>
      </c>
    </row>
    <row r="1198" spans="1:21" x14ac:dyDescent="0.35">
      <c r="A1198" s="70">
        <f t="shared" si="31"/>
        <v>1179</v>
      </c>
      <c r="B1198" s="170">
        <v>12560153.605506591</v>
      </c>
      <c r="U1198" s="145">
        <v>-14854364.848114822</v>
      </c>
    </row>
    <row r="1199" spans="1:21" x14ac:dyDescent="0.35">
      <c r="A1199" s="70">
        <f t="shared" si="31"/>
        <v>1180</v>
      </c>
      <c r="B1199" s="170">
        <v>12560153.605506591</v>
      </c>
      <c r="U1199" s="145">
        <v>33598440.006227791</v>
      </c>
    </row>
    <row r="1200" spans="1:21" x14ac:dyDescent="0.35">
      <c r="A1200" s="70">
        <f t="shared" si="31"/>
        <v>1181</v>
      </c>
      <c r="B1200" s="170">
        <v>12560153.605506591</v>
      </c>
      <c r="U1200" s="145">
        <v>12360431.508931808</v>
      </c>
    </row>
    <row r="1201" spans="1:21" x14ac:dyDescent="0.35">
      <c r="A1201" s="70">
        <f t="shared" si="31"/>
        <v>1182</v>
      </c>
      <c r="B1201" s="170">
        <v>12560153.605506591</v>
      </c>
      <c r="U1201" s="145">
        <v>28570022.581088625</v>
      </c>
    </row>
    <row r="1202" spans="1:21" x14ac:dyDescent="0.35">
      <c r="A1202" s="70">
        <f t="shared" si="31"/>
        <v>1183</v>
      </c>
      <c r="B1202" s="170">
        <v>12560153.605506591</v>
      </c>
      <c r="U1202" s="145">
        <v>21182838.781405158</v>
      </c>
    </row>
    <row r="1203" spans="1:21" x14ac:dyDescent="0.35">
      <c r="A1203" s="70">
        <f t="shared" si="31"/>
        <v>1184</v>
      </c>
      <c r="B1203" s="170">
        <v>12560153.605506591</v>
      </c>
      <c r="U1203" s="145">
        <v>10364765.269791381</v>
      </c>
    </row>
    <row r="1204" spans="1:21" x14ac:dyDescent="0.35">
      <c r="A1204" s="70">
        <f t="shared" si="31"/>
        <v>1185</v>
      </c>
      <c r="B1204" s="170">
        <v>12560153.605506591</v>
      </c>
      <c r="U1204" s="145">
        <v>-31327052.919583663</v>
      </c>
    </row>
    <row r="1205" spans="1:21" x14ac:dyDescent="0.35">
      <c r="A1205" s="70">
        <f t="shared" si="31"/>
        <v>1186</v>
      </c>
      <c r="B1205" s="170">
        <v>12560153.605506591</v>
      </c>
      <c r="U1205" s="145">
        <v>-11758789.387169212</v>
      </c>
    </row>
    <row r="1206" spans="1:21" x14ac:dyDescent="0.35">
      <c r="A1206" s="70">
        <f t="shared" si="31"/>
        <v>1187</v>
      </c>
      <c r="B1206" s="170">
        <v>12560153.605506591</v>
      </c>
      <c r="U1206" s="145">
        <v>-31963356.76483129</v>
      </c>
    </row>
    <row r="1207" spans="1:21" x14ac:dyDescent="0.35">
      <c r="A1207" s="70">
        <f t="shared" si="31"/>
        <v>1188</v>
      </c>
      <c r="B1207" s="170">
        <v>12560153.605506591</v>
      </c>
      <c r="U1207" s="145">
        <v>-29529237.030817352</v>
      </c>
    </row>
    <row r="1208" spans="1:21" x14ac:dyDescent="0.35">
      <c r="A1208" s="70">
        <f t="shared" si="31"/>
        <v>1189</v>
      </c>
      <c r="B1208" s="170">
        <v>12560153.605506591</v>
      </c>
      <c r="U1208" s="145">
        <v>-3734618.8758274764</v>
      </c>
    </row>
    <row r="1209" spans="1:21" x14ac:dyDescent="0.35">
      <c r="A1209" s="70">
        <f t="shared" si="31"/>
        <v>1190</v>
      </c>
      <c r="B1209" s="170">
        <v>12560153.605506591</v>
      </c>
      <c r="U1209" s="145">
        <v>23170924.564731866</v>
      </c>
    </row>
    <row r="1210" spans="1:21" x14ac:dyDescent="0.35">
      <c r="A1210" s="70">
        <f t="shared" si="31"/>
        <v>1191</v>
      </c>
      <c r="B1210" s="170">
        <v>12560153.605506591</v>
      </c>
      <c r="U1210" s="145">
        <v>-18298899.916906193</v>
      </c>
    </row>
    <row r="1211" spans="1:21" x14ac:dyDescent="0.35">
      <c r="A1211" s="70">
        <f t="shared" si="31"/>
        <v>1192</v>
      </c>
      <c r="B1211" s="170">
        <v>12560153.605506591</v>
      </c>
      <c r="U1211" s="145">
        <v>-4344622.9783330057</v>
      </c>
    </row>
    <row r="1212" spans="1:21" x14ac:dyDescent="0.35">
      <c r="A1212" s="70">
        <f t="shared" si="31"/>
        <v>1193</v>
      </c>
      <c r="B1212" s="170">
        <v>12560153.605506591</v>
      </c>
      <c r="U1212" s="145">
        <v>-23990789.727600157</v>
      </c>
    </row>
    <row r="1213" spans="1:21" x14ac:dyDescent="0.35">
      <c r="A1213" s="70">
        <f t="shared" si="31"/>
        <v>1194</v>
      </c>
      <c r="B1213" s="170">
        <v>12560153.605506591</v>
      </c>
      <c r="U1213" s="145">
        <v>13213735.956796616</v>
      </c>
    </row>
    <row r="1214" spans="1:21" x14ac:dyDescent="0.35">
      <c r="A1214" s="70">
        <f t="shared" si="31"/>
        <v>1195</v>
      </c>
      <c r="B1214" s="170">
        <v>12560153.605506591</v>
      </c>
      <c r="U1214" s="145">
        <v>-17285555.707888238</v>
      </c>
    </row>
    <row r="1215" spans="1:21" x14ac:dyDescent="0.35">
      <c r="A1215" s="70">
        <f t="shared" si="31"/>
        <v>1196</v>
      </c>
      <c r="B1215" s="170">
        <v>12560153.605506591</v>
      </c>
      <c r="U1215" s="145">
        <v>-4807953.9700603466</v>
      </c>
    </row>
    <row r="1216" spans="1:21" x14ac:dyDescent="0.35">
      <c r="A1216" s="70">
        <f t="shared" si="31"/>
        <v>1197</v>
      </c>
      <c r="B1216" s="170">
        <v>12560153.605506591</v>
      </c>
      <c r="U1216" s="145">
        <v>16067681.833957456</v>
      </c>
    </row>
    <row r="1217" spans="1:21" x14ac:dyDescent="0.35">
      <c r="A1217" s="70">
        <f t="shared" si="31"/>
        <v>1198</v>
      </c>
      <c r="B1217" s="170">
        <v>12560153.605506591</v>
      </c>
      <c r="U1217" s="145">
        <v>-44912563.09878698</v>
      </c>
    </row>
    <row r="1218" spans="1:21" x14ac:dyDescent="0.35">
      <c r="A1218" s="70">
        <f t="shared" si="31"/>
        <v>1199</v>
      </c>
      <c r="B1218" s="170">
        <v>12560153.605506591</v>
      </c>
      <c r="U1218" s="145">
        <v>-31169854.446420565</v>
      </c>
    </row>
    <row r="1219" spans="1:21" x14ac:dyDescent="0.35">
      <c r="A1219" s="70">
        <f t="shared" si="31"/>
        <v>1200</v>
      </c>
      <c r="B1219" s="170">
        <v>12560153.605506591</v>
      </c>
      <c r="U1219" s="145">
        <v>-17138183.945457492</v>
      </c>
    </row>
    <row r="1220" spans="1:21" x14ac:dyDescent="0.35">
      <c r="A1220" s="70">
        <f t="shared" si="31"/>
        <v>1201</v>
      </c>
      <c r="B1220" s="170">
        <v>12560153.605506591</v>
      </c>
      <c r="U1220" s="145">
        <v>11087215.073984534</v>
      </c>
    </row>
    <row r="1221" spans="1:21" x14ac:dyDescent="0.35">
      <c r="A1221" s="70">
        <f t="shared" si="31"/>
        <v>1202</v>
      </c>
      <c r="B1221" s="170">
        <v>12560153.605506591</v>
      </c>
      <c r="U1221" s="145">
        <v>-16506012.467018422</v>
      </c>
    </row>
    <row r="1222" spans="1:21" x14ac:dyDescent="0.35">
      <c r="A1222" s="70">
        <f t="shared" si="31"/>
        <v>1203</v>
      </c>
      <c r="B1222" s="170">
        <v>12560153.605506591</v>
      </c>
      <c r="U1222" s="145">
        <v>12818128.596192855</v>
      </c>
    </row>
    <row r="1223" spans="1:21" x14ac:dyDescent="0.35">
      <c r="A1223" s="70">
        <f t="shared" si="31"/>
        <v>1204</v>
      </c>
      <c r="B1223" s="170">
        <v>12560153.605506591</v>
      </c>
      <c r="U1223" s="145">
        <v>4003261.7514260933</v>
      </c>
    </row>
    <row r="1224" spans="1:21" x14ac:dyDescent="0.35">
      <c r="A1224" s="70">
        <f t="shared" si="31"/>
        <v>1205</v>
      </c>
      <c r="B1224" s="170">
        <v>12560153.605506591</v>
      </c>
      <c r="U1224" s="145">
        <v>-1294975.1464435831</v>
      </c>
    </row>
    <row r="1225" spans="1:21" x14ac:dyDescent="0.35">
      <c r="A1225" s="70">
        <f t="shared" si="31"/>
        <v>1206</v>
      </c>
      <c r="B1225" s="170">
        <v>12560153.605506591</v>
      </c>
      <c r="U1225" s="145">
        <v>11761809.243197292</v>
      </c>
    </row>
    <row r="1226" spans="1:21" x14ac:dyDescent="0.35">
      <c r="A1226" s="70">
        <f t="shared" si="31"/>
        <v>1207</v>
      </c>
      <c r="B1226" s="170">
        <v>12560153.605506591</v>
      </c>
      <c r="U1226" s="145">
        <v>19312166.437500089</v>
      </c>
    </row>
    <row r="1227" spans="1:21" x14ac:dyDescent="0.35">
      <c r="A1227" s="70">
        <f t="shared" si="31"/>
        <v>1208</v>
      </c>
      <c r="B1227" s="170">
        <v>12560153.605506591</v>
      </c>
      <c r="U1227" s="145">
        <v>-19941328.603358693</v>
      </c>
    </row>
    <row r="1228" spans="1:21" x14ac:dyDescent="0.35">
      <c r="A1228" s="70">
        <f t="shared" si="31"/>
        <v>1209</v>
      </c>
      <c r="B1228" s="170">
        <v>12560153.605506591</v>
      </c>
      <c r="U1228" s="145">
        <v>-16484675.830779532</v>
      </c>
    </row>
    <row r="1229" spans="1:21" x14ac:dyDescent="0.35">
      <c r="A1229" s="70">
        <f t="shared" si="31"/>
        <v>1210</v>
      </c>
      <c r="B1229" s="170">
        <v>12560153.605506591</v>
      </c>
      <c r="U1229" s="145">
        <v>-3595828.0678012744</v>
      </c>
    </row>
    <row r="1230" spans="1:21" x14ac:dyDescent="0.35">
      <c r="A1230" s="70">
        <f t="shared" si="31"/>
        <v>1211</v>
      </c>
      <c r="B1230" s="170">
        <v>12560153.605506591</v>
      </c>
      <c r="U1230" s="145">
        <v>-30711094.36263074</v>
      </c>
    </row>
    <row r="1231" spans="1:21" x14ac:dyDescent="0.35">
      <c r="A1231" s="70">
        <f t="shared" si="31"/>
        <v>1212</v>
      </c>
      <c r="B1231" s="170">
        <v>12560153.605506591</v>
      </c>
      <c r="U1231" s="145">
        <v>-13170560.339871848</v>
      </c>
    </row>
    <row r="1232" spans="1:21" x14ac:dyDescent="0.35">
      <c r="A1232" s="70">
        <f t="shared" si="31"/>
        <v>1213</v>
      </c>
      <c r="B1232" s="170">
        <v>12560153.605506591</v>
      </c>
      <c r="U1232" s="145">
        <v>-22984141.59989861</v>
      </c>
    </row>
    <row r="1233" spans="1:21" x14ac:dyDescent="0.35">
      <c r="A1233" s="70">
        <f t="shared" si="31"/>
        <v>1214</v>
      </c>
      <c r="B1233" s="170">
        <v>12560153.605506591</v>
      </c>
      <c r="U1233" s="145">
        <v>-2380717.5815883763</v>
      </c>
    </row>
    <row r="1234" spans="1:21" x14ac:dyDescent="0.35">
      <c r="A1234" s="70">
        <f t="shared" si="31"/>
        <v>1215</v>
      </c>
      <c r="B1234" s="170">
        <v>12560153.605506591</v>
      </c>
      <c r="U1234" s="145">
        <v>11955905.971992645</v>
      </c>
    </row>
    <row r="1235" spans="1:21" x14ac:dyDescent="0.35">
      <c r="A1235" s="70">
        <f t="shared" si="31"/>
        <v>1216</v>
      </c>
      <c r="B1235" s="170">
        <v>12560153.605506591</v>
      </c>
      <c r="U1235" s="145">
        <v>-27805451.305952344</v>
      </c>
    </row>
    <row r="1236" spans="1:21" x14ac:dyDescent="0.35">
      <c r="A1236" s="70">
        <f t="shared" si="31"/>
        <v>1217</v>
      </c>
      <c r="B1236" s="170">
        <v>12560153.605506591</v>
      </c>
      <c r="U1236" s="145">
        <v>-22587571.783992115</v>
      </c>
    </row>
    <row r="1237" spans="1:21" x14ac:dyDescent="0.35">
      <c r="A1237" s="70">
        <f t="shared" si="31"/>
        <v>1218</v>
      </c>
      <c r="B1237" s="170">
        <v>12560153.605506591</v>
      </c>
      <c r="U1237" s="145">
        <v>-16313904.577210611</v>
      </c>
    </row>
    <row r="1238" spans="1:21" x14ac:dyDescent="0.35">
      <c r="A1238" s="70">
        <f t="shared" ref="A1238:A1301" si="32">A1237+1</f>
        <v>1219</v>
      </c>
      <c r="B1238" s="170">
        <v>12560153.605506591</v>
      </c>
      <c r="U1238" s="145">
        <v>2840948.6117761508</v>
      </c>
    </row>
    <row r="1239" spans="1:21" x14ac:dyDescent="0.35">
      <c r="A1239" s="70">
        <f t="shared" si="32"/>
        <v>1220</v>
      </c>
      <c r="B1239" s="170">
        <v>12560153.605506591</v>
      </c>
      <c r="U1239" s="145">
        <v>-921843.27447848767</v>
      </c>
    </row>
    <row r="1240" spans="1:21" x14ac:dyDescent="0.35">
      <c r="A1240" s="70">
        <f t="shared" si="32"/>
        <v>1221</v>
      </c>
      <c r="B1240" s="170">
        <v>12560153.605506591</v>
      </c>
      <c r="U1240" s="145">
        <v>24859906.866194025</v>
      </c>
    </row>
    <row r="1241" spans="1:21" x14ac:dyDescent="0.35">
      <c r="A1241" s="70">
        <f t="shared" si="32"/>
        <v>1222</v>
      </c>
      <c r="B1241" s="170">
        <v>12560153.605506591</v>
      </c>
      <c r="U1241" s="145">
        <v>-1437426.9492443241</v>
      </c>
    </row>
    <row r="1242" spans="1:21" x14ac:dyDescent="0.35">
      <c r="A1242" s="70">
        <f t="shared" si="32"/>
        <v>1223</v>
      </c>
      <c r="B1242" s="170">
        <v>12560153.605506591</v>
      </c>
      <c r="U1242" s="145">
        <v>8110047.6210036501</v>
      </c>
    </row>
    <row r="1243" spans="1:21" x14ac:dyDescent="0.35">
      <c r="A1243" s="70">
        <f t="shared" si="32"/>
        <v>1224</v>
      </c>
      <c r="B1243" s="170">
        <v>12560153.605506591</v>
      </c>
      <c r="U1243" s="145">
        <v>23232185.968772471</v>
      </c>
    </row>
    <row r="1244" spans="1:21" x14ac:dyDescent="0.35">
      <c r="A1244" s="70">
        <f t="shared" si="32"/>
        <v>1225</v>
      </c>
      <c r="B1244" s="170">
        <v>12560153.605506591</v>
      </c>
      <c r="U1244" s="145">
        <v>16725387.439268243</v>
      </c>
    </row>
    <row r="1245" spans="1:21" x14ac:dyDescent="0.35">
      <c r="A1245" s="70">
        <f t="shared" si="32"/>
        <v>1226</v>
      </c>
      <c r="B1245" s="170">
        <v>12560153.605506591</v>
      </c>
      <c r="U1245" s="145">
        <v>-13892622.197104048</v>
      </c>
    </row>
    <row r="1246" spans="1:21" x14ac:dyDescent="0.35">
      <c r="A1246" s="70">
        <f t="shared" si="32"/>
        <v>1227</v>
      </c>
      <c r="B1246" s="170">
        <v>12560153.605506591</v>
      </c>
      <c r="U1246" s="145">
        <v>-43213440.250939712</v>
      </c>
    </row>
    <row r="1247" spans="1:21" x14ac:dyDescent="0.35">
      <c r="A1247" s="70">
        <f t="shared" si="32"/>
        <v>1228</v>
      </c>
      <c r="B1247" s="170">
        <v>12560153.605506591</v>
      </c>
      <c r="U1247" s="145">
        <v>-23369297.408913024</v>
      </c>
    </row>
    <row r="1248" spans="1:21" x14ac:dyDescent="0.35">
      <c r="A1248" s="70">
        <f t="shared" si="32"/>
        <v>1229</v>
      </c>
      <c r="B1248" s="170">
        <v>12560153.605506591</v>
      </c>
      <c r="U1248" s="145">
        <v>1463399.716088824</v>
      </c>
    </row>
    <row r="1249" spans="1:21" x14ac:dyDescent="0.35">
      <c r="A1249" s="70">
        <f t="shared" si="32"/>
        <v>1230</v>
      </c>
      <c r="B1249" s="170">
        <v>12560153.605506591</v>
      </c>
      <c r="U1249" s="145">
        <v>15530032.034311667</v>
      </c>
    </row>
    <row r="1250" spans="1:21" x14ac:dyDescent="0.35">
      <c r="A1250" s="70">
        <f t="shared" si="32"/>
        <v>1231</v>
      </c>
      <c r="B1250" s="170">
        <v>12560153.605506591</v>
      </c>
      <c r="U1250" s="145">
        <v>-38327440.878218994</v>
      </c>
    </row>
    <row r="1251" spans="1:21" x14ac:dyDescent="0.35">
      <c r="A1251" s="70">
        <f t="shared" si="32"/>
        <v>1232</v>
      </c>
      <c r="B1251" s="170">
        <v>12560153.605506591</v>
      </c>
      <c r="U1251" s="145">
        <v>-428269.33335841447</v>
      </c>
    </row>
    <row r="1252" spans="1:21" x14ac:dyDescent="0.35">
      <c r="A1252" s="70">
        <f t="shared" si="32"/>
        <v>1233</v>
      </c>
      <c r="B1252" s="170">
        <v>12560153.605506591</v>
      </c>
      <c r="U1252" s="145">
        <v>-27483809.136709947</v>
      </c>
    </row>
    <row r="1253" spans="1:21" x14ac:dyDescent="0.35">
      <c r="A1253" s="70">
        <f t="shared" si="32"/>
        <v>1234</v>
      </c>
      <c r="B1253" s="170">
        <v>12560153.605506591</v>
      </c>
      <c r="U1253" s="145">
        <v>9065129.8965810612</v>
      </c>
    </row>
    <row r="1254" spans="1:21" x14ac:dyDescent="0.35">
      <c r="A1254" s="70">
        <f t="shared" si="32"/>
        <v>1235</v>
      </c>
      <c r="B1254" s="170">
        <v>12560153.605506591</v>
      </c>
      <c r="U1254" s="145">
        <v>-24369826.512989439</v>
      </c>
    </row>
    <row r="1255" spans="1:21" x14ac:dyDescent="0.35">
      <c r="A1255" s="70">
        <f t="shared" si="32"/>
        <v>1236</v>
      </c>
      <c r="B1255" s="170">
        <v>12560153.605506591</v>
      </c>
      <c r="U1255" s="145">
        <v>7558996.9044343866</v>
      </c>
    </row>
    <row r="1256" spans="1:21" x14ac:dyDescent="0.35">
      <c r="A1256" s="70">
        <f t="shared" si="32"/>
        <v>1237</v>
      </c>
      <c r="B1256" s="170">
        <v>12560153.605506591</v>
      </c>
      <c r="U1256" s="145">
        <v>7595434.4642048217</v>
      </c>
    </row>
    <row r="1257" spans="1:21" x14ac:dyDescent="0.35">
      <c r="A1257" s="70">
        <f t="shared" si="32"/>
        <v>1238</v>
      </c>
      <c r="B1257" s="170">
        <v>12560153.605506591</v>
      </c>
      <c r="U1257" s="145">
        <v>-6548950.8617106304</v>
      </c>
    </row>
    <row r="1258" spans="1:21" x14ac:dyDescent="0.35">
      <c r="A1258" s="70">
        <f t="shared" si="32"/>
        <v>1239</v>
      </c>
      <c r="B1258" s="170">
        <v>12560153.605506591</v>
      </c>
      <c r="U1258" s="145">
        <v>17881681.848724455</v>
      </c>
    </row>
    <row r="1259" spans="1:21" x14ac:dyDescent="0.35">
      <c r="A1259" s="70">
        <f t="shared" si="32"/>
        <v>1240</v>
      </c>
      <c r="B1259" s="170">
        <v>12560153.605506591</v>
      </c>
      <c r="U1259" s="145">
        <v>-6149105.2803037353</v>
      </c>
    </row>
    <row r="1260" spans="1:21" x14ac:dyDescent="0.35">
      <c r="A1260" s="70">
        <f t="shared" si="32"/>
        <v>1241</v>
      </c>
      <c r="B1260" s="170">
        <v>12560153.605506591</v>
      </c>
      <c r="U1260" s="145">
        <v>-33574444.006263286</v>
      </c>
    </row>
    <row r="1261" spans="1:21" x14ac:dyDescent="0.35">
      <c r="A1261" s="70">
        <f t="shared" si="32"/>
        <v>1242</v>
      </c>
      <c r="B1261" s="170">
        <v>12560153.605506591</v>
      </c>
      <c r="U1261" s="145">
        <v>11399108.411147539</v>
      </c>
    </row>
    <row r="1262" spans="1:21" x14ac:dyDescent="0.35">
      <c r="A1262" s="70">
        <f t="shared" si="32"/>
        <v>1243</v>
      </c>
      <c r="B1262" s="170">
        <v>12560153.605506591</v>
      </c>
      <c r="U1262" s="145">
        <v>-168172.6645004414</v>
      </c>
    </row>
    <row r="1263" spans="1:21" x14ac:dyDescent="0.35">
      <c r="A1263" s="70">
        <f t="shared" si="32"/>
        <v>1244</v>
      </c>
      <c r="B1263" s="170">
        <v>12560153.605506591</v>
      </c>
      <c r="U1263" s="145">
        <v>-22180645.813045502</v>
      </c>
    </row>
    <row r="1264" spans="1:21" x14ac:dyDescent="0.35">
      <c r="A1264" s="70">
        <f t="shared" si="32"/>
        <v>1245</v>
      </c>
      <c r="B1264" s="170">
        <v>12560153.605506591</v>
      </c>
      <c r="U1264" s="145">
        <v>11270500.263120197</v>
      </c>
    </row>
    <row r="1265" spans="1:21" x14ac:dyDescent="0.35">
      <c r="A1265" s="70">
        <f t="shared" si="32"/>
        <v>1246</v>
      </c>
      <c r="B1265" s="170">
        <v>12560153.605506591</v>
      </c>
      <c r="U1265" s="145">
        <v>-21776033.337403003</v>
      </c>
    </row>
    <row r="1266" spans="1:21" x14ac:dyDescent="0.35">
      <c r="A1266" s="70">
        <f t="shared" si="32"/>
        <v>1247</v>
      </c>
      <c r="B1266" s="170">
        <v>12560153.605506591</v>
      </c>
      <c r="U1266" s="145">
        <v>3167708.5671112016</v>
      </c>
    </row>
    <row r="1267" spans="1:21" x14ac:dyDescent="0.35">
      <c r="A1267" s="70">
        <f t="shared" si="32"/>
        <v>1248</v>
      </c>
      <c r="B1267" s="170">
        <v>12560153.605506591</v>
      </c>
      <c r="U1267" s="145">
        <v>10855016.884510349</v>
      </c>
    </row>
    <row r="1268" spans="1:21" x14ac:dyDescent="0.35">
      <c r="A1268" s="70">
        <f t="shared" si="32"/>
        <v>1249</v>
      </c>
      <c r="B1268" s="170">
        <v>12560153.605506591</v>
      </c>
      <c r="U1268" s="145">
        <v>-26568069.459640652</v>
      </c>
    </row>
    <row r="1269" spans="1:21" x14ac:dyDescent="0.35">
      <c r="A1269" s="70">
        <f t="shared" si="32"/>
        <v>1250</v>
      </c>
      <c r="B1269" s="170">
        <v>12560153.605506591</v>
      </c>
      <c r="U1269" s="145">
        <v>-8928010.9976791535</v>
      </c>
    </row>
    <row r="1270" spans="1:21" x14ac:dyDescent="0.35">
      <c r="A1270" s="70">
        <f t="shared" si="32"/>
        <v>1251</v>
      </c>
      <c r="B1270" s="170">
        <v>12560153.605506591</v>
      </c>
      <c r="U1270" s="145">
        <v>3598465.9720564187</v>
      </c>
    </row>
    <row r="1271" spans="1:21" x14ac:dyDescent="0.35">
      <c r="A1271" s="70">
        <f t="shared" si="32"/>
        <v>1252</v>
      </c>
      <c r="B1271" s="170">
        <v>12560153.605506591</v>
      </c>
      <c r="U1271" s="145">
        <v>-18609867.459171042</v>
      </c>
    </row>
    <row r="1272" spans="1:21" x14ac:dyDescent="0.35">
      <c r="A1272" s="70">
        <f t="shared" si="32"/>
        <v>1253</v>
      </c>
      <c r="B1272" s="170">
        <v>12560153.605506591</v>
      </c>
      <c r="U1272" s="145">
        <v>-25351222.353689641</v>
      </c>
    </row>
    <row r="1273" spans="1:21" x14ac:dyDescent="0.35">
      <c r="A1273" s="70">
        <f t="shared" si="32"/>
        <v>1254</v>
      </c>
      <c r="B1273" s="170">
        <v>12560153.605506591</v>
      </c>
      <c r="U1273" s="145">
        <v>-8110059.1440612283</v>
      </c>
    </row>
    <row r="1274" spans="1:21" x14ac:dyDescent="0.35">
      <c r="A1274" s="70">
        <f t="shared" si="32"/>
        <v>1255</v>
      </c>
      <c r="B1274" s="170">
        <v>12560153.605506591</v>
      </c>
      <c r="U1274" s="145">
        <v>-33166116.133855306</v>
      </c>
    </row>
    <row r="1275" spans="1:21" x14ac:dyDescent="0.35">
      <c r="A1275" s="70">
        <f t="shared" si="32"/>
        <v>1256</v>
      </c>
      <c r="B1275" s="170">
        <v>12560153.605506591</v>
      </c>
      <c r="U1275" s="145">
        <v>9988638.7041103765</v>
      </c>
    </row>
    <row r="1276" spans="1:21" x14ac:dyDescent="0.35">
      <c r="A1276" s="70">
        <f t="shared" si="32"/>
        <v>1257</v>
      </c>
      <c r="B1276" s="170">
        <v>12560153.605506591</v>
      </c>
      <c r="U1276" s="145">
        <v>-36744162.476624563</v>
      </c>
    </row>
    <row r="1277" spans="1:21" x14ac:dyDescent="0.35">
      <c r="A1277" s="70">
        <f t="shared" si="32"/>
        <v>1258</v>
      </c>
      <c r="B1277" s="170">
        <v>12560153.605506591</v>
      </c>
      <c r="U1277" s="145">
        <v>6345381.0436119214</v>
      </c>
    </row>
    <row r="1278" spans="1:21" x14ac:dyDescent="0.35">
      <c r="A1278" s="70">
        <f t="shared" si="32"/>
        <v>1259</v>
      </c>
      <c r="B1278" s="170">
        <v>12560153.605506591</v>
      </c>
      <c r="U1278" s="145">
        <v>-1391237.47885276</v>
      </c>
    </row>
    <row r="1279" spans="1:21" x14ac:dyDescent="0.35">
      <c r="A1279" s="70">
        <f t="shared" si="32"/>
        <v>1260</v>
      </c>
      <c r="B1279" s="170">
        <v>12560153.605506591</v>
      </c>
      <c r="U1279" s="145">
        <v>16374886.264616657</v>
      </c>
    </row>
    <row r="1280" spans="1:21" x14ac:dyDescent="0.35">
      <c r="A1280" s="70">
        <f t="shared" si="32"/>
        <v>1261</v>
      </c>
      <c r="B1280" s="170">
        <v>12560153.605506591</v>
      </c>
      <c r="U1280" s="145">
        <v>-16276644.030389197</v>
      </c>
    </row>
    <row r="1281" spans="1:21" x14ac:dyDescent="0.35">
      <c r="A1281" s="70">
        <f t="shared" si="32"/>
        <v>1262</v>
      </c>
      <c r="B1281" s="170">
        <v>12560153.605506591</v>
      </c>
      <c r="U1281" s="145">
        <v>-16184802.649394285</v>
      </c>
    </row>
    <row r="1282" spans="1:21" x14ac:dyDescent="0.35">
      <c r="A1282" s="70">
        <f t="shared" si="32"/>
        <v>1263</v>
      </c>
      <c r="B1282" s="170">
        <v>12560153.605506591</v>
      </c>
      <c r="U1282" s="145">
        <v>8412828.2513214722</v>
      </c>
    </row>
    <row r="1283" spans="1:21" x14ac:dyDescent="0.35">
      <c r="A1283" s="70">
        <f t="shared" si="32"/>
        <v>1264</v>
      </c>
      <c r="B1283" s="170">
        <v>12560153.605506591</v>
      </c>
      <c r="U1283" s="145">
        <v>-45587018.379949629</v>
      </c>
    </row>
    <row r="1284" spans="1:21" x14ac:dyDescent="0.35">
      <c r="A1284" s="70">
        <f t="shared" si="32"/>
        <v>1265</v>
      </c>
      <c r="B1284" s="170">
        <v>12560153.605506591</v>
      </c>
      <c r="U1284" s="145">
        <v>35340039.494400457</v>
      </c>
    </row>
    <row r="1285" spans="1:21" x14ac:dyDescent="0.35">
      <c r="A1285" s="70">
        <f t="shared" si="32"/>
        <v>1266</v>
      </c>
      <c r="B1285" s="170">
        <v>12560153.605506591</v>
      </c>
      <c r="U1285" s="145">
        <v>-25782363.919208709</v>
      </c>
    </row>
    <row r="1286" spans="1:21" x14ac:dyDescent="0.35">
      <c r="A1286" s="70">
        <f t="shared" si="32"/>
        <v>1267</v>
      </c>
      <c r="B1286" s="170">
        <v>12560153.605506591</v>
      </c>
      <c r="U1286" s="145">
        <v>-46257525.992183954</v>
      </c>
    </row>
    <row r="1287" spans="1:21" x14ac:dyDescent="0.35">
      <c r="A1287" s="70">
        <f t="shared" si="32"/>
        <v>1268</v>
      </c>
      <c r="B1287" s="170">
        <v>12560153.605506591</v>
      </c>
      <c r="U1287" s="145">
        <v>-32674513.723651238</v>
      </c>
    </row>
    <row r="1288" spans="1:21" x14ac:dyDescent="0.35">
      <c r="A1288" s="70">
        <f t="shared" si="32"/>
        <v>1269</v>
      </c>
      <c r="B1288" s="170">
        <v>12560153.605506591</v>
      </c>
      <c r="U1288" s="145">
        <v>17204178.139487103</v>
      </c>
    </row>
    <row r="1289" spans="1:21" x14ac:dyDescent="0.35">
      <c r="A1289" s="70">
        <f t="shared" si="32"/>
        <v>1270</v>
      </c>
      <c r="B1289" s="170">
        <v>12560153.605506591</v>
      </c>
      <c r="U1289" s="145">
        <v>-49788986.127976596</v>
      </c>
    </row>
    <row r="1290" spans="1:21" x14ac:dyDescent="0.35">
      <c r="A1290" s="70">
        <f t="shared" si="32"/>
        <v>1271</v>
      </c>
      <c r="B1290" s="170">
        <v>12560153.605506591</v>
      </c>
      <c r="U1290" s="145">
        <v>-28954471.648208573</v>
      </c>
    </row>
    <row r="1291" spans="1:21" x14ac:dyDescent="0.35">
      <c r="A1291" s="70">
        <f t="shared" si="32"/>
        <v>1272</v>
      </c>
      <c r="B1291" s="170">
        <v>12560153.605506591</v>
      </c>
      <c r="U1291" s="145">
        <v>-28844488.053809207</v>
      </c>
    </row>
    <row r="1292" spans="1:21" x14ac:dyDescent="0.35">
      <c r="A1292" s="70">
        <f t="shared" si="32"/>
        <v>1273</v>
      </c>
      <c r="B1292" s="170">
        <v>12560153.605506591</v>
      </c>
      <c r="U1292" s="145">
        <v>-21238227.934825636</v>
      </c>
    </row>
    <row r="1293" spans="1:21" x14ac:dyDescent="0.35">
      <c r="A1293" s="70">
        <f t="shared" si="32"/>
        <v>1274</v>
      </c>
      <c r="B1293" s="170">
        <v>12560153.605506591</v>
      </c>
      <c r="U1293" s="145">
        <v>-6777118.2657434624</v>
      </c>
    </row>
    <row r="1294" spans="1:21" x14ac:dyDescent="0.35">
      <c r="A1294" s="70">
        <f t="shared" si="32"/>
        <v>1275</v>
      </c>
      <c r="B1294" s="170">
        <v>12560153.605506591</v>
      </c>
      <c r="U1294" s="145">
        <v>-29964111.873629391</v>
      </c>
    </row>
    <row r="1295" spans="1:21" x14ac:dyDescent="0.35">
      <c r="A1295" s="70">
        <f t="shared" si="32"/>
        <v>1276</v>
      </c>
      <c r="B1295" s="170">
        <v>12560153.605506591</v>
      </c>
      <c r="U1295" s="145">
        <v>2174888.9932942353</v>
      </c>
    </row>
    <row r="1296" spans="1:21" x14ac:dyDescent="0.35">
      <c r="A1296" s="70">
        <f t="shared" si="32"/>
        <v>1277</v>
      </c>
      <c r="B1296" s="170">
        <v>12560153.605506591</v>
      </c>
      <c r="U1296" s="145">
        <v>5882147.6511164494</v>
      </c>
    </row>
    <row r="1297" spans="1:21" x14ac:dyDescent="0.35">
      <c r="A1297" s="70">
        <f t="shared" si="32"/>
        <v>1278</v>
      </c>
      <c r="B1297" s="170">
        <v>12560153.605506591</v>
      </c>
      <c r="U1297" s="145">
        <v>-23487571.228441402</v>
      </c>
    </row>
    <row r="1298" spans="1:21" x14ac:dyDescent="0.35">
      <c r="A1298" s="70">
        <f t="shared" si="32"/>
        <v>1279</v>
      </c>
      <c r="B1298" s="170">
        <v>12560153.605506591</v>
      </c>
      <c r="U1298" s="145">
        <v>11064488.597083017</v>
      </c>
    </row>
    <row r="1299" spans="1:21" x14ac:dyDescent="0.35">
      <c r="A1299" s="70">
        <f t="shared" si="32"/>
        <v>1280</v>
      </c>
      <c r="B1299" s="170">
        <v>12560153.605506591</v>
      </c>
      <c r="U1299" s="145">
        <v>-17046858.501402192</v>
      </c>
    </row>
    <row r="1300" spans="1:21" x14ac:dyDescent="0.35">
      <c r="A1300" s="70">
        <f t="shared" si="32"/>
        <v>1281</v>
      </c>
      <c r="B1300" s="170">
        <v>12560153.605506591</v>
      </c>
      <c r="U1300" s="145">
        <v>-19453933.565404352</v>
      </c>
    </row>
    <row r="1301" spans="1:21" x14ac:dyDescent="0.35">
      <c r="A1301" s="70">
        <f t="shared" si="32"/>
        <v>1282</v>
      </c>
      <c r="B1301" s="170">
        <v>12560153.605506591</v>
      </c>
      <c r="U1301" s="145">
        <v>-24960438.674325414</v>
      </c>
    </row>
    <row r="1302" spans="1:21" x14ac:dyDescent="0.35">
      <c r="A1302" s="70">
        <f t="shared" ref="A1302:A1365" si="33">A1301+1</f>
        <v>1283</v>
      </c>
      <c r="B1302" s="170">
        <v>12560153.605506591</v>
      </c>
      <c r="U1302" s="145">
        <v>-48545256.820384294</v>
      </c>
    </row>
    <row r="1303" spans="1:21" x14ac:dyDescent="0.35">
      <c r="A1303" s="70">
        <f t="shared" si="33"/>
        <v>1284</v>
      </c>
      <c r="B1303" s="170">
        <v>12560153.605506591</v>
      </c>
      <c r="U1303" s="145">
        <v>22763058.418014873</v>
      </c>
    </row>
    <row r="1304" spans="1:21" x14ac:dyDescent="0.35">
      <c r="A1304" s="70">
        <f t="shared" si="33"/>
        <v>1285</v>
      </c>
      <c r="B1304" s="170">
        <v>12560153.605506591</v>
      </c>
      <c r="U1304" s="145">
        <v>6389087.7611332536</v>
      </c>
    </row>
    <row r="1305" spans="1:21" x14ac:dyDescent="0.35">
      <c r="A1305" s="70">
        <f t="shared" si="33"/>
        <v>1286</v>
      </c>
      <c r="B1305" s="170">
        <v>12560153.605506591</v>
      </c>
      <c r="U1305" s="145">
        <v>582615.40827847272</v>
      </c>
    </row>
    <row r="1306" spans="1:21" x14ac:dyDescent="0.35">
      <c r="A1306" s="70">
        <f t="shared" si="33"/>
        <v>1287</v>
      </c>
      <c r="B1306" s="170">
        <v>12560153.605506591</v>
      </c>
      <c r="U1306" s="145">
        <v>-104639.61132181436</v>
      </c>
    </row>
    <row r="1307" spans="1:21" x14ac:dyDescent="0.35">
      <c r="A1307" s="70">
        <f t="shared" si="33"/>
        <v>1288</v>
      </c>
      <c r="B1307" s="170">
        <v>12560153.605506591</v>
      </c>
      <c r="U1307" s="145">
        <v>-15774897.556790421</v>
      </c>
    </row>
    <row r="1308" spans="1:21" x14ac:dyDescent="0.35">
      <c r="A1308" s="70">
        <f t="shared" si="33"/>
        <v>1289</v>
      </c>
      <c r="B1308" s="170">
        <v>12560153.605506591</v>
      </c>
      <c r="U1308" s="145">
        <v>-38909472.523538992</v>
      </c>
    </row>
    <row r="1309" spans="1:21" x14ac:dyDescent="0.35">
      <c r="A1309" s="70">
        <f t="shared" si="33"/>
        <v>1290</v>
      </c>
      <c r="B1309" s="170">
        <v>12560153.605506591</v>
      </c>
      <c r="U1309" s="145">
        <v>-19687796.610745747</v>
      </c>
    </row>
    <row r="1310" spans="1:21" x14ac:dyDescent="0.35">
      <c r="A1310" s="70">
        <f t="shared" si="33"/>
        <v>1291</v>
      </c>
      <c r="B1310" s="170">
        <v>12560153.605506591</v>
      </c>
      <c r="U1310" s="145">
        <v>-1176163.8836118467</v>
      </c>
    </row>
    <row r="1311" spans="1:21" x14ac:dyDescent="0.35">
      <c r="A1311" s="70">
        <f t="shared" si="33"/>
        <v>1292</v>
      </c>
      <c r="B1311" s="170">
        <v>12560153.605506591</v>
      </c>
      <c r="U1311" s="145">
        <v>-12418333.045440782</v>
      </c>
    </row>
    <row r="1312" spans="1:21" x14ac:dyDescent="0.35">
      <c r="A1312" s="70">
        <f t="shared" si="33"/>
        <v>1293</v>
      </c>
      <c r="B1312" s="170">
        <v>12560153.605506591</v>
      </c>
      <c r="U1312" s="145">
        <v>-3881900.2142853215</v>
      </c>
    </row>
    <row r="1313" spans="1:21" x14ac:dyDescent="0.35">
      <c r="A1313" s="70">
        <f t="shared" si="33"/>
        <v>1294</v>
      </c>
      <c r="B1313" s="170">
        <v>12560153.605506591</v>
      </c>
      <c r="U1313" s="145">
        <v>-43719039.90064469</v>
      </c>
    </row>
    <row r="1314" spans="1:21" x14ac:dyDescent="0.35">
      <c r="A1314" s="70">
        <f t="shared" si="33"/>
        <v>1295</v>
      </c>
      <c r="B1314" s="170">
        <v>12560153.605506591</v>
      </c>
      <c r="U1314" s="145">
        <v>-46421343.993543386</v>
      </c>
    </row>
    <row r="1315" spans="1:21" x14ac:dyDescent="0.35">
      <c r="A1315" s="70">
        <f t="shared" si="33"/>
        <v>1296</v>
      </c>
      <c r="B1315" s="170">
        <v>12560153.605506591</v>
      </c>
      <c r="U1315" s="145">
        <v>20767758.358429518</v>
      </c>
    </row>
    <row r="1316" spans="1:21" x14ac:dyDescent="0.35">
      <c r="A1316" s="70">
        <f t="shared" si="33"/>
        <v>1297</v>
      </c>
      <c r="B1316" s="170">
        <v>12560153.605506591</v>
      </c>
      <c r="U1316" s="145">
        <v>-7336189.5046058632</v>
      </c>
    </row>
    <row r="1317" spans="1:21" x14ac:dyDescent="0.35">
      <c r="A1317" s="70">
        <f t="shared" si="33"/>
        <v>1298</v>
      </c>
      <c r="B1317" s="170">
        <v>12560153.605506591</v>
      </c>
      <c r="U1317" s="145">
        <v>-39311140.964069739</v>
      </c>
    </row>
    <row r="1318" spans="1:21" x14ac:dyDescent="0.35">
      <c r="A1318" s="70">
        <f t="shared" si="33"/>
        <v>1299</v>
      </c>
      <c r="B1318" s="170">
        <v>12560153.605506591</v>
      </c>
      <c r="U1318" s="145">
        <v>7846240.5302532129</v>
      </c>
    </row>
    <row r="1319" spans="1:21" x14ac:dyDescent="0.35">
      <c r="A1319" s="70">
        <f t="shared" si="33"/>
        <v>1300</v>
      </c>
      <c r="B1319" s="170">
        <v>12560153.605506591</v>
      </c>
      <c r="U1319" s="145">
        <v>-14701279.595476989</v>
      </c>
    </row>
    <row r="1320" spans="1:21" x14ac:dyDescent="0.35">
      <c r="A1320" s="70">
        <f t="shared" si="33"/>
        <v>1301</v>
      </c>
      <c r="B1320" s="170">
        <v>12560153.605506591</v>
      </c>
      <c r="U1320" s="145">
        <v>-13735274.352784958</v>
      </c>
    </row>
    <row r="1321" spans="1:21" x14ac:dyDescent="0.35">
      <c r="A1321" s="70">
        <f t="shared" si="33"/>
        <v>1302</v>
      </c>
      <c r="B1321" s="170">
        <v>12560153.605506591</v>
      </c>
      <c r="U1321" s="145">
        <v>-27905000.952830486</v>
      </c>
    </row>
    <row r="1322" spans="1:21" x14ac:dyDescent="0.35">
      <c r="A1322" s="70">
        <f t="shared" si="33"/>
        <v>1303</v>
      </c>
      <c r="B1322" s="170">
        <v>12560153.605506591</v>
      </c>
      <c r="U1322" s="145">
        <v>-12800608.403083887</v>
      </c>
    </row>
    <row r="1323" spans="1:21" x14ac:dyDescent="0.35">
      <c r="A1323" s="70">
        <f t="shared" si="33"/>
        <v>1304</v>
      </c>
      <c r="B1323" s="170">
        <v>12560153.605506591</v>
      </c>
      <c r="U1323" s="145">
        <v>10508730.95277245</v>
      </c>
    </row>
    <row r="1324" spans="1:21" x14ac:dyDescent="0.35">
      <c r="A1324" s="70">
        <f t="shared" si="33"/>
        <v>1305</v>
      </c>
      <c r="B1324" s="170">
        <v>12560153.605506591</v>
      </c>
      <c r="U1324" s="145">
        <v>7349486.7188624665</v>
      </c>
    </row>
    <row r="1325" spans="1:21" x14ac:dyDescent="0.35">
      <c r="A1325" s="70">
        <f t="shared" si="33"/>
        <v>1306</v>
      </c>
      <c r="B1325" s="170">
        <v>12560153.605506591</v>
      </c>
      <c r="U1325" s="145">
        <v>-20318340.834897161</v>
      </c>
    </row>
    <row r="1326" spans="1:21" x14ac:dyDescent="0.35">
      <c r="A1326" s="70">
        <f t="shared" si="33"/>
        <v>1307</v>
      </c>
      <c r="B1326" s="170">
        <v>12560153.605506591</v>
      </c>
      <c r="U1326" s="145">
        <v>10820244.235333458</v>
      </c>
    </row>
    <row r="1327" spans="1:21" x14ac:dyDescent="0.35">
      <c r="A1327" s="70">
        <f t="shared" si="33"/>
        <v>1308</v>
      </c>
      <c r="B1327" s="170">
        <v>12560153.605506591</v>
      </c>
      <c r="U1327" s="145">
        <v>-4049742.4399445616</v>
      </c>
    </row>
    <row r="1328" spans="1:21" x14ac:dyDescent="0.35">
      <c r="A1328" s="70">
        <f t="shared" si="33"/>
        <v>1309</v>
      </c>
      <c r="B1328" s="170">
        <v>12560153.605506591</v>
      </c>
      <c r="U1328" s="145">
        <v>-27810778.303650111</v>
      </c>
    </row>
    <row r="1329" spans="1:21" x14ac:dyDescent="0.35">
      <c r="A1329" s="70">
        <f t="shared" si="33"/>
        <v>1310</v>
      </c>
      <c r="B1329" s="170">
        <v>12560153.605506591</v>
      </c>
      <c r="U1329" s="145">
        <v>25394209.525582697</v>
      </c>
    </row>
    <row r="1330" spans="1:21" x14ac:dyDescent="0.35">
      <c r="A1330" s="70">
        <f t="shared" si="33"/>
        <v>1311</v>
      </c>
      <c r="B1330" s="170">
        <v>12560153.605506591</v>
      </c>
      <c r="U1330" s="145">
        <v>-758177.94512907788</v>
      </c>
    </row>
    <row r="1331" spans="1:21" x14ac:dyDescent="0.35">
      <c r="A1331" s="70">
        <f t="shared" si="33"/>
        <v>1312</v>
      </c>
      <c r="B1331" s="170">
        <v>12560153.605506591</v>
      </c>
      <c r="U1331" s="145">
        <v>332197.52904779837</v>
      </c>
    </row>
    <row r="1332" spans="1:21" x14ac:dyDescent="0.35">
      <c r="A1332" s="70">
        <f t="shared" si="33"/>
        <v>1313</v>
      </c>
      <c r="B1332" s="170">
        <v>12560153.605506591</v>
      </c>
      <c r="U1332" s="145">
        <v>-451013.84791655838</v>
      </c>
    </row>
    <row r="1333" spans="1:21" x14ac:dyDescent="0.35">
      <c r="A1333" s="70">
        <f t="shared" si="33"/>
        <v>1314</v>
      </c>
      <c r="B1333" s="170">
        <v>12560153.605506591</v>
      </c>
      <c r="U1333" s="145">
        <v>-32249638.782956958</v>
      </c>
    </row>
    <row r="1334" spans="1:21" x14ac:dyDescent="0.35">
      <c r="A1334" s="70">
        <f t="shared" si="33"/>
        <v>1315</v>
      </c>
      <c r="B1334" s="170">
        <v>12560153.605506591</v>
      </c>
      <c r="U1334" s="145">
        <v>-42435640.41377376</v>
      </c>
    </row>
    <row r="1335" spans="1:21" x14ac:dyDescent="0.35">
      <c r="A1335" s="70">
        <f t="shared" si="33"/>
        <v>1316</v>
      </c>
      <c r="B1335" s="170">
        <v>12560153.605506591</v>
      </c>
      <c r="U1335" s="145">
        <v>5979411.6086135693</v>
      </c>
    </row>
    <row r="1336" spans="1:21" x14ac:dyDescent="0.35">
      <c r="A1336" s="70">
        <f t="shared" si="33"/>
        <v>1317</v>
      </c>
      <c r="B1336" s="170">
        <v>12560153.605506591</v>
      </c>
      <c r="U1336" s="145">
        <v>19308898.8683323</v>
      </c>
    </row>
    <row r="1337" spans="1:21" x14ac:dyDescent="0.35">
      <c r="A1337" s="70">
        <f t="shared" si="33"/>
        <v>1318</v>
      </c>
      <c r="B1337" s="170">
        <v>12560153.605506591</v>
      </c>
      <c r="U1337" s="145">
        <v>13295491.68577452</v>
      </c>
    </row>
    <row r="1338" spans="1:21" x14ac:dyDescent="0.35">
      <c r="A1338" s="70">
        <f t="shared" si="33"/>
        <v>1319</v>
      </c>
      <c r="B1338" s="170">
        <v>12560153.605506591</v>
      </c>
      <c r="U1338" s="145">
        <v>6310987.0839916319</v>
      </c>
    </row>
    <row r="1339" spans="1:21" x14ac:dyDescent="0.35">
      <c r="A1339" s="70">
        <f t="shared" si="33"/>
        <v>1320</v>
      </c>
      <c r="B1339" s="170">
        <v>12560153.605506591</v>
      </c>
      <c r="U1339" s="145">
        <v>7276043.0488297604</v>
      </c>
    </row>
    <row r="1340" spans="1:21" x14ac:dyDescent="0.35">
      <c r="A1340" s="70">
        <f t="shared" si="33"/>
        <v>1321</v>
      </c>
      <c r="B1340" s="170">
        <v>12560153.605506591</v>
      </c>
      <c r="U1340" s="145">
        <v>-43411923.461977921</v>
      </c>
    </row>
    <row r="1341" spans="1:21" x14ac:dyDescent="0.35">
      <c r="A1341" s="70">
        <f t="shared" si="33"/>
        <v>1322</v>
      </c>
      <c r="B1341" s="170">
        <v>12560153.605506591</v>
      </c>
      <c r="U1341" s="145">
        <v>3982647.5433104895</v>
      </c>
    </row>
    <row r="1342" spans="1:21" x14ac:dyDescent="0.35">
      <c r="A1342" s="70">
        <f t="shared" si="33"/>
        <v>1323</v>
      </c>
      <c r="B1342" s="170">
        <v>12560153.605506591</v>
      </c>
      <c r="U1342" s="145">
        <v>4870390.1624391079</v>
      </c>
    </row>
    <row r="1343" spans="1:21" x14ac:dyDescent="0.35">
      <c r="A1343" s="70">
        <f t="shared" si="33"/>
        <v>1324</v>
      </c>
      <c r="B1343" s="170">
        <v>12560153.605506591</v>
      </c>
      <c r="U1343" s="145">
        <v>-11043652.479570061</v>
      </c>
    </row>
    <row r="1344" spans="1:21" x14ac:dyDescent="0.35">
      <c r="A1344" s="70">
        <f t="shared" si="33"/>
        <v>1325</v>
      </c>
      <c r="B1344" s="170">
        <v>12560153.605506591</v>
      </c>
      <c r="U1344" s="145">
        <v>2493463.9068400823</v>
      </c>
    </row>
    <row r="1345" spans="1:21" x14ac:dyDescent="0.35">
      <c r="A1345" s="70">
        <f t="shared" si="33"/>
        <v>1326</v>
      </c>
      <c r="B1345" s="170">
        <v>12560153.605506591</v>
      </c>
      <c r="U1345" s="145">
        <v>-39766898.367049016</v>
      </c>
    </row>
    <row r="1346" spans="1:21" x14ac:dyDescent="0.35">
      <c r="A1346" s="70">
        <f t="shared" si="33"/>
        <v>1327</v>
      </c>
      <c r="B1346" s="170">
        <v>12560153.605506591</v>
      </c>
      <c r="U1346" s="145">
        <v>-23507144.10866797</v>
      </c>
    </row>
    <row r="1347" spans="1:21" x14ac:dyDescent="0.35">
      <c r="A1347" s="70">
        <f t="shared" si="33"/>
        <v>1328</v>
      </c>
      <c r="B1347" s="170">
        <v>12560153.605506591</v>
      </c>
      <c r="U1347" s="145">
        <v>-21745886.106283426</v>
      </c>
    </row>
    <row r="1348" spans="1:21" x14ac:dyDescent="0.35">
      <c r="A1348" s="70">
        <f t="shared" si="33"/>
        <v>1329</v>
      </c>
      <c r="B1348" s="170">
        <v>12560153.605506591</v>
      </c>
      <c r="U1348" s="145">
        <v>8649310.8780825324</v>
      </c>
    </row>
    <row r="1349" spans="1:21" x14ac:dyDescent="0.35">
      <c r="A1349" s="70">
        <f t="shared" si="33"/>
        <v>1330</v>
      </c>
      <c r="B1349" s="170">
        <v>12560153.605506591</v>
      </c>
      <c r="U1349" s="145">
        <v>-3096647.9025255572</v>
      </c>
    </row>
    <row r="1350" spans="1:21" x14ac:dyDescent="0.35">
      <c r="A1350" s="70">
        <f t="shared" si="33"/>
        <v>1331</v>
      </c>
      <c r="B1350" s="170">
        <v>12560153.605506591</v>
      </c>
      <c r="U1350" s="145">
        <v>-4107497.9334038831</v>
      </c>
    </row>
    <row r="1351" spans="1:21" x14ac:dyDescent="0.35">
      <c r="A1351" s="70">
        <f t="shared" si="33"/>
        <v>1332</v>
      </c>
      <c r="B1351" s="170">
        <v>12560153.605506591</v>
      </c>
      <c r="U1351" s="145">
        <v>4422822.6619414799</v>
      </c>
    </row>
    <row r="1352" spans="1:21" x14ac:dyDescent="0.35">
      <c r="A1352" s="70">
        <f t="shared" si="33"/>
        <v>1333</v>
      </c>
      <c r="B1352" s="170">
        <v>12560153.605506591</v>
      </c>
      <c r="U1352" s="145">
        <v>10308977.921382088</v>
      </c>
    </row>
    <row r="1353" spans="1:21" x14ac:dyDescent="0.35">
      <c r="A1353" s="70">
        <f t="shared" si="33"/>
        <v>1334</v>
      </c>
      <c r="B1353" s="170">
        <v>12560153.605506591</v>
      </c>
      <c r="U1353" s="145">
        <v>-19759220.762453124</v>
      </c>
    </row>
    <row r="1354" spans="1:21" x14ac:dyDescent="0.35">
      <c r="A1354" s="70">
        <f t="shared" si="33"/>
        <v>1335</v>
      </c>
      <c r="B1354" s="170">
        <v>12560153.605506591</v>
      </c>
      <c r="U1354" s="145">
        <v>-19644280.277840495</v>
      </c>
    </row>
    <row r="1355" spans="1:21" x14ac:dyDescent="0.35">
      <c r="A1355" s="70">
        <f t="shared" si="33"/>
        <v>1336</v>
      </c>
      <c r="B1355" s="170">
        <v>12560153.605506591</v>
      </c>
      <c r="U1355" s="145">
        <v>-24618420.973742258</v>
      </c>
    </row>
    <row r="1356" spans="1:21" x14ac:dyDescent="0.35">
      <c r="A1356" s="70">
        <f t="shared" si="33"/>
        <v>1337</v>
      </c>
      <c r="B1356" s="170">
        <v>12560153.605506591</v>
      </c>
      <c r="U1356" s="145">
        <v>-17815712.506464362</v>
      </c>
    </row>
    <row r="1357" spans="1:21" x14ac:dyDescent="0.35">
      <c r="A1357" s="70">
        <f t="shared" si="33"/>
        <v>1338</v>
      </c>
      <c r="B1357" s="170">
        <v>12560153.605506591</v>
      </c>
      <c r="U1357" s="145">
        <v>-4800520.2099952996</v>
      </c>
    </row>
    <row r="1358" spans="1:21" x14ac:dyDescent="0.35">
      <c r="A1358" s="70">
        <f t="shared" si="33"/>
        <v>1339</v>
      </c>
      <c r="B1358" s="170">
        <v>12560153.605506591</v>
      </c>
      <c r="U1358" s="145">
        <v>18587225.993683565</v>
      </c>
    </row>
    <row r="1359" spans="1:21" x14ac:dyDescent="0.35">
      <c r="A1359" s="70">
        <f t="shared" si="33"/>
        <v>1340</v>
      </c>
      <c r="B1359" s="170">
        <v>12560153.605506591</v>
      </c>
      <c r="U1359" s="145">
        <v>-17741621.733291399</v>
      </c>
    </row>
    <row r="1360" spans="1:21" x14ac:dyDescent="0.35">
      <c r="A1360" s="70">
        <f t="shared" si="33"/>
        <v>1341</v>
      </c>
      <c r="B1360" s="170">
        <v>12560153.605506591</v>
      </c>
      <c r="U1360" s="145">
        <v>41012250.612723641</v>
      </c>
    </row>
    <row r="1361" spans="1:21" x14ac:dyDescent="0.35">
      <c r="A1361" s="70">
        <f t="shared" si="33"/>
        <v>1342</v>
      </c>
      <c r="B1361" s="170">
        <v>12560153.605506591</v>
      </c>
      <c r="U1361" s="145">
        <v>-26535318.480122522</v>
      </c>
    </row>
    <row r="1362" spans="1:21" x14ac:dyDescent="0.35">
      <c r="A1362" s="70">
        <f t="shared" si="33"/>
        <v>1343</v>
      </c>
      <c r="B1362" s="170">
        <v>12560153.605506591</v>
      </c>
      <c r="U1362" s="145">
        <v>-23194024.560413796</v>
      </c>
    </row>
    <row r="1363" spans="1:21" x14ac:dyDescent="0.35">
      <c r="A1363" s="70">
        <f t="shared" si="33"/>
        <v>1344</v>
      </c>
      <c r="B1363" s="170">
        <v>12560153.605506591</v>
      </c>
      <c r="U1363" s="145">
        <v>-21091006.03170155</v>
      </c>
    </row>
    <row r="1364" spans="1:21" x14ac:dyDescent="0.35">
      <c r="A1364" s="70">
        <f t="shared" si="33"/>
        <v>1345</v>
      </c>
      <c r="B1364" s="170">
        <v>12560153.605506591</v>
      </c>
      <c r="U1364" s="145">
        <v>-10079397.588171998</v>
      </c>
    </row>
    <row r="1365" spans="1:21" x14ac:dyDescent="0.35">
      <c r="A1365" s="70">
        <f t="shared" si="33"/>
        <v>1346</v>
      </c>
      <c r="B1365" s="170">
        <v>12560153.605506591</v>
      </c>
      <c r="U1365" s="145">
        <v>8513863.4307336845</v>
      </c>
    </row>
    <row r="1366" spans="1:21" x14ac:dyDescent="0.35">
      <c r="A1366" s="70">
        <f t="shared" ref="A1366:A1429" si="34">A1365+1</f>
        <v>1347</v>
      </c>
      <c r="B1366" s="170">
        <v>12560153.605506591</v>
      </c>
      <c r="U1366" s="145">
        <v>-17134442.879823625</v>
      </c>
    </row>
    <row r="1367" spans="1:21" x14ac:dyDescent="0.35">
      <c r="A1367" s="70">
        <f t="shared" si="34"/>
        <v>1348</v>
      </c>
      <c r="B1367" s="170">
        <v>12560153.605506591</v>
      </c>
      <c r="U1367" s="145">
        <v>-9617662.0686826352</v>
      </c>
    </row>
    <row r="1368" spans="1:21" x14ac:dyDescent="0.35">
      <c r="A1368" s="70">
        <f t="shared" si="34"/>
        <v>1349</v>
      </c>
      <c r="B1368" s="170">
        <v>12560153.605506591</v>
      </c>
      <c r="U1368" s="145">
        <v>-11450130.486408995</v>
      </c>
    </row>
    <row r="1369" spans="1:21" x14ac:dyDescent="0.35">
      <c r="A1369" s="70">
        <f t="shared" si="34"/>
        <v>1350</v>
      </c>
      <c r="B1369" s="170">
        <v>12560153.605506591</v>
      </c>
      <c r="U1369" s="145">
        <v>-38024447.754149199</v>
      </c>
    </row>
    <row r="1370" spans="1:21" x14ac:dyDescent="0.35">
      <c r="A1370" s="70">
        <f t="shared" si="34"/>
        <v>1351</v>
      </c>
      <c r="B1370" s="170">
        <v>12560153.605506591</v>
      </c>
      <c r="U1370" s="145">
        <v>-16501292.531662803</v>
      </c>
    </row>
    <row r="1371" spans="1:21" x14ac:dyDescent="0.35">
      <c r="A1371" s="70">
        <f t="shared" si="34"/>
        <v>1352</v>
      </c>
      <c r="B1371" s="170">
        <v>12560153.605506591</v>
      </c>
      <c r="U1371" s="145">
        <v>17250322.478132397</v>
      </c>
    </row>
    <row r="1372" spans="1:21" x14ac:dyDescent="0.35">
      <c r="A1372" s="70">
        <f t="shared" si="34"/>
        <v>1353</v>
      </c>
      <c r="B1372" s="170">
        <v>12560153.605506591</v>
      </c>
      <c r="U1372" s="145">
        <v>-35818854.345778815</v>
      </c>
    </row>
    <row r="1373" spans="1:21" x14ac:dyDescent="0.35">
      <c r="A1373" s="70">
        <f t="shared" si="34"/>
        <v>1354</v>
      </c>
      <c r="B1373" s="170">
        <v>12560153.605506591</v>
      </c>
      <c r="U1373" s="145">
        <v>34202471.918810233</v>
      </c>
    </row>
    <row r="1374" spans="1:21" x14ac:dyDescent="0.35">
      <c r="A1374" s="70">
        <f t="shared" si="34"/>
        <v>1355</v>
      </c>
      <c r="B1374" s="170">
        <v>12560153.605506591</v>
      </c>
      <c r="U1374" s="145">
        <v>-42910175.549554296</v>
      </c>
    </row>
    <row r="1375" spans="1:21" x14ac:dyDescent="0.35">
      <c r="A1375" s="70">
        <f t="shared" si="34"/>
        <v>1356</v>
      </c>
      <c r="B1375" s="170">
        <v>12560153.605506591</v>
      </c>
      <c r="U1375" s="145">
        <v>9687999.188538447</v>
      </c>
    </row>
    <row r="1376" spans="1:21" x14ac:dyDescent="0.35">
      <c r="A1376" s="70">
        <f t="shared" si="34"/>
        <v>1357</v>
      </c>
      <c r="B1376" s="170">
        <v>12560153.605506591</v>
      </c>
      <c r="U1376" s="145">
        <v>-5153494.4759151135</v>
      </c>
    </row>
    <row r="1377" spans="1:21" x14ac:dyDescent="0.35">
      <c r="A1377" s="70">
        <f t="shared" si="34"/>
        <v>1358</v>
      </c>
      <c r="B1377" s="170">
        <v>12560153.605506591</v>
      </c>
      <c r="U1377" s="145">
        <v>2807492.0515512563</v>
      </c>
    </row>
    <row r="1378" spans="1:21" x14ac:dyDescent="0.35">
      <c r="A1378" s="70">
        <f t="shared" si="34"/>
        <v>1359</v>
      </c>
      <c r="B1378" s="170">
        <v>12560153.605506591</v>
      </c>
      <c r="U1378" s="145">
        <v>-39273032.669818148</v>
      </c>
    </row>
    <row r="1379" spans="1:21" x14ac:dyDescent="0.35">
      <c r="A1379" s="70">
        <f t="shared" si="34"/>
        <v>1360</v>
      </c>
      <c r="B1379" s="170">
        <v>12560153.605506591</v>
      </c>
      <c r="U1379" s="145">
        <v>-28961563.248521876</v>
      </c>
    </row>
    <row r="1380" spans="1:21" x14ac:dyDescent="0.35">
      <c r="A1380" s="70">
        <f t="shared" si="34"/>
        <v>1361</v>
      </c>
      <c r="B1380" s="170">
        <v>12560153.605506591</v>
      </c>
      <c r="U1380" s="145">
        <v>-43939357.615105718</v>
      </c>
    </row>
    <row r="1381" spans="1:21" x14ac:dyDescent="0.35">
      <c r="A1381" s="70">
        <f t="shared" si="34"/>
        <v>1362</v>
      </c>
      <c r="B1381" s="170">
        <v>12560153.605506591</v>
      </c>
      <c r="U1381" s="145">
        <v>-7976214.1866302211</v>
      </c>
    </row>
    <row r="1382" spans="1:21" x14ac:dyDescent="0.35">
      <c r="A1382" s="70">
        <f t="shared" si="34"/>
        <v>1363</v>
      </c>
      <c r="B1382" s="170">
        <v>12560153.605506591</v>
      </c>
      <c r="U1382" s="145">
        <v>-3931455.1603045613</v>
      </c>
    </row>
    <row r="1383" spans="1:21" x14ac:dyDescent="0.35">
      <c r="A1383" s="70">
        <f t="shared" si="34"/>
        <v>1364</v>
      </c>
      <c r="B1383" s="170">
        <v>12560153.605506591</v>
      </c>
      <c r="U1383" s="145">
        <v>20367745.157937624</v>
      </c>
    </row>
    <row r="1384" spans="1:21" x14ac:dyDescent="0.35">
      <c r="A1384" s="70">
        <f t="shared" si="34"/>
        <v>1365</v>
      </c>
      <c r="B1384" s="170">
        <v>12560153.605506591</v>
      </c>
      <c r="U1384" s="145">
        <v>1214204.5006087571</v>
      </c>
    </row>
    <row r="1385" spans="1:21" x14ac:dyDescent="0.35">
      <c r="A1385" s="70">
        <f t="shared" si="34"/>
        <v>1366</v>
      </c>
      <c r="B1385" s="170">
        <v>12560153.605506591</v>
      </c>
      <c r="U1385" s="145">
        <v>-16283022.1695018</v>
      </c>
    </row>
    <row r="1386" spans="1:21" x14ac:dyDescent="0.35">
      <c r="A1386" s="70">
        <f t="shared" si="34"/>
        <v>1367</v>
      </c>
      <c r="B1386" s="170">
        <v>12560153.605506591</v>
      </c>
      <c r="U1386" s="145">
        <v>-25406551.950310759</v>
      </c>
    </row>
    <row r="1387" spans="1:21" x14ac:dyDescent="0.35">
      <c r="A1387" s="70">
        <f t="shared" si="34"/>
        <v>1368</v>
      </c>
      <c r="B1387" s="170">
        <v>12560153.605506591</v>
      </c>
      <c r="U1387" s="145">
        <v>-32467096.810166389</v>
      </c>
    </row>
    <row r="1388" spans="1:21" x14ac:dyDescent="0.35">
      <c r="A1388" s="70">
        <f t="shared" si="34"/>
        <v>1369</v>
      </c>
      <c r="B1388" s="170">
        <v>12560153.605506591</v>
      </c>
      <c r="U1388" s="145">
        <v>653427.2705613561</v>
      </c>
    </row>
    <row r="1389" spans="1:21" x14ac:dyDescent="0.35">
      <c r="A1389" s="70">
        <f t="shared" si="34"/>
        <v>1370</v>
      </c>
      <c r="B1389" s="170">
        <v>12560153.605506591</v>
      </c>
      <c r="U1389" s="145">
        <v>-13183241.36433523</v>
      </c>
    </row>
    <row r="1390" spans="1:21" x14ac:dyDescent="0.35">
      <c r="A1390" s="70">
        <f t="shared" si="34"/>
        <v>1371</v>
      </c>
      <c r="B1390" s="170">
        <v>12560153.605506591</v>
      </c>
      <c r="U1390" s="145">
        <v>-16644562.401831139</v>
      </c>
    </row>
    <row r="1391" spans="1:21" x14ac:dyDescent="0.35">
      <c r="A1391" s="70">
        <f t="shared" si="34"/>
        <v>1372</v>
      </c>
      <c r="B1391" s="170">
        <v>12560153.605506591</v>
      </c>
      <c r="U1391" s="145">
        <v>-11934723.882084971</v>
      </c>
    </row>
    <row r="1392" spans="1:21" x14ac:dyDescent="0.35">
      <c r="A1392" s="70">
        <f t="shared" si="34"/>
        <v>1373</v>
      </c>
      <c r="B1392" s="170">
        <v>12560153.605506591</v>
      </c>
      <c r="U1392" s="145">
        <v>-16078668.02255917</v>
      </c>
    </row>
    <row r="1393" spans="1:21" x14ac:dyDescent="0.35">
      <c r="A1393" s="70">
        <f t="shared" si="34"/>
        <v>1374</v>
      </c>
      <c r="B1393" s="170">
        <v>12560153.605506591</v>
      </c>
      <c r="U1393" s="145">
        <v>-30484737.314920798</v>
      </c>
    </row>
    <row r="1394" spans="1:21" x14ac:dyDescent="0.35">
      <c r="A1394" s="70">
        <f t="shared" si="34"/>
        <v>1375</v>
      </c>
      <c r="B1394" s="170">
        <v>12560153.605506591</v>
      </c>
      <c r="U1394" s="145">
        <v>-13602258.131089417</v>
      </c>
    </row>
    <row r="1395" spans="1:21" x14ac:dyDescent="0.35">
      <c r="A1395" s="70">
        <f t="shared" si="34"/>
        <v>1376</v>
      </c>
      <c r="B1395" s="170">
        <v>12560153.605506591</v>
      </c>
      <c r="U1395" s="145">
        <v>-31160332.71056151</v>
      </c>
    </row>
    <row r="1396" spans="1:21" x14ac:dyDescent="0.35">
      <c r="A1396" s="70">
        <f t="shared" si="34"/>
        <v>1377</v>
      </c>
      <c r="B1396" s="170">
        <v>12560153.605506591</v>
      </c>
      <c r="U1396" s="145">
        <v>7504144.0024916753</v>
      </c>
    </row>
    <row r="1397" spans="1:21" x14ac:dyDescent="0.35">
      <c r="A1397" s="70">
        <f t="shared" si="34"/>
        <v>1378</v>
      </c>
      <c r="B1397" s="170">
        <v>12560153.605506591</v>
      </c>
      <c r="U1397" s="145">
        <v>-40970478.603472151</v>
      </c>
    </row>
    <row r="1398" spans="1:21" x14ac:dyDescent="0.35">
      <c r="A1398" s="70">
        <f t="shared" si="34"/>
        <v>1379</v>
      </c>
      <c r="B1398" s="170">
        <v>12560153.605506591</v>
      </c>
      <c r="U1398" s="145">
        <v>-23199943.206953809</v>
      </c>
    </row>
    <row r="1399" spans="1:21" x14ac:dyDescent="0.35">
      <c r="A1399" s="70">
        <f t="shared" si="34"/>
        <v>1380</v>
      </c>
      <c r="B1399" s="170">
        <v>12560153.605506591</v>
      </c>
      <c r="U1399" s="145">
        <v>-4961328.3234853931</v>
      </c>
    </row>
    <row r="1400" spans="1:21" x14ac:dyDescent="0.35">
      <c r="A1400" s="70">
        <f t="shared" si="34"/>
        <v>1381</v>
      </c>
      <c r="B1400" s="170">
        <v>12560153.605506591</v>
      </c>
      <c r="U1400" s="145">
        <v>-32354904.276796013</v>
      </c>
    </row>
    <row r="1401" spans="1:21" x14ac:dyDescent="0.35">
      <c r="A1401" s="70">
        <f t="shared" si="34"/>
        <v>1382</v>
      </c>
      <c r="B1401" s="170">
        <v>12560153.605506591</v>
      </c>
      <c r="U1401" s="145">
        <v>-3502953.4319459796</v>
      </c>
    </row>
    <row r="1402" spans="1:21" x14ac:dyDescent="0.35">
      <c r="A1402" s="70">
        <f t="shared" si="34"/>
        <v>1383</v>
      </c>
      <c r="B1402" s="170">
        <v>12560153.605506591</v>
      </c>
      <c r="U1402" s="145">
        <v>-51787114.946827859</v>
      </c>
    </row>
    <row r="1403" spans="1:21" x14ac:dyDescent="0.35">
      <c r="A1403" s="70">
        <f t="shared" si="34"/>
        <v>1384</v>
      </c>
      <c r="B1403" s="170">
        <v>12560153.605506591</v>
      </c>
      <c r="U1403" s="145">
        <v>-17503083.076914638</v>
      </c>
    </row>
    <row r="1404" spans="1:21" x14ac:dyDescent="0.35">
      <c r="A1404" s="70">
        <f t="shared" si="34"/>
        <v>1385</v>
      </c>
      <c r="B1404" s="170">
        <v>12560153.605506591</v>
      </c>
      <c r="U1404" s="145">
        <v>6141765.0826062411</v>
      </c>
    </row>
    <row r="1405" spans="1:21" x14ac:dyDescent="0.35">
      <c r="A1405" s="70">
        <f t="shared" si="34"/>
        <v>1386</v>
      </c>
      <c r="B1405" s="170">
        <v>12560153.605506591</v>
      </c>
      <c r="U1405" s="145">
        <v>14707035.497695126</v>
      </c>
    </row>
    <row r="1406" spans="1:21" x14ac:dyDescent="0.35">
      <c r="A1406" s="70">
        <f t="shared" si="34"/>
        <v>1387</v>
      </c>
      <c r="B1406" s="170">
        <v>12560153.605506591</v>
      </c>
      <c r="U1406" s="145">
        <v>6125777.9196850955</v>
      </c>
    </row>
    <row r="1407" spans="1:21" x14ac:dyDescent="0.35">
      <c r="A1407" s="70">
        <f t="shared" si="34"/>
        <v>1388</v>
      </c>
      <c r="B1407" s="170">
        <v>12560153.605506591</v>
      </c>
      <c r="U1407" s="145">
        <v>3307727.3688895144</v>
      </c>
    </row>
    <row r="1408" spans="1:21" x14ac:dyDescent="0.35">
      <c r="A1408" s="70">
        <f t="shared" si="34"/>
        <v>1389</v>
      </c>
      <c r="B1408" s="170">
        <v>12560153.605506591</v>
      </c>
      <c r="U1408" s="145">
        <v>-25363476.453153957</v>
      </c>
    </row>
    <row r="1409" spans="1:21" x14ac:dyDescent="0.35">
      <c r="A1409" s="70">
        <f t="shared" si="34"/>
        <v>1390</v>
      </c>
      <c r="B1409" s="170">
        <v>12560153.605506591</v>
      </c>
      <c r="U1409" s="145">
        <v>-24220599.23141763</v>
      </c>
    </row>
    <row r="1410" spans="1:21" x14ac:dyDescent="0.35">
      <c r="A1410" s="70">
        <f t="shared" si="34"/>
        <v>1391</v>
      </c>
      <c r="B1410" s="170">
        <v>12560153.605506591</v>
      </c>
      <c r="U1410" s="145">
        <v>-33562076.726812512</v>
      </c>
    </row>
    <row r="1411" spans="1:21" x14ac:dyDescent="0.35">
      <c r="A1411" s="70">
        <f t="shared" si="34"/>
        <v>1392</v>
      </c>
      <c r="B1411" s="170">
        <v>12560153.605506591</v>
      </c>
      <c r="U1411" s="145">
        <v>-4575159.4179349504</v>
      </c>
    </row>
    <row r="1412" spans="1:21" x14ac:dyDescent="0.35">
      <c r="A1412" s="70">
        <f t="shared" si="34"/>
        <v>1393</v>
      </c>
      <c r="B1412" s="170">
        <v>12560153.605506591</v>
      </c>
      <c r="U1412" s="145">
        <v>29101769.086323682</v>
      </c>
    </row>
    <row r="1413" spans="1:21" x14ac:dyDescent="0.35">
      <c r="A1413" s="70">
        <f t="shared" si="34"/>
        <v>1394</v>
      </c>
      <c r="B1413" s="170">
        <v>12560153.605506591</v>
      </c>
      <c r="U1413" s="145">
        <v>-8389459.6940695252</v>
      </c>
    </row>
    <row r="1414" spans="1:21" x14ac:dyDescent="0.35">
      <c r="A1414" s="70">
        <f t="shared" si="34"/>
        <v>1395</v>
      </c>
      <c r="B1414" s="170">
        <v>12560153.605506591</v>
      </c>
      <c r="U1414" s="145">
        <v>-21012169.299136721</v>
      </c>
    </row>
    <row r="1415" spans="1:21" x14ac:dyDescent="0.35">
      <c r="A1415" s="70">
        <f t="shared" si="34"/>
        <v>1396</v>
      </c>
      <c r="B1415" s="170">
        <v>12560153.605506591</v>
      </c>
      <c r="U1415" s="145">
        <v>6315263.8897519261</v>
      </c>
    </row>
    <row r="1416" spans="1:21" x14ac:dyDescent="0.35">
      <c r="A1416" s="70">
        <f t="shared" si="34"/>
        <v>1397</v>
      </c>
      <c r="B1416" s="170">
        <v>12560153.605506591</v>
      </c>
      <c r="U1416" s="145">
        <v>18521302.707928505</v>
      </c>
    </row>
    <row r="1417" spans="1:21" x14ac:dyDescent="0.35">
      <c r="A1417" s="70">
        <f t="shared" si="34"/>
        <v>1398</v>
      </c>
      <c r="B1417" s="170">
        <v>12560153.605506591</v>
      </c>
      <c r="U1417" s="145">
        <v>-19448605.512944091</v>
      </c>
    </row>
    <row r="1418" spans="1:21" x14ac:dyDescent="0.35">
      <c r="A1418" s="70">
        <f t="shared" si="34"/>
        <v>1399</v>
      </c>
      <c r="B1418" s="170">
        <v>12560153.605506591</v>
      </c>
      <c r="U1418" s="145">
        <v>-21578174.718942419</v>
      </c>
    </row>
    <row r="1419" spans="1:21" x14ac:dyDescent="0.35">
      <c r="A1419" s="70">
        <f t="shared" si="34"/>
        <v>1400</v>
      </c>
      <c r="B1419" s="170">
        <v>12560153.605506591</v>
      </c>
      <c r="U1419" s="145">
        <v>-43581722.874016002</v>
      </c>
    </row>
    <row r="1420" spans="1:21" x14ac:dyDescent="0.35">
      <c r="A1420" s="70">
        <f t="shared" si="34"/>
        <v>1401</v>
      </c>
      <c r="B1420" s="170">
        <v>12560153.605506591</v>
      </c>
      <c r="U1420" s="145">
        <v>-14930370.716753062</v>
      </c>
    </row>
    <row r="1421" spans="1:21" x14ac:dyDescent="0.35">
      <c r="A1421" s="70">
        <f t="shared" si="34"/>
        <v>1402</v>
      </c>
      <c r="B1421" s="170">
        <v>12560153.605506591</v>
      </c>
      <c r="U1421" s="145">
        <v>19309570.767331745</v>
      </c>
    </row>
    <row r="1422" spans="1:21" x14ac:dyDescent="0.35">
      <c r="A1422" s="70">
        <f t="shared" si="34"/>
        <v>1403</v>
      </c>
      <c r="B1422" s="170">
        <v>12560153.605506591</v>
      </c>
      <c r="U1422" s="145">
        <v>-15942978.336969623</v>
      </c>
    </row>
    <row r="1423" spans="1:21" x14ac:dyDescent="0.35">
      <c r="A1423" s="70">
        <f t="shared" si="34"/>
        <v>1404</v>
      </c>
      <c r="B1423" s="170">
        <v>12560153.605506591</v>
      </c>
      <c r="U1423" s="145">
        <v>-5881074.2333567739</v>
      </c>
    </row>
    <row r="1424" spans="1:21" x14ac:dyDescent="0.35">
      <c r="A1424" s="70">
        <f t="shared" si="34"/>
        <v>1405</v>
      </c>
      <c r="B1424" s="170">
        <v>12560153.605506591</v>
      </c>
      <c r="U1424" s="145">
        <v>16620677.340151958</v>
      </c>
    </row>
    <row r="1425" spans="1:21" x14ac:dyDescent="0.35">
      <c r="A1425" s="70">
        <f t="shared" si="34"/>
        <v>1406</v>
      </c>
      <c r="B1425" s="170">
        <v>12560153.605506591</v>
      </c>
      <c r="U1425" s="145">
        <v>-28001394.596623622</v>
      </c>
    </row>
    <row r="1426" spans="1:21" x14ac:dyDescent="0.35">
      <c r="A1426" s="70">
        <f t="shared" si="34"/>
        <v>1407</v>
      </c>
      <c r="B1426" s="170">
        <v>12560153.605506591</v>
      </c>
      <c r="U1426" s="145">
        <v>9551481.832837835</v>
      </c>
    </row>
    <row r="1427" spans="1:21" x14ac:dyDescent="0.35">
      <c r="A1427" s="70">
        <f t="shared" si="34"/>
        <v>1408</v>
      </c>
      <c r="B1427" s="170">
        <v>12560153.605506591</v>
      </c>
      <c r="U1427" s="145">
        <v>-3606322.4991061874</v>
      </c>
    </row>
    <row r="1428" spans="1:21" x14ac:dyDescent="0.35">
      <c r="A1428" s="70">
        <f t="shared" si="34"/>
        <v>1409</v>
      </c>
      <c r="B1428" s="170">
        <v>12560153.605506591</v>
      </c>
      <c r="U1428" s="145">
        <v>13182546.094810355</v>
      </c>
    </row>
    <row r="1429" spans="1:21" x14ac:dyDescent="0.35">
      <c r="A1429" s="70">
        <f t="shared" si="34"/>
        <v>1410</v>
      </c>
      <c r="B1429" s="170">
        <v>12560153.605506591</v>
      </c>
      <c r="U1429" s="145">
        <v>10709715.488904133</v>
      </c>
    </row>
    <row r="1430" spans="1:21" x14ac:dyDescent="0.35">
      <c r="A1430" s="70">
        <f t="shared" ref="A1430:A1493" si="35">A1429+1</f>
        <v>1411</v>
      </c>
      <c r="B1430" s="170">
        <v>12560153.605506591</v>
      </c>
      <c r="U1430" s="145">
        <v>3781415.7096956745</v>
      </c>
    </row>
    <row r="1431" spans="1:21" x14ac:dyDescent="0.35">
      <c r="A1431" s="70">
        <f t="shared" si="35"/>
        <v>1412</v>
      </c>
      <c r="B1431" s="170">
        <v>12560153.605506591</v>
      </c>
      <c r="U1431" s="145">
        <v>-35086106.372336447</v>
      </c>
    </row>
    <row r="1432" spans="1:21" x14ac:dyDescent="0.35">
      <c r="A1432" s="70">
        <f t="shared" si="35"/>
        <v>1413</v>
      </c>
      <c r="B1432" s="170">
        <v>12560153.605506591</v>
      </c>
      <c r="U1432" s="145">
        <v>-15764955.485040903</v>
      </c>
    </row>
    <row r="1433" spans="1:21" x14ac:dyDescent="0.35">
      <c r="A1433" s="70">
        <f t="shared" si="35"/>
        <v>1414</v>
      </c>
      <c r="B1433" s="170">
        <v>12560153.605506591</v>
      </c>
      <c r="U1433" s="145">
        <v>-19501626.775304403</v>
      </c>
    </row>
    <row r="1434" spans="1:21" x14ac:dyDescent="0.35">
      <c r="A1434" s="70">
        <f t="shared" si="35"/>
        <v>1415</v>
      </c>
      <c r="B1434" s="170">
        <v>12560153.605506591</v>
      </c>
      <c r="U1434" s="145">
        <v>-54339748.348942079</v>
      </c>
    </row>
    <row r="1435" spans="1:21" x14ac:dyDescent="0.35">
      <c r="A1435" s="70">
        <f t="shared" si="35"/>
        <v>1416</v>
      </c>
      <c r="B1435" s="170">
        <v>12560153.605506591</v>
      </c>
      <c r="U1435" s="145">
        <v>-34874433.856875755</v>
      </c>
    </row>
    <row r="1436" spans="1:21" x14ac:dyDescent="0.35">
      <c r="A1436" s="70">
        <f t="shared" si="35"/>
        <v>1417</v>
      </c>
      <c r="B1436" s="170">
        <v>12560153.605506591</v>
      </c>
      <c r="U1436" s="145">
        <v>5341536.7170375213</v>
      </c>
    </row>
    <row r="1437" spans="1:21" x14ac:dyDescent="0.35">
      <c r="A1437" s="70">
        <f t="shared" si="35"/>
        <v>1418</v>
      </c>
      <c r="B1437" s="170">
        <v>12560153.605506591</v>
      </c>
      <c r="U1437" s="145">
        <v>1372819.7664848827</v>
      </c>
    </row>
    <row r="1438" spans="1:21" x14ac:dyDescent="0.35">
      <c r="A1438" s="70">
        <f t="shared" si="35"/>
        <v>1419</v>
      </c>
      <c r="B1438" s="170">
        <v>12560153.605506591</v>
      </c>
      <c r="U1438" s="145">
        <v>499827.459452793</v>
      </c>
    </row>
    <row r="1439" spans="1:21" x14ac:dyDescent="0.35">
      <c r="A1439" s="70">
        <f t="shared" si="35"/>
        <v>1420</v>
      </c>
      <c r="B1439" s="170">
        <v>12560153.605506591</v>
      </c>
      <c r="U1439" s="145">
        <v>-34327580.759690523</v>
      </c>
    </row>
    <row r="1440" spans="1:21" x14ac:dyDescent="0.35">
      <c r="A1440" s="70">
        <f t="shared" si="35"/>
        <v>1421</v>
      </c>
      <c r="B1440" s="170">
        <v>12560153.605506591</v>
      </c>
      <c r="U1440" s="145">
        <v>-48985665.12497507</v>
      </c>
    </row>
    <row r="1441" spans="1:21" x14ac:dyDescent="0.35">
      <c r="A1441" s="70">
        <f t="shared" si="35"/>
        <v>1422</v>
      </c>
      <c r="B1441" s="170">
        <v>12560153.605506591</v>
      </c>
      <c r="U1441" s="145">
        <v>7927346.7448546961</v>
      </c>
    </row>
    <row r="1442" spans="1:21" x14ac:dyDescent="0.35">
      <c r="A1442" s="70">
        <f t="shared" si="35"/>
        <v>1423</v>
      </c>
      <c r="B1442" s="170">
        <v>12560153.605506591</v>
      </c>
      <c r="U1442" s="145">
        <v>633844.68324847519</v>
      </c>
    </row>
    <row r="1443" spans="1:21" x14ac:dyDescent="0.35">
      <c r="A1443" s="70">
        <f t="shared" si="35"/>
        <v>1424</v>
      </c>
      <c r="B1443" s="170">
        <v>12560153.605506591</v>
      </c>
      <c r="U1443" s="145">
        <v>-12447848.505444128</v>
      </c>
    </row>
    <row r="1444" spans="1:21" x14ac:dyDescent="0.35">
      <c r="A1444" s="70">
        <f t="shared" si="35"/>
        <v>1425</v>
      </c>
      <c r="B1444" s="170">
        <v>12560153.605506591</v>
      </c>
      <c r="U1444" s="145">
        <v>4886418.5059343241</v>
      </c>
    </row>
    <row r="1445" spans="1:21" x14ac:dyDescent="0.35">
      <c r="A1445" s="70">
        <f t="shared" si="35"/>
        <v>1426</v>
      </c>
      <c r="B1445" s="170">
        <v>12560153.605506591</v>
      </c>
      <c r="U1445" s="145">
        <v>-27117826.322349321</v>
      </c>
    </row>
    <row r="1446" spans="1:21" x14ac:dyDescent="0.35">
      <c r="A1446" s="70">
        <f t="shared" si="35"/>
        <v>1427</v>
      </c>
      <c r="B1446" s="170">
        <v>12560153.605506591</v>
      </c>
      <c r="U1446" s="145">
        <v>-22206171.497275434</v>
      </c>
    </row>
    <row r="1447" spans="1:21" x14ac:dyDescent="0.35">
      <c r="A1447" s="70">
        <f t="shared" si="35"/>
        <v>1428</v>
      </c>
      <c r="B1447" s="170">
        <v>12560153.605506591</v>
      </c>
      <c r="U1447" s="145">
        <v>-23098511.016596783</v>
      </c>
    </row>
    <row r="1448" spans="1:21" x14ac:dyDescent="0.35">
      <c r="A1448" s="70">
        <f t="shared" si="35"/>
        <v>1429</v>
      </c>
      <c r="B1448" s="170">
        <v>12560153.605506591</v>
      </c>
      <c r="U1448" s="145">
        <v>4391278.8067009747</v>
      </c>
    </row>
    <row r="1449" spans="1:21" x14ac:dyDescent="0.35">
      <c r="A1449" s="70">
        <f t="shared" si="35"/>
        <v>1430</v>
      </c>
      <c r="B1449" s="170">
        <v>12560153.605506591</v>
      </c>
      <c r="U1449" s="145">
        <v>24357436.576822717</v>
      </c>
    </row>
    <row r="1450" spans="1:21" x14ac:dyDescent="0.35">
      <c r="A1450" s="70">
        <f t="shared" si="35"/>
        <v>1431</v>
      </c>
      <c r="B1450" s="170">
        <v>12560153.605506591</v>
      </c>
      <c r="U1450" s="145">
        <v>1080690.3625758663</v>
      </c>
    </row>
    <row r="1451" spans="1:21" x14ac:dyDescent="0.35">
      <c r="A1451" s="70">
        <f t="shared" si="35"/>
        <v>1432</v>
      </c>
      <c r="B1451" s="170">
        <v>12560153.605506591</v>
      </c>
      <c r="U1451" s="145">
        <v>-23609101.041436154</v>
      </c>
    </row>
    <row r="1452" spans="1:21" x14ac:dyDescent="0.35">
      <c r="A1452" s="70">
        <f t="shared" si="35"/>
        <v>1433</v>
      </c>
      <c r="B1452" s="170">
        <v>12560153.605506591</v>
      </c>
      <c r="U1452" s="145">
        <v>37646333.716733694</v>
      </c>
    </row>
    <row r="1453" spans="1:21" x14ac:dyDescent="0.35">
      <c r="A1453" s="70">
        <f t="shared" si="35"/>
        <v>1434</v>
      </c>
      <c r="B1453" s="170">
        <v>12560153.605506591</v>
      </c>
      <c r="U1453" s="145">
        <v>7424243.0817893445</v>
      </c>
    </row>
    <row r="1454" spans="1:21" x14ac:dyDescent="0.35">
      <c r="A1454" s="70">
        <f t="shared" si="35"/>
        <v>1435</v>
      </c>
      <c r="B1454" s="170">
        <v>12560153.605506591</v>
      </c>
      <c r="U1454" s="145">
        <v>-19903606.434841268</v>
      </c>
    </row>
    <row r="1455" spans="1:21" x14ac:dyDescent="0.35">
      <c r="A1455" s="70">
        <f t="shared" si="35"/>
        <v>1436</v>
      </c>
      <c r="B1455" s="170">
        <v>12560153.605506591</v>
      </c>
      <c r="U1455" s="145">
        <v>18691769.913331613</v>
      </c>
    </row>
    <row r="1456" spans="1:21" x14ac:dyDescent="0.35">
      <c r="A1456" s="70">
        <f t="shared" si="35"/>
        <v>1437</v>
      </c>
      <c r="B1456" s="170">
        <v>12560153.605506591</v>
      </c>
      <c r="U1456" s="145">
        <v>-11277897.120133752</v>
      </c>
    </row>
    <row r="1457" spans="1:21" x14ac:dyDescent="0.35">
      <c r="A1457" s="70">
        <f t="shared" si="35"/>
        <v>1438</v>
      </c>
      <c r="B1457" s="170">
        <v>12560153.605506591</v>
      </c>
      <c r="U1457" s="145">
        <v>-11725939.606232628</v>
      </c>
    </row>
    <row r="1458" spans="1:21" x14ac:dyDescent="0.35">
      <c r="A1458" s="70">
        <f t="shared" si="35"/>
        <v>1439</v>
      </c>
      <c r="B1458" s="170">
        <v>12560153.605506591</v>
      </c>
      <c r="U1458" s="145">
        <v>-5742235.902636826</v>
      </c>
    </row>
    <row r="1459" spans="1:21" x14ac:dyDescent="0.35">
      <c r="A1459" s="70">
        <f t="shared" si="35"/>
        <v>1440</v>
      </c>
      <c r="B1459" s="170">
        <v>12560153.605506591</v>
      </c>
      <c r="U1459" s="145">
        <v>-30328515.706859242</v>
      </c>
    </row>
    <row r="1460" spans="1:21" x14ac:dyDescent="0.35">
      <c r="A1460" s="70">
        <f t="shared" si="35"/>
        <v>1441</v>
      </c>
      <c r="B1460" s="170">
        <v>12560153.605506591</v>
      </c>
      <c r="U1460" s="145">
        <v>-9054401.3717589993</v>
      </c>
    </row>
    <row r="1461" spans="1:21" x14ac:dyDescent="0.35">
      <c r="A1461" s="70">
        <f t="shared" si="35"/>
        <v>1442</v>
      </c>
      <c r="B1461" s="170">
        <v>12560153.605506591</v>
      </c>
      <c r="U1461" s="145">
        <v>14449731.058094803</v>
      </c>
    </row>
    <row r="1462" spans="1:21" x14ac:dyDescent="0.35">
      <c r="A1462" s="70">
        <f t="shared" si="35"/>
        <v>1443</v>
      </c>
      <c r="B1462" s="170">
        <v>12560153.605506591</v>
      </c>
      <c r="U1462" s="145">
        <v>-20662458.938241385</v>
      </c>
    </row>
    <row r="1463" spans="1:21" x14ac:dyDescent="0.35">
      <c r="A1463" s="70">
        <f t="shared" si="35"/>
        <v>1444</v>
      </c>
      <c r="B1463" s="170">
        <v>12560153.605506591</v>
      </c>
      <c r="U1463" s="145">
        <v>-21496498.466322817</v>
      </c>
    </row>
    <row r="1464" spans="1:21" x14ac:dyDescent="0.35">
      <c r="A1464" s="70">
        <f t="shared" si="35"/>
        <v>1445</v>
      </c>
      <c r="B1464" s="170">
        <v>12560153.605506591</v>
      </c>
      <c r="U1464" s="145">
        <v>-11609720.451588714</v>
      </c>
    </row>
    <row r="1465" spans="1:21" x14ac:dyDescent="0.35">
      <c r="A1465" s="70">
        <f t="shared" si="35"/>
        <v>1446</v>
      </c>
      <c r="B1465" s="170">
        <v>12560153.605506591</v>
      </c>
      <c r="U1465" s="145">
        <v>15105572.004478049</v>
      </c>
    </row>
    <row r="1466" spans="1:21" x14ac:dyDescent="0.35">
      <c r="A1466" s="70">
        <f t="shared" si="35"/>
        <v>1447</v>
      </c>
      <c r="B1466" s="170">
        <v>12560153.605506591</v>
      </c>
      <c r="U1466" s="145">
        <v>-11838686.190142393</v>
      </c>
    </row>
    <row r="1467" spans="1:21" x14ac:dyDescent="0.35">
      <c r="A1467" s="70">
        <f t="shared" si="35"/>
        <v>1448</v>
      </c>
      <c r="B1467" s="170">
        <v>12560153.605506591</v>
      </c>
      <c r="U1467" s="145">
        <v>10123467.692726709</v>
      </c>
    </row>
    <row r="1468" spans="1:21" x14ac:dyDescent="0.35">
      <c r="A1468" s="70">
        <f t="shared" si="35"/>
        <v>1449</v>
      </c>
      <c r="B1468" s="170">
        <v>12560153.605506591</v>
      </c>
      <c r="U1468" s="145">
        <v>5348924.6857259348</v>
      </c>
    </row>
    <row r="1469" spans="1:21" x14ac:dyDescent="0.35">
      <c r="A1469" s="70">
        <f t="shared" si="35"/>
        <v>1450</v>
      </c>
      <c r="B1469" s="170">
        <v>12560153.605506591</v>
      </c>
      <c r="U1469" s="145">
        <v>12673547.429602601</v>
      </c>
    </row>
    <row r="1470" spans="1:21" x14ac:dyDescent="0.35">
      <c r="A1470" s="70">
        <f t="shared" si="35"/>
        <v>1451</v>
      </c>
      <c r="B1470" s="170">
        <v>12560153.605506591</v>
      </c>
      <c r="U1470" s="145">
        <v>-6711027.8493331391</v>
      </c>
    </row>
    <row r="1471" spans="1:21" x14ac:dyDescent="0.35">
      <c r="A1471" s="70">
        <f t="shared" si="35"/>
        <v>1452</v>
      </c>
      <c r="B1471" s="170">
        <v>12560153.605506591</v>
      </c>
      <c r="U1471" s="145">
        <v>-18037896.30176523</v>
      </c>
    </row>
    <row r="1472" spans="1:21" x14ac:dyDescent="0.35">
      <c r="A1472" s="70">
        <f t="shared" si="35"/>
        <v>1453</v>
      </c>
      <c r="B1472" s="170">
        <v>12560153.605506591</v>
      </c>
      <c r="U1472" s="145">
        <v>-11023726.484535588</v>
      </c>
    </row>
    <row r="1473" spans="1:21" x14ac:dyDescent="0.35">
      <c r="A1473" s="70">
        <f t="shared" si="35"/>
        <v>1454</v>
      </c>
      <c r="B1473" s="170">
        <v>12560153.605506591</v>
      </c>
      <c r="U1473" s="145">
        <v>12688766.96155034</v>
      </c>
    </row>
    <row r="1474" spans="1:21" x14ac:dyDescent="0.35">
      <c r="A1474" s="70">
        <f t="shared" si="35"/>
        <v>1455</v>
      </c>
      <c r="B1474" s="170">
        <v>12560153.605506591</v>
      </c>
      <c r="U1474" s="145">
        <v>7734337.2700817473</v>
      </c>
    </row>
    <row r="1475" spans="1:21" x14ac:dyDescent="0.35">
      <c r="A1475" s="70">
        <f t="shared" si="35"/>
        <v>1456</v>
      </c>
      <c r="B1475" s="170">
        <v>12560153.605506591</v>
      </c>
      <c r="U1475" s="145">
        <v>-6348320.8229875322</v>
      </c>
    </row>
    <row r="1476" spans="1:21" x14ac:dyDescent="0.35">
      <c r="A1476" s="70">
        <f t="shared" si="35"/>
        <v>1457</v>
      </c>
      <c r="B1476" s="170">
        <v>12560153.605506591</v>
      </c>
      <c r="U1476" s="145">
        <v>-8167780.7989296382</v>
      </c>
    </row>
    <row r="1477" spans="1:21" x14ac:dyDescent="0.35">
      <c r="A1477" s="70">
        <f t="shared" si="35"/>
        <v>1458</v>
      </c>
      <c r="B1477" s="170">
        <v>12560153.605506591</v>
      </c>
      <c r="U1477" s="145">
        <v>6110003.8984023146</v>
      </c>
    </row>
    <row r="1478" spans="1:21" x14ac:dyDescent="0.35">
      <c r="A1478" s="70">
        <f t="shared" si="35"/>
        <v>1459</v>
      </c>
      <c r="B1478" s="170">
        <v>12560153.605506591</v>
      </c>
      <c r="U1478" s="145">
        <v>-5561305.1932553537</v>
      </c>
    </row>
    <row r="1479" spans="1:21" x14ac:dyDescent="0.35">
      <c r="A1479" s="70">
        <f t="shared" si="35"/>
        <v>1460</v>
      </c>
      <c r="B1479" s="170">
        <v>12560153.605506591</v>
      </c>
      <c r="U1479" s="145">
        <v>-2612637.9077247754</v>
      </c>
    </row>
    <row r="1480" spans="1:21" x14ac:dyDescent="0.35">
      <c r="A1480" s="70">
        <f t="shared" si="35"/>
        <v>1461</v>
      </c>
      <c r="B1480" s="170">
        <v>12560153.605506591</v>
      </c>
      <c r="U1480" s="145">
        <v>7268636.4936318137</v>
      </c>
    </row>
    <row r="1481" spans="1:21" x14ac:dyDescent="0.35">
      <c r="A1481" s="70">
        <f t="shared" si="35"/>
        <v>1462</v>
      </c>
      <c r="B1481" s="170">
        <v>12560153.605506591</v>
      </c>
      <c r="U1481" s="145">
        <v>900877.7040428184</v>
      </c>
    </row>
    <row r="1482" spans="1:21" x14ac:dyDescent="0.35">
      <c r="A1482" s="70">
        <f t="shared" si="35"/>
        <v>1463</v>
      </c>
      <c r="B1482" s="170">
        <v>12560153.605506591</v>
      </c>
      <c r="U1482" s="145">
        <v>-12840259.057656819</v>
      </c>
    </row>
    <row r="1483" spans="1:21" x14ac:dyDescent="0.35">
      <c r="A1483" s="70">
        <f t="shared" si="35"/>
        <v>1464</v>
      </c>
      <c r="B1483" s="170">
        <v>12560153.605506591</v>
      </c>
      <c r="U1483" s="145">
        <v>-13910993.24727999</v>
      </c>
    </row>
    <row r="1484" spans="1:21" x14ac:dyDescent="0.35">
      <c r="A1484" s="70">
        <f t="shared" si="35"/>
        <v>1465</v>
      </c>
      <c r="B1484" s="170">
        <v>12560153.605506591</v>
      </c>
      <c r="U1484" s="145">
        <v>-846728.65131403506</v>
      </c>
    </row>
    <row r="1485" spans="1:21" x14ac:dyDescent="0.35">
      <c r="A1485" s="70">
        <f t="shared" si="35"/>
        <v>1466</v>
      </c>
      <c r="B1485" s="170">
        <v>12560153.605506591</v>
      </c>
      <c r="U1485" s="145">
        <v>-23033779.821132835</v>
      </c>
    </row>
    <row r="1486" spans="1:21" x14ac:dyDescent="0.35">
      <c r="A1486" s="70">
        <f t="shared" si="35"/>
        <v>1467</v>
      </c>
      <c r="B1486" s="170">
        <v>12560153.605506591</v>
      </c>
      <c r="U1486" s="145">
        <v>12028024.386794489</v>
      </c>
    </row>
    <row r="1487" spans="1:21" x14ac:dyDescent="0.35">
      <c r="A1487" s="70">
        <f t="shared" si="35"/>
        <v>1468</v>
      </c>
      <c r="B1487" s="170">
        <v>12560153.605506591</v>
      </c>
      <c r="U1487" s="145">
        <v>-5350658.470400745</v>
      </c>
    </row>
    <row r="1488" spans="1:21" x14ac:dyDescent="0.35">
      <c r="A1488" s="70">
        <f t="shared" si="35"/>
        <v>1469</v>
      </c>
      <c r="B1488" s="170">
        <v>12560153.605506591</v>
      </c>
      <c r="U1488" s="145">
        <v>-17469629.830404762</v>
      </c>
    </row>
    <row r="1489" spans="1:21" x14ac:dyDescent="0.35">
      <c r="A1489" s="70">
        <f t="shared" si="35"/>
        <v>1470</v>
      </c>
      <c r="B1489" s="170">
        <v>12560153.605506591</v>
      </c>
      <c r="U1489" s="145">
        <v>-21347505.090674404</v>
      </c>
    </row>
    <row r="1490" spans="1:21" x14ac:dyDescent="0.35">
      <c r="A1490" s="70">
        <f t="shared" si="35"/>
        <v>1471</v>
      </c>
      <c r="B1490" s="170">
        <v>12560153.605506591</v>
      </c>
      <c r="U1490" s="145">
        <v>-12592866.5270292</v>
      </c>
    </row>
    <row r="1491" spans="1:21" x14ac:dyDescent="0.35">
      <c r="A1491" s="70">
        <f t="shared" si="35"/>
        <v>1472</v>
      </c>
      <c r="B1491" s="170">
        <v>12560153.605506591</v>
      </c>
      <c r="U1491" s="145">
        <v>-45995266.881378524</v>
      </c>
    </row>
    <row r="1492" spans="1:21" x14ac:dyDescent="0.35">
      <c r="A1492" s="70">
        <f t="shared" si="35"/>
        <v>1473</v>
      </c>
      <c r="B1492" s="170">
        <v>12560153.605506591</v>
      </c>
      <c r="U1492" s="145">
        <v>-42031094.82329151</v>
      </c>
    </row>
    <row r="1493" spans="1:21" x14ac:dyDescent="0.35">
      <c r="A1493" s="70">
        <f t="shared" si="35"/>
        <v>1474</v>
      </c>
      <c r="B1493" s="170">
        <v>12560153.605506591</v>
      </c>
      <c r="U1493" s="145">
        <v>4504446.8782200515</v>
      </c>
    </row>
    <row r="1494" spans="1:21" x14ac:dyDescent="0.35">
      <c r="A1494" s="70">
        <f t="shared" ref="A1494:A1557" si="36">A1493+1</f>
        <v>1475</v>
      </c>
      <c r="B1494" s="170">
        <v>12560153.605506591</v>
      </c>
      <c r="U1494" s="145">
        <v>-7569592.0106385984</v>
      </c>
    </row>
    <row r="1495" spans="1:21" x14ac:dyDescent="0.35">
      <c r="A1495" s="70">
        <f t="shared" si="36"/>
        <v>1476</v>
      </c>
      <c r="B1495" s="170">
        <v>12560153.605506591</v>
      </c>
      <c r="U1495" s="145">
        <v>22247018.426483739</v>
      </c>
    </row>
    <row r="1496" spans="1:21" x14ac:dyDescent="0.35">
      <c r="A1496" s="70">
        <f t="shared" si="36"/>
        <v>1477</v>
      </c>
      <c r="B1496" s="170">
        <v>12560153.605506591</v>
      </c>
      <c r="U1496" s="145">
        <v>-11884444.793602938</v>
      </c>
    </row>
    <row r="1497" spans="1:21" x14ac:dyDescent="0.35">
      <c r="A1497" s="70">
        <f t="shared" si="36"/>
        <v>1478</v>
      </c>
      <c r="B1497" s="170">
        <v>12560153.605506591</v>
      </c>
      <c r="U1497" s="145">
        <v>4065687.8559220098</v>
      </c>
    </row>
    <row r="1498" spans="1:21" x14ac:dyDescent="0.35">
      <c r="A1498" s="70">
        <f t="shared" si="36"/>
        <v>1479</v>
      </c>
      <c r="B1498" s="170">
        <v>12560153.605506591</v>
      </c>
      <c r="U1498" s="145">
        <v>9827090.8707130775</v>
      </c>
    </row>
    <row r="1499" spans="1:21" x14ac:dyDescent="0.35">
      <c r="A1499" s="70">
        <f t="shared" si="36"/>
        <v>1480</v>
      </c>
      <c r="B1499" s="170">
        <v>12560153.605506591</v>
      </c>
      <c r="U1499" s="145">
        <v>-4898154.6437553391</v>
      </c>
    </row>
    <row r="1500" spans="1:21" x14ac:dyDescent="0.35">
      <c r="A1500" s="70">
        <f t="shared" si="36"/>
        <v>1481</v>
      </c>
      <c r="B1500" s="170">
        <v>12560153.605506591</v>
      </c>
      <c r="U1500" s="145">
        <v>20424609.172952563</v>
      </c>
    </row>
    <row r="1501" spans="1:21" x14ac:dyDescent="0.35">
      <c r="A1501" s="70">
        <f t="shared" si="36"/>
        <v>1482</v>
      </c>
      <c r="B1501" s="170">
        <v>12560153.605506591</v>
      </c>
      <c r="U1501" s="145">
        <v>-22430330.885757603</v>
      </c>
    </row>
    <row r="1502" spans="1:21" x14ac:dyDescent="0.35">
      <c r="A1502" s="70">
        <f t="shared" si="36"/>
        <v>1483</v>
      </c>
      <c r="B1502" s="170">
        <v>12560153.605506591</v>
      </c>
      <c r="U1502" s="145">
        <v>-49942209.073253959</v>
      </c>
    </row>
    <row r="1503" spans="1:21" x14ac:dyDescent="0.35">
      <c r="A1503" s="70">
        <f t="shared" si="36"/>
        <v>1484</v>
      </c>
      <c r="B1503" s="170">
        <v>12560153.605506591</v>
      </c>
      <c r="U1503" s="145">
        <v>15232418.737708405</v>
      </c>
    </row>
    <row r="1504" spans="1:21" x14ac:dyDescent="0.35">
      <c r="A1504" s="70">
        <f t="shared" si="36"/>
        <v>1485</v>
      </c>
      <c r="B1504" s="170">
        <v>12560153.605506591</v>
      </c>
      <c r="U1504" s="145">
        <v>20496808.950817078</v>
      </c>
    </row>
    <row r="1505" spans="1:21" x14ac:dyDescent="0.35">
      <c r="A1505" s="70">
        <f t="shared" si="36"/>
        <v>1486</v>
      </c>
      <c r="B1505" s="170">
        <v>12560153.605506591</v>
      </c>
      <c r="U1505" s="145">
        <v>22783569.465857267</v>
      </c>
    </row>
    <row r="1506" spans="1:21" x14ac:dyDescent="0.35">
      <c r="A1506" s="70">
        <f t="shared" si="36"/>
        <v>1487</v>
      </c>
      <c r="B1506" s="170">
        <v>12560153.605506591</v>
      </c>
      <c r="U1506" s="145">
        <v>-15663917.635774788</v>
      </c>
    </row>
    <row r="1507" spans="1:21" x14ac:dyDescent="0.35">
      <c r="A1507" s="70">
        <f t="shared" si="36"/>
        <v>1488</v>
      </c>
      <c r="B1507" s="170">
        <v>12560153.605506591</v>
      </c>
      <c r="U1507" s="145">
        <v>-13904012.794179339</v>
      </c>
    </row>
    <row r="1508" spans="1:21" x14ac:dyDescent="0.35">
      <c r="A1508" s="70">
        <f t="shared" si="36"/>
        <v>1489</v>
      </c>
      <c r="B1508" s="170">
        <v>12560153.605506591</v>
      </c>
      <c r="U1508" s="145">
        <v>-39950052.435304858</v>
      </c>
    </row>
    <row r="1509" spans="1:21" x14ac:dyDescent="0.35">
      <c r="A1509" s="70">
        <f t="shared" si="36"/>
        <v>1490</v>
      </c>
      <c r="B1509" s="170">
        <v>12560153.605506591</v>
      </c>
      <c r="U1509" s="145">
        <v>10645715.527703859</v>
      </c>
    </row>
    <row r="1510" spans="1:21" x14ac:dyDescent="0.35">
      <c r="A1510" s="70">
        <f t="shared" si="36"/>
        <v>1491</v>
      </c>
      <c r="B1510" s="170">
        <v>12560153.605506591</v>
      </c>
      <c r="U1510" s="145">
        <v>8911716.1544939689</v>
      </c>
    </row>
    <row r="1511" spans="1:21" x14ac:dyDescent="0.35">
      <c r="A1511" s="70">
        <f t="shared" si="36"/>
        <v>1492</v>
      </c>
      <c r="B1511" s="170">
        <v>12560153.605506591</v>
      </c>
      <c r="U1511" s="145">
        <v>-11418229.561877025</v>
      </c>
    </row>
    <row r="1512" spans="1:21" x14ac:dyDescent="0.35">
      <c r="A1512" s="70">
        <f t="shared" si="36"/>
        <v>1493</v>
      </c>
      <c r="B1512" s="170">
        <v>12560153.605506591</v>
      </c>
      <c r="U1512" s="145">
        <v>-14466285.52133828</v>
      </c>
    </row>
    <row r="1513" spans="1:21" x14ac:dyDescent="0.35">
      <c r="A1513" s="70">
        <f t="shared" si="36"/>
        <v>1494</v>
      </c>
      <c r="B1513" s="170">
        <v>12560153.605506591</v>
      </c>
      <c r="U1513" s="145">
        <v>-23655879.59406672</v>
      </c>
    </row>
    <row r="1514" spans="1:21" x14ac:dyDescent="0.35">
      <c r="A1514" s="70">
        <f t="shared" si="36"/>
        <v>1495</v>
      </c>
      <c r="B1514" s="170">
        <v>12560153.605506591</v>
      </c>
      <c r="U1514" s="145">
        <v>-44738720.812320173</v>
      </c>
    </row>
    <row r="1515" spans="1:21" x14ac:dyDescent="0.35">
      <c r="A1515" s="70">
        <f t="shared" si="36"/>
        <v>1496</v>
      </c>
      <c r="B1515" s="170">
        <v>12560153.605506591</v>
      </c>
      <c r="U1515" s="145">
        <v>-43337638.264685988</v>
      </c>
    </row>
    <row r="1516" spans="1:21" x14ac:dyDescent="0.35">
      <c r="A1516" s="70">
        <f t="shared" si="36"/>
        <v>1497</v>
      </c>
      <c r="B1516" s="170">
        <v>12560153.605506591</v>
      </c>
      <c r="U1516" s="145">
        <v>-26857322.217594773</v>
      </c>
    </row>
    <row r="1517" spans="1:21" x14ac:dyDescent="0.35">
      <c r="A1517" s="70">
        <f t="shared" si="36"/>
        <v>1498</v>
      </c>
      <c r="B1517" s="170">
        <v>12560153.605506591</v>
      </c>
      <c r="U1517" s="145">
        <v>-25110632.634793341</v>
      </c>
    </row>
    <row r="1518" spans="1:21" x14ac:dyDescent="0.35">
      <c r="A1518" s="70">
        <f t="shared" si="36"/>
        <v>1499</v>
      </c>
      <c r="B1518" s="170">
        <v>12560153.605506591</v>
      </c>
      <c r="U1518" s="145">
        <v>-33405026.383262951</v>
      </c>
    </row>
    <row r="1519" spans="1:21" x14ac:dyDescent="0.35">
      <c r="A1519" s="70">
        <f t="shared" si="36"/>
        <v>1500</v>
      </c>
      <c r="B1519" s="170">
        <v>12560153.605506591</v>
      </c>
      <c r="U1519" s="145">
        <v>-9273796.4025873411</v>
      </c>
    </row>
    <row r="1520" spans="1:21" x14ac:dyDescent="0.35">
      <c r="A1520" s="70">
        <f t="shared" si="36"/>
        <v>1501</v>
      </c>
      <c r="B1520" s="170">
        <v>12560153.605506591</v>
      </c>
      <c r="U1520" s="145">
        <v>-39944254.65160162</v>
      </c>
    </row>
    <row r="1521" spans="1:21" x14ac:dyDescent="0.35">
      <c r="A1521" s="70">
        <f t="shared" si="36"/>
        <v>1502</v>
      </c>
      <c r="B1521" s="170">
        <v>12560153.605506591</v>
      </c>
      <c r="U1521" s="145">
        <v>7281839.3750047982</v>
      </c>
    </row>
    <row r="1522" spans="1:21" x14ac:dyDescent="0.35">
      <c r="A1522" s="70">
        <f t="shared" si="36"/>
        <v>1503</v>
      </c>
      <c r="B1522" s="170">
        <v>12560153.605506591</v>
      </c>
      <c r="U1522" s="145">
        <v>-27506709.433515333</v>
      </c>
    </row>
    <row r="1523" spans="1:21" x14ac:dyDescent="0.35">
      <c r="A1523" s="70">
        <f t="shared" si="36"/>
        <v>1504</v>
      </c>
      <c r="B1523" s="170">
        <v>12560153.605506591</v>
      </c>
      <c r="U1523" s="145">
        <v>10498376.330872446</v>
      </c>
    </row>
    <row r="1524" spans="1:21" x14ac:dyDescent="0.35">
      <c r="A1524" s="70">
        <f t="shared" si="36"/>
        <v>1505</v>
      </c>
      <c r="B1524" s="170">
        <v>12560153.605506591</v>
      </c>
      <c r="U1524" s="145">
        <v>-29274595.237052865</v>
      </c>
    </row>
    <row r="1525" spans="1:21" x14ac:dyDescent="0.35">
      <c r="A1525" s="70">
        <f t="shared" si="36"/>
        <v>1506</v>
      </c>
      <c r="B1525" s="170">
        <v>12560153.605506591</v>
      </c>
      <c r="U1525" s="145">
        <v>27646142.819752827</v>
      </c>
    </row>
    <row r="1526" spans="1:21" x14ac:dyDescent="0.35">
      <c r="A1526" s="70">
        <f t="shared" si="36"/>
        <v>1507</v>
      </c>
      <c r="B1526" s="170">
        <v>12560153.605506591</v>
      </c>
      <c r="U1526" s="145">
        <v>-5829153.6433945429</v>
      </c>
    </row>
    <row r="1527" spans="1:21" x14ac:dyDescent="0.35">
      <c r="A1527" s="70">
        <f t="shared" si="36"/>
        <v>1508</v>
      </c>
      <c r="B1527" s="170">
        <v>12560153.605506591</v>
      </c>
      <c r="U1527" s="145">
        <v>-32593629.110159956</v>
      </c>
    </row>
    <row r="1528" spans="1:21" x14ac:dyDescent="0.35">
      <c r="A1528" s="70">
        <f t="shared" si="36"/>
        <v>1509</v>
      </c>
      <c r="B1528" s="170">
        <v>12560153.605506591</v>
      </c>
      <c r="U1528" s="145">
        <v>-1445252.4853693172</v>
      </c>
    </row>
    <row r="1529" spans="1:21" x14ac:dyDescent="0.35">
      <c r="A1529" s="70">
        <f t="shared" si="36"/>
        <v>1510</v>
      </c>
      <c r="B1529" s="170">
        <v>12560153.605506591</v>
      </c>
      <c r="U1529" s="145">
        <v>-18376013.166220658</v>
      </c>
    </row>
    <row r="1530" spans="1:21" x14ac:dyDescent="0.35">
      <c r="A1530" s="70">
        <f t="shared" si="36"/>
        <v>1511</v>
      </c>
      <c r="B1530" s="170">
        <v>12560153.605506591</v>
      </c>
      <c r="U1530" s="145">
        <v>4832452.5696722455</v>
      </c>
    </row>
    <row r="1531" spans="1:21" x14ac:dyDescent="0.35">
      <c r="A1531" s="70">
        <f t="shared" si="36"/>
        <v>1512</v>
      </c>
      <c r="B1531" s="170">
        <v>12560153.605506591</v>
      </c>
      <c r="U1531" s="145">
        <v>-22766368.680771817</v>
      </c>
    </row>
    <row r="1532" spans="1:21" x14ac:dyDescent="0.35">
      <c r="A1532" s="70">
        <f t="shared" si="36"/>
        <v>1513</v>
      </c>
      <c r="B1532" s="170">
        <v>12560153.605506591</v>
      </c>
      <c r="U1532" s="145">
        <v>-15201194.380823452</v>
      </c>
    </row>
    <row r="1533" spans="1:21" x14ac:dyDescent="0.35">
      <c r="A1533" s="70">
        <f t="shared" si="36"/>
        <v>1514</v>
      </c>
      <c r="B1533" s="170">
        <v>12560153.605506591</v>
      </c>
      <c r="U1533" s="145">
        <v>-25400247.398778886</v>
      </c>
    </row>
    <row r="1534" spans="1:21" x14ac:dyDescent="0.35">
      <c r="A1534" s="70">
        <f t="shared" si="36"/>
        <v>1515</v>
      </c>
      <c r="B1534" s="170">
        <v>12560153.605506591</v>
      </c>
      <c r="U1534" s="145">
        <v>26531705.631397583</v>
      </c>
    </row>
    <row r="1535" spans="1:21" x14ac:dyDescent="0.35">
      <c r="A1535" s="70">
        <f t="shared" si="36"/>
        <v>1516</v>
      </c>
      <c r="B1535" s="170">
        <v>12560153.605506591</v>
      </c>
      <c r="U1535" s="145">
        <v>-5095973.6525208317</v>
      </c>
    </row>
    <row r="1536" spans="1:21" x14ac:dyDescent="0.35">
      <c r="A1536" s="70">
        <f t="shared" si="36"/>
        <v>1517</v>
      </c>
      <c r="B1536" s="170">
        <v>12560153.605506591</v>
      </c>
      <c r="U1536" s="145">
        <v>-50170455.000316143</v>
      </c>
    </row>
    <row r="1537" spans="1:21" x14ac:dyDescent="0.35">
      <c r="A1537" s="70">
        <f t="shared" si="36"/>
        <v>1518</v>
      </c>
      <c r="B1537" s="170">
        <v>12560153.605506591</v>
      </c>
      <c r="U1537" s="145">
        <v>-41220621.427493393</v>
      </c>
    </row>
    <row r="1538" spans="1:21" x14ac:dyDescent="0.35">
      <c r="A1538" s="70">
        <f t="shared" si="36"/>
        <v>1519</v>
      </c>
      <c r="B1538" s="170">
        <v>12560153.605506591</v>
      </c>
      <c r="U1538" s="145">
        <v>1019642.2599439099</v>
      </c>
    </row>
    <row r="1539" spans="1:21" x14ac:dyDescent="0.35">
      <c r="A1539" s="70">
        <f t="shared" si="36"/>
        <v>1520</v>
      </c>
      <c r="B1539" s="170">
        <v>12560153.605506591</v>
      </c>
      <c r="U1539" s="145">
        <v>-57430824.723211072</v>
      </c>
    </row>
    <row r="1540" spans="1:21" x14ac:dyDescent="0.35">
      <c r="A1540" s="70">
        <f t="shared" si="36"/>
        <v>1521</v>
      </c>
      <c r="B1540" s="170">
        <v>12560153.605506591</v>
      </c>
      <c r="U1540" s="145">
        <v>6681800.9292852506</v>
      </c>
    </row>
    <row r="1541" spans="1:21" x14ac:dyDescent="0.35">
      <c r="A1541" s="70">
        <f t="shared" si="36"/>
        <v>1522</v>
      </c>
      <c r="B1541" s="170">
        <v>12560153.605506591</v>
      </c>
      <c r="U1541" s="145">
        <v>6526073.5377820022</v>
      </c>
    </row>
    <row r="1542" spans="1:21" x14ac:dyDescent="0.35">
      <c r="A1542" s="70">
        <f t="shared" si="36"/>
        <v>1523</v>
      </c>
      <c r="B1542" s="170">
        <v>12560153.605506591</v>
      </c>
      <c r="U1542" s="145">
        <v>-24207605.95983848</v>
      </c>
    </row>
    <row r="1543" spans="1:21" x14ac:dyDescent="0.35">
      <c r="A1543" s="70">
        <f t="shared" si="36"/>
        <v>1524</v>
      </c>
      <c r="B1543" s="170">
        <v>12560153.605506591</v>
      </c>
      <c r="U1543" s="145">
        <v>-34042764.840411216</v>
      </c>
    </row>
    <row r="1544" spans="1:21" x14ac:dyDescent="0.35">
      <c r="A1544" s="70">
        <f t="shared" si="36"/>
        <v>1525</v>
      </c>
      <c r="B1544" s="170">
        <v>12560153.605506591</v>
      </c>
      <c r="U1544" s="145">
        <v>-17647063.154267829</v>
      </c>
    </row>
    <row r="1545" spans="1:21" x14ac:dyDescent="0.35">
      <c r="A1545" s="70">
        <f t="shared" si="36"/>
        <v>1526</v>
      </c>
      <c r="B1545" s="170">
        <v>12560153.605506591</v>
      </c>
      <c r="U1545" s="145">
        <v>-44146631.742161795</v>
      </c>
    </row>
    <row r="1546" spans="1:21" x14ac:dyDescent="0.35">
      <c r="A1546" s="70">
        <f t="shared" si="36"/>
        <v>1527</v>
      </c>
      <c r="B1546" s="170">
        <v>12560153.605506591</v>
      </c>
      <c r="U1546" s="145">
        <v>6820543.0733854212</v>
      </c>
    </row>
    <row r="1547" spans="1:21" x14ac:dyDescent="0.35">
      <c r="A1547" s="70">
        <f t="shared" si="36"/>
        <v>1528</v>
      </c>
      <c r="B1547" s="170">
        <v>12560153.605506591</v>
      </c>
      <c r="U1547" s="145">
        <v>-51226225.551693529</v>
      </c>
    </row>
    <row r="1548" spans="1:21" x14ac:dyDescent="0.35">
      <c r="A1548" s="70">
        <f t="shared" si="36"/>
        <v>1529</v>
      </c>
      <c r="B1548" s="170">
        <v>12560153.605506591</v>
      </c>
      <c r="U1548" s="145">
        <v>2341708.4956356511</v>
      </c>
    </row>
    <row r="1549" spans="1:21" x14ac:dyDescent="0.35">
      <c r="A1549" s="70">
        <f t="shared" si="36"/>
        <v>1530</v>
      </c>
      <c r="B1549" s="170">
        <v>12560153.605506591</v>
      </c>
      <c r="U1549" s="145">
        <v>-37937078.255588248</v>
      </c>
    </row>
    <row r="1550" spans="1:21" x14ac:dyDescent="0.35">
      <c r="A1550" s="70">
        <f t="shared" si="36"/>
        <v>1531</v>
      </c>
      <c r="B1550" s="170">
        <v>12560153.605506591</v>
      </c>
      <c r="U1550" s="145">
        <v>19831575.835876808</v>
      </c>
    </row>
    <row r="1551" spans="1:21" x14ac:dyDescent="0.35">
      <c r="A1551" s="70">
        <f t="shared" si="36"/>
        <v>1532</v>
      </c>
      <c r="B1551" s="170">
        <v>12560153.605506591</v>
      </c>
      <c r="U1551" s="145">
        <v>3007134.7118514478</v>
      </c>
    </row>
    <row r="1552" spans="1:21" x14ac:dyDescent="0.35">
      <c r="A1552" s="70">
        <f t="shared" si="36"/>
        <v>1533</v>
      </c>
      <c r="B1552" s="170">
        <v>12560153.605506591</v>
      </c>
      <c r="U1552" s="145">
        <v>11282367.944726601</v>
      </c>
    </row>
    <row r="1553" spans="1:21" x14ac:dyDescent="0.35">
      <c r="A1553" s="70">
        <f t="shared" si="36"/>
        <v>1534</v>
      </c>
      <c r="B1553" s="170">
        <v>12560153.605506591</v>
      </c>
      <c r="U1553" s="145">
        <v>15315806.934539221</v>
      </c>
    </row>
    <row r="1554" spans="1:21" x14ac:dyDescent="0.35">
      <c r="A1554" s="70">
        <f t="shared" si="36"/>
        <v>1535</v>
      </c>
      <c r="B1554" s="170">
        <v>12560153.605506591</v>
      </c>
      <c r="U1554" s="145">
        <v>13254292.033863865</v>
      </c>
    </row>
    <row r="1555" spans="1:21" x14ac:dyDescent="0.35">
      <c r="A1555" s="70">
        <f t="shared" si="36"/>
        <v>1536</v>
      </c>
      <c r="B1555" s="170">
        <v>12560153.605506591</v>
      </c>
      <c r="U1555" s="145">
        <v>-11228732.862073729</v>
      </c>
    </row>
    <row r="1556" spans="1:21" x14ac:dyDescent="0.35">
      <c r="A1556" s="70">
        <f t="shared" si="36"/>
        <v>1537</v>
      </c>
      <c r="B1556" s="170">
        <v>12560153.605506591</v>
      </c>
      <c r="U1556" s="145">
        <v>-1672462.0104994848</v>
      </c>
    </row>
    <row r="1557" spans="1:21" x14ac:dyDescent="0.35">
      <c r="A1557" s="70">
        <f t="shared" si="36"/>
        <v>1538</v>
      </c>
      <c r="B1557" s="170">
        <v>12560153.605506591</v>
      </c>
      <c r="U1557" s="145">
        <v>-8419810.8844005279</v>
      </c>
    </row>
    <row r="1558" spans="1:21" x14ac:dyDescent="0.35">
      <c r="A1558" s="70">
        <f t="shared" ref="A1558:A1621" si="37">A1557+1</f>
        <v>1539</v>
      </c>
      <c r="B1558" s="170">
        <v>12560153.605506591</v>
      </c>
      <c r="U1558" s="145">
        <v>-2955861.4620710835</v>
      </c>
    </row>
    <row r="1559" spans="1:21" x14ac:dyDescent="0.35">
      <c r="A1559" s="70">
        <f t="shared" si="37"/>
        <v>1540</v>
      </c>
      <c r="B1559" s="170">
        <v>12560153.605506591</v>
      </c>
      <c r="U1559" s="145">
        <v>-44749202.725304484</v>
      </c>
    </row>
    <row r="1560" spans="1:21" x14ac:dyDescent="0.35">
      <c r="A1560" s="70">
        <f t="shared" si="37"/>
        <v>1541</v>
      </c>
      <c r="B1560" s="170">
        <v>12560153.605506591</v>
      </c>
      <c r="U1560" s="145">
        <v>-40178907.727474794</v>
      </c>
    </row>
    <row r="1561" spans="1:21" x14ac:dyDescent="0.35">
      <c r="A1561" s="70">
        <f t="shared" si="37"/>
        <v>1542</v>
      </c>
      <c r="B1561" s="170">
        <v>12560153.605506591</v>
      </c>
      <c r="U1561" s="145">
        <v>24640651.798708029</v>
      </c>
    </row>
    <row r="1562" spans="1:21" x14ac:dyDescent="0.35">
      <c r="A1562" s="70">
        <f t="shared" si="37"/>
        <v>1543</v>
      </c>
      <c r="B1562" s="170">
        <v>12560153.605506591</v>
      </c>
      <c r="U1562" s="145">
        <v>-1040586.4804635532</v>
      </c>
    </row>
    <row r="1563" spans="1:21" x14ac:dyDescent="0.35">
      <c r="A1563" s="70">
        <f t="shared" si="37"/>
        <v>1544</v>
      </c>
      <c r="B1563" s="170">
        <v>12560153.605506591</v>
      </c>
      <c r="U1563" s="145">
        <v>-14589941.268048074</v>
      </c>
    </row>
    <row r="1564" spans="1:21" x14ac:dyDescent="0.35">
      <c r="A1564" s="70">
        <f t="shared" si="37"/>
        <v>1545</v>
      </c>
      <c r="B1564" s="170">
        <v>12560153.605506591</v>
      </c>
      <c r="U1564" s="145">
        <v>-29895480.682612956</v>
      </c>
    </row>
    <row r="1565" spans="1:21" x14ac:dyDescent="0.35">
      <c r="A1565" s="70">
        <f t="shared" si="37"/>
        <v>1546</v>
      </c>
      <c r="B1565" s="170">
        <v>12560153.605506591</v>
      </c>
      <c r="U1565" s="145">
        <v>-22309872.344348416</v>
      </c>
    </row>
    <row r="1566" spans="1:21" x14ac:dyDescent="0.35">
      <c r="A1566" s="70">
        <f t="shared" si="37"/>
        <v>1547</v>
      </c>
      <c r="B1566" s="170">
        <v>12560153.605506591</v>
      </c>
      <c r="U1566" s="145">
        <v>9740908.6727557853</v>
      </c>
    </row>
    <row r="1567" spans="1:21" x14ac:dyDescent="0.35">
      <c r="A1567" s="70">
        <f t="shared" si="37"/>
        <v>1548</v>
      </c>
      <c r="B1567" s="170">
        <v>12560153.605506591</v>
      </c>
      <c r="U1567" s="145">
        <v>-5355906.6074427217</v>
      </c>
    </row>
    <row r="1568" spans="1:21" x14ac:dyDescent="0.35">
      <c r="A1568" s="70">
        <f t="shared" si="37"/>
        <v>1549</v>
      </c>
      <c r="B1568" s="170">
        <v>12560153.605506591</v>
      </c>
      <c r="U1568" s="145">
        <v>-26976897.20915284</v>
      </c>
    </row>
    <row r="1569" spans="1:21" x14ac:dyDescent="0.35">
      <c r="A1569" s="70">
        <f t="shared" si="37"/>
        <v>1550</v>
      </c>
      <c r="B1569" s="170">
        <v>12560153.605506591</v>
      </c>
      <c r="U1569" s="145">
        <v>541438.03867193311</v>
      </c>
    </row>
    <row r="1570" spans="1:21" x14ac:dyDescent="0.35">
      <c r="A1570" s="70">
        <f t="shared" si="37"/>
        <v>1551</v>
      </c>
      <c r="B1570" s="170">
        <v>12560153.605506591</v>
      </c>
      <c r="U1570" s="145">
        <v>24391272.820690617</v>
      </c>
    </row>
    <row r="1571" spans="1:21" x14ac:dyDescent="0.35">
      <c r="A1571" s="70">
        <f t="shared" si="37"/>
        <v>1552</v>
      </c>
      <c r="B1571" s="170">
        <v>12560153.605506591</v>
      </c>
      <c r="U1571" s="145">
        <v>19475257.709369436</v>
      </c>
    </row>
    <row r="1572" spans="1:21" x14ac:dyDescent="0.35">
      <c r="A1572" s="70">
        <f t="shared" si="37"/>
        <v>1553</v>
      </c>
      <c r="B1572" s="170">
        <v>12560153.605506591</v>
      </c>
      <c r="U1572" s="145">
        <v>8128747.8113925941</v>
      </c>
    </row>
    <row r="1573" spans="1:21" x14ac:dyDescent="0.35">
      <c r="A1573" s="70">
        <f t="shared" si="37"/>
        <v>1554</v>
      </c>
      <c r="B1573" s="170">
        <v>12560153.605506591</v>
      </c>
      <c r="U1573" s="145">
        <v>-362030.77017983049</v>
      </c>
    </row>
    <row r="1574" spans="1:21" x14ac:dyDescent="0.35">
      <c r="A1574" s="70">
        <f t="shared" si="37"/>
        <v>1555</v>
      </c>
      <c r="B1574" s="170">
        <v>12560153.605506591</v>
      </c>
      <c r="U1574" s="145">
        <v>-6448418.6648202855</v>
      </c>
    </row>
    <row r="1575" spans="1:21" x14ac:dyDescent="0.35">
      <c r="A1575" s="70">
        <f t="shared" si="37"/>
        <v>1556</v>
      </c>
      <c r="B1575" s="170">
        <v>12560153.605506591</v>
      </c>
      <c r="U1575" s="145">
        <v>-5732096.5000111964</v>
      </c>
    </row>
    <row r="1576" spans="1:21" x14ac:dyDescent="0.35">
      <c r="A1576" s="70">
        <f t="shared" si="37"/>
        <v>1557</v>
      </c>
      <c r="B1576" s="170">
        <v>12560153.605506591</v>
      </c>
      <c r="U1576" s="145">
        <v>-8867528.9092820492</v>
      </c>
    </row>
    <row r="1577" spans="1:21" x14ac:dyDescent="0.35">
      <c r="A1577" s="70">
        <f t="shared" si="37"/>
        <v>1558</v>
      </c>
      <c r="B1577" s="170">
        <v>12560153.605506591</v>
      </c>
      <c r="U1577" s="145">
        <v>-11728313.225126747</v>
      </c>
    </row>
    <row r="1578" spans="1:21" x14ac:dyDescent="0.35">
      <c r="A1578" s="70">
        <f t="shared" si="37"/>
        <v>1559</v>
      </c>
      <c r="B1578" s="170">
        <v>12560153.605506591</v>
      </c>
      <c r="U1578" s="145">
        <v>-39940867.61220406</v>
      </c>
    </row>
    <row r="1579" spans="1:21" x14ac:dyDescent="0.35">
      <c r="A1579" s="70">
        <f t="shared" si="37"/>
        <v>1560</v>
      </c>
      <c r="B1579" s="170">
        <v>12560153.605506591</v>
      </c>
      <c r="U1579" s="145">
        <v>-3883774.197041329</v>
      </c>
    </row>
    <row r="1580" spans="1:21" x14ac:dyDescent="0.35">
      <c r="A1580" s="70">
        <f t="shared" si="37"/>
        <v>1561</v>
      </c>
      <c r="B1580" s="170">
        <v>12560153.605506591</v>
      </c>
      <c r="U1580" s="145">
        <v>28601456.505068585</v>
      </c>
    </row>
    <row r="1581" spans="1:21" x14ac:dyDescent="0.35">
      <c r="A1581" s="70">
        <f t="shared" si="37"/>
        <v>1562</v>
      </c>
      <c r="B1581" s="170">
        <v>12560153.605506591</v>
      </c>
      <c r="U1581" s="145">
        <v>-292213.21085635945</v>
      </c>
    </row>
    <row r="1582" spans="1:21" x14ac:dyDescent="0.35">
      <c r="A1582" s="70">
        <f t="shared" si="37"/>
        <v>1563</v>
      </c>
      <c r="B1582" s="170">
        <v>12560153.605506591</v>
      </c>
      <c r="U1582" s="145">
        <v>-17162832.271852963</v>
      </c>
    </row>
    <row r="1583" spans="1:21" x14ac:dyDescent="0.35">
      <c r="A1583" s="70">
        <f t="shared" si="37"/>
        <v>1564</v>
      </c>
      <c r="B1583" s="170">
        <v>12560153.605506591</v>
      </c>
      <c r="U1583" s="145">
        <v>-29369234.012539752</v>
      </c>
    </row>
    <row r="1584" spans="1:21" x14ac:dyDescent="0.35">
      <c r="A1584" s="70">
        <f t="shared" si="37"/>
        <v>1565</v>
      </c>
      <c r="B1584" s="170">
        <v>12560153.605506591</v>
      </c>
      <c r="U1584" s="145">
        <v>3507728.5878023766</v>
      </c>
    </row>
    <row r="1585" spans="1:21" x14ac:dyDescent="0.35">
      <c r="A1585" s="70">
        <f t="shared" si="37"/>
        <v>1566</v>
      </c>
      <c r="B1585" s="170">
        <v>12560153.605506591</v>
      </c>
      <c r="U1585" s="145">
        <v>43252053.246924013</v>
      </c>
    </row>
    <row r="1586" spans="1:21" x14ac:dyDescent="0.35">
      <c r="A1586" s="70">
        <f t="shared" si="37"/>
        <v>1567</v>
      </c>
      <c r="B1586" s="170">
        <v>12560153.605506591</v>
      </c>
      <c r="U1586" s="145">
        <v>-2970435.8884320445</v>
      </c>
    </row>
    <row r="1587" spans="1:21" x14ac:dyDescent="0.35">
      <c r="A1587" s="70">
        <f t="shared" si="37"/>
        <v>1568</v>
      </c>
      <c r="B1587" s="170">
        <v>12560153.605506591</v>
      </c>
      <c r="U1587" s="145">
        <v>-23974462.494909681</v>
      </c>
    </row>
    <row r="1588" spans="1:21" x14ac:dyDescent="0.35">
      <c r="A1588" s="70">
        <f t="shared" si="37"/>
        <v>1569</v>
      </c>
      <c r="B1588" s="170">
        <v>12560153.605506591</v>
      </c>
      <c r="U1588" s="145">
        <v>5793.7985222861171</v>
      </c>
    </row>
    <row r="1589" spans="1:21" x14ac:dyDescent="0.35">
      <c r="A1589" s="70">
        <f t="shared" si="37"/>
        <v>1570</v>
      </c>
      <c r="B1589" s="170">
        <v>12560153.605506591</v>
      </c>
      <c r="U1589" s="145">
        <v>-31032931.259872947</v>
      </c>
    </row>
    <row r="1590" spans="1:21" x14ac:dyDescent="0.35">
      <c r="A1590" s="70">
        <f t="shared" si="37"/>
        <v>1571</v>
      </c>
      <c r="B1590" s="170">
        <v>12560153.605506591</v>
      </c>
      <c r="U1590" s="145">
        <v>-11186805.427634917</v>
      </c>
    </row>
    <row r="1591" spans="1:21" x14ac:dyDescent="0.35">
      <c r="A1591" s="70">
        <f t="shared" si="37"/>
        <v>1572</v>
      </c>
      <c r="B1591" s="170">
        <v>12560153.605506591</v>
      </c>
      <c r="U1591" s="145">
        <v>6921939.2015665546</v>
      </c>
    </row>
    <row r="1592" spans="1:21" x14ac:dyDescent="0.35">
      <c r="A1592" s="70">
        <f t="shared" si="37"/>
        <v>1573</v>
      </c>
      <c r="B1592" s="170">
        <v>12560153.605506591</v>
      </c>
      <c r="U1592" s="145">
        <v>-13669335.285907008</v>
      </c>
    </row>
    <row r="1593" spans="1:21" x14ac:dyDescent="0.35">
      <c r="A1593" s="70">
        <f t="shared" si="37"/>
        <v>1574</v>
      </c>
      <c r="B1593" s="170">
        <v>12560153.605506591</v>
      </c>
      <c r="U1593" s="145">
        <v>-2617330.600514777</v>
      </c>
    </row>
    <row r="1594" spans="1:21" x14ac:dyDescent="0.35">
      <c r="A1594" s="70">
        <f t="shared" si="37"/>
        <v>1575</v>
      </c>
      <c r="B1594" s="170">
        <v>12560153.605506591</v>
      </c>
      <c r="U1594" s="145">
        <v>-23327346.439989921</v>
      </c>
    </row>
    <row r="1595" spans="1:21" x14ac:dyDescent="0.35">
      <c r="A1595" s="70">
        <f t="shared" si="37"/>
        <v>1576</v>
      </c>
      <c r="B1595" s="170">
        <v>12560153.605506591</v>
      </c>
      <c r="U1595" s="145">
        <v>-2415828.5944984406</v>
      </c>
    </row>
    <row r="1596" spans="1:21" x14ac:dyDescent="0.35">
      <c r="A1596" s="70">
        <f t="shared" si="37"/>
        <v>1577</v>
      </c>
      <c r="B1596" s="170">
        <v>12560153.605506591</v>
      </c>
      <c r="U1596" s="145">
        <v>-2394048.8716015499</v>
      </c>
    </row>
    <row r="1597" spans="1:21" x14ac:dyDescent="0.35">
      <c r="A1597" s="70">
        <f t="shared" si="37"/>
        <v>1578</v>
      </c>
      <c r="B1597" s="170">
        <v>12560153.605506591</v>
      </c>
      <c r="U1597" s="145">
        <v>-25320879.512704484</v>
      </c>
    </row>
    <row r="1598" spans="1:21" x14ac:dyDescent="0.35">
      <c r="A1598" s="70">
        <f t="shared" si="37"/>
        <v>1579</v>
      </c>
      <c r="B1598" s="170">
        <v>12560153.605506591</v>
      </c>
      <c r="U1598" s="145">
        <v>4528081.6786471717</v>
      </c>
    </row>
    <row r="1599" spans="1:21" x14ac:dyDescent="0.35">
      <c r="A1599" s="70">
        <f t="shared" si="37"/>
        <v>1580</v>
      </c>
      <c r="B1599" s="170">
        <v>12560153.605506591</v>
      </c>
      <c r="U1599" s="145">
        <v>-9485938.6614033692</v>
      </c>
    </row>
    <row r="1600" spans="1:21" x14ac:dyDescent="0.35">
      <c r="A1600" s="70">
        <f t="shared" si="37"/>
        <v>1581</v>
      </c>
      <c r="B1600" s="170">
        <v>12560153.605506591</v>
      </c>
      <c r="U1600" s="145">
        <v>-7579117.7650716323</v>
      </c>
    </row>
    <row r="1601" spans="1:21" x14ac:dyDescent="0.35">
      <c r="A1601" s="70">
        <f t="shared" si="37"/>
        <v>1582</v>
      </c>
      <c r="B1601" s="170">
        <v>12560153.605506591</v>
      </c>
      <c r="U1601" s="145">
        <v>-6669223.9418801498</v>
      </c>
    </row>
    <row r="1602" spans="1:21" x14ac:dyDescent="0.35">
      <c r="A1602" s="70">
        <f t="shared" si="37"/>
        <v>1583</v>
      </c>
      <c r="B1602" s="170">
        <v>12560153.605506591</v>
      </c>
      <c r="U1602" s="145">
        <v>9476064.6988174766</v>
      </c>
    </row>
    <row r="1603" spans="1:21" x14ac:dyDescent="0.35">
      <c r="A1603" s="70">
        <f t="shared" si="37"/>
        <v>1584</v>
      </c>
      <c r="B1603" s="170">
        <v>12560153.605506591</v>
      </c>
      <c r="U1603" s="145">
        <v>-2915443.0395010263</v>
      </c>
    </row>
    <row r="1604" spans="1:21" x14ac:dyDescent="0.35">
      <c r="A1604" s="70">
        <f t="shared" si="37"/>
        <v>1585</v>
      </c>
      <c r="B1604" s="170">
        <v>12560153.605506591</v>
      </c>
      <c r="U1604" s="145">
        <v>-25033885.478691131</v>
      </c>
    </row>
    <row r="1605" spans="1:21" x14ac:dyDescent="0.35">
      <c r="A1605" s="70">
        <f t="shared" si="37"/>
        <v>1586</v>
      </c>
      <c r="B1605" s="170">
        <v>12560153.605506591</v>
      </c>
      <c r="U1605" s="145">
        <v>32100435.792275213</v>
      </c>
    </row>
    <row r="1606" spans="1:21" x14ac:dyDescent="0.35">
      <c r="A1606" s="70">
        <f t="shared" si="37"/>
        <v>1587</v>
      </c>
      <c r="B1606" s="170">
        <v>12560153.605506591</v>
      </c>
      <c r="U1606" s="145">
        <v>-16196943.557502819</v>
      </c>
    </row>
    <row r="1607" spans="1:21" x14ac:dyDescent="0.35">
      <c r="A1607" s="70">
        <f t="shared" si="37"/>
        <v>1588</v>
      </c>
      <c r="B1607" s="170">
        <v>12560153.605506591</v>
      </c>
      <c r="U1607" s="145">
        <v>-5406987.4624250233</v>
      </c>
    </row>
    <row r="1608" spans="1:21" x14ac:dyDescent="0.35">
      <c r="A1608" s="70">
        <f t="shared" si="37"/>
        <v>1589</v>
      </c>
      <c r="B1608" s="170">
        <v>12560153.605506591</v>
      </c>
      <c r="U1608" s="145">
        <v>-17126089.763320066</v>
      </c>
    </row>
    <row r="1609" spans="1:21" x14ac:dyDescent="0.35">
      <c r="A1609" s="70">
        <f t="shared" si="37"/>
        <v>1590</v>
      </c>
      <c r="B1609" s="170">
        <v>12560153.605506591</v>
      </c>
      <c r="U1609" s="145">
        <v>-3829045.6570176538</v>
      </c>
    </row>
    <row r="1610" spans="1:21" x14ac:dyDescent="0.35">
      <c r="A1610" s="70">
        <f t="shared" si="37"/>
        <v>1591</v>
      </c>
      <c r="B1610" s="170">
        <v>12560153.605506591</v>
      </c>
      <c r="U1610" s="145">
        <v>12626510.06576588</v>
      </c>
    </row>
    <row r="1611" spans="1:21" x14ac:dyDescent="0.35">
      <c r="A1611" s="70">
        <f t="shared" si="37"/>
        <v>1592</v>
      </c>
      <c r="B1611" s="170">
        <v>12560153.605506591</v>
      </c>
      <c r="U1611" s="145">
        <v>-16688970.465998201</v>
      </c>
    </row>
    <row r="1612" spans="1:21" x14ac:dyDescent="0.35">
      <c r="A1612" s="70">
        <f t="shared" si="37"/>
        <v>1593</v>
      </c>
      <c r="B1612" s="170">
        <v>12560153.605506591</v>
      </c>
      <c r="U1612" s="145">
        <v>26766551.99133518</v>
      </c>
    </row>
    <row r="1613" spans="1:21" x14ac:dyDescent="0.35">
      <c r="A1613" s="70">
        <f t="shared" si="37"/>
        <v>1594</v>
      </c>
      <c r="B1613" s="170">
        <v>12560153.605506591</v>
      </c>
      <c r="U1613" s="145">
        <v>-6897462.6423504855</v>
      </c>
    </row>
    <row r="1614" spans="1:21" x14ac:dyDescent="0.35">
      <c r="A1614" s="70">
        <f t="shared" si="37"/>
        <v>1595</v>
      </c>
      <c r="B1614" s="170">
        <v>12560153.605506591</v>
      </c>
      <c r="U1614" s="145">
        <v>-19447443.388191547</v>
      </c>
    </row>
    <row r="1615" spans="1:21" x14ac:dyDescent="0.35">
      <c r="A1615" s="70">
        <f t="shared" si="37"/>
        <v>1596</v>
      </c>
      <c r="B1615" s="170">
        <v>12560153.605506591</v>
      </c>
      <c r="U1615" s="145">
        <v>2087062.2605487444</v>
      </c>
    </row>
    <row r="1616" spans="1:21" x14ac:dyDescent="0.35">
      <c r="A1616" s="70">
        <f t="shared" si="37"/>
        <v>1597</v>
      </c>
      <c r="B1616" s="170">
        <v>12560153.605506591</v>
      </c>
      <c r="U1616" s="145">
        <v>299104.54865950719</v>
      </c>
    </row>
    <row r="1617" spans="1:21" x14ac:dyDescent="0.35">
      <c r="A1617" s="70">
        <f t="shared" si="37"/>
        <v>1598</v>
      </c>
      <c r="B1617" s="170">
        <v>12560153.605506591</v>
      </c>
      <c r="U1617" s="145">
        <v>12394934.399045512</v>
      </c>
    </row>
    <row r="1618" spans="1:21" x14ac:dyDescent="0.35">
      <c r="A1618" s="70">
        <f t="shared" si="37"/>
        <v>1599</v>
      </c>
      <c r="B1618" s="170">
        <v>12560153.605506591</v>
      </c>
      <c r="U1618" s="145">
        <v>-40886906.062627226</v>
      </c>
    </row>
    <row r="1619" spans="1:21" x14ac:dyDescent="0.35">
      <c r="A1619" s="70">
        <f t="shared" si="37"/>
        <v>1600</v>
      </c>
      <c r="B1619" s="170">
        <v>12560153.605506591</v>
      </c>
      <c r="U1619" s="145">
        <v>48607468.883879557</v>
      </c>
    </row>
    <row r="1620" spans="1:21" x14ac:dyDescent="0.35">
      <c r="A1620" s="70">
        <f t="shared" si="37"/>
        <v>1601</v>
      </c>
      <c r="B1620" s="170">
        <v>12560153.605506591</v>
      </c>
      <c r="U1620" s="145">
        <v>-14784553.190415731</v>
      </c>
    </row>
    <row r="1621" spans="1:21" x14ac:dyDescent="0.35">
      <c r="A1621" s="70">
        <f t="shared" si="37"/>
        <v>1602</v>
      </c>
      <c r="B1621" s="170">
        <v>12560153.605506591</v>
      </c>
      <c r="U1621" s="145">
        <v>-27632119.409009106</v>
      </c>
    </row>
    <row r="1622" spans="1:21" x14ac:dyDescent="0.35">
      <c r="A1622" s="70">
        <f t="shared" ref="A1622:A1685" si="38">A1621+1</f>
        <v>1603</v>
      </c>
      <c r="B1622" s="170">
        <v>12560153.605506591</v>
      </c>
      <c r="U1622" s="145">
        <v>4122806.3952199072</v>
      </c>
    </row>
    <row r="1623" spans="1:21" x14ac:dyDescent="0.35">
      <c r="A1623" s="70">
        <f t="shared" si="38"/>
        <v>1604</v>
      </c>
      <c r="B1623" s="170">
        <v>12560153.605506591</v>
      </c>
      <c r="U1623" s="145">
        <v>-50605115.254529759</v>
      </c>
    </row>
    <row r="1624" spans="1:21" x14ac:dyDescent="0.35">
      <c r="A1624" s="70">
        <f t="shared" si="38"/>
        <v>1605</v>
      </c>
      <c r="B1624" s="170">
        <v>12560153.605506591</v>
      </c>
      <c r="U1624" s="145">
        <v>-721218.90341066569</v>
      </c>
    </row>
    <row r="1625" spans="1:21" x14ac:dyDescent="0.35">
      <c r="A1625" s="70">
        <f t="shared" si="38"/>
        <v>1606</v>
      </c>
      <c r="B1625" s="170">
        <v>12560153.605506591</v>
      </c>
      <c r="U1625" s="145">
        <v>19900704.818521261</v>
      </c>
    </row>
    <row r="1626" spans="1:21" x14ac:dyDescent="0.35">
      <c r="A1626" s="70">
        <f t="shared" si="38"/>
        <v>1607</v>
      </c>
      <c r="B1626" s="170">
        <v>12560153.605506591</v>
      </c>
      <c r="U1626" s="145">
        <v>10369718.052470773</v>
      </c>
    </row>
    <row r="1627" spans="1:21" x14ac:dyDescent="0.35">
      <c r="A1627" s="70">
        <f t="shared" si="38"/>
        <v>1608</v>
      </c>
      <c r="B1627" s="170">
        <v>12560153.605506591</v>
      </c>
      <c r="U1627" s="145">
        <v>2402086.8125133067</v>
      </c>
    </row>
    <row r="1628" spans="1:21" x14ac:dyDescent="0.35">
      <c r="A1628" s="70">
        <f t="shared" si="38"/>
        <v>1609</v>
      </c>
      <c r="B1628" s="170">
        <v>12560153.605506591</v>
      </c>
      <c r="U1628" s="145">
        <v>19679818.538383543</v>
      </c>
    </row>
    <row r="1629" spans="1:21" x14ac:dyDescent="0.35">
      <c r="A1629" s="70">
        <f t="shared" si="38"/>
        <v>1610</v>
      </c>
      <c r="B1629" s="170">
        <v>12560153.605506591</v>
      </c>
      <c r="U1629" s="145">
        <v>-2919951.2938303649</v>
      </c>
    </row>
    <row r="1630" spans="1:21" x14ac:dyDescent="0.35">
      <c r="A1630" s="70">
        <f t="shared" si="38"/>
        <v>1611</v>
      </c>
      <c r="B1630" s="170">
        <v>12560153.605506591</v>
      </c>
      <c r="U1630" s="145">
        <v>-2086131.5172186457</v>
      </c>
    </row>
    <row r="1631" spans="1:21" x14ac:dyDescent="0.35">
      <c r="A1631" s="70">
        <f t="shared" si="38"/>
        <v>1612</v>
      </c>
      <c r="B1631" s="170">
        <v>12560153.605506591</v>
      </c>
      <c r="U1631" s="145">
        <v>22939104.414587498</v>
      </c>
    </row>
    <row r="1632" spans="1:21" x14ac:dyDescent="0.35">
      <c r="A1632" s="70">
        <f t="shared" si="38"/>
        <v>1613</v>
      </c>
      <c r="B1632" s="170">
        <v>12560153.605506591</v>
      </c>
      <c r="U1632" s="145">
        <v>-15424029.783683099</v>
      </c>
    </row>
    <row r="1633" spans="1:21" x14ac:dyDescent="0.35">
      <c r="A1633" s="70">
        <f t="shared" si="38"/>
        <v>1614</v>
      </c>
      <c r="B1633" s="170">
        <v>12560153.605506591</v>
      </c>
      <c r="U1633" s="145">
        <v>-12849248.491830178</v>
      </c>
    </row>
    <row r="1634" spans="1:21" x14ac:dyDescent="0.35">
      <c r="A1634" s="70">
        <f t="shared" si="38"/>
        <v>1615</v>
      </c>
      <c r="B1634" s="170">
        <v>12560153.605506591</v>
      </c>
      <c r="U1634" s="145">
        <v>-20034957.681732584</v>
      </c>
    </row>
    <row r="1635" spans="1:21" x14ac:dyDescent="0.35">
      <c r="A1635" s="70">
        <f t="shared" si="38"/>
        <v>1616</v>
      </c>
      <c r="B1635" s="170">
        <v>12560153.605506591</v>
      </c>
      <c r="U1635" s="145">
        <v>13989683.851531863</v>
      </c>
    </row>
    <row r="1636" spans="1:21" x14ac:dyDescent="0.35">
      <c r="A1636" s="70">
        <f t="shared" si="38"/>
        <v>1617</v>
      </c>
      <c r="B1636" s="170">
        <v>12560153.605506591</v>
      </c>
      <c r="U1636" s="145">
        <v>-5506752.8542438336</v>
      </c>
    </row>
    <row r="1637" spans="1:21" x14ac:dyDescent="0.35">
      <c r="A1637" s="70">
        <f t="shared" si="38"/>
        <v>1618</v>
      </c>
      <c r="B1637" s="170">
        <v>12560153.605506591</v>
      </c>
      <c r="U1637" s="145">
        <v>-11040267.944178382</v>
      </c>
    </row>
    <row r="1638" spans="1:21" x14ac:dyDescent="0.35">
      <c r="A1638" s="70">
        <f t="shared" si="38"/>
        <v>1619</v>
      </c>
      <c r="B1638" s="170">
        <v>12560153.605506591</v>
      </c>
      <c r="U1638" s="145">
        <v>-6939394.6808292866</v>
      </c>
    </row>
    <row r="1639" spans="1:21" x14ac:dyDescent="0.35">
      <c r="A1639" s="70">
        <f t="shared" si="38"/>
        <v>1620</v>
      </c>
      <c r="B1639" s="170">
        <v>12560153.605506591</v>
      </c>
      <c r="U1639" s="145">
        <v>-51635319.71219296</v>
      </c>
    </row>
    <row r="1640" spans="1:21" x14ac:dyDescent="0.35">
      <c r="A1640" s="70">
        <f t="shared" si="38"/>
        <v>1621</v>
      </c>
      <c r="B1640" s="170">
        <v>12560153.605506591</v>
      </c>
      <c r="U1640" s="145">
        <v>-9363801.4524353072</v>
      </c>
    </row>
    <row r="1641" spans="1:21" x14ac:dyDescent="0.35">
      <c r="A1641" s="70">
        <f t="shared" si="38"/>
        <v>1622</v>
      </c>
      <c r="B1641" s="170">
        <v>12560153.605506591</v>
      </c>
      <c r="U1641" s="145">
        <v>11301039.727322008</v>
      </c>
    </row>
    <row r="1642" spans="1:21" x14ac:dyDescent="0.35">
      <c r="A1642" s="70">
        <f t="shared" si="38"/>
        <v>1623</v>
      </c>
      <c r="B1642" s="170">
        <v>12560153.605506591</v>
      </c>
      <c r="U1642" s="145">
        <v>889570.68280991539</v>
      </c>
    </row>
    <row r="1643" spans="1:21" x14ac:dyDescent="0.35">
      <c r="A1643" s="70">
        <f t="shared" si="38"/>
        <v>1624</v>
      </c>
      <c r="B1643" s="170">
        <v>12560153.605506591</v>
      </c>
      <c r="U1643" s="145">
        <v>-34994490.051971152</v>
      </c>
    </row>
    <row r="1644" spans="1:21" x14ac:dyDescent="0.35">
      <c r="A1644" s="70">
        <f t="shared" si="38"/>
        <v>1625</v>
      </c>
      <c r="B1644" s="170">
        <v>12560153.605506591</v>
      </c>
      <c r="U1644" s="145">
        <v>-5766423.7038060054</v>
      </c>
    </row>
    <row r="1645" spans="1:21" x14ac:dyDescent="0.35">
      <c r="A1645" s="70">
        <f t="shared" si="38"/>
        <v>1626</v>
      </c>
      <c r="B1645" s="170">
        <v>12560153.605506591</v>
      </c>
      <c r="U1645" s="145">
        <v>-45327322.465419225</v>
      </c>
    </row>
    <row r="1646" spans="1:21" x14ac:dyDescent="0.35">
      <c r="A1646" s="70">
        <f t="shared" si="38"/>
        <v>1627</v>
      </c>
      <c r="B1646" s="170">
        <v>12560153.605506591</v>
      </c>
      <c r="U1646" s="145">
        <v>-10491345.243110811</v>
      </c>
    </row>
    <row r="1647" spans="1:21" x14ac:dyDescent="0.35">
      <c r="A1647" s="70">
        <f t="shared" si="38"/>
        <v>1628</v>
      </c>
      <c r="B1647" s="170">
        <v>12560153.605506591</v>
      </c>
      <c r="U1647" s="145">
        <v>-2604589.4126107953</v>
      </c>
    </row>
    <row r="1648" spans="1:21" x14ac:dyDescent="0.35">
      <c r="A1648" s="70">
        <f t="shared" si="38"/>
        <v>1629</v>
      </c>
      <c r="B1648" s="170">
        <v>12560153.605506591</v>
      </c>
      <c r="U1648" s="145">
        <v>-4685135.8827456795</v>
      </c>
    </row>
    <row r="1649" spans="1:21" x14ac:dyDescent="0.35">
      <c r="A1649" s="70">
        <f t="shared" si="38"/>
        <v>1630</v>
      </c>
      <c r="B1649" s="170">
        <v>12560153.605506591</v>
      </c>
      <c r="U1649" s="145">
        <v>-20886261.340463832</v>
      </c>
    </row>
    <row r="1650" spans="1:21" x14ac:dyDescent="0.35">
      <c r="A1650" s="70">
        <f t="shared" si="38"/>
        <v>1631</v>
      </c>
      <c r="B1650" s="170">
        <v>12560153.605506591</v>
      </c>
      <c r="U1650" s="145">
        <v>-24026186.880364258</v>
      </c>
    </row>
    <row r="1651" spans="1:21" x14ac:dyDescent="0.35">
      <c r="A1651" s="70">
        <f t="shared" si="38"/>
        <v>1632</v>
      </c>
      <c r="B1651" s="170">
        <v>12560153.605506591</v>
      </c>
      <c r="U1651" s="145">
        <v>-27193218.020847231</v>
      </c>
    </row>
    <row r="1652" spans="1:21" x14ac:dyDescent="0.35">
      <c r="A1652" s="70">
        <f t="shared" si="38"/>
        <v>1633</v>
      </c>
      <c r="B1652" s="170">
        <v>12560153.605506591</v>
      </c>
      <c r="U1652" s="145">
        <v>-13170918.358959155</v>
      </c>
    </row>
    <row r="1653" spans="1:21" x14ac:dyDescent="0.35">
      <c r="A1653" s="70">
        <f t="shared" si="38"/>
        <v>1634</v>
      </c>
      <c r="B1653" s="170">
        <v>12560153.605506591</v>
      </c>
      <c r="U1653" s="145">
        <v>6758081.5477177799</v>
      </c>
    </row>
    <row r="1654" spans="1:21" x14ac:dyDescent="0.35">
      <c r="A1654" s="70">
        <f t="shared" si="38"/>
        <v>1635</v>
      </c>
      <c r="B1654" s="170">
        <v>12560153.605506591</v>
      </c>
      <c r="U1654" s="145">
        <v>8698564.1820415445</v>
      </c>
    </row>
    <row r="1655" spans="1:21" x14ac:dyDescent="0.35">
      <c r="A1655" s="70">
        <f t="shared" si="38"/>
        <v>1636</v>
      </c>
      <c r="B1655" s="170">
        <v>12560153.605506591</v>
      </c>
      <c r="U1655" s="145">
        <v>-4698617.8208041713</v>
      </c>
    </row>
    <row r="1656" spans="1:21" x14ac:dyDescent="0.35">
      <c r="A1656" s="70">
        <f t="shared" si="38"/>
        <v>1637</v>
      </c>
      <c r="B1656" s="170">
        <v>12560153.605506591</v>
      </c>
      <c r="U1656" s="145">
        <v>6180483.541831404</v>
      </c>
    </row>
    <row r="1657" spans="1:21" x14ac:dyDescent="0.35">
      <c r="A1657" s="70">
        <f t="shared" si="38"/>
        <v>1638</v>
      </c>
      <c r="B1657" s="170">
        <v>12560153.605506591</v>
      </c>
      <c r="U1657" s="145">
        <v>10638509.2581443</v>
      </c>
    </row>
    <row r="1658" spans="1:21" x14ac:dyDescent="0.35">
      <c r="A1658" s="70">
        <f t="shared" si="38"/>
        <v>1639</v>
      </c>
      <c r="B1658" s="170">
        <v>12560153.605506591</v>
      </c>
      <c r="U1658" s="145">
        <v>6934941.9064389952</v>
      </c>
    </row>
    <row r="1659" spans="1:21" x14ac:dyDescent="0.35">
      <c r="A1659" s="70">
        <f t="shared" si="38"/>
        <v>1640</v>
      </c>
      <c r="B1659" s="170">
        <v>12560153.605506591</v>
      </c>
      <c r="U1659" s="145">
        <v>-19142107.39124139</v>
      </c>
    </row>
    <row r="1660" spans="1:21" x14ac:dyDescent="0.35">
      <c r="A1660" s="70">
        <f t="shared" si="38"/>
        <v>1641</v>
      </c>
      <c r="B1660" s="170">
        <v>12560153.605506591</v>
      </c>
      <c r="U1660" s="145">
        <v>-35252092.436403364</v>
      </c>
    </row>
    <row r="1661" spans="1:21" x14ac:dyDescent="0.35">
      <c r="A1661" s="70">
        <f t="shared" si="38"/>
        <v>1642</v>
      </c>
      <c r="B1661" s="170">
        <v>12560153.605506591</v>
      </c>
      <c r="U1661" s="145">
        <v>65624743.444131486</v>
      </c>
    </row>
    <row r="1662" spans="1:21" x14ac:dyDescent="0.35">
      <c r="A1662" s="70">
        <f t="shared" si="38"/>
        <v>1643</v>
      </c>
      <c r="B1662" s="170">
        <v>12560153.605506591</v>
      </c>
      <c r="U1662" s="145">
        <v>-28068741.921672553</v>
      </c>
    </row>
    <row r="1663" spans="1:21" x14ac:dyDescent="0.35">
      <c r="A1663" s="70">
        <f t="shared" si="38"/>
        <v>1644</v>
      </c>
      <c r="B1663" s="170">
        <v>12560153.605506591</v>
      </c>
      <c r="U1663" s="145">
        <v>3612826.818125166</v>
      </c>
    </row>
    <row r="1664" spans="1:21" x14ac:dyDescent="0.35">
      <c r="A1664" s="70">
        <f t="shared" si="38"/>
        <v>1645</v>
      </c>
      <c r="B1664" s="170">
        <v>12560153.605506591</v>
      </c>
      <c r="U1664" s="145">
        <v>7260566.9638093784</v>
      </c>
    </row>
    <row r="1665" spans="1:21" x14ac:dyDescent="0.35">
      <c r="A1665" s="70">
        <f t="shared" si="38"/>
        <v>1646</v>
      </c>
      <c r="B1665" s="170">
        <v>12560153.605506591</v>
      </c>
      <c r="U1665" s="145">
        <v>2360245.3686687797</v>
      </c>
    </row>
    <row r="1666" spans="1:21" x14ac:dyDescent="0.35">
      <c r="A1666" s="70">
        <f t="shared" si="38"/>
        <v>1647</v>
      </c>
      <c r="B1666" s="170">
        <v>12560153.605506591</v>
      </c>
      <c r="U1666" s="145">
        <v>-188436.13921354339</v>
      </c>
    </row>
    <row r="1667" spans="1:21" x14ac:dyDescent="0.35">
      <c r="A1667" s="70">
        <f t="shared" si="38"/>
        <v>1648</v>
      </c>
      <c r="B1667" s="170">
        <v>12560153.605506591</v>
      </c>
      <c r="U1667" s="145">
        <v>-40928730.56727431</v>
      </c>
    </row>
    <row r="1668" spans="1:21" x14ac:dyDescent="0.35">
      <c r="A1668" s="70">
        <f t="shared" si="38"/>
        <v>1649</v>
      </c>
      <c r="B1668" s="170">
        <v>12560153.605506591</v>
      </c>
      <c r="U1668" s="145">
        <v>-1956600.2883703969</v>
      </c>
    </row>
    <row r="1669" spans="1:21" x14ac:dyDescent="0.35">
      <c r="A1669" s="70">
        <f t="shared" si="38"/>
        <v>1650</v>
      </c>
      <c r="B1669" s="170">
        <v>12560153.605506591</v>
      </c>
      <c r="U1669" s="145">
        <v>-1223200.4354678243</v>
      </c>
    </row>
    <row r="1670" spans="1:21" x14ac:dyDescent="0.35">
      <c r="A1670" s="70">
        <f t="shared" si="38"/>
        <v>1651</v>
      </c>
      <c r="B1670" s="170">
        <v>12560153.605506591</v>
      </c>
      <c r="U1670" s="145">
        <v>-5435872.9826140068</v>
      </c>
    </row>
    <row r="1671" spans="1:21" x14ac:dyDescent="0.35">
      <c r="A1671" s="70">
        <f t="shared" si="38"/>
        <v>1652</v>
      </c>
      <c r="B1671" s="170">
        <v>12560153.605506591</v>
      </c>
      <c r="U1671" s="145">
        <v>21887354.106552884</v>
      </c>
    </row>
    <row r="1672" spans="1:21" x14ac:dyDescent="0.35">
      <c r="A1672" s="70">
        <f t="shared" si="38"/>
        <v>1653</v>
      </c>
      <c r="B1672" s="170">
        <v>12560153.605506591</v>
      </c>
      <c r="U1672" s="145">
        <v>-45653726.67702572</v>
      </c>
    </row>
    <row r="1673" spans="1:21" x14ac:dyDescent="0.35">
      <c r="A1673" s="70">
        <f t="shared" si="38"/>
        <v>1654</v>
      </c>
      <c r="B1673" s="170">
        <v>12560153.605506591</v>
      </c>
      <c r="U1673" s="145">
        <v>5752969.5209380947</v>
      </c>
    </row>
    <row r="1674" spans="1:21" x14ac:dyDescent="0.35">
      <c r="A1674" s="70">
        <f t="shared" si="38"/>
        <v>1655</v>
      </c>
      <c r="B1674" s="170">
        <v>12560153.605506591</v>
      </c>
      <c r="U1674" s="145">
        <v>-2632127.638920445</v>
      </c>
    </row>
    <row r="1675" spans="1:21" x14ac:dyDescent="0.35">
      <c r="A1675" s="70">
        <f t="shared" si="38"/>
        <v>1656</v>
      </c>
      <c r="B1675" s="170">
        <v>12560153.605506591</v>
      </c>
      <c r="U1675" s="145">
        <v>-11087423.539053544</v>
      </c>
    </row>
    <row r="1676" spans="1:21" x14ac:dyDescent="0.35">
      <c r="A1676" s="70">
        <f t="shared" si="38"/>
        <v>1657</v>
      </c>
      <c r="B1676" s="170">
        <v>12560153.605506591</v>
      </c>
      <c r="U1676" s="145">
        <v>-32263884.90289177</v>
      </c>
    </row>
    <row r="1677" spans="1:21" x14ac:dyDescent="0.35">
      <c r="A1677" s="70">
        <f t="shared" si="38"/>
        <v>1658</v>
      </c>
      <c r="B1677" s="170">
        <v>12560153.605506591</v>
      </c>
      <c r="U1677" s="145">
        <v>6049325.7728413939</v>
      </c>
    </row>
    <row r="1678" spans="1:21" x14ac:dyDescent="0.35">
      <c r="A1678" s="70">
        <f t="shared" si="38"/>
        <v>1659</v>
      </c>
      <c r="B1678" s="170">
        <v>12560153.605506591</v>
      </c>
      <c r="U1678" s="145">
        <v>9344736.3547713682</v>
      </c>
    </row>
    <row r="1679" spans="1:21" x14ac:dyDescent="0.35">
      <c r="A1679" s="70">
        <f t="shared" si="38"/>
        <v>1660</v>
      </c>
      <c r="B1679" s="170">
        <v>12560153.605506591</v>
      </c>
      <c r="U1679" s="145">
        <v>-27409686.084035378</v>
      </c>
    </row>
    <row r="1680" spans="1:21" x14ac:dyDescent="0.35">
      <c r="A1680" s="70">
        <f t="shared" si="38"/>
        <v>1661</v>
      </c>
      <c r="B1680" s="170">
        <v>12560153.605506591</v>
      </c>
      <c r="U1680" s="145">
        <v>35420205.210057184</v>
      </c>
    </row>
    <row r="1681" spans="1:21" x14ac:dyDescent="0.35">
      <c r="A1681" s="70">
        <f t="shared" si="38"/>
        <v>1662</v>
      </c>
      <c r="B1681" s="170">
        <v>12560153.605506591</v>
      </c>
      <c r="U1681" s="145">
        <v>-43991076.092626557</v>
      </c>
    </row>
    <row r="1682" spans="1:21" x14ac:dyDescent="0.35">
      <c r="A1682" s="70">
        <f t="shared" si="38"/>
        <v>1663</v>
      </c>
      <c r="B1682" s="170">
        <v>12560153.605506591</v>
      </c>
      <c r="U1682" s="145">
        <v>-7715891.7809845656</v>
      </c>
    </row>
    <row r="1683" spans="1:21" x14ac:dyDescent="0.35">
      <c r="A1683" s="70">
        <f t="shared" si="38"/>
        <v>1664</v>
      </c>
      <c r="B1683" s="170">
        <v>12560153.605506591</v>
      </c>
      <c r="U1683" s="145">
        <v>-9311423.3779232074</v>
      </c>
    </row>
    <row r="1684" spans="1:21" x14ac:dyDescent="0.35">
      <c r="A1684" s="70">
        <f t="shared" si="38"/>
        <v>1665</v>
      </c>
      <c r="B1684" s="170">
        <v>12560153.605506591</v>
      </c>
      <c r="U1684" s="145">
        <v>-33945936.448827095</v>
      </c>
    </row>
    <row r="1685" spans="1:21" x14ac:dyDescent="0.35">
      <c r="A1685" s="70">
        <f t="shared" si="38"/>
        <v>1666</v>
      </c>
      <c r="B1685" s="170">
        <v>12560153.605506591</v>
      </c>
      <c r="U1685" s="145">
        <v>-838566.14694225416</v>
      </c>
    </row>
    <row r="1686" spans="1:21" x14ac:dyDescent="0.35">
      <c r="A1686" s="70">
        <f t="shared" ref="A1686:A1749" si="39">A1685+1</f>
        <v>1667</v>
      </c>
      <c r="B1686" s="170">
        <v>12560153.605506591</v>
      </c>
      <c r="U1686" s="145">
        <v>-1176227.3990103863</v>
      </c>
    </row>
    <row r="1687" spans="1:21" x14ac:dyDescent="0.35">
      <c r="A1687" s="70">
        <f t="shared" si="39"/>
        <v>1668</v>
      </c>
      <c r="B1687" s="170">
        <v>12560153.605506591</v>
      </c>
      <c r="U1687" s="145">
        <v>-42781516.501021005</v>
      </c>
    </row>
    <row r="1688" spans="1:21" x14ac:dyDescent="0.35">
      <c r="A1688" s="70">
        <f t="shared" si="39"/>
        <v>1669</v>
      </c>
      <c r="B1688" s="170">
        <v>12560153.605506591</v>
      </c>
      <c r="U1688" s="145">
        <v>3789101.8139764927</v>
      </c>
    </row>
    <row r="1689" spans="1:21" x14ac:dyDescent="0.35">
      <c r="A1689" s="70">
        <f t="shared" si="39"/>
        <v>1670</v>
      </c>
      <c r="B1689" s="170">
        <v>12560153.605506591</v>
      </c>
      <c r="U1689" s="145">
        <v>-39115547.951188922</v>
      </c>
    </row>
    <row r="1690" spans="1:21" x14ac:dyDescent="0.35">
      <c r="A1690" s="70">
        <f t="shared" si="39"/>
        <v>1671</v>
      </c>
      <c r="B1690" s="170">
        <v>12560153.605506591</v>
      </c>
      <c r="U1690" s="145">
        <v>7161755.6332617141</v>
      </c>
    </row>
    <row r="1691" spans="1:21" x14ac:dyDescent="0.35">
      <c r="A1691" s="70">
        <f t="shared" si="39"/>
        <v>1672</v>
      </c>
      <c r="B1691" s="170">
        <v>12560153.605506591</v>
      </c>
      <c r="U1691" s="145">
        <v>14607165.666690279</v>
      </c>
    </row>
    <row r="1692" spans="1:21" x14ac:dyDescent="0.35">
      <c r="A1692" s="70">
        <f t="shared" si="39"/>
        <v>1673</v>
      </c>
      <c r="B1692" s="170">
        <v>12560153.605506591</v>
      </c>
      <c r="U1692" s="145">
        <v>-4644059.2995933965</v>
      </c>
    </row>
    <row r="1693" spans="1:21" x14ac:dyDescent="0.35">
      <c r="A1693" s="70">
        <f t="shared" si="39"/>
        <v>1674</v>
      </c>
      <c r="B1693" s="170">
        <v>12560153.605506591</v>
      </c>
      <c r="U1693" s="145">
        <v>25256557.759048846</v>
      </c>
    </row>
    <row r="1694" spans="1:21" x14ac:dyDescent="0.35">
      <c r="A1694" s="70">
        <f t="shared" si="39"/>
        <v>1675</v>
      </c>
      <c r="B1694" s="170">
        <v>12560153.605506591</v>
      </c>
      <c r="U1694" s="145">
        <v>-1021774.5401869752</v>
      </c>
    </row>
    <row r="1695" spans="1:21" x14ac:dyDescent="0.35">
      <c r="A1695" s="70">
        <f t="shared" si="39"/>
        <v>1676</v>
      </c>
      <c r="B1695" s="170">
        <v>12560153.605506591</v>
      </c>
      <c r="U1695" s="145">
        <v>-19078213.077283408</v>
      </c>
    </row>
    <row r="1696" spans="1:21" x14ac:dyDescent="0.35">
      <c r="A1696" s="70">
        <f t="shared" si="39"/>
        <v>1677</v>
      </c>
      <c r="B1696" s="170">
        <v>12560153.605506591</v>
      </c>
      <c r="U1696" s="145">
        <v>-17310481.385558907</v>
      </c>
    </row>
    <row r="1697" spans="1:21" x14ac:dyDescent="0.35">
      <c r="A1697" s="70">
        <f t="shared" si="39"/>
        <v>1678</v>
      </c>
      <c r="B1697" s="170">
        <v>12560153.605506591</v>
      </c>
      <c r="U1697" s="145">
        <v>-31884720.029999681</v>
      </c>
    </row>
    <row r="1698" spans="1:21" x14ac:dyDescent="0.35">
      <c r="A1698" s="70">
        <f t="shared" si="39"/>
        <v>1679</v>
      </c>
      <c r="B1698" s="170">
        <v>12560153.605506591</v>
      </c>
      <c r="U1698" s="145">
        <v>14951491.489882302</v>
      </c>
    </row>
    <row r="1699" spans="1:21" x14ac:dyDescent="0.35">
      <c r="A1699" s="70">
        <f t="shared" si="39"/>
        <v>1680</v>
      </c>
      <c r="B1699" s="170">
        <v>12560153.605506591</v>
      </c>
      <c r="U1699" s="145">
        <v>8479850.9352493212</v>
      </c>
    </row>
    <row r="1700" spans="1:21" x14ac:dyDescent="0.35">
      <c r="A1700" s="70">
        <f t="shared" si="39"/>
        <v>1681</v>
      </c>
      <c r="B1700" s="170">
        <v>12560153.605506591</v>
      </c>
      <c r="U1700" s="145">
        <v>-24658152.015733145</v>
      </c>
    </row>
    <row r="1701" spans="1:21" x14ac:dyDescent="0.35">
      <c r="A1701" s="70">
        <f t="shared" si="39"/>
        <v>1682</v>
      </c>
      <c r="B1701" s="170">
        <v>12560153.605506591</v>
      </c>
      <c r="U1701" s="145">
        <v>-28476008.228594337</v>
      </c>
    </row>
    <row r="1702" spans="1:21" x14ac:dyDescent="0.35">
      <c r="A1702" s="70">
        <f t="shared" si="39"/>
        <v>1683</v>
      </c>
      <c r="B1702" s="170">
        <v>12560153.605506591</v>
      </c>
      <c r="U1702" s="145">
        <v>-6628828.291054992</v>
      </c>
    </row>
    <row r="1703" spans="1:21" x14ac:dyDescent="0.35">
      <c r="A1703" s="70">
        <f t="shared" si="39"/>
        <v>1684</v>
      </c>
      <c r="B1703" s="170">
        <v>12560153.605506591</v>
      </c>
      <c r="U1703" s="145">
        <v>15437519.511160202</v>
      </c>
    </row>
    <row r="1704" spans="1:21" x14ac:dyDescent="0.35">
      <c r="A1704" s="70">
        <f t="shared" si="39"/>
        <v>1685</v>
      </c>
      <c r="B1704" s="170">
        <v>12560153.605506591</v>
      </c>
      <c r="U1704" s="145">
        <v>-15664735.845731225</v>
      </c>
    </row>
    <row r="1705" spans="1:21" x14ac:dyDescent="0.35">
      <c r="A1705" s="70">
        <f t="shared" si="39"/>
        <v>1686</v>
      </c>
      <c r="B1705" s="170">
        <v>12560153.605506591</v>
      </c>
      <c r="U1705" s="145">
        <v>-1259830.3399175107</v>
      </c>
    </row>
    <row r="1706" spans="1:21" x14ac:dyDescent="0.35">
      <c r="A1706" s="70">
        <f t="shared" si="39"/>
        <v>1687</v>
      </c>
      <c r="B1706" s="170">
        <v>12560153.605506591</v>
      </c>
      <c r="U1706" s="145">
        <v>-9861498.3296719585</v>
      </c>
    </row>
    <row r="1707" spans="1:21" x14ac:dyDescent="0.35">
      <c r="A1707" s="70">
        <f t="shared" si="39"/>
        <v>1688</v>
      </c>
      <c r="B1707" s="170">
        <v>12560153.605506591</v>
      </c>
      <c r="U1707" s="145">
        <v>3932392.2195435278</v>
      </c>
    </row>
    <row r="1708" spans="1:21" x14ac:dyDescent="0.35">
      <c r="A1708" s="70">
        <f t="shared" si="39"/>
        <v>1689</v>
      </c>
      <c r="B1708" s="170">
        <v>12560153.605506591</v>
      </c>
      <c r="U1708" s="145">
        <v>-29280078.969167322</v>
      </c>
    </row>
    <row r="1709" spans="1:21" x14ac:dyDescent="0.35">
      <c r="A1709" s="70">
        <f t="shared" si="39"/>
        <v>1690</v>
      </c>
      <c r="B1709" s="170">
        <v>12560153.605506591</v>
      </c>
      <c r="U1709" s="145">
        <v>4166875.740451254</v>
      </c>
    </row>
    <row r="1710" spans="1:21" x14ac:dyDescent="0.35">
      <c r="A1710" s="70">
        <f t="shared" si="39"/>
        <v>1691</v>
      </c>
      <c r="B1710" s="170">
        <v>12560153.605506591</v>
      </c>
      <c r="U1710" s="145">
        <v>-29625582.815664276</v>
      </c>
    </row>
    <row r="1711" spans="1:21" x14ac:dyDescent="0.35">
      <c r="A1711" s="70">
        <f t="shared" si="39"/>
        <v>1692</v>
      </c>
      <c r="B1711" s="170">
        <v>12560153.605506591</v>
      </c>
      <c r="U1711" s="145">
        <v>-11009719.51046975</v>
      </c>
    </row>
    <row r="1712" spans="1:21" x14ac:dyDescent="0.35">
      <c r="A1712" s="70">
        <f t="shared" si="39"/>
        <v>1693</v>
      </c>
      <c r="B1712" s="170">
        <v>12560153.605506591</v>
      </c>
      <c r="U1712" s="145">
        <v>-13245874.309160065</v>
      </c>
    </row>
    <row r="1713" spans="1:21" x14ac:dyDescent="0.35">
      <c r="A1713" s="70">
        <f t="shared" si="39"/>
        <v>1694</v>
      </c>
      <c r="B1713" s="170">
        <v>12560153.605506591</v>
      </c>
      <c r="U1713" s="145">
        <v>-48403908.230766252</v>
      </c>
    </row>
    <row r="1714" spans="1:21" x14ac:dyDescent="0.35">
      <c r="A1714" s="70">
        <f t="shared" si="39"/>
        <v>1695</v>
      </c>
      <c r="B1714" s="170">
        <v>12560153.605506591</v>
      </c>
      <c r="U1714" s="145">
        <v>-8744880.5302091949</v>
      </c>
    </row>
    <row r="1715" spans="1:21" x14ac:dyDescent="0.35">
      <c r="A1715" s="70">
        <f t="shared" si="39"/>
        <v>1696</v>
      </c>
      <c r="B1715" s="170">
        <v>12560153.605506591</v>
      </c>
      <c r="U1715" s="145">
        <v>-5599833.180722082</v>
      </c>
    </row>
    <row r="1716" spans="1:21" x14ac:dyDescent="0.35">
      <c r="A1716" s="70">
        <f t="shared" si="39"/>
        <v>1697</v>
      </c>
      <c r="B1716" s="170">
        <v>12560153.605506591</v>
      </c>
      <c r="U1716" s="145">
        <v>-4136204.1369937994</v>
      </c>
    </row>
    <row r="1717" spans="1:21" x14ac:dyDescent="0.35">
      <c r="A1717" s="70">
        <f t="shared" si="39"/>
        <v>1698</v>
      </c>
      <c r="B1717" s="170">
        <v>12560153.605506591</v>
      </c>
      <c r="U1717" s="145">
        <v>16470408.678123347</v>
      </c>
    </row>
    <row r="1718" spans="1:21" x14ac:dyDescent="0.35">
      <c r="A1718" s="70">
        <f t="shared" si="39"/>
        <v>1699</v>
      </c>
      <c r="B1718" s="170">
        <v>12560153.605506591</v>
      </c>
      <c r="U1718" s="145">
        <v>10522928.065296903</v>
      </c>
    </row>
    <row r="1719" spans="1:21" x14ac:dyDescent="0.35">
      <c r="A1719" s="70">
        <f t="shared" si="39"/>
        <v>1700</v>
      </c>
      <c r="B1719" s="170">
        <v>12560153.605506591</v>
      </c>
      <c r="U1719" s="145">
        <v>-32015692.129252933</v>
      </c>
    </row>
    <row r="1720" spans="1:21" x14ac:dyDescent="0.35">
      <c r="A1720" s="70">
        <f t="shared" si="39"/>
        <v>1701</v>
      </c>
      <c r="B1720" s="170">
        <v>12560153.605506591</v>
      </c>
      <c r="U1720" s="145">
        <v>26601266.950855158</v>
      </c>
    </row>
    <row r="1721" spans="1:21" x14ac:dyDescent="0.35">
      <c r="A1721" s="70">
        <f t="shared" si="39"/>
        <v>1702</v>
      </c>
      <c r="B1721" s="170">
        <v>12560153.605506591</v>
      </c>
      <c r="U1721" s="145">
        <v>-12486054.318186227</v>
      </c>
    </row>
    <row r="1722" spans="1:21" x14ac:dyDescent="0.35">
      <c r="A1722" s="70">
        <f t="shared" si="39"/>
        <v>1703</v>
      </c>
      <c r="B1722" s="170">
        <v>12560153.605506591</v>
      </c>
      <c r="U1722" s="145">
        <v>982691.62787074223</v>
      </c>
    </row>
    <row r="1723" spans="1:21" x14ac:dyDescent="0.35">
      <c r="A1723" s="70">
        <f t="shared" si="39"/>
        <v>1704</v>
      </c>
      <c r="B1723" s="170">
        <v>12560153.605506591</v>
      </c>
      <c r="U1723" s="145">
        <v>24176044.513311695</v>
      </c>
    </row>
    <row r="1724" spans="1:21" x14ac:dyDescent="0.35">
      <c r="A1724" s="70">
        <f t="shared" si="39"/>
        <v>1705</v>
      </c>
      <c r="B1724" s="170">
        <v>12560153.605506591</v>
      </c>
      <c r="U1724" s="145">
        <v>1027521.1245216317</v>
      </c>
    </row>
    <row r="1725" spans="1:21" x14ac:dyDescent="0.35">
      <c r="A1725" s="70">
        <f t="shared" si="39"/>
        <v>1706</v>
      </c>
      <c r="B1725" s="170">
        <v>12560153.605506591</v>
      </c>
      <c r="U1725" s="145">
        <v>-8257437.9272552971</v>
      </c>
    </row>
    <row r="1726" spans="1:21" x14ac:dyDescent="0.35">
      <c r="A1726" s="70">
        <f t="shared" si="39"/>
        <v>1707</v>
      </c>
      <c r="B1726" s="170">
        <v>12560153.605506591</v>
      </c>
      <c r="U1726" s="145">
        <v>-7011413.0035502538</v>
      </c>
    </row>
    <row r="1727" spans="1:21" x14ac:dyDescent="0.35">
      <c r="A1727" s="70">
        <f t="shared" si="39"/>
        <v>1708</v>
      </c>
      <c r="B1727" s="170">
        <v>12560153.605506591</v>
      </c>
      <c r="U1727" s="145">
        <v>-12866446.814206028</v>
      </c>
    </row>
    <row r="1728" spans="1:21" x14ac:dyDescent="0.35">
      <c r="A1728" s="70">
        <f t="shared" si="39"/>
        <v>1709</v>
      </c>
      <c r="B1728" s="170">
        <v>12560153.605506591</v>
      </c>
      <c r="U1728" s="145">
        <v>-1615700.7287262268</v>
      </c>
    </row>
    <row r="1729" spans="1:21" x14ac:dyDescent="0.35">
      <c r="A1729" s="70">
        <f t="shared" si="39"/>
        <v>1710</v>
      </c>
      <c r="B1729" s="170">
        <v>12560153.605506591</v>
      </c>
      <c r="U1729" s="145">
        <v>1344216.8586947955</v>
      </c>
    </row>
    <row r="1730" spans="1:21" x14ac:dyDescent="0.35">
      <c r="A1730" s="70">
        <f t="shared" si="39"/>
        <v>1711</v>
      </c>
      <c r="B1730" s="170">
        <v>12560153.605506591</v>
      </c>
      <c r="U1730" s="145">
        <v>-11147276.206129087</v>
      </c>
    </row>
    <row r="1731" spans="1:21" x14ac:dyDescent="0.35">
      <c r="A1731" s="70">
        <f t="shared" si="39"/>
        <v>1712</v>
      </c>
      <c r="B1731" s="170">
        <v>12560153.605506591</v>
      </c>
      <c r="U1731" s="145">
        <v>2678867.4838464558</v>
      </c>
    </row>
    <row r="1732" spans="1:21" x14ac:dyDescent="0.35">
      <c r="A1732" s="70">
        <f t="shared" si="39"/>
        <v>1713</v>
      </c>
      <c r="B1732" s="170">
        <v>12560153.605506591</v>
      </c>
      <c r="U1732" s="145">
        <v>-19872504.466359716</v>
      </c>
    </row>
    <row r="1733" spans="1:21" x14ac:dyDescent="0.35">
      <c r="A1733" s="70">
        <f t="shared" si="39"/>
        <v>1714</v>
      </c>
      <c r="B1733" s="170">
        <v>12560153.605506591</v>
      </c>
      <c r="U1733" s="145">
        <v>6118851.4728576466</v>
      </c>
    </row>
    <row r="1734" spans="1:21" x14ac:dyDescent="0.35">
      <c r="A1734" s="70">
        <f t="shared" si="39"/>
        <v>1715</v>
      </c>
      <c r="B1734" s="170">
        <v>12560153.605506591</v>
      </c>
      <c r="U1734" s="145">
        <v>-31995464.511741079</v>
      </c>
    </row>
    <row r="1735" spans="1:21" x14ac:dyDescent="0.35">
      <c r="A1735" s="70">
        <f t="shared" si="39"/>
        <v>1716</v>
      </c>
      <c r="B1735" s="170">
        <v>12560153.605506591</v>
      </c>
      <c r="U1735" s="145">
        <v>-17073543.078598835</v>
      </c>
    </row>
    <row r="1736" spans="1:21" x14ac:dyDescent="0.35">
      <c r="A1736" s="70">
        <f t="shared" si="39"/>
        <v>1717</v>
      </c>
      <c r="B1736" s="170">
        <v>12560153.605506591</v>
      </c>
      <c r="U1736" s="145">
        <v>1155260.7308370508</v>
      </c>
    </row>
    <row r="1737" spans="1:21" x14ac:dyDescent="0.35">
      <c r="A1737" s="70">
        <f t="shared" si="39"/>
        <v>1718</v>
      </c>
      <c r="B1737" s="170">
        <v>12560153.605506591</v>
      </c>
      <c r="U1737" s="145">
        <v>-23863849.883313961</v>
      </c>
    </row>
    <row r="1738" spans="1:21" x14ac:dyDescent="0.35">
      <c r="A1738" s="70">
        <f t="shared" si="39"/>
        <v>1719</v>
      </c>
      <c r="B1738" s="170">
        <v>12560153.605506591</v>
      </c>
      <c r="U1738" s="145">
        <v>-15456929.3461191</v>
      </c>
    </row>
    <row r="1739" spans="1:21" x14ac:dyDescent="0.35">
      <c r="A1739" s="70">
        <f t="shared" si="39"/>
        <v>1720</v>
      </c>
      <c r="B1739" s="170">
        <v>12560153.605506591</v>
      </c>
      <c r="U1739" s="145">
        <v>-22335809.546291962</v>
      </c>
    </row>
    <row r="1740" spans="1:21" x14ac:dyDescent="0.35">
      <c r="A1740" s="70">
        <f t="shared" si="39"/>
        <v>1721</v>
      </c>
      <c r="B1740" s="170">
        <v>12560153.605506591</v>
      </c>
      <c r="U1740" s="145">
        <v>22969.67362530902</v>
      </c>
    </row>
    <row r="1741" spans="1:21" x14ac:dyDescent="0.35">
      <c r="A1741" s="70">
        <f t="shared" si="39"/>
        <v>1722</v>
      </c>
      <c r="B1741" s="170">
        <v>12560153.605506591</v>
      </c>
      <c r="U1741" s="145">
        <v>-9491260.6683438383</v>
      </c>
    </row>
    <row r="1742" spans="1:21" x14ac:dyDescent="0.35">
      <c r="A1742" s="70">
        <f t="shared" si="39"/>
        <v>1723</v>
      </c>
      <c r="B1742" s="170">
        <v>12560153.605506591</v>
      </c>
      <c r="U1742" s="145">
        <v>12510988.163571209</v>
      </c>
    </row>
    <row r="1743" spans="1:21" x14ac:dyDescent="0.35">
      <c r="A1743" s="70">
        <f t="shared" si="39"/>
        <v>1724</v>
      </c>
      <c r="B1743" s="170">
        <v>12560153.605506591</v>
      </c>
      <c r="U1743" s="145">
        <v>-4353203.8958594613</v>
      </c>
    </row>
    <row r="1744" spans="1:21" x14ac:dyDescent="0.35">
      <c r="A1744" s="70">
        <f t="shared" si="39"/>
        <v>1725</v>
      </c>
      <c r="B1744" s="170">
        <v>12560153.605506591</v>
      </c>
      <c r="U1744" s="145">
        <v>10575270.3211863</v>
      </c>
    </row>
    <row r="1745" spans="1:21" x14ac:dyDescent="0.35">
      <c r="A1745" s="70">
        <f t="shared" si="39"/>
        <v>1726</v>
      </c>
      <c r="B1745" s="170">
        <v>12560153.605506591</v>
      </c>
      <c r="U1745" s="145">
        <v>4425215.6783619951</v>
      </c>
    </row>
    <row r="1746" spans="1:21" x14ac:dyDescent="0.35">
      <c r="A1746" s="70">
        <f t="shared" si="39"/>
        <v>1727</v>
      </c>
      <c r="B1746" s="170">
        <v>12560153.605506591</v>
      </c>
      <c r="U1746" s="145">
        <v>34088571.312171675</v>
      </c>
    </row>
    <row r="1747" spans="1:21" x14ac:dyDescent="0.35">
      <c r="A1747" s="70">
        <f t="shared" si="39"/>
        <v>1728</v>
      </c>
      <c r="B1747" s="170">
        <v>12560153.605506591</v>
      </c>
      <c r="U1747" s="145">
        <v>-14315627.342589915</v>
      </c>
    </row>
    <row r="1748" spans="1:21" x14ac:dyDescent="0.35">
      <c r="A1748" s="70">
        <f t="shared" si="39"/>
        <v>1729</v>
      </c>
      <c r="B1748" s="170">
        <v>12560153.605506591</v>
      </c>
      <c r="U1748" s="145">
        <v>-41683701.462862231</v>
      </c>
    </row>
    <row r="1749" spans="1:21" x14ac:dyDescent="0.35">
      <c r="A1749" s="70">
        <f t="shared" si="39"/>
        <v>1730</v>
      </c>
      <c r="B1749" s="170">
        <v>12560153.605506591</v>
      </c>
      <c r="U1749" s="145">
        <v>-45042553.513515249</v>
      </c>
    </row>
    <row r="1750" spans="1:21" x14ac:dyDescent="0.35">
      <c r="A1750" s="70">
        <f t="shared" ref="A1750:A1813" si="40">A1749+1</f>
        <v>1731</v>
      </c>
      <c r="B1750" s="170">
        <v>12560153.605506591</v>
      </c>
      <c r="U1750" s="145">
        <v>-11861526.76177201</v>
      </c>
    </row>
    <row r="1751" spans="1:21" x14ac:dyDescent="0.35">
      <c r="A1751" s="70">
        <f t="shared" si="40"/>
        <v>1732</v>
      </c>
      <c r="B1751" s="170">
        <v>12560153.605506591</v>
      </c>
      <c r="U1751" s="145">
        <v>-16020264.243478155</v>
      </c>
    </row>
    <row r="1752" spans="1:21" x14ac:dyDescent="0.35">
      <c r="A1752" s="70">
        <f t="shared" si="40"/>
        <v>1733</v>
      </c>
      <c r="B1752" s="170">
        <v>12560153.605506591</v>
      </c>
      <c r="U1752" s="145">
        <v>-46391354.833284289</v>
      </c>
    </row>
    <row r="1753" spans="1:21" x14ac:dyDescent="0.35">
      <c r="A1753" s="70">
        <f t="shared" si="40"/>
        <v>1734</v>
      </c>
      <c r="B1753" s="170">
        <v>12560153.605506591</v>
      </c>
      <c r="U1753" s="145">
        <v>-48127330.63767907</v>
      </c>
    </row>
    <row r="1754" spans="1:21" x14ac:dyDescent="0.35">
      <c r="A1754" s="70">
        <f t="shared" si="40"/>
        <v>1735</v>
      </c>
      <c r="B1754" s="170">
        <v>12560153.605506591</v>
      </c>
      <c r="U1754" s="145">
        <v>-3159413.6515296735</v>
      </c>
    </row>
    <row r="1755" spans="1:21" x14ac:dyDescent="0.35">
      <c r="A1755" s="70">
        <f t="shared" si="40"/>
        <v>1736</v>
      </c>
      <c r="B1755" s="170">
        <v>12560153.605506591</v>
      </c>
      <c r="U1755" s="145">
        <v>-20968603.571440261</v>
      </c>
    </row>
    <row r="1756" spans="1:21" x14ac:dyDescent="0.35">
      <c r="A1756" s="70">
        <f t="shared" si="40"/>
        <v>1737</v>
      </c>
      <c r="B1756" s="170">
        <v>12560153.605506591</v>
      </c>
      <c r="U1756" s="145">
        <v>4748249.8291055225</v>
      </c>
    </row>
    <row r="1757" spans="1:21" x14ac:dyDescent="0.35">
      <c r="A1757" s="70">
        <f t="shared" si="40"/>
        <v>1738</v>
      </c>
      <c r="B1757" s="170">
        <v>12560153.605506591</v>
      </c>
      <c r="U1757" s="145">
        <v>-39076353.677644238</v>
      </c>
    </row>
    <row r="1758" spans="1:21" x14ac:dyDescent="0.35">
      <c r="A1758" s="70">
        <f t="shared" si="40"/>
        <v>1739</v>
      </c>
      <c r="B1758" s="170">
        <v>12560153.605506591</v>
      </c>
      <c r="U1758" s="145">
        <v>-11872118.164874423</v>
      </c>
    </row>
    <row r="1759" spans="1:21" x14ac:dyDescent="0.35">
      <c r="A1759" s="70">
        <f t="shared" si="40"/>
        <v>1740</v>
      </c>
      <c r="B1759" s="170">
        <v>12560153.605506591</v>
      </c>
      <c r="U1759" s="145">
        <v>-20922755.778873134</v>
      </c>
    </row>
    <row r="1760" spans="1:21" x14ac:dyDescent="0.35">
      <c r="A1760" s="70">
        <f t="shared" si="40"/>
        <v>1741</v>
      </c>
      <c r="B1760" s="170">
        <v>12560153.605506591</v>
      </c>
      <c r="U1760" s="145">
        <v>47344160.381835565</v>
      </c>
    </row>
    <row r="1761" spans="1:21" x14ac:dyDescent="0.35">
      <c r="A1761" s="70">
        <f t="shared" si="40"/>
        <v>1742</v>
      </c>
      <c r="B1761" s="170">
        <v>12560153.605506591</v>
      </c>
      <c r="U1761" s="145">
        <v>-10656486.706091898</v>
      </c>
    </row>
    <row r="1762" spans="1:21" x14ac:dyDescent="0.35">
      <c r="A1762" s="70">
        <f t="shared" si="40"/>
        <v>1743</v>
      </c>
      <c r="B1762" s="170">
        <v>12560153.605506591</v>
      </c>
      <c r="U1762" s="145">
        <v>-6537679.0862380229</v>
      </c>
    </row>
    <row r="1763" spans="1:21" x14ac:dyDescent="0.35">
      <c r="A1763" s="70">
        <f t="shared" si="40"/>
        <v>1744</v>
      </c>
      <c r="B1763" s="170">
        <v>12560153.605506591</v>
      </c>
      <c r="U1763" s="145">
        <v>-23103723.106521647</v>
      </c>
    </row>
    <row r="1764" spans="1:21" x14ac:dyDescent="0.35">
      <c r="A1764" s="70">
        <f t="shared" si="40"/>
        <v>1745</v>
      </c>
      <c r="B1764" s="170">
        <v>12560153.605506591</v>
      </c>
      <c r="U1764" s="145">
        <v>-23036161.702404562</v>
      </c>
    </row>
    <row r="1765" spans="1:21" x14ac:dyDescent="0.35">
      <c r="A1765" s="70">
        <f t="shared" si="40"/>
        <v>1746</v>
      </c>
      <c r="B1765" s="170">
        <v>12560153.605506591</v>
      </c>
      <c r="U1765" s="145">
        <v>-8199540.8193481266</v>
      </c>
    </row>
    <row r="1766" spans="1:21" x14ac:dyDescent="0.35">
      <c r="A1766" s="70">
        <f t="shared" si="40"/>
        <v>1747</v>
      </c>
      <c r="B1766" s="170">
        <v>12560153.605506591</v>
      </c>
      <c r="U1766" s="145">
        <v>-11980286.333083596</v>
      </c>
    </row>
    <row r="1767" spans="1:21" x14ac:dyDescent="0.35">
      <c r="A1767" s="70">
        <f t="shared" si="40"/>
        <v>1748</v>
      </c>
      <c r="B1767" s="170">
        <v>12560153.605506591</v>
      </c>
      <c r="U1767" s="145">
        <v>13365989.086807311</v>
      </c>
    </row>
    <row r="1768" spans="1:21" x14ac:dyDescent="0.35">
      <c r="A1768" s="70">
        <f t="shared" si="40"/>
        <v>1749</v>
      </c>
      <c r="B1768" s="170">
        <v>12560153.605506591</v>
      </c>
      <c r="U1768" s="145">
        <v>-51324504.152355194</v>
      </c>
    </row>
    <row r="1769" spans="1:21" x14ac:dyDescent="0.35">
      <c r="A1769" s="70">
        <f t="shared" si="40"/>
        <v>1750</v>
      </c>
      <c r="B1769" s="170">
        <v>12560153.605506591</v>
      </c>
      <c r="U1769" s="145">
        <v>-9946818.9502852708</v>
      </c>
    </row>
    <row r="1770" spans="1:21" x14ac:dyDescent="0.35">
      <c r="A1770" s="70">
        <f t="shared" si="40"/>
        <v>1751</v>
      </c>
      <c r="B1770" s="170">
        <v>12560153.605506591</v>
      </c>
      <c r="U1770" s="145">
        <v>-24191742.214128722</v>
      </c>
    </row>
    <row r="1771" spans="1:21" x14ac:dyDescent="0.35">
      <c r="A1771" s="70">
        <f t="shared" si="40"/>
        <v>1752</v>
      </c>
      <c r="B1771" s="170">
        <v>12560153.605506591</v>
      </c>
      <c r="U1771" s="145">
        <v>-2355920.8953550868</v>
      </c>
    </row>
    <row r="1772" spans="1:21" x14ac:dyDescent="0.35">
      <c r="A1772" s="70">
        <f t="shared" si="40"/>
        <v>1753</v>
      </c>
      <c r="B1772" s="170">
        <v>12560153.605506591</v>
      </c>
      <c r="U1772" s="145">
        <v>-1279102.6061677784</v>
      </c>
    </row>
    <row r="1773" spans="1:21" x14ac:dyDescent="0.35">
      <c r="A1773" s="70">
        <f t="shared" si="40"/>
        <v>1754</v>
      </c>
      <c r="B1773" s="170">
        <v>12560153.605506591</v>
      </c>
      <c r="U1773" s="145">
        <v>21233676.317169383</v>
      </c>
    </row>
    <row r="1774" spans="1:21" x14ac:dyDescent="0.35">
      <c r="A1774" s="70">
        <f t="shared" si="40"/>
        <v>1755</v>
      </c>
      <c r="B1774" s="170">
        <v>12560153.605506591</v>
      </c>
      <c r="U1774" s="145">
        <v>-27826338.228903823</v>
      </c>
    </row>
    <row r="1775" spans="1:21" x14ac:dyDescent="0.35">
      <c r="A1775" s="70">
        <f t="shared" si="40"/>
        <v>1756</v>
      </c>
      <c r="B1775" s="170">
        <v>12560153.605506591</v>
      </c>
      <c r="U1775" s="145">
        <v>-24721096.289546963</v>
      </c>
    </row>
    <row r="1776" spans="1:21" x14ac:dyDescent="0.35">
      <c r="A1776" s="70">
        <f t="shared" si="40"/>
        <v>1757</v>
      </c>
      <c r="B1776" s="170">
        <v>12560153.605506591</v>
      </c>
      <c r="U1776" s="145">
        <v>-6371589.1882117651</v>
      </c>
    </row>
    <row r="1777" spans="1:21" x14ac:dyDescent="0.35">
      <c r="A1777" s="70">
        <f t="shared" si="40"/>
        <v>1758</v>
      </c>
      <c r="B1777" s="170">
        <v>12560153.605506591</v>
      </c>
      <c r="U1777" s="145">
        <v>5505497.0124009512</v>
      </c>
    </row>
    <row r="1778" spans="1:21" x14ac:dyDescent="0.35">
      <c r="A1778" s="70">
        <f t="shared" si="40"/>
        <v>1759</v>
      </c>
      <c r="B1778" s="170">
        <v>12560153.605506591</v>
      </c>
      <c r="U1778" s="145">
        <v>-31869626.393449031</v>
      </c>
    </row>
    <row r="1779" spans="1:21" x14ac:dyDescent="0.35">
      <c r="A1779" s="70">
        <f t="shared" si="40"/>
        <v>1760</v>
      </c>
      <c r="B1779" s="170">
        <v>12560153.605506591</v>
      </c>
      <c r="U1779" s="145">
        <v>-19454476.051614825</v>
      </c>
    </row>
    <row r="1780" spans="1:21" x14ac:dyDescent="0.35">
      <c r="A1780" s="70">
        <f t="shared" si="40"/>
        <v>1761</v>
      </c>
      <c r="B1780" s="170">
        <v>12560153.605506591</v>
      </c>
      <c r="U1780" s="145">
        <v>-38313407.428348944</v>
      </c>
    </row>
    <row r="1781" spans="1:21" x14ac:dyDescent="0.35">
      <c r="A1781" s="70">
        <f t="shared" si="40"/>
        <v>1762</v>
      </c>
      <c r="B1781" s="170">
        <v>12560153.605506591</v>
      </c>
      <c r="U1781" s="145">
        <v>29252524.725231215</v>
      </c>
    </row>
    <row r="1782" spans="1:21" x14ac:dyDescent="0.35">
      <c r="A1782" s="70">
        <f t="shared" si="40"/>
        <v>1763</v>
      </c>
      <c r="B1782" s="170">
        <v>12560153.605506591</v>
      </c>
      <c r="U1782" s="145">
        <v>-38424.032423406839</v>
      </c>
    </row>
    <row r="1783" spans="1:21" x14ac:dyDescent="0.35">
      <c r="A1783" s="70">
        <f t="shared" si="40"/>
        <v>1764</v>
      </c>
      <c r="B1783" s="170">
        <v>12560153.605506591</v>
      </c>
      <c r="U1783" s="145">
        <v>-38913105.11012578</v>
      </c>
    </row>
    <row r="1784" spans="1:21" x14ac:dyDescent="0.35">
      <c r="A1784" s="70">
        <f t="shared" si="40"/>
        <v>1765</v>
      </c>
      <c r="B1784" s="170">
        <v>12560153.605506591</v>
      </c>
      <c r="U1784" s="145">
        <v>-13958066.849743128</v>
      </c>
    </row>
    <row r="1785" spans="1:21" x14ac:dyDescent="0.35">
      <c r="A1785" s="70">
        <f t="shared" si="40"/>
        <v>1766</v>
      </c>
      <c r="B1785" s="170">
        <v>12560153.605506591</v>
      </c>
      <c r="U1785" s="145">
        <v>16011949.943126798</v>
      </c>
    </row>
    <row r="1786" spans="1:21" x14ac:dyDescent="0.35">
      <c r="A1786" s="70">
        <f t="shared" si="40"/>
        <v>1767</v>
      </c>
      <c r="B1786" s="170">
        <v>12560153.605506591</v>
      </c>
      <c r="U1786" s="145">
        <v>19038238.083107401</v>
      </c>
    </row>
    <row r="1787" spans="1:21" x14ac:dyDescent="0.35">
      <c r="A1787" s="70">
        <f t="shared" si="40"/>
        <v>1768</v>
      </c>
      <c r="B1787" s="170">
        <v>12560153.605506591</v>
      </c>
      <c r="U1787" s="145">
        <v>7443835.5604168624</v>
      </c>
    </row>
    <row r="1788" spans="1:21" x14ac:dyDescent="0.35">
      <c r="A1788" s="70">
        <f t="shared" si="40"/>
        <v>1769</v>
      </c>
      <c r="B1788" s="170">
        <v>12560153.605506591</v>
      </c>
      <c r="U1788" s="145">
        <v>-41502852.072000034</v>
      </c>
    </row>
    <row r="1789" spans="1:21" x14ac:dyDescent="0.35">
      <c r="A1789" s="70">
        <f t="shared" si="40"/>
        <v>1770</v>
      </c>
      <c r="B1789" s="170">
        <v>12560153.605506591</v>
      </c>
      <c r="U1789" s="145">
        <v>-15066282.510381758</v>
      </c>
    </row>
    <row r="1790" spans="1:21" x14ac:dyDescent="0.35">
      <c r="A1790" s="70">
        <f t="shared" si="40"/>
        <v>1771</v>
      </c>
      <c r="B1790" s="170">
        <v>12560153.605506591</v>
      </c>
      <c r="U1790" s="145">
        <v>-53024125.42698729</v>
      </c>
    </row>
    <row r="1791" spans="1:21" x14ac:dyDescent="0.35">
      <c r="A1791" s="70">
        <f t="shared" si="40"/>
        <v>1772</v>
      </c>
      <c r="B1791" s="170">
        <v>12560153.605506591</v>
      </c>
      <c r="U1791" s="145">
        <v>-3360966.3055730704</v>
      </c>
    </row>
    <row r="1792" spans="1:21" x14ac:dyDescent="0.35">
      <c r="A1792" s="70">
        <f t="shared" si="40"/>
        <v>1773</v>
      </c>
      <c r="B1792" s="170">
        <v>12560153.605506591</v>
      </c>
      <c r="U1792" s="145">
        <v>-12676942.061857125</v>
      </c>
    </row>
    <row r="1793" spans="1:21" x14ac:dyDescent="0.35">
      <c r="A1793" s="70">
        <f t="shared" si="40"/>
        <v>1774</v>
      </c>
      <c r="B1793" s="170">
        <v>12560153.605506591</v>
      </c>
      <c r="U1793" s="145">
        <v>-960995.64294302836</v>
      </c>
    </row>
    <row r="1794" spans="1:21" x14ac:dyDescent="0.35">
      <c r="A1794" s="70">
        <f t="shared" si="40"/>
        <v>1775</v>
      </c>
      <c r="B1794" s="170">
        <v>12560153.605506591</v>
      </c>
      <c r="U1794" s="145">
        <v>-12473359.690633507</v>
      </c>
    </row>
    <row r="1795" spans="1:21" x14ac:dyDescent="0.35">
      <c r="A1795" s="70">
        <f t="shared" si="40"/>
        <v>1776</v>
      </c>
      <c r="B1795" s="170">
        <v>12560153.605506591</v>
      </c>
      <c r="U1795" s="145">
        <v>10744147.842551235</v>
      </c>
    </row>
    <row r="1796" spans="1:21" x14ac:dyDescent="0.35">
      <c r="A1796" s="70">
        <f t="shared" si="40"/>
        <v>1777</v>
      </c>
      <c r="B1796" s="170">
        <v>12560153.605506591</v>
      </c>
      <c r="U1796" s="145">
        <v>-1804070.4868468158</v>
      </c>
    </row>
    <row r="1797" spans="1:21" x14ac:dyDescent="0.35">
      <c r="A1797" s="70">
        <f t="shared" si="40"/>
        <v>1778</v>
      </c>
      <c r="B1797" s="170">
        <v>12560153.605506591</v>
      </c>
      <c r="U1797" s="145">
        <v>-15448768.506734852</v>
      </c>
    </row>
    <row r="1798" spans="1:21" x14ac:dyDescent="0.35">
      <c r="A1798" s="70">
        <f t="shared" si="40"/>
        <v>1779</v>
      </c>
      <c r="B1798" s="170">
        <v>12560153.605506591</v>
      </c>
      <c r="U1798" s="145">
        <v>-1958481.9360266216</v>
      </c>
    </row>
    <row r="1799" spans="1:21" x14ac:dyDescent="0.35">
      <c r="A1799" s="70">
        <f t="shared" si="40"/>
        <v>1780</v>
      </c>
      <c r="B1799" s="170">
        <v>12560153.605506591</v>
      </c>
      <c r="U1799" s="145">
        <v>56903462.276427887</v>
      </c>
    </row>
    <row r="1800" spans="1:21" x14ac:dyDescent="0.35">
      <c r="A1800" s="70">
        <f t="shared" si="40"/>
        <v>1781</v>
      </c>
      <c r="B1800" s="170">
        <v>12560153.605506591</v>
      </c>
      <c r="U1800" s="145">
        <v>-41790359.72258614</v>
      </c>
    </row>
    <row r="1801" spans="1:21" x14ac:dyDescent="0.35">
      <c r="A1801" s="70">
        <f t="shared" si="40"/>
        <v>1782</v>
      </c>
      <c r="B1801" s="170">
        <v>12560153.605506591</v>
      </c>
      <c r="U1801" s="145">
        <v>-14412553.296512878</v>
      </c>
    </row>
    <row r="1802" spans="1:21" x14ac:dyDescent="0.35">
      <c r="A1802" s="70">
        <f t="shared" si="40"/>
        <v>1783</v>
      </c>
      <c r="B1802" s="170">
        <v>12560153.605506591</v>
      </c>
      <c r="U1802" s="145">
        <v>5913630.9637613222</v>
      </c>
    </row>
    <row r="1803" spans="1:21" x14ac:dyDescent="0.35">
      <c r="A1803" s="70">
        <f t="shared" si="40"/>
        <v>1784</v>
      </c>
      <c r="B1803" s="170">
        <v>12560153.605506591</v>
      </c>
      <c r="U1803" s="145">
        <v>-750488.35704820603</v>
      </c>
    </row>
    <row r="1804" spans="1:21" x14ac:dyDescent="0.35">
      <c r="A1804" s="70">
        <f t="shared" si="40"/>
        <v>1785</v>
      </c>
      <c r="B1804" s="170">
        <v>12560153.605506591</v>
      </c>
      <c r="U1804" s="145">
        <v>-29567786.933357369</v>
      </c>
    </row>
    <row r="1805" spans="1:21" x14ac:dyDescent="0.35">
      <c r="A1805" s="70">
        <f t="shared" si="40"/>
        <v>1786</v>
      </c>
      <c r="B1805" s="170">
        <v>12560153.605506591</v>
      </c>
      <c r="U1805" s="145">
        <v>-21705643.243998799</v>
      </c>
    </row>
    <row r="1806" spans="1:21" x14ac:dyDescent="0.35">
      <c r="A1806" s="70">
        <f t="shared" si="40"/>
        <v>1787</v>
      </c>
      <c r="B1806" s="170">
        <v>12560153.605506591</v>
      </c>
      <c r="U1806" s="145">
        <v>-1497525.851409439</v>
      </c>
    </row>
    <row r="1807" spans="1:21" x14ac:dyDescent="0.35">
      <c r="A1807" s="70">
        <f t="shared" si="40"/>
        <v>1788</v>
      </c>
      <c r="B1807" s="170">
        <v>12560153.605506591</v>
      </c>
      <c r="U1807" s="145">
        <v>-22026075.111813791</v>
      </c>
    </row>
    <row r="1808" spans="1:21" x14ac:dyDescent="0.35">
      <c r="A1808" s="70">
        <f t="shared" si="40"/>
        <v>1789</v>
      </c>
      <c r="B1808" s="170">
        <v>12560153.605506591</v>
      </c>
      <c r="U1808" s="145">
        <v>24983616.954157285</v>
      </c>
    </row>
    <row r="1809" spans="1:21" x14ac:dyDescent="0.35">
      <c r="A1809" s="70">
        <f t="shared" si="40"/>
        <v>1790</v>
      </c>
      <c r="B1809" s="170">
        <v>12560153.605506591</v>
      </c>
      <c r="U1809" s="145">
        <v>-36551314.876186281</v>
      </c>
    </row>
    <row r="1810" spans="1:21" x14ac:dyDescent="0.35">
      <c r="A1810" s="70">
        <f t="shared" si="40"/>
        <v>1791</v>
      </c>
      <c r="B1810" s="170">
        <v>12560153.605506591</v>
      </c>
      <c r="U1810" s="145">
        <v>-26396556.98134381</v>
      </c>
    </row>
    <row r="1811" spans="1:21" x14ac:dyDescent="0.35">
      <c r="A1811" s="70">
        <f t="shared" si="40"/>
        <v>1792</v>
      </c>
      <c r="B1811" s="170">
        <v>12560153.605506591</v>
      </c>
      <c r="U1811" s="145">
        <v>-38783631.629256085</v>
      </c>
    </row>
    <row r="1812" spans="1:21" x14ac:dyDescent="0.35">
      <c r="A1812" s="70">
        <f t="shared" si="40"/>
        <v>1793</v>
      </c>
      <c r="B1812" s="170">
        <v>12560153.605506591</v>
      </c>
      <c r="U1812" s="145">
        <v>-8010182.1031689569</v>
      </c>
    </row>
    <row r="1813" spans="1:21" x14ac:dyDescent="0.35">
      <c r="A1813" s="70">
        <f t="shared" si="40"/>
        <v>1794</v>
      </c>
      <c r="B1813" s="170">
        <v>12560153.605506591</v>
      </c>
      <c r="U1813" s="145">
        <v>-29827690.967867654</v>
      </c>
    </row>
    <row r="1814" spans="1:21" x14ac:dyDescent="0.35">
      <c r="A1814" s="70">
        <f t="shared" ref="A1814:A1877" si="41">A1813+1</f>
        <v>1795</v>
      </c>
      <c r="B1814" s="170">
        <v>12560153.605506591</v>
      </c>
      <c r="U1814" s="145">
        <v>11831960.356321193</v>
      </c>
    </row>
    <row r="1815" spans="1:21" x14ac:dyDescent="0.35">
      <c r="A1815" s="70">
        <f t="shared" si="41"/>
        <v>1796</v>
      </c>
      <c r="B1815" s="170">
        <v>12560153.605506591</v>
      </c>
      <c r="U1815" s="145">
        <v>-35057974.524649076</v>
      </c>
    </row>
    <row r="1816" spans="1:21" x14ac:dyDescent="0.35">
      <c r="A1816" s="70">
        <f t="shared" si="41"/>
        <v>1797</v>
      </c>
      <c r="B1816" s="170">
        <v>12560153.605506591</v>
      </c>
      <c r="U1816" s="145">
        <v>8892936.8604166284</v>
      </c>
    </row>
    <row r="1817" spans="1:21" x14ac:dyDescent="0.35">
      <c r="A1817" s="70">
        <f t="shared" si="41"/>
        <v>1798</v>
      </c>
      <c r="B1817" s="170">
        <v>12560153.605506591</v>
      </c>
      <c r="U1817" s="145">
        <v>-33491121.926718097</v>
      </c>
    </row>
    <row r="1818" spans="1:21" x14ac:dyDescent="0.35">
      <c r="A1818" s="70">
        <f t="shared" si="41"/>
        <v>1799</v>
      </c>
      <c r="B1818" s="170">
        <v>12560153.605506591</v>
      </c>
      <c r="U1818" s="145">
        <v>25099160.326346755</v>
      </c>
    </row>
    <row r="1819" spans="1:21" x14ac:dyDescent="0.35">
      <c r="A1819" s="70">
        <f t="shared" si="41"/>
        <v>1800</v>
      </c>
      <c r="B1819" s="170">
        <v>12560153.605506591</v>
      </c>
      <c r="U1819" s="145">
        <v>-14482600.281880541</v>
      </c>
    </row>
    <row r="1820" spans="1:21" x14ac:dyDescent="0.35">
      <c r="A1820" s="70">
        <f t="shared" si="41"/>
        <v>1801</v>
      </c>
      <c r="B1820" s="170">
        <v>12560153.605506591</v>
      </c>
      <c r="U1820" s="145">
        <v>2328938.1131241582</v>
      </c>
    </row>
    <row r="1821" spans="1:21" x14ac:dyDescent="0.35">
      <c r="A1821" s="70">
        <f t="shared" si="41"/>
        <v>1802</v>
      </c>
      <c r="B1821" s="170">
        <v>12560153.605506591</v>
      </c>
      <c r="U1821" s="145">
        <v>16486825.296013109</v>
      </c>
    </row>
    <row r="1822" spans="1:21" x14ac:dyDescent="0.35">
      <c r="A1822" s="70">
        <f t="shared" si="41"/>
        <v>1803</v>
      </c>
      <c r="B1822" s="170">
        <v>12560153.605506591</v>
      </c>
      <c r="U1822" s="145">
        <v>-17305499.853315193</v>
      </c>
    </row>
    <row r="1823" spans="1:21" x14ac:dyDescent="0.35">
      <c r="A1823" s="70">
        <f t="shared" si="41"/>
        <v>1804</v>
      </c>
      <c r="B1823" s="170">
        <v>12560153.605506591</v>
      </c>
      <c r="U1823" s="145">
        <v>-27831422.687125508</v>
      </c>
    </row>
    <row r="1824" spans="1:21" x14ac:dyDescent="0.35">
      <c r="A1824" s="70">
        <f t="shared" si="41"/>
        <v>1805</v>
      </c>
      <c r="B1824" s="170">
        <v>12560153.605506591</v>
      </c>
      <c r="U1824" s="145">
        <v>-22765309.788464438</v>
      </c>
    </row>
    <row r="1825" spans="1:21" x14ac:dyDescent="0.35">
      <c r="A1825" s="70">
        <f t="shared" si="41"/>
        <v>1806</v>
      </c>
      <c r="B1825" s="170">
        <v>12560153.605506591</v>
      </c>
      <c r="U1825" s="145">
        <v>13991848.078781068</v>
      </c>
    </row>
    <row r="1826" spans="1:21" x14ac:dyDescent="0.35">
      <c r="A1826" s="70">
        <f t="shared" si="41"/>
        <v>1807</v>
      </c>
      <c r="B1826" s="170">
        <v>12560153.605506591</v>
      </c>
      <c r="U1826" s="145">
        <v>-32221258.65377216</v>
      </c>
    </row>
    <row r="1827" spans="1:21" x14ac:dyDescent="0.35">
      <c r="A1827" s="70">
        <f t="shared" si="41"/>
        <v>1808</v>
      </c>
      <c r="B1827" s="170">
        <v>12560153.605506591</v>
      </c>
      <c r="U1827" s="145">
        <v>-7102908.1473124344</v>
      </c>
    </row>
    <row r="1828" spans="1:21" x14ac:dyDescent="0.35">
      <c r="A1828" s="70">
        <f t="shared" si="41"/>
        <v>1809</v>
      </c>
      <c r="B1828" s="170">
        <v>12560153.605506591</v>
      </c>
      <c r="U1828" s="145">
        <v>-30136252.235682234</v>
      </c>
    </row>
    <row r="1829" spans="1:21" x14ac:dyDescent="0.35">
      <c r="A1829" s="70">
        <f t="shared" si="41"/>
        <v>1810</v>
      </c>
      <c r="B1829" s="170">
        <v>12560153.605506591</v>
      </c>
      <c r="U1829" s="145">
        <v>19751354.453655399</v>
      </c>
    </row>
    <row r="1830" spans="1:21" x14ac:dyDescent="0.35">
      <c r="A1830" s="70">
        <f t="shared" si="41"/>
        <v>1811</v>
      </c>
      <c r="B1830" s="170">
        <v>12560153.605506591</v>
      </c>
      <c r="U1830" s="145">
        <v>-43593052.078017607</v>
      </c>
    </row>
    <row r="1831" spans="1:21" x14ac:dyDescent="0.35">
      <c r="A1831" s="70">
        <f t="shared" si="41"/>
        <v>1812</v>
      </c>
      <c r="B1831" s="170">
        <v>12560153.605506591</v>
      </c>
      <c r="U1831" s="145">
        <v>-11333556.629375136</v>
      </c>
    </row>
    <row r="1832" spans="1:21" x14ac:dyDescent="0.35">
      <c r="A1832" s="70">
        <f t="shared" si="41"/>
        <v>1813</v>
      </c>
      <c r="B1832" s="170">
        <v>12560153.605506591</v>
      </c>
      <c r="U1832" s="145">
        <v>-22209541.113479722</v>
      </c>
    </row>
    <row r="1833" spans="1:21" x14ac:dyDescent="0.35">
      <c r="A1833" s="70">
        <f t="shared" si="41"/>
        <v>1814</v>
      </c>
      <c r="B1833" s="170">
        <v>12560153.605506591</v>
      </c>
      <c r="U1833" s="145">
        <v>7674486.0953323096</v>
      </c>
    </row>
    <row r="1834" spans="1:21" x14ac:dyDescent="0.35">
      <c r="A1834" s="70">
        <f t="shared" si="41"/>
        <v>1815</v>
      </c>
      <c r="B1834" s="170">
        <v>12560153.605506591</v>
      </c>
      <c r="U1834" s="145">
        <v>-1357912.7413239628</v>
      </c>
    </row>
    <row r="1835" spans="1:21" x14ac:dyDescent="0.35">
      <c r="A1835" s="70">
        <f t="shared" si="41"/>
        <v>1816</v>
      </c>
      <c r="B1835" s="170">
        <v>12560153.605506591</v>
      </c>
      <c r="U1835" s="145">
        <v>-2749665.258437559</v>
      </c>
    </row>
    <row r="1836" spans="1:21" x14ac:dyDescent="0.35">
      <c r="A1836" s="70">
        <f t="shared" si="41"/>
        <v>1817</v>
      </c>
      <c r="B1836" s="170">
        <v>12560153.605506591</v>
      </c>
      <c r="U1836" s="145">
        <v>-27324826.952762432</v>
      </c>
    </row>
    <row r="1837" spans="1:21" x14ac:dyDescent="0.35">
      <c r="A1837" s="70">
        <f t="shared" si="41"/>
        <v>1818</v>
      </c>
      <c r="B1837" s="170">
        <v>12560153.605506591</v>
      </c>
      <c r="U1837" s="145">
        <v>18956039.536001027</v>
      </c>
    </row>
    <row r="1838" spans="1:21" x14ac:dyDescent="0.35">
      <c r="A1838" s="70">
        <f t="shared" si="41"/>
        <v>1819</v>
      </c>
      <c r="B1838" s="170">
        <v>12560153.605506591</v>
      </c>
      <c r="U1838" s="145">
        <v>-42512499.202220723</v>
      </c>
    </row>
    <row r="1839" spans="1:21" x14ac:dyDescent="0.35">
      <c r="A1839" s="70">
        <f t="shared" si="41"/>
        <v>1820</v>
      </c>
      <c r="B1839" s="170">
        <v>12560153.605506591</v>
      </c>
      <c r="U1839" s="145">
        <v>26858626.367615499</v>
      </c>
    </row>
    <row r="1840" spans="1:21" x14ac:dyDescent="0.35">
      <c r="A1840" s="70">
        <f t="shared" si="41"/>
        <v>1821</v>
      </c>
      <c r="B1840" s="170">
        <v>12560153.605506591</v>
      </c>
      <c r="U1840" s="145">
        <v>-14308703.73982317</v>
      </c>
    </row>
    <row r="1841" spans="1:21" x14ac:dyDescent="0.35">
      <c r="A1841" s="70">
        <f t="shared" si="41"/>
        <v>1822</v>
      </c>
      <c r="B1841" s="170">
        <v>12560153.605506591</v>
      </c>
      <c r="U1841" s="145">
        <v>14869366.01077041</v>
      </c>
    </row>
    <row r="1842" spans="1:21" x14ac:dyDescent="0.35">
      <c r="A1842" s="70">
        <f t="shared" si="41"/>
        <v>1823</v>
      </c>
      <c r="B1842" s="170">
        <v>12560153.605506591</v>
      </c>
      <c r="U1842" s="145">
        <v>-1539348.0558523647</v>
      </c>
    </row>
    <row r="1843" spans="1:21" x14ac:dyDescent="0.35">
      <c r="A1843" s="70">
        <f t="shared" si="41"/>
        <v>1824</v>
      </c>
      <c r="B1843" s="170">
        <v>12560153.605506591</v>
      </c>
      <c r="U1843" s="145">
        <v>18497921.118175168</v>
      </c>
    </row>
    <row r="1844" spans="1:21" x14ac:dyDescent="0.35">
      <c r="A1844" s="70">
        <f t="shared" si="41"/>
        <v>1825</v>
      </c>
      <c r="B1844" s="170">
        <v>12560153.605506591</v>
      </c>
      <c r="U1844" s="145">
        <v>-19975510.493703131</v>
      </c>
    </row>
    <row r="1845" spans="1:21" x14ac:dyDescent="0.35">
      <c r="A1845" s="70">
        <f t="shared" si="41"/>
        <v>1826</v>
      </c>
      <c r="B1845" s="170">
        <v>12560153.605506591</v>
      </c>
      <c r="U1845" s="145">
        <v>-37044439.90400327</v>
      </c>
    </row>
    <row r="1846" spans="1:21" x14ac:dyDescent="0.35">
      <c r="A1846" s="70">
        <f t="shared" si="41"/>
        <v>1827</v>
      </c>
      <c r="B1846" s="170">
        <v>12560153.605506591</v>
      </c>
      <c r="U1846" s="145">
        <v>-20894297.174625251</v>
      </c>
    </row>
    <row r="1847" spans="1:21" x14ac:dyDescent="0.35">
      <c r="A1847" s="70">
        <f t="shared" si="41"/>
        <v>1828</v>
      </c>
      <c r="B1847" s="170">
        <v>12560153.605506591</v>
      </c>
      <c r="U1847" s="145">
        <v>-23866269.814478174</v>
      </c>
    </row>
    <row r="1848" spans="1:21" x14ac:dyDescent="0.35">
      <c r="A1848" s="70">
        <f t="shared" si="41"/>
        <v>1829</v>
      </c>
      <c r="B1848" s="170">
        <v>12560153.605506591</v>
      </c>
      <c r="U1848" s="145">
        <v>3082118.4859133773</v>
      </c>
    </row>
    <row r="1849" spans="1:21" x14ac:dyDescent="0.35">
      <c r="A1849" s="70">
        <f t="shared" si="41"/>
        <v>1830</v>
      </c>
      <c r="B1849" s="170">
        <v>12560153.605506591</v>
      </c>
      <c r="U1849" s="145">
        <v>-38315057.906464189</v>
      </c>
    </row>
    <row r="1850" spans="1:21" x14ac:dyDescent="0.35">
      <c r="A1850" s="70">
        <f t="shared" si="41"/>
        <v>1831</v>
      </c>
      <c r="B1850" s="170">
        <v>12560153.605506591</v>
      </c>
      <c r="U1850" s="145">
        <v>8561943.5908199474</v>
      </c>
    </row>
    <row r="1851" spans="1:21" x14ac:dyDescent="0.35">
      <c r="A1851" s="70">
        <f t="shared" si="41"/>
        <v>1832</v>
      </c>
      <c r="B1851" s="170">
        <v>12560153.605506591</v>
      </c>
      <c r="U1851" s="145">
        <v>-4103245.9318243973</v>
      </c>
    </row>
    <row r="1852" spans="1:21" x14ac:dyDescent="0.35">
      <c r="A1852" s="70">
        <f t="shared" si="41"/>
        <v>1833</v>
      </c>
      <c r="B1852" s="170">
        <v>12560153.605506591</v>
      </c>
      <c r="U1852" s="145">
        <v>-18286898.349563859</v>
      </c>
    </row>
    <row r="1853" spans="1:21" x14ac:dyDescent="0.35">
      <c r="A1853" s="70">
        <f t="shared" si="41"/>
        <v>1834</v>
      </c>
      <c r="B1853" s="170">
        <v>12560153.605506591</v>
      </c>
      <c r="U1853" s="145">
        <v>-34483507.273384497</v>
      </c>
    </row>
    <row r="1854" spans="1:21" x14ac:dyDescent="0.35">
      <c r="A1854" s="70">
        <f t="shared" si="41"/>
        <v>1835</v>
      </c>
      <c r="B1854" s="170">
        <v>12560153.605506591</v>
      </c>
      <c r="U1854" s="145">
        <v>-18632738.888662808</v>
      </c>
    </row>
    <row r="1855" spans="1:21" x14ac:dyDescent="0.35">
      <c r="A1855" s="70">
        <f t="shared" si="41"/>
        <v>1836</v>
      </c>
      <c r="B1855" s="170">
        <v>12560153.605506591</v>
      </c>
      <c r="U1855" s="145">
        <v>-9332453.6218964793</v>
      </c>
    </row>
    <row r="1856" spans="1:21" x14ac:dyDescent="0.35">
      <c r="A1856" s="70">
        <f t="shared" si="41"/>
        <v>1837</v>
      </c>
      <c r="B1856" s="170">
        <v>12560153.605506591</v>
      </c>
      <c r="U1856" s="145">
        <v>-21587059.419053651</v>
      </c>
    </row>
    <row r="1857" spans="1:21" x14ac:dyDescent="0.35">
      <c r="A1857" s="70">
        <f t="shared" si="41"/>
        <v>1838</v>
      </c>
      <c r="B1857" s="170">
        <v>12560153.605506591</v>
      </c>
      <c r="U1857" s="145">
        <v>-29482839.511652783</v>
      </c>
    </row>
    <row r="1858" spans="1:21" x14ac:dyDescent="0.35">
      <c r="A1858" s="70">
        <f t="shared" si="41"/>
        <v>1839</v>
      </c>
      <c r="B1858" s="170">
        <v>12560153.605506591</v>
      </c>
      <c r="U1858" s="145">
        <v>-38870042.509285927</v>
      </c>
    </row>
    <row r="1859" spans="1:21" x14ac:dyDescent="0.35">
      <c r="A1859" s="70">
        <f t="shared" si="41"/>
        <v>1840</v>
      </c>
      <c r="B1859" s="170">
        <v>12560153.605506591</v>
      </c>
      <c r="U1859" s="145">
        <v>7461807.7159165815</v>
      </c>
    </row>
    <row r="1860" spans="1:21" x14ac:dyDescent="0.35">
      <c r="A1860" s="70">
        <f t="shared" si="41"/>
        <v>1841</v>
      </c>
      <c r="B1860" s="170">
        <v>12560153.605506591</v>
      </c>
      <c r="U1860" s="145">
        <v>-11952654.106263747</v>
      </c>
    </row>
    <row r="1861" spans="1:21" x14ac:dyDescent="0.35">
      <c r="A1861" s="70">
        <f t="shared" si="41"/>
        <v>1842</v>
      </c>
      <c r="B1861" s="170">
        <v>12560153.605506591</v>
      </c>
      <c r="U1861" s="145">
        <v>-19466182.267239463</v>
      </c>
    </row>
    <row r="1862" spans="1:21" x14ac:dyDescent="0.35">
      <c r="A1862" s="70">
        <f t="shared" si="41"/>
        <v>1843</v>
      </c>
      <c r="B1862" s="170">
        <v>12560153.605506591</v>
      </c>
      <c r="U1862" s="145">
        <v>-42419627.306765981</v>
      </c>
    </row>
    <row r="1863" spans="1:21" x14ac:dyDescent="0.35">
      <c r="A1863" s="70">
        <f t="shared" si="41"/>
        <v>1844</v>
      </c>
      <c r="B1863" s="170">
        <v>12560153.605506591</v>
      </c>
      <c r="U1863" s="145">
        <v>21236618.803914584</v>
      </c>
    </row>
    <row r="1864" spans="1:21" x14ac:dyDescent="0.35">
      <c r="A1864" s="70">
        <f t="shared" si="41"/>
        <v>1845</v>
      </c>
      <c r="B1864" s="170">
        <v>12560153.605506591</v>
      </c>
      <c r="U1864" s="145">
        <v>-12274649.463762188</v>
      </c>
    </row>
    <row r="1865" spans="1:21" x14ac:dyDescent="0.35">
      <c r="A1865" s="70">
        <f t="shared" si="41"/>
        <v>1846</v>
      </c>
      <c r="B1865" s="170">
        <v>12560153.605506591</v>
      </c>
      <c r="U1865" s="145">
        <v>-8927707.2085050363</v>
      </c>
    </row>
    <row r="1866" spans="1:21" x14ac:dyDescent="0.35">
      <c r="A1866" s="70">
        <f t="shared" si="41"/>
        <v>1847</v>
      </c>
      <c r="B1866" s="170">
        <v>12560153.605506591</v>
      </c>
      <c r="U1866" s="145">
        <v>37759688.329859696</v>
      </c>
    </row>
    <row r="1867" spans="1:21" x14ac:dyDescent="0.35">
      <c r="A1867" s="70">
        <f t="shared" si="41"/>
        <v>1848</v>
      </c>
      <c r="B1867" s="170">
        <v>12560153.605506591</v>
      </c>
      <c r="U1867" s="145">
        <v>15096330.865486875</v>
      </c>
    </row>
    <row r="1868" spans="1:21" x14ac:dyDescent="0.35">
      <c r="A1868" s="70">
        <f t="shared" si="41"/>
        <v>1849</v>
      </c>
      <c r="B1868" s="170">
        <v>12560153.605506591</v>
      </c>
      <c r="U1868" s="145">
        <v>10454404.538022343</v>
      </c>
    </row>
    <row r="1869" spans="1:21" x14ac:dyDescent="0.35">
      <c r="A1869" s="70">
        <f t="shared" si="41"/>
        <v>1850</v>
      </c>
      <c r="B1869" s="170">
        <v>12560153.605506591</v>
      </c>
      <c r="U1869" s="145">
        <v>4116828.9719009288</v>
      </c>
    </row>
    <row r="1870" spans="1:21" x14ac:dyDescent="0.35">
      <c r="A1870" s="70">
        <f t="shared" si="41"/>
        <v>1851</v>
      </c>
      <c r="B1870" s="170">
        <v>12560153.605506591</v>
      </c>
      <c r="U1870" s="145">
        <v>-24662901.060162321</v>
      </c>
    </row>
    <row r="1871" spans="1:21" x14ac:dyDescent="0.35">
      <c r="A1871" s="70">
        <f t="shared" si="41"/>
        <v>1852</v>
      </c>
      <c r="B1871" s="170">
        <v>12560153.605506591</v>
      </c>
      <c r="U1871" s="145">
        <v>10429377.351365559</v>
      </c>
    </row>
    <row r="1872" spans="1:21" x14ac:dyDescent="0.35">
      <c r="A1872" s="70">
        <f t="shared" si="41"/>
        <v>1853</v>
      </c>
      <c r="B1872" s="170">
        <v>12560153.605506591</v>
      </c>
      <c r="U1872" s="145">
        <v>-2464864.8017347194</v>
      </c>
    </row>
    <row r="1873" spans="1:21" x14ac:dyDescent="0.35">
      <c r="A1873" s="70">
        <f t="shared" si="41"/>
        <v>1854</v>
      </c>
      <c r="B1873" s="170">
        <v>12560153.605506591</v>
      </c>
      <c r="U1873" s="145">
        <v>-5474501.5014685672</v>
      </c>
    </row>
    <row r="1874" spans="1:21" x14ac:dyDescent="0.35">
      <c r="A1874" s="70">
        <f t="shared" si="41"/>
        <v>1855</v>
      </c>
      <c r="B1874" s="170">
        <v>12560153.605506591</v>
      </c>
      <c r="U1874" s="145">
        <v>-21248634.898352757</v>
      </c>
    </row>
    <row r="1875" spans="1:21" x14ac:dyDescent="0.35">
      <c r="A1875" s="70">
        <f t="shared" si="41"/>
        <v>1856</v>
      </c>
      <c r="B1875" s="170">
        <v>12560153.605506591</v>
      </c>
      <c r="U1875" s="145">
        <v>-7879994.179468628</v>
      </c>
    </row>
    <row r="1876" spans="1:21" x14ac:dyDescent="0.35">
      <c r="A1876" s="70">
        <f t="shared" si="41"/>
        <v>1857</v>
      </c>
      <c r="B1876" s="170">
        <v>12560153.605506591</v>
      </c>
      <c r="U1876" s="145">
        <v>9208554.5320864841</v>
      </c>
    </row>
    <row r="1877" spans="1:21" x14ac:dyDescent="0.35">
      <c r="A1877" s="70">
        <f t="shared" si="41"/>
        <v>1858</v>
      </c>
      <c r="B1877" s="170">
        <v>12560153.605506591</v>
      </c>
      <c r="U1877" s="145">
        <v>24185205.514855847</v>
      </c>
    </row>
    <row r="1878" spans="1:21" x14ac:dyDescent="0.35">
      <c r="A1878" s="70">
        <f t="shared" ref="A1878:A1941" si="42">A1877+1</f>
        <v>1859</v>
      </c>
      <c r="B1878" s="170">
        <v>12560153.605506591</v>
      </c>
      <c r="U1878" s="145">
        <v>-10601381.313455049</v>
      </c>
    </row>
    <row r="1879" spans="1:21" x14ac:dyDescent="0.35">
      <c r="A1879" s="70">
        <f t="shared" si="42"/>
        <v>1860</v>
      </c>
      <c r="B1879" s="170">
        <v>12560153.605506591</v>
      </c>
      <c r="U1879" s="145">
        <v>-46775151.736159548</v>
      </c>
    </row>
    <row r="1880" spans="1:21" x14ac:dyDescent="0.35">
      <c r="A1880" s="70">
        <f t="shared" si="42"/>
        <v>1861</v>
      </c>
      <c r="B1880" s="170">
        <v>12560153.605506591</v>
      </c>
      <c r="U1880" s="145">
        <v>-10191392.98701234</v>
      </c>
    </row>
    <row r="1881" spans="1:21" x14ac:dyDescent="0.35">
      <c r="A1881" s="70">
        <f t="shared" si="42"/>
        <v>1862</v>
      </c>
      <c r="B1881" s="170">
        <v>12560153.605506591</v>
      </c>
      <c r="U1881" s="145">
        <v>-14019762.943227524</v>
      </c>
    </row>
    <row r="1882" spans="1:21" x14ac:dyDescent="0.35">
      <c r="A1882" s="70">
        <f t="shared" si="42"/>
        <v>1863</v>
      </c>
      <c r="B1882" s="170">
        <v>12560153.605506591</v>
      </c>
      <c r="U1882" s="145">
        <v>-1819134.6289690956</v>
      </c>
    </row>
    <row r="1883" spans="1:21" x14ac:dyDescent="0.35">
      <c r="A1883" s="70">
        <f t="shared" si="42"/>
        <v>1864</v>
      </c>
      <c r="B1883" s="170">
        <v>12560153.605506591</v>
      </c>
      <c r="U1883" s="145">
        <v>-37395483.55601915</v>
      </c>
    </row>
    <row r="1884" spans="1:21" x14ac:dyDescent="0.35">
      <c r="A1884" s="70">
        <f t="shared" si="42"/>
        <v>1865</v>
      </c>
      <c r="B1884" s="170">
        <v>12560153.605506591</v>
      </c>
      <c r="U1884" s="145">
        <v>895410.85468617827</v>
      </c>
    </row>
    <row r="1885" spans="1:21" x14ac:dyDescent="0.35">
      <c r="A1885" s="70">
        <f t="shared" si="42"/>
        <v>1866</v>
      </c>
      <c r="B1885" s="170">
        <v>12560153.605506591</v>
      </c>
      <c r="U1885" s="145">
        <v>-21496419.240264367</v>
      </c>
    </row>
    <row r="1886" spans="1:21" x14ac:dyDescent="0.35">
      <c r="A1886" s="70">
        <f t="shared" si="42"/>
        <v>1867</v>
      </c>
      <c r="B1886" s="170">
        <v>12560153.605506591</v>
      </c>
      <c r="U1886" s="145">
        <v>21889385.274095237</v>
      </c>
    </row>
    <row r="1887" spans="1:21" x14ac:dyDescent="0.35">
      <c r="A1887" s="70">
        <f t="shared" si="42"/>
        <v>1868</v>
      </c>
      <c r="B1887" s="170">
        <v>12560153.605506591</v>
      </c>
      <c r="U1887" s="145">
        <v>1537234.5916987173</v>
      </c>
    </row>
    <row r="1888" spans="1:21" x14ac:dyDescent="0.35">
      <c r="A1888" s="70">
        <f t="shared" si="42"/>
        <v>1869</v>
      </c>
      <c r="B1888" s="170">
        <v>12560153.605506591</v>
      </c>
      <c r="U1888" s="145">
        <v>-35816709.550555333</v>
      </c>
    </row>
    <row r="1889" spans="1:21" x14ac:dyDescent="0.35">
      <c r="A1889" s="70">
        <f t="shared" si="42"/>
        <v>1870</v>
      </c>
      <c r="B1889" s="170">
        <v>12560153.605506591</v>
      </c>
      <c r="U1889" s="145">
        <v>6141113.66034979</v>
      </c>
    </row>
    <row r="1890" spans="1:21" x14ac:dyDescent="0.35">
      <c r="A1890" s="70">
        <f t="shared" si="42"/>
        <v>1871</v>
      </c>
      <c r="B1890" s="170">
        <v>12560153.605506591</v>
      </c>
      <c r="U1890" s="145">
        <v>20206527.852644075</v>
      </c>
    </row>
    <row r="1891" spans="1:21" x14ac:dyDescent="0.35">
      <c r="A1891" s="70">
        <f t="shared" si="42"/>
        <v>1872</v>
      </c>
      <c r="B1891" s="170">
        <v>12560153.605506591</v>
      </c>
      <c r="U1891" s="145">
        <v>4866440.3852100708</v>
      </c>
    </row>
    <row r="1892" spans="1:21" x14ac:dyDescent="0.35">
      <c r="A1892" s="70">
        <f t="shared" si="42"/>
        <v>1873</v>
      </c>
      <c r="B1892" s="170">
        <v>12560153.605506591</v>
      </c>
      <c r="U1892" s="145">
        <v>-35139436.5558597</v>
      </c>
    </row>
    <row r="1893" spans="1:21" x14ac:dyDescent="0.35">
      <c r="A1893" s="70">
        <f t="shared" si="42"/>
        <v>1874</v>
      </c>
      <c r="B1893" s="170">
        <v>12560153.605506591</v>
      </c>
      <c r="U1893" s="145">
        <v>-36412260.435424723</v>
      </c>
    </row>
    <row r="1894" spans="1:21" x14ac:dyDescent="0.35">
      <c r="A1894" s="70">
        <f t="shared" si="42"/>
        <v>1875</v>
      </c>
      <c r="B1894" s="170">
        <v>12560153.605506591</v>
      </c>
      <c r="U1894" s="145">
        <v>-36018669.871910512</v>
      </c>
    </row>
    <row r="1895" spans="1:21" x14ac:dyDescent="0.35">
      <c r="A1895" s="70">
        <f t="shared" si="42"/>
        <v>1876</v>
      </c>
      <c r="B1895" s="170">
        <v>12560153.605506591</v>
      </c>
      <c r="U1895" s="145">
        <v>-8466174.0959884319</v>
      </c>
    </row>
    <row r="1896" spans="1:21" x14ac:dyDescent="0.35">
      <c r="A1896" s="70">
        <f t="shared" si="42"/>
        <v>1877</v>
      </c>
      <c r="B1896" s="170">
        <v>12560153.605506591</v>
      </c>
      <c r="U1896" s="145">
        <v>2739620.50228367</v>
      </c>
    </row>
    <row r="1897" spans="1:21" x14ac:dyDescent="0.35">
      <c r="A1897" s="70">
        <f t="shared" si="42"/>
        <v>1878</v>
      </c>
      <c r="B1897" s="170">
        <v>12560153.605506591</v>
      </c>
      <c r="U1897" s="145">
        <v>3435439.1026895717</v>
      </c>
    </row>
    <row r="1898" spans="1:21" x14ac:dyDescent="0.35">
      <c r="A1898" s="70">
        <f t="shared" si="42"/>
        <v>1879</v>
      </c>
      <c r="B1898" s="170">
        <v>12560153.605506591</v>
      </c>
      <c r="U1898" s="145">
        <v>-923367.92129885033</v>
      </c>
    </row>
    <row r="1899" spans="1:21" x14ac:dyDescent="0.35">
      <c r="A1899" s="70">
        <f t="shared" si="42"/>
        <v>1880</v>
      </c>
      <c r="B1899" s="170">
        <v>12560153.605506591</v>
      </c>
      <c r="U1899" s="145">
        <v>14810238.764197692</v>
      </c>
    </row>
    <row r="1900" spans="1:21" x14ac:dyDescent="0.35">
      <c r="A1900" s="70">
        <f t="shared" si="42"/>
        <v>1881</v>
      </c>
      <c r="B1900" s="170">
        <v>12560153.605506591</v>
      </c>
      <c r="U1900" s="145">
        <v>-16476576.173153445</v>
      </c>
    </row>
    <row r="1901" spans="1:21" x14ac:dyDescent="0.35">
      <c r="A1901" s="70">
        <f t="shared" si="42"/>
        <v>1882</v>
      </c>
      <c r="B1901" s="170">
        <v>12560153.605506591</v>
      </c>
      <c r="U1901" s="145">
        <v>20851545.279835097</v>
      </c>
    </row>
    <row r="1902" spans="1:21" x14ac:dyDescent="0.35">
      <c r="A1902" s="70">
        <f t="shared" si="42"/>
        <v>1883</v>
      </c>
      <c r="B1902" s="170">
        <v>12560153.605506591</v>
      </c>
      <c r="U1902" s="145">
        <v>-16092327.719488744</v>
      </c>
    </row>
    <row r="1903" spans="1:21" x14ac:dyDescent="0.35">
      <c r="A1903" s="70">
        <f t="shared" si="42"/>
        <v>1884</v>
      </c>
      <c r="B1903" s="170">
        <v>12560153.605506591</v>
      </c>
      <c r="U1903" s="145">
        <v>4585045.5385719389</v>
      </c>
    </row>
    <row r="1904" spans="1:21" x14ac:dyDescent="0.35">
      <c r="A1904" s="70">
        <f t="shared" si="42"/>
        <v>1885</v>
      </c>
      <c r="B1904" s="170">
        <v>12560153.605506591</v>
      </c>
      <c r="U1904" s="145">
        <v>-18225844.738031648</v>
      </c>
    </row>
    <row r="1905" spans="1:21" x14ac:dyDescent="0.35">
      <c r="A1905" s="70">
        <f t="shared" si="42"/>
        <v>1886</v>
      </c>
      <c r="B1905" s="170">
        <v>12560153.605506591</v>
      </c>
      <c r="U1905" s="145">
        <v>13287154.800508991</v>
      </c>
    </row>
    <row r="1906" spans="1:21" x14ac:dyDescent="0.35">
      <c r="A1906" s="70">
        <f t="shared" si="42"/>
        <v>1887</v>
      </c>
      <c r="B1906" s="170">
        <v>12560153.605506591</v>
      </c>
      <c r="U1906" s="145">
        <v>6313603.1174408123</v>
      </c>
    </row>
    <row r="1907" spans="1:21" x14ac:dyDescent="0.35">
      <c r="A1907" s="70">
        <f t="shared" si="42"/>
        <v>1888</v>
      </c>
      <c r="B1907" s="170">
        <v>12560153.605506591</v>
      </c>
      <c r="U1907" s="145">
        <v>-21152949.89795604</v>
      </c>
    </row>
    <row r="1908" spans="1:21" x14ac:dyDescent="0.35">
      <c r="A1908" s="70">
        <f t="shared" si="42"/>
        <v>1889</v>
      </c>
      <c r="B1908" s="170">
        <v>12560153.605506591</v>
      </c>
      <c r="U1908" s="145">
        <v>-32495536.52370372</v>
      </c>
    </row>
    <row r="1909" spans="1:21" x14ac:dyDescent="0.35">
      <c r="A1909" s="70">
        <f t="shared" si="42"/>
        <v>1890</v>
      </c>
      <c r="B1909" s="170">
        <v>12560153.605506591</v>
      </c>
      <c r="U1909" s="145">
        <v>-13698218.596254209</v>
      </c>
    </row>
    <row r="1910" spans="1:21" x14ac:dyDescent="0.35">
      <c r="A1910" s="70">
        <f t="shared" si="42"/>
        <v>1891</v>
      </c>
      <c r="B1910" s="170">
        <v>12560153.605506591</v>
      </c>
      <c r="U1910" s="145">
        <v>-23616625.986695912</v>
      </c>
    </row>
    <row r="1911" spans="1:21" x14ac:dyDescent="0.35">
      <c r="A1911" s="70">
        <f t="shared" si="42"/>
        <v>1892</v>
      </c>
      <c r="B1911" s="170">
        <v>12560153.605506591</v>
      </c>
      <c r="U1911" s="145">
        <v>-6910316.8997815475</v>
      </c>
    </row>
    <row r="1912" spans="1:21" x14ac:dyDescent="0.35">
      <c r="A1912" s="70">
        <f t="shared" si="42"/>
        <v>1893</v>
      </c>
      <c r="B1912" s="170">
        <v>12560153.605506591</v>
      </c>
      <c r="U1912" s="145">
        <v>-19466120.997990035</v>
      </c>
    </row>
    <row r="1913" spans="1:21" x14ac:dyDescent="0.35">
      <c r="A1913" s="70">
        <f t="shared" si="42"/>
        <v>1894</v>
      </c>
      <c r="B1913" s="170">
        <v>12560153.605506591</v>
      </c>
      <c r="U1913" s="145">
        <v>-15694221.615715764</v>
      </c>
    </row>
    <row r="1914" spans="1:21" x14ac:dyDescent="0.35">
      <c r="A1914" s="70">
        <f t="shared" si="42"/>
        <v>1895</v>
      </c>
      <c r="B1914" s="170">
        <v>12560153.605506591</v>
      </c>
      <c r="U1914" s="145">
        <v>-28888540.358789984</v>
      </c>
    </row>
    <row r="1915" spans="1:21" x14ac:dyDescent="0.35">
      <c r="A1915" s="70">
        <f t="shared" si="42"/>
        <v>1896</v>
      </c>
      <c r="B1915" s="170">
        <v>12560153.605506591</v>
      </c>
      <c r="U1915" s="145">
        <v>-36346321.008574136</v>
      </c>
    </row>
    <row r="1916" spans="1:21" x14ac:dyDescent="0.35">
      <c r="A1916" s="70">
        <f t="shared" si="42"/>
        <v>1897</v>
      </c>
      <c r="B1916" s="170">
        <v>12560153.605506591</v>
      </c>
      <c r="U1916" s="145">
        <v>-13434593.880262075</v>
      </c>
    </row>
    <row r="1917" spans="1:21" x14ac:dyDescent="0.35">
      <c r="A1917" s="70">
        <f t="shared" si="42"/>
        <v>1898</v>
      </c>
      <c r="B1917" s="170">
        <v>12560153.605506591</v>
      </c>
      <c r="U1917" s="145">
        <v>-48510329.698395401</v>
      </c>
    </row>
    <row r="1918" spans="1:21" x14ac:dyDescent="0.35">
      <c r="A1918" s="70">
        <f t="shared" si="42"/>
        <v>1899</v>
      </c>
      <c r="B1918" s="170">
        <v>12560153.605506591</v>
      </c>
      <c r="U1918" s="145">
        <v>-19397988.009907592</v>
      </c>
    </row>
    <row r="1919" spans="1:21" x14ac:dyDescent="0.35">
      <c r="A1919" s="70">
        <f t="shared" si="42"/>
        <v>1900</v>
      </c>
      <c r="B1919" s="170">
        <v>12560153.605506591</v>
      </c>
      <c r="U1919" s="145">
        <v>-20292502.153328244</v>
      </c>
    </row>
    <row r="1920" spans="1:21" x14ac:dyDescent="0.35">
      <c r="A1920" s="70">
        <f t="shared" si="42"/>
        <v>1901</v>
      </c>
      <c r="B1920" s="170">
        <v>12560153.605506591</v>
      </c>
      <c r="U1920" s="145">
        <v>16382681.366959631</v>
      </c>
    </row>
    <row r="1921" spans="1:21" x14ac:dyDescent="0.35">
      <c r="A1921" s="70">
        <f t="shared" si="42"/>
        <v>1902</v>
      </c>
      <c r="B1921" s="170">
        <v>12560153.605506591</v>
      </c>
      <c r="U1921" s="145">
        <v>-25027121.661715582</v>
      </c>
    </row>
    <row r="1922" spans="1:21" x14ac:dyDescent="0.35">
      <c r="A1922" s="70">
        <f t="shared" si="42"/>
        <v>1903</v>
      </c>
      <c r="B1922" s="170">
        <v>12560153.605506591</v>
      </c>
      <c r="U1922" s="145">
        <v>-28231595.168734174</v>
      </c>
    </row>
    <row r="1923" spans="1:21" x14ac:dyDescent="0.35">
      <c r="A1923" s="70">
        <f t="shared" si="42"/>
        <v>1904</v>
      </c>
      <c r="B1923" s="170">
        <v>12560153.605506591</v>
      </c>
      <c r="U1923" s="145">
        <v>-525700.86266499013</v>
      </c>
    </row>
    <row r="1924" spans="1:21" x14ac:dyDescent="0.35">
      <c r="A1924" s="70">
        <f t="shared" si="42"/>
        <v>1905</v>
      </c>
      <c r="B1924" s="170">
        <v>12560153.605506591</v>
      </c>
      <c r="U1924" s="145">
        <v>-30815093.179080576</v>
      </c>
    </row>
    <row r="1925" spans="1:21" x14ac:dyDescent="0.35">
      <c r="A1925" s="70">
        <f t="shared" si="42"/>
        <v>1906</v>
      </c>
      <c r="B1925" s="170">
        <v>12560153.605506591</v>
      </c>
      <c r="U1925" s="145">
        <v>18479936.436786365</v>
      </c>
    </row>
    <row r="1926" spans="1:21" x14ac:dyDescent="0.35">
      <c r="A1926" s="70">
        <f t="shared" si="42"/>
        <v>1907</v>
      </c>
      <c r="B1926" s="170">
        <v>12560153.605506591</v>
      </c>
      <c r="U1926" s="145">
        <v>-3494381.9367170967</v>
      </c>
    </row>
    <row r="1927" spans="1:21" x14ac:dyDescent="0.35">
      <c r="A1927" s="70">
        <f t="shared" si="42"/>
        <v>1908</v>
      </c>
      <c r="B1927" s="170">
        <v>12560153.605506591</v>
      </c>
      <c r="U1927" s="145">
        <v>540852.6271472387</v>
      </c>
    </row>
    <row r="1928" spans="1:21" x14ac:dyDescent="0.35">
      <c r="A1928" s="70">
        <f t="shared" si="42"/>
        <v>1909</v>
      </c>
      <c r="B1928" s="170">
        <v>12560153.605506591</v>
      </c>
      <c r="U1928" s="145">
        <v>-17396030.061691165</v>
      </c>
    </row>
    <row r="1929" spans="1:21" x14ac:dyDescent="0.35">
      <c r="A1929" s="70">
        <f t="shared" si="42"/>
        <v>1910</v>
      </c>
      <c r="B1929" s="170">
        <v>12560153.605506591</v>
      </c>
      <c r="U1929" s="145">
        <v>-23986092.624420386</v>
      </c>
    </row>
    <row r="1930" spans="1:21" x14ac:dyDescent="0.35">
      <c r="A1930" s="70">
        <f t="shared" si="42"/>
        <v>1911</v>
      </c>
      <c r="B1930" s="170">
        <v>12560153.605506591</v>
      </c>
      <c r="U1930" s="145">
        <v>-41395119.124757193</v>
      </c>
    </row>
    <row r="1931" spans="1:21" x14ac:dyDescent="0.35">
      <c r="A1931" s="70">
        <f t="shared" si="42"/>
        <v>1912</v>
      </c>
      <c r="B1931" s="170">
        <v>12560153.605506591</v>
      </c>
      <c r="U1931" s="145">
        <v>-36052946.61627467</v>
      </c>
    </row>
    <row r="1932" spans="1:21" x14ac:dyDescent="0.35">
      <c r="A1932" s="70">
        <f t="shared" si="42"/>
        <v>1913</v>
      </c>
      <c r="B1932" s="170">
        <v>12560153.605506591</v>
      </c>
      <c r="U1932" s="145">
        <v>-38916108.552826881</v>
      </c>
    </row>
    <row r="1933" spans="1:21" x14ac:dyDescent="0.35">
      <c r="A1933" s="70">
        <f t="shared" si="42"/>
        <v>1914</v>
      </c>
      <c r="B1933" s="170">
        <v>12560153.605506591</v>
      </c>
      <c r="U1933" s="145">
        <v>-24834710.933567401</v>
      </c>
    </row>
    <row r="1934" spans="1:21" x14ac:dyDescent="0.35">
      <c r="A1934" s="70">
        <f t="shared" si="42"/>
        <v>1915</v>
      </c>
      <c r="B1934" s="170">
        <v>12560153.605506591</v>
      </c>
      <c r="U1934" s="145">
        <v>-15649194.785822103</v>
      </c>
    </row>
    <row r="1935" spans="1:21" x14ac:dyDescent="0.35">
      <c r="A1935" s="70">
        <f t="shared" si="42"/>
        <v>1916</v>
      </c>
      <c r="B1935" s="170">
        <v>12560153.605506591</v>
      </c>
      <c r="U1935" s="145">
        <v>-31335450.160399102</v>
      </c>
    </row>
    <row r="1936" spans="1:21" x14ac:dyDescent="0.35">
      <c r="A1936" s="70">
        <f t="shared" si="42"/>
        <v>1917</v>
      </c>
      <c r="B1936" s="170">
        <v>12560153.605506591</v>
      </c>
      <c r="U1936" s="145">
        <v>51720142.657370135</v>
      </c>
    </row>
    <row r="1937" spans="1:21" x14ac:dyDescent="0.35">
      <c r="A1937" s="70">
        <f t="shared" si="42"/>
        <v>1918</v>
      </c>
      <c r="B1937" s="170">
        <v>12560153.605506591</v>
      </c>
      <c r="U1937" s="145">
        <v>16449466.160406068</v>
      </c>
    </row>
    <row r="1938" spans="1:21" x14ac:dyDescent="0.35">
      <c r="A1938" s="70">
        <f t="shared" si="42"/>
        <v>1919</v>
      </c>
      <c r="B1938" s="170">
        <v>12560153.605506591</v>
      </c>
      <c r="U1938" s="145">
        <v>-41765443.597084224</v>
      </c>
    </row>
    <row r="1939" spans="1:21" x14ac:dyDescent="0.35">
      <c r="A1939" s="70">
        <f t="shared" si="42"/>
        <v>1920</v>
      </c>
      <c r="B1939" s="170">
        <v>12560153.605506591</v>
      </c>
      <c r="U1939" s="145">
        <v>-2689619.7325655706</v>
      </c>
    </row>
    <row r="1940" spans="1:21" x14ac:dyDescent="0.35">
      <c r="A1940" s="70">
        <f t="shared" si="42"/>
        <v>1921</v>
      </c>
      <c r="B1940" s="170">
        <v>12560153.605506591</v>
      </c>
      <c r="U1940" s="145">
        <v>-37746130.574254408</v>
      </c>
    </row>
    <row r="1941" spans="1:21" x14ac:dyDescent="0.35">
      <c r="A1941" s="70">
        <f t="shared" si="42"/>
        <v>1922</v>
      </c>
      <c r="B1941" s="170">
        <v>12560153.605506591</v>
      </c>
      <c r="U1941" s="145">
        <v>13878485.062915098</v>
      </c>
    </row>
    <row r="1942" spans="1:21" x14ac:dyDescent="0.35">
      <c r="A1942" s="70">
        <f t="shared" ref="A1942:A2005" si="43">A1941+1</f>
        <v>1923</v>
      </c>
      <c r="B1942" s="170">
        <v>12560153.605506591</v>
      </c>
      <c r="U1942" s="145">
        <v>-25567285.880325437</v>
      </c>
    </row>
    <row r="1943" spans="1:21" x14ac:dyDescent="0.35">
      <c r="A1943" s="70">
        <f t="shared" si="43"/>
        <v>1924</v>
      </c>
      <c r="B1943" s="170">
        <v>12560153.605506591</v>
      </c>
      <c r="U1943" s="145">
        <v>27235675.142252944</v>
      </c>
    </row>
    <row r="1944" spans="1:21" x14ac:dyDescent="0.35">
      <c r="A1944" s="70">
        <f t="shared" si="43"/>
        <v>1925</v>
      </c>
      <c r="B1944" s="170">
        <v>12560153.605506591</v>
      </c>
      <c r="U1944" s="145">
        <v>-30228750.294440657</v>
      </c>
    </row>
    <row r="1945" spans="1:21" x14ac:dyDescent="0.35">
      <c r="A1945" s="70">
        <f t="shared" si="43"/>
        <v>1926</v>
      </c>
      <c r="B1945" s="170">
        <v>12560153.605506591</v>
      </c>
      <c r="U1945" s="145">
        <v>-22304703.895053897</v>
      </c>
    </row>
    <row r="1946" spans="1:21" x14ac:dyDescent="0.35">
      <c r="A1946" s="70">
        <f t="shared" si="43"/>
        <v>1927</v>
      </c>
      <c r="B1946" s="170">
        <v>12560153.605506591</v>
      </c>
      <c r="U1946" s="145">
        <v>-26652076.817391101</v>
      </c>
    </row>
    <row r="1947" spans="1:21" x14ac:dyDescent="0.35">
      <c r="A1947" s="70">
        <f t="shared" si="43"/>
        <v>1928</v>
      </c>
      <c r="B1947" s="170">
        <v>12560153.605506591</v>
      </c>
      <c r="U1947" s="145">
        <v>-36013228.710439816</v>
      </c>
    </row>
    <row r="1948" spans="1:21" x14ac:dyDescent="0.35">
      <c r="A1948" s="70">
        <f t="shared" si="43"/>
        <v>1929</v>
      </c>
      <c r="B1948" s="170">
        <v>12560153.605506591</v>
      </c>
      <c r="U1948" s="145">
        <v>23761371.589752123</v>
      </c>
    </row>
    <row r="1949" spans="1:21" x14ac:dyDescent="0.35">
      <c r="A1949" s="70">
        <f t="shared" si="43"/>
        <v>1930</v>
      </c>
      <c r="B1949" s="170">
        <v>12560153.605506591</v>
      </c>
      <c r="U1949" s="145">
        <v>-42914414.506882012</v>
      </c>
    </row>
    <row r="1950" spans="1:21" x14ac:dyDescent="0.35">
      <c r="A1950" s="70">
        <f t="shared" si="43"/>
        <v>1931</v>
      </c>
      <c r="B1950" s="170">
        <v>12560153.605506591</v>
      </c>
      <c r="U1950" s="145">
        <v>-25073205.96993085</v>
      </c>
    </row>
    <row r="1951" spans="1:21" x14ac:dyDescent="0.35">
      <c r="A1951" s="70">
        <f t="shared" si="43"/>
        <v>1932</v>
      </c>
      <c r="B1951" s="170">
        <v>12560153.605506591</v>
      </c>
      <c r="U1951" s="145">
        <v>13873889.534172669</v>
      </c>
    </row>
    <row r="1952" spans="1:21" x14ac:dyDescent="0.35">
      <c r="A1952" s="70">
        <f t="shared" si="43"/>
        <v>1933</v>
      </c>
      <c r="B1952" s="170">
        <v>12560153.605506591</v>
      </c>
      <c r="U1952" s="145">
        <v>-4376397.1630911976</v>
      </c>
    </row>
    <row r="1953" spans="1:21" x14ac:dyDescent="0.35">
      <c r="A1953" s="70">
        <f t="shared" si="43"/>
        <v>1934</v>
      </c>
      <c r="B1953" s="170">
        <v>12560153.605506591</v>
      </c>
      <c r="U1953" s="145">
        <v>19202678.522491779</v>
      </c>
    </row>
    <row r="1954" spans="1:21" x14ac:dyDescent="0.35">
      <c r="A1954" s="70">
        <f t="shared" si="43"/>
        <v>1935</v>
      </c>
      <c r="B1954" s="170">
        <v>12560153.605506591</v>
      </c>
      <c r="U1954" s="145">
        <v>-3802769.2176865786</v>
      </c>
    </row>
    <row r="1955" spans="1:21" x14ac:dyDescent="0.35">
      <c r="A1955" s="70">
        <f t="shared" si="43"/>
        <v>1936</v>
      </c>
      <c r="B1955" s="170">
        <v>12560153.605506591</v>
      </c>
      <c r="U1955" s="145">
        <v>-16000088.841756487</v>
      </c>
    </row>
    <row r="1956" spans="1:21" x14ac:dyDescent="0.35">
      <c r="A1956" s="70">
        <f t="shared" si="43"/>
        <v>1937</v>
      </c>
      <c r="B1956" s="170">
        <v>12560153.605506591</v>
      </c>
      <c r="U1956" s="145">
        <v>-21750345.530936088</v>
      </c>
    </row>
    <row r="1957" spans="1:21" x14ac:dyDescent="0.35">
      <c r="A1957" s="70">
        <f t="shared" si="43"/>
        <v>1938</v>
      </c>
      <c r="B1957" s="170">
        <v>12560153.605506591</v>
      </c>
      <c r="U1957" s="145">
        <v>-24085454.723365396</v>
      </c>
    </row>
    <row r="1958" spans="1:21" x14ac:dyDescent="0.35">
      <c r="A1958" s="70">
        <f t="shared" si="43"/>
        <v>1939</v>
      </c>
      <c r="B1958" s="170">
        <v>12560153.605506591</v>
      </c>
      <c r="U1958" s="145">
        <v>930384.95060649887</v>
      </c>
    </row>
    <row r="1959" spans="1:21" x14ac:dyDescent="0.35">
      <c r="A1959" s="70">
        <f t="shared" si="43"/>
        <v>1940</v>
      </c>
      <c r="B1959" s="170">
        <v>12560153.605506591</v>
      </c>
      <c r="U1959" s="145">
        <v>-33052323.10900531</v>
      </c>
    </row>
    <row r="1960" spans="1:21" x14ac:dyDescent="0.35">
      <c r="A1960" s="70">
        <f t="shared" si="43"/>
        <v>1941</v>
      </c>
      <c r="B1960" s="170">
        <v>12560153.605506591</v>
      </c>
      <c r="U1960" s="145">
        <v>-28028560.711628627</v>
      </c>
    </row>
    <row r="1961" spans="1:21" x14ac:dyDescent="0.35">
      <c r="A1961" s="70">
        <f t="shared" si="43"/>
        <v>1942</v>
      </c>
      <c r="B1961" s="170">
        <v>12560153.605506591</v>
      </c>
      <c r="U1961" s="145">
        <v>-48335550.210556224</v>
      </c>
    </row>
    <row r="1962" spans="1:21" x14ac:dyDescent="0.35">
      <c r="A1962" s="70">
        <f t="shared" si="43"/>
        <v>1943</v>
      </c>
      <c r="B1962" s="170">
        <v>12560153.605506591</v>
      </c>
      <c r="U1962" s="145">
        <v>-25300136.50646859</v>
      </c>
    </row>
    <row r="1963" spans="1:21" x14ac:dyDescent="0.35">
      <c r="A1963" s="70">
        <f t="shared" si="43"/>
        <v>1944</v>
      </c>
      <c r="B1963" s="170">
        <v>12560153.605506591</v>
      </c>
      <c r="U1963" s="145">
        <v>-9905632.6020836439</v>
      </c>
    </row>
    <row r="1964" spans="1:21" x14ac:dyDescent="0.35">
      <c r="A1964" s="70">
        <f t="shared" si="43"/>
        <v>1945</v>
      </c>
      <c r="B1964" s="170">
        <v>12560153.605506591</v>
      </c>
      <c r="U1964" s="145">
        <v>-56502590.577974096</v>
      </c>
    </row>
    <row r="1965" spans="1:21" x14ac:dyDescent="0.35">
      <c r="A1965" s="70">
        <f t="shared" si="43"/>
        <v>1946</v>
      </c>
      <c r="B1965" s="170">
        <v>12560153.605506591</v>
      </c>
      <c r="U1965" s="145">
        <v>19046911.577699922</v>
      </c>
    </row>
    <row r="1966" spans="1:21" x14ac:dyDescent="0.35">
      <c r="A1966" s="70">
        <f t="shared" si="43"/>
        <v>1947</v>
      </c>
      <c r="B1966" s="170">
        <v>12560153.605506591</v>
      </c>
      <c r="U1966" s="145">
        <v>-941113.21535792202</v>
      </c>
    </row>
    <row r="1967" spans="1:21" x14ac:dyDescent="0.35">
      <c r="A1967" s="70">
        <f t="shared" si="43"/>
        <v>1948</v>
      </c>
      <c r="B1967" s="170">
        <v>12560153.605506591</v>
      </c>
      <c r="U1967" s="145">
        <v>-9227455.0701068565</v>
      </c>
    </row>
    <row r="1968" spans="1:21" x14ac:dyDescent="0.35">
      <c r="A1968" s="70">
        <f t="shared" si="43"/>
        <v>1949</v>
      </c>
      <c r="B1968" s="170">
        <v>12560153.605506591</v>
      </c>
      <c r="U1968" s="145">
        <v>44955081.934075117</v>
      </c>
    </row>
    <row r="1969" spans="1:21" x14ac:dyDescent="0.35">
      <c r="A1969" s="70">
        <f t="shared" si="43"/>
        <v>1950</v>
      </c>
      <c r="B1969" s="170">
        <v>12560153.605506591</v>
      </c>
      <c r="U1969" s="145">
        <v>-1446833.5027049705</v>
      </c>
    </row>
    <row r="1970" spans="1:21" x14ac:dyDescent="0.35">
      <c r="A1970" s="70">
        <f t="shared" si="43"/>
        <v>1951</v>
      </c>
      <c r="B1970" s="170">
        <v>12560153.605506591</v>
      </c>
      <c r="U1970" s="145">
        <v>-9174963.2017179858</v>
      </c>
    </row>
    <row r="1971" spans="1:21" x14ac:dyDescent="0.35">
      <c r="A1971" s="70">
        <f t="shared" si="43"/>
        <v>1952</v>
      </c>
      <c r="B1971" s="170">
        <v>12560153.605506591</v>
      </c>
      <c r="U1971" s="145">
        <v>14525911.531090304</v>
      </c>
    </row>
    <row r="1972" spans="1:21" x14ac:dyDescent="0.35">
      <c r="A1972" s="70">
        <f t="shared" si="43"/>
        <v>1953</v>
      </c>
      <c r="B1972" s="170">
        <v>12560153.605506591</v>
      </c>
      <c r="U1972" s="145">
        <v>-10365660.583232053</v>
      </c>
    </row>
    <row r="1973" spans="1:21" x14ac:dyDescent="0.35">
      <c r="A1973" s="70">
        <f t="shared" si="43"/>
        <v>1954</v>
      </c>
      <c r="B1973" s="170">
        <v>12560153.605506591</v>
      </c>
      <c r="U1973" s="145">
        <v>35587235.749219567</v>
      </c>
    </row>
    <row r="1974" spans="1:21" x14ac:dyDescent="0.35">
      <c r="A1974" s="70">
        <f t="shared" si="43"/>
        <v>1955</v>
      </c>
      <c r="B1974" s="170">
        <v>12560153.605506591</v>
      </c>
      <c r="U1974" s="145">
        <v>8845978.6999567747</v>
      </c>
    </row>
    <row r="1975" spans="1:21" x14ac:dyDescent="0.35">
      <c r="A1975" s="70">
        <f t="shared" si="43"/>
        <v>1956</v>
      </c>
      <c r="B1975" s="170">
        <v>12560153.605506591</v>
      </c>
      <c r="U1975" s="145">
        <v>-4642198.7449772134</v>
      </c>
    </row>
    <row r="1976" spans="1:21" x14ac:dyDescent="0.35">
      <c r="A1976" s="70">
        <f t="shared" si="43"/>
        <v>1957</v>
      </c>
      <c r="B1976" s="170">
        <v>12560153.605506591</v>
      </c>
      <c r="U1976" s="145">
        <v>-19742232.319789022</v>
      </c>
    </row>
    <row r="1977" spans="1:21" x14ac:dyDescent="0.35">
      <c r="A1977" s="70">
        <f t="shared" si="43"/>
        <v>1958</v>
      </c>
      <c r="B1977" s="170">
        <v>12560153.605506591</v>
      </c>
      <c r="U1977" s="145">
        <v>-43457556.409077175</v>
      </c>
    </row>
    <row r="1978" spans="1:21" x14ac:dyDescent="0.35">
      <c r="A1978" s="70">
        <f t="shared" si="43"/>
        <v>1959</v>
      </c>
      <c r="B1978" s="170">
        <v>12560153.605506591</v>
      </c>
      <c r="U1978" s="145">
        <v>5036269.7329540029</v>
      </c>
    </row>
    <row r="1979" spans="1:21" x14ac:dyDescent="0.35">
      <c r="A1979" s="70">
        <f t="shared" si="43"/>
        <v>1960</v>
      </c>
      <c r="B1979" s="170">
        <v>12560153.605506591</v>
      </c>
      <c r="U1979" s="145">
        <v>-2729112.9952123165</v>
      </c>
    </row>
    <row r="1980" spans="1:21" x14ac:dyDescent="0.35">
      <c r="A1980" s="70">
        <f t="shared" si="43"/>
        <v>1961</v>
      </c>
      <c r="B1980" s="170">
        <v>12560153.605506591</v>
      </c>
      <c r="U1980" s="145">
        <v>-40802082.204363964</v>
      </c>
    </row>
    <row r="1981" spans="1:21" x14ac:dyDescent="0.35">
      <c r="A1981" s="70">
        <f t="shared" si="43"/>
        <v>1962</v>
      </c>
      <c r="B1981" s="170">
        <v>12560153.605506591</v>
      </c>
      <c r="U1981" s="145">
        <v>-22093452.283749942</v>
      </c>
    </row>
    <row r="1982" spans="1:21" x14ac:dyDescent="0.35">
      <c r="A1982" s="70">
        <f t="shared" si="43"/>
        <v>1963</v>
      </c>
      <c r="B1982" s="170">
        <v>12560153.605506591</v>
      </c>
      <c r="U1982" s="145">
        <v>-9738718.2169445902</v>
      </c>
    </row>
    <row r="1983" spans="1:21" x14ac:dyDescent="0.35">
      <c r="A1983" s="70">
        <f t="shared" si="43"/>
        <v>1964</v>
      </c>
      <c r="B1983" s="170">
        <v>12560153.605506591</v>
      </c>
      <c r="U1983" s="145">
        <v>-10827072.340191087</v>
      </c>
    </row>
    <row r="1984" spans="1:21" x14ac:dyDescent="0.35">
      <c r="A1984" s="70">
        <f t="shared" si="43"/>
        <v>1965</v>
      </c>
      <c r="B1984" s="170">
        <v>12560153.605506591</v>
      </c>
      <c r="U1984" s="145">
        <v>12417155.421197683</v>
      </c>
    </row>
    <row r="1985" spans="1:21" x14ac:dyDescent="0.35">
      <c r="A1985" s="70">
        <f t="shared" si="43"/>
        <v>1966</v>
      </c>
      <c r="B1985" s="170">
        <v>12560153.605506591</v>
      </c>
      <c r="U1985" s="145">
        <v>-12390900.218773864</v>
      </c>
    </row>
    <row r="1986" spans="1:21" x14ac:dyDescent="0.35">
      <c r="A1986" s="70">
        <f t="shared" si="43"/>
        <v>1967</v>
      </c>
      <c r="B1986" s="170">
        <v>12560153.605506591</v>
      </c>
      <c r="U1986" s="145">
        <v>-8659942.4273694512</v>
      </c>
    </row>
    <row r="1987" spans="1:21" x14ac:dyDescent="0.35">
      <c r="A1987" s="70">
        <f t="shared" si="43"/>
        <v>1968</v>
      </c>
      <c r="B1987" s="170">
        <v>12560153.605506591</v>
      </c>
      <c r="U1987" s="145">
        <v>2385348.483417578</v>
      </c>
    </row>
    <row r="1988" spans="1:21" x14ac:dyDescent="0.35">
      <c r="A1988" s="70">
        <f t="shared" si="43"/>
        <v>1969</v>
      </c>
      <c r="B1988" s="170">
        <v>12560153.605506591</v>
      </c>
      <c r="U1988" s="145">
        <v>10165714.100244734</v>
      </c>
    </row>
    <row r="1989" spans="1:21" x14ac:dyDescent="0.35">
      <c r="A1989" s="70">
        <f t="shared" si="43"/>
        <v>1970</v>
      </c>
      <c r="B1989" s="170">
        <v>12560153.605506591</v>
      </c>
      <c r="U1989" s="145">
        <v>-12346196.969959391</v>
      </c>
    </row>
    <row r="1990" spans="1:21" x14ac:dyDescent="0.35">
      <c r="A1990" s="70">
        <f t="shared" si="43"/>
        <v>1971</v>
      </c>
      <c r="B1990" s="170">
        <v>12560153.605506591</v>
      </c>
      <c r="U1990" s="145">
        <v>-11048020.131912136</v>
      </c>
    </row>
    <row r="1991" spans="1:21" x14ac:dyDescent="0.35">
      <c r="A1991" s="70">
        <f t="shared" si="43"/>
        <v>1972</v>
      </c>
      <c r="B1991" s="170">
        <v>12560153.605506591</v>
      </c>
      <c r="U1991" s="145">
        <v>19094930.455861215</v>
      </c>
    </row>
    <row r="1992" spans="1:21" x14ac:dyDescent="0.35">
      <c r="A1992" s="70">
        <f t="shared" si="43"/>
        <v>1973</v>
      </c>
      <c r="B1992" s="170">
        <v>12560153.605506591</v>
      </c>
      <c r="U1992" s="145">
        <v>-14075053.71251473</v>
      </c>
    </row>
    <row r="1993" spans="1:21" x14ac:dyDescent="0.35">
      <c r="A1993" s="70">
        <f t="shared" si="43"/>
        <v>1974</v>
      </c>
      <c r="B1993" s="170">
        <v>12560153.605506591</v>
      </c>
      <c r="U1993" s="145">
        <v>-1463486.9010499641</v>
      </c>
    </row>
    <row r="1994" spans="1:21" x14ac:dyDescent="0.35">
      <c r="A1994" s="70">
        <f t="shared" si="43"/>
        <v>1975</v>
      </c>
      <c r="B1994" s="170">
        <v>12560153.605506591</v>
      </c>
      <c r="U1994" s="145">
        <v>-16423512.627374543</v>
      </c>
    </row>
    <row r="1995" spans="1:21" x14ac:dyDescent="0.35">
      <c r="A1995" s="70">
        <f t="shared" si="43"/>
        <v>1976</v>
      </c>
      <c r="B1995" s="170">
        <v>12560153.605506591</v>
      </c>
      <c r="U1995" s="145">
        <v>-26601823.570348106</v>
      </c>
    </row>
    <row r="1996" spans="1:21" x14ac:dyDescent="0.35">
      <c r="A1996" s="70">
        <f t="shared" si="43"/>
        <v>1977</v>
      </c>
      <c r="B1996" s="170">
        <v>12560153.605506591</v>
      </c>
      <c r="U1996" s="145">
        <v>10144702.320620261</v>
      </c>
    </row>
    <row r="1997" spans="1:21" x14ac:dyDescent="0.35">
      <c r="A1997" s="70">
        <f t="shared" si="43"/>
        <v>1978</v>
      </c>
      <c r="B1997" s="170">
        <v>12560153.605506591</v>
      </c>
      <c r="U1997" s="145">
        <v>-9077433.2451908309</v>
      </c>
    </row>
    <row r="1998" spans="1:21" x14ac:dyDescent="0.35">
      <c r="A1998" s="70">
        <f t="shared" si="43"/>
        <v>1979</v>
      </c>
      <c r="B1998" s="170">
        <v>12560153.605506591</v>
      </c>
      <c r="U1998" s="145">
        <v>-24604614.247122604</v>
      </c>
    </row>
    <row r="1999" spans="1:21" x14ac:dyDescent="0.35">
      <c r="A1999" s="70">
        <f t="shared" si="43"/>
        <v>1980</v>
      </c>
      <c r="B1999" s="170">
        <v>12560153.605506591</v>
      </c>
      <c r="U1999" s="145">
        <v>15700148.644811306</v>
      </c>
    </row>
    <row r="2000" spans="1:21" x14ac:dyDescent="0.35">
      <c r="A2000" s="70">
        <f t="shared" si="43"/>
        <v>1981</v>
      </c>
      <c r="B2000" s="170">
        <v>12560153.605506591</v>
      </c>
      <c r="U2000" s="145">
        <v>7794730.918465443</v>
      </c>
    </row>
    <row r="2001" spans="1:21" x14ac:dyDescent="0.35">
      <c r="A2001" s="70">
        <f t="shared" si="43"/>
        <v>1982</v>
      </c>
      <c r="B2001" s="170">
        <v>12560153.605506591</v>
      </c>
      <c r="U2001" s="145">
        <v>4059066.0670064241</v>
      </c>
    </row>
    <row r="2002" spans="1:21" x14ac:dyDescent="0.35">
      <c r="A2002" s="70">
        <f t="shared" si="43"/>
        <v>1983</v>
      </c>
      <c r="B2002" s="170">
        <v>12560153.605506591</v>
      </c>
      <c r="U2002" s="145">
        <v>2910381.4065933228</v>
      </c>
    </row>
    <row r="2003" spans="1:21" x14ac:dyDescent="0.35">
      <c r="A2003" s="70">
        <f t="shared" si="43"/>
        <v>1984</v>
      </c>
      <c r="B2003" s="170">
        <v>12560153.605506591</v>
      </c>
      <c r="U2003" s="145">
        <v>-3561201.3321847729</v>
      </c>
    </row>
    <row r="2004" spans="1:21" x14ac:dyDescent="0.35">
      <c r="A2004" s="70">
        <f t="shared" si="43"/>
        <v>1985</v>
      </c>
      <c r="B2004" s="170">
        <v>12560153.605506591</v>
      </c>
      <c r="U2004" s="145">
        <v>4201275.1245987043</v>
      </c>
    </row>
    <row r="2005" spans="1:21" x14ac:dyDescent="0.35">
      <c r="A2005" s="70">
        <f t="shared" si="43"/>
        <v>1986</v>
      </c>
      <c r="B2005" s="170">
        <v>12560153.605506591</v>
      </c>
      <c r="U2005" s="145">
        <v>-4323615.4413916841</v>
      </c>
    </row>
    <row r="2006" spans="1:21" x14ac:dyDescent="0.35">
      <c r="A2006" s="70">
        <f t="shared" ref="A2006:A2069" si="44">A2005+1</f>
        <v>1987</v>
      </c>
      <c r="B2006" s="170">
        <v>12560153.605506591</v>
      </c>
      <c r="U2006" s="145">
        <v>33182887.586707853</v>
      </c>
    </row>
    <row r="2007" spans="1:21" x14ac:dyDescent="0.35">
      <c r="A2007" s="70">
        <f t="shared" si="44"/>
        <v>1988</v>
      </c>
      <c r="B2007" s="170">
        <v>12560153.605506591</v>
      </c>
      <c r="U2007" s="145">
        <v>7571081.6501970664</v>
      </c>
    </row>
    <row r="2008" spans="1:21" x14ac:dyDescent="0.35">
      <c r="A2008" s="70">
        <f t="shared" si="44"/>
        <v>1989</v>
      </c>
      <c r="B2008" s="170">
        <v>12560153.605506591</v>
      </c>
      <c r="U2008" s="145">
        <v>-32179010.789069928</v>
      </c>
    </row>
    <row r="2009" spans="1:21" x14ac:dyDescent="0.35">
      <c r="A2009" s="70">
        <f t="shared" si="44"/>
        <v>1990</v>
      </c>
      <c r="B2009" s="170">
        <v>12560153.605506591</v>
      </c>
      <c r="U2009" s="145">
        <v>2968129.673507072</v>
      </c>
    </row>
    <row r="2010" spans="1:21" x14ac:dyDescent="0.35">
      <c r="A2010" s="70">
        <f t="shared" si="44"/>
        <v>1991</v>
      </c>
      <c r="B2010" s="170">
        <v>12560153.605506591</v>
      </c>
      <c r="U2010" s="145">
        <v>-5231946.7842262089</v>
      </c>
    </row>
    <row r="2011" spans="1:21" x14ac:dyDescent="0.35">
      <c r="A2011" s="70">
        <f t="shared" si="44"/>
        <v>1992</v>
      </c>
      <c r="B2011" s="170">
        <v>12560153.605506591</v>
      </c>
      <c r="U2011" s="145">
        <v>-56063860.10971994</v>
      </c>
    </row>
    <row r="2012" spans="1:21" x14ac:dyDescent="0.35">
      <c r="A2012" s="70">
        <f t="shared" si="44"/>
        <v>1993</v>
      </c>
      <c r="B2012" s="170">
        <v>12560153.605506591</v>
      </c>
      <c r="U2012" s="145">
        <v>20652156.114606071</v>
      </c>
    </row>
    <row r="2013" spans="1:21" x14ac:dyDescent="0.35">
      <c r="A2013" s="70">
        <f t="shared" si="44"/>
        <v>1994</v>
      </c>
      <c r="B2013" s="170">
        <v>12560153.605506591</v>
      </c>
      <c r="U2013" s="145">
        <v>-29094196.015525959</v>
      </c>
    </row>
    <row r="2014" spans="1:21" x14ac:dyDescent="0.35">
      <c r="A2014" s="70">
        <f t="shared" si="44"/>
        <v>1995</v>
      </c>
      <c r="B2014" s="170">
        <v>12560153.605506591</v>
      </c>
      <c r="U2014" s="145">
        <v>-36510726.944828533</v>
      </c>
    </row>
    <row r="2015" spans="1:21" x14ac:dyDescent="0.35">
      <c r="A2015" s="70">
        <f t="shared" si="44"/>
        <v>1996</v>
      </c>
      <c r="B2015" s="170">
        <v>12560153.605506591</v>
      </c>
      <c r="U2015" s="145">
        <v>-19399075.377680998</v>
      </c>
    </row>
    <row r="2016" spans="1:21" x14ac:dyDescent="0.35">
      <c r="A2016" s="70">
        <f t="shared" si="44"/>
        <v>1997</v>
      </c>
      <c r="B2016" s="170">
        <v>12560153.605506591</v>
      </c>
      <c r="U2016" s="145">
        <v>31946809.609017298</v>
      </c>
    </row>
    <row r="2017" spans="1:21" x14ac:dyDescent="0.35">
      <c r="A2017" s="70">
        <f t="shared" si="44"/>
        <v>1998</v>
      </c>
      <c r="B2017" s="170">
        <v>12560153.605506591</v>
      </c>
      <c r="U2017" s="145">
        <v>-51680631.617401481</v>
      </c>
    </row>
    <row r="2018" spans="1:21" x14ac:dyDescent="0.35">
      <c r="A2018" s="70">
        <f t="shared" si="44"/>
        <v>1999</v>
      </c>
      <c r="B2018" s="170">
        <v>12560153.605506591</v>
      </c>
      <c r="U2018" s="145">
        <v>-24797984.562878031</v>
      </c>
    </row>
    <row r="2019" spans="1:21" x14ac:dyDescent="0.35">
      <c r="A2019" s="70">
        <f t="shared" si="44"/>
        <v>2000</v>
      </c>
      <c r="B2019" s="170">
        <v>12560153.605506591</v>
      </c>
      <c r="U2019" s="145">
        <v>3088403.9599464387</v>
      </c>
    </row>
    <row r="2020" spans="1:21" x14ac:dyDescent="0.35">
      <c r="A2020" s="70">
        <f t="shared" si="44"/>
        <v>2001</v>
      </c>
      <c r="B2020" s="145">
        <v>12560153.605506591</v>
      </c>
      <c r="U2020" s="145">
        <v>-26093216.399652425</v>
      </c>
    </row>
    <row r="2021" spans="1:21" x14ac:dyDescent="0.35">
      <c r="A2021" s="70">
        <f t="shared" si="44"/>
        <v>2002</v>
      </c>
      <c r="B2021" s="145">
        <v>12560153.605506591</v>
      </c>
      <c r="U2021" s="145">
        <v>14130420.11894545</v>
      </c>
    </row>
    <row r="2022" spans="1:21" x14ac:dyDescent="0.35">
      <c r="A2022" s="70">
        <f t="shared" si="44"/>
        <v>2003</v>
      </c>
      <c r="B2022" s="145">
        <v>12560153.605506591</v>
      </c>
      <c r="U2022" s="145">
        <v>-20123525.737768441</v>
      </c>
    </row>
    <row r="2023" spans="1:21" x14ac:dyDescent="0.35">
      <c r="A2023" s="70">
        <f t="shared" si="44"/>
        <v>2004</v>
      </c>
      <c r="B2023" s="145">
        <v>12560153.605506591</v>
      </c>
      <c r="U2023" s="145">
        <v>20548570.502292261</v>
      </c>
    </row>
    <row r="2024" spans="1:21" x14ac:dyDescent="0.35">
      <c r="A2024" s="70">
        <f t="shared" si="44"/>
        <v>2005</v>
      </c>
      <c r="B2024" s="145">
        <v>12560153.605506591</v>
      </c>
      <c r="U2024" s="145">
        <v>-11612759.349820955</v>
      </c>
    </row>
    <row r="2025" spans="1:21" x14ac:dyDescent="0.35">
      <c r="A2025" s="70">
        <f t="shared" si="44"/>
        <v>2006</v>
      </c>
      <c r="B2025" s="145">
        <v>12560153.605506591</v>
      </c>
      <c r="U2025" s="145">
        <v>-29965635.452025119</v>
      </c>
    </row>
    <row r="2026" spans="1:21" x14ac:dyDescent="0.35">
      <c r="A2026" s="70">
        <f t="shared" si="44"/>
        <v>2007</v>
      </c>
      <c r="B2026" s="145">
        <v>12560153.605506591</v>
      </c>
      <c r="U2026" s="145">
        <v>13503349.568073273</v>
      </c>
    </row>
    <row r="2027" spans="1:21" x14ac:dyDescent="0.35">
      <c r="A2027" s="70">
        <f t="shared" si="44"/>
        <v>2008</v>
      </c>
      <c r="B2027" s="145">
        <v>12560153.605506591</v>
      </c>
      <c r="U2027" s="145">
        <v>-5169052.8545727152</v>
      </c>
    </row>
    <row r="2028" spans="1:21" x14ac:dyDescent="0.35">
      <c r="A2028" s="70">
        <f t="shared" si="44"/>
        <v>2009</v>
      </c>
      <c r="B2028" s="145">
        <v>12560153.605506591</v>
      </c>
      <c r="U2028" s="145">
        <v>18411945.547985967</v>
      </c>
    </row>
    <row r="2029" spans="1:21" x14ac:dyDescent="0.35">
      <c r="A2029" s="70">
        <f t="shared" si="44"/>
        <v>2010</v>
      </c>
      <c r="B2029" s="145">
        <v>12560153.605506591</v>
      </c>
      <c r="U2029" s="145">
        <v>-11334618.769822683</v>
      </c>
    </row>
    <row r="2030" spans="1:21" x14ac:dyDescent="0.35">
      <c r="A2030" s="70">
        <f t="shared" si="44"/>
        <v>2011</v>
      </c>
      <c r="B2030" s="145">
        <v>12560153.605506591</v>
      </c>
      <c r="U2030" s="145">
        <v>-19848291.883243874</v>
      </c>
    </row>
    <row r="2031" spans="1:21" x14ac:dyDescent="0.35">
      <c r="A2031" s="70">
        <f t="shared" si="44"/>
        <v>2012</v>
      </c>
      <c r="B2031" s="145">
        <v>12560153.605506591</v>
      </c>
      <c r="U2031" s="145">
        <v>-23771018.422953174</v>
      </c>
    </row>
    <row r="2032" spans="1:21" x14ac:dyDescent="0.35">
      <c r="A2032" s="70">
        <f t="shared" si="44"/>
        <v>2013</v>
      </c>
      <c r="B2032" s="145">
        <v>12560153.605506591</v>
      </c>
      <c r="U2032" s="145">
        <v>1415029.393155545</v>
      </c>
    </row>
    <row r="2033" spans="1:21" x14ac:dyDescent="0.35">
      <c r="A2033" s="70">
        <f t="shared" si="44"/>
        <v>2014</v>
      </c>
      <c r="B2033" s="145">
        <v>12560153.605506591</v>
      </c>
      <c r="U2033" s="145">
        <v>6591878.9421001263</v>
      </c>
    </row>
    <row r="2034" spans="1:21" x14ac:dyDescent="0.35">
      <c r="A2034" s="70">
        <f t="shared" si="44"/>
        <v>2015</v>
      </c>
      <c r="B2034" s="145">
        <v>12560153.605506591</v>
      </c>
      <c r="U2034" s="145">
        <v>7758705.6666321158</v>
      </c>
    </row>
    <row r="2035" spans="1:21" x14ac:dyDescent="0.35">
      <c r="A2035" s="70">
        <f t="shared" si="44"/>
        <v>2016</v>
      </c>
      <c r="B2035" s="145">
        <v>12560153.605506591</v>
      </c>
      <c r="U2035" s="145">
        <v>-4977043.5577174705</v>
      </c>
    </row>
    <row r="2036" spans="1:21" x14ac:dyDescent="0.35">
      <c r="A2036" s="70">
        <f t="shared" si="44"/>
        <v>2017</v>
      </c>
      <c r="B2036" s="145">
        <v>12560153.605506591</v>
      </c>
      <c r="U2036" s="145">
        <v>22100436.22079898</v>
      </c>
    </row>
    <row r="2037" spans="1:21" x14ac:dyDescent="0.35">
      <c r="A2037" s="70">
        <f t="shared" si="44"/>
        <v>2018</v>
      </c>
      <c r="B2037" s="145">
        <v>12560153.605506591</v>
      </c>
      <c r="U2037" s="145">
        <v>-23233122.714308955</v>
      </c>
    </row>
    <row r="2038" spans="1:21" x14ac:dyDescent="0.35">
      <c r="A2038" s="70">
        <f t="shared" si="44"/>
        <v>2019</v>
      </c>
      <c r="B2038" s="145">
        <v>12560153.605506591</v>
      </c>
      <c r="U2038" s="145">
        <v>-23927988.133454092</v>
      </c>
    </row>
    <row r="2039" spans="1:21" x14ac:dyDescent="0.35">
      <c r="A2039" s="70">
        <f t="shared" si="44"/>
        <v>2020</v>
      </c>
      <c r="B2039" s="145">
        <v>12560153.605506591</v>
      </c>
      <c r="U2039" s="145">
        <v>-20322606.06657413</v>
      </c>
    </row>
    <row r="2040" spans="1:21" x14ac:dyDescent="0.35">
      <c r="A2040" s="70">
        <f t="shared" si="44"/>
        <v>2021</v>
      </c>
      <c r="B2040" s="145">
        <v>12560153.605506591</v>
      </c>
      <c r="U2040" s="145">
        <v>52867375.436885327</v>
      </c>
    </row>
    <row r="2041" spans="1:21" x14ac:dyDescent="0.35">
      <c r="A2041" s="70">
        <f t="shared" si="44"/>
        <v>2022</v>
      </c>
      <c r="B2041" s="145">
        <v>12560153.605506591</v>
      </c>
      <c r="U2041" s="145">
        <v>-24513761.66487819</v>
      </c>
    </row>
    <row r="2042" spans="1:21" x14ac:dyDescent="0.35">
      <c r="A2042" s="70">
        <f t="shared" si="44"/>
        <v>2023</v>
      </c>
      <c r="B2042" s="145">
        <v>12560153.605506591</v>
      </c>
      <c r="U2042" s="145">
        <v>2358578.7169053331</v>
      </c>
    </row>
    <row r="2043" spans="1:21" x14ac:dyDescent="0.35">
      <c r="A2043" s="70">
        <f t="shared" si="44"/>
        <v>2024</v>
      </c>
      <c r="B2043" s="145">
        <v>12560153.605506591</v>
      </c>
      <c r="U2043" s="145">
        <v>8632902.5294578262</v>
      </c>
    </row>
    <row r="2044" spans="1:21" x14ac:dyDescent="0.35">
      <c r="A2044" s="70">
        <f t="shared" si="44"/>
        <v>2025</v>
      </c>
      <c r="B2044" s="145">
        <v>12560153.605506591</v>
      </c>
      <c r="U2044" s="145">
        <v>-17037381.103205174</v>
      </c>
    </row>
    <row r="2045" spans="1:21" x14ac:dyDescent="0.35">
      <c r="A2045" s="70">
        <f t="shared" si="44"/>
        <v>2026</v>
      </c>
      <c r="B2045" s="145">
        <v>12560153.605506591</v>
      </c>
      <c r="U2045" s="145">
        <v>15926294.470715959</v>
      </c>
    </row>
    <row r="2046" spans="1:21" x14ac:dyDescent="0.35">
      <c r="A2046" s="70">
        <f t="shared" si="44"/>
        <v>2027</v>
      </c>
      <c r="B2046" s="145">
        <v>12560153.605506591</v>
      </c>
      <c r="U2046" s="145">
        <v>-9117553.0062644221</v>
      </c>
    </row>
    <row r="2047" spans="1:21" x14ac:dyDescent="0.35">
      <c r="A2047" s="70">
        <f t="shared" si="44"/>
        <v>2028</v>
      </c>
      <c r="B2047" s="145">
        <v>12560153.605506591</v>
      </c>
      <c r="U2047" s="145">
        <v>-6979978.6787947305</v>
      </c>
    </row>
    <row r="2048" spans="1:21" x14ac:dyDescent="0.35">
      <c r="A2048" s="70">
        <f t="shared" si="44"/>
        <v>2029</v>
      </c>
      <c r="B2048" s="145">
        <v>12560153.605506591</v>
      </c>
      <c r="U2048" s="145">
        <v>26503245.613854527</v>
      </c>
    </row>
    <row r="2049" spans="1:21" x14ac:dyDescent="0.35">
      <c r="A2049" s="70">
        <f t="shared" si="44"/>
        <v>2030</v>
      </c>
      <c r="B2049" s="145">
        <v>12560153.605506591</v>
      </c>
      <c r="U2049" s="145">
        <v>-12056808.437417027</v>
      </c>
    </row>
    <row r="2050" spans="1:21" x14ac:dyDescent="0.35">
      <c r="A2050" s="70">
        <f t="shared" si="44"/>
        <v>2031</v>
      </c>
      <c r="B2050" s="145">
        <v>12560153.605506591</v>
      </c>
      <c r="U2050" s="145">
        <v>-41069323.3158025</v>
      </c>
    </row>
    <row r="2051" spans="1:21" x14ac:dyDescent="0.35">
      <c r="A2051" s="70">
        <f t="shared" si="44"/>
        <v>2032</v>
      </c>
      <c r="B2051" s="145">
        <v>12560153.605506591</v>
      </c>
      <c r="U2051" s="145">
        <v>-22014661.280228719</v>
      </c>
    </row>
    <row r="2052" spans="1:21" x14ac:dyDescent="0.35">
      <c r="A2052" s="70">
        <f t="shared" si="44"/>
        <v>2033</v>
      </c>
      <c r="B2052" s="145">
        <v>12560153.605506591</v>
      </c>
      <c r="U2052" s="145">
        <v>-212001.8040150851</v>
      </c>
    </row>
    <row r="2053" spans="1:21" x14ac:dyDescent="0.35">
      <c r="A2053" s="70">
        <f t="shared" si="44"/>
        <v>2034</v>
      </c>
      <c r="B2053" s="145">
        <v>12560153.605506591</v>
      </c>
      <c r="U2053" s="145">
        <v>7239638.2430677414</v>
      </c>
    </row>
    <row r="2054" spans="1:21" x14ac:dyDescent="0.35">
      <c r="A2054" s="70">
        <f t="shared" si="44"/>
        <v>2035</v>
      </c>
      <c r="B2054" s="145">
        <v>12560153.605506591</v>
      </c>
      <c r="U2054" s="145">
        <v>19521988.400695264</v>
      </c>
    </row>
    <row r="2055" spans="1:21" x14ac:dyDescent="0.35">
      <c r="A2055" s="70">
        <f t="shared" si="44"/>
        <v>2036</v>
      </c>
      <c r="B2055" s="145">
        <v>12560153.605506591</v>
      </c>
      <c r="U2055" s="145">
        <v>-18199204.800018221</v>
      </c>
    </row>
    <row r="2056" spans="1:21" x14ac:dyDescent="0.35">
      <c r="A2056" s="70">
        <f t="shared" si="44"/>
        <v>2037</v>
      </c>
      <c r="B2056" s="145">
        <v>12560153.605506591</v>
      </c>
      <c r="U2056" s="145">
        <v>38353713.86098779</v>
      </c>
    </row>
    <row r="2057" spans="1:21" x14ac:dyDescent="0.35">
      <c r="A2057" s="70">
        <f t="shared" si="44"/>
        <v>2038</v>
      </c>
      <c r="B2057" s="145">
        <v>12560153.605506591</v>
      </c>
      <c r="U2057" s="145">
        <v>-33421132.307073928</v>
      </c>
    </row>
    <row r="2058" spans="1:21" x14ac:dyDescent="0.35">
      <c r="A2058" s="70">
        <f t="shared" si="44"/>
        <v>2039</v>
      </c>
      <c r="B2058" s="145">
        <v>12560153.605506591</v>
      </c>
      <c r="U2058" s="145">
        <v>14368152.209474646</v>
      </c>
    </row>
    <row r="2059" spans="1:21" x14ac:dyDescent="0.35">
      <c r="A2059" s="70">
        <f t="shared" si="44"/>
        <v>2040</v>
      </c>
      <c r="B2059" s="145">
        <v>12560153.605506591</v>
      </c>
      <c r="U2059" s="145">
        <v>-13527357.157179916</v>
      </c>
    </row>
    <row r="2060" spans="1:21" x14ac:dyDescent="0.35">
      <c r="A2060" s="70">
        <f t="shared" si="44"/>
        <v>2041</v>
      </c>
      <c r="B2060" s="145">
        <v>12560153.605506591</v>
      </c>
      <c r="U2060" s="145">
        <v>40609833.740737885</v>
      </c>
    </row>
    <row r="2061" spans="1:21" x14ac:dyDescent="0.35">
      <c r="A2061" s="70">
        <f t="shared" si="44"/>
        <v>2042</v>
      </c>
      <c r="B2061" s="145">
        <v>12560153.605506591</v>
      </c>
      <c r="U2061" s="145">
        <v>17689447.019169427</v>
      </c>
    </row>
    <row r="2062" spans="1:21" x14ac:dyDescent="0.35">
      <c r="A2062" s="70">
        <f t="shared" si="44"/>
        <v>2043</v>
      </c>
      <c r="B2062" s="145">
        <v>12560153.605506591</v>
      </c>
      <c r="U2062" s="145">
        <v>-19222936.763468806</v>
      </c>
    </row>
    <row r="2063" spans="1:21" x14ac:dyDescent="0.35">
      <c r="A2063" s="70">
        <f t="shared" si="44"/>
        <v>2044</v>
      </c>
      <c r="B2063" s="145">
        <v>12560153.605506591</v>
      </c>
      <c r="U2063" s="145">
        <v>-24574368.338237692</v>
      </c>
    </row>
    <row r="2064" spans="1:21" x14ac:dyDescent="0.35">
      <c r="A2064" s="70">
        <f t="shared" si="44"/>
        <v>2045</v>
      </c>
      <c r="B2064" s="145">
        <v>12560153.605506591</v>
      </c>
      <c r="U2064" s="145">
        <v>-3713074.8331461791</v>
      </c>
    </row>
    <row r="2065" spans="1:21" x14ac:dyDescent="0.35">
      <c r="A2065" s="70">
        <f t="shared" si="44"/>
        <v>2046</v>
      </c>
      <c r="B2065" s="145">
        <v>12560153.605506591</v>
      </c>
      <c r="U2065" s="145">
        <v>-34189677.219195403</v>
      </c>
    </row>
    <row r="2066" spans="1:21" x14ac:dyDescent="0.35">
      <c r="A2066" s="70">
        <f t="shared" si="44"/>
        <v>2047</v>
      </c>
      <c r="B2066" s="145">
        <v>12560153.605506591</v>
      </c>
      <c r="U2066" s="145">
        <v>-28163868.259479903</v>
      </c>
    </row>
    <row r="2067" spans="1:21" x14ac:dyDescent="0.35">
      <c r="A2067" s="70">
        <f t="shared" si="44"/>
        <v>2048</v>
      </c>
      <c r="B2067" s="145">
        <v>12560153.605506591</v>
      </c>
      <c r="U2067" s="145">
        <v>-33916759.506886922</v>
      </c>
    </row>
    <row r="2068" spans="1:21" x14ac:dyDescent="0.35">
      <c r="A2068" s="70">
        <f t="shared" si="44"/>
        <v>2049</v>
      </c>
      <c r="B2068" s="145">
        <v>12560153.605506591</v>
      </c>
      <c r="U2068" s="145">
        <v>-22378708.591442868</v>
      </c>
    </row>
    <row r="2069" spans="1:21" x14ac:dyDescent="0.35">
      <c r="A2069" s="70">
        <f t="shared" si="44"/>
        <v>2050</v>
      </c>
      <c r="B2069" s="145">
        <v>12560153.605506591</v>
      </c>
      <c r="U2069" s="145">
        <v>-634118.15561620519</v>
      </c>
    </row>
    <row r="2070" spans="1:21" x14ac:dyDescent="0.35">
      <c r="A2070" s="70">
        <f t="shared" ref="A2070:A2133" si="45">A2069+1</f>
        <v>2051</v>
      </c>
      <c r="B2070" s="145">
        <v>12560153.605506591</v>
      </c>
      <c r="U2070" s="145">
        <v>8998376.7317335643</v>
      </c>
    </row>
    <row r="2071" spans="1:21" x14ac:dyDescent="0.35">
      <c r="A2071" s="70">
        <f t="shared" si="45"/>
        <v>2052</v>
      </c>
      <c r="B2071" s="145">
        <v>12560153.605506591</v>
      </c>
      <c r="U2071" s="145">
        <v>-18317944.776741467</v>
      </c>
    </row>
    <row r="2072" spans="1:21" x14ac:dyDescent="0.35">
      <c r="A2072" s="70">
        <f t="shared" si="45"/>
        <v>2053</v>
      </c>
      <c r="B2072" s="145">
        <v>12560153.605506591</v>
      </c>
      <c r="U2072" s="145">
        <v>18556945.961907707</v>
      </c>
    </row>
    <row r="2073" spans="1:21" x14ac:dyDescent="0.35">
      <c r="A2073" s="70">
        <f t="shared" si="45"/>
        <v>2054</v>
      </c>
      <c r="B2073" s="145">
        <v>12560153.605506591</v>
      </c>
      <c r="U2073" s="145">
        <v>37344085.416933551</v>
      </c>
    </row>
    <row r="2074" spans="1:21" x14ac:dyDescent="0.35">
      <c r="A2074" s="70">
        <f t="shared" si="45"/>
        <v>2055</v>
      </c>
      <c r="B2074" s="145">
        <v>12560153.605506591</v>
      </c>
      <c r="U2074" s="145">
        <v>-30370272.223536592</v>
      </c>
    </row>
    <row r="2075" spans="1:21" x14ac:dyDescent="0.35">
      <c r="A2075" s="70">
        <f t="shared" si="45"/>
        <v>2056</v>
      </c>
      <c r="B2075" s="145">
        <v>12560153.605506591</v>
      </c>
      <c r="U2075" s="145">
        <v>-22439425.307108618</v>
      </c>
    </row>
    <row r="2076" spans="1:21" x14ac:dyDescent="0.35">
      <c r="A2076" s="70">
        <f t="shared" si="45"/>
        <v>2057</v>
      </c>
      <c r="B2076" s="145">
        <v>12560153.605506591</v>
      </c>
      <c r="U2076" s="145">
        <v>-33681133.115496397</v>
      </c>
    </row>
    <row r="2077" spans="1:21" x14ac:dyDescent="0.35">
      <c r="A2077" s="70">
        <f t="shared" si="45"/>
        <v>2058</v>
      </c>
      <c r="B2077" s="145">
        <v>12560153.605506591</v>
      </c>
      <c r="U2077" s="145">
        <v>-4176244.1047078948</v>
      </c>
    </row>
    <row r="2078" spans="1:21" x14ac:dyDescent="0.35">
      <c r="A2078" s="70">
        <f t="shared" si="45"/>
        <v>2059</v>
      </c>
      <c r="B2078" s="145">
        <v>12560153.605506591</v>
      </c>
      <c r="U2078" s="145">
        <v>16615792.619263224</v>
      </c>
    </row>
    <row r="2079" spans="1:21" x14ac:dyDescent="0.35">
      <c r="A2079" s="70">
        <f t="shared" si="45"/>
        <v>2060</v>
      </c>
      <c r="B2079" s="145">
        <v>12560153.605506591</v>
      </c>
      <c r="U2079" s="145">
        <v>5588038.7113660425</v>
      </c>
    </row>
    <row r="2080" spans="1:21" x14ac:dyDescent="0.35">
      <c r="A2080" s="70">
        <f t="shared" si="45"/>
        <v>2061</v>
      </c>
      <c r="B2080" s="145">
        <v>12560153.605506591</v>
      </c>
      <c r="U2080" s="145">
        <v>-1337331.8868773915</v>
      </c>
    </row>
    <row r="2081" spans="1:21" x14ac:dyDescent="0.35">
      <c r="A2081" s="70">
        <f t="shared" si="45"/>
        <v>2062</v>
      </c>
      <c r="B2081" s="145">
        <v>12560153.605506591</v>
      </c>
      <c r="U2081" s="145">
        <v>2401255.3384530693</v>
      </c>
    </row>
    <row r="2082" spans="1:21" x14ac:dyDescent="0.35">
      <c r="A2082" s="70">
        <f t="shared" si="45"/>
        <v>2063</v>
      </c>
      <c r="B2082" s="145">
        <v>12560153.605506591</v>
      </c>
      <c r="U2082" s="145">
        <v>-31515939.584684052</v>
      </c>
    </row>
    <row r="2083" spans="1:21" x14ac:dyDescent="0.35">
      <c r="A2083" s="70">
        <f t="shared" si="45"/>
        <v>2064</v>
      </c>
      <c r="B2083" s="145">
        <v>12560153.605506591</v>
      </c>
      <c r="U2083" s="145">
        <v>-14436613.224663518</v>
      </c>
    </row>
    <row r="2084" spans="1:21" x14ac:dyDescent="0.35">
      <c r="A2084" s="70">
        <f t="shared" si="45"/>
        <v>2065</v>
      </c>
      <c r="B2084" s="145">
        <v>12560153.605506591</v>
      </c>
      <c r="U2084" s="145">
        <v>4994912.0378559902</v>
      </c>
    </row>
    <row r="2085" spans="1:21" x14ac:dyDescent="0.35">
      <c r="A2085" s="70">
        <f t="shared" si="45"/>
        <v>2066</v>
      </c>
      <c r="B2085" s="145">
        <v>12560153.605506591</v>
      </c>
      <c r="U2085" s="145">
        <v>-18543530.409569371</v>
      </c>
    </row>
    <row r="2086" spans="1:21" x14ac:dyDescent="0.35">
      <c r="A2086" s="70">
        <f t="shared" si="45"/>
        <v>2067</v>
      </c>
      <c r="B2086" s="145">
        <v>12560153.605506591</v>
      </c>
      <c r="U2086" s="145">
        <v>23969601.264646605</v>
      </c>
    </row>
    <row r="2087" spans="1:21" x14ac:dyDescent="0.35">
      <c r="A2087" s="70">
        <f t="shared" si="45"/>
        <v>2068</v>
      </c>
      <c r="B2087" s="145">
        <v>12560153.605506591</v>
      </c>
      <c r="U2087" s="145">
        <v>-905226.43956077099</v>
      </c>
    </row>
    <row r="2088" spans="1:21" x14ac:dyDescent="0.35">
      <c r="A2088" s="70">
        <f t="shared" si="45"/>
        <v>2069</v>
      </c>
      <c r="B2088" s="145">
        <v>12560153.605506591</v>
      </c>
      <c r="U2088" s="145">
        <v>-3320452.0706057511</v>
      </c>
    </row>
    <row r="2089" spans="1:21" x14ac:dyDescent="0.35">
      <c r="A2089" s="70">
        <f t="shared" si="45"/>
        <v>2070</v>
      </c>
      <c r="B2089" s="145">
        <v>12560153.605506591</v>
      </c>
      <c r="U2089" s="145">
        <v>9380664.0924321748</v>
      </c>
    </row>
    <row r="2090" spans="1:21" x14ac:dyDescent="0.35">
      <c r="A2090" s="70">
        <f t="shared" si="45"/>
        <v>2071</v>
      </c>
      <c r="B2090" s="145">
        <v>12560153.605506591</v>
      </c>
      <c r="U2090" s="145">
        <v>1262757.7469291575</v>
      </c>
    </row>
    <row r="2091" spans="1:21" x14ac:dyDescent="0.35">
      <c r="A2091" s="70">
        <f t="shared" si="45"/>
        <v>2072</v>
      </c>
      <c r="B2091" s="145">
        <v>12560153.605506591</v>
      </c>
      <c r="U2091" s="145">
        <v>17071659.053822849</v>
      </c>
    </row>
    <row r="2092" spans="1:21" x14ac:dyDescent="0.35">
      <c r="A2092" s="70">
        <f t="shared" si="45"/>
        <v>2073</v>
      </c>
      <c r="B2092" s="145">
        <v>12560153.605506591</v>
      </c>
      <c r="U2092" s="145">
        <v>12050665.008863389</v>
      </c>
    </row>
    <row r="2093" spans="1:21" x14ac:dyDescent="0.35">
      <c r="A2093" s="70">
        <f t="shared" si="45"/>
        <v>2074</v>
      </c>
      <c r="B2093" s="145">
        <v>12560153.605506591</v>
      </c>
      <c r="U2093" s="145">
        <v>22969281.423939116</v>
      </c>
    </row>
    <row r="2094" spans="1:21" x14ac:dyDescent="0.35">
      <c r="A2094" s="70">
        <f t="shared" si="45"/>
        <v>2075</v>
      </c>
      <c r="B2094" s="145">
        <v>12560153.605506591</v>
      </c>
      <c r="U2094" s="145">
        <v>15439667.171940524</v>
      </c>
    </row>
    <row r="2095" spans="1:21" x14ac:dyDescent="0.35">
      <c r="A2095" s="70">
        <f t="shared" si="45"/>
        <v>2076</v>
      </c>
      <c r="B2095" s="145">
        <v>12560153.605506591</v>
      </c>
      <c r="U2095" s="145">
        <v>-12522708.85618926</v>
      </c>
    </row>
    <row r="2096" spans="1:21" x14ac:dyDescent="0.35">
      <c r="A2096" s="70">
        <f t="shared" si="45"/>
        <v>2077</v>
      </c>
      <c r="B2096" s="145">
        <v>12560153.605506591</v>
      </c>
      <c r="U2096" s="145">
        <v>-20967630.280391119</v>
      </c>
    </row>
    <row r="2097" spans="1:21" x14ac:dyDescent="0.35">
      <c r="A2097" s="70">
        <f t="shared" si="45"/>
        <v>2078</v>
      </c>
      <c r="B2097" s="145">
        <v>12560153.605506591</v>
      </c>
      <c r="U2097" s="145">
        <v>-47389811.350976333</v>
      </c>
    </row>
    <row r="2098" spans="1:21" x14ac:dyDescent="0.35">
      <c r="A2098" s="70">
        <f t="shared" si="45"/>
        <v>2079</v>
      </c>
      <c r="B2098" s="145">
        <v>12560153.605506591</v>
      </c>
      <c r="U2098" s="145">
        <v>17659706.417006575</v>
      </c>
    </row>
    <row r="2099" spans="1:21" x14ac:dyDescent="0.35">
      <c r="A2099" s="70">
        <f t="shared" si="45"/>
        <v>2080</v>
      </c>
      <c r="B2099" s="145">
        <v>12560153.605506591</v>
      </c>
      <c r="U2099" s="145">
        <v>31172317.938198932</v>
      </c>
    </row>
    <row r="2100" spans="1:21" x14ac:dyDescent="0.35">
      <c r="A2100" s="70">
        <f t="shared" si="45"/>
        <v>2081</v>
      </c>
      <c r="B2100" s="145">
        <v>12560153.605506591</v>
      </c>
      <c r="U2100" s="145">
        <v>6438105.0541971624</v>
      </c>
    </row>
    <row r="2101" spans="1:21" x14ac:dyDescent="0.35">
      <c r="A2101" s="70">
        <f t="shared" si="45"/>
        <v>2082</v>
      </c>
      <c r="B2101" s="145">
        <v>12560153.605506591</v>
      </c>
      <c r="U2101" s="145">
        <v>-187364.06165983155</v>
      </c>
    </row>
    <row r="2102" spans="1:21" x14ac:dyDescent="0.35">
      <c r="A2102" s="70">
        <f t="shared" si="45"/>
        <v>2083</v>
      </c>
      <c r="B2102" s="145">
        <v>12560153.605506591</v>
      </c>
      <c r="U2102" s="145">
        <v>-51033625.813844353</v>
      </c>
    </row>
    <row r="2103" spans="1:21" x14ac:dyDescent="0.35">
      <c r="A2103" s="70">
        <f t="shared" si="45"/>
        <v>2084</v>
      </c>
      <c r="B2103" s="145">
        <v>12560153.605506591</v>
      </c>
      <c r="U2103" s="145">
        <v>-7825803.7549272291</v>
      </c>
    </row>
    <row r="2104" spans="1:21" x14ac:dyDescent="0.35">
      <c r="A2104" s="70">
        <f t="shared" si="45"/>
        <v>2085</v>
      </c>
      <c r="B2104" s="145">
        <v>12560153.605506591</v>
      </c>
      <c r="U2104" s="145">
        <v>-2815486.1750664413</v>
      </c>
    </row>
    <row r="2105" spans="1:21" x14ac:dyDescent="0.35">
      <c r="A2105" s="70">
        <f t="shared" si="45"/>
        <v>2086</v>
      </c>
      <c r="B2105" s="145">
        <v>12560153.605506591</v>
      </c>
      <c r="U2105" s="145">
        <v>7208445.4193915613</v>
      </c>
    </row>
    <row r="2106" spans="1:21" x14ac:dyDescent="0.35">
      <c r="A2106" s="70">
        <f t="shared" si="45"/>
        <v>2087</v>
      </c>
      <c r="B2106" s="145">
        <v>12560153.605506591</v>
      </c>
      <c r="U2106" s="145">
        <v>-37584598.267978102</v>
      </c>
    </row>
    <row r="2107" spans="1:21" x14ac:dyDescent="0.35">
      <c r="A2107" s="70">
        <f t="shared" si="45"/>
        <v>2088</v>
      </c>
      <c r="B2107" s="145">
        <v>12560153.605506591</v>
      </c>
      <c r="U2107" s="145">
        <v>-22476686.231047835</v>
      </c>
    </row>
    <row r="2108" spans="1:21" x14ac:dyDescent="0.35">
      <c r="A2108" s="70">
        <f t="shared" si="45"/>
        <v>2089</v>
      </c>
      <c r="B2108" s="145">
        <v>12560153.605506591</v>
      </c>
      <c r="U2108" s="145">
        <v>17985742.015090935</v>
      </c>
    </row>
    <row r="2109" spans="1:21" x14ac:dyDescent="0.35">
      <c r="A2109" s="70">
        <f t="shared" si="45"/>
        <v>2090</v>
      </c>
      <c r="B2109" s="145">
        <v>12560153.605506591</v>
      </c>
      <c r="U2109" s="145">
        <v>-21629894.872333452</v>
      </c>
    </row>
    <row r="2110" spans="1:21" x14ac:dyDescent="0.35">
      <c r="A2110" s="70">
        <f t="shared" si="45"/>
        <v>2091</v>
      </c>
      <c r="B2110" s="145">
        <v>12560153.605506591</v>
      </c>
      <c r="U2110" s="145">
        <v>-10096281.724802546</v>
      </c>
    </row>
    <row r="2111" spans="1:21" x14ac:dyDescent="0.35">
      <c r="A2111" s="70">
        <f t="shared" si="45"/>
        <v>2092</v>
      </c>
      <c r="B2111" s="145">
        <v>12560153.605506591</v>
      </c>
      <c r="U2111" s="145">
        <v>22558891.330370031</v>
      </c>
    </row>
    <row r="2112" spans="1:21" x14ac:dyDescent="0.35">
      <c r="A2112" s="70">
        <f t="shared" si="45"/>
        <v>2093</v>
      </c>
      <c r="B2112" s="145">
        <v>12560153.605506591</v>
      </c>
      <c r="U2112" s="145">
        <v>6190426.7866677716</v>
      </c>
    </row>
    <row r="2113" spans="1:21" x14ac:dyDescent="0.35">
      <c r="A2113" s="70">
        <f t="shared" si="45"/>
        <v>2094</v>
      </c>
      <c r="B2113" s="145">
        <v>12560153.605506591</v>
      </c>
      <c r="U2113" s="145">
        <v>4468314.0333032124</v>
      </c>
    </row>
    <row r="2114" spans="1:21" x14ac:dyDescent="0.35">
      <c r="A2114" s="70">
        <f t="shared" si="45"/>
        <v>2095</v>
      </c>
      <c r="B2114" s="145">
        <v>12560153.605506591</v>
      </c>
      <c r="U2114" s="145">
        <v>-27504586.435933094</v>
      </c>
    </row>
    <row r="2115" spans="1:21" x14ac:dyDescent="0.35">
      <c r="A2115" s="70">
        <f t="shared" si="45"/>
        <v>2096</v>
      </c>
      <c r="B2115" s="145">
        <v>12560153.605506591</v>
      </c>
      <c r="U2115" s="145">
        <v>-30684268.233864542</v>
      </c>
    </row>
    <row r="2116" spans="1:21" x14ac:dyDescent="0.35">
      <c r="A2116" s="70">
        <f t="shared" si="45"/>
        <v>2097</v>
      </c>
      <c r="B2116" s="145">
        <v>12560153.605506591</v>
      </c>
      <c r="U2116" s="145">
        <v>35527226.433549419</v>
      </c>
    </row>
    <row r="2117" spans="1:21" x14ac:dyDescent="0.35">
      <c r="A2117" s="70">
        <f t="shared" si="45"/>
        <v>2098</v>
      </c>
      <c r="B2117" s="145">
        <v>12560153.605506591</v>
      </c>
      <c r="U2117" s="145">
        <v>21593514.961947296</v>
      </c>
    </row>
    <row r="2118" spans="1:21" x14ac:dyDescent="0.35">
      <c r="A2118" s="70">
        <f t="shared" si="45"/>
        <v>2099</v>
      </c>
      <c r="B2118" s="145">
        <v>12560153.605506591</v>
      </c>
      <c r="U2118" s="145">
        <v>-30639753.111882374</v>
      </c>
    </row>
    <row r="2119" spans="1:21" x14ac:dyDescent="0.35">
      <c r="A2119" s="70">
        <f t="shared" si="45"/>
        <v>2100</v>
      </c>
      <c r="B2119" s="145">
        <v>12560153.605506591</v>
      </c>
      <c r="U2119" s="145">
        <v>9516136.4328849316</v>
      </c>
    </row>
    <row r="2120" spans="1:21" x14ac:dyDescent="0.35">
      <c r="A2120" s="70">
        <f t="shared" si="45"/>
        <v>2101</v>
      </c>
      <c r="B2120" s="145">
        <v>12560153.605506591</v>
      </c>
      <c r="U2120" s="145">
        <v>17274908.842520379</v>
      </c>
    </row>
    <row r="2121" spans="1:21" x14ac:dyDescent="0.35">
      <c r="A2121" s="70">
        <f t="shared" si="45"/>
        <v>2102</v>
      </c>
      <c r="B2121" s="145">
        <v>12560153.605506591</v>
      </c>
      <c r="U2121" s="145">
        <v>-4153030.4392442349</v>
      </c>
    </row>
    <row r="2122" spans="1:21" x14ac:dyDescent="0.35">
      <c r="A2122" s="70">
        <f t="shared" si="45"/>
        <v>2103</v>
      </c>
      <c r="B2122" s="145">
        <v>12560153.605506591</v>
      </c>
      <c r="U2122" s="145">
        <v>-7163316.6217240486</v>
      </c>
    </row>
    <row r="2123" spans="1:21" x14ac:dyDescent="0.35">
      <c r="A2123" s="70">
        <f t="shared" si="45"/>
        <v>2104</v>
      </c>
      <c r="B2123" s="145">
        <v>12560153.605506591</v>
      </c>
      <c r="U2123" s="145">
        <v>3936209.2501235157</v>
      </c>
    </row>
    <row r="2124" spans="1:21" x14ac:dyDescent="0.35">
      <c r="A2124" s="70">
        <f t="shared" si="45"/>
        <v>2105</v>
      </c>
      <c r="B2124" s="145">
        <v>12560153.605506591</v>
      </c>
      <c r="U2124" s="145">
        <v>11315160.835768163</v>
      </c>
    </row>
    <row r="2125" spans="1:21" x14ac:dyDescent="0.35">
      <c r="A2125" s="70">
        <f t="shared" si="45"/>
        <v>2106</v>
      </c>
      <c r="B2125" s="145">
        <v>12560153.605506591</v>
      </c>
      <c r="U2125" s="145">
        <v>-19000977.325062074</v>
      </c>
    </row>
    <row r="2126" spans="1:21" x14ac:dyDescent="0.35">
      <c r="A2126" s="70">
        <f t="shared" si="45"/>
        <v>2107</v>
      </c>
      <c r="B2126" s="145">
        <v>12560153.605506591</v>
      </c>
      <c r="U2126" s="145">
        <v>-8317323.3673371188</v>
      </c>
    </row>
    <row r="2127" spans="1:21" x14ac:dyDescent="0.35">
      <c r="A2127" s="70">
        <f t="shared" si="45"/>
        <v>2108</v>
      </c>
      <c r="B2127" s="145">
        <v>12560153.605506591</v>
      </c>
      <c r="U2127" s="145">
        <v>-45787363.747331396</v>
      </c>
    </row>
    <row r="2128" spans="1:21" x14ac:dyDescent="0.35">
      <c r="A2128" s="70">
        <f t="shared" si="45"/>
        <v>2109</v>
      </c>
      <c r="B2128" s="145">
        <v>12560153.605506591</v>
      </c>
      <c r="U2128" s="145">
        <v>-1725904.7455489375</v>
      </c>
    </row>
    <row r="2129" spans="1:21" x14ac:dyDescent="0.35">
      <c r="A2129" s="70">
        <f t="shared" si="45"/>
        <v>2110</v>
      </c>
      <c r="B2129" s="145">
        <v>12560153.605506591</v>
      </c>
      <c r="U2129" s="145">
        <v>13564498.734094914</v>
      </c>
    </row>
    <row r="2130" spans="1:21" x14ac:dyDescent="0.35">
      <c r="A2130" s="70">
        <f t="shared" si="45"/>
        <v>2111</v>
      </c>
      <c r="B2130" s="145">
        <v>12560153.605506591</v>
      </c>
      <c r="U2130" s="145">
        <v>7629492.0050042383</v>
      </c>
    </row>
    <row r="2131" spans="1:21" x14ac:dyDescent="0.35">
      <c r="A2131" s="70">
        <f t="shared" si="45"/>
        <v>2112</v>
      </c>
      <c r="B2131" s="145">
        <v>12560153.605506591</v>
      </c>
      <c r="U2131" s="145">
        <v>-9777619.1449612565</v>
      </c>
    </row>
    <row r="2132" spans="1:21" x14ac:dyDescent="0.35">
      <c r="A2132" s="70">
        <f t="shared" si="45"/>
        <v>2113</v>
      </c>
      <c r="B2132" s="145">
        <v>12560153.605506591</v>
      </c>
      <c r="U2132" s="145">
        <v>-44759373.518015727</v>
      </c>
    </row>
    <row r="2133" spans="1:21" x14ac:dyDescent="0.35">
      <c r="A2133" s="70">
        <f t="shared" si="45"/>
        <v>2114</v>
      </c>
      <c r="B2133" s="145">
        <v>12560153.605506591</v>
      </c>
      <c r="U2133" s="145">
        <v>3755081.5431151837</v>
      </c>
    </row>
    <row r="2134" spans="1:21" x14ac:dyDescent="0.35">
      <c r="A2134" s="70">
        <f t="shared" ref="A2134:A2197" si="46">A2133+1</f>
        <v>2115</v>
      </c>
      <c r="B2134" s="145">
        <v>12560153.605506591</v>
      </c>
      <c r="U2134" s="145">
        <v>-23907686.082298063</v>
      </c>
    </row>
    <row r="2135" spans="1:21" x14ac:dyDescent="0.35">
      <c r="A2135" s="70">
        <f t="shared" si="46"/>
        <v>2116</v>
      </c>
      <c r="B2135" s="145">
        <v>12560153.605506591</v>
      </c>
      <c r="U2135" s="145">
        <v>-27159078.181419171</v>
      </c>
    </row>
    <row r="2136" spans="1:21" x14ac:dyDescent="0.35">
      <c r="A2136" s="70">
        <f t="shared" si="46"/>
        <v>2117</v>
      </c>
      <c r="B2136" s="145">
        <v>12560153.605506591</v>
      </c>
      <c r="U2136" s="145">
        <v>-39827756.846758589</v>
      </c>
    </row>
    <row r="2137" spans="1:21" x14ac:dyDescent="0.35">
      <c r="A2137" s="70">
        <f t="shared" si="46"/>
        <v>2118</v>
      </c>
      <c r="B2137" s="145">
        <v>12560153.605506591</v>
      </c>
      <c r="U2137" s="145">
        <v>10318555.639667351</v>
      </c>
    </row>
    <row r="2138" spans="1:21" x14ac:dyDescent="0.35">
      <c r="A2138" s="70">
        <f t="shared" si="46"/>
        <v>2119</v>
      </c>
      <c r="B2138" s="145">
        <v>12560153.605506591</v>
      </c>
      <c r="U2138" s="145">
        <v>-28146919.658734135</v>
      </c>
    </row>
    <row r="2139" spans="1:21" x14ac:dyDescent="0.35">
      <c r="A2139" s="70">
        <f t="shared" si="46"/>
        <v>2120</v>
      </c>
      <c r="B2139" s="145">
        <v>12560153.605506591</v>
      </c>
      <c r="U2139" s="145">
        <v>-32343567.929598708</v>
      </c>
    </row>
    <row r="2140" spans="1:21" x14ac:dyDescent="0.35">
      <c r="A2140" s="70">
        <f t="shared" si="46"/>
        <v>2121</v>
      </c>
      <c r="B2140" s="145">
        <v>12560153.605506591</v>
      </c>
      <c r="U2140" s="145">
        <v>-19464390.681833707</v>
      </c>
    </row>
    <row r="2141" spans="1:21" x14ac:dyDescent="0.35">
      <c r="A2141" s="70">
        <f t="shared" si="46"/>
        <v>2122</v>
      </c>
      <c r="B2141" s="145">
        <v>12560153.605506591</v>
      </c>
      <c r="U2141" s="145">
        <v>4024942.5783163346</v>
      </c>
    </row>
    <row r="2142" spans="1:21" x14ac:dyDescent="0.35">
      <c r="A2142" s="70">
        <f t="shared" si="46"/>
        <v>2123</v>
      </c>
      <c r="B2142" s="145">
        <v>12560153.605506591</v>
      </c>
      <c r="U2142" s="145">
        <v>-10619785.593039263</v>
      </c>
    </row>
    <row r="2143" spans="1:21" x14ac:dyDescent="0.35">
      <c r="A2143" s="70">
        <f t="shared" si="46"/>
        <v>2124</v>
      </c>
      <c r="B2143" s="145">
        <v>12560153.605506591</v>
      </c>
      <c r="U2143" s="145">
        <v>-5373940.6518398449</v>
      </c>
    </row>
    <row r="2144" spans="1:21" x14ac:dyDescent="0.35">
      <c r="A2144" s="70">
        <f t="shared" si="46"/>
        <v>2125</v>
      </c>
      <c r="B2144" s="145">
        <v>12560153.605506591</v>
      </c>
      <c r="U2144" s="145">
        <v>18290265.891593695</v>
      </c>
    </row>
    <row r="2145" spans="1:21" x14ac:dyDescent="0.35">
      <c r="A2145" s="70">
        <f t="shared" si="46"/>
        <v>2126</v>
      </c>
      <c r="B2145" s="145">
        <v>12560153.605506591</v>
      </c>
      <c r="U2145" s="145">
        <v>-12560876.480951611</v>
      </c>
    </row>
    <row r="2146" spans="1:21" x14ac:dyDescent="0.35">
      <c r="A2146" s="70">
        <f t="shared" si="46"/>
        <v>2127</v>
      </c>
      <c r="B2146" s="145">
        <v>12560153.605506591</v>
      </c>
      <c r="U2146" s="145">
        <v>-37112850.280208647</v>
      </c>
    </row>
    <row r="2147" spans="1:21" x14ac:dyDescent="0.35">
      <c r="A2147" s="70">
        <f t="shared" si="46"/>
        <v>2128</v>
      </c>
      <c r="B2147" s="145">
        <v>12560153.605506591</v>
      </c>
      <c r="U2147" s="145">
        <v>7001313.1627769955</v>
      </c>
    </row>
    <row r="2148" spans="1:21" x14ac:dyDescent="0.35">
      <c r="A2148" s="70">
        <f t="shared" si="46"/>
        <v>2129</v>
      </c>
      <c r="B2148" s="145">
        <v>12560153.605506591</v>
      </c>
      <c r="U2148" s="145">
        <v>24559160.67343314</v>
      </c>
    </row>
    <row r="2149" spans="1:21" x14ac:dyDescent="0.35">
      <c r="A2149" s="70">
        <f t="shared" si="46"/>
        <v>2130</v>
      </c>
      <c r="B2149" s="145">
        <v>12560153.605506591</v>
      </c>
      <c r="U2149" s="145">
        <v>-14289104.582386132</v>
      </c>
    </row>
    <row r="2150" spans="1:21" x14ac:dyDescent="0.35">
      <c r="A2150" s="70">
        <f t="shared" si="46"/>
        <v>2131</v>
      </c>
      <c r="B2150" s="145">
        <v>12560153.605506591</v>
      </c>
      <c r="U2150" s="145">
        <v>2649361.3054829799</v>
      </c>
    </row>
    <row r="2151" spans="1:21" x14ac:dyDescent="0.35">
      <c r="A2151" s="70">
        <f t="shared" si="46"/>
        <v>2132</v>
      </c>
      <c r="B2151" s="145">
        <v>12560153.605506591</v>
      </c>
      <c r="U2151" s="145">
        <v>1285067.894842241</v>
      </c>
    </row>
    <row r="2152" spans="1:21" x14ac:dyDescent="0.35">
      <c r="A2152" s="70">
        <f t="shared" si="46"/>
        <v>2133</v>
      </c>
      <c r="B2152" s="145">
        <v>12560153.605506591</v>
      </c>
      <c r="U2152" s="145">
        <v>-17197218.596297108</v>
      </c>
    </row>
    <row r="2153" spans="1:21" x14ac:dyDescent="0.35">
      <c r="A2153" s="70">
        <f t="shared" si="46"/>
        <v>2134</v>
      </c>
      <c r="B2153" s="145">
        <v>12560153.605506591</v>
      </c>
      <c r="U2153" s="145">
        <v>-51710516.850308478</v>
      </c>
    </row>
    <row r="2154" spans="1:21" x14ac:dyDescent="0.35">
      <c r="A2154" s="70">
        <f t="shared" si="46"/>
        <v>2135</v>
      </c>
      <c r="B2154" s="145">
        <v>12560153.605506591</v>
      </c>
      <c r="U2154" s="145">
        <v>-19431623.893792778</v>
      </c>
    </row>
    <row r="2155" spans="1:21" x14ac:dyDescent="0.35">
      <c r="A2155" s="70">
        <f t="shared" si="46"/>
        <v>2136</v>
      </c>
      <c r="B2155" s="145">
        <v>12560153.605506591</v>
      </c>
      <c r="U2155" s="145">
        <v>-1076602.7292745896</v>
      </c>
    </row>
    <row r="2156" spans="1:21" x14ac:dyDescent="0.35">
      <c r="A2156" s="70">
        <f t="shared" si="46"/>
        <v>2137</v>
      </c>
      <c r="B2156" s="145">
        <v>12560153.605506591</v>
      </c>
      <c r="U2156" s="145">
        <v>-11458993.366393169</v>
      </c>
    </row>
    <row r="2157" spans="1:21" x14ac:dyDescent="0.35">
      <c r="A2157" s="70">
        <f t="shared" si="46"/>
        <v>2138</v>
      </c>
      <c r="B2157" s="145">
        <v>12560153.605506591</v>
      </c>
      <c r="U2157" s="145">
        <v>5130880.4664598331</v>
      </c>
    </row>
    <row r="2158" spans="1:21" x14ac:dyDescent="0.35">
      <c r="A2158" s="70">
        <f t="shared" si="46"/>
        <v>2139</v>
      </c>
      <c r="B2158" s="145">
        <v>12560153.605506591</v>
      </c>
      <c r="U2158" s="145">
        <v>8730691.9537461512</v>
      </c>
    </row>
    <row r="2159" spans="1:21" x14ac:dyDescent="0.35">
      <c r="A2159" s="70">
        <f t="shared" si="46"/>
        <v>2140</v>
      </c>
      <c r="B2159" s="145">
        <v>12560153.605506591</v>
      </c>
      <c r="U2159" s="145">
        <v>-44939032.02336859</v>
      </c>
    </row>
    <row r="2160" spans="1:21" x14ac:dyDescent="0.35">
      <c r="A2160" s="70">
        <f t="shared" si="46"/>
        <v>2141</v>
      </c>
      <c r="B2160" s="145">
        <v>12560153.605506591</v>
      </c>
      <c r="U2160" s="145">
        <v>-30078172.582316265</v>
      </c>
    </row>
    <row r="2161" spans="1:21" x14ac:dyDescent="0.35">
      <c r="A2161" s="70">
        <f t="shared" si="46"/>
        <v>2142</v>
      </c>
      <c r="B2161" s="145">
        <v>12560153.605506591</v>
      </c>
      <c r="U2161" s="145">
        <v>-25143976.894602686</v>
      </c>
    </row>
    <row r="2162" spans="1:21" x14ac:dyDescent="0.35">
      <c r="A2162" s="70">
        <f t="shared" si="46"/>
        <v>2143</v>
      </c>
      <c r="B2162" s="145">
        <v>12560153.605506591</v>
      </c>
      <c r="U2162" s="145">
        <v>-14863457.887252569</v>
      </c>
    </row>
    <row r="2163" spans="1:21" x14ac:dyDescent="0.35">
      <c r="A2163" s="70">
        <f t="shared" si="46"/>
        <v>2144</v>
      </c>
      <c r="B2163" s="145">
        <v>12560153.605506591</v>
      </c>
      <c r="U2163" s="145">
        <v>5202368.8867730312</v>
      </c>
    </row>
    <row r="2164" spans="1:21" x14ac:dyDescent="0.35">
      <c r="A2164" s="70">
        <f t="shared" si="46"/>
        <v>2145</v>
      </c>
      <c r="B2164" s="145">
        <v>12560153.605506591</v>
      </c>
      <c r="U2164" s="145">
        <v>-7532552.1529138628</v>
      </c>
    </row>
    <row r="2165" spans="1:21" x14ac:dyDescent="0.35">
      <c r="A2165" s="70">
        <f t="shared" si="46"/>
        <v>2146</v>
      </c>
      <c r="B2165" s="145">
        <v>12560153.605506591</v>
      </c>
      <c r="U2165" s="145">
        <v>-35287894.489774257</v>
      </c>
    </row>
    <row r="2166" spans="1:21" x14ac:dyDescent="0.35">
      <c r="A2166" s="70">
        <f t="shared" si="46"/>
        <v>2147</v>
      </c>
      <c r="B2166" s="145">
        <v>12560153.605506591</v>
      </c>
      <c r="U2166" s="145">
        <v>20802539.178135525</v>
      </c>
    </row>
    <row r="2167" spans="1:21" x14ac:dyDescent="0.35">
      <c r="A2167" s="70">
        <f t="shared" si="46"/>
        <v>2148</v>
      </c>
      <c r="B2167" s="145">
        <v>12560153.605506591</v>
      </c>
      <c r="U2167" s="145">
        <v>-28370638.973847359</v>
      </c>
    </row>
    <row r="2168" spans="1:21" x14ac:dyDescent="0.35">
      <c r="A2168" s="70">
        <f t="shared" si="46"/>
        <v>2149</v>
      </c>
      <c r="B2168" s="145">
        <v>12560153.605506591</v>
      </c>
      <c r="U2168" s="145">
        <v>38761790.57372579</v>
      </c>
    </row>
    <row r="2169" spans="1:21" x14ac:dyDescent="0.35">
      <c r="A2169" s="70">
        <f t="shared" si="46"/>
        <v>2150</v>
      </c>
      <c r="B2169" s="145">
        <v>12560153.605506591</v>
      </c>
      <c r="U2169" s="145">
        <v>44863297.312074907</v>
      </c>
    </row>
    <row r="2170" spans="1:21" x14ac:dyDescent="0.35">
      <c r="A2170" s="70">
        <f t="shared" si="46"/>
        <v>2151</v>
      </c>
      <c r="B2170" s="145">
        <v>12560153.605506591</v>
      </c>
      <c r="U2170" s="145">
        <v>-8805022.247738421</v>
      </c>
    </row>
    <row r="2171" spans="1:21" x14ac:dyDescent="0.35">
      <c r="A2171" s="70">
        <f t="shared" si="46"/>
        <v>2152</v>
      </c>
      <c r="B2171" s="145">
        <v>12560153.605506591</v>
      </c>
      <c r="U2171" s="145">
        <v>-42980034.117755987</v>
      </c>
    </row>
    <row r="2172" spans="1:21" x14ac:dyDescent="0.35">
      <c r="A2172" s="70">
        <f t="shared" si="46"/>
        <v>2153</v>
      </c>
      <c r="B2172" s="145">
        <v>12560153.605506591</v>
      </c>
      <c r="U2172" s="145">
        <v>-5905640.9091214202</v>
      </c>
    </row>
    <row r="2173" spans="1:21" x14ac:dyDescent="0.35">
      <c r="A2173" s="70">
        <f t="shared" si="46"/>
        <v>2154</v>
      </c>
      <c r="B2173" s="145">
        <v>12560153.605506591</v>
      </c>
      <c r="U2173" s="145">
        <v>-23960474.271875825</v>
      </c>
    </row>
    <row r="2174" spans="1:21" x14ac:dyDescent="0.35">
      <c r="A2174" s="70">
        <f t="shared" si="46"/>
        <v>2155</v>
      </c>
      <c r="B2174" s="145">
        <v>12560153.605506591</v>
      </c>
      <c r="U2174" s="145">
        <v>-12613971.297838707</v>
      </c>
    </row>
    <row r="2175" spans="1:21" x14ac:dyDescent="0.35">
      <c r="A2175" s="70">
        <f t="shared" si="46"/>
        <v>2156</v>
      </c>
      <c r="B2175" s="145">
        <v>12560153.605506591</v>
      </c>
      <c r="U2175" s="145">
        <v>14764364.815041173</v>
      </c>
    </row>
    <row r="2176" spans="1:21" x14ac:dyDescent="0.35">
      <c r="A2176" s="70">
        <f t="shared" si="46"/>
        <v>2157</v>
      </c>
      <c r="B2176" s="145">
        <v>12560153.605506591</v>
      </c>
      <c r="U2176" s="145">
        <v>-20212166.950337384</v>
      </c>
    </row>
    <row r="2177" spans="1:21" x14ac:dyDescent="0.35">
      <c r="A2177" s="70">
        <f t="shared" si="46"/>
        <v>2158</v>
      </c>
      <c r="B2177" s="145">
        <v>12560153.605506591</v>
      </c>
      <c r="U2177" s="145">
        <v>14202352.430940554</v>
      </c>
    </row>
    <row r="2178" spans="1:21" x14ac:dyDescent="0.35">
      <c r="A2178" s="70">
        <f t="shared" si="46"/>
        <v>2159</v>
      </c>
      <c r="B2178" s="145">
        <v>12560153.605506591</v>
      </c>
      <c r="U2178" s="145">
        <v>29403495.539417885</v>
      </c>
    </row>
    <row r="2179" spans="1:21" x14ac:dyDescent="0.35">
      <c r="A2179" s="70">
        <f t="shared" si="46"/>
        <v>2160</v>
      </c>
      <c r="B2179" s="145">
        <v>12560153.605506591</v>
      </c>
      <c r="U2179" s="145">
        <v>12418024.470382608</v>
      </c>
    </row>
    <row r="2180" spans="1:21" x14ac:dyDescent="0.35">
      <c r="A2180" s="70">
        <f t="shared" si="46"/>
        <v>2161</v>
      </c>
      <c r="B2180" s="145">
        <v>12560153.605506591</v>
      </c>
      <c r="U2180" s="145">
        <v>-7511094.5191810802</v>
      </c>
    </row>
    <row r="2181" spans="1:21" x14ac:dyDescent="0.35">
      <c r="A2181" s="70">
        <f t="shared" si="46"/>
        <v>2162</v>
      </c>
      <c r="B2181" s="145">
        <v>12560153.605506591</v>
      </c>
      <c r="U2181" s="145">
        <v>29867504.994613081</v>
      </c>
    </row>
    <row r="2182" spans="1:21" x14ac:dyDescent="0.35">
      <c r="A2182" s="70">
        <f t="shared" si="46"/>
        <v>2163</v>
      </c>
      <c r="B2182" s="145">
        <v>12560153.605506591</v>
      </c>
      <c r="U2182" s="145">
        <v>-24622629.895601232</v>
      </c>
    </row>
    <row r="2183" spans="1:21" x14ac:dyDescent="0.35">
      <c r="A2183" s="70">
        <f t="shared" si="46"/>
        <v>2164</v>
      </c>
      <c r="B2183" s="145">
        <v>12560153.605506591</v>
      </c>
      <c r="U2183" s="145">
        <v>4502303.8028184846</v>
      </c>
    </row>
    <row r="2184" spans="1:21" x14ac:dyDescent="0.35">
      <c r="A2184" s="70">
        <f t="shared" si="46"/>
        <v>2165</v>
      </c>
      <c r="B2184" s="145">
        <v>12560153.605506591</v>
      </c>
      <c r="U2184" s="145">
        <v>15116302.440330226</v>
      </c>
    </row>
    <row r="2185" spans="1:21" x14ac:dyDescent="0.35">
      <c r="A2185" s="70">
        <f t="shared" si="46"/>
        <v>2166</v>
      </c>
      <c r="B2185" s="145">
        <v>12560153.605506591</v>
      </c>
      <c r="U2185" s="145">
        <v>-6533537.4143244904</v>
      </c>
    </row>
    <row r="2186" spans="1:21" x14ac:dyDescent="0.35">
      <c r="A2186" s="70">
        <f t="shared" si="46"/>
        <v>2167</v>
      </c>
      <c r="B2186" s="145">
        <v>12560153.605506591</v>
      </c>
      <c r="U2186" s="145">
        <v>1580781.0127388947</v>
      </c>
    </row>
    <row r="2187" spans="1:21" x14ac:dyDescent="0.35">
      <c r="A2187" s="70">
        <f t="shared" si="46"/>
        <v>2168</v>
      </c>
      <c r="B2187" s="145">
        <v>12560153.605506591</v>
      </c>
      <c r="U2187" s="145">
        <v>-21006173.659073282</v>
      </c>
    </row>
    <row r="2188" spans="1:21" x14ac:dyDescent="0.35">
      <c r="A2188" s="70">
        <f t="shared" si="46"/>
        <v>2169</v>
      </c>
      <c r="B2188" s="145">
        <v>12560153.605506591</v>
      </c>
      <c r="U2188" s="145">
        <v>32339043.781124011</v>
      </c>
    </row>
    <row r="2189" spans="1:21" x14ac:dyDescent="0.35">
      <c r="A2189" s="70">
        <f t="shared" si="46"/>
        <v>2170</v>
      </c>
      <c r="B2189" s="145">
        <v>12560153.605506591</v>
      </c>
      <c r="U2189" s="145">
        <v>-10838552.286421608</v>
      </c>
    </row>
    <row r="2190" spans="1:21" x14ac:dyDescent="0.35">
      <c r="A2190" s="70">
        <f t="shared" si="46"/>
        <v>2171</v>
      </c>
      <c r="B2190" s="145">
        <v>12560153.605506591</v>
      </c>
      <c r="U2190" s="145">
        <v>6887522.5661875643</v>
      </c>
    </row>
    <row r="2191" spans="1:21" x14ac:dyDescent="0.35">
      <c r="A2191" s="70">
        <f t="shared" si="46"/>
        <v>2172</v>
      </c>
      <c r="B2191" s="145">
        <v>12560153.605506591</v>
      </c>
      <c r="U2191" s="145">
        <v>-6329828.7327552531</v>
      </c>
    </row>
    <row r="2192" spans="1:21" x14ac:dyDescent="0.35">
      <c r="A2192" s="70">
        <f t="shared" si="46"/>
        <v>2173</v>
      </c>
      <c r="B2192" s="145">
        <v>12560153.605506591</v>
      </c>
      <c r="U2192" s="145">
        <v>-2960711.4555982798</v>
      </c>
    </row>
    <row r="2193" spans="1:21" x14ac:dyDescent="0.35">
      <c r="A2193" s="70">
        <f t="shared" si="46"/>
        <v>2174</v>
      </c>
      <c r="B2193" s="145">
        <v>12560153.605506591</v>
      </c>
      <c r="U2193" s="145">
        <v>-23695325.26253739</v>
      </c>
    </row>
    <row r="2194" spans="1:21" x14ac:dyDescent="0.35">
      <c r="A2194" s="70">
        <f t="shared" si="46"/>
        <v>2175</v>
      </c>
      <c r="B2194" s="145">
        <v>12560153.605506591</v>
      </c>
      <c r="U2194" s="145">
        <v>-31484094.972142726</v>
      </c>
    </row>
    <row r="2195" spans="1:21" x14ac:dyDescent="0.35">
      <c r="A2195" s="70">
        <f t="shared" si="46"/>
        <v>2176</v>
      </c>
      <c r="B2195" s="145">
        <v>12560153.605506591</v>
      </c>
      <c r="U2195" s="145">
        <v>1194578.3020258471</v>
      </c>
    </row>
    <row r="2196" spans="1:21" x14ac:dyDescent="0.35">
      <c r="A2196" s="70">
        <f t="shared" si="46"/>
        <v>2177</v>
      </c>
      <c r="B2196" s="145">
        <v>12560153.605506591</v>
      </c>
      <c r="U2196" s="145">
        <v>-52197421.499644838</v>
      </c>
    </row>
    <row r="2197" spans="1:21" x14ac:dyDescent="0.35">
      <c r="A2197" s="70">
        <f t="shared" si="46"/>
        <v>2178</v>
      </c>
      <c r="B2197" s="145">
        <v>12560153.605506591</v>
      </c>
      <c r="U2197" s="145">
        <v>-23492286.404905569</v>
      </c>
    </row>
    <row r="2198" spans="1:21" x14ac:dyDescent="0.35">
      <c r="A2198" s="70">
        <f t="shared" ref="A2198:A2261" si="47">A2197+1</f>
        <v>2179</v>
      </c>
      <c r="B2198" s="145">
        <v>12560153.605506591</v>
      </c>
      <c r="U2198" s="145">
        <v>-33457179.290541206</v>
      </c>
    </row>
    <row r="2199" spans="1:21" x14ac:dyDescent="0.35">
      <c r="A2199" s="70">
        <f t="shared" si="47"/>
        <v>2180</v>
      </c>
      <c r="B2199" s="145">
        <v>12560153.605506591</v>
      </c>
      <c r="U2199" s="145">
        <v>-36714387.665623486</v>
      </c>
    </row>
    <row r="2200" spans="1:21" x14ac:dyDescent="0.35">
      <c r="A2200" s="70">
        <f t="shared" si="47"/>
        <v>2181</v>
      </c>
      <c r="B2200" s="145">
        <v>12560153.605506591</v>
      </c>
      <c r="U2200" s="145">
        <v>-3457712.0398265738</v>
      </c>
    </row>
    <row r="2201" spans="1:21" x14ac:dyDescent="0.35">
      <c r="A2201" s="70">
        <f t="shared" si="47"/>
        <v>2182</v>
      </c>
      <c r="B2201" s="145">
        <v>12560153.605506591</v>
      </c>
      <c r="U2201" s="145">
        <v>-24928012.490412135</v>
      </c>
    </row>
    <row r="2202" spans="1:21" x14ac:dyDescent="0.35">
      <c r="A2202" s="70">
        <f t="shared" si="47"/>
        <v>2183</v>
      </c>
      <c r="B2202" s="145">
        <v>12560153.605506591</v>
      </c>
      <c r="U2202" s="145">
        <v>16595615.186420515</v>
      </c>
    </row>
    <row r="2203" spans="1:21" x14ac:dyDescent="0.35">
      <c r="A2203" s="70">
        <f t="shared" si="47"/>
        <v>2184</v>
      </c>
      <c r="B2203" s="145">
        <v>12560153.605506591</v>
      </c>
      <c r="U2203" s="145">
        <v>-12636631.436905328</v>
      </c>
    </row>
    <row r="2204" spans="1:21" x14ac:dyDescent="0.35">
      <c r="A2204" s="70">
        <f t="shared" si="47"/>
        <v>2185</v>
      </c>
      <c r="B2204" s="145">
        <v>12560153.605506591</v>
      </c>
      <c r="U2204" s="145">
        <v>-27789891.380243249</v>
      </c>
    </row>
    <row r="2205" spans="1:21" x14ac:dyDescent="0.35">
      <c r="A2205" s="70">
        <f t="shared" si="47"/>
        <v>2186</v>
      </c>
      <c r="B2205" s="145">
        <v>12560153.605506591</v>
      </c>
      <c r="U2205" s="145">
        <v>11093746.201275684</v>
      </c>
    </row>
    <row r="2206" spans="1:21" x14ac:dyDescent="0.35">
      <c r="A2206" s="70">
        <f t="shared" si="47"/>
        <v>2187</v>
      </c>
      <c r="B2206" s="145">
        <v>12560153.605506591</v>
      </c>
      <c r="U2206" s="145">
        <v>-15311850.41080611</v>
      </c>
    </row>
    <row r="2207" spans="1:21" x14ac:dyDescent="0.35">
      <c r="A2207" s="70">
        <f t="shared" si="47"/>
        <v>2188</v>
      </c>
      <c r="B2207" s="145">
        <v>12560153.605506591</v>
      </c>
      <c r="U2207" s="145">
        <v>-26176185.971132975</v>
      </c>
    </row>
    <row r="2208" spans="1:21" x14ac:dyDescent="0.35">
      <c r="A2208" s="70">
        <f t="shared" si="47"/>
        <v>2189</v>
      </c>
      <c r="B2208" s="145">
        <v>12560153.605506591</v>
      </c>
      <c r="U2208" s="145">
        <v>-20781824.995312206</v>
      </c>
    </row>
    <row r="2209" spans="1:21" x14ac:dyDescent="0.35">
      <c r="A2209" s="70">
        <f t="shared" si="47"/>
        <v>2190</v>
      </c>
      <c r="B2209" s="145">
        <v>12560153.605506591</v>
      </c>
      <c r="U2209" s="145">
        <v>-10929687.562913515</v>
      </c>
    </row>
    <row r="2210" spans="1:21" x14ac:dyDescent="0.35">
      <c r="A2210" s="70">
        <f t="shared" si="47"/>
        <v>2191</v>
      </c>
      <c r="B2210" s="145">
        <v>12560153.605506591</v>
      </c>
      <c r="U2210" s="145">
        <v>8257498.1240198463</v>
      </c>
    </row>
    <row r="2211" spans="1:21" x14ac:dyDescent="0.35">
      <c r="A2211" s="70">
        <f t="shared" si="47"/>
        <v>2192</v>
      </c>
      <c r="B2211" s="145">
        <v>12560153.605506591</v>
      </c>
      <c r="U2211" s="145">
        <v>8706446.126492694</v>
      </c>
    </row>
    <row r="2212" spans="1:21" x14ac:dyDescent="0.35">
      <c r="A2212" s="70">
        <f t="shared" si="47"/>
        <v>2193</v>
      </c>
      <c r="B2212" s="145">
        <v>12560153.605506591</v>
      </c>
      <c r="U2212" s="145">
        <v>-31967251.106642984</v>
      </c>
    </row>
    <row r="2213" spans="1:21" x14ac:dyDescent="0.35">
      <c r="A2213" s="70">
        <f t="shared" si="47"/>
        <v>2194</v>
      </c>
      <c r="B2213" s="145">
        <v>12560153.605506591</v>
      </c>
      <c r="U2213" s="145">
        <v>-20847047.970842384</v>
      </c>
    </row>
    <row r="2214" spans="1:21" x14ac:dyDescent="0.35">
      <c r="A2214" s="70">
        <f t="shared" si="47"/>
        <v>2195</v>
      </c>
      <c r="B2214" s="145">
        <v>12560153.605506591</v>
      </c>
      <c r="U2214" s="145">
        <v>30440556.881805912</v>
      </c>
    </row>
    <row r="2215" spans="1:21" x14ac:dyDescent="0.35">
      <c r="A2215" s="70">
        <f t="shared" si="47"/>
        <v>2196</v>
      </c>
      <c r="B2215" s="145">
        <v>12560153.605506591</v>
      </c>
      <c r="U2215" s="145">
        <v>6239880.6389996856</v>
      </c>
    </row>
    <row r="2216" spans="1:21" x14ac:dyDescent="0.35">
      <c r="A2216" s="70">
        <f t="shared" si="47"/>
        <v>2197</v>
      </c>
      <c r="B2216" s="145">
        <v>12560153.605506591</v>
      </c>
      <c r="U2216" s="145">
        <v>-1672409.2093600295</v>
      </c>
    </row>
    <row r="2217" spans="1:21" x14ac:dyDescent="0.35">
      <c r="A2217" s="70">
        <f t="shared" si="47"/>
        <v>2198</v>
      </c>
      <c r="B2217" s="145">
        <v>12560153.605506591</v>
      </c>
      <c r="U2217" s="145">
        <v>20055731.010226894</v>
      </c>
    </row>
    <row r="2218" spans="1:21" x14ac:dyDescent="0.35">
      <c r="A2218" s="70">
        <f t="shared" si="47"/>
        <v>2199</v>
      </c>
      <c r="B2218" s="145">
        <v>12560153.605506591</v>
      </c>
      <c r="U2218" s="145">
        <v>7185013.7131903581</v>
      </c>
    </row>
    <row r="2219" spans="1:21" x14ac:dyDescent="0.35">
      <c r="A2219" s="70">
        <f t="shared" si="47"/>
        <v>2200</v>
      </c>
      <c r="B2219" s="145">
        <v>12560153.605506591</v>
      </c>
      <c r="U2219" s="145">
        <v>13449474.849050155</v>
      </c>
    </row>
    <row r="2220" spans="1:21" x14ac:dyDescent="0.35">
      <c r="A2220" s="70">
        <f t="shared" si="47"/>
        <v>2201</v>
      </c>
      <c r="B2220" s="145">
        <v>12560153.605506591</v>
      </c>
      <c r="U2220" s="145">
        <v>10663583.621259075</v>
      </c>
    </row>
    <row r="2221" spans="1:21" x14ac:dyDescent="0.35">
      <c r="A2221" s="70">
        <f t="shared" si="47"/>
        <v>2202</v>
      </c>
      <c r="B2221" s="145">
        <v>12560153.605506591</v>
      </c>
      <c r="U2221" s="145">
        <v>-13165477.174271006</v>
      </c>
    </row>
    <row r="2222" spans="1:21" x14ac:dyDescent="0.35">
      <c r="A2222" s="70">
        <f t="shared" si="47"/>
        <v>2203</v>
      </c>
      <c r="B2222" s="145">
        <v>12560153.605506591</v>
      </c>
      <c r="U2222" s="145">
        <v>2139254.0597915389</v>
      </c>
    </row>
    <row r="2223" spans="1:21" x14ac:dyDescent="0.35">
      <c r="A2223" s="70">
        <f t="shared" si="47"/>
        <v>2204</v>
      </c>
      <c r="B2223" s="145">
        <v>12560153.605506591</v>
      </c>
      <c r="U2223" s="145">
        <v>-15541107.967105906</v>
      </c>
    </row>
    <row r="2224" spans="1:21" x14ac:dyDescent="0.35">
      <c r="A2224" s="70">
        <f t="shared" si="47"/>
        <v>2205</v>
      </c>
      <c r="B2224" s="145">
        <v>12560153.605506591</v>
      </c>
      <c r="U2224" s="145">
        <v>-4931229.5140287392</v>
      </c>
    </row>
    <row r="2225" spans="1:21" x14ac:dyDescent="0.35">
      <c r="A2225" s="70">
        <f t="shared" si="47"/>
        <v>2206</v>
      </c>
      <c r="B2225" s="145">
        <v>12560153.605506591</v>
      </c>
      <c r="U2225" s="145">
        <v>-30461237.510458875</v>
      </c>
    </row>
    <row r="2226" spans="1:21" x14ac:dyDescent="0.35">
      <c r="A2226" s="70">
        <f t="shared" si="47"/>
        <v>2207</v>
      </c>
      <c r="B2226" s="145">
        <v>12560153.605506591</v>
      </c>
      <c r="U2226" s="145">
        <v>11004542.891125061</v>
      </c>
    </row>
    <row r="2227" spans="1:21" x14ac:dyDescent="0.35">
      <c r="A2227" s="70">
        <f t="shared" si="47"/>
        <v>2208</v>
      </c>
      <c r="B2227" s="145">
        <v>12560153.605506591</v>
      </c>
      <c r="U2227" s="145">
        <v>7151103.8102430478</v>
      </c>
    </row>
    <row r="2228" spans="1:21" x14ac:dyDescent="0.35">
      <c r="A2228" s="70">
        <f t="shared" si="47"/>
        <v>2209</v>
      </c>
      <c r="B2228" s="145">
        <v>12560153.605506591</v>
      </c>
      <c r="U2228" s="145">
        <v>-8521117.2971375212</v>
      </c>
    </row>
    <row r="2229" spans="1:21" x14ac:dyDescent="0.35">
      <c r="A2229" s="70">
        <f t="shared" si="47"/>
        <v>2210</v>
      </c>
      <c r="B2229" s="145">
        <v>12560153.605506591</v>
      </c>
      <c r="U2229" s="145">
        <v>18137530.488493048</v>
      </c>
    </row>
    <row r="2230" spans="1:21" x14ac:dyDescent="0.35">
      <c r="A2230" s="70">
        <f t="shared" si="47"/>
        <v>2211</v>
      </c>
      <c r="B2230" s="145">
        <v>12560153.605506591</v>
      </c>
      <c r="U2230" s="145">
        <v>20494181.252238628</v>
      </c>
    </row>
    <row r="2231" spans="1:21" x14ac:dyDescent="0.35">
      <c r="A2231" s="70">
        <f t="shared" si="47"/>
        <v>2212</v>
      </c>
      <c r="B2231" s="145">
        <v>12560153.605506591</v>
      </c>
      <c r="U2231" s="145">
        <v>7825585.6540185809</v>
      </c>
    </row>
    <row r="2232" spans="1:21" x14ac:dyDescent="0.35">
      <c r="A2232" s="70">
        <f t="shared" si="47"/>
        <v>2213</v>
      </c>
      <c r="B2232" s="145">
        <v>12560153.605506591</v>
      </c>
      <c r="U2232" s="145">
        <v>-9156073.4476101492</v>
      </c>
    </row>
    <row r="2233" spans="1:21" x14ac:dyDescent="0.35">
      <c r="A2233" s="70">
        <f t="shared" si="47"/>
        <v>2214</v>
      </c>
      <c r="B2233" s="145">
        <v>12560153.605506591</v>
      </c>
      <c r="U2233" s="145">
        <v>176788.50632476807</v>
      </c>
    </row>
    <row r="2234" spans="1:21" x14ac:dyDescent="0.35">
      <c r="A2234" s="70">
        <f t="shared" si="47"/>
        <v>2215</v>
      </c>
      <c r="B2234" s="145">
        <v>12560153.605506591</v>
      </c>
      <c r="U2234" s="145">
        <v>-17442132.291554894</v>
      </c>
    </row>
    <row r="2235" spans="1:21" x14ac:dyDescent="0.35">
      <c r="A2235" s="70">
        <f t="shared" si="47"/>
        <v>2216</v>
      </c>
      <c r="B2235" s="145">
        <v>12560153.605506591</v>
      </c>
      <c r="U2235" s="145">
        <v>-16311627.82089626</v>
      </c>
    </row>
    <row r="2236" spans="1:21" x14ac:dyDescent="0.35">
      <c r="A2236" s="70">
        <f t="shared" si="47"/>
        <v>2217</v>
      </c>
      <c r="B2236" s="145">
        <v>12560153.605506591</v>
      </c>
      <c r="U2236" s="145">
        <v>23734659.947674774</v>
      </c>
    </row>
    <row r="2237" spans="1:21" x14ac:dyDescent="0.35">
      <c r="A2237" s="70">
        <f t="shared" si="47"/>
        <v>2218</v>
      </c>
      <c r="B2237" s="145">
        <v>12560153.605506591</v>
      </c>
      <c r="U2237" s="145">
        <v>-24161357.289861035</v>
      </c>
    </row>
    <row r="2238" spans="1:21" x14ac:dyDescent="0.35">
      <c r="A2238" s="70">
        <f t="shared" si="47"/>
        <v>2219</v>
      </c>
      <c r="B2238" s="145">
        <v>12560153.605506591</v>
      </c>
      <c r="U2238" s="145">
        <v>-39096862.163810223</v>
      </c>
    </row>
    <row r="2239" spans="1:21" x14ac:dyDescent="0.35">
      <c r="A2239" s="70">
        <f t="shared" si="47"/>
        <v>2220</v>
      </c>
      <c r="B2239" s="145">
        <v>12560153.605506591</v>
      </c>
      <c r="U2239" s="145">
        <v>-18185505.008033622</v>
      </c>
    </row>
    <row r="2240" spans="1:21" x14ac:dyDescent="0.35">
      <c r="A2240" s="70">
        <f t="shared" si="47"/>
        <v>2221</v>
      </c>
      <c r="B2240" s="145">
        <v>12560153.605506591</v>
      </c>
      <c r="U2240" s="145">
        <v>-18200237.10839523</v>
      </c>
    </row>
    <row r="2241" spans="1:21" x14ac:dyDescent="0.35">
      <c r="A2241" s="70">
        <f t="shared" si="47"/>
        <v>2222</v>
      </c>
      <c r="B2241" s="145">
        <v>12560153.605506591</v>
      </c>
      <c r="U2241" s="145">
        <v>-34015718.362803973</v>
      </c>
    </row>
    <row r="2242" spans="1:21" x14ac:dyDescent="0.35">
      <c r="A2242" s="70">
        <f t="shared" si="47"/>
        <v>2223</v>
      </c>
      <c r="B2242" s="145">
        <v>12560153.605506591</v>
      </c>
      <c r="U2242" s="145">
        <v>-13499067.548665654</v>
      </c>
    </row>
    <row r="2243" spans="1:21" x14ac:dyDescent="0.35">
      <c r="A2243" s="70">
        <f t="shared" si="47"/>
        <v>2224</v>
      </c>
      <c r="B2243" s="145">
        <v>12560153.605506591</v>
      </c>
      <c r="U2243" s="145">
        <v>1021279.0711092651</v>
      </c>
    </row>
    <row r="2244" spans="1:21" x14ac:dyDescent="0.35">
      <c r="A2244" s="70">
        <f t="shared" si="47"/>
        <v>2225</v>
      </c>
      <c r="B2244" s="145">
        <v>12560153.605506591</v>
      </c>
      <c r="U2244" s="145">
        <v>-3584532.6070267744</v>
      </c>
    </row>
    <row r="2245" spans="1:21" x14ac:dyDescent="0.35">
      <c r="A2245" s="70">
        <f t="shared" si="47"/>
        <v>2226</v>
      </c>
      <c r="B2245" s="145">
        <v>12560153.605506591</v>
      </c>
      <c r="U2245" s="145">
        <v>2002077.8289291523</v>
      </c>
    </row>
    <row r="2246" spans="1:21" x14ac:dyDescent="0.35">
      <c r="A2246" s="70">
        <f t="shared" si="47"/>
        <v>2227</v>
      </c>
      <c r="B2246" s="145">
        <v>12560153.605506591</v>
      </c>
      <c r="U2246" s="145">
        <v>-37472659.146174774</v>
      </c>
    </row>
    <row r="2247" spans="1:21" x14ac:dyDescent="0.35">
      <c r="A2247" s="70">
        <f t="shared" si="47"/>
        <v>2228</v>
      </c>
      <c r="B2247" s="145">
        <v>12560153.605506591</v>
      </c>
      <c r="U2247" s="145">
        <v>6770369.8591162413</v>
      </c>
    </row>
    <row r="2248" spans="1:21" x14ac:dyDescent="0.35">
      <c r="A2248" s="70">
        <f t="shared" si="47"/>
        <v>2229</v>
      </c>
      <c r="B2248" s="145">
        <v>12560153.605506591</v>
      </c>
      <c r="U2248" s="145">
        <v>60667015.381113485</v>
      </c>
    </row>
    <row r="2249" spans="1:21" x14ac:dyDescent="0.35">
      <c r="A2249" s="70">
        <f t="shared" si="47"/>
        <v>2230</v>
      </c>
      <c r="B2249" s="145">
        <v>12560153.605506591</v>
      </c>
      <c r="U2249" s="145">
        <v>7953450.280403249</v>
      </c>
    </row>
    <row r="2250" spans="1:21" x14ac:dyDescent="0.35">
      <c r="A2250" s="70">
        <f t="shared" si="47"/>
        <v>2231</v>
      </c>
      <c r="B2250" s="145">
        <v>12560153.605506591</v>
      </c>
      <c r="U2250" s="145">
        <v>-29307128.464614552</v>
      </c>
    </row>
    <row r="2251" spans="1:21" x14ac:dyDescent="0.35">
      <c r="A2251" s="70">
        <f t="shared" si="47"/>
        <v>2232</v>
      </c>
      <c r="B2251" s="145">
        <v>12560153.605506591</v>
      </c>
      <c r="U2251" s="145">
        <v>-14814384.391183686</v>
      </c>
    </row>
    <row r="2252" spans="1:21" x14ac:dyDescent="0.35">
      <c r="A2252" s="70">
        <f t="shared" si="47"/>
        <v>2233</v>
      </c>
      <c r="B2252" s="145">
        <v>12560153.605506591</v>
      </c>
      <c r="U2252" s="145">
        <v>-13302223.777362689</v>
      </c>
    </row>
    <row r="2253" spans="1:21" x14ac:dyDescent="0.35">
      <c r="A2253" s="70">
        <f t="shared" si="47"/>
        <v>2234</v>
      </c>
      <c r="B2253" s="145">
        <v>12560153.605506591</v>
      </c>
      <c r="U2253" s="145">
        <v>-55397026.340776004</v>
      </c>
    </row>
    <row r="2254" spans="1:21" x14ac:dyDescent="0.35">
      <c r="A2254" s="70">
        <f t="shared" si="47"/>
        <v>2235</v>
      </c>
      <c r="B2254" s="145">
        <v>12560153.605506591</v>
      </c>
      <c r="U2254" s="145">
        <v>12468068.822917985</v>
      </c>
    </row>
    <row r="2255" spans="1:21" x14ac:dyDescent="0.35">
      <c r="A2255" s="70">
        <f t="shared" si="47"/>
        <v>2236</v>
      </c>
      <c r="B2255" s="145">
        <v>12560153.605506591</v>
      </c>
      <c r="U2255" s="145">
        <v>-4479059.7280738354</v>
      </c>
    </row>
    <row r="2256" spans="1:21" x14ac:dyDescent="0.35">
      <c r="A2256" s="70">
        <f t="shared" si="47"/>
        <v>2237</v>
      </c>
      <c r="B2256" s="145">
        <v>12560153.605506591</v>
      </c>
      <c r="U2256" s="145">
        <v>-13396126.374999585</v>
      </c>
    </row>
    <row r="2257" spans="1:21" x14ac:dyDescent="0.35">
      <c r="A2257" s="70">
        <f t="shared" si="47"/>
        <v>2238</v>
      </c>
      <c r="B2257" s="145">
        <v>12560153.605506591</v>
      </c>
      <c r="U2257" s="145">
        <v>-8445745.8174284194</v>
      </c>
    </row>
    <row r="2258" spans="1:21" x14ac:dyDescent="0.35">
      <c r="A2258" s="70">
        <f t="shared" si="47"/>
        <v>2239</v>
      </c>
      <c r="B2258" s="145">
        <v>12560153.605506591</v>
      </c>
      <c r="U2258" s="145">
        <v>-872347.94459457695</v>
      </c>
    </row>
    <row r="2259" spans="1:21" x14ac:dyDescent="0.35">
      <c r="A2259" s="70">
        <f t="shared" si="47"/>
        <v>2240</v>
      </c>
      <c r="B2259" s="145">
        <v>12560153.605506591</v>
      </c>
      <c r="U2259" s="145">
        <v>-23608111.153267484</v>
      </c>
    </row>
    <row r="2260" spans="1:21" x14ac:dyDescent="0.35">
      <c r="A2260" s="70">
        <f t="shared" si="47"/>
        <v>2241</v>
      </c>
      <c r="B2260" s="145">
        <v>12560153.605506591</v>
      </c>
      <c r="U2260" s="145">
        <v>-804431.07004171982</v>
      </c>
    </row>
    <row r="2261" spans="1:21" x14ac:dyDescent="0.35">
      <c r="A2261" s="70">
        <f t="shared" si="47"/>
        <v>2242</v>
      </c>
      <c r="B2261" s="145">
        <v>12560153.605506591</v>
      </c>
      <c r="U2261" s="145">
        <v>-26199059.969133902</v>
      </c>
    </row>
    <row r="2262" spans="1:21" x14ac:dyDescent="0.35">
      <c r="A2262" s="70">
        <f t="shared" ref="A2262:A2325" si="48">A2261+1</f>
        <v>2243</v>
      </c>
      <c r="B2262" s="145">
        <v>12560153.605506591</v>
      </c>
      <c r="U2262" s="145">
        <v>-19567611.729328871</v>
      </c>
    </row>
    <row r="2263" spans="1:21" x14ac:dyDescent="0.35">
      <c r="A2263" s="70">
        <f t="shared" si="48"/>
        <v>2244</v>
      </c>
      <c r="B2263" s="145">
        <v>12560153.605506591</v>
      </c>
      <c r="U2263" s="145">
        <v>1983328.1504371651</v>
      </c>
    </row>
    <row r="2264" spans="1:21" x14ac:dyDescent="0.35">
      <c r="A2264" s="70">
        <f t="shared" si="48"/>
        <v>2245</v>
      </c>
      <c r="B2264" s="145">
        <v>12560153.605506591</v>
      </c>
      <c r="U2264" s="145">
        <v>10687748.518816777</v>
      </c>
    </row>
    <row r="2265" spans="1:21" x14ac:dyDescent="0.35">
      <c r="A2265" s="70">
        <f t="shared" si="48"/>
        <v>2246</v>
      </c>
      <c r="B2265" s="145">
        <v>12560153.605506591</v>
      </c>
      <c r="U2265" s="145">
        <v>4846364.6503591873</v>
      </c>
    </row>
    <row r="2266" spans="1:21" x14ac:dyDescent="0.35">
      <c r="A2266" s="70">
        <f t="shared" si="48"/>
        <v>2247</v>
      </c>
      <c r="B2266" s="145">
        <v>12560153.605506591</v>
      </c>
      <c r="U2266" s="145">
        <v>-43193249.815205738</v>
      </c>
    </row>
    <row r="2267" spans="1:21" x14ac:dyDescent="0.35">
      <c r="A2267" s="70">
        <f t="shared" si="48"/>
        <v>2248</v>
      </c>
      <c r="B2267" s="145">
        <v>12560153.605506591</v>
      </c>
      <c r="U2267" s="145">
        <v>-24277390.291443966</v>
      </c>
    </row>
    <row r="2268" spans="1:21" x14ac:dyDescent="0.35">
      <c r="A2268" s="70">
        <f t="shared" si="48"/>
        <v>2249</v>
      </c>
      <c r="B2268" s="145">
        <v>12560153.605506591</v>
      </c>
      <c r="U2268" s="145">
        <v>10962776.08158955</v>
      </c>
    </row>
    <row r="2269" spans="1:21" x14ac:dyDescent="0.35">
      <c r="A2269" s="70">
        <f t="shared" si="48"/>
        <v>2250</v>
      </c>
      <c r="B2269" s="145">
        <v>12560153.605506591</v>
      </c>
      <c r="U2269" s="145">
        <v>21034783.387027271</v>
      </c>
    </row>
    <row r="2270" spans="1:21" x14ac:dyDescent="0.35">
      <c r="A2270" s="70">
        <f t="shared" si="48"/>
        <v>2251</v>
      </c>
      <c r="B2270" s="145">
        <v>12560153.605506591</v>
      </c>
      <c r="U2270" s="145">
        <v>-14181078.014811095</v>
      </c>
    </row>
    <row r="2271" spans="1:21" x14ac:dyDescent="0.35">
      <c r="A2271" s="70">
        <f t="shared" si="48"/>
        <v>2252</v>
      </c>
      <c r="B2271" s="145">
        <v>12560153.605506591</v>
      </c>
      <c r="U2271" s="145">
        <v>12437402.488255095</v>
      </c>
    </row>
    <row r="2272" spans="1:21" x14ac:dyDescent="0.35">
      <c r="A2272" s="70">
        <f t="shared" si="48"/>
        <v>2253</v>
      </c>
      <c r="B2272" s="145">
        <v>12560153.605506591</v>
      </c>
      <c r="U2272" s="145">
        <v>-7720821.7437235881</v>
      </c>
    </row>
    <row r="2273" spans="1:21" x14ac:dyDescent="0.35">
      <c r="A2273" s="70">
        <f t="shared" si="48"/>
        <v>2254</v>
      </c>
      <c r="B2273" s="145">
        <v>12560153.605506591</v>
      </c>
      <c r="U2273" s="145">
        <v>-28881123.455755819</v>
      </c>
    </row>
    <row r="2274" spans="1:21" x14ac:dyDescent="0.35">
      <c r="A2274" s="70">
        <f t="shared" si="48"/>
        <v>2255</v>
      </c>
      <c r="B2274" s="145">
        <v>12560153.605506591</v>
      </c>
      <c r="U2274" s="145">
        <v>1650190.1128471084</v>
      </c>
    </row>
    <row r="2275" spans="1:21" x14ac:dyDescent="0.35">
      <c r="A2275" s="70">
        <f t="shared" si="48"/>
        <v>2256</v>
      </c>
      <c r="B2275" s="145">
        <v>12560153.605506591</v>
      </c>
      <c r="U2275" s="145">
        <v>599413.54525399953</v>
      </c>
    </row>
    <row r="2276" spans="1:21" x14ac:dyDescent="0.35">
      <c r="A2276" s="70">
        <f t="shared" si="48"/>
        <v>2257</v>
      </c>
      <c r="B2276" s="145">
        <v>12560153.605506591</v>
      </c>
      <c r="U2276" s="145">
        <v>-229863.15392046049</v>
      </c>
    </row>
    <row r="2277" spans="1:21" x14ac:dyDescent="0.35">
      <c r="A2277" s="70">
        <f t="shared" si="48"/>
        <v>2258</v>
      </c>
      <c r="B2277" s="145">
        <v>12560153.605506591</v>
      </c>
      <c r="U2277" s="145">
        <v>-17091786.677823812</v>
      </c>
    </row>
    <row r="2278" spans="1:21" x14ac:dyDescent="0.35">
      <c r="A2278" s="70">
        <f t="shared" si="48"/>
        <v>2259</v>
      </c>
      <c r="B2278" s="145">
        <v>12560153.605506591</v>
      </c>
      <c r="U2278" s="145">
        <v>18218439.107942201</v>
      </c>
    </row>
    <row r="2279" spans="1:21" x14ac:dyDescent="0.35">
      <c r="A2279" s="70">
        <f t="shared" si="48"/>
        <v>2260</v>
      </c>
      <c r="B2279" s="145">
        <v>12560153.605506591</v>
      </c>
      <c r="U2279" s="145">
        <v>3866225.0245699696</v>
      </c>
    </row>
    <row r="2280" spans="1:21" x14ac:dyDescent="0.35">
      <c r="A2280" s="70">
        <f t="shared" si="48"/>
        <v>2261</v>
      </c>
      <c r="B2280" s="145">
        <v>12560153.605506591</v>
      </c>
      <c r="U2280" s="145">
        <v>1172436.780552689</v>
      </c>
    </row>
    <row r="2281" spans="1:21" x14ac:dyDescent="0.35">
      <c r="A2281" s="70">
        <f t="shared" si="48"/>
        <v>2262</v>
      </c>
      <c r="B2281" s="145">
        <v>12560153.605506591</v>
      </c>
      <c r="U2281" s="145">
        <v>8081440.6570708603</v>
      </c>
    </row>
    <row r="2282" spans="1:21" x14ac:dyDescent="0.35">
      <c r="A2282" s="70">
        <f t="shared" si="48"/>
        <v>2263</v>
      </c>
      <c r="B2282" s="145">
        <v>12560153.605506591</v>
      </c>
      <c r="U2282" s="145">
        <v>-13978118.202431511</v>
      </c>
    </row>
    <row r="2283" spans="1:21" x14ac:dyDescent="0.35">
      <c r="A2283" s="70">
        <f t="shared" si="48"/>
        <v>2264</v>
      </c>
      <c r="B2283" s="145">
        <v>12560153.605506591</v>
      </c>
      <c r="U2283" s="145">
        <v>-26144577.762417436</v>
      </c>
    </row>
    <row r="2284" spans="1:21" x14ac:dyDescent="0.35">
      <c r="A2284" s="70">
        <f t="shared" si="48"/>
        <v>2265</v>
      </c>
      <c r="B2284" s="145">
        <v>12560153.605506591</v>
      </c>
      <c r="U2284" s="145">
        <v>-33380822.225312278</v>
      </c>
    </row>
    <row r="2285" spans="1:21" x14ac:dyDescent="0.35">
      <c r="A2285" s="70">
        <f t="shared" si="48"/>
        <v>2266</v>
      </c>
      <c r="B2285" s="145">
        <v>12560153.605506591</v>
      </c>
      <c r="U2285" s="145">
        <v>-10954174.91713937</v>
      </c>
    </row>
    <row r="2286" spans="1:21" x14ac:dyDescent="0.35">
      <c r="A2286" s="70">
        <f t="shared" si="48"/>
        <v>2267</v>
      </c>
      <c r="B2286" s="145">
        <v>12560153.605506591</v>
      </c>
      <c r="U2286" s="145">
        <v>-40696578.906204924</v>
      </c>
    </row>
    <row r="2287" spans="1:21" x14ac:dyDescent="0.35">
      <c r="A2287" s="70">
        <f t="shared" si="48"/>
        <v>2268</v>
      </c>
      <c r="B2287" s="145">
        <v>12560153.605506591</v>
      </c>
      <c r="U2287" s="145">
        <v>-11756215.840699729</v>
      </c>
    </row>
    <row r="2288" spans="1:21" x14ac:dyDescent="0.35">
      <c r="A2288" s="70">
        <f t="shared" si="48"/>
        <v>2269</v>
      </c>
      <c r="B2288" s="145">
        <v>12560153.605506591</v>
      </c>
      <c r="U2288" s="145">
        <v>-14297481.567739086</v>
      </c>
    </row>
    <row r="2289" spans="1:21" x14ac:dyDescent="0.35">
      <c r="A2289" s="70">
        <f t="shared" si="48"/>
        <v>2270</v>
      </c>
      <c r="B2289" s="145">
        <v>12560153.605506591</v>
      </c>
      <c r="U2289" s="145">
        <v>-13247108.173695268</v>
      </c>
    </row>
    <row r="2290" spans="1:21" x14ac:dyDescent="0.35">
      <c r="A2290" s="70">
        <f t="shared" si="48"/>
        <v>2271</v>
      </c>
      <c r="B2290" s="145">
        <v>12560153.605506591</v>
      </c>
      <c r="U2290" s="145">
        <v>-30950807.863949969</v>
      </c>
    </row>
    <row r="2291" spans="1:21" x14ac:dyDescent="0.35">
      <c r="A2291" s="70">
        <f t="shared" si="48"/>
        <v>2272</v>
      </c>
      <c r="B2291" s="145">
        <v>12560153.605506591</v>
      </c>
      <c r="U2291" s="145">
        <v>-5787448.5635086223</v>
      </c>
    </row>
    <row r="2292" spans="1:21" x14ac:dyDescent="0.35">
      <c r="A2292" s="70">
        <f t="shared" si="48"/>
        <v>2273</v>
      </c>
      <c r="B2292" s="145">
        <v>12560153.605506591</v>
      </c>
      <c r="U2292" s="145">
        <v>13436113.648171663</v>
      </c>
    </row>
    <row r="2293" spans="1:21" x14ac:dyDescent="0.35">
      <c r="A2293" s="70">
        <f t="shared" si="48"/>
        <v>2274</v>
      </c>
      <c r="B2293" s="145">
        <v>12560153.605506591</v>
      </c>
      <c r="U2293" s="145">
        <v>-2338254.4018269032</v>
      </c>
    </row>
    <row r="2294" spans="1:21" x14ac:dyDescent="0.35">
      <c r="A2294" s="70">
        <f t="shared" si="48"/>
        <v>2275</v>
      </c>
      <c r="B2294" s="145">
        <v>12560153.605506591</v>
      </c>
      <c r="U2294" s="145">
        <v>2612742.7982691787</v>
      </c>
    </row>
    <row r="2295" spans="1:21" x14ac:dyDescent="0.35">
      <c r="A2295" s="70">
        <f t="shared" si="48"/>
        <v>2276</v>
      </c>
      <c r="B2295" s="145">
        <v>12560153.605506591</v>
      </c>
      <c r="U2295" s="145">
        <v>26706292.507792067</v>
      </c>
    </row>
    <row r="2296" spans="1:21" x14ac:dyDescent="0.35">
      <c r="A2296" s="70">
        <f t="shared" si="48"/>
        <v>2277</v>
      </c>
      <c r="B2296" s="145">
        <v>12560153.605506591</v>
      </c>
      <c r="U2296" s="145">
        <v>-14119362.316672435</v>
      </c>
    </row>
    <row r="2297" spans="1:21" x14ac:dyDescent="0.35">
      <c r="A2297" s="70">
        <f t="shared" si="48"/>
        <v>2278</v>
      </c>
      <c r="B2297" s="145">
        <v>12560153.605506591</v>
      </c>
      <c r="U2297" s="145">
        <v>-6031786.3943137825</v>
      </c>
    </row>
    <row r="2298" spans="1:21" x14ac:dyDescent="0.35">
      <c r="A2298" s="70">
        <f t="shared" si="48"/>
        <v>2279</v>
      </c>
      <c r="B2298" s="145">
        <v>12560153.605506591</v>
      </c>
      <c r="U2298" s="145">
        <v>-14247578.337669011</v>
      </c>
    </row>
    <row r="2299" spans="1:21" x14ac:dyDescent="0.35">
      <c r="A2299" s="70">
        <f t="shared" si="48"/>
        <v>2280</v>
      </c>
      <c r="B2299" s="145">
        <v>12560153.605506591</v>
      </c>
      <c r="U2299" s="145">
        <v>-17659517.040479735</v>
      </c>
    </row>
    <row r="2300" spans="1:21" x14ac:dyDescent="0.35">
      <c r="A2300" s="70">
        <f t="shared" si="48"/>
        <v>2281</v>
      </c>
      <c r="B2300" s="145">
        <v>12560153.605506591</v>
      </c>
      <c r="U2300" s="145">
        <v>-8024284.4169979114</v>
      </c>
    </row>
    <row r="2301" spans="1:21" x14ac:dyDescent="0.35">
      <c r="A2301" s="70">
        <f t="shared" si="48"/>
        <v>2282</v>
      </c>
      <c r="B2301" s="145">
        <v>12560153.605506591</v>
      </c>
      <c r="U2301" s="145">
        <v>-11338644.99546792</v>
      </c>
    </row>
    <row r="2302" spans="1:21" x14ac:dyDescent="0.35">
      <c r="A2302" s="70">
        <f t="shared" si="48"/>
        <v>2283</v>
      </c>
      <c r="B2302" s="145">
        <v>12560153.605506591</v>
      </c>
      <c r="U2302" s="145">
        <v>4961368.2753667273</v>
      </c>
    </row>
    <row r="2303" spans="1:21" x14ac:dyDescent="0.35">
      <c r="A2303" s="70">
        <f t="shared" si="48"/>
        <v>2284</v>
      </c>
      <c r="B2303" s="145">
        <v>12560153.605506591</v>
      </c>
      <c r="U2303" s="145">
        <v>-47331038.057822824</v>
      </c>
    </row>
    <row r="2304" spans="1:21" x14ac:dyDescent="0.35">
      <c r="A2304" s="70">
        <f t="shared" si="48"/>
        <v>2285</v>
      </c>
      <c r="B2304" s="145">
        <v>12560153.605506591</v>
      </c>
      <c r="U2304" s="145">
        <v>-29856915.71956268</v>
      </c>
    </row>
    <row r="2305" spans="1:21" x14ac:dyDescent="0.35">
      <c r="A2305" s="70">
        <f t="shared" si="48"/>
        <v>2286</v>
      </c>
      <c r="B2305" s="145">
        <v>12560153.605506591</v>
      </c>
      <c r="U2305" s="145">
        <v>-4270364.4749085866</v>
      </c>
    </row>
    <row r="2306" spans="1:21" x14ac:dyDescent="0.35">
      <c r="A2306" s="70">
        <f t="shared" si="48"/>
        <v>2287</v>
      </c>
      <c r="B2306" s="145">
        <v>12560153.605506591</v>
      </c>
      <c r="U2306" s="145">
        <v>-5451502.9452875033</v>
      </c>
    </row>
    <row r="2307" spans="1:21" x14ac:dyDescent="0.35">
      <c r="A2307" s="70">
        <f t="shared" si="48"/>
        <v>2288</v>
      </c>
      <c r="B2307" s="145">
        <v>12560153.605506591</v>
      </c>
      <c r="U2307" s="145">
        <v>-24486593.746720277</v>
      </c>
    </row>
    <row r="2308" spans="1:21" x14ac:dyDescent="0.35">
      <c r="A2308" s="70">
        <f t="shared" si="48"/>
        <v>2289</v>
      </c>
      <c r="B2308" s="145">
        <v>12560153.605506591</v>
      </c>
      <c r="U2308" s="145">
        <v>-3082612.9789198227</v>
      </c>
    </row>
    <row r="2309" spans="1:21" x14ac:dyDescent="0.35">
      <c r="A2309" s="70">
        <f t="shared" si="48"/>
        <v>2290</v>
      </c>
      <c r="B2309" s="145">
        <v>12560153.605506591</v>
      </c>
      <c r="U2309" s="145">
        <v>-2617564.8058658242</v>
      </c>
    </row>
    <row r="2310" spans="1:21" x14ac:dyDescent="0.35">
      <c r="A2310" s="70">
        <f t="shared" si="48"/>
        <v>2291</v>
      </c>
      <c r="B2310" s="145">
        <v>12560153.605506591</v>
      </c>
      <c r="U2310" s="145">
        <v>-48504242.629787877</v>
      </c>
    </row>
    <row r="2311" spans="1:21" x14ac:dyDescent="0.35">
      <c r="A2311" s="70">
        <f t="shared" si="48"/>
        <v>2292</v>
      </c>
      <c r="B2311" s="145">
        <v>12560153.605506591</v>
      </c>
      <c r="U2311" s="145">
        <v>35576067.841635868</v>
      </c>
    </row>
    <row r="2312" spans="1:21" x14ac:dyDescent="0.35">
      <c r="A2312" s="70">
        <f t="shared" si="48"/>
        <v>2293</v>
      </c>
      <c r="B2312" s="145">
        <v>12560153.605506591</v>
      </c>
      <c r="U2312" s="145">
        <v>-3073404.7606353555</v>
      </c>
    </row>
    <row r="2313" spans="1:21" x14ac:dyDescent="0.35">
      <c r="A2313" s="70">
        <f t="shared" si="48"/>
        <v>2294</v>
      </c>
      <c r="B2313" s="145">
        <v>12560153.605506591</v>
      </c>
      <c r="U2313" s="145">
        <v>-19172516.49458345</v>
      </c>
    </row>
    <row r="2314" spans="1:21" x14ac:dyDescent="0.35">
      <c r="A2314" s="70">
        <f t="shared" si="48"/>
        <v>2295</v>
      </c>
      <c r="B2314" s="145">
        <v>12560153.605506591</v>
      </c>
      <c r="U2314" s="145">
        <v>-9125396.9513235595</v>
      </c>
    </row>
    <row r="2315" spans="1:21" x14ac:dyDescent="0.35">
      <c r="A2315" s="70">
        <f t="shared" si="48"/>
        <v>2296</v>
      </c>
      <c r="B2315" s="145">
        <v>12560153.605506591</v>
      </c>
      <c r="U2315" s="145">
        <v>-18853165.524379589</v>
      </c>
    </row>
    <row r="2316" spans="1:21" x14ac:dyDescent="0.35">
      <c r="A2316" s="70">
        <f t="shared" si="48"/>
        <v>2297</v>
      </c>
      <c r="B2316" s="145">
        <v>12560153.605506591</v>
      </c>
      <c r="U2316" s="145">
        <v>14498771.281111658</v>
      </c>
    </row>
    <row r="2317" spans="1:21" x14ac:dyDescent="0.35">
      <c r="A2317" s="70">
        <f t="shared" si="48"/>
        <v>2298</v>
      </c>
      <c r="B2317" s="145">
        <v>12560153.605506591</v>
      </c>
      <c r="U2317" s="145">
        <v>-9304816.7910806723</v>
      </c>
    </row>
    <row r="2318" spans="1:21" x14ac:dyDescent="0.35">
      <c r="A2318" s="70">
        <f t="shared" si="48"/>
        <v>2299</v>
      </c>
      <c r="B2318" s="145">
        <v>12560153.605506591</v>
      </c>
      <c r="U2318" s="145">
        <v>-36497203.492839918</v>
      </c>
    </row>
    <row r="2319" spans="1:21" x14ac:dyDescent="0.35">
      <c r="A2319" s="70">
        <f t="shared" si="48"/>
        <v>2300</v>
      </c>
      <c r="B2319" s="145">
        <v>12560153.605506591</v>
      </c>
      <c r="U2319" s="145">
        <v>-21715055.333409626</v>
      </c>
    </row>
    <row r="2320" spans="1:21" x14ac:dyDescent="0.35">
      <c r="A2320" s="70">
        <f t="shared" si="48"/>
        <v>2301</v>
      </c>
      <c r="B2320" s="145">
        <v>12560153.605506591</v>
      </c>
      <c r="U2320" s="145">
        <v>-28640816.237346716</v>
      </c>
    </row>
    <row r="2321" spans="1:21" x14ac:dyDescent="0.35">
      <c r="A2321" s="70">
        <f t="shared" si="48"/>
        <v>2302</v>
      </c>
      <c r="B2321" s="145">
        <v>12560153.605506591</v>
      </c>
      <c r="U2321" s="145">
        <v>-10627184.004490543</v>
      </c>
    </row>
    <row r="2322" spans="1:21" x14ac:dyDescent="0.35">
      <c r="A2322" s="70">
        <f t="shared" si="48"/>
        <v>2303</v>
      </c>
      <c r="B2322" s="145">
        <v>12560153.605506591</v>
      </c>
      <c r="U2322" s="145">
        <v>8051421.07587846</v>
      </c>
    </row>
    <row r="2323" spans="1:21" x14ac:dyDescent="0.35">
      <c r="A2323" s="70">
        <f t="shared" si="48"/>
        <v>2304</v>
      </c>
      <c r="B2323" s="145">
        <v>12560153.605506591</v>
      </c>
      <c r="U2323" s="145">
        <v>-2791268.7678016834</v>
      </c>
    </row>
    <row r="2324" spans="1:21" x14ac:dyDescent="0.35">
      <c r="A2324" s="70">
        <f t="shared" si="48"/>
        <v>2305</v>
      </c>
      <c r="B2324" s="145">
        <v>12560153.605506591</v>
      </c>
      <c r="U2324" s="145">
        <v>-1844966.4399640523</v>
      </c>
    </row>
    <row r="2325" spans="1:21" x14ac:dyDescent="0.35">
      <c r="A2325" s="70">
        <f t="shared" si="48"/>
        <v>2306</v>
      </c>
      <c r="B2325" s="145">
        <v>12560153.605506591</v>
      </c>
      <c r="U2325" s="145">
        <v>-35077820.214951299</v>
      </c>
    </row>
    <row r="2326" spans="1:21" x14ac:dyDescent="0.35">
      <c r="A2326" s="70">
        <f t="shared" ref="A2326:A2389" si="49">A2325+1</f>
        <v>2307</v>
      </c>
      <c r="B2326" s="145">
        <v>12560153.605506591</v>
      </c>
      <c r="U2326" s="145">
        <v>-4451880.1046408024</v>
      </c>
    </row>
    <row r="2327" spans="1:21" x14ac:dyDescent="0.35">
      <c r="A2327" s="70">
        <f t="shared" si="49"/>
        <v>2308</v>
      </c>
      <c r="B2327" s="145">
        <v>12560153.605506591</v>
      </c>
      <c r="U2327" s="145">
        <v>16069128.085975811</v>
      </c>
    </row>
    <row r="2328" spans="1:21" x14ac:dyDescent="0.35">
      <c r="A2328" s="70">
        <f t="shared" si="49"/>
        <v>2309</v>
      </c>
      <c r="B2328" s="145">
        <v>12560153.605506591</v>
      </c>
      <c r="U2328" s="145">
        <v>9469245.0869763419</v>
      </c>
    </row>
    <row r="2329" spans="1:21" x14ac:dyDescent="0.35">
      <c r="A2329" s="70">
        <f t="shared" si="49"/>
        <v>2310</v>
      </c>
      <c r="B2329" s="145">
        <v>12560153.605506591</v>
      </c>
      <c r="U2329" s="145">
        <v>-6580423.3372256085</v>
      </c>
    </row>
    <row r="2330" spans="1:21" x14ac:dyDescent="0.35">
      <c r="A2330" s="70">
        <f t="shared" si="49"/>
        <v>2311</v>
      </c>
      <c r="B2330" s="145">
        <v>12560153.605506591</v>
      </c>
      <c r="U2330" s="145">
        <v>20103380.622522488</v>
      </c>
    </row>
    <row r="2331" spans="1:21" x14ac:dyDescent="0.35">
      <c r="A2331" s="70">
        <f t="shared" si="49"/>
        <v>2312</v>
      </c>
      <c r="B2331" s="145">
        <v>12560153.605506591</v>
      </c>
      <c r="U2331" s="145">
        <v>-24290796.332561754</v>
      </c>
    </row>
    <row r="2332" spans="1:21" x14ac:dyDescent="0.35">
      <c r="A2332" s="70">
        <f t="shared" si="49"/>
        <v>2313</v>
      </c>
      <c r="B2332" s="145">
        <v>12560153.605506591</v>
      </c>
      <c r="U2332" s="145">
        <v>1799046.4112442806</v>
      </c>
    </row>
    <row r="2333" spans="1:21" x14ac:dyDescent="0.35">
      <c r="A2333" s="70">
        <f t="shared" si="49"/>
        <v>2314</v>
      </c>
      <c r="B2333" s="145">
        <v>12560153.605506591</v>
      </c>
      <c r="U2333" s="145">
        <v>-8688997.9879544117</v>
      </c>
    </row>
    <row r="2334" spans="1:21" x14ac:dyDescent="0.35">
      <c r="A2334" s="70">
        <f t="shared" si="49"/>
        <v>2315</v>
      </c>
      <c r="B2334" s="145">
        <v>12560153.605506591</v>
      </c>
      <c r="U2334" s="145">
        <v>18363638.998076968</v>
      </c>
    </row>
    <row r="2335" spans="1:21" x14ac:dyDescent="0.35">
      <c r="A2335" s="70">
        <f t="shared" si="49"/>
        <v>2316</v>
      </c>
      <c r="B2335" s="145">
        <v>12560153.605506591</v>
      </c>
      <c r="U2335" s="145">
        <v>-19703469.903551992</v>
      </c>
    </row>
    <row r="2336" spans="1:21" x14ac:dyDescent="0.35">
      <c r="A2336" s="70">
        <f t="shared" si="49"/>
        <v>2317</v>
      </c>
      <c r="B2336" s="145">
        <v>12560153.605506591</v>
      </c>
      <c r="U2336" s="145">
        <v>13463600.65165101</v>
      </c>
    </row>
    <row r="2337" spans="1:21" x14ac:dyDescent="0.35">
      <c r="A2337" s="70">
        <f t="shared" si="49"/>
        <v>2318</v>
      </c>
      <c r="B2337" s="145">
        <v>12560153.605506591</v>
      </c>
      <c r="U2337" s="145">
        <v>-5130899.3504613843</v>
      </c>
    </row>
    <row r="2338" spans="1:21" x14ac:dyDescent="0.35">
      <c r="A2338" s="70">
        <f t="shared" si="49"/>
        <v>2319</v>
      </c>
      <c r="B2338" s="145">
        <v>12560153.605506591</v>
      </c>
      <c r="U2338" s="145">
        <v>16022863.841266472</v>
      </c>
    </row>
    <row r="2339" spans="1:21" x14ac:dyDescent="0.35">
      <c r="A2339" s="70">
        <f t="shared" si="49"/>
        <v>2320</v>
      </c>
      <c r="B2339" s="145">
        <v>12560153.605506591</v>
      </c>
      <c r="U2339" s="145">
        <v>24768282.631318785</v>
      </c>
    </row>
    <row r="2340" spans="1:21" x14ac:dyDescent="0.35">
      <c r="A2340" s="70">
        <f t="shared" si="49"/>
        <v>2321</v>
      </c>
      <c r="B2340" s="145">
        <v>12560153.605506591</v>
      </c>
      <c r="U2340" s="145">
        <v>7908098.4698568024</v>
      </c>
    </row>
    <row r="2341" spans="1:21" x14ac:dyDescent="0.35">
      <c r="A2341" s="70">
        <f t="shared" si="49"/>
        <v>2322</v>
      </c>
      <c r="B2341" s="145">
        <v>12560153.605506591</v>
      </c>
      <c r="U2341" s="145">
        <v>6535331.6266595572</v>
      </c>
    </row>
    <row r="2342" spans="1:21" x14ac:dyDescent="0.35">
      <c r="A2342" s="70">
        <f t="shared" si="49"/>
        <v>2323</v>
      </c>
      <c r="B2342" s="145">
        <v>12560153.605506591</v>
      </c>
      <c r="U2342" s="145">
        <v>-41213059.212996274</v>
      </c>
    </row>
    <row r="2343" spans="1:21" x14ac:dyDescent="0.35">
      <c r="A2343" s="70">
        <f t="shared" si="49"/>
        <v>2324</v>
      </c>
      <c r="B2343" s="145">
        <v>12560153.605506591</v>
      </c>
      <c r="U2343" s="145">
        <v>8747172.5603802018</v>
      </c>
    </row>
    <row r="2344" spans="1:21" x14ac:dyDescent="0.35">
      <c r="A2344" s="70">
        <f t="shared" si="49"/>
        <v>2325</v>
      </c>
      <c r="B2344" s="145">
        <v>12560153.605506591</v>
      </c>
      <c r="U2344" s="145">
        <v>-31098769.484819908</v>
      </c>
    </row>
    <row r="2345" spans="1:21" x14ac:dyDescent="0.35">
      <c r="A2345" s="70">
        <f t="shared" si="49"/>
        <v>2326</v>
      </c>
      <c r="B2345" s="145">
        <v>12560153.605506591</v>
      </c>
      <c r="U2345" s="145">
        <v>-24450461.062405206</v>
      </c>
    </row>
    <row r="2346" spans="1:21" x14ac:dyDescent="0.35">
      <c r="A2346" s="70">
        <f t="shared" si="49"/>
        <v>2327</v>
      </c>
      <c r="B2346" s="145">
        <v>12560153.605506591</v>
      </c>
      <c r="U2346" s="145">
        <v>12640686.281678639</v>
      </c>
    </row>
    <row r="2347" spans="1:21" x14ac:dyDescent="0.35">
      <c r="A2347" s="70">
        <f t="shared" si="49"/>
        <v>2328</v>
      </c>
      <c r="B2347" s="145">
        <v>12560153.605506591</v>
      </c>
      <c r="U2347" s="145">
        <v>-36683038.116978332</v>
      </c>
    </row>
    <row r="2348" spans="1:21" x14ac:dyDescent="0.35">
      <c r="A2348" s="70">
        <f t="shared" si="49"/>
        <v>2329</v>
      </c>
      <c r="B2348" s="145">
        <v>12560153.605506591</v>
      </c>
      <c r="U2348" s="145">
        <v>-41680598.948547088</v>
      </c>
    </row>
    <row r="2349" spans="1:21" x14ac:dyDescent="0.35">
      <c r="A2349" s="70">
        <f t="shared" si="49"/>
        <v>2330</v>
      </c>
      <c r="B2349" s="145">
        <v>12560153.605506591</v>
      </c>
      <c r="U2349" s="145">
        <v>-41098214.047159687</v>
      </c>
    </row>
    <row r="2350" spans="1:21" x14ac:dyDescent="0.35">
      <c r="A2350" s="70">
        <f t="shared" si="49"/>
        <v>2331</v>
      </c>
      <c r="B2350" s="145">
        <v>12560153.605506591</v>
      </c>
      <c r="U2350" s="145">
        <v>14346251.736140095</v>
      </c>
    </row>
    <row r="2351" spans="1:21" x14ac:dyDescent="0.35">
      <c r="A2351" s="70">
        <f t="shared" si="49"/>
        <v>2332</v>
      </c>
      <c r="B2351" s="145">
        <v>12560153.605506591</v>
      </c>
      <c r="U2351" s="145">
        <v>17920008.501825251</v>
      </c>
    </row>
    <row r="2352" spans="1:21" x14ac:dyDescent="0.35">
      <c r="A2352" s="70">
        <f t="shared" si="49"/>
        <v>2333</v>
      </c>
      <c r="B2352" s="145">
        <v>12560153.605506591</v>
      </c>
      <c r="U2352" s="145">
        <v>-28169644.198744293</v>
      </c>
    </row>
    <row r="2353" spans="1:21" x14ac:dyDescent="0.35">
      <c r="A2353" s="70">
        <f t="shared" si="49"/>
        <v>2334</v>
      </c>
      <c r="B2353" s="145">
        <v>12560153.605506591</v>
      </c>
      <c r="U2353" s="145">
        <v>3289588.7384789921</v>
      </c>
    </row>
    <row r="2354" spans="1:21" x14ac:dyDescent="0.35">
      <c r="A2354" s="70">
        <f t="shared" si="49"/>
        <v>2335</v>
      </c>
      <c r="B2354" s="145">
        <v>12560153.605506591</v>
      </c>
      <c r="U2354" s="145">
        <v>-17870332.29692914</v>
      </c>
    </row>
    <row r="2355" spans="1:21" x14ac:dyDescent="0.35">
      <c r="A2355" s="70">
        <f t="shared" si="49"/>
        <v>2336</v>
      </c>
      <c r="B2355" s="145">
        <v>12560153.605506591</v>
      </c>
      <c r="U2355" s="145">
        <v>-26871758.723472483</v>
      </c>
    </row>
    <row r="2356" spans="1:21" x14ac:dyDescent="0.35">
      <c r="A2356" s="70">
        <f t="shared" si="49"/>
        <v>2337</v>
      </c>
      <c r="B2356" s="145">
        <v>12560153.605506591</v>
      </c>
      <c r="U2356" s="145">
        <v>50538668.772936136</v>
      </c>
    </row>
    <row r="2357" spans="1:21" x14ac:dyDescent="0.35">
      <c r="A2357" s="70">
        <f t="shared" si="49"/>
        <v>2338</v>
      </c>
      <c r="B2357" s="145">
        <v>12560153.605506591</v>
      </c>
      <c r="U2357" s="145">
        <v>21997279.696062371</v>
      </c>
    </row>
    <row r="2358" spans="1:21" x14ac:dyDescent="0.35">
      <c r="A2358" s="70">
        <f t="shared" si="49"/>
        <v>2339</v>
      </c>
      <c r="B2358" s="145">
        <v>12560153.605506591</v>
      </c>
      <c r="U2358" s="145">
        <v>-9647515.9611090533</v>
      </c>
    </row>
    <row r="2359" spans="1:21" x14ac:dyDescent="0.35">
      <c r="A2359" s="70">
        <f t="shared" si="49"/>
        <v>2340</v>
      </c>
      <c r="B2359" s="145">
        <v>12560153.605506591</v>
      </c>
      <c r="U2359" s="145">
        <v>-19877036.538850788</v>
      </c>
    </row>
    <row r="2360" spans="1:21" x14ac:dyDescent="0.35">
      <c r="A2360" s="70">
        <f t="shared" si="49"/>
        <v>2341</v>
      </c>
      <c r="B2360" s="145">
        <v>12560153.605506591</v>
      </c>
      <c r="U2360" s="145">
        <v>-14553611.113564033</v>
      </c>
    </row>
    <row r="2361" spans="1:21" x14ac:dyDescent="0.35">
      <c r="A2361" s="70">
        <f t="shared" si="49"/>
        <v>2342</v>
      </c>
      <c r="B2361" s="145">
        <v>12560153.605506591</v>
      </c>
      <c r="U2361" s="145">
        <v>-26449276.958165742</v>
      </c>
    </row>
    <row r="2362" spans="1:21" x14ac:dyDescent="0.35">
      <c r="A2362" s="70">
        <f t="shared" si="49"/>
        <v>2343</v>
      </c>
      <c r="B2362" s="145">
        <v>12560153.605506591</v>
      </c>
      <c r="U2362" s="145">
        <v>-20272180.112809788</v>
      </c>
    </row>
    <row r="2363" spans="1:21" x14ac:dyDescent="0.35">
      <c r="A2363" s="70">
        <f t="shared" si="49"/>
        <v>2344</v>
      </c>
      <c r="B2363" s="145">
        <v>12560153.605506591</v>
      </c>
      <c r="U2363" s="145">
        <v>-40107753.22461234</v>
      </c>
    </row>
    <row r="2364" spans="1:21" x14ac:dyDescent="0.35">
      <c r="A2364" s="70">
        <f t="shared" si="49"/>
        <v>2345</v>
      </c>
      <c r="B2364" s="145">
        <v>12560153.605506591</v>
      </c>
      <c r="U2364" s="145">
        <v>-20922876.879103795</v>
      </c>
    </row>
    <row r="2365" spans="1:21" x14ac:dyDescent="0.35">
      <c r="A2365" s="70">
        <f t="shared" si="49"/>
        <v>2346</v>
      </c>
      <c r="B2365" s="145">
        <v>12560153.605506591</v>
      </c>
      <c r="U2365" s="145">
        <v>-47473639.816151038</v>
      </c>
    </row>
    <row r="2366" spans="1:21" x14ac:dyDescent="0.35">
      <c r="A2366" s="70">
        <f t="shared" si="49"/>
        <v>2347</v>
      </c>
      <c r="B2366" s="145">
        <v>12560153.605506591</v>
      </c>
      <c r="U2366" s="145">
        <v>-46607046.040916666</v>
      </c>
    </row>
    <row r="2367" spans="1:21" x14ac:dyDescent="0.35">
      <c r="A2367" s="70">
        <f t="shared" si="49"/>
        <v>2348</v>
      </c>
      <c r="B2367" s="145">
        <v>12560153.605506591</v>
      </c>
      <c r="U2367" s="145">
        <v>-35220790.068012267</v>
      </c>
    </row>
    <row r="2368" spans="1:21" x14ac:dyDescent="0.35">
      <c r="A2368" s="70">
        <f t="shared" si="49"/>
        <v>2349</v>
      </c>
      <c r="B2368" s="145">
        <v>12560153.605506591</v>
      </c>
      <c r="U2368" s="145">
        <v>-19017092.009954952</v>
      </c>
    </row>
    <row r="2369" spans="1:21" x14ac:dyDescent="0.35">
      <c r="A2369" s="70">
        <f t="shared" si="49"/>
        <v>2350</v>
      </c>
      <c r="B2369" s="145">
        <v>12560153.605506591</v>
      </c>
      <c r="U2369" s="145">
        <v>-17890236.56999382</v>
      </c>
    </row>
    <row r="2370" spans="1:21" x14ac:dyDescent="0.35">
      <c r="A2370" s="70">
        <f t="shared" si="49"/>
        <v>2351</v>
      </c>
      <c r="B2370" s="145">
        <v>12560153.605506591</v>
      </c>
      <c r="U2370" s="145">
        <v>-11224315.060610045</v>
      </c>
    </row>
    <row r="2371" spans="1:21" x14ac:dyDescent="0.35">
      <c r="A2371" s="70">
        <f t="shared" si="49"/>
        <v>2352</v>
      </c>
      <c r="B2371" s="145">
        <v>12560153.605506591</v>
      </c>
      <c r="U2371" s="145">
        <v>-20023853.425558224</v>
      </c>
    </row>
    <row r="2372" spans="1:21" x14ac:dyDescent="0.35">
      <c r="A2372" s="70">
        <f t="shared" si="49"/>
        <v>2353</v>
      </c>
      <c r="B2372" s="145">
        <v>12560153.605506591</v>
      </c>
      <c r="U2372" s="145">
        <v>3007197.8284336589</v>
      </c>
    </row>
    <row r="2373" spans="1:21" x14ac:dyDescent="0.35">
      <c r="A2373" s="70">
        <f t="shared" si="49"/>
        <v>2354</v>
      </c>
      <c r="B2373" s="145">
        <v>12560153.605506591</v>
      </c>
      <c r="U2373" s="145">
        <v>-19248097.791236024</v>
      </c>
    </row>
    <row r="2374" spans="1:21" x14ac:dyDescent="0.35">
      <c r="A2374" s="70">
        <f t="shared" si="49"/>
        <v>2355</v>
      </c>
      <c r="B2374" s="145">
        <v>12560153.605506591</v>
      </c>
      <c r="U2374" s="145">
        <v>29328353.306466766</v>
      </c>
    </row>
    <row r="2375" spans="1:21" x14ac:dyDescent="0.35">
      <c r="A2375" s="70">
        <f t="shared" si="49"/>
        <v>2356</v>
      </c>
      <c r="B2375" s="145">
        <v>12560153.605506591</v>
      </c>
      <c r="U2375" s="145">
        <v>-4340259.9458266944</v>
      </c>
    </row>
    <row r="2376" spans="1:21" x14ac:dyDescent="0.35">
      <c r="A2376" s="70">
        <f t="shared" si="49"/>
        <v>2357</v>
      </c>
      <c r="B2376" s="145">
        <v>12560153.605506591</v>
      </c>
      <c r="U2376" s="145">
        <v>-24004599.08288987</v>
      </c>
    </row>
    <row r="2377" spans="1:21" x14ac:dyDescent="0.35">
      <c r="A2377" s="70">
        <f t="shared" si="49"/>
        <v>2358</v>
      </c>
      <c r="B2377" s="145">
        <v>12560153.605506591</v>
      </c>
      <c r="U2377" s="145">
        <v>-20026607.537570965</v>
      </c>
    </row>
    <row r="2378" spans="1:21" x14ac:dyDescent="0.35">
      <c r="A2378" s="70">
        <f t="shared" si="49"/>
        <v>2359</v>
      </c>
      <c r="B2378" s="145">
        <v>12560153.605506591</v>
      </c>
      <c r="U2378" s="145">
        <v>-39243153.026552826</v>
      </c>
    </row>
    <row r="2379" spans="1:21" x14ac:dyDescent="0.35">
      <c r="A2379" s="70">
        <f t="shared" si="49"/>
        <v>2360</v>
      </c>
      <c r="B2379" s="145">
        <v>12560153.605506591</v>
      </c>
      <c r="U2379" s="145">
        <v>10435463.037658218</v>
      </c>
    </row>
    <row r="2380" spans="1:21" x14ac:dyDescent="0.35">
      <c r="A2380" s="70">
        <f t="shared" si="49"/>
        <v>2361</v>
      </c>
      <c r="B2380" s="145">
        <v>12560153.605506591</v>
      </c>
      <c r="U2380" s="145">
        <v>40741557.41596359</v>
      </c>
    </row>
    <row r="2381" spans="1:21" x14ac:dyDescent="0.35">
      <c r="A2381" s="70">
        <f t="shared" si="49"/>
        <v>2362</v>
      </c>
      <c r="B2381" s="145">
        <v>12560153.605506591</v>
      </c>
      <c r="U2381" s="145">
        <v>15341835.164629541</v>
      </c>
    </row>
    <row r="2382" spans="1:21" x14ac:dyDescent="0.35">
      <c r="A2382" s="70">
        <f t="shared" si="49"/>
        <v>2363</v>
      </c>
      <c r="B2382" s="145">
        <v>12560153.605506591</v>
      </c>
      <c r="U2382" s="145">
        <v>-2510462.4295708332</v>
      </c>
    </row>
    <row r="2383" spans="1:21" x14ac:dyDescent="0.35">
      <c r="A2383" s="70">
        <f t="shared" si="49"/>
        <v>2364</v>
      </c>
      <c r="B2383" s="145">
        <v>12560153.605506591</v>
      </c>
      <c r="U2383" s="145">
        <v>-13875876.11665255</v>
      </c>
    </row>
    <row r="2384" spans="1:21" x14ac:dyDescent="0.35">
      <c r="A2384" s="70">
        <f t="shared" si="49"/>
        <v>2365</v>
      </c>
      <c r="B2384" s="145">
        <v>12560153.605506591</v>
      </c>
      <c r="U2384" s="145">
        <v>-30415325.320088074</v>
      </c>
    </row>
    <row r="2385" spans="1:21" x14ac:dyDescent="0.35">
      <c r="A2385" s="70">
        <f t="shared" si="49"/>
        <v>2366</v>
      </c>
      <c r="B2385" s="145">
        <v>12560153.605506591</v>
      </c>
      <c r="U2385" s="145">
        <v>-22607572.937719416</v>
      </c>
    </row>
    <row r="2386" spans="1:21" x14ac:dyDescent="0.35">
      <c r="A2386" s="70">
        <f t="shared" si="49"/>
        <v>2367</v>
      </c>
      <c r="B2386" s="145">
        <v>12560153.605506591</v>
      </c>
      <c r="U2386" s="145">
        <v>-26636809.238973744</v>
      </c>
    </row>
    <row r="2387" spans="1:21" x14ac:dyDescent="0.35">
      <c r="A2387" s="70">
        <f t="shared" si="49"/>
        <v>2368</v>
      </c>
      <c r="B2387" s="145">
        <v>12560153.605506591</v>
      </c>
      <c r="U2387" s="145">
        <v>26760115.020571191</v>
      </c>
    </row>
    <row r="2388" spans="1:21" x14ac:dyDescent="0.35">
      <c r="A2388" s="70">
        <f t="shared" si="49"/>
        <v>2369</v>
      </c>
      <c r="B2388" s="145">
        <v>12560153.605506591</v>
      </c>
      <c r="U2388" s="145">
        <v>-17702303.141525615</v>
      </c>
    </row>
    <row r="2389" spans="1:21" x14ac:dyDescent="0.35">
      <c r="A2389" s="70">
        <f t="shared" si="49"/>
        <v>2370</v>
      </c>
      <c r="B2389" s="145">
        <v>12560153.605506591</v>
      </c>
      <c r="U2389" s="145">
        <v>6915705.1624460965</v>
      </c>
    </row>
    <row r="2390" spans="1:21" x14ac:dyDescent="0.35">
      <c r="A2390" s="70">
        <f t="shared" ref="A2390:A2453" si="50">A2389+1</f>
        <v>2371</v>
      </c>
      <c r="B2390" s="145">
        <v>12560153.605506591</v>
      </c>
      <c r="U2390" s="145">
        <v>-13594129.764662467</v>
      </c>
    </row>
    <row r="2391" spans="1:21" x14ac:dyDescent="0.35">
      <c r="A2391" s="70">
        <f t="shared" si="50"/>
        <v>2372</v>
      </c>
      <c r="B2391" s="145">
        <v>12560153.605506591</v>
      </c>
      <c r="U2391" s="145">
        <v>-19546151.997401349</v>
      </c>
    </row>
    <row r="2392" spans="1:21" x14ac:dyDescent="0.35">
      <c r="A2392" s="70">
        <f t="shared" si="50"/>
        <v>2373</v>
      </c>
      <c r="B2392" s="145">
        <v>12560153.605506591</v>
      </c>
      <c r="U2392" s="145">
        <v>-8260044.5773567166</v>
      </c>
    </row>
    <row r="2393" spans="1:21" x14ac:dyDescent="0.35">
      <c r="A2393" s="70">
        <f t="shared" si="50"/>
        <v>2374</v>
      </c>
      <c r="B2393" s="145">
        <v>12560153.605506591</v>
      </c>
      <c r="U2393" s="145">
        <v>6326427.5233016387</v>
      </c>
    </row>
    <row r="2394" spans="1:21" x14ac:dyDescent="0.35">
      <c r="A2394" s="70">
        <f t="shared" si="50"/>
        <v>2375</v>
      </c>
      <c r="B2394" s="145">
        <v>12560153.605506591</v>
      </c>
      <c r="U2394" s="145">
        <v>26432089.317333292</v>
      </c>
    </row>
    <row r="2395" spans="1:21" x14ac:dyDescent="0.35">
      <c r="A2395" s="70">
        <f t="shared" si="50"/>
        <v>2376</v>
      </c>
      <c r="B2395" s="145">
        <v>12560153.605506591</v>
      </c>
      <c r="U2395" s="145">
        <v>-1777432.1926868707</v>
      </c>
    </row>
    <row r="2396" spans="1:21" x14ac:dyDescent="0.35">
      <c r="A2396" s="70">
        <f t="shared" si="50"/>
        <v>2377</v>
      </c>
      <c r="B2396" s="145">
        <v>12560153.605506591</v>
      </c>
      <c r="U2396" s="145">
        <v>-33284672.228836499</v>
      </c>
    </row>
    <row r="2397" spans="1:21" x14ac:dyDescent="0.35">
      <c r="A2397" s="70">
        <f t="shared" si="50"/>
        <v>2378</v>
      </c>
      <c r="B2397" s="145">
        <v>12560153.605506591</v>
      </c>
      <c r="U2397" s="145">
        <v>2226891.0005717799</v>
      </c>
    </row>
    <row r="2398" spans="1:21" x14ac:dyDescent="0.35">
      <c r="A2398" s="70">
        <f t="shared" si="50"/>
        <v>2379</v>
      </c>
      <c r="B2398" s="145">
        <v>12560153.605506591</v>
      </c>
      <c r="U2398" s="145">
        <v>-10075087.607869081</v>
      </c>
    </row>
    <row r="2399" spans="1:21" x14ac:dyDescent="0.35">
      <c r="A2399" s="70">
        <f t="shared" si="50"/>
        <v>2380</v>
      </c>
      <c r="B2399" s="145">
        <v>12560153.605506591</v>
      </c>
      <c r="U2399" s="145">
        <v>-18408934.810862284</v>
      </c>
    </row>
    <row r="2400" spans="1:21" x14ac:dyDescent="0.35">
      <c r="A2400" s="70">
        <f t="shared" si="50"/>
        <v>2381</v>
      </c>
      <c r="B2400" s="145">
        <v>12560153.605506591</v>
      </c>
      <c r="U2400" s="145">
        <v>-14908816.97733302</v>
      </c>
    </row>
    <row r="2401" spans="1:21" x14ac:dyDescent="0.35">
      <c r="A2401" s="70">
        <f t="shared" si="50"/>
        <v>2382</v>
      </c>
      <c r="B2401" s="145">
        <v>12560153.605506591</v>
      </c>
      <c r="U2401" s="145">
        <v>4329816.4882356524</v>
      </c>
    </row>
    <row r="2402" spans="1:21" x14ac:dyDescent="0.35">
      <c r="A2402" s="70">
        <f t="shared" si="50"/>
        <v>2383</v>
      </c>
      <c r="B2402" s="145">
        <v>12560153.605506591</v>
      </c>
      <c r="U2402" s="145">
        <v>-14929586.062006112</v>
      </c>
    </row>
    <row r="2403" spans="1:21" x14ac:dyDescent="0.35">
      <c r="A2403" s="70">
        <f t="shared" si="50"/>
        <v>2384</v>
      </c>
      <c r="B2403" s="145">
        <v>12560153.605506591</v>
      </c>
      <c r="U2403" s="145">
        <v>1881067.0395932123</v>
      </c>
    </row>
    <row r="2404" spans="1:21" x14ac:dyDescent="0.35">
      <c r="A2404" s="70">
        <f t="shared" si="50"/>
        <v>2385</v>
      </c>
      <c r="B2404" s="145">
        <v>12560153.605506591</v>
      </c>
      <c r="U2404" s="145">
        <v>-11369584.142738039</v>
      </c>
    </row>
    <row r="2405" spans="1:21" x14ac:dyDescent="0.35">
      <c r="A2405" s="70">
        <f t="shared" si="50"/>
        <v>2386</v>
      </c>
      <c r="B2405" s="145">
        <v>12560153.605506591</v>
      </c>
      <c r="U2405" s="145">
        <v>-10077964.345391737</v>
      </c>
    </row>
    <row r="2406" spans="1:21" x14ac:dyDescent="0.35">
      <c r="A2406" s="70">
        <f t="shared" si="50"/>
        <v>2387</v>
      </c>
      <c r="B2406" s="145">
        <v>12560153.605506591</v>
      </c>
      <c r="U2406" s="145">
        <v>-1595318.95172593</v>
      </c>
    </row>
    <row r="2407" spans="1:21" x14ac:dyDescent="0.35">
      <c r="A2407" s="70">
        <f t="shared" si="50"/>
        <v>2388</v>
      </c>
      <c r="B2407" s="145">
        <v>12560153.605506591</v>
      </c>
      <c r="U2407" s="145">
        <v>17893777.314989865</v>
      </c>
    </row>
    <row r="2408" spans="1:21" x14ac:dyDescent="0.35">
      <c r="A2408" s="70">
        <f t="shared" si="50"/>
        <v>2389</v>
      </c>
      <c r="B2408" s="145">
        <v>12560153.605506591</v>
      </c>
      <c r="U2408" s="145">
        <v>-49815769.748023048</v>
      </c>
    </row>
    <row r="2409" spans="1:21" x14ac:dyDescent="0.35">
      <c r="A2409" s="70">
        <f t="shared" si="50"/>
        <v>2390</v>
      </c>
      <c r="B2409" s="145">
        <v>12560153.605506591</v>
      </c>
      <c r="U2409" s="145">
        <v>4045035.4713756293</v>
      </c>
    </row>
    <row r="2410" spans="1:21" x14ac:dyDescent="0.35">
      <c r="A2410" s="70">
        <f t="shared" si="50"/>
        <v>2391</v>
      </c>
      <c r="B2410" s="145">
        <v>12560153.605506591</v>
      </c>
      <c r="U2410" s="145">
        <v>144993.11562110484</v>
      </c>
    </row>
    <row r="2411" spans="1:21" x14ac:dyDescent="0.35">
      <c r="A2411" s="70">
        <f t="shared" si="50"/>
        <v>2392</v>
      </c>
      <c r="B2411" s="145">
        <v>12560153.605506591</v>
      </c>
      <c r="U2411" s="145">
        <v>-8669690.0110598337</v>
      </c>
    </row>
    <row r="2412" spans="1:21" x14ac:dyDescent="0.35">
      <c r="A2412" s="70">
        <f t="shared" si="50"/>
        <v>2393</v>
      </c>
      <c r="B2412" s="145">
        <v>12560153.605506591</v>
      </c>
      <c r="U2412" s="145">
        <v>16053045.887159817</v>
      </c>
    </row>
    <row r="2413" spans="1:21" x14ac:dyDescent="0.35">
      <c r="A2413" s="70">
        <f t="shared" si="50"/>
        <v>2394</v>
      </c>
      <c r="B2413" s="145">
        <v>12560153.605506591</v>
      </c>
      <c r="U2413" s="145">
        <v>-46430465.848139077</v>
      </c>
    </row>
    <row r="2414" spans="1:21" x14ac:dyDescent="0.35">
      <c r="A2414" s="70">
        <f t="shared" si="50"/>
        <v>2395</v>
      </c>
      <c r="B2414" s="145">
        <v>12560153.605506591</v>
      </c>
      <c r="U2414" s="145">
        <v>-6007474.9097266346</v>
      </c>
    </row>
    <row r="2415" spans="1:21" x14ac:dyDescent="0.35">
      <c r="A2415" s="70">
        <f t="shared" si="50"/>
        <v>2396</v>
      </c>
      <c r="B2415" s="145">
        <v>12560153.605506591</v>
      </c>
      <c r="U2415" s="145">
        <v>-11692880.235609563</v>
      </c>
    </row>
    <row r="2416" spans="1:21" x14ac:dyDescent="0.35">
      <c r="A2416" s="70">
        <f t="shared" si="50"/>
        <v>2397</v>
      </c>
      <c r="B2416" s="145">
        <v>12560153.605506591</v>
      </c>
      <c r="U2416" s="145">
        <v>17998910.111460231</v>
      </c>
    </row>
    <row r="2417" spans="1:21" x14ac:dyDescent="0.35">
      <c r="A2417" s="70">
        <f t="shared" si="50"/>
        <v>2398</v>
      </c>
      <c r="B2417" s="145">
        <v>12560153.605506591</v>
      </c>
      <c r="U2417" s="145">
        <v>31627476.309622467</v>
      </c>
    </row>
    <row r="2418" spans="1:21" x14ac:dyDescent="0.35">
      <c r="A2418" s="70">
        <f t="shared" si="50"/>
        <v>2399</v>
      </c>
      <c r="B2418" s="145">
        <v>12560153.605506591</v>
      </c>
      <c r="U2418" s="145">
        <v>1105591.8356237896</v>
      </c>
    </row>
    <row r="2419" spans="1:21" x14ac:dyDescent="0.35">
      <c r="A2419" s="70">
        <f t="shared" si="50"/>
        <v>2400</v>
      </c>
      <c r="B2419" s="145">
        <v>12560153.605506591</v>
      </c>
      <c r="U2419" s="145">
        <v>-7367498.7357553877</v>
      </c>
    </row>
    <row r="2420" spans="1:21" x14ac:dyDescent="0.35">
      <c r="A2420" s="70">
        <f t="shared" si="50"/>
        <v>2401</v>
      </c>
      <c r="B2420" s="145">
        <v>12560153.605506591</v>
      </c>
      <c r="U2420" s="145">
        <v>-33329690.18384213</v>
      </c>
    </row>
    <row r="2421" spans="1:21" x14ac:dyDescent="0.35">
      <c r="A2421" s="70">
        <f t="shared" si="50"/>
        <v>2402</v>
      </c>
      <c r="B2421" s="145">
        <v>12560153.605506591</v>
      </c>
      <c r="U2421" s="145">
        <v>24673298.532520674</v>
      </c>
    </row>
    <row r="2422" spans="1:21" x14ac:dyDescent="0.35">
      <c r="A2422" s="70">
        <f t="shared" si="50"/>
        <v>2403</v>
      </c>
      <c r="B2422" s="145">
        <v>12560153.605506591</v>
      </c>
      <c r="U2422" s="145">
        <v>2779076.6756988429</v>
      </c>
    </row>
    <row r="2423" spans="1:21" x14ac:dyDescent="0.35">
      <c r="A2423" s="70">
        <f t="shared" si="50"/>
        <v>2404</v>
      </c>
      <c r="B2423" s="145">
        <v>12560153.605506591</v>
      </c>
      <c r="U2423" s="145">
        <v>-9758833.9719304163</v>
      </c>
    </row>
    <row r="2424" spans="1:21" x14ac:dyDescent="0.35">
      <c r="A2424" s="70">
        <f t="shared" si="50"/>
        <v>2405</v>
      </c>
      <c r="B2424" s="145">
        <v>12560153.605506591</v>
      </c>
      <c r="U2424" s="145">
        <v>-7367166.7127567548</v>
      </c>
    </row>
    <row r="2425" spans="1:21" x14ac:dyDescent="0.35">
      <c r="A2425" s="70">
        <f t="shared" si="50"/>
        <v>2406</v>
      </c>
      <c r="B2425" s="145">
        <v>12560153.605506591</v>
      </c>
      <c r="U2425" s="145">
        <v>7375765.2257044911</v>
      </c>
    </row>
    <row r="2426" spans="1:21" x14ac:dyDescent="0.35">
      <c r="A2426" s="70">
        <f t="shared" si="50"/>
        <v>2407</v>
      </c>
      <c r="B2426" s="145">
        <v>12560153.605506591</v>
      </c>
      <c r="U2426" s="145">
        <v>-25373266.002497632</v>
      </c>
    </row>
    <row r="2427" spans="1:21" x14ac:dyDescent="0.35">
      <c r="A2427" s="70">
        <f t="shared" si="50"/>
        <v>2408</v>
      </c>
      <c r="B2427" s="145">
        <v>12560153.605506591</v>
      </c>
      <c r="U2427" s="145">
        <v>-17604779.58145817</v>
      </c>
    </row>
    <row r="2428" spans="1:21" x14ac:dyDescent="0.35">
      <c r="A2428" s="70">
        <f t="shared" si="50"/>
        <v>2409</v>
      </c>
      <c r="B2428" s="145">
        <v>12560153.605506591</v>
      </c>
      <c r="U2428" s="145">
        <v>5969431.7407839708</v>
      </c>
    </row>
    <row r="2429" spans="1:21" x14ac:dyDescent="0.35">
      <c r="A2429" s="70">
        <f t="shared" si="50"/>
        <v>2410</v>
      </c>
      <c r="B2429" s="145">
        <v>12560153.605506591</v>
      </c>
      <c r="U2429" s="145">
        <v>18637360.280992903</v>
      </c>
    </row>
    <row r="2430" spans="1:21" x14ac:dyDescent="0.35">
      <c r="A2430" s="70">
        <f t="shared" si="50"/>
        <v>2411</v>
      </c>
      <c r="B2430" s="145">
        <v>12560153.605506591</v>
      </c>
      <c r="U2430" s="145">
        <v>-28875388.889460817</v>
      </c>
    </row>
    <row r="2431" spans="1:21" x14ac:dyDescent="0.35">
      <c r="A2431" s="70">
        <f t="shared" si="50"/>
        <v>2412</v>
      </c>
      <c r="B2431" s="145">
        <v>12560153.605506591</v>
      </c>
      <c r="U2431" s="145">
        <v>5137826.2635233514</v>
      </c>
    </row>
    <row r="2432" spans="1:21" x14ac:dyDescent="0.35">
      <c r="A2432" s="70">
        <f t="shared" si="50"/>
        <v>2413</v>
      </c>
      <c r="B2432" s="145">
        <v>12560153.605506591</v>
      </c>
      <c r="U2432" s="145">
        <v>-12029770.631520651</v>
      </c>
    </row>
    <row r="2433" spans="1:21" x14ac:dyDescent="0.35">
      <c r="A2433" s="70">
        <f t="shared" si="50"/>
        <v>2414</v>
      </c>
      <c r="B2433" s="145">
        <v>12560153.605506591</v>
      </c>
      <c r="U2433" s="145">
        <v>32725833.780820698</v>
      </c>
    </row>
    <row r="2434" spans="1:21" x14ac:dyDescent="0.35">
      <c r="A2434" s="70">
        <f t="shared" si="50"/>
        <v>2415</v>
      </c>
      <c r="B2434" s="145">
        <v>12560153.605506591</v>
      </c>
      <c r="U2434" s="145">
        <v>-10428115.429118808</v>
      </c>
    </row>
    <row r="2435" spans="1:21" x14ac:dyDescent="0.35">
      <c r="A2435" s="70">
        <f t="shared" si="50"/>
        <v>2416</v>
      </c>
      <c r="B2435" s="145">
        <v>12560153.605506591</v>
      </c>
      <c r="U2435" s="145">
        <v>-52170757.819210865</v>
      </c>
    </row>
    <row r="2436" spans="1:21" x14ac:dyDescent="0.35">
      <c r="A2436" s="70">
        <f t="shared" si="50"/>
        <v>2417</v>
      </c>
      <c r="B2436" s="145">
        <v>12560153.605506591</v>
      </c>
      <c r="U2436" s="145">
        <v>14154213.260868721</v>
      </c>
    </row>
    <row r="2437" spans="1:21" x14ac:dyDescent="0.35">
      <c r="A2437" s="70">
        <f t="shared" si="50"/>
        <v>2418</v>
      </c>
      <c r="B2437" s="145">
        <v>12560153.605506591</v>
      </c>
      <c r="U2437" s="145">
        <v>-26269030.396675579</v>
      </c>
    </row>
    <row r="2438" spans="1:21" x14ac:dyDescent="0.35">
      <c r="A2438" s="70">
        <f t="shared" si="50"/>
        <v>2419</v>
      </c>
      <c r="B2438" s="145">
        <v>12560153.605506591</v>
      </c>
      <c r="U2438" s="145">
        <v>-10767410.08563452</v>
      </c>
    </row>
    <row r="2439" spans="1:21" x14ac:dyDescent="0.35">
      <c r="A2439" s="70">
        <f t="shared" si="50"/>
        <v>2420</v>
      </c>
      <c r="B2439" s="145">
        <v>12560153.605506591</v>
      </c>
      <c r="U2439" s="145">
        <v>-4087962.5798116252</v>
      </c>
    </row>
    <row r="2440" spans="1:21" x14ac:dyDescent="0.35">
      <c r="A2440" s="70">
        <f t="shared" si="50"/>
        <v>2421</v>
      </c>
      <c r="B2440" s="145">
        <v>12560153.605506591</v>
      </c>
      <c r="U2440" s="145">
        <v>-30720769.940957364</v>
      </c>
    </row>
    <row r="2441" spans="1:21" x14ac:dyDescent="0.35">
      <c r="A2441" s="70">
        <f t="shared" si="50"/>
        <v>2422</v>
      </c>
      <c r="B2441" s="145">
        <v>12560153.605506591</v>
      </c>
      <c r="U2441" s="145">
        <v>-24163732.568373673</v>
      </c>
    </row>
    <row r="2442" spans="1:21" x14ac:dyDescent="0.35">
      <c r="A2442" s="70">
        <f t="shared" si="50"/>
        <v>2423</v>
      </c>
      <c r="B2442" s="145">
        <v>12560153.605506591</v>
      </c>
      <c r="U2442" s="145">
        <v>-6524044.3339625541</v>
      </c>
    </row>
    <row r="2443" spans="1:21" x14ac:dyDescent="0.35">
      <c r="A2443" s="70">
        <f t="shared" si="50"/>
        <v>2424</v>
      </c>
      <c r="B2443" s="145">
        <v>12560153.605506591</v>
      </c>
      <c r="U2443" s="145">
        <v>-1094130.7497343235</v>
      </c>
    </row>
    <row r="2444" spans="1:21" x14ac:dyDescent="0.35">
      <c r="A2444" s="70">
        <f t="shared" si="50"/>
        <v>2425</v>
      </c>
      <c r="B2444" s="145">
        <v>12560153.605506591</v>
      </c>
      <c r="U2444" s="145">
        <v>-43258688.30456689</v>
      </c>
    </row>
    <row r="2445" spans="1:21" x14ac:dyDescent="0.35">
      <c r="A2445" s="70">
        <f t="shared" si="50"/>
        <v>2426</v>
      </c>
      <c r="B2445" s="145">
        <v>12560153.605506591</v>
      </c>
      <c r="U2445" s="145">
        <v>-33993558.967466138</v>
      </c>
    </row>
    <row r="2446" spans="1:21" x14ac:dyDescent="0.35">
      <c r="A2446" s="70">
        <f t="shared" si="50"/>
        <v>2427</v>
      </c>
      <c r="B2446" s="145">
        <v>12560153.605506591</v>
      </c>
      <c r="U2446" s="145">
        <v>-37025363.011730701</v>
      </c>
    </row>
    <row r="2447" spans="1:21" x14ac:dyDescent="0.35">
      <c r="A2447" s="70">
        <f t="shared" si="50"/>
        <v>2428</v>
      </c>
      <c r="B2447" s="145">
        <v>12560153.605506591</v>
      </c>
      <c r="U2447" s="145">
        <v>6309636.0665928945</v>
      </c>
    </row>
    <row r="2448" spans="1:21" x14ac:dyDescent="0.35">
      <c r="A2448" s="70">
        <f t="shared" si="50"/>
        <v>2429</v>
      </c>
      <c r="B2448" s="145">
        <v>12560153.605506591</v>
      </c>
      <c r="U2448" s="145">
        <v>-37135952.269395642</v>
      </c>
    </row>
    <row r="2449" spans="1:21" x14ac:dyDescent="0.35">
      <c r="A2449" s="70">
        <f t="shared" si="50"/>
        <v>2430</v>
      </c>
      <c r="B2449" s="145">
        <v>12560153.605506591</v>
      </c>
      <c r="U2449" s="145">
        <v>24894063.005973812</v>
      </c>
    </row>
    <row r="2450" spans="1:21" x14ac:dyDescent="0.35">
      <c r="A2450" s="70">
        <f t="shared" si="50"/>
        <v>2431</v>
      </c>
      <c r="B2450" s="145">
        <v>12560153.605506591</v>
      </c>
      <c r="U2450" s="145">
        <v>-15550367.38655444</v>
      </c>
    </row>
    <row r="2451" spans="1:21" x14ac:dyDescent="0.35">
      <c r="A2451" s="70">
        <f t="shared" si="50"/>
        <v>2432</v>
      </c>
      <c r="B2451" s="145">
        <v>12560153.605506591</v>
      </c>
      <c r="U2451" s="145">
        <v>14934668.79645656</v>
      </c>
    </row>
    <row r="2452" spans="1:21" x14ac:dyDescent="0.35">
      <c r="A2452" s="70">
        <f t="shared" si="50"/>
        <v>2433</v>
      </c>
      <c r="B2452" s="145">
        <v>12560153.605506591</v>
      </c>
      <c r="U2452" s="145">
        <v>-19303030.990067877</v>
      </c>
    </row>
    <row r="2453" spans="1:21" x14ac:dyDescent="0.35">
      <c r="A2453" s="70">
        <f t="shared" si="50"/>
        <v>2434</v>
      </c>
      <c r="B2453" s="145">
        <v>12560153.605506591</v>
      </c>
      <c r="U2453" s="145">
        <v>-22289533.389135107</v>
      </c>
    </row>
    <row r="2454" spans="1:21" x14ac:dyDescent="0.35">
      <c r="A2454" s="70">
        <f t="shared" ref="A2454:A2517" si="51">A2453+1</f>
        <v>2435</v>
      </c>
      <c r="B2454" s="145">
        <v>12560153.605506591</v>
      </c>
      <c r="U2454" s="145">
        <v>-15745302.562289298</v>
      </c>
    </row>
    <row r="2455" spans="1:21" x14ac:dyDescent="0.35">
      <c r="A2455" s="70">
        <f t="shared" si="51"/>
        <v>2436</v>
      </c>
      <c r="B2455" s="145">
        <v>12560153.605506591</v>
      </c>
      <c r="U2455" s="145">
        <v>41233181.924960509</v>
      </c>
    </row>
    <row r="2456" spans="1:21" x14ac:dyDescent="0.35">
      <c r="A2456" s="70">
        <f t="shared" si="51"/>
        <v>2437</v>
      </c>
      <c r="B2456" s="145">
        <v>12560153.605506591</v>
      </c>
      <c r="U2456" s="145">
        <v>6452416.0712707192</v>
      </c>
    </row>
    <row r="2457" spans="1:21" x14ac:dyDescent="0.35">
      <c r="A2457" s="70">
        <f t="shared" si="51"/>
        <v>2438</v>
      </c>
      <c r="B2457" s="145">
        <v>12560153.605506591</v>
      </c>
      <c r="U2457" s="145">
        <v>15675457.851474546</v>
      </c>
    </row>
    <row r="2458" spans="1:21" x14ac:dyDescent="0.35">
      <c r="A2458" s="70">
        <f t="shared" si="51"/>
        <v>2439</v>
      </c>
      <c r="B2458" s="145">
        <v>12560153.605506591</v>
      </c>
      <c r="U2458" s="145">
        <v>1516474.8939611651</v>
      </c>
    </row>
    <row r="2459" spans="1:21" x14ac:dyDescent="0.35">
      <c r="A2459" s="70">
        <f t="shared" si="51"/>
        <v>2440</v>
      </c>
      <c r="B2459" s="145">
        <v>12560153.605506591</v>
      </c>
      <c r="U2459" s="145">
        <v>-54630632.628581345</v>
      </c>
    </row>
    <row r="2460" spans="1:21" x14ac:dyDescent="0.35">
      <c r="A2460" s="70">
        <f t="shared" si="51"/>
        <v>2441</v>
      </c>
      <c r="B2460" s="145">
        <v>12560153.605506591</v>
      </c>
      <c r="U2460" s="145">
        <v>11708642.40756591</v>
      </c>
    </row>
    <row r="2461" spans="1:21" x14ac:dyDescent="0.35">
      <c r="A2461" s="70">
        <f t="shared" si="51"/>
        <v>2442</v>
      </c>
      <c r="B2461" s="145">
        <v>12560153.605506591</v>
      </c>
      <c r="U2461" s="145">
        <v>-10436169.813759584</v>
      </c>
    </row>
    <row r="2462" spans="1:21" x14ac:dyDescent="0.35">
      <c r="A2462" s="70">
        <f t="shared" si="51"/>
        <v>2443</v>
      </c>
      <c r="B2462" s="145">
        <v>12560153.605506591</v>
      </c>
      <c r="U2462" s="145">
        <v>1118136.0545485839</v>
      </c>
    </row>
    <row r="2463" spans="1:21" x14ac:dyDescent="0.35">
      <c r="A2463" s="70">
        <f t="shared" si="51"/>
        <v>2444</v>
      </c>
      <c r="B2463" s="145">
        <v>12560153.605506591</v>
      </c>
      <c r="U2463" s="145">
        <v>-15131395.419760736</v>
      </c>
    </row>
    <row r="2464" spans="1:21" x14ac:dyDescent="0.35">
      <c r="A2464" s="70">
        <f t="shared" si="51"/>
        <v>2445</v>
      </c>
      <c r="B2464" s="145">
        <v>12560153.605506591</v>
      </c>
      <c r="U2464" s="145">
        <v>10852477.467969093</v>
      </c>
    </row>
    <row r="2465" spans="1:21" x14ac:dyDescent="0.35">
      <c r="A2465" s="70">
        <f t="shared" si="51"/>
        <v>2446</v>
      </c>
      <c r="B2465" s="145">
        <v>12560153.605506591</v>
      </c>
      <c r="U2465" s="145">
        <v>-27469001.762140516</v>
      </c>
    </row>
    <row r="2466" spans="1:21" x14ac:dyDescent="0.35">
      <c r="A2466" s="70">
        <f t="shared" si="51"/>
        <v>2447</v>
      </c>
      <c r="B2466" s="145">
        <v>12560153.605506591</v>
      </c>
      <c r="U2466" s="145">
        <v>-36851079.153932996</v>
      </c>
    </row>
    <row r="2467" spans="1:21" x14ac:dyDescent="0.35">
      <c r="A2467" s="70">
        <f t="shared" si="51"/>
        <v>2448</v>
      </c>
      <c r="B2467" s="145">
        <v>12560153.605506591</v>
      </c>
      <c r="U2467" s="145">
        <v>-16001510.527382005</v>
      </c>
    </row>
    <row r="2468" spans="1:21" x14ac:dyDescent="0.35">
      <c r="A2468" s="70">
        <f t="shared" si="51"/>
        <v>2449</v>
      </c>
      <c r="B2468" s="145">
        <v>12560153.605506591</v>
      </c>
      <c r="U2468" s="145">
        <v>-21536023.461792581</v>
      </c>
    </row>
    <row r="2469" spans="1:21" x14ac:dyDescent="0.35">
      <c r="A2469" s="70">
        <f t="shared" si="51"/>
        <v>2450</v>
      </c>
      <c r="B2469" s="145">
        <v>12560153.605506591</v>
      </c>
      <c r="U2469" s="145">
        <v>-33550309.342382357</v>
      </c>
    </row>
    <row r="2470" spans="1:21" x14ac:dyDescent="0.35">
      <c r="A2470" s="70">
        <f t="shared" si="51"/>
        <v>2451</v>
      </c>
      <c r="B2470" s="145">
        <v>12560153.605506591</v>
      </c>
      <c r="U2470" s="145">
        <v>11551820.010385338</v>
      </c>
    </row>
    <row r="2471" spans="1:21" x14ac:dyDescent="0.35">
      <c r="A2471" s="70">
        <f t="shared" si="51"/>
        <v>2452</v>
      </c>
      <c r="B2471" s="145">
        <v>12560153.605506591</v>
      </c>
      <c r="U2471" s="145">
        <v>54664140.057776727</v>
      </c>
    </row>
    <row r="2472" spans="1:21" x14ac:dyDescent="0.35">
      <c r="A2472" s="70">
        <f t="shared" si="51"/>
        <v>2453</v>
      </c>
      <c r="B2472" s="145">
        <v>12560153.605506591</v>
      </c>
      <c r="U2472" s="145">
        <v>-16460762.571424533</v>
      </c>
    </row>
    <row r="2473" spans="1:21" x14ac:dyDescent="0.35">
      <c r="A2473" s="70">
        <f t="shared" si="51"/>
        <v>2454</v>
      </c>
      <c r="B2473" s="145">
        <v>12560153.605506591</v>
      </c>
      <c r="U2473" s="145">
        <v>-2499564.536798723</v>
      </c>
    </row>
    <row r="2474" spans="1:21" x14ac:dyDescent="0.35">
      <c r="A2474" s="70">
        <f t="shared" si="51"/>
        <v>2455</v>
      </c>
      <c r="B2474" s="145">
        <v>12560153.605506591</v>
      </c>
      <c r="U2474" s="145">
        <v>-46005430.55713965</v>
      </c>
    </row>
    <row r="2475" spans="1:21" x14ac:dyDescent="0.35">
      <c r="A2475" s="70">
        <f t="shared" si="51"/>
        <v>2456</v>
      </c>
      <c r="B2475" s="145">
        <v>12560153.605506591</v>
      </c>
      <c r="U2475" s="145">
        <v>-12358545.48040678</v>
      </c>
    </row>
    <row r="2476" spans="1:21" x14ac:dyDescent="0.35">
      <c r="A2476" s="70">
        <f t="shared" si="51"/>
        <v>2457</v>
      </c>
      <c r="B2476" s="145">
        <v>12560153.605506591</v>
      </c>
      <c r="U2476" s="145">
        <v>-12942562.016189568</v>
      </c>
    </row>
    <row r="2477" spans="1:21" x14ac:dyDescent="0.35">
      <c r="A2477" s="70">
        <f t="shared" si="51"/>
        <v>2458</v>
      </c>
      <c r="B2477" s="145">
        <v>12560153.605506591</v>
      </c>
      <c r="U2477" s="145">
        <v>-7025569.3348733392</v>
      </c>
    </row>
    <row r="2478" spans="1:21" x14ac:dyDescent="0.35">
      <c r="A2478" s="70">
        <f t="shared" si="51"/>
        <v>2459</v>
      </c>
      <c r="B2478" s="145">
        <v>12560153.605506591</v>
      </c>
      <c r="U2478" s="145">
        <v>15250067.43207971</v>
      </c>
    </row>
    <row r="2479" spans="1:21" x14ac:dyDescent="0.35">
      <c r="A2479" s="70">
        <f t="shared" si="51"/>
        <v>2460</v>
      </c>
      <c r="B2479" s="145">
        <v>12560153.605506591</v>
      </c>
      <c r="U2479" s="145">
        <v>-2674290.508381024</v>
      </c>
    </row>
    <row r="2480" spans="1:21" x14ac:dyDescent="0.35">
      <c r="A2480" s="70">
        <f t="shared" si="51"/>
        <v>2461</v>
      </c>
      <c r="B2480" s="145">
        <v>12560153.605506591</v>
      </c>
      <c r="U2480" s="145">
        <v>-27582651.180564057</v>
      </c>
    </row>
    <row r="2481" spans="1:21" x14ac:dyDescent="0.35">
      <c r="A2481" s="70">
        <f t="shared" si="51"/>
        <v>2462</v>
      </c>
      <c r="B2481" s="145">
        <v>12560153.605506591</v>
      </c>
      <c r="U2481" s="145">
        <v>-14661447.17755313</v>
      </c>
    </row>
    <row r="2482" spans="1:21" x14ac:dyDescent="0.35">
      <c r="A2482" s="70">
        <f t="shared" si="51"/>
        <v>2463</v>
      </c>
      <c r="B2482" s="145">
        <v>12560153.605506591</v>
      </c>
      <c r="U2482" s="145">
        <v>17298559.242580272</v>
      </c>
    </row>
    <row r="2483" spans="1:21" x14ac:dyDescent="0.35">
      <c r="A2483" s="70">
        <f t="shared" si="51"/>
        <v>2464</v>
      </c>
      <c r="B2483" s="145">
        <v>12560153.605506591</v>
      </c>
      <c r="U2483" s="145">
        <v>-53041528.622733399</v>
      </c>
    </row>
    <row r="2484" spans="1:21" x14ac:dyDescent="0.35">
      <c r="A2484" s="70">
        <f t="shared" si="51"/>
        <v>2465</v>
      </c>
      <c r="B2484" s="145">
        <v>12560153.605506591</v>
      </c>
      <c r="U2484" s="145">
        <v>4994723.499698136</v>
      </c>
    </row>
    <row r="2485" spans="1:21" x14ac:dyDescent="0.35">
      <c r="A2485" s="70">
        <f t="shared" si="51"/>
        <v>2466</v>
      </c>
      <c r="B2485" s="145">
        <v>12560153.605506591</v>
      </c>
      <c r="U2485" s="145">
        <v>-13703987.251351997</v>
      </c>
    </row>
    <row r="2486" spans="1:21" x14ac:dyDescent="0.35">
      <c r="A2486" s="70">
        <f t="shared" si="51"/>
        <v>2467</v>
      </c>
      <c r="B2486" s="145">
        <v>12560153.605506591</v>
      </c>
      <c r="U2486" s="145">
        <v>-5952170.9581099693</v>
      </c>
    </row>
    <row r="2487" spans="1:21" x14ac:dyDescent="0.35">
      <c r="A2487" s="70">
        <f t="shared" si="51"/>
        <v>2468</v>
      </c>
      <c r="B2487" s="145">
        <v>12560153.605506591</v>
      </c>
      <c r="U2487" s="145">
        <v>-34245605.681877337</v>
      </c>
    </row>
    <row r="2488" spans="1:21" x14ac:dyDescent="0.35">
      <c r="A2488" s="70">
        <f t="shared" si="51"/>
        <v>2469</v>
      </c>
      <c r="B2488" s="145">
        <v>12560153.605506591</v>
      </c>
      <c r="U2488" s="145">
        <v>-446189.33260989189</v>
      </c>
    </row>
    <row r="2489" spans="1:21" x14ac:dyDescent="0.35">
      <c r="A2489" s="70">
        <f t="shared" si="51"/>
        <v>2470</v>
      </c>
      <c r="B2489" s="145">
        <v>12560153.605506591</v>
      </c>
      <c r="U2489" s="145">
        <v>-7548362.2812695019</v>
      </c>
    </row>
    <row r="2490" spans="1:21" x14ac:dyDescent="0.35">
      <c r="A2490" s="70">
        <f t="shared" si="51"/>
        <v>2471</v>
      </c>
      <c r="B2490" s="145">
        <v>12560153.605506591</v>
      </c>
      <c r="U2490" s="145">
        <v>-14395513.740210498</v>
      </c>
    </row>
    <row r="2491" spans="1:21" x14ac:dyDescent="0.35">
      <c r="A2491" s="70">
        <f t="shared" si="51"/>
        <v>2472</v>
      </c>
      <c r="B2491" s="145">
        <v>12560153.605506591</v>
      </c>
      <c r="U2491" s="145">
        <v>11876398.852593124</v>
      </c>
    </row>
    <row r="2492" spans="1:21" x14ac:dyDescent="0.35">
      <c r="A2492" s="70">
        <f t="shared" si="51"/>
        <v>2473</v>
      </c>
      <c r="B2492" s="145">
        <v>12560153.605506591</v>
      </c>
      <c r="U2492" s="145">
        <v>-29660694.919635754</v>
      </c>
    </row>
    <row r="2493" spans="1:21" x14ac:dyDescent="0.35">
      <c r="A2493" s="70">
        <f t="shared" si="51"/>
        <v>2474</v>
      </c>
      <c r="B2493" s="145">
        <v>12560153.605506591</v>
      </c>
      <c r="U2493" s="145">
        <v>4805803.0161703452</v>
      </c>
    </row>
    <row r="2494" spans="1:21" x14ac:dyDescent="0.35">
      <c r="A2494" s="70">
        <f t="shared" si="51"/>
        <v>2475</v>
      </c>
      <c r="B2494" s="145">
        <v>12560153.605506591</v>
      </c>
      <c r="U2494" s="145">
        <v>-40222045.860654354</v>
      </c>
    </row>
    <row r="2495" spans="1:21" x14ac:dyDescent="0.35">
      <c r="A2495" s="70">
        <f t="shared" si="51"/>
        <v>2476</v>
      </c>
      <c r="B2495" s="145">
        <v>12560153.605506591</v>
      </c>
      <c r="U2495" s="145">
        <v>-21937030.854369793</v>
      </c>
    </row>
    <row r="2496" spans="1:21" x14ac:dyDescent="0.35">
      <c r="A2496" s="70">
        <f t="shared" si="51"/>
        <v>2477</v>
      </c>
      <c r="B2496" s="145">
        <v>12560153.605506591</v>
      </c>
      <c r="U2496" s="145">
        <v>-47155246.522903427</v>
      </c>
    </row>
    <row r="2497" spans="1:21" x14ac:dyDescent="0.35">
      <c r="A2497" s="70">
        <f t="shared" si="51"/>
        <v>2478</v>
      </c>
      <c r="B2497" s="145">
        <v>12560153.605506591</v>
      </c>
      <c r="U2497" s="145">
        <v>-22707745.842917897</v>
      </c>
    </row>
    <row r="2498" spans="1:21" x14ac:dyDescent="0.35">
      <c r="A2498" s="70">
        <f t="shared" si="51"/>
        <v>2479</v>
      </c>
      <c r="B2498" s="145">
        <v>12560153.605506591</v>
      </c>
      <c r="U2498" s="145">
        <v>-5769013.627684582</v>
      </c>
    </row>
    <row r="2499" spans="1:21" x14ac:dyDescent="0.35">
      <c r="A2499" s="70">
        <f t="shared" si="51"/>
        <v>2480</v>
      </c>
      <c r="B2499" s="145">
        <v>12560153.605506591</v>
      </c>
      <c r="U2499" s="145">
        <v>4953912.6804348193</v>
      </c>
    </row>
    <row r="2500" spans="1:21" x14ac:dyDescent="0.35">
      <c r="A2500" s="70">
        <f t="shared" si="51"/>
        <v>2481</v>
      </c>
      <c r="B2500" s="145">
        <v>12560153.605506591</v>
      </c>
      <c r="U2500" s="145">
        <v>-5594634.8001482114</v>
      </c>
    </row>
    <row r="2501" spans="1:21" x14ac:dyDescent="0.35">
      <c r="A2501" s="70">
        <f t="shared" si="51"/>
        <v>2482</v>
      </c>
      <c r="B2501" s="145">
        <v>12560153.605506591</v>
      </c>
      <c r="U2501" s="145">
        <v>-8002524.9699017359</v>
      </c>
    </row>
    <row r="2502" spans="1:21" x14ac:dyDescent="0.35">
      <c r="A2502" s="70">
        <f t="shared" si="51"/>
        <v>2483</v>
      </c>
      <c r="B2502" s="145">
        <v>12560153.605506591</v>
      </c>
      <c r="U2502" s="145">
        <v>13891158.505124427</v>
      </c>
    </row>
    <row r="2503" spans="1:21" x14ac:dyDescent="0.35">
      <c r="A2503" s="70">
        <f t="shared" si="51"/>
        <v>2484</v>
      </c>
      <c r="B2503" s="145">
        <v>12560153.605506591</v>
      </c>
      <c r="U2503" s="145">
        <v>-45931008.546196699</v>
      </c>
    </row>
    <row r="2504" spans="1:21" x14ac:dyDescent="0.35">
      <c r="A2504" s="70">
        <f t="shared" si="51"/>
        <v>2485</v>
      </c>
      <c r="B2504" s="145">
        <v>12560153.605506591</v>
      </c>
      <c r="U2504" s="145">
        <v>18235436.433014851</v>
      </c>
    </row>
    <row r="2505" spans="1:21" x14ac:dyDescent="0.35">
      <c r="A2505" s="70">
        <f t="shared" si="51"/>
        <v>2486</v>
      </c>
      <c r="B2505" s="145">
        <v>12560153.605506591</v>
      </c>
      <c r="U2505" s="145">
        <v>-21280436.60375642</v>
      </c>
    </row>
    <row r="2506" spans="1:21" x14ac:dyDescent="0.35">
      <c r="A2506" s="70">
        <f t="shared" si="51"/>
        <v>2487</v>
      </c>
      <c r="B2506" s="145">
        <v>12560153.605506591</v>
      </c>
      <c r="U2506" s="145">
        <v>-24700117.475705262</v>
      </c>
    </row>
    <row r="2507" spans="1:21" x14ac:dyDescent="0.35">
      <c r="A2507" s="70">
        <f t="shared" si="51"/>
        <v>2488</v>
      </c>
      <c r="B2507" s="145">
        <v>12560153.605506591</v>
      </c>
      <c r="U2507" s="145">
        <v>-587020.64380979165</v>
      </c>
    </row>
    <row r="2508" spans="1:21" x14ac:dyDescent="0.35">
      <c r="A2508" s="70">
        <f t="shared" si="51"/>
        <v>2489</v>
      </c>
      <c r="B2508" s="145">
        <v>12560153.605506591</v>
      </c>
      <c r="U2508" s="145">
        <v>3290625.3142164871</v>
      </c>
    </row>
    <row r="2509" spans="1:21" x14ac:dyDescent="0.35">
      <c r="A2509" s="70">
        <f t="shared" si="51"/>
        <v>2490</v>
      </c>
      <c r="B2509" s="145">
        <v>12560153.605506591</v>
      </c>
      <c r="U2509" s="145">
        <v>-43942635.222211532</v>
      </c>
    </row>
    <row r="2510" spans="1:21" x14ac:dyDescent="0.35">
      <c r="A2510" s="70">
        <f t="shared" si="51"/>
        <v>2491</v>
      </c>
      <c r="B2510" s="145">
        <v>12560153.605506591</v>
      </c>
      <c r="U2510" s="145">
        <v>-49438180.15226002</v>
      </c>
    </row>
    <row r="2511" spans="1:21" x14ac:dyDescent="0.35">
      <c r="A2511" s="70">
        <f t="shared" si="51"/>
        <v>2492</v>
      </c>
      <c r="B2511" s="145">
        <v>12560153.605506591</v>
      </c>
      <c r="U2511" s="145">
        <v>-54234895.846449338</v>
      </c>
    </row>
    <row r="2512" spans="1:21" x14ac:dyDescent="0.35">
      <c r="A2512" s="70">
        <f t="shared" si="51"/>
        <v>2493</v>
      </c>
      <c r="B2512" s="145">
        <v>12560153.605506591</v>
      </c>
      <c r="U2512" s="145">
        <v>-6464142.4589236788</v>
      </c>
    </row>
    <row r="2513" spans="1:21" x14ac:dyDescent="0.35">
      <c r="A2513" s="70">
        <f t="shared" si="51"/>
        <v>2494</v>
      </c>
      <c r="B2513" s="145">
        <v>12560153.605506591</v>
      </c>
      <c r="U2513" s="145">
        <v>-23285904.018572215</v>
      </c>
    </row>
    <row r="2514" spans="1:21" x14ac:dyDescent="0.35">
      <c r="A2514" s="70">
        <f t="shared" si="51"/>
        <v>2495</v>
      </c>
      <c r="B2514" s="145">
        <v>12560153.605506591</v>
      </c>
      <c r="U2514" s="145">
        <v>16041946.067669373</v>
      </c>
    </row>
    <row r="2515" spans="1:21" x14ac:dyDescent="0.35">
      <c r="A2515" s="70">
        <f t="shared" si="51"/>
        <v>2496</v>
      </c>
      <c r="B2515" s="145">
        <v>12560153.605506591</v>
      </c>
      <c r="U2515" s="145">
        <v>-8700643.9180286266</v>
      </c>
    </row>
    <row r="2516" spans="1:21" x14ac:dyDescent="0.35">
      <c r="A2516" s="70">
        <f t="shared" si="51"/>
        <v>2497</v>
      </c>
      <c r="B2516" s="145">
        <v>12560153.605506591</v>
      </c>
      <c r="U2516" s="145">
        <v>22530692.696253087</v>
      </c>
    </row>
    <row r="2517" spans="1:21" x14ac:dyDescent="0.35">
      <c r="A2517" s="70">
        <f t="shared" si="51"/>
        <v>2498</v>
      </c>
      <c r="B2517" s="145">
        <v>12560153.605506591</v>
      </c>
      <c r="U2517" s="145">
        <v>-14021726.979035165</v>
      </c>
    </row>
    <row r="2518" spans="1:21" x14ac:dyDescent="0.35">
      <c r="A2518" s="70">
        <f t="shared" ref="A2518:A2581" si="52">A2517+1</f>
        <v>2499</v>
      </c>
      <c r="B2518" s="145">
        <v>12560153.605506591</v>
      </c>
      <c r="U2518" s="145">
        <v>2863455.897475522</v>
      </c>
    </row>
    <row r="2519" spans="1:21" x14ac:dyDescent="0.35">
      <c r="A2519" s="70">
        <f t="shared" si="52"/>
        <v>2500</v>
      </c>
      <c r="B2519" s="145">
        <v>12560153.605506591</v>
      </c>
      <c r="U2519" s="145">
        <v>10329940.872748118</v>
      </c>
    </row>
    <row r="2520" spans="1:21" x14ac:dyDescent="0.35">
      <c r="A2520" s="70">
        <f t="shared" si="52"/>
        <v>2501</v>
      </c>
      <c r="B2520" s="145">
        <v>12560153.605506591</v>
      </c>
      <c r="U2520" s="145">
        <v>-35978249.546238244</v>
      </c>
    </row>
    <row r="2521" spans="1:21" x14ac:dyDescent="0.35">
      <c r="A2521" s="70">
        <f t="shared" si="52"/>
        <v>2502</v>
      </c>
      <c r="B2521" s="145">
        <v>12560153.605506591</v>
      </c>
      <c r="U2521" s="145">
        <v>23838726.432832822</v>
      </c>
    </row>
    <row r="2522" spans="1:21" x14ac:dyDescent="0.35">
      <c r="A2522" s="70">
        <f t="shared" si="52"/>
        <v>2503</v>
      </c>
      <c r="B2522" s="145">
        <v>12560153.605506591</v>
      </c>
      <c r="U2522" s="145">
        <v>10614967.760119524</v>
      </c>
    </row>
    <row r="2523" spans="1:21" x14ac:dyDescent="0.35">
      <c r="A2523" s="70">
        <f t="shared" si="52"/>
        <v>2504</v>
      </c>
      <c r="B2523" s="145">
        <v>12560153.605506591</v>
      </c>
      <c r="U2523" s="145">
        <v>-11735285.886867419</v>
      </c>
    </row>
    <row r="2524" spans="1:21" x14ac:dyDescent="0.35">
      <c r="A2524" s="70">
        <f t="shared" si="52"/>
        <v>2505</v>
      </c>
      <c r="B2524" s="145">
        <v>12560153.605506591</v>
      </c>
      <c r="U2524" s="145">
        <v>8814525.8488547355</v>
      </c>
    </row>
    <row r="2525" spans="1:21" x14ac:dyDescent="0.35">
      <c r="A2525" s="70">
        <f t="shared" si="52"/>
        <v>2506</v>
      </c>
      <c r="B2525" s="145">
        <v>12560153.605506591</v>
      </c>
      <c r="U2525" s="145">
        <v>-22556763.923016667</v>
      </c>
    </row>
    <row r="2526" spans="1:21" x14ac:dyDescent="0.35">
      <c r="A2526" s="70">
        <f t="shared" si="52"/>
        <v>2507</v>
      </c>
      <c r="B2526" s="145">
        <v>12560153.605506591</v>
      </c>
      <c r="U2526" s="145">
        <v>-6780141.9480945021</v>
      </c>
    </row>
    <row r="2527" spans="1:21" x14ac:dyDescent="0.35">
      <c r="A2527" s="70">
        <f t="shared" si="52"/>
        <v>2508</v>
      </c>
      <c r="B2527" s="145">
        <v>12560153.605506591</v>
      </c>
      <c r="U2527" s="145">
        <v>-29040176.380241983</v>
      </c>
    </row>
    <row r="2528" spans="1:21" x14ac:dyDescent="0.35">
      <c r="A2528" s="70">
        <f t="shared" si="52"/>
        <v>2509</v>
      </c>
      <c r="B2528" s="145">
        <v>12560153.605506591</v>
      </c>
      <c r="U2528" s="145">
        <v>11012061.881450884</v>
      </c>
    </row>
    <row r="2529" spans="1:21" x14ac:dyDescent="0.35">
      <c r="A2529" s="70">
        <f t="shared" si="52"/>
        <v>2510</v>
      </c>
      <c r="B2529" s="145">
        <v>12560153.605506591</v>
      </c>
      <c r="U2529" s="145">
        <v>6733824.4482221901</v>
      </c>
    </row>
    <row r="2530" spans="1:21" x14ac:dyDescent="0.35">
      <c r="A2530" s="70">
        <f t="shared" si="52"/>
        <v>2511</v>
      </c>
      <c r="B2530" s="145">
        <v>12560153.605506591</v>
      </c>
      <c r="U2530" s="145">
        <v>23051255.914407983</v>
      </c>
    </row>
    <row r="2531" spans="1:21" x14ac:dyDescent="0.35">
      <c r="A2531" s="70">
        <f t="shared" si="52"/>
        <v>2512</v>
      </c>
      <c r="B2531" s="145">
        <v>12560153.605506591</v>
      </c>
      <c r="U2531" s="145">
        <v>19909694.453429393</v>
      </c>
    </row>
    <row r="2532" spans="1:21" x14ac:dyDescent="0.35">
      <c r="A2532" s="70">
        <f t="shared" si="52"/>
        <v>2513</v>
      </c>
      <c r="B2532" s="145">
        <v>12560153.605506591</v>
      </c>
      <c r="U2532" s="145">
        <v>17312745.523431841</v>
      </c>
    </row>
    <row r="2533" spans="1:21" x14ac:dyDescent="0.35">
      <c r="A2533" s="70">
        <f t="shared" si="52"/>
        <v>2514</v>
      </c>
      <c r="B2533" s="145">
        <v>12560153.605506591</v>
      </c>
      <c r="U2533" s="145">
        <v>-31033577.580875009</v>
      </c>
    </row>
    <row r="2534" spans="1:21" x14ac:dyDescent="0.35">
      <c r="A2534" s="70">
        <f t="shared" si="52"/>
        <v>2515</v>
      </c>
      <c r="B2534" s="145">
        <v>12560153.605506591</v>
      </c>
      <c r="U2534" s="145">
        <v>3381635.0868903995</v>
      </c>
    </row>
    <row r="2535" spans="1:21" x14ac:dyDescent="0.35">
      <c r="A2535" s="70">
        <f t="shared" si="52"/>
        <v>2516</v>
      </c>
      <c r="B2535" s="145">
        <v>12560153.605506591</v>
      </c>
      <c r="U2535" s="145">
        <v>-18002961.696222123</v>
      </c>
    </row>
    <row r="2536" spans="1:21" x14ac:dyDescent="0.35">
      <c r="A2536" s="70">
        <f t="shared" si="52"/>
        <v>2517</v>
      </c>
      <c r="B2536" s="145">
        <v>12560153.605506591</v>
      </c>
      <c r="U2536" s="145">
        <v>-32908929.607925266</v>
      </c>
    </row>
    <row r="2537" spans="1:21" x14ac:dyDescent="0.35">
      <c r="A2537" s="70">
        <f t="shared" si="52"/>
        <v>2518</v>
      </c>
      <c r="B2537" s="145">
        <v>12560153.605506591</v>
      </c>
      <c r="U2537" s="145">
        <v>-13400822.700548828</v>
      </c>
    </row>
    <row r="2538" spans="1:21" x14ac:dyDescent="0.35">
      <c r="A2538" s="70">
        <f t="shared" si="52"/>
        <v>2519</v>
      </c>
      <c r="B2538" s="145">
        <v>12560153.605506591</v>
      </c>
      <c r="U2538" s="145">
        <v>15307260.640416548</v>
      </c>
    </row>
    <row r="2539" spans="1:21" x14ac:dyDescent="0.35">
      <c r="A2539" s="70">
        <f t="shared" si="52"/>
        <v>2520</v>
      </c>
      <c r="B2539" s="145">
        <v>12560153.605506591</v>
      </c>
      <c r="U2539" s="145">
        <v>12820453.585757293</v>
      </c>
    </row>
    <row r="2540" spans="1:21" x14ac:dyDescent="0.35">
      <c r="A2540" s="70">
        <f t="shared" si="52"/>
        <v>2521</v>
      </c>
      <c r="B2540" s="145">
        <v>12560153.605506591</v>
      </c>
      <c r="U2540" s="145">
        <v>8572779.652840212</v>
      </c>
    </row>
    <row r="2541" spans="1:21" x14ac:dyDescent="0.35">
      <c r="A2541" s="70">
        <f t="shared" si="52"/>
        <v>2522</v>
      </c>
      <c r="B2541" s="145">
        <v>12560153.605506591</v>
      </c>
      <c r="U2541" s="145">
        <v>-7837980.4011467695</v>
      </c>
    </row>
    <row r="2542" spans="1:21" x14ac:dyDescent="0.35">
      <c r="A2542" s="70">
        <f t="shared" si="52"/>
        <v>2523</v>
      </c>
      <c r="B2542" s="145">
        <v>12560153.605506591</v>
      </c>
      <c r="U2542" s="145">
        <v>-9988243.3829207327</v>
      </c>
    </row>
    <row r="2543" spans="1:21" x14ac:dyDescent="0.35">
      <c r="A2543" s="70">
        <f t="shared" si="52"/>
        <v>2524</v>
      </c>
      <c r="B2543" s="145">
        <v>12560153.605506591</v>
      </c>
      <c r="U2543" s="145">
        <v>-12685627.444621202</v>
      </c>
    </row>
    <row r="2544" spans="1:21" x14ac:dyDescent="0.35">
      <c r="A2544" s="70">
        <f t="shared" si="52"/>
        <v>2525</v>
      </c>
      <c r="B2544" s="145">
        <v>12560153.605506591</v>
      </c>
      <c r="U2544" s="145">
        <v>-23616641.850337863</v>
      </c>
    </row>
    <row r="2545" spans="1:21" x14ac:dyDescent="0.35">
      <c r="A2545" s="70">
        <f t="shared" si="52"/>
        <v>2526</v>
      </c>
      <c r="B2545" s="145">
        <v>12560153.605506591</v>
      </c>
      <c r="U2545" s="145">
        <v>-60999681.258718416</v>
      </c>
    </row>
    <row r="2546" spans="1:21" x14ac:dyDescent="0.35">
      <c r="A2546" s="70">
        <f t="shared" si="52"/>
        <v>2527</v>
      </c>
      <c r="B2546" s="145">
        <v>12560153.605506591</v>
      </c>
      <c r="U2546" s="145">
        <v>4081219.1015044637</v>
      </c>
    </row>
    <row r="2547" spans="1:21" x14ac:dyDescent="0.35">
      <c r="A2547" s="70">
        <f t="shared" si="52"/>
        <v>2528</v>
      </c>
      <c r="B2547" s="145">
        <v>12560153.605506591</v>
      </c>
      <c r="U2547" s="145">
        <v>-11747281.265177764</v>
      </c>
    </row>
    <row r="2548" spans="1:21" x14ac:dyDescent="0.35">
      <c r="A2548" s="70">
        <f t="shared" si="52"/>
        <v>2529</v>
      </c>
      <c r="B2548" s="145">
        <v>12560153.605506591</v>
      </c>
      <c r="U2548" s="145">
        <v>-13685148.864593741</v>
      </c>
    </row>
    <row r="2549" spans="1:21" x14ac:dyDescent="0.35">
      <c r="A2549" s="70">
        <f t="shared" si="52"/>
        <v>2530</v>
      </c>
      <c r="B2549" s="145">
        <v>12560153.605506591</v>
      </c>
      <c r="U2549" s="145">
        <v>-9457345.34708694</v>
      </c>
    </row>
    <row r="2550" spans="1:21" x14ac:dyDescent="0.35">
      <c r="A2550" s="70">
        <f t="shared" si="52"/>
        <v>2531</v>
      </c>
      <c r="B2550" s="145">
        <v>12560153.605506591</v>
      </c>
      <c r="U2550" s="145">
        <v>29423979.425574753</v>
      </c>
    </row>
    <row r="2551" spans="1:21" x14ac:dyDescent="0.35">
      <c r="A2551" s="70">
        <f t="shared" si="52"/>
        <v>2532</v>
      </c>
      <c r="B2551" s="145">
        <v>12560153.605506591</v>
      </c>
      <c r="U2551" s="145">
        <v>3022111.1547014676</v>
      </c>
    </row>
    <row r="2552" spans="1:21" x14ac:dyDescent="0.35">
      <c r="A2552" s="70">
        <f t="shared" si="52"/>
        <v>2533</v>
      </c>
      <c r="B2552" s="145">
        <v>12560153.605506591</v>
      </c>
      <c r="U2552" s="145">
        <v>11768710.707368635</v>
      </c>
    </row>
    <row r="2553" spans="1:21" x14ac:dyDescent="0.35">
      <c r="A2553" s="70">
        <f t="shared" si="52"/>
        <v>2534</v>
      </c>
      <c r="B2553" s="145">
        <v>12560153.605506591</v>
      </c>
      <c r="U2553" s="145">
        <v>-16536013.771585075</v>
      </c>
    </row>
    <row r="2554" spans="1:21" x14ac:dyDescent="0.35">
      <c r="A2554" s="70">
        <f t="shared" si="52"/>
        <v>2535</v>
      </c>
      <c r="B2554" s="145">
        <v>12560153.605506591</v>
      </c>
      <c r="U2554" s="145">
        <v>-20760182.586208083</v>
      </c>
    </row>
    <row r="2555" spans="1:21" x14ac:dyDescent="0.35">
      <c r="A2555" s="70">
        <f t="shared" si="52"/>
        <v>2536</v>
      </c>
      <c r="B2555" s="145">
        <v>12560153.605506591</v>
      </c>
      <c r="U2555" s="145">
        <v>-14312570.018646855</v>
      </c>
    </row>
    <row r="2556" spans="1:21" x14ac:dyDescent="0.35">
      <c r="A2556" s="70">
        <f t="shared" si="52"/>
        <v>2537</v>
      </c>
      <c r="B2556" s="145">
        <v>12560153.605506591</v>
      </c>
      <c r="U2556" s="145">
        <v>-8695876.8013915047</v>
      </c>
    </row>
    <row r="2557" spans="1:21" x14ac:dyDescent="0.35">
      <c r="A2557" s="70">
        <f t="shared" si="52"/>
        <v>2538</v>
      </c>
      <c r="B2557" s="145">
        <v>12560153.605506591</v>
      </c>
      <c r="U2557" s="145">
        <v>-11201186.456154935</v>
      </c>
    </row>
    <row r="2558" spans="1:21" x14ac:dyDescent="0.35">
      <c r="A2558" s="70">
        <f t="shared" si="52"/>
        <v>2539</v>
      </c>
      <c r="B2558" s="145">
        <v>12560153.605506591</v>
      </c>
      <c r="U2558" s="145">
        <v>806282.5670555681</v>
      </c>
    </row>
    <row r="2559" spans="1:21" x14ac:dyDescent="0.35">
      <c r="A2559" s="70">
        <f t="shared" si="52"/>
        <v>2540</v>
      </c>
      <c r="B2559" s="145">
        <v>12560153.605506591</v>
      </c>
      <c r="U2559" s="145">
        <v>7429253.6842915043</v>
      </c>
    </row>
    <row r="2560" spans="1:21" x14ac:dyDescent="0.35">
      <c r="A2560" s="70">
        <f t="shared" si="52"/>
        <v>2541</v>
      </c>
      <c r="B2560" s="145">
        <v>12560153.605506591</v>
      </c>
      <c r="U2560" s="145">
        <v>-6439895.8676851429</v>
      </c>
    </row>
    <row r="2561" spans="1:21" x14ac:dyDescent="0.35">
      <c r="A2561" s="70">
        <f t="shared" si="52"/>
        <v>2542</v>
      </c>
      <c r="B2561" s="145">
        <v>12560153.605506591</v>
      </c>
      <c r="U2561" s="145">
        <v>-27890502.855710797</v>
      </c>
    </row>
    <row r="2562" spans="1:21" x14ac:dyDescent="0.35">
      <c r="A2562" s="70">
        <f t="shared" si="52"/>
        <v>2543</v>
      </c>
      <c r="B2562" s="145">
        <v>12560153.605506591</v>
      </c>
      <c r="U2562" s="145">
        <v>13158576.770712949</v>
      </c>
    </row>
    <row r="2563" spans="1:21" x14ac:dyDescent="0.35">
      <c r="A2563" s="70">
        <f t="shared" si="52"/>
        <v>2544</v>
      </c>
      <c r="B2563" s="145">
        <v>12560153.605506591</v>
      </c>
      <c r="U2563" s="145">
        <v>-26309750.228895064</v>
      </c>
    </row>
    <row r="2564" spans="1:21" x14ac:dyDescent="0.35">
      <c r="A2564" s="70">
        <f t="shared" si="52"/>
        <v>2545</v>
      </c>
      <c r="B2564" s="145">
        <v>12560153.605506591</v>
      </c>
      <c r="U2564" s="145">
        <v>-25801221.56035202</v>
      </c>
    </row>
    <row r="2565" spans="1:21" x14ac:dyDescent="0.35">
      <c r="A2565" s="70">
        <f t="shared" si="52"/>
        <v>2546</v>
      </c>
      <c r="B2565" s="145">
        <v>12560153.605506591</v>
      </c>
      <c r="U2565" s="145">
        <v>-25239048.047294617</v>
      </c>
    </row>
    <row r="2566" spans="1:21" x14ac:dyDescent="0.35">
      <c r="A2566" s="70">
        <f t="shared" si="52"/>
        <v>2547</v>
      </c>
      <c r="B2566" s="145">
        <v>12560153.605506591</v>
      </c>
      <c r="U2566" s="145">
        <v>13155487.472520251</v>
      </c>
    </row>
    <row r="2567" spans="1:21" x14ac:dyDescent="0.35">
      <c r="A2567" s="70">
        <f t="shared" si="52"/>
        <v>2548</v>
      </c>
      <c r="B2567" s="145">
        <v>12560153.605506591</v>
      </c>
      <c r="U2567" s="145">
        <v>19000579.807517603</v>
      </c>
    </row>
    <row r="2568" spans="1:21" x14ac:dyDescent="0.35">
      <c r="A2568" s="70">
        <f t="shared" si="52"/>
        <v>2549</v>
      </c>
      <c r="B2568" s="145">
        <v>12560153.605506591</v>
      </c>
      <c r="U2568" s="145">
        <v>30167459.884751283</v>
      </c>
    </row>
    <row r="2569" spans="1:21" x14ac:dyDescent="0.35">
      <c r="A2569" s="70">
        <f t="shared" si="52"/>
        <v>2550</v>
      </c>
      <c r="B2569" s="145">
        <v>12560153.605506591</v>
      </c>
      <c r="U2569" s="145">
        <v>16626029.301716052</v>
      </c>
    </row>
    <row r="2570" spans="1:21" x14ac:dyDescent="0.35">
      <c r="A2570" s="70">
        <f t="shared" si="52"/>
        <v>2551</v>
      </c>
      <c r="B2570" s="145">
        <v>12560153.605506591</v>
      </c>
      <c r="U2570" s="145">
        <v>-23701143.384874303</v>
      </c>
    </row>
    <row r="2571" spans="1:21" x14ac:dyDescent="0.35">
      <c r="A2571" s="70">
        <f t="shared" si="52"/>
        <v>2552</v>
      </c>
      <c r="B2571" s="145">
        <v>12560153.605506591</v>
      </c>
      <c r="U2571" s="145">
        <v>36610027.094056137</v>
      </c>
    </row>
    <row r="2572" spans="1:21" x14ac:dyDescent="0.35">
      <c r="A2572" s="70">
        <f t="shared" si="52"/>
        <v>2553</v>
      </c>
      <c r="B2572" s="145">
        <v>12560153.605506591</v>
      </c>
      <c r="U2572" s="145">
        <v>9773243.0045996532</v>
      </c>
    </row>
    <row r="2573" spans="1:21" x14ac:dyDescent="0.35">
      <c r="A2573" s="70">
        <f t="shared" si="52"/>
        <v>2554</v>
      </c>
      <c r="B2573" s="145">
        <v>12560153.605506591</v>
      </c>
      <c r="U2573" s="145">
        <v>18334023.604824156</v>
      </c>
    </row>
    <row r="2574" spans="1:21" x14ac:dyDescent="0.35">
      <c r="A2574" s="70">
        <f t="shared" si="52"/>
        <v>2555</v>
      </c>
      <c r="B2574" s="145">
        <v>12560153.605506591</v>
      </c>
      <c r="U2574" s="145">
        <v>-5287524.0271265339</v>
      </c>
    </row>
    <row r="2575" spans="1:21" x14ac:dyDescent="0.35">
      <c r="A2575" s="70">
        <f t="shared" si="52"/>
        <v>2556</v>
      </c>
      <c r="B2575" s="145">
        <v>12560153.605506591</v>
      </c>
      <c r="U2575" s="145">
        <v>-59423696.651516601</v>
      </c>
    </row>
    <row r="2576" spans="1:21" x14ac:dyDescent="0.35">
      <c r="A2576" s="70">
        <f t="shared" si="52"/>
        <v>2557</v>
      </c>
      <c r="B2576" s="145">
        <v>12560153.605506591</v>
      </c>
      <c r="U2576" s="145">
        <v>49950581.339280657</v>
      </c>
    </row>
    <row r="2577" spans="1:21" x14ac:dyDescent="0.35">
      <c r="A2577" s="70">
        <f t="shared" si="52"/>
        <v>2558</v>
      </c>
      <c r="B2577" s="145">
        <v>12560153.605506591</v>
      </c>
      <c r="U2577" s="145">
        <v>-24481251.152649418</v>
      </c>
    </row>
    <row r="2578" spans="1:21" x14ac:dyDescent="0.35">
      <c r="A2578" s="70">
        <f t="shared" si="52"/>
        <v>2559</v>
      </c>
      <c r="B2578" s="145">
        <v>12560153.605506591</v>
      </c>
      <c r="U2578" s="145">
        <v>-5015065.062413577</v>
      </c>
    </row>
    <row r="2579" spans="1:21" x14ac:dyDescent="0.35">
      <c r="A2579" s="70">
        <f t="shared" si="52"/>
        <v>2560</v>
      </c>
      <c r="B2579" s="145">
        <v>12560153.605506591</v>
      </c>
      <c r="U2579" s="145">
        <v>-283781.41296738759</v>
      </c>
    </row>
    <row r="2580" spans="1:21" x14ac:dyDescent="0.35">
      <c r="A2580" s="70">
        <f t="shared" si="52"/>
        <v>2561</v>
      </c>
      <c r="B2580" s="145">
        <v>12560153.605506591</v>
      </c>
      <c r="U2580" s="145">
        <v>575987.44522217289</v>
      </c>
    </row>
    <row r="2581" spans="1:21" x14ac:dyDescent="0.35">
      <c r="A2581" s="70">
        <f t="shared" si="52"/>
        <v>2562</v>
      </c>
      <c r="B2581" s="145">
        <v>12560153.605506591</v>
      </c>
      <c r="U2581" s="145">
        <v>7726118.035808973</v>
      </c>
    </row>
    <row r="2582" spans="1:21" x14ac:dyDescent="0.35">
      <c r="A2582" s="70">
        <f t="shared" ref="A2582:A2645" si="53">A2581+1</f>
        <v>2563</v>
      </c>
      <c r="B2582" s="145">
        <v>12560153.605506591</v>
      </c>
      <c r="U2582" s="145">
        <v>1946565.258454226</v>
      </c>
    </row>
    <row r="2583" spans="1:21" x14ac:dyDescent="0.35">
      <c r="A2583" s="70">
        <f t="shared" si="53"/>
        <v>2564</v>
      </c>
      <c r="B2583" s="145">
        <v>12560153.605506591</v>
      </c>
      <c r="U2583" s="145">
        <v>23970335.084252786</v>
      </c>
    </row>
    <row r="2584" spans="1:21" x14ac:dyDescent="0.35">
      <c r="A2584" s="70">
        <f t="shared" si="53"/>
        <v>2565</v>
      </c>
      <c r="B2584" s="145">
        <v>12560153.605506591</v>
      </c>
      <c r="U2584" s="145">
        <v>25721901.383019999</v>
      </c>
    </row>
    <row r="2585" spans="1:21" x14ac:dyDescent="0.35">
      <c r="A2585" s="70">
        <f t="shared" si="53"/>
        <v>2566</v>
      </c>
      <c r="B2585" s="145">
        <v>12560153.605506591</v>
      </c>
      <c r="U2585" s="145">
        <v>18835861.896055609</v>
      </c>
    </row>
    <row r="2586" spans="1:21" x14ac:dyDescent="0.35">
      <c r="A2586" s="70">
        <f t="shared" si="53"/>
        <v>2567</v>
      </c>
      <c r="B2586" s="145">
        <v>12560153.605506591</v>
      </c>
      <c r="U2586" s="145">
        <v>-30136971.68769116</v>
      </c>
    </row>
    <row r="2587" spans="1:21" x14ac:dyDescent="0.35">
      <c r="A2587" s="70">
        <f t="shared" si="53"/>
        <v>2568</v>
      </c>
      <c r="B2587" s="145">
        <v>12560153.605506591</v>
      </c>
      <c r="U2587" s="145">
        <v>-12103032.183277596</v>
      </c>
    </row>
    <row r="2588" spans="1:21" x14ac:dyDescent="0.35">
      <c r="A2588" s="70">
        <f t="shared" si="53"/>
        <v>2569</v>
      </c>
      <c r="B2588" s="145">
        <v>12560153.605506591</v>
      </c>
      <c r="U2588" s="145">
        <v>-10804136.586434463</v>
      </c>
    </row>
    <row r="2589" spans="1:21" x14ac:dyDescent="0.35">
      <c r="A2589" s="70">
        <f t="shared" si="53"/>
        <v>2570</v>
      </c>
      <c r="B2589" s="145">
        <v>12560153.605506591</v>
      </c>
      <c r="U2589" s="145">
        <v>3980290.9020987712</v>
      </c>
    </row>
    <row r="2590" spans="1:21" x14ac:dyDescent="0.35">
      <c r="A2590" s="70">
        <f t="shared" si="53"/>
        <v>2571</v>
      </c>
      <c r="B2590" s="145">
        <v>12560153.605506591</v>
      </c>
      <c r="U2590" s="145">
        <v>-11661300.442421816</v>
      </c>
    </row>
    <row r="2591" spans="1:21" x14ac:dyDescent="0.35">
      <c r="A2591" s="70">
        <f t="shared" si="53"/>
        <v>2572</v>
      </c>
      <c r="B2591" s="145">
        <v>12560153.605506591</v>
      </c>
      <c r="U2591" s="145">
        <v>2296500.3021314181</v>
      </c>
    </row>
    <row r="2592" spans="1:21" x14ac:dyDescent="0.35">
      <c r="A2592" s="70">
        <f t="shared" si="53"/>
        <v>2573</v>
      </c>
      <c r="B2592" s="145">
        <v>12560153.605506591</v>
      </c>
      <c r="U2592" s="145">
        <v>5753163.4745649695</v>
      </c>
    </row>
    <row r="2593" spans="1:21" x14ac:dyDescent="0.35">
      <c r="A2593" s="70">
        <f t="shared" si="53"/>
        <v>2574</v>
      </c>
      <c r="B2593" s="145">
        <v>12560153.605506591</v>
      </c>
      <c r="U2593" s="145">
        <v>-17521359.467355102</v>
      </c>
    </row>
    <row r="2594" spans="1:21" x14ac:dyDescent="0.35">
      <c r="A2594" s="70">
        <f t="shared" si="53"/>
        <v>2575</v>
      </c>
      <c r="B2594" s="145">
        <v>12560153.605506591</v>
      </c>
      <c r="U2594" s="145">
        <v>27271379.856321175</v>
      </c>
    </row>
    <row r="2595" spans="1:21" x14ac:dyDescent="0.35">
      <c r="A2595" s="70">
        <f t="shared" si="53"/>
        <v>2576</v>
      </c>
      <c r="B2595" s="145">
        <v>12560153.605506591</v>
      </c>
      <c r="U2595" s="145">
        <v>-11298419.763635049</v>
      </c>
    </row>
    <row r="2596" spans="1:21" x14ac:dyDescent="0.35">
      <c r="A2596" s="70">
        <f t="shared" si="53"/>
        <v>2577</v>
      </c>
      <c r="B2596" s="145">
        <v>12560153.605506591</v>
      </c>
      <c r="U2596" s="145">
        <v>-26745861.74360624</v>
      </c>
    </row>
    <row r="2597" spans="1:21" x14ac:dyDescent="0.35">
      <c r="A2597" s="70">
        <f t="shared" si="53"/>
        <v>2578</v>
      </c>
      <c r="B2597" s="145">
        <v>12560153.605506591</v>
      </c>
      <c r="U2597" s="145">
        <v>-3674246.5506815575</v>
      </c>
    </row>
    <row r="2598" spans="1:21" x14ac:dyDescent="0.35">
      <c r="A2598" s="70">
        <f t="shared" si="53"/>
        <v>2579</v>
      </c>
      <c r="B2598" s="145">
        <v>12560153.605506591</v>
      </c>
      <c r="U2598" s="145">
        <v>-2515964.35250156</v>
      </c>
    </row>
    <row r="2599" spans="1:21" x14ac:dyDescent="0.35">
      <c r="A2599" s="70">
        <f t="shared" si="53"/>
        <v>2580</v>
      </c>
      <c r="B2599" s="145">
        <v>12560153.605506591</v>
      </c>
      <c r="U2599" s="145">
        <v>-18512901.394105095</v>
      </c>
    </row>
    <row r="2600" spans="1:21" x14ac:dyDescent="0.35">
      <c r="A2600" s="70">
        <f t="shared" si="53"/>
        <v>2581</v>
      </c>
      <c r="B2600" s="145">
        <v>12560153.605506591</v>
      </c>
      <c r="U2600" s="145">
        <v>-2340879.206258256</v>
      </c>
    </row>
    <row r="2601" spans="1:21" x14ac:dyDescent="0.35">
      <c r="A2601" s="70">
        <f t="shared" si="53"/>
        <v>2582</v>
      </c>
      <c r="B2601" s="145">
        <v>12560153.605506591</v>
      </c>
      <c r="U2601" s="145">
        <v>34161228.527895585</v>
      </c>
    </row>
    <row r="2602" spans="1:21" x14ac:dyDescent="0.35">
      <c r="A2602" s="70">
        <f t="shared" si="53"/>
        <v>2583</v>
      </c>
      <c r="B2602" s="145">
        <v>12560153.605506591</v>
      </c>
      <c r="U2602" s="145">
        <v>-35084043.629654512</v>
      </c>
    </row>
    <row r="2603" spans="1:21" x14ac:dyDescent="0.35">
      <c r="A2603" s="70">
        <f t="shared" si="53"/>
        <v>2584</v>
      </c>
      <c r="B2603" s="145">
        <v>12560153.605506591</v>
      </c>
      <c r="U2603" s="145">
        <v>-30480631.387716554</v>
      </c>
    </row>
    <row r="2604" spans="1:21" x14ac:dyDescent="0.35">
      <c r="A2604" s="70">
        <f t="shared" si="53"/>
        <v>2585</v>
      </c>
      <c r="B2604" s="145">
        <v>12560153.605506591</v>
      </c>
      <c r="U2604" s="145">
        <v>-1393018.951743003</v>
      </c>
    </row>
    <row r="2605" spans="1:21" x14ac:dyDescent="0.35">
      <c r="A2605" s="70">
        <f t="shared" si="53"/>
        <v>2586</v>
      </c>
      <c r="B2605" s="145">
        <v>12560153.605506591</v>
      </c>
      <c r="U2605" s="145">
        <v>29364965.879962325</v>
      </c>
    </row>
    <row r="2606" spans="1:21" x14ac:dyDescent="0.35">
      <c r="A2606" s="70">
        <f t="shared" si="53"/>
        <v>2587</v>
      </c>
      <c r="B2606" s="145">
        <v>12560153.605506591</v>
      </c>
      <c r="U2606" s="145">
        <v>44467920.374920957</v>
      </c>
    </row>
    <row r="2607" spans="1:21" x14ac:dyDescent="0.35">
      <c r="A2607" s="70">
        <f t="shared" si="53"/>
        <v>2588</v>
      </c>
      <c r="B2607" s="145">
        <v>12560153.605506591</v>
      </c>
      <c r="U2607" s="145">
        <v>23783740.112358712</v>
      </c>
    </row>
    <row r="2608" spans="1:21" x14ac:dyDescent="0.35">
      <c r="A2608" s="70">
        <f t="shared" si="53"/>
        <v>2589</v>
      </c>
      <c r="B2608" s="145">
        <v>12560153.605506591</v>
      </c>
      <c r="U2608" s="145">
        <v>-12854110.918045988</v>
      </c>
    </row>
    <row r="2609" spans="1:21" x14ac:dyDescent="0.35">
      <c r="A2609" s="70">
        <f t="shared" si="53"/>
        <v>2590</v>
      </c>
      <c r="B2609" s="145">
        <v>12560153.605506591</v>
      </c>
      <c r="U2609" s="145">
        <v>-3698959.3824284673</v>
      </c>
    </row>
    <row r="2610" spans="1:21" x14ac:dyDescent="0.35">
      <c r="A2610" s="70">
        <f t="shared" si="53"/>
        <v>2591</v>
      </c>
      <c r="B2610" s="145">
        <v>12560153.605506591</v>
      </c>
      <c r="U2610" s="145">
        <v>437114.09161207825</v>
      </c>
    </row>
    <row r="2611" spans="1:21" x14ac:dyDescent="0.35">
      <c r="A2611" s="70">
        <f t="shared" si="53"/>
        <v>2592</v>
      </c>
      <c r="B2611" s="145">
        <v>12560153.605506591</v>
      </c>
      <c r="U2611" s="145">
        <v>-5074382.6543808468</v>
      </c>
    </row>
    <row r="2612" spans="1:21" x14ac:dyDescent="0.35">
      <c r="A2612" s="70">
        <f t="shared" si="53"/>
        <v>2593</v>
      </c>
      <c r="B2612" s="145">
        <v>12560153.605506591</v>
      </c>
      <c r="U2612" s="145">
        <v>-8015794.6700193007</v>
      </c>
    </row>
    <row r="2613" spans="1:21" x14ac:dyDescent="0.35">
      <c r="A2613" s="70">
        <f t="shared" si="53"/>
        <v>2594</v>
      </c>
      <c r="B2613" s="145">
        <v>12560153.605506591</v>
      </c>
      <c r="U2613" s="145">
        <v>-22406782.373974457</v>
      </c>
    </row>
    <row r="2614" spans="1:21" x14ac:dyDescent="0.35">
      <c r="A2614" s="70">
        <f t="shared" si="53"/>
        <v>2595</v>
      </c>
      <c r="B2614" s="145">
        <v>12560153.605506591</v>
      </c>
      <c r="U2614" s="145">
        <v>5728594.9951128922</v>
      </c>
    </row>
    <row r="2615" spans="1:21" x14ac:dyDescent="0.35">
      <c r="A2615" s="70">
        <f t="shared" si="53"/>
        <v>2596</v>
      </c>
      <c r="B2615" s="145">
        <v>12560153.605506591</v>
      </c>
      <c r="U2615" s="145">
        <v>-6532217.5539746433</v>
      </c>
    </row>
    <row r="2616" spans="1:21" x14ac:dyDescent="0.35">
      <c r="A2616" s="70">
        <f t="shared" si="53"/>
        <v>2597</v>
      </c>
      <c r="B2616" s="145">
        <v>12560153.605506591</v>
      </c>
      <c r="U2616" s="145">
        <v>-41862446.429360077</v>
      </c>
    </row>
    <row r="2617" spans="1:21" x14ac:dyDescent="0.35">
      <c r="A2617" s="70">
        <f t="shared" si="53"/>
        <v>2598</v>
      </c>
      <c r="B2617" s="145">
        <v>12560153.605506591</v>
      </c>
      <c r="U2617" s="145">
        <v>-31825522.52073602</v>
      </c>
    </row>
    <row r="2618" spans="1:21" x14ac:dyDescent="0.35">
      <c r="A2618" s="70">
        <f t="shared" si="53"/>
        <v>2599</v>
      </c>
      <c r="B2618" s="145">
        <v>12560153.605506591</v>
      </c>
      <c r="U2618" s="145">
        <v>-36317600.59331926</v>
      </c>
    </row>
    <row r="2619" spans="1:21" x14ac:dyDescent="0.35">
      <c r="A2619" s="70">
        <f t="shared" si="53"/>
        <v>2600</v>
      </c>
      <c r="B2619" s="145">
        <v>12560153.605506591</v>
      </c>
      <c r="U2619" s="145">
        <v>-43005294.28312245</v>
      </c>
    </row>
    <row r="2620" spans="1:21" x14ac:dyDescent="0.35">
      <c r="A2620" s="70">
        <f t="shared" si="53"/>
        <v>2601</v>
      </c>
      <c r="B2620" s="145">
        <v>12560153.605506591</v>
      </c>
      <c r="U2620" s="145">
        <v>-35430297.368203878</v>
      </c>
    </row>
    <row r="2621" spans="1:21" x14ac:dyDescent="0.35">
      <c r="A2621" s="70">
        <f t="shared" si="53"/>
        <v>2602</v>
      </c>
      <c r="B2621" s="145">
        <v>12560153.605506591</v>
      </c>
      <c r="U2621" s="145">
        <v>-35505926.953317396</v>
      </c>
    </row>
    <row r="2622" spans="1:21" x14ac:dyDescent="0.35">
      <c r="A2622" s="70">
        <f t="shared" si="53"/>
        <v>2603</v>
      </c>
      <c r="B2622" s="145">
        <v>12560153.605506591</v>
      </c>
      <c r="U2622" s="145">
        <v>3814632.5829584524</v>
      </c>
    </row>
    <row r="2623" spans="1:21" x14ac:dyDescent="0.35">
      <c r="A2623" s="70">
        <f t="shared" si="53"/>
        <v>2604</v>
      </c>
      <c r="B2623" s="145">
        <v>12560153.605506591</v>
      </c>
      <c r="U2623" s="145">
        <v>-18449837.612033255</v>
      </c>
    </row>
    <row r="2624" spans="1:21" x14ac:dyDescent="0.35">
      <c r="A2624" s="70">
        <f t="shared" si="53"/>
        <v>2605</v>
      </c>
      <c r="B2624" s="145">
        <v>12560153.605506591</v>
      </c>
      <c r="U2624" s="145">
        <v>1488540.9390253276</v>
      </c>
    </row>
    <row r="2625" spans="1:21" x14ac:dyDescent="0.35">
      <c r="A2625" s="70">
        <f t="shared" si="53"/>
        <v>2606</v>
      </c>
      <c r="B2625" s="145">
        <v>12560153.605506591</v>
      </c>
      <c r="U2625" s="145">
        <v>-27587697.314927172</v>
      </c>
    </row>
    <row r="2626" spans="1:21" x14ac:dyDescent="0.35">
      <c r="A2626" s="70">
        <f t="shared" si="53"/>
        <v>2607</v>
      </c>
      <c r="B2626" s="145">
        <v>12560153.605506591</v>
      </c>
      <c r="U2626" s="145">
        <v>26424648.692090057</v>
      </c>
    </row>
    <row r="2627" spans="1:21" x14ac:dyDescent="0.35">
      <c r="A2627" s="70">
        <f t="shared" si="53"/>
        <v>2608</v>
      </c>
      <c r="B2627" s="145">
        <v>12560153.605506591</v>
      </c>
      <c r="U2627" s="145">
        <v>16078217.324766465</v>
      </c>
    </row>
    <row r="2628" spans="1:21" x14ac:dyDescent="0.35">
      <c r="A2628" s="70">
        <f t="shared" si="53"/>
        <v>2609</v>
      </c>
      <c r="B2628" s="145">
        <v>12560153.605506591</v>
      </c>
      <c r="U2628" s="145">
        <v>687543.12372116372</v>
      </c>
    </row>
    <row r="2629" spans="1:21" x14ac:dyDescent="0.35">
      <c r="A2629" s="70">
        <f t="shared" si="53"/>
        <v>2610</v>
      </c>
      <c r="B2629" s="145">
        <v>12560153.605506591</v>
      </c>
      <c r="U2629" s="145">
        <v>-28745107.746633578</v>
      </c>
    </row>
    <row r="2630" spans="1:21" x14ac:dyDescent="0.35">
      <c r="A2630" s="70">
        <f t="shared" si="53"/>
        <v>2611</v>
      </c>
      <c r="B2630" s="145">
        <v>12560153.605506591</v>
      </c>
      <c r="U2630" s="145">
        <v>-9307900.8712100424</v>
      </c>
    </row>
    <row r="2631" spans="1:21" x14ac:dyDescent="0.35">
      <c r="A2631" s="70">
        <f t="shared" si="53"/>
        <v>2612</v>
      </c>
      <c r="B2631" s="145">
        <v>12560153.605506591</v>
      </c>
      <c r="U2631" s="145">
        <v>5343474.8489921652</v>
      </c>
    </row>
    <row r="2632" spans="1:21" x14ac:dyDescent="0.35">
      <c r="A2632" s="70">
        <f t="shared" si="53"/>
        <v>2613</v>
      </c>
      <c r="B2632" s="145">
        <v>12560153.605506591</v>
      </c>
      <c r="U2632" s="145">
        <v>-8853766.1670853943</v>
      </c>
    </row>
    <row r="2633" spans="1:21" x14ac:dyDescent="0.35">
      <c r="A2633" s="70">
        <f t="shared" si="53"/>
        <v>2614</v>
      </c>
      <c r="B2633" s="145">
        <v>12560153.605506591</v>
      </c>
      <c r="U2633" s="145">
        <v>-39241883.674104244</v>
      </c>
    </row>
    <row r="2634" spans="1:21" x14ac:dyDescent="0.35">
      <c r="A2634" s="70">
        <f t="shared" si="53"/>
        <v>2615</v>
      </c>
      <c r="B2634" s="145">
        <v>12560153.605506591</v>
      </c>
      <c r="U2634" s="145">
        <v>14591861.944673728</v>
      </c>
    </row>
    <row r="2635" spans="1:21" x14ac:dyDescent="0.35">
      <c r="A2635" s="70">
        <f t="shared" si="53"/>
        <v>2616</v>
      </c>
      <c r="B2635" s="145">
        <v>12560153.605506591</v>
      </c>
      <c r="U2635" s="145">
        <v>22338701.369508535</v>
      </c>
    </row>
    <row r="2636" spans="1:21" x14ac:dyDescent="0.35">
      <c r="A2636" s="70">
        <f t="shared" si="53"/>
        <v>2617</v>
      </c>
      <c r="B2636" s="145">
        <v>12560153.605506591</v>
      </c>
      <c r="U2636" s="145">
        <v>-19205006.096117675</v>
      </c>
    </row>
    <row r="2637" spans="1:21" x14ac:dyDescent="0.35">
      <c r="A2637" s="70">
        <f t="shared" si="53"/>
        <v>2618</v>
      </c>
      <c r="B2637" s="145">
        <v>12560153.605506591</v>
      </c>
      <c r="U2637" s="145">
        <v>25444208.62794254</v>
      </c>
    </row>
    <row r="2638" spans="1:21" x14ac:dyDescent="0.35">
      <c r="A2638" s="70">
        <f t="shared" si="53"/>
        <v>2619</v>
      </c>
      <c r="B2638" s="145">
        <v>12560153.605506591</v>
      </c>
      <c r="U2638" s="145">
        <v>-34494014.25747662</v>
      </c>
    </row>
    <row r="2639" spans="1:21" x14ac:dyDescent="0.35">
      <c r="A2639" s="70">
        <f t="shared" si="53"/>
        <v>2620</v>
      </c>
      <c r="B2639" s="145">
        <v>12560153.605506591</v>
      </c>
      <c r="U2639" s="145">
        <v>-15551329.484331438</v>
      </c>
    </row>
    <row r="2640" spans="1:21" x14ac:dyDescent="0.35">
      <c r="A2640" s="70">
        <f t="shared" si="53"/>
        <v>2621</v>
      </c>
      <c r="B2640" s="145">
        <v>12560153.605506591</v>
      </c>
      <c r="U2640" s="145">
        <v>-3335779.357716959</v>
      </c>
    </row>
    <row r="2641" spans="1:21" x14ac:dyDescent="0.35">
      <c r="A2641" s="70">
        <f t="shared" si="53"/>
        <v>2622</v>
      </c>
      <c r="B2641" s="145">
        <v>12560153.605506591</v>
      </c>
      <c r="U2641" s="145">
        <v>15845146.168660395</v>
      </c>
    </row>
    <row r="2642" spans="1:21" x14ac:dyDescent="0.35">
      <c r="A2642" s="70">
        <f t="shared" si="53"/>
        <v>2623</v>
      </c>
      <c r="B2642" s="145">
        <v>12560153.605506591</v>
      </c>
      <c r="U2642" s="145">
        <v>-5561833.9484695476</v>
      </c>
    </row>
    <row r="2643" spans="1:21" x14ac:dyDescent="0.35">
      <c r="A2643" s="70">
        <f t="shared" si="53"/>
        <v>2624</v>
      </c>
      <c r="B2643" s="145">
        <v>12560153.605506591</v>
      </c>
      <c r="U2643" s="145">
        <v>13138765.455871969</v>
      </c>
    </row>
    <row r="2644" spans="1:21" x14ac:dyDescent="0.35">
      <c r="A2644" s="70">
        <f t="shared" si="53"/>
        <v>2625</v>
      </c>
      <c r="B2644" s="145">
        <v>12560153.605506591</v>
      </c>
      <c r="U2644" s="145">
        <v>-20915049.283692315</v>
      </c>
    </row>
    <row r="2645" spans="1:21" x14ac:dyDescent="0.35">
      <c r="A2645" s="70">
        <f t="shared" si="53"/>
        <v>2626</v>
      </c>
      <c r="B2645" s="145">
        <v>12560153.605506591</v>
      </c>
      <c r="U2645" s="145">
        <v>-26628689.946301643</v>
      </c>
    </row>
    <row r="2646" spans="1:21" x14ac:dyDescent="0.35">
      <c r="A2646" s="70">
        <f t="shared" ref="A2646:A2709" si="54">A2645+1</f>
        <v>2627</v>
      </c>
      <c r="B2646" s="145">
        <v>12560153.605506591</v>
      </c>
      <c r="U2646" s="145">
        <v>-32128795.053113088</v>
      </c>
    </row>
    <row r="2647" spans="1:21" x14ac:dyDescent="0.35">
      <c r="A2647" s="70">
        <f t="shared" si="54"/>
        <v>2628</v>
      </c>
      <c r="B2647" s="145">
        <v>12560153.605506591</v>
      </c>
      <c r="U2647" s="145">
        <v>-26276071.150281191</v>
      </c>
    </row>
    <row r="2648" spans="1:21" x14ac:dyDescent="0.35">
      <c r="A2648" s="70">
        <f t="shared" si="54"/>
        <v>2629</v>
      </c>
      <c r="B2648" s="145">
        <v>12560153.605506591</v>
      </c>
      <c r="U2648" s="145">
        <v>-22126590.315037332</v>
      </c>
    </row>
    <row r="2649" spans="1:21" x14ac:dyDescent="0.35">
      <c r="A2649" s="70">
        <f t="shared" si="54"/>
        <v>2630</v>
      </c>
      <c r="B2649" s="145">
        <v>12560153.605506591</v>
      </c>
      <c r="U2649" s="145">
        <v>6441248.8350137845</v>
      </c>
    </row>
    <row r="2650" spans="1:21" x14ac:dyDescent="0.35">
      <c r="A2650" s="70">
        <f t="shared" si="54"/>
        <v>2631</v>
      </c>
      <c r="B2650" s="145">
        <v>12560153.605506591</v>
      </c>
      <c r="U2650" s="145">
        <v>48217485.397203609</v>
      </c>
    </row>
    <row r="2651" spans="1:21" x14ac:dyDescent="0.35">
      <c r="A2651" s="70">
        <f t="shared" si="54"/>
        <v>2632</v>
      </c>
      <c r="B2651" s="145">
        <v>12560153.605506591</v>
      </c>
      <c r="U2651" s="145">
        <v>8243094.2582135536</v>
      </c>
    </row>
    <row r="2652" spans="1:21" x14ac:dyDescent="0.35">
      <c r="A2652" s="70">
        <f t="shared" si="54"/>
        <v>2633</v>
      </c>
      <c r="B2652" s="145">
        <v>12560153.605506591</v>
      </c>
      <c r="U2652" s="145">
        <v>-27912848.494876493</v>
      </c>
    </row>
    <row r="2653" spans="1:21" x14ac:dyDescent="0.35">
      <c r="A2653" s="70">
        <f t="shared" si="54"/>
        <v>2634</v>
      </c>
      <c r="B2653" s="145">
        <v>12560153.605506591</v>
      </c>
      <c r="U2653" s="145">
        <v>5132424.5794362761</v>
      </c>
    </row>
    <row r="2654" spans="1:21" x14ac:dyDescent="0.35">
      <c r="A2654" s="70">
        <f t="shared" si="54"/>
        <v>2635</v>
      </c>
      <c r="B2654" s="145">
        <v>12560153.605506591</v>
      </c>
      <c r="U2654" s="145">
        <v>17235441.607738536</v>
      </c>
    </row>
    <row r="2655" spans="1:21" x14ac:dyDescent="0.35">
      <c r="A2655" s="70">
        <f t="shared" si="54"/>
        <v>2636</v>
      </c>
      <c r="B2655" s="145">
        <v>12560153.605506591</v>
      </c>
      <c r="U2655" s="145">
        <v>7700146.5946124978</v>
      </c>
    </row>
    <row r="2656" spans="1:21" x14ac:dyDescent="0.35">
      <c r="A2656" s="70">
        <f t="shared" si="54"/>
        <v>2637</v>
      </c>
      <c r="B2656" s="145">
        <v>12560153.605506591</v>
      </c>
      <c r="U2656" s="145">
        <v>-23373008.412225232</v>
      </c>
    </row>
    <row r="2657" spans="1:21" x14ac:dyDescent="0.35">
      <c r="A2657" s="70">
        <f t="shared" si="54"/>
        <v>2638</v>
      </c>
      <c r="B2657" s="145">
        <v>12560153.605506591</v>
      </c>
      <c r="U2657" s="145">
        <v>2039554.4707390592</v>
      </c>
    </row>
    <row r="2658" spans="1:21" x14ac:dyDescent="0.35">
      <c r="A2658" s="70">
        <f t="shared" si="54"/>
        <v>2639</v>
      </c>
      <c r="B2658" s="145">
        <v>12560153.605506591</v>
      </c>
      <c r="U2658" s="145">
        <v>-339483.82494961843</v>
      </c>
    </row>
    <row r="2659" spans="1:21" x14ac:dyDescent="0.35">
      <c r="A2659" s="70">
        <f t="shared" si="54"/>
        <v>2640</v>
      </c>
      <c r="B2659" s="145">
        <v>12560153.605506591</v>
      </c>
      <c r="U2659" s="145">
        <v>-888041.76779275015</v>
      </c>
    </row>
    <row r="2660" spans="1:21" x14ac:dyDescent="0.35">
      <c r="A2660" s="70">
        <f t="shared" si="54"/>
        <v>2641</v>
      </c>
      <c r="B2660" s="145">
        <v>12560153.605506591</v>
      </c>
      <c r="U2660" s="145">
        <v>-53920165.078240179</v>
      </c>
    </row>
    <row r="2661" spans="1:21" x14ac:dyDescent="0.35">
      <c r="A2661" s="70">
        <f t="shared" si="54"/>
        <v>2642</v>
      </c>
      <c r="B2661" s="145">
        <v>12560153.605506591</v>
      </c>
      <c r="U2661" s="145">
        <v>-18005034.659384616</v>
      </c>
    </row>
    <row r="2662" spans="1:21" x14ac:dyDescent="0.35">
      <c r="A2662" s="70">
        <f t="shared" si="54"/>
        <v>2643</v>
      </c>
      <c r="B2662" s="145">
        <v>12560153.605506591</v>
      </c>
      <c r="U2662" s="145">
        <v>5855542.0735278875</v>
      </c>
    </row>
    <row r="2663" spans="1:21" x14ac:dyDescent="0.35">
      <c r="A2663" s="70">
        <f t="shared" si="54"/>
        <v>2644</v>
      </c>
      <c r="B2663" s="145">
        <v>12560153.605506591</v>
      </c>
      <c r="U2663" s="145">
        <v>-5693348.9929764848</v>
      </c>
    </row>
    <row r="2664" spans="1:21" x14ac:dyDescent="0.35">
      <c r="A2664" s="70">
        <f t="shared" si="54"/>
        <v>2645</v>
      </c>
      <c r="B2664" s="145">
        <v>12560153.605506591</v>
      </c>
      <c r="U2664" s="145">
        <v>29627029.4047314</v>
      </c>
    </row>
    <row r="2665" spans="1:21" x14ac:dyDescent="0.35">
      <c r="A2665" s="70">
        <f t="shared" si="54"/>
        <v>2646</v>
      </c>
      <c r="B2665" s="145">
        <v>12560153.605506591</v>
      </c>
      <c r="U2665" s="145">
        <v>23283655.959517334</v>
      </c>
    </row>
    <row r="2666" spans="1:21" x14ac:dyDescent="0.35">
      <c r="A2666" s="70">
        <f t="shared" si="54"/>
        <v>2647</v>
      </c>
      <c r="B2666" s="145">
        <v>12560153.605506591</v>
      </c>
      <c r="U2666" s="145">
        <v>2871819.7146251202</v>
      </c>
    </row>
    <row r="2667" spans="1:21" x14ac:dyDescent="0.35">
      <c r="A2667" s="70">
        <f t="shared" si="54"/>
        <v>2648</v>
      </c>
      <c r="B2667" s="145">
        <v>12560153.605506591</v>
      </c>
      <c r="U2667" s="145">
        <v>3780618.9677091278</v>
      </c>
    </row>
    <row r="2668" spans="1:21" x14ac:dyDescent="0.35">
      <c r="A2668" s="70">
        <f t="shared" si="54"/>
        <v>2649</v>
      </c>
      <c r="B2668" s="145">
        <v>12560153.605506591</v>
      </c>
      <c r="U2668" s="145">
        <v>-14488363.832765553</v>
      </c>
    </row>
    <row r="2669" spans="1:21" x14ac:dyDescent="0.35">
      <c r="A2669" s="70">
        <f t="shared" si="54"/>
        <v>2650</v>
      </c>
      <c r="B2669" s="145">
        <v>12560153.605506591</v>
      </c>
      <c r="U2669" s="145">
        <v>-29672226.95074553</v>
      </c>
    </row>
    <row r="2670" spans="1:21" x14ac:dyDescent="0.35">
      <c r="A2670" s="70">
        <f t="shared" si="54"/>
        <v>2651</v>
      </c>
      <c r="B2670" s="145">
        <v>12560153.605506591</v>
      </c>
      <c r="U2670" s="145">
        <v>-10304572.855127309</v>
      </c>
    </row>
    <row r="2671" spans="1:21" x14ac:dyDescent="0.35">
      <c r="A2671" s="70">
        <f t="shared" si="54"/>
        <v>2652</v>
      </c>
      <c r="B2671" s="145">
        <v>12560153.605506591</v>
      </c>
      <c r="U2671" s="145">
        <v>32211796.483075894</v>
      </c>
    </row>
    <row r="2672" spans="1:21" x14ac:dyDescent="0.35">
      <c r="A2672" s="70">
        <f t="shared" si="54"/>
        <v>2653</v>
      </c>
      <c r="B2672" s="145">
        <v>12560153.605506591</v>
      </c>
      <c r="U2672" s="145">
        <v>10360734.017194211</v>
      </c>
    </row>
    <row r="2673" spans="1:21" x14ac:dyDescent="0.35">
      <c r="A2673" s="70">
        <f t="shared" si="54"/>
        <v>2654</v>
      </c>
      <c r="B2673" s="145">
        <v>12560153.605506591</v>
      </c>
      <c r="U2673" s="145">
        <v>10290791.794696808</v>
      </c>
    </row>
    <row r="2674" spans="1:21" x14ac:dyDescent="0.35">
      <c r="A2674" s="70">
        <f t="shared" si="54"/>
        <v>2655</v>
      </c>
      <c r="B2674" s="145">
        <v>12560153.605506591</v>
      </c>
      <c r="U2674" s="145">
        <v>-18140325.482203431</v>
      </c>
    </row>
    <row r="2675" spans="1:21" x14ac:dyDescent="0.35">
      <c r="A2675" s="70">
        <f t="shared" si="54"/>
        <v>2656</v>
      </c>
      <c r="B2675" s="145">
        <v>12560153.605506591</v>
      </c>
      <c r="U2675" s="145">
        <v>-30506001.072093543</v>
      </c>
    </row>
    <row r="2676" spans="1:21" x14ac:dyDescent="0.35">
      <c r="A2676" s="70">
        <f t="shared" si="54"/>
        <v>2657</v>
      </c>
      <c r="B2676" s="145">
        <v>12560153.605506591</v>
      </c>
      <c r="U2676" s="145">
        <v>-626112.19027148187</v>
      </c>
    </row>
    <row r="2677" spans="1:21" x14ac:dyDescent="0.35">
      <c r="A2677" s="70">
        <f t="shared" si="54"/>
        <v>2658</v>
      </c>
      <c r="B2677" s="145">
        <v>12560153.605506591</v>
      </c>
      <c r="U2677" s="145">
        <v>-32656176.665514369</v>
      </c>
    </row>
    <row r="2678" spans="1:21" x14ac:dyDescent="0.35">
      <c r="A2678" s="70">
        <f t="shared" si="54"/>
        <v>2659</v>
      </c>
      <c r="B2678" s="145">
        <v>12560153.605506591</v>
      </c>
      <c r="U2678" s="145">
        <v>-62257559.282976508</v>
      </c>
    </row>
    <row r="2679" spans="1:21" x14ac:dyDescent="0.35">
      <c r="A2679" s="70">
        <f t="shared" si="54"/>
        <v>2660</v>
      </c>
      <c r="B2679" s="145">
        <v>12560153.605506591</v>
      </c>
      <c r="U2679" s="145">
        <v>8849485.1738626398</v>
      </c>
    </row>
    <row r="2680" spans="1:21" x14ac:dyDescent="0.35">
      <c r="A2680" s="70">
        <f t="shared" si="54"/>
        <v>2661</v>
      </c>
      <c r="B2680" s="145">
        <v>12560153.605506591</v>
      </c>
      <c r="U2680" s="145">
        <v>-28279919.514344111</v>
      </c>
    </row>
    <row r="2681" spans="1:21" x14ac:dyDescent="0.35">
      <c r="A2681" s="70">
        <f t="shared" si="54"/>
        <v>2662</v>
      </c>
      <c r="B2681" s="145">
        <v>12560153.605506591</v>
      </c>
      <c r="U2681" s="145">
        <v>-44093207.954160728</v>
      </c>
    </row>
    <row r="2682" spans="1:21" x14ac:dyDescent="0.35">
      <c r="A2682" s="70">
        <f t="shared" si="54"/>
        <v>2663</v>
      </c>
      <c r="B2682" s="145">
        <v>12560153.605506591</v>
      </c>
      <c r="U2682" s="145">
        <v>-11504210.448733704</v>
      </c>
    </row>
    <row r="2683" spans="1:21" x14ac:dyDescent="0.35">
      <c r="A2683" s="70">
        <f t="shared" si="54"/>
        <v>2664</v>
      </c>
      <c r="B2683" s="145">
        <v>12560153.605506591</v>
      </c>
      <c r="U2683" s="145">
        <v>-9255790.1175329015</v>
      </c>
    </row>
    <row r="2684" spans="1:21" x14ac:dyDescent="0.35">
      <c r="A2684" s="70">
        <f t="shared" si="54"/>
        <v>2665</v>
      </c>
      <c r="B2684" s="145">
        <v>12560153.605506591</v>
      </c>
      <c r="U2684" s="145">
        <v>42409588.247900903</v>
      </c>
    </row>
    <row r="2685" spans="1:21" x14ac:dyDescent="0.35">
      <c r="A2685" s="70">
        <f t="shared" si="54"/>
        <v>2666</v>
      </c>
      <c r="B2685" s="145">
        <v>12560153.605506591</v>
      </c>
      <c r="U2685" s="145">
        <v>15794782.334502779</v>
      </c>
    </row>
    <row r="2686" spans="1:21" x14ac:dyDescent="0.35">
      <c r="A2686" s="70">
        <f t="shared" si="54"/>
        <v>2667</v>
      </c>
      <c r="B2686" s="145">
        <v>12560153.605506591</v>
      </c>
      <c r="U2686" s="145">
        <v>19860176.014047913</v>
      </c>
    </row>
    <row r="2687" spans="1:21" x14ac:dyDescent="0.35">
      <c r="A2687" s="70">
        <f t="shared" si="54"/>
        <v>2668</v>
      </c>
      <c r="B2687" s="145">
        <v>12560153.605506591</v>
      </c>
      <c r="U2687" s="145">
        <v>6417955.998434633</v>
      </c>
    </row>
    <row r="2688" spans="1:21" x14ac:dyDescent="0.35">
      <c r="A2688" s="70">
        <f t="shared" si="54"/>
        <v>2669</v>
      </c>
      <c r="B2688" s="145">
        <v>12560153.605506591</v>
      </c>
      <c r="U2688" s="145">
        <v>7656515.483646173</v>
      </c>
    </row>
    <row r="2689" spans="1:21" x14ac:dyDescent="0.35">
      <c r="A2689" s="70">
        <f t="shared" si="54"/>
        <v>2670</v>
      </c>
      <c r="B2689" s="145">
        <v>12560153.605506591</v>
      </c>
      <c r="U2689" s="145">
        <v>18045092.697875656</v>
      </c>
    </row>
    <row r="2690" spans="1:21" x14ac:dyDescent="0.35">
      <c r="A2690" s="70">
        <f t="shared" si="54"/>
        <v>2671</v>
      </c>
      <c r="B2690" s="145">
        <v>12560153.605506591</v>
      </c>
      <c r="U2690" s="145">
        <v>-34363546.468303904</v>
      </c>
    </row>
    <row r="2691" spans="1:21" x14ac:dyDescent="0.35">
      <c r="A2691" s="70">
        <f t="shared" si="54"/>
        <v>2672</v>
      </c>
      <c r="B2691" s="145">
        <v>12560153.605506591</v>
      </c>
      <c r="U2691" s="145">
        <v>-10529065.045569289</v>
      </c>
    </row>
    <row r="2692" spans="1:21" x14ac:dyDescent="0.35">
      <c r="A2692" s="70">
        <f t="shared" si="54"/>
        <v>2673</v>
      </c>
      <c r="B2692" s="145">
        <v>12560153.605506591</v>
      </c>
      <c r="U2692" s="145">
        <v>21325742.257723197</v>
      </c>
    </row>
    <row r="2693" spans="1:21" x14ac:dyDescent="0.35">
      <c r="A2693" s="70">
        <f t="shared" si="54"/>
        <v>2674</v>
      </c>
      <c r="B2693" s="145">
        <v>12560153.605506591</v>
      </c>
      <c r="U2693" s="145">
        <v>-46924173.71132271</v>
      </c>
    </row>
    <row r="2694" spans="1:21" x14ac:dyDescent="0.35">
      <c r="A2694" s="70">
        <f t="shared" si="54"/>
        <v>2675</v>
      </c>
      <c r="B2694" s="145">
        <v>12560153.605506591</v>
      </c>
      <c r="U2694" s="145">
        <v>-3264688.6550333314</v>
      </c>
    </row>
    <row r="2695" spans="1:21" x14ac:dyDescent="0.35">
      <c r="A2695" s="70">
        <f t="shared" si="54"/>
        <v>2676</v>
      </c>
      <c r="B2695" s="145">
        <v>12560153.605506591</v>
      </c>
      <c r="U2695" s="145">
        <v>-2009040.9390250277</v>
      </c>
    </row>
    <row r="2696" spans="1:21" x14ac:dyDescent="0.35">
      <c r="A2696" s="70">
        <f t="shared" si="54"/>
        <v>2677</v>
      </c>
      <c r="B2696" s="145">
        <v>12560153.605506591</v>
      </c>
      <c r="U2696" s="145">
        <v>-33765557.601189323</v>
      </c>
    </row>
    <row r="2697" spans="1:21" x14ac:dyDescent="0.35">
      <c r="A2697" s="70">
        <f t="shared" si="54"/>
        <v>2678</v>
      </c>
      <c r="B2697" s="145">
        <v>12560153.605506591</v>
      </c>
      <c r="U2697" s="145">
        <v>-38458013.739309505</v>
      </c>
    </row>
    <row r="2698" spans="1:21" x14ac:dyDescent="0.35">
      <c r="A2698" s="70">
        <f t="shared" si="54"/>
        <v>2679</v>
      </c>
      <c r="B2698" s="145">
        <v>12560153.605506591</v>
      </c>
      <c r="U2698" s="145">
        <v>15176089.837284423</v>
      </c>
    </row>
    <row r="2699" spans="1:21" x14ac:dyDescent="0.35">
      <c r="A2699" s="70">
        <f t="shared" si="54"/>
        <v>2680</v>
      </c>
      <c r="B2699" s="145">
        <v>12560153.605506591</v>
      </c>
      <c r="U2699" s="145">
        <v>-1839255.4865892939</v>
      </c>
    </row>
    <row r="2700" spans="1:21" x14ac:dyDescent="0.35">
      <c r="A2700" s="70">
        <f t="shared" si="54"/>
        <v>2681</v>
      </c>
      <c r="B2700" s="145">
        <v>12560153.605506591</v>
      </c>
      <c r="U2700" s="145">
        <v>559910.61190839112</v>
      </c>
    </row>
    <row r="2701" spans="1:21" x14ac:dyDescent="0.35">
      <c r="A2701" s="70">
        <f t="shared" si="54"/>
        <v>2682</v>
      </c>
      <c r="B2701" s="145">
        <v>12560153.605506591</v>
      </c>
      <c r="U2701" s="145">
        <v>-15523448.757827342</v>
      </c>
    </row>
    <row r="2702" spans="1:21" x14ac:dyDescent="0.35">
      <c r="A2702" s="70">
        <f t="shared" si="54"/>
        <v>2683</v>
      </c>
      <c r="B2702" s="145">
        <v>12560153.605506591</v>
      </c>
      <c r="U2702" s="145">
        <v>-27784886.288189687</v>
      </c>
    </row>
    <row r="2703" spans="1:21" x14ac:dyDescent="0.35">
      <c r="A2703" s="70">
        <f t="shared" si="54"/>
        <v>2684</v>
      </c>
      <c r="B2703" s="145">
        <v>12560153.605506591</v>
      </c>
      <c r="U2703" s="145">
        <v>-11436713.886346802</v>
      </c>
    </row>
    <row r="2704" spans="1:21" x14ac:dyDescent="0.35">
      <c r="A2704" s="70">
        <f t="shared" si="54"/>
        <v>2685</v>
      </c>
      <c r="B2704" s="145">
        <v>12560153.605506591</v>
      </c>
      <c r="U2704" s="145">
        <v>-24746671.413578779</v>
      </c>
    </row>
    <row r="2705" spans="1:21" x14ac:dyDescent="0.35">
      <c r="A2705" s="70">
        <f t="shared" si="54"/>
        <v>2686</v>
      </c>
      <c r="B2705" s="145">
        <v>12560153.605506591</v>
      </c>
      <c r="U2705" s="145">
        <v>18603649.541948974</v>
      </c>
    </row>
    <row r="2706" spans="1:21" x14ac:dyDescent="0.35">
      <c r="A2706" s="70">
        <f t="shared" si="54"/>
        <v>2687</v>
      </c>
      <c r="B2706" s="145">
        <v>12560153.605506591</v>
      </c>
      <c r="U2706" s="145">
        <v>-3466716.3527200632</v>
      </c>
    </row>
    <row r="2707" spans="1:21" x14ac:dyDescent="0.35">
      <c r="A2707" s="70">
        <f t="shared" si="54"/>
        <v>2688</v>
      </c>
      <c r="B2707" s="145">
        <v>12560153.605506591</v>
      </c>
      <c r="U2707" s="145">
        <v>-23407751.285905644</v>
      </c>
    </row>
    <row r="2708" spans="1:21" x14ac:dyDescent="0.35">
      <c r="A2708" s="70">
        <f t="shared" si="54"/>
        <v>2689</v>
      </c>
      <c r="B2708" s="145">
        <v>12560153.605506591</v>
      </c>
      <c r="U2708" s="145">
        <v>-45719599.648849212</v>
      </c>
    </row>
    <row r="2709" spans="1:21" x14ac:dyDescent="0.35">
      <c r="A2709" s="70">
        <f t="shared" si="54"/>
        <v>2690</v>
      </c>
      <c r="B2709" s="145">
        <v>12560153.605506591</v>
      </c>
      <c r="U2709" s="145">
        <v>-29316727.52337401</v>
      </c>
    </row>
    <row r="2710" spans="1:21" x14ac:dyDescent="0.35">
      <c r="A2710" s="70">
        <f t="shared" ref="A2710:A2773" si="55">A2709+1</f>
        <v>2691</v>
      </c>
      <c r="B2710" s="145">
        <v>12560153.605506591</v>
      </c>
      <c r="U2710" s="145">
        <v>-34403671.130422756</v>
      </c>
    </row>
    <row r="2711" spans="1:21" x14ac:dyDescent="0.35">
      <c r="A2711" s="70">
        <f t="shared" si="55"/>
        <v>2692</v>
      </c>
      <c r="B2711" s="145">
        <v>12560153.605506591</v>
      </c>
      <c r="U2711" s="145">
        <v>11483710.344770581</v>
      </c>
    </row>
    <row r="2712" spans="1:21" x14ac:dyDescent="0.35">
      <c r="A2712" s="70">
        <f t="shared" si="55"/>
        <v>2693</v>
      </c>
      <c r="B2712" s="145">
        <v>12560153.605506591</v>
      </c>
      <c r="U2712" s="145">
        <v>-11174198.725500342</v>
      </c>
    </row>
    <row r="2713" spans="1:21" x14ac:dyDescent="0.35">
      <c r="A2713" s="70">
        <f t="shared" si="55"/>
        <v>2694</v>
      </c>
      <c r="B2713" s="145">
        <v>12560153.605506591</v>
      </c>
      <c r="U2713" s="145">
        <v>-11434596.851889245</v>
      </c>
    </row>
    <row r="2714" spans="1:21" x14ac:dyDescent="0.35">
      <c r="A2714" s="70">
        <f t="shared" si="55"/>
        <v>2695</v>
      </c>
      <c r="B2714" s="145">
        <v>12560153.605506591</v>
      </c>
      <c r="U2714" s="145">
        <v>18545780.765987635</v>
      </c>
    </row>
    <row r="2715" spans="1:21" x14ac:dyDescent="0.35">
      <c r="A2715" s="70">
        <f t="shared" si="55"/>
        <v>2696</v>
      </c>
      <c r="B2715" s="145">
        <v>12560153.605506591</v>
      </c>
      <c r="U2715" s="145">
        <v>7193918.429710649</v>
      </c>
    </row>
    <row r="2716" spans="1:21" x14ac:dyDescent="0.35">
      <c r="A2716" s="70">
        <f t="shared" si="55"/>
        <v>2697</v>
      </c>
      <c r="B2716" s="145">
        <v>12560153.605506591</v>
      </c>
      <c r="U2716" s="145">
        <v>-1618248.8474117946</v>
      </c>
    </row>
    <row r="2717" spans="1:21" x14ac:dyDescent="0.35">
      <c r="A2717" s="70">
        <f t="shared" si="55"/>
        <v>2698</v>
      </c>
      <c r="B2717" s="145">
        <v>12560153.605506591</v>
      </c>
      <c r="U2717" s="145">
        <v>-36206896.632521324</v>
      </c>
    </row>
    <row r="2718" spans="1:21" x14ac:dyDescent="0.35">
      <c r="A2718" s="70">
        <f t="shared" si="55"/>
        <v>2699</v>
      </c>
      <c r="B2718" s="145">
        <v>12560153.605506591</v>
      </c>
      <c r="U2718" s="145">
        <v>13656575.864941441</v>
      </c>
    </row>
    <row r="2719" spans="1:21" x14ac:dyDescent="0.35">
      <c r="A2719" s="70">
        <f t="shared" si="55"/>
        <v>2700</v>
      </c>
      <c r="B2719" s="145">
        <v>12560153.605506591</v>
      </c>
      <c r="U2719" s="145">
        <v>17100719.071174823</v>
      </c>
    </row>
    <row r="2720" spans="1:21" x14ac:dyDescent="0.35">
      <c r="A2720" s="70">
        <f t="shared" si="55"/>
        <v>2701</v>
      </c>
      <c r="B2720" s="145">
        <v>12560153.605506591</v>
      </c>
      <c r="U2720" s="145">
        <v>35419.928972210735</v>
      </c>
    </row>
    <row r="2721" spans="1:21" x14ac:dyDescent="0.35">
      <c r="A2721" s="70">
        <f t="shared" si="55"/>
        <v>2702</v>
      </c>
      <c r="B2721" s="145">
        <v>12560153.605506591</v>
      </c>
      <c r="U2721" s="145">
        <v>-12433997.525348956</v>
      </c>
    </row>
    <row r="2722" spans="1:21" x14ac:dyDescent="0.35">
      <c r="A2722" s="70">
        <f t="shared" si="55"/>
        <v>2703</v>
      </c>
      <c r="B2722" s="145">
        <v>12560153.605506591</v>
      </c>
      <c r="U2722" s="145">
        <v>-12045768.117118826</v>
      </c>
    </row>
    <row r="2723" spans="1:21" x14ac:dyDescent="0.35">
      <c r="A2723" s="70">
        <f t="shared" si="55"/>
        <v>2704</v>
      </c>
      <c r="B2723" s="145">
        <v>12560153.605506591</v>
      </c>
      <c r="U2723" s="145">
        <v>8656731.4882458299</v>
      </c>
    </row>
    <row r="2724" spans="1:21" x14ac:dyDescent="0.35">
      <c r="A2724" s="70">
        <f t="shared" si="55"/>
        <v>2705</v>
      </c>
      <c r="B2724" s="145">
        <v>12560153.605506591</v>
      </c>
      <c r="U2724" s="145">
        <v>11032434.106621999</v>
      </c>
    </row>
    <row r="2725" spans="1:21" x14ac:dyDescent="0.35">
      <c r="A2725" s="70">
        <f t="shared" si="55"/>
        <v>2706</v>
      </c>
      <c r="B2725" s="145">
        <v>12560153.605506591</v>
      </c>
      <c r="U2725" s="145">
        <v>2809025.2708163112</v>
      </c>
    </row>
    <row r="2726" spans="1:21" x14ac:dyDescent="0.35">
      <c r="A2726" s="70">
        <f t="shared" si="55"/>
        <v>2707</v>
      </c>
      <c r="B2726" s="145">
        <v>12560153.605506591</v>
      </c>
      <c r="U2726" s="145">
        <v>2746988.2448328584</v>
      </c>
    </row>
    <row r="2727" spans="1:21" x14ac:dyDescent="0.35">
      <c r="A2727" s="70">
        <f t="shared" si="55"/>
        <v>2708</v>
      </c>
      <c r="B2727" s="145">
        <v>12560153.605506591</v>
      </c>
      <c r="U2727" s="145">
        <v>-36954464.336829968</v>
      </c>
    </row>
    <row r="2728" spans="1:21" x14ac:dyDescent="0.35">
      <c r="A2728" s="70">
        <f t="shared" si="55"/>
        <v>2709</v>
      </c>
      <c r="B2728" s="145">
        <v>12560153.605506591</v>
      </c>
      <c r="U2728" s="145">
        <v>5013083.6803033128</v>
      </c>
    </row>
    <row r="2729" spans="1:21" x14ac:dyDescent="0.35">
      <c r="A2729" s="70">
        <f t="shared" si="55"/>
        <v>2710</v>
      </c>
      <c r="B2729" s="145">
        <v>12560153.605506591</v>
      </c>
      <c r="U2729" s="145">
        <v>-18867324.611692026</v>
      </c>
    </row>
    <row r="2730" spans="1:21" x14ac:dyDescent="0.35">
      <c r="A2730" s="70">
        <f t="shared" si="55"/>
        <v>2711</v>
      </c>
      <c r="B2730" s="145">
        <v>12560153.605506591</v>
      </c>
      <c r="U2730" s="145">
        <v>23829780.061523806</v>
      </c>
    </row>
    <row r="2731" spans="1:21" x14ac:dyDescent="0.35">
      <c r="A2731" s="70">
        <f t="shared" si="55"/>
        <v>2712</v>
      </c>
      <c r="B2731" s="145">
        <v>12560153.605506591</v>
      </c>
      <c r="U2731" s="145">
        <v>8689566.0116022788</v>
      </c>
    </row>
    <row r="2732" spans="1:21" x14ac:dyDescent="0.35">
      <c r="A2732" s="70">
        <f t="shared" si="55"/>
        <v>2713</v>
      </c>
      <c r="B2732" s="145">
        <v>12560153.605506591</v>
      </c>
      <c r="U2732" s="145">
        <v>2240224.2903477661</v>
      </c>
    </row>
    <row r="2733" spans="1:21" x14ac:dyDescent="0.35">
      <c r="A2733" s="70">
        <f t="shared" si="55"/>
        <v>2714</v>
      </c>
      <c r="B2733" s="145">
        <v>12560153.605506591</v>
      </c>
      <c r="U2733" s="145">
        <v>-18393021.281664025</v>
      </c>
    </row>
    <row r="2734" spans="1:21" x14ac:dyDescent="0.35">
      <c r="A2734" s="70">
        <f t="shared" si="55"/>
        <v>2715</v>
      </c>
      <c r="B2734" s="145">
        <v>12560153.605506591</v>
      </c>
      <c r="U2734" s="145">
        <v>-24071614.471361905</v>
      </c>
    </row>
    <row r="2735" spans="1:21" x14ac:dyDescent="0.35">
      <c r="A2735" s="70">
        <f t="shared" si="55"/>
        <v>2716</v>
      </c>
      <c r="B2735" s="145">
        <v>12560153.605506591</v>
      </c>
      <c r="U2735" s="145">
        <v>-2080092.6813153476</v>
      </c>
    </row>
    <row r="2736" spans="1:21" x14ac:dyDescent="0.35">
      <c r="A2736" s="70">
        <f t="shared" si="55"/>
        <v>2717</v>
      </c>
      <c r="B2736" s="145">
        <v>12560153.605506591</v>
      </c>
      <c r="U2736" s="145">
        <v>10400262.657772169</v>
      </c>
    </row>
    <row r="2737" spans="1:21" x14ac:dyDescent="0.35">
      <c r="A2737" s="70">
        <f t="shared" si="55"/>
        <v>2718</v>
      </c>
      <c r="B2737" s="145">
        <v>12560153.605506591</v>
      </c>
      <c r="U2737" s="145">
        <v>853217.08020264655</v>
      </c>
    </row>
    <row r="2738" spans="1:21" x14ac:dyDescent="0.35">
      <c r="A2738" s="70">
        <f t="shared" si="55"/>
        <v>2719</v>
      </c>
      <c r="B2738" s="145">
        <v>12560153.605506591</v>
      </c>
      <c r="U2738" s="145">
        <v>-289275.451869037</v>
      </c>
    </row>
    <row r="2739" spans="1:21" x14ac:dyDescent="0.35">
      <c r="A2739" s="70">
        <f t="shared" si="55"/>
        <v>2720</v>
      </c>
      <c r="B2739" s="145">
        <v>12560153.605506591</v>
      </c>
      <c r="U2739" s="145">
        <v>-22884480.826405644</v>
      </c>
    </row>
    <row r="2740" spans="1:21" x14ac:dyDescent="0.35">
      <c r="A2740" s="70">
        <f t="shared" si="55"/>
        <v>2721</v>
      </c>
      <c r="B2740" s="145">
        <v>12560153.605506591</v>
      </c>
      <c r="U2740" s="145">
        <v>-13467720.582068639</v>
      </c>
    </row>
    <row r="2741" spans="1:21" x14ac:dyDescent="0.35">
      <c r="A2741" s="70">
        <f t="shared" si="55"/>
        <v>2722</v>
      </c>
      <c r="B2741" s="145">
        <v>12560153.605506591</v>
      </c>
      <c r="U2741" s="145">
        <v>-6674844.3072935082</v>
      </c>
    </row>
    <row r="2742" spans="1:21" x14ac:dyDescent="0.35">
      <c r="A2742" s="70">
        <f t="shared" si="55"/>
        <v>2723</v>
      </c>
      <c r="B2742" s="145">
        <v>12560153.605506591</v>
      </c>
      <c r="U2742" s="145">
        <v>22535062.2675712</v>
      </c>
    </row>
    <row r="2743" spans="1:21" x14ac:dyDescent="0.35">
      <c r="A2743" s="70">
        <f t="shared" si="55"/>
        <v>2724</v>
      </c>
      <c r="B2743" s="145">
        <v>12560153.605506591</v>
      </c>
      <c r="U2743" s="145">
        <v>7567459.1300602108</v>
      </c>
    </row>
    <row r="2744" spans="1:21" x14ac:dyDescent="0.35">
      <c r="A2744" s="70">
        <f t="shared" si="55"/>
        <v>2725</v>
      </c>
      <c r="B2744" s="145">
        <v>12560153.605506591</v>
      </c>
      <c r="U2744" s="145">
        <v>2827723.2421773039</v>
      </c>
    </row>
    <row r="2745" spans="1:21" x14ac:dyDescent="0.35">
      <c r="A2745" s="70">
        <f t="shared" si="55"/>
        <v>2726</v>
      </c>
      <c r="B2745" s="145">
        <v>12560153.605506591</v>
      </c>
      <c r="U2745" s="145">
        <v>-8871515.5187981669</v>
      </c>
    </row>
    <row r="2746" spans="1:21" x14ac:dyDescent="0.35">
      <c r="A2746" s="70">
        <f t="shared" si="55"/>
        <v>2727</v>
      </c>
      <c r="B2746" s="145">
        <v>12560153.605506591</v>
      </c>
      <c r="U2746" s="145">
        <v>16286486.351478361</v>
      </c>
    </row>
    <row r="2747" spans="1:21" x14ac:dyDescent="0.35">
      <c r="A2747" s="70">
        <f t="shared" si="55"/>
        <v>2728</v>
      </c>
      <c r="B2747" s="145">
        <v>12560153.605506591</v>
      </c>
      <c r="U2747" s="145">
        <v>-12161701.954265185</v>
      </c>
    </row>
    <row r="2748" spans="1:21" x14ac:dyDescent="0.35">
      <c r="A2748" s="70">
        <f t="shared" si="55"/>
        <v>2729</v>
      </c>
      <c r="B2748" s="145">
        <v>12560153.605506591</v>
      </c>
      <c r="U2748" s="145">
        <v>29889583.634843394</v>
      </c>
    </row>
    <row r="2749" spans="1:21" x14ac:dyDescent="0.35">
      <c r="A2749" s="70">
        <f t="shared" si="55"/>
        <v>2730</v>
      </c>
      <c r="B2749" s="145">
        <v>12560153.605506591</v>
      </c>
      <c r="U2749" s="145">
        <v>-23292871.214807227</v>
      </c>
    </row>
    <row r="2750" spans="1:21" x14ac:dyDescent="0.35">
      <c r="A2750" s="70">
        <f t="shared" si="55"/>
        <v>2731</v>
      </c>
      <c r="B2750" s="145">
        <v>12560153.605506591</v>
      </c>
      <c r="U2750" s="145">
        <v>-30013172.815797824</v>
      </c>
    </row>
    <row r="2751" spans="1:21" x14ac:dyDescent="0.35">
      <c r="A2751" s="70">
        <f t="shared" si="55"/>
        <v>2732</v>
      </c>
      <c r="B2751" s="145">
        <v>12560153.605506591</v>
      </c>
      <c r="U2751" s="145">
        <v>-5453258.6847744435</v>
      </c>
    </row>
    <row r="2752" spans="1:21" x14ac:dyDescent="0.35">
      <c r="A2752" s="70">
        <f t="shared" si="55"/>
        <v>2733</v>
      </c>
      <c r="B2752" s="145">
        <v>12560153.605506591</v>
      </c>
      <c r="U2752" s="145">
        <v>13975067.934781641</v>
      </c>
    </row>
    <row r="2753" spans="1:21" x14ac:dyDescent="0.35">
      <c r="A2753" s="70">
        <f t="shared" si="55"/>
        <v>2734</v>
      </c>
      <c r="B2753" s="145">
        <v>12560153.605506591</v>
      </c>
      <c r="U2753" s="145">
        <v>5520693.3982918188</v>
      </c>
    </row>
    <row r="2754" spans="1:21" x14ac:dyDescent="0.35">
      <c r="A2754" s="70">
        <f t="shared" si="55"/>
        <v>2735</v>
      </c>
      <c r="B2754" s="145">
        <v>12560153.605506591</v>
      </c>
      <c r="U2754" s="145">
        <v>-9805169.1347146593</v>
      </c>
    </row>
    <row r="2755" spans="1:21" x14ac:dyDescent="0.35">
      <c r="A2755" s="70">
        <f t="shared" si="55"/>
        <v>2736</v>
      </c>
      <c r="B2755" s="145">
        <v>12560153.605506591</v>
      </c>
      <c r="U2755" s="145">
        <v>24186705.280847646</v>
      </c>
    </row>
    <row r="2756" spans="1:21" x14ac:dyDescent="0.35">
      <c r="A2756" s="70">
        <f t="shared" si="55"/>
        <v>2737</v>
      </c>
      <c r="B2756" s="145">
        <v>12560153.605506591</v>
      </c>
      <c r="U2756" s="145">
        <v>5956269.495304957</v>
      </c>
    </row>
    <row r="2757" spans="1:21" x14ac:dyDescent="0.35">
      <c r="A2757" s="70">
        <f t="shared" si="55"/>
        <v>2738</v>
      </c>
      <c r="B2757" s="145">
        <v>12560153.605506591</v>
      </c>
      <c r="U2757" s="145">
        <v>-13609209.095198449</v>
      </c>
    </row>
    <row r="2758" spans="1:21" x14ac:dyDescent="0.35">
      <c r="A2758" s="70">
        <f t="shared" si="55"/>
        <v>2739</v>
      </c>
      <c r="B2758" s="145">
        <v>12560153.605506591</v>
      </c>
      <c r="U2758" s="145">
        <v>10599071.968048986</v>
      </c>
    </row>
    <row r="2759" spans="1:21" x14ac:dyDescent="0.35">
      <c r="A2759" s="70">
        <f t="shared" si="55"/>
        <v>2740</v>
      </c>
      <c r="B2759" s="145">
        <v>12560153.605506591</v>
      </c>
      <c r="U2759" s="145">
        <v>-11068479.239881054</v>
      </c>
    </row>
    <row r="2760" spans="1:21" x14ac:dyDescent="0.35">
      <c r="A2760" s="70">
        <f t="shared" si="55"/>
        <v>2741</v>
      </c>
      <c r="B2760" s="145">
        <v>12560153.605506591</v>
      </c>
      <c r="U2760" s="145">
        <v>-23448096.94670026</v>
      </c>
    </row>
    <row r="2761" spans="1:21" x14ac:dyDescent="0.35">
      <c r="A2761" s="70">
        <f t="shared" si="55"/>
        <v>2742</v>
      </c>
      <c r="B2761" s="145">
        <v>12560153.605506591</v>
      </c>
      <c r="U2761" s="145">
        <v>15226931.569637187</v>
      </c>
    </row>
    <row r="2762" spans="1:21" x14ac:dyDescent="0.35">
      <c r="A2762" s="70">
        <f t="shared" si="55"/>
        <v>2743</v>
      </c>
      <c r="B2762" s="145">
        <v>12560153.605506591</v>
      </c>
      <c r="U2762" s="145">
        <v>-4986783.1482198965</v>
      </c>
    </row>
    <row r="2763" spans="1:21" x14ac:dyDescent="0.35">
      <c r="A2763" s="70">
        <f t="shared" si="55"/>
        <v>2744</v>
      </c>
      <c r="B2763" s="145">
        <v>12560153.605506591</v>
      </c>
      <c r="U2763" s="145">
        <v>-10893498.714013686</v>
      </c>
    </row>
    <row r="2764" spans="1:21" x14ac:dyDescent="0.35">
      <c r="A2764" s="70">
        <f t="shared" si="55"/>
        <v>2745</v>
      </c>
      <c r="B2764" s="145">
        <v>12560153.605506591</v>
      </c>
      <c r="U2764" s="145">
        <v>-19343955.073246062</v>
      </c>
    </row>
    <row r="2765" spans="1:21" x14ac:dyDescent="0.35">
      <c r="A2765" s="70">
        <f t="shared" si="55"/>
        <v>2746</v>
      </c>
      <c r="B2765" s="145">
        <v>12560153.605506591</v>
      </c>
      <c r="U2765" s="145">
        <v>9044603.8446286693</v>
      </c>
    </row>
    <row r="2766" spans="1:21" x14ac:dyDescent="0.35">
      <c r="A2766" s="70">
        <f t="shared" si="55"/>
        <v>2747</v>
      </c>
      <c r="B2766" s="145">
        <v>12560153.605506591</v>
      </c>
      <c r="U2766" s="145">
        <v>-3874104.6246081442</v>
      </c>
    </row>
    <row r="2767" spans="1:21" x14ac:dyDescent="0.35">
      <c r="A2767" s="70">
        <f t="shared" si="55"/>
        <v>2748</v>
      </c>
      <c r="B2767" s="145">
        <v>12560153.605506591</v>
      </c>
      <c r="U2767" s="145">
        <v>-3424327.6791827008</v>
      </c>
    </row>
    <row r="2768" spans="1:21" x14ac:dyDescent="0.35">
      <c r="A2768" s="70">
        <f t="shared" si="55"/>
        <v>2749</v>
      </c>
      <c r="B2768" s="145">
        <v>12560153.605506591</v>
      </c>
      <c r="U2768" s="145">
        <v>-10759548.826334802</v>
      </c>
    </row>
    <row r="2769" spans="1:21" x14ac:dyDescent="0.35">
      <c r="A2769" s="70">
        <f t="shared" si="55"/>
        <v>2750</v>
      </c>
      <c r="B2769" s="145">
        <v>12560153.605506591</v>
      </c>
      <c r="U2769" s="145">
        <v>-15875354.481795836</v>
      </c>
    </row>
    <row r="2770" spans="1:21" x14ac:dyDescent="0.35">
      <c r="A2770" s="70">
        <f t="shared" si="55"/>
        <v>2751</v>
      </c>
      <c r="B2770" s="145">
        <v>12560153.605506591</v>
      </c>
      <c r="U2770" s="145">
        <v>6809171.7860172391</v>
      </c>
    </row>
    <row r="2771" spans="1:21" x14ac:dyDescent="0.35">
      <c r="A2771" s="70">
        <f t="shared" si="55"/>
        <v>2752</v>
      </c>
      <c r="B2771" s="145">
        <v>12560153.605506591</v>
      </c>
      <c r="U2771" s="145">
        <v>-7610115.0604156964</v>
      </c>
    </row>
    <row r="2772" spans="1:21" x14ac:dyDescent="0.35">
      <c r="A2772" s="70">
        <f t="shared" si="55"/>
        <v>2753</v>
      </c>
      <c r="B2772" s="145">
        <v>12560153.605506591</v>
      </c>
      <c r="U2772" s="145">
        <v>-17317233.278265513</v>
      </c>
    </row>
    <row r="2773" spans="1:21" x14ac:dyDescent="0.35">
      <c r="A2773" s="70">
        <f t="shared" si="55"/>
        <v>2754</v>
      </c>
      <c r="B2773" s="145">
        <v>12560153.605506591</v>
      </c>
      <c r="U2773" s="145">
        <v>-34971435.485173285</v>
      </c>
    </row>
    <row r="2774" spans="1:21" x14ac:dyDescent="0.35">
      <c r="A2774" s="70">
        <f t="shared" ref="A2774:A2837" si="56">A2773+1</f>
        <v>2755</v>
      </c>
      <c r="B2774" s="145">
        <v>12560153.605506591</v>
      </c>
      <c r="U2774" s="145">
        <v>-21726272.103235755</v>
      </c>
    </row>
    <row r="2775" spans="1:21" x14ac:dyDescent="0.35">
      <c r="A2775" s="70">
        <f t="shared" si="56"/>
        <v>2756</v>
      </c>
      <c r="B2775" s="145">
        <v>12560153.605506591</v>
      </c>
      <c r="U2775" s="145">
        <v>1054289.191366449</v>
      </c>
    </row>
    <row r="2776" spans="1:21" x14ac:dyDescent="0.35">
      <c r="A2776" s="70">
        <f t="shared" si="56"/>
        <v>2757</v>
      </c>
      <c r="B2776" s="145">
        <v>12560153.605506591</v>
      </c>
      <c r="U2776" s="145">
        <v>250496.20034161583</v>
      </c>
    </row>
    <row r="2777" spans="1:21" x14ac:dyDescent="0.35">
      <c r="A2777" s="70">
        <f t="shared" si="56"/>
        <v>2758</v>
      </c>
      <c r="B2777" s="145">
        <v>12560153.605506591</v>
      </c>
      <c r="U2777" s="145">
        <v>-2633255.2867656182</v>
      </c>
    </row>
    <row r="2778" spans="1:21" x14ac:dyDescent="0.35">
      <c r="A2778" s="70">
        <f t="shared" si="56"/>
        <v>2759</v>
      </c>
      <c r="B2778" s="145">
        <v>12560153.605506591</v>
      </c>
      <c r="U2778" s="145">
        <v>14406428.006653763</v>
      </c>
    </row>
    <row r="2779" spans="1:21" x14ac:dyDescent="0.35">
      <c r="A2779" s="70">
        <f t="shared" si="56"/>
        <v>2760</v>
      </c>
      <c r="B2779" s="145">
        <v>12560153.605506591</v>
      </c>
      <c r="U2779" s="145">
        <v>-43225312.888892129</v>
      </c>
    </row>
    <row r="2780" spans="1:21" x14ac:dyDescent="0.35">
      <c r="A2780" s="70">
        <f t="shared" si="56"/>
        <v>2761</v>
      </c>
      <c r="B2780" s="145">
        <v>12560153.605506591</v>
      </c>
      <c r="U2780" s="145">
        <v>-7676511.9226811547</v>
      </c>
    </row>
    <row r="2781" spans="1:21" x14ac:dyDescent="0.35">
      <c r="A2781" s="70">
        <f t="shared" si="56"/>
        <v>2762</v>
      </c>
      <c r="B2781" s="145">
        <v>12560153.605506591</v>
      </c>
      <c r="U2781" s="145">
        <v>-18948911.738701027</v>
      </c>
    </row>
    <row r="2782" spans="1:21" x14ac:dyDescent="0.35">
      <c r="A2782" s="70">
        <f t="shared" si="56"/>
        <v>2763</v>
      </c>
      <c r="B2782" s="145">
        <v>12560153.605506591</v>
      </c>
      <c r="U2782" s="145">
        <v>-2263331.9663368836</v>
      </c>
    </row>
    <row r="2783" spans="1:21" x14ac:dyDescent="0.35">
      <c r="A2783" s="70">
        <f t="shared" si="56"/>
        <v>2764</v>
      </c>
      <c r="B2783" s="145">
        <v>12560153.605506591</v>
      </c>
      <c r="U2783" s="145">
        <v>-3166684.4921773858</v>
      </c>
    </row>
    <row r="2784" spans="1:21" x14ac:dyDescent="0.35">
      <c r="A2784" s="70">
        <f t="shared" si="56"/>
        <v>2765</v>
      </c>
      <c r="B2784" s="145">
        <v>12560153.605506591</v>
      </c>
      <c r="U2784" s="145">
        <v>-6443629.4722569231</v>
      </c>
    </row>
    <row r="2785" spans="1:21" x14ac:dyDescent="0.35">
      <c r="A2785" s="70">
        <f t="shared" si="56"/>
        <v>2766</v>
      </c>
      <c r="B2785" s="145">
        <v>12560153.605506591</v>
      </c>
      <c r="U2785" s="145">
        <v>-9398632.0816647261</v>
      </c>
    </row>
    <row r="2786" spans="1:21" x14ac:dyDescent="0.35">
      <c r="A2786" s="70">
        <f t="shared" si="56"/>
        <v>2767</v>
      </c>
      <c r="B2786" s="145">
        <v>12560153.605506591</v>
      </c>
      <c r="U2786" s="145">
        <v>16343356.610039301</v>
      </c>
    </row>
    <row r="2787" spans="1:21" x14ac:dyDescent="0.35">
      <c r="A2787" s="70">
        <f t="shared" si="56"/>
        <v>2768</v>
      </c>
      <c r="B2787" s="145">
        <v>12560153.605506591</v>
      </c>
      <c r="U2787" s="145">
        <v>-14464688.169684349</v>
      </c>
    </row>
    <row r="2788" spans="1:21" x14ac:dyDescent="0.35">
      <c r="A2788" s="70">
        <f t="shared" si="56"/>
        <v>2769</v>
      </c>
      <c r="B2788" s="145">
        <v>12560153.605506591</v>
      </c>
      <c r="U2788" s="145">
        <v>-2407627.7417567559</v>
      </c>
    </row>
    <row r="2789" spans="1:21" x14ac:dyDescent="0.35">
      <c r="A2789" s="70">
        <f t="shared" si="56"/>
        <v>2770</v>
      </c>
      <c r="B2789" s="145">
        <v>12560153.605506591</v>
      </c>
      <c r="U2789" s="145">
        <v>-14819267.99119604</v>
      </c>
    </row>
    <row r="2790" spans="1:21" x14ac:dyDescent="0.35">
      <c r="A2790" s="70">
        <f t="shared" si="56"/>
        <v>2771</v>
      </c>
      <c r="B2790" s="145">
        <v>12560153.605506591</v>
      </c>
      <c r="U2790" s="145">
        <v>-14563809.472283753</v>
      </c>
    </row>
    <row r="2791" spans="1:21" x14ac:dyDescent="0.35">
      <c r="A2791" s="70">
        <f t="shared" si="56"/>
        <v>2772</v>
      </c>
      <c r="B2791" s="145">
        <v>12560153.605506591</v>
      </c>
      <c r="U2791" s="145">
        <v>-42146360.052819878</v>
      </c>
    </row>
    <row r="2792" spans="1:21" x14ac:dyDescent="0.35">
      <c r="A2792" s="70">
        <f t="shared" si="56"/>
        <v>2773</v>
      </c>
      <c r="B2792" s="145">
        <v>12560153.605506591</v>
      </c>
      <c r="U2792" s="145">
        <v>-8983635.427317474</v>
      </c>
    </row>
    <row r="2793" spans="1:21" x14ac:dyDescent="0.35">
      <c r="A2793" s="70">
        <f t="shared" si="56"/>
        <v>2774</v>
      </c>
      <c r="B2793" s="145">
        <v>12560153.605506591</v>
      </c>
      <c r="U2793" s="145">
        <v>-7135920.8439490441</v>
      </c>
    </row>
    <row r="2794" spans="1:21" x14ac:dyDescent="0.35">
      <c r="A2794" s="70">
        <f t="shared" si="56"/>
        <v>2775</v>
      </c>
      <c r="B2794" s="145">
        <v>12560153.605506591</v>
      </c>
      <c r="U2794" s="145">
        <v>7403113.9471332319</v>
      </c>
    </row>
    <row r="2795" spans="1:21" x14ac:dyDescent="0.35">
      <c r="A2795" s="70">
        <f t="shared" si="56"/>
        <v>2776</v>
      </c>
      <c r="B2795" s="145">
        <v>12560153.605506591</v>
      </c>
      <c r="U2795" s="145">
        <v>-17127721.746087834</v>
      </c>
    </row>
    <row r="2796" spans="1:21" x14ac:dyDescent="0.35">
      <c r="A2796" s="70">
        <f t="shared" si="56"/>
        <v>2777</v>
      </c>
      <c r="B2796" s="145">
        <v>12560153.605506591</v>
      </c>
      <c r="U2796" s="145">
        <v>-30294540.482083969</v>
      </c>
    </row>
    <row r="2797" spans="1:21" x14ac:dyDescent="0.35">
      <c r="A2797" s="70">
        <f t="shared" si="56"/>
        <v>2778</v>
      </c>
      <c r="B2797" s="145">
        <v>12560153.605506591</v>
      </c>
      <c r="U2797" s="145">
        <v>-31588827.557682537</v>
      </c>
    </row>
    <row r="2798" spans="1:21" x14ac:dyDescent="0.35">
      <c r="A2798" s="70">
        <f t="shared" si="56"/>
        <v>2779</v>
      </c>
      <c r="B2798" s="145">
        <v>12560153.605506591</v>
      </c>
      <c r="U2798" s="145">
        <v>-40829475.211850286</v>
      </c>
    </row>
    <row r="2799" spans="1:21" x14ac:dyDescent="0.35">
      <c r="A2799" s="70">
        <f t="shared" si="56"/>
        <v>2780</v>
      </c>
      <c r="B2799" s="145">
        <v>12560153.605506591</v>
      </c>
      <c r="U2799" s="145">
        <v>19612965.387459755</v>
      </c>
    </row>
    <row r="2800" spans="1:21" x14ac:dyDescent="0.35">
      <c r="A2800" s="70">
        <f t="shared" si="56"/>
        <v>2781</v>
      </c>
      <c r="B2800" s="145">
        <v>12560153.605506591</v>
      </c>
      <c r="U2800" s="145">
        <v>22892428.577607192</v>
      </c>
    </row>
    <row r="2801" spans="1:21" x14ac:dyDescent="0.35">
      <c r="A2801" s="70">
        <f t="shared" si="56"/>
        <v>2782</v>
      </c>
      <c r="B2801" s="145">
        <v>12560153.605506591</v>
      </c>
      <c r="U2801" s="145">
        <v>43164451.379361853</v>
      </c>
    </row>
    <row r="2802" spans="1:21" x14ac:dyDescent="0.35">
      <c r="A2802" s="70">
        <f t="shared" si="56"/>
        <v>2783</v>
      </c>
      <c r="B2802" s="145">
        <v>12560153.605506591</v>
      </c>
      <c r="U2802" s="145">
        <v>27735759.994500324</v>
      </c>
    </row>
    <row r="2803" spans="1:21" x14ac:dyDescent="0.35">
      <c r="A2803" s="70">
        <f t="shared" si="56"/>
        <v>2784</v>
      </c>
      <c r="B2803" s="145">
        <v>12560153.605506591</v>
      </c>
      <c r="U2803" s="145">
        <v>-44058599.714564174</v>
      </c>
    </row>
    <row r="2804" spans="1:21" x14ac:dyDescent="0.35">
      <c r="A2804" s="70">
        <f t="shared" si="56"/>
        <v>2785</v>
      </c>
      <c r="B2804" s="145">
        <v>12560153.605506591</v>
      </c>
      <c r="U2804" s="145">
        <v>-14541971.76611682</v>
      </c>
    </row>
    <row r="2805" spans="1:21" x14ac:dyDescent="0.35">
      <c r="A2805" s="70">
        <f t="shared" si="56"/>
        <v>2786</v>
      </c>
      <c r="B2805" s="145">
        <v>12560153.605506591</v>
      </c>
      <c r="U2805" s="145">
        <v>1487222.2954388894</v>
      </c>
    </row>
    <row r="2806" spans="1:21" x14ac:dyDescent="0.35">
      <c r="A2806" s="70">
        <f t="shared" si="56"/>
        <v>2787</v>
      </c>
      <c r="B2806" s="145">
        <v>12560153.605506591</v>
      </c>
      <c r="U2806" s="145">
        <v>-22009805.851689216</v>
      </c>
    </row>
    <row r="2807" spans="1:21" x14ac:dyDescent="0.35">
      <c r="A2807" s="70">
        <f t="shared" si="56"/>
        <v>2788</v>
      </c>
      <c r="B2807" s="145">
        <v>12560153.605506591</v>
      </c>
      <c r="U2807" s="145">
        <v>-16548035.830510164</v>
      </c>
    </row>
    <row r="2808" spans="1:21" x14ac:dyDescent="0.35">
      <c r="A2808" s="70">
        <f t="shared" si="56"/>
        <v>2789</v>
      </c>
      <c r="B2808" s="145">
        <v>12560153.605506591</v>
      </c>
      <c r="U2808" s="145">
        <v>-25033497.382411569</v>
      </c>
    </row>
    <row r="2809" spans="1:21" x14ac:dyDescent="0.35">
      <c r="A2809" s="70">
        <f t="shared" si="56"/>
        <v>2790</v>
      </c>
      <c r="B2809" s="145">
        <v>12560153.605506591</v>
      </c>
      <c r="U2809" s="145">
        <v>38112731.358975351</v>
      </c>
    </row>
    <row r="2810" spans="1:21" x14ac:dyDescent="0.35">
      <c r="A2810" s="70">
        <f t="shared" si="56"/>
        <v>2791</v>
      </c>
      <c r="B2810" s="145">
        <v>12560153.605506591</v>
      </c>
      <c r="U2810" s="145">
        <v>3520944.0081850067</v>
      </c>
    </row>
    <row r="2811" spans="1:21" x14ac:dyDescent="0.35">
      <c r="A2811" s="70">
        <f t="shared" si="56"/>
        <v>2792</v>
      </c>
      <c r="B2811" s="145">
        <v>12560153.605506591</v>
      </c>
      <c r="U2811" s="145">
        <v>-20285825.856024433</v>
      </c>
    </row>
    <row r="2812" spans="1:21" x14ac:dyDescent="0.35">
      <c r="A2812" s="70">
        <f t="shared" si="56"/>
        <v>2793</v>
      </c>
      <c r="B2812" s="145">
        <v>12560153.605506591</v>
      </c>
      <c r="U2812" s="145">
        <v>30345329.861457039</v>
      </c>
    </row>
    <row r="2813" spans="1:21" x14ac:dyDescent="0.35">
      <c r="A2813" s="70">
        <f t="shared" si="56"/>
        <v>2794</v>
      </c>
      <c r="B2813" s="145">
        <v>12560153.605506591</v>
      </c>
      <c r="U2813" s="145">
        <v>-10907827.646215932</v>
      </c>
    </row>
    <row r="2814" spans="1:21" x14ac:dyDescent="0.35">
      <c r="A2814" s="70">
        <f t="shared" si="56"/>
        <v>2795</v>
      </c>
      <c r="B2814" s="145">
        <v>12560153.605506591</v>
      </c>
      <c r="U2814" s="145">
        <v>-18965792.71061372</v>
      </c>
    </row>
    <row r="2815" spans="1:21" x14ac:dyDescent="0.35">
      <c r="A2815" s="70">
        <f t="shared" si="56"/>
        <v>2796</v>
      </c>
      <c r="B2815" s="145">
        <v>12560153.605506591</v>
      </c>
      <c r="U2815" s="145">
        <v>600230.19127296656</v>
      </c>
    </row>
    <row r="2816" spans="1:21" x14ac:dyDescent="0.35">
      <c r="A2816" s="70">
        <f t="shared" si="56"/>
        <v>2797</v>
      </c>
      <c r="B2816" s="145">
        <v>12560153.605506591</v>
      </c>
      <c r="U2816" s="145">
        <v>-30482211.048072152</v>
      </c>
    </row>
    <row r="2817" spans="1:21" x14ac:dyDescent="0.35">
      <c r="A2817" s="70">
        <f t="shared" si="56"/>
        <v>2798</v>
      </c>
      <c r="B2817" s="145">
        <v>12560153.605506591</v>
      </c>
      <c r="U2817" s="145">
        <v>38034489.77626022</v>
      </c>
    </row>
    <row r="2818" spans="1:21" x14ac:dyDescent="0.35">
      <c r="A2818" s="70">
        <f t="shared" si="56"/>
        <v>2799</v>
      </c>
      <c r="B2818" s="145">
        <v>12560153.605506591</v>
      </c>
      <c r="U2818" s="145">
        <v>-8308602.864374103</v>
      </c>
    </row>
    <row r="2819" spans="1:21" x14ac:dyDescent="0.35">
      <c r="A2819" s="70">
        <f t="shared" si="56"/>
        <v>2800</v>
      </c>
      <c r="B2819" s="145">
        <v>12560153.605506591</v>
      </c>
      <c r="U2819" s="145">
        <v>-7152841.3817347828</v>
      </c>
    </row>
    <row r="2820" spans="1:21" x14ac:dyDescent="0.35">
      <c r="A2820" s="70">
        <f t="shared" si="56"/>
        <v>2801</v>
      </c>
      <c r="B2820" s="145">
        <v>12560153.605506591</v>
      </c>
      <c r="U2820" s="145">
        <v>-58339950.954991713</v>
      </c>
    </row>
    <row r="2821" spans="1:21" x14ac:dyDescent="0.35">
      <c r="A2821" s="70">
        <f t="shared" si="56"/>
        <v>2802</v>
      </c>
      <c r="B2821" s="145">
        <v>12560153.605506591</v>
      </c>
      <c r="U2821" s="145">
        <v>-41399951.269498289</v>
      </c>
    </row>
    <row r="2822" spans="1:21" x14ac:dyDescent="0.35">
      <c r="A2822" s="70">
        <f t="shared" si="56"/>
        <v>2803</v>
      </c>
      <c r="B2822" s="145">
        <v>12560153.605506591</v>
      </c>
      <c r="U2822" s="145">
        <v>-24347168.483313411</v>
      </c>
    </row>
    <row r="2823" spans="1:21" x14ac:dyDescent="0.35">
      <c r="A2823" s="70">
        <f t="shared" si="56"/>
        <v>2804</v>
      </c>
      <c r="B2823" s="145">
        <v>12560153.605506591</v>
      </c>
      <c r="U2823" s="145">
        <v>-51872991.328693897</v>
      </c>
    </row>
    <row r="2824" spans="1:21" x14ac:dyDescent="0.35">
      <c r="A2824" s="70">
        <f t="shared" si="56"/>
        <v>2805</v>
      </c>
      <c r="B2824" s="145">
        <v>12560153.605506591</v>
      </c>
      <c r="U2824" s="145">
        <v>1277210.8402289562</v>
      </c>
    </row>
    <row r="2825" spans="1:21" x14ac:dyDescent="0.35">
      <c r="A2825" s="70">
        <f t="shared" si="56"/>
        <v>2806</v>
      </c>
      <c r="B2825" s="145">
        <v>12560153.605506591</v>
      </c>
      <c r="U2825" s="145">
        <v>-2774832.3223168813</v>
      </c>
    </row>
    <row r="2826" spans="1:21" x14ac:dyDescent="0.35">
      <c r="A2826" s="70">
        <f t="shared" si="56"/>
        <v>2807</v>
      </c>
      <c r="B2826" s="145">
        <v>12560153.605506591</v>
      </c>
      <c r="U2826" s="145">
        <v>9311074.1261156872</v>
      </c>
    </row>
    <row r="2827" spans="1:21" x14ac:dyDescent="0.35">
      <c r="A2827" s="70">
        <f t="shared" si="56"/>
        <v>2808</v>
      </c>
      <c r="B2827" s="145">
        <v>12560153.605506591</v>
      </c>
      <c r="U2827" s="145">
        <v>-15506782.997197468</v>
      </c>
    </row>
    <row r="2828" spans="1:21" x14ac:dyDescent="0.35">
      <c r="A2828" s="70">
        <f t="shared" si="56"/>
        <v>2809</v>
      </c>
      <c r="B2828" s="145">
        <v>12560153.605506591</v>
      </c>
      <c r="U2828" s="145">
        <v>-41094797.922518522</v>
      </c>
    </row>
    <row r="2829" spans="1:21" x14ac:dyDescent="0.35">
      <c r="A2829" s="70">
        <f t="shared" si="56"/>
        <v>2810</v>
      </c>
      <c r="B2829" s="145">
        <v>12560153.605506591</v>
      </c>
      <c r="U2829" s="145">
        <v>6945248.6808493361</v>
      </c>
    </row>
    <row r="2830" spans="1:21" x14ac:dyDescent="0.35">
      <c r="A2830" s="70">
        <f t="shared" si="56"/>
        <v>2811</v>
      </c>
      <c r="B2830" s="145">
        <v>12560153.605506591</v>
      </c>
      <c r="U2830" s="145">
        <v>-36856043.900110409</v>
      </c>
    </row>
    <row r="2831" spans="1:21" x14ac:dyDescent="0.35">
      <c r="A2831" s="70">
        <f t="shared" si="56"/>
        <v>2812</v>
      </c>
      <c r="B2831" s="145">
        <v>12560153.605506591</v>
      </c>
      <c r="U2831" s="145">
        <v>-12731025.410654886</v>
      </c>
    </row>
    <row r="2832" spans="1:21" x14ac:dyDescent="0.35">
      <c r="A2832" s="70">
        <f t="shared" si="56"/>
        <v>2813</v>
      </c>
      <c r="B2832" s="145">
        <v>12560153.605506591</v>
      </c>
      <c r="U2832" s="145">
        <v>-35593355.476926371</v>
      </c>
    </row>
    <row r="2833" spans="1:21" x14ac:dyDescent="0.35">
      <c r="A2833" s="70">
        <f t="shared" si="56"/>
        <v>2814</v>
      </c>
      <c r="B2833" s="145">
        <v>12560153.605506591</v>
      </c>
      <c r="U2833" s="145">
        <v>-31314950.556923356</v>
      </c>
    </row>
    <row r="2834" spans="1:21" x14ac:dyDescent="0.35">
      <c r="A2834" s="70">
        <f t="shared" si="56"/>
        <v>2815</v>
      </c>
      <c r="B2834" s="145">
        <v>12560153.605506591</v>
      </c>
      <c r="U2834" s="145">
        <v>-8891829.3050587419</v>
      </c>
    </row>
    <row r="2835" spans="1:21" x14ac:dyDescent="0.35">
      <c r="A2835" s="70">
        <f t="shared" si="56"/>
        <v>2816</v>
      </c>
      <c r="B2835" s="145">
        <v>12560153.605506591</v>
      </c>
      <c r="U2835" s="145">
        <v>-13264696.435979895</v>
      </c>
    </row>
    <row r="2836" spans="1:21" x14ac:dyDescent="0.35">
      <c r="A2836" s="70">
        <f t="shared" si="56"/>
        <v>2817</v>
      </c>
      <c r="B2836" s="145">
        <v>12560153.605506591</v>
      </c>
      <c r="U2836" s="145">
        <v>-7723535.9192308858</v>
      </c>
    </row>
    <row r="2837" spans="1:21" x14ac:dyDescent="0.35">
      <c r="A2837" s="70">
        <f t="shared" si="56"/>
        <v>2818</v>
      </c>
      <c r="B2837" s="145">
        <v>12560153.605506591</v>
      </c>
      <c r="U2837" s="145">
        <v>4580595.5936754271</v>
      </c>
    </row>
    <row r="2838" spans="1:21" x14ac:dyDescent="0.35">
      <c r="A2838" s="70">
        <f t="shared" ref="A2838:A2901" si="57">A2837+1</f>
        <v>2819</v>
      </c>
      <c r="B2838" s="145">
        <v>12560153.605506591</v>
      </c>
      <c r="U2838" s="145">
        <v>-8142640.7189666452</v>
      </c>
    </row>
    <row r="2839" spans="1:21" x14ac:dyDescent="0.35">
      <c r="A2839" s="70">
        <f t="shared" si="57"/>
        <v>2820</v>
      </c>
      <c r="B2839" s="145">
        <v>12560153.605506591</v>
      </c>
      <c r="U2839" s="145">
        <v>-5937556.8830556832</v>
      </c>
    </row>
    <row r="2840" spans="1:21" x14ac:dyDescent="0.35">
      <c r="A2840" s="70">
        <f t="shared" si="57"/>
        <v>2821</v>
      </c>
      <c r="B2840" s="145">
        <v>12560153.605506591</v>
      </c>
      <c r="U2840" s="145">
        <v>-10677482.109354984</v>
      </c>
    </row>
    <row r="2841" spans="1:21" x14ac:dyDescent="0.35">
      <c r="A2841" s="70">
        <f t="shared" si="57"/>
        <v>2822</v>
      </c>
      <c r="B2841" s="145">
        <v>12560153.605506591</v>
      </c>
      <c r="U2841" s="145">
        <v>-6542463.2157705836</v>
      </c>
    </row>
    <row r="2842" spans="1:21" x14ac:dyDescent="0.35">
      <c r="A2842" s="70">
        <f t="shared" si="57"/>
        <v>2823</v>
      </c>
      <c r="B2842" s="145">
        <v>12560153.605506591</v>
      </c>
      <c r="U2842" s="145">
        <v>18157411.506780237</v>
      </c>
    </row>
    <row r="2843" spans="1:21" x14ac:dyDescent="0.35">
      <c r="A2843" s="70">
        <f t="shared" si="57"/>
        <v>2824</v>
      </c>
      <c r="B2843" s="145">
        <v>12560153.605506591</v>
      </c>
      <c r="U2843" s="145">
        <v>9571834.9541486725</v>
      </c>
    </row>
    <row r="2844" spans="1:21" x14ac:dyDescent="0.35">
      <c r="A2844" s="70">
        <f t="shared" si="57"/>
        <v>2825</v>
      </c>
      <c r="B2844" s="145">
        <v>12560153.605506591</v>
      </c>
      <c r="U2844" s="145">
        <v>-37220208.462275706</v>
      </c>
    </row>
    <row r="2845" spans="1:21" x14ac:dyDescent="0.35">
      <c r="A2845" s="70">
        <f t="shared" si="57"/>
        <v>2826</v>
      </c>
      <c r="B2845" s="145">
        <v>12560153.605506591</v>
      </c>
      <c r="U2845" s="145">
        <v>-20086100.001536641</v>
      </c>
    </row>
    <row r="2846" spans="1:21" x14ac:dyDescent="0.35">
      <c r="A2846" s="70">
        <f t="shared" si="57"/>
        <v>2827</v>
      </c>
      <c r="B2846" s="145">
        <v>12560153.605506591</v>
      </c>
      <c r="U2846" s="145">
        <v>3783349.4492396824</v>
      </c>
    </row>
    <row r="2847" spans="1:21" x14ac:dyDescent="0.35">
      <c r="A2847" s="70">
        <f t="shared" si="57"/>
        <v>2828</v>
      </c>
      <c r="B2847" s="145">
        <v>12560153.605506591</v>
      </c>
      <c r="U2847" s="145">
        <v>-21259693.865760256</v>
      </c>
    </row>
    <row r="2848" spans="1:21" x14ac:dyDescent="0.35">
      <c r="A2848" s="70">
        <f t="shared" si="57"/>
        <v>2829</v>
      </c>
      <c r="B2848" s="145">
        <v>12560153.605506591</v>
      </c>
      <c r="U2848" s="145">
        <v>-26221601.497221489</v>
      </c>
    </row>
    <row r="2849" spans="1:21" x14ac:dyDescent="0.35">
      <c r="A2849" s="70">
        <f t="shared" si="57"/>
        <v>2830</v>
      </c>
      <c r="B2849" s="145">
        <v>12560153.605506591</v>
      </c>
      <c r="U2849" s="145">
        <v>-44593608.834693179</v>
      </c>
    </row>
    <row r="2850" spans="1:21" x14ac:dyDescent="0.35">
      <c r="A2850" s="70">
        <f t="shared" si="57"/>
        <v>2831</v>
      </c>
      <c r="B2850" s="145">
        <v>12560153.605506591</v>
      </c>
      <c r="U2850" s="145">
        <v>3313540.5836341046</v>
      </c>
    </row>
    <row r="2851" spans="1:21" x14ac:dyDescent="0.35">
      <c r="A2851" s="70">
        <f t="shared" si="57"/>
        <v>2832</v>
      </c>
      <c r="B2851" s="145">
        <v>12560153.605506591</v>
      </c>
      <c r="U2851" s="145">
        <v>6629889.6076225415</v>
      </c>
    </row>
    <row r="2852" spans="1:21" x14ac:dyDescent="0.35">
      <c r="A2852" s="70">
        <f t="shared" si="57"/>
        <v>2833</v>
      </c>
      <c r="B2852" s="145">
        <v>12560153.605506591</v>
      </c>
      <c r="U2852" s="145">
        <v>747449.60644147173</v>
      </c>
    </row>
    <row r="2853" spans="1:21" x14ac:dyDescent="0.35">
      <c r="A2853" s="70">
        <f t="shared" si="57"/>
        <v>2834</v>
      </c>
      <c r="B2853" s="145">
        <v>12560153.605506591</v>
      </c>
      <c r="U2853" s="145">
        <v>-3568235.5623579547</v>
      </c>
    </row>
    <row r="2854" spans="1:21" x14ac:dyDescent="0.35">
      <c r="A2854" s="70">
        <f t="shared" si="57"/>
        <v>2835</v>
      </c>
      <c r="B2854" s="145">
        <v>12560153.605506591</v>
      </c>
      <c r="U2854" s="145">
        <v>2400469.7133487016</v>
      </c>
    </row>
    <row r="2855" spans="1:21" x14ac:dyDescent="0.35">
      <c r="A2855" s="70">
        <f t="shared" si="57"/>
        <v>2836</v>
      </c>
      <c r="B2855" s="145">
        <v>12560153.605506591</v>
      </c>
      <c r="U2855" s="145">
        <v>20700151.743330352</v>
      </c>
    </row>
    <row r="2856" spans="1:21" x14ac:dyDescent="0.35">
      <c r="A2856" s="70">
        <f t="shared" si="57"/>
        <v>2837</v>
      </c>
      <c r="B2856" s="145">
        <v>12560153.605506591</v>
      </c>
      <c r="U2856" s="145">
        <v>14988398.052665487</v>
      </c>
    </row>
    <row r="2857" spans="1:21" x14ac:dyDescent="0.35">
      <c r="A2857" s="70">
        <f t="shared" si="57"/>
        <v>2838</v>
      </c>
      <c r="B2857" s="145">
        <v>12560153.605506591</v>
      </c>
      <c r="U2857" s="145">
        <v>-23266521.357781362</v>
      </c>
    </row>
    <row r="2858" spans="1:21" x14ac:dyDescent="0.35">
      <c r="A2858" s="70">
        <f t="shared" si="57"/>
        <v>2839</v>
      </c>
      <c r="B2858" s="145">
        <v>12560153.605506591</v>
      </c>
      <c r="U2858" s="145">
        <v>14854351.476025827</v>
      </c>
    </row>
    <row r="2859" spans="1:21" x14ac:dyDescent="0.35">
      <c r="A2859" s="70">
        <f t="shared" si="57"/>
        <v>2840</v>
      </c>
      <c r="B2859" s="145">
        <v>12560153.605506591</v>
      </c>
      <c r="U2859" s="145">
        <v>4051991.4638413228</v>
      </c>
    </row>
    <row r="2860" spans="1:21" x14ac:dyDescent="0.35">
      <c r="A2860" s="70">
        <f t="shared" si="57"/>
        <v>2841</v>
      </c>
      <c r="B2860" s="145">
        <v>12560153.605506591</v>
      </c>
      <c r="U2860" s="145">
        <v>-12845779.966125768</v>
      </c>
    </row>
    <row r="2861" spans="1:21" x14ac:dyDescent="0.35">
      <c r="A2861" s="70">
        <f t="shared" si="57"/>
        <v>2842</v>
      </c>
      <c r="B2861" s="145">
        <v>12560153.605506591</v>
      </c>
      <c r="U2861" s="145">
        <v>16149097.813799366</v>
      </c>
    </row>
    <row r="2862" spans="1:21" x14ac:dyDescent="0.35">
      <c r="A2862" s="70">
        <f t="shared" si="57"/>
        <v>2843</v>
      </c>
      <c r="B2862" s="145">
        <v>12560153.605506591</v>
      </c>
      <c r="U2862" s="145">
        <v>7330015.2778597698</v>
      </c>
    </row>
    <row r="2863" spans="1:21" x14ac:dyDescent="0.35">
      <c r="A2863" s="70">
        <f t="shared" si="57"/>
        <v>2844</v>
      </c>
      <c r="B2863" s="145">
        <v>12560153.605506591</v>
      </c>
      <c r="U2863" s="145">
        <v>-13474493.918512177</v>
      </c>
    </row>
    <row r="2864" spans="1:21" x14ac:dyDescent="0.35">
      <c r="A2864" s="70">
        <f t="shared" si="57"/>
        <v>2845</v>
      </c>
      <c r="B2864" s="145">
        <v>12560153.605506591</v>
      </c>
      <c r="U2864" s="145">
        <v>-28726391.472493514</v>
      </c>
    </row>
    <row r="2865" spans="1:21" x14ac:dyDescent="0.35">
      <c r="A2865" s="70">
        <f t="shared" si="57"/>
        <v>2846</v>
      </c>
      <c r="B2865" s="145">
        <v>12560153.605506591</v>
      </c>
      <c r="U2865" s="145">
        <v>-8496583.7120585404</v>
      </c>
    </row>
    <row r="2866" spans="1:21" x14ac:dyDescent="0.35">
      <c r="A2866" s="70">
        <f t="shared" si="57"/>
        <v>2847</v>
      </c>
      <c r="B2866" s="145">
        <v>12560153.605506591</v>
      </c>
      <c r="U2866" s="145">
        <v>5672475.8947072253</v>
      </c>
    </row>
    <row r="2867" spans="1:21" x14ac:dyDescent="0.35">
      <c r="A2867" s="70">
        <f t="shared" si="57"/>
        <v>2848</v>
      </c>
      <c r="B2867" s="145">
        <v>12560153.605506591</v>
      </c>
      <c r="U2867" s="145">
        <v>-4510072.1753331237</v>
      </c>
    </row>
    <row r="2868" spans="1:21" x14ac:dyDescent="0.35">
      <c r="A2868" s="70">
        <f t="shared" si="57"/>
        <v>2849</v>
      </c>
      <c r="B2868" s="145">
        <v>12560153.605506591</v>
      </c>
      <c r="U2868" s="145">
        <v>11583313.190205999</v>
      </c>
    </row>
    <row r="2869" spans="1:21" x14ac:dyDescent="0.35">
      <c r="A2869" s="70">
        <f t="shared" si="57"/>
        <v>2850</v>
      </c>
      <c r="B2869" s="145">
        <v>12560153.605506591</v>
      </c>
      <c r="U2869" s="145">
        <v>-46168765.765100971</v>
      </c>
    </row>
    <row r="2870" spans="1:21" x14ac:dyDescent="0.35">
      <c r="A2870" s="70">
        <f t="shared" si="57"/>
        <v>2851</v>
      </c>
      <c r="B2870" s="145">
        <v>12560153.605506591</v>
      </c>
      <c r="U2870" s="145">
        <v>11463234.297514483</v>
      </c>
    </row>
    <row r="2871" spans="1:21" x14ac:dyDescent="0.35">
      <c r="A2871" s="70">
        <f t="shared" si="57"/>
        <v>2852</v>
      </c>
      <c r="B2871" s="145">
        <v>12560153.605506591</v>
      </c>
      <c r="U2871" s="145">
        <v>-20540865.894169975</v>
      </c>
    </row>
    <row r="2872" spans="1:21" x14ac:dyDescent="0.35">
      <c r="A2872" s="70">
        <f t="shared" si="57"/>
        <v>2853</v>
      </c>
      <c r="B2872" s="145">
        <v>12560153.605506591</v>
      </c>
      <c r="U2872" s="145">
        <v>-41697821.411721841</v>
      </c>
    </row>
    <row r="2873" spans="1:21" x14ac:dyDescent="0.35">
      <c r="A2873" s="70">
        <f t="shared" si="57"/>
        <v>2854</v>
      </c>
      <c r="B2873" s="145">
        <v>12560153.605506591</v>
      </c>
      <c r="U2873" s="145">
        <v>-8826548.953691069</v>
      </c>
    </row>
    <row r="2874" spans="1:21" x14ac:dyDescent="0.35">
      <c r="A2874" s="70">
        <f t="shared" si="57"/>
        <v>2855</v>
      </c>
      <c r="B2874" s="145">
        <v>12560153.605506591</v>
      </c>
      <c r="U2874" s="145">
        <v>-17005228.825168043</v>
      </c>
    </row>
    <row r="2875" spans="1:21" x14ac:dyDescent="0.35">
      <c r="A2875" s="70">
        <f t="shared" si="57"/>
        <v>2856</v>
      </c>
      <c r="B2875" s="145">
        <v>12560153.605506591</v>
      </c>
      <c r="U2875" s="145">
        <v>-16597563.394883016</v>
      </c>
    </row>
    <row r="2876" spans="1:21" x14ac:dyDescent="0.35">
      <c r="A2876" s="70">
        <f t="shared" si="57"/>
        <v>2857</v>
      </c>
      <c r="B2876" s="145">
        <v>12560153.605506591</v>
      </c>
      <c r="U2876" s="145">
        <v>-21135277.351530328</v>
      </c>
    </row>
    <row r="2877" spans="1:21" x14ac:dyDescent="0.35">
      <c r="A2877" s="70">
        <f t="shared" si="57"/>
        <v>2858</v>
      </c>
      <c r="B2877" s="145">
        <v>12560153.605506591</v>
      </c>
      <c r="U2877" s="145">
        <v>4614685.4652656764</v>
      </c>
    </row>
    <row r="2878" spans="1:21" x14ac:dyDescent="0.35">
      <c r="A2878" s="70">
        <f t="shared" si="57"/>
        <v>2859</v>
      </c>
      <c r="B2878" s="145">
        <v>12560153.605506591</v>
      </c>
      <c r="U2878" s="145">
        <v>-38096062.688817412</v>
      </c>
    </row>
    <row r="2879" spans="1:21" x14ac:dyDescent="0.35">
      <c r="A2879" s="70">
        <f t="shared" si="57"/>
        <v>2860</v>
      </c>
      <c r="B2879" s="145">
        <v>12560153.605506591</v>
      </c>
      <c r="U2879" s="145">
        <v>8895568.8177831769</v>
      </c>
    </row>
    <row r="2880" spans="1:21" x14ac:dyDescent="0.35">
      <c r="A2880" s="70">
        <f t="shared" si="57"/>
        <v>2861</v>
      </c>
      <c r="B2880" s="145">
        <v>12560153.605506591</v>
      </c>
      <c r="U2880" s="145">
        <v>-43127688.58105658</v>
      </c>
    </row>
    <row r="2881" spans="1:21" x14ac:dyDescent="0.35">
      <c r="A2881" s="70">
        <f t="shared" si="57"/>
        <v>2862</v>
      </c>
      <c r="B2881" s="145">
        <v>12560153.605506591</v>
      </c>
      <c r="U2881" s="145">
        <v>-18072416.523352161</v>
      </c>
    </row>
    <row r="2882" spans="1:21" x14ac:dyDescent="0.35">
      <c r="A2882" s="70">
        <f t="shared" si="57"/>
        <v>2863</v>
      </c>
      <c r="B2882" s="145">
        <v>12560153.605506591</v>
      </c>
      <c r="U2882" s="145">
        <v>-37653298.104322076</v>
      </c>
    </row>
    <row r="2883" spans="1:21" x14ac:dyDescent="0.35">
      <c r="A2883" s="70">
        <f t="shared" si="57"/>
        <v>2864</v>
      </c>
      <c r="B2883" s="145">
        <v>12560153.605506591</v>
      </c>
      <c r="U2883" s="145">
        <v>-5117450.6007344872</v>
      </c>
    </row>
    <row r="2884" spans="1:21" x14ac:dyDescent="0.35">
      <c r="A2884" s="70">
        <f t="shared" si="57"/>
        <v>2865</v>
      </c>
      <c r="B2884" s="145">
        <v>12560153.605506591</v>
      </c>
      <c r="U2884" s="145">
        <v>-435807.26950145885</v>
      </c>
    </row>
    <row r="2885" spans="1:21" x14ac:dyDescent="0.35">
      <c r="A2885" s="70">
        <f t="shared" si="57"/>
        <v>2866</v>
      </c>
      <c r="B2885" s="145">
        <v>12560153.605506591</v>
      </c>
      <c r="U2885" s="145">
        <v>-10572437.68325185</v>
      </c>
    </row>
    <row r="2886" spans="1:21" x14ac:dyDescent="0.35">
      <c r="A2886" s="70">
        <f t="shared" si="57"/>
        <v>2867</v>
      </c>
      <c r="B2886" s="145">
        <v>12560153.605506591</v>
      </c>
      <c r="U2886" s="145">
        <v>10876741.967186995</v>
      </c>
    </row>
    <row r="2887" spans="1:21" x14ac:dyDescent="0.35">
      <c r="A2887" s="70">
        <f t="shared" si="57"/>
        <v>2868</v>
      </c>
      <c r="B2887" s="145">
        <v>12560153.605506591</v>
      </c>
      <c r="U2887" s="145">
        <v>10717550.102369569</v>
      </c>
    </row>
    <row r="2888" spans="1:21" x14ac:dyDescent="0.35">
      <c r="A2888" s="70">
        <f t="shared" si="57"/>
        <v>2869</v>
      </c>
      <c r="B2888" s="145">
        <v>12560153.605506591</v>
      </c>
      <c r="U2888" s="145">
        <v>10172585.853967659</v>
      </c>
    </row>
    <row r="2889" spans="1:21" x14ac:dyDescent="0.35">
      <c r="A2889" s="70">
        <f t="shared" si="57"/>
        <v>2870</v>
      </c>
      <c r="B2889" s="145">
        <v>12560153.605506591</v>
      </c>
      <c r="U2889" s="145">
        <v>-34631729.421575606</v>
      </c>
    </row>
    <row r="2890" spans="1:21" x14ac:dyDescent="0.35">
      <c r="A2890" s="70">
        <f t="shared" si="57"/>
        <v>2871</v>
      </c>
      <c r="B2890" s="145">
        <v>12560153.605506591</v>
      </c>
      <c r="U2890" s="145">
        <v>-35314990.97148747</v>
      </c>
    </row>
    <row r="2891" spans="1:21" x14ac:dyDescent="0.35">
      <c r="A2891" s="70">
        <f t="shared" si="57"/>
        <v>2872</v>
      </c>
      <c r="B2891" s="145">
        <v>12560153.605506591</v>
      </c>
      <c r="U2891" s="145">
        <v>-26486525.759549774</v>
      </c>
    </row>
    <row r="2892" spans="1:21" x14ac:dyDescent="0.35">
      <c r="A2892" s="70">
        <f t="shared" si="57"/>
        <v>2873</v>
      </c>
      <c r="B2892" s="145">
        <v>12560153.605506591</v>
      </c>
      <c r="U2892" s="145">
        <v>-12257633.305255892</v>
      </c>
    </row>
    <row r="2893" spans="1:21" x14ac:dyDescent="0.35">
      <c r="A2893" s="70">
        <f t="shared" si="57"/>
        <v>2874</v>
      </c>
      <c r="B2893" s="145">
        <v>12560153.605506591</v>
      </c>
      <c r="U2893" s="145">
        <v>-27712394.50347463</v>
      </c>
    </row>
    <row r="2894" spans="1:21" x14ac:dyDescent="0.35">
      <c r="A2894" s="70">
        <f t="shared" si="57"/>
        <v>2875</v>
      </c>
      <c r="B2894" s="145">
        <v>12560153.605506591</v>
      </c>
      <c r="U2894" s="145">
        <v>-21826709.754945941</v>
      </c>
    </row>
    <row r="2895" spans="1:21" x14ac:dyDescent="0.35">
      <c r="A2895" s="70">
        <f t="shared" si="57"/>
        <v>2876</v>
      </c>
      <c r="B2895" s="145">
        <v>12560153.605506591</v>
      </c>
      <c r="U2895" s="145">
        <v>-36422268.56224934</v>
      </c>
    </row>
    <row r="2896" spans="1:21" x14ac:dyDescent="0.35">
      <c r="A2896" s="70">
        <f t="shared" si="57"/>
        <v>2877</v>
      </c>
      <c r="B2896" s="145">
        <v>12560153.605506591</v>
      </c>
      <c r="U2896" s="145">
        <v>-26058269.998368498</v>
      </c>
    </row>
    <row r="2897" spans="1:21" x14ac:dyDescent="0.35">
      <c r="A2897" s="70">
        <f t="shared" si="57"/>
        <v>2878</v>
      </c>
      <c r="B2897" s="145">
        <v>12560153.605506591</v>
      </c>
      <c r="U2897" s="145">
        <v>20750204.371163864</v>
      </c>
    </row>
    <row r="2898" spans="1:21" x14ac:dyDescent="0.35">
      <c r="A2898" s="70">
        <f t="shared" si="57"/>
        <v>2879</v>
      </c>
      <c r="B2898" s="145">
        <v>12560153.605506591</v>
      </c>
      <c r="U2898" s="145">
        <v>-6433943.5661782753</v>
      </c>
    </row>
    <row r="2899" spans="1:21" x14ac:dyDescent="0.35">
      <c r="A2899" s="70">
        <f t="shared" si="57"/>
        <v>2880</v>
      </c>
      <c r="B2899" s="145">
        <v>12560153.605506591</v>
      </c>
      <c r="U2899" s="145">
        <v>5327828.4192614593</v>
      </c>
    </row>
    <row r="2900" spans="1:21" x14ac:dyDescent="0.35">
      <c r="A2900" s="70">
        <f t="shared" si="57"/>
        <v>2881</v>
      </c>
      <c r="B2900" s="145">
        <v>12560153.605506591</v>
      </c>
      <c r="U2900" s="145">
        <v>-5242447.8471067026</v>
      </c>
    </row>
    <row r="2901" spans="1:21" x14ac:dyDescent="0.35">
      <c r="A2901" s="70">
        <f t="shared" si="57"/>
        <v>2882</v>
      </c>
      <c r="B2901" s="145">
        <v>12560153.605506591</v>
      </c>
      <c r="U2901" s="145">
        <v>-25525472.842224769</v>
      </c>
    </row>
    <row r="2902" spans="1:21" x14ac:dyDescent="0.35">
      <c r="A2902" s="70">
        <f t="shared" ref="A2902:A2965" si="58">A2901+1</f>
        <v>2883</v>
      </c>
      <c r="B2902" s="145">
        <v>12560153.605506591</v>
      </c>
      <c r="U2902" s="145">
        <v>-14557767.552119575</v>
      </c>
    </row>
    <row r="2903" spans="1:21" x14ac:dyDescent="0.35">
      <c r="A2903" s="70">
        <f t="shared" si="58"/>
        <v>2884</v>
      </c>
      <c r="B2903" s="145">
        <v>12560153.605506591</v>
      </c>
      <c r="U2903" s="145">
        <v>5574419.4331002198</v>
      </c>
    </row>
    <row r="2904" spans="1:21" x14ac:dyDescent="0.35">
      <c r="A2904" s="70">
        <f t="shared" si="58"/>
        <v>2885</v>
      </c>
      <c r="B2904" s="145">
        <v>12560153.605506591</v>
      </c>
      <c r="U2904" s="145">
        <v>-17644850.650467094</v>
      </c>
    </row>
    <row r="2905" spans="1:21" x14ac:dyDescent="0.35">
      <c r="A2905" s="70">
        <f t="shared" si="58"/>
        <v>2886</v>
      </c>
      <c r="B2905" s="145">
        <v>12560153.605506591</v>
      </c>
      <c r="U2905" s="145">
        <v>51304659.561623961</v>
      </c>
    </row>
    <row r="2906" spans="1:21" x14ac:dyDescent="0.35">
      <c r="A2906" s="70">
        <f t="shared" si="58"/>
        <v>2887</v>
      </c>
      <c r="B2906" s="145">
        <v>12560153.605506591</v>
      </c>
      <c r="U2906" s="145">
        <v>34996296.121549591</v>
      </c>
    </row>
    <row r="2907" spans="1:21" x14ac:dyDescent="0.35">
      <c r="A2907" s="70">
        <f t="shared" si="58"/>
        <v>2888</v>
      </c>
      <c r="B2907" s="145">
        <v>12560153.605506591</v>
      </c>
      <c r="U2907" s="145">
        <v>608905.92168456316</v>
      </c>
    </row>
    <row r="2908" spans="1:21" x14ac:dyDescent="0.35">
      <c r="A2908" s="70">
        <f t="shared" si="58"/>
        <v>2889</v>
      </c>
      <c r="B2908" s="145">
        <v>12560153.605506591</v>
      </c>
      <c r="U2908" s="145">
        <v>-11051587.174533563</v>
      </c>
    </row>
    <row r="2909" spans="1:21" x14ac:dyDescent="0.35">
      <c r="A2909" s="70">
        <f t="shared" si="58"/>
        <v>2890</v>
      </c>
      <c r="B2909" s="145">
        <v>12560153.605506591</v>
      </c>
      <c r="U2909" s="145">
        <v>6020394.6316135563</v>
      </c>
    </row>
    <row r="2910" spans="1:21" x14ac:dyDescent="0.35">
      <c r="A2910" s="70">
        <f t="shared" si="58"/>
        <v>2891</v>
      </c>
      <c r="B2910" s="145">
        <v>12560153.605506591</v>
      </c>
      <c r="U2910" s="145">
        <v>-19775610.767192055</v>
      </c>
    </row>
    <row r="2911" spans="1:21" x14ac:dyDescent="0.35">
      <c r="A2911" s="70">
        <f t="shared" si="58"/>
        <v>2892</v>
      </c>
      <c r="B2911" s="145">
        <v>12560153.605506591</v>
      </c>
      <c r="U2911" s="145">
        <v>-23092773.298611037</v>
      </c>
    </row>
    <row r="2912" spans="1:21" x14ac:dyDescent="0.35">
      <c r="A2912" s="70">
        <f t="shared" si="58"/>
        <v>2893</v>
      </c>
      <c r="B2912" s="145">
        <v>12560153.605506591</v>
      </c>
      <c r="U2912" s="145">
        <v>42407442.510126226</v>
      </c>
    </row>
    <row r="2913" spans="1:21" x14ac:dyDescent="0.35">
      <c r="A2913" s="70">
        <f t="shared" si="58"/>
        <v>2894</v>
      </c>
      <c r="B2913" s="145">
        <v>12560153.605506591</v>
      </c>
      <c r="U2913" s="145">
        <v>2060153.0648754276</v>
      </c>
    </row>
    <row r="2914" spans="1:21" x14ac:dyDescent="0.35">
      <c r="A2914" s="70">
        <f t="shared" si="58"/>
        <v>2895</v>
      </c>
      <c r="B2914" s="145">
        <v>12560153.605506591</v>
      </c>
      <c r="U2914" s="145">
        <v>-45847503.178031221</v>
      </c>
    </row>
    <row r="2915" spans="1:21" x14ac:dyDescent="0.35">
      <c r="A2915" s="70">
        <f t="shared" si="58"/>
        <v>2896</v>
      </c>
      <c r="B2915" s="145">
        <v>12560153.605506591</v>
      </c>
      <c r="U2915" s="145">
        <v>20326267.566462021</v>
      </c>
    </row>
    <row r="2916" spans="1:21" x14ac:dyDescent="0.35">
      <c r="A2916" s="70">
        <f t="shared" si="58"/>
        <v>2897</v>
      </c>
      <c r="B2916" s="145">
        <v>12560153.605506591</v>
      </c>
      <c r="U2916" s="145">
        <v>-2994695.0482296795</v>
      </c>
    </row>
    <row r="2917" spans="1:21" x14ac:dyDescent="0.35">
      <c r="A2917" s="70">
        <f t="shared" si="58"/>
        <v>2898</v>
      </c>
      <c r="B2917" s="145">
        <v>12560153.605506591</v>
      </c>
      <c r="U2917" s="145">
        <v>-1518335.1926961709</v>
      </c>
    </row>
    <row r="2918" spans="1:21" x14ac:dyDescent="0.35">
      <c r="A2918" s="70">
        <f t="shared" si="58"/>
        <v>2899</v>
      </c>
      <c r="B2918" s="145">
        <v>12560153.605506591</v>
      </c>
      <c r="U2918" s="145">
        <v>-41615845.309334815</v>
      </c>
    </row>
    <row r="2919" spans="1:21" x14ac:dyDescent="0.35">
      <c r="A2919" s="70">
        <f t="shared" si="58"/>
        <v>2900</v>
      </c>
      <c r="B2919" s="145">
        <v>12560153.605506591</v>
      </c>
      <c r="U2919" s="145">
        <v>-7233912.2015461065</v>
      </c>
    </row>
    <row r="2920" spans="1:21" x14ac:dyDescent="0.35">
      <c r="A2920" s="70">
        <f t="shared" si="58"/>
        <v>2901</v>
      </c>
      <c r="B2920" s="145">
        <v>12560153.605506591</v>
      </c>
      <c r="U2920" s="145">
        <v>-11715879.970290855</v>
      </c>
    </row>
    <row r="2921" spans="1:21" x14ac:dyDescent="0.35">
      <c r="A2921" s="70">
        <f t="shared" si="58"/>
        <v>2902</v>
      </c>
      <c r="B2921" s="145">
        <v>12560153.605506591</v>
      </c>
      <c r="U2921" s="145">
        <v>-18115099.817890227</v>
      </c>
    </row>
    <row r="2922" spans="1:21" x14ac:dyDescent="0.35">
      <c r="A2922" s="70">
        <f t="shared" si="58"/>
        <v>2903</v>
      </c>
      <c r="B2922" s="145">
        <v>12560153.605506591</v>
      </c>
      <c r="U2922" s="145">
        <v>-30033600.302848913</v>
      </c>
    </row>
    <row r="2923" spans="1:21" x14ac:dyDescent="0.35">
      <c r="A2923" s="70">
        <f t="shared" si="58"/>
        <v>2904</v>
      </c>
      <c r="B2923" s="145">
        <v>12560153.605506591</v>
      </c>
      <c r="U2923" s="145">
        <v>-30157055.265155409</v>
      </c>
    </row>
    <row r="2924" spans="1:21" x14ac:dyDescent="0.35">
      <c r="A2924" s="70">
        <f t="shared" si="58"/>
        <v>2905</v>
      </c>
      <c r="B2924" s="145">
        <v>12560153.605506591</v>
      </c>
      <c r="U2924" s="145">
        <v>-23226886.224737473</v>
      </c>
    </row>
    <row r="2925" spans="1:21" x14ac:dyDescent="0.35">
      <c r="A2925" s="70">
        <f t="shared" si="58"/>
        <v>2906</v>
      </c>
      <c r="B2925" s="145">
        <v>12560153.605506591</v>
      </c>
      <c r="U2925" s="145">
        <v>-6937102.5899562128</v>
      </c>
    </row>
    <row r="2926" spans="1:21" x14ac:dyDescent="0.35">
      <c r="A2926" s="70">
        <f t="shared" si="58"/>
        <v>2907</v>
      </c>
      <c r="B2926" s="145">
        <v>12560153.605506591</v>
      </c>
      <c r="U2926" s="145">
        <v>-18451552.878421646</v>
      </c>
    </row>
    <row r="2927" spans="1:21" x14ac:dyDescent="0.35">
      <c r="A2927" s="70">
        <f t="shared" si="58"/>
        <v>2908</v>
      </c>
      <c r="B2927" s="145">
        <v>12560153.605506591</v>
      </c>
      <c r="U2927" s="145">
        <v>-2565575.6484128237</v>
      </c>
    </row>
    <row r="2928" spans="1:21" x14ac:dyDescent="0.35">
      <c r="A2928" s="70">
        <f t="shared" si="58"/>
        <v>2909</v>
      </c>
      <c r="B2928" s="145">
        <v>12560153.605506591</v>
      </c>
      <c r="U2928" s="145">
        <v>-3347974.1665987521</v>
      </c>
    </row>
    <row r="2929" spans="1:21" x14ac:dyDescent="0.35">
      <c r="A2929" s="70">
        <f t="shared" si="58"/>
        <v>2910</v>
      </c>
      <c r="B2929" s="145">
        <v>12560153.605506591</v>
      </c>
      <c r="U2929" s="145">
        <v>-14656364.558580874</v>
      </c>
    </row>
    <row r="2930" spans="1:21" x14ac:dyDescent="0.35">
      <c r="A2930" s="70">
        <f t="shared" si="58"/>
        <v>2911</v>
      </c>
      <c r="B2930" s="145">
        <v>12560153.605506591</v>
      </c>
      <c r="U2930" s="145">
        <v>3663969.0355040953</v>
      </c>
    </row>
    <row r="2931" spans="1:21" x14ac:dyDescent="0.35">
      <c r="A2931" s="70">
        <f t="shared" si="58"/>
        <v>2912</v>
      </c>
      <c r="B2931" s="145">
        <v>12560153.605506591</v>
      </c>
      <c r="U2931" s="145">
        <v>22934170.260728173</v>
      </c>
    </row>
    <row r="2932" spans="1:21" x14ac:dyDescent="0.35">
      <c r="A2932" s="70">
        <f t="shared" si="58"/>
        <v>2913</v>
      </c>
      <c r="B2932" s="145">
        <v>12560153.605506591</v>
      </c>
      <c r="U2932" s="145">
        <v>6825565.2431999519</v>
      </c>
    </row>
    <row r="2933" spans="1:21" x14ac:dyDescent="0.35">
      <c r="A2933" s="70">
        <f t="shared" si="58"/>
        <v>2914</v>
      </c>
      <c r="B2933" s="145">
        <v>12560153.605506591</v>
      </c>
      <c r="U2933" s="145">
        <v>1192502.6270914301</v>
      </c>
    </row>
    <row r="2934" spans="1:21" x14ac:dyDescent="0.35">
      <c r="A2934" s="70">
        <f t="shared" si="58"/>
        <v>2915</v>
      </c>
      <c r="B2934" s="145">
        <v>12560153.605506591</v>
      </c>
      <c r="U2934" s="145">
        <v>-11732790.729625545</v>
      </c>
    </row>
    <row r="2935" spans="1:21" x14ac:dyDescent="0.35">
      <c r="A2935" s="70">
        <f t="shared" si="58"/>
        <v>2916</v>
      </c>
      <c r="B2935" s="145">
        <v>12560153.605506591</v>
      </c>
      <c r="U2935" s="145">
        <v>-46839903.606522024</v>
      </c>
    </row>
    <row r="2936" spans="1:21" x14ac:dyDescent="0.35">
      <c r="A2936" s="70">
        <f t="shared" si="58"/>
        <v>2917</v>
      </c>
      <c r="B2936" s="145">
        <v>12560153.605506591</v>
      </c>
      <c r="U2936" s="145">
        <v>-22832465.951630231</v>
      </c>
    </row>
    <row r="2937" spans="1:21" x14ac:dyDescent="0.35">
      <c r="A2937" s="70">
        <f t="shared" si="58"/>
        <v>2918</v>
      </c>
      <c r="B2937" s="145">
        <v>12560153.605506591</v>
      </c>
      <c r="U2937" s="145">
        <v>-41661356.505307339</v>
      </c>
    </row>
    <row r="2938" spans="1:21" x14ac:dyDescent="0.35">
      <c r="A2938" s="70">
        <f t="shared" si="58"/>
        <v>2919</v>
      </c>
      <c r="B2938" s="145">
        <v>12560153.605506591</v>
      </c>
      <c r="U2938" s="145">
        <v>559483.03405911103</v>
      </c>
    </row>
    <row r="2939" spans="1:21" x14ac:dyDescent="0.35">
      <c r="A2939" s="70">
        <f t="shared" si="58"/>
        <v>2920</v>
      </c>
      <c r="B2939" s="145">
        <v>12560153.605506591</v>
      </c>
      <c r="U2939" s="145">
        <v>8329726.3494798802</v>
      </c>
    </row>
    <row r="2940" spans="1:21" x14ac:dyDescent="0.35">
      <c r="A2940" s="70">
        <f t="shared" si="58"/>
        <v>2921</v>
      </c>
      <c r="B2940" s="145">
        <v>12560153.605506591</v>
      </c>
      <c r="U2940" s="145">
        <v>-7226368.9137106575</v>
      </c>
    </row>
    <row r="2941" spans="1:21" x14ac:dyDescent="0.35">
      <c r="A2941" s="70">
        <f t="shared" si="58"/>
        <v>2922</v>
      </c>
      <c r="B2941" s="145">
        <v>12560153.605506591</v>
      </c>
      <c r="U2941" s="145">
        <v>6325685.0077787004</v>
      </c>
    </row>
    <row r="2942" spans="1:21" x14ac:dyDescent="0.35">
      <c r="A2942" s="70">
        <f t="shared" si="58"/>
        <v>2923</v>
      </c>
      <c r="B2942" s="145">
        <v>12560153.605506591</v>
      </c>
      <c r="U2942" s="145">
        <v>-23636466.201830428</v>
      </c>
    </row>
    <row r="2943" spans="1:21" x14ac:dyDescent="0.35">
      <c r="A2943" s="70">
        <f t="shared" si="58"/>
        <v>2924</v>
      </c>
      <c r="B2943" s="145">
        <v>12560153.605506591</v>
      </c>
      <c r="U2943" s="145">
        <v>-8959892.0258766692</v>
      </c>
    </row>
    <row r="2944" spans="1:21" x14ac:dyDescent="0.35">
      <c r="A2944" s="70">
        <f t="shared" si="58"/>
        <v>2925</v>
      </c>
      <c r="B2944" s="145">
        <v>12560153.605506591</v>
      </c>
      <c r="U2944" s="145">
        <v>-10490900.120004361</v>
      </c>
    </row>
    <row r="2945" spans="1:21" x14ac:dyDescent="0.35">
      <c r="A2945" s="70">
        <f t="shared" si="58"/>
        <v>2926</v>
      </c>
      <c r="B2945" s="145">
        <v>12560153.605506591</v>
      </c>
      <c r="U2945" s="145">
        <v>-4994875.8148992173</v>
      </c>
    </row>
    <row r="2946" spans="1:21" x14ac:dyDescent="0.35">
      <c r="A2946" s="70">
        <f t="shared" si="58"/>
        <v>2927</v>
      </c>
      <c r="B2946" s="145">
        <v>12560153.605506591</v>
      </c>
      <c r="U2946" s="145">
        <v>28748045.213356774</v>
      </c>
    </row>
    <row r="2947" spans="1:21" x14ac:dyDescent="0.35">
      <c r="A2947" s="70">
        <f t="shared" si="58"/>
        <v>2928</v>
      </c>
      <c r="B2947" s="145">
        <v>12560153.605506591</v>
      </c>
      <c r="U2947" s="145">
        <v>15662170.347627595</v>
      </c>
    </row>
    <row r="2948" spans="1:21" x14ac:dyDescent="0.35">
      <c r="A2948" s="70">
        <f t="shared" si="58"/>
        <v>2929</v>
      </c>
      <c r="B2948" s="145">
        <v>12560153.605506591</v>
      </c>
      <c r="U2948" s="145">
        <v>24096191.300335884</v>
      </c>
    </row>
    <row r="2949" spans="1:21" x14ac:dyDescent="0.35">
      <c r="A2949" s="70">
        <f t="shared" si="58"/>
        <v>2930</v>
      </c>
      <c r="B2949" s="145">
        <v>12560153.605506591</v>
      </c>
      <c r="U2949" s="145">
        <v>12064719.858855329</v>
      </c>
    </row>
    <row r="2950" spans="1:21" x14ac:dyDescent="0.35">
      <c r="A2950" s="70">
        <f t="shared" si="58"/>
        <v>2931</v>
      </c>
      <c r="B2950" s="145">
        <v>12560153.605506591</v>
      </c>
      <c r="U2950" s="145">
        <v>-26501634.97387429</v>
      </c>
    </row>
    <row r="2951" spans="1:21" x14ac:dyDescent="0.35">
      <c r="A2951" s="70">
        <f t="shared" si="58"/>
        <v>2932</v>
      </c>
      <c r="B2951" s="145">
        <v>12560153.605506591</v>
      </c>
      <c r="U2951" s="145">
        <v>-31263328.737225272</v>
      </c>
    </row>
    <row r="2952" spans="1:21" x14ac:dyDescent="0.35">
      <c r="A2952" s="70">
        <f t="shared" si="58"/>
        <v>2933</v>
      </c>
      <c r="B2952" s="145">
        <v>12560153.605506591</v>
      </c>
      <c r="U2952" s="145">
        <v>14880800.48783987</v>
      </c>
    </row>
    <row r="2953" spans="1:21" x14ac:dyDescent="0.35">
      <c r="A2953" s="70">
        <f t="shared" si="58"/>
        <v>2934</v>
      </c>
      <c r="B2953" s="145">
        <v>12560153.605506591</v>
      </c>
      <c r="U2953" s="145">
        <v>10128467.425402317</v>
      </c>
    </row>
    <row r="2954" spans="1:21" x14ac:dyDescent="0.35">
      <c r="A2954" s="70">
        <f t="shared" si="58"/>
        <v>2935</v>
      </c>
      <c r="B2954" s="145">
        <v>12560153.605506591</v>
      </c>
      <c r="U2954" s="145">
        <v>1045740.5847488865</v>
      </c>
    </row>
    <row r="2955" spans="1:21" x14ac:dyDescent="0.35">
      <c r="A2955" s="70">
        <f t="shared" si="58"/>
        <v>2936</v>
      </c>
      <c r="B2955" s="145">
        <v>12560153.605506591</v>
      </c>
      <c r="U2955" s="145">
        <v>9947629.3720949702</v>
      </c>
    </row>
    <row r="2956" spans="1:21" x14ac:dyDescent="0.35">
      <c r="A2956" s="70">
        <f t="shared" si="58"/>
        <v>2937</v>
      </c>
      <c r="B2956" s="145">
        <v>12560153.605506591</v>
      </c>
      <c r="U2956" s="145">
        <v>-12324248.960127445</v>
      </c>
    </row>
    <row r="2957" spans="1:21" x14ac:dyDescent="0.35">
      <c r="A2957" s="70">
        <f t="shared" si="58"/>
        <v>2938</v>
      </c>
      <c r="B2957" s="145">
        <v>12560153.605506591</v>
      </c>
      <c r="U2957" s="145">
        <v>-8642067.0275970194</v>
      </c>
    </row>
    <row r="2958" spans="1:21" x14ac:dyDescent="0.35">
      <c r="A2958" s="70">
        <f t="shared" si="58"/>
        <v>2939</v>
      </c>
      <c r="B2958" s="145">
        <v>12560153.605506591</v>
      </c>
      <c r="U2958" s="145">
        <v>-24808969.099773463</v>
      </c>
    </row>
    <row r="2959" spans="1:21" x14ac:dyDescent="0.35">
      <c r="A2959" s="70">
        <f t="shared" si="58"/>
        <v>2940</v>
      </c>
      <c r="B2959" s="145">
        <v>12560153.605506591</v>
      </c>
      <c r="U2959" s="145">
        <v>6525722.8940024376</v>
      </c>
    </row>
    <row r="2960" spans="1:21" x14ac:dyDescent="0.35">
      <c r="A2960" s="70">
        <f t="shared" si="58"/>
        <v>2941</v>
      </c>
      <c r="B2960" s="145">
        <v>12560153.605506591</v>
      </c>
      <c r="U2960" s="145">
        <v>-5782992.2837617993</v>
      </c>
    </row>
    <row r="2961" spans="1:21" x14ac:dyDescent="0.35">
      <c r="A2961" s="70">
        <f t="shared" si="58"/>
        <v>2942</v>
      </c>
      <c r="B2961" s="145">
        <v>12560153.605506591</v>
      </c>
      <c r="U2961" s="145">
        <v>-41160714.878623158</v>
      </c>
    </row>
    <row r="2962" spans="1:21" x14ac:dyDescent="0.35">
      <c r="A2962" s="70">
        <f t="shared" si="58"/>
        <v>2943</v>
      </c>
      <c r="B2962" s="145">
        <v>12560153.605506591</v>
      </c>
      <c r="U2962" s="145">
        <v>-12814561.696213955</v>
      </c>
    </row>
    <row r="2963" spans="1:21" x14ac:dyDescent="0.35">
      <c r="A2963" s="70">
        <f t="shared" si="58"/>
        <v>2944</v>
      </c>
      <c r="B2963" s="145">
        <v>12560153.605506591</v>
      </c>
      <c r="U2963" s="145">
        <v>-9415264.4910465293</v>
      </c>
    </row>
    <row r="2964" spans="1:21" x14ac:dyDescent="0.35">
      <c r="A2964" s="70">
        <f t="shared" si="58"/>
        <v>2945</v>
      </c>
      <c r="B2964" s="145">
        <v>12560153.605506591</v>
      </c>
      <c r="U2964" s="145">
        <v>-25528591.733333781</v>
      </c>
    </row>
    <row r="2965" spans="1:21" x14ac:dyDescent="0.35">
      <c r="A2965" s="70">
        <f t="shared" si="58"/>
        <v>2946</v>
      </c>
      <c r="B2965" s="145">
        <v>12560153.605506591</v>
      </c>
      <c r="U2965" s="145">
        <v>-24720759.274172466</v>
      </c>
    </row>
    <row r="2966" spans="1:21" x14ac:dyDescent="0.35">
      <c r="A2966" s="70">
        <f t="shared" ref="A2966:A3029" si="59">A2965+1</f>
        <v>2947</v>
      </c>
      <c r="B2966" s="145">
        <v>12560153.605506591</v>
      </c>
      <c r="U2966" s="145">
        <v>32712521.814257815</v>
      </c>
    </row>
    <row r="2967" spans="1:21" x14ac:dyDescent="0.35">
      <c r="A2967" s="70">
        <f t="shared" si="59"/>
        <v>2948</v>
      </c>
      <c r="B2967" s="145">
        <v>12560153.605506591</v>
      </c>
      <c r="U2967" s="145">
        <v>2718291.1531333327</v>
      </c>
    </row>
    <row r="2968" spans="1:21" x14ac:dyDescent="0.35">
      <c r="A2968" s="70">
        <f t="shared" si="59"/>
        <v>2949</v>
      </c>
      <c r="B2968" s="145">
        <v>12560153.605506591</v>
      </c>
      <c r="U2968" s="145">
        <v>-17837403.277512453</v>
      </c>
    </row>
    <row r="2969" spans="1:21" x14ac:dyDescent="0.35">
      <c r="A2969" s="70">
        <f t="shared" si="59"/>
        <v>2950</v>
      </c>
      <c r="B2969" s="145">
        <v>12560153.605506591</v>
      </c>
      <c r="U2969" s="145">
        <v>28122857.775468774</v>
      </c>
    </row>
    <row r="2970" spans="1:21" x14ac:dyDescent="0.35">
      <c r="A2970" s="70">
        <f t="shared" si="59"/>
        <v>2951</v>
      </c>
      <c r="B2970" s="145">
        <v>12560153.605506591</v>
      </c>
      <c r="U2970" s="145">
        <v>-18768754.874510098</v>
      </c>
    </row>
    <row r="2971" spans="1:21" x14ac:dyDescent="0.35">
      <c r="A2971" s="70">
        <f t="shared" si="59"/>
        <v>2952</v>
      </c>
      <c r="B2971" s="145">
        <v>12560153.605506591</v>
      </c>
      <c r="U2971" s="145">
        <v>-29899651.627140779</v>
      </c>
    </row>
    <row r="2972" spans="1:21" x14ac:dyDescent="0.35">
      <c r="A2972" s="70">
        <f t="shared" si="59"/>
        <v>2953</v>
      </c>
      <c r="B2972" s="145">
        <v>12560153.605506591</v>
      </c>
      <c r="U2972" s="145">
        <v>16900645.241035197</v>
      </c>
    </row>
    <row r="2973" spans="1:21" x14ac:dyDescent="0.35">
      <c r="A2973" s="70">
        <f t="shared" si="59"/>
        <v>2954</v>
      </c>
      <c r="B2973" s="145">
        <v>12560153.605506591</v>
      </c>
      <c r="U2973" s="145">
        <v>10964083.224639684</v>
      </c>
    </row>
    <row r="2974" spans="1:21" x14ac:dyDescent="0.35">
      <c r="A2974" s="70">
        <f t="shared" si="59"/>
        <v>2955</v>
      </c>
      <c r="B2974" s="145">
        <v>12560153.605506591</v>
      </c>
      <c r="U2974" s="145">
        <v>15699862.917415377</v>
      </c>
    </row>
    <row r="2975" spans="1:21" x14ac:dyDescent="0.35">
      <c r="A2975" s="70">
        <f t="shared" si="59"/>
        <v>2956</v>
      </c>
      <c r="B2975" s="145">
        <v>12560153.605506591</v>
      </c>
      <c r="U2975" s="145">
        <v>26016367.294221416</v>
      </c>
    </row>
    <row r="2976" spans="1:21" x14ac:dyDescent="0.35">
      <c r="A2976" s="70">
        <f t="shared" si="59"/>
        <v>2957</v>
      </c>
      <c r="B2976" s="145">
        <v>12560153.605506591</v>
      </c>
      <c r="U2976" s="145">
        <v>13731341.974074401</v>
      </c>
    </row>
    <row r="2977" spans="1:21" x14ac:dyDescent="0.35">
      <c r="A2977" s="70">
        <f t="shared" si="59"/>
        <v>2958</v>
      </c>
      <c r="B2977" s="145">
        <v>12560153.605506591</v>
      </c>
      <c r="U2977" s="145">
        <v>-3915479.6902809925</v>
      </c>
    </row>
    <row r="2978" spans="1:21" x14ac:dyDescent="0.35">
      <c r="A2978" s="70">
        <f t="shared" si="59"/>
        <v>2959</v>
      </c>
      <c r="B2978" s="145">
        <v>12560153.605506591</v>
      </c>
      <c r="U2978" s="145">
        <v>-17138151.487408824</v>
      </c>
    </row>
    <row r="2979" spans="1:21" x14ac:dyDescent="0.35">
      <c r="A2979" s="70">
        <f t="shared" si="59"/>
        <v>2960</v>
      </c>
      <c r="B2979" s="145">
        <v>12560153.605506591</v>
      </c>
      <c r="U2979" s="145">
        <v>34360985.658351228</v>
      </c>
    </row>
    <row r="2980" spans="1:21" x14ac:dyDescent="0.35">
      <c r="A2980" s="70">
        <f t="shared" si="59"/>
        <v>2961</v>
      </c>
      <c r="B2980" s="145">
        <v>12560153.605506591</v>
      </c>
      <c r="U2980" s="145">
        <v>-32798182.022388779</v>
      </c>
    </row>
    <row r="2981" spans="1:21" x14ac:dyDescent="0.35">
      <c r="A2981" s="70">
        <f t="shared" si="59"/>
        <v>2962</v>
      </c>
      <c r="B2981" s="145">
        <v>12560153.605506591</v>
      </c>
      <c r="U2981" s="145">
        <v>7398727.0675640032</v>
      </c>
    </row>
    <row r="2982" spans="1:21" x14ac:dyDescent="0.35">
      <c r="A2982" s="70">
        <f t="shared" si="59"/>
        <v>2963</v>
      </c>
      <c r="B2982" s="145">
        <v>12560153.605506591</v>
      </c>
      <c r="U2982" s="145">
        <v>16457409.944278382</v>
      </c>
    </row>
    <row r="2983" spans="1:21" x14ac:dyDescent="0.35">
      <c r="A2983" s="70">
        <f t="shared" si="59"/>
        <v>2964</v>
      </c>
      <c r="B2983" s="145">
        <v>12560153.605506591</v>
      </c>
      <c r="U2983" s="145">
        <v>-5746876.904915927</v>
      </c>
    </row>
    <row r="2984" spans="1:21" x14ac:dyDescent="0.35">
      <c r="A2984" s="70">
        <f t="shared" si="59"/>
        <v>2965</v>
      </c>
      <c r="B2984" s="145">
        <v>12560153.605506591</v>
      </c>
      <c r="U2984" s="145">
        <v>10302641.617315605</v>
      </c>
    </row>
    <row r="2985" spans="1:21" x14ac:dyDescent="0.35">
      <c r="A2985" s="70">
        <f t="shared" si="59"/>
        <v>2966</v>
      </c>
      <c r="B2985" s="145">
        <v>12560153.605506591</v>
      </c>
      <c r="U2985" s="145">
        <v>-44763063.214865819</v>
      </c>
    </row>
    <row r="2986" spans="1:21" x14ac:dyDescent="0.35">
      <c r="A2986" s="70">
        <f t="shared" si="59"/>
        <v>2967</v>
      </c>
      <c r="B2986" s="145">
        <v>12560153.605506591</v>
      </c>
      <c r="U2986" s="145">
        <v>-8950429.8214217816</v>
      </c>
    </row>
    <row r="2987" spans="1:21" x14ac:dyDescent="0.35">
      <c r="A2987" s="70">
        <f t="shared" si="59"/>
        <v>2968</v>
      </c>
      <c r="B2987" s="145">
        <v>12560153.605506591</v>
      </c>
      <c r="U2987" s="145">
        <v>-40893891.288215354</v>
      </c>
    </row>
    <row r="2988" spans="1:21" x14ac:dyDescent="0.35">
      <c r="A2988" s="70">
        <f t="shared" si="59"/>
        <v>2969</v>
      </c>
      <c r="B2988" s="145">
        <v>12560153.605506591</v>
      </c>
      <c r="U2988" s="145">
        <v>-36513775.526026666</v>
      </c>
    </row>
    <row r="2989" spans="1:21" x14ac:dyDescent="0.35">
      <c r="A2989" s="70">
        <f t="shared" si="59"/>
        <v>2970</v>
      </c>
      <c r="B2989" s="145">
        <v>12560153.605506591</v>
      </c>
      <c r="U2989" s="145">
        <v>20192312.147710055</v>
      </c>
    </row>
    <row r="2990" spans="1:21" x14ac:dyDescent="0.35">
      <c r="A2990" s="70">
        <f t="shared" si="59"/>
        <v>2971</v>
      </c>
      <c r="B2990" s="145">
        <v>12560153.605506591</v>
      </c>
      <c r="U2990" s="145">
        <v>26378168.043486729</v>
      </c>
    </row>
    <row r="2991" spans="1:21" x14ac:dyDescent="0.35">
      <c r="A2991" s="70">
        <f t="shared" si="59"/>
        <v>2972</v>
      </c>
      <c r="B2991" s="145">
        <v>12560153.605506591</v>
      </c>
      <c r="U2991" s="145">
        <v>-19572105.393471621</v>
      </c>
    </row>
    <row r="2992" spans="1:21" x14ac:dyDescent="0.35">
      <c r="A2992" s="70">
        <f t="shared" si="59"/>
        <v>2973</v>
      </c>
      <c r="B2992" s="145">
        <v>12560153.605506591</v>
      </c>
      <c r="U2992" s="145">
        <v>-5954063.1218632944</v>
      </c>
    </row>
    <row r="2993" spans="1:21" x14ac:dyDescent="0.35">
      <c r="A2993" s="70">
        <f t="shared" si="59"/>
        <v>2974</v>
      </c>
      <c r="B2993" s="145">
        <v>12560153.605506591</v>
      </c>
      <c r="U2993" s="145">
        <v>20417565.064953297</v>
      </c>
    </row>
    <row r="2994" spans="1:21" x14ac:dyDescent="0.35">
      <c r="A2994" s="70">
        <f t="shared" si="59"/>
        <v>2975</v>
      </c>
      <c r="B2994" s="145">
        <v>12560153.605506591</v>
      </c>
      <c r="U2994" s="145">
        <v>-31401338.233129323</v>
      </c>
    </row>
    <row r="2995" spans="1:21" x14ac:dyDescent="0.35">
      <c r="A2995" s="70">
        <f t="shared" si="59"/>
        <v>2976</v>
      </c>
      <c r="B2995" s="145">
        <v>12560153.605506591</v>
      </c>
      <c r="U2995" s="145">
        <v>50269204.628939636</v>
      </c>
    </row>
    <row r="2996" spans="1:21" x14ac:dyDescent="0.35">
      <c r="A2996" s="70">
        <f t="shared" si="59"/>
        <v>2977</v>
      </c>
      <c r="B2996" s="145">
        <v>12560153.605506591</v>
      </c>
      <c r="U2996" s="145">
        <v>-16855743.401254848</v>
      </c>
    </row>
    <row r="2997" spans="1:21" x14ac:dyDescent="0.35">
      <c r="A2997" s="70">
        <f t="shared" si="59"/>
        <v>2978</v>
      </c>
      <c r="B2997" s="145">
        <v>12560153.605506591</v>
      </c>
      <c r="U2997" s="145">
        <v>5157881.2522410974</v>
      </c>
    </row>
    <row r="2998" spans="1:21" x14ac:dyDescent="0.35">
      <c r="A2998" s="70">
        <f t="shared" si="59"/>
        <v>2979</v>
      </c>
      <c r="B2998" s="145">
        <v>12560153.605506591</v>
      </c>
      <c r="U2998" s="145">
        <v>-22109797.146004491</v>
      </c>
    </row>
    <row r="2999" spans="1:21" x14ac:dyDescent="0.35">
      <c r="A2999" s="70">
        <f t="shared" si="59"/>
        <v>2980</v>
      </c>
      <c r="B2999" s="145">
        <v>12560153.605506591</v>
      </c>
      <c r="U2999" s="145">
        <v>3268326.125626076</v>
      </c>
    </row>
    <row r="3000" spans="1:21" x14ac:dyDescent="0.35">
      <c r="A3000" s="70">
        <f t="shared" si="59"/>
        <v>2981</v>
      </c>
      <c r="B3000" s="145">
        <v>12560153.605506591</v>
      </c>
      <c r="U3000" s="145">
        <v>-33988673.487239204</v>
      </c>
    </row>
    <row r="3001" spans="1:21" x14ac:dyDescent="0.35">
      <c r="A3001" s="70">
        <f t="shared" si="59"/>
        <v>2982</v>
      </c>
      <c r="B3001" s="145">
        <v>12560153.605506591</v>
      </c>
      <c r="U3001" s="145">
        <v>11120245.582705449</v>
      </c>
    </row>
    <row r="3002" spans="1:21" x14ac:dyDescent="0.35">
      <c r="A3002" s="70">
        <f t="shared" si="59"/>
        <v>2983</v>
      </c>
      <c r="B3002" s="145">
        <v>12560153.605506591</v>
      </c>
      <c r="U3002" s="145">
        <v>2829854.5428703092</v>
      </c>
    </row>
    <row r="3003" spans="1:21" x14ac:dyDescent="0.35">
      <c r="A3003" s="70">
        <f t="shared" si="59"/>
        <v>2984</v>
      </c>
      <c r="B3003" s="145">
        <v>12560153.605506591</v>
      </c>
      <c r="U3003" s="145">
        <v>-19503147.580403693</v>
      </c>
    </row>
    <row r="3004" spans="1:21" x14ac:dyDescent="0.35">
      <c r="A3004" s="70">
        <f t="shared" si="59"/>
        <v>2985</v>
      </c>
      <c r="B3004" s="145">
        <v>12560153.605506591</v>
      </c>
      <c r="U3004" s="145">
        <v>-22421141.827235717</v>
      </c>
    </row>
    <row r="3005" spans="1:21" x14ac:dyDescent="0.35">
      <c r="A3005" s="70">
        <f t="shared" si="59"/>
        <v>2986</v>
      </c>
      <c r="B3005" s="145">
        <v>12560153.605506591</v>
      </c>
      <c r="U3005" s="145">
        <v>-4108326.9665528387</v>
      </c>
    </row>
    <row r="3006" spans="1:21" x14ac:dyDescent="0.35">
      <c r="A3006" s="70">
        <f t="shared" si="59"/>
        <v>2987</v>
      </c>
      <c r="B3006" s="145">
        <v>12560153.605506591</v>
      </c>
      <c r="U3006" s="145">
        <v>16417928.53296436</v>
      </c>
    </row>
    <row r="3007" spans="1:21" x14ac:dyDescent="0.35">
      <c r="A3007" s="70">
        <f t="shared" si="59"/>
        <v>2988</v>
      </c>
      <c r="B3007" s="145">
        <v>12560153.605506591</v>
      </c>
      <c r="U3007" s="145">
        <v>-16924396.038277008</v>
      </c>
    </row>
    <row r="3008" spans="1:21" x14ac:dyDescent="0.35">
      <c r="A3008" s="70">
        <f t="shared" si="59"/>
        <v>2989</v>
      </c>
      <c r="B3008" s="145">
        <v>12560153.605506591</v>
      </c>
      <c r="U3008" s="145">
        <v>-402519.08727593347</v>
      </c>
    </row>
    <row r="3009" spans="1:21" x14ac:dyDescent="0.35">
      <c r="A3009" s="70">
        <f t="shared" si="59"/>
        <v>2990</v>
      </c>
      <c r="B3009" s="145">
        <v>12560153.605506591</v>
      </c>
      <c r="U3009" s="145">
        <v>6413360.8686231002</v>
      </c>
    </row>
    <row r="3010" spans="1:21" x14ac:dyDescent="0.35">
      <c r="A3010" s="70">
        <f t="shared" si="59"/>
        <v>2991</v>
      </c>
      <c r="B3010" s="145">
        <v>12560153.605506591</v>
      </c>
      <c r="U3010" s="145">
        <v>-14700764.310417958</v>
      </c>
    </row>
    <row r="3011" spans="1:21" x14ac:dyDescent="0.35">
      <c r="A3011" s="70">
        <f t="shared" si="59"/>
        <v>2992</v>
      </c>
      <c r="B3011" s="145">
        <v>12560153.605506591</v>
      </c>
      <c r="U3011" s="145">
        <v>20375028.388903979</v>
      </c>
    </row>
    <row r="3012" spans="1:21" x14ac:dyDescent="0.35">
      <c r="A3012" s="70">
        <f t="shared" si="59"/>
        <v>2993</v>
      </c>
      <c r="B3012" s="145">
        <v>12560153.605506591</v>
      </c>
      <c r="U3012" s="145">
        <v>-1136551.0603636578</v>
      </c>
    </row>
    <row r="3013" spans="1:21" x14ac:dyDescent="0.35">
      <c r="A3013" s="70">
        <f t="shared" si="59"/>
        <v>2994</v>
      </c>
      <c r="B3013" s="145">
        <v>12560153.605506591</v>
      </c>
      <c r="U3013" s="145">
        <v>-145940.96856084093</v>
      </c>
    </row>
    <row r="3014" spans="1:21" x14ac:dyDescent="0.35">
      <c r="A3014" s="70">
        <f t="shared" si="59"/>
        <v>2995</v>
      </c>
      <c r="B3014" s="145">
        <v>12560153.605506591</v>
      </c>
      <c r="U3014" s="145">
        <v>18968357.956379004</v>
      </c>
    </row>
    <row r="3015" spans="1:21" x14ac:dyDescent="0.35">
      <c r="A3015" s="70">
        <f t="shared" si="59"/>
        <v>2996</v>
      </c>
      <c r="B3015" s="145">
        <v>12560153.605506591</v>
      </c>
      <c r="U3015" s="145">
        <v>14685295.964030068</v>
      </c>
    </row>
    <row r="3016" spans="1:21" x14ac:dyDescent="0.35">
      <c r="A3016" s="70">
        <f t="shared" si="59"/>
        <v>2997</v>
      </c>
      <c r="B3016" s="145">
        <v>12560153.605506591</v>
      </c>
      <c r="U3016" s="145">
        <v>10699092.513040185</v>
      </c>
    </row>
    <row r="3017" spans="1:21" x14ac:dyDescent="0.35">
      <c r="A3017" s="70">
        <f t="shared" si="59"/>
        <v>2998</v>
      </c>
      <c r="B3017" s="145">
        <v>12560153.605506591</v>
      </c>
      <c r="U3017" s="145">
        <v>8399396.2510893419</v>
      </c>
    </row>
    <row r="3018" spans="1:21" x14ac:dyDescent="0.35">
      <c r="A3018" s="70">
        <f t="shared" si="59"/>
        <v>2999</v>
      </c>
      <c r="B3018" s="145">
        <v>12560153.605506591</v>
      </c>
      <c r="U3018" s="145">
        <v>-16633110.074584337</v>
      </c>
    </row>
    <row r="3019" spans="1:21" x14ac:dyDescent="0.35">
      <c r="A3019" s="70">
        <f t="shared" si="59"/>
        <v>3000</v>
      </c>
      <c r="B3019" s="145">
        <v>12560153.605506591</v>
      </c>
      <c r="U3019" s="145">
        <v>-24202188.509533744</v>
      </c>
    </row>
    <row r="3020" spans="1:21" x14ac:dyDescent="0.35">
      <c r="A3020" s="70">
        <f t="shared" si="59"/>
        <v>3001</v>
      </c>
      <c r="B3020" s="145">
        <v>12560153.605506591</v>
      </c>
      <c r="U3020" s="145">
        <v>-51490854.28418269</v>
      </c>
    </row>
    <row r="3021" spans="1:21" x14ac:dyDescent="0.35">
      <c r="A3021" s="70">
        <f t="shared" si="59"/>
        <v>3002</v>
      </c>
      <c r="B3021" s="145">
        <v>12560153.605506591</v>
      </c>
      <c r="U3021" s="145">
        <v>27730070.155539788</v>
      </c>
    </row>
    <row r="3022" spans="1:21" x14ac:dyDescent="0.35">
      <c r="A3022" s="70">
        <f t="shared" si="59"/>
        <v>3003</v>
      </c>
      <c r="B3022" s="145">
        <v>12560153.605506591</v>
      </c>
      <c r="U3022" s="145">
        <v>-2080568.3637597598</v>
      </c>
    </row>
    <row r="3023" spans="1:21" x14ac:dyDescent="0.35">
      <c r="A3023" s="70">
        <f t="shared" si="59"/>
        <v>3004</v>
      </c>
      <c r="B3023" s="145">
        <v>12560153.605506591</v>
      </c>
      <c r="U3023" s="145">
        <v>-50708898.73932454</v>
      </c>
    </row>
    <row r="3024" spans="1:21" x14ac:dyDescent="0.35">
      <c r="A3024" s="70">
        <f t="shared" si="59"/>
        <v>3005</v>
      </c>
      <c r="B3024" s="145">
        <v>12560153.605506591</v>
      </c>
      <c r="U3024" s="145">
        <v>-14318520.138682064</v>
      </c>
    </row>
    <row r="3025" spans="1:21" x14ac:dyDescent="0.35">
      <c r="A3025" s="70">
        <f t="shared" si="59"/>
        <v>3006</v>
      </c>
      <c r="B3025" s="145">
        <v>12560153.605506591</v>
      </c>
      <c r="U3025" s="145">
        <v>-31369035.378678743</v>
      </c>
    </row>
    <row r="3026" spans="1:21" x14ac:dyDescent="0.35">
      <c r="A3026" s="70">
        <f t="shared" si="59"/>
        <v>3007</v>
      </c>
      <c r="B3026" s="145">
        <v>12560153.605506591</v>
      </c>
      <c r="U3026" s="145">
        <v>-10608963.977038477</v>
      </c>
    </row>
    <row r="3027" spans="1:21" x14ac:dyDescent="0.35">
      <c r="A3027" s="70">
        <f t="shared" si="59"/>
        <v>3008</v>
      </c>
      <c r="B3027" s="145">
        <v>12560153.605506591</v>
      </c>
      <c r="U3027" s="145">
        <v>-36726753.11557655</v>
      </c>
    </row>
    <row r="3028" spans="1:21" x14ac:dyDescent="0.35">
      <c r="A3028" s="70">
        <f t="shared" si="59"/>
        <v>3009</v>
      </c>
      <c r="B3028" s="145">
        <v>12560153.605506591</v>
      </c>
      <c r="U3028" s="145">
        <v>23360497.790975288</v>
      </c>
    </row>
    <row r="3029" spans="1:21" x14ac:dyDescent="0.35">
      <c r="A3029" s="70">
        <f t="shared" si="59"/>
        <v>3010</v>
      </c>
      <c r="B3029" s="145">
        <v>12560153.605506591</v>
      </c>
      <c r="U3029" s="145">
        <v>-38475862.144938223</v>
      </c>
    </row>
    <row r="3030" spans="1:21" x14ac:dyDescent="0.35">
      <c r="A3030" s="70">
        <f t="shared" ref="A3030:A3093" si="60">A3029+1</f>
        <v>3011</v>
      </c>
      <c r="B3030" s="145">
        <v>12560153.605506591</v>
      </c>
      <c r="U3030" s="145">
        <v>8375667.0540133864</v>
      </c>
    </row>
    <row r="3031" spans="1:21" x14ac:dyDescent="0.35">
      <c r="A3031" s="70">
        <f t="shared" si="60"/>
        <v>3012</v>
      </c>
      <c r="B3031" s="145">
        <v>12560153.605506591</v>
      </c>
      <c r="U3031" s="145">
        <v>-41352527.693947494</v>
      </c>
    </row>
    <row r="3032" spans="1:21" x14ac:dyDescent="0.35">
      <c r="A3032" s="70">
        <f t="shared" si="60"/>
        <v>3013</v>
      </c>
      <c r="B3032" s="145">
        <v>12560153.605506591</v>
      </c>
      <c r="U3032" s="145">
        <v>-7233684.2111212015</v>
      </c>
    </row>
    <row r="3033" spans="1:21" x14ac:dyDescent="0.35">
      <c r="A3033" s="70">
        <f t="shared" si="60"/>
        <v>3014</v>
      </c>
      <c r="B3033" s="145">
        <v>12560153.605506591</v>
      </c>
      <c r="U3033" s="145">
        <v>-12693595.417061036</v>
      </c>
    </row>
    <row r="3034" spans="1:21" x14ac:dyDescent="0.35">
      <c r="A3034" s="70">
        <f t="shared" si="60"/>
        <v>3015</v>
      </c>
      <c r="B3034" s="145">
        <v>12560153.605506591</v>
      </c>
      <c r="U3034" s="145">
        <v>-29206057.066844128</v>
      </c>
    </row>
    <row r="3035" spans="1:21" x14ac:dyDescent="0.35">
      <c r="A3035" s="70">
        <f t="shared" si="60"/>
        <v>3016</v>
      </c>
      <c r="B3035" s="145">
        <v>12560153.605506591</v>
      </c>
      <c r="U3035" s="145">
        <v>2606369.0899136178</v>
      </c>
    </row>
    <row r="3036" spans="1:21" x14ac:dyDescent="0.35">
      <c r="A3036" s="70">
        <f t="shared" si="60"/>
        <v>3017</v>
      </c>
      <c r="B3036" s="145">
        <v>12560153.605506591</v>
      </c>
      <c r="U3036" s="145">
        <v>8771680.4761188701</v>
      </c>
    </row>
    <row r="3037" spans="1:21" x14ac:dyDescent="0.35">
      <c r="A3037" s="70">
        <f t="shared" si="60"/>
        <v>3018</v>
      </c>
      <c r="B3037" s="145">
        <v>12560153.605506591</v>
      </c>
      <c r="U3037" s="145">
        <v>-7616922.4328452088</v>
      </c>
    </row>
    <row r="3038" spans="1:21" x14ac:dyDescent="0.35">
      <c r="A3038" s="70">
        <f t="shared" si="60"/>
        <v>3019</v>
      </c>
      <c r="B3038" s="145">
        <v>12560153.605506591</v>
      </c>
      <c r="U3038" s="145">
        <v>-28147678.645238232</v>
      </c>
    </row>
    <row r="3039" spans="1:21" x14ac:dyDescent="0.35">
      <c r="A3039" s="70">
        <f t="shared" si="60"/>
        <v>3020</v>
      </c>
      <c r="B3039" s="145">
        <v>12560153.605506591</v>
      </c>
      <c r="U3039" s="145">
        <v>-5825139.0024749693</v>
      </c>
    </row>
    <row r="3040" spans="1:21" x14ac:dyDescent="0.35">
      <c r="A3040" s="70">
        <f t="shared" si="60"/>
        <v>3021</v>
      </c>
      <c r="B3040" s="145">
        <v>12560153.605506591</v>
      </c>
      <c r="U3040" s="145">
        <v>8997216.3592493422</v>
      </c>
    </row>
    <row r="3041" spans="1:21" x14ac:dyDescent="0.35">
      <c r="A3041" s="70">
        <f t="shared" si="60"/>
        <v>3022</v>
      </c>
      <c r="B3041" s="145">
        <v>12560153.605506591</v>
      </c>
      <c r="U3041" s="145">
        <v>16340018.927652609</v>
      </c>
    </row>
    <row r="3042" spans="1:21" x14ac:dyDescent="0.35">
      <c r="A3042" s="70">
        <f t="shared" si="60"/>
        <v>3023</v>
      </c>
      <c r="B3042" s="145">
        <v>12560153.605506591</v>
      </c>
      <c r="U3042" s="145">
        <v>-20248861.533191454</v>
      </c>
    </row>
    <row r="3043" spans="1:21" x14ac:dyDescent="0.35">
      <c r="A3043" s="70">
        <f t="shared" si="60"/>
        <v>3024</v>
      </c>
      <c r="B3043" s="145">
        <v>12560153.605506591</v>
      </c>
      <c r="U3043" s="145">
        <v>8482345.7400185168</v>
      </c>
    </row>
    <row r="3044" spans="1:21" x14ac:dyDescent="0.35">
      <c r="A3044" s="70">
        <f t="shared" si="60"/>
        <v>3025</v>
      </c>
      <c r="B3044" s="145">
        <v>12560153.605506591</v>
      </c>
      <c r="U3044" s="145">
        <v>-40447780.241996422</v>
      </c>
    </row>
    <row r="3045" spans="1:21" x14ac:dyDescent="0.35">
      <c r="A3045" s="70">
        <f t="shared" si="60"/>
        <v>3026</v>
      </c>
      <c r="B3045" s="145">
        <v>12560153.605506591</v>
      </c>
      <c r="U3045" s="145">
        <v>13476475.914003</v>
      </c>
    </row>
    <row r="3046" spans="1:21" x14ac:dyDescent="0.35">
      <c r="A3046" s="70">
        <f t="shared" si="60"/>
        <v>3027</v>
      </c>
      <c r="B3046" s="145">
        <v>12560153.605506591</v>
      </c>
      <c r="U3046" s="145">
        <v>13229562.588958196</v>
      </c>
    </row>
    <row r="3047" spans="1:21" x14ac:dyDescent="0.35">
      <c r="A3047" s="70">
        <f t="shared" si="60"/>
        <v>3028</v>
      </c>
      <c r="B3047" s="145">
        <v>12560153.605506591</v>
      </c>
      <c r="U3047" s="145">
        <v>-26176695.114616033</v>
      </c>
    </row>
    <row r="3048" spans="1:21" x14ac:dyDescent="0.35">
      <c r="A3048" s="70">
        <f t="shared" si="60"/>
        <v>3029</v>
      </c>
      <c r="B3048" s="145">
        <v>12560153.605506591</v>
      </c>
      <c r="U3048" s="145">
        <v>8211557.8861508928</v>
      </c>
    </row>
    <row r="3049" spans="1:21" x14ac:dyDescent="0.35">
      <c r="A3049" s="70">
        <f t="shared" si="60"/>
        <v>3030</v>
      </c>
      <c r="B3049" s="145">
        <v>12560153.605506591</v>
      </c>
      <c r="U3049" s="145">
        <v>13229427.299025949</v>
      </c>
    </row>
    <row r="3050" spans="1:21" x14ac:dyDescent="0.35">
      <c r="A3050" s="70">
        <f t="shared" si="60"/>
        <v>3031</v>
      </c>
      <c r="B3050" s="145">
        <v>12560153.605506591</v>
      </c>
      <c r="U3050" s="145">
        <v>23207549.677724026</v>
      </c>
    </row>
    <row r="3051" spans="1:21" x14ac:dyDescent="0.35">
      <c r="A3051" s="70">
        <f t="shared" si="60"/>
        <v>3032</v>
      </c>
      <c r="B3051" s="145">
        <v>12560153.605506591</v>
      </c>
      <c r="U3051" s="145">
        <v>-7850418.1052931026</v>
      </c>
    </row>
    <row r="3052" spans="1:21" x14ac:dyDescent="0.35">
      <c r="A3052" s="70">
        <f t="shared" si="60"/>
        <v>3033</v>
      </c>
      <c r="B3052" s="145">
        <v>12560153.605506591</v>
      </c>
      <c r="U3052" s="145">
        <v>16506446.385731898</v>
      </c>
    </row>
    <row r="3053" spans="1:21" x14ac:dyDescent="0.35">
      <c r="A3053" s="70">
        <f t="shared" si="60"/>
        <v>3034</v>
      </c>
      <c r="B3053" s="145">
        <v>12560153.605506591</v>
      </c>
      <c r="U3053" s="145">
        <v>-42682844.20717375</v>
      </c>
    </row>
    <row r="3054" spans="1:21" x14ac:dyDescent="0.35">
      <c r="A3054" s="70">
        <f t="shared" si="60"/>
        <v>3035</v>
      </c>
      <c r="B3054" s="145">
        <v>12560153.605506591</v>
      </c>
      <c r="U3054" s="145">
        <v>-25784254.575071506</v>
      </c>
    </row>
    <row r="3055" spans="1:21" x14ac:dyDescent="0.35">
      <c r="A3055" s="70">
        <f t="shared" si="60"/>
        <v>3036</v>
      </c>
      <c r="B3055" s="145">
        <v>12560153.605506591</v>
      </c>
      <c r="U3055" s="145">
        <v>-989728.25503987819</v>
      </c>
    </row>
    <row r="3056" spans="1:21" x14ac:dyDescent="0.35">
      <c r="A3056" s="70">
        <f t="shared" si="60"/>
        <v>3037</v>
      </c>
      <c r="B3056" s="145">
        <v>12560153.605506591</v>
      </c>
      <c r="U3056" s="145">
        <v>-23881592.362961017</v>
      </c>
    </row>
    <row r="3057" spans="1:21" x14ac:dyDescent="0.35">
      <c r="A3057" s="70">
        <f t="shared" si="60"/>
        <v>3038</v>
      </c>
      <c r="B3057" s="145">
        <v>12560153.605506591</v>
      </c>
      <c r="U3057" s="145">
        <v>-21200708.27362017</v>
      </c>
    </row>
    <row r="3058" spans="1:21" x14ac:dyDescent="0.35">
      <c r="A3058" s="70">
        <f t="shared" si="60"/>
        <v>3039</v>
      </c>
      <c r="B3058" s="145">
        <v>12560153.605506591</v>
      </c>
      <c r="U3058" s="145">
        <v>-7279044.6014773883</v>
      </c>
    </row>
    <row r="3059" spans="1:21" x14ac:dyDescent="0.35">
      <c r="A3059" s="70">
        <f t="shared" si="60"/>
        <v>3040</v>
      </c>
      <c r="B3059" s="145">
        <v>12560153.605506591</v>
      </c>
      <c r="U3059" s="145">
        <v>-1796261.6380148493</v>
      </c>
    </row>
    <row r="3060" spans="1:21" x14ac:dyDescent="0.35">
      <c r="A3060" s="70">
        <f t="shared" si="60"/>
        <v>3041</v>
      </c>
      <c r="B3060" s="145">
        <v>12560153.605506591</v>
      </c>
      <c r="U3060" s="145">
        <v>-8797405.4708771389</v>
      </c>
    </row>
    <row r="3061" spans="1:21" x14ac:dyDescent="0.35">
      <c r="A3061" s="70">
        <f t="shared" si="60"/>
        <v>3042</v>
      </c>
      <c r="B3061" s="145">
        <v>12560153.605506591</v>
      </c>
      <c r="U3061" s="145">
        <v>-14729337.872170629</v>
      </c>
    </row>
    <row r="3062" spans="1:21" x14ac:dyDescent="0.35">
      <c r="A3062" s="70">
        <f t="shared" si="60"/>
        <v>3043</v>
      </c>
      <c r="B3062" s="145">
        <v>12560153.605506591</v>
      </c>
      <c r="U3062" s="145">
        <v>30678421.494183384</v>
      </c>
    </row>
    <row r="3063" spans="1:21" x14ac:dyDescent="0.35">
      <c r="A3063" s="70">
        <f t="shared" si="60"/>
        <v>3044</v>
      </c>
      <c r="B3063" s="145">
        <v>12560153.605506591</v>
      </c>
      <c r="U3063" s="145">
        <v>36867809.222803935</v>
      </c>
    </row>
    <row r="3064" spans="1:21" x14ac:dyDescent="0.35">
      <c r="A3064" s="70">
        <f t="shared" si="60"/>
        <v>3045</v>
      </c>
      <c r="B3064" s="145">
        <v>12560153.605506591</v>
      </c>
      <c r="U3064" s="145">
        <v>-31873048.269154675</v>
      </c>
    </row>
    <row r="3065" spans="1:21" x14ac:dyDescent="0.35">
      <c r="A3065" s="70">
        <f t="shared" si="60"/>
        <v>3046</v>
      </c>
      <c r="B3065" s="145">
        <v>12560153.605506591</v>
      </c>
      <c r="U3065" s="145">
        <v>-3499622.0630587526</v>
      </c>
    </row>
    <row r="3066" spans="1:21" x14ac:dyDescent="0.35">
      <c r="A3066" s="70">
        <f t="shared" si="60"/>
        <v>3047</v>
      </c>
      <c r="B3066" s="145">
        <v>12560153.605506591</v>
      </c>
      <c r="U3066" s="145">
        <v>-13824992.640324686</v>
      </c>
    </row>
    <row r="3067" spans="1:21" x14ac:dyDescent="0.35">
      <c r="A3067" s="70">
        <f t="shared" si="60"/>
        <v>3048</v>
      </c>
      <c r="B3067" s="145">
        <v>12560153.605506591</v>
      </c>
      <c r="U3067" s="145">
        <v>-49507526.482831508</v>
      </c>
    </row>
    <row r="3068" spans="1:21" x14ac:dyDescent="0.35">
      <c r="A3068" s="70">
        <f t="shared" si="60"/>
        <v>3049</v>
      </c>
      <c r="B3068" s="145">
        <v>12560153.605506591</v>
      </c>
      <c r="U3068" s="145">
        <v>10442828.555362605</v>
      </c>
    </row>
    <row r="3069" spans="1:21" x14ac:dyDescent="0.35">
      <c r="A3069" s="70">
        <f t="shared" si="60"/>
        <v>3050</v>
      </c>
      <c r="B3069" s="145">
        <v>12560153.605506591</v>
      </c>
      <c r="U3069" s="145">
        <v>-29610273.692099471</v>
      </c>
    </row>
    <row r="3070" spans="1:21" x14ac:dyDescent="0.35">
      <c r="A3070" s="70">
        <f t="shared" si="60"/>
        <v>3051</v>
      </c>
      <c r="B3070" s="145">
        <v>12560153.605506591</v>
      </c>
      <c r="U3070" s="145">
        <v>18084137.732933011</v>
      </c>
    </row>
    <row r="3071" spans="1:21" x14ac:dyDescent="0.35">
      <c r="A3071" s="70">
        <f t="shared" si="60"/>
        <v>3052</v>
      </c>
      <c r="B3071" s="145">
        <v>12560153.605506591</v>
      </c>
      <c r="U3071" s="145">
        <v>-29065025.388517406</v>
      </c>
    </row>
    <row r="3072" spans="1:21" x14ac:dyDescent="0.35">
      <c r="A3072" s="70">
        <f t="shared" si="60"/>
        <v>3053</v>
      </c>
      <c r="B3072" s="145">
        <v>12560153.605506591</v>
      </c>
      <c r="U3072" s="145">
        <v>3731038.1232148632</v>
      </c>
    </row>
    <row r="3073" spans="1:21" x14ac:dyDescent="0.35">
      <c r="A3073" s="70">
        <f t="shared" si="60"/>
        <v>3054</v>
      </c>
      <c r="B3073" s="145">
        <v>12560153.605506591</v>
      </c>
      <c r="U3073" s="145">
        <v>16269951.228824325</v>
      </c>
    </row>
    <row r="3074" spans="1:21" x14ac:dyDescent="0.35">
      <c r="A3074" s="70">
        <f t="shared" si="60"/>
        <v>3055</v>
      </c>
      <c r="B3074" s="145">
        <v>12560153.605506591</v>
      </c>
      <c r="U3074" s="145">
        <v>17528924.794711195</v>
      </c>
    </row>
    <row r="3075" spans="1:21" x14ac:dyDescent="0.35">
      <c r="A3075" s="70">
        <f t="shared" si="60"/>
        <v>3056</v>
      </c>
      <c r="B3075" s="145">
        <v>12560153.605506591</v>
      </c>
      <c r="U3075" s="145">
        <v>-31731903.369362608</v>
      </c>
    </row>
    <row r="3076" spans="1:21" x14ac:dyDescent="0.35">
      <c r="A3076" s="70">
        <f t="shared" si="60"/>
        <v>3057</v>
      </c>
      <c r="B3076" s="145">
        <v>12560153.605506591</v>
      </c>
      <c r="U3076" s="145">
        <v>-49875604.046031803</v>
      </c>
    </row>
    <row r="3077" spans="1:21" x14ac:dyDescent="0.35">
      <c r="A3077" s="70">
        <f t="shared" si="60"/>
        <v>3058</v>
      </c>
      <c r="B3077" s="145">
        <v>12560153.605506591</v>
      </c>
      <c r="U3077" s="145">
        <v>-25642467.092443582</v>
      </c>
    </row>
    <row r="3078" spans="1:21" x14ac:dyDescent="0.35">
      <c r="A3078" s="70">
        <f t="shared" si="60"/>
        <v>3059</v>
      </c>
      <c r="B3078" s="145">
        <v>12560153.605506591</v>
      </c>
      <c r="U3078" s="145">
        <v>-4882376.8300423063</v>
      </c>
    </row>
    <row r="3079" spans="1:21" x14ac:dyDescent="0.35">
      <c r="A3079" s="70">
        <f t="shared" si="60"/>
        <v>3060</v>
      </c>
      <c r="B3079" s="145">
        <v>12560153.605506591</v>
      </c>
      <c r="U3079" s="145">
        <v>-22796899.840760179</v>
      </c>
    </row>
    <row r="3080" spans="1:21" x14ac:dyDescent="0.35">
      <c r="A3080" s="70">
        <f t="shared" si="60"/>
        <v>3061</v>
      </c>
      <c r="B3080" s="145">
        <v>12560153.605506591</v>
      </c>
      <c r="U3080" s="145">
        <v>26945878.399734579</v>
      </c>
    </row>
    <row r="3081" spans="1:21" x14ac:dyDescent="0.35">
      <c r="A3081" s="70">
        <f t="shared" si="60"/>
        <v>3062</v>
      </c>
      <c r="B3081" s="145">
        <v>12560153.605506591</v>
      </c>
      <c r="U3081" s="145">
        <v>-23623815.952979494</v>
      </c>
    </row>
    <row r="3082" spans="1:21" x14ac:dyDescent="0.35">
      <c r="A3082" s="70">
        <f t="shared" si="60"/>
        <v>3063</v>
      </c>
      <c r="B3082" s="145">
        <v>12560153.605506591</v>
      </c>
      <c r="U3082" s="145">
        <v>-15675474.796413086</v>
      </c>
    </row>
    <row r="3083" spans="1:21" x14ac:dyDescent="0.35">
      <c r="A3083" s="70">
        <f t="shared" si="60"/>
        <v>3064</v>
      </c>
      <c r="B3083" s="145">
        <v>12560153.605506591</v>
      </c>
      <c r="U3083" s="145">
        <v>-55862666.031547368</v>
      </c>
    </row>
    <row r="3084" spans="1:21" x14ac:dyDescent="0.35">
      <c r="A3084" s="70">
        <f t="shared" si="60"/>
        <v>3065</v>
      </c>
      <c r="B3084" s="145">
        <v>12560153.605506591</v>
      </c>
      <c r="U3084" s="145">
        <v>-21209390.540029012</v>
      </c>
    </row>
    <row r="3085" spans="1:21" x14ac:dyDescent="0.35">
      <c r="A3085" s="70">
        <f t="shared" si="60"/>
        <v>3066</v>
      </c>
      <c r="B3085" s="145">
        <v>12560153.605506591</v>
      </c>
      <c r="U3085" s="145">
        <v>16455636.578182802</v>
      </c>
    </row>
    <row r="3086" spans="1:21" x14ac:dyDescent="0.35">
      <c r="A3086" s="70">
        <f t="shared" si="60"/>
        <v>3067</v>
      </c>
      <c r="B3086" s="145">
        <v>12560153.605506591</v>
      </c>
      <c r="U3086" s="145">
        <v>-5404575.4868595302</v>
      </c>
    </row>
    <row r="3087" spans="1:21" x14ac:dyDescent="0.35">
      <c r="A3087" s="70">
        <f t="shared" si="60"/>
        <v>3068</v>
      </c>
      <c r="B3087" s="145">
        <v>12560153.605506591</v>
      </c>
      <c r="U3087" s="145">
        <v>11635285.854398455</v>
      </c>
    </row>
    <row r="3088" spans="1:21" x14ac:dyDescent="0.35">
      <c r="A3088" s="70">
        <f t="shared" si="60"/>
        <v>3069</v>
      </c>
      <c r="B3088" s="145">
        <v>12560153.605506591</v>
      </c>
      <c r="U3088" s="145">
        <v>-12691122.157580094</v>
      </c>
    </row>
    <row r="3089" spans="1:21" x14ac:dyDescent="0.35">
      <c r="A3089" s="70">
        <f t="shared" si="60"/>
        <v>3070</v>
      </c>
      <c r="B3089" s="145">
        <v>12560153.605506591</v>
      </c>
      <c r="U3089" s="145">
        <v>-2384466.7997487746</v>
      </c>
    </row>
    <row r="3090" spans="1:21" x14ac:dyDescent="0.35">
      <c r="A3090" s="70">
        <f t="shared" si="60"/>
        <v>3071</v>
      </c>
      <c r="B3090" s="145">
        <v>12560153.605506591</v>
      </c>
      <c r="U3090" s="145">
        <v>-4185880.8913004864</v>
      </c>
    </row>
    <row r="3091" spans="1:21" x14ac:dyDescent="0.35">
      <c r="A3091" s="70">
        <f t="shared" si="60"/>
        <v>3072</v>
      </c>
      <c r="B3091" s="145">
        <v>12560153.605506591</v>
      </c>
      <c r="U3091" s="145">
        <v>1461391.3055370897</v>
      </c>
    </row>
    <row r="3092" spans="1:21" x14ac:dyDescent="0.35">
      <c r="A3092" s="70">
        <f t="shared" si="60"/>
        <v>3073</v>
      </c>
      <c r="B3092" s="145">
        <v>12560153.605506591</v>
      </c>
      <c r="U3092" s="145">
        <v>9302580.9235339724</v>
      </c>
    </row>
    <row r="3093" spans="1:21" x14ac:dyDescent="0.35">
      <c r="A3093" s="70">
        <f t="shared" si="60"/>
        <v>3074</v>
      </c>
      <c r="B3093" s="145">
        <v>12560153.605506591</v>
      </c>
      <c r="U3093" s="145">
        <v>-8160853.9581846688</v>
      </c>
    </row>
    <row r="3094" spans="1:21" x14ac:dyDescent="0.35">
      <c r="A3094" s="70">
        <f t="shared" ref="A3094:A3157" si="61">A3093+1</f>
        <v>3075</v>
      </c>
      <c r="B3094" s="145">
        <v>12560153.605506591</v>
      </c>
      <c r="U3094" s="145">
        <v>39048499.920263246</v>
      </c>
    </row>
    <row r="3095" spans="1:21" x14ac:dyDescent="0.35">
      <c r="A3095" s="70">
        <f t="shared" si="61"/>
        <v>3076</v>
      </c>
      <c r="B3095" s="145">
        <v>12560153.605506591</v>
      </c>
      <c r="U3095" s="145">
        <v>-13757222.602610573</v>
      </c>
    </row>
    <row r="3096" spans="1:21" x14ac:dyDescent="0.35">
      <c r="A3096" s="70">
        <f t="shared" si="61"/>
        <v>3077</v>
      </c>
      <c r="B3096" s="145">
        <v>12560153.605506591</v>
      </c>
      <c r="U3096" s="145">
        <v>-4204348.4624862336</v>
      </c>
    </row>
    <row r="3097" spans="1:21" x14ac:dyDescent="0.35">
      <c r="A3097" s="70">
        <f t="shared" si="61"/>
        <v>3078</v>
      </c>
      <c r="B3097" s="145">
        <v>12560153.605506591</v>
      </c>
      <c r="U3097" s="145">
        <v>-22259625.637654517</v>
      </c>
    </row>
    <row r="3098" spans="1:21" x14ac:dyDescent="0.35">
      <c r="A3098" s="70">
        <f t="shared" si="61"/>
        <v>3079</v>
      </c>
      <c r="B3098" s="145">
        <v>12560153.605506591</v>
      </c>
      <c r="U3098" s="145">
        <v>5486778.026957266</v>
      </c>
    </row>
    <row r="3099" spans="1:21" x14ac:dyDescent="0.35">
      <c r="A3099" s="70">
        <f t="shared" si="61"/>
        <v>3080</v>
      </c>
      <c r="B3099" s="145">
        <v>12560153.605506591</v>
      </c>
      <c r="U3099" s="145">
        <v>-2125529.7480467185</v>
      </c>
    </row>
    <row r="3100" spans="1:21" x14ac:dyDescent="0.35">
      <c r="A3100" s="70">
        <f t="shared" si="61"/>
        <v>3081</v>
      </c>
      <c r="B3100" s="145">
        <v>12560153.605506591</v>
      </c>
      <c r="U3100" s="145">
        <v>-15126999.272751372</v>
      </c>
    </row>
    <row r="3101" spans="1:21" x14ac:dyDescent="0.35">
      <c r="A3101" s="70">
        <f t="shared" si="61"/>
        <v>3082</v>
      </c>
      <c r="B3101" s="145">
        <v>12560153.605506591</v>
      </c>
      <c r="U3101" s="145">
        <v>-9726918.3936616778</v>
      </c>
    </row>
    <row r="3102" spans="1:21" x14ac:dyDescent="0.35">
      <c r="A3102" s="70">
        <f t="shared" si="61"/>
        <v>3083</v>
      </c>
      <c r="B3102" s="145">
        <v>12560153.605506591</v>
      </c>
      <c r="U3102" s="145">
        <v>-11799005.602805817</v>
      </c>
    </row>
    <row r="3103" spans="1:21" x14ac:dyDescent="0.35">
      <c r="A3103" s="70">
        <f t="shared" si="61"/>
        <v>3084</v>
      </c>
      <c r="B3103" s="145">
        <v>12560153.605506591</v>
      </c>
      <c r="U3103" s="145">
        <v>-27639767.302300129</v>
      </c>
    </row>
    <row r="3104" spans="1:21" x14ac:dyDescent="0.35">
      <c r="A3104" s="70">
        <f t="shared" si="61"/>
        <v>3085</v>
      </c>
      <c r="B3104" s="145">
        <v>12560153.605506591</v>
      </c>
      <c r="U3104" s="145">
        <v>5644249.3855785094</v>
      </c>
    </row>
    <row r="3105" spans="1:21" x14ac:dyDescent="0.35">
      <c r="A3105" s="70">
        <f t="shared" si="61"/>
        <v>3086</v>
      </c>
      <c r="B3105" s="145">
        <v>12560153.605506591</v>
      </c>
      <c r="U3105" s="145">
        <v>6364321.5726445764</v>
      </c>
    </row>
    <row r="3106" spans="1:21" x14ac:dyDescent="0.35">
      <c r="A3106" s="70">
        <f t="shared" si="61"/>
        <v>3087</v>
      </c>
      <c r="B3106" s="145">
        <v>12560153.605506591</v>
      </c>
      <c r="U3106" s="145">
        <v>6834079.2231943235</v>
      </c>
    </row>
    <row r="3107" spans="1:21" x14ac:dyDescent="0.35">
      <c r="A3107" s="70">
        <f t="shared" si="61"/>
        <v>3088</v>
      </c>
      <c r="B3107" s="145">
        <v>12560153.605506591</v>
      </c>
      <c r="U3107" s="145">
        <v>57922.120371028781</v>
      </c>
    </row>
    <row r="3108" spans="1:21" x14ac:dyDescent="0.35">
      <c r="A3108" s="70">
        <f t="shared" si="61"/>
        <v>3089</v>
      </c>
      <c r="B3108" s="145">
        <v>12560153.605506591</v>
      </c>
      <c r="U3108" s="145">
        <v>3291515.7146173865</v>
      </c>
    </row>
    <row r="3109" spans="1:21" x14ac:dyDescent="0.35">
      <c r="A3109" s="70">
        <f t="shared" si="61"/>
        <v>3090</v>
      </c>
      <c r="B3109" s="145">
        <v>12560153.605506591</v>
      </c>
      <c r="U3109" s="145">
        <v>-57105492.915312707</v>
      </c>
    </row>
    <row r="3110" spans="1:21" x14ac:dyDescent="0.35">
      <c r="A3110" s="70">
        <f t="shared" si="61"/>
        <v>3091</v>
      </c>
      <c r="B3110" s="145">
        <v>12560153.605506591</v>
      </c>
      <c r="U3110" s="145">
        <v>3330429.9744571783</v>
      </c>
    </row>
    <row r="3111" spans="1:21" x14ac:dyDescent="0.35">
      <c r="A3111" s="70">
        <f t="shared" si="61"/>
        <v>3092</v>
      </c>
      <c r="B3111" s="145">
        <v>12560153.605506591</v>
      </c>
      <c r="U3111" s="145">
        <v>-6422316.270924218</v>
      </c>
    </row>
    <row r="3112" spans="1:21" x14ac:dyDescent="0.35">
      <c r="A3112" s="70">
        <f t="shared" si="61"/>
        <v>3093</v>
      </c>
      <c r="B3112" s="145">
        <v>12560153.605506591</v>
      </c>
      <c r="U3112" s="145">
        <v>-34356196.025897801</v>
      </c>
    </row>
    <row r="3113" spans="1:21" x14ac:dyDescent="0.35">
      <c r="A3113" s="70">
        <f t="shared" si="61"/>
        <v>3094</v>
      </c>
      <c r="B3113" s="145">
        <v>12560153.605506591</v>
      </c>
      <c r="U3113" s="145">
        <v>21424381.487215333</v>
      </c>
    </row>
    <row r="3114" spans="1:21" x14ac:dyDescent="0.35">
      <c r="A3114" s="70">
        <f t="shared" si="61"/>
        <v>3095</v>
      </c>
      <c r="B3114" s="145">
        <v>12560153.605506591</v>
      </c>
      <c r="U3114" s="145">
        <v>18897623.049991693</v>
      </c>
    </row>
    <row r="3115" spans="1:21" x14ac:dyDescent="0.35">
      <c r="A3115" s="70">
        <f t="shared" si="61"/>
        <v>3096</v>
      </c>
      <c r="B3115" s="145">
        <v>12560153.605506591</v>
      </c>
      <c r="U3115" s="145">
        <v>6779168.8876509443</v>
      </c>
    </row>
    <row r="3116" spans="1:21" x14ac:dyDescent="0.35">
      <c r="A3116" s="70">
        <f t="shared" si="61"/>
        <v>3097</v>
      </c>
      <c r="B3116" s="145">
        <v>12560153.605506591</v>
      </c>
      <c r="U3116" s="145">
        <v>-23594895.566970121</v>
      </c>
    </row>
    <row r="3117" spans="1:21" x14ac:dyDescent="0.35">
      <c r="A3117" s="70">
        <f t="shared" si="61"/>
        <v>3098</v>
      </c>
      <c r="B3117" s="145">
        <v>12560153.605506591</v>
      </c>
      <c r="U3117" s="145">
        <v>-11145192.163702365</v>
      </c>
    </row>
    <row r="3118" spans="1:21" x14ac:dyDescent="0.35">
      <c r="A3118" s="70">
        <f t="shared" si="61"/>
        <v>3099</v>
      </c>
      <c r="B3118" s="145">
        <v>12560153.605506591</v>
      </c>
      <c r="U3118" s="145">
        <v>22225115.844350871</v>
      </c>
    </row>
    <row r="3119" spans="1:21" x14ac:dyDescent="0.35">
      <c r="A3119" s="70">
        <f t="shared" si="61"/>
        <v>3100</v>
      </c>
      <c r="B3119" s="145">
        <v>12560153.605506591</v>
      </c>
      <c r="U3119" s="145">
        <v>-1866096.1542268712</v>
      </c>
    </row>
    <row r="3120" spans="1:21" x14ac:dyDescent="0.35">
      <c r="A3120" s="70">
        <f t="shared" si="61"/>
        <v>3101</v>
      </c>
      <c r="B3120" s="145">
        <v>12560153.605506591</v>
      </c>
      <c r="U3120" s="145">
        <v>-18103738.852332141</v>
      </c>
    </row>
    <row r="3121" spans="1:21" x14ac:dyDescent="0.35">
      <c r="A3121" s="70">
        <f t="shared" si="61"/>
        <v>3102</v>
      </c>
      <c r="B3121" s="145">
        <v>12560153.605506591</v>
      </c>
      <c r="U3121" s="145">
        <v>-18073599.5894433</v>
      </c>
    </row>
    <row r="3122" spans="1:21" x14ac:dyDescent="0.35">
      <c r="A3122" s="70">
        <f t="shared" si="61"/>
        <v>3103</v>
      </c>
      <c r="B3122" s="145">
        <v>12560153.605506591</v>
      </c>
      <c r="U3122" s="145">
        <v>17137136.77778808</v>
      </c>
    </row>
    <row r="3123" spans="1:21" x14ac:dyDescent="0.35">
      <c r="A3123" s="70">
        <f t="shared" si="61"/>
        <v>3104</v>
      </c>
      <c r="B3123" s="145">
        <v>12560153.605506591</v>
      </c>
      <c r="U3123" s="145">
        <v>23398281.849797785</v>
      </c>
    </row>
    <row r="3124" spans="1:21" x14ac:dyDescent="0.35">
      <c r="A3124" s="70">
        <f t="shared" si="61"/>
        <v>3105</v>
      </c>
      <c r="B3124" s="145">
        <v>12560153.605506591</v>
      </c>
      <c r="U3124" s="145">
        <v>19250750.618899301</v>
      </c>
    </row>
    <row r="3125" spans="1:21" x14ac:dyDescent="0.35">
      <c r="A3125" s="70">
        <f t="shared" si="61"/>
        <v>3106</v>
      </c>
      <c r="B3125" s="145">
        <v>12560153.605506591</v>
      </c>
      <c r="U3125" s="145">
        <v>20131034.50279991</v>
      </c>
    </row>
    <row r="3126" spans="1:21" x14ac:dyDescent="0.35">
      <c r="A3126" s="70">
        <f t="shared" si="61"/>
        <v>3107</v>
      </c>
      <c r="B3126" s="145">
        <v>12560153.605506591</v>
      </c>
      <c r="U3126" s="145">
        <v>-20381161.151422139</v>
      </c>
    </row>
    <row r="3127" spans="1:21" x14ac:dyDescent="0.35">
      <c r="A3127" s="70">
        <f t="shared" si="61"/>
        <v>3108</v>
      </c>
      <c r="B3127" s="145">
        <v>12560153.605506591</v>
      </c>
      <c r="U3127" s="145">
        <v>-3444293.4233701564</v>
      </c>
    </row>
    <row r="3128" spans="1:21" x14ac:dyDescent="0.35">
      <c r="A3128" s="70">
        <f t="shared" si="61"/>
        <v>3109</v>
      </c>
      <c r="B3128" s="145">
        <v>12560153.605506591</v>
      </c>
      <c r="U3128" s="145">
        <v>-13496564.70531353</v>
      </c>
    </row>
    <row r="3129" spans="1:21" x14ac:dyDescent="0.35">
      <c r="A3129" s="70">
        <f t="shared" si="61"/>
        <v>3110</v>
      </c>
      <c r="B3129" s="145">
        <v>12560153.605506591</v>
      </c>
      <c r="U3129" s="145">
        <v>-1263576.1632129624</v>
      </c>
    </row>
    <row r="3130" spans="1:21" x14ac:dyDescent="0.35">
      <c r="A3130" s="70">
        <f t="shared" si="61"/>
        <v>3111</v>
      </c>
      <c r="B3130" s="145">
        <v>12560153.605506591</v>
      </c>
      <c r="U3130" s="145">
        <v>-2599129.8864601254</v>
      </c>
    </row>
    <row r="3131" spans="1:21" x14ac:dyDescent="0.35">
      <c r="A3131" s="70">
        <f t="shared" si="61"/>
        <v>3112</v>
      </c>
      <c r="B3131" s="145">
        <v>12560153.605506591</v>
      </c>
      <c r="U3131" s="145">
        <v>-19570408.933943413</v>
      </c>
    </row>
    <row r="3132" spans="1:21" x14ac:dyDescent="0.35">
      <c r="A3132" s="70">
        <f t="shared" si="61"/>
        <v>3113</v>
      </c>
      <c r="B3132" s="145">
        <v>12560153.605506591</v>
      </c>
      <c r="U3132" s="145">
        <v>-68653544.928422049</v>
      </c>
    </row>
    <row r="3133" spans="1:21" x14ac:dyDescent="0.35">
      <c r="A3133" s="70">
        <f t="shared" si="61"/>
        <v>3114</v>
      </c>
      <c r="B3133" s="145">
        <v>12560153.605506591</v>
      </c>
      <c r="U3133" s="145">
        <v>7637442.9895031303</v>
      </c>
    </row>
    <row r="3134" spans="1:21" x14ac:dyDescent="0.35">
      <c r="A3134" s="70">
        <f t="shared" si="61"/>
        <v>3115</v>
      </c>
      <c r="B3134" s="145">
        <v>12560153.605506591</v>
      </c>
      <c r="U3134" s="145">
        <v>-7925950.7697935756</v>
      </c>
    </row>
    <row r="3135" spans="1:21" x14ac:dyDescent="0.35">
      <c r="A3135" s="70">
        <f t="shared" si="61"/>
        <v>3116</v>
      </c>
      <c r="B3135" s="145">
        <v>12560153.605506591</v>
      </c>
      <c r="U3135" s="145">
        <v>-15466619.244194152</v>
      </c>
    </row>
    <row r="3136" spans="1:21" x14ac:dyDescent="0.35">
      <c r="A3136" s="70">
        <f t="shared" si="61"/>
        <v>3117</v>
      </c>
      <c r="B3136" s="145">
        <v>12560153.605506591</v>
      </c>
      <c r="U3136" s="145">
        <v>-10586239.590825401</v>
      </c>
    </row>
    <row r="3137" spans="1:21" x14ac:dyDescent="0.35">
      <c r="A3137" s="70">
        <f t="shared" si="61"/>
        <v>3118</v>
      </c>
      <c r="B3137" s="145">
        <v>12560153.605506591</v>
      </c>
      <c r="U3137" s="145">
        <v>-6835962.3138064798</v>
      </c>
    </row>
    <row r="3138" spans="1:21" x14ac:dyDescent="0.35">
      <c r="A3138" s="70">
        <f t="shared" si="61"/>
        <v>3119</v>
      </c>
      <c r="B3138" s="145">
        <v>12560153.605506591</v>
      </c>
      <c r="U3138" s="145">
        <v>-47167835.078219846</v>
      </c>
    </row>
    <row r="3139" spans="1:21" x14ac:dyDescent="0.35">
      <c r="A3139" s="70">
        <f t="shared" si="61"/>
        <v>3120</v>
      </c>
      <c r="B3139" s="145">
        <v>12560153.605506591</v>
      </c>
      <c r="U3139" s="145">
        <v>-17243107.06697455</v>
      </c>
    </row>
    <row r="3140" spans="1:21" x14ac:dyDescent="0.35">
      <c r="A3140" s="70">
        <f t="shared" si="61"/>
        <v>3121</v>
      </c>
      <c r="B3140" s="145">
        <v>12560153.605506591</v>
      </c>
      <c r="U3140" s="145">
        <v>-13973528.388521133</v>
      </c>
    </row>
    <row r="3141" spans="1:21" x14ac:dyDescent="0.35">
      <c r="A3141" s="70">
        <f t="shared" si="61"/>
        <v>3122</v>
      </c>
      <c r="B3141" s="145">
        <v>12560153.605506591</v>
      </c>
      <c r="U3141" s="145">
        <v>-15348211.708537955</v>
      </c>
    </row>
    <row r="3142" spans="1:21" x14ac:dyDescent="0.35">
      <c r="A3142" s="70">
        <f t="shared" si="61"/>
        <v>3123</v>
      </c>
      <c r="B3142" s="145">
        <v>12560153.605506591</v>
      </c>
      <c r="U3142" s="145">
        <v>45656960.217473984</v>
      </c>
    </row>
    <row r="3143" spans="1:21" x14ac:dyDescent="0.35">
      <c r="A3143" s="70">
        <f t="shared" si="61"/>
        <v>3124</v>
      </c>
      <c r="B3143" s="145">
        <v>12560153.605506591</v>
      </c>
      <c r="U3143" s="145">
        <v>-4476125.3793865535</v>
      </c>
    </row>
    <row r="3144" spans="1:21" x14ac:dyDescent="0.35">
      <c r="A3144" s="70">
        <f t="shared" si="61"/>
        <v>3125</v>
      </c>
      <c r="B3144" s="145">
        <v>12560153.605506591</v>
      </c>
      <c r="U3144" s="145">
        <v>2044851.307969436</v>
      </c>
    </row>
    <row r="3145" spans="1:21" x14ac:dyDescent="0.35">
      <c r="A3145" s="70">
        <f t="shared" si="61"/>
        <v>3126</v>
      </c>
      <c r="B3145" s="145">
        <v>12560153.605506591</v>
      </c>
      <c r="U3145" s="145">
        <v>5627738.8745020293</v>
      </c>
    </row>
    <row r="3146" spans="1:21" x14ac:dyDescent="0.35">
      <c r="A3146" s="70">
        <f t="shared" si="61"/>
        <v>3127</v>
      </c>
      <c r="B3146" s="145">
        <v>12560153.605506591</v>
      </c>
      <c r="U3146" s="145">
        <v>-7523557.9488914013</v>
      </c>
    </row>
    <row r="3147" spans="1:21" x14ac:dyDescent="0.35">
      <c r="A3147" s="70">
        <f t="shared" si="61"/>
        <v>3128</v>
      </c>
      <c r="B3147" s="145">
        <v>12560153.605506591</v>
      </c>
      <c r="U3147" s="145">
        <v>17696735.412365727</v>
      </c>
    </row>
    <row r="3148" spans="1:21" x14ac:dyDescent="0.35">
      <c r="A3148" s="70">
        <f t="shared" si="61"/>
        <v>3129</v>
      </c>
      <c r="B3148" s="145">
        <v>12560153.605506591</v>
      </c>
      <c r="U3148" s="145">
        <v>23761987.344106372</v>
      </c>
    </row>
    <row r="3149" spans="1:21" x14ac:dyDescent="0.35">
      <c r="A3149" s="70">
        <f t="shared" si="61"/>
        <v>3130</v>
      </c>
      <c r="B3149" s="145">
        <v>12560153.605506591</v>
      </c>
      <c r="U3149" s="145">
        <v>-4537668.9071822669</v>
      </c>
    </row>
    <row r="3150" spans="1:21" x14ac:dyDescent="0.35">
      <c r="A3150" s="70">
        <f t="shared" si="61"/>
        <v>3131</v>
      </c>
      <c r="B3150" s="145">
        <v>12560153.605506591</v>
      </c>
      <c r="U3150" s="145">
        <v>5329358.8330011331</v>
      </c>
    </row>
    <row r="3151" spans="1:21" x14ac:dyDescent="0.35">
      <c r="A3151" s="70">
        <f t="shared" si="61"/>
        <v>3132</v>
      </c>
      <c r="B3151" s="145">
        <v>12560153.605506591</v>
      </c>
      <c r="U3151" s="145">
        <v>-26871426.84233813</v>
      </c>
    </row>
    <row r="3152" spans="1:21" x14ac:dyDescent="0.35">
      <c r="A3152" s="70">
        <f t="shared" si="61"/>
        <v>3133</v>
      </c>
      <c r="B3152" s="145">
        <v>12560153.605506591</v>
      </c>
      <c r="U3152" s="145">
        <v>-55267362.277204685</v>
      </c>
    </row>
    <row r="3153" spans="1:21" x14ac:dyDescent="0.35">
      <c r="A3153" s="70">
        <f t="shared" si="61"/>
        <v>3134</v>
      </c>
      <c r="B3153" s="145">
        <v>12560153.605506591</v>
      </c>
      <c r="U3153" s="145">
        <v>-1136824.0694825351</v>
      </c>
    </row>
    <row r="3154" spans="1:21" x14ac:dyDescent="0.35">
      <c r="A3154" s="70">
        <f t="shared" si="61"/>
        <v>3135</v>
      </c>
      <c r="B3154" s="145">
        <v>12560153.605506591</v>
      </c>
      <c r="U3154" s="145">
        <v>-10081749.502527919</v>
      </c>
    </row>
    <row r="3155" spans="1:21" x14ac:dyDescent="0.35">
      <c r="A3155" s="70">
        <f t="shared" si="61"/>
        <v>3136</v>
      </c>
      <c r="B3155" s="145">
        <v>12560153.605506591</v>
      </c>
      <c r="U3155" s="145">
        <v>7607969.5745538771</v>
      </c>
    </row>
    <row r="3156" spans="1:21" x14ac:dyDescent="0.35">
      <c r="A3156" s="70">
        <f t="shared" si="61"/>
        <v>3137</v>
      </c>
      <c r="B3156" s="145">
        <v>12560153.605506591</v>
      </c>
      <c r="U3156" s="145">
        <v>18484015.641516712</v>
      </c>
    </row>
    <row r="3157" spans="1:21" x14ac:dyDescent="0.35">
      <c r="A3157" s="70">
        <f t="shared" si="61"/>
        <v>3138</v>
      </c>
      <c r="B3157" s="145">
        <v>12560153.605506591</v>
      </c>
      <c r="U3157" s="145">
        <v>10458473.702572767</v>
      </c>
    </row>
    <row r="3158" spans="1:21" x14ac:dyDescent="0.35">
      <c r="A3158" s="70">
        <f t="shared" ref="A3158:A3221" si="62">A3157+1</f>
        <v>3139</v>
      </c>
      <c r="B3158" s="145">
        <v>12560153.605506591</v>
      </c>
      <c r="U3158" s="145">
        <v>-11981240.934781941</v>
      </c>
    </row>
    <row r="3159" spans="1:21" x14ac:dyDescent="0.35">
      <c r="A3159" s="70">
        <f t="shared" si="62"/>
        <v>3140</v>
      </c>
      <c r="B3159" s="145">
        <v>12560153.605506591</v>
      </c>
      <c r="U3159" s="145">
        <v>-17724768.192341171</v>
      </c>
    </row>
    <row r="3160" spans="1:21" x14ac:dyDescent="0.35">
      <c r="A3160" s="70">
        <f t="shared" si="62"/>
        <v>3141</v>
      </c>
      <c r="B3160" s="145">
        <v>12560153.605506591</v>
      </c>
      <c r="U3160" s="145">
        <v>11792505.639814042</v>
      </c>
    </row>
    <row r="3161" spans="1:21" x14ac:dyDescent="0.35">
      <c r="A3161" s="70">
        <f t="shared" si="62"/>
        <v>3142</v>
      </c>
      <c r="B3161" s="145">
        <v>12560153.605506591</v>
      </c>
      <c r="U3161" s="145">
        <v>1010333.6865364611</v>
      </c>
    </row>
    <row r="3162" spans="1:21" x14ac:dyDescent="0.35">
      <c r="A3162" s="70">
        <f t="shared" si="62"/>
        <v>3143</v>
      </c>
      <c r="B3162" s="145">
        <v>12560153.605506591</v>
      </c>
      <c r="U3162" s="145">
        <v>-29441327.255862962</v>
      </c>
    </row>
    <row r="3163" spans="1:21" x14ac:dyDescent="0.35">
      <c r="A3163" s="70">
        <f t="shared" si="62"/>
        <v>3144</v>
      </c>
      <c r="B3163" s="145">
        <v>12560153.605506591</v>
      </c>
      <c r="U3163" s="145">
        <v>16517578.67198009</v>
      </c>
    </row>
    <row r="3164" spans="1:21" x14ac:dyDescent="0.35">
      <c r="A3164" s="70">
        <f t="shared" si="62"/>
        <v>3145</v>
      </c>
      <c r="B3164" s="145">
        <v>12560153.605506591</v>
      </c>
      <c r="U3164" s="145">
        <v>29474749.879274059</v>
      </c>
    </row>
    <row r="3165" spans="1:21" x14ac:dyDescent="0.35">
      <c r="A3165" s="70">
        <f t="shared" si="62"/>
        <v>3146</v>
      </c>
      <c r="B3165" s="145">
        <v>12560153.605506591</v>
      </c>
      <c r="U3165" s="145">
        <v>-28986976.493378736</v>
      </c>
    </row>
    <row r="3166" spans="1:21" x14ac:dyDescent="0.35">
      <c r="A3166" s="70">
        <f t="shared" si="62"/>
        <v>3147</v>
      </c>
      <c r="B3166" s="145">
        <v>12560153.605506591</v>
      </c>
      <c r="U3166" s="145">
        <v>-2375415.2839846388</v>
      </c>
    </row>
    <row r="3167" spans="1:21" x14ac:dyDescent="0.35">
      <c r="A3167" s="70">
        <f t="shared" si="62"/>
        <v>3148</v>
      </c>
      <c r="B3167" s="145">
        <v>12560153.605506591</v>
      </c>
      <c r="U3167" s="145">
        <v>4050175.9707387313</v>
      </c>
    </row>
    <row r="3168" spans="1:21" x14ac:dyDescent="0.35">
      <c r="A3168" s="70">
        <f t="shared" si="62"/>
        <v>3149</v>
      </c>
      <c r="B3168" s="145">
        <v>12560153.605506591</v>
      </c>
      <c r="U3168" s="145">
        <v>11758074.953330323</v>
      </c>
    </row>
    <row r="3169" spans="1:21" x14ac:dyDescent="0.35">
      <c r="A3169" s="70">
        <f t="shared" si="62"/>
        <v>3150</v>
      </c>
      <c r="B3169" s="145">
        <v>12560153.605506591</v>
      </c>
      <c r="U3169" s="145">
        <v>-10335960.925389705</v>
      </c>
    </row>
    <row r="3170" spans="1:21" x14ac:dyDescent="0.35">
      <c r="A3170" s="70">
        <f t="shared" si="62"/>
        <v>3151</v>
      </c>
      <c r="B3170" s="145">
        <v>12560153.605506591</v>
      </c>
      <c r="U3170" s="145">
        <v>3641001.4187182002</v>
      </c>
    </row>
    <row r="3171" spans="1:21" x14ac:dyDescent="0.35">
      <c r="A3171" s="70">
        <f t="shared" si="62"/>
        <v>3152</v>
      </c>
      <c r="B3171" s="145">
        <v>12560153.605506591</v>
      </c>
      <c r="U3171" s="145">
        <v>-12331075.175524591</v>
      </c>
    </row>
    <row r="3172" spans="1:21" x14ac:dyDescent="0.35">
      <c r="A3172" s="70">
        <f t="shared" si="62"/>
        <v>3153</v>
      </c>
      <c r="B3172" s="145">
        <v>12560153.605506591</v>
      </c>
      <c r="U3172" s="145">
        <v>-2344712.2998016886</v>
      </c>
    </row>
    <row r="3173" spans="1:21" x14ac:dyDescent="0.35">
      <c r="A3173" s="70">
        <f t="shared" si="62"/>
        <v>3154</v>
      </c>
      <c r="B3173" s="145">
        <v>12560153.605506591</v>
      </c>
      <c r="U3173" s="145">
        <v>-16524687.377062172</v>
      </c>
    </row>
    <row r="3174" spans="1:21" x14ac:dyDescent="0.35">
      <c r="A3174" s="70">
        <f t="shared" si="62"/>
        <v>3155</v>
      </c>
      <c r="B3174" s="145">
        <v>12560153.605506591</v>
      </c>
      <c r="U3174" s="145">
        <v>-31029900.496649258</v>
      </c>
    </row>
    <row r="3175" spans="1:21" x14ac:dyDescent="0.35">
      <c r="A3175" s="70">
        <f t="shared" si="62"/>
        <v>3156</v>
      </c>
      <c r="B3175" s="145">
        <v>12560153.605506591</v>
      </c>
      <c r="U3175" s="145">
        <v>-24595639.113772873</v>
      </c>
    </row>
    <row r="3176" spans="1:21" x14ac:dyDescent="0.35">
      <c r="A3176" s="70">
        <f t="shared" si="62"/>
        <v>3157</v>
      </c>
      <c r="B3176" s="145">
        <v>12560153.605506591</v>
      </c>
      <c r="U3176" s="145">
        <v>-29075074.264492281</v>
      </c>
    </row>
    <row r="3177" spans="1:21" x14ac:dyDescent="0.35">
      <c r="A3177" s="70">
        <f t="shared" si="62"/>
        <v>3158</v>
      </c>
      <c r="B3177" s="145">
        <v>12560153.605506591</v>
      </c>
      <c r="U3177" s="145">
        <v>-7335403.5783985648</v>
      </c>
    </row>
    <row r="3178" spans="1:21" x14ac:dyDescent="0.35">
      <c r="A3178" s="70">
        <f t="shared" si="62"/>
        <v>3159</v>
      </c>
      <c r="B3178" s="145">
        <v>12560153.605506591</v>
      </c>
      <c r="U3178" s="145">
        <v>8708972.1545354649</v>
      </c>
    </row>
    <row r="3179" spans="1:21" x14ac:dyDescent="0.35">
      <c r="A3179" s="70">
        <f t="shared" si="62"/>
        <v>3160</v>
      </c>
      <c r="B3179" s="145">
        <v>12560153.605506591</v>
      </c>
      <c r="U3179" s="145">
        <v>-14065805.638927288</v>
      </c>
    </row>
    <row r="3180" spans="1:21" x14ac:dyDescent="0.35">
      <c r="A3180" s="70">
        <f t="shared" si="62"/>
        <v>3161</v>
      </c>
      <c r="B3180" s="145">
        <v>12560153.605506591</v>
      </c>
      <c r="U3180" s="145">
        <v>25900484.489567205</v>
      </c>
    </row>
    <row r="3181" spans="1:21" x14ac:dyDescent="0.35">
      <c r="A3181" s="70">
        <f t="shared" si="62"/>
        <v>3162</v>
      </c>
      <c r="B3181" s="145">
        <v>12560153.605506591</v>
      </c>
      <c r="U3181" s="145">
        <v>-22607891.716636401</v>
      </c>
    </row>
    <row r="3182" spans="1:21" x14ac:dyDescent="0.35">
      <c r="A3182" s="70">
        <f t="shared" si="62"/>
        <v>3163</v>
      </c>
      <c r="B3182" s="145">
        <v>12560153.605506591</v>
      </c>
      <c r="U3182" s="145">
        <v>-28879.124323062599</v>
      </c>
    </row>
    <row r="3183" spans="1:21" x14ac:dyDescent="0.35">
      <c r="A3183" s="70">
        <f t="shared" si="62"/>
        <v>3164</v>
      </c>
      <c r="B3183" s="145">
        <v>12560153.605506591</v>
      </c>
      <c r="U3183" s="145">
        <v>3948770.8557525426</v>
      </c>
    </row>
    <row r="3184" spans="1:21" x14ac:dyDescent="0.35">
      <c r="A3184" s="70">
        <f t="shared" si="62"/>
        <v>3165</v>
      </c>
      <c r="B3184" s="145">
        <v>12560153.605506591</v>
      </c>
      <c r="U3184" s="145">
        <v>23998494.623094834</v>
      </c>
    </row>
    <row r="3185" spans="1:21" x14ac:dyDescent="0.35">
      <c r="A3185" s="70">
        <f t="shared" si="62"/>
        <v>3166</v>
      </c>
      <c r="B3185" s="145">
        <v>12560153.605506591</v>
      </c>
      <c r="U3185" s="145">
        <v>-64654879.155489258</v>
      </c>
    </row>
    <row r="3186" spans="1:21" x14ac:dyDescent="0.35">
      <c r="A3186" s="70">
        <f t="shared" si="62"/>
        <v>3167</v>
      </c>
      <c r="B3186" s="145">
        <v>12560153.605506591</v>
      </c>
      <c r="U3186" s="145">
        <v>-9750440.1447277628</v>
      </c>
    </row>
    <row r="3187" spans="1:21" x14ac:dyDescent="0.35">
      <c r="A3187" s="70">
        <f t="shared" si="62"/>
        <v>3168</v>
      </c>
      <c r="B3187" s="145">
        <v>12560153.605506591</v>
      </c>
      <c r="U3187" s="145">
        <v>-10190940.632164311</v>
      </c>
    </row>
    <row r="3188" spans="1:21" x14ac:dyDescent="0.35">
      <c r="A3188" s="70">
        <f t="shared" si="62"/>
        <v>3169</v>
      </c>
      <c r="B3188" s="145">
        <v>12560153.605506591</v>
      </c>
      <c r="U3188" s="145">
        <v>18235496.834752597</v>
      </c>
    </row>
    <row r="3189" spans="1:21" x14ac:dyDescent="0.35">
      <c r="A3189" s="70">
        <f t="shared" si="62"/>
        <v>3170</v>
      </c>
      <c r="B3189" s="145">
        <v>12560153.605506591</v>
      </c>
      <c r="U3189" s="145">
        <v>13490243.841532219</v>
      </c>
    </row>
    <row r="3190" spans="1:21" x14ac:dyDescent="0.35">
      <c r="A3190" s="70">
        <f t="shared" si="62"/>
        <v>3171</v>
      </c>
      <c r="B3190" s="145">
        <v>12560153.605506591</v>
      </c>
      <c r="U3190" s="145">
        <v>-24052344.916058093</v>
      </c>
    </row>
    <row r="3191" spans="1:21" x14ac:dyDescent="0.35">
      <c r="A3191" s="70">
        <f t="shared" si="62"/>
        <v>3172</v>
      </c>
      <c r="B3191" s="145">
        <v>12560153.605506591</v>
      </c>
      <c r="U3191" s="145">
        <v>10580672.603112809</v>
      </c>
    </row>
    <row r="3192" spans="1:21" x14ac:dyDescent="0.35">
      <c r="A3192" s="70">
        <f t="shared" si="62"/>
        <v>3173</v>
      </c>
      <c r="B3192" s="145">
        <v>12560153.605506591</v>
      </c>
      <c r="U3192" s="145">
        <v>-41034261.711666599</v>
      </c>
    </row>
    <row r="3193" spans="1:21" x14ac:dyDescent="0.35">
      <c r="A3193" s="70">
        <f t="shared" si="62"/>
        <v>3174</v>
      </c>
      <c r="B3193" s="145">
        <v>12560153.605506591</v>
      </c>
      <c r="U3193" s="145">
        <v>6727760.8582800366</v>
      </c>
    </row>
    <row r="3194" spans="1:21" x14ac:dyDescent="0.35">
      <c r="A3194" s="70">
        <f t="shared" si="62"/>
        <v>3175</v>
      </c>
      <c r="B3194" s="145">
        <v>12560153.605506591</v>
      </c>
      <c r="U3194" s="145">
        <v>-34291926.779343337</v>
      </c>
    </row>
    <row r="3195" spans="1:21" x14ac:dyDescent="0.35">
      <c r="A3195" s="70">
        <f t="shared" si="62"/>
        <v>3176</v>
      </c>
      <c r="B3195" s="145">
        <v>12560153.605506591</v>
      </c>
      <c r="U3195" s="145">
        <v>655423.83515110239</v>
      </c>
    </row>
    <row r="3196" spans="1:21" x14ac:dyDescent="0.35">
      <c r="A3196" s="70">
        <f t="shared" si="62"/>
        <v>3177</v>
      </c>
      <c r="B3196" s="145">
        <v>12560153.605506591</v>
      </c>
      <c r="U3196" s="145">
        <v>-9502282.1244515702</v>
      </c>
    </row>
    <row r="3197" spans="1:21" x14ac:dyDescent="0.35">
      <c r="A3197" s="70">
        <f t="shared" si="62"/>
        <v>3178</v>
      </c>
      <c r="B3197" s="145">
        <v>12560153.605506591</v>
      </c>
      <c r="U3197" s="145">
        <v>-13971305.975223001</v>
      </c>
    </row>
    <row r="3198" spans="1:21" x14ac:dyDescent="0.35">
      <c r="A3198" s="70">
        <f t="shared" si="62"/>
        <v>3179</v>
      </c>
      <c r="B3198" s="145">
        <v>12560153.605506591</v>
      </c>
      <c r="U3198" s="145">
        <v>-4783662.3355169967</v>
      </c>
    </row>
    <row r="3199" spans="1:21" x14ac:dyDescent="0.35">
      <c r="A3199" s="70">
        <f t="shared" si="62"/>
        <v>3180</v>
      </c>
      <c r="B3199" s="145">
        <v>12560153.605506591</v>
      </c>
      <c r="U3199" s="145">
        <v>3817844.7473646551</v>
      </c>
    </row>
    <row r="3200" spans="1:21" x14ac:dyDescent="0.35">
      <c r="A3200" s="70">
        <f t="shared" si="62"/>
        <v>3181</v>
      </c>
      <c r="B3200" s="145">
        <v>12560153.605506591</v>
      </c>
      <c r="U3200" s="145">
        <v>-1452636.1290923133</v>
      </c>
    </row>
    <row r="3201" spans="1:21" x14ac:dyDescent="0.35">
      <c r="A3201" s="70">
        <f t="shared" si="62"/>
        <v>3182</v>
      </c>
      <c r="B3201" s="145">
        <v>12560153.605506591</v>
      </c>
      <c r="U3201" s="145">
        <v>-21482272.398339782</v>
      </c>
    </row>
    <row r="3202" spans="1:21" x14ac:dyDescent="0.35">
      <c r="A3202" s="70">
        <f t="shared" si="62"/>
        <v>3183</v>
      </c>
      <c r="B3202" s="145">
        <v>12560153.605506591</v>
      </c>
      <c r="U3202" s="145">
        <v>-2941616.4415747747</v>
      </c>
    </row>
    <row r="3203" spans="1:21" x14ac:dyDescent="0.35">
      <c r="A3203" s="70">
        <f t="shared" si="62"/>
        <v>3184</v>
      </c>
      <c r="B3203" s="145">
        <v>12560153.605506591</v>
      </c>
      <c r="U3203" s="145">
        <v>15782710.045491438</v>
      </c>
    </row>
    <row r="3204" spans="1:21" x14ac:dyDescent="0.35">
      <c r="A3204" s="70">
        <f t="shared" si="62"/>
        <v>3185</v>
      </c>
      <c r="B3204" s="145">
        <v>12560153.605506591</v>
      </c>
      <c r="U3204" s="145">
        <v>-7181868.347494401</v>
      </c>
    </row>
    <row r="3205" spans="1:21" x14ac:dyDescent="0.35">
      <c r="A3205" s="70">
        <f t="shared" si="62"/>
        <v>3186</v>
      </c>
      <c r="B3205" s="145">
        <v>12560153.605506591</v>
      </c>
      <c r="U3205" s="145">
        <v>2927389.1573291756</v>
      </c>
    </row>
    <row r="3206" spans="1:21" x14ac:dyDescent="0.35">
      <c r="A3206" s="70">
        <f t="shared" si="62"/>
        <v>3187</v>
      </c>
      <c r="B3206" s="145">
        <v>12560153.605506591</v>
      </c>
      <c r="U3206" s="145">
        <v>-12941623.981815169</v>
      </c>
    </row>
    <row r="3207" spans="1:21" x14ac:dyDescent="0.35">
      <c r="A3207" s="70">
        <f t="shared" si="62"/>
        <v>3188</v>
      </c>
      <c r="B3207" s="145">
        <v>12560153.605506591</v>
      </c>
      <c r="U3207" s="145">
        <v>29534771.800570421</v>
      </c>
    </row>
    <row r="3208" spans="1:21" x14ac:dyDescent="0.35">
      <c r="A3208" s="70">
        <f t="shared" si="62"/>
        <v>3189</v>
      </c>
      <c r="B3208" s="145">
        <v>12560153.605506591</v>
      </c>
      <c r="U3208" s="145">
        <v>-57908335.688977823</v>
      </c>
    </row>
    <row r="3209" spans="1:21" x14ac:dyDescent="0.35">
      <c r="A3209" s="70">
        <f t="shared" si="62"/>
        <v>3190</v>
      </c>
      <c r="B3209" s="145">
        <v>12560153.605506591</v>
      </c>
      <c r="U3209" s="145">
        <v>-17690345.090075824</v>
      </c>
    </row>
    <row r="3210" spans="1:21" x14ac:dyDescent="0.35">
      <c r="A3210" s="70">
        <f t="shared" si="62"/>
        <v>3191</v>
      </c>
      <c r="B3210" s="145">
        <v>12560153.605506591</v>
      </c>
      <c r="U3210" s="145">
        <v>-41038378.373566851</v>
      </c>
    </row>
    <row r="3211" spans="1:21" x14ac:dyDescent="0.35">
      <c r="A3211" s="70">
        <f t="shared" si="62"/>
        <v>3192</v>
      </c>
      <c r="B3211" s="145">
        <v>12560153.605506591</v>
      </c>
      <c r="U3211" s="145">
        <v>36327172.98407428</v>
      </c>
    </row>
    <row r="3212" spans="1:21" x14ac:dyDescent="0.35">
      <c r="A3212" s="70">
        <f t="shared" si="62"/>
        <v>3193</v>
      </c>
      <c r="B3212" s="145">
        <v>12560153.605506591</v>
      </c>
      <c r="U3212" s="145">
        <v>-27668036.148516364</v>
      </c>
    </row>
    <row r="3213" spans="1:21" x14ac:dyDescent="0.35">
      <c r="A3213" s="70">
        <f t="shared" si="62"/>
        <v>3194</v>
      </c>
      <c r="B3213" s="145">
        <v>12560153.605506591</v>
      </c>
      <c r="U3213" s="145">
        <v>-18022958.385200933</v>
      </c>
    </row>
    <row r="3214" spans="1:21" x14ac:dyDescent="0.35">
      <c r="A3214" s="70">
        <f t="shared" si="62"/>
        <v>3195</v>
      </c>
      <c r="B3214" s="145">
        <v>12560153.605506591</v>
      </c>
      <c r="U3214" s="145">
        <v>-986841.70480412245</v>
      </c>
    </row>
    <row r="3215" spans="1:21" x14ac:dyDescent="0.35">
      <c r="A3215" s="70">
        <f t="shared" si="62"/>
        <v>3196</v>
      </c>
      <c r="B3215" s="145">
        <v>12560153.605506591</v>
      </c>
      <c r="U3215" s="145">
        <v>-27439390.405775972</v>
      </c>
    </row>
    <row r="3216" spans="1:21" x14ac:dyDescent="0.35">
      <c r="A3216" s="70">
        <f t="shared" si="62"/>
        <v>3197</v>
      </c>
      <c r="B3216" s="145">
        <v>12560153.605506591</v>
      </c>
      <c r="U3216" s="145">
        <v>-4232945.6377033778</v>
      </c>
    </row>
    <row r="3217" spans="1:21" x14ac:dyDescent="0.35">
      <c r="A3217" s="70">
        <f t="shared" si="62"/>
        <v>3198</v>
      </c>
      <c r="B3217" s="145">
        <v>12560153.605506591</v>
      </c>
      <c r="U3217" s="145">
        <v>-9386307.3052571975</v>
      </c>
    </row>
    <row r="3218" spans="1:21" x14ac:dyDescent="0.35">
      <c r="A3218" s="70">
        <f t="shared" si="62"/>
        <v>3199</v>
      </c>
      <c r="B3218" s="145">
        <v>12560153.605506591</v>
      </c>
      <c r="U3218" s="145">
        <v>201358.89893470705</v>
      </c>
    </row>
    <row r="3219" spans="1:21" x14ac:dyDescent="0.35">
      <c r="A3219" s="70">
        <f t="shared" si="62"/>
        <v>3200</v>
      </c>
      <c r="B3219" s="145">
        <v>12560153.605506591</v>
      </c>
      <c r="U3219" s="145">
        <v>-10311399.644246779</v>
      </c>
    </row>
    <row r="3220" spans="1:21" x14ac:dyDescent="0.35">
      <c r="A3220" s="70">
        <f t="shared" si="62"/>
        <v>3201</v>
      </c>
      <c r="B3220" s="145">
        <v>12560153.605506591</v>
      </c>
      <c r="U3220" s="145">
        <v>12281619.47078171</v>
      </c>
    </row>
    <row r="3221" spans="1:21" x14ac:dyDescent="0.35">
      <c r="A3221" s="70">
        <f t="shared" si="62"/>
        <v>3202</v>
      </c>
      <c r="B3221" s="145">
        <v>12560153.605506591</v>
      </c>
      <c r="U3221" s="145">
        <v>-44241608.04326345</v>
      </c>
    </row>
    <row r="3222" spans="1:21" x14ac:dyDescent="0.35">
      <c r="A3222" s="70">
        <f t="shared" ref="A3222:A3285" si="63">A3221+1</f>
        <v>3203</v>
      </c>
      <c r="B3222" s="145">
        <v>12560153.605506591</v>
      </c>
      <c r="U3222" s="145">
        <v>-10738186.952785375</v>
      </c>
    </row>
    <row r="3223" spans="1:21" x14ac:dyDescent="0.35">
      <c r="A3223" s="70">
        <f t="shared" si="63"/>
        <v>3204</v>
      </c>
      <c r="B3223" s="145">
        <v>12560153.605506591</v>
      </c>
      <c r="U3223" s="145">
        <v>-36100140.441479743</v>
      </c>
    </row>
    <row r="3224" spans="1:21" x14ac:dyDescent="0.35">
      <c r="A3224" s="70">
        <f t="shared" si="63"/>
        <v>3205</v>
      </c>
      <c r="B3224" s="145">
        <v>12560153.605506591</v>
      </c>
      <c r="U3224" s="145">
        <v>3035667.9062766917</v>
      </c>
    </row>
    <row r="3225" spans="1:21" x14ac:dyDescent="0.35">
      <c r="A3225" s="70">
        <f t="shared" si="63"/>
        <v>3206</v>
      </c>
      <c r="B3225" s="145">
        <v>12560153.605506591</v>
      </c>
      <c r="U3225" s="145">
        <v>-18742376.806242667</v>
      </c>
    </row>
    <row r="3226" spans="1:21" x14ac:dyDescent="0.35">
      <c r="A3226" s="70">
        <f t="shared" si="63"/>
        <v>3207</v>
      </c>
      <c r="B3226" s="145">
        <v>12560153.605506591</v>
      </c>
      <c r="U3226" s="145">
        <v>-3526598.6960890926</v>
      </c>
    </row>
    <row r="3227" spans="1:21" x14ac:dyDescent="0.35">
      <c r="A3227" s="70">
        <f t="shared" si="63"/>
        <v>3208</v>
      </c>
      <c r="B3227" s="145">
        <v>12560153.605506591</v>
      </c>
      <c r="U3227" s="145">
        <v>-249961.06158932671</v>
      </c>
    </row>
    <row r="3228" spans="1:21" x14ac:dyDescent="0.35">
      <c r="A3228" s="70">
        <f t="shared" si="63"/>
        <v>3209</v>
      </c>
      <c r="B3228" s="145">
        <v>12560153.605506591</v>
      </c>
      <c r="U3228" s="145">
        <v>-39102152.205721468</v>
      </c>
    </row>
    <row r="3229" spans="1:21" x14ac:dyDescent="0.35">
      <c r="A3229" s="70">
        <f t="shared" si="63"/>
        <v>3210</v>
      </c>
      <c r="B3229" s="145">
        <v>12560153.605506591</v>
      </c>
      <c r="U3229" s="145">
        <v>-55086678.245016679</v>
      </c>
    </row>
    <row r="3230" spans="1:21" x14ac:dyDescent="0.35">
      <c r="A3230" s="70">
        <f t="shared" si="63"/>
        <v>3211</v>
      </c>
      <c r="B3230" s="145">
        <v>12560153.605506591</v>
      </c>
      <c r="U3230" s="145">
        <v>22946962.317963108</v>
      </c>
    </row>
    <row r="3231" spans="1:21" x14ac:dyDescent="0.35">
      <c r="A3231" s="70">
        <f t="shared" si="63"/>
        <v>3212</v>
      </c>
      <c r="B3231" s="145">
        <v>12560153.605506591</v>
      </c>
      <c r="U3231" s="145">
        <v>-6261921.1900784411</v>
      </c>
    </row>
    <row r="3232" spans="1:21" x14ac:dyDescent="0.35">
      <c r="A3232" s="70">
        <f t="shared" si="63"/>
        <v>3213</v>
      </c>
      <c r="B3232" s="145">
        <v>12560153.605506591</v>
      </c>
      <c r="U3232" s="145">
        <v>-5794100.6141315363</v>
      </c>
    </row>
    <row r="3233" spans="1:21" x14ac:dyDescent="0.35">
      <c r="A3233" s="70">
        <f t="shared" si="63"/>
        <v>3214</v>
      </c>
      <c r="B3233" s="145">
        <v>12560153.605506591</v>
      </c>
      <c r="U3233" s="145">
        <v>5001087.6317382827</v>
      </c>
    </row>
    <row r="3234" spans="1:21" x14ac:dyDescent="0.35">
      <c r="A3234" s="70">
        <f t="shared" si="63"/>
        <v>3215</v>
      </c>
      <c r="B3234" s="145">
        <v>12560153.605506591</v>
      </c>
      <c r="U3234" s="145">
        <v>-6475137.5036583915</v>
      </c>
    </row>
    <row r="3235" spans="1:21" x14ac:dyDescent="0.35">
      <c r="A3235" s="70">
        <f t="shared" si="63"/>
        <v>3216</v>
      </c>
      <c r="B3235" s="145">
        <v>12560153.605506591</v>
      </c>
      <c r="U3235" s="145">
        <v>-13156355.702136023</v>
      </c>
    </row>
    <row r="3236" spans="1:21" x14ac:dyDescent="0.35">
      <c r="A3236" s="70">
        <f t="shared" si="63"/>
        <v>3217</v>
      </c>
      <c r="B3236" s="145">
        <v>12560153.605506591</v>
      </c>
      <c r="U3236" s="145">
        <v>-22282170.708062358</v>
      </c>
    </row>
    <row r="3237" spans="1:21" x14ac:dyDescent="0.35">
      <c r="A3237" s="70">
        <f t="shared" si="63"/>
        <v>3218</v>
      </c>
      <c r="B3237" s="145">
        <v>12560153.605506591</v>
      </c>
      <c r="U3237" s="145">
        <v>-15240313.79194512</v>
      </c>
    </row>
    <row r="3238" spans="1:21" x14ac:dyDescent="0.35">
      <c r="A3238" s="70">
        <f t="shared" si="63"/>
        <v>3219</v>
      </c>
      <c r="B3238" s="145">
        <v>12560153.605506591</v>
      </c>
      <c r="U3238" s="145">
        <v>-29258844.71778468</v>
      </c>
    </row>
    <row r="3239" spans="1:21" x14ac:dyDescent="0.35">
      <c r="A3239" s="70">
        <f t="shared" si="63"/>
        <v>3220</v>
      </c>
      <c r="B3239" s="145">
        <v>12560153.605506591</v>
      </c>
      <c r="U3239" s="145">
        <v>-40149146.798553452</v>
      </c>
    </row>
    <row r="3240" spans="1:21" x14ac:dyDescent="0.35">
      <c r="A3240" s="70">
        <f t="shared" si="63"/>
        <v>3221</v>
      </c>
      <c r="B3240" s="145">
        <v>12560153.605506591</v>
      </c>
      <c r="U3240" s="145">
        <v>3771463.0781159773</v>
      </c>
    </row>
    <row r="3241" spans="1:21" x14ac:dyDescent="0.35">
      <c r="A3241" s="70">
        <f t="shared" si="63"/>
        <v>3222</v>
      </c>
      <c r="B3241" s="145">
        <v>12560153.605506591</v>
      </c>
      <c r="U3241" s="145">
        <v>-31653977.671251789</v>
      </c>
    </row>
    <row r="3242" spans="1:21" x14ac:dyDescent="0.35">
      <c r="A3242" s="70">
        <f t="shared" si="63"/>
        <v>3223</v>
      </c>
      <c r="B3242" s="145">
        <v>12560153.605506591</v>
      </c>
      <c r="U3242" s="145">
        <v>29840371.575432692</v>
      </c>
    </row>
    <row r="3243" spans="1:21" x14ac:dyDescent="0.35">
      <c r="A3243" s="70">
        <f t="shared" si="63"/>
        <v>3224</v>
      </c>
      <c r="B3243" s="145">
        <v>12560153.605506591</v>
      </c>
      <c r="U3243" s="145">
        <v>-5759224.7812151201</v>
      </c>
    </row>
    <row r="3244" spans="1:21" x14ac:dyDescent="0.35">
      <c r="A3244" s="70">
        <f t="shared" si="63"/>
        <v>3225</v>
      </c>
      <c r="B3244" s="145">
        <v>12560153.605506591</v>
      </c>
      <c r="U3244" s="145">
        <v>-39427625.690450042</v>
      </c>
    </row>
    <row r="3245" spans="1:21" x14ac:dyDescent="0.35">
      <c r="A3245" s="70">
        <f t="shared" si="63"/>
        <v>3226</v>
      </c>
      <c r="B3245" s="145">
        <v>12560153.605506591</v>
      </c>
      <c r="U3245" s="145">
        <v>-6705611.5490368642</v>
      </c>
    </row>
    <row r="3246" spans="1:21" x14ac:dyDescent="0.35">
      <c r="A3246" s="70">
        <f t="shared" si="63"/>
        <v>3227</v>
      </c>
      <c r="B3246" s="145">
        <v>12560153.605506591</v>
      </c>
      <c r="U3246" s="145">
        <v>16697082.003749285</v>
      </c>
    </row>
    <row r="3247" spans="1:21" x14ac:dyDescent="0.35">
      <c r="A3247" s="70">
        <f t="shared" si="63"/>
        <v>3228</v>
      </c>
      <c r="B3247" s="145">
        <v>12560153.605506591</v>
      </c>
      <c r="U3247" s="145">
        <v>12903615.411877334</v>
      </c>
    </row>
    <row r="3248" spans="1:21" x14ac:dyDescent="0.35">
      <c r="A3248" s="70">
        <f t="shared" si="63"/>
        <v>3229</v>
      </c>
      <c r="B3248" s="145">
        <v>12560153.605506591</v>
      </c>
      <c r="U3248" s="145">
        <v>2500471.4998732843</v>
      </c>
    </row>
    <row r="3249" spans="1:21" x14ac:dyDescent="0.35">
      <c r="A3249" s="70">
        <f t="shared" si="63"/>
        <v>3230</v>
      </c>
      <c r="B3249" s="145">
        <v>12560153.605506591</v>
      </c>
      <c r="U3249" s="145">
        <v>3669499.7052169032</v>
      </c>
    </row>
    <row r="3250" spans="1:21" x14ac:dyDescent="0.35">
      <c r="A3250" s="70">
        <f t="shared" si="63"/>
        <v>3231</v>
      </c>
      <c r="B3250" s="145">
        <v>12560153.605506591</v>
      </c>
      <c r="U3250" s="145">
        <v>-32143000.089908786</v>
      </c>
    </row>
    <row r="3251" spans="1:21" x14ac:dyDescent="0.35">
      <c r="A3251" s="70">
        <f t="shared" si="63"/>
        <v>3232</v>
      </c>
      <c r="B3251" s="145">
        <v>12560153.605506591</v>
      </c>
      <c r="U3251" s="145">
        <v>-15810360.153561737</v>
      </c>
    </row>
    <row r="3252" spans="1:21" x14ac:dyDescent="0.35">
      <c r="A3252" s="70">
        <f t="shared" si="63"/>
        <v>3233</v>
      </c>
      <c r="B3252" s="145">
        <v>12560153.605506591</v>
      </c>
      <c r="U3252" s="145">
        <v>21232812.657445084</v>
      </c>
    </row>
    <row r="3253" spans="1:21" x14ac:dyDescent="0.35">
      <c r="A3253" s="70">
        <f t="shared" si="63"/>
        <v>3234</v>
      </c>
      <c r="B3253" s="145">
        <v>12560153.605506591</v>
      </c>
      <c r="U3253" s="145">
        <v>-35005707.725474417</v>
      </c>
    </row>
    <row r="3254" spans="1:21" x14ac:dyDescent="0.35">
      <c r="A3254" s="70">
        <f t="shared" si="63"/>
        <v>3235</v>
      </c>
      <c r="B3254" s="145">
        <v>12560153.605506591</v>
      </c>
      <c r="U3254" s="145">
        <v>-12817349.018774867</v>
      </c>
    </row>
    <row r="3255" spans="1:21" x14ac:dyDescent="0.35">
      <c r="A3255" s="70">
        <f t="shared" si="63"/>
        <v>3236</v>
      </c>
      <c r="B3255" s="145">
        <v>12560153.605506591</v>
      </c>
      <c r="U3255" s="145">
        <v>-24023943.637250029</v>
      </c>
    </row>
    <row r="3256" spans="1:21" x14ac:dyDescent="0.35">
      <c r="A3256" s="70">
        <f t="shared" si="63"/>
        <v>3237</v>
      </c>
      <c r="B3256" s="145">
        <v>12560153.605506591</v>
      </c>
      <c r="U3256" s="145">
        <v>-14202486.014458159</v>
      </c>
    </row>
    <row r="3257" spans="1:21" x14ac:dyDescent="0.35">
      <c r="A3257" s="70">
        <f t="shared" si="63"/>
        <v>3238</v>
      </c>
      <c r="B3257" s="145">
        <v>12560153.605506591</v>
      </c>
      <c r="U3257" s="145">
        <v>-12495920.368856318</v>
      </c>
    </row>
    <row r="3258" spans="1:21" x14ac:dyDescent="0.35">
      <c r="A3258" s="70">
        <f t="shared" si="63"/>
        <v>3239</v>
      </c>
      <c r="B3258" s="145">
        <v>12560153.605506591</v>
      </c>
      <c r="U3258" s="145">
        <v>-10525917.408835303</v>
      </c>
    </row>
    <row r="3259" spans="1:21" x14ac:dyDescent="0.35">
      <c r="A3259" s="70">
        <f t="shared" si="63"/>
        <v>3240</v>
      </c>
      <c r="B3259" s="145">
        <v>12560153.605506591</v>
      </c>
      <c r="U3259" s="145">
        <v>-2828675.6110655628</v>
      </c>
    </row>
    <row r="3260" spans="1:21" x14ac:dyDescent="0.35">
      <c r="A3260" s="70">
        <f t="shared" si="63"/>
        <v>3241</v>
      </c>
      <c r="B3260" s="145">
        <v>12560153.605506591</v>
      </c>
      <c r="U3260" s="145">
        <v>-1562239.4805389754</v>
      </c>
    </row>
    <row r="3261" spans="1:21" x14ac:dyDescent="0.35">
      <c r="A3261" s="70">
        <f t="shared" si="63"/>
        <v>3242</v>
      </c>
      <c r="B3261" s="145">
        <v>12560153.605506591</v>
      </c>
      <c r="U3261" s="145">
        <v>-38870544.776380897</v>
      </c>
    </row>
    <row r="3262" spans="1:21" x14ac:dyDescent="0.35">
      <c r="A3262" s="70">
        <f t="shared" si="63"/>
        <v>3243</v>
      </c>
      <c r="B3262" s="145">
        <v>12560153.605506591</v>
      </c>
      <c r="U3262" s="145">
        <v>13664139.729801733</v>
      </c>
    </row>
    <row r="3263" spans="1:21" x14ac:dyDescent="0.35">
      <c r="A3263" s="70">
        <f t="shared" si="63"/>
        <v>3244</v>
      </c>
      <c r="B3263" s="145">
        <v>12560153.605506591</v>
      </c>
      <c r="U3263" s="145">
        <v>-39261050.9081323</v>
      </c>
    </row>
    <row r="3264" spans="1:21" x14ac:dyDescent="0.35">
      <c r="A3264" s="70">
        <f t="shared" si="63"/>
        <v>3245</v>
      </c>
      <c r="B3264" s="145">
        <v>12560153.605506591</v>
      </c>
      <c r="U3264" s="145">
        <v>-47053.275168333203</v>
      </c>
    </row>
    <row r="3265" spans="1:21" x14ac:dyDescent="0.35">
      <c r="A3265" s="70">
        <f t="shared" si="63"/>
        <v>3246</v>
      </c>
      <c r="B3265" s="145">
        <v>12560153.605506591</v>
      </c>
      <c r="U3265" s="145">
        <v>-26427712.78963257</v>
      </c>
    </row>
    <row r="3266" spans="1:21" x14ac:dyDescent="0.35">
      <c r="A3266" s="70">
        <f t="shared" si="63"/>
        <v>3247</v>
      </c>
      <c r="B3266" s="145">
        <v>12560153.605506591</v>
      </c>
      <c r="U3266" s="145">
        <v>28795943.033310309</v>
      </c>
    </row>
    <row r="3267" spans="1:21" x14ac:dyDescent="0.35">
      <c r="A3267" s="70">
        <f t="shared" si="63"/>
        <v>3248</v>
      </c>
      <c r="B3267" s="145">
        <v>12560153.605506591</v>
      </c>
      <c r="U3267" s="145">
        <v>18280614.735224344</v>
      </c>
    </row>
    <row r="3268" spans="1:21" x14ac:dyDescent="0.35">
      <c r="A3268" s="70">
        <f t="shared" si="63"/>
        <v>3249</v>
      </c>
      <c r="B3268" s="145">
        <v>12560153.605506591</v>
      </c>
      <c r="U3268" s="145">
        <v>-32102723.790586367</v>
      </c>
    </row>
    <row r="3269" spans="1:21" x14ac:dyDescent="0.35">
      <c r="A3269" s="70">
        <f t="shared" si="63"/>
        <v>3250</v>
      </c>
      <c r="B3269" s="145">
        <v>12560153.605506591</v>
      </c>
      <c r="U3269" s="145">
        <v>29381150.801218331</v>
      </c>
    </row>
    <row r="3270" spans="1:21" x14ac:dyDescent="0.35">
      <c r="A3270" s="70">
        <f t="shared" si="63"/>
        <v>3251</v>
      </c>
      <c r="B3270" s="145">
        <v>12560153.605506591</v>
      </c>
      <c r="U3270" s="145">
        <v>4080715.0195711143</v>
      </c>
    </row>
    <row r="3271" spans="1:21" x14ac:dyDescent="0.35">
      <c r="A3271" s="70">
        <f t="shared" si="63"/>
        <v>3252</v>
      </c>
      <c r="B3271" s="145">
        <v>12560153.605506591</v>
      </c>
      <c r="U3271" s="145">
        <v>-15121265.438718168</v>
      </c>
    </row>
    <row r="3272" spans="1:21" x14ac:dyDescent="0.35">
      <c r="A3272" s="70">
        <f t="shared" si="63"/>
        <v>3253</v>
      </c>
      <c r="B3272" s="145">
        <v>12560153.605506591</v>
      </c>
      <c r="U3272" s="145">
        <v>-22650724.416792698</v>
      </c>
    </row>
    <row r="3273" spans="1:21" x14ac:dyDescent="0.35">
      <c r="A3273" s="70">
        <f t="shared" si="63"/>
        <v>3254</v>
      </c>
      <c r="B3273" s="145">
        <v>12560153.605506591</v>
      </c>
      <c r="U3273" s="145">
        <v>1437279.1151110902</v>
      </c>
    </row>
    <row r="3274" spans="1:21" x14ac:dyDescent="0.35">
      <c r="A3274" s="70">
        <f t="shared" si="63"/>
        <v>3255</v>
      </c>
      <c r="B3274" s="145">
        <v>12560153.605506591</v>
      </c>
      <c r="U3274" s="145">
        <v>9788535.3891548067</v>
      </c>
    </row>
    <row r="3275" spans="1:21" x14ac:dyDescent="0.35">
      <c r="A3275" s="70">
        <f t="shared" si="63"/>
        <v>3256</v>
      </c>
      <c r="B3275" s="145">
        <v>12560153.605506591</v>
      </c>
      <c r="U3275" s="145">
        <v>-8120461.7003580611</v>
      </c>
    </row>
    <row r="3276" spans="1:21" x14ac:dyDescent="0.35">
      <c r="A3276" s="70">
        <f t="shared" si="63"/>
        <v>3257</v>
      </c>
      <c r="B3276" s="145">
        <v>12560153.605506591</v>
      </c>
      <c r="U3276" s="145">
        <v>482279.95746294782</v>
      </c>
    </row>
    <row r="3277" spans="1:21" x14ac:dyDescent="0.35">
      <c r="A3277" s="70">
        <f t="shared" si="63"/>
        <v>3258</v>
      </c>
      <c r="B3277" s="145">
        <v>12560153.605506591</v>
      </c>
      <c r="U3277" s="145">
        <v>-4083254.0312328637</v>
      </c>
    </row>
    <row r="3278" spans="1:21" x14ac:dyDescent="0.35">
      <c r="A3278" s="70">
        <f t="shared" si="63"/>
        <v>3259</v>
      </c>
      <c r="B3278" s="145">
        <v>12560153.605506591</v>
      </c>
      <c r="U3278" s="145">
        <v>-33086061.518948384</v>
      </c>
    </row>
    <row r="3279" spans="1:21" x14ac:dyDescent="0.35">
      <c r="A3279" s="70">
        <f t="shared" si="63"/>
        <v>3260</v>
      </c>
      <c r="B3279" s="145">
        <v>12560153.605506591</v>
      </c>
      <c r="U3279" s="145">
        <v>-39410694.351153158</v>
      </c>
    </row>
    <row r="3280" spans="1:21" x14ac:dyDescent="0.35">
      <c r="A3280" s="70">
        <f t="shared" si="63"/>
        <v>3261</v>
      </c>
      <c r="B3280" s="145">
        <v>12560153.605506591</v>
      </c>
      <c r="U3280" s="145">
        <v>4438504.4390659295</v>
      </c>
    </row>
    <row r="3281" spans="1:21" x14ac:dyDescent="0.35">
      <c r="A3281" s="70">
        <f t="shared" si="63"/>
        <v>3262</v>
      </c>
      <c r="B3281" s="145">
        <v>12560153.605506591</v>
      </c>
      <c r="U3281" s="145">
        <v>-4330008.0601092055</v>
      </c>
    </row>
    <row r="3282" spans="1:21" x14ac:dyDescent="0.35">
      <c r="A3282" s="70">
        <f t="shared" si="63"/>
        <v>3263</v>
      </c>
      <c r="B3282" s="145">
        <v>12560153.605506591</v>
      </c>
      <c r="U3282" s="145">
        <v>-30648610.682454087</v>
      </c>
    </row>
    <row r="3283" spans="1:21" x14ac:dyDescent="0.35">
      <c r="A3283" s="70">
        <f t="shared" si="63"/>
        <v>3264</v>
      </c>
      <c r="B3283" s="145">
        <v>12560153.605506591</v>
      </c>
      <c r="U3283" s="145">
        <v>-10447089.609976197</v>
      </c>
    </row>
    <row r="3284" spans="1:21" x14ac:dyDescent="0.35">
      <c r="A3284" s="70">
        <f t="shared" si="63"/>
        <v>3265</v>
      </c>
      <c r="B3284" s="145">
        <v>12560153.605506591</v>
      </c>
      <c r="U3284" s="145">
        <v>-3609742.281697046</v>
      </c>
    </row>
    <row r="3285" spans="1:21" x14ac:dyDescent="0.35">
      <c r="A3285" s="70">
        <f t="shared" si="63"/>
        <v>3266</v>
      </c>
      <c r="B3285" s="145">
        <v>12560153.605506591</v>
      </c>
      <c r="U3285" s="145">
        <v>-52157804.740009457</v>
      </c>
    </row>
    <row r="3286" spans="1:21" x14ac:dyDescent="0.35">
      <c r="A3286" s="70">
        <f t="shared" ref="A3286:A3349" si="64">A3285+1</f>
        <v>3267</v>
      </c>
      <c r="B3286" s="145">
        <v>12560153.605506591</v>
      </c>
      <c r="U3286" s="145">
        <v>40797745.210901409</v>
      </c>
    </row>
    <row r="3287" spans="1:21" x14ac:dyDescent="0.35">
      <c r="A3287" s="70">
        <f t="shared" si="64"/>
        <v>3268</v>
      </c>
      <c r="B3287" s="145">
        <v>12560153.605506591</v>
      </c>
      <c r="U3287" s="145">
        <v>14967844.193011813</v>
      </c>
    </row>
    <row r="3288" spans="1:21" x14ac:dyDescent="0.35">
      <c r="A3288" s="70">
        <f t="shared" si="64"/>
        <v>3269</v>
      </c>
      <c r="B3288" s="145">
        <v>12560153.605506591</v>
      </c>
      <c r="U3288" s="145">
        <v>-10814739.286203567</v>
      </c>
    </row>
    <row r="3289" spans="1:21" x14ac:dyDescent="0.35">
      <c r="A3289" s="70">
        <f t="shared" si="64"/>
        <v>3270</v>
      </c>
      <c r="B3289" s="145">
        <v>12560153.605506591</v>
      </c>
      <c r="U3289" s="145">
        <v>-23259708.469705515</v>
      </c>
    </row>
    <row r="3290" spans="1:21" x14ac:dyDescent="0.35">
      <c r="A3290" s="70">
        <f t="shared" si="64"/>
        <v>3271</v>
      </c>
      <c r="B3290" s="145">
        <v>12560153.605506591</v>
      </c>
      <c r="U3290" s="145">
        <v>16632717.525602728</v>
      </c>
    </row>
    <row r="3291" spans="1:21" x14ac:dyDescent="0.35">
      <c r="A3291" s="70">
        <f t="shared" si="64"/>
        <v>3272</v>
      </c>
      <c r="B3291" s="145">
        <v>12560153.605506591</v>
      </c>
      <c r="U3291" s="145">
        <v>2673129.4416610785</v>
      </c>
    </row>
    <row r="3292" spans="1:21" x14ac:dyDescent="0.35">
      <c r="A3292" s="70">
        <f t="shared" si="64"/>
        <v>3273</v>
      </c>
      <c r="B3292" s="145">
        <v>12560153.605506591</v>
      </c>
      <c r="U3292" s="145">
        <v>13756376.943944462</v>
      </c>
    </row>
    <row r="3293" spans="1:21" x14ac:dyDescent="0.35">
      <c r="A3293" s="70">
        <f t="shared" si="64"/>
        <v>3274</v>
      </c>
      <c r="B3293" s="145">
        <v>12560153.605506591</v>
      </c>
      <c r="U3293" s="145">
        <v>13299895.440436039</v>
      </c>
    </row>
    <row r="3294" spans="1:21" x14ac:dyDescent="0.35">
      <c r="A3294" s="70">
        <f t="shared" si="64"/>
        <v>3275</v>
      </c>
      <c r="B3294" s="145">
        <v>12560153.605506591</v>
      </c>
      <c r="U3294" s="145">
        <v>3699240.5485568456</v>
      </c>
    </row>
    <row r="3295" spans="1:21" x14ac:dyDescent="0.35">
      <c r="A3295" s="70">
        <f t="shared" si="64"/>
        <v>3276</v>
      </c>
      <c r="B3295" s="145">
        <v>12560153.605506591</v>
      </c>
      <c r="U3295" s="145">
        <v>5266054.5821412764</v>
      </c>
    </row>
    <row r="3296" spans="1:21" x14ac:dyDescent="0.35">
      <c r="A3296" s="70">
        <f t="shared" si="64"/>
        <v>3277</v>
      </c>
      <c r="B3296" s="145">
        <v>12560153.605506591</v>
      </c>
      <c r="U3296" s="145">
        <v>23443652.804525413</v>
      </c>
    </row>
    <row r="3297" spans="1:21" x14ac:dyDescent="0.35">
      <c r="A3297" s="70">
        <f t="shared" si="64"/>
        <v>3278</v>
      </c>
      <c r="B3297" s="145">
        <v>12560153.605506591</v>
      </c>
      <c r="U3297" s="145">
        <v>29818848.465141162</v>
      </c>
    </row>
    <row r="3298" spans="1:21" x14ac:dyDescent="0.35">
      <c r="A3298" s="70">
        <f t="shared" si="64"/>
        <v>3279</v>
      </c>
      <c r="B3298" s="145">
        <v>12560153.605506591</v>
      </c>
      <c r="U3298" s="145">
        <v>-25950664.96547268</v>
      </c>
    </row>
    <row r="3299" spans="1:21" x14ac:dyDescent="0.35">
      <c r="A3299" s="70">
        <f t="shared" si="64"/>
        <v>3280</v>
      </c>
      <c r="B3299" s="145">
        <v>12560153.605506591</v>
      </c>
      <c r="U3299" s="145">
        <v>-22265887.730989896</v>
      </c>
    </row>
    <row r="3300" spans="1:21" x14ac:dyDescent="0.35">
      <c r="A3300" s="70">
        <f t="shared" si="64"/>
        <v>3281</v>
      </c>
      <c r="B3300" s="145">
        <v>12560153.605506591</v>
      </c>
      <c r="U3300" s="145">
        <v>6824497.1868085861</v>
      </c>
    </row>
    <row r="3301" spans="1:21" x14ac:dyDescent="0.35">
      <c r="A3301" s="70">
        <f t="shared" si="64"/>
        <v>3282</v>
      </c>
      <c r="B3301" s="145">
        <v>12560153.605506591</v>
      </c>
      <c r="U3301" s="145">
        <v>-18155671.117885735</v>
      </c>
    </row>
    <row r="3302" spans="1:21" x14ac:dyDescent="0.35">
      <c r="A3302" s="70">
        <f t="shared" si="64"/>
        <v>3283</v>
      </c>
      <c r="B3302" s="145">
        <v>12560153.605506591</v>
      </c>
      <c r="U3302" s="145">
        <v>-7141999.9416712709</v>
      </c>
    </row>
    <row r="3303" spans="1:21" x14ac:dyDescent="0.35">
      <c r="A3303" s="70">
        <f t="shared" si="64"/>
        <v>3284</v>
      </c>
      <c r="B3303" s="145">
        <v>12560153.605506591</v>
      </c>
      <c r="U3303" s="145">
        <v>-17817153.623727415</v>
      </c>
    </row>
    <row r="3304" spans="1:21" x14ac:dyDescent="0.35">
      <c r="A3304" s="70">
        <f t="shared" si="64"/>
        <v>3285</v>
      </c>
      <c r="B3304" s="145">
        <v>12560153.605506591</v>
      </c>
      <c r="U3304" s="145">
        <v>6556853.2668440193</v>
      </c>
    </row>
    <row r="3305" spans="1:21" x14ac:dyDescent="0.35">
      <c r="A3305" s="70">
        <f t="shared" si="64"/>
        <v>3286</v>
      </c>
      <c r="B3305" s="145">
        <v>12560153.605506591</v>
      </c>
      <c r="U3305" s="145">
        <v>-32576704.452576064</v>
      </c>
    </row>
    <row r="3306" spans="1:21" x14ac:dyDescent="0.35">
      <c r="A3306" s="70">
        <f t="shared" si="64"/>
        <v>3287</v>
      </c>
      <c r="B3306" s="145">
        <v>12560153.605506591</v>
      </c>
      <c r="U3306" s="145">
        <v>-6485251.9784179088</v>
      </c>
    </row>
    <row r="3307" spans="1:21" x14ac:dyDescent="0.35">
      <c r="A3307" s="70">
        <f t="shared" si="64"/>
        <v>3288</v>
      </c>
      <c r="B3307" s="145">
        <v>12560153.605506591</v>
      </c>
      <c r="U3307" s="145">
        <v>-37847977.341016084</v>
      </c>
    </row>
    <row r="3308" spans="1:21" x14ac:dyDescent="0.35">
      <c r="A3308" s="70">
        <f t="shared" si="64"/>
        <v>3289</v>
      </c>
      <c r="B3308" s="145">
        <v>12560153.605506591</v>
      </c>
      <c r="U3308" s="145">
        <v>-43630123.403224014</v>
      </c>
    </row>
    <row r="3309" spans="1:21" x14ac:dyDescent="0.35">
      <c r="A3309" s="70">
        <f t="shared" si="64"/>
        <v>3290</v>
      </c>
      <c r="B3309" s="145">
        <v>12560153.605506591</v>
      </c>
      <c r="U3309" s="145">
        <v>-30155336.636017084</v>
      </c>
    </row>
    <row r="3310" spans="1:21" x14ac:dyDescent="0.35">
      <c r="A3310" s="70">
        <f t="shared" si="64"/>
        <v>3291</v>
      </c>
      <c r="B3310" s="145">
        <v>12560153.605506591</v>
      </c>
      <c r="U3310" s="145">
        <v>-6412712.3351355586</v>
      </c>
    </row>
    <row r="3311" spans="1:21" x14ac:dyDescent="0.35">
      <c r="A3311" s="70">
        <f t="shared" si="64"/>
        <v>3292</v>
      </c>
      <c r="B3311" s="145">
        <v>12560153.605506591</v>
      </c>
      <c r="U3311" s="145">
        <v>-27377947.621822651</v>
      </c>
    </row>
    <row r="3312" spans="1:21" x14ac:dyDescent="0.35">
      <c r="A3312" s="70">
        <f t="shared" si="64"/>
        <v>3293</v>
      </c>
      <c r="B3312" s="145">
        <v>12560153.605506591</v>
      </c>
      <c r="U3312" s="145">
        <v>-1187727.410985522</v>
      </c>
    </row>
    <row r="3313" spans="1:21" x14ac:dyDescent="0.35">
      <c r="A3313" s="70">
        <f t="shared" si="64"/>
        <v>3294</v>
      </c>
      <c r="B3313" s="145">
        <v>12560153.605506591</v>
      </c>
      <c r="U3313" s="145">
        <v>68445353.379792362</v>
      </c>
    </row>
    <row r="3314" spans="1:21" x14ac:dyDescent="0.35">
      <c r="A3314" s="70">
        <f t="shared" si="64"/>
        <v>3295</v>
      </c>
      <c r="B3314" s="145">
        <v>12560153.605506591</v>
      </c>
      <c r="U3314" s="145">
        <v>-38096466.175413877</v>
      </c>
    </row>
    <row r="3315" spans="1:21" x14ac:dyDescent="0.35">
      <c r="A3315" s="70">
        <f t="shared" si="64"/>
        <v>3296</v>
      </c>
      <c r="B3315" s="145">
        <v>12560153.605506591</v>
      </c>
      <c r="U3315" s="145">
        <v>19409407.7143723</v>
      </c>
    </row>
    <row r="3316" spans="1:21" x14ac:dyDescent="0.35">
      <c r="A3316" s="70">
        <f t="shared" si="64"/>
        <v>3297</v>
      </c>
      <c r="B3316" s="145">
        <v>12560153.605506591</v>
      </c>
      <c r="U3316" s="145">
        <v>-2569200.9889988676</v>
      </c>
    </row>
    <row r="3317" spans="1:21" x14ac:dyDescent="0.35">
      <c r="A3317" s="70">
        <f t="shared" si="64"/>
        <v>3298</v>
      </c>
      <c r="B3317" s="145">
        <v>12560153.605506591</v>
      </c>
      <c r="U3317" s="145">
        <v>-6044800.0771302748</v>
      </c>
    </row>
    <row r="3318" spans="1:21" x14ac:dyDescent="0.35">
      <c r="A3318" s="70">
        <f t="shared" si="64"/>
        <v>3299</v>
      </c>
      <c r="B3318" s="145">
        <v>12560153.605506591</v>
      </c>
      <c r="U3318" s="145">
        <v>737776.32378519326</v>
      </c>
    </row>
    <row r="3319" spans="1:21" x14ac:dyDescent="0.35">
      <c r="A3319" s="70">
        <f t="shared" si="64"/>
        <v>3300</v>
      </c>
      <c r="B3319" s="145">
        <v>12560153.605506591</v>
      </c>
      <c r="U3319" s="145">
        <v>-29343340.11754059</v>
      </c>
    </row>
    <row r="3320" spans="1:21" x14ac:dyDescent="0.35">
      <c r="A3320" s="70">
        <f t="shared" si="64"/>
        <v>3301</v>
      </c>
      <c r="B3320" s="145">
        <v>12560153.605506591</v>
      </c>
      <c r="U3320" s="145">
        <v>45893740.641032971</v>
      </c>
    </row>
    <row r="3321" spans="1:21" x14ac:dyDescent="0.35">
      <c r="A3321" s="70">
        <f t="shared" si="64"/>
        <v>3302</v>
      </c>
      <c r="B3321" s="145">
        <v>12560153.605506591</v>
      </c>
      <c r="U3321" s="145">
        <v>21880827.907852106</v>
      </c>
    </row>
    <row r="3322" spans="1:21" x14ac:dyDescent="0.35">
      <c r="A3322" s="70">
        <f t="shared" si="64"/>
        <v>3303</v>
      </c>
      <c r="B3322" s="145">
        <v>12560153.605506591</v>
      </c>
      <c r="U3322" s="145">
        <v>-21639292.213563118</v>
      </c>
    </row>
    <row r="3323" spans="1:21" x14ac:dyDescent="0.35">
      <c r="A3323" s="70">
        <f t="shared" si="64"/>
        <v>3304</v>
      </c>
      <c r="B3323" s="145">
        <v>12560153.605506591</v>
      </c>
      <c r="U3323" s="145">
        <v>10683593.307445254</v>
      </c>
    </row>
    <row r="3324" spans="1:21" x14ac:dyDescent="0.35">
      <c r="A3324" s="70">
        <f t="shared" si="64"/>
        <v>3305</v>
      </c>
      <c r="B3324" s="145">
        <v>12560153.605506591</v>
      </c>
      <c r="U3324" s="145">
        <v>18785645.983793825</v>
      </c>
    </row>
    <row r="3325" spans="1:21" x14ac:dyDescent="0.35">
      <c r="A3325" s="70">
        <f t="shared" si="64"/>
        <v>3306</v>
      </c>
      <c r="B3325" s="145">
        <v>12560153.605506591</v>
      </c>
      <c r="U3325" s="145">
        <v>-22929800.011986673</v>
      </c>
    </row>
    <row r="3326" spans="1:21" x14ac:dyDescent="0.35">
      <c r="A3326" s="70">
        <f t="shared" si="64"/>
        <v>3307</v>
      </c>
      <c r="B3326" s="145">
        <v>12560153.605506591</v>
      </c>
      <c r="U3326" s="145">
        <v>25952516.313905783</v>
      </c>
    </row>
    <row r="3327" spans="1:21" x14ac:dyDescent="0.35">
      <c r="A3327" s="70">
        <f t="shared" si="64"/>
        <v>3308</v>
      </c>
      <c r="B3327" s="145">
        <v>12560153.605506591</v>
      </c>
      <c r="U3327" s="145">
        <v>-4192278.2375146076</v>
      </c>
    </row>
    <row r="3328" spans="1:21" x14ac:dyDescent="0.35">
      <c r="A3328" s="70">
        <f t="shared" si="64"/>
        <v>3309</v>
      </c>
      <c r="B3328" s="145">
        <v>12560153.605506591</v>
      </c>
      <c r="U3328" s="145">
        <v>-26650185.205044385</v>
      </c>
    </row>
    <row r="3329" spans="1:21" x14ac:dyDescent="0.35">
      <c r="A3329" s="70">
        <f t="shared" si="64"/>
        <v>3310</v>
      </c>
      <c r="B3329" s="145">
        <v>12560153.605506591</v>
      </c>
      <c r="U3329" s="145">
        <v>-49116722.816878013</v>
      </c>
    </row>
    <row r="3330" spans="1:21" x14ac:dyDescent="0.35">
      <c r="A3330" s="70">
        <f t="shared" si="64"/>
        <v>3311</v>
      </c>
      <c r="B3330" s="145">
        <v>12560153.605506591</v>
      </c>
      <c r="U3330" s="145">
        <v>-11767411.345552862</v>
      </c>
    </row>
    <row r="3331" spans="1:21" x14ac:dyDescent="0.35">
      <c r="A3331" s="70">
        <f t="shared" si="64"/>
        <v>3312</v>
      </c>
      <c r="B3331" s="145">
        <v>12560153.605506591</v>
      </c>
      <c r="U3331" s="145">
        <v>25382449.721691597</v>
      </c>
    </row>
    <row r="3332" spans="1:21" x14ac:dyDescent="0.35">
      <c r="A3332" s="70">
        <f t="shared" si="64"/>
        <v>3313</v>
      </c>
      <c r="B3332" s="145">
        <v>12560153.605506591</v>
      </c>
      <c r="U3332" s="145">
        <v>21383834.143192034</v>
      </c>
    </row>
    <row r="3333" spans="1:21" x14ac:dyDescent="0.35">
      <c r="A3333" s="70">
        <f t="shared" si="64"/>
        <v>3314</v>
      </c>
      <c r="B3333" s="145">
        <v>12560153.605506591</v>
      </c>
      <c r="U3333" s="145">
        <v>-13660456.543181434</v>
      </c>
    </row>
    <row r="3334" spans="1:21" x14ac:dyDescent="0.35">
      <c r="A3334" s="70">
        <f t="shared" si="64"/>
        <v>3315</v>
      </c>
      <c r="B3334" s="145">
        <v>12560153.605506591</v>
      </c>
      <c r="U3334" s="145">
        <v>-24320048.448783301</v>
      </c>
    </row>
    <row r="3335" spans="1:21" x14ac:dyDescent="0.35">
      <c r="A3335" s="70">
        <f t="shared" si="64"/>
        <v>3316</v>
      </c>
      <c r="B3335" s="145">
        <v>12560153.605506591</v>
      </c>
      <c r="U3335" s="145">
        <v>-19680825.196228094</v>
      </c>
    </row>
    <row r="3336" spans="1:21" x14ac:dyDescent="0.35">
      <c r="A3336" s="70">
        <f t="shared" si="64"/>
        <v>3317</v>
      </c>
      <c r="B3336" s="145">
        <v>12560153.605506591</v>
      </c>
      <c r="U3336" s="145">
        <v>66383819.93755687</v>
      </c>
    </row>
    <row r="3337" spans="1:21" x14ac:dyDescent="0.35">
      <c r="A3337" s="70">
        <f t="shared" si="64"/>
        <v>3318</v>
      </c>
      <c r="B3337" s="145">
        <v>12560153.605506591</v>
      </c>
      <c r="U3337" s="145">
        <v>-26245845.737024911</v>
      </c>
    </row>
    <row r="3338" spans="1:21" x14ac:dyDescent="0.35">
      <c r="A3338" s="70">
        <f t="shared" si="64"/>
        <v>3319</v>
      </c>
      <c r="B3338" s="145">
        <v>12560153.605506591</v>
      </c>
      <c r="U3338" s="145">
        <v>-2568977.7834066451</v>
      </c>
    </row>
    <row r="3339" spans="1:21" x14ac:dyDescent="0.35">
      <c r="A3339" s="70">
        <f t="shared" si="64"/>
        <v>3320</v>
      </c>
      <c r="B3339" s="145">
        <v>12560153.605506591</v>
      </c>
      <c r="U3339" s="145">
        <v>-4429722.91392662</v>
      </c>
    </row>
    <row r="3340" spans="1:21" x14ac:dyDescent="0.35">
      <c r="A3340" s="70">
        <f t="shared" si="64"/>
        <v>3321</v>
      </c>
      <c r="B3340" s="145">
        <v>12560153.605506591</v>
      </c>
      <c r="U3340" s="145">
        <v>-31506116.950849269</v>
      </c>
    </row>
    <row r="3341" spans="1:21" x14ac:dyDescent="0.35">
      <c r="A3341" s="70">
        <f t="shared" si="64"/>
        <v>3322</v>
      </c>
      <c r="B3341" s="145">
        <v>12560153.605506591</v>
      </c>
      <c r="U3341" s="145">
        <v>-44397699.41591689</v>
      </c>
    </row>
    <row r="3342" spans="1:21" x14ac:dyDescent="0.35">
      <c r="A3342" s="70">
        <f t="shared" si="64"/>
        <v>3323</v>
      </c>
      <c r="B3342" s="145">
        <v>12560153.605506591</v>
      </c>
      <c r="U3342" s="145">
        <v>-11267003.023718493</v>
      </c>
    </row>
    <row r="3343" spans="1:21" x14ac:dyDescent="0.35">
      <c r="A3343" s="70">
        <f t="shared" si="64"/>
        <v>3324</v>
      </c>
      <c r="B3343" s="145">
        <v>12560153.605506591</v>
      </c>
      <c r="U3343" s="145">
        <v>-8338966.5027498286</v>
      </c>
    </row>
    <row r="3344" spans="1:21" x14ac:dyDescent="0.35">
      <c r="A3344" s="70">
        <f t="shared" si="64"/>
        <v>3325</v>
      </c>
      <c r="B3344" s="145">
        <v>12560153.605506591</v>
      </c>
      <c r="U3344" s="145">
        <v>-3872870.3812015615</v>
      </c>
    </row>
    <row r="3345" spans="1:21" x14ac:dyDescent="0.35">
      <c r="A3345" s="70">
        <f t="shared" si="64"/>
        <v>3326</v>
      </c>
      <c r="B3345" s="145">
        <v>12560153.605506591</v>
      </c>
      <c r="U3345" s="145">
        <v>8577613.5257605724</v>
      </c>
    </row>
    <row r="3346" spans="1:21" x14ac:dyDescent="0.35">
      <c r="A3346" s="70">
        <f t="shared" si="64"/>
        <v>3327</v>
      </c>
      <c r="B3346" s="145">
        <v>12560153.605506591</v>
      </c>
      <c r="U3346" s="145">
        <v>-41441624.366327919</v>
      </c>
    </row>
    <row r="3347" spans="1:21" x14ac:dyDescent="0.35">
      <c r="A3347" s="70">
        <f t="shared" si="64"/>
        <v>3328</v>
      </c>
      <c r="B3347" s="145">
        <v>12560153.605506591</v>
      </c>
      <c r="U3347" s="145">
        <v>11006734.969495364</v>
      </c>
    </row>
    <row r="3348" spans="1:21" x14ac:dyDescent="0.35">
      <c r="A3348" s="70">
        <f t="shared" si="64"/>
        <v>3329</v>
      </c>
      <c r="B3348" s="145">
        <v>12560153.605506591</v>
      </c>
      <c r="U3348" s="145">
        <v>12874099.351278819</v>
      </c>
    </row>
    <row r="3349" spans="1:21" x14ac:dyDescent="0.35">
      <c r="A3349" s="70">
        <f t="shared" si="64"/>
        <v>3330</v>
      </c>
      <c r="B3349" s="145">
        <v>12560153.605506591</v>
      </c>
      <c r="U3349" s="145">
        <v>-14538288.051156979</v>
      </c>
    </row>
    <row r="3350" spans="1:21" x14ac:dyDescent="0.35">
      <c r="A3350" s="70">
        <f t="shared" ref="A3350:A3413" si="65">A3349+1</f>
        <v>3331</v>
      </c>
      <c r="B3350" s="145">
        <v>12560153.605506591</v>
      </c>
      <c r="U3350" s="145">
        <v>-4362074.143731717</v>
      </c>
    </row>
    <row r="3351" spans="1:21" x14ac:dyDescent="0.35">
      <c r="A3351" s="70">
        <f t="shared" si="65"/>
        <v>3332</v>
      </c>
      <c r="B3351" s="145">
        <v>12560153.605506591</v>
      </c>
      <c r="U3351" s="145">
        <v>-40507476.327640854</v>
      </c>
    </row>
    <row r="3352" spans="1:21" x14ac:dyDescent="0.35">
      <c r="A3352" s="70">
        <f t="shared" si="65"/>
        <v>3333</v>
      </c>
      <c r="B3352" s="145">
        <v>12560153.605506591</v>
      </c>
      <c r="U3352" s="145">
        <v>-32492825.89859587</v>
      </c>
    </row>
    <row r="3353" spans="1:21" x14ac:dyDescent="0.35">
      <c r="A3353" s="70">
        <f t="shared" si="65"/>
        <v>3334</v>
      </c>
      <c r="B3353" s="145">
        <v>12560153.605506591</v>
      </c>
      <c r="U3353" s="145">
        <v>15726984.967363935</v>
      </c>
    </row>
    <row r="3354" spans="1:21" x14ac:dyDescent="0.35">
      <c r="A3354" s="70">
        <f t="shared" si="65"/>
        <v>3335</v>
      </c>
      <c r="B3354" s="145">
        <v>12560153.605506591</v>
      </c>
      <c r="U3354" s="145">
        <v>-10724483.849809719</v>
      </c>
    </row>
    <row r="3355" spans="1:21" x14ac:dyDescent="0.35">
      <c r="A3355" s="70">
        <f t="shared" si="65"/>
        <v>3336</v>
      </c>
      <c r="B3355" s="145">
        <v>12560153.605506591</v>
      </c>
      <c r="U3355" s="145">
        <v>-22641290.372326761</v>
      </c>
    </row>
    <row r="3356" spans="1:21" x14ac:dyDescent="0.35">
      <c r="A3356" s="70">
        <f t="shared" si="65"/>
        <v>3337</v>
      </c>
      <c r="B3356" s="145">
        <v>12560153.605506591</v>
      </c>
      <c r="U3356" s="145">
        <v>23565901.488541994</v>
      </c>
    </row>
    <row r="3357" spans="1:21" x14ac:dyDescent="0.35">
      <c r="A3357" s="70">
        <f t="shared" si="65"/>
        <v>3338</v>
      </c>
      <c r="B3357" s="145">
        <v>12560153.605506591</v>
      </c>
      <c r="U3357" s="145">
        <v>16435671.27397323</v>
      </c>
    </row>
    <row r="3358" spans="1:21" x14ac:dyDescent="0.35">
      <c r="A3358" s="70">
        <f t="shared" si="65"/>
        <v>3339</v>
      </c>
      <c r="B3358" s="145">
        <v>12560153.605506591</v>
      </c>
      <c r="U3358" s="145">
        <v>-10455938.067926066</v>
      </c>
    </row>
    <row r="3359" spans="1:21" x14ac:dyDescent="0.35">
      <c r="A3359" s="70">
        <f t="shared" si="65"/>
        <v>3340</v>
      </c>
      <c r="B3359" s="145">
        <v>12560153.605506591</v>
      </c>
      <c r="U3359" s="145">
        <v>-15931283.340278078</v>
      </c>
    </row>
    <row r="3360" spans="1:21" x14ac:dyDescent="0.35">
      <c r="A3360" s="70">
        <f t="shared" si="65"/>
        <v>3341</v>
      </c>
      <c r="B3360" s="145">
        <v>12560153.605506591</v>
      </c>
      <c r="U3360" s="145">
        <v>255081.28244625777</v>
      </c>
    </row>
    <row r="3361" spans="1:21" x14ac:dyDescent="0.35">
      <c r="A3361" s="70">
        <f t="shared" si="65"/>
        <v>3342</v>
      </c>
      <c r="B3361" s="145">
        <v>12560153.605506591</v>
      </c>
      <c r="U3361" s="145">
        <v>-28385358.272061326</v>
      </c>
    </row>
    <row r="3362" spans="1:21" x14ac:dyDescent="0.35">
      <c r="A3362" s="70">
        <f t="shared" si="65"/>
        <v>3343</v>
      </c>
      <c r="B3362" s="145">
        <v>12560153.605506591</v>
      </c>
      <c r="U3362" s="145">
        <v>5888469.4829130359</v>
      </c>
    </row>
    <row r="3363" spans="1:21" x14ac:dyDescent="0.35">
      <c r="A3363" s="70">
        <f t="shared" si="65"/>
        <v>3344</v>
      </c>
      <c r="B3363" s="145">
        <v>12560153.605506591</v>
      </c>
      <c r="U3363" s="145">
        <v>-20213979.900586087</v>
      </c>
    </row>
    <row r="3364" spans="1:21" x14ac:dyDescent="0.35">
      <c r="A3364" s="70">
        <f t="shared" si="65"/>
        <v>3345</v>
      </c>
      <c r="B3364" s="145">
        <v>12560153.605506591</v>
      </c>
      <c r="U3364" s="145">
        <v>-17453260.971595917</v>
      </c>
    </row>
    <row r="3365" spans="1:21" x14ac:dyDescent="0.35">
      <c r="A3365" s="70">
        <f t="shared" si="65"/>
        <v>3346</v>
      </c>
      <c r="B3365" s="145">
        <v>12560153.605506591</v>
      </c>
      <c r="U3365" s="145">
        <v>-14924669.363648547</v>
      </c>
    </row>
    <row r="3366" spans="1:21" x14ac:dyDescent="0.35">
      <c r="A3366" s="70">
        <f t="shared" si="65"/>
        <v>3347</v>
      </c>
      <c r="B3366" s="145">
        <v>12560153.605506591</v>
      </c>
      <c r="U3366" s="145">
        <v>30985716.924214371</v>
      </c>
    </row>
    <row r="3367" spans="1:21" x14ac:dyDescent="0.35">
      <c r="A3367" s="70">
        <f t="shared" si="65"/>
        <v>3348</v>
      </c>
      <c r="B3367" s="145">
        <v>12560153.605506591</v>
      </c>
      <c r="U3367" s="145">
        <v>-16727603.059822839</v>
      </c>
    </row>
    <row r="3368" spans="1:21" x14ac:dyDescent="0.35">
      <c r="A3368" s="70">
        <f t="shared" si="65"/>
        <v>3349</v>
      </c>
      <c r="B3368" s="145">
        <v>12560153.605506591</v>
      </c>
      <c r="U3368" s="145">
        <v>-15902807.425652653</v>
      </c>
    </row>
    <row r="3369" spans="1:21" x14ac:dyDescent="0.35">
      <c r="A3369" s="70">
        <f t="shared" si="65"/>
        <v>3350</v>
      </c>
      <c r="B3369" s="145">
        <v>12560153.605506591</v>
      </c>
      <c r="U3369" s="145">
        <v>-8953650.8685752209</v>
      </c>
    </row>
    <row r="3370" spans="1:21" x14ac:dyDescent="0.35">
      <c r="A3370" s="70">
        <f t="shared" si="65"/>
        <v>3351</v>
      </c>
      <c r="B3370" s="145">
        <v>12560153.605506591</v>
      </c>
      <c r="U3370" s="145">
        <v>4825689.8679199591</v>
      </c>
    </row>
    <row r="3371" spans="1:21" x14ac:dyDescent="0.35">
      <c r="A3371" s="70">
        <f t="shared" si="65"/>
        <v>3352</v>
      </c>
      <c r="B3371" s="145">
        <v>12560153.605506591</v>
      </c>
      <c r="U3371" s="145">
        <v>-23045696.84350501</v>
      </c>
    </row>
    <row r="3372" spans="1:21" x14ac:dyDescent="0.35">
      <c r="A3372" s="70">
        <f t="shared" si="65"/>
        <v>3353</v>
      </c>
      <c r="B3372" s="145">
        <v>12560153.605506591</v>
      </c>
      <c r="U3372" s="145">
        <v>-26629800.09083844</v>
      </c>
    </row>
    <row r="3373" spans="1:21" x14ac:dyDescent="0.35">
      <c r="A3373" s="70">
        <f t="shared" si="65"/>
        <v>3354</v>
      </c>
      <c r="B3373" s="145">
        <v>12560153.605506591</v>
      </c>
      <c r="U3373" s="145">
        <v>-6439318.3050722815</v>
      </c>
    </row>
    <row r="3374" spans="1:21" x14ac:dyDescent="0.35">
      <c r="A3374" s="70">
        <f t="shared" si="65"/>
        <v>3355</v>
      </c>
      <c r="B3374" s="145">
        <v>12560153.605506591</v>
      </c>
      <c r="U3374" s="145">
        <v>31967173.556333467</v>
      </c>
    </row>
    <row r="3375" spans="1:21" x14ac:dyDescent="0.35">
      <c r="A3375" s="70">
        <f t="shared" si="65"/>
        <v>3356</v>
      </c>
      <c r="B3375" s="145">
        <v>12560153.605506591</v>
      </c>
      <c r="U3375" s="145">
        <v>-29792283.661663335</v>
      </c>
    </row>
    <row r="3376" spans="1:21" x14ac:dyDescent="0.35">
      <c r="A3376" s="70">
        <f t="shared" si="65"/>
        <v>3357</v>
      </c>
      <c r="B3376" s="145">
        <v>12560153.605506591</v>
      </c>
      <c r="U3376" s="145">
        <v>29682333.651377957</v>
      </c>
    </row>
    <row r="3377" spans="1:21" x14ac:dyDescent="0.35">
      <c r="A3377" s="70">
        <f t="shared" si="65"/>
        <v>3358</v>
      </c>
      <c r="B3377" s="145">
        <v>12560153.605506591</v>
      </c>
      <c r="U3377" s="145">
        <v>-42626486.744655475</v>
      </c>
    </row>
    <row r="3378" spans="1:21" x14ac:dyDescent="0.35">
      <c r="A3378" s="70">
        <f t="shared" si="65"/>
        <v>3359</v>
      </c>
      <c r="B3378" s="145">
        <v>12560153.605506591</v>
      </c>
      <c r="U3378" s="145">
        <v>-17380591.978357904</v>
      </c>
    </row>
    <row r="3379" spans="1:21" x14ac:dyDescent="0.35">
      <c r="A3379" s="70">
        <f t="shared" si="65"/>
        <v>3360</v>
      </c>
      <c r="B3379" s="145">
        <v>12560153.605506591</v>
      </c>
      <c r="U3379" s="145">
        <v>-5926802.3473697864</v>
      </c>
    </row>
    <row r="3380" spans="1:21" x14ac:dyDescent="0.35">
      <c r="A3380" s="70">
        <f t="shared" si="65"/>
        <v>3361</v>
      </c>
      <c r="B3380" s="145">
        <v>12560153.605506591</v>
      </c>
      <c r="U3380" s="145">
        <v>-7974479.7498083077</v>
      </c>
    </row>
    <row r="3381" spans="1:21" x14ac:dyDescent="0.35">
      <c r="A3381" s="70">
        <f t="shared" si="65"/>
        <v>3362</v>
      </c>
      <c r="B3381" s="145">
        <v>12560153.605506591</v>
      </c>
      <c r="U3381" s="145">
        <v>26439175.069624372</v>
      </c>
    </row>
    <row r="3382" spans="1:21" x14ac:dyDescent="0.35">
      <c r="A3382" s="70">
        <f t="shared" si="65"/>
        <v>3363</v>
      </c>
      <c r="B3382" s="145">
        <v>12560153.605506591</v>
      </c>
      <c r="U3382" s="145">
        <v>5389513.8325741477</v>
      </c>
    </row>
    <row r="3383" spans="1:21" x14ac:dyDescent="0.35">
      <c r="A3383" s="70">
        <f t="shared" si="65"/>
        <v>3364</v>
      </c>
      <c r="B3383" s="145">
        <v>12560153.605506591</v>
      </c>
      <c r="U3383" s="145">
        <v>-49580999.279962137</v>
      </c>
    </row>
    <row r="3384" spans="1:21" x14ac:dyDescent="0.35">
      <c r="A3384" s="70">
        <f t="shared" si="65"/>
        <v>3365</v>
      </c>
      <c r="B3384" s="145">
        <v>12560153.605506591</v>
      </c>
      <c r="U3384" s="145">
        <v>6167615.622778967</v>
      </c>
    </row>
    <row r="3385" spans="1:21" x14ac:dyDescent="0.35">
      <c r="A3385" s="70">
        <f t="shared" si="65"/>
        <v>3366</v>
      </c>
      <c r="B3385" s="145">
        <v>12560153.605506591</v>
      </c>
      <c r="U3385" s="145">
        <v>5979674.2502156124</v>
      </c>
    </row>
    <row r="3386" spans="1:21" x14ac:dyDescent="0.35">
      <c r="A3386" s="70">
        <f t="shared" si="65"/>
        <v>3367</v>
      </c>
      <c r="B3386" s="145">
        <v>12560153.605506591</v>
      </c>
      <c r="U3386" s="145">
        <v>-18139022.94014271</v>
      </c>
    </row>
    <row r="3387" spans="1:21" x14ac:dyDescent="0.35">
      <c r="A3387" s="70">
        <f t="shared" si="65"/>
        <v>3368</v>
      </c>
      <c r="B3387" s="145">
        <v>12560153.605506591</v>
      </c>
      <c r="U3387" s="145">
        <v>-30081934.890892632</v>
      </c>
    </row>
    <row r="3388" spans="1:21" x14ac:dyDescent="0.35">
      <c r="A3388" s="70">
        <f t="shared" si="65"/>
        <v>3369</v>
      </c>
      <c r="B3388" s="145">
        <v>12560153.605506591</v>
      </c>
      <c r="U3388" s="145">
        <v>-3306731.6680575535</v>
      </c>
    </row>
    <row r="3389" spans="1:21" x14ac:dyDescent="0.35">
      <c r="A3389" s="70">
        <f t="shared" si="65"/>
        <v>3370</v>
      </c>
      <c r="B3389" s="145">
        <v>12560153.605506591</v>
      </c>
      <c r="U3389" s="145">
        <v>-30080070.540697232</v>
      </c>
    </row>
    <row r="3390" spans="1:21" x14ac:dyDescent="0.35">
      <c r="A3390" s="70">
        <f t="shared" si="65"/>
        <v>3371</v>
      </c>
      <c r="B3390" s="145">
        <v>12560153.605506591</v>
      </c>
      <c r="U3390" s="145">
        <v>-6322802.7248294353</v>
      </c>
    </row>
    <row r="3391" spans="1:21" x14ac:dyDescent="0.35">
      <c r="A3391" s="70">
        <f t="shared" si="65"/>
        <v>3372</v>
      </c>
      <c r="B3391" s="145">
        <v>12560153.605506591</v>
      </c>
      <c r="U3391" s="145">
        <v>7407843.2179293931</v>
      </c>
    </row>
    <row r="3392" spans="1:21" x14ac:dyDescent="0.35">
      <c r="A3392" s="70">
        <f t="shared" si="65"/>
        <v>3373</v>
      </c>
      <c r="B3392" s="145">
        <v>12560153.605506591</v>
      </c>
      <c r="U3392" s="145">
        <v>-21320941.214288272</v>
      </c>
    </row>
    <row r="3393" spans="1:21" x14ac:dyDescent="0.35">
      <c r="A3393" s="70">
        <f t="shared" si="65"/>
        <v>3374</v>
      </c>
      <c r="B3393" s="145">
        <v>12560153.605506591</v>
      </c>
      <c r="U3393" s="145">
        <v>-33269686.872462194</v>
      </c>
    </row>
    <row r="3394" spans="1:21" x14ac:dyDescent="0.35">
      <c r="A3394" s="70">
        <f t="shared" si="65"/>
        <v>3375</v>
      </c>
      <c r="B3394" s="145">
        <v>12560153.605506591</v>
      </c>
      <c r="U3394" s="145">
        <v>-33634054.090610519</v>
      </c>
    </row>
    <row r="3395" spans="1:21" x14ac:dyDescent="0.35">
      <c r="A3395" s="70">
        <f t="shared" si="65"/>
        <v>3376</v>
      </c>
      <c r="B3395" s="145">
        <v>12560153.605506591</v>
      </c>
      <c r="U3395" s="145">
        <v>-19822547.795806061</v>
      </c>
    </row>
    <row r="3396" spans="1:21" x14ac:dyDescent="0.35">
      <c r="A3396" s="70">
        <f t="shared" si="65"/>
        <v>3377</v>
      </c>
      <c r="B3396" s="145">
        <v>12560153.605506591</v>
      </c>
      <c r="U3396" s="145">
        <v>8868443.7945588604</v>
      </c>
    </row>
    <row r="3397" spans="1:21" x14ac:dyDescent="0.35">
      <c r="A3397" s="70">
        <f t="shared" si="65"/>
        <v>3378</v>
      </c>
      <c r="B3397" s="145">
        <v>12560153.605506591</v>
      </c>
      <c r="U3397" s="145">
        <v>22732166.245240819</v>
      </c>
    </row>
    <row r="3398" spans="1:21" x14ac:dyDescent="0.35">
      <c r="A3398" s="70">
        <f t="shared" si="65"/>
        <v>3379</v>
      </c>
      <c r="B3398" s="145">
        <v>12560153.605506591</v>
      </c>
      <c r="U3398" s="145">
        <v>21971532.302053764</v>
      </c>
    </row>
    <row r="3399" spans="1:21" x14ac:dyDescent="0.35">
      <c r="A3399" s="70">
        <f t="shared" si="65"/>
        <v>3380</v>
      </c>
      <c r="B3399" s="145">
        <v>12560153.605506591</v>
      </c>
      <c r="U3399" s="145">
        <v>-10242876.271968309</v>
      </c>
    </row>
    <row r="3400" spans="1:21" x14ac:dyDescent="0.35">
      <c r="A3400" s="70">
        <f t="shared" si="65"/>
        <v>3381</v>
      </c>
      <c r="B3400" s="145">
        <v>12560153.605506591</v>
      </c>
      <c r="U3400" s="145">
        <v>-16033223.335592501</v>
      </c>
    </row>
    <row r="3401" spans="1:21" x14ac:dyDescent="0.35">
      <c r="A3401" s="70">
        <f t="shared" si="65"/>
        <v>3382</v>
      </c>
      <c r="B3401" s="145">
        <v>12560153.605506591</v>
      </c>
      <c r="U3401" s="145">
        <v>2244131.2763129547</v>
      </c>
    </row>
    <row r="3402" spans="1:21" x14ac:dyDescent="0.35">
      <c r="A3402" s="70">
        <f t="shared" si="65"/>
        <v>3383</v>
      </c>
      <c r="B3402" s="145">
        <v>12560153.605506591</v>
      </c>
      <c r="U3402" s="145">
        <v>-36519037.56926889</v>
      </c>
    </row>
    <row r="3403" spans="1:21" x14ac:dyDescent="0.35">
      <c r="A3403" s="70">
        <f t="shared" si="65"/>
        <v>3384</v>
      </c>
      <c r="B3403" s="145">
        <v>12560153.605506591</v>
      </c>
      <c r="U3403" s="145">
        <v>-1671243.9723433126</v>
      </c>
    </row>
    <row r="3404" spans="1:21" x14ac:dyDescent="0.35">
      <c r="A3404" s="70">
        <f t="shared" si="65"/>
        <v>3385</v>
      </c>
      <c r="B3404" s="145">
        <v>12560153.605506591</v>
      </c>
      <c r="U3404" s="145">
        <v>-11680406.985247353</v>
      </c>
    </row>
    <row r="3405" spans="1:21" x14ac:dyDescent="0.35">
      <c r="A3405" s="70">
        <f t="shared" si="65"/>
        <v>3386</v>
      </c>
      <c r="B3405" s="145">
        <v>12560153.605506591</v>
      </c>
      <c r="U3405" s="145">
        <v>-50971731.581527099</v>
      </c>
    </row>
    <row r="3406" spans="1:21" x14ac:dyDescent="0.35">
      <c r="A3406" s="70">
        <f t="shared" si="65"/>
        <v>3387</v>
      </c>
      <c r="B3406" s="145">
        <v>12560153.605506591</v>
      </c>
      <c r="U3406" s="145">
        <v>12319701.020380002</v>
      </c>
    </row>
    <row r="3407" spans="1:21" x14ac:dyDescent="0.35">
      <c r="A3407" s="70">
        <f t="shared" si="65"/>
        <v>3388</v>
      </c>
      <c r="B3407" s="145">
        <v>12560153.605506591</v>
      </c>
      <c r="U3407" s="145">
        <v>7184029.87409731</v>
      </c>
    </row>
    <row r="3408" spans="1:21" x14ac:dyDescent="0.35">
      <c r="A3408" s="70">
        <f t="shared" si="65"/>
        <v>3389</v>
      </c>
      <c r="B3408" s="145">
        <v>12560153.605506591</v>
      </c>
      <c r="U3408" s="145">
        <v>-4106928.0841890499</v>
      </c>
    </row>
    <row r="3409" spans="1:21" x14ac:dyDescent="0.35">
      <c r="A3409" s="70">
        <f t="shared" si="65"/>
        <v>3390</v>
      </c>
      <c r="B3409" s="145">
        <v>12560153.605506591</v>
      </c>
      <c r="U3409" s="145">
        <v>-5156547.9494808633</v>
      </c>
    </row>
    <row r="3410" spans="1:21" x14ac:dyDescent="0.35">
      <c r="A3410" s="70">
        <f t="shared" si="65"/>
        <v>3391</v>
      </c>
      <c r="B3410" s="145">
        <v>12560153.605506591</v>
      </c>
      <c r="U3410" s="145">
        <v>-4369614.2765209097</v>
      </c>
    </row>
    <row r="3411" spans="1:21" x14ac:dyDescent="0.35">
      <c r="A3411" s="70">
        <f t="shared" si="65"/>
        <v>3392</v>
      </c>
      <c r="B3411" s="145">
        <v>12560153.605506591</v>
      </c>
      <c r="U3411" s="145">
        <v>-8083041.7240486536</v>
      </c>
    </row>
    <row r="3412" spans="1:21" x14ac:dyDescent="0.35">
      <c r="A3412" s="70">
        <f t="shared" si="65"/>
        <v>3393</v>
      </c>
      <c r="B3412" s="145">
        <v>12560153.605506591</v>
      </c>
      <c r="U3412" s="145">
        <v>-9753807.5704497248</v>
      </c>
    </row>
    <row r="3413" spans="1:21" x14ac:dyDescent="0.35">
      <c r="A3413" s="70">
        <f t="shared" si="65"/>
        <v>3394</v>
      </c>
      <c r="B3413" s="145">
        <v>12560153.605506591</v>
      </c>
      <c r="U3413" s="145">
        <v>-6736559.9117455473</v>
      </c>
    </row>
    <row r="3414" spans="1:21" x14ac:dyDescent="0.35">
      <c r="A3414" s="70">
        <f t="shared" ref="A3414:A3477" si="66">A3413+1</f>
        <v>3395</v>
      </c>
      <c r="B3414" s="145">
        <v>12560153.605506591</v>
      </c>
      <c r="U3414" s="145">
        <v>4023668.3826535419</v>
      </c>
    </row>
    <row r="3415" spans="1:21" x14ac:dyDescent="0.35">
      <c r="A3415" s="70">
        <f t="shared" si="66"/>
        <v>3396</v>
      </c>
      <c r="B3415" s="145">
        <v>12560153.605506591</v>
      </c>
      <c r="U3415" s="145">
        <v>16409973.453416452</v>
      </c>
    </row>
    <row r="3416" spans="1:21" x14ac:dyDescent="0.35">
      <c r="A3416" s="70">
        <f t="shared" si="66"/>
        <v>3397</v>
      </c>
      <c r="B3416" s="145">
        <v>12560153.605506591</v>
      </c>
      <c r="U3416" s="145">
        <v>-10999286.295608241</v>
      </c>
    </row>
    <row r="3417" spans="1:21" x14ac:dyDescent="0.35">
      <c r="A3417" s="70">
        <f t="shared" si="66"/>
        <v>3398</v>
      </c>
      <c r="B3417" s="145">
        <v>12560153.605506591</v>
      </c>
      <c r="U3417" s="145">
        <v>-12600244.837756241</v>
      </c>
    </row>
    <row r="3418" spans="1:21" x14ac:dyDescent="0.35">
      <c r="A3418" s="70">
        <f t="shared" si="66"/>
        <v>3399</v>
      </c>
      <c r="B3418" s="145">
        <v>12560153.605506591</v>
      </c>
      <c r="U3418" s="145">
        <v>3883574.8554139957</v>
      </c>
    </row>
    <row r="3419" spans="1:21" x14ac:dyDescent="0.35">
      <c r="A3419" s="70">
        <f t="shared" si="66"/>
        <v>3400</v>
      </c>
      <c r="B3419" s="145">
        <v>12560153.605506591</v>
      </c>
      <c r="U3419" s="145">
        <v>-43221912.842580438</v>
      </c>
    </row>
    <row r="3420" spans="1:21" x14ac:dyDescent="0.35">
      <c r="A3420" s="70">
        <f t="shared" si="66"/>
        <v>3401</v>
      </c>
      <c r="B3420" s="145">
        <v>12560153.605506591</v>
      </c>
      <c r="U3420" s="145">
        <v>-19552646.323482972</v>
      </c>
    </row>
    <row r="3421" spans="1:21" x14ac:dyDescent="0.35">
      <c r="A3421" s="70">
        <f t="shared" si="66"/>
        <v>3402</v>
      </c>
      <c r="B3421" s="145">
        <v>12560153.605506591</v>
      </c>
      <c r="U3421" s="145">
        <v>-15810525.05571677</v>
      </c>
    </row>
    <row r="3422" spans="1:21" x14ac:dyDescent="0.35">
      <c r="A3422" s="70">
        <f t="shared" si="66"/>
        <v>3403</v>
      </c>
      <c r="B3422" s="145">
        <v>12560153.605506591</v>
      </c>
      <c r="U3422" s="145">
        <v>-14530565.61348363</v>
      </c>
    </row>
    <row r="3423" spans="1:21" x14ac:dyDescent="0.35">
      <c r="A3423" s="70">
        <f t="shared" si="66"/>
        <v>3404</v>
      </c>
      <c r="B3423" s="145">
        <v>12560153.605506591</v>
      </c>
      <c r="U3423" s="145">
        <v>-11974206.864915442</v>
      </c>
    </row>
    <row r="3424" spans="1:21" x14ac:dyDescent="0.35">
      <c r="A3424" s="70">
        <f t="shared" si="66"/>
        <v>3405</v>
      </c>
      <c r="B3424" s="145">
        <v>12560153.605506591</v>
      </c>
      <c r="U3424" s="145">
        <v>17625983.760949172</v>
      </c>
    </row>
    <row r="3425" spans="1:21" x14ac:dyDescent="0.35">
      <c r="A3425" s="70">
        <f t="shared" si="66"/>
        <v>3406</v>
      </c>
      <c r="B3425" s="145">
        <v>12560153.605506591</v>
      </c>
      <c r="U3425" s="145">
        <v>-26667393.692416131</v>
      </c>
    </row>
    <row r="3426" spans="1:21" x14ac:dyDescent="0.35">
      <c r="A3426" s="70">
        <f t="shared" si="66"/>
        <v>3407</v>
      </c>
      <c r="B3426" s="145">
        <v>12560153.605506591</v>
      </c>
      <c r="U3426" s="145">
        <v>37250831.487838089</v>
      </c>
    </row>
    <row r="3427" spans="1:21" x14ac:dyDescent="0.35">
      <c r="A3427" s="70">
        <f t="shared" si="66"/>
        <v>3408</v>
      </c>
      <c r="B3427" s="145">
        <v>12560153.605506591</v>
      </c>
      <c r="U3427" s="145">
        <v>11023575.920387775</v>
      </c>
    </row>
    <row r="3428" spans="1:21" x14ac:dyDescent="0.35">
      <c r="A3428" s="70">
        <f t="shared" si="66"/>
        <v>3409</v>
      </c>
      <c r="B3428" s="145">
        <v>12560153.605506591</v>
      </c>
      <c r="U3428" s="145">
        <v>-13285968.092810132</v>
      </c>
    </row>
    <row r="3429" spans="1:21" x14ac:dyDescent="0.35">
      <c r="A3429" s="70">
        <f t="shared" si="66"/>
        <v>3410</v>
      </c>
      <c r="B3429" s="145">
        <v>12560153.605506591</v>
      </c>
      <c r="U3429" s="145">
        <v>15464021.493169066</v>
      </c>
    </row>
    <row r="3430" spans="1:21" x14ac:dyDescent="0.35">
      <c r="A3430" s="70">
        <f t="shared" si="66"/>
        <v>3411</v>
      </c>
      <c r="B3430" s="145">
        <v>12560153.605506591</v>
      </c>
      <c r="U3430" s="145">
        <v>1315935.1164218597</v>
      </c>
    </row>
    <row r="3431" spans="1:21" x14ac:dyDescent="0.35">
      <c r="A3431" s="70">
        <f t="shared" si="66"/>
        <v>3412</v>
      </c>
      <c r="B3431" s="145">
        <v>12560153.605506591</v>
      </c>
      <c r="U3431" s="145">
        <v>6201234.471957121</v>
      </c>
    </row>
    <row r="3432" spans="1:21" x14ac:dyDescent="0.35">
      <c r="A3432" s="70">
        <f t="shared" si="66"/>
        <v>3413</v>
      </c>
      <c r="B3432" s="145">
        <v>12560153.605506591</v>
      </c>
      <c r="U3432" s="145">
        <v>-41454321.905304454</v>
      </c>
    </row>
    <row r="3433" spans="1:21" x14ac:dyDescent="0.35">
      <c r="A3433" s="70">
        <f t="shared" si="66"/>
        <v>3414</v>
      </c>
      <c r="B3433" s="145">
        <v>12560153.605506591</v>
      </c>
      <c r="U3433" s="145">
        <v>-2080070.7692813277</v>
      </c>
    </row>
    <row r="3434" spans="1:21" x14ac:dyDescent="0.35">
      <c r="A3434" s="70">
        <f t="shared" si="66"/>
        <v>3415</v>
      </c>
      <c r="B3434" s="145">
        <v>12560153.605506591</v>
      </c>
      <c r="U3434" s="145">
        <v>-6809204.1533224303</v>
      </c>
    </row>
    <row r="3435" spans="1:21" x14ac:dyDescent="0.35">
      <c r="A3435" s="70">
        <f t="shared" si="66"/>
        <v>3416</v>
      </c>
      <c r="B3435" s="145">
        <v>12560153.605506591</v>
      </c>
      <c r="U3435" s="145">
        <v>-50334286.863982737</v>
      </c>
    </row>
    <row r="3436" spans="1:21" x14ac:dyDescent="0.35">
      <c r="A3436" s="70">
        <f t="shared" si="66"/>
        <v>3417</v>
      </c>
      <c r="B3436" s="145">
        <v>12560153.605506591</v>
      </c>
      <c r="U3436" s="145">
        <v>7788605.4063454308</v>
      </c>
    </row>
    <row r="3437" spans="1:21" x14ac:dyDescent="0.35">
      <c r="A3437" s="70">
        <f t="shared" si="66"/>
        <v>3418</v>
      </c>
      <c r="B3437" s="145">
        <v>12560153.605506591</v>
      </c>
      <c r="U3437" s="145">
        <v>26724788.040648364</v>
      </c>
    </row>
    <row r="3438" spans="1:21" x14ac:dyDescent="0.35">
      <c r="A3438" s="70">
        <f t="shared" si="66"/>
        <v>3419</v>
      </c>
      <c r="B3438" s="145">
        <v>12560153.605506591</v>
      </c>
      <c r="U3438" s="145">
        <v>-29985993.135902695</v>
      </c>
    </row>
    <row r="3439" spans="1:21" x14ac:dyDescent="0.35">
      <c r="A3439" s="70">
        <f t="shared" si="66"/>
        <v>3420</v>
      </c>
      <c r="B3439" s="145">
        <v>12560153.605506591</v>
      </c>
      <c r="U3439" s="145">
        <v>25100100.356421549</v>
      </c>
    </row>
    <row r="3440" spans="1:21" x14ac:dyDescent="0.35">
      <c r="A3440" s="70">
        <f t="shared" si="66"/>
        <v>3421</v>
      </c>
      <c r="B3440" s="145">
        <v>12560153.605506591</v>
      </c>
      <c r="U3440" s="145">
        <v>-33415350.235234272</v>
      </c>
    </row>
    <row r="3441" spans="1:21" x14ac:dyDescent="0.35">
      <c r="A3441" s="70">
        <f t="shared" si="66"/>
        <v>3422</v>
      </c>
      <c r="B3441" s="145">
        <v>12560153.605506591</v>
      </c>
      <c r="U3441" s="145">
        <v>-43089900.14557153</v>
      </c>
    </row>
    <row r="3442" spans="1:21" x14ac:dyDescent="0.35">
      <c r="A3442" s="70">
        <f t="shared" si="66"/>
        <v>3423</v>
      </c>
      <c r="B3442" s="145">
        <v>12560153.605506591</v>
      </c>
      <c r="U3442" s="145">
        <v>10412793.230570115</v>
      </c>
    </row>
    <row r="3443" spans="1:21" x14ac:dyDescent="0.35">
      <c r="A3443" s="70">
        <f t="shared" si="66"/>
        <v>3424</v>
      </c>
      <c r="B3443" s="145">
        <v>12560153.605506591</v>
      </c>
      <c r="U3443" s="145">
        <v>4927090.2895266823</v>
      </c>
    </row>
    <row r="3444" spans="1:21" x14ac:dyDescent="0.35">
      <c r="A3444" s="70">
        <f t="shared" si="66"/>
        <v>3425</v>
      </c>
      <c r="B3444" s="145">
        <v>12560153.605506591</v>
      </c>
      <c r="U3444" s="145">
        <v>17772515.338471726</v>
      </c>
    </row>
    <row r="3445" spans="1:21" x14ac:dyDescent="0.35">
      <c r="A3445" s="70">
        <f t="shared" si="66"/>
        <v>3426</v>
      </c>
      <c r="B3445" s="145">
        <v>12560153.605506591</v>
      </c>
      <c r="U3445" s="145">
        <v>-31606285.553173177</v>
      </c>
    </row>
    <row r="3446" spans="1:21" x14ac:dyDescent="0.35">
      <c r="A3446" s="70">
        <f t="shared" si="66"/>
        <v>3427</v>
      </c>
      <c r="B3446" s="145">
        <v>12560153.605506591</v>
      </c>
      <c r="U3446" s="145">
        <v>-28875323.556624558</v>
      </c>
    </row>
    <row r="3447" spans="1:21" x14ac:dyDescent="0.35">
      <c r="A3447" s="70">
        <f t="shared" si="66"/>
        <v>3428</v>
      </c>
      <c r="B3447" s="145">
        <v>12560153.605506591</v>
      </c>
      <c r="U3447" s="145">
        <v>16731132.48951878</v>
      </c>
    </row>
    <row r="3448" spans="1:21" x14ac:dyDescent="0.35">
      <c r="A3448" s="70">
        <f t="shared" si="66"/>
        <v>3429</v>
      </c>
      <c r="B3448" s="145">
        <v>12560153.605506591</v>
      </c>
      <c r="U3448" s="145">
        <v>1646676.1571010984</v>
      </c>
    </row>
    <row r="3449" spans="1:21" x14ac:dyDescent="0.35">
      <c r="A3449" s="70">
        <f t="shared" si="66"/>
        <v>3430</v>
      </c>
      <c r="B3449" s="145">
        <v>12560153.605506591</v>
      </c>
      <c r="U3449" s="145">
        <v>15730501.941104118</v>
      </c>
    </row>
    <row r="3450" spans="1:21" x14ac:dyDescent="0.35">
      <c r="A3450" s="70">
        <f t="shared" si="66"/>
        <v>3431</v>
      </c>
      <c r="B3450" s="145">
        <v>12560153.605506591</v>
      </c>
      <c r="U3450" s="145">
        <v>-27706898.164961882</v>
      </c>
    </row>
    <row r="3451" spans="1:21" x14ac:dyDescent="0.35">
      <c r="A3451" s="70">
        <f t="shared" si="66"/>
        <v>3432</v>
      </c>
      <c r="B3451" s="145">
        <v>12560153.605506591</v>
      </c>
      <c r="U3451" s="145">
        <v>16653554.82262332</v>
      </c>
    </row>
    <row r="3452" spans="1:21" x14ac:dyDescent="0.35">
      <c r="A3452" s="70">
        <f t="shared" si="66"/>
        <v>3433</v>
      </c>
      <c r="B3452" s="145">
        <v>12560153.605506591</v>
      </c>
      <c r="U3452" s="145">
        <v>-37790477.766442783</v>
      </c>
    </row>
    <row r="3453" spans="1:21" x14ac:dyDescent="0.35">
      <c r="A3453" s="70">
        <f t="shared" si="66"/>
        <v>3434</v>
      </c>
      <c r="B3453" s="145">
        <v>12560153.605506591</v>
      </c>
      <c r="U3453" s="145">
        <v>-9055343.3837952707</v>
      </c>
    </row>
    <row r="3454" spans="1:21" x14ac:dyDescent="0.35">
      <c r="A3454" s="70">
        <f t="shared" si="66"/>
        <v>3435</v>
      </c>
      <c r="B3454" s="145">
        <v>12560153.605506591</v>
      </c>
      <c r="U3454" s="145">
        <v>-5127205.5111388955</v>
      </c>
    </row>
    <row r="3455" spans="1:21" x14ac:dyDescent="0.35">
      <c r="A3455" s="70">
        <f t="shared" si="66"/>
        <v>3436</v>
      </c>
      <c r="B3455" s="145">
        <v>12560153.605506591</v>
      </c>
      <c r="U3455" s="145">
        <v>-35643314.768029056</v>
      </c>
    </row>
    <row r="3456" spans="1:21" x14ac:dyDescent="0.35">
      <c r="A3456" s="70">
        <f t="shared" si="66"/>
        <v>3437</v>
      </c>
      <c r="B3456" s="145">
        <v>12560153.605506591</v>
      </c>
      <c r="U3456" s="145">
        <v>-8370051.5540312529</v>
      </c>
    </row>
    <row r="3457" spans="1:21" x14ac:dyDescent="0.35">
      <c r="A3457" s="70">
        <f t="shared" si="66"/>
        <v>3438</v>
      </c>
      <c r="B3457" s="145">
        <v>12560153.605506591</v>
      </c>
      <c r="U3457" s="145">
        <v>-9037755.9010083228</v>
      </c>
    </row>
    <row r="3458" spans="1:21" x14ac:dyDescent="0.35">
      <c r="A3458" s="70">
        <f t="shared" si="66"/>
        <v>3439</v>
      </c>
      <c r="B3458" s="145">
        <v>12560153.605506591</v>
      </c>
      <c r="U3458" s="145">
        <v>-16165493.734663272</v>
      </c>
    </row>
    <row r="3459" spans="1:21" x14ac:dyDescent="0.35">
      <c r="A3459" s="70">
        <f t="shared" si="66"/>
        <v>3440</v>
      </c>
      <c r="B3459" s="145">
        <v>12560153.605506591</v>
      </c>
      <c r="U3459" s="145">
        <v>-21517527.081536081</v>
      </c>
    </row>
    <row r="3460" spans="1:21" x14ac:dyDescent="0.35">
      <c r="A3460" s="70">
        <f t="shared" si="66"/>
        <v>3441</v>
      </c>
      <c r="B3460" s="145">
        <v>12560153.605506591</v>
      </c>
      <c r="U3460" s="145">
        <v>8166592.6583173648</v>
      </c>
    </row>
    <row r="3461" spans="1:21" x14ac:dyDescent="0.35">
      <c r="A3461" s="70">
        <f t="shared" si="66"/>
        <v>3442</v>
      </c>
      <c r="B3461" s="145">
        <v>12560153.605506591</v>
      </c>
      <c r="U3461" s="145">
        <v>2844761.313621711</v>
      </c>
    </row>
    <row r="3462" spans="1:21" x14ac:dyDescent="0.35">
      <c r="A3462" s="70">
        <f t="shared" si="66"/>
        <v>3443</v>
      </c>
      <c r="B3462" s="145">
        <v>12560153.605506591</v>
      </c>
      <c r="U3462" s="145">
        <v>-12295403.961424213</v>
      </c>
    </row>
    <row r="3463" spans="1:21" x14ac:dyDescent="0.35">
      <c r="A3463" s="70">
        <f t="shared" si="66"/>
        <v>3444</v>
      </c>
      <c r="B3463" s="145">
        <v>12560153.605506591</v>
      </c>
      <c r="U3463" s="145">
        <v>-19224495.906954296</v>
      </c>
    </row>
    <row r="3464" spans="1:21" x14ac:dyDescent="0.35">
      <c r="A3464" s="70">
        <f t="shared" si="66"/>
        <v>3445</v>
      </c>
      <c r="B3464" s="145">
        <v>12560153.605506591</v>
      </c>
      <c r="U3464" s="145">
        <v>5477721.1911313906</v>
      </c>
    </row>
    <row r="3465" spans="1:21" x14ac:dyDescent="0.35">
      <c r="A3465" s="70">
        <f t="shared" si="66"/>
        <v>3446</v>
      </c>
      <c r="B3465" s="145">
        <v>12560153.605506591</v>
      </c>
      <c r="U3465" s="145">
        <v>-26916310.659953356</v>
      </c>
    </row>
    <row r="3466" spans="1:21" x14ac:dyDescent="0.35">
      <c r="A3466" s="70">
        <f t="shared" si="66"/>
        <v>3447</v>
      </c>
      <c r="B3466" s="145">
        <v>12560153.605506591</v>
      </c>
      <c r="U3466" s="145">
        <v>-2801616.5483107604</v>
      </c>
    </row>
    <row r="3467" spans="1:21" x14ac:dyDescent="0.35">
      <c r="A3467" s="70">
        <f t="shared" si="66"/>
        <v>3448</v>
      </c>
      <c r="B3467" s="145">
        <v>12560153.605506591</v>
      </c>
      <c r="U3467" s="145">
        <v>-40998032.688357078</v>
      </c>
    </row>
    <row r="3468" spans="1:21" x14ac:dyDescent="0.35">
      <c r="A3468" s="70">
        <f t="shared" si="66"/>
        <v>3449</v>
      </c>
      <c r="B3468" s="145">
        <v>12560153.605506591</v>
      </c>
      <c r="U3468" s="145">
        <v>11397173.265735805</v>
      </c>
    </row>
    <row r="3469" spans="1:21" x14ac:dyDescent="0.35">
      <c r="A3469" s="70">
        <f t="shared" si="66"/>
        <v>3450</v>
      </c>
      <c r="B3469" s="145">
        <v>12560153.605506591</v>
      </c>
      <c r="U3469" s="145">
        <v>-31139701.831944194</v>
      </c>
    </row>
    <row r="3470" spans="1:21" x14ac:dyDescent="0.35">
      <c r="A3470" s="70">
        <f t="shared" si="66"/>
        <v>3451</v>
      </c>
      <c r="B3470" s="145">
        <v>12560153.605506591</v>
      </c>
      <c r="U3470" s="145">
        <v>-25818071.736865487</v>
      </c>
    </row>
    <row r="3471" spans="1:21" x14ac:dyDescent="0.35">
      <c r="A3471" s="70">
        <f t="shared" si="66"/>
        <v>3452</v>
      </c>
      <c r="B3471" s="145">
        <v>12560153.605506591</v>
      </c>
      <c r="U3471" s="145">
        <v>-29123858.816875461</v>
      </c>
    </row>
    <row r="3472" spans="1:21" x14ac:dyDescent="0.35">
      <c r="A3472" s="70">
        <f t="shared" si="66"/>
        <v>3453</v>
      </c>
      <c r="B3472" s="145">
        <v>12560153.605506591</v>
      </c>
      <c r="U3472" s="145">
        <v>-28310758.688865669</v>
      </c>
    </row>
    <row r="3473" spans="1:21" x14ac:dyDescent="0.35">
      <c r="A3473" s="70">
        <f t="shared" si="66"/>
        <v>3454</v>
      </c>
      <c r="B3473" s="145">
        <v>12560153.605506591</v>
      </c>
      <c r="U3473" s="145">
        <v>-33744398.459290698</v>
      </c>
    </row>
    <row r="3474" spans="1:21" x14ac:dyDescent="0.35">
      <c r="A3474" s="70">
        <f t="shared" si="66"/>
        <v>3455</v>
      </c>
      <c r="B3474" s="145">
        <v>12560153.605506591</v>
      </c>
      <c r="U3474" s="145">
        <v>10406271.919536851</v>
      </c>
    </row>
    <row r="3475" spans="1:21" x14ac:dyDescent="0.35">
      <c r="A3475" s="70">
        <f t="shared" si="66"/>
        <v>3456</v>
      </c>
      <c r="B3475" s="145">
        <v>12560153.605506591</v>
      </c>
      <c r="U3475" s="145">
        <v>-19847658.844587334</v>
      </c>
    </row>
    <row r="3476" spans="1:21" x14ac:dyDescent="0.35">
      <c r="A3476" s="70">
        <f t="shared" si="66"/>
        <v>3457</v>
      </c>
      <c r="B3476" s="145">
        <v>12560153.605506591</v>
      </c>
      <c r="U3476" s="145">
        <v>-17643401.086963493</v>
      </c>
    </row>
    <row r="3477" spans="1:21" x14ac:dyDescent="0.35">
      <c r="A3477" s="70">
        <f t="shared" si="66"/>
        <v>3458</v>
      </c>
      <c r="B3477" s="145">
        <v>12560153.605506591</v>
      </c>
      <c r="U3477" s="145">
        <v>-10435424.221925532</v>
      </c>
    </row>
    <row r="3478" spans="1:21" x14ac:dyDescent="0.35">
      <c r="A3478" s="70">
        <f t="shared" ref="A3478:A3541" si="67">A3477+1</f>
        <v>3459</v>
      </c>
      <c r="B3478" s="145">
        <v>12560153.605506591</v>
      </c>
      <c r="U3478" s="145">
        <v>20642861.556815125</v>
      </c>
    </row>
    <row r="3479" spans="1:21" x14ac:dyDescent="0.35">
      <c r="A3479" s="70">
        <f t="shared" si="67"/>
        <v>3460</v>
      </c>
      <c r="B3479" s="145">
        <v>12560153.605506591</v>
      </c>
      <c r="U3479" s="145">
        <v>593927.99229209125</v>
      </c>
    </row>
    <row r="3480" spans="1:21" x14ac:dyDescent="0.35">
      <c r="A3480" s="70">
        <f t="shared" si="67"/>
        <v>3461</v>
      </c>
      <c r="B3480" s="145">
        <v>12560153.605506591</v>
      </c>
      <c r="U3480" s="145">
        <v>-14744835.246694338</v>
      </c>
    </row>
    <row r="3481" spans="1:21" x14ac:dyDescent="0.35">
      <c r="A3481" s="70">
        <f t="shared" si="67"/>
        <v>3462</v>
      </c>
      <c r="B3481" s="145">
        <v>12560153.605506591</v>
      </c>
      <c r="U3481" s="145">
        <v>-4611029.4792762734</v>
      </c>
    </row>
    <row r="3482" spans="1:21" x14ac:dyDescent="0.35">
      <c r="A3482" s="70">
        <f t="shared" si="67"/>
        <v>3463</v>
      </c>
      <c r="B3482" s="145">
        <v>12560153.605506591</v>
      </c>
      <c r="U3482" s="145">
        <v>22054177.470918674</v>
      </c>
    </row>
    <row r="3483" spans="1:21" x14ac:dyDescent="0.35">
      <c r="A3483" s="70">
        <f t="shared" si="67"/>
        <v>3464</v>
      </c>
      <c r="B3483" s="145">
        <v>12560153.605506591</v>
      </c>
      <c r="U3483" s="145">
        <v>-10233435.835625755</v>
      </c>
    </row>
    <row r="3484" spans="1:21" x14ac:dyDescent="0.35">
      <c r="A3484" s="70">
        <f t="shared" si="67"/>
        <v>3465</v>
      </c>
      <c r="B3484" s="145">
        <v>12560153.605506591</v>
      </c>
      <c r="U3484" s="145">
        <v>-18506482.099826805</v>
      </c>
    </row>
    <row r="3485" spans="1:21" x14ac:dyDescent="0.35">
      <c r="A3485" s="70">
        <f t="shared" si="67"/>
        <v>3466</v>
      </c>
      <c r="B3485" s="145">
        <v>12560153.605506591</v>
      </c>
      <c r="U3485" s="145">
        <v>-957690.65631935745</v>
      </c>
    </row>
    <row r="3486" spans="1:21" x14ac:dyDescent="0.35">
      <c r="A3486" s="70">
        <f t="shared" si="67"/>
        <v>3467</v>
      </c>
      <c r="B3486" s="145">
        <v>12560153.605506591</v>
      </c>
      <c r="U3486" s="145">
        <v>-44787169.838361785</v>
      </c>
    </row>
    <row r="3487" spans="1:21" x14ac:dyDescent="0.35">
      <c r="A3487" s="70">
        <f t="shared" si="67"/>
        <v>3468</v>
      </c>
      <c r="B3487" s="145">
        <v>12560153.605506591</v>
      </c>
      <c r="U3487" s="145">
        <v>7052897.6575140059</v>
      </c>
    </row>
    <row r="3488" spans="1:21" x14ac:dyDescent="0.35">
      <c r="A3488" s="70">
        <f t="shared" si="67"/>
        <v>3469</v>
      </c>
      <c r="B3488" s="145">
        <v>12560153.605506591</v>
      </c>
      <c r="U3488" s="145">
        <v>17300511.126523286</v>
      </c>
    </row>
    <row r="3489" spans="1:21" x14ac:dyDescent="0.35">
      <c r="A3489" s="70">
        <f t="shared" si="67"/>
        <v>3470</v>
      </c>
      <c r="B3489" s="145">
        <v>12560153.605506591</v>
      </c>
      <c r="U3489" s="145">
        <v>-24665998.716538891</v>
      </c>
    </row>
    <row r="3490" spans="1:21" x14ac:dyDescent="0.35">
      <c r="A3490" s="70">
        <f t="shared" si="67"/>
        <v>3471</v>
      </c>
      <c r="B3490" s="145">
        <v>12560153.605506591</v>
      </c>
      <c r="U3490" s="145">
        <v>-21450758.680293396</v>
      </c>
    </row>
    <row r="3491" spans="1:21" x14ac:dyDescent="0.35">
      <c r="A3491" s="70">
        <f t="shared" si="67"/>
        <v>3472</v>
      </c>
      <c r="B3491" s="145">
        <v>12560153.605506591</v>
      </c>
      <c r="U3491" s="145">
        <v>14503800.608922131</v>
      </c>
    </row>
    <row r="3492" spans="1:21" x14ac:dyDescent="0.35">
      <c r="A3492" s="70">
        <f t="shared" si="67"/>
        <v>3473</v>
      </c>
      <c r="B3492" s="145">
        <v>12560153.605506591</v>
      </c>
      <c r="U3492" s="145">
        <v>2670181.3390882351</v>
      </c>
    </row>
    <row r="3493" spans="1:21" x14ac:dyDescent="0.35">
      <c r="A3493" s="70">
        <f t="shared" si="67"/>
        <v>3474</v>
      </c>
      <c r="B3493" s="145">
        <v>12560153.605506591</v>
      </c>
      <c r="U3493" s="145">
        <v>-2936824.2330088243</v>
      </c>
    </row>
    <row r="3494" spans="1:21" x14ac:dyDescent="0.35">
      <c r="A3494" s="70">
        <f t="shared" si="67"/>
        <v>3475</v>
      </c>
      <c r="B3494" s="145">
        <v>12560153.605506591</v>
      </c>
      <c r="U3494" s="145">
        <v>-14538911.765093831</v>
      </c>
    </row>
    <row r="3495" spans="1:21" x14ac:dyDescent="0.35">
      <c r="A3495" s="70">
        <f t="shared" si="67"/>
        <v>3476</v>
      </c>
      <c r="B3495" s="145">
        <v>12560153.605506591</v>
      </c>
      <c r="U3495" s="145">
        <v>-7491881.5782360099</v>
      </c>
    </row>
    <row r="3496" spans="1:21" x14ac:dyDescent="0.35">
      <c r="A3496" s="70">
        <f t="shared" si="67"/>
        <v>3477</v>
      </c>
      <c r="B3496" s="145">
        <v>12560153.605506591</v>
      </c>
      <c r="U3496" s="145">
        <v>-13980263.956297636</v>
      </c>
    </row>
    <row r="3497" spans="1:21" x14ac:dyDescent="0.35">
      <c r="A3497" s="70">
        <f t="shared" si="67"/>
        <v>3478</v>
      </c>
      <c r="B3497" s="145">
        <v>12560153.605506591</v>
      </c>
      <c r="U3497" s="145">
        <v>10004541.02853692</v>
      </c>
    </row>
    <row r="3498" spans="1:21" x14ac:dyDescent="0.35">
      <c r="A3498" s="70">
        <f t="shared" si="67"/>
        <v>3479</v>
      </c>
      <c r="B3498" s="145">
        <v>12560153.605506591</v>
      </c>
      <c r="U3498" s="145">
        <v>18266122.08676865</v>
      </c>
    </row>
    <row r="3499" spans="1:21" x14ac:dyDescent="0.35">
      <c r="A3499" s="70">
        <f t="shared" si="67"/>
        <v>3480</v>
      </c>
      <c r="B3499" s="145">
        <v>12560153.605506591</v>
      </c>
      <c r="U3499" s="145">
        <v>12224325.564172186</v>
      </c>
    </row>
    <row r="3500" spans="1:21" x14ac:dyDescent="0.35">
      <c r="A3500" s="70">
        <f t="shared" si="67"/>
        <v>3481</v>
      </c>
      <c r="B3500" s="145">
        <v>12560153.605506591</v>
      </c>
      <c r="U3500" s="145">
        <v>-62473769.872888155</v>
      </c>
    </row>
    <row r="3501" spans="1:21" x14ac:dyDescent="0.35">
      <c r="A3501" s="70">
        <f t="shared" si="67"/>
        <v>3482</v>
      </c>
      <c r="B3501" s="145">
        <v>12560153.605506591</v>
      </c>
      <c r="U3501" s="145">
        <v>13620250.1243435</v>
      </c>
    </row>
    <row r="3502" spans="1:21" x14ac:dyDescent="0.35">
      <c r="A3502" s="70">
        <f t="shared" si="67"/>
        <v>3483</v>
      </c>
      <c r="B3502" s="145">
        <v>12560153.605506591</v>
      </c>
      <c r="U3502" s="145">
        <v>-24868656.267584097</v>
      </c>
    </row>
    <row r="3503" spans="1:21" x14ac:dyDescent="0.35">
      <c r="A3503" s="70">
        <f t="shared" si="67"/>
        <v>3484</v>
      </c>
      <c r="B3503" s="145">
        <v>12560153.605506591</v>
      </c>
      <c r="U3503" s="145">
        <v>-29024879.889403425</v>
      </c>
    </row>
    <row r="3504" spans="1:21" x14ac:dyDescent="0.35">
      <c r="A3504" s="70">
        <f t="shared" si="67"/>
        <v>3485</v>
      </c>
      <c r="B3504" s="145">
        <v>12560153.605506591</v>
      </c>
      <c r="U3504" s="145">
        <v>-21713058.699923739</v>
      </c>
    </row>
    <row r="3505" spans="1:21" x14ac:dyDescent="0.35">
      <c r="A3505" s="70">
        <f t="shared" si="67"/>
        <v>3486</v>
      </c>
      <c r="B3505" s="145">
        <v>12560153.605506591</v>
      </c>
      <c r="U3505" s="145">
        <v>-37520179.922175534</v>
      </c>
    </row>
    <row r="3506" spans="1:21" x14ac:dyDescent="0.35">
      <c r="A3506" s="70">
        <f t="shared" si="67"/>
        <v>3487</v>
      </c>
      <c r="B3506" s="145">
        <v>12560153.605506591</v>
      </c>
      <c r="U3506" s="145">
        <v>-12583997.911554506</v>
      </c>
    </row>
    <row r="3507" spans="1:21" x14ac:dyDescent="0.35">
      <c r="A3507" s="70">
        <f t="shared" si="67"/>
        <v>3488</v>
      </c>
      <c r="B3507" s="145">
        <v>12560153.605506591</v>
      </c>
      <c r="U3507" s="145">
        <v>14745404.724119969</v>
      </c>
    </row>
    <row r="3508" spans="1:21" x14ac:dyDescent="0.35">
      <c r="A3508" s="70">
        <f t="shared" si="67"/>
        <v>3489</v>
      </c>
      <c r="B3508" s="145">
        <v>12560153.605506591</v>
      </c>
      <c r="U3508" s="145">
        <v>16589564.304388765</v>
      </c>
    </row>
    <row r="3509" spans="1:21" x14ac:dyDescent="0.35">
      <c r="A3509" s="70">
        <f t="shared" si="67"/>
        <v>3490</v>
      </c>
      <c r="B3509" s="145">
        <v>12560153.605506591</v>
      </c>
      <c r="U3509" s="145">
        <v>-1454180.7364447638</v>
      </c>
    </row>
    <row r="3510" spans="1:21" x14ac:dyDescent="0.35">
      <c r="A3510" s="70">
        <f t="shared" si="67"/>
        <v>3491</v>
      </c>
      <c r="B3510" s="145">
        <v>12560153.605506591</v>
      </c>
      <c r="U3510" s="145">
        <v>-38794932.250818297</v>
      </c>
    </row>
    <row r="3511" spans="1:21" x14ac:dyDescent="0.35">
      <c r="A3511" s="70">
        <f t="shared" si="67"/>
        <v>3492</v>
      </c>
      <c r="B3511" s="145">
        <v>12560153.605506591</v>
      </c>
      <c r="U3511" s="145">
        <v>-16740965.477035958</v>
      </c>
    </row>
    <row r="3512" spans="1:21" x14ac:dyDescent="0.35">
      <c r="A3512" s="70">
        <f t="shared" si="67"/>
        <v>3493</v>
      </c>
      <c r="B3512" s="145">
        <v>12560153.605506591</v>
      </c>
      <c r="U3512" s="145">
        <v>-22592745.142168049</v>
      </c>
    </row>
    <row r="3513" spans="1:21" x14ac:dyDescent="0.35">
      <c r="A3513" s="70">
        <f t="shared" si="67"/>
        <v>3494</v>
      </c>
      <c r="B3513" s="145">
        <v>12560153.605506591</v>
      </c>
      <c r="U3513" s="145">
        <v>-29135709.472802415</v>
      </c>
    </row>
    <row r="3514" spans="1:21" x14ac:dyDescent="0.35">
      <c r="A3514" s="70">
        <f t="shared" si="67"/>
        <v>3495</v>
      </c>
      <c r="B3514" s="145">
        <v>12560153.605506591</v>
      </c>
      <c r="U3514" s="145">
        <v>21936906.413272314</v>
      </c>
    </row>
    <row r="3515" spans="1:21" x14ac:dyDescent="0.35">
      <c r="A3515" s="70">
        <f t="shared" si="67"/>
        <v>3496</v>
      </c>
      <c r="B3515" s="145">
        <v>12560153.605506591</v>
      </c>
      <c r="U3515" s="145">
        <v>-12472820.519706938</v>
      </c>
    </row>
    <row r="3516" spans="1:21" x14ac:dyDescent="0.35">
      <c r="A3516" s="70">
        <f t="shared" si="67"/>
        <v>3497</v>
      </c>
      <c r="B3516" s="145">
        <v>12560153.605506591</v>
      </c>
      <c r="U3516" s="145">
        <v>-8467132.0102189574</v>
      </c>
    </row>
    <row r="3517" spans="1:21" x14ac:dyDescent="0.35">
      <c r="A3517" s="70">
        <f t="shared" si="67"/>
        <v>3498</v>
      </c>
      <c r="B3517" s="145">
        <v>12560153.605506591</v>
      </c>
      <c r="U3517" s="145">
        <v>-14588545.815337984</v>
      </c>
    </row>
    <row r="3518" spans="1:21" x14ac:dyDescent="0.35">
      <c r="A3518" s="70">
        <f t="shared" si="67"/>
        <v>3499</v>
      </c>
      <c r="B3518" s="145">
        <v>12560153.605506591</v>
      </c>
      <c r="U3518" s="145">
        <v>5493261.7450180724</v>
      </c>
    </row>
    <row r="3519" spans="1:21" x14ac:dyDescent="0.35">
      <c r="A3519" s="70">
        <f t="shared" si="67"/>
        <v>3500</v>
      </c>
      <c r="B3519" s="145">
        <v>12560153.605506591</v>
      </c>
      <c r="U3519" s="145">
        <v>-2368856.0807462558</v>
      </c>
    </row>
    <row r="3520" spans="1:21" x14ac:dyDescent="0.35">
      <c r="A3520" s="70">
        <f t="shared" si="67"/>
        <v>3501</v>
      </c>
      <c r="B3520" s="145">
        <v>12560153.605506591</v>
      </c>
      <c r="U3520" s="145">
        <v>-39285328.00235755</v>
      </c>
    </row>
    <row r="3521" spans="1:21" x14ac:dyDescent="0.35">
      <c r="A3521" s="70">
        <f t="shared" si="67"/>
        <v>3502</v>
      </c>
      <c r="B3521" s="145">
        <v>12560153.605506591</v>
      </c>
      <c r="U3521" s="145">
        <v>966707.87912314385</v>
      </c>
    </row>
    <row r="3522" spans="1:21" x14ac:dyDescent="0.35">
      <c r="A3522" s="70">
        <f t="shared" si="67"/>
        <v>3503</v>
      </c>
      <c r="B3522" s="145">
        <v>12560153.605506591</v>
      </c>
      <c r="U3522" s="145">
        <v>14051844.664388828</v>
      </c>
    </row>
    <row r="3523" spans="1:21" x14ac:dyDescent="0.35">
      <c r="A3523" s="70">
        <f t="shared" si="67"/>
        <v>3504</v>
      </c>
      <c r="B3523" s="145">
        <v>12560153.605506591</v>
      </c>
      <c r="U3523" s="145">
        <v>15187762.585545249</v>
      </c>
    </row>
    <row r="3524" spans="1:21" x14ac:dyDescent="0.35">
      <c r="A3524" s="70">
        <f t="shared" si="67"/>
        <v>3505</v>
      </c>
      <c r="B3524" s="145">
        <v>12560153.605506591</v>
      </c>
      <c r="U3524" s="145">
        <v>-34160244.491255768</v>
      </c>
    </row>
    <row r="3525" spans="1:21" x14ac:dyDescent="0.35">
      <c r="A3525" s="70">
        <f t="shared" si="67"/>
        <v>3506</v>
      </c>
      <c r="B3525" s="145">
        <v>12560153.605506591</v>
      </c>
      <c r="U3525" s="145">
        <v>-1309770.6528255194</v>
      </c>
    </row>
    <row r="3526" spans="1:21" x14ac:dyDescent="0.35">
      <c r="A3526" s="70">
        <f t="shared" si="67"/>
        <v>3507</v>
      </c>
      <c r="B3526" s="145">
        <v>12560153.605506591</v>
      </c>
      <c r="U3526" s="145">
        <v>-42834701.180289857</v>
      </c>
    </row>
    <row r="3527" spans="1:21" x14ac:dyDescent="0.35">
      <c r="A3527" s="70">
        <f t="shared" si="67"/>
        <v>3508</v>
      </c>
      <c r="B3527" s="145">
        <v>12560153.605506591</v>
      </c>
      <c r="U3527" s="145">
        <v>3632274.6199841127</v>
      </c>
    </row>
    <row r="3528" spans="1:21" x14ac:dyDescent="0.35">
      <c r="A3528" s="70">
        <f t="shared" si="67"/>
        <v>3509</v>
      </c>
      <c r="B3528" s="145">
        <v>12560153.605506591</v>
      </c>
      <c r="U3528" s="145">
        <v>4730897.3215039596</v>
      </c>
    </row>
    <row r="3529" spans="1:21" x14ac:dyDescent="0.35">
      <c r="A3529" s="70">
        <f t="shared" si="67"/>
        <v>3510</v>
      </c>
      <c r="B3529" s="145">
        <v>12560153.605506591</v>
      </c>
      <c r="U3529" s="145">
        <v>-5623555.5330750886</v>
      </c>
    </row>
    <row r="3530" spans="1:21" x14ac:dyDescent="0.35">
      <c r="A3530" s="70">
        <f t="shared" si="67"/>
        <v>3511</v>
      </c>
      <c r="B3530" s="145">
        <v>12560153.605506591</v>
      </c>
      <c r="U3530" s="145">
        <v>12462454.581603594</v>
      </c>
    </row>
    <row r="3531" spans="1:21" x14ac:dyDescent="0.35">
      <c r="A3531" s="70">
        <f t="shared" si="67"/>
        <v>3512</v>
      </c>
      <c r="B3531" s="145">
        <v>12560153.605506591</v>
      </c>
      <c r="U3531" s="145">
        <v>26038566.567999974</v>
      </c>
    </row>
    <row r="3532" spans="1:21" x14ac:dyDescent="0.35">
      <c r="A3532" s="70">
        <f t="shared" si="67"/>
        <v>3513</v>
      </c>
      <c r="B3532" s="145">
        <v>12560153.605506591</v>
      </c>
      <c r="U3532" s="145">
        <v>-2396432.854194019</v>
      </c>
    </row>
    <row r="3533" spans="1:21" x14ac:dyDescent="0.35">
      <c r="A3533" s="70">
        <f t="shared" si="67"/>
        <v>3514</v>
      </c>
      <c r="B3533" s="145">
        <v>12560153.605506591</v>
      </c>
      <c r="U3533" s="145">
        <v>29432387.72340399</v>
      </c>
    </row>
    <row r="3534" spans="1:21" x14ac:dyDescent="0.35">
      <c r="A3534" s="70">
        <f t="shared" si="67"/>
        <v>3515</v>
      </c>
      <c r="B3534" s="145">
        <v>12560153.605506591</v>
      </c>
      <c r="U3534" s="145">
        <v>-25004477.809807491</v>
      </c>
    </row>
    <row r="3535" spans="1:21" x14ac:dyDescent="0.35">
      <c r="A3535" s="70">
        <f t="shared" si="67"/>
        <v>3516</v>
      </c>
      <c r="B3535" s="145">
        <v>12560153.605506591</v>
      </c>
      <c r="U3535" s="145">
        <v>50901124.684149608</v>
      </c>
    </row>
    <row r="3536" spans="1:21" x14ac:dyDescent="0.35">
      <c r="A3536" s="70">
        <f t="shared" si="67"/>
        <v>3517</v>
      </c>
      <c r="B3536" s="145">
        <v>12560153.605506591</v>
      </c>
      <c r="U3536" s="145">
        <v>2939776.3383405432</v>
      </c>
    </row>
    <row r="3537" spans="1:21" x14ac:dyDescent="0.35">
      <c r="A3537" s="70">
        <f t="shared" si="67"/>
        <v>3518</v>
      </c>
      <c r="B3537" s="145">
        <v>12560153.605506591</v>
      </c>
      <c r="U3537" s="145">
        <v>6856301.9470969439</v>
      </c>
    </row>
    <row r="3538" spans="1:21" x14ac:dyDescent="0.35">
      <c r="A3538" s="70">
        <f t="shared" si="67"/>
        <v>3519</v>
      </c>
      <c r="B3538" s="145">
        <v>12560153.605506591</v>
      </c>
      <c r="U3538" s="145">
        <v>-32606705.514592845</v>
      </c>
    </row>
    <row r="3539" spans="1:21" x14ac:dyDescent="0.35">
      <c r="A3539" s="70">
        <f t="shared" si="67"/>
        <v>3520</v>
      </c>
      <c r="B3539" s="145">
        <v>12560153.605506591</v>
      </c>
      <c r="U3539" s="145">
        <v>-991179.45922931284</v>
      </c>
    </row>
    <row r="3540" spans="1:21" x14ac:dyDescent="0.35">
      <c r="A3540" s="70">
        <f t="shared" si="67"/>
        <v>3521</v>
      </c>
      <c r="B3540" s="145">
        <v>12560153.605506591</v>
      </c>
      <c r="U3540" s="145">
        <v>-22996729.178389903</v>
      </c>
    </row>
    <row r="3541" spans="1:21" x14ac:dyDescent="0.35">
      <c r="A3541" s="70">
        <f t="shared" si="67"/>
        <v>3522</v>
      </c>
      <c r="B3541" s="145">
        <v>12560153.605506591</v>
      </c>
      <c r="U3541" s="145">
        <v>-5936848.8722942378</v>
      </c>
    </row>
    <row r="3542" spans="1:21" x14ac:dyDescent="0.35">
      <c r="A3542" s="70">
        <f t="shared" ref="A3542:A3605" si="68">A3541+1</f>
        <v>3523</v>
      </c>
      <c r="B3542" s="145">
        <v>12560153.605506591</v>
      </c>
      <c r="U3542" s="145">
        <v>-29335158.405195631</v>
      </c>
    </row>
    <row r="3543" spans="1:21" x14ac:dyDescent="0.35">
      <c r="A3543" s="70">
        <f t="shared" si="68"/>
        <v>3524</v>
      </c>
      <c r="B3543" s="145">
        <v>12560153.605506591</v>
      </c>
      <c r="U3543" s="145">
        <v>8752107.4294984527</v>
      </c>
    </row>
    <row r="3544" spans="1:21" x14ac:dyDescent="0.35">
      <c r="A3544" s="70">
        <f t="shared" si="68"/>
        <v>3525</v>
      </c>
      <c r="B3544" s="145">
        <v>12560153.605506591</v>
      </c>
      <c r="U3544" s="145">
        <v>4926511.1918440051</v>
      </c>
    </row>
    <row r="3545" spans="1:21" x14ac:dyDescent="0.35">
      <c r="A3545" s="70">
        <f t="shared" si="68"/>
        <v>3526</v>
      </c>
      <c r="B3545" s="145">
        <v>12560153.605506591</v>
      </c>
      <c r="U3545" s="145">
        <v>-33958321.980280951</v>
      </c>
    </row>
    <row r="3546" spans="1:21" x14ac:dyDescent="0.35">
      <c r="A3546" s="70">
        <f t="shared" si="68"/>
        <v>3527</v>
      </c>
      <c r="B3546" s="145">
        <v>12560153.605506591</v>
      </c>
      <c r="U3546" s="145">
        <v>-3084697.8154310063</v>
      </c>
    </row>
    <row r="3547" spans="1:21" x14ac:dyDescent="0.35">
      <c r="A3547" s="70">
        <f t="shared" si="68"/>
        <v>3528</v>
      </c>
      <c r="B3547" s="145">
        <v>12560153.605506591</v>
      </c>
      <c r="U3547" s="145">
        <v>-31509965.373629779</v>
      </c>
    </row>
    <row r="3548" spans="1:21" x14ac:dyDescent="0.35">
      <c r="A3548" s="70">
        <f t="shared" si="68"/>
        <v>3529</v>
      </c>
      <c r="B3548" s="145">
        <v>12560153.605506591</v>
      </c>
      <c r="U3548" s="145">
        <v>4102983.4019177593</v>
      </c>
    </row>
    <row r="3549" spans="1:21" x14ac:dyDescent="0.35">
      <c r="A3549" s="70">
        <f t="shared" si="68"/>
        <v>3530</v>
      </c>
      <c r="B3549" s="145">
        <v>12560153.605506591</v>
      </c>
      <c r="U3549" s="145">
        <v>-43584283.496692881</v>
      </c>
    </row>
    <row r="3550" spans="1:21" x14ac:dyDescent="0.35">
      <c r="A3550" s="70">
        <f t="shared" si="68"/>
        <v>3531</v>
      </c>
      <c r="B3550" s="145">
        <v>12560153.605506591</v>
      </c>
      <c r="U3550" s="145">
        <v>3634324.4719476067</v>
      </c>
    </row>
    <row r="3551" spans="1:21" x14ac:dyDescent="0.35">
      <c r="A3551" s="70">
        <f t="shared" si="68"/>
        <v>3532</v>
      </c>
      <c r="B3551" s="145">
        <v>12560153.605506591</v>
      </c>
      <c r="U3551" s="145">
        <v>2613518.45231767</v>
      </c>
    </row>
    <row r="3552" spans="1:21" x14ac:dyDescent="0.35">
      <c r="A3552" s="70">
        <f t="shared" si="68"/>
        <v>3533</v>
      </c>
      <c r="B3552" s="145">
        <v>12560153.605506591</v>
      </c>
      <c r="U3552" s="145">
        <v>37856762.286799833</v>
      </c>
    </row>
    <row r="3553" spans="1:21" x14ac:dyDescent="0.35">
      <c r="A3553" s="70">
        <f t="shared" si="68"/>
        <v>3534</v>
      </c>
      <c r="B3553" s="145">
        <v>12560153.605506591</v>
      </c>
      <c r="U3553" s="145">
        <v>51530769.165866427</v>
      </c>
    </row>
    <row r="3554" spans="1:21" x14ac:dyDescent="0.35">
      <c r="A3554" s="70">
        <f t="shared" si="68"/>
        <v>3535</v>
      </c>
      <c r="B3554" s="145">
        <v>12560153.605506591</v>
      </c>
      <c r="U3554" s="145">
        <v>-23686193.620431587</v>
      </c>
    </row>
    <row r="3555" spans="1:21" x14ac:dyDescent="0.35">
      <c r="A3555" s="70">
        <f t="shared" si="68"/>
        <v>3536</v>
      </c>
      <c r="B3555" s="145">
        <v>12560153.605506591</v>
      </c>
      <c r="U3555" s="145">
        <v>-5843309.2044114731</v>
      </c>
    </row>
    <row r="3556" spans="1:21" x14ac:dyDescent="0.35">
      <c r="A3556" s="70">
        <f t="shared" si="68"/>
        <v>3537</v>
      </c>
      <c r="B3556" s="145">
        <v>12560153.605506591</v>
      </c>
      <c r="U3556" s="145">
        <v>-5575847.0682978295</v>
      </c>
    </row>
    <row r="3557" spans="1:21" x14ac:dyDescent="0.35">
      <c r="A3557" s="70">
        <f t="shared" si="68"/>
        <v>3538</v>
      </c>
      <c r="B3557" s="145">
        <v>12560153.605506591</v>
      </c>
      <c r="U3557" s="145">
        <v>7984746.0752950199</v>
      </c>
    </row>
    <row r="3558" spans="1:21" x14ac:dyDescent="0.35">
      <c r="A3558" s="70">
        <f t="shared" si="68"/>
        <v>3539</v>
      </c>
      <c r="B3558" s="145">
        <v>12560153.605506591</v>
      </c>
      <c r="U3558" s="145">
        <v>4128983.8274000138</v>
      </c>
    </row>
    <row r="3559" spans="1:21" x14ac:dyDescent="0.35">
      <c r="A3559" s="70">
        <f t="shared" si="68"/>
        <v>3540</v>
      </c>
      <c r="B3559" s="145">
        <v>12560153.605506591</v>
      </c>
      <c r="U3559" s="145">
        <v>-7698895.7947296146</v>
      </c>
    </row>
    <row r="3560" spans="1:21" x14ac:dyDescent="0.35">
      <c r="A3560" s="70">
        <f t="shared" si="68"/>
        <v>3541</v>
      </c>
      <c r="B3560" s="145">
        <v>12560153.605506591</v>
      </c>
      <c r="U3560" s="145">
        <v>-46692795.434541419</v>
      </c>
    </row>
    <row r="3561" spans="1:21" x14ac:dyDescent="0.35">
      <c r="A3561" s="70">
        <f t="shared" si="68"/>
        <v>3542</v>
      </c>
      <c r="B3561" s="145">
        <v>12560153.605506591</v>
      </c>
      <c r="U3561" s="145">
        <v>17102244.614803344</v>
      </c>
    </row>
    <row r="3562" spans="1:21" x14ac:dyDescent="0.35">
      <c r="A3562" s="70">
        <f t="shared" si="68"/>
        <v>3543</v>
      </c>
      <c r="B3562" s="145">
        <v>12560153.605506591</v>
      </c>
      <c r="U3562" s="145">
        <v>-10001051.037443534</v>
      </c>
    </row>
    <row r="3563" spans="1:21" x14ac:dyDescent="0.35">
      <c r="A3563" s="70">
        <f t="shared" si="68"/>
        <v>3544</v>
      </c>
      <c r="B3563" s="145">
        <v>12560153.605506591</v>
      </c>
      <c r="U3563" s="145">
        <v>15643054.132196028</v>
      </c>
    </row>
    <row r="3564" spans="1:21" x14ac:dyDescent="0.35">
      <c r="A3564" s="70">
        <f t="shared" si="68"/>
        <v>3545</v>
      </c>
      <c r="B3564" s="145">
        <v>12560153.605506591</v>
      </c>
      <c r="U3564" s="145">
        <v>-22761657.633452367</v>
      </c>
    </row>
    <row r="3565" spans="1:21" x14ac:dyDescent="0.35">
      <c r="A3565" s="70">
        <f t="shared" si="68"/>
        <v>3546</v>
      </c>
      <c r="B3565" s="145">
        <v>12560153.605506591</v>
      </c>
      <c r="U3565" s="145">
        <v>-3214484.3655350767</v>
      </c>
    </row>
    <row r="3566" spans="1:21" x14ac:dyDescent="0.35">
      <c r="A3566" s="70">
        <f t="shared" si="68"/>
        <v>3547</v>
      </c>
      <c r="B3566" s="145">
        <v>12560153.605506591</v>
      </c>
      <c r="U3566" s="145">
        <v>6326503.6512329802</v>
      </c>
    </row>
    <row r="3567" spans="1:21" x14ac:dyDescent="0.35">
      <c r="A3567" s="70">
        <f t="shared" si="68"/>
        <v>3548</v>
      </c>
      <c r="B3567" s="145">
        <v>12560153.605506591</v>
      </c>
      <c r="U3567" s="145">
        <v>-7068864.5255088806</v>
      </c>
    </row>
    <row r="3568" spans="1:21" x14ac:dyDescent="0.35">
      <c r="A3568" s="70">
        <f t="shared" si="68"/>
        <v>3549</v>
      </c>
      <c r="B3568" s="145">
        <v>12560153.605506591</v>
      </c>
      <c r="U3568" s="145">
        <v>11793443.623093516</v>
      </c>
    </row>
    <row r="3569" spans="1:21" x14ac:dyDescent="0.35">
      <c r="A3569" s="70">
        <f t="shared" si="68"/>
        <v>3550</v>
      </c>
      <c r="B3569" s="145">
        <v>12560153.605506591</v>
      </c>
      <c r="U3569" s="145">
        <v>14622647.324625317</v>
      </c>
    </row>
    <row r="3570" spans="1:21" x14ac:dyDescent="0.35">
      <c r="A3570" s="70">
        <f t="shared" si="68"/>
        <v>3551</v>
      </c>
      <c r="B3570" s="145">
        <v>12560153.605506591</v>
      </c>
      <c r="U3570" s="145">
        <v>-33283081.664111577</v>
      </c>
    </row>
    <row r="3571" spans="1:21" x14ac:dyDescent="0.35">
      <c r="A3571" s="70">
        <f t="shared" si="68"/>
        <v>3552</v>
      </c>
      <c r="B3571" s="145">
        <v>12560153.605506591</v>
      </c>
      <c r="U3571" s="145">
        <v>-25570678.233093482</v>
      </c>
    </row>
    <row r="3572" spans="1:21" x14ac:dyDescent="0.35">
      <c r="A3572" s="70">
        <f t="shared" si="68"/>
        <v>3553</v>
      </c>
      <c r="B3572" s="145">
        <v>12560153.605506591</v>
      </c>
      <c r="U3572" s="145">
        <v>4661844.6251549795</v>
      </c>
    </row>
    <row r="3573" spans="1:21" x14ac:dyDescent="0.35">
      <c r="A3573" s="70">
        <f t="shared" si="68"/>
        <v>3554</v>
      </c>
      <c r="B3573" s="145">
        <v>12560153.605506591</v>
      </c>
      <c r="U3573" s="145">
        <v>16266258.867055222</v>
      </c>
    </row>
    <row r="3574" spans="1:21" x14ac:dyDescent="0.35">
      <c r="A3574" s="70">
        <f t="shared" si="68"/>
        <v>3555</v>
      </c>
      <c r="B3574" s="145">
        <v>12560153.605506591</v>
      </c>
      <c r="U3574" s="145">
        <v>-13044484.212027285</v>
      </c>
    </row>
    <row r="3575" spans="1:21" x14ac:dyDescent="0.35">
      <c r="A3575" s="70">
        <f t="shared" si="68"/>
        <v>3556</v>
      </c>
      <c r="B3575" s="145">
        <v>12560153.605506591</v>
      </c>
      <c r="U3575" s="145">
        <v>311770.512397971</v>
      </c>
    </row>
    <row r="3576" spans="1:21" x14ac:dyDescent="0.35">
      <c r="A3576" s="70">
        <f t="shared" si="68"/>
        <v>3557</v>
      </c>
      <c r="B3576" s="145">
        <v>12560153.605506591</v>
      </c>
      <c r="U3576" s="145">
        <v>-14458659.837793302</v>
      </c>
    </row>
    <row r="3577" spans="1:21" x14ac:dyDescent="0.35">
      <c r="A3577" s="70">
        <f t="shared" si="68"/>
        <v>3558</v>
      </c>
      <c r="B3577" s="145">
        <v>12560153.605506591</v>
      </c>
      <c r="U3577" s="145">
        <v>-7871947.6511921845</v>
      </c>
    </row>
    <row r="3578" spans="1:21" x14ac:dyDescent="0.35">
      <c r="A3578" s="70">
        <f t="shared" si="68"/>
        <v>3559</v>
      </c>
      <c r="B3578" s="145">
        <v>12560153.605506591</v>
      </c>
      <c r="U3578" s="145">
        <v>-22505432.332653657</v>
      </c>
    </row>
    <row r="3579" spans="1:21" x14ac:dyDescent="0.35">
      <c r="A3579" s="70">
        <f t="shared" si="68"/>
        <v>3560</v>
      </c>
      <c r="B3579" s="145">
        <v>12560153.605506591</v>
      </c>
      <c r="U3579" s="145">
        <v>-35172204.594654433</v>
      </c>
    </row>
    <row r="3580" spans="1:21" x14ac:dyDescent="0.35">
      <c r="A3580" s="70">
        <f t="shared" si="68"/>
        <v>3561</v>
      </c>
      <c r="B3580" s="145">
        <v>12560153.605506591</v>
      </c>
      <c r="U3580" s="145">
        <v>-21989630.304123897</v>
      </c>
    </row>
    <row r="3581" spans="1:21" x14ac:dyDescent="0.35">
      <c r="A3581" s="70">
        <f t="shared" si="68"/>
        <v>3562</v>
      </c>
      <c r="B3581" s="145">
        <v>12560153.605506591</v>
      </c>
      <c r="U3581" s="145">
        <v>9204787.2161795758</v>
      </c>
    </row>
    <row r="3582" spans="1:21" x14ac:dyDescent="0.35">
      <c r="A3582" s="70">
        <f t="shared" si="68"/>
        <v>3563</v>
      </c>
      <c r="B3582" s="145">
        <v>12560153.605506591</v>
      </c>
      <c r="U3582" s="145">
        <v>-44478101.645941198</v>
      </c>
    </row>
    <row r="3583" spans="1:21" x14ac:dyDescent="0.35">
      <c r="A3583" s="70">
        <f t="shared" si="68"/>
        <v>3564</v>
      </c>
      <c r="B3583" s="145">
        <v>12560153.605506591</v>
      </c>
      <c r="U3583" s="145">
        <v>-22161908.874860361</v>
      </c>
    </row>
    <row r="3584" spans="1:21" x14ac:dyDescent="0.35">
      <c r="A3584" s="70">
        <f t="shared" si="68"/>
        <v>3565</v>
      </c>
      <c r="B3584" s="145">
        <v>12560153.605506591</v>
      </c>
      <c r="U3584" s="145">
        <v>14037428.443226382</v>
      </c>
    </row>
    <row r="3585" spans="1:21" x14ac:dyDescent="0.35">
      <c r="A3585" s="70">
        <f t="shared" si="68"/>
        <v>3566</v>
      </c>
      <c r="B3585" s="145">
        <v>12560153.605506591</v>
      </c>
      <c r="U3585" s="145">
        <v>9699786.6246896386</v>
      </c>
    </row>
    <row r="3586" spans="1:21" x14ac:dyDescent="0.35">
      <c r="A3586" s="70">
        <f t="shared" si="68"/>
        <v>3567</v>
      </c>
      <c r="B3586" s="145">
        <v>12560153.605506591</v>
      </c>
      <c r="U3586" s="145">
        <v>16461572.736018188</v>
      </c>
    </row>
    <row r="3587" spans="1:21" x14ac:dyDescent="0.35">
      <c r="A3587" s="70">
        <f t="shared" si="68"/>
        <v>3568</v>
      </c>
      <c r="B3587" s="145">
        <v>12560153.605506591</v>
      </c>
      <c r="U3587" s="145">
        <v>39515995.197974764</v>
      </c>
    </row>
    <row r="3588" spans="1:21" x14ac:dyDescent="0.35">
      <c r="A3588" s="70">
        <f t="shared" si="68"/>
        <v>3569</v>
      </c>
      <c r="B3588" s="145">
        <v>12560153.605506591</v>
      </c>
      <c r="U3588" s="145">
        <v>7434326.0727235042</v>
      </c>
    </row>
    <row r="3589" spans="1:21" x14ac:dyDescent="0.35">
      <c r="A3589" s="70">
        <f t="shared" si="68"/>
        <v>3570</v>
      </c>
      <c r="B3589" s="145">
        <v>12560153.605506591</v>
      </c>
      <c r="U3589" s="145">
        <v>6996576.1154764034</v>
      </c>
    </row>
    <row r="3590" spans="1:21" x14ac:dyDescent="0.35">
      <c r="A3590" s="70">
        <f t="shared" si="68"/>
        <v>3571</v>
      </c>
      <c r="B3590" s="145">
        <v>12560153.605506591</v>
      </c>
      <c r="U3590" s="145">
        <v>15338086.524957024</v>
      </c>
    </row>
    <row r="3591" spans="1:21" x14ac:dyDescent="0.35">
      <c r="A3591" s="70">
        <f t="shared" si="68"/>
        <v>3572</v>
      </c>
      <c r="B3591" s="145">
        <v>12560153.605506591</v>
      </c>
      <c r="U3591" s="145">
        <v>-23173897.306801248</v>
      </c>
    </row>
    <row r="3592" spans="1:21" x14ac:dyDescent="0.35">
      <c r="A3592" s="70">
        <f t="shared" si="68"/>
        <v>3573</v>
      </c>
      <c r="B3592" s="145">
        <v>12560153.605506591</v>
      </c>
      <c r="U3592" s="145">
        <v>-2123046.0942640863</v>
      </c>
    </row>
    <row r="3593" spans="1:21" x14ac:dyDescent="0.35">
      <c r="A3593" s="70">
        <f t="shared" si="68"/>
        <v>3574</v>
      </c>
      <c r="B3593" s="145">
        <v>12560153.605506591</v>
      </c>
      <c r="U3593" s="145">
        <v>19148601.799190789</v>
      </c>
    </row>
    <row r="3594" spans="1:21" x14ac:dyDescent="0.35">
      <c r="A3594" s="70">
        <f t="shared" si="68"/>
        <v>3575</v>
      </c>
      <c r="B3594" s="145">
        <v>12560153.605506591</v>
      </c>
      <c r="U3594" s="145">
        <v>-13266446.333806407</v>
      </c>
    </row>
    <row r="3595" spans="1:21" x14ac:dyDescent="0.35">
      <c r="A3595" s="70">
        <f t="shared" si="68"/>
        <v>3576</v>
      </c>
      <c r="B3595" s="145">
        <v>12560153.605506591</v>
      </c>
      <c r="U3595" s="145">
        <v>-41775377.707206249</v>
      </c>
    </row>
    <row r="3596" spans="1:21" x14ac:dyDescent="0.35">
      <c r="A3596" s="70">
        <f t="shared" si="68"/>
        <v>3577</v>
      </c>
      <c r="B3596" s="145">
        <v>12560153.605506591</v>
      </c>
      <c r="U3596" s="145">
        <v>26691444.873874262</v>
      </c>
    </row>
    <row r="3597" spans="1:21" x14ac:dyDescent="0.35">
      <c r="A3597" s="70">
        <f t="shared" si="68"/>
        <v>3578</v>
      </c>
      <c r="B3597" s="145">
        <v>12560153.605506591</v>
      </c>
      <c r="U3597" s="145">
        <v>-11696183.547856117</v>
      </c>
    </row>
    <row r="3598" spans="1:21" x14ac:dyDescent="0.35">
      <c r="A3598" s="70">
        <f t="shared" si="68"/>
        <v>3579</v>
      </c>
      <c r="B3598" s="145">
        <v>12560153.605506591</v>
      </c>
      <c r="U3598" s="145">
        <v>-33257475.127330285</v>
      </c>
    </row>
    <row r="3599" spans="1:21" x14ac:dyDescent="0.35">
      <c r="A3599" s="70">
        <f t="shared" si="68"/>
        <v>3580</v>
      </c>
      <c r="B3599" s="145">
        <v>12560153.605506591</v>
      </c>
      <c r="U3599" s="145">
        <v>4134154.2912877761</v>
      </c>
    </row>
    <row r="3600" spans="1:21" x14ac:dyDescent="0.35">
      <c r="A3600" s="70">
        <f t="shared" si="68"/>
        <v>3581</v>
      </c>
      <c r="B3600" s="145">
        <v>12560153.605506591</v>
      </c>
      <c r="U3600" s="145">
        <v>-30489938.378265433</v>
      </c>
    </row>
    <row r="3601" spans="1:21" x14ac:dyDescent="0.35">
      <c r="A3601" s="70">
        <f t="shared" si="68"/>
        <v>3582</v>
      </c>
      <c r="B3601" s="145">
        <v>12560153.605506591</v>
      </c>
      <c r="U3601" s="145">
        <v>1837343.5089126378</v>
      </c>
    </row>
    <row r="3602" spans="1:21" x14ac:dyDescent="0.35">
      <c r="A3602" s="70">
        <f t="shared" si="68"/>
        <v>3583</v>
      </c>
      <c r="B3602" s="145">
        <v>12560153.605506591</v>
      </c>
      <c r="U3602" s="145">
        <v>-30169162.13794148</v>
      </c>
    </row>
    <row r="3603" spans="1:21" x14ac:dyDescent="0.35">
      <c r="A3603" s="70">
        <f t="shared" si="68"/>
        <v>3584</v>
      </c>
      <c r="B3603" s="145">
        <v>12560153.605506591</v>
      </c>
      <c r="U3603" s="145">
        <v>-18094794.630525067</v>
      </c>
    </row>
    <row r="3604" spans="1:21" x14ac:dyDescent="0.35">
      <c r="A3604" s="70">
        <f t="shared" si="68"/>
        <v>3585</v>
      </c>
      <c r="B3604" s="145">
        <v>12560153.605506591</v>
      </c>
      <c r="U3604" s="145">
        <v>-27731627.286779597</v>
      </c>
    </row>
    <row r="3605" spans="1:21" x14ac:dyDescent="0.35">
      <c r="A3605" s="70">
        <f t="shared" si="68"/>
        <v>3586</v>
      </c>
      <c r="B3605" s="145">
        <v>12560153.605506591</v>
      </c>
      <c r="U3605" s="145">
        <v>13301534.418583609</v>
      </c>
    </row>
    <row r="3606" spans="1:21" x14ac:dyDescent="0.35">
      <c r="A3606" s="70">
        <f t="shared" ref="A3606:A3669" si="69">A3605+1</f>
        <v>3587</v>
      </c>
      <c r="B3606" s="145">
        <v>12560153.605506591</v>
      </c>
      <c r="U3606" s="145">
        <v>-16977929.752044644</v>
      </c>
    </row>
    <row r="3607" spans="1:21" x14ac:dyDescent="0.35">
      <c r="A3607" s="70">
        <f t="shared" si="69"/>
        <v>3588</v>
      </c>
      <c r="B3607" s="145">
        <v>12560153.605506591</v>
      </c>
      <c r="U3607" s="145">
        <v>-18886139.199714527</v>
      </c>
    </row>
    <row r="3608" spans="1:21" x14ac:dyDescent="0.35">
      <c r="A3608" s="70">
        <f t="shared" si="69"/>
        <v>3589</v>
      </c>
      <c r="B3608" s="145">
        <v>12560153.605506591</v>
      </c>
      <c r="U3608" s="145">
        <v>-5502215.9564510547</v>
      </c>
    </row>
    <row r="3609" spans="1:21" x14ac:dyDescent="0.35">
      <c r="A3609" s="70">
        <f t="shared" si="69"/>
        <v>3590</v>
      </c>
      <c r="B3609" s="145">
        <v>12560153.605506591</v>
      </c>
      <c r="U3609" s="145">
        <v>-10704217.471635412</v>
      </c>
    </row>
    <row r="3610" spans="1:21" x14ac:dyDescent="0.35">
      <c r="A3610" s="70">
        <f t="shared" si="69"/>
        <v>3591</v>
      </c>
      <c r="B3610" s="145">
        <v>12560153.605506591</v>
      </c>
      <c r="U3610" s="145">
        <v>1230955.5310641192</v>
      </c>
    </row>
    <row r="3611" spans="1:21" x14ac:dyDescent="0.35">
      <c r="A3611" s="70">
        <f t="shared" si="69"/>
        <v>3592</v>
      </c>
      <c r="B3611" s="145">
        <v>12560153.605506591</v>
      </c>
      <c r="U3611" s="145">
        <v>10266453.838243928</v>
      </c>
    </row>
    <row r="3612" spans="1:21" x14ac:dyDescent="0.35">
      <c r="A3612" s="70">
        <f t="shared" si="69"/>
        <v>3593</v>
      </c>
      <c r="B3612" s="145">
        <v>12560153.605506591</v>
      </c>
      <c r="U3612" s="145">
        <v>-1724664.751827782</v>
      </c>
    </row>
    <row r="3613" spans="1:21" x14ac:dyDescent="0.35">
      <c r="A3613" s="70">
        <f t="shared" si="69"/>
        <v>3594</v>
      </c>
      <c r="B3613" s="145">
        <v>12560153.605506591</v>
      </c>
      <c r="U3613" s="145">
        <v>-10858624.329114303</v>
      </c>
    </row>
    <row r="3614" spans="1:21" x14ac:dyDescent="0.35">
      <c r="A3614" s="70">
        <f t="shared" si="69"/>
        <v>3595</v>
      </c>
      <c r="B3614" s="145">
        <v>12560153.605506591</v>
      </c>
      <c r="U3614" s="145">
        <v>11225618.250314973</v>
      </c>
    </row>
    <row r="3615" spans="1:21" x14ac:dyDescent="0.35">
      <c r="A3615" s="70">
        <f t="shared" si="69"/>
        <v>3596</v>
      </c>
      <c r="B3615" s="145">
        <v>12560153.605506591</v>
      </c>
      <c r="U3615" s="145">
        <v>-39677369.503401481</v>
      </c>
    </row>
    <row r="3616" spans="1:21" x14ac:dyDescent="0.35">
      <c r="A3616" s="70">
        <f t="shared" si="69"/>
        <v>3597</v>
      </c>
      <c r="B3616" s="145">
        <v>12560153.605506591</v>
      </c>
      <c r="U3616" s="145">
        <v>-20445290.434965163</v>
      </c>
    </row>
    <row r="3617" spans="1:21" x14ac:dyDescent="0.35">
      <c r="A3617" s="70">
        <f t="shared" si="69"/>
        <v>3598</v>
      </c>
      <c r="B3617" s="145">
        <v>12560153.605506591</v>
      </c>
      <c r="U3617" s="145">
        <v>2486733.1634915918</v>
      </c>
    </row>
    <row r="3618" spans="1:21" x14ac:dyDescent="0.35">
      <c r="A3618" s="70">
        <f t="shared" si="69"/>
        <v>3599</v>
      </c>
      <c r="B3618" s="145">
        <v>12560153.605506591</v>
      </c>
      <c r="U3618" s="145">
        <v>-39211278.315540344</v>
      </c>
    </row>
    <row r="3619" spans="1:21" x14ac:dyDescent="0.35">
      <c r="A3619" s="70">
        <f t="shared" si="69"/>
        <v>3600</v>
      </c>
      <c r="B3619" s="145">
        <v>12560153.605506591</v>
      </c>
      <c r="U3619" s="145">
        <v>-4396996.2383146361</v>
      </c>
    </row>
    <row r="3620" spans="1:21" x14ac:dyDescent="0.35">
      <c r="A3620" s="70">
        <f t="shared" si="69"/>
        <v>3601</v>
      </c>
      <c r="B3620" s="145">
        <v>12560153.605506591</v>
      </c>
      <c r="U3620" s="145">
        <v>25202206.103331879</v>
      </c>
    </row>
    <row r="3621" spans="1:21" x14ac:dyDescent="0.35">
      <c r="A3621" s="70">
        <f t="shared" si="69"/>
        <v>3602</v>
      </c>
      <c r="B3621" s="145">
        <v>12560153.605506591</v>
      </c>
      <c r="U3621" s="145">
        <v>-42599127.155552402</v>
      </c>
    </row>
    <row r="3622" spans="1:21" x14ac:dyDescent="0.35">
      <c r="A3622" s="70">
        <f t="shared" si="69"/>
        <v>3603</v>
      </c>
      <c r="B3622" s="145">
        <v>12560153.605506591</v>
      </c>
      <c r="U3622" s="145">
        <v>-16499499.648695074</v>
      </c>
    </row>
    <row r="3623" spans="1:21" x14ac:dyDescent="0.35">
      <c r="A3623" s="70">
        <f t="shared" si="69"/>
        <v>3604</v>
      </c>
      <c r="B3623" s="145">
        <v>12560153.605506591</v>
      </c>
      <c r="U3623" s="145">
        <v>-35862296.63174352</v>
      </c>
    </row>
    <row r="3624" spans="1:21" x14ac:dyDescent="0.35">
      <c r="A3624" s="70">
        <f t="shared" si="69"/>
        <v>3605</v>
      </c>
      <c r="B3624" s="145">
        <v>12560153.605506591</v>
      </c>
      <c r="U3624" s="145">
        <v>961306.42312713712</v>
      </c>
    </row>
    <row r="3625" spans="1:21" x14ac:dyDescent="0.35">
      <c r="A3625" s="70">
        <f t="shared" si="69"/>
        <v>3606</v>
      </c>
      <c r="B3625" s="145">
        <v>12560153.605506591</v>
      </c>
      <c r="U3625" s="145">
        <v>-7761122.7788742166</v>
      </c>
    </row>
    <row r="3626" spans="1:21" x14ac:dyDescent="0.35">
      <c r="A3626" s="70">
        <f t="shared" si="69"/>
        <v>3607</v>
      </c>
      <c r="B3626" s="145">
        <v>12560153.605506591</v>
      </c>
      <c r="U3626" s="145">
        <v>-7045040.247156743</v>
      </c>
    </row>
    <row r="3627" spans="1:21" x14ac:dyDescent="0.35">
      <c r="A3627" s="70">
        <f t="shared" si="69"/>
        <v>3608</v>
      </c>
      <c r="B3627" s="145">
        <v>12560153.605506591</v>
      </c>
      <c r="U3627" s="145">
        <v>-16866910.433089592</v>
      </c>
    </row>
    <row r="3628" spans="1:21" x14ac:dyDescent="0.35">
      <c r="A3628" s="70">
        <f t="shared" si="69"/>
        <v>3609</v>
      </c>
      <c r="B3628" s="145">
        <v>12560153.605506591</v>
      </c>
      <c r="U3628" s="145">
        <v>767567.51294381544</v>
      </c>
    </row>
    <row r="3629" spans="1:21" x14ac:dyDescent="0.35">
      <c r="A3629" s="70">
        <f t="shared" si="69"/>
        <v>3610</v>
      </c>
      <c r="B3629" s="145">
        <v>12560153.605506591</v>
      </c>
      <c r="U3629" s="145">
        <v>14934697.934982903</v>
      </c>
    </row>
    <row r="3630" spans="1:21" x14ac:dyDescent="0.35">
      <c r="A3630" s="70">
        <f t="shared" si="69"/>
        <v>3611</v>
      </c>
      <c r="B3630" s="145">
        <v>12560153.605506591</v>
      </c>
      <c r="U3630" s="145">
        <v>6208852.9095724262</v>
      </c>
    </row>
    <row r="3631" spans="1:21" x14ac:dyDescent="0.35">
      <c r="A3631" s="70">
        <f t="shared" si="69"/>
        <v>3612</v>
      </c>
      <c r="B3631" s="145">
        <v>12560153.605506591</v>
      </c>
      <c r="U3631" s="145">
        <v>9966207.1919821724</v>
      </c>
    </row>
    <row r="3632" spans="1:21" x14ac:dyDescent="0.35">
      <c r="A3632" s="70">
        <f t="shared" si="69"/>
        <v>3613</v>
      </c>
      <c r="B3632" s="145">
        <v>12560153.605506591</v>
      </c>
      <c r="U3632" s="145">
        <v>-19517251.5612083</v>
      </c>
    </row>
    <row r="3633" spans="1:21" x14ac:dyDescent="0.35">
      <c r="A3633" s="70">
        <f t="shared" si="69"/>
        <v>3614</v>
      </c>
      <c r="B3633" s="145">
        <v>12560153.605506591</v>
      </c>
      <c r="U3633" s="145">
        <v>-22179265.48947873</v>
      </c>
    </row>
    <row r="3634" spans="1:21" x14ac:dyDescent="0.35">
      <c r="A3634" s="70">
        <f t="shared" si="69"/>
        <v>3615</v>
      </c>
      <c r="B3634" s="145">
        <v>12560153.605506591</v>
      </c>
      <c r="U3634" s="145">
        <v>-30701065.943733405</v>
      </c>
    </row>
    <row r="3635" spans="1:21" x14ac:dyDescent="0.35">
      <c r="A3635" s="70">
        <f t="shared" si="69"/>
        <v>3616</v>
      </c>
      <c r="B3635" s="145">
        <v>12560153.605506591</v>
      </c>
      <c r="U3635" s="145">
        <v>-35009645.19887352</v>
      </c>
    </row>
    <row r="3636" spans="1:21" x14ac:dyDescent="0.35">
      <c r="A3636" s="70">
        <f t="shared" si="69"/>
        <v>3617</v>
      </c>
      <c r="B3636" s="145">
        <v>12560153.605506591</v>
      </c>
      <c r="U3636" s="145">
        <v>9672905.5612263866</v>
      </c>
    </row>
    <row r="3637" spans="1:21" x14ac:dyDescent="0.35">
      <c r="A3637" s="70">
        <f t="shared" si="69"/>
        <v>3618</v>
      </c>
      <c r="B3637" s="145">
        <v>12560153.605506591</v>
      </c>
      <c r="U3637" s="145">
        <v>-40705701.314587608</v>
      </c>
    </row>
    <row r="3638" spans="1:21" x14ac:dyDescent="0.35">
      <c r="A3638" s="70">
        <f t="shared" si="69"/>
        <v>3619</v>
      </c>
      <c r="B3638" s="145">
        <v>12560153.605506591</v>
      </c>
      <c r="U3638" s="145">
        <v>-3710497.7500445079</v>
      </c>
    </row>
    <row r="3639" spans="1:21" x14ac:dyDescent="0.35">
      <c r="A3639" s="70">
        <f t="shared" si="69"/>
        <v>3620</v>
      </c>
      <c r="B3639" s="145">
        <v>12560153.605506591</v>
      </c>
      <c r="U3639" s="145">
        <v>10281655.855970807</v>
      </c>
    </row>
    <row r="3640" spans="1:21" x14ac:dyDescent="0.35">
      <c r="A3640" s="70">
        <f t="shared" si="69"/>
        <v>3621</v>
      </c>
      <c r="B3640" s="145">
        <v>12560153.605506591</v>
      </c>
      <c r="U3640" s="145">
        <v>-34846646.503112704</v>
      </c>
    </row>
    <row r="3641" spans="1:21" x14ac:dyDescent="0.35">
      <c r="A3641" s="70">
        <f t="shared" si="69"/>
        <v>3622</v>
      </c>
      <c r="B3641" s="145">
        <v>12560153.605506591</v>
      </c>
      <c r="U3641" s="145">
        <v>-12984197.643198378</v>
      </c>
    </row>
    <row r="3642" spans="1:21" x14ac:dyDescent="0.35">
      <c r="A3642" s="70">
        <f t="shared" si="69"/>
        <v>3623</v>
      </c>
      <c r="B3642" s="145">
        <v>12560153.605506591</v>
      </c>
      <c r="U3642" s="145">
        <v>-36121028.034114882</v>
      </c>
    </row>
    <row r="3643" spans="1:21" x14ac:dyDescent="0.35">
      <c r="A3643" s="70">
        <f t="shared" si="69"/>
        <v>3624</v>
      </c>
      <c r="B3643" s="145">
        <v>12560153.605506591</v>
      </c>
      <c r="U3643" s="145">
        <v>-47309982.714273036</v>
      </c>
    </row>
    <row r="3644" spans="1:21" x14ac:dyDescent="0.35">
      <c r="A3644" s="70">
        <f t="shared" si="69"/>
        <v>3625</v>
      </c>
      <c r="B3644" s="145">
        <v>12560153.605506591</v>
      </c>
      <c r="U3644" s="145">
        <v>25128918.799610719</v>
      </c>
    </row>
    <row r="3645" spans="1:21" x14ac:dyDescent="0.35">
      <c r="A3645" s="70">
        <f t="shared" si="69"/>
        <v>3626</v>
      </c>
      <c r="B3645" s="145">
        <v>12560153.605506591</v>
      </c>
      <c r="U3645" s="145">
        <v>-8213873.2009696886</v>
      </c>
    </row>
    <row r="3646" spans="1:21" x14ac:dyDescent="0.35">
      <c r="A3646" s="70">
        <f t="shared" si="69"/>
        <v>3627</v>
      </c>
      <c r="B3646" s="145">
        <v>12560153.605506591</v>
      </c>
      <c r="U3646" s="145">
        <v>-16470591.828118816</v>
      </c>
    </row>
    <row r="3647" spans="1:21" x14ac:dyDescent="0.35">
      <c r="A3647" s="70">
        <f t="shared" si="69"/>
        <v>3628</v>
      </c>
      <c r="B3647" s="145">
        <v>12560153.605506591</v>
      </c>
      <c r="U3647" s="145">
        <v>-14387557.168159433</v>
      </c>
    </row>
    <row r="3648" spans="1:21" x14ac:dyDescent="0.35">
      <c r="A3648" s="70">
        <f t="shared" si="69"/>
        <v>3629</v>
      </c>
      <c r="B3648" s="145">
        <v>12560153.605506591</v>
      </c>
      <c r="U3648" s="145">
        <v>-45283769.899160899</v>
      </c>
    </row>
    <row r="3649" spans="1:21" x14ac:dyDescent="0.35">
      <c r="A3649" s="70">
        <f t="shared" si="69"/>
        <v>3630</v>
      </c>
      <c r="B3649" s="145">
        <v>12560153.605506591</v>
      </c>
      <c r="U3649" s="145">
        <v>8600214.7169704176</v>
      </c>
    </row>
    <row r="3650" spans="1:21" x14ac:dyDescent="0.35">
      <c r="A3650" s="70">
        <f t="shared" si="69"/>
        <v>3631</v>
      </c>
      <c r="B3650" s="145">
        <v>12560153.605506591</v>
      </c>
      <c r="U3650" s="145">
        <v>-955893.63910096511</v>
      </c>
    </row>
    <row r="3651" spans="1:21" x14ac:dyDescent="0.35">
      <c r="A3651" s="70">
        <f t="shared" si="69"/>
        <v>3632</v>
      </c>
      <c r="B3651" s="145">
        <v>12560153.605506591</v>
      </c>
      <c r="U3651" s="145">
        <v>-16587569.137516232</v>
      </c>
    </row>
    <row r="3652" spans="1:21" x14ac:dyDescent="0.35">
      <c r="A3652" s="70">
        <f t="shared" si="69"/>
        <v>3633</v>
      </c>
      <c r="B3652" s="145">
        <v>12560153.605506591</v>
      </c>
      <c r="U3652" s="145">
        <v>-19834645.05773278</v>
      </c>
    </row>
    <row r="3653" spans="1:21" x14ac:dyDescent="0.35">
      <c r="A3653" s="70">
        <f t="shared" si="69"/>
        <v>3634</v>
      </c>
      <c r="B3653" s="145">
        <v>12560153.605506591</v>
      </c>
      <c r="U3653" s="145">
        <v>3171566.3464331962</v>
      </c>
    </row>
    <row r="3654" spans="1:21" x14ac:dyDescent="0.35">
      <c r="A3654" s="70">
        <f t="shared" si="69"/>
        <v>3635</v>
      </c>
      <c r="B3654" s="145">
        <v>12560153.605506591</v>
      </c>
      <c r="U3654" s="145">
        <v>-26067624.784435064</v>
      </c>
    </row>
    <row r="3655" spans="1:21" x14ac:dyDescent="0.35">
      <c r="A3655" s="70">
        <f t="shared" si="69"/>
        <v>3636</v>
      </c>
      <c r="B3655" s="145">
        <v>12560153.605506591</v>
      </c>
      <c r="U3655" s="145">
        <v>16967898.377184119</v>
      </c>
    </row>
    <row r="3656" spans="1:21" x14ac:dyDescent="0.35">
      <c r="A3656" s="70">
        <f t="shared" si="69"/>
        <v>3637</v>
      </c>
      <c r="B3656" s="145">
        <v>12560153.605506591</v>
      </c>
      <c r="U3656" s="145">
        <v>14473916.28290154</v>
      </c>
    </row>
    <row r="3657" spans="1:21" x14ac:dyDescent="0.35">
      <c r="A3657" s="70">
        <f t="shared" si="69"/>
        <v>3638</v>
      </c>
      <c r="B3657" s="145">
        <v>12560153.605506591</v>
      </c>
      <c r="U3657" s="145">
        <v>-19207019.564339444</v>
      </c>
    </row>
    <row r="3658" spans="1:21" x14ac:dyDescent="0.35">
      <c r="A3658" s="70">
        <f t="shared" si="69"/>
        <v>3639</v>
      </c>
      <c r="B3658" s="145">
        <v>12560153.605506591</v>
      </c>
      <c r="U3658" s="145">
        <v>-47041362.616739333</v>
      </c>
    </row>
    <row r="3659" spans="1:21" x14ac:dyDescent="0.35">
      <c r="A3659" s="70">
        <f t="shared" si="69"/>
        <v>3640</v>
      </c>
      <c r="B3659" s="145">
        <v>12560153.605506591</v>
      </c>
      <c r="U3659" s="145">
        <v>16153447.672616974</v>
      </c>
    </row>
    <row r="3660" spans="1:21" x14ac:dyDescent="0.35">
      <c r="A3660" s="70">
        <f t="shared" si="69"/>
        <v>3641</v>
      </c>
      <c r="B3660" s="145">
        <v>12560153.605506591</v>
      </c>
      <c r="U3660" s="145">
        <v>-44311976.814445533</v>
      </c>
    </row>
    <row r="3661" spans="1:21" x14ac:dyDescent="0.35">
      <c r="A3661" s="70">
        <f t="shared" si="69"/>
        <v>3642</v>
      </c>
      <c r="B3661" s="145">
        <v>12560153.605506591</v>
      </c>
      <c r="U3661" s="145">
        <v>-8766915.1277135871</v>
      </c>
    </row>
    <row r="3662" spans="1:21" x14ac:dyDescent="0.35">
      <c r="A3662" s="70">
        <f t="shared" si="69"/>
        <v>3643</v>
      </c>
      <c r="B3662" s="145">
        <v>12560153.605506591</v>
      </c>
      <c r="U3662" s="145">
        <v>-19097860.909719922</v>
      </c>
    </row>
    <row r="3663" spans="1:21" x14ac:dyDescent="0.35">
      <c r="A3663" s="70">
        <f t="shared" si="69"/>
        <v>3644</v>
      </c>
      <c r="B3663" s="145">
        <v>12560153.605506591</v>
      </c>
      <c r="U3663" s="145">
        <v>719652.42479263991</v>
      </c>
    </row>
    <row r="3664" spans="1:21" x14ac:dyDescent="0.35">
      <c r="A3664" s="70">
        <f t="shared" si="69"/>
        <v>3645</v>
      </c>
      <c r="B3664" s="145">
        <v>12560153.605506591</v>
      </c>
      <c r="U3664" s="145">
        <v>-3700065.2036090065</v>
      </c>
    </row>
    <row r="3665" spans="1:21" x14ac:dyDescent="0.35">
      <c r="A3665" s="70">
        <f t="shared" si="69"/>
        <v>3646</v>
      </c>
      <c r="B3665" s="145">
        <v>12560153.605506591</v>
      </c>
      <c r="U3665" s="145">
        <v>-31796329.593547296</v>
      </c>
    </row>
    <row r="3666" spans="1:21" x14ac:dyDescent="0.35">
      <c r="A3666" s="70">
        <f t="shared" si="69"/>
        <v>3647</v>
      </c>
      <c r="B3666" s="145">
        <v>12560153.605506591</v>
      </c>
      <c r="U3666" s="145">
        <v>-29319826.752817407</v>
      </c>
    </row>
    <row r="3667" spans="1:21" x14ac:dyDescent="0.35">
      <c r="A3667" s="70">
        <f t="shared" si="69"/>
        <v>3648</v>
      </c>
      <c r="B3667" s="145">
        <v>12560153.605506591</v>
      </c>
      <c r="U3667" s="145">
        <v>-21395220.210779309</v>
      </c>
    </row>
    <row r="3668" spans="1:21" x14ac:dyDescent="0.35">
      <c r="A3668" s="70">
        <f t="shared" si="69"/>
        <v>3649</v>
      </c>
      <c r="B3668" s="145">
        <v>12560153.605506591</v>
      </c>
      <c r="U3668" s="145">
        <v>-31148366.193836361</v>
      </c>
    </row>
    <row r="3669" spans="1:21" x14ac:dyDescent="0.35">
      <c r="A3669" s="70">
        <f t="shared" si="69"/>
        <v>3650</v>
      </c>
      <c r="B3669" s="145">
        <v>12560153.605506591</v>
      </c>
      <c r="U3669" s="145">
        <v>-36197878.945689835</v>
      </c>
    </row>
    <row r="3670" spans="1:21" x14ac:dyDescent="0.35">
      <c r="A3670" s="70">
        <f t="shared" ref="A3670:A3733" si="70">A3669+1</f>
        <v>3651</v>
      </c>
      <c r="B3670" s="145">
        <v>12560153.605506591</v>
      </c>
      <c r="U3670" s="145">
        <v>-7630492.5591584332</v>
      </c>
    </row>
    <row r="3671" spans="1:21" x14ac:dyDescent="0.35">
      <c r="A3671" s="70">
        <f t="shared" si="70"/>
        <v>3652</v>
      </c>
      <c r="B3671" s="145">
        <v>12560153.605506591</v>
      </c>
      <c r="U3671" s="145">
        <v>-11758892.001208475</v>
      </c>
    </row>
    <row r="3672" spans="1:21" x14ac:dyDescent="0.35">
      <c r="A3672" s="70">
        <f t="shared" si="70"/>
        <v>3653</v>
      </c>
      <c r="B3672" s="145">
        <v>12560153.605506591</v>
      </c>
      <c r="U3672" s="145">
        <v>-47065390.534056872</v>
      </c>
    </row>
    <row r="3673" spans="1:21" x14ac:dyDescent="0.35">
      <c r="A3673" s="70">
        <f t="shared" si="70"/>
        <v>3654</v>
      </c>
      <c r="B3673" s="145">
        <v>12560153.605506591</v>
      </c>
      <c r="U3673" s="145">
        <v>-44099903.137104884</v>
      </c>
    </row>
    <row r="3674" spans="1:21" x14ac:dyDescent="0.35">
      <c r="A3674" s="70">
        <f t="shared" si="70"/>
        <v>3655</v>
      </c>
      <c r="B3674" s="145">
        <v>12560153.605506591</v>
      </c>
      <c r="U3674" s="145">
        <v>-8412590.297857089</v>
      </c>
    </row>
    <row r="3675" spans="1:21" x14ac:dyDescent="0.35">
      <c r="A3675" s="70">
        <f t="shared" si="70"/>
        <v>3656</v>
      </c>
      <c r="B3675" s="145">
        <v>12560153.605506591</v>
      </c>
      <c r="U3675" s="145">
        <v>3176358.6096806116</v>
      </c>
    </row>
    <row r="3676" spans="1:21" x14ac:dyDescent="0.35">
      <c r="A3676" s="70">
        <f t="shared" si="70"/>
        <v>3657</v>
      </c>
      <c r="B3676" s="145">
        <v>12560153.605506591</v>
      </c>
      <c r="U3676" s="145">
        <v>-7595086.4274303038</v>
      </c>
    </row>
    <row r="3677" spans="1:21" x14ac:dyDescent="0.35">
      <c r="A3677" s="70">
        <f t="shared" si="70"/>
        <v>3658</v>
      </c>
      <c r="B3677" s="145">
        <v>12560153.605506591</v>
      </c>
      <c r="U3677" s="145">
        <v>-3970808.9161051661</v>
      </c>
    </row>
    <row r="3678" spans="1:21" x14ac:dyDescent="0.35">
      <c r="A3678" s="70">
        <f t="shared" si="70"/>
        <v>3659</v>
      </c>
      <c r="B3678" s="145">
        <v>12560153.605506591</v>
      </c>
      <c r="U3678" s="145">
        <v>18784846.054446302</v>
      </c>
    </row>
    <row r="3679" spans="1:21" x14ac:dyDescent="0.35">
      <c r="A3679" s="70">
        <f t="shared" si="70"/>
        <v>3660</v>
      </c>
      <c r="B3679" s="145">
        <v>12560153.605506591</v>
      </c>
      <c r="U3679" s="145">
        <v>-5259816.3807544932</v>
      </c>
    </row>
    <row r="3680" spans="1:21" x14ac:dyDescent="0.35">
      <c r="A3680" s="70">
        <f t="shared" si="70"/>
        <v>3661</v>
      </c>
      <c r="B3680" s="145">
        <v>12560153.605506591</v>
      </c>
      <c r="U3680" s="145">
        <v>-45675756.301672913</v>
      </c>
    </row>
    <row r="3681" spans="1:21" x14ac:dyDescent="0.35">
      <c r="A3681" s="70">
        <f t="shared" si="70"/>
        <v>3662</v>
      </c>
      <c r="B3681" s="145">
        <v>12560153.605506591</v>
      </c>
      <c r="U3681" s="145">
        <v>28648997.315109666</v>
      </c>
    </row>
    <row r="3682" spans="1:21" x14ac:dyDescent="0.35">
      <c r="A3682" s="70">
        <f t="shared" si="70"/>
        <v>3663</v>
      </c>
      <c r="B3682" s="145">
        <v>12560153.605506591</v>
      </c>
      <c r="U3682" s="145">
        <v>-1975302.9111475609</v>
      </c>
    </row>
    <row r="3683" spans="1:21" x14ac:dyDescent="0.35">
      <c r="A3683" s="70">
        <f t="shared" si="70"/>
        <v>3664</v>
      </c>
      <c r="B3683" s="145">
        <v>12560153.605506591</v>
      </c>
      <c r="U3683" s="145">
        <v>6950385.3247776702</v>
      </c>
    </row>
    <row r="3684" spans="1:21" x14ac:dyDescent="0.35">
      <c r="A3684" s="70">
        <f t="shared" si="70"/>
        <v>3665</v>
      </c>
      <c r="B3684" s="145">
        <v>12560153.605506591</v>
      </c>
      <c r="U3684" s="145">
        <v>3311227.6738216281</v>
      </c>
    </row>
    <row r="3685" spans="1:21" x14ac:dyDescent="0.35">
      <c r="A3685" s="70">
        <f t="shared" si="70"/>
        <v>3666</v>
      </c>
      <c r="B3685" s="145">
        <v>12560153.605506591</v>
      </c>
      <c r="U3685" s="145">
        <v>-1321306.1416010447</v>
      </c>
    </row>
    <row r="3686" spans="1:21" x14ac:dyDescent="0.35">
      <c r="A3686" s="70">
        <f t="shared" si="70"/>
        <v>3667</v>
      </c>
      <c r="B3686" s="145">
        <v>12560153.605506591</v>
      </c>
      <c r="U3686" s="145">
        <v>-16189421.480989175</v>
      </c>
    </row>
    <row r="3687" spans="1:21" x14ac:dyDescent="0.35">
      <c r="A3687" s="70">
        <f t="shared" si="70"/>
        <v>3668</v>
      </c>
      <c r="B3687" s="145">
        <v>12560153.605506591</v>
      </c>
      <c r="U3687" s="145">
        <v>-4845805.5856666677</v>
      </c>
    </row>
    <row r="3688" spans="1:21" x14ac:dyDescent="0.35">
      <c r="A3688" s="70">
        <f t="shared" si="70"/>
        <v>3669</v>
      </c>
      <c r="B3688" s="145">
        <v>12560153.605506591</v>
      </c>
      <c r="U3688" s="145">
        <v>19457729.99277233</v>
      </c>
    </row>
    <row r="3689" spans="1:21" x14ac:dyDescent="0.35">
      <c r="A3689" s="70">
        <f t="shared" si="70"/>
        <v>3670</v>
      </c>
      <c r="B3689" s="145">
        <v>12560153.605506591</v>
      </c>
      <c r="U3689" s="145">
        <v>3385299.1853496134</v>
      </c>
    </row>
    <row r="3690" spans="1:21" x14ac:dyDescent="0.35">
      <c r="A3690" s="70">
        <f t="shared" si="70"/>
        <v>3671</v>
      </c>
      <c r="B3690" s="145">
        <v>12560153.605506591</v>
      </c>
      <c r="U3690" s="145">
        <v>23980541.465186991</v>
      </c>
    </row>
    <row r="3691" spans="1:21" x14ac:dyDescent="0.35">
      <c r="A3691" s="70">
        <f t="shared" si="70"/>
        <v>3672</v>
      </c>
      <c r="B3691" s="145">
        <v>12560153.605506591</v>
      </c>
      <c r="U3691" s="145">
        <v>12290202.590894621</v>
      </c>
    </row>
    <row r="3692" spans="1:21" x14ac:dyDescent="0.35">
      <c r="A3692" s="70">
        <f t="shared" si="70"/>
        <v>3673</v>
      </c>
      <c r="B3692" s="145">
        <v>12560153.605506591</v>
      </c>
      <c r="U3692" s="145">
        <v>39932162.139823675</v>
      </c>
    </row>
    <row r="3693" spans="1:21" x14ac:dyDescent="0.35">
      <c r="A3693" s="70">
        <f t="shared" si="70"/>
        <v>3674</v>
      </c>
      <c r="B3693" s="145">
        <v>12560153.605506591</v>
      </c>
      <c r="U3693" s="145">
        <v>-14312075.215580346</v>
      </c>
    </row>
    <row r="3694" spans="1:21" x14ac:dyDescent="0.35">
      <c r="A3694" s="70">
        <f t="shared" si="70"/>
        <v>3675</v>
      </c>
      <c r="B3694" s="145">
        <v>12560153.605506591</v>
      </c>
      <c r="U3694" s="145">
        <v>36072821.920227095</v>
      </c>
    </row>
    <row r="3695" spans="1:21" x14ac:dyDescent="0.35">
      <c r="A3695" s="70">
        <f t="shared" si="70"/>
        <v>3676</v>
      </c>
      <c r="B3695" s="145">
        <v>12560153.605506591</v>
      </c>
      <c r="U3695" s="145">
        <v>-29888280.337711763</v>
      </c>
    </row>
    <row r="3696" spans="1:21" x14ac:dyDescent="0.35">
      <c r="A3696" s="70">
        <f t="shared" si="70"/>
        <v>3677</v>
      </c>
      <c r="B3696" s="145">
        <v>12560153.605506591</v>
      </c>
      <c r="U3696" s="145">
        <v>-13547159.409118913</v>
      </c>
    </row>
    <row r="3697" spans="1:21" x14ac:dyDescent="0.35">
      <c r="A3697" s="70">
        <f t="shared" si="70"/>
        <v>3678</v>
      </c>
      <c r="B3697" s="145">
        <v>12560153.605506591</v>
      </c>
      <c r="U3697" s="145">
        <v>-14209527.446004268</v>
      </c>
    </row>
    <row r="3698" spans="1:21" x14ac:dyDescent="0.35">
      <c r="A3698" s="70">
        <f t="shared" si="70"/>
        <v>3679</v>
      </c>
      <c r="B3698" s="145">
        <v>12560153.605506591</v>
      </c>
      <c r="U3698" s="145">
        <v>-15977080.229048695</v>
      </c>
    </row>
    <row r="3699" spans="1:21" x14ac:dyDescent="0.35">
      <c r="A3699" s="70">
        <f t="shared" si="70"/>
        <v>3680</v>
      </c>
      <c r="B3699" s="145">
        <v>12560153.605506591</v>
      </c>
      <c r="U3699" s="145">
        <v>9873754.9362793192</v>
      </c>
    </row>
    <row r="3700" spans="1:21" x14ac:dyDescent="0.35">
      <c r="A3700" s="70">
        <f t="shared" si="70"/>
        <v>3681</v>
      </c>
      <c r="B3700" s="145">
        <v>12560153.605506591</v>
      </c>
      <c r="U3700" s="145">
        <v>-13907369.028965764</v>
      </c>
    </row>
    <row r="3701" spans="1:21" x14ac:dyDescent="0.35">
      <c r="A3701" s="70">
        <f t="shared" si="70"/>
        <v>3682</v>
      </c>
      <c r="B3701" s="145">
        <v>12560153.605506591</v>
      </c>
      <c r="U3701" s="145">
        <v>-15741340.207905907</v>
      </c>
    </row>
    <row r="3702" spans="1:21" x14ac:dyDescent="0.35">
      <c r="A3702" s="70">
        <f t="shared" si="70"/>
        <v>3683</v>
      </c>
      <c r="B3702" s="145">
        <v>12560153.605506591</v>
      </c>
      <c r="U3702" s="145">
        <v>12567125.104429699</v>
      </c>
    </row>
    <row r="3703" spans="1:21" x14ac:dyDescent="0.35">
      <c r="A3703" s="70">
        <f t="shared" si="70"/>
        <v>3684</v>
      </c>
      <c r="B3703" s="145">
        <v>12560153.605506591</v>
      </c>
      <c r="U3703" s="145">
        <v>-26204540.902023003</v>
      </c>
    </row>
    <row r="3704" spans="1:21" x14ac:dyDescent="0.35">
      <c r="A3704" s="70">
        <f t="shared" si="70"/>
        <v>3685</v>
      </c>
      <c r="B3704" s="145">
        <v>12560153.605506591</v>
      </c>
      <c r="U3704" s="145">
        <v>4220022.6210331023</v>
      </c>
    </row>
    <row r="3705" spans="1:21" x14ac:dyDescent="0.35">
      <c r="A3705" s="70">
        <f t="shared" si="70"/>
        <v>3686</v>
      </c>
      <c r="B3705" s="145">
        <v>12560153.605506591</v>
      </c>
      <c r="U3705" s="145">
        <v>-13349611.504105326</v>
      </c>
    </row>
    <row r="3706" spans="1:21" x14ac:dyDescent="0.35">
      <c r="A3706" s="70">
        <f t="shared" si="70"/>
        <v>3687</v>
      </c>
      <c r="B3706" s="145">
        <v>12560153.605506591</v>
      </c>
      <c r="U3706" s="145">
        <v>-38674648.21264714</v>
      </c>
    </row>
    <row r="3707" spans="1:21" x14ac:dyDescent="0.35">
      <c r="A3707" s="70">
        <f t="shared" si="70"/>
        <v>3688</v>
      </c>
      <c r="B3707" s="145">
        <v>12560153.605506591</v>
      </c>
      <c r="U3707" s="145">
        <v>12384507.334759921</v>
      </c>
    </row>
    <row r="3708" spans="1:21" x14ac:dyDescent="0.35">
      <c r="A3708" s="70">
        <f t="shared" si="70"/>
        <v>3689</v>
      </c>
      <c r="B3708" s="145">
        <v>12560153.605506591</v>
      </c>
      <c r="U3708" s="145">
        <v>-14272957.568079885</v>
      </c>
    </row>
    <row r="3709" spans="1:21" x14ac:dyDescent="0.35">
      <c r="A3709" s="70">
        <f t="shared" si="70"/>
        <v>3690</v>
      </c>
      <c r="B3709" s="145">
        <v>12560153.605506591</v>
      </c>
      <c r="U3709" s="145">
        <v>-36870223.858304136</v>
      </c>
    </row>
    <row r="3710" spans="1:21" x14ac:dyDescent="0.35">
      <c r="A3710" s="70">
        <f t="shared" si="70"/>
        <v>3691</v>
      </c>
      <c r="B3710" s="145">
        <v>12560153.605506591</v>
      </c>
      <c r="U3710" s="145">
        <v>-25748587.471864644</v>
      </c>
    </row>
    <row r="3711" spans="1:21" x14ac:dyDescent="0.35">
      <c r="A3711" s="70">
        <f t="shared" si="70"/>
        <v>3692</v>
      </c>
      <c r="B3711" s="145">
        <v>12560153.605506591</v>
      </c>
      <c r="U3711" s="145">
        <v>33217485.570591506</v>
      </c>
    </row>
    <row r="3712" spans="1:21" x14ac:dyDescent="0.35">
      <c r="A3712" s="70">
        <f t="shared" si="70"/>
        <v>3693</v>
      </c>
      <c r="B3712" s="145">
        <v>12560153.605506591</v>
      </c>
      <c r="U3712" s="145">
        <v>2227761.8430478387</v>
      </c>
    </row>
    <row r="3713" spans="1:21" x14ac:dyDescent="0.35">
      <c r="A3713" s="70">
        <f t="shared" si="70"/>
        <v>3694</v>
      </c>
      <c r="B3713" s="145">
        <v>12560153.605506591</v>
      </c>
      <c r="U3713" s="145">
        <v>-43036518.748647481</v>
      </c>
    </row>
    <row r="3714" spans="1:21" x14ac:dyDescent="0.35">
      <c r="A3714" s="70">
        <f t="shared" si="70"/>
        <v>3695</v>
      </c>
      <c r="B3714" s="145">
        <v>12560153.605506591</v>
      </c>
      <c r="U3714" s="145">
        <v>-30560263.948116161</v>
      </c>
    </row>
    <row r="3715" spans="1:21" x14ac:dyDescent="0.35">
      <c r="A3715" s="70">
        <f t="shared" si="70"/>
        <v>3696</v>
      </c>
      <c r="B3715" s="145">
        <v>12560153.605506591</v>
      </c>
      <c r="U3715" s="145">
        <v>15036450.242411841</v>
      </c>
    </row>
    <row r="3716" spans="1:21" x14ac:dyDescent="0.35">
      <c r="A3716" s="70">
        <f t="shared" si="70"/>
        <v>3697</v>
      </c>
      <c r="B3716" s="145">
        <v>12560153.605506591</v>
      </c>
      <c r="U3716" s="145">
        <v>332201.63613196462</v>
      </c>
    </row>
    <row r="3717" spans="1:21" x14ac:dyDescent="0.35">
      <c r="A3717" s="70">
        <f t="shared" si="70"/>
        <v>3698</v>
      </c>
      <c r="B3717" s="145">
        <v>12560153.605506591</v>
      </c>
      <c r="U3717" s="145">
        <v>28093509.14241986</v>
      </c>
    </row>
    <row r="3718" spans="1:21" x14ac:dyDescent="0.35">
      <c r="A3718" s="70">
        <f t="shared" si="70"/>
        <v>3699</v>
      </c>
      <c r="B3718" s="145">
        <v>12560153.605506591</v>
      </c>
      <c r="U3718" s="145">
        <v>-45165637.574519925</v>
      </c>
    </row>
    <row r="3719" spans="1:21" x14ac:dyDescent="0.35">
      <c r="A3719" s="70">
        <f t="shared" si="70"/>
        <v>3700</v>
      </c>
      <c r="B3719" s="145">
        <v>12560153.605506591</v>
      </c>
      <c r="U3719" s="145">
        <v>-35856005.172404781</v>
      </c>
    </row>
    <row r="3720" spans="1:21" x14ac:dyDescent="0.35">
      <c r="A3720" s="70">
        <f t="shared" si="70"/>
        <v>3701</v>
      </c>
      <c r="B3720" s="145">
        <v>12560153.605506591</v>
      </c>
      <c r="U3720" s="145">
        <v>-33200092.894894138</v>
      </c>
    </row>
    <row r="3721" spans="1:21" x14ac:dyDescent="0.35">
      <c r="A3721" s="70">
        <f t="shared" si="70"/>
        <v>3702</v>
      </c>
      <c r="B3721" s="145">
        <v>12560153.605506591</v>
      </c>
      <c r="U3721" s="145">
        <v>-10690524.661342744</v>
      </c>
    </row>
    <row r="3722" spans="1:21" x14ac:dyDescent="0.35">
      <c r="A3722" s="70">
        <f t="shared" si="70"/>
        <v>3703</v>
      </c>
      <c r="B3722" s="145">
        <v>12560153.605506591</v>
      </c>
      <c r="U3722" s="145">
        <v>-15075098.406442722</v>
      </c>
    </row>
    <row r="3723" spans="1:21" x14ac:dyDescent="0.35">
      <c r="A3723" s="70">
        <f t="shared" si="70"/>
        <v>3704</v>
      </c>
      <c r="B3723" s="145">
        <v>12560153.605506591</v>
      </c>
      <c r="U3723" s="145">
        <v>-1501591.2932167388</v>
      </c>
    </row>
    <row r="3724" spans="1:21" x14ac:dyDescent="0.35">
      <c r="A3724" s="70">
        <f t="shared" si="70"/>
        <v>3705</v>
      </c>
      <c r="B3724" s="145">
        <v>12560153.605506591</v>
      </c>
      <c r="U3724" s="145">
        <v>-26275784.339834165</v>
      </c>
    </row>
    <row r="3725" spans="1:21" x14ac:dyDescent="0.35">
      <c r="A3725" s="70">
        <f t="shared" si="70"/>
        <v>3706</v>
      </c>
      <c r="B3725" s="145">
        <v>12560153.605506591</v>
      </c>
      <c r="U3725" s="145">
        <v>-4096253.3794147298</v>
      </c>
    </row>
    <row r="3726" spans="1:21" x14ac:dyDescent="0.35">
      <c r="A3726" s="70">
        <f t="shared" si="70"/>
        <v>3707</v>
      </c>
      <c r="B3726" s="145">
        <v>12560153.605506591</v>
      </c>
      <c r="U3726" s="145">
        <v>8314521.3336580172</v>
      </c>
    </row>
    <row r="3727" spans="1:21" x14ac:dyDescent="0.35">
      <c r="A3727" s="70">
        <f t="shared" si="70"/>
        <v>3708</v>
      </c>
      <c r="B3727" s="145">
        <v>12560153.605506591</v>
      </c>
      <c r="U3727" s="145">
        <v>7748970.4066209421</v>
      </c>
    </row>
    <row r="3728" spans="1:21" x14ac:dyDescent="0.35">
      <c r="A3728" s="70">
        <f t="shared" si="70"/>
        <v>3709</v>
      </c>
      <c r="B3728" s="145">
        <v>12560153.605506591</v>
      </c>
      <c r="U3728" s="145">
        <v>18079630.264635988</v>
      </c>
    </row>
    <row r="3729" spans="1:21" x14ac:dyDescent="0.35">
      <c r="A3729" s="70">
        <f t="shared" si="70"/>
        <v>3710</v>
      </c>
      <c r="B3729" s="145">
        <v>12560153.605506591</v>
      </c>
      <c r="U3729" s="145">
        <v>-11210426.817476301</v>
      </c>
    </row>
    <row r="3730" spans="1:21" x14ac:dyDescent="0.35">
      <c r="A3730" s="70">
        <f t="shared" si="70"/>
        <v>3711</v>
      </c>
      <c r="B3730" s="145">
        <v>12560153.605506591</v>
      </c>
      <c r="U3730" s="145">
        <v>-32095943.057130955</v>
      </c>
    </row>
    <row r="3731" spans="1:21" x14ac:dyDescent="0.35">
      <c r="A3731" s="70">
        <f t="shared" si="70"/>
        <v>3712</v>
      </c>
      <c r="B3731" s="145">
        <v>12560153.605506591</v>
      </c>
      <c r="U3731" s="145">
        <v>-39751184.094349086</v>
      </c>
    </row>
    <row r="3732" spans="1:21" x14ac:dyDescent="0.35">
      <c r="A3732" s="70">
        <f t="shared" si="70"/>
        <v>3713</v>
      </c>
      <c r="B3732" s="145">
        <v>12560153.605506591</v>
      </c>
      <c r="U3732" s="145">
        <v>-17547226.259320784</v>
      </c>
    </row>
    <row r="3733" spans="1:21" x14ac:dyDescent="0.35">
      <c r="A3733" s="70">
        <f t="shared" si="70"/>
        <v>3714</v>
      </c>
      <c r="B3733" s="145">
        <v>12560153.605506591</v>
      </c>
      <c r="U3733" s="145">
        <v>11354783.901673887</v>
      </c>
    </row>
    <row r="3734" spans="1:21" x14ac:dyDescent="0.35">
      <c r="A3734" s="70">
        <f t="shared" ref="A3734:A3797" si="71">A3733+1</f>
        <v>3715</v>
      </c>
      <c r="B3734" s="145">
        <v>12560153.605506591</v>
      </c>
      <c r="U3734" s="145">
        <v>-14993114.2847929</v>
      </c>
    </row>
    <row r="3735" spans="1:21" x14ac:dyDescent="0.35">
      <c r="A3735" s="70">
        <f t="shared" si="71"/>
        <v>3716</v>
      </c>
      <c r="B3735" s="145">
        <v>12560153.605506591</v>
      </c>
      <c r="U3735" s="145">
        <v>-8886961.3909753114</v>
      </c>
    </row>
    <row r="3736" spans="1:21" x14ac:dyDescent="0.35">
      <c r="A3736" s="70">
        <f t="shared" si="71"/>
        <v>3717</v>
      </c>
      <c r="B3736" s="145">
        <v>12560153.605506591</v>
      </c>
      <c r="U3736" s="145">
        <v>-19503713.999834038</v>
      </c>
    </row>
    <row r="3737" spans="1:21" x14ac:dyDescent="0.35">
      <c r="A3737" s="70">
        <f t="shared" si="71"/>
        <v>3718</v>
      </c>
      <c r="B3737" s="145">
        <v>12560153.605506591</v>
      </c>
      <c r="U3737" s="145">
        <v>3976200.8305411823</v>
      </c>
    </row>
    <row r="3738" spans="1:21" x14ac:dyDescent="0.35">
      <c r="A3738" s="70">
        <f t="shared" si="71"/>
        <v>3719</v>
      </c>
      <c r="B3738" s="145">
        <v>12560153.605506591</v>
      </c>
      <c r="U3738" s="145">
        <v>-52854851.41503492</v>
      </c>
    </row>
    <row r="3739" spans="1:21" x14ac:dyDescent="0.35">
      <c r="A3739" s="70">
        <f t="shared" si="71"/>
        <v>3720</v>
      </c>
      <c r="B3739" s="145">
        <v>12560153.605506591</v>
      </c>
      <c r="U3739" s="145">
        <v>-5482798.4779784735</v>
      </c>
    </row>
    <row r="3740" spans="1:21" x14ac:dyDescent="0.35">
      <c r="A3740" s="70">
        <f t="shared" si="71"/>
        <v>3721</v>
      </c>
      <c r="B3740" s="145">
        <v>12560153.605506591</v>
      </c>
      <c r="U3740" s="145">
        <v>-12997164.743996009</v>
      </c>
    </row>
    <row r="3741" spans="1:21" x14ac:dyDescent="0.35">
      <c r="A3741" s="70">
        <f t="shared" si="71"/>
        <v>3722</v>
      </c>
      <c r="B3741" s="145">
        <v>12560153.605506591</v>
      </c>
      <c r="U3741" s="145">
        <v>-23262746.737695821</v>
      </c>
    </row>
    <row r="3742" spans="1:21" x14ac:dyDescent="0.35">
      <c r="A3742" s="70">
        <f t="shared" si="71"/>
        <v>3723</v>
      </c>
      <c r="B3742" s="145">
        <v>12560153.605506591</v>
      </c>
      <c r="U3742" s="145">
        <v>-3084589.6300516166</v>
      </c>
    </row>
    <row r="3743" spans="1:21" x14ac:dyDescent="0.35">
      <c r="A3743" s="70">
        <f t="shared" si="71"/>
        <v>3724</v>
      </c>
      <c r="B3743" s="145">
        <v>12560153.605506591</v>
      </c>
      <c r="U3743" s="145">
        <v>-45733195.679279998</v>
      </c>
    </row>
    <row r="3744" spans="1:21" x14ac:dyDescent="0.35">
      <c r="A3744" s="70">
        <f t="shared" si="71"/>
        <v>3725</v>
      </c>
      <c r="B3744" s="145">
        <v>12560153.605506591</v>
      </c>
      <c r="U3744" s="145">
        <v>-40106525.614715628</v>
      </c>
    </row>
    <row r="3745" spans="1:21" x14ac:dyDescent="0.35">
      <c r="A3745" s="70">
        <f t="shared" si="71"/>
        <v>3726</v>
      </c>
      <c r="B3745" s="145">
        <v>12560153.605506591</v>
      </c>
      <c r="U3745" s="145">
        <v>-19237373.947581757</v>
      </c>
    </row>
    <row r="3746" spans="1:21" x14ac:dyDescent="0.35">
      <c r="A3746" s="70">
        <f t="shared" si="71"/>
        <v>3727</v>
      </c>
      <c r="B3746" s="145">
        <v>12560153.605506591</v>
      </c>
      <c r="U3746" s="145">
        <v>24430991.04136901</v>
      </c>
    </row>
    <row r="3747" spans="1:21" x14ac:dyDescent="0.35">
      <c r="A3747" s="70">
        <f t="shared" si="71"/>
        <v>3728</v>
      </c>
      <c r="B3747" s="145">
        <v>12560153.605506591</v>
      </c>
      <c r="U3747" s="145">
        <v>2129563.7840068825</v>
      </c>
    </row>
    <row r="3748" spans="1:21" x14ac:dyDescent="0.35">
      <c r="A3748" s="70">
        <f t="shared" si="71"/>
        <v>3729</v>
      </c>
      <c r="B3748" s="145">
        <v>12560153.605506591</v>
      </c>
      <c r="U3748" s="145">
        <v>-23308712.998988774</v>
      </c>
    </row>
    <row r="3749" spans="1:21" x14ac:dyDescent="0.35">
      <c r="A3749" s="70">
        <f t="shared" si="71"/>
        <v>3730</v>
      </c>
      <c r="B3749" s="145">
        <v>12560153.605506591</v>
      </c>
      <c r="U3749" s="145">
        <v>-24273320.740020283</v>
      </c>
    </row>
    <row r="3750" spans="1:21" x14ac:dyDescent="0.35">
      <c r="A3750" s="70">
        <f t="shared" si="71"/>
        <v>3731</v>
      </c>
      <c r="B3750" s="145">
        <v>12560153.605506591</v>
      </c>
      <c r="U3750" s="145">
        <v>-2603722.3274344318</v>
      </c>
    </row>
    <row r="3751" spans="1:21" x14ac:dyDescent="0.35">
      <c r="A3751" s="70">
        <f t="shared" si="71"/>
        <v>3732</v>
      </c>
      <c r="B3751" s="145">
        <v>12560153.605506591</v>
      </c>
      <c r="U3751" s="145">
        <v>1094789.2118285298</v>
      </c>
    </row>
    <row r="3752" spans="1:21" x14ac:dyDescent="0.35">
      <c r="A3752" s="70">
        <f t="shared" si="71"/>
        <v>3733</v>
      </c>
      <c r="B3752" s="145">
        <v>12560153.605506591</v>
      </c>
      <c r="U3752" s="145">
        <v>17500919.042125314</v>
      </c>
    </row>
    <row r="3753" spans="1:21" x14ac:dyDescent="0.35">
      <c r="A3753" s="70">
        <f t="shared" si="71"/>
        <v>3734</v>
      </c>
      <c r="B3753" s="145">
        <v>12560153.605506591</v>
      </c>
      <c r="U3753" s="145">
        <v>2528829.2544638701</v>
      </c>
    </row>
    <row r="3754" spans="1:21" x14ac:dyDescent="0.35">
      <c r="A3754" s="70">
        <f t="shared" si="71"/>
        <v>3735</v>
      </c>
      <c r="B3754" s="145">
        <v>12560153.605506591</v>
      </c>
      <c r="U3754" s="145">
        <v>-33346114.600231089</v>
      </c>
    </row>
    <row r="3755" spans="1:21" x14ac:dyDescent="0.35">
      <c r="A3755" s="70">
        <f t="shared" si="71"/>
        <v>3736</v>
      </c>
      <c r="B3755" s="145">
        <v>12560153.605506591</v>
      </c>
      <c r="U3755" s="145">
        <v>13198467.658758949</v>
      </c>
    </row>
    <row r="3756" spans="1:21" x14ac:dyDescent="0.35">
      <c r="A3756" s="70">
        <f t="shared" si="71"/>
        <v>3737</v>
      </c>
      <c r="B3756" s="145">
        <v>12560153.605506591</v>
      </c>
      <c r="U3756" s="145">
        <v>-583200.47438427433</v>
      </c>
    </row>
    <row r="3757" spans="1:21" x14ac:dyDescent="0.35">
      <c r="A3757" s="70">
        <f t="shared" si="71"/>
        <v>3738</v>
      </c>
      <c r="B3757" s="145">
        <v>12560153.605506591</v>
      </c>
      <c r="U3757" s="145">
        <v>-6626284.3720383868</v>
      </c>
    </row>
    <row r="3758" spans="1:21" x14ac:dyDescent="0.35">
      <c r="A3758" s="70">
        <f t="shared" si="71"/>
        <v>3739</v>
      </c>
      <c r="B3758" s="145">
        <v>12560153.605506591</v>
      </c>
      <c r="U3758" s="145">
        <v>2955983.2898999192</v>
      </c>
    </row>
    <row r="3759" spans="1:21" x14ac:dyDescent="0.35">
      <c r="A3759" s="70">
        <f t="shared" si="71"/>
        <v>3740</v>
      </c>
      <c r="B3759" s="145">
        <v>12560153.605506591</v>
      </c>
      <c r="U3759" s="145">
        <v>-27181525.065653738</v>
      </c>
    </row>
    <row r="3760" spans="1:21" x14ac:dyDescent="0.35">
      <c r="A3760" s="70">
        <f t="shared" si="71"/>
        <v>3741</v>
      </c>
      <c r="B3760" s="145">
        <v>12560153.605506591</v>
      </c>
      <c r="U3760" s="145">
        <v>-3964462.4880672209</v>
      </c>
    </row>
    <row r="3761" spans="1:21" x14ac:dyDescent="0.35">
      <c r="A3761" s="70">
        <f t="shared" si="71"/>
        <v>3742</v>
      </c>
      <c r="B3761" s="145">
        <v>12560153.605506591</v>
      </c>
      <c r="U3761" s="145">
        <v>13097319.075916264</v>
      </c>
    </row>
    <row r="3762" spans="1:21" x14ac:dyDescent="0.35">
      <c r="A3762" s="70">
        <f t="shared" si="71"/>
        <v>3743</v>
      </c>
      <c r="B3762" s="145">
        <v>12560153.605506591</v>
      </c>
      <c r="U3762" s="145">
        <v>1983220.5928744599</v>
      </c>
    </row>
    <row r="3763" spans="1:21" x14ac:dyDescent="0.35">
      <c r="A3763" s="70">
        <f t="shared" si="71"/>
        <v>3744</v>
      </c>
      <c r="B3763" s="145">
        <v>12560153.605506591</v>
      </c>
      <c r="U3763" s="145">
        <v>-14191246.602984153</v>
      </c>
    </row>
    <row r="3764" spans="1:21" x14ac:dyDescent="0.35">
      <c r="A3764" s="70">
        <f t="shared" si="71"/>
        <v>3745</v>
      </c>
      <c r="B3764" s="145">
        <v>12560153.605506591</v>
      </c>
      <c r="U3764" s="145">
        <v>-4715114.4683767185</v>
      </c>
    </row>
    <row r="3765" spans="1:21" x14ac:dyDescent="0.35">
      <c r="A3765" s="70">
        <f t="shared" si="71"/>
        <v>3746</v>
      </c>
      <c r="B3765" s="145">
        <v>12560153.605506591</v>
      </c>
      <c r="U3765" s="145">
        <v>-30489765.163585659</v>
      </c>
    </row>
    <row r="3766" spans="1:21" x14ac:dyDescent="0.35">
      <c r="A3766" s="70">
        <f t="shared" si="71"/>
        <v>3747</v>
      </c>
      <c r="B3766" s="145">
        <v>12560153.605506591</v>
      </c>
      <c r="U3766" s="145">
        <v>-33100979.255602032</v>
      </c>
    </row>
    <row r="3767" spans="1:21" x14ac:dyDescent="0.35">
      <c r="A3767" s="70">
        <f t="shared" si="71"/>
        <v>3748</v>
      </c>
      <c r="B3767" s="145">
        <v>12560153.605506591</v>
      </c>
      <c r="U3767" s="145">
        <v>17555680.012426641</v>
      </c>
    </row>
    <row r="3768" spans="1:21" x14ac:dyDescent="0.35">
      <c r="A3768" s="70">
        <f t="shared" si="71"/>
        <v>3749</v>
      </c>
      <c r="B3768" s="145">
        <v>12560153.605506591</v>
      </c>
      <c r="U3768" s="145">
        <v>18177552.408339262</v>
      </c>
    </row>
    <row r="3769" spans="1:21" x14ac:dyDescent="0.35">
      <c r="A3769" s="70">
        <f t="shared" si="71"/>
        <v>3750</v>
      </c>
      <c r="B3769" s="145">
        <v>12560153.605506591</v>
      </c>
      <c r="U3769" s="145">
        <v>-4954316.8269571327</v>
      </c>
    </row>
    <row r="3770" spans="1:21" x14ac:dyDescent="0.35">
      <c r="A3770" s="70">
        <f t="shared" si="71"/>
        <v>3751</v>
      </c>
      <c r="B3770" s="145">
        <v>12560153.605506591</v>
      </c>
      <c r="U3770" s="145">
        <v>5849113.3715635426</v>
      </c>
    </row>
    <row r="3771" spans="1:21" x14ac:dyDescent="0.35">
      <c r="A3771" s="70">
        <f t="shared" si="71"/>
        <v>3752</v>
      </c>
      <c r="B3771" s="145">
        <v>12560153.605506591</v>
      </c>
      <c r="U3771" s="145">
        <v>-5980741.7468121406</v>
      </c>
    </row>
    <row r="3772" spans="1:21" x14ac:dyDescent="0.35">
      <c r="A3772" s="70">
        <f t="shared" si="71"/>
        <v>3753</v>
      </c>
      <c r="B3772" s="145">
        <v>12560153.605506591</v>
      </c>
      <c r="U3772" s="145">
        <v>-14911656.494362712</v>
      </c>
    </row>
    <row r="3773" spans="1:21" x14ac:dyDescent="0.35">
      <c r="A3773" s="70">
        <f t="shared" si="71"/>
        <v>3754</v>
      </c>
      <c r="B3773" s="145">
        <v>12560153.605506591</v>
      </c>
      <c r="U3773" s="145">
        <v>-6882039.109336501</v>
      </c>
    </row>
    <row r="3774" spans="1:21" x14ac:dyDescent="0.35">
      <c r="A3774" s="70">
        <f t="shared" si="71"/>
        <v>3755</v>
      </c>
      <c r="B3774" s="145">
        <v>12560153.605506591</v>
      </c>
      <c r="U3774" s="145">
        <v>21018101.866206504</v>
      </c>
    </row>
    <row r="3775" spans="1:21" x14ac:dyDescent="0.35">
      <c r="A3775" s="70">
        <f t="shared" si="71"/>
        <v>3756</v>
      </c>
      <c r="B3775" s="145">
        <v>12560153.605506591</v>
      </c>
      <c r="U3775" s="145">
        <v>-20773155.042593699</v>
      </c>
    </row>
    <row r="3776" spans="1:21" x14ac:dyDescent="0.35">
      <c r="A3776" s="70">
        <f t="shared" si="71"/>
        <v>3757</v>
      </c>
      <c r="B3776" s="145">
        <v>12560153.605506591</v>
      </c>
      <c r="U3776" s="145">
        <v>-9954027.0819172654</v>
      </c>
    </row>
    <row r="3777" spans="1:21" x14ac:dyDescent="0.35">
      <c r="A3777" s="70">
        <f t="shared" si="71"/>
        <v>3758</v>
      </c>
      <c r="B3777" s="145">
        <v>12560153.605506591</v>
      </c>
      <c r="U3777" s="145">
        <v>-4031965.3027267568</v>
      </c>
    </row>
    <row r="3778" spans="1:21" x14ac:dyDescent="0.35">
      <c r="A3778" s="70">
        <f t="shared" si="71"/>
        <v>3759</v>
      </c>
      <c r="B3778" s="145">
        <v>12560153.605506591</v>
      </c>
      <c r="U3778" s="145">
        <v>-4087457.2825152744</v>
      </c>
    </row>
    <row r="3779" spans="1:21" x14ac:dyDescent="0.35">
      <c r="A3779" s="70">
        <f t="shared" si="71"/>
        <v>3760</v>
      </c>
      <c r="B3779" s="145">
        <v>12560153.605506591</v>
      </c>
      <c r="U3779" s="145">
        <v>-12905332.490316376</v>
      </c>
    </row>
    <row r="3780" spans="1:21" x14ac:dyDescent="0.35">
      <c r="A3780" s="70">
        <f t="shared" si="71"/>
        <v>3761</v>
      </c>
      <c r="B3780" s="145">
        <v>12560153.605506591</v>
      </c>
      <c r="U3780" s="145">
        <v>-34260124.752632327</v>
      </c>
    </row>
    <row r="3781" spans="1:21" x14ac:dyDescent="0.35">
      <c r="A3781" s="70">
        <f t="shared" si="71"/>
        <v>3762</v>
      </c>
      <c r="B3781" s="145">
        <v>12560153.605506591</v>
      </c>
      <c r="U3781" s="145">
        <v>3444500.6083395779</v>
      </c>
    </row>
    <row r="3782" spans="1:21" x14ac:dyDescent="0.35">
      <c r="A3782" s="70">
        <f t="shared" si="71"/>
        <v>3763</v>
      </c>
      <c r="B3782" s="145">
        <v>12560153.605506591</v>
      </c>
      <c r="U3782" s="145">
        <v>6389707.212241631</v>
      </c>
    </row>
    <row r="3783" spans="1:21" x14ac:dyDescent="0.35">
      <c r="A3783" s="70">
        <f t="shared" si="71"/>
        <v>3764</v>
      </c>
      <c r="B3783" s="145">
        <v>12560153.605506591</v>
      </c>
      <c r="U3783" s="145">
        <v>13480948.420250673</v>
      </c>
    </row>
    <row r="3784" spans="1:21" x14ac:dyDescent="0.35">
      <c r="A3784" s="70">
        <f t="shared" si="71"/>
        <v>3765</v>
      </c>
      <c r="B3784" s="145">
        <v>12560153.605506591</v>
      </c>
      <c r="U3784" s="145">
        <v>1248498.9041003287</v>
      </c>
    </row>
    <row r="3785" spans="1:21" x14ac:dyDescent="0.35">
      <c r="A3785" s="70">
        <f t="shared" si="71"/>
        <v>3766</v>
      </c>
      <c r="B3785" s="145">
        <v>12560153.605506591</v>
      </c>
      <c r="U3785" s="145">
        <v>8007694.1972057335</v>
      </c>
    </row>
    <row r="3786" spans="1:21" x14ac:dyDescent="0.35">
      <c r="A3786" s="70">
        <f t="shared" si="71"/>
        <v>3767</v>
      </c>
      <c r="B3786" s="145">
        <v>12560153.605506591</v>
      </c>
      <c r="U3786" s="145">
        <v>-39218553.863949031</v>
      </c>
    </row>
    <row r="3787" spans="1:21" x14ac:dyDescent="0.35">
      <c r="A3787" s="70">
        <f t="shared" si="71"/>
        <v>3768</v>
      </c>
      <c r="B3787" s="145">
        <v>12560153.605506591</v>
      </c>
      <c r="U3787" s="145">
        <v>11910027.80837965</v>
      </c>
    </row>
    <row r="3788" spans="1:21" x14ac:dyDescent="0.35">
      <c r="A3788" s="70">
        <f t="shared" si="71"/>
        <v>3769</v>
      </c>
      <c r="B3788" s="145">
        <v>12560153.605506591</v>
      </c>
      <c r="U3788" s="145">
        <v>-35721777.999252267</v>
      </c>
    </row>
    <row r="3789" spans="1:21" x14ac:dyDescent="0.35">
      <c r="A3789" s="70">
        <f t="shared" si="71"/>
        <v>3770</v>
      </c>
      <c r="B3789" s="145">
        <v>12560153.605506591</v>
      </c>
      <c r="U3789" s="145">
        <v>8647166.38743921</v>
      </c>
    </row>
    <row r="3790" spans="1:21" x14ac:dyDescent="0.35">
      <c r="A3790" s="70">
        <f t="shared" si="71"/>
        <v>3771</v>
      </c>
      <c r="B3790" s="145">
        <v>12560153.605506591</v>
      </c>
      <c r="U3790" s="145">
        <v>-10596423.464939797</v>
      </c>
    </row>
    <row r="3791" spans="1:21" x14ac:dyDescent="0.35">
      <c r="A3791" s="70">
        <f t="shared" si="71"/>
        <v>3772</v>
      </c>
      <c r="B3791" s="145">
        <v>12560153.605506591</v>
      </c>
      <c r="U3791" s="145">
        <v>-9556162.8863712661</v>
      </c>
    </row>
    <row r="3792" spans="1:21" x14ac:dyDescent="0.35">
      <c r="A3792" s="70">
        <f t="shared" si="71"/>
        <v>3773</v>
      </c>
      <c r="B3792" s="145">
        <v>12560153.605506591</v>
      </c>
      <c r="U3792" s="145">
        <v>-6254219.0399420541</v>
      </c>
    </row>
    <row r="3793" spans="1:21" x14ac:dyDescent="0.35">
      <c r="A3793" s="70">
        <f t="shared" si="71"/>
        <v>3774</v>
      </c>
      <c r="B3793" s="145">
        <v>12560153.605506591</v>
      </c>
      <c r="U3793" s="145">
        <v>-36757055.060680956</v>
      </c>
    </row>
    <row r="3794" spans="1:21" x14ac:dyDescent="0.35">
      <c r="A3794" s="70">
        <f t="shared" si="71"/>
        <v>3775</v>
      </c>
      <c r="B3794" s="145">
        <v>12560153.605506591</v>
      </c>
      <c r="U3794" s="145">
        <v>-24162442.928242624</v>
      </c>
    </row>
    <row r="3795" spans="1:21" x14ac:dyDescent="0.35">
      <c r="A3795" s="70">
        <f t="shared" si="71"/>
        <v>3776</v>
      </c>
      <c r="B3795" s="145">
        <v>12560153.605506591</v>
      </c>
      <c r="U3795" s="145">
        <v>25120038.628496122</v>
      </c>
    </row>
    <row r="3796" spans="1:21" x14ac:dyDescent="0.35">
      <c r="A3796" s="70">
        <f t="shared" si="71"/>
        <v>3777</v>
      </c>
      <c r="B3796" s="145">
        <v>12560153.605506591</v>
      </c>
      <c r="U3796" s="145">
        <v>-43575455.771388836</v>
      </c>
    </row>
    <row r="3797" spans="1:21" x14ac:dyDescent="0.35">
      <c r="A3797" s="70">
        <f t="shared" si="71"/>
        <v>3778</v>
      </c>
      <c r="B3797" s="145">
        <v>12560153.605506591</v>
      </c>
      <c r="U3797" s="145">
        <v>-14206462.325873386</v>
      </c>
    </row>
    <row r="3798" spans="1:21" x14ac:dyDescent="0.35">
      <c r="A3798" s="70">
        <f t="shared" ref="A3798:A3861" si="72">A3797+1</f>
        <v>3779</v>
      </c>
      <c r="B3798" s="145">
        <v>12560153.605506591</v>
      </c>
      <c r="U3798" s="145">
        <v>-15016306.144417647</v>
      </c>
    </row>
    <row r="3799" spans="1:21" x14ac:dyDescent="0.35">
      <c r="A3799" s="70">
        <f t="shared" si="72"/>
        <v>3780</v>
      </c>
      <c r="B3799" s="145">
        <v>12560153.605506591</v>
      </c>
      <c r="U3799" s="145">
        <v>-12661860.626013009</v>
      </c>
    </row>
    <row r="3800" spans="1:21" x14ac:dyDescent="0.35">
      <c r="A3800" s="70">
        <f t="shared" si="72"/>
        <v>3781</v>
      </c>
      <c r="B3800" s="145">
        <v>12560153.605506591</v>
      </c>
      <c r="U3800" s="145">
        <v>-42247715.043838017</v>
      </c>
    </row>
    <row r="3801" spans="1:21" x14ac:dyDescent="0.35">
      <c r="A3801" s="70">
        <f t="shared" si="72"/>
        <v>3782</v>
      </c>
      <c r="B3801" s="145">
        <v>12560153.605506591</v>
      </c>
      <c r="U3801" s="145">
        <v>31630206.928589582</v>
      </c>
    </row>
    <row r="3802" spans="1:21" x14ac:dyDescent="0.35">
      <c r="A3802" s="70">
        <f t="shared" si="72"/>
        <v>3783</v>
      </c>
      <c r="B3802" s="145">
        <v>12560153.605506591</v>
      </c>
      <c r="U3802" s="145">
        <v>-10215349.928707445</v>
      </c>
    </row>
    <row r="3803" spans="1:21" x14ac:dyDescent="0.35">
      <c r="A3803" s="70">
        <f t="shared" si="72"/>
        <v>3784</v>
      </c>
      <c r="B3803" s="145">
        <v>12560153.605506591</v>
      </c>
      <c r="U3803" s="145">
        <v>-24944616.189832635</v>
      </c>
    </row>
    <row r="3804" spans="1:21" x14ac:dyDescent="0.35">
      <c r="A3804" s="70">
        <f t="shared" si="72"/>
        <v>3785</v>
      </c>
      <c r="B3804" s="145">
        <v>12560153.605506591</v>
      </c>
      <c r="U3804" s="145">
        <v>23482678.058890782</v>
      </c>
    </row>
    <row r="3805" spans="1:21" x14ac:dyDescent="0.35">
      <c r="A3805" s="70">
        <f t="shared" si="72"/>
        <v>3786</v>
      </c>
      <c r="B3805" s="145">
        <v>12560153.605506591</v>
      </c>
      <c r="U3805" s="145">
        <v>4660701.8547359668</v>
      </c>
    </row>
    <row r="3806" spans="1:21" x14ac:dyDescent="0.35">
      <c r="A3806" s="70">
        <f t="shared" si="72"/>
        <v>3787</v>
      </c>
      <c r="B3806" s="145">
        <v>12560153.605506591</v>
      </c>
      <c r="U3806" s="145">
        <v>-14338949.578446316</v>
      </c>
    </row>
    <row r="3807" spans="1:21" x14ac:dyDescent="0.35">
      <c r="A3807" s="70">
        <f t="shared" si="72"/>
        <v>3788</v>
      </c>
      <c r="B3807" s="145">
        <v>12560153.605506591</v>
      </c>
      <c r="U3807" s="145">
        <v>-44315210.994294681</v>
      </c>
    </row>
    <row r="3808" spans="1:21" x14ac:dyDescent="0.35">
      <c r="A3808" s="70">
        <f t="shared" si="72"/>
        <v>3789</v>
      </c>
      <c r="B3808" s="145">
        <v>12560153.605506591</v>
      </c>
      <c r="U3808" s="145">
        <v>-17481388.102986742</v>
      </c>
    </row>
    <row r="3809" spans="1:21" x14ac:dyDescent="0.35">
      <c r="A3809" s="70">
        <f t="shared" si="72"/>
        <v>3790</v>
      </c>
      <c r="B3809" s="145">
        <v>12560153.605506591</v>
      </c>
      <c r="U3809" s="145">
        <v>21150134.116528325</v>
      </c>
    </row>
    <row r="3810" spans="1:21" x14ac:dyDescent="0.35">
      <c r="A3810" s="70">
        <f t="shared" si="72"/>
        <v>3791</v>
      </c>
      <c r="B3810" s="145">
        <v>12560153.605506591</v>
      </c>
      <c r="U3810" s="145">
        <v>5653559.2612806819</v>
      </c>
    </row>
    <row r="3811" spans="1:21" x14ac:dyDescent="0.35">
      <c r="A3811" s="70">
        <f t="shared" si="72"/>
        <v>3792</v>
      </c>
      <c r="B3811" s="145">
        <v>12560153.605506591</v>
      </c>
      <c r="U3811" s="145">
        <v>-17307509.797292057</v>
      </c>
    </row>
    <row r="3812" spans="1:21" x14ac:dyDescent="0.35">
      <c r="A3812" s="70">
        <f t="shared" si="72"/>
        <v>3793</v>
      </c>
      <c r="B3812" s="145">
        <v>12560153.605506591</v>
      </c>
      <c r="U3812" s="145">
        <v>9318732.7577634677</v>
      </c>
    </row>
    <row r="3813" spans="1:21" x14ac:dyDescent="0.35">
      <c r="A3813" s="70">
        <f t="shared" si="72"/>
        <v>3794</v>
      </c>
      <c r="B3813" s="145">
        <v>12560153.605506591</v>
      </c>
      <c r="U3813" s="145">
        <v>23345688.073540188</v>
      </c>
    </row>
    <row r="3814" spans="1:21" x14ac:dyDescent="0.35">
      <c r="A3814" s="70">
        <f t="shared" si="72"/>
        <v>3795</v>
      </c>
      <c r="B3814" s="145">
        <v>12560153.605506591</v>
      </c>
      <c r="U3814" s="145">
        <v>-14980928.681054426</v>
      </c>
    </row>
    <row r="3815" spans="1:21" x14ac:dyDescent="0.35">
      <c r="A3815" s="70">
        <f t="shared" si="72"/>
        <v>3796</v>
      </c>
      <c r="B3815" s="145">
        <v>12560153.605506591</v>
      </c>
      <c r="U3815" s="145">
        <v>16802158.670716539</v>
      </c>
    </row>
    <row r="3816" spans="1:21" x14ac:dyDescent="0.35">
      <c r="A3816" s="70">
        <f t="shared" si="72"/>
        <v>3797</v>
      </c>
      <c r="B3816" s="145">
        <v>12560153.605506591</v>
      </c>
      <c r="U3816" s="145">
        <v>-16590023.22513801</v>
      </c>
    </row>
    <row r="3817" spans="1:21" x14ac:dyDescent="0.35">
      <c r="A3817" s="70">
        <f t="shared" si="72"/>
        <v>3798</v>
      </c>
      <c r="B3817" s="145">
        <v>12560153.605506591</v>
      </c>
      <c r="U3817" s="145">
        <v>-13916619.276393801</v>
      </c>
    </row>
    <row r="3818" spans="1:21" x14ac:dyDescent="0.35">
      <c r="A3818" s="70">
        <f t="shared" si="72"/>
        <v>3799</v>
      </c>
      <c r="B3818" s="145">
        <v>12560153.605506591</v>
      </c>
      <c r="U3818" s="145">
        <v>-11114813.869167706</v>
      </c>
    </row>
    <row r="3819" spans="1:21" x14ac:dyDescent="0.35">
      <c r="A3819" s="70">
        <f t="shared" si="72"/>
        <v>3800</v>
      </c>
      <c r="B3819" s="145">
        <v>12560153.605506591</v>
      </c>
      <c r="U3819" s="145">
        <v>-4337062.2412398309</v>
      </c>
    </row>
    <row r="3820" spans="1:21" x14ac:dyDescent="0.35">
      <c r="A3820" s="70">
        <f t="shared" si="72"/>
        <v>3801</v>
      </c>
      <c r="B3820" s="145">
        <v>12560153.605506591</v>
      </c>
      <c r="U3820" s="145">
        <v>4085151.9483016878</v>
      </c>
    </row>
    <row r="3821" spans="1:21" x14ac:dyDescent="0.35">
      <c r="A3821" s="70">
        <f t="shared" si="72"/>
        <v>3802</v>
      </c>
      <c r="B3821" s="145">
        <v>12560153.605506591</v>
      </c>
      <c r="U3821" s="145">
        <v>-2131115.6034300476</v>
      </c>
    </row>
    <row r="3822" spans="1:21" x14ac:dyDescent="0.35">
      <c r="A3822" s="70">
        <f t="shared" si="72"/>
        <v>3803</v>
      </c>
      <c r="B3822" s="145">
        <v>12560153.605506591</v>
      </c>
      <c r="U3822" s="145">
        <v>25223944.086522222</v>
      </c>
    </row>
    <row r="3823" spans="1:21" x14ac:dyDescent="0.35">
      <c r="A3823" s="70">
        <f t="shared" si="72"/>
        <v>3804</v>
      </c>
      <c r="B3823" s="145">
        <v>12560153.605506591</v>
      </c>
      <c r="U3823" s="145">
        <v>-6440162.6283699386</v>
      </c>
    </row>
    <row r="3824" spans="1:21" x14ac:dyDescent="0.35">
      <c r="A3824" s="70">
        <f t="shared" si="72"/>
        <v>3805</v>
      </c>
      <c r="B3824" s="145">
        <v>12560153.605506591</v>
      </c>
      <c r="U3824" s="145">
        <v>6466494.3636530042</v>
      </c>
    </row>
    <row r="3825" spans="1:21" x14ac:dyDescent="0.35">
      <c r="A3825" s="70">
        <f t="shared" si="72"/>
        <v>3806</v>
      </c>
      <c r="B3825" s="145">
        <v>12560153.605506591</v>
      </c>
      <c r="U3825" s="145">
        <v>8310047.7928211428</v>
      </c>
    </row>
    <row r="3826" spans="1:21" x14ac:dyDescent="0.35">
      <c r="A3826" s="70">
        <f t="shared" si="72"/>
        <v>3807</v>
      </c>
      <c r="B3826" s="145">
        <v>12560153.605506591</v>
      </c>
      <c r="U3826" s="145">
        <v>-17837040.307510063</v>
      </c>
    </row>
    <row r="3827" spans="1:21" x14ac:dyDescent="0.35">
      <c r="A3827" s="70">
        <f t="shared" si="72"/>
        <v>3808</v>
      </c>
      <c r="B3827" s="145">
        <v>12560153.605506591</v>
      </c>
      <c r="U3827" s="145">
        <v>18388699.128166921</v>
      </c>
    </row>
    <row r="3828" spans="1:21" x14ac:dyDescent="0.35">
      <c r="A3828" s="70">
        <f t="shared" si="72"/>
        <v>3809</v>
      </c>
      <c r="B3828" s="145">
        <v>12560153.605506591</v>
      </c>
      <c r="U3828" s="145">
        <v>-7766907.4095912054</v>
      </c>
    </row>
    <row r="3829" spans="1:21" x14ac:dyDescent="0.35">
      <c r="A3829" s="70">
        <f t="shared" si="72"/>
        <v>3810</v>
      </c>
      <c r="B3829" s="145">
        <v>12560153.605506591</v>
      </c>
      <c r="U3829" s="145">
        <v>-46343100.375709884</v>
      </c>
    </row>
    <row r="3830" spans="1:21" x14ac:dyDescent="0.35">
      <c r="A3830" s="70">
        <f t="shared" si="72"/>
        <v>3811</v>
      </c>
      <c r="B3830" s="145">
        <v>12560153.605506591</v>
      </c>
      <c r="U3830" s="145">
        <v>28537414.551218733</v>
      </c>
    </row>
    <row r="3831" spans="1:21" x14ac:dyDescent="0.35">
      <c r="A3831" s="70">
        <f t="shared" si="72"/>
        <v>3812</v>
      </c>
      <c r="B3831" s="145">
        <v>12560153.605506591</v>
      </c>
      <c r="U3831" s="145">
        <v>1441524.6487527937</v>
      </c>
    </row>
    <row r="3832" spans="1:21" x14ac:dyDescent="0.35">
      <c r="A3832" s="70">
        <f t="shared" si="72"/>
        <v>3813</v>
      </c>
      <c r="B3832" s="145">
        <v>12560153.605506591</v>
      </c>
      <c r="U3832" s="145">
        <v>-33694746.670069382</v>
      </c>
    </row>
    <row r="3833" spans="1:21" x14ac:dyDescent="0.35">
      <c r="A3833" s="70">
        <f t="shared" si="72"/>
        <v>3814</v>
      </c>
      <c r="B3833" s="145">
        <v>12560153.605506591</v>
      </c>
      <c r="U3833" s="145">
        <v>-10708339.809112908</v>
      </c>
    </row>
    <row r="3834" spans="1:21" x14ac:dyDescent="0.35">
      <c r="A3834" s="70">
        <f t="shared" si="72"/>
        <v>3815</v>
      </c>
      <c r="B3834" s="145">
        <v>12560153.605506591</v>
      </c>
      <c r="U3834" s="145">
        <v>-42971408.783708036</v>
      </c>
    </row>
    <row r="3835" spans="1:21" x14ac:dyDescent="0.35">
      <c r="A3835" s="70">
        <f t="shared" si="72"/>
        <v>3816</v>
      </c>
      <c r="B3835" s="145">
        <v>12560153.605506591</v>
      </c>
      <c r="U3835" s="145">
        <v>-32198887.140891112</v>
      </c>
    </row>
    <row r="3836" spans="1:21" x14ac:dyDescent="0.35">
      <c r="A3836" s="70">
        <f t="shared" si="72"/>
        <v>3817</v>
      </c>
      <c r="B3836" s="145">
        <v>12560153.605506591</v>
      </c>
      <c r="U3836" s="145">
        <v>-32229632.923040845</v>
      </c>
    </row>
    <row r="3837" spans="1:21" x14ac:dyDescent="0.35">
      <c r="A3837" s="70">
        <f t="shared" si="72"/>
        <v>3818</v>
      </c>
      <c r="B3837" s="145">
        <v>12560153.605506591</v>
      </c>
      <c r="U3837" s="145">
        <v>10657499.334746674</v>
      </c>
    </row>
    <row r="3838" spans="1:21" x14ac:dyDescent="0.35">
      <c r="A3838" s="70">
        <f t="shared" si="72"/>
        <v>3819</v>
      </c>
      <c r="B3838" s="145">
        <v>12560153.605506591</v>
      </c>
      <c r="U3838" s="145">
        <v>-26983248.490377482</v>
      </c>
    </row>
    <row r="3839" spans="1:21" x14ac:dyDescent="0.35">
      <c r="A3839" s="70">
        <f t="shared" si="72"/>
        <v>3820</v>
      </c>
      <c r="B3839" s="145">
        <v>12560153.605506591</v>
      </c>
      <c r="U3839" s="145">
        <v>-14448655.61420398</v>
      </c>
    </row>
    <row r="3840" spans="1:21" x14ac:dyDescent="0.35">
      <c r="A3840" s="70">
        <f t="shared" si="72"/>
        <v>3821</v>
      </c>
      <c r="B3840" s="145">
        <v>12560153.605506591</v>
      </c>
      <c r="U3840" s="145">
        <v>-9750709.0674066283</v>
      </c>
    </row>
    <row r="3841" spans="1:21" x14ac:dyDescent="0.35">
      <c r="A3841" s="70">
        <f t="shared" si="72"/>
        <v>3822</v>
      </c>
      <c r="B3841" s="145">
        <v>12560153.605506591</v>
      </c>
      <c r="U3841" s="145">
        <v>-13793487.007564154</v>
      </c>
    </row>
    <row r="3842" spans="1:21" x14ac:dyDescent="0.35">
      <c r="A3842" s="70">
        <f t="shared" si="72"/>
        <v>3823</v>
      </c>
      <c r="B3842" s="145">
        <v>12560153.605506591</v>
      </c>
      <c r="U3842" s="145">
        <v>-20172030.032730713</v>
      </c>
    </row>
    <row r="3843" spans="1:21" x14ac:dyDescent="0.35">
      <c r="A3843" s="70">
        <f t="shared" si="72"/>
        <v>3824</v>
      </c>
      <c r="B3843" s="145">
        <v>12560153.605506591</v>
      </c>
      <c r="U3843" s="145">
        <v>1070066.0235666148</v>
      </c>
    </row>
    <row r="3844" spans="1:21" x14ac:dyDescent="0.35">
      <c r="A3844" s="70">
        <f t="shared" si="72"/>
        <v>3825</v>
      </c>
      <c r="B3844" s="145">
        <v>12560153.605506591</v>
      </c>
      <c r="U3844" s="145">
        <v>-3238943.2429680601</v>
      </c>
    </row>
    <row r="3845" spans="1:21" x14ac:dyDescent="0.35">
      <c r="A3845" s="70">
        <f t="shared" si="72"/>
        <v>3826</v>
      </c>
      <c r="B3845" s="145">
        <v>12560153.605506591</v>
      </c>
      <c r="U3845" s="145">
        <v>5050482.2664113864</v>
      </c>
    </row>
    <row r="3846" spans="1:21" x14ac:dyDescent="0.35">
      <c r="A3846" s="70">
        <f t="shared" si="72"/>
        <v>3827</v>
      </c>
      <c r="B3846" s="145">
        <v>12560153.605506591</v>
      </c>
      <c r="U3846" s="145">
        <v>20515384.383334935</v>
      </c>
    </row>
    <row r="3847" spans="1:21" x14ac:dyDescent="0.35">
      <c r="A3847" s="70">
        <f t="shared" si="72"/>
        <v>3828</v>
      </c>
      <c r="B3847" s="145">
        <v>12560153.605506591</v>
      </c>
      <c r="U3847" s="145">
        <v>-332880.34486868605</v>
      </c>
    </row>
    <row r="3848" spans="1:21" x14ac:dyDescent="0.35">
      <c r="A3848" s="70">
        <f t="shared" si="72"/>
        <v>3829</v>
      </c>
      <c r="B3848" s="145">
        <v>12560153.605506591</v>
      </c>
      <c r="U3848" s="145">
        <v>-43839563.472384706</v>
      </c>
    </row>
    <row r="3849" spans="1:21" x14ac:dyDescent="0.35">
      <c r="A3849" s="70">
        <f t="shared" si="72"/>
        <v>3830</v>
      </c>
      <c r="B3849" s="145">
        <v>12560153.605506591</v>
      </c>
      <c r="U3849" s="145">
        <v>-34035196.21596884</v>
      </c>
    </row>
    <row r="3850" spans="1:21" x14ac:dyDescent="0.35">
      <c r="A3850" s="70">
        <f t="shared" si="72"/>
        <v>3831</v>
      </c>
      <c r="B3850" s="145">
        <v>12560153.605506591</v>
      </c>
      <c r="U3850" s="145">
        <v>-41746651.290701278</v>
      </c>
    </row>
    <row r="3851" spans="1:21" x14ac:dyDescent="0.35">
      <c r="A3851" s="70">
        <f t="shared" si="72"/>
        <v>3832</v>
      </c>
      <c r="B3851" s="145">
        <v>12560153.605506591</v>
      </c>
      <c r="U3851" s="145">
        <v>-55592381.926498428</v>
      </c>
    </row>
    <row r="3852" spans="1:21" x14ac:dyDescent="0.35">
      <c r="A3852" s="70">
        <f t="shared" si="72"/>
        <v>3833</v>
      </c>
      <c r="B3852" s="145">
        <v>12560153.605506591</v>
      </c>
      <c r="U3852" s="145">
        <v>-23264688.148286991</v>
      </c>
    </row>
    <row r="3853" spans="1:21" x14ac:dyDescent="0.35">
      <c r="A3853" s="70">
        <f t="shared" si="72"/>
        <v>3834</v>
      </c>
      <c r="B3853" s="145">
        <v>12560153.605506591</v>
      </c>
      <c r="U3853" s="145">
        <v>6082630.3454320244</v>
      </c>
    </row>
    <row r="3854" spans="1:21" x14ac:dyDescent="0.35">
      <c r="A3854" s="70">
        <f t="shared" si="72"/>
        <v>3835</v>
      </c>
      <c r="B3854" s="145">
        <v>12560153.605506591</v>
      </c>
      <c r="U3854" s="145">
        <v>1106150.4243584946</v>
      </c>
    </row>
    <row r="3855" spans="1:21" x14ac:dyDescent="0.35">
      <c r="A3855" s="70">
        <f t="shared" si="72"/>
        <v>3836</v>
      </c>
      <c r="B3855" s="145">
        <v>12560153.605506591</v>
      </c>
      <c r="U3855" s="145">
        <v>-12031720.253171582</v>
      </c>
    </row>
    <row r="3856" spans="1:21" x14ac:dyDescent="0.35">
      <c r="A3856" s="70">
        <f t="shared" si="72"/>
        <v>3837</v>
      </c>
      <c r="B3856" s="145">
        <v>12560153.605506591</v>
      </c>
      <c r="U3856" s="145">
        <v>-11246200.726036614</v>
      </c>
    </row>
    <row r="3857" spans="1:21" x14ac:dyDescent="0.35">
      <c r="A3857" s="70">
        <f t="shared" si="72"/>
        <v>3838</v>
      </c>
      <c r="B3857" s="145">
        <v>12560153.605506591</v>
      </c>
      <c r="U3857" s="145">
        <v>35123010.194130763</v>
      </c>
    </row>
    <row r="3858" spans="1:21" x14ac:dyDescent="0.35">
      <c r="A3858" s="70">
        <f t="shared" si="72"/>
        <v>3839</v>
      </c>
      <c r="B3858" s="145">
        <v>12560153.605506591</v>
      </c>
      <c r="U3858" s="145">
        <v>3562651.768403627</v>
      </c>
    </row>
    <row r="3859" spans="1:21" x14ac:dyDescent="0.35">
      <c r="A3859" s="70">
        <f t="shared" si="72"/>
        <v>3840</v>
      </c>
      <c r="B3859" s="145">
        <v>12560153.605506591</v>
      </c>
      <c r="U3859" s="145">
        <v>-166337.84750242718</v>
      </c>
    </row>
    <row r="3860" spans="1:21" x14ac:dyDescent="0.35">
      <c r="A3860" s="70">
        <f t="shared" si="72"/>
        <v>3841</v>
      </c>
      <c r="B3860" s="145">
        <v>12560153.605506591</v>
      </c>
      <c r="U3860" s="145">
        <v>7434840.5053253174</v>
      </c>
    </row>
    <row r="3861" spans="1:21" x14ac:dyDescent="0.35">
      <c r="A3861" s="70">
        <f t="shared" si="72"/>
        <v>3842</v>
      </c>
      <c r="B3861" s="145">
        <v>12560153.605506591</v>
      </c>
      <c r="U3861" s="145">
        <v>-47824764.582832038</v>
      </c>
    </row>
    <row r="3862" spans="1:21" x14ac:dyDescent="0.35">
      <c r="A3862" s="70">
        <f t="shared" ref="A3862:A3925" si="73">A3861+1</f>
        <v>3843</v>
      </c>
      <c r="B3862" s="145">
        <v>12560153.605506591</v>
      </c>
      <c r="U3862" s="145">
        <v>15913483.094533432</v>
      </c>
    </row>
    <row r="3863" spans="1:21" x14ac:dyDescent="0.35">
      <c r="A3863" s="70">
        <f t="shared" si="73"/>
        <v>3844</v>
      </c>
      <c r="B3863" s="145">
        <v>12560153.605506591</v>
      </c>
      <c r="U3863" s="145">
        <v>-2394302.8157675043</v>
      </c>
    </row>
    <row r="3864" spans="1:21" x14ac:dyDescent="0.35">
      <c r="A3864" s="70">
        <f t="shared" si="73"/>
        <v>3845</v>
      </c>
      <c r="B3864" s="145">
        <v>12560153.605506591</v>
      </c>
      <c r="U3864" s="145">
        <v>-37116239.911975674</v>
      </c>
    </row>
    <row r="3865" spans="1:21" x14ac:dyDescent="0.35">
      <c r="A3865" s="70">
        <f t="shared" si="73"/>
        <v>3846</v>
      </c>
      <c r="B3865" s="145">
        <v>12560153.605506591</v>
      </c>
      <c r="U3865" s="145">
        <v>-24090622.05328498</v>
      </c>
    </row>
    <row r="3866" spans="1:21" x14ac:dyDescent="0.35">
      <c r="A3866" s="70">
        <f t="shared" si="73"/>
        <v>3847</v>
      </c>
      <c r="B3866" s="145">
        <v>12560153.605506591</v>
      </c>
      <c r="U3866" s="145">
        <v>-16398647.082150329</v>
      </c>
    </row>
    <row r="3867" spans="1:21" x14ac:dyDescent="0.35">
      <c r="A3867" s="70">
        <f t="shared" si="73"/>
        <v>3848</v>
      </c>
      <c r="B3867" s="145">
        <v>12560153.605506591</v>
      </c>
      <c r="U3867" s="145">
        <v>-5450009.5366550982</v>
      </c>
    </row>
    <row r="3868" spans="1:21" x14ac:dyDescent="0.35">
      <c r="A3868" s="70">
        <f t="shared" si="73"/>
        <v>3849</v>
      </c>
      <c r="B3868" s="145">
        <v>12560153.605506591</v>
      </c>
      <c r="U3868" s="145">
        <v>-22977078.046863619</v>
      </c>
    </row>
    <row r="3869" spans="1:21" x14ac:dyDescent="0.35">
      <c r="A3869" s="70">
        <f t="shared" si="73"/>
        <v>3850</v>
      </c>
      <c r="B3869" s="145">
        <v>12560153.605506591</v>
      </c>
      <c r="U3869" s="145">
        <v>-42013419.382479027</v>
      </c>
    </row>
    <row r="3870" spans="1:21" x14ac:dyDescent="0.35">
      <c r="A3870" s="70">
        <f t="shared" si="73"/>
        <v>3851</v>
      </c>
      <c r="B3870" s="145">
        <v>12560153.605506591</v>
      </c>
      <c r="U3870" s="145">
        <v>9773662.61374918</v>
      </c>
    </row>
    <row r="3871" spans="1:21" x14ac:dyDescent="0.35">
      <c r="A3871" s="70">
        <f t="shared" si="73"/>
        <v>3852</v>
      </c>
      <c r="B3871" s="145">
        <v>12560153.605506591</v>
      </c>
      <c r="U3871" s="145">
        <v>-30625765.60086254</v>
      </c>
    </row>
    <row r="3872" spans="1:21" x14ac:dyDescent="0.35">
      <c r="A3872" s="70">
        <f t="shared" si="73"/>
        <v>3853</v>
      </c>
      <c r="B3872" s="145">
        <v>12560153.605506591</v>
      </c>
      <c r="U3872" s="145">
        <v>18036999.151623275</v>
      </c>
    </row>
    <row r="3873" spans="1:21" x14ac:dyDescent="0.35">
      <c r="A3873" s="70">
        <f t="shared" si="73"/>
        <v>3854</v>
      </c>
      <c r="B3873" s="145">
        <v>12560153.605506591</v>
      </c>
      <c r="U3873" s="145">
        <v>-8283241.5528885704</v>
      </c>
    </row>
    <row r="3874" spans="1:21" x14ac:dyDescent="0.35">
      <c r="A3874" s="70">
        <f t="shared" si="73"/>
        <v>3855</v>
      </c>
      <c r="B3874" s="145">
        <v>12560153.605506591</v>
      </c>
      <c r="U3874" s="145">
        <v>-29284381.853353433</v>
      </c>
    </row>
    <row r="3875" spans="1:21" x14ac:dyDescent="0.35">
      <c r="A3875" s="70">
        <f t="shared" si="73"/>
        <v>3856</v>
      </c>
      <c r="B3875" s="145">
        <v>12560153.605506591</v>
      </c>
      <c r="U3875" s="145">
        <v>36629939.441084012</v>
      </c>
    </row>
    <row r="3876" spans="1:21" x14ac:dyDescent="0.35">
      <c r="A3876" s="70">
        <f t="shared" si="73"/>
        <v>3857</v>
      </c>
      <c r="B3876" s="145">
        <v>12560153.605506591</v>
      </c>
      <c r="U3876" s="145">
        <v>-28330770.380355701</v>
      </c>
    </row>
    <row r="3877" spans="1:21" x14ac:dyDescent="0.35">
      <c r="A3877" s="70">
        <f t="shared" si="73"/>
        <v>3858</v>
      </c>
      <c r="B3877" s="145">
        <v>12560153.605506591</v>
      </c>
      <c r="U3877" s="145">
        <v>-8003298.4897828177</v>
      </c>
    </row>
    <row r="3878" spans="1:21" x14ac:dyDescent="0.35">
      <c r="A3878" s="70">
        <f t="shared" si="73"/>
        <v>3859</v>
      </c>
      <c r="B3878" s="145">
        <v>12560153.605506591</v>
      </c>
      <c r="U3878" s="145">
        <v>7884904.926289361</v>
      </c>
    </row>
    <row r="3879" spans="1:21" x14ac:dyDescent="0.35">
      <c r="A3879" s="70">
        <f t="shared" si="73"/>
        <v>3860</v>
      </c>
      <c r="B3879" s="145">
        <v>12560153.605506591</v>
      </c>
      <c r="U3879" s="145">
        <v>-43909092.096280232</v>
      </c>
    </row>
    <row r="3880" spans="1:21" x14ac:dyDescent="0.35">
      <c r="A3880" s="70">
        <f t="shared" si="73"/>
        <v>3861</v>
      </c>
      <c r="B3880" s="145">
        <v>12560153.605506591</v>
      </c>
      <c r="U3880" s="145">
        <v>-20846585.291153718</v>
      </c>
    </row>
    <row r="3881" spans="1:21" x14ac:dyDescent="0.35">
      <c r="A3881" s="70">
        <f t="shared" si="73"/>
        <v>3862</v>
      </c>
      <c r="B3881" s="145">
        <v>12560153.605506591</v>
      </c>
      <c r="U3881" s="145">
        <v>-957381.72937391698</v>
      </c>
    </row>
    <row r="3882" spans="1:21" x14ac:dyDescent="0.35">
      <c r="A3882" s="70">
        <f t="shared" si="73"/>
        <v>3863</v>
      </c>
      <c r="B3882" s="145">
        <v>12560153.605506591</v>
      </c>
      <c r="U3882" s="145">
        <v>-523951.12055572867</v>
      </c>
    </row>
    <row r="3883" spans="1:21" x14ac:dyDescent="0.35">
      <c r="A3883" s="70">
        <f t="shared" si="73"/>
        <v>3864</v>
      </c>
      <c r="B3883" s="145">
        <v>12560153.605506591</v>
      </c>
      <c r="U3883" s="145">
        <v>-12876875.164114891</v>
      </c>
    </row>
    <row r="3884" spans="1:21" x14ac:dyDescent="0.35">
      <c r="A3884" s="70">
        <f t="shared" si="73"/>
        <v>3865</v>
      </c>
      <c r="B3884" s="145">
        <v>12560153.605506591</v>
      </c>
      <c r="U3884" s="145">
        <v>10323486.860826433</v>
      </c>
    </row>
    <row r="3885" spans="1:21" x14ac:dyDescent="0.35">
      <c r="A3885" s="70">
        <f t="shared" si="73"/>
        <v>3866</v>
      </c>
      <c r="B3885" s="145">
        <v>12560153.605506591</v>
      </c>
      <c r="U3885" s="145">
        <v>2022865.8708344325</v>
      </c>
    </row>
    <row r="3886" spans="1:21" x14ac:dyDescent="0.35">
      <c r="A3886" s="70">
        <f t="shared" si="73"/>
        <v>3867</v>
      </c>
      <c r="B3886" s="145">
        <v>12560153.605506591</v>
      </c>
      <c r="U3886" s="145">
        <v>14262541.97121923</v>
      </c>
    </row>
    <row r="3887" spans="1:21" x14ac:dyDescent="0.35">
      <c r="A3887" s="70">
        <f t="shared" si="73"/>
        <v>3868</v>
      </c>
      <c r="B3887" s="145">
        <v>12560153.605506591</v>
      </c>
      <c r="U3887" s="145">
        <v>-3099028.4516765662</v>
      </c>
    </row>
    <row r="3888" spans="1:21" x14ac:dyDescent="0.35">
      <c r="A3888" s="70">
        <f t="shared" si="73"/>
        <v>3869</v>
      </c>
      <c r="B3888" s="145">
        <v>12560153.605506591</v>
      </c>
      <c r="U3888" s="145">
        <v>-4150815.8468615264</v>
      </c>
    </row>
    <row r="3889" spans="1:21" x14ac:dyDescent="0.35">
      <c r="A3889" s="70">
        <f t="shared" si="73"/>
        <v>3870</v>
      </c>
      <c r="B3889" s="145">
        <v>12560153.605506591</v>
      </c>
      <c r="U3889" s="145">
        <v>5028311.2143308893</v>
      </c>
    </row>
    <row r="3890" spans="1:21" x14ac:dyDescent="0.35">
      <c r="A3890" s="70">
        <f t="shared" si="73"/>
        <v>3871</v>
      </c>
      <c r="B3890" s="145">
        <v>12560153.605506591</v>
      </c>
      <c r="U3890" s="145">
        <v>-12644300.388332497</v>
      </c>
    </row>
    <row r="3891" spans="1:21" x14ac:dyDescent="0.35">
      <c r="A3891" s="70">
        <f t="shared" si="73"/>
        <v>3872</v>
      </c>
      <c r="B3891" s="145">
        <v>12560153.605506591</v>
      </c>
      <c r="U3891" s="145">
        <v>-9883259.2594727334</v>
      </c>
    </row>
    <row r="3892" spans="1:21" x14ac:dyDescent="0.35">
      <c r="A3892" s="70">
        <f t="shared" si="73"/>
        <v>3873</v>
      </c>
      <c r="B3892" s="145">
        <v>12560153.605506591</v>
      </c>
      <c r="U3892" s="145">
        <v>7260145.092712786</v>
      </c>
    </row>
    <row r="3893" spans="1:21" x14ac:dyDescent="0.35">
      <c r="A3893" s="70">
        <f t="shared" si="73"/>
        <v>3874</v>
      </c>
      <c r="B3893" s="145">
        <v>12560153.605506591</v>
      </c>
      <c r="U3893" s="145">
        <v>-10300617.806592193</v>
      </c>
    </row>
    <row r="3894" spans="1:21" x14ac:dyDescent="0.35">
      <c r="A3894" s="70">
        <f t="shared" si="73"/>
        <v>3875</v>
      </c>
      <c r="B3894" s="145">
        <v>12560153.605506591</v>
      </c>
      <c r="U3894" s="145">
        <v>-23350983.557039216</v>
      </c>
    </row>
    <row r="3895" spans="1:21" x14ac:dyDescent="0.35">
      <c r="A3895" s="70">
        <f t="shared" si="73"/>
        <v>3876</v>
      </c>
      <c r="B3895" s="145">
        <v>12560153.605506591</v>
      </c>
      <c r="U3895" s="145">
        <v>2572127.3975861259</v>
      </c>
    </row>
    <row r="3896" spans="1:21" x14ac:dyDescent="0.35">
      <c r="A3896" s="70">
        <f t="shared" si="73"/>
        <v>3877</v>
      </c>
      <c r="B3896" s="145">
        <v>12560153.605506591</v>
      </c>
      <c r="U3896" s="145">
        <v>-2531605.8416895084</v>
      </c>
    </row>
    <row r="3897" spans="1:21" x14ac:dyDescent="0.35">
      <c r="A3897" s="70">
        <f t="shared" si="73"/>
        <v>3878</v>
      </c>
      <c r="B3897" s="145">
        <v>12560153.605506591</v>
      </c>
      <c r="U3897" s="145">
        <v>48336481.14800667</v>
      </c>
    </row>
    <row r="3898" spans="1:21" x14ac:dyDescent="0.35">
      <c r="A3898" s="70">
        <f t="shared" si="73"/>
        <v>3879</v>
      </c>
      <c r="B3898" s="145">
        <v>12560153.605506591</v>
      </c>
      <c r="U3898" s="145">
        <v>20064195.113578506</v>
      </c>
    </row>
    <row r="3899" spans="1:21" x14ac:dyDescent="0.35">
      <c r="A3899" s="70">
        <f t="shared" si="73"/>
        <v>3880</v>
      </c>
      <c r="B3899" s="145">
        <v>12560153.605506591</v>
      </c>
      <c r="U3899" s="145">
        <v>5060401.2546201088</v>
      </c>
    </row>
    <row r="3900" spans="1:21" x14ac:dyDescent="0.35">
      <c r="A3900" s="70">
        <f t="shared" si="73"/>
        <v>3881</v>
      </c>
      <c r="B3900" s="145">
        <v>12560153.605506591</v>
      </c>
      <c r="U3900" s="145">
        <v>8563324.259592399</v>
      </c>
    </row>
    <row r="3901" spans="1:21" x14ac:dyDescent="0.35">
      <c r="A3901" s="70">
        <f t="shared" si="73"/>
        <v>3882</v>
      </c>
      <c r="B3901" s="145">
        <v>12560153.605506591</v>
      </c>
      <c r="U3901" s="145">
        <v>-6428548.9698765259</v>
      </c>
    </row>
    <row r="3902" spans="1:21" x14ac:dyDescent="0.35">
      <c r="A3902" s="70">
        <f t="shared" si="73"/>
        <v>3883</v>
      </c>
      <c r="B3902" s="145">
        <v>12560153.605506591</v>
      </c>
      <c r="U3902" s="145">
        <v>-26137769.739193134</v>
      </c>
    </row>
    <row r="3903" spans="1:21" x14ac:dyDescent="0.35">
      <c r="A3903" s="70">
        <f t="shared" si="73"/>
        <v>3884</v>
      </c>
      <c r="B3903" s="145">
        <v>12560153.605506591</v>
      </c>
      <c r="U3903" s="145">
        <v>-49275613.94664751</v>
      </c>
    </row>
    <row r="3904" spans="1:21" x14ac:dyDescent="0.35">
      <c r="A3904" s="70">
        <f t="shared" si="73"/>
        <v>3885</v>
      </c>
      <c r="B3904" s="145">
        <v>12560153.605506591</v>
      </c>
      <c r="U3904" s="145">
        <v>-21041770.945121408</v>
      </c>
    </row>
    <row r="3905" spans="1:21" x14ac:dyDescent="0.35">
      <c r="A3905" s="70">
        <f t="shared" si="73"/>
        <v>3886</v>
      </c>
      <c r="B3905" s="145">
        <v>12560153.605506591</v>
      </c>
      <c r="U3905" s="145">
        <v>17699322.61468583</v>
      </c>
    </row>
    <row r="3906" spans="1:21" x14ac:dyDescent="0.35">
      <c r="A3906" s="70">
        <f t="shared" si="73"/>
        <v>3887</v>
      </c>
      <c r="B3906" s="145">
        <v>12560153.605506591</v>
      </c>
      <c r="U3906" s="145">
        <v>12674554.724334147</v>
      </c>
    </row>
    <row r="3907" spans="1:21" x14ac:dyDescent="0.35">
      <c r="A3907" s="70">
        <f t="shared" si="73"/>
        <v>3888</v>
      </c>
      <c r="B3907" s="145">
        <v>12560153.605506591</v>
      </c>
      <c r="U3907" s="145">
        <v>-47469545.021756798</v>
      </c>
    </row>
    <row r="3908" spans="1:21" x14ac:dyDescent="0.35">
      <c r="A3908" s="70">
        <f t="shared" si="73"/>
        <v>3889</v>
      </c>
      <c r="B3908" s="145">
        <v>12560153.605506591</v>
      </c>
      <c r="U3908" s="145">
        <v>-4240452.7327741832</v>
      </c>
    </row>
    <row r="3909" spans="1:21" x14ac:dyDescent="0.35">
      <c r="A3909" s="70">
        <f t="shared" si="73"/>
        <v>3890</v>
      </c>
      <c r="B3909" s="145">
        <v>12560153.605506591</v>
      </c>
      <c r="U3909" s="145">
        <v>-22201049.019715067</v>
      </c>
    </row>
    <row r="3910" spans="1:21" x14ac:dyDescent="0.35">
      <c r="A3910" s="70">
        <f t="shared" si="73"/>
        <v>3891</v>
      </c>
      <c r="B3910" s="145">
        <v>12560153.605506591</v>
      </c>
      <c r="U3910" s="145">
        <v>-9124327.5414401758</v>
      </c>
    </row>
    <row r="3911" spans="1:21" x14ac:dyDescent="0.35">
      <c r="A3911" s="70">
        <f t="shared" si="73"/>
        <v>3892</v>
      </c>
      <c r="B3911" s="145">
        <v>12560153.605506591</v>
      </c>
      <c r="U3911" s="145">
        <v>-13318567.765402675</v>
      </c>
    </row>
    <row r="3912" spans="1:21" x14ac:dyDescent="0.35">
      <c r="A3912" s="70">
        <f t="shared" si="73"/>
        <v>3893</v>
      </c>
      <c r="B3912" s="145">
        <v>12560153.605506591</v>
      </c>
      <c r="U3912" s="145">
        <v>32421369.011939935</v>
      </c>
    </row>
    <row r="3913" spans="1:21" x14ac:dyDescent="0.35">
      <c r="A3913" s="70">
        <f t="shared" si="73"/>
        <v>3894</v>
      </c>
      <c r="B3913" s="145">
        <v>12560153.605506591</v>
      </c>
      <c r="U3913" s="145">
        <v>-5010415.7154768556</v>
      </c>
    </row>
    <row r="3914" spans="1:21" x14ac:dyDescent="0.35">
      <c r="A3914" s="70">
        <f t="shared" si="73"/>
        <v>3895</v>
      </c>
      <c r="B3914" s="145">
        <v>12560153.605506591</v>
      </c>
      <c r="U3914" s="145">
        <v>6322129.9440544285</v>
      </c>
    </row>
    <row r="3915" spans="1:21" x14ac:dyDescent="0.35">
      <c r="A3915" s="70">
        <f t="shared" si="73"/>
        <v>3896</v>
      </c>
      <c r="B3915" s="145">
        <v>12560153.605506591</v>
      </c>
      <c r="U3915" s="145">
        <v>-6969446.4174394589</v>
      </c>
    </row>
    <row r="3916" spans="1:21" x14ac:dyDescent="0.35">
      <c r="A3916" s="70">
        <f t="shared" si="73"/>
        <v>3897</v>
      </c>
      <c r="B3916" s="145">
        <v>12560153.605506591</v>
      </c>
      <c r="U3916" s="145">
        <v>-56079977.759047866</v>
      </c>
    </row>
    <row r="3917" spans="1:21" x14ac:dyDescent="0.35">
      <c r="A3917" s="70">
        <f t="shared" si="73"/>
        <v>3898</v>
      </c>
      <c r="B3917" s="145">
        <v>12560153.605506591</v>
      </c>
      <c r="U3917" s="145">
        <v>-30116731.206377022</v>
      </c>
    </row>
    <row r="3918" spans="1:21" x14ac:dyDescent="0.35">
      <c r="A3918" s="70">
        <f t="shared" si="73"/>
        <v>3899</v>
      </c>
      <c r="B3918" s="145">
        <v>12560153.605506591</v>
      </c>
      <c r="U3918" s="145">
        <v>-34045252.618127204</v>
      </c>
    </row>
    <row r="3919" spans="1:21" x14ac:dyDescent="0.35">
      <c r="A3919" s="70">
        <f t="shared" si="73"/>
        <v>3900</v>
      </c>
      <c r="B3919" s="145">
        <v>12560153.605506591</v>
      </c>
      <c r="U3919" s="145">
        <v>-9741776.4310970567</v>
      </c>
    </row>
    <row r="3920" spans="1:21" x14ac:dyDescent="0.35">
      <c r="A3920" s="70">
        <f t="shared" si="73"/>
        <v>3901</v>
      </c>
      <c r="B3920" s="145">
        <v>12560153.605506591</v>
      </c>
      <c r="U3920" s="145">
        <v>11198542.222393107</v>
      </c>
    </row>
    <row r="3921" spans="1:21" x14ac:dyDescent="0.35">
      <c r="A3921" s="70">
        <f t="shared" si="73"/>
        <v>3902</v>
      </c>
      <c r="B3921" s="145">
        <v>12560153.605506591</v>
      </c>
      <c r="U3921" s="145">
        <v>-19945477.627368089</v>
      </c>
    </row>
    <row r="3922" spans="1:21" x14ac:dyDescent="0.35">
      <c r="A3922" s="70">
        <f t="shared" si="73"/>
        <v>3903</v>
      </c>
      <c r="B3922" s="145">
        <v>12560153.605506591</v>
      </c>
      <c r="U3922" s="145">
        <v>605952.48475519568</v>
      </c>
    </row>
    <row r="3923" spans="1:21" x14ac:dyDescent="0.35">
      <c r="A3923" s="70">
        <f t="shared" si="73"/>
        <v>3904</v>
      </c>
      <c r="B3923" s="145">
        <v>12560153.605506591</v>
      </c>
      <c r="U3923" s="145">
        <v>-34239223.564669125</v>
      </c>
    </row>
    <row r="3924" spans="1:21" x14ac:dyDescent="0.35">
      <c r="A3924" s="70">
        <f t="shared" si="73"/>
        <v>3905</v>
      </c>
      <c r="B3924" s="145">
        <v>12560153.605506591</v>
      </c>
      <c r="U3924" s="145">
        <v>14122387.165860631</v>
      </c>
    </row>
    <row r="3925" spans="1:21" x14ac:dyDescent="0.35">
      <c r="A3925" s="70">
        <f t="shared" si="73"/>
        <v>3906</v>
      </c>
      <c r="B3925" s="145">
        <v>12560153.605506591</v>
      </c>
      <c r="U3925" s="145">
        <v>-16004138.239151387</v>
      </c>
    </row>
    <row r="3926" spans="1:21" x14ac:dyDescent="0.35">
      <c r="A3926" s="70">
        <f t="shared" ref="A3926:A3989" si="74">A3925+1</f>
        <v>3907</v>
      </c>
      <c r="B3926" s="145">
        <v>12560153.605506591</v>
      </c>
      <c r="U3926" s="145">
        <v>-23748764.628496334</v>
      </c>
    </row>
    <row r="3927" spans="1:21" x14ac:dyDescent="0.35">
      <c r="A3927" s="70">
        <f t="shared" si="74"/>
        <v>3908</v>
      </c>
      <c r="B3927" s="145">
        <v>12560153.605506591</v>
      </c>
      <c r="U3927" s="145">
        <v>-17946166.654723693</v>
      </c>
    </row>
    <row r="3928" spans="1:21" x14ac:dyDescent="0.35">
      <c r="A3928" s="70">
        <f t="shared" si="74"/>
        <v>3909</v>
      </c>
      <c r="B3928" s="145">
        <v>12560153.605506591</v>
      </c>
      <c r="U3928" s="145">
        <v>-41370237.676539063</v>
      </c>
    </row>
    <row r="3929" spans="1:21" x14ac:dyDescent="0.35">
      <c r="A3929" s="70">
        <f t="shared" si="74"/>
        <v>3910</v>
      </c>
      <c r="B3929" s="145">
        <v>12560153.605506591</v>
      </c>
      <c r="U3929" s="145">
        <v>7065068.246363245</v>
      </c>
    </row>
    <row r="3930" spans="1:21" x14ac:dyDescent="0.35">
      <c r="A3930" s="70">
        <f t="shared" si="74"/>
        <v>3911</v>
      </c>
      <c r="B3930" s="145">
        <v>12560153.605506591</v>
      </c>
      <c r="U3930" s="145">
        <v>2886543.3539895527</v>
      </c>
    </row>
    <row r="3931" spans="1:21" x14ac:dyDescent="0.35">
      <c r="A3931" s="70">
        <f t="shared" si="74"/>
        <v>3912</v>
      </c>
      <c r="B3931" s="145">
        <v>12560153.605506591</v>
      </c>
      <c r="U3931" s="145">
        <v>-36447507.647537097</v>
      </c>
    </row>
    <row r="3932" spans="1:21" x14ac:dyDescent="0.35">
      <c r="A3932" s="70">
        <f t="shared" si="74"/>
        <v>3913</v>
      </c>
      <c r="B3932" s="145">
        <v>12560153.605506591</v>
      </c>
      <c r="U3932" s="145">
        <v>-16137195.121441066</v>
      </c>
    </row>
    <row r="3933" spans="1:21" x14ac:dyDescent="0.35">
      <c r="A3933" s="70">
        <f t="shared" si="74"/>
        <v>3914</v>
      </c>
      <c r="B3933" s="145">
        <v>12560153.605506591</v>
      </c>
      <c r="U3933" s="145">
        <v>2938282.6443090513</v>
      </c>
    </row>
    <row r="3934" spans="1:21" x14ac:dyDescent="0.35">
      <c r="A3934" s="70">
        <f t="shared" si="74"/>
        <v>3915</v>
      </c>
      <c r="B3934" s="145">
        <v>12560153.605506591</v>
      </c>
      <c r="U3934" s="145">
        <v>-36973969.533325255</v>
      </c>
    </row>
    <row r="3935" spans="1:21" x14ac:dyDescent="0.35">
      <c r="A3935" s="70">
        <f t="shared" si="74"/>
        <v>3916</v>
      </c>
      <c r="B3935" s="145">
        <v>12560153.605506591</v>
      </c>
      <c r="U3935" s="145">
        <v>-29674068.784060501</v>
      </c>
    </row>
    <row r="3936" spans="1:21" x14ac:dyDescent="0.35">
      <c r="A3936" s="70">
        <f t="shared" si="74"/>
        <v>3917</v>
      </c>
      <c r="B3936" s="145">
        <v>12560153.605506591</v>
      </c>
      <c r="U3936" s="145">
        <v>-31226948.156451557</v>
      </c>
    </row>
    <row r="3937" spans="1:21" x14ac:dyDescent="0.35">
      <c r="A3937" s="70">
        <f t="shared" si="74"/>
        <v>3918</v>
      </c>
      <c r="B3937" s="145">
        <v>12560153.605506591</v>
      </c>
      <c r="U3937" s="145">
        <v>-21273800.913682591</v>
      </c>
    </row>
    <row r="3938" spans="1:21" x14ac:dyDescent="0.35">
      <c r="A3938" s="70">
        <f t="shared" si="74"/>
        <v>3919</v>
      </c>
      <c r="B3938" s="145">
        <v>12560153.605506591</v>
      </c>
      <c r="U3938" s="145">
        <v>30543426.558282837</v>
      </c>
    </row>
    <row r="3939" spans="1:21" x14ac:dyDescent="0.35">
      <c r="A3939" s="70">
        <f t="shared" si="74"/>
        <v>3920</v>
      </c>
      <c r="B3939" s="145">
        <v>12560153.605506591</v>
      </c>
      <c r="U3939" s="145">
        <v>-8163949.2275449317</v>
      </c>
    </row>
    <row r="3940" spans="1:21" x14ac:dyDescent="0.35">
      <c r="A3940" s="70">
        <f t="shared" si="74"/>
        <v>3921</v>
      </c>
      <c r="B3940" s="145">
        <v>12560153.605506591</v>
      </c>
      <c r="U3940" s="145">
        <v>-38113175.358550832</v>
      </c>
    </row>
    <row r="3941" spans="1:21" x14ac:dyDescent="0.35">
      <c r="A3941" s="70">
        <f t="shared" si="74"/>
        <v>3922</v>
      </c>
      <c r="B3941" s="145">
        <v>12560153.605506591</v>
      </c>
      <c r="U3941" s="145">
        <v>12357069.683663473</v>
      </c>
    </row>
    <row r="3942" spans="1:21" x14ac:dyDescent="0.35">
      <c r="A3942" s="70">
        <f t="shared" si="74"/>
        <v>3923</v>
      </c>
      <c r="B3942" s="145">
        <v>12560153.605506591</v>
      </c>
      <c r="U3942" s="145">
        <v>28345555.687327489</v>
      </c>
    </row>
    <row r="3943" spans="1:21" x14ac:dyDescent="0.35">
      <c r="A3943" s="70">
        <f t="shared" si="74"/>
        <v>3924</v>
      </c>
      <c r="B3943" s="145">
        <v>12560153.605506591</v>
      </c>
      <c r="U3943" s="145">
        <v>-17986223.407147698</v>
      </c>
    </row>
    <row r="3944" spans="1:21" x14ac:dyDescent="0.35">
      <c r="A3944" s="70">
        <f t="shared" si="74"/>
        <v>3925</v>
      </c>
      <c r="B3944" s="145">
        <v>12560153.605506591</v>
      </c>
      <c r="U3944" s="145">
        <v>-10529231.049110031</v>
      </c>
    </row>
    <row r="3945" spans="1:21" x14ac:dyDescent="0.35">
      <c r="A3945" s="70">
        <f t="shared" si="74"/>
        <v>3926</v>
      </c>
      <c r="B3945" s="145">
        <v>12560153.605506591</v>
      </c>
      <c r="U3945" s="145">
        <v>-53832140.229831263</v>
      </c>
    </row>
    <row r="3946" spans="1:21" x14ac:dyDescent="0.35">
      <c r="A3946" s="70">
        <f t="shared" si="74"/>
        <v>3927</v>
      </c>
      <c r="B3946" s="145">
        <v>12560153.605506591</v>
      </c>
      <c r="U3946" s="145">
        <v>-14361233.173827544</v>
      </c>
    </row>
    <row r="3947" spans="1:21" x14ac:dyDescent="0.35">
      <c r="A3947" s="70">
        <f t="shared" si="74"/>
        <v>3928</v>
      </c>
      <c r="B3947" s="145">
        <v>12560153.605506591</v>
      </c>
      <c r="U3947" s="145">
        <v>5507170.7869984657</v>
      </c>
    </row>
    <row r="3948" spans="1:21" x14ac:dyDescent="0.35">
      <c r="A3948" s="70">
        <f t="shared" si="74"/>
        <v>3929</v>
      </c>
      <c r="B3948" s="145">
        <v>12560153.605506591</v>
      </c>
      <c r="U3948" s="145">
        <v>27751885.237207048</v>
      </c>
    </row>
    <row r="3949" spans="1:21" x14ac:dyDescent="0.35">
      <c r="A3949" s="70">
        <f t="shared" si="74"/>
        <v>3930</v>
      </c>
      <c r="B3949" s="145">
        <v>12560153.605506591</v>
      </c>
      <c r="U3949" s="145">
        <v>31014434.849868961</v>
      </c>
    </row>
    <row r="3950" spans="1:21" x14ac:dyDescent="0.35">
      <c r="A3950" s="70">
        <f t="shared" si="74"/>
        <v>3931</v>
      </c>
      <c r="B3950" s="145">
        <v>12560153.605506591</v>
      </c>
      <c r="U3950" s="145">
        <v>-37385632.833067082</v>
      </c>
    </row>
    <row r="3951" spans="1:21" x14ac:dyDescent="0.35">
      <c r="A3951" s="70">
        <f t="shared" si="74"/>
        <v>3932</v>
      </c>
      <c r="B3951" s="145">
        <v>12560153.605506591</v>
      </c>
      <c r="U3951" s="145">
        <v>6468550.0307220928</v>
      </c>
    </row>
    <row r="3952" spans="1:21" x14ac:dyDescent="0.35">
      <c r="A3952" s="70">
        <f t="shared" si="74"/>
        <v>3933</v>
      </c>
      <c r="B3952" s="145">
        <v>12560153.605506591</v>
      </c>
      <c r="U3952" s="145">
        <v>-4849280.4567086138</v>
      </c>
    </row>
    <row r="3953" spans="1:21" x14ac:dyDescent="0.35">
      <c r="A3953" s="70">
        <f t="shared" si="74"/>
        <v>3934</v>
      </c>
      <c r="B3953" s="145">
        <v>12560153.605506591</v>
      </c>
      <c r="U3953" s="145">
        <v>14380646.078109547</v>
      </c>
    </row>
    <row r="3954" spans="1:21" x14ac:dyDescent="0.35">
      <c r="A3954" s="70">
        <f t="shared" si="74"/>
        <v>3935</v>
      </c>
      <c r="B3954" s="145">
        <v>12560153.605506591</v>
      </c>
      <c r="U3954" s="145">
        <v>-23133197.750691872</v>
      </c>
    </row>
    <row r="3955" spans="1:21" x14ac:dyDescent="0.35">
      <c r="A3955" s="70">
        <f t="shared" si="74"/>
        <v>3936</v>
      </c>
      <c r="B3955" s="145">
        <v>12560153.605506591</v>
      </c>
      <c r="U3955" s="145">
        <v>29695684.3064216</v>
      </c>
    </row>
    <row r="3956" spans="1:21" x14ac:dyDescent="0.35">
      <c r="A3956" s="70">
        <f t="shared" si="74"/>
        <v>3937</v>
      </c>
      <c r="B3956" s="145">
        <v>12560153.605506591</v>
      </c>
      <c r="U3956" s="145">
        <v>-37567253.921521768</v>
      </c>
    </row>
    <row r="3957" spans="1:21" x14ac:dyDescent="0.35">
      <c r="A3957" s="70">
        <f t="shared" si="74"/>
        <v>3938</v>
      </c>
      <c r="B3957" s="145">
        <v>12560153.605506591</v>
      </c>
      <c r="U3957" s="145">
        <v>-1606643.339243222</v>
      </c>
    </row>
    <row r="3958" spans="1:21" x14ac:dyDescent="0.35">
      <c r="A3958" s="70">
        <f t="shared" si="74"/>
        <v>3939</v>
      </c>
      <c r="B3958" s="145">
        <v>12560153.605506591</v>
      </c>
      <c r="U3958" s="145">
        <v>-17113946.029268466</v>
      </c>
    </row>
    <row r="3959" spans="1:21" x14ac:dyDescent="0.35">
      <c r="A3959" s="70">
        <f t="shared" si="74"/>
        <v>3940</v>
      </c>
      <c r="B3959" s="145">
        <v>12560153.605506591</v>
      </c>
      <c r="U3959" s="145">
        <v>17973615.907942239</v>
      </c>
    </row>
    <row r="3960" spans="1:21" x14ac:dyDescent="0.35">
      <c r="A3960" s="70">
        <f t="shared" si="74"/>
        <v>3941</v>
      </c>
      <c r="B3960" s="145">
        <v>12560153.605506591</v>
      </c>
      <c r="U3960" s="145">
        <v>7161080.1057754122</v>
      </c>
    </row>
    <row r="3961" spans="1:21" x14ac:dyDescent="0.35">
      <c r="A3961" s="70">
        <f t="shared" si="74"/>
        <v>3942</v>
      </c>
      <c r="B3961" s="145">
        <v>12560153.605506591</v>
      </c>
      <c r="U3961" s="145">
        <v>6349411.3627022132</v>
      </c>
    </row>
    <row r="3962" spans="1:21" x14ac:dyDescent="0.35">
      <c r="A3962" s="70">
        <f t="shared" si="74"/>
        <v>3943</v>
      </c>
      <c r="B3962" s="145">
        <v>12560153.605506591</v>
      </c>
      <c r="U3962" s="145">
        <v>19042685.769958697</v>
      </c>
    </row>
    <row r="3963" spans="1:21" x14ac:dyDescent="0.35">
      <c r="A3963" s="70">
        <f t="shared" si="74"/>
        <v>3944</v>
      </c>
      <c r="B3963" s="145">
        <v>12560153.605506591</v>
      </c>
      <c r="U3963" s="145">
        <v>-24344351.238685846</v>
      </c>
    </row>
    <row r="3964" spans="1:21" x14ac:dyDescent="0.35">
      <c r="A3964" s="70">
        <f t="shared" si="74"/>
        <v>3945</v>
      </c>
      <c r="B3964" s="145">
        <v>12560153.605506591</v>
      </c>
      <c r="U3964" s="145">
        <v>-8140261.0801309943</v>
      </c>
    </row>
    <row r="3965" spans="1:21" x14ac:dyDescent="0.35">
      <c r="A3965" s="70">
        <f t="shared" si="74"/>
        <v>3946</v>
      </c>
      <c r="B3965" s="145">
        <v>12560153.605506591</v>
      </c>
      <c r="U3965" s="145">
        <v>-16446638.512792341</v>
      </c>
    </row>
    <row r="3966" spans="1:21" x14ac:dyDescent="0.35">
      <c r="A3966" s="70">
        <f t="shared" si="74"/>
        <v>3947</v>
      </c>
      <c r="B3966" s="145">
        <v>12560153.605506591</v>
      </c>
      <c r="U3966" s="145">
        <v>-56100911.175985619</v>
      </c>
    </row>
    <row r="3967" spans="1:21" x14ac:dyDescent="0.35">
      <c r="A3967" s="70">
        <f t="shared" si="74"/>
        <v>3948</v>
      </c>
      <c r="B3967" s="145">
        <v>12560153.605506591</v>
      </c>
      <c r="U3967" s="145">
        <v>-14391962.198512116</v>
      </c>
    </row>
    <row r="3968" spans="1:21" x14ac:dyDescent="0.35">
      <c r="A3968" s="70">
        <f t="shared" si="74"/>
        <v>3949</v>
      </c>
      <c r="B3968" s="145">
        <v>12560153.605506591</v>
      </c>
      <c r="U3968" s="145">
        <v>14743908.786381755</v>
      </c>
    </row>
    <row r="3969" spans="1:21" x14ac:dyDescent="0.35">
      <c r="A3969" s="70">
        <f t="shared" si="74"/>
        <v>3950</v>
      </c>
      <c r="B3969" s="145">
        <v>12560153.605506591</v>
      </c>
      <c r="U3969" s="145">
        <v>-3569258.6685335003</v>
      </c>
    </row>
    <row r="3970" spans="1:21" x14ac:dyDescent="0.35">
      <c r="A3970" s="70">
        <f t="shared" si="74"/>
        <v>3951</v>
      </c>
      <c r="B3970" s="145">
        <v>12560153.605506591</v>
      </c>
      <c r="U3970" s="145">
        <v>-15047347.818022873</v>
      </c>
    </row>
    <row r="3971" spans="1:21" x14ac:dyDescent="0.35">
      <c r="A3971" s="70">
        <f t="shared" si="74"/>
        <v>3952</v>
      </c>
      <c r="B3971" s="145">
        <v>12560153.605506591</v>
      </c>
      <c r="U3971" s="145">
        <v>-5306507.1135608964</v>
      </c>
    </row>
    <row r="3972" spans="1:21" x14ac:dyDescent="0.35">
      <c r="A3972" s="70">
        <f t="shared" si="74"/>
        <v>3953</v>
      </c>
      <c r="B3972" s="145">
        <v>12560153.605506591</v>
      </c>
      <c r="U3972" s="145">
        <v>22515947.609247476</v>
      </c>
    </row>
    <row r="3973" spans="1:21" x14ac:dyDescent="0.35">
      <c r="A3973" s="70">
        <f t="shared" si="74"/>
        <v>3954</v>
      </c>
      <c r="B3973" s="145">
        <v>12560153.605506591</v>
      </c>
      <c r="U3973" s="145">
        <v>11204732.895889621</v>
      </c>
    </row>
    <row r="3974" spans="1:21" x14ac:dyDescent="0.35">
      <c r="A3974" s="70">
        <f t="shared" si="74"/>
        <v>3955</v>
      </c>
      <c r="B3974" s="145">
        <v>12560153.605506591</v>
      </c>
      <c r="U3974" s="145">
        <v>-29784278.723921277</v>
      </c>
    </row>
    <row r="3975" spans="1:21" x14ac:dyDescent="0.35">
      <c r="A3975" s="70">
        <f t="shared" si="74"/>
        <v>3956</v>
      </c>
      <c r="B3975" s="145">
        <v>12560153.605506591</v>
      </c>
      <c r="U3975" s="145">
        <v>-24911906.020636696</v>
      </c>
    </row>
    <row r="3976" spans="1:21" x14ac:dyDescent="0.35">
      <c r="A3976" s="70">
        <f t="shared" si="74"/>
        <v>3957</v>
      </c>
      <c r="B3976" s="145">
        <v>12560153.605506591</v>
      </c>
      <c r="U3976" s="145">
        <v>-26153593.130171444</v>
      </c>
    </row>
    <row r="3977" spans="1:21" x14ac:dyDescent="0.35">
      <c r="A3977" s="70">
        <f t="shared" si="74"/>
        <v>3958</v>
      </c>
      <c r="B3977" s="145">
        <v>12560153.605506591</v>
      </c>
      <c r="U3977" s="145">
        <v>-5767739.7387795523</v>
      </c>
    </row>
    <row r="3978" spans="1:21" x14ac:dyDescent="0.35">
      <c r="A3978" s="70">
        <f t="shared" si="74"/>
        <v>3959</v>
      </c>
      <c r="B3978" s="145">
        <v>12560153.605506591</v>
      </c>
      <c r="U3978" s="145">
        <v>-6854663.9759508502</v>
      </c>
    </row>
    <row r="3979" spans="1:21" x14ac:dyDescent="0.35">
      <c r="A3979" s="70">
        <f t="shared" si="74"/>
        <v>3960</v>
      </c>
      <c r="B3979" s="145">
        <v>12560153.605506591</v>
      </c>
      <c r="U3979" s="145">
        <v>-23500327.632440954</v>
      </c>
    </row>
    <row r="3980" spans="1:21" x14ac:dyDescent="0.35">
      <c r="A3980" s="70">
        <f t="shared" si="74"/>
        <v>3961</v>
      </c>
      <c r="B3980" s="145">
        <v>12560153.605506591</v>
      </c>
      <c r="U3980" s="145">
        <v>-30602358.66083359</v>
      </c>
    </row>
    <row r="3981" spans="1:21" x14ac:dyDescent="0.35">
      <c r="A3981" s="70">
        <f t="shared" si="74"/>
        <v>3962</v>
      </c>
      <c r="B3981" s="145">
        <v>12560153.605506591</v>
      </c>
      <c r="U3981" s="145">
        <v>-12256184.106688673</v>
      </c>
    </row>
    <row r="3982" spans="1:21" x14ac:dyDescent="0.35">
      <c r="A3982" s="70">
        <f t="shared" si="74"/>
        <v>3963</v>
      </c>
      <c r="B3982" s="145">
        <v>12560153.605506591</v>
      </c>
      <c r="U3982" s="145">
        <v>8494284.6258268543</v>
      </c>
    </row>
    <row r="3983" spans="1:21" x14ac:dyDescent="0.35">
      <c r="A3983" s="70">
        <f t="shared" si="74"/>
        <v>3964</v>
      </c>
      <c r="B3983" s="145">
        <v>12560153.605506591</v>
      </c>
      <c r="U3983" s="145">
        <v>-12865392.55372607</v>
      </c>
    </row>
    <row r="3984" spans="1:21" x14ac:dyDescent="0.35">
      <c r="A3984" s="70">
        <f t="shared" si="74"/>
        <v>3965</v>
      </c>
      <c r="B3984" s="145">
        <v>12560153.605506591</v>
      </c>
      <c r="U3984" s="145">
        <v>-973735.60060660541</v>
      </c>
    </row>
    <row r="3985" spans="1:21" x14ac:dyDescent="0.35">
      <c r="A3985" s="70">
        <f t="shared" si="74"/>
        <v>3966</v>
      </c>
      <c r="B3985" s="145">
        <v>12560153.605506591</v>
      </c>
      <c r="U3985" s="145">
        <v>-45628964.451267399</v>
      </c>
    </row>
    <row r="3986" spans="1:21" x14ac:dyDescent="0.35">
      <c r="A3986" s="70">
        <f t="shared" si="74"/>
        <v>3967</v>
      </c>
      <c r="B3986" s="145">
        <v>12560153.605506591</v>
      </c>
      <c r="U3986" s="145">
        <v>-4155769.7898146883</v>
      </c>
    </row>
    <row r="3987" spans="1:21" x14ac:dyDescent="0.35">
      <c r="A3987" s="70">
        <f t="shared" si="74"/>
        <v>3968</v>
      </c>
      <c r="B3987" s="145">
        <v>12560153.605506591</v>
      </c>
      <c r="U3987" s="145">
        <v>-43122995.797016799</v>
      </c>
    </row>
    <row r="3988" spans="1:21" x14ac:dyDescent="0.35">
      <c r="A3988" s="70">
        <f t="shared" si="74"/>
        <v>3969</v>
      </c>
      <c r="B3988" s="145">
        <v>12560153.605506591</v>
      </c>
      <c r="U3988" s="145">
        <v>-7591271.0484978985</v>
      </c>
    </row>
    <row r="3989" spans="1:21" x14ac:dyDescent="0.35">
      <c r="A3989" s="70">
        <f t="shared" si="74"/>
        <v>3970</v>
      </c>
      <c r="B3989" s="145">
        <v>12560153.605506591</v>
      </c>
      <c r="U3989" s="145">
        <v>31285927.485884704</v>
      </c>
    </row>
    <row r="3990" spans="1:21" x14ac:dyDescent="0.35">
      <c r="A3990" s="70">
        <f t="shared" ref="A3990:A4053" si="75">A3989+1</f>
        <v>3971</v>
      </c>
      <c r="B3990" s="145">
        <v>12560153.605506591</v>
      </c>
      <c r="U3990" s="145">
        <v>1207895.6044610254</v>
      </c>
    </row>
    <row r="3991" spans="1:21" x14ac:dyDescent="0.35">
      <c r="A3991" s="70">
        <f t="shared" si="75"/>
        <v>3972</v>
      </c>
      <c r="B3991" s="145">
        <v>12560153.605506591</v>
      </c>
      <c r="U3991" s="145">
        <v>-6382395.2328524217</v>
      </c>
    </row>
    <row r="3992" spans="1:21" x14ac:dyDescent="0.35">
      <c r="A3992" s="70">
        <f t="shared" si="75"/>
        <v>3973</v>
      </c>
      <c r="B3992" s="145">
        <v>12560153.605506591</v>
      </c>
      <c r="U3992" s="145">
        <v>-40758562.183934897</v>
      </c>
    </row>
    <row r="3993" spans="1:21" x14ac:dyDescent="0.35">
      <c r="A3993" s="70">
        <f t="shared" si="75"/>
        <v>3974</v>
      </c>
      <c r="B3993" s="145">
        <v>12560153.605506591</v>
      </c>
      <c r="U3993" s="145">
        <v>9290240.9255700447</v>
      </c>
    </row>
    <row r="3994" spans="1:21" x14ac:dyDescent="0.35">
      <c r="A3994" s="70">
        <f t="shared" si="75"/>
        <v>3975</v>
      </c>
      <c r="B3994" s="145">
        <v>12560153.605506591</v>
      </c>
      <c r="U3994" s="145">
        <v>-11174405.08844718</v>
      </c>
    </row>
    <row r="3995" spans="1:21" x14ac:dyDescent="0.35">
      <c r="A3995" s="70">
        <f t="shared" si="75"/>
        <v>3976</v>
      </c>
      <c r="B3995" s="145">
        <v>12560153.605506591</v>
      </c>
      <c r="U3995" s="145">
        <v>-2567111.5605297536</v>
      </c>
    </row>
    <row r="3996" spans="1:21" x14ac:dyDescent="0.35">
      <c r="A3996" s="70">
        <f t="shared" si="75"/>
        <v>3977</v>
      </c>
      <c r="B3996" s="145">
        <v>12560153.605506591</v>
      </c>
      <c r="U3996" s="145">
        <v>20268069.019202832</v>
      </c>
    </row>
    <row r="3997" spans="1:21" x14ac:dyDescent="0.35">
      <c r="A3997" s="70">
        <f t="shared" si="75"/>
        <v>3978</v>
      </c>
      <c r="B3997" s="145">
        <v>12560153.605506591</v>
      </c>
      <c r="U3997" s="145">
        <v>-5394643.2747980654</v>
      </c>
    </row>
    <row r="3998" spans="1:21" x14ac:dyDescent="0.35">
      <c r="A3998" s="70">
        <f t="shared" si="75"/>
        <v>3979</v>
      </c>
      <c r="B3998" s="145">
        <v>12560153.605506591</v>
      </c>
      <c r="U3998" s="145">
        <v>-52851229.466086268</v>
      </c>
    </row>
    <row r="3999" spans="1:21" x14ac:dyDescent="0.35">
      <c r="A3999" s="70">
        <f t="shared" si="75"/>
        <v>3980</v>
      </c>
      <c r="B3999" s="145">
        <v>12560153.605506591</v>
      </c>
      <c r="U3999" s="145">
        <v>-43635154.955830351</v>
      </c>
    </row>
    <row r="4000" spans="1:21" x14ac:dyDescent="0.35">
      <c r="A4000" s="70">
        <f t="shared" si="75"/>
        <v>3981</v>
      </c>
      <c r="B4000" s="145">
        <v>12560153.605506591</v>
      </c>
      <c r="U4000" s="145">
        <v>-14228650.505901491</v>
      </c>
    </row>
    <row r="4001" spans="1:21" x14ac:dyDescent="0.35">
      <c r="A4001" s="70">
        <f t="shared" si="75"/>
        <v>3982</v>
      </c>
      <c r="B4001" s="145">
        <v>12560153.605506591</v>
      </c>
      <c r="U4001" s="145">
        <v>-8153014.4174146</v>
      </c>
    </row>
    <row r="4002" spans="1:21" x14ac:dyDescent="0.35">
      <c r="A4002" s="70">
        <f t="shared" si="75"/>
        <v>3983</v>
      </c>
      <c r="B4002" s="145">
        <v>12560153.605506591</v>
      </c>
      <c r="U4002" s="145">
        <v>4777022.228757564</v>
      </c>
    </row>
    <row r="4003" spans="1:21" x14ac:dyDescent="0.35">
      <c r="A4003" s="70">
        <f t="shared" si="75"/>
        <v>3984</v>
      </c>
      <c r="B4003" s="145">
        <v>12560153.605506591</v>
      </c>
      <c r="U4003" s="145">
        <v>-16658999.710138364</v>
      </c>
    </row>
    <row r="4004" spans="1:21" x14ac:dyDescent="0.35">
      <c r="A4004" s="70">
        <f t="shared" si="75"/>
        <v>3985</v>
      </c>
      <c r="B4004" s="145">
        <v>12560153.605506591</v>
      </c>
      <c r="U4004" s="145">
        <v>6697924.2651749216</v>
      </c>
    </row>
    <row r="4005" spans="1:21" x14ac:dyDescent="0.35">
      <c r="A4005" s="70">
        <f t="shared" si="75"/>
        <v>3986</v>
      </c>
      <c r="B4005" s="145">
        <v>12560153.605506591</v>
      </c>
      <c r="U4005" s="145">
        <v>3147838.0594709367</v>
      </c>
    </row>
    <row r="4006" spans="1:21" x14ac:dyDescent="0.35">
      <c r="A4006" s="70">
        <f t="shared" si="75"/>
        <v>3987</v>
      </c>
      <c r="B4006" s="145">
        <v>12560153.605506591</v>
      </c>
      <c r="U4006" s="145">
        <v>18187844.433344349</v>
      </c>
    </row>
    <row r="4007" spans="1:21" x14ac:dyDescent="0.35">
      <c r="A4007" s="70">
        <f t="shared" si="75"/>
        <v>3988</v>
      </c>
      <c r="B4007" s="145">
        <v>12560153.605506591</v>
      </c>
      <c r="U4007" s="145">
        <v>-29676022.001820594</v>
      </c>
    </row>
    <row r="4008" spans="1:21" x14ac:dyDescent="0.35">
      <c r="A4008" s="70">
        <f t="shared" si="75"/>
        <v>3989</v>
      </c>
      <c r="B4008" s="145">
        <v>12560153.605506591</v>
      </c>
      <c r="U4008" s="145">
        <v>-24343575.510217123</v>
      </c>
    </row>
    <row r="4009" spans="1:21" x14ac:dyDescent="0.35">
      <c r="A4009" s="70">
        <f t="shared" si="75"/>
        <v>3990</v>
      </c>
      <c r="B4009" s="145">
        <v>12560153.605506591</v>
      </c>
      <c r="U4009" s="145">
        <v>-170849.49618279934</v>
      </c>
    </row>
    <row r="4010" spans="1:21" x14ac:dyDescent="0.35">
      <c r="A4010" s="70">
        <f t="shared" si="75"/>
        <v>3991</v>
      </c>
      <c r="B4010" s="145">
        <v>12560153.605506591</v>
      </c>
      <c r="U4010" s="145">
        <v>19444288.8601464</v>
      </c>
    </row>
    <row r="4011" spans="1:21" x14ac:dyDescent="0.35">
      <c r="A4011" s="70">
        <f t="shared" si="75"/>
        <v>3992</v>
      </c>
      <c r="B4011" s="145">
        <v>12560153.605506591</v>
      </c>
      <c r="U4011" s="145">
        <v>16597925.488621335</v>
      </c>
    </row>
    <row r="4012" spans="1:21" x14ac:dyDescent="0.35">
      <c r="A4012" s="70">
        <f t="shared" si="75"/>
        <v>3993</v>
      </c>
      <c r="B4012" s="145">
        <v>12560153.605506591</v>
      </c>
      <c r="U4012" s="145">
        <v>-35377911.580916569</v>
      </c>
    </row>
    <row r="4013" spans="1:21" x14ac:dyDescent="0.35">
      <c r="A4013" s="70">
        <f t="shared" si="75"/>
        <v>3994</v>
      </c>
      <c r="B4013" s="145">
        <v>12560153.605506591</v>
      </c>
      <c r="U4013" s="145">
        <v>15224854.806126326</v>
      </c>
    </row>
    <row r="4014" spans="1:21" x14ac:dyDescent="0.35">
      <c r="A4014" s="70">
        <f t="shared" si="75"/>
        <v>3995</v>
      </c>
      <c r="B4014" s="145">
        <v>12560153.605506591</v>
      </c>
      <c r="U4014" s="145">
        <v>-14469488.109817218</v>
      </c>
    </row>
    <row r="4015" spans="1:21" x14ac:dyDescent="0.35">
      <c r="A4015" s="70">
        <f t="shared" si="75"/>
        <v>3996</v>
      </c>
      <c r="B4015" s="145">
        <v>12560153.605506591</v>
      </c>
      <c r="U4015" s="145">
        <v>-3657008.2353450079</v>
      </c>
    </row>
    <row r="4016" spans="1:21" x14ac:dyDescent="0.35">
      <c r="A4016" s="70">
        <f t="shared" si="75"/>
        <v>3997</v>
      </c>
      <c r="B4016" s="145">
        <v>12560153.605506591</v>
      </c>
      <c r="U4016" s="145">
        <v>856972.66351817176</v>
      </c>
    </row>
    <row r="4017" spans="1:21" x14ac:dyDescent="0.35">
      <c r="A4017" s="70">
        <f t="shared" si="75"/>
        <v>3998</v>
      </c>
      <c r="B4017" s="145">
        <v>12560153.605506591</v>
      </c>
      <c r="U4017" s="145">
        <v>-2921904.5521802511</v>
      </c>
    </row>
    <row r="4018" spans="1:21" x14ac:dyDescent="0.35">
      <c r="A4018" s="70">
        <f t="shared" si="75"/>
        <v>3999</v>
      </c>
      <c r="B4018" s="145">
        <v>12560153.605506591</v>
      </c>
      <c r="U4018" s="145">
        <v>-12638885.28354831</v>
      </c>
    </row>
    <row r="4019" spans="1:21" x14ac:dyDescent="0.35">
      <c r="A4019" s="70">
        <f t="shared" si="75"/>
        <v>4000</v>
      </c>
      <c r="B4019" s="145">
        <v>12560153.605506591</v>
      </c>
      <c r="U4019" s="145">
        <v>-20693675.759874299</v>
      </c>
    </row>
    <row r="4020" spans="1:21" x14ac:dyDescent="0.35">
      <c r="A4020" s="70">
        <f t="shared" si="75"/>
        <v>4001</v>
      </c>
      <c r="B4020" s="145">
        <v>12560153.605506591</v>
      </c>
      <c r="U4020" s="145">
        <v>37029337.135493934</v>
      </c>
    </row>
    <row r="4021" spans="1:21" x14ac:dyDescent="0.35">
      <c r="A4021" s="70">
        <f t="shared" si="75"/>
        <v>4002</v>
      </c>
      <c r="B4021" s="145">
        <v>12560153.605506591</v>
      </c>
      <c r="U4021" s="145">
        <v>-16424497.211868789</v>
      </c>
    </row>
    <row r="4022" spans="1:21" x14ac:dyDescent="0.35">
      <c r="A4022" s="70">
        <f t="shared" si="75"/>
        <v>4003</v>
      </c>
      <c r="B4022" s="145">
        <v>12560153.605506591</v>
      </c>
      <c r="U4022" s="145">
        <v>11817889.046867989</v>
      </c>
    </row>
    <row r="4023" spans="1:21" x14ac:dyDescent="0.35">
      <c r="A4023" s="70">
        <f t="shared" si="75"/>
        <v>4004</v>
      </c>
      <c r="B4023" s="145">
        <v>12560153.605506591</v>
      </c>
      <c r="U4023" s="145">
        <v>-37450397.00189808</v>
      </c>
    </row>
    <row r="4024" spans="1:21" x14ac:dyDescent="0.35">
      <c r="A4024" s="70">
        <f t="shared" si="75"/>
        <v>4005</v>
      </c>
      <c r="B4024" s="145">
        <v>12560153.605506591</v>
      </c>
      <c r="U4024" s="145">
        <v>-12950008.472440442</v>
      </c>
    </row>
    <row r="4025" spans="1:21" x14ac:dyDescent="0.35">
      <c r="A4025" s="70">
        <f t="shared" si="75"/>
        <v>4006</v>
      </c>
      <c r="B4025" s="145">
        <v>12560153.605506591</v>
      </c>
      <c r="U4025" s="145">
        <v>490199.24351413175</v>
      </c>
    </row>
    <row r="4026" spans="1:21" x14ac:dyDescent="0.35">
      <c r="A4026" s="70">
        <f t="shared" si="75"/>
        <v>4007</v>
      </c>
      <c r="B4026" s="145">
        <v>12560153.605506591</v>
      </c>
      <c r="U4026" s="145">
        <v>-3819974.0154049844</v>
      </c>
    </row>
    <row r="4027" spans="1:21" x14ac:dyDescent="0.35">
      <c r="A4027" s="70">
        <f t="shared" si="75"/>
        <v>4008</v>
      </c>
      <c r="B4027" s="145">
        <v>12560153.605506591</v>
      </c>
      <c r="U4027" s="145">
        <v>-23754146.227389138</v>
      </c>
    </row>
    <row r="4028" spans="1:21" x14ac:dyDescent="0.35">
      <c r="A4028" s="70">
        <f t="shared" si="75"/>
        <v>4009</v>
      </c>
      <c r="B4028" s="145">
        <v>12560153.605506591</v>
      </c>
      <c r="U4028" s="145">
        <v>-8287085.6145191789</v>
      </c>
    </row>
    <row r="4029" spans="1:21" x14ac:dyDescent="0.35">
      <c r="A4029" s="70">
        <f t="shared" si="75"/>
        <v>4010</v>
      </c>
      <c r="B4029" s="145">
        <v>12560153.605506591</v>
      </c>
      <c r="U4029" s="145">
        <v>-54266709.547597818</v>
      </c>
    </row>
    <row r="4030" spans="1:21" x14ac:dyDescent="0.35">
      <c r="A4030" s="70">
        <f t="shared" si="75"/>
        <v>4011</v>
      </c>
      <c r="B4030" s="145">
        <v>12560153.605506591</v>
      </c>
      <c r="U4030" s="145">
        <v>-18630687.859354086</v>
      </c>
    </row>
    <row r="4031" spans="1:21" x14ac:dyDescent="0.35">
      <c r="A4031" s="70">
        <f t="shared" si="75"/>
        <v>4012</v>
      </c>
      <c r="B4031" s="145">
        <v>12560153.605506591</v>
      </c>
      <c r="U4031" s="145">
        <v>41377813.457911804</v>
      </c>
    </row>
    <row r="4032" spans="1:21" x14ac:dyDescent="0.35">
      <c r="A4032" s="70">
        <f t="shared" si="75"/>
        <v>4013</v>
      </c>
      <c r="B4032" s="145">
        <v>12560153.605506591</v>
      </c>
      <c r="U4032" s="145">
        <v>-1788170.9721660726</v>
      </c>
    </row>
    <row r="4033" spans="1:21" x14ac:dyDescent="0.35">
      <c r="A4033" s="70">
        <f t="shared" si="75"/>
        <v>4014</v>
      </c>
      <c r="B4033" s="145">
        <v>12560153.605506591</v>
      </c>
      <c r="U4033" s="145">
        <v>1390600.7055157311</v>
      </c>
    </row>
    <row r="4034" spans="1:21" x14ac:dyDescent="0.35">
      <c r="A4034" s="70">
        <f t="shared" si="75"/>
        <v>4015</v>
      </c>
      <c r="B4034" s="145">
        <v>12560153.605506591</v>
      </c>
      <c r="U4034" s="145">
        <v>-18673050.84574797</v>
      </c>
    </row>
    <row r="4035" spans="1:21" x14ac:dyDescent="0.35">
      <c r="A4035" s="70">
        <f t="shared" si="75"/>
        <v>4016</v>
      </c>
      <c r="B4035" s="145">
        <v>12560153.605506591</v>
      </c>
      <c r="U4035" s="145">
        <v>-13830012.884872936</v>
      </c>
    </row>
    <row r="4036" spans="1:21" x14ac:dyDescent="0.35">
      <c r="A4036" s="70">
        <f t="shared" si="75"/>
        <v>4017</v>
      </c>
      <c r="B4036" s="145">
        <v>12560153.605506591</v>
      </c>
      <c r="U4036" s="145">
        <v>10375681.927011192</v>
      </c>
    </row>
    <row r="4037" spans="1:21" x14ac:dyDescent="0.35">
      <c r="A4037" s="70">
        <f t="shared" si="75"/>
        <v>4018</v>
      </c>
      <c r="B4037" s="145">
        <v>12560153.605506591</v>
      </c>
      <c r="U4037" s="145">
        <v>-14480936.468674757</v>
      </c>
    </row>
    <row r="4038" spans="1:21" x14ac:dyDescent="0.35">
      <c r="A4038" s="70">
        <f t="shared" si="75"/>
        <v>4019</v>
      </c>
      <c r="B4038" s="145">
        <v>12560153.605506591</v>
      </c>
      <c r="U4038" s="145">
        <v>-46976115.700255066</v>
      </c>
    </row>
    <row r="4039" spans="1:21" x14ac:dyDescent="0.35">
      <c r="A4039" s="70">
        <f t="shared" si="75"/>
        <v>4020</v>
      </c>
      <c r="B4039" s="145">
        <v>12560153.605506591</v>
      </c>
      <c r="U4039" s="145">
        <v>2475840.4712864608</v>
      </c>
    </row>
    <row r="4040" spans="1:21" x14ac:dyDescent="0.35">
      <c r="A4040" s="70">
        <f t="shared" si="75"/>
        <v>4021</v>
      </c>
      <c r="B4040" s="145">
        <v>12560153.605506591</v>
      </c>
      <c r="U4040" s="145">
        <v>-23642714.100922082</v>
      </c>
    </row>
    <row r="4041" spans="1:21" x14ac:dyDescent="0.35">
      <c r="A4041" s="70">
        <f t="shared" si="75"/>
        <v>4022</v>
      </c>
      <c r="B4041" s="145">
        <v>12560153.605506591</v>
      </c>
      <c r="U4041" s="145">
        <v>-11809685.968196396</v>
      </c>
    </row>
    <row r="4042" spans="1:21" x14ac:dyDescent="0.35">
      <c r="A4042" s="70">
        <f t="shared" si="75"/>
        <v>4023</v>
      </c>
      <c r="B4042" s="145">
        <v>12560153.605506591</v>
      </c>
      <c r="U4042" s="145">
        <v>-33460514.318647683</v>
      </c>
    </row>
    <row r="4043" spans="1:21" x14ac:dyDescent="0.35">
      <c r="A4043" s="70">
        <f t="shared" si="75"/>
        <v>4024</v>
      </c>
      <c r="B4043" s="145">
        <v>12560153.605506591</v>
      </c>
      <c r="U4043" s="145">
        <v>-14109296.401845789</v>
      </c>
    </row>
    <row r="4044" spans="1:21" x14ac:dyDescent="0.35">
      <c r="A4044" s="70">
        <f t="shared" si="75"/>
        <v>4025</v>
      </c>
      <c r="B4044" s="145">
        <v>12560153.605506591</v>
      </c>
      <c r="U4044" s="145">
        <v>152934.14861379564</v>
      </c>
    </row>
    <row r="4045" spans="1:21" x14ac:dyDescent="0.35">
      <c r="A4045" s="70">
        <f t="shared" si="75"/>
        <v>4026</v>
      </c>
      <c r="B4045" s="145">
        <v>12560153.605506591</v>
      </c>
      <c r="U4045" s="145">
        <v>34669899.289032578</v>
      </c>
    </row>
    <row r="4046" spans="1:21" x14ac:dyDescent="0.35">
      <c r="A4046" s="70">
        <f t="shared" si="75"/>
        <v>4027</v>
      </c>
      <c r="B4046" s="145">
        <v>12560153.605506591</v>
      </c>
      <c r="U4046" s="145">
        <v>-25627113.044406701</v>
      </c>
    </row>
    <row r="4047" spans="1:21" x14ac:dyDescent="0.35">
      <c r="A4047" s="70">
        <f t="shared" si="75"/>
        <v>4028</v>
      </c>
      <c r="B4047" s="145">
        <v>12560153.605506591</v>
      </c>
      <c r="U4047" s="145">
        <v>12749978.553634308</v>
      </c>
    </row>
    <row r="4048" spans="1:21" x14ac:dyDescent="0.35">
      <c r="A4048" s="70">
        <f t="shared" si="75"/>
        <v>4029</v>
      </c>
      <c r="B4048" s="145">
        <v>12560153.605506591</v>
      </c>
      <c r="U4048" s="145">
        <v>-6012155.6022292748</v>
      </c>
    </row>
    <row r="4049" spans="1:21" x14ac:dyDescent="0.35">
      <c r="A4049" s="70">
        <f t="shared" si="75"/>
        <v>4030</v>
      </c>
      <c r="B4049" s="145">
        <v>12560153.605506591</v>
      </c>
      <c r="U4049" s="145">
        <v>29593033.901620679</v>
      </c>
    </row>
    <row r="4050" spans="1:21" x14ac:dyDescent="0.35">
      <c r="A4050" s="70">
        <f t="shared" si="75"/>
        <v>4031</v>
      </c>
      <c r="B4050" s="145">
        <v>12560153.605506591</v>
      </c>
      <c r="U4050" s="145">
        <v>-17736731.493140526</v>
      </c>
    </row>
    <row r="4051" spans="1:21" x14ac:dyDescent="0.35">
      <c r="A4051" s="70">
        <f t="shared" si="75"/>
        <v>4032</v>
      </c>
      <c r="B4051" s="145">
        <v>12560153.605506591</v>
      </c>
      <c r="U4051" s="145">
        <v>-25205730.622218169</v>
      </c>
    </row>
    <row r="4052" spans="1:21" x14ac:dyDescent="0.35">
      <c r="A4052" s="70">
        <f t="shared" si="75"/>
        <v>4033</v>
      </c>
      <c r="B4052" s="145">
        <v>12560153.605506591</v>
      </c>
      <c r="U4052" s="145">
        <v>-27813208.866202805</v>
      </c>
    </row>
    <row r="4053" spans="1:21" x14ac:dyDescent="0.35">
      <c r="A4053" s="70">
        <f t="shared" si="75"/>
        <v>4034</v>
      </c>
      <c r="B4053" s="145">
        <v>12560153.605506591</v>
      </c>
      <c r="U4053" s="145">
        <v>-16770723.429050591</v>
      </c>
    </row>
    <row r="4054" spans="1:21" x14ac:dyDescent="0.35">
      <c r="A4054" s="70">
        <f t="shared" ref="A4054:A4117" si="76">A4053+1</f>
        <v>4035</v>
      </c>
      <c r="B4054" s="145">
        <v>12560153.605506591</v>
      </c>
      <c r="U4054" s="145">
        <v>-12462053.402246401</v>
      </c>
    </row>
    <row r="4055" spans="1:21" x14ac:dyDescent="0.35">
      <c r="A4055" s="70">
        <f t="shared" si="76"/>
        <v>4036</v>
      </c>
      <c r="B4055" s="145">
        <v>12560153.605506591</v>
      </c>
      <c r="U4055" s="145">
        <v>-5291665.1497488283</v>
      </c>
    </row>
    <row r="4056" spans="1:21" x14ac:dyDescent="0.35">
      <c r="A4056" s="70">
        <f t="shared" si="76"/>
        <v>4037</v>
      </c>
      <c r="B4056" s="145">
        <v>12560153.605506591</v>
      </c>
      <c r="U4056" s="145">
        <v>-8559895.2046114039</v>
      </c>
    </row>
    <row r="4057" spans="1:21" x14ac:dyDescent="0.35">
      <c r="A4057" s="70">
        <f t="shared" si="76"/>
        <v>4038</v>
      </c>
      <c r="B4057" s="145">
        <v>12560153.605506591</v>
      </c>
      <c r="U4057" s="145">
        <v>33466905.61703568</v>
      </c>
    </row>
    <row r="4058" spans="1:21" x14ac:dyDescent="0.35">
      <c r="A4058" s="70">
        <f t="shared" si="76"/>
        <v>4039</v>
      </c>
      <c r="B4058" s="145">
        <v>12560153.605506591</v>
      </c>
      <c r="U4058" s="145">
        <v>-6699537.6111561172</v>
      </c>
    </row>
    <row r="4059" spans="1:21" x14ac:dyDescent="0.35">
      <c r="A4059" s="70">
        <f t="shared" si="76"/>
        <v>4040</v>
      </c>
      <c r="B4059" s="145">
        <v>12560153.605506591</v>
      </c>
      <c r="U4059" s="145">
        <v>-28394696.25384393</v>
      </c>
    </row>
    <row r="4060" spans="1:21" x14ac:dyDescent="0.35">
      <c r="A4060" s="70">
        <f t="shared" si="76"/>
        <v>4041</v>
      </c>
      <c r="B4060" s="145">
        <v>12560153.605506591</v>
      </c>
      <c r="U4060" s="145">
        <v>10467108.079011239</v>
      </c>
    </row>
    <row r="4061" spans="1:21" x14ac:dyDescent="0.35">
      <c r="A4061" s="70">
        <f t="shared" si="76"/>
        <v>4042</v>
      </c>
      <c r="B4061" s="145">
        <v>12560153.605506591</v>
      </c>
      <c r="U4061" s="145">
        <v>-17661687.049946364</v>
      </c>
    </row>
    <row r="4062" spans="1:21" x14ac:dyDescent="0.35">
      <c r="A4062" s="70">
        <f t="shared" si="76"/>
        <v>4043</v>
      </c>
      <c r="B4062" s="145">
        <v>12560153.605506591</v>
      </c>
      <c r="U4062" s="145">
        <v>-21803458.83234692</v>
      </c>
    </row>
    <row r="4063" spans="1:21" x14ac:dyDescent="0.35">
      <c r="A4063" s="70">
        <f t="shared" si="76"/>
        <v>4044</v>
      </c>
      <c r="B4063" s="145">
        <v>12560153.605506591</v>
      </c>
      <c r="U4063" s="145">
        <v>-36859024.558631599</v>
      </c>
    </row>
    <row r="4064" spans="1:21" x14ac:dyDescent="0.35">
      <c r="A4064" s="70">
        <f t="shared" si="76"/>
        <v>4045</v>
      </c>
      <c r="B4064" s="145">
        <v>12560153.605506591</v>
      </c>
      <c r="U4064" s="145">
        <v>-39201771.677133411</v>
      </c>
    </row>
    <row r="4065" spans="1:21" x14ac:dyDescent="0.35">
      <c r="A4065" s="70">
        <f t="shared" si="76"/>
        <v>4046</v>
      </c>
      <c r="B4065" s="145">
        <v>12560153.605506591</v>
      </c>
      <c r="U4065" s="145">
        <v>23761005.649307307</v>
      </c>
    </row>
    <row r="4066" spans="1:21" x14ac:dyDescent="0.35">
      <c r="A4066" s="70">
        <f t="shared" si="76"/>
        <v>4047</v>
      </c>
      <c r="B4066" s="145">
        <v>12560153.605506591</v>
      </c>
      <c r="U4066" s="145">
        <v>-14086277.663305417</v>
      </c>
    </row>
    <row r="4067" spans="1:21" x14ac:dyDescent="0.35">
      <c r="A4067" s="70">
        <f t="shared" si="76"/>
        <v>4048</v>
      </c>
      <c r="B4067" s="145">
        <v>12560153.605506591</v>
      </c>
      <c r="U4067" s="145">
        <v>11514865.36866362</v>
      </c>
    </row>
    <row r="4068" spans="1:21" x14ac:dyDescent="0.35">
      <c r="A4068" s="70">
        <f t="shared" si="76"/>
        <v>4049</v>
      </c>
      <c r="B4068" s="145">
        <v>12560153.605506591</v>
      </c>
      <c r="U4068" s="145">
        <v>-25027690.227069598</v>
      </c>
    </row>
    <row r="4069" spans="1:21" x14ac:dyDescent="0.35">
      <c r="A4069" s="70">
        <f t="shared" si="76"/>
        <v>4050</v>
      </c>
      <c r="B4069" s="145">
        <v>12560153.605506591</v>
      </c>
      <c r="U4069" s="145">
        <v>-2748680.8952064253</v>
      </c>
    </row>
    <row r="4070" spans="1:21" x14ac:dyDescent="0.35">
      <c r="A4070" s="70">
        <f t="shared" si="76"/>
        <v>4051</v>
      </c>
      <c r="B4070" s="145">
        <v>12560153.605506591</v>
      </c>
      <c r="U4070" s="145">
        <v>3924760.6095518619</v>
      </c>
    </row>
    <row r="4071" spans="1:21" x14ac:dyDescent="0.35">
      <c r="A4071" s="70">
        <f t="shared" si="76"/>
        <v>4052</v>
      </c>
      <c r="B4071" s="145">
        <v>12560153.605506591</v>
      </c>
      <c r="U4071" s="145">
        <v>-15071626.6116569</v>
      </c>
    </row>
    <row r="4072" spans="1:21" x14ac:dyDescent="0.35">
      <c r="A4072" s="70">
        <f t="shared" si="76"/>
        <v>4053</v>
      </c>
      <c r="B4072" s="145">
        <v>12560153.605506591</v>
      </c>
      <c r="U4072" s="145">
        <v>27963808.660550341</v>
      </c>
    </row>
    <row r="4073" spans="1:21" x14ac:dyDescent="0.35">
      <c r="A4073" s="70">
        <f t="shared" si="76"/>
        <v>4054</v>
      </c>
      <c r="B4073" s="145">
        <v>12560153.605506591</v>
      </c>
      <c r="U4073" s="145">
        <v>1291580.9972784594</v>
      </c>
    </row>
    <row r="4074" spans="1:21" x14ac:dyDescent="0.35">
      <c r="A4074" s="70">
        <f t="shared" si="76"/>
        <v>4055</v>
      </c>
      <c r="B4074" s="145">
        <v>12560153.605506591</v>
      </c>
      <c r="U4074" s="145">
        <v>-45476788.472182944</v>
      </c>
    </row>
    <row r="4075" spans="1:21" x14ac:dyDescent="0.35">
      <c r="A4075" s="70">
        <f t="shared" si="76"/>
        <v>4056</v>
      </c>
      <c r="B4075" s="145">
        <v>12560153.605506591</v>
      </c>
      <c r="U4075" s="145">
        <v>-28059013.055246919</v>
      </c>
    </row>
    <row r="4076" spans="1:21" x14ac:dyDescent="0.35">
      <c r="A4076" s="70">
        <f t="shared" si="76"/>
        <v>4057</v>
      </c>
      <c r="B4076" s="145">
        <v>12560153.605506591</v>
      </c>
      <c r="U4076" s="145">
        <v>35442145.767724544</v>
      </c>
    </row>
    <row r="4077" spans="1:21" x14ac:dyDescent="0.35">
      <c r="A4077" s="70">
        <f t="shared" si="76"/>
        <v>4058</v>
      </c>
      <c r="B4077" s="145">
        <v>12560153.605506591</v>
      </c>
      <c r="U4077" s="145">
        <v>-10908257.703400023</v>
      </c>
    </row>
    <row r="4078" spans="1:21" x14ac:dyDescent="0.35">
      <c r="A4078" s="70">
        <f t="shared" si="76"/>
        <v>4059</v>
      </c>
      <c r="B4078" s="145">
        <v>12560153.605506591</v>
      </c>
      <c r="U4078" s="145">
        <v>-19108803.104607251</v>
      </c>
    </row>
    <row r="4079" spans="1:21" x14ac:dyDescent="0.35">
      <c r="A4079" s="70">
        <f t="shared" si="76"/>
        <v>4060</v>
      </c>
      <c r="B4079" s="145">
        <v>12560153.605506591</v>
      </c>
      <c r="U4079" s="145">
        <v>15627533.669417784</v>
      </c>
    </row>
    <row r="4080" spans="1:21" x14ac:dyDescent="0.35">
      <c r="A4080" s="70">
        <f t="shared" si="76"/>
        <v>4061</v>
      </c>
      <c r="B4080" s="145">
        <v>12560153.605506591</v>
      </c>
      <c r="U4080" s="145">
        <v>-32434020.424199469</v>
      </c>
    </row>
    <row r="4081" spans="1:21" x14ac:dyDescent="0.35">
      <c r="A4081" s="70">
        <f t="shared" si="76"/>
        <v>4062</v>
      </c>
      <c r="B4081" s="145">
        <v>12560153.605506591</v>
      </c>
      <c r="U4081" s="145">
        <v>11294334.474615384</v>
      </c>
    </row>
    <row r="4082" spans="1:21" x14ac:dyDescent="0.35">
      <c r="A4082" s="70">
        <f t="shared" si="76"/>
        <v>4063</v>
      </c>
      <c r="B4082" s="145">
        <v>12560153.605506591</v>
      </c>
      <c r="U4082" s="145">
        <v>-27427862.546715215</v>
      </c>
    </row>
    <row r="4083" spans="1:21" x14ac:dyDescent="0.35">
      <c r="A4083" s="70">
        <f t="shared" si="76"/>
        <v>4064</v>
      </c>
      <c r="B4083" s="145">
        <v>12560153.605506591</v>
      </c>
      <c r="U4083" s="145">
        <v>13970830.979349885</v>
      </c>
    </row>
    <row r="4084" spans="1:21" x14ac:dyDescent="0.35">
      <c r="A4084" s="70">
        <f t="shared" si="76"/>
        <v>4065</v>
      </c>
      <c r="B4084" s="145">
        <v>12560153.605506591</v>
      </c>
      <c r="U4084" s="145">
        <v>-49635963.347710788</v>
      </c>
    </row>
    <row r="4085" spans="1:21" x14ac:dyDescent="0.35">
      <c r="A4085" s="70">
        <f t="shared" si="76"/>
        <v>4066</v>
      </c>
      <c r="B4085" s="145">
        <v>12560153.605506591</v>
      </c>
      <c r="U4085" s="145">
        <v>-40684436.83431939</v>
      </c>
    </row>
    <row r="4086" spans="1:21" x14ac:dyDescent="0.35">
      <c r="A4086" s="70">
        <f t="shared" si="76"/>
        <v>4067</v>
      </c>
      <c r="B4086" s="145">
        <v>12560153.605506591</v>
      </c>
      <c r="U4086" s="145">
        <v>-17834763.057206288</v>
      </c>
    </row>
    <row r="4087" spans="1:21" x14ac:dyDescent="0.35">
      <c r="A4087" s="70">
        <f t="shared" si="76"/>
        <v>4068</v>
      </c>
      <c r="B4087" s="145">
        <v>12560153.605506591</v>
      </c>
      <c r="U4087" s="145">
        <v>-18347832.66182036</v>
      </c>
    </row>
    <row r="4088" spans="1:21" x14ac:dyDescent="0.35">
      <c r="A4088" s="70">
        <f t="shared" si="76"/>
        <v>4069</v>
      </c>
      <c r="B4088" s="145">
        <v>12560153.605506591</v>
      </c>
      <c r="U4088" s="145">
        <v>-2954827.5906726569</v>
      </c>
    </row>
    <row r="4089" spans="1:21" x14ac:dyDescent="0.35">
      <c r="A4089" s="70">
        <f t="shared" si="76"/>
        <v>4070</v>
      </c>
      <c r="B4089" s="145">
        <v>12560153.605506591</v>
      </c>
      <c r="U4089" s="145">
        <v>-13750051.023425344</v>
      </c>
    </row>
    <row r="4090" spans="1:21" x14ac:dyDescent="0.35">
      <c r="A4090" s="70">
        <f t="shared" si="76"/>
        <v>4071</v>
      </c>
      <c r="B4090" s="145">
        <v>12560153.605506591</v>
      </c>
      <c r="U4090" s="145">
        <v>-1160995.9915521257</v>
      </c>
    </row>
    <row r="4091" spans="1:21" x14ac:dyDescent="0.35">
      <c r="A4091" s="70">
        <f t="shared" si="76"/>
        <v>4072</v>
      </c>
      <c r="B4091" s="145">
        <v>12560153.605506591</v>
      </c>
      <c r="U4091" s="145">
        <v>22681584.862356354</v>
      </c>
    </row>
    <row r="4092" spans="1:21" x14ac:dyDescent="0.35">
      <c r="A4092" s="70">
        <f t="shared" si="76"/>
        <v>4073</v>
      </c>
      <c r="B4092" s="145">
        <v>12560153.605506591</v>
      </c>
      <c r="U4092" s="145">
        <v>-11896104.079220148</v>
      </c>
    </row>
    <row r="4093" spans="1:21" x14ac:dyDescent="0.35">
      <c r="A4093" s="70">
        <f t="shared" si="76"/>
        <v>4074</v>
      </c>
      <c r="B4093" s="145">
        <v>12560153.605506591</v>
      </c>
      <c r="U4093" s="145">
        <v>-4504837.1605145186</v>
      </c>
    </row>
    <row r="4094" spans="1:21" x14ac:dyDescent="0.35">
      <c r="A4094" s="70">
        <f t="shared" si="76"/>
        <v>4075</v>
      </c>
      <c r="B4094" s="145">
        <v>12560153.605506591</v>
      </c>
      <c r="U4094" s="145">
        <v>3777875.4259549566</v>
      </c>
    </row>
    <row r="4095" spans="1:21" x14ac:dyDescent="0.35">
      <c r="A4095" s="70">
        <f t="shared" si="76"/>
        <v>4076</v>
      </c>
      <c r="B4095" s="145">
        <v>12560153.605506591</v>
      </c>
      <c r="U4095" s="145">
        <v>-12065697.561232314</v>
      </c>
    </row>
    <row r="4096" spans="1:21" x14ac:dyDescent="0.35">
      <c r="A4096" s="70">
        <f t="shared" si="76"/>
        <v>4077</v>
      </c>
      <c r="B4096" s="145">
        <v>12560153.605506591</v>
      </c>
      <c r="U4096" s="145">
        <v>-23430035.650079865</v>
      </c>
    </row>
    <row r="4097" spans="1:21" x14ac:dyDescent="0.35">
      <c r="A4097" s="70">
        <f t="shared" si="76"/>
        <v>4078</v>
      </c>
      <c r="B4097" s="145">
        <v>12560153.605506591</v>
      </c>
      <c r="U4097" s="145">
        <v>-9187574.450106781</v>
      </c>
    </row>
    <row r="4098" spans="1:21" x14ac:dyDescent="0.35">
      <c r="A4098" s="70">
        <f t="shared" si="76"/>
        <v>4079</v>
      </c>
      <c r="B4098" s="145">
        <v>12560153.605506591</v>
      </c>
      <c r="U4098" s="145">
        <v>-3790266.5926291104</v>
      </c>
    </row>
    <row r="4099" spans="1:21" x14ac:dyDescent="0.35">
      <c r="A4099" s="70">
        <f t="shared" si="76"/>
        <v>4080</v>
      </c>
      <c r="B4099" s="145">
        <v>12560153.605506591</v>
      </c>
      <c r="U4099" s="145">
        <v>12288694.542082701</v>
      </c>
    </row>
    <row r="4100" spans="1:21" x14ac:dyDescent="0.35">
      <c r="A4100" s="70">
        <f t="shared" si="76"/>
        <v>4081</v>
      </c>
      <c r="B4100" s="145">
        <v>12560153.605506591</v>
      </c>
      <c r="U4100" s="145">
        <v>-16456520.084388245</v>
      </c>
    </row>
    <row r="4101" spans="1:21" x14ac:dyDescent="0.35">
      <c r="A4101" s="70">
        <f t="shared" si="76"/>
        <v>4082</v>
      </c>
      <c r="B4101" s="145">
        <v>12560153.605506591</v>
      </c>
      <c r="U4101" s="145">
        <v>5158145.8893975951</v>
      </c>
    </row>
    <row r="4102" spans="1:21" x14ac:dyDescent="0.35">
      <c r="A4102" s="70">
        <f t="shared" si="76"/>
        <v>4083</v>
      </c>
      <c r="B4102" s="145">
        <v>12560153.605506591</v>
      </c>
      <c r="U4102" s="145">
        <v>-1341529.330177784</v>
      </c>
    </row>
    <row r="4103" spans="1:21" x14ac:dyDescent="0.35">
      <c r="A4103" s="70">
        <f t="shared" si="76"/>
        <v>4084</v>
      </c>
      <c r="B4103" s="145">
        <v>12560153.605506591</v>
      </c>
      <c r="U4103" s="145">
        <v>-18252873.318182256</v>
      </c>
    </row>
    <row r="4104" spans="1:21" x14ac:dyDescent="0.35">
      <c r="A4104" s="70">
        <f t="shared" si="76"/>
        <v>4085</v>
      </c>
      <c r="B4104" s="145">
        <v>12560153.605506591</v>
      </c>
      <c r="U4104" s="145">
        <v>-2726170.0955260396</v>
      </c>
    </row>
    <row r="4105" spans="1:21" x14ac:dyDescent="0.35">
      <c r="A4105" s="70">
        <f t="shared" si="76"/>
        <v>4086</v>
      </c>
      <c r="B4105" s="145">
        <v>12560153.605506591</v>
      </c>
      <c r="U4105" s="145">
        <v>-32507856.665299892</v>
      </c>
    </row>
    <row r="4106" spans="1:21" x14ac:dyDescent="0.35">
      <c r="A4106" s="70">
        <f t="shared" si="76"/>
        <v>4087</v>
      </c>
      <c r="B4106" s="145">
        <v>12560153.605506591</v>
      </c>
      <c r="U4106" s="145">
        <v>15629449.647208687</v>
      </c>
    </row>
    <row r="4107" spans="1:21" x14ac:dyDescent="0.35">
      <c r="A4107" s="70">
        <f t="shared" si="76"/>
        <v>4088</v>
      </c>
      <c r="B4107" s="145">
        <v>12560153.605506591</v>
      </c>
      <c r="U4107" s="145">
        <v>14037342.892390121</v>
      </c>
    </row>
    <row r="4108" spans="1:21" x14ac:dyDescent="0.35">
      <c r="A4108" s="70">
        <f t="shared" si="76"/>
        <v>4089</v>
      </c>
      <c r="B4108" s="145">
        <v>12560153.605506591</v>
      </c>
      <c r="U4108" s="145">
        <v>-1961168.9634700045</v>
      </c>
    </row>
    <row r="4109" spans="1:21" x14ac:dyDescent="0.35">
      <c r="A4109" s="70">
        <f t="shared" si="76"/>
        <v>4090</v>
      </c>
      <c r="B4109" s="145">
        <v>12560153.605506591</v>
      </c>
      <c r="U4109" s="145">
        <v>26806201.919191744</v>
      </c>
    </row>
    <row r="4110" spans="1:21" x14ac:dyDescent="0.35">
      <c r="A4110" s="70">
        <f t="shared" si="76"/>
        <v>4091</v>
      </c>
      <c r="B4110" s="145">
        <v>12560153.605506591</v>
      </c>
      <c r="U4110" s="145">
        <v>10358607.097173024</v>
      </c>
    </row>
    <row r="4111" spans="1:21" x14ac:dyDescent="0.35">
      <c r="A4111" s="70">
        <f t="shared" si="76"/>
        <v>4092</v>
      </c>
      <c r="B4111" s="145">
        <v>12560153.605506591</v>
      </c>
      <c r="U4111" s="145">
        <v>-22316417.82114175</v>
      </c>
    </row>
    <row r="4112" spans="1:21" x14ac:dyDescent="0.35">
      <c r="A4112" s="70">
        <f t="shared" si="76"/>
        <v>4093</v>
      </c>
      <c r="B4112" s="145">
        <v>12560153.605506591</v>
      </c>
      <c r="U4112" s="145">
        <v>-32653202.950716559</v>
      </c>
    </row>
    <row r="4113" spans="1:21" x14ac:dyDescent="0.35">
      <c r="A4113" s="70">
        <f t="shared" si="76"/>
        <v>4094</v>
      </c>
      <c r="B4113" s="145">
        <v>12560153.605506591</v>
      </c>
      <c r="U4113" s="145">
        <v>-5782498.1194725111</v>
      </c>
    </row>
    <row r="4114" spans="1:21" x14ac:dyDescent="0.35">
      <c r="A4114" s="70">
        <f t="shared" si="76"/>
        <v>4095</v>
      </c>
      <c r="B4114" s="145">
        <v>12560153.605506591</v>
      </c>
      <c r="U4114" s="145">
        <v>43187532.543886065</v>
      </c>
    </row>
    <row r="4115" spans="1:21" x14ac:dyDescent="0.35">
      <c r="A4115" s="70">
        <f t="shared" si="76"/>
        <v>4096</v>
      </c>
      <c r="B4115" s="145">
        <v>12560153.605506591</v>
      </c>
      <c r="U4115" s="145">
        <v>-44734535.137532279</v>
      </c>
    </row>
    <row r="4116" spans="1:21" x14ac:dyDescent="0.35">
      <c r="A4116" s="70">
        <f t="shared" si="76"/>
        <v>4097</v>
      </c>
      <c r="B4116" s="145">
        <v>12560153.605506591</v>
      </c>
      <c r="U4116" s="145">
        <v>9407420.5058564432</v>
      </c>
    </row>
    <row r="4117" spans="1:21" x14ac:dyDescent="0.35">
      <c r="A4117" s="70">
        <f t="shared" si="76"/>
        <v>4098</v>
      </c>
      <c r="B4117" s="145">
        <v>12560153.605506591</v>
      </c>
      <c r="U4117" s="145">
        <v>-15448213.749980984</v>
      </c>
    </row>
    <row r="4118" spans="1:21" x14ac:dyDescent="0.35">
      <c r="A4118" s="70">
        <f t="shared" ref="A4118:A4181" si="77">A4117+1</f>
        <v>4099</v>
      </c>
      <c r="B4118" s="145">
        <v>12560153.605506591</v>
      </c>
      <c r="U4118" s="145">
        <v>5015727.5163741633</v>
      </c>
    </row>
    <row r="4119" spans="1:21" x14ac:dyDescent="0.35">
      <c r="A4119" s="70">
        <f t="shared" si="77"/>
        <v>4100</v>
      </c>
      <c r="B4119" s="145">
        <v>12560153.605506591</v>
      </c>
      <c r="U4119" s="145">
        <v>-29247036.950226944</v>
      </c>
    </row>
    <row r="4120" spans="1:21" x14ac:dyDescent="0.35">
      <c r="A4120" s="70">
        <f t="shared" si="77"/>
        <v>4101</v>
      </c>
      <c r="B4120" s="145">
        <v>12560153.605506591</v>
      </c>
      <c r="U4120" s="145">
        <v>12495423.941986144</v>
      </c>
    </row>
    <row r="4121" spans="1:21" x14ac:dyDescent="0.35">
      <c r="A4121" s="70">
        <f t="shared" si="77"/>
        <v>4102</v>
      </c>
      <c r="B4121" s="145">
        <v>12560153.605506591</v>
      </c>
      <c r="U4121" s="145">
        <v>17372770.840303868</v>
      </c>
    </row>
    <row r="4122" spans="1:21" x14ac:dyDescent="0.35">
      <c r="A4122" s="70">
        <f t="shared" si="77"/>
        <v>4103</v>
      </c>
      <c r="B4122" s="145">
        <v>12560153.605506591</v>
      </c>
      <c r="U4122" s="145">
        <v>-13693221.635891579</v>
      </c>
    </row>
    <row r="4123" spans="1:21" x14ac:dyDescent="0.35">
      <c r="A4123" s="70">
        <f t="shared" si="77"/>
        <v>4104</v>
      </c>
      <c r="B4123" s="145">
        <v>12560153.605506591</v>
      </c>
      <c r="U4123" s="145">
        <v>-42125707.781547382</v>
      </c>
    </row>
    <row r="4124" spans="1:21" x14ac:dyDescent="0.35">
      <c r="A4124" s="70">
        <f t="shared" si="77"/>
        <v>4105</v>
      </c>
      <c r="B4124" s="145">
        <v>12560153.605506591</v>
      </c>
      <c r="U4124" s="145">
        <v>7922799.5345874578</v>
      </c>
    </row>
    <row r="4125" spans="1:21" x14ac:dyDescent="0.35">
      <c r="A4125" s="70">
        <f t="shared" si="77"/>
        <v>4106</v>
      </c>
      <c r="B4125" s="145">
        <v>12560153.605506591</v>
      </c>
      <c r="U4125" s="145">
        <v>13545903.262911491</v>
      </c>
    </row>
    <row r="4126" spans="1:21" x14ac:dyDescent="0.35">
      <c r="A4126" s="70">
        <f t="shared" si="77"/>
        <v>4107</v>
      </c>
      <c r="B4126" s="145">
        <v>12560153.605506591</v>
      </c>
      <c r="U4126" s="145">
        <v>12337958.193783704</v>
      </c>
    </row>
    <row r="4127" spans="1:21" x14ac:dyDescent="0.35">
      <c r="A4127" s="70">
        <f t="shared" si="77"/>
        <v>4108</v>
      </c>
      <c r="B4127" s="145">
        <v>12560153.605506591</v>
      </c>
      <c r="U4127" s="145">
        <v>-30987353.396451112</v>
      </c>
    </row>
    <row r="4128" spans="1:21" x14ac:dyDescent="0.35">
      <c r="A4128" s="70">
        <f t="shared" si="77"/>
        <v>4109</v>
      </c>
      <c r="B4128" s="145">
        <v>12560153.605506591</v>
      </c>
      <c r="U4128" s="145">
        <v>-15673363.613061186</v>
      </c>
    </row>
    <row r="4129" spans="1:21" x14ac:dyDescent="0.35">
      <c r="A4129" s="70">
        <f t="shared" si="77"/>
        <v>4110</v>
      </c>
      <c r="B4129" s="145">
        <v>12560153.605506591</v>
      </c>
      <c r="U4129" s="145">
        <v>-27377613.230687954</v>
      </c>
    </row>
    <row r="4130" spans="1:21" x14ac:dyDescent="0.35">
      <c r="A4130" s="70">
        <f t="shared" si="77"/>
        <v>4111</v>
      </c>
      <c r="B4130" s="145">
        <v>12560153.605506591</v>
      </c>
      <c r="U4130" s="145">
        <v>28452722.581431132</v>
      </c>
    </row>
    <row r="4131" spans="1:21" x14ac:dyDescent="0.35">
      <c r="A4131" s="70">
        <f t="shared" si="77"/>
        <v>4112</v>
      </c>
      <c r="B4131" s="145">
        <v>12560153.605506591</v>
      </c>
      <c r="U4131" s="145">
        <v>-9551293.8812562656</v>
      </c>
    </row>
    <row r="4132" spans="1:21" x14ac:dyDescent="0.35">
      <c r="A4132" s="70">
        <f t="shared" si="77"/>
        <v>4113</v>
      </c>
      <c r="B4132" s="145">
        <v>12560153.605506591</v>
      </c>
      <c r="U4132" s="145">
        <v>-21195832.927353002</v>
      </c>
    </row>
    <row r="4133" spans="1:21" x14ac:dyDescent="0.35">
      <c r="A4133" s="70">
        <f t="shared" si="77"/>
        <v>4114</v>
      </c>
      <c r="B4133" s="145">
        <v>12560153.605506591</v>
      </c>
      <c r="U4133" s="145">
        <v>-53242550.973852471</v>
      </c>
    </row>
    <row r="4134" spans="1:21" x14ac:dyDescent="0.35">
      <c r="A4134" s="70">
        <f t="shared" si="77"/>
        <v>4115</v>
      </c>
      <c r="B4134" s="145">
        <v>12560153.605506591</v>
      </c>
      <c r="U4134" s="145">
        <v>-27556874.831492685</v>
      </c>
    </row>
    <row r="4135" spans="1:21" x14ac:dyDescent="0.35">
      <c r="A4135" s="70">
        <f t="shared" si="77"/>
        <v>4116</v>
      </c>
      <c r="B4135" s="145">
        <v>12560153.605506591</v>
      </c>
      <c r="U4135" s="145">
        <v>54772088.558741711</v>
      </c>
    </row>
    <row r="4136" spans="1:21" x14ac:dyDescent="0.35">
      <c r="A4136" s="70">
        <f t="shared" si="77"/>
        <v>4117</v>
      </c>
      <c r="B4136" s="145">
        <v>12560153.605506591</v>
      </c>
      <c r="U4136" s="145">
        <v>-22659668.667537455</v>
      </c>
    </row>
    <row r="4137" spans="1:21" x14ac:dyDescent="0.35">
      <c r="A4137" s="70">
        <f t="shared" si="77"/>
        <v>4118</v>
      </c>
      <c r="B4137" s="145">
        <v>12560153.605506591</v>
      </c>
      <c r="U4137" s="145">
        <v>497457.69584916532</v>
      </c>
    </row>
    <row r="4138" spans="1:21" x14ac:dyDescent="0.35">
      <c r="A4138" s="70">
        <f t="shared" si="77"/>
        <v>4119</v>
      </c>
      <c r="B4138" s="145">
        <v>12560153.605506591</v>
      </c>
      <c r="U4138" s="145">
        <v>-26139871.756354898</v>
      </c>
    </row>
    <row r="4139" spans="1:21" x14ac:dyDescent="0.35">
      <c r="A4139" s="70">
        <f t="shared" si="77"/>
        <v>4120</v>
      </c>
      <c r="B4139" s="145">
        <v>12560153.605506591</v>
      </c>
      <c r="U4139" s="145">
        <v>15351776.641998854</v>
      </c>
    </row>
    <row r="4140" spans="1:21" x14ac:dyDescent="0.35">
      <c r="A4140" s="70">
        <f t="shared" si="77"/>
        <v>4121</v>
      </c>
      <c r="B4140" s="145">
        <v>12560153.605506591</v>
      </c>
      <c r="U4140" s="145">
        <v>-32951464.776243731</v>
      </c>
    </row>
    <row r="4141" spans="1:21" x14ac:dyDescent="0.35">
      <c r="A4141" s="70">
        <f t="shared" si="77"/>
        <v>4122</v>
      </c>
      <c r="B4141" s="145">
        <v>12560153.605506591</v>
      </c>
      <c r="U4141" s="145">
        <v>-31865374.615994342</v>
      </c>
    </row>
    <row r="4142" spans="1:21" x14ac:dyDescent="0.35">
      <c r="A4142" s="70">
        <f t="shared" si="77"/>
        <v>4123</v>
      </c>
      <c r="B4142" s="145">
        <v>12560153.605506591</v>
      </c>
      <c r="U4142" s="145">
        <v>37502027.067972369</v>
      </c>
    </row>
    <row r="4143" spans="1:21" x14ac:dyDescent="0.35">
      <c r="A4143" s="70">
        <f t="shared" si="77"/>
        <v>4124</v>
      </c>
      <c r="B4143" s="145">
        <v>12560153.605506591</v>
      </c>
      <c r="U4143" s="145">
        <v>-30217646.218617275</v>
      </c>
    </row>
    <row r="4144" spans="1:21" x14ac:dyDescent="0.35">
      <c r="A4144" s="70">
        <f t="shared" si="77"/>
        <v>4125</v>
      </c>
      <c r="B4144" s="145">
        <v>12560153.605506591</v>
      </c>
      <c r="U4144" s="145">
        <v>-4861424.3872345593</v>
      </c>
    </row>
    <row r="4145" spans="1:21" x14ac:dyDescent="0.35">
      <c r="A4145" s="70">
        <f t="shared" si="77"/>
        <v>4126</v>
      </c>
      <c r="B4145" s="145">
        <v>12560153.605506591</v>
      </c>
      <c r="U4145" s="145">
        <v>-40845653.073262036</v>
      </c>
    </row>
    <row r="4146" spans="1:21" x14ac:dyDescent="0.35">
      <c r="A4146" s="70">
        <f t="shared" si="77"/>
        <v>4127</v>
      </c>
      <c r="B4146" s="145">
        <v>12560153.605506591</v>
      </c>
      <c r="U4146" s="145">
        <v>1127094.6700716615</v>
      </c>
    </row>
    <row r="4147" spans="1:21" x14ac:dyDescent="0.35">
      <c r="A4147" s="70">
        <f t="shared" si="77"/>
        <v>4128</v>
      </c>
      <c r="B4147" s="145">
        <v>12560153.605506591</v>
      </c>
      <c r="U4147" s="145">
        <v>-2695631.4017919004</v>
      </c>
    </row>
    <row r="4148" spans="1:21" x14ac:dyDescent="0.35">
      <c r="A4148" s="70">
        <f t="shared" si="77"/>
        <v>4129</v>
      </c>
      <c r="B4148" s="145">
        <v>12560153.605506591</v>
      </c>
      <c r="U4148" s="145">
        <v>-11006370.119168147</v>
      </c>
    </row>
    <row r="4149" spans="1:21" x14ac:dyDescent="0.35">
      <c r="A4149" s="70">
        <f t="shared" si="77"/>
        <v>4130</v>
      </c>
      <c r="B4149" s="145">
        <v>12560153.605506591</v>
      </c>
      <c r="U4149" s="145">
        <v>-527222.07245643809</v>
      </c>
    </row>
    <row r="4150" spans="1:21" x14ac:dyDescent="0.35">
      <c r="A4150" s="70">
        <f t="shared" si="77"/>
        <v>4131</v>
      </c>
      <c r="B4150" s="145">
        <v>12560153.605506591</v>
      </c>
      <c r="U4150" s="145">
        <v>-28279852.428378023</v>
      </c>
    </row>
    <row r="4151" spans="1:21" x14ac:dyDescent="0.35">
      <c r="A4151" s="70">
        <f t="shared" si="77"/>
        <v>4132</v>
      </c>
      <c r="B4151" s="145">
        <v>12560153.605506591</v>
      </c>
      <c r="U4151" s="145">
        <v>5017489.2465385869</v>
      </c>
    </row>
    <row r="4152" spans="1:21" x14ac:dyDescent="0.35">
      <c r="A4152" s="70">
        <f t="shared" si="77"/>
        <v>4133</v>
      </c>
      <c r="B4152" s="145">
        <v>12560153.605506591</v>
      </c>
      <c r="U4152" s="145">
        <v>-5519600.6527526043</v>
      </c>
    </row>
    <row r="4153" spans="1:21" x14ac:dyDescent="0.35">
      <c r="A4153" s="70">
        <f t="shared" si="77"/>
        <v>4134</v>
      </c>
      <c r="B4153" s="145">
        <v>12560153.605506591</v>
      </c>
      <c r="U4153" s="145">
        <v>17348670.226357751</v>
      </c>
    </row>
    <row r="4154" spans="1:21" x14ac:dyDescent="0.35">
      <c r="A4154" s="70">
        <f t="shared" si="77"/>
        <v>4135</v>
      </c>
      <c r="B4154" s="145">
        <v>12560153.605506591</v>
      </c>
      <c r="U4154" s="145">
        <v>10125334.458340257</v>
      </c>
    </row>
    <row r="4155" spans="1:21" x14ac:dyDescent="0.35">
      <c r="A4155" s="70">
        <f t="shared" si="77"/>
        <v>4136</v>
      </c>
      <c r="B4155" s="145">
        <v>12560153.605506591</v>
      </c>
      <c r="U4155" s="145">
        <v>5928919.6130991913</v>
      </c>
    </row>
    <row r="4156" spans="1:21" x14ac:dyDescent="0.35">
      <c r="A4156" s="70">
        <f t="shared" si="77"/>
        <v>4137</v>
      </c>
      <c r="B4156" s="145">
        <v>12560153.605506591</v>
      </c>
      <c r="U4156" s="145">
        <v>27831946.776779547</v>
      </c>
    </row>
    <row r="4157" spans="1:21" x14ac:dyDescent="0.35">
      <c r="A4157" s="70">
        <f t="shared" si="77"/>
        <v>4138</v>
      </c>
      <c r="B4157" s="145">
        <v>12560153.605506591</v>
      </c>
      <c r="U4157" s="145">
        <v>10605305.302464031</v>
      </c>
    </row>
    <row r="4158" spans="1:21" x14ac:dyDescent="0.35">
      <c r="A4158" s="70">
        <f t="shared" si="77"/>
        <v>4139</v>
      </c>
      <c r="B4158" s="145">
        <v>12560153.605506591</v>
      </c>
      <c r="U4158" s="145">
        <v>-53018394.582241461</v>
      </c>
    </row>
    <row r="4159" spans="1:21" x14ac:dyDescent="0.35">
      <c r="A4159" s="70">
        <f t="shared" si="77"/>
        <v>4140</v>
      </c>
      <c r="B4159" s="145">
        <v>12560153.605506591</v>
      </c>
      <c r="U4159" s="145">
        <v>-6965747.3193328828</v>
      </c>
    </row>
    <row r="4160" spans="1:21" x14ac:dyDescent="0.35">
      <c r="A4160" s="70">
        <f t="shared" si="77"/>
        <v>4141</v>
      </c>
      <c r="B4160" s="145">
        <v>12560153.605506591</v>
      </c>
      <c r="U4160" s="145">
        <v>-22323434.766622983</v>
      </c>
    </row>
    <row r="4161" spans="1:21" x14ac:dyDescent="0.35">
      <c r="A4161" s="70">
        <f t="shared" si="77"/>
        <v>4142</v>
      </c>
      <c r="B4161" s="145">
        <v>12560153.605506591</v>
      </c>
      <c r="U4161" s="145">
        <v>-14704517.244742205</v>
      </c>
    </row>
    <row r="4162" spans="1:21" x14ac:dyDescent="0.35">
      <c r="A4162" s="70">
        <f t="shared" si="77"/>
        <v>4143</v>
      </c>
      <c r="B4162" s="145">
        <v>12560153.605506591</v>
      </c>
      <c r="U4162" s="145">
        <v>4803694.8434512094</v>
      </c>
    </row>
    <row r="4163" spans="1:21" x14ac:dyDescent="0.35">
      <c r="A4163" s="70">
        <f t="shared" si="77"/>
        <v>4144</v>
      </c>
      <c r="B4163" s="145">
        <v>12560153.605506591</v>
      </c>
      <c r="U4163" s="145">
        <v>-22988135.574682284</v>
      </c>
    </row>
    <row r="4164" spans="1:21" x14ac:dyDescent="0.35">
      <c r="A4164" s="70">
        <f t="shared" si="77"/>
        <v>4145</v>
      </c>
      <c r="B4164" s="145">
        <v>12560153.605506591</v>
      </c>
      <c r="U4164" s="145">
        <v>-31069323.552014198</v>
      </c>
    </row>
    <row r="4165" spans="1:21" x14ac:dyDescent="0.35">
      <c r="A4165" s="70">
        <f t="shared" si="77"/>
        <v>4146</v>
      </c>
      <c r="B4165" s="145">
        <v>12560153.605506591</v>
      </c>
      <c r="U4165" s="145">
        <v>5352247.7184038013</v>
      </c>
    </row>
    <row r="4166" spans="1:21" x14ac:dyDescent="0.35">
      <c r="A4166" s="70">
        <f t="shared" si="77"/>
        <v>4147</v>
      </c>
      <c r="B4166" s="145">
        <v>12560153.605506591</v>
      </c>
      <c r="U4166" s="145">
        <v>-4856176.4291520473</v>
      </c>
    </row>
    <row r="4167" spans="1:21" x14ac:dyDescent="0.35">
      <c r="A4167" s="70">
        <f t="shared" si="77"/>
        <v>4148</v>
      </c>
      <c r="B4167" s="145">
        <v>12560153.605506591</v>
      </c>
      <c r="U4167" s="145">
        <v>-21238485.796919391</v>
      </c>
    </row>
    <row r="4168" spans="1:21" x14ac:dyDescent="0.35">
      <c r="A4168" s="70">
        <f t="shared" si="77"/>
        <v>4149</v>
      </c>
      <c r="B4168" s="145">
        <v>12560153.605506591</v>
      </c>
      <c r="U4168" s="145">
        <v>-23150496.348514769</v>
      </c>
    </row>
    <row r="4169" spans="1:21" x14ac:dyDescent="0.35">
      <c r="A4169" s="70">
        <f t="shared" si="77"/>
        <v>4150</v>
      </c>
      <c r="B4169" s="145">
        <v>12560153.605506591</v>
      </c>
      <c r="U4169" s="145">
        <v>-8639814.4175394457</v>
      </c>
    </row>
    <row r="4170" spans="1:21" x14ac:dyDescent="0.35">
      <c r="A4170" s="70">
        <f t="shared" si="77"/>
        <v>4151</v>
      </c>
      <c r="B4170" s="145">
        <v>12560153.605506591</v>
      </c>
      <c r="U4170" s="145">
        <v>-18339561.425894111</v>
      </c>
    </row>
    <row r="4171" spans="1:21" x14ac:dyDescent="0.35">
      <c r="A4171" s="70">
        <f t="shared" si="77"/>
        <v>4152</v>
      </c>
      <c r="B4171" s="145">
        <v>12560153.605506591</v>
      </c>
      <c r="U4171" s="145">
        <v>28928524.205518823</v>
      </c>
    </row>
    <row r="4172" spans="1:21" x14ac:dyDescent="0.35">
      <c r="A4172" s="70">
        <f t="shared" si="77"/>
        <v>4153</v>
      </c>
      <c r="B4172" s="145">
        <v>12560153.605506591</v>
      </c>
      <c r="U4172" s="145">
        <v>1106037.1914615333</v>
      </c>
    </row>
    <row r="4173" spans="1:21" x14ac:dyDescent="0.35">
      <c r="A4173" s="70">
        <f t="shared" si="77"/>
        <v>4154</v>
      </c>
      <c r="B4173" s="145">
        <v>12560153.605506591</v>
      </c>
      <c r="U4173" s="145">
        <v>-7127539.0861557946</v>
      </c>
    </row>
    <row r="4174" spans="1:21" x14ac:dyDescent="0.35">
      <c r="A4174" s="70">
        <f t="shared" si="77"/>
        <v>4155</v>
      </c>
      <c r="B4174" s="145">
        <v>12560153.605506591</v>
      </c>
      <c r="U4174" s="145">
        <v>-46175737.313763224</v>
      </c>
    </row>
    <row r="4175" spans="1:21" x14ac:dyDescent="0.35">
      <c r="A4175" s="70">
        <f t="shared" si="77"/>
        <v>4156</v>
      </c>
      <c r="B4175" s="145">
        <v>12560153.605506591</v>
      </c>
      <c r="U4175" s="145">
        <v>387810.06522101909</v>
      </c>
    </row>
    <row r="4176" spans="1:21" x14ac:dyDescent="0.35">
      <c r="A4176" s="70">
        <f t="shared" si="77"/>
        <v>4157</v>
      </c>
      <c r="B4176" s="145">
        <v>12560153.605506591</v>
      </c>
      <c r="U4176" s="145">
        <v>1585190.8374198414</v>
      </c>
    </row>
    <row r="4177" spans="1:21" x14ac:dyDescent="0.35">
      <c r="A4177" s="70">
        <f t="shared" si="77"/>
        <v>4158</v>
      </c>
      <c r="B4177" s="145">
        <v>12560153.605506591</v>
      </c>
      <c r="U4177" s="145">
        <v>6433773.019401066</v>
      </c>
    </row>
    <row r="4178" spans="1:21" x14ac:dyDescent="0.35">
      <c r="A4178" s="70">
        <f t="shared" si="77"/>
        <v>4159</v>
      </c>
      <c r="B4178" s="145">
        <v>12560153.605506591</v>
      </c>
      <c r="U4178" s="145">
        <v>-7248017.377995328</v>
      </c>
    </row>
    <row r="4179" spans="1:21" x14ac:dyDescent="0.35">
      <c r="A4179" s="70">
        <f t="shared" si="77"/>
        <v>4160</v>
      </c>
      <c r="B4179" s="145">
        <v>12560153.605506591</v>
      </c>
      <c r="U4179" s="145">
        <v>-36921712.005218238</v>
      </c>
    </row>
    <row r="4180" spans="1:21" x14ac:dyDescent="0.35">
      <c r="A4180" s="70">
        <f t="shared" si="77"/>
        <v>4161</v>
      </c>
      <c r="B4180" s="145">
        <v>12560153.605506591</v>
      </c>
      <c r="U4180" s="145">
        <v>-8945483.9728404917</v>
      </c>
    </row>
    <row r="4181" spans="1:21" x14ac:dyDescent="0.35">
      <c r="A4181" s="70">
        <f t="shared" si="77"/>
        <v>4162</v>
      </c>
      <c r="B4181" s="145">
        <v>12560153.605506591</v>
      </c>
      <c r="U4181" s="145">
        <v>-3597822.0992089808</v>
      </c>
    </row>
    <row r="4182" spans="1:21" x14ac:dyDescent="0.35">
      <c r="A4182" s="70">
        <f t="shared" ref="A4182:A4245" si="78">A4181+1</f>
        <v>4163</v>
      </c>
      <c r="B4182" s="145">
        <v>12560153.605506591</v>
      </c>
      <c r="U4182" s="145">
        <v>-3884737.2067378797</v>
      </c>
    </row>
    <row r="4183" spans="1:21" x14ac:dyDescent="0.35">
      <c r="A4183" s="70">
        <f t="shared" si="78"/>
        <v>4164</v>
      </c>
      <c r="B4183" s="145">
        <v>12560153.605506591</v>
      </c>
      <c r="U4183" s="145">
        <v>-27980250.671935838</v>
      </c>
    </row>
    <row r="4184" spans="1:21" x14ac:dyDescent="0.35">
      <c r="A4184" s="70">
        <f t="shared" si="78"/>
        <v>4165</v>
      </c>
      <c r="B4184" s="145">
        <v>12560153.605506591</v>
      </c>
      <c r="U4184" s="145">
        <v>-32649317.268650401</v>
      </c>
    </row>
    <row r="4185" spans="1:21" x14ac:dyDescent="0.35">
      <c r="A4185" s="70">
        <f t="shared" si="78"/>
        <v>4166</v>
      </c>
      <c r="B4185" s="145">
        <v>12560153.605506591</v>
      </c>
      <c r="U4185" s="145">
        <v>3374966.0663975868</v>
      </c>
    </row>
    <row r="4186" spans="1:21" x14ac:dyDescent="0.35">
      <c r="A4186" s="70">
        <f t="shared" si="78"/>
        <v>4167</v>
      </c>
      <c r="B4186" s="145">
        <v>12560153.605506591</v>
      </c>
      <c r="U4186" s="145">
        <v>2776600.4686730057</v>
      </c>
    </row>
    <row r="4187" spans="1:21" x14ac:dyDescent="0.35">
      <c r="A4187" s="70">
        <f t="shared" si="78"/>
        <v>4168</v>
      </c>
      <c r="B4187" s="145">
        <v>12560153.605506591</v>
      </c>
      <c r="U4187" s="145">
        <v>28565372.273246322</v>
      </c>
    </row>
    <row r="4188" spans="1:21" x14ac:dyDescent="0.35">
      <c r="A4188" s="70">
        <f t="shared" si="78"/>
        <v>4169</v>
      </c>
      <c r="B4188" s="145">
        <v>12560153.605506591</v>
      </c>
      <c r="U4188" s="145">
        <v>-31864977.281068884</v>
      </c>
    </row>
    <row r="4189" spans="1:21" x14ac:dyDescent="0.35">
      <c r="A4189" s="70">
        <f t="shared" si="78"/>
        <v>4170</v>
      </c>
      <c r="B4189" s="145">
        <v>12560153.605506591</v>
      </c>
      <c r="U4189" s="145">
        <v>7899629.5932408869</v>
      </c>
    </row>
    <row r="4190" spans="1:21" x14ac:dyDescent="0.35">
      <c r="A4190" s="70">
        <f t="shared" si="78"/>
        <v>4171</v>
      </c>
      <c r="B4190" s="145">
        <v>12560153.605506591</v>
      </c>
      <c r="U4190" s="145">
        <v>487166.55091279745</v>
      </c>
    </row>
    <row r="4191" spans="1:21" x14ac:dyDescent="0.35">
      <c r="A4191" s="70">
        <f t="shared" si="78"/>
        <v>4172</v>
      </c>
      <c r="B4191" s="145">
        <v>12560153.605506591</v>
      </c>
      <c r="U4191" s="145">
        <v>-13828880.814571166</v>
      </c>
    </row>
    <row r="4192" spans="1:21" x14ac:dyDescent="0.35">
      <c r="A4192" s="70">
        <f t="shared" si="78"/>
        <v>4173</v>
      </c>
      <c r="B4192" s="145">
        <v>12560153.605506591</v>
      </c>
      <c r="U4192" s="145">
        <v>3204353.3971405178</v>
      </c>
    </row>
    <row r="4193" spans="1:21" x14ac:dyDescent="0.35">
      <c r="A4193" s="70">
        <f t="shared" si="78"/>
        <v>4174</v>
      </c>
      <c r="B4193" s="145">
        <v>12560153.605506591</v>
      </c>
      <c r="U4193" s="145">
        <v>-18708883.687960356</v>
      </c>
    </row>
    <row r="4194" spans="1:21" x14ac:dyDescent="0.35">
      <c r="A4194" s="70">
        <f t="shared" si="78"/>
        <v>4175</v>
      </c>
      <c r="B4194" s="145">
        <v>12560153.605506591</v>
      </c>
      <c r="U4194" s="145">
        <v>-28587851.013538107</v>
      </c>
    </row>
    <row r="4195" spans="1:21" x14ac:dyDescent="0.35">
      <c r="A4195" s="70">
        <f t="shared" si="78"/>
        <v>4176</v>
      </c>
      <c r="B4195" s="145">
        <v>12560153.605506591</v>
      </c>
      <c r="U4195" s="145">
        <v>-10497715.117833313</v>
      </c>
    </row>
    <row r="4196" spans="1:21" x14ac:dyDescent="0.35">
      <c r="A4196" s="70">
        <f t="shared" si="78"/>
        <v>4177</v>
      </c>
      <c r="B4196" s="145">
        <v>12560153.605506591</v>
      </c>
      <c r="U4196" s="145">
        <v>4802906.8216816261</v>
      </c>
    </row>
    <row r="4197" spans="1:21" x14ac:dyDescent="0.35">
      <c r="A4197" s="70">
        <f t="shared" si="78"/>
        <v>4178</v>
      </c>
      <c r="B4197" s="145">
        <v>12560153.605506591</v>
      </c>
      <c r="U4197" s="145">
        <v>32207040.981400266</v>
      </c>
    </row>
    <row r="4198" spans="1:21" x14ac:dyDescent="0.35">
      <c r="A4198" s="70">
        <f t="shared" si="78"/>
        <v>4179</v>
      </c>
      <c r="B4198" s="145">
        <v>12560153.605506591</v>
      </c>
      <c r="U4198" s="145">
        <v>-43925150.090564206</v>
      </c>
    </row>
    <row r="4199" spans="1:21" x14ac:dyDescent="0.35">
      <c r="A4199" s="70">
        <f t="shared" si="78"/>
        <v>4180</v>
      </c>
      <c r="B4199" s="145">
        <v>12560153.605506591</v>
      </c>
      <c r="U4199" s="145">
        <v>4973419.5203953646</v>
      </c>
    </row>
    <row r="4200" spans="1:21" x14ac:dyDescent="0.35">
      <c r="A4200" s="70">
        <f t="shared" si="78"/>
        <v>4181</v>
      </c>
      <c r="B4200" s="145">
        <v>12560153.605506591</v>
      </c>
      <c r="U4200" s="145">
        <v>4637506.9808187895</v>
      </c>
    </row>
    <row r="4201" spans="1:21" x14ac:dyDescent="0.35">
      <c r="A4201" s="70">
        <f t="shared" si="78"/>
        <v>4182</v>
      </c>
      <c r="B4201" s="145">
        <v>12560153.605506591</v>
      </c>
      <c r="U4201" s="145">
        <v>-16697875.203033974</v>
      </c>
    </row>
    <row r="4202" spans="1:21" x14ac:dyDescent="0.35">
      <c r="A4202" s="70">
        <f t="shared" si="78"/>
        <v>4183</v>
      </c>
      <c r="B4202" s="145">
        <v>12560153.605506591</v>
      </c>
      <c r="U4202" s="145">
        <v>11394065.67302268</v>
      </c>
    </row>
    <row r="4203" spans="1:21" x14ac:dyDescent="0.35">
      <c r="A4203" s="70">
        <f t="shared" si="78"/>
        <v>4184</v>
      </c>
      <c r="B4203" s="145">
        <v>12560153.605506591</v>
      </c>
      <c r="U4203" s="145">
        <v>-29161003.621970061</v>
      </c>
    </row>
    <row r="4204" spans="1:21" x14ac:dyDescent="0.35">
      <c r="A4204" s="70">
        <f t="shared" si="78"/>
        <v>4185</v>
      </c>
      <c r="B4204" s="145">
        <v>12560153.605506591</v>
      </c>
      <c r="U4204" s="145">
        <v>22138649.049844608</v>
      </c>
    </row>
    <row r="4205" spans="1:21" x14ac:dyDescent="0.35">
      <c r="A4205" s="70">
        <f t="shared" si="78"/>
        <v>4186</v>
      </c>
      <c r="B4205" s="145">
        <v>12560153.605506591</v>
      </c>
      <c r="U4205" s="145">
        <v>-25357294.346296467</v>
      </c>
    </row>
    <row r="4206" spans="1:21" x14ac:dyDescent="0.35">
      <c r="A4206" s="70">
        <f t="shared" si="78"/>
        <v>4187</v>
      </c>
      <c r="B4206" s="145">
        <v>12560153.605506591</v>
      </c>
      <c r="U4206" s="145">
        <v>-22979906.343599454</v>
      </c>
    </row>
    <row r="4207" spans="1:21" x14ac:dyDescent="0.35">
      <c r="A4207" s="70">
        <f t="shared" si="78"/>
        <v>4188</v>
      </c>
      <c r="B4207" s="145">
        <v>12560153.605506591</v>
      </c>
      <c r="U4207" s="145">
        <v>-2261764.8198082764</v>
      </c>
    </row>
    <row r="4208" spans="1:21" x14ac:dyDescent="0.35">
      <c r="A4208" s="70">
        <f t="shared" si="78"/>
        <v>4189</v>
      </c>
      <c r="B4208" s="145">
        <v>12560153.605506591</v>
      </c>
      <c r="U4208" s="145">
        <v>9857795.8848266192</v>
      </c>
    </row>
    <row r="4209" spans="1:21" x14ac:dyDescent="0.35">
      <c r="A4209" s="70">
        <f t="shared" si="78"/>
        <v>4190</v>
      </c>
      <c r="B4209" s="145">
        <v>12560153.605506591</v>
      </c>
      <c r="U4209" s="145">
        <v>13490026.632816061</v>
      </c>
    </row>
    <row r="4210" spans="1:21" x14ac:dyDescent="0.35">
      <c r="A4210" s="70">
        <f t="shared" si="78"/>
        <v>4191</v>
      </c>
      <c r="B4210" s="145">
        <v>12560153.605506591</v>
      </c>
      <c r="U4210" s="145">
        <v>-37251290.999269128</v>
      </c>
    </row>
    <row r="4211" spans="1:21" x14ac:dyDescent="0.35">
      <c r="A4211" s="70">
        <f t="shared" si="78"/>
        <v>4192</v>
      </c>
      <c r="B4211" s="145">
        <v>12560153.605506591</v>
      </c>
      <c r="U4211" s="145">
        <v>-23560006.836338714</v>
      </c>
    </row>
    <row r="4212" spans="1:21" x14ac:dyDescent="0.35">
      <c r="A4212" s="70">
        <f t="shared" si="78"/>
        <v>4193</v>
      </c>
      <c r="B4212" s="145">
        <v>12560153.605506591</v>
      </c>
      <c r="U4212" s="145">
        <v>-3047560.2484507635</v>
      </c>
    </row>
    <row r="4213" spans="1:21" x14ac:dyDescent="0.35">
      <c r="A4213" s="70">
        <f t="shared" si="78"/>
        <v>4194</v>
      </c>
      <c r="B4213" s="145">
        <v>12560153.605506591</v>
      </c>
      <c r="U4213" s="145">
        <v>-9607690.6668017805</v>
      </c>
    </row>
    <row r="4214" spans="1:21" x14ac:dyDescent="0.35">
      <c r="A4214" s="70">
        <f t="shared" si="78"/>
        <v>4195</v>
      </c>
      <c r="B4214" s="145">
        <v>12560153.605506591</v>
      </c>
      <c r="U4214" s="145">
        <v>-25683826.285320088</v>
      </c>
    </row>
    <row r="4215" spans="1:21" x14ac:dyDescent="0.35">
      <c r="A4215" s="70">
        <f t="shared" si="78"/>
        <v>4196</v>
      </c>
      <c r="B4215" s="145">
        <v>12560153.605506591</v>
      </c>
      <c r="U4215" s="145">
        <v>-490381.63012396172</v>
      </c>
    </row>
    <row r="4216" spans="1:21" x14ac:dyDescent="0.35">
      <c r="A4216" s="70">
        <f t="shared" si="78"/>
        <v>4197</v>
      </c>
      <c r="B4216" s="145">
        <v>12560153.605506591</v>
      </c>
      <c r="U4216" s="145">
        <v>-50113407.503788136</v>
      </c>
    </row>
    <row r="4217" spans="1:21" x14ac:dyDescent="0.35">
      <c r="A4217" s="70">
        <f t="shared" si="78"/>
        <v>4198</v>
      </c>
      <c r="B4217" s="145">
        <v>12560153.605506591</v>
      </c>
      <c r="U4217" s="145">
        <v>32191391.428503338</v>
      </c>
    </row>
    <row r="4218" spans="1:21" x14ac:dyDescent="0.35">
      <c r="A4218" s="70">
        <f t="shared" si="78"/>
        <v>4199</v>
      </c>
      <c r="B4218" s="145">
        <v>12560153.605506591</v>
      </c>
      <c r="U4218" s="145">
        <v>19469708.018311813</v>
      </c>
    </row>
    <row r="4219" spans="1:21" x14ac:dyDescent="0.35">
      <c r="A4219" s="70">
        <f t="shared" si="78"/>
        <v>4200</v>
      </c>
      <c r="B4219" s="145">
        <v>12560153.605506591</v>
      </c>
      <c r="U4219" s="145">
        <v>-26996262.781291328</v>
      </c>
    </row>
    <row r="4220" spans="1:21" x14ac:dyDescent="0.35">
      <c r="A4220" s="70">
        <f t="shared" si="78"/>
        <v>4201</v>
      </c>
      <c r="B4220" s="145">
        <v>12560153.605506591</v>
      </c>
      <c r="U4220" s="145">
        <v>-26495664.595115587</v>
      </c>
    </row>
    <row r="4221" spans="1:21" x14ac:dyDescent="0.35">
      <c r="A4221" s="70">
        <f t="shared" si="78"/>
        <v>4202</v>
      </c>
      <c r="B4221" s="145">
        <v>12560153.605506591</v>
      </c>
      <c r="U4221" s="145">
        <v>-18942418.186143186</v>
      </c>
    </row>
    <row r="4222" spans="1:21" x14ac:dyDescent="0.35">
      <c r="A4222" s="70">
        <f t="shared" si="78"/>
        <v>4203</v>
      </c>
      <c r="B4222" s="145">
        <v>12560153.605506591</v>
      </c>
      <c r="U4222" s="145">
        <v>24367733.643757343</v>
      </c>
    </row>
    <row r="4223" spans="1:21" x14ac:dyDescent="0.35">
      <c r="A4223" s="70">
        <f t="shared" si="78"/>
        <v>4204</v>
      </c>
      <c r="B4223" s="145">
        <v>12560153.605506591</v>
      </c>
      <c r="U4223" s="145">
        <v>-8838333.8875646032</v>
      </c>
    </row>
    <row r="4224" spans="1:21" x14ac:dyDescent="0.35">
      <c r="A4224" s="70">
        <f t="shared" si="78"/>
        <v>4205</v>
      </c>
      <c r="B4224" s="145">
        <v>12560153.605506591</v>
      </c>
      <c r="U4224" s="145">
        <v>-20350081.324217357</v>
      </c>
    </row>
    <row r="4225" spans="1:21" x14ac:dyDescent="0.35">
      <c r="A4225" s="70">
        <f t="shared" si="78"/>
        <v>4206</v>
      </c>
      <c r="B4225" s="145">
        <v>12560153.605506591</v>
      </c>
      <c r="U4225" s="145">
        <v>38573650.012918286</v>
      </c>
    </row>
    <row r="4226" spans="1:21" x14ac:dyDescent="0.35">
      <c r="A4226" s="70">
        <f t="shared" si="78"/>
        <v>4207</v>
      </c>
      <c r="B4226" s="145">
        <v>12560153.605506591</v>
      </c>
      <c r="U4226" s="145">
        <v>-21156062.50400269</v>
      </c>
    </row>
    <row r="4227" spans="1:21" x14ac:dyDescent="0.35">
      <c r="A4227" s="70">
        <f t="shared" si="78"/>
        <v>4208</v>
      </c>
      <c r="B4227" s="145">
        <v>12560153.605506591</v>
      </c>
      <c r="U4227" s="145">
        <v>672231.84761692584</v>
      </c>
    </row>
    <row r="4228" spans="1:21" x14ac:dyDescent="0.35">
      <c r="A4228" s="70">
        <f t="shared" si="78"/>
        <v>4209</v>
      </c>
      <c r="B4228" s="145">
        <v>12560153.605506591</v>
      </c>
      <c r="U4228" s="145">
        <v>13603095.766131017</v>
      </c>
    </row>
    <row r="4229" spans="1:21" x14ac:dyDescent="0.35">
      <c r="A4229" s="70">
        <f t="shared" si="78"/>
        <v>4210</v>
      </c>
      <c r="B4229" s="145">
        <v>12560153.605506591</v>
      </c>
      <c r="U4229" s="145">
        <v>-27644035.116479706</v>
      </c>
    </row>
    <row r="4230" spans="1:21" x14ac:dyDescent="0.35">
      <c r="A4230" s="70">
        <f t="shared" si="78"/>
        <v>4211</v>
      </c>
      <c r="B4230" s="145">
        <v>12560153.605506591</v>
      </c>
      <c r="U4230" s="145">
        <v>-22317699.828830052</v>
      </c>
    </row>
    <row r="4231" spans="1:21" x14ac:dyDescent="0.35">
      <c r="A4231" s="70">
        <f t="shared" si="78"/>
        <v>4212</v>
      </c>
      <c r="B4231" s="145">
        <v>12560153.605506591</v>
      </c>
      <c r="U4231" s="145">
        <v>8157426.5451216735</v>
      </c>
    </row>
    <row r="4232" spans="1:21" x14ac:dyDescent="0.35">
      <c r="A4232" s="70">
        <f t="shared" si="78"/>
        <v>4213</v>
      </c>
      <c r="B4232" s="145">
        <v>12560153.605506591</v>
      </c>
      <c r="U4232" s="145">
        <v>-8708274.5779204406</v>
      </c>
    </row>
    <row r="4233" spans="1:21" x14ac:dyDescent="0.35">
      <c r="A4233" s="70">
        <f t="shared" si="78"/>
        <v>4214</v>
      </c>
      <c r="B4233" s="145">
        <v>12560153.605506591</v>
      </c>
      <c r="U4233" s="145">
        <v>-7921799.2412959244</v>
      </c>
    </row>
    <row r="4234" spans="1:21" x14ac:dyDescent="0.35">
      <c r="A4234" s="70">
        <f t="shared" si="78"/>
        <v>4215</v>
      </c>
      <c r="B4234" s="145">
        <v>12560153.605506591</v>
      </c>
      <c r="U4234" s="145">
        <v>-20852995.421111088</v>
      </c>
    </row>
    <row r="4235" spans="1:21" x14ac:dyDescent="0.35">
      <c r="A4235" s="70">
        <f t="shared" si="78"/>
        <v>4216</v>
      </c>
      <c r="B4235" s="145">
        <v>12560153.605506591</v>
      </c>
      <c r="U4235" s="145">
        <v>-8674596.1843672767</v>
      </c>
    </row>
    <row r="4236" spans="1:21" x14ac:dyDescent="0.35">
      <c r="A4236" s="70">
        <f t="shared" si="78"/>
        <v>4217</v>
      </c>
      <c r="B4236" s="145">
        <v>12560153.605506591</v>
      </c>
      <c r="U4236" s="145">
        <v>17593667.930545401</v>
      </c>
    </row>
    <row r="4237" spans="1:21" x14ac:dyDescent="0.35">
      <c r="A4237" s="70">
        <f t="shared" si="78"/>
        <v>4218</v>
      </c>
      <c r="B4237" s="145">
        <v>12560153.605506591</v>
      </c>
      <c r="U4237" s="145">
        <v>-28084.096217773855</v>
      </c>
    </row>
    <row r="4238" spans="1:21" x14ac:dyDescent="0.35">
      <c r="A4238" s="70">
        <f t="shared" si="78"/>
        <v>4219</v>
      </c>
      <c r="B4238" s="145">
        <v>12560153.605506591</v>
      </c>
      <c r="U4238" s="145">
        <v>-12616210.235087676</v>
      </c>
    </row>
    <row r="4239" spans="1:21" x14ac:dyDescent="0.35">
      <c r="A4239" s="70">
        <f t="shared" si="78"/>
        <v>4220</v>
      </c>
      <c r="B4239" s="145">
        <v>12560153.605506591</v>
      </c>
      <c r="U4239" s="145">
        <v>17465713.732470203</v>
      </c>
    </row>
    <row r="4240" spans="1:21" x14ac:dyDescent="0.35">
      <c r="A4240" s="70">
        <f t="shared" si="78"/>
        <v>4221</v>
      </c>
      <c r="B4240" s="145">
        <v>12560153.605506591</v>
      </c>
      <c r="U4240" s="145">
        <v>-13674954.983198475</v>
      </c>
    </row>
    <row r="4241" spans="1:21" x14ac:dyDescent="0.35">
      <c r="A4241" s="70">
        <f t="shared" si="78"/>
        <v>4222</v>
      </c>
      <c r="B4241" s="145">
        <v>12560153.605506591</v>
      </c>
      <c r="U4241" s="145">
        <v>-17553029.50902779</v>
      </c>
    </row>
    <row r="4242" spans="1:21" x14ac:dyDescent="0.35">
      <c r="A4242" s="70">
        <f t="shared" si="78"/>
        <v>4223</v>
      </c>
      <c r="B4242" s="145">
        <v>12560153.605506591</v>
      </c>
      <c r="U4242" s="145">
        <v>-19132406.114355866</v>
      </c>
    </row>
    <row r="4243" spans="1:21" x14ac:dyDescent="0.35">
      <c r="A4243" s="70">
        <f t="shared" si="78"/>
        <v>4224</v>
      </c>
      <c r="B4243" s="145">
        <v>12560153.605506591</v>
      </c>
      <c r="U4243" s="145">
        <v>22748680.793366317</v>
      </c>
    </row>
    <row r="4244" spans="1:21" x14ac:dyDescent="0.35">
      <c r="A4244" s="70">
        <f t="shared" si="78"/>
        <v>4225</v>
      </c>
      <c r="B4244" s="145">
        <v>12560153.605506591</v>
      </c>
      <c r="U4244" s="145">
        <v>-24334840.778164081</v>
      </c>
    </row>
    <row r="4245" spans="1:21" x14ac:dyDescent="0.35">
      <c r="A4245" s="70">
        <f t="shared" si="78"/>
        <v>4226</v>
      </c>
      <c r="B4245" s="145">
        <v>12560153.605506591</v>
      </c>
      <c r="U4245" s="145">
        <v>-49547464.176277652</v>
      </c>
    </row>
    <row r="4246" spans="1:21" x14ac:dyDescent="0.35">
      <c r="A4246" s="70">
        <f t="shared" ref="A4246:A4309" si="79">A4245+1</f>
        <v>4227</v>
      </c>
      <c r="B4246" s="145">
        <v>12560153.605506591</v>
      </c>
      <c r="U4246" s="145">
        <v>-7766573.9377598409</v>
      </c>
    </row>
    <row r="4247" spans="1:21" x14ac:dyDescent="0.35">
      <c r="A4247" s="70">
        <f t="shared" si="79"/>
        <v>4228</v>
      </c>
      <c r="B4247" s="145">
        <v>12560153.605506591</v>
      </c>
      <c r="U4247" s="145">
        <v>12293056.234800704</v>
      </c>
    </row>
    <row r="4248" spans="1:21" x14ac:dyDescent="0.35">
      <c r="A4248" s="70">
        <f t="shared" si="79"/>
        <v>4229</v>
      </c>
      <c r="B4248" s="145">
        <v>12560153.605506591</v>
      </c>
      <c r="U4248" s="145">
        <v>-18577076.882133927</v>
      </c>
    </row>
    <row r="4249" spans="1:21" x14ac:dyDescent="0.35">
      <c r="A4249" s="70">
        <f t="shared" si="79"/>
        <v>4230</v>
      </c>
      <c r="B4249" s="145">
        <v>12560153.605506591</v>
      </c>
      <c r="U4249" s="145">
        <v>-42841048.272667617</v>
      </c>
    </row>
    <row r="4250" spans="1:21" x14ac:dyDescent="0.35">
      <c r="A4250" s="70">
        <f t="shared" si="79"/>
        <v>4231</v>
      </c>
      <c r="B4250" s="145">
        <v>12560153.605506591</v>
      </c>
      <c r="U4250" s="145">
        <v>-15819111.151717076</v>
      </c>
    </row>
    <row r="4251" spans="1:21" x14ac:dyDescent="0.35">
      <c r="A4251" s="70">
        <f t="shared" si="79"/>
        <v>4232</v>
      </c>
      <c r="B4251" s="145">
        <v>12560153.605506591</v>
      </c>
      <c r="U4251" s="145">
        <v>-16707276.099977728</v>
      </c>
    </row>
    <row r="4252" spans="1:21" x14ac:dyDescent="0.35">
      <c r="A4252" s="70">
        <f t="shared" si="79"/>
        <v>4233</v>
      </c>
      <c r="B4252" s="145">
        <v>12560153.605506591</v>
      </c>
      <c r="U4252" s="145">
        <v>-30034148.904805165</v>
      </c>
    </row>
    <row r="4253" spans="1:21" x14ac:dyDescent="0.35">
      <c r="A4253" s="70">
        <f t="shared" si="79"/>
        <v>4234</v>
      </c>
      <c r="B4253" s="145">
        <v>12560153.605506591</v>
      </c>
      <c r="U4253" s="145">
        <v>-43524747.435387388</v>
      </c>
    </row>
    <row r="4254" spans="1:21" x14ac:dyDescent="0.35">
      <c r="A4254" s="70">
        <f t="shared" si="79"/>
        <v>4235</v>
      </c>
      <c r="B4254" s="145">
        <v>12560153.605506591</v>
      </c>
      <c r="U4254" s="145">
        <v>17009891.354020812</v>
      </c>
    </row>
    <row r="4255" spans="1:21" x14ac:dyDescent="0.35">
      <c r="A4255" s="70">
        <f t="shared" si="79"/>
        <v>4236</v>
      </c>
      <c r="B4255" s="145">
        <v>12560153.605506591</v>
      </c>
      <c r="U4255" s="145">
        <v>-57691170.965339467</v>
      </c>
    </row>
    <row r="4256" spans="1:21" x14ac:dyDescent="0.35">
      <c r="A4256" s="70">
        <f t="shared" si="79"/>
        <v>4237</v>
      </c>
      <c r="B4256" s="145">
        <v>12560153.605506591</v>
      </c>
      <c r="U4256" s="145">
        <v>-7116605.7010537293</v>
      </c>
    </row>
    <row r="4257" spans="1:21" x14ac:dyDescent="0.35">
      <c r="A4257" s="70">
        <f t="shared" si="79"/>
        <v>4238</v>
      </c>
      <c r="B4257" s="145">
        <v>12560153.605506591</v>
      </c>
      <c r="U4257" s="145">
        <v>-24125002.300328165</v>
      </c>
    </row>
    <row r="4258" spans="1:21" x14ac:dyDescent="0.35">
      <c r="A4258" s="70">
        <f t="shared" si="79"/>
        <v>4239</v>
      </c>
      <c r="B4258" s="145">
        <v>12560153.605506591</v>
      </c>
      <c r="U4258" s="145">
        <v>26245828.302455619</v>
      </c>
    </row>
    <row r="4259" spans="1:21" x14ac:dyDescent="0.35">
      <c r="A4259" s="70">
        <f t="shared" si="79"/>
        <v>4240</v>
      </c>
      <c r="B4259" s="145">
        <v>12560153.605506591</v>
      </c>
      <c r="U4259" s="145">
        <v>34281314.376424223</v>
      </c>
    </row>
    <row r="4260" spans="1:21" x14ac:dyDescent="0.35">
      <c r="A4260" s="70">
        <f t="shared" si="79"/>
        <v>4241</v>
      </c>
      <c r="B4260" s="145">
        <v>12560153.605506591</v>
      </c>
      <c r="U4260" s="145">
        <v>-2352152.2547017373</v>
      </c>
    </row>
    <row r="4261" spans="1:21" x14ac:dyDescent="0.35">
      <c r="A4261" s="70">
        <f t="shared" si="79"/>
        <v>4242</v>
      </c>
      <c r="B4261" s="145">
        <v>12560153.605506591</v>
      </c>
      <c r="U4261" s="145">
        <v>3583669.5040361919</v>
      </c>
    </row>
    <row r="4262" spans="1:21" x14ac:dyDescent="0.35">
      <c r="A4262" s="70">
        <f t="shared" si="79"/>
        <v>4243</v>
      </c>
      <c r="B4262" s="145">
        <v>12560153.605506591</v>
      </c>
      <c r="U4262" s="145">
        <v>2221525.6193140708</v>
      </c>
    </row>
    <row r="4263" spans="1:21" x14ac:dyDescent="0.35">
      <c r="A4263" s="70">
        <f t="shared" si="79"/>
        <v>4244</v>
      </c>
      <c r="B4263" s="145">
        <v>12560153.605506591</v>
      </c>
      <c r="U4263" s="145">
        <v>-7514133.921080336</v>
      </c>
    </row>
    <row r="4264" spans="1:21" x14ac:dyDescent="0.35">
      <c r="A4264" s="70">
        <f t="shared" si="79"/>
        <v>4245</v>
      </c>
      <c r="B4264" s="145">
        <v>12560153.605506591</v>
      </c>
      <c r="U4264" s="145">
        <v>4731049.8865502849</v>
      </c>
    </row>
    <row r="4265" spans="1:21" x14ac:dyDescent="0.35">
      <c r="A4265" s="70">
        <f t="shared" si="79"/>
        <v>4246</v>
      </c>
      <c r="B4265" s="145">
        <v>12560153.605506591</v>
      </c>
      <c r="U4265" s="145">
        <v>-6156774.1486018635</v>
      </c>
    </row>
    <row r="4266" spans="1:21" x14ac:dyDescent="0.35">
      <c r="A4266" s="70">
        <f t="shared" si="79"/>
        <v>4247</v>
      </c>
      <c r="B4266" s="145">
        <v>12560153.605506591</v>
      </c>
      <c r="U4266" s="145">
        <v>18821671.350794472</v>
      </c>
    </row>
    <row r="4267" spans="1:21" x14ac:dyDescent="0.35">
      <c r="A4267" s="70">
        <f t="shared" si="79"/>
        <v>4248</v>
      </c>
      <c r="B4267" s="145">
        <v>12560153.605506591</v>
      </c>
      <c r="U4267" s="145">
        <v>-43287444.089227259</v>
      </c>
    </row>
    <row r="4268" spans="1:21" x14ac:dyDescent="0.35">
      <c r="A4268" s="70">
        <f t="shared" si="79"/>
        <v>4249</v>
      </c>
      <c r="B4268" s="145">
        <v>12560153.605506591</v>
      </c>
      <c r="U4268" s="145">
        <v>-29447811.98824501</v>
      </c>
    </row>
    <row r="4269" spans="1:21" x14ac:dyDescent="0.35">
      <c r="A4269" s="70">
        <f t="shared" si="79"/>
        <v>4250</v>
      </c>
      <c r="B4269" s="145">
        <v>12560153.605506591</v>
      </c>
      <c r="U4269" s="145">
        <v>-31352724.364975378</v>
      </c>
    </row>
    <row r="4270" spans="1:21" x14ac:dyDescent="0.35">
      <c r="A4270" s="70">
        <f t="shared" si="79"/>
        <v>4251</v>
      </c>
      <c r="B4270" s="145">
        <v>12560153.605506591</v>
      </c>
      <c r="U4270" s="145">
        <v>-16683132.596269341</v>
      </c>
    </row>
    <row r="4271" spans="1:21" x14ac:dyDescent="0.35">
      <c r="A4271" s="70">
        <f t="shared" si="79"/>
        <v>4252</v>
      </c>
      <c r="B4271" s="145">
        <v>12560153.605506591</v>
      </c>
      <c r="U4271" s="145">
        <v>-51845069.600500353</v>
      </c>
    </row>
    <row r="4272" spans="1:21" x14ac:dyDescent="0.35">
      <c r="A4272" s="70">
        <f t="shared" si="79"/>
        <v>4253</v>
      </c>
      <c r="B4272" s="145">
        <v>12560153.605506591</v>
      </c>
      <c r="U4272" s="145">
        <v>3955752.7961226404</v>
      </c>
    </row>
    <row r="4273" spans="1:21" x14ac:dyDescent="0.35">
      <c r="A4273" s="70">
        <f t="shared" si="79"/>
        <v>4254</v>
      </c>
      <c r="B4273" s="145">
        <v>12560153.605506591</v>
      </c>
      <c r="U4273" s="145">
        <v>-16203791.602873381</v>
      </c>
    </row>
    <row r="4274" spans="1:21" x14ac:dyDescent="0.35">
      <c r="A4274" s="70">
        <f t="shared" si="79"/>
        <v>4255</v>
      </c>
      <c r="B4274" s="145">
        <v>12560153.605506591</v>
      </c>
      <c r="U4274" s="145">
        <v>-16809865.117764302</v>
      </c>
    </row>
    <row r="4275" spans="1:21" x14ac:dyDescent="0.35">
      <c r="A4275" s="70">
        <f t="shared" si="79"/>
        <v>4256</v>
      </c>
      <c r="B4275" s="145">
        <v>12560153.605506591</v>
      </c>
      <c r="U4275" s="145">
        <v>-4967420.1010061689</v>
      </c>
    </row>
    <row r="4276" spans="1:21" x14ac:dyDescent="0.35">
      <c r="A4276" s="70">
        <f t="shared" si="79"/>
        <v>4257</v>
      </c>
      <c r="B4276" s="145">
        <v>12560153.605506591</v>
      </c>
      <c r="U4276" s="145">
        <v>8675639.7741465047</v>
      </c>
    </row>
    <row r="4277" spans="1:21" x14ac:dyDescent="0.35">
      <c r="A4277" s="70">
        <f t="shared" si="79"/>
        <v>4258</v>
      </c>
      <c r="B4277" s="145">
        <v>12560153.605506591</v>
      </c>
      <c r="U4277" s="145">
        <v>6245922.6551282033</v>
      </c>
    </row>
    <row r="4278" spans="1:21" x14ac:dyDescent="0.35">
      <c r="A4278" s="70">
        <f t="shared" si="79"/>
        <v>4259</v>
      </c>
      <c r="B4278" s="145">
        <v>12560153.605506591</v>
      </c>
      <c r="U4278" s="145">
        <v>-15988921.462772842</v>
      </c>
    </row>
    <row r="4279" spans="1:21" x14ac:dyDescent="0.35">
      <c r="A4279" s="70">
        <f t="shared" si="79"/>
        <v>4260</v>
      </c>
      <c r="B4279" s="145">
        <v>12560153.605506591</v>
      </c>
      <c r="U4279" s="145">
        <v>-20127475.668472026</v>
      </c>
    </row>
    <row r="4280" spans="1:21" x14ac:dyDescent="0.35">
      <c r="A4280" s="70">
        <f t="shared" si="79"/>
        <v>4261</v>
      </c>
      <c r="B4280" s="145">
        <v>12560153.605506591</v>
      </c>
      <c r="U4280" s="145">
        <v>-24537191.17405818</v>
      </c>
    </row>
    <row r="4281" spans="1:21" x14ac:dyDescent="0.35">
      <c r="A4281" s="70">
        <f t="shared" si="79"/>
        <v>4262</v>
      </c>
      <c r="B4281" s="145">
        <v>12560153.605506591</v>
      </c>
      <c r="U4281" s="145">
        <v>12915081.095356375</v>
      </c>
    </row>
    <row r="4282" spans="1:21" x14ac:dyDescent="0.35">
      <c r="A4282" s="70">
        <f t="shared" si="79"/>
        <v>4263</v>
      </c>
      <c r="B4282" s="145">
        <v>12560153.605506591</v>
      </c>
      <c r="U4282" s="145">
        <v>25298228.365152035</v>
      </c>
    </row>
    <row r="4283" spans="1:21" x14ac:dyDescent="0.35">
      <c r="A4283" s="70">
        <f t="shared" si="79"/>
        <v>4264</v>
      </c>
      <c r="B4283" s="145">
        <v>12560153.605506591</v>
      </c>
      <c r="U4283" s="145">
        <v>1178567.4933992997</v>
      </c>
    </row>
    <row r="4284" spans="1:21" x14ac:dyDescent="0.35">
      <c r="A4284" s="70">
        <f t="shared" si="79"/>
        <v>4265</v>
      </c>
      <c r="B4284" s="145">
        <v>12560153.605506591</v>
      </c>
      <c r="U4284" s="145">
        <v>-15351298.054421555</v>
      </c>
    </row>
    <row r="4285" spans="1:21" x14ac:dyDescent="0.35">
      <c r="A4285" s="70">
        <f t="shared" si="79"/>
        <v>4266</v>
      </c>
      <c r="B4285" s="145">
        <v>12560153.605506591</v>
      </c>
      <c r="U4285" s="145">
        <v>17208033.39880158</v>
      </c>
    </row>
    <row r="4286" spans="1:21" x14ac:dyDescent="0.35">
      <c r="A4286" s="70">
        <f t="shared" si="79"/>
        <v>4267</v>
      </c>
      <c r="B4286" s="145">
        <v>12560153.605506591</v>
      </c>
      <c r="U4286" s="145">
        <v>-11909155.80952362</v>
      </c>
    </row>
    <row r="4287" spans="1:21" x14ac:dyDescent="0.35">
      <c r="A4287" s="70">
        <f t="shared" si="79"/>
        <v>4268</v>
      </c>
      <c r="B4287" s="145">
        <v>12560153.605506591</v>
      </c>
      <c r="U4287" s="145">
        <v>-7471303.4300848953</v>
      </c>
    </row>
    <row r="4288" spans="1:21" x14ac:dyDescent="0.35">
      <c r="A4288" s="70">
        <f t="shared" si="79"/>
        <v>4269</v>
      </c>
      <c r="B4288" s="145">
        <v>12560153.605506591</v>
      </c>
      <c r="U4288" s="145">
        <v>-33621347.333018757</v>
      </c>
    </row>
    <row r="4289" spans="1:21" x14ac:dyDescent="0.35">
      <c r="A4289" s="70">
        <f t="shared" si="79"/>
        <v>4270</v>
      </c>
      <c r="B4289" s="145">
        <v>12560153.605506591</v>
      </c>
      <c r="U4289" s="145">
        <v>-18699423.222317286</v>
      </c>
    </row>
    <row r="4290" spans="1:21" x14ac:dyDescent="0.35">
      <c r="A4290" s="70">
        <f t="shared" si="79"/>
        <v>4271</v>
      </c>
      <c r="B4290" s="145">
        <v>12560153.605506591</v>
      </c>
      <c r="U4290" s="145">
        <v>-13214035.616403323</v>
      </c>
    </row>
    <row r="4291" spans="1:21" x14ac:dyDescent="0.35">
      <c r="A4291" s="70">
        <f t="shared" si="79"/>
        <v>4272</v>
      </c>
      <c r="B4291" s="145">
        <v>12560153.605506591</v>
      </c>
      <c r="U4291" s="145">
        <v>-31958676.48541031</v>
      </c>
    </row>
    <row r="4292" spans="1:21" x14ac:dyDescent="0.35">
      <c r="A4292" s="70">
        <f t="shared" si="79"/>
        <v>4273</v>
      </c>
      <c r="B4292" s="145">
        <v>12560153.605506591</v>
      </c>
      <c r="U4292" s="145">
        <v>-25670305.264268368</v>
      </c>
    </row>
    <row r="4293" spans="1:21" x14ac:dyDescent="0.35">
      <c r="A4293" s="70">
        <f t="shared" si="79"/>
        <v>4274</v>
      </c>
      <c r="B4293" s="145">
        <v>12560153.605506591</v>
      </c>
      <c r="U4293" s="145">
        <v>9262082.2958480716</v>
      </c>
    </row>
    <row r="4294" spans="1:21" x14ac:dyDescent="0.35">
      <c r="A4294" s="70">
        <f t="shared" si="79"/>
        <v>4275</v>
      </c>
      <c r="B4294" s="145">
        <v>12560153.605506591</v>
      </c>
      <c r="U4294" s="145">
        <v>15287537.3431651</v>
      </c>
    </row>
    <row r="4295" spans="1:21" x14ac:dyDescent="0.35">
      <c r="A4295" s="70">
        <f t="shared" si="79"/>
        <v>4276</v>
      </c>
      <c r="B4295" s="145">
        <v>12560153.605506591</v>
      </c>
      <c r="U4295" s="145">
        <v>-25098345.024213672</v>
      </c>
    </row>
    <row r="4296" spans="1:21" x14ac:dyDescent="0.35">
      <c r="A4296" s="70">
        <f t="shared" si="79"/>
        <v>4277</v>
      </c>
      <c r="B4296" s="145">
        <v>12560153.605506591</v>
      </c>
      <c r="U4296" s="145">
        <v>-13126130.534588689</v>
      </c>
    </row>
    <row r="4297" spans="1:21" x14ac:dyDescent="0.35">
      <c r="A4297" s="70">
        <f t="shared" si="79"/>
        <v>4278</v>
      </c>
      <c r="B4297" s="145">
        <v>12560153.605506591</v>
      </c>
      <c r="U4297" s="145">
        <v>8205787.9355858453</v>
      </c>
    </row>
    <row r="4298" spans="1:21" x14ac:dyDescent="0.35">
      <c r="A4298" s="70">
        <f t="shared" si="79"/>
        <v>4279</v>
      </c>
      <c r="B4298" s="145">
        <v>12560153.605506591</v>
      </c>
      <c r="U4298" s="145">
        <v>-14905237.811585145</v>
      </c>
    </row>
    <row r="4299" spans="1:21" x14ac:dyDescent="0.35">
      <c r="A4299" s="70">
        <f t="shared" si="79"/>
        <v>4280</v>
      </c>
      <c r="B4299" s="145">
        <v>12560153.605506591</v>
      </c>
      <c r="U4299" s="145">
        <v>-39180444.539221793</v>
      </c>
    </row>
    <row r="4300" spans="1:21" x14ac:dyDescent="0.35">
      <c r="A4300" s="70">
        <f t="shared" si="79"/>
        <v>4281</v>
      </c>
      <c r="B4300" s="145">
        <v>12560153.605506591</v>
      </c>
      <c r="U4300" s="145">
        <v>-28863146.44002771</v>
      </c>
    </row>
    <row r="4301" spans="1:21" x14ac:dyDescent="0.35">
      <c r="A4301" s="70">
        <f t="shared" si="79"/>
        <v>4282</v>
      </c>
      <c r="B4301" s="145">
        <v>12560153.605506591</v>
      </c>
      <c r="U4301" s="145">
        <v>26067233.721833035</v>
      </c>
    </row>
    <row r="4302" spans="1:21" x14ac:dyDescent="0.35">
      <c r="A4302" s="70">
        <f t="shared" si="79"/>
        <v>4283</v>
      </c>
      <c r="B4302" s="145">
        <v>12560153.605506591</v>
      </c>
      <c r="U4302" s="145">
        <v>-4804872.672787942</v>
      </c>
    </row>
    <row r="4303" spans="1:21" x14ac:dyDescent="0.35">
      <c r="A4303" s="70">
        <f t="shared" si="79"/>
        <v>4284</v>
      </c>
      <c r="B4303" s="145">
        <v>12560153.605506591</v>
      </c>
      <c r="U4303" s="145">
        <v>-31538500.788382627</v>
      </c>
    </row>
    <row r="4304" spans="1:21" x14ac:dyDescent="0.35">
      <c r="A4304" s="70">
        <f t="shared" si="79"/>
        <v>4285</v>
      </c>
      <c r="B4304" s="145">
        <v>12560153.605506591</v>
      </c>
      <c r="U4304" s="145">
        <v>4436446.0682554543</v>
      </c>
    </row>
    <row r="4305" spans="1:21" x14ac:dyDescent="0.35">
      <c r="A4305" s="70">
        <f t="shared" si="79"/>
        <v>4286</v>
      </c>
      <c r="B4305" s="145">
        <v>12560153.605506591</v>
      </c>
      <c r="U4305" s="145">
        <v>-12625530.229711138</v>
      </c>
    </row>
    <row r="4306" spans="1:21" x14ac:dyDescent="0.35">
      <c r="A4306" s="70">
        <f t="shared" si="79"/>
        <v>4287</v>
      </c>
      <c r="B4306" s="145">
        <v>12560153.605506591</v>
      </c>
      <c r="U4306" s="145">
        <v>-26499541.634818051</v>
      </c>
    </row>
    <row r="4307" spans="1:21" x14ac:dyDescent="0.35">
      <c r="A4307" s="70">
        <f t="shared" si="79"/>
        <v>4288</v>
      </c>
      <c r="B4307" s="145">
        <v>12560153.605506591</v>
      </c>
      <c r="U4307" s="145">
        <v>577209.81714013591</v>
      </c>
    </row>
    <row r="4308" spans="1:21" x14ac:dyDescent="0.35">
      <c r="A4308" s="70">
        <f t="shared" si="79"/>
        <v>4289</v>
      </c>
      <c r="B4308" s="145">
        <v>12560153.605506591</v>
      </c>
      <c r="U4308" s="145">
        <v>-11867907.742671225</v>
      </c>
    </row>
    <row r="4309" spans="1:21" x14ac:dyDescent="0.35">
      <c r="A4309" s="70">
        <f t="shared" si="79"/>
        <v>4290</v>
      </c>
      <c r="B4309" s="145">
        <v>12560153.605506591</v>
      </c>
      <c r="U4309" s="145">
        <v>5727171.1998907924</v>
      </c>
    </row>
    <row r="4310" spans="1:21" x14ac:dyDescent="0.35">
      <c r="A4310" s="70">
        <f t="shared" ref="A4310:A4373" si="80">A4309+1</f>
        <v>4291</v>
      </c>
      <c r="B4310" s="145">
        <v>12560153.605506591</v>
      </c>
      <c r="U4310" s="145">
        <v>-9028430.857111264</v>
      </c>
    </row>
    <row r="4311" spans="1:21" x14ac:dyDescent="0.35">
      <c r="A4311" s="70">
        <f t="shared" si="80"/>
        <v>4292</v>
      </c>
      <c r="B4311" s="145">
        <v>12560153.605506591</v>
      </c>
      <c r="U4311" s="145">
        <v>29419799.530088171</v>
      </c>
    </row>
    <row r="4312" spans="1:21" x14ac:dyDescent="0.35">
      <c r="A4312" s="70">
        <f t="shared" si="80"/>
        <v>4293</v>
      </c>
      <c r="B4312" s="145">
        <v>12560153.605506591</v>
      </c>
      <c r="U4312" s="145">
        <v>-21286314.750852507</v>
      </c>
    </row>
    <row r="4313" spans="1:21" x14ac:dyDescent="0.35">
      <c r="A4313" s="70">
        <f t="shared" si="80"/>
        <v>4294</v>
      </c>
      <c r="B4313" s="145">
        <v>12560153.605506591</v>
      </c>
      <c r="U4313" s="145">
        <v>-23780610.544692762</v>
      </c>
    </row>
    <row r="4314" spans="1:21" x14ac:dyDescent="0.35">
      <c r="A4314" s="70">
        <f t="shared" si="80"/>
        <v>4295</v>
      </c>
      <c r="B4314" s="145">
        <v>12560153.605506591</v>
      </c>
      <c r="U4314" s="145">
        <v>-34930994.226274535</v>
      </c>
    </row>
    <row r="4315" spans="1:21" x14ac:dyDescent="0.35">
      <c r="A4315" s="70">
        <f t="shared" si="80"/>
        <v>4296</v>
      </c>
      <c r="B4315" s="145">
        <v>12560153.605506591</v>
      </c>
      <c r="U4315" s="145">
        <v>3370901.1556361355</v>
      </c>
    </row>
    <row r="4316" spans="1:21" x14ac:dyDescent="0.35">
      <c r="A4316" s="70">
        <f t="shared" si="80"/>
        <v>4297</v>
      </c>
      <c r="B4316" s="145">
        <v>12560153.605506591</v>
      </c>
      <c r="U4316" s="145">
        <v>-31886555.387721296</v>
      </c>
    </row>
    <row r="4317" spans="1:21" x14ac:dyDescent="0.35">
      <c r="A4317" s="70">
        <f t="shared" si="80"/>
        <v>4298</v>
      </c>
      <c r="B4317" s="145">
        <v>12560153.605506591</v>
      </c>
      <c r="U4317" s="145">
        <v>-20697019.540899154</v>
      </c>
    </row>
    <row r="4318" spans="1:21" x14ac:dyDescent="0.35">
      <c r="A4318" s="70">
        <f t="shared" si="80"/>
        <v>4299</v>
      </c>
      <c r="B4318" s="145">
        <v>12560153.605506591</v>
      </c>
      <c r="U4318" s="145">
        <v>4056964.3498006389</v>
      </c>
    </row>
    <row r="4319" spans="1:21" x14ac:dyDescent="0.35">
      <c r="A4319" s="70">
        <f t="shared" si="80"/>
        <v>4300</v>
      </c>
      <c r="B4319" s="145">
        <v>12560153.605506591</v>
      </c>
      <c r="U4319" s="145">
        <v>1835426.4340532832</v>
      </c>
    </row>
    <row r="4320" spans="1:21" x14ac:dyDescent="0.35">
      <c r="A4320" s="70">
        <f t="shared" si="80"/>
        <v>4301</v>
      </c>
      <c r="B4320" s="145">
        <v>12560153.605506591</v>
      </c>
      <c r="U4320" s="145">
        <v>-27223410.3770945</v>
      </c>
    </row>
    <row r="4321" spans="1:21" x14ac:dyDescent="0.35">
      <c r="A4321" s="70">
        <f t="shared" si="80"/>
        <v>4302</v>
      </c>
      <c r="B4321" s="145">
        <v>12560153.605506591</v>
      </c>
      <c r="U4321" s="145">
        <v>3690636.110330008</v>
      </c>
    </row>
    <row r="4322" spans="1:21" x14ac:dyDescent="0.35">
      <c r="A4322" s="70">
        <f t="shared" si="80"/>
        <v>4303</v>
      </c>
      <c r="B4322" s="145">
        <v>12560153.605506591</v>
      </c>
      <c r="U4322" s="145">
        <v>14385267.519197848</v>
      </c>
    </row>
    <row r="4323" spans="1:21" x14ac:dyDescent="0.35">
      <c r="A4323" s="70">
        <f t="shared" si="80"/>
        <v>4304</v>
      </c>
      <c r="B4323" s="145">
        <v>12560153.605506591</v>
      </c>
      <c r="U4323" s="145">
        <v>-26636638.142749276</v>
      </c>
    </row>
    <row r="4324" spans="1:21" x14ac:dyDescent="0.35">
      <c r="A4324" s="70">
        <f t="shared" si="80"/>
        <v>4305</v>
      </c>
      <c r="B4324" s="145">
        <v>12560153.605506591</v>
      </c>
      <c r="U4324" s="145">
        <v>-32421795.248200595</v>
      </c>
    </row>
    <row r="4325" spans="1:21" x14ac:dyDescent="0.35">
      <c r="A4325" s="70">
        <f t="shared" si="80"/>
        <v>4306</v>
      </c>
      <c r="B4325" s="145">
        <v>12560153.605506591</v>
      </c>
      <c r="U4325" s="145">
        <v>-40077425.880050167</v>
      </c>
    </row>
    <row r="4326" spans="1:21" x14ac:dyDescent="0.35">
      <c r="A4326" s="70">
        <f t="shared" si="80"/>
        <v>4307</v>
      </c>
      <c r="B4326" s="145">
        <v>12560153.605506591</v>
      </c>
      <c r="U4326" s="145">
        <v>-21329156.010983825</v>
      </c>
    </row>
    <row r="4327" spans="1:21" x14ac:dyDescent="0.35">
      <c r="A4327" s="70">
        <f t="shared" si="80"/>
        <v>4308</v>
      </c>
      <c r="B4327" s="145">
        <v>12560153.605506591</v>
      </c>
      <c r="U4327" s="145">
        <v>-63217910.709214017</v>
      </c>
    </row>
    <row r="4328" spans="1:21" x14ac:dyDescent="0.35">
      <c r="A4328" s="70">
        <f t="shared" si="80"/>
        <v>4309</v>
      </c>
      <c r="B4328" s="145">
        <v>12560153.605506591</v>
      </c>
      <c r="U4328" s="145">
        <v>-15257837.723475583</v>
      </c>
    </row>
    <row r="4329" spans="1:21" x14ac:dyDescent="0.35">
      <c r="A4329" s="70">
        <f t="shared" si="80"/>
        <v>4310</v>
      </c>
      <c r="B4329" s="145">
        <v>12560153.605506591</v>
      </c>
      <c r="U4329" s="145">
        <v>7081930.8065671697</v>
      </c>
    </row>
    <row r="4330" spans="1:21" x14ac:dyDescent="0.35">
      <c r="A4330" s="70">
        <f t="shared" si="80"/>
        <v>4311</v>
      </c>
      <c r="B4330" s="145">
        <v>12560153.605506591</v>
      </c>
      <c r="U4330" s="145">
        <v>18623743.462132599</v>
      </c>
    </row>
    <row r="4331" spans="1:21" x14ac:dyDescent="0.35">
      <c r="A4331" s="70">
        <f t="shared" si="80"/>
        <v>4312</v>
      </c>
      <c r="B4331" s="145">
        <v>12560153.605506591</v>
      </c>
      <c r="U4331" s="145">
        <v>5397601.8601671159</v>
      </c>
    </row>
    <row r="4332" spans="1:21" x14ac:dyDescent="0.35">
      <c r="A4332" s="70">
        <f t="shared" si="80"/>
        <v>4313</v>
      </c>
      <c r="B4332" s="145">
        <v>12560153.605506591</v>
      </c>
      <c r="U4332" s="145">
        <v>11812300.118622307</v>
      </c>
    </row>
    <row r="4333" spans="1:21" x14ac:dyDescent="0.35">
      <c r="A4333" s="70">
        <f t="shared" si="80"/>
        <v>4314</v>
      </c>
      <c r="B4333" s="145">
        <v>12560153.605506591</v>
      </c>
      <c r="U4333" s="145">
        <v>-12023523.805383347</v>
      </c>
    </row>
    <row r="4334" spans="1:21" x14ac:dyDescent="0.35">
      <c r="A4334" s="70">
        <f t="shared" si="80"/>
        <v>4315</v>
      </c>
      <c r="B4334" s="145">
        <v>12560153.605506591</v>
      </c>
      <c r="U4334" s="145">
        <v>-16119354.642965999</v>
      </c>
    </row>
    <row r="4335" spans="1:21" x14ac:dyDescent="0.35">
      <c r="A4335" s="70">
        <f t="shared" si="80"/>
        <v>4316</v>
      </c>
      <c r="B4335" s="145">
        <v>12560153.605506591</v>
      </c>
      <c r="U4335" s="145">
        <v>-5096920.5625667274</v>
      </c>
    </row>
    <row r="4336" spans="1:21" x14ac:dyDescent="0.35">
      <c r="A4336" s="70">
        <f t="shared" si="80"/>
        <v>4317</v>
      </c>
      <c r="B4336" s="145">
        <v>12560153.605506591</v>
      </c>
      <c r="U4336" s="145">
        <v>34532126.466989681</v>
      </c>
    </row>
    <row r="4337" spans="1:21" x14ac:dyDescent="0.35">
      <c r="A4337" s="70">
        <f t="shared" si="80"/>
        <v>4318</v>
      </c>
      <c r="B4337" s="145">
        <v>12560153.605506591</v>
      </c>
      <c r="U4337" s="145">
        <v>-20182474.339997072</v>
      </c>
    </row>
    <row r="4338" spans="1:21" x14ac:dyDescent="0.35">
      <c r="A4338" s="70">
        <f t="shared" si="80"/>
        <v>4319</v>
      </c>
      <c r="B4338" s="145">
        <v>12560153.605506591</v>
      </c>
      <c r="U4338" s="145">
        <v>-15357030.667918103</v>
      </c>
    </row>
    <row r="4339" spans="1:21" x14ac:dyDescent="0.35">
      <c r="A4339" s="70">
        <f t="shared" si="80"/>
        <v>4320</v>
      </c>
      <c r="B4339" s="145">
        <v>12560153.605506591</v>
      </c>
      <c r="U4339" s="145">
        <v>-36490315.953523226</v>
      </c>
    </row>
    <row r="4340" spans="1:21" x14ac:dyDescent="0.35">
      <c r="A4340" s="70">
        <f t="shared" si="80"/>
        <v>4321</v>
      </c>
      <c r="B4340" s="145">
        <v>12560153.605506591</v>
      </c>
      <c r="U4340" s="145">
        <v>-6894318.6774643343</v>
      </c>
    </row>
    <row r="4341" spans="1:21" x14ac:dyDescent="0.35">
      <c r="A4341" s="70">
        <f t="shared" si="80"/>
        <v>4322</v>
      </c>
      <c r="B4341" s="145">
        <v>12560153.605506591</v>
      </c>
      <c r="U4341" s="145">
        <v>30840383.532711484</v>
      </c>
    </row>
    <row r="4342" spans="1:21" x14ac:dyDescent="0.35">
      <c r="A4342" s="70">
        <f t="shared" si="80"/>
        <v>4323</v>
      </c>
      <c r="B4342" s="145">
        <v>12560153.605506591</v>
      </c>
      <c r="U4342" s="145">
        <v>14459610.735413522</v>
      </c>
    </row>
    <row r="4343" spans="1:21" x14ac:dyDescent="0.35">
      <c r="A4343" s="70">
        <f t="shared" si="80"/>
        <v>4324</v>
      </c>
      <c r="B4343" s="145">
        <v>12560153.605506591</v>
      </c>
      <c r="U4343" s="145">
        <v>5050294.5370411612</v>
      </c>
    </row>
    <row r="4344" spans="1:21" x14ac:dyDescent="0.35">
      <c r="A4344" s="70">
        <f t="shared" si="80"/>
        <v>4325</v>
      </c>
      <c r="B4344" s="145">
        <v>12560153.605506591</v>
      </c>
      <c r="U4344" s="145">
        <v>-11148758.378274318</v>
      </c>
    </row>
    <row r="4345" spans="1:21" x14ac:dyDescent="0.35">
      <c r="A4345" s="70">
        <f t="shared" si="80"/>
        <v>4326</v>
      </c>
      <c r="B4345" s="145">
        <v>12560153.605506591</v>
      </c>
      <c r="U4345" s="145">
        <v>512867.73763775453</v>
      </c>
    </row>
    <row r="4346" spans="1:21" x14ac:dyDescent="0.35">
      <c r="A4346" s="70">
        <f t="shared" si="80"/>
        <v>4327</v>
      </c>
      <c r="B4346" s="145">
        <v>12560153.605506591</v>
      </c>
      <c r="U4346" s="145">
        <v>4705719.2827878967</v>
      </c>
    </row>
    <row r="4347" spans="1:21" x14ac:dyDescent="0.35">
      <c r="A4347" s="70">
        <f t="shared" si="80"/>
        <v>4328</v>
      </c>
      <c r="B4347" s="145">
        <v>12560153.605506591</v>
      </c>
      <c r="U4347" s="145">
        <v>-24473945.145551369</v>
      </c>
    </row>
    <row r="4348" spans="1:21" x14ac:dyDescent="0.35">
      <c r="A4348" s="70">
        <f t="shared" si="80"/>
        <v>4329</v>
      </c>
      <c r="B4348" s="145">
        <v>12560153.605506591</v>
      </c>
      <c r="U4348" s="145">
        <v>9693396.6195672937</v>
      </c>
    </row>
    <row r="4349" spans="1:21" x14ac:dyDescent="0.35">
      <c r="A4349" s="70">
        <f t="shared" si="80"/>
        <v>4330</v>
      </c>
      <c r="B4349" s="145">
        <v>12560153.605506591</v>
      </c>
      <c r="U4349" s="145">
        <v>11612806.208463661</v>
      </c>
    </row>
    <row r="4350" spans="1:21" x14ac:dyDescent="0.35">
      <c r="A4350" s="70">
        <f t="shared" si="80"/>
        <v>4331</v>
      </c>
      <c r="B4350" s="145">
        <v>12560153.605506591</v>
      </c>
      <c r="U4350" s="145">
        <v>-41052678.568613976</v>
      </c>
    </row>
    <row r="4351" spans="1:21" x14ac:dyDescent="0.35">
      <c r="A4351" s="70">
        <f t="shared" si="80"/>
        <v>4332</v>
      </c>
      <c r="B4351" s="145">
        <v>12560153.605506591</v>
      </c>
      <c r="U4351" s="145">
        <v>7844416.2933742255</v>
      </c>
    </row>
    <row r="4352" spans="1:21" x14ac:dyDescent="0.35">
      <c r="A4352" s="70">
        <f t="shared" si="80"/>
        <v>4333</v>
      </c>
      <c r="B4352" s="145">
        <v>12560153.605506591</v>
      </c>
      <c r="U4352" s="145">
        <v>-8781359.3669678457</v>
      </c>
    </row>
    <row r="4353" spans="1:21" x14ac:dyDescent="0.35">
      <c r="A4353" s="70">
        <f t="shared" si="80"/>
        <v>4334</v>
      </c>
      <c r="B4353" s="145">
        <v>12560153.605506591</v>
      </c>
      <c r="U4353" s="145">
        <v>-12265873.82271627</v>
      </c>
    </row>
    <row r="4354" spans="1:21" x14ac:dyDescent="0.35">
      <c r="A4354" s="70">
        <f t="shared" si="80"/>
        <v>4335</v>
      </c>
      <c r="B4354" s="145">
        <v>12560153.605506591</v>
      </c>
      <c r="U4354" s="145">
        <v>5737505.102223618</v>
      </c>
    </row>
    <row r="4355" spans="1:21" x14ac:dyDescent="0.35">
      <c r="A4355" s="70">
        <f t="shared" si="80"/>
        <v>4336</v>
      </c>
      <c r="B4355" s="145">
        <v>12560153.605506591</v>
      </c>
      <c r="U4355" s="145">
        <v>5533131.9891185649</v>
      </c>
    </row>
    <row r="4356" spans="1:21" x14ac:dyDescent="0.35">
      <c r="A4356" s="70">
        <f t="shared" si="80"/>
        <v>4337</v>
      </c>
      <c r="B4356" s="145">
        <v>12560153.605506591</v>
      </c>
      <c r="U4356" s="145">
        <v>2548473.7439557649</v>
      </c>
    </row>
    <row r="4357" spans="1:21" x14ac:dyDescent="0.35">
      <c r="A4357" s="70">
        <f t="shared" si="80"/>
        <v>4338</v>
      </c>
      <c r="B4357" s="145">
        <v>12560153.605506591</v>
      </c>
      <c r="U4357" s="145">
        <v>-5196435.4172391519</v>
      </c>
    </row>
    <row r="4358" spans="1:21" x14ac:dyDescent="0.35">
      <c r="A4358" s="70">
        <f t="shared" si="80"/>
        <v>4339</v>
      </c>
      <c r="B4358" s="145">
        <v>12560153.605506591</v>
      </c>
      <c r="U4358" s="145">
        <v>-12791350.765657276</v>
      </c>
    </row>
    <row r="4359" spans="1:21" x14ac:dyDescent="0.35">
      <c r="A4359" s="70">
        <f t="shared" si="80"/>
        <v>4340</v>
      </c>
      <c r="B4359" s="145">
        <v>12560153.605506591</v>
      </c>
      <c r="U4359" s="145">
        <v>27906869.531610474</v>
      </c>
    </row>
    <row r="4360" spans="1:21" x14ac:dyDescent="0.35">
      <c r="A4360" s="70">
        <f t="shared" si="80"/>
        <v>4341</v>
      </c>
      <c r="B4360" s="145">
        <v>12560153.605506591</v>
      </c>
      <c r="U4360" s="145">
        <v>-34047739.006044522</v>
      </c>
    </row>
    <row r="4361" spans="1:21" x14ac:dyDescent="0.35">
      <c r="A4361" s="70">
        <f t="shared" si="80"/>
        <v>4342</v>
      </c>
      <c r="B4361" s="145">
        <v>12560153.605506591</v>
      </c>
      <c r="U4361" s="145">
        <v>4925146.7265309393</v>
      </c>
    </row>
    <row r="4362" spans="1:21" x14ac:dyDescent="0.35">
      <c r="A4362" s="70">
        <f t="shared" si="80"/>
        <v>4343</v>
      </c>
      <c r="B4362" s="145">
        <v>12560153.605506591</v>
      </c>
      <c r="U4362" s="145">
        <v>21554559.448604792</v>
      </c>
    </row>
    <row r="4363" spans="1:21" x14ac:dyDescent="0.35">
      <c r="A4363" s="70">
        <f t="shared" si="80"/>
        <v>4344</v>
      </c>
      <c r="B4363" s="145">
        <v>12560153.605506591</v>
      </c>
      <c r="U4363" s="145">
        <v>-46909477.814443342</v>
      </c>
    </row>
    <row r="4364" spans="1:21" x14ac:dyDescent="0.35">
      <c r="A4364" s="70">
        <f t="shared" si="80"/>
        <v>4345</v>
      </c>
      <c r="B4364" s="145">
        <v>12560153.605506591</v>
      </c>
      <c r="U4364" s="145">
        <v>2206771.8699552529</v>
      </c>
    </row>
    <row r="4365" spans="1:21" x14ac:dyDescent="0.35">
      <c r="A4365" s="70">
        <f t="shared" si="80"/>
        <v>4346</v>
      </c>
      <c r="B4365" s="145">
        <v>12560153.605506591</v>
      </c>
      <c r="U4365" s="145">
        <v>-40318190.767571203</v>
      </c>
    </row>
    <row r="4366" spans="1:21" x14ac:dyDescent="0.35">
      <c r="A4366" s="70">
        <f t="shared" si="80"/>
        <v>4347</v>
      </c>
      <c r="B4366" s="145">
        <v>12560153.605506591</v>
      </c>
      <c r="U4366" s="145">
        <v>-17367170.632914126</v>
      </c>
    </row>
    <row r="4367" spans="1:21" x14ac:dyDescent="0.35">
      <c r="A4367" s="70">
        <f t="shared" si="80"/>
        <v>4348</v>
      </c>
      <c r="B4367" s="145">
        <v>12560153.605506591</v>
      </c>
      <c r="U4367" s="145">
        <v>20625679.053227343</v>
      </c>
    </row>
    <row r="4368" spans="1:21" x14ac:dyDescent="0.35">
      <c r="A4368" s="70">
        <f t="shared" si="80"/>
        <v>4349</v>
      </c>
      <c r="B4368" s="145">
        <v>12560153.605506591</v>
      </c>
      <c r="U4368" s="145">
        <v>-9922204.5409211405</v>
      </c>
    </row>
    <row r="4369" spans="1:21" x14ac:dyDescent="0.35">
      <c r="A4369" s="70">
        <f t="shared" si="80"/>
        <v>4350</v>
      </c>
      <c r="B4369" s="145">
        <v>12560153.605506591</v>
      </c>
      <c r="U4369" s="145">
        <v>-16355377.162206225</v>
      </c>
    </row>
    <row r="4370" spans="1:21" x14ac:dyDescent="0.35">
      <c r="A4370" s="70">
        <f t="shared" si="80"/>
        <v>4351</v>
      </c>
      <c r="B4370" s="145">
        <v>12560153.605506591</v>
      </c>
      <c r="U4370" s="145">
        <v>12374367.404430147</v>
      </c>
    </row>
    <row r="4371" spans="1:21" x14ac:dyDescent="0.35">
      <c r="A4371" s="70">
        <f t="shared" si="80"/>
        <v>4352</v>
      </c>
      <c r="B4371" s="145">
        <v>12560153.605506591</v>
      </c>
      <c r="U4371" s="145">
        <v>-25398502.363798901</v>
      </c>
    </row>
    <row r="4372" spans="1:21" x14ac:dyDescent="0.35">
      <c r="A4372" s="70">
        <f t="shared" si="80"/>
        <v>4353</v>
      </c>
      <c r="B4372" s="145">
        <v>12560153.605506591</v>
      </c>
      <c r="U4372" s="145">
        <v>34814132.756651931</v>
      </c>
    </row>
    <row r="4373" spans="1:21" x14ac:dyDescent="0.35">
      <c r="A4373" s="70">
        <f t="shared" si="80"/>
        <v>4354</v>
      </c>
      <c r="B4373" s="145">
        <v>12560153.605506591</v>
      </c>
      <c r="U4373" s="145">
        <v>-38658227.881955504</v>
      </c>
    </row>
    <row r="4374" spans="1:21" x14ac:dyDescent="0.35">
      <c r="A4374" s="70">
        <f t="shared" ref="A4374:A4437" si="81">A4373+1</f>
        <v>4355</v>
      </c>
      <c r="B4374" s="145">
        <v>12560153.605506591</v>
      </c>
      <c r="U4374" s="145">
        <v>-31928738.831389979</v>
      </c>
    </row>
    <row r="4375" spans="1:21" x14ac:dyDescent="0.35">
      <c r="A4375" s="70">
        <f t="shared" si="81"/>
        <v>4356</v>
      </c>
      <c r="B4375" s="145">
        <v>12560153.605506591</v>
      </c>
      <c r="U4375" s="145">
        <v>-16868407.629656486</v>
      </c>
    </row>
    <row r="4376" spans="1:21" x14ac:dyDescent="0.35">
      <c r="A4376" s="70">
        <f t="shared" si="81"/>
        <v>4357</v>
      </c>
      <c r="B4376" s="145">
        <v>12560153.605506591</v>
      </c>
      <c r="U4376" s="145">
        <v>-13774180.43556878</v>
      </c>
    </row>
    <row r="4377" spans="1:21" x14ac:dyDescent="0.35">
      <c r="A4377" s="70">
        <f t="shared" si="81"/>
        <v>4358</v>
      </c>
      <c r="B4377" s="145">
        <v>12560153.605506591</v>
      </c>
      <c r="U4377" s="145">
        <v>34830869.541659698</v>
      </c>
    </row>
    <row r="4378" spans="1:21" x14ac:dyDescent="0.35">
      <c r="A4378" s="70">
        <f t="shared" si="81"/>
        <v>4359</v>
      </c>
      <c r="B4378" s="145">
        <v>12560153.605506591</v>
      </c>
      <c r="U4378" s="145">
        <v>-15357829.728353428</v>
      </c>
    </row>
    <row r="4379" spans="1:21" x14ac:dyDescent="0.35">
      <c r="A4379" s="70">
        <f t="shared" si="81"/>
        <v>4360</v>
      </c>
      <c r="B4379" s="145">
        <v>12560153.605506591</v>
      </c>
      <c r="U4379" s="145">
        <v>-19009748.239296354</v>
      </c>
    </row>
    <row r="4380" spans="1:21" x14ac:dyDescent="0.35">
      <c r="A4380" s="70">
        <f t="shared" si="81"/>
        <v>4361</v>
      </c>
      <c r="B4380" s="145">
        <v>12560153.605506591</v>
      </c>
      <c r="U4380" s="145">
        <v>16767596.135684676</v>
      </c>
    </row>
    <row r="4381" spans="1:21" x14ac:dyDescent="0.35">
      <c r="A4381" s="70">
        <f t="shared" si="81"/>
        <v>4362</v>
      </c>
      <c r="B4381" s="145">
        <v>12560153.605506591</v>
      </c>
      <c r="U4381" s="145">
        <v>-37140509.637222625</v>
      </c>
    </row>
    <row r="4382" spans="1:21" x14ac:dyDescent="0.35">
      <c r="A4382" s="70">
        <f t="shared" si="81"/>
        <v>4363</v>
      </c>
      <c r="B4382" s="145">
        <v>12560153.605506591</v>
      </c>
      <c r="U4382" s="145">
        <v>2646254.7474391498</v>
      </c>
    </row>
    <row r="4383" spans="1:21" x14ac:dyDescent="0.35">
      <c r="A4383" s="70">
        <f t="shared" si="81"/>
        <v>4364</v>
      </c>
      <c r="B4383" s="145">
        <v>12560153.605506591</v>
      </c>
      <c r="U4383" s="145">
        <v>3021514.6479329988</v>
      </c>
    </row>
    <row r="4384" spans="1:21" x14ac:dyDescent="0.35">
      <c r="A4384" s="70">
        <f t="shared" si="81"/>
        <v>4365</v>
      </c>
      <c r="B4384" s="145">
        <v>12560153.605506591</v>
      </c>
      <c r="U4384" s="145">
        <v>4408145.8009580113</v>
      </c>
    </row>
    <row r="4385" spans="1:21" x14ac:dyDescent="0.35">
      <c r="A4385" s="70">
        <f t="shared" si="81"/>
        <v>4366</v>
      </c>
      <c r="B4385" s="145">
        <v>12560153.605506591</v>
      </c>
      <c r="U4385" s="145">
        <v>-7519427.7761753779</v>
      </c>
    </row>
    <row r="4386" spans="1:21" x14ac:dyDescent="0.35">
      <c r="A4386" s="70">
        <f t="shared" si="81"/>
        <v>4367</v>
      </c>
      <c r="B4386" s="145">
        <v>12560153.605506591</v>
      </c>
      <c r="U4386" s="145">
        <v>-10149215.80152496</v>
      </c>
    </row>
    <row r="4387" spans="1:21" x14ac:dyDescent="0.35">
      <c r="A4387" s="70">
        <f t="shared" si="81"/>
        <v>4368</v>
      </c>
      <c r="B4387" s="145">
        <v>12560153.605506591</v>
      </c>
      <c r="U4387" s="145">
        <v>-41857875.597518846</v>
      </c>
    </row>
    <row r="4388" spans="1:21" x14ac:dyDescent="0.35">
      <c r="A4388" s="70">
        <f t="shared" si="81"/>
        <v>4369</v>
      </c>
      <c r="B4388" s="145">
        <v>12560153.605506591</v>
      </c>
      <c r="U4388" s="145">
        <v>-18467510.965258893</v>
      </c>
    </row>
    <row r="4389" spans="1:21" x14ac:dyDescent="0.35">
      <c r="A4389" s="70">
        <f t="shared" si="81"/>
        <v>4370</v>
      </c>
      <c r="B4389" s="145">
        <v>12560153.605506591</v>
      </c>
      <c r="U4389" s="145">
        <v>21703295.132484604</v>
      </c>
    </row>
    <row r="4390" spans="1:21" x14ac:dyDescent="0.35">
      <c r="A4390" s="70">
        <f t="shared" si="81"/>
        <v>4371</v>
      </c>
      <c r="B4390" s="145">
        <v>12560153.605506591</v>
      </c>
      <c r="U4390" s="145">
        <v>2674787.714980986</v>
      </c>
    </row>
    <row r="4391" spans="1:21" x14ac:dyDescent="0.35">
      <c r="A4391" s="70">
        <f t="shared" si="81"/>
        <v>4372</v>
      </c>
      <c r="B4391" s="145">
        <v>12560153.605506591</v>
      </c>
      <c r="U4391" s="145">
        <v>1285775.4757454321</v>
      </c>
    </row>
    <row r="4392" spans="1:21" x14ac:dyDescent="0.35">
      <c r="A4392" s="70">
        <f t="shared" si="81"/>
        <v>4373</v>
      </c>
      <c r="B4392" s="145">
        <v>12560153.605506591</v>
      </c>
      <c r="U4392" s="145">
        <v>22076644.680272043</v>
      </c>
    </row>
    <row r="4393" spans="1:21" x14ac:dyDescent="0.35">
      <c r="A4393" s="70">
        <f t="shared" si="81"/>
        <v>4374</v>
      </c>
      <c r="B4393" s="145">
        <v>12560153.605506591</v>
      </c>
      <c r="U4393" s="145">
        <v>-16394719.973912613</v>
      </c>
    </row>
    <row r="4394" spans="1:21" x14ac:dyDescent="0.35">
      <c r="A4394" s="70">
        <f t="shared" si="81"/>
        <v>4375</v>
      </c>
      <c r="B4394" s="145">
        <v>12560153.605506591</v>
      </c>
      <c r="U4394" s="145">
        <v>-17182506.717936374</v>
      </c>
    </row>
    <row r="4395" spans="1:21" x14ac:dyDescent="0.35">
      <c r="A4395" s="70">
        <f t="shared" si="81"/>
        <v>4376</v>
      </c>
      <c r="B4395" s="145">
        <v>12560153.605506591</v>
      </c>
      <c r="U4395" s="145">
        <v>6259366.5435132198</v>
      </c>
    </row>
    <row r="4396" spans="1:21" x14ac:dyDescent="0.35">
      <c r="A4396" s="70">
        <f t="shared" si="81"/>
        <v>4377</v>
      </c>
      <c r="B4396" s="145">
        <v>12560153.605506591</v>
      </c>
      <c r="U4396" s="145">
        <v>10496925.861802481</v>
      </c>
    </row>
    <row r="4397" spans="1:21" x14ac:dyDescent="0.35">
      <c r="A4397" s="70">
        <f t="shared" si="81"/>
        <v>4378</v>
      </c>
      <c r="B4397" s="145">
        <v>12560153.605506591</v>
      </c>
      <c r="U4397" s="145">
        <v>23730671.115912832</v>
      </c>
    </row>
    <row r="4398" spans="1:21" x14ac:dyDescent="0.35">
      <c r="A4398" s="70">
        <f t="shared" si="81"/>
        <v>4379</v>
      </c>
      <c r="B4398" s="145">
        <v>12560153.605506591</v>
      </c>
      <c r="U4398" s="145">
        <v>28378091.130928271</v>
      </c>
    </row>
    <row r="4399" spans="1:21" x14ac:dyDescent="0.35">
      <c r="A4399" s="70">
        <f t="shared" si="81"/>
        <v>4380</v>
      </c>
      <c r="B4399" s="145">
        <v>12560153.605506591</v>
      </c>
      <c r="U4399" s="145">
        <v>21751151.461321544</v>
      </c>
    </row>
    <row r="4400" spans="1:21" x14ac:dyDescent="0.35">
      <c r="A4400" s="70">
        <f t="shared" si="81"/>
        <v>4381</v>
      </c>
      <c r="B4400" s="145">
        <v>12560153.605506591</v>
      </c>
      <c r="U4400" s="145">
        <v>22968872.111109875</v>
      </c>
    </row>
    <row r="4401" spans="1:21" x14ac:dyDescent="0.35">
      <c r="A4401" s="70">
        <f t="shared" si="81"/>
        <v>4382</v>
      </c>
      <c r="B4401" s="145">
        <v>12560153.605506591</v>
      </c>
      <c r="U4401" s="145">
        <v>-31569620.783427</v>
      </c>
    </row>
    <row r="4402" spans="1:21" x14ac:dyDescent="0.35">
      <c r="A4402" s="70">
        <f t="shared" si="81"/>
        <v>4383</v>
      </c>
      <c r="B4402" s="145">
        <v>12560153.605506591</v>
      </c>
      <c r="U4402" s="145">
        <v>-26424582.520296361</v>
      </c>
    </row>
    <row r="4403" spans="1:21" x14ac:dyDescent="0.35">
      <c r="A4403" s="70">
        <f t="shared" si="81"/>
        <v>4384</v>
      </c>
      <c r="B4403" s="145">
        <v>12560153.605506591</v>
      </c>
      <c r="U4403" s="145">
        <v>9162021.2714214176</v>
      </c>
    </row>
    <row r="4404" spans="1:21" x14ac:dyDescent="0.35">
      <c r="A4404" s="70">
        <f t="shared" si="81"/>
        <v>4385</v>
      </c>
      <c r="B4404" s="145">
        <v>12560153.605506591</v>
      </c>
      <c r="U4404" s="145">
        <v>-7636541.7682874054</v>
      </c>
    </row>
    <row r="4405" spans="1:21" x14ac:dyDescent="0.35">
      <c r="A4405" s="70">
        <f t="shared" si="81"/>
        <v>4386</v>
      </c>
      <c r="B4405" s="145">
        <v>12560153.605506591</v>
      </c>
      <c r="U4405" s="145">
        <v>-3367156.4722834863</v>
      </c>
    </row>
    <row r="4406" spans="1:21" x14ac:dyDescent="0.35">
      <c r="A4406" s="70">
        <f t="shared" si="81"/>
        <v>4387</v>
      </c>
      <c r="B4406" s="145">
        <v>12560153.605506591</v>
      </c>
      <c r="U4406" s="145">
        <v>-34488921.856050864</v>
      </c>
    </row>
    <row r="4407" spans="1:21" x14ac:dyDescent="0.35">
      <c r="A4407" s="70">
        <f t="shared" si="81"/>
        <v>4388</v>
      </c>
      <c r="B4407" s="145">
        <v>12560153.605506591</v>
      </c>
      <c r="U4407" s="145">
        <v>-21650252.726434845</v>
      </c>
    </row>
    <row r="4408" spans="1:21" x14ac:dyDescent="0.35">
      <c r="A4408" s="70">
        <f t="shared" si="81"/>
        <v>4389</v>
      </c>
      <c r="B4408" s="145">
        <v>12560153.605506591</v>
      </c>
      <c r="U4408" s="145">
        <v>-272433.33724173531</v>
      </c>
    </row>
    <row r="4409" spans="1:21" x14ac:dyDescent="0.35">
      <c r="A4409" s="70">
        <f t="shared" si="81"/>
        <v>4390</v>
      </c>
      <c r="B4409" s="145">
        <v>12560153.605506591</v>
      </c>
      <c r="U4409" s="145">
        <v>-27545677.512498826</v>
      </c>
    </row>
    <row r="4410" spans="1:21" x14ac:dyDescent="0.35">
      <c r="A4410" s="70">
        <f t="shared" si="81"/>
        <v>4391</v>
      </c>
      <c r="B4410" s="145">
        <v>12560153.605506591</v>
      </c>
      <c r="U4410" s="145">
        <v>29225567.4337354</v>
      </c>
    </row>
    <row r="4411" spans="1:21" x14ac:dyDescent="0.35">
      <c r="A4411" s="70">
        <f t="shared" si="81"/>
        <v>4392</v>
      </c>
      <c r="B4411" s="145">
        <v>12560153.605506591</v>
      </c>
      <c r="U4411" s="145">
        <v>31206651.851805016</v>
      </c>
    </row>
    <row r="4412" spans="1:21" x14ac:dyDescent="0.35">
      <c r="A4412" s="70">
        <f t="shared" si="81"/>
        <v>4393</v>
      </c>
      <c r="B4412" s="145">
        <v>12560153.605506591</v>
      </c>
      <c r="U4412" s="145">
        <v>-28796626.328406531</v>
      </c>
    </row>
    <row r="4413" spans="1:21" x14ac:dyDescent="0.35">
      <c r="A4413" s="70">
        <f t="shared" si="81"/>
        <v>4394</v>
      </c>
      <c r="B4413" s="145">
        <v>12560153.605506591</v>
      </c>
      <c r="U4413" s="145">
        <v>-15317950.047227032</v>
      </c>
    </row>
    <row r="4414" spans="1:21" x14ac:dyDescent="0.35">
      <c r="A4414" s="70">
        <f t="shared" si="81"/>
        <v>4395</v>
      </c>
      <c r="B4414" s="145">
        <v>12560153.605506591</v>
      </c>
      <c r="U4414" s="145">
        <v>6838336.8718382865</v>
      </c>
    </row>
    <row r="4415" spans="1:21" x14ac:dyDescent="0.35">
      <c r="A4415" s="70">
        <f t="shared" si="81"/>
        <v>4396</v>
      </c>
      <c r="B4415" s="145">
        <v>12560153.605506591</v>
      </c>
      <c r="U4415" s="145">
        <v>-11597341.603196086</v>
      </c>
    </row>
    <row r="4416" spans="1:21" x14ac:dyDescent="0.35">
      <c r="A4416" s="70">
        <f t="shared" si="81"/>
        <v>4397</v>
      </c>
      <c r="B4416" s="145">
        <v>12560153.605506591</v>
      </c>
      <c r="U4416" s="145">
        <v>-15011781.555937387</v>
      </c>
    </row>
    <row r="4417" spans="1:21" x14ac:dyDescent="0.35">
      <c r="A4417" s="70">
        <f t="shared" si="81"/>
        <v>4398</v>
      </c>
      <c r="B4417" s="145">
        <v>12560153.605506591</v>
      </c>
      <c r="U4417" s="145">
        <v>-1831988.9856805485</v>
      </c>
    </row>
    <row r="4418" spans="1:21" x14ac:dyDescent="0.35">
      <c r="A4418" s="70">
        <f t="shared" si="81"/>
        <v>4399</v>
      </c>
      <c r="B4418" s="145">
        <v>12560153.605506591</v>
      </c>
      <c r="U4418" s="145">
        <v>-5118707.563167613</v>
      </c>
    </row>
    <row r="4419" spans="1:21" x14ac:dyDescent="0.35">
      <c r="A4419" s="70">
        <f t="shared" si="81"/>
        <v>4400</v>
      </c>
      <c r="B4419" s="145">
        <v>12560153.605506591</v>
      </c>
      <c r="U4419" s="145">
        <v>-49902849.449458212</v>
      </c>
    </row>
    <row r="4420" spans="1:21" x14ac:dyDescent="0.35">
      <c r="A4420" s="70">
        <f t="shared" si="81"/>
        <v>4401</v>
      </c>
      <c r="B4420" s="145">
        <v>12560153.605506591</v>
      </c>
      <c r="U4420" s="145">
        <v>12425824.077801041</v>
      </c>
    </row>
    <row r="4421" spans="1:21" x14ac:dyDescent="0.35">
      <c r="A4421" s="70">
        <f t="shared" si="81"/>
        <v>4402</v>
      </c>
      <c r="B4421" s="145">
        <v>12560153.605506591</v>
      </c>
      <c r="U4421" s="145">
        <v>19902.033498238772</v>
      </c>
    </row>
    <row r="4422" spans="1:21" x14ac:dyDescent="0.35">
      <c r="A4422" s="70">
        <f t="shared" si="81"/>
        <v>4403</v>
      </c>
      <c r="B4422" s="145">
        <v>12560153.605506591</v>
      </c>
      <c r="U4422" s="145">
        <v>-404022.54724103585</v>
      </c>
    </row>
    <row r="4423" spans="1:21" x14ac:dyDescent="0.35">
      <c r="A4423" s="70">
        <f t="shared" si="81"/>
        <v>4404</v>
      </c>
      <c r="B4423" s="145">
        <v>12560153.605506591</v>
      </c>
      <c r="U4423" s="145">
        <v>5592276.1804098412</v>
      </c>
    </row>
    <row r="4424" spans="1:21" x14ac:dyDescent="0.35">
      <c r="A4424" s="70">
        <f t="shared" si="81"/>
        <v>4405</v>
      </c>
      <c r="B4424" s="145">
        <v>12560153.605506591</v>
      </c>
      <c r="U4424" s="145">
        <v>-21402529.984911919</v>
      </c>
    </row>
    <row r="4425" spans="1:21" x14ac:dyDescent="0.35">
      <c r="A4425" s="70">
        <f t="shared" si="81"/>
        <v>4406</v>
      </c>
      <c r="B4425" s="145">
        <v>12560153.605506591</v>
      </c>
      <c r="U4425" s="145">
        <v>-21582565.195295304</v>
      </c>
    </row>
    <row r="4426" spans="1:21" x14ac:dyDescent="0.35">
      <c r="A4426" s="70">
        <f t="shared" si="81"/>
        <v>4407</v>
      </c>
      <c r="B4426" s="145">
        <v>12560153.605506591</v>
      </c>
      <c r="U4426" s="145">
        <v>-22519964.060610756</v>
      </c>
    </row>
    <row r="4427" spans="1:21" x14ac:dyDescent="0.35">
      <c r="A4427" s="70">
        <f t="shared" si="81"/>
        <v>4408</v>
      </c>
      <c r="B4427" s="145">
        <v>12560153.605506591</v>
      </c>
      <c r="U4427" s="145">
        <v>-7011588.1117562782</v>
      </c>
    </row>
    <row r="4428" spans="1:21" x14ac:dyDescent="0.35">
      <c r="A4428" s="70">
        <f t="shared" si="81"/>
        <v>4409</v>
      </c>
      <c r="B4428" s="145">
        <v>12560153.605506591</v>
      </c>
      <c r="U4428" s="145">
        <v>21080236.488811716</v>
      </c>
    </row>
    <row r="4429" spans="1:21" x14ac:dyDescent="0.35">
      <c r="A4429" s="70">
        <f t="shared" si="81"/>
        <v>4410</v>
      </c>
      <c r="B4429" s="145">
        <v>12560153.605506591</v>
      </c>
      <c r="U4429" s="145">
        <v>16851682.867252793</v>
      </c>
    </row>
    <row r="4430" spans="1:21" x14ac:dyDescent="0.35">
      <c r="A4430" s="70">
        <f t="shared" si="81"/>
        <v>4411</v>
      </c>
      <c r="B4430" s="145">
        <v>12560153.605506591</v>
      </c>
      <c r="U4430" s="145">
        <v>-10751221.530930705</v>
      </c>
    </row>
    <row r="4431" spans="1:21" x14ac:dyDescent="0.35">
      <c r="A4431" s="70">
        <f t="shared" si="81"/>
        <v>4412</v>
      </c>
      <c r="B4431" s="145">
        <v>12560153.605506591</v>
      </c>
      <c r="U4431" s="145">
        <v>-12503509.319303948</v>
      </c>
    </row>
    <row r="4432" spans="1:21" x14ac:dyDescent="0.35">
      <c r="A4432" s="70">
        <f t="shared" si="81"/>
        <v>4413</v>
      </c>
      <c r="B4432" s="145">
        <v>12560153.605506591</v>
      </c>
      <c r="U4432" s="145">
        <v>22869925.943455804</v>
      </c>
    </row>
    <row r="4433" spans="1:21" x14ac:dyDescent="0.35">
      <c r="A4433" s="70">
        <f t="shared" si="81"/>
        <v>4414</v>
      </c>
      <c r="B4433" s="145">
        <v>12560153.605506591</v>
      </c>
      <c r="U4433" s="145">
        <v>-14135019.745725226</v>
      </c>
    </row>
    <row r="4434" spans="1:21" x14ac:dyDescent="0.35">
      <c r="A4434" s="70">
        <f t="shared" si="81"/>
        <v>4415</v>
      </c>
      <c r="B4434" s="145">
        <v>12560153.605506591</v>
      </c>
      <c r="U4434" s="145">
        <v>-5855115.2184143532</v>
      </c>
    </row>
    <row r="4435" spans="1:21" x14ac:dyDescent="0.35">
      <c r="A4435" s="70">
        <f t="shared" si="81"/>
        <v>4416</v>
      </c>
      <c r="B4435" s="145">
        <v>12560153.605506591</v>
      </c>
      <c r="U4435" s="145">
        <v>-29868770.160561882</v>
      </c>
    </row>
    <row r="4436" spans="1:21" x14ac:dyDescent="0.35">
      <c r="A4436" s="70">
        <f t="shared" si="81"/>
        <v>4417</v>
      </c>
      <c r="B4436" s="145">
        <v>12560153.605506591</v>
      </c>
      <c r="U4436" s="145">
        <v>-11073156.037163945</v>
      </c>
    </row>
    <row r="4437" spans="1:21" x14ac:dyDescent="0.35">
      <c r="A4437" s="70">
        <f t="shared" si="81"/>
        <v>4418</v>
      </c>
      <c r="B4437" s="145">
        <v>12560153.605506591</v>
      </c>
      <c r="U4437" s="145">
        <v>-45723332.808226407</v>
      </c>
    </row>
    <row r="4438" spans="1:21" x14ac:dyDescent="0.35">
      <c r="A4438" s="70">
        <f t="shared" ref="A4438:A4501" si="82">A4437+1</f>
        <v>4419</v>
      </c>
      <c r="B4438" s="145">
        <v>12560153.605506591</v>
      </c>
      <c r="U4438" s="145">
        <v>-10940439.893037019</v>
      </c>
    </row>
    <row r="4439" spans="1:21" x14ac:dyDescent="0.35">
      <c r="A4439" s="70">
        <f t="shared" si="82"/>
        <v>4420</v>
      </c>
      <c r="B4439" s="145">
        <v>12560153.605506591</v>
      </c>
      <c r="U4439" s="145">
        <v>11507055.645202123</v>
      </c>
    </row>
    <row r="4440" spans="1:21" x14ac:dyDescent="0.35">
      <c r="A4440" s="70">
        <f t="shared" si="82"/>
        <v>4421</v>
      </c>
      <c r="B4440" s="145">
        <v>12560153.605506591</v>
      </c>
      <c r="U4440" s="145">
        <v>-9019610.4114902075</v>
      </c>
    </row>
    <row r="4441" spans="1:21" x14ac:dyDescent="0.35">
      <c r="A4441" s="70">
        <f t="shared" si="82"/>
        <v>4422</v>
      </c>
      <c r="B4441" s="145">
        <v>12560153.605506591</v>
      </c>
      <c r="U4441" s="145">
        <v>-28879972.930939354</v>
      </c>
    </row>
    <row r="4442" spans="1:21" x14ac:dyDescent="0.35">
      <c r="A4442" s="70">
        <f t="shared" si="82"/>
        <v>4423</v>
      </c>
      <c r="B4442" s="145">
        <v>12560153.605506591</v>
      </c>
      <c r="U4442" s="145">
        <v>-39532784.776355386</v>
      </c>
    </row>
    <row r="4443" spans="1:21" x14ac:dyDescent="0.35">
      <c r="A4443" s="70">
        <f t="shared" si="82"/>
        <v>4424</v>
      </c>
      <c r="B4443" s="145">
        <v>12560153.605506591</v>
      </c>
      <c r="U4443" s="145">
        <v>15163969.182615943</v>
      </c>
    </row>
    <row r="4444" spans="1:21" x14ac:dyDescent="0.35">
      <c r="A4444" s="70">
        <f t="shared" si="82"/>
        <v>4425</v>
      </c>
      <c r="B4444" s="145">
        <v>12560153.605506591</v>
      </c>
      <c r="U4444" s="145">
        <v>-6890497.9957540194</v>
      </c>
    </row>
    <row r="4445" spans="1:21" x14ac:dyDescent="0.35">
      <c r="A4445" s="70">
        <f t="shared" si="82"/>
        <v>4426</v>
      </c>
      <c r="B4445" s="145">
        <v>12560153.605506591</v>
      </c>
      <c r="U4445" s="145">
        <v>-28874280.60482154</v>
      </c>
    </row>
    <row r="4446" spans="1:21" x14ac:dyDescent="0.35">
      <c r="A4446" s="70">
        <f t="shared" si="82"/>
        <v>4427</v>
      </c>
      <c r="B4446" s="145">
        <v>12560153.605506591</v>
      </c>
      <c r="U4446" s="145">
        <v>11618316.641840778</v>
      </c>
    </row>
    <row r="4447" spans="1:21" x14ac:dyDescent="0.35">
      <c r="A4447" s="70">
        <f t="shared" si="82"/>
        <v>4428</v>
      </c>
      <c r="B4447" s="145">
        <v>12560153.605506591</v>
      </c>
      <c r="U4447" s="145">
        <v>-1507840.2345147692</v>
      </c>
    </row>
    <row r="4448" spans="1:21" x14ac:dyDescent="0.35">
      <c r="A4448" s="70">
        <f t="shared" si="82"/>
        <v>4429</v>
      </c>
      <c r="B4448" s="145">
        <v>12560153.605506591</v>
      </c>
      <c r="U4448" s="145">
        <v>-28708422.939390436</v>
      </c>
    </row>
    <row r="4449" spans="1:21" x14ac:dyDescent="0.35">
      <c r="A4449" s="70">
        <f t="shared" si="82"/>
        <v>4430</v>
      </c>
      <c r="B4449" s="145">
        <v>12560153.605506591</v>
      </c>
      <c r="U4449" s="145">
        <v>2441065.3035281003</v>
      </c>
    </row>
    <row r="4450" spans="1:21" x14ac:dyDescent="0.35">
      <c r="A4450" s="70">
        <f t="shared" si="82"/>
        <v>4431</v>
      </c>
      <c r="B4450" s="145">
        <v>12560153.605506591</v>
      </c>
      <c r="U4450" s="145">
        <v>-19947284.418429539</v>
      </c>
    </row>
    <row r="4451" spans="1:21" x14ac:dyDescent="0.35">
      <c r="A4451" s="70">
        <f t="shared" si="82"/>
        <v>4432</v>
      </c>
      <c r="B4451" s="145">
        <v>12560153.605506591</v>
      </c>
      <c r="U4451" s="145">
        <v>39015662.909832776</v>
      </c>
    </row>
    <row r="4452" spans="1:21" x14ac:dyDescent="0.35">
      <c r="A4452" s="70">
        <f t="shared" si="82"/>
        <v>4433</v>
      </c>
      <c r="B4452" s="145">
        <v>12560153.605506591</v>
      </c>
      <c r="U4452" s="145">
        <v>37975840.37122035</v>
      </c>
    </row>
    <row r="4453" spans="1:21" x14ac:dyDescent="0.35">
      <c r="A4453" s="70">
        <f t="shared" si="82"/>
        <v>4434</v>
      </c>
      <c r="B4453" s="145">
        <v>12560153.605506591</v>
      </c>
      <c r="U4453" s="145">
        <v>-14413052.174432013</v>
      </c>
    </row>
    <row r="4454" spans="1:21" x14ac:dyDescent="0.35">
      <c r="A4454" s="70">
        <f t="shared" si="82"/>
        <v>4435</v>
      </c>
      <c r="B4454" s="145">
        <v>12560153.605506591</v>
      </c>
      <c r="U4454" s="145">
        <v>-47419468.622080885</v>
      </c>
    </row>
    <row r="4455" spans="1:21" x14ac:dyDescent="0.35">
      <c r="A4455" s="70">
        <f t="shared" si="82"/>
        <v>4436</v>
      </c>
      <c r="B4455" s="145">
        <v>12560153.605506591</v>
      </c>
      <c r="U4455" s="145">
        <v>7702046.5862625837</v>
      </c>
    </row>
    <row r="4456" spans="1:21" x14ac:dyDescent="0.35">
      <c r="A4456" s="70">
        <f t="shared" si="82"/>
        <v>4437</v>
      </c>
      <c r="B4456" s="145">
        <v>12560153.605506591</v>
      </c>
      <c r="U4456" s="145">
        <v>-8842361.1837718934</v>
      </c>
    </row>
    <row r="4457" spans="1:21" x14ac:dyDescent="0.35">
      <c r="A4457" s="70">
        <f t="shared" si="82"/>
        <v>4438</v>
      </c>
      <c r="B4457" s="145">
        <v>12560153.605506591</v>
      </c>
      <c r="U4457" s="145">
        <v>17508014.344815172</v>
      </c>
    </row>
    <row r="4458" spans="1:21" x14ac:dyDescent="0.35">
      <c r="A4458" s="70">
        <f t="shared" si="82"/>
        <v>4439</v>
      </c>
      <c r="B4458" s="145">
        <v>12560153.605506591</v>
      </c>
      <c r="U4458" s="145">
        <v>-4899529.7647088058</v>
      </c>
    </row>
    <row r="4459" spans="1:21" x14ac:dyDescent="0.35">
      <c r="A4459" s="70">
        <f t="shared" si="82"/>
        <v>4440</v>
      </c>
      <c r="B4459" s="145">
        <v>12560153.605506591</v>
      </c>
      <c r="U4459" s="145">
        <v>2607030.1082226224</v>
      </c>
    </row>
    <row r="4460" spans="1:21" x14ac:dyDescent="0.35">
      <c r="A4460" s="70">
        <f t="shared" si="82"/>
        <v>4441</v>
      </c>
      <c r="B4460" s="145">
        <v>12560153.605506591</v>
      </c>
      <c r="U4460" s="145">
        <v>-31351526.273821358</v>
      </c>
    </row>
    <row r="4461" spans="1:21" x14ac:dyDescent="0.35">
      <c r="A4461" s="70">
        <f t="shared" si="82"/>
        <v>4442</v>
      </c>
      <c r="B4461" s="145">
        <v>12560153.605506591</v>
      </c>
      <c r="U4461" s="145">
        <v>-2417027.2095211074</v>
      </c>
    </row>
    <row r="4462" spans="1:21" x14ac:dyDescent="0.35">
      <c r="A4462" s="70">
        <f t="shared" si="82"/>
        <v>4443</v>
      </c>
      <c r="B4462" s="145">
        <v>12560153.605506591</v>
      </c>
      <c r="U4462" s="145">
        <v>45415878.2435923</v>
      </c>
    </row>
    <row r="4463" spans="1:21" x14ac:dyDescent="0.35">
      <c r="A4463" s="70">
        <f t="shared" si="82"/>
        <v>4444</v>
      </c>
      <c r="B4463" s="145">
        <v>12560153.605506591</v>
      </c>
      <c r="U4463" s="145">
        <v>-9667108.714605432</v>
      </c>
    </row>
    <row r="4464" spans="1:21" x14ac:dyDescent="0.35">
      <c r="A4464" s="70">
        <f t="shared" si="82"/>
        <v>4445</v>
      </c>
      <c r="B4464" s="145">
        <v>12560153.605506591</v>
      </c>
      <c r="U4464" s="145">
        <v>9631565.8705889545</v>
      </c>
    </row>
    <row r="4465" spans="1:21" x14ac:dyDescent="0.35">
      <c r="A4465" s="70">
        <f t="shared" si="82"/>
        <v>4446</v>
      </c>
      <c r="B4465" s="145">
        <v>12560153.605506591</v>
      </c>
      <c r="U4465" s="145">
        <v>6718455.0752846897</v>
      </c>
    </row>
    <row r="4466" spans="1:21" x14ac:dyDescent="0.35">
      <c r="A4466" s="70">
        <f t="shared" si="82"/>
        <v>4447</v>
      </c>
      <c r="B4466" s="145">
        <v>12560153.605506591</v>
      </c>
      <c r="U4466" s="145">
        <v>-4714207.9183520284</v>
      </c>
    </row>
    <row r="4467" spans="1:21" x14ac:dyDescent="0.35">
      <c r="A4467" s="70">
        <f t="shared" si="82"/>
        <v>4448</v>
      </c>
      <c r="B4467" s="145">
        <v>12560153.605506591</v>
      </c>
      <c r="U4467" s="145">
        <v>7784596.1321540549</v>
      </c>
    </row>
    <row r="4468" spans="1:21" x14ac:dyDescent="0.35">
      <c r="A4468" s="70">
        <f t="shared" si="82"/>
        <v>4449</v>
      </c>
      <c r="B4468" s="145">
        <v>12560153.605506591</v>
      </c>
      <c r="U4468" s="145">
        <v>-24840028.934911218</v>
      </c>
    </row>
    <row r="4469" spans="1:21" x14ac:dyDescent="0.35">
      <c r="A4469" s="70">
        <f t="shared" si="82"/>
        <v>4450</v>
      </c>
      <c r="B4469" s="145">
        <v>12560153.605506591</v>
      </c>
      <c r="U4469" s="145">
        <v>29654810.043237049</v>
      </c>
    </row>
    <row r="4470" spans="1:21" x14ac:dyDescent="0.35">
      <c r="A4470" s="70">
        <f t="shared" si="82"/>
        <v>4451</v>
      </c>
      <c r="B4470" s="145">
        <v>12560153.605506591</v>
      </c>
      <c r="U4470" s="145">
        <v>-11108418.54499409</v>
      </c>
    </row>
    <row r="4471" spans="1:21" x14ac:dyDescent="0.35">
      <c r="A4471" s="70">
        <f t="shared" si="82"/>
        <v>4452</v>
      </c>
      <c r="B4471" s="145">
        <v>12560153.605506591</v>
      </c>
      <c r="U4471" s="145">
        <v>-5162147.8697314076</v>
      </c>
    </row>
    <row r="4472" spans="1:21" x14ac:dyDescent="0.35">
      <c r="A4472" s="70">
        <f t="shared" si="82"/>
        <v>4453</v>
      </c>
      <c r="B4472" s="145">
        <v>12560153.605506591</v>
      </c>
      <c r="U4472" s="145">
        <v>-27016224.66608078</v>
      </c>
    </row>
    <row r="4473" spans="1:21" x14ac:dyDescent="0.35">
      <c r="A4473" s="70">
        <f t="shared" si="82"/>
        <v>4454</v>
      </c>
      <c r="B4473" s="145">
        <v>12560153.605506591</v>
      </c>
      <c r="U4473" s="145">
        <v>-13702236.864862241</v>
      </c>
    </row>
    <row r="4474" spans="1:21" x14ac:dyDescent="0.35">
      <c r="A4474" s="70">
        <f t="shared" si="82"/>
        <v>4455</v>
      </c>
      <c r="B4474" s="145">
        <v>12560153.605506591</v>
      </c>
      <c r="U4474" s="145">
        <v>-27578094.361884378</v>
      </c>
    </row>
    <row r="4475" spans="1:21" x14ac:dyDescent="0.35">
      <c r="A4475" s="70">
        <f t="shared" si="82"/>
        <v>4456</v>
      </c>
      <c r="B4475" s="145">
        <v>12560153.605506591</v>
      </c>
      <c r="U4475" s="145">
        <v>9974810.9192879796</v>
      </c>
    </row>
    <row r="4476" spans="1:21" x14ac:dyDescent="0.35">
      <c r="A4476" s="70">
        <f t="shared" si="82"/>
        <v>4457</v>
      </c>
      <c r="B4476" s="145">
        <v>12560153.605506591</v>
      </c>
      <c r="U4476" s="145">
        <v>-17348858.392848067</v>
      </c>
    </row>
    <row r="4477" spans="1:21" x14ac:dyDescent="0.35">
      <c r="A4477" s="70">
        <f t="shared" si="82"/>
        <v>4458</v>
      </c>
      <c r="B4477" s="145">
        <v>12560153.605506591</v>
      </c>
      <c r="U4477" s="145">
        <v>-7892765.656802902</v>
      </c>
    </row>
    <row r="4478" spans="1:21" x14ac:dyDescent="0.35">
      <c r="A4478" s="70">
        <f t="shared" si="82"/>
        <v>4459</v>
      </c>
      <c r="B4478" s="145">
        <v>12560153.605506591</v>
      </c>
      <c r="U4478" s="145">
        <v>-41902800.988409445</v>
      </c>
    </row>
    <row r="4479" spans="1:21" x14ac:dyDescent="0.35">
      <c r="A4479" s="70">
        <f t="shared" si="82"/>
        <v>4460</v>
      </c>
      <c r="B4479" s="145">
        <v>12560153.605506591</v>
      </c>
      <c r="U4479" s="145">
        <v>-2941024.320764944</v>
      </c>
    </row>
    <row r="4480" spans="1:21" x14ac:dyDescent="0.35">
      <c r="A4480" s="70">
        <f t="shared" si="82"/>
        <v>4461</v>
      </c>
      <c r="B4480" s="145">
        <v>12560153.605506591</v>
      </c>
      <c r="U4480" s="145">
        <v>13164586.808179297</v>
      </c>
    </row>
    <row r="4481" spans="1:21" x14ac:dyDescent="0.35">
      <c r="A4481" s="70">
        <f t="shared" si="82"/>
        <v>4462</v>
      </c>
      <c r="B4481" s="145">
        <v>12560153.605506591</v>
      </c>
      <c r="U4481" s="145">
        <v>-34467333.867560141</v>
      </c>
    </row>
    <row r="4482" spans="1:21" x14ac:dyDescent="0.35">
      <c r="A4482" s="70">
        <f t="shared" si="82"/>
        <v>4463</v>
      </c>
      <c r="B4482" s="145">
        <v>12560153.605506591</v>
      </c>
      <c r="U4482" s="145">
        <v>-33259844.82906764</v>
      </c>
    </row>
    <row r="4483" spans="1:21" x14ac:dyDescent="0.35">
      <c r="A4483" s="70">
        <f t="shared" si="82"/>
        <v>4464</v>
      </c>
      <c r="B4483" s="145">
        <v>12560153.605506591</v>
      </c>
      <c r="U4483" s="145">
        <v>24363825.190843999</v>
      </c>
    </row>
    <row r="4484" spans="1:21" x14ac:dyDescent="0.35">
      <c r="A4484" s="70">
        <f t="shared" si="82"/>
        <v>4465</v>
      </c>
      <c r="B4484" s="145">
        <v>12560153.605506591</v>
      </c>
      <c r="U4484" s="145">
        <v>-46275444.716266543</v>
      </c>
    </row>
    <row r="4485" spans="1:21" x14ac:dyDescent="0.35">
      <c r="A4485" s="70">
        <f t="shared" si="82"/>
        <v>4466</v>
      </c>
      <c r="B4485" s="145">
        <v>12560153.605506591</v>
      </c>
      <c r="U4485" s="145">
        <v>6652634.961659506</v>
      </c>
    </row>
    <row r="4486" spans="1:21" x14ac:dyDescent="0.35">
      <c r="A4486" s="70">
        <f t="shared" si="82"/>
        <v>4467</v>
      </c>
      <c r="B4486" s="145">
        <v>12560153.605506591</v>
      </c>
      <c r="U4486" s="145">
        <v>-30097420.988713015</v>
      </c>
    </row>
    <row r="4487" spans="1:21" x14ac:dyDescent="0.35">
      <c r="A4487" s="70">
        <f t="shared" si="82"/>
        <v>4468</v>
      </c>
      <c r="B4487" s="145">
        <v>12560153.605506591</v>
      </c>
      <c r="U4487" s="145">
        <v>-46088529.39745567</v>
      </c>
    </row>
    <row r="4488" spans="1:21" x14ac:dyDescent="0.35">
      <c r="A4488" s="70">
        <f t="shared" si="82"/>
        <v>4469</v>
      </c>
      <c r="B4488" s="145">
        <v>12560153.605506591</v>
      </c>
      <c r="U4488" s="145">
        <v>8025717.5202623084</v>
      </c>
    </row>
    <row r="4489" spans="1:21" x14ac:dyDescent="0.35">
      <c r="A4489" s="70">
        <f t="shared" si="82"/>
        <v>4470</v>
      </c>
      <c r="B4489" s="145">
        <v>12560153.605506591</v>
      </c>
      <c r="U4489" s="145">
        <v>33915321.554992974</v>
      </c>
    </row>
    <row r="4490" spans="1:21" x14ac:dyDescent="0.35">
      <c r="A4490" s="70">
        <f t="shared" si="82"/>
        <v>4471</v>
      </c>
      <c r="B4490" s="145">
        <v>12560153.605506591</v>
      </c>
      <c r="U4490" s="145">
        <v>-11510039.597532703</v>
      </c>
    </row>
    <row r="4491" spans="1:21" x14ac:dyDescent="0.35">
      <c r="A4491" s="70">
        <f t="shared" si="82"/>
        <v>4472</v>
      </c>
      <c r="B4491" s="145">
        <v>12560153.605506591</v>
      </c>
      <c r="U4491" s="145">
        <v>-22097299.822648462</v>
      </c>
    </row>
    <row r="4492" spans="1:21" x14ac:dyDescent="0.35">
      <c r="A4492" s="70">
        <f t="shared" si="82"/>
        <v>4473</v>
      </c>
      <c r="B4492" s="145">
        <v>12560153.605506591</v>
      </c>
      <c r="U4492" s="145">
        <v>23987092.217028826</v>
      </c>
    </row>
    <row r="4493" spans="1:21" x14ac:dyDescent="0.35">
      <c r="A4493" s="70">
        <f t="shared" si="82"/>
        <v>4474</v>
      </c>
      <c r="B4493" s="145">
        <v>12560153.605506591</v>
      </c>
      <c r="U4493" s="145">
        <v>2012770.7098767981</v>
      </c>
    </row>
    <row r="4494" spans="1:21" x14ac:dyDescent="0.35">
      <c r="A4494" s="70">
        <f t="shared" si="82"/>
        <v>4475</v>
      </c>
      <c r="B4494" s="145">
        <v>12560153.605506591</v>
      </c>
      <c r="U4494" s="145">
        <v>9734501.1054797396</v>
      </c>
    </row>
    <row r="4495" spans="1:21" x14ac:dyDescent="0.35">
      <c r="A4495" s="70">
        <f t="shared" si="82"/>
        <v>4476</v>
      </c>
      <c r="B4495" s="145">
        <v>12560153.605506591</v>
      </c>
      <c r="U4495" s="145">
        <v>-4401315.9139494319</v>
      </c>
    </row>
    <row r="4496" spans="1:21" x14ac:dyDescent="0.35">
      <c r="A4496" s="70">
        <f t="shared" si="82"/>
        <v>4477</v>
      </c>
      <c r="B4496" s="145">
        <v>12560153.605506591</v>
      </c>
      <c r="U4496" s="145">
        <v>20838053.800661445</v>
      </c>
    </row>
    <row r="4497" spans="1:21" x14ac:dyDescent="0.35">
      <c r="A4497" s="70">
        <f t="shared" si="82"/>
        <v>4478</v>
      </c>
      <c r="B4497" s="145">
        <v>12560153.605506591</v>
      </c>
      <c r="U4497" s="145">
        <v>-24480046.591674991</v>
      </c>
    </row>
    <row r="4498" spans="1:21" x14ac:dyDescent="0.35">
      <c r="A4498" s="70">
        <f t="shared" si="82"/>
        <v>4479</v>
      </c>
      <c r="B4498" s="145">
        <v>12560153.605506591</v>
      </c>
      <c r="U4498" s="145">
        <v>1941366.405985266</v>
      </c>
    </row>
    <row r="4499" spans="1:21" x14ac:dyDescent="0.35">
      <c r="A4499" s="70">
        <f t="shared" si="82"/>
        <v>4480</v>
      </c>
      <c r="B4499" s="145">
        <v>12560153.605506591</v>
      </c>
      <c r="U4499" s="145">
        <v>-10918783.152596923</v>
      </c>
    </row>
    <row r="4500" spans="1:21" x14ac:dyDescent="0.35">
      <c r="A4500" s="70">
        <f t="shared" si="82"/>
        <v>4481</v>
      </c>
      <c r="B4500" s="145">
        <v>12560153.605506591</v>
      </c>
      <c r="U4500" s="145">
        <v>3314661.6526313946</v>
      </c>
    </row>
    <row r="4501" spans="1:21" x14ac:dyDescent="0.35">
      <c r="A4501" s="70">
        <f t="shared" si="82"/>
        <v>4482</v>
      </c>
      <c r="B4501" s="145">
        <v>12560153.605506591</v>
      </c>
      <c r="U4501" s="145">
        <v>3775806.3457370326</v>
      </c>
    </row>
    <row r="4502" spans="1:21" x14ac:dyDescent="0.35">
      <c r="A4502" s="70">
        <f t="shared" ref="A4502:A4565" si="83">A4501+1</f>
        <v>4483</v>
      </c>
      <c r="B4502" s="145">
        <v>12560153.605506591</v>
      </c>
      <c r="U4502" s="145">
        <v>-47833286.539926313</v>
      </c>
    </row>
    <row r="4503" spans="1:21" x14ac:dyDescent="0.35">
      <c r="A4503" s="70">
        <f t="shared" si="83"/>
        <v>4484</v>
      </c>
      <c r="B4503" s="145">
        <v>12560153.605506591</v>
      </c>
      <c r="U4503" s="145">
        <v>9491092.233665742</v>
      </c>
    </row>
    <row r="4504" spans="1:21" x14ac:dyDescent="0.35">
      <c r="A4504" s="70">
        <f t="shared" si="83"/>
        <v>4485</v>
      </c>
      <c r="B4504" s="145">
        <v>12560153.605506591</v>
      </c>
      <c r="U4504" s="145">
        <v>-29121182.290296845</v>
      </c>
    </row>
    <row r="4505" spans="1:21" x14ac:dyDescent="0.35">
      <c r="A4505" s="70">
        <f t="shared" si="83"/>
        <v>4486</v>
      </c>
      <c r="B4505" s="145">
        <v>12560153.605506591</v>
      </c>
      <c r="U4505" s="145">
        <v>-22951176.881974991</v>
      </c>
    </row>
    <row r="4506" spans="1:21" x14ac:dyDescent="0.35">
      <c r="A4506" s="70">
        <f t="shared" si="83"/>
        <v>4487</v>
      </c>
      <c r="B4506" s="145">
        <v>12560153.605506591</v>
      </c>
      <c r="U4506" s="145">
        <v>-15687610.650772508</v>
      </c>
    </row>
    <row r="4507" spans="1:21" x14ac:dyDescent="0.35">
      <c r="A4507" s="70">
        <f t="shared" si="83"/>
        <v>4488</v>
      </c>
      <c r="B4507" s="145">
        <v>12560153.605506591</v>
      </c>
      <c r="U4507" s="145">
        <v>-11985932.324022165</v>
      </c>
    </row>
    <row r="4508" spans="1:21" x14ac:dyDescent="0.35">
      <c r="A4508" s="70">
        <f t="shared" si="83"/>
        <v>4489</v>
      </c>
      <c r="B4508" s="145">
        <v>12560153.605506591</v>
      </c>
      <c r="U4508" s="145">
        <v>-29122018.09132576</v>
      </c>
    </row>
    <row r="4509" spans="1:21" x14ac:dyDescent="0.35">
      <c r="A4509" s="70">
        <f t="shared" si="83"/>
        <v>4490</v>
      </c>
      <c r="B4509" s="145">
        <v>12560153.605506591</v>
      </c>
      <c r="U4509" s="145">
        <v>-1884870.5625047162</v>
      </c>
    </row>
    <row r="4510" spans="1:21" x14ac:dyDescent="0.35">
      <c r="A4510" s="70">
        <f t="shared" si="83"/>
        <v>4491</v>
      </c>
      <c r="B4510" s="145">
        <v>12560153.605506591</v>
      </c>
      <c r="U4510" s="145">
        <v>-11343543.438020788</v>
      </c>
    </row>
    <row r="4511" spans="1:21" x14ac:dyDescent="0.35">
      <c r="A4511" s="70">
        <f t="shared" si="83"/>
        <v>4492</v>
      </c>
      <c r="B4511" s="145">
        <v>12560153.605506591</v>
      </c>
      <c r="U4511" s="145">
        <v>-29592313.92233612</v>
      </c>
    </row>
    <row r="4512" spans="1:21" x14ac:dyDescent="0.35">
      <c r="A4512" s="70">
        <f t="shared" si="83"/>
        <v>4493</v>
      </c>
      <c r="B4512" s="145">
        <v>12560153.605506591</v>
      </c>
      <c r="U4512" s="145">
        <v>53947288.031840831</v>
      </c>
    </row>
    <row r="4513" spans="1:21" x14ac:dyDescent="0.35">
      <c r="A4513" s="70">
        <f t="shared" si="83"/>
        <v>4494</v>
      </c>
      <c r="B4513" s="145">
        <v>12560153.605506591</v>
      </c>
      <c r="U4513" s="145">
        <v>-5694172.8678776175</v>
      </c>
    </row>
    <row r="4514" spans="1:21" x14ac:dyDescent="0.35">
      <c r="A4514" s="70">
        <f t="shared" si="83"/>
        <v>4495</v>
      </c>
      <c r="B4514" s="145">
        <v>12560153.605506591</v>
      </c>
      <c r="U4514" s="145">
        <v>-21340123.10687251</v>
      </c>
    </row>
    <row r="4515" spans="1:21" x14ac:dyDescent="0.35">
      <c r="A4515" s="70">
        <f t="shared" si="83"/>
        <v>4496</v>
      </c>
      <c r="B4515" s="145">
        <v>12560153.605506591</v>
      </c>
      <c r="U4515" s="145">
        <v>-7310236.2633576505</v>
      </c>
    </row>
    <row r="4516" spans="1:21" x14ac:dyDescent="0.35">
      <c r="A4516" s="70">
        <f t="shared" si="83"/>
        <v>4497</v>
      </c>
      <c r="B4516" s="145">
        <v>12560153.605506591</v>
      </c>
      <c r="U4516" s="145">
        <v>-37858345.680015564</v>
      </c>
    </row>
    <row r="4517" spans="1:21" x14ac:dyDescent="0.35">
      <c r="A4517" s="70">
        <f t="shared" si="83"/>
        <v>4498</v>
      </c>
      <c r="B4517" s="145">
        <v>12560153.605506591</v>
      </c>
      <c r="U4517" s="145">
        <v>35832208.281236172</v>
      </c>
    </row>
    <row r="4518" spans="1:21" x14ac:dyDescent="0.35">
      <c r="A4518" s="70">
        <f t="shared" si="83"/>
        <v>4499</v>
      </c>
      <c r="B4518" s="145">
        <v>12560153.605506591</v>
      </c>
      <c r="U4518" s="145">
        <v>-42191503.012171552</v>
      </c>
    </row>
    <row r="4519" spans="1:21" x14ac:dyDescent="0.35">
      <c r="A4519" s="70">
        <f t="shared" si="83"/>
        <v>4500</v>
      </c>
      <c r="B4519" s="145">
        <v>12560153.605506591</v>
      </c>
      <c r="U4519" s="145">
        <v>-2884406.6779089309</v>
      </c>
    </row>
    <row r="4520" spans="1:21" x14ac:dyDescent="0.35">
      <c r="A4520" s="70">
        <f t="shared" si="83"/>
        <v>4501</v>
      </c>
      <c r="B4520" s="145">
        <v>12560153.605506591</v>
      </c>
      <c r="U4520" s="145">
        <v>17484328.43134791</v>
      </c>
    </row>
    <row r="4521" spans="1:21" x14ac:dyDescent="0.35">
      <c r="A4521" s="70">
        <f t="shared" si="83"/>
        <v>4502</v>
      </c>
      <c r="B4521" s="145">
        <v>12560153.605506591</v>
      </c>
      <c r="U4521" s="145">
        <v>-35306552.443828925</v>
      </c>
    </row>
    <row r="4522" spans="1:21" x14ac:dyDescent="0.35">
      <c r="A4522" s="70">
        <f t="shared" si="83"/>
        <v>4503</v>
      </c>
      <c r="B4522" s="145">
        <v>12560153.605506591</v>
      </c>
      <c r="U4522" s="145">
        <v>-13167864.869538911</v>
      </c>
    </row>
    <row r="4523" spans="1:21" x14ac:dyDescent="0.35">
      <c r="A4523" s="70">
        <f t="shared" si="83"/>
        <v>4504</v>
      </c>
      <c r="B4523" s="145">
        <v>12560153.605506591</v>
      </c>
      <c r="U4523" s="145">
        <v>2224844.8581025638</v>
      </c>
    </row>
    <row r="4524" spans="1:21" x14ac:dyDescent="0.35">
      <c r="A4524" s="70">
        <f t="shared" si="83"/>
        <v>4505</v>
      </c>
      <c r="B4524" s="145">
        <v>12560153.605506591</v>
      </c>
      <c r="U4524" s="145">
        <v>29562973.320186514</v>
      </c>
    </row>
    <row r="4525" spans="1:21" x14ac:dyDescent="0.35">
      <c r="A4525" s="70">
        <f t="shared" si="83"/>
        <v>4506</v>
      </c>
      <c r="B4525" s="145">
        <v>12560153.605506591</v>
      </c>
      <c r="U4525" s="145">
        <v>-21795741.09294774</v>
      </c>
    </row>
    <row r="4526" spans="1:21" x14ac:dyDescent="0.35">
      <c r="A4526" s="70">
        <f t="shared" si="83"/>
        <v>4507</v>
      </c>
      <c r="B4526" s="145">
        <v>12560153.605506591</v>
      </c>
      <c r="U4526" s="145">
        <v>-25836686.599973865</v>
      </c>
    </row>
    <row r="4527" spans="1:21" x14ac:dyDescent="0.35">
      <c r="A4527" s="70">
        <f t="shared" si="83"/>
        <v>4508</v>
      </c>
      <c r="B4527" s="145">
        <v>12560153.605506591</v>
      </c>
      <c r="U4527" s="145">
        <v>-12803997.468603535</v>
      </c>
    </row>
    <row r="4528" spans="1:21" x14ac:dyDescent="0.35">
      <c r="A4528" s="70">
        <f t="shared" si="83"/>
        <v>4509</v>
      </c>
      <c r="B4528" s="145">
        <v>12560153.605506591</v>
      </c>
      <c r="U4528" s="145">
        <v>-957598.88233141229</v>
      </c>
    </row>
    <row r="4529" spans="1:21" x14ac:dyDescent="0.35">
      <c r="A4529" s="70">
        <f t="shared" si="83"/>
        <v>4510</v>
      </c>
      <c r="B4529" s="145">
        <v>12560153.605506591</v>
      </c>
      <c r="U4529" s="145">
        <v>57893960.995919123</v>
      </c>
    </row>
    <row r="4530" spans="1:21" x14ac:dyDescent="0.35">
      <c r="A4530" s="70">
        <f t="shared" si="83"/>
        <v>4511</v>
      </c>
      <c r="B4530" s="145">
        <v>12560153.605506591</v>
      </c>
      <c r="U4530" s="145">
        <v>14991575.83297275</v>
      </c>
    </row>
    <row r="4531" spans="1:21" x14ac:dyDescent="0.35">
      <c r="A4531" s="70">
        <f t="shared" si="83"/>
        <v>4512</v>
      </c>
      <c r="B4531" s="145">
        <v>12560153.605506591</v>
      </c>
      <c r="U4531" s="145">
        <v>14401503.000861809</v>
      </c>
    </row>
    <row r="4532" spans="1:21" x14ac:dyDescent="0.35">
      <c r="A4532" s="70">
        <f t="shared" si="83"/>
        <v>4513</v>
      </c>
      <c r="B4532" s="145">
        <v>12560153.605506591</v>
      </c>
      <c r="U4532" s="145">
        <v>-7691957.8367654681</v>
      </c>
    </row>
    <row r="4533" spans="1:21" x14ac:dyDescent="0.35">
      <c r="A4533" s="70">
        <f t="shared" si="83"/>
        <v>4514</v>
      </c>
      <c r="B4533" s="145">
        <v>12560153.605506591</v>
      </c>
      <c r="U4533" s="145">
        <v>29271007.475166842</v>
      </c>
    </row>
    <row r="4534" spans="1:21" x14ac:dyDescent="0.35">
      <c r="A4534" s="70">
        <f t="shared" si="83"/>
        <v>4515</v>
      </c>
      <c r="B4534" s="145">
        <v>12560153.605506591</v>
      </c>
      <c r="U4534" s="145">
        <v>3879837.8998208866</v>
      </c>
    </row>
    <row r="4535" spans="1:21" x14ac:dyDescent="0.35">
      <c r="A4535" s="70">
        <f t="shared" si="83"/>
        <v>4516</v>
      </c>
      <c r="B4535" s="145">
        <v>12560153.605506591</v>
      </c>
      <c r="U4535" s="145">
        <v>-10157568.642186595</v>
      </c>
    </row>
    <row r="4536" spans="1:21" x14ac:dyDescent="0.35">
      <c r="A4536" s="70">
        <f t="shared" si="83"/>
        <v>4517</v>
      </c>
      <c r="B4536" s="145">
        <v>12560153.605506591</v>
      </c>
      <c r="U4536" s="145">
        <v>-13329927.847927138</v>
      </c>
    </row>
    <row r="4537" spans="1:21" x14ac:dyDescent="0.35">
      <c r="A4537" s="70">
        <f t="shared" si="83"/>
        <v>4518</v>
      </c>
      <c r="B4537" s="145">
        <v>12560153.605506591</v>
      </c>
      <c r="U4537" s="145">
        <v>7811885.271867685</v>
      </c>
    </row>
    <row r="4538" spans="1:21" x14ac:dyDescent="0.35">
      <c r="A4538" s="70">
        <f t="shared" si="83"/>
        <v>4519</v>
      </c>
      <c r="B4538" s="145">
        <v>12560153.605506591</v>
      </c>
      <c r="U4538" s="145">
        <v>-13677530.749106253</v>
      </c>
    </row>
    <row r="4539" spans="1:21" x14ac:dyDescent="0.35">
      <c r="A4539" s="70">
        <f t="shared" si="83"/>
        <v>4520</v>
      </c>
      <c r="B4539" s="145">
        <v>12560153.605506591</v>
      </c>
      <c r="U4539" s="145">
        <v>-4229257.9909918681</v>
      </c>
    </row>
    <row r="4540" spans="1:21" x14ac:dyDescent="0.35">
      <c r="A4540" s="70">
        <f t="shared" si="83"/>
        <v>4521</v>
      </c>
      <c r="B4540" s="145">
        <v>12560153.605506591</v>
      </c>
      <c r="U4540" s="145">
        <v>-35046000.14811223</v>
      </c>
    </row>
    <row r="4541" spans="1:21" x14ac:dyDescent="0.35">
      <c r="A4541" s="70">
        <f t="shared" si="83"/>
        <v>4522</v>
      </c>
      <c r="B4541" s="145">
        <v>12560153.605506591</v>
      </c>
      <c r="U4541" s="145">
        <v>-47584518.580526784</v>
      </c>
    </row>
    <row r="4542" spans="1:21" x14ac:dyDescent="0.35">
      <c r="A4542" s="70">
        <f t="shared" si="83"/>
        <v>4523</v>
      </c>
      <c r="B4542" s="145">
        <v>12560153.605506591</v>
      </c>
      <c r="U4542" s="145">
        <v>11764236.326180924</v>
      </c>
    </row>
    <row r="4543" spans="1:21" x14ac:dyDescent="0.35">
      <c r="A4543" s="70">
        <f t="shared" si="83"/>
        <v>4524</v>
      </c>
      <c r="B4543" s="145">
        <v>12560153.605506591</v>
      </c>
      <c r="U4543" s="145">
        <v>-27830381.969152939</v>
      </c>
    </row>
    <row r="4544" spans="1:21" x14ac:dyDescent="0.35">
      <c r="A4544" s="70">
        <f t="shared" si="83"/>
        <v>4525</v>
      </c>
      <c r="B4544" s="145">
        <v>12560153.605506591</v>
      </c>
      <c r="U4544" s="145">
        <v>38721493.112164348</v>
      </c>
    </row>
    <row r="4545" spans="1:21" x14ac:dyDescent="0.35">
      <c r="A4545" s="70">
        <f t="shared" si="83"/>
        <v>4526</v>
      </c>
      <c r="B4545" s="145">
        <v>12560153.605506591</v>
      </c>
      <c r="U4545" s="145">
        <v>-23183827.809860703</v>
      </c>
    </row>
    <row r="4546" spans="1:21" x14ac:dyDescent="0.35">
      <c r="A4546" s="70">
        <f t="shared" si="83"/>
        <v>4527</v>
      </c>
      <c r="B4546" s="145">
        <v>12560153.605506591</v>
      </c>
      <c r="U4546" s="145">
        <v>-9978900.3719275948</v>
      </c>
    </row>
    <row r="4547" spans="1:21" x14ac:dyDescent="0.35">
      <c r="A4547" s="70">
        <f t="shared" si="83"/>
        <v>4528</v>
      </c>
      <c r="B4547" s="145">
        <v>12560153.605506591</v>
      </c>
      <c r="U4547" s="145">
        <v>13722632.774725299</v>
      </c>
    </row>
    <row r="4548" spans="1:21" x14ac:dyDescent="0.35">
      <c r="A4548" s="70">
        <f t="shared" si="83"/>
        <v>4529</v>
      </c>
      <c r="B4548" s="145">
        <v>12560153.605506591</v>
      </c>
      <c r="U4548" s="145">
        <v>-5885683.4441712182</v>
      </c>
    </row>
    <row r="4549" spans="1:21" x14ac:dyDescent="0.35">
      <c r="A4549" s="70">
        <f t="shared" si="83"/>
        <v>4530</v>
      </c>
      <c r="B4549" s="145">
        <v>12560153.605506591</v>
      </c>
      <c r="U4549" s="145">
        <v>-37219122.442855179</v>
      </c>
    </row>
    <row r="4550" spans="1:21" x14ac:dyDescent="0.35">
      <c r="A4550" s="70">
        <f t="shared" si="83"/>
        <v>4531</v>
      </c>
      <c r="B4550" s="145">
        <v>12560153.605506591</v>
      </c>
      <c r="U4550" s="145">
        <v>-18109120.577598233</v>
      </c>
    </row>
    <row r="4551" spans="1:21" x14ac:dyDescent="0.35">
      <c r="A4551" s="70">
        <f t="shared" si="83"/>
        <v>4532</v>
      </c>
      <c r="B4551" s="145">
        <v>12560153.605506591</v>
      </c>
      <c r="U4551" s="145">
        <v>-7701839.7112998962</v>
      </c>
    </row>
    <row r="4552" spans="1:21" x14ac:dyDescent="0.35">
      <c r="A4552" s="70">
        <f t="shared" si="83"/>
        <v>4533</v>
      </c>
      <c r="B4552" s="145">
        <v>12560153.605506591</v>
      </c>
      <c r="U4552" s="145">
        <v>-10920369.29946124</v>
      </c>
    </row>
    <row r="4553" spans="1:21" x14ac:dyDescent="0.35">
      <c r="A4553" s="70">
        <f t="shared" si="83"/>
        <v>4534</v>
      </c>
      <c r="B4553" s="145">
        <v>12560153.605506591</v>
      </c>
      <c r="U4553" s="145">
        <v>-20055747.316591419</v>
      </c>
    </row>
    <row r="4554" spans="1:21" x14ac:dyDescent="0.35">
      <c r="A4554" s="70">
        <f t="shared" si="83"/>
        <v>4535</v>
      </c>
      <c r="B4554" s="145">
        <v>12560153.605506591</v>
      </c>
      <c r="U4554" s="145">
        <v>19080847.711165756</v>
      </c>
    </row>
    <row r="4555" spans="1:21" x14ac:dyDescent="0.35">
      <c r="A4555" s="70">
        <f t="shared" si="83"/>
        <v>4536</v>
      </c>
      <c r="B4555" s="145">
        <v>12560153.605506591</v>
      </c>
      <c r="U4555" s="145">
        <v>4600784.8867003247</v>
      </c>
    </row>
    <row r="4556" spans="1:21" x14ac:dyDescent="0.35">
      <c r="A4556" s="70">
        <f t="shared" si="83"/>
        <v>4537</v>
      </c>
      <c r="B4556" s="145">
        <v>12560153.605506591</v>
      </c>
      <c r="U4556" s="145">
        <v>28502862.33352942</v>
      </c>
    </row>
    <row r="4557" spans="1:21" x14ac:dyDescent="0.35">
      <c r="A4557" s="70">
        <f t="shared" si="83"/>
        <v>4538</v>
      </c>
      <c r="B4557" s="145">
        <v>12560153.605506591</v>
      </c>
      <c r="U4557" s="145">
        <v>5383033.5277219377</v>
      </c>
    </row>
    <row r="4558" spans="1:21" x14ac:dyDescent="0.35">
      <c r="A4558" s="70">
        <f t="shared" si="83"/>
        <v>4539</v>
      </c>
      <c r="B4558" s="145">
        <v>12560153.605506591</v>
      </c>
      <c r="U4558" s="145">
        <v>-12846033.203395914</v>
      </c>
    </row>
    <row r="4559" spans="1:21" x14ac:dyDescent="0.35">
      <c r="A4559" s="70">
        <f t="shared" si="83"/>
        <v>4540</v>
      </c>
      <c r="B4559" s="145">
        <v>12560153.605506591</v>
      </c>
      <c r="U4559" s="145">
        <v>-19662027.140229806</v>
      </c>
    </row>
    <row r="4560" spans="1:21" x14ac:dyDescent="0.35">
      <c r="A4560" s="70">
        <f t="shared" si="83"/>
        <v>4541</v>
      </c>
      <c r="B4560" s="145">
        <v>12560153.605506591</v>
      </c>
      <c r="U4560" s="145">
        <v>-52754029.183668807</v>
      </c>
    </row>
    <row r="4561" spans="1:21" x14ac:dyDescent="0.35">
      <c r="A4561" s="70">
        <f t="shared" si="83"/>
        <v>4542</v>
      </c>
      <c r="B4561" s="145">
        <v>12560153.605506591</v>
      </c>
      <c r="U4561" s="145">
        <v>-1863256.1873093694</v>
      </c>
    </row>
    <row r="4562" spans="1:21" x14ac:dyDescent="0.35">
      <c r="A4562" s="70">
        <f t="shared" si="83"/>
        <v>4543</v>
      </c>
      <c r="B4562" s="145">
        <v>12560153.605506591</v>
      </c>
      <c r="U4562" s="145">
        <v>1279607.2116593383</v>
      </c>
    </row>
    <row r="4563" spans="1:21" x14ac:dyDescent="0.35">
      <c r="A4563" s="70">
        <f t="shared" si="83"/>
        <v>4544</v>
      </c>
      <c r="B4563" s="145">
        <v>12560153.605506591</v>
      </c>
      <c r="U4563" s="145">
        <v>8464741.6276004836</v>
      </c>
    </row>
    <row r="4564" spans="1:21" x14ac:dyDescent="0.35">
      <c r="A4564" s="70">
        <f t="shared" si="83"/>
        <v>4545</v>
      </c>
      <c r="B4564" s="145">
        <v>12560153.605506591</v>
      </c>
      <c r="U4564" s="145">
        <v>-25590897.952826306</v>
      </c>
    </row>
    <row r="4565" spans="1:21" x14ac:dyDescent="0.35">
      <c r="A4565" s="70">
        <f t="shared" si="83"/>
        <v>4546</v>
      </c>
      <c r="B4565" s="145">
        <v>12560153.605506591</v>
      </c>
      <c r="U4565" s="145">
        <v>-35089661.536692448</v>
      </c>
    </row>
    <row r="4566" spans="1:21" x14ac:dyDescent="0.35">
      <c r="A4566" s="70">
        <f t="shared" ref="A4566:A4629" si="84">A4565+1</f>
        <v>4547</v>
      </c>
      <c r="B4566" s="145">
        <v>12560153.605506591</v>
      </c>
      <c r="U4566" s="145">
        <v>6525222.6750572789</v>
      </c>
    </row>
    <row r="4567" spans="1:21" x14ac:dyDescent="0.35">
      <c r="A4567" s="70">
        <f t="shared" si="84"/>
        <v>4548</v>
      </c>
      <c r="B4567" s="145">
        <v>12560153.605506591</v>
      </c>
      <c r="U4567" s="145">
        <v>-4627185.5369151793</v>
      </c>
    </row>
    <row r="4568" spans="1:21" x14ac:dyDescent="0.35">
      <c r="A4568" s="70">
        <f t="shared" si="84"/>
        <v>4549</v>
      </c>
      <c r="B4568" s="145">
        <v>12560153.605506591</v>
      </c>
      <c r="U4568" s="145">
        <v>999050.17547538877</v>
      </c>
    </row>
    <row r="4569" spans="1:21" x14ac:dyDescent="0.35">
      <c r="A4569" s="70">
        <f t="shared" si="84"/>
        <v>4550</v>
      </c>
      <c r="B4569" s="145">
        <v>12560153.605506591</v>
      </c>
      <c r="U4569" s="145">
        <v>-30511701.689937755</v>
      </c>
    </row>
    <row r="4570" spans="1:21" x14ac:dyDescent="0.35">
      <c r="A4570" s="70">
        <f t="shared" si="84"/>
        <v>4551</v>
      </c>
      <c r="B4570" s="145">
        <v>12560153.605506591</v>
      </c>
      <c r="U4570" s="145">
        <v>2848124.9999924898</v>
      </c>
    </row>
    <row r="4571" spans="1:21" x14ac:dyDescent="0.35">
      <c r="A4571" s="70">
        <f t="shared" si="84"/>
        <v>4552</v>
      </c>
      <c r="B4571" s="145">
        <v>12560153.605506591</v>
      </c>
      <c r="U4571" s="145">
        <v>2202665.9931160845</v>
      </c>
    </row>
    <row r="4572" spans="1:21" x14ac:dyDescent="0.35">
      <c r="A4572" s="70">
        <f t="shared" si="84"/>
        <v>4553</v>
      </c>
      <c r="B4572" s="145">
        <v>12560153.605506591</v>
      </c>
      <c r="U4572" s="145">
        <v>-14595016.594457321</v>
      </c>
    </row>
    <row r="4573" spans="1:21" x14ac:dyDescent="0.35">
      <c r="A4573" s="70">
        <f t="shared" si="84"/>
        <v>4554</v>
      </c>
      <c r="B4573" s="145">
        <v>12560153.605506591</v>
      </c>
      <c r="U4573" s="145">
        <v>8255838.130527243</v>
      </c>
    </row>
    <row r="4574" spans="1:21" x14ac:dyDescent="0.35">
      <c r="A4574" s="70">
        <f t="shared" si="84"/>
        <v>4555</v>
      </c>
      <c r="B4574" s="145">
        <v>12560153.605506591</v>
      </c>
      <c r="U4574" s="145">
        <v>-43285854.018431991</v>
      </c>
    </row>
    <row r="4575" spans="1:21" x14ac:dyDescent="0.35">
      <c r="A4575" s="70">
        <f t="shared" si="84"/>
        <v>4556</v>
      </c>
      <c r="B4575" s="145">
        <v>12560153.605506591</v>
      </c>
      <c r="U4575" s="145">
        <v>-40820278.327995621</v>
      </c>
    </row>
    <row r="4576" spans="1:21" x14ac:dyDescent="0.35">
      <c r="A4576" s="70">
        <f t="shared" si="84"/>
        <v>4557</v>
      </c>
      <c r="B4576" s="145">
        <v>12560153.605506591</v>
      </c>
      <c r="U4576" s="145">
        <v>-6282369.3845575079</v>
      </c>
    </row>
    <row r="4577" spans="1:21" x14ac:dyDescent="0.35">
      <c r="A4577" s="70">
        <f t="shared" si="84"/>
        <v>4558</v>
      </c>
      <c r="B4577" s="145">
        <v>12560153.605506591</v>
      </c>
      <c r="U4577" s="145">
        <v>-22243800.424735669</v>
      </c>
    </row>
    <row r="4578" spans="1:21" x14ac:dyDescent="0.35">
      <c r="A4578" s="70">
        <f t="shared" si="84"/>
        <v>4559</v>
      </c>
      <c r="B4578" s="145">
        <v>12560153.605506591</v>
      </c>
      <c r="U4578" s="145">
        <v>-2742784.7300156336</v>
      </c>
    </row>
    <row r="4579" spans="1:21" x14ac:dyDescent="0.35">
      <c r="A4579" s="70">
        <f t="shared" si="84"/>
        <v>4560</v>
      </c>
      <c r="B4579" s="145">
        <v>12560153.605506591</v>
      </c>
      <c r="U4579" s="145">
        <v>-10196692.182726014</v>
      </c>
    </row>
    <row r="4580" spans="1:21" x14ac:dyDescent="0.35">
      <c r="A4580" s="70">
        <f t="shared" si="84"/>
        <v>4561</v>
      </c>
      <c r="B4580" s="145">
        <v>12560153.605506591</v>
      </c>
      <c r="U4580" s="145">
        <v>19729293.983112276</v>
      </c>
    </row>
    <row r="4581" spans="1:21" x14ac:dyDescent="0.35">
      <c r="A4581" s="70">
        <f t="shared" si="84"/>
        <v>4562</v>
      </c>
      <c r="B4581" s="145">
        <v>12560153.605506591</v>
      </c>
      <c r="U4581" s="145">
        <v>-13911421.18331138</v>
      </c>
    </row>
    <row r="4582" spans="1:21" x14ac:dyDescent="0.35">
      <c r="A4582" s="70">
        <f t="shared" si="84"/>
        <v>4563</v>
      </c>
      <c r="B4582" s="145">
        <v>12560153.605506591</v>
      </c>
      <c r="U4582" s="145">
        <v>17711367.000913545</v>
      </c>
    </row>
    <row r="4583" spans="1:21" x14ac:dyDescent="0.35">
      <c r="A4583" s="70">
        <f t="shared" si="84"/>
        <v>4564</v>
      </c>
      <c r="B4583" s="145">
        <v>12560153.605506591</v>
      </c>
      <c r="U4583" s="145">
        <v>-124698.22452840209</v>
      </c>
    </row>
    <row r="4584" spans="1:21" x14ac:dyDescent="0.35">
      <c r="A4584" s="70">
        <f t="shared" si="84"/>
        <v>4565</v>
      </c>
      <c r="B4584" s="145">
        <v>12560153.605506591</v>
      </c>
      <c r="U4584" s="145">
        <v>5398651.1990028135</v>
      </c>
    </row>
    <row r="4585" spans="1:21" x14ac:dyDescent="0.35">
      <c r="A4585" s="70">
        <f t="shared" si="84"/>
        <v>4566</v>
      </c>
      <c r="B4585" s="145">
        <v>12560153.605506591</v>
      </c>
      <c r="U4585" s="145">
        <v>-28408613.116863392</v>
      </c>
    </row>
    <row r="4586" spans="1:21" x14ac:dyDescent="0.35">
      <c r="A4586" s="70">
        <f t="shared" si="84"/>
        <v>4567</v>
      </c>
      <c r="B4586" s="145">
        <v>12560153.605506591</v>
      </c>
      <c r="U4586" s="145">
        <v>-37930004.368001826</v>
      </c>
    </row>
    <row r="4587" spans="1:21" x14ac:dyDescent="0.35">
      <c r="A4587" s="70">
        <f t="shared" si="84"/>
        <v>4568</v>
      </c>
      <c r="B4587" s="145">
        <v>12560153.605506591</v>
      </c>
      <c r="U4587" s="145">
        <v>-21668948.536832917</v>
      </c>
    </row>
    <row r="4588" spans="1:21" x14ac:dyDescent="0.35">
      <c r="A4588" s="70">
        <f t="shared" si="84"/>
        <v>4569</v>
      </c>
      <c r="B4588" s="145">
        <v>12560153.605506591</v>
      </c>
      <c r="U4588" s="145">
        <v>9028723.1336836889</v>
      </c>
    </row>
    <row r="4589" spans="1:21" x14ac:dyDescent="0.35">
      <c r="A4589" s="70">
        <f t="shared" si="84"/>
        <v>4570</v>
      </c>
      <c r="B4589" s="145">
        <v>12560153.605506591</v>
      </c>
      <c r="U4589" s="145">
        <v>-19294103.27418232</v>
      </c>
    </row>
    <row r="4590" spans="1:21" x14ac:dyDescent="0.35">
      <c r="A4590" s="70">
        <f t="shared" si="84"/>
        <v>4571</v>
      </c>
      <c r="B4590" s="145">
        <v>12560153.605506591</v>
      </c>
      <c r="U4590" s="145">
        <v>-4448627.9156298451</v>
      </c>
    </row>
    <row r="4591" spans="1:21" x14ac:dyDescent="0.35">
      <c r="A4591" s="70">
        <f t="shared" si="84"/>
        <v>4572</v>
      </c>
      <c r="B4591" s="145">
        <v>12560153.605506591</v>
      </c>
      <c r="U4591" s="145">
        <v>-61046441.316660255</v>
      </c>
    </row>
    <row r="4592" spans="1:21" x14ac:dyDescent="0.35">
      <c r="A4592" s="70">
        <f t="shared" si="84"/>
        <v>4573</v>
      </c>
      <c r="B4592" s="145">
        <v>12560153.605506591</v>
      </c>
      <c r="U4592" s="145">
        <v>18110348.687917992</v>
      </c>
    </row>
    <row r="4593" spans="1:21" x14ac:dyDescent="0.35">
      <c r="A4593" s="70">
        <f t="shared" si="84"/>
        <v>4574</v>
      </c>
      <c r="B4593" s="145">
        <v>12560153.605506591</v>
      </c>
      <c r="U4593" s="145">
        <v>-6815474.9668299891</v>
      </c>
    </row>
    <row r="4594" spans="1:21" x14ac:dyDescent="0.35">
      <c r="A4594" s="70">
        <f t="shared" si="84"/>
        <v>4575</v>
      </c>
      <c r="B4594" s="145">
        <v>12560153.605506591</v>
      </c>
      <c r="U4594" s="145">
        <v>-22886405.966069609</v>
      </c>
    </row>
    <row r="4595" spans="1:21" x14ac:dyDescent="0.35">
      <c r="A4595" s="70">
        <f t="shared" si="84"/>
        <v>4576</v>
      </c>
      <c r="B4595" s="145">
        <v>12560153.605506591</v>
      </c>
      <c r="U4595" s="145">
        <v>12660800.841884024</v>
      </c>
    </row>
    <row r="4596" spans="1:21" x14ac:dyDescent="0.35">
      <c r="A4596" s="70">
        <f t="shared" si="84"/>
        <v>4577</v>
      </c>
      <c r="B4596" s="145">
        <v>12560153.605506591</v>
      </c>
      <c r="U4596" s="145">
        <v>3280612.1028371342</v>
      </c>
    </row>
    <row r="4597" spans="1:21" x14ac:dyDescent="0.35">
      <c r="A4597" s="70">
        <f t="shared" si="84"/>
        <v>4578</v>
      </c>
      <c r="B4597" s="145">
        <v>12560153.605506591</v>
      </c>
      <c r="U4597" s="145">
        <v>-42604.639292474836</v>
      </c>
    </row>
    <row r="4598" spans="1:21" x14ac:dyDescent="0.35">
      <c r="A4598" s="70">
        <f t="shared" si="84"/>
        <v>4579</v>
      </c>
      <c r="B4598" s="145">
        <v>12560153.605506591</v>
      </c>
      <c r="U4598" s="145">
        <v>7999002.3466729894</v>
      </c>
    </row>
    <row r="4599" spans="1:21" x14ac:dyDescent="0.35">
      <c r="A4599" s="70">
        <f t="shared" si="84"/>
        <v>4580</v>
      </c>
      <c r="B4599" s="145">
        <v>12560153.605506591</v>
      </c>
      <c r="U4599" s="145">
        <v>-34251301.739535719</v>
      </c>
    </row>
    <row r="4600" spans="1:21" x14ac:dyDescent="0.35">
      <c r="A4600" s="70">
        <f t="shared" si="84"/>
        <v>4581</v>
      </c>
      <c r="B4600" s="145">
        <v>12560153.605506591</v>
      </c>
      <c r="U4600" s="145">
        <v>-14375253.684307603</v>
      </c>
    </row>
    <row r="4601" spans="1:21" x14ac:dyDescent="0.35">
      <c r="A4601" s="70">
        <f t="shared" si="84"/>
        <v>4582</v>
      </c>
      <c r="B4601" s="145">
        <v>12560153.605506591</v>
      </c>
      <c r="U4601" s="145">
        <v>-13673149.98360258</v>
      </c>
    </row>
    <row r="4602" spans="1:21" x14ac:dyDescent="0.35">
      <c r="A4602" s="70">
        <f t="shared" si="84"/>
        <v>4583</v>
      </c>
      <c r="B4602" s="145">
        <v>12560153.605506591</v>
      </c>
      <c r="U4602" s="145">
        <v>13845921.287999172</v>
      </c>
    </row>
    <row r="4603" spans="1:21" x14ac:dyDescent="0.35">
      <c r="A4603" s="70">
        <f t="shared" si="84"/>
        <v>4584</v>
      </c>
      <c r="B4603" s="145">
        <v>12560153.605506591</v>
      </c>
      <c r="U4603" s="145">
        <v>-37812950.072610781</v>
      </c>
    </row>
    <row r="4604" spans="1:21" x14ac:dyDescent="0.35">
      <c r="A4604" s="70">
        <f t="shared" si="84"/>
        <v>4585</v>
      </c>
      <c r="B4604" s="145">
        <v>12560153.605506591</v>
      </c>
      <c r="U4604" s="145">
        <v>31379289.344726674</v>
      </c>
    </row>
    <row r="4605" spans="1:21" x14ac:dyDescent="0.35">
      <c r="A4605" s="70">
        <f t="shared" si="84"/>
        <v>4586</v>
      </c>
      <c r="B4605" s="145">
        <v>12560153.605506591</v>
      </c>
      <c r="U4605" s="145">
        <v>-26307402.968169667</v>
      </c>
    </row>
    <row r="4606" spans="1:21" x14ac:dyDescent="0.35">
      <c r="A4606" s="70">
        <f t="shared" si="84"/>
        <v>4587</v>
      </c>
      <c r="B4606" s="145">
        <v>12560153.605506591</v>
      </c>
      <c r="U4606" s="145">
        <v>7199678.6138981879</v>
      </c>
    </row>
    <row r="4607" spans="1:21" x14ac:dyDescent="0.35">
      <c r="A4607" s="70">
        <f t="shared" si="84"/>
        <v>4588</v>
      </c>
      <c r="B4607" s="145">
        <v>12560153.605506591</v>
      </c>
      <c r="U4607" s="145">
        <v>-1255115.7622269094</v>
      </c>
    </row>
    <row r="4608" spans="1:21" x14ac:dyDescent="0.35">
      <c r="A4608" s="70">
        <f t="shared" si="84"/>
        <v>4589</v>
      </c>
      <c r="B4608" s="145">
        <v>12560153.605506591</v>
      </c>
      <c r="U4608" s="145">
        <v>-23815156.870190568</v>
      </c>
    </row>
    <row r="4609" spans="1:21" x14ac:dyDescent="0.35">
      <c r="A4609" s="70">
        <f t="shared" si="84"/>
        <v>4590</v>
      </c>
      <c r="B4609" s="145">
        <v>12560153.605506591</v>
      </c>
      <c r="U4609" s="145">
        <v>13150606.500456475</v>
      </c>
    </row>
    <row r="4610" spans="1:21" x14ac:dyDescent="0.35">
      <c r="A4610" s="70">
        <f t="shared" si="84"/>
        <v>4591</v>
      </c>
      <c r="B4610" s="145">
        <v>12560153.605506591</v>
      </c>
      <c r="U4610" s="145">
        <v>-27359734.293385353</v>
      </c>
    </row>
    <row r="4611" spans="1:21" x14ac:dyDescent="0.35">
      <c r="A4611" s="70">
        <f t="shared" si="84"/>
        <v>4592</v>
      </c>
      <c r="B4611" s="145">
        <v>12560153.605506591</v>
      </c>
      <c r="U4611" s="145">
        <v>-17365037.578811832</v>
      </c>
    </row>
    <row r="4612" spans="1:21" x14ac:dyDescent="0.35">
      <c r="A4612" s="70">
        <f t="shared" si="84"/>
        <v>4593</v>
      </c>
      <c r="B4612" s="145">
        <v>12560153.605506591</v>
      </c>
      <c r="U4612" s="145">
        <v>-22095190.497504599</v>
      </c>
    </row>
    <row r="4613" spans="1:21" x14ac:dyDescent="0.35">
      <c r="A4613" s="70">
        <f t="shared" si="84"/>
        <v>4594</v>
      </c>
      <c r="B4613" s="145">
        <v>12560153.605506591</v>
      </c>
      <c r="U4613" s="145">
        <v>-32665344.424599063</v>
      </c>
    </row>
    <row r="4614" spans="1:21" x14ac:dyDescent="0.35">
      <c r="A4614" s="70">
        <f t="shared" si="84"/>
        <v>4595</v>
      </c>
      <c r="B4614" s="145">
        <v>12560153.605506591</v>
      </c>
      <c r="U4614" s="145">
        <v>-972307.79867288843</v>
      </c>
    </row>
    <row r="4615" spans="1:21" x14ac:dyDescent="0.35">
      <c r="A4615" s="70">
        <f t="shared" si="84"/>
        <v>4596</v>
      </c>
      <c r="B4615" s="145">
        <v>12560153.605506591</v>
      </c>
      <c r="U4615" s="145">
        <v>-25224254.678580455</v>
      </c>
    </row>
    <row r="4616" spans="1:21" x14ac:dyDescent="0.35">
      <c r="A4616" s="70">
        <f t="shared" si="84"/>
        <v>4597</v>
      </c>
      <c r="B4616" s="145">
        <v>12560153.605506591</v>
      </c>
      <c r="U4616" s="145">
        <v>10916637.801150601</v>
      </c>
    </row>
    <row r="4617" spans="1:21" x14ac:dyDescent="0.35">
      <c r="A4617" s="70">
        <f t="shared" si="84"/>
        <v>4598</v>
      </c>
      <c r="B4617" s="145">
        <v>12560153.605506591</v>
      </c>
      <c r="U4617" s="145">
        <v>7805392.6727873795</v>
      </c>
    </row>
    <row r="4618" spans="1:21" x14ac:dyDescent="0.35">
      <c r="A4618" s="70">
        <f t="shared" si="84"/>
        <v>4599</v>
      </c>
      <c r="B4618" s="145">
        <v>12560153.605506591</v>
      </c>
      <c r="U4618" s="145">
        <v>-54036830.546491578</v>
      </c>
    </row>
    <row r="4619" spans="1:21" x14ac:dyDescent="0.35">
      <c r="A4619" s="70">
        <f t="shared" si="84"/>
        <v>4600</v>
      </c>
      <c r="B4619" s="145">
        <v>12560153.605506591</v>
      </c>
      <c r="U4619" s="145">
        <v>-35121533.446500666</v>
      </c>
    </row>
    <row r="4620" spans="1:21" x14ac:dyDescent="0.35">
      <c r="A4620" s="70">
        <f t="shared" si="84"/>
        <v>4601</v>
      </c>
      <c r="B4620" s="145">
        <v>12560153.605506591</v>
      </c>
      <c r="U4620" s="145">
        <v>-10278355.945132663</v>
      </c>
    </row>
    <row r="4621" spans="1:21" x14ac:dyDescent="0.35">
      <c r="A4621" s="70">
        <f t="shared" si="84"/>
        <v>4602</v>
      </c>
      <c r="B4621" s="145">
        <v>12560153.605506591</v>
      </c>
      <c r="U4621" s="145">
        <v>-29055623.28669402</v>
      </c>
    </row>
    <row r="4622" spans="1:21" x14ac:dyDescent="0.35">
      <c r="A4622" s="70">
        <f t="shared" si="84"/>
        <v>4603</v>
      </c>
      <c r="B4622" s="145">
        <v>12560153.605506591</v>
      </c>
      <c r="U4622" s="145">
        <v>8339390.8065355271</v>
      </c>
    </row>
    <row r="4623" spans="1:21" x14ac:dyDescent="0.35">
      <c r="A4623" s="70">
        <f t="shared" si="84"/>
        <v>4604</v>
      </c>
      <c r="B4623" s="145">
        <v>12560153.605506591</v>
      </c>
      <c r="U4623" s="145">
        <v>-44552547.787345916</v>
      </c>
    </row>
    <row r="4624" spans="1:21" x14ac:dyDescent="0.35">
      <c r="A4624" s="70">
        <f t="shared" si="84"/>
        <v>4605</v>
      </c>
      <c r="B4624" s="145">
        <v>12560153.605506591</v>
      </c>
      <c r="U4624" s="145">
        <v>1057264.3053332232</v>
      </c>
    </row>
    <row r="4625" spans="1:21" x14ac:dyDescent="0.35">
      <c r="A4625" s="70">
        <f t="shared" si="84"/>
        <v>4606</v>
      </c>
      <c r="B4625" s="145">
        <v>12560153.605506591</v>
      </c>
      <c r="U4625" s="145">
        <v>2381140.923758857</v>
      </c>
    </row>
    <row r="4626" spans="1:21" x14ac:dyDescent="0.35">
      <c r="A4626" s="70">
        <f t="shared" si="84"/>
        <v>4607</v>
      </c>
      <c r="B4626" s="145">
        <v>12560153.605506591</v>
      </c>
      <c r="U4626" s="145">
        <v>-13970076.941350985</v>
      </c>
    </row>
    <row r="4627" spans="1:21" x14ac:dyDescent="0.35">
      <c r="A4627" s="70">
        <f t="shared" si="84"/>
        <v>4608</v>
      </c>
      <c r="B4627" s="145">
        <v>12560153.605506591</v>
      </c>
      <c r="U4627" s="145">
        <v>-49238669.570137881</v>
      </c>
    </row>
    <row r="4628" spans="1:21" x14ac:dyDescent="0.35">
      <c r="A4628" s="70">
        <f t="shared" si="84"/>
        <v>4609</v>
      </c>
      <c r="B4628" s="145">
        <v>12560153.605506591</v>
      </c>
      <c r="U4628" s="145">
        <v>-12791116.87896663</v>
      </c>
    </row>
    <row r="4629" spans="1:21" x14ac:dyDescent="0.35">
      <c r="A4629" s="70">
        <f t="shared" si="84"/>
        <v>4610</v>
      </c>
      <c r="B4629" s="145">
        <v>12560153.605506591</v>
      </c>
      <c r="U4629" s="145">
        <v>12222387.89181542</v>
      </c>
    </row>
    <row r="4630" spans="1:21" x14ac:dyDescent="0.35">
      <c r="A4630" s="70">
        <f t="shared" ref="A4630:A4693" si="85">A4629+1</f>
        <v>4611</v>
      </c>
      <c r="B4630" s="145">
        <v>12560153.605506591</v>
      </c>
      <c r="U4630" s="145">
        <v>6771559.4835134856</v>
      </c>
    </row>
    <row r="4631" spans="1:21" x14ac:dyDescent="0.35">
      <c r="A4631" s="70">
        <f t="shared" si="85"/>
        <v>4612</v>
      </c>
      <c r="B4631" s="145">
        <v>12560153.605506591</v>
      </c>
      <c r="U4631" s="145">
        <v>-27302254.052381523</v>
      </c>
    </row>
    <row r="4632" spans="1:21" x14ac:dyDescent="0.35">
      <c r="A4632" s="70">
        <f t="shared" si="85"/>
        <v>4613</v>
      </c>
      <c r="B4632" s="145">
        <v>12560153.605506591</v>
      </c>
      <c r="U4632" s="145">
        <v>-58968666.026175067</v>
      </c>
    </row>
    <row r="4633" spans="1:21" x14ac:dyDescent="0.35">
      <c r="A4633" s="70">
        <f t="shared" si="85"/>
        <v>4614</v>
      </c>
      <c r="B4633" s="145">
        <v>12560153.605506591</v>
      </c>
      <c r="U4633" s="145">
        <v>-6457604.455999665</v>
      </c>
    </row>
    <row r="4634" spans="1:21" x14ac:dyDescent="0.35">
      <c r="A4634" s="70">
        <f t="shared" si="85"/>
        <v>4615</v>
      </c>
      <c r="B4634" s="145">
        <v>12560153.605506591</v>
      </c>
      <c r="U4634" s="145">
        <v>-38041597.386249095</v>
      </c>
    </row>
    <row r="4635" spans="1:21" x14ac:dyDescent="0.35">
      <c r="A4635" s="70">
        <f t="shared" si="85"/>
        <v>4616</v>
      </c>
      <c r="B4635" s="145">
        <v>12560153.605506591</v>
      </c>
      <c r="U4635" s="145">
        <v>5267308.34195498</v>
      </c>
    </row>
    <row r="4636" spans="1:21" x14ac:dyDescent="0.35">
      <c r="A4636" s="70">
        <f t="shared" si="85"/>
        <v>4617</v>
      </c>
      <c r="B4636" s="145">
        <v>12560153.605506591</v>
      </c>
      <c r="U4636" s="145">
        <v>-4477649.0229125507</v>
      </c>
    </row>
    <row r="4637" spans="1:21" x14ac:dyDescent="0.35">
      <c r="A4637" s="70">
        <f t="shared" si="85"/>
        <v>4618</v>
      </c>
      <c r="B4637" s="145">
        <v>12560153.605506591</v>
      </c>
      <c r="U4637" s="145">
        <v>-15332339.460803693</v>
      </c>
    </row>
    <row r="4638" spans="1:21" x14ac:dyDescent="0.35">
      <c r="A4638" s="70">
        <f t="shared" si="85"/>
        <v>4619</v>
      </c>
      <c r="B4638" s="145">
        <v>12560153.605506591</v>
      </c>
      <c r="U4638" s="145">
        <v>-10892783.753909016</v>
      </c>
    </row>
    <row r="4639" spans="1:21" x14ac:dyDescent="0.35">
      <c r="A4639" s="70">
        <f t="shared" si="85"/>
        <v>4620</v>
      </c>
      <c r="B4639" s="145">
        <v>12560153.605506591</v>
      </c>
      <c r="U4639" s="145">
        <v>-47940010.570370547</v>
      </c>
    </row>
    <row r="4640" spans="1:21" x14ac:dyDescent="0.35">
      <c r="A4640" s="70">
        <f t="shared" si="85"/>
        <v>4621</v>
      </c>
      <c r="B4640" s="145">
        <v>12560153.605506591</v>
      </c>
      <c r="U4640" s="145">
        <v>25061849.502369881</v>
      </c>
    </row>
    <row r="4641" spans="1:21" x14ac:dyDescent="0.35">
      <c r="A4641" s="70">
        <f t="shared" si="85"/>
        <v>4622</v>
      </c>
      <c r="B4641" s="145">
        <v>12560153.605506591</v>
      </c>
      <c r="U4641" s="145">
        <v>21065281.264230717</v>
      </c>
    </row>
    <row r="4642" spans="1:21" x14ac:dyDescent="0.35">
      <c r="A4642" s="70">
        <f t="shared" si="85"/>
        <v>4623</v>
      </c>
      <c r="B4642" s="145">
        <v>12560153.605506591</v>
      </c>
      <c r="U4642" s="145">
        <v>5683685.8580986448</v>
      </c>
    </row>
    <row r="4643" spans="1:21" x14ac:dyDescent="0.35">
      <c r="A4643" s="70">
        <f t="shared" si="85"/>
        <v>4624</v>
      </c>
      <c r="B4643" s="145">
        <v>12560153.605506591</v>
      </c>
      <c r="U4643" s="145">
        <v>20263414.679480374</v>
      </c>
    </row>
    <row r="4644" spans="1:21" x14ac:dyDescent="0.35">
      <c r="A4644" s="70">
        <f t="shared" si="85"/>
        <v>4625</v>
      </c>
      <c r="B4644" s="145">
        <v>12560153.605506591</v>
      </c>
      <c r="U4644" s="145">
        <v>-24675540.159265671</v>
      </c>
    </row>
    <row r="4645" spans="1:21" x14ac:dyDescent="0.35">
      <c r="A4645" s="70">
        <f t="shared" si="85"/>
        <v>4626</v>
      </c>
      <c r="B4645" s="145">
        <v>12560153.605506591</v>
      </c>
      <c r="U4645" s="145">
        <v>-31351142.023990616</v>
      </c>
    </row>
    <row r="4646" spans="1:21" x14ac:dyDescent="0.35">
      <c r="A4646" s="70">
        <f t="shared" si="85"/>
        <v>4627</v>
      </c>
      <c r="B4646" s="145">
        <v>12560153.605506591</v>
      </c>
      <c r="U4646" s="145">
        <v>-39277842.826622784</v>
      </c>
    </row>
    <row r="4647" spans="1:21" x14ac:dyDescent="0.35">
      <c r="A4647" s="70">
        <f t="shared" si="85"/>
        <v>4628</v>
      </c>
      <c r="B4647" s="145">
        <v>12560153.605506591</v>
      </c>
      <c r="U4647" s="145">
        <v>28708903.274198867</v>
      </c>
    </row>
    <row r="4648" spans="1:21" x14ac:dyDescent="0.35">
      <c r="A4648" s="70">
        <f t="shared" si="85"/>
        <v>4629</v>
      </c>
      <c r="B4648" s="145">
        <v>12560153.605506591</v>
      </c>
      <c r="U4648" s="145">
        <v>-14924237.824807033</v>
      </c>
    </row>
    <row r="4649" spans="1:21" x14ac:dyDescent="0.35">
      <c r="A4649" s="70">
        <f t="shared" si="85"/>
        <v>4630</v>
      </c>
      <c r="B4649" s="145">
        <v>12560153.605506591</v>
      </c>
      <c r="U4649" s="145">
        <v>-24774071.852941334</v>
      </c>
    </row>
    <row r="4650" spans="1:21" x14ac:dyDescent="0.35">
      <c r="A4650" s="70">
        <f t="shared" si="85"/>
        <v>4631</v>
      </c>
      <c r="B4650" s="145">
        <v>12560153.605506591</v>
      </c>
      <c r="U4650" s="145">
        <v>6768196.2156841122</v>
      </c>
    </row>
    <row r="4651" spans="1:21" x14ac:dyDescent="0.35">
      <c r="A4651" s="70">
        <f t="shared" si="85"/>
        <v>4632</v>
      </c>
      <c r="B4651" s="145">
        <v>12560153.605506591</v>
      </c>
      <c r="U4651" s="145">
        <v>-16016439.045665536</v>
      </c>
    </row>
    <row r="4652" spans="1:21" x14ac:dyDescent="0.35">
      <c r="A4652" s="70">
        <f t="shared" si="85"/>
        <v>4633</v>
      </c>
      <c r="B4652" s="145">
        <v>12560153.605506591</v>
      </c>
      <c r="U4652" s="145">
        <v>-13977528.984465618</v>
      </c>
    </row>
    <row r="4653" spans="1:21" x14ac:dyDescent="0.35">
      <c r="A4653" s="70">
        <f t="shared" si="85"/>
        <v>4634</v>
      </c>
      <c r="B4653" s="145">
        <v>12560153.605506591</v>
      </c>
      <c r="U4653" s="145">
        <v>24035427.104797944</v>
      </c>
    </row>
    <row r="4654" spans="1:21" x14ac:dyDescent="0.35">
      <c r="A4654" s="70">
        <f t="shared" si="85"/>
        <v>4635</v>
      </c>
      <c r="B4654" s="145">
        <v>12560153.605506591</v>
      </c>
      <c r="U4654" s="145">
        <v>-15536700.819572682</v>
      </c>
    </row>
    <row r="4655" spans="1:21" x14ac:dyDescent="0.35">
      <c r="A4655" s="70">
        <f t="shared" si="85"/>
        <v>4636</v>
      </c>
      <c r="B4655" s="145">
        <v>12560153.605506591</v>
      </c>
      <c r="U4655" s="145">
        <v>-6941085.332146205</v>
      </c>
    </row>
    <row r="4656" spans="1:21" x14ac:dyDescent="0.35">
      <c r="A4656" s="70">
        <f t="shared" si="85"/>
        <v>4637</v>
      </c>
      <c r="B4656" s="145">
        <v>12560153.605506591</v>
      </c>
      <c r="U4656" s="145">
        <v>7875606.5548271835</v>
      </c>
    </row>
    <row r="4657" spans="1:21" x14ac:dyDescent="0.35">
      <c r="A4657" s="70">
        <f t="shared" si="85"/>
        <v>4638</v>
      </c>
      <c r="B4657" s="145">
        <v>12560153.605506591</v>
      </c>
      <c r="U4657" s="145">
        <v>11605248.232443996</v>
      </c>
    </row>
    <row r="4658" spans="1:21" x14ac:dyDescent="0.35">
      <c r="A4658" s="70">
        <f t="shared" si="85"/>
        <v>4639</v>
      </c>
      <c r="B4658" s="145">
        <v>12560153.605506591</v>
      </c>
      <c r="U4658" s="145">
        <v>1488881.3552736081</v>
      </c>
    </row>
    <row r="4659" spans="1:21" x14ac:dyDescent="0.35">
      <c r="A4659" s="70">
        <f t="shared" si="85"/>
        <v>4640</v>
      </c>
      <c r="B4659" s="145">
        <v>12560153.605506591</v>
      </c>
      <c r="U4659" s="145">
        <v>-35521612.634393491</v>
      </c>
    </row>
    <row r="4660" spans="1:21" x14ac:dyDescent="0.35">
      <c r="A4660" s="70">
        <f t="shared" si="85"/>
        <v>4641</v>
      </c>
      <c r="B4660" s="145">
        <v>12560153.605506591</v>
      </c>
      <c r="U4660" s="145">
        <v>-20221942.79742473</v>
      </c>
    </row>
    <row r="4661" spans="1:21" x14ac:dyDescent="0.35">
      <c r="A4661" s="70">
        <f t="shared" si="85"/>
        <v>4642</v>
      </c>
      <c r="B4661" s="145">
        <v>12560153.605506591</v>
      </c>
      <c r="U4661" s="145">
        <v>-14031038.573177688</v>
      </c>
    </row>
    <row r="4662" spans="1:21" x14ac:dyDescent="0.35">
      <c r="A4662" s="70">
        <f t="shared" si="85"/>
        <v>4643</v>
      </c>
      <c r="B4662" s="145">
        <v>12560153.605506591</v>
      </c>
      <c r="U4662" s="145">
        <v>695301.78681878</v>
      </c>
    </row>
    <row r="4663" spans="1:21" x14ac:dyDescent="0.35">
      <c r="A4663" s="70">
        <f t="shared" si="85"/>
        <v>4644</v>
      </c>
      <c r="B4663" s="145">
        <v>12560153.605506591</v>
      </c>
      <c r="U4663" s="145">
        <v>24582984.042653367</v>
      </c>
    </row>
    <row r="4664" spans="1:21" x14ac:dyDescent="0.35">
      <c r="A4664" s="70">
        <f t="shared" si="85"/>
        <v>4645</v>
      </c>
      <c r="B4664" s="145">
        <v>12560153.605506591</v>
      </c>
      <c r="U4664" s="145">
        <v>-49631234.85708797</v>
      </c>
    </row>
    <row r="4665" spans="1:21" x14ac:dyDescent="0.35">
      <c r="A4665" s="70">
        <f t="shared" si="85"/>
        <v>4646</v>
      </c>
      <c r="B4665" s="145">
        <v>12560153.605506591</v>
      </c>
      <c r="U4665" s="145">
        <v>18276941.653891504</v>
      </c>
    </row>
    <row r="4666" spans="1:21" x14ac:dyDescent="0.35">
      <c r="A4666" s="70">
        <f t="shared" si="85"/>
        <v>4647</v>
      </c>
      <c r="B4666" s="145">
        <v>12560153.605506591</v>
      </c>
      <c r="U4666" s="145">
        <v>-8693148.304896744</v>
      </c>
    </row>
    <row r="4667" spans="1:21" x14ac:dyDescent="0.35">
      <c r="A4667" s="70">
        <f t="shared" si="85"/>
        <v>4648</v>
      </c>
      <c r="B4667" s="145">
        <v>12560153.605506591</v>
      </c>
      <c r="U4667" s="145">
        <v>-14990935.178782521</v>
      </c>
    </row>
    <row r="4668" spans="1:21" x14ac:dyDescent="0.35">
      <c r="A4668" s="70">
        <f t="shared" si="85"/>
        <v>4649</v>
      </c>
      <c r="B4668" s="145">
        <v>12560153.605506591</v>
      </c>
      <c r="U4668" s="145">
        <v>-11269181.993152203</v>
      </c>
    </row>
    <row r="4669" spans="1:21" x14ac:dyDescent="0.35">
      <c r="A4669" s="70">
        <f t="shared" si="85"/>
        <v>4650</v>
      </c>
      <c r="B4669" s="145">
        <v>12560153.605506591</v>
      </c>
      <c r="U4669" s="145">
        <v>-33865472.056342125</v>
      </c>
    </row>
    <row r="4670" spans="1:21" x14ac:dyDescent="0.35">
      <c r="A4670" s="70">
        <f t="shared" si="85"/>
        <v>4651</v>
      </c>
      <c r="B4670" s="145">
        <v>12560153.605506591</v>
      </c>
      <c r="U4670" s="145">
        <v>-23706369.788096204</v>
      </c>
    </row>
    <row r="4671" spans="1:21" x14ac:dyDescent="0.35">
      <c r="A4671" s="70">
        <f t="shared" si="85"/>
        <v>4652</v>
      </c>
      <c r="B4671" s="145">
        <v>12560153.605506591</v>
      </c>
      <c r="U4671" s="145">
        <v>4295276.0033187531</v>
      </c>
    </row>
    <row r="4672" spans="1:21" x14ac:dyDescent="0.35">
      <c r="A4672" s="70">
        <f t="shared" si="85"/>
        <v>4653</v>
      </c>
      <c r="B4672" s="145">
        <v>12560153.605506591</v>
      </c>
      <c r="U4672" s="145">
        <v>-8578529.4306500778</v>
      </c>
    </row>
    <row r="4673" spans="1:21" x14ac:dyDescent="0.35">
      <c r="A4673" s="70">
        <f t="shared" si="85"/>
        <v>4654</v>
      </c>
      <c r="B4673" s="145">
        <v>12560153.605506591</v>
      </c>
      <c r="U4673" s="145">
        <v>-7336812.8648666516</v>
      </c>
    </row>
    <row r="4674" spans="1:21" x14ac:dyDescent="0.35">
      <c r="A4674" s="70">
        <f t="shared" si="85"/>
        <v>4655</v>
      </c>
      <c r="B4674" s="145">
        <v>12560153.605506591</v>
      </c>
      <c r="U4674" s="145">
        <v>10588730.99308493</v>
      </c>
    </row>
    <row r="4675" spans="1:21" x14ac:dyDescent="0.35">
      <c r="A4675" s="70">
        <f t="shared" si="85"/>
        <v>4656</v>
      </c>
      <c r="B4675" s="145">
        <v>12560153.605506591</v>
      </c>
      <c r="U4675" s="145">
        <v>-26935769.719358824</v>
      </c>
    </row>
    <row r="4676" spans="1:21" x14ac:dyDescent="0.35">
      <c r="A4676" s="70">
        <f t="shared" si="85"/>
        <v>4657</v>
      </c>
      <c r="B4676" s="145">
        <v>12560153.605506591</v>
      </c>
      <c r="U4676" s="145">
        <v>1196794.4971355461</v>
      </c>
    </row>
    <row r="4677" spans="1:21" x14ac:dyDescent="0.35">
      <c r="A4677" s="70">
        <f t="shared" si="85"/>
        <v>4658</v>
      </c>
      <c r="B4677" s="145">
        <v>12560153.605506591</v>
      </c>
      <c r="U4677" s="145">
        <v>23417491.535672862</v>
      </c>
    </row>
    <row r="4678" spans="1:21" x14ac:dyDescent="0.35">
      <c r="A4678" s="70">
        <f t="shared" si="85"/>
        <v>4659</v>
      </c>
      <c r="B4678" s="145">
        <v>12560153.605506591</v>
      </c>
      <c r="U4678" s="145">
        <v>-501356.02452183142</v>
      </c>
    </row>
    <row r="4679" spans="1:21" x14ac:dyDescent="0.35">
      <c r="A4679" s="70">
        <f t="shared" si="85"/>
        <v>4660</v>
      </c>
      <c r="B4679" s="145">
        <v>12560153.605506591</v>
      </c>
      <c r="U4679" s="145">
        <v>-17698070.94428046</v>
      </c>
    </row>
    <row r="4680" spans="1:21" x14ac:dyDescent="0.35">
      <c r="A4680" s="70">
        <f t="shared" si="85"/>
        <v>4661</v>
      </c>
      <c r="B4680" s="145">
        <v>12560153.605506591</v>
      </c>
      <c r="U4680" s="145">
        <v>15197461.934387434</v>
      </c>
    </row>
    <row r="4681" spans="1:21" x14ac:dyDescent="0.35">
      <c r="A4681" s="70">
        <f t="shared" si="85"/>
        <v>4662</v>
      </c>
      <c r="B4681" s="145">
        <v>12560153.605506591</v>
      </c>
      <c r="U4681" s="145">
        <v>3563964.6354003511</v>
      </c>
    </row>
    <row r="4682" spans="1:21" x14ac:dyDescent="0.35">
      <c r="A4682" s="70">
        <f t="shared" si="85"/>
        <v>4663</v>
      </c>
      <c r="B4682" s="145">
        <v>12560153.605506591</v>
      </c>
      <c r="U4682" s="145">
        <v>17259224.53235862</v>
      </c>
    </row>
    <row r="4683" spans="1:21" x14ac:dyDescent="0.35">
      <c r="A4683" s="70">
        <f t="shared" si="85"/>
        <v>4664</v>
      </c>
      <c r="B4683" s="145">
        <v>12560153.605506591</v>
      </c>
      <c r="U4683" s="145">
        <v>-8886428.6690865085</v>
      </c>
    </row>
    <row r="4684" spans="1:21" x14ac:dyDescent="0.35">
      <c r="A4684" s="70">
        <f t="shared" si="85"/>
        <v>4665</v>
      </c>
      <c r="B4684" s="145">
        <v>12560153.605506591</v>
      </c>
      <c r="U4684" s="145">
        <v>-19756998.140811365</v>
      </c>
    </row>
    <row r="4685" spans="1:21" x14ac:dyDescent="0.35">
      <c r="A4685" s="70">
        <f t="shared" si="85"/>
        <v>4666</v>
      </c>
      <c r="B4685" s="145">
        <v>12560153.605506591</v>
      </c>
      <c r="U4685" s="145">
        <v>-9426521.0634323917</v>
      </c>
    </row>
    <row r="4686" spans="1:21" x14ac:dyDescent="0.35">
      <c r="A4686" s="70">
        <f t="shared" si="85"/>
        <v>4667</v>
      </c>
      <c r="B4686" s="145">
        <v>12560153.605506591</v>
      </c>
      <c r="U4686" s="145">
        <v>-17461457.680950344</v>
      </c>
    </row>
    <row r="4687" spans="1:21" x14ac:dyDescent="0.35">
      <c r="A4687" s="70">
        <f t="shared" si="85"/>
        <v>4668</v>
      </c>
      <c r="B4687" s="145">
        <v>12560153.605506591</v>
      </c>
      <c r="U4687" s="145">
        <v>-13190896.207184255</v>
      </c>
    </row>
    <row r="4688" spans="1:21" x14ac:dyDescent="0.35">
      <c r="A4688" s="70">
        <f t="shared" si="85"/>
        <v>4669</v>
      </c>
      <c r="B4688" s="145">
        <v>12560153.605506591</v>
      </c>
      <c r="U4688" s="145">
        <v>8206381.5495315008</v>
      </c>
    </row>
    <row r="4689" spans="1:21" x14ac:dyDescent="0.35">
      <c r="A4689" s="70">
        <f t="shared" si="85"/>
        <v>4670</v>
      </c>
      <c r="B4689" s="145">
        <v>12560153.605506591</v>
      </c>
      <c r="U4689" s="145">
        <v>29615634.71059737</v>
      </c>
    </row>
    <row r="4690" spans="1:21" x14ac:dyDescent="0.35">
      <c r="A4690" s="70">
        <f t="shared" si="85"/>
        <v>4671</v>
      </c>
      <c r="B4690" s="145">
        <v>12560153.605506591</v>
      </c>
      <c r="U4690" s="145">
        <v>-5722473.9086191095</v>
      </c>
    </row>
    <row r="4691" spans="1:21" x14ac:dyDescent="0.35">
      <c r="A4691" s="70">
        <f t="shared" si="85"/>
        <v>4672</v>
      </c>
      <c r="B4691" s="145">
        <v>12560153.605506591</v>
      </c>
      <c r="U4691" s="145">
        <v>-38932903.501606598</v>
      </c>
    </row>
    <row r="4692" spans="1:21" x14ac:dyDescent="0.35">
      <c r="A4692" s="70">
        <f t="shared" si="85"/>
        <v>4673</v>
      </c>
      <c r="B4692" s="145">
        <v>12560153.605506591</v>
      </c>
      <c r="U4692" s="145">
        <v>-586059.8663354218</v>
      </c>
    </row>
    <row r="4693" spans="1:21" x14ac:dyDescent="0.35">
      <c r="A4693" s="70">
        <f t="shared" si="85"/>
        <v>4674</v>
      </c>
      <c r="B4693" s="145">
        <v>12560153.605506591</v>
      </c>
      <c r="U4693" s="145">
        <v>-39926697.383816689</v>
      </c>
    </row>
    <row r="4694" spans="1:21" x14ac:dyDescent="0.35">
      <c r="A4694" s="70">
        <f t="shared" ref="A4694:A4757" si="86">A4693+1</f>
        <v>4675</v>
      </c>
      <c r="B4694" s="145">
        <v>12560153.605506591</v>
      </c>
      <c r="U4694" s="145">
        <v>-27332714.897151273</v>
      </c>
    </row>
    <row r="4695" spans="1:21" x14ac:dyDescent="0.35">
      <c r="A4695" s="70">
        <f t="shared" si="86"/>
        <v>4676</v>
      </c>
      <c r="B4695" s="145">
        <v>12560153.605506591</v>
      </c>
      <c r="U4695" s="145">
        <v>822260.18703530356</v>
      </c>
    </row>
    <row r="4696" spans="1:21" x14ac:dyDescent="0.35">
      <c r="A4696" s="70">
        <f t="shared" si="86"/>
        <v>4677</v>
      </c>
      <c r="B4696" s="145">
        <v>12560153.605506591</v>
      </c>
      <c r="U4696" s="145">
        <v>-12929438.261725489</v>
      </c>
    </row>
    <row r="4697" spans="1:21" x14ac:dyDescent="0.35">
      <c r="A4697" s="70">
        <f t="shared" si="86"/>
        <v>4678</v>
      </c>
      <c r="B4697" s="145">
        <v>12560153.605506591</v>
      </c>
      <c r="U4697" s="145">
        <v>-38400441.291054785</v>
      </c>
    </row>
    <row r="4698" spans="1:21" x14ac:dyDescent="0.35">
      <c r="A4698" s="70">
        <f t="shared" si="86"/>
        <v>4679</v>
      </c>
      <c r="B4698" s="145">
        <v>12560153.605506591</v>
      </c>
      <c r="U4698" s="145">
        <v>-48039468.626068905</v>
      </c>
    </row>
    <row r="4699" spans="1:21" x14ac:dyDescent="0.35">
      <c r="A4699" s="70">
        <f t="shared" si="86"/>
        <v>4680</v>
      </c>
      <c r="B4699" s="145">
        <v>12560153.605506591</v>
      </c>
      <c r="U4699" s="145">
        <v>-37222353.311676092</v>
      </c>
    </row>
    <row r="4700" spans="1:21" x14ac:dyDescent="0.35">
      <c r="A4700" s="70">
        <f t="shared" si="86"/>
        <v>4681</v>
      </c>
      <c r="B4700" s="145">
        <v>12560153.605506591</v>
      </c>
      <c r="U4700" s="145">
        <v>-12066122.770499449</v>
      </c>
    </row>
    <row r="4701" spans="1:21" x14ac:dyDescent="0.35">
      <c r="A4701" s="70">
        <f t="shared" si="86"/>
        <v>4682</v>
      </c>
      <c r="B4701" s="145">
        <v>12560153.605506591</v>
      </c>
      <c r="U4701" s="145">
        <v>-5706262.2453955337</v>
      </c>
    </row>
    <row r="4702" spans="1:21" x14ac:dyDescent="0.35">
      <c r="A4702" s="70">
        <f t="shared" si="86"/>
        <v>4683</v>
      </c>
      <c r="B4702" s="145">
        <v>12560153.605506591</v>
      </c>
      <c r="U4702" s="145">
        <v>-5285220.9836288746</v>
      </c>
    </row>
    <row r="4703" spans="1:21" x14ac:dyDescent="0.35">
      <c r="A4703" s="70">
        <f t="shared" si="86"/>
        <v>4684</v>
      </c>
      <c r="B4703" s="145">
        <v>12560153.605506591</v>
      </c>
      <c r="U4703" s="145">
        <v>-2164672.8802786358</v>
      </c>
    </row>
    <row r="4704" spans="1:21" x14ac:dyDescent="0.35">
      <c r="A4704" s="70">
        <f t="shared" si="86"/>
        <v>4685</v>
      </c>
      <c r="B4704" s="145">
        <v>12560153.605506591</v>
      </c>
      <c r="U4704" s="145">
        <v>-16927931.221975431</v>
      </c>
    </row>
    <row r="4705" spans="1:21" x14ac:dyDescent="0.35">
      <c r="A4705" s="70">
        <f t="shared" si="86"/>
        <v>4686</v>
      </c>
      <c r="B4705" s="145">
        <v>12560153.605506591</v>
      </c>
      <c r="U4705" s="145">
        <v>-37198181.939456761</v>
      </c>
    </row>
    <row r="4706" spans="1:21" x14ac:dyDescent="0.35">
      <c r="A4706" s="70">
        <f t="shared" si="86"/>
        <v>4687</v>
      </c>
      <c r="B4706" s="145">
        <v>12560153.605506591</v>
      </c>
      <c r="U4706" s="145">
        <v>-9821990.6447694711</v>
      </c>
    </row>
    <row r="4707" spans="1:21" x14ac:dyDescent="0.35">
      <c r="A4707" s="70">
        <f t="shared" si="86"/>
        <v>4688</v>
      </c>
      <c r="B4707" s="145">
        <v>12560153.605506591</v>
      </c>
      <c r="U4707" s="145">
        <v>-29573181.495343097</v>
      </c>
    </row>
    <row r="4708" spans="1:21" x14ac:dyDescent="0.35">
      <c r="A4708" s="70">
        <f t="shared" si="86"/>
        <v>4689</v>
      </c>
      <c r="B4708" s="145">
        <v>12560153.605506591</v>
      </c>
      <c r="U4708" s="145">
        <v>-23155179.437129736</v>
      </c>
    </row>
    <row r="4709" spans="1:21" x14ac:dyDescent="0.35">
      <c r="A4709" s="70">
        <f t="shared" si="86"/>
        <v>4690</v>
      </c>
      <c r="B4709" s="145">
        <v>12560153.605506591</v>
      </c>
      <c r="U4709" s="145">
        <v>-10256721.879183019</v>
      </c>
    </row>
    <row r="4710" spans="1:21" x14ac:dyDescent="0.35">
      <c r="A4710" s="70">
        <f t="shared" si="86"/>
        <v>4691</v>
      </c>
      <c r="B4710" s="145">
        <v>12560153.605506591</v>
      </c>
      <c r="U4710" s="145">
        <v>14172625.453224592</v>
      </c>
    </row>
    <row r="4711" spans="1:21" x14ac:dyDescent="0.35">
      <c r="A4711" s="70">
        <f t="shared" si="86"/>
        <v>4692</v>
      </c>
      <c r="B4711" s="145">
        <v>12560153.605506591</v>
      </c>
      <c r="U4711" s="145">
        <v>-37832273.566575333</v>
      </c>
    </row>
    <row r="4712" spans="1:21" x14ac:dyDescent="0.35">
      <c r="A4712" s="70">
        <f t="shared" si="86"/>
        <v>4693</v>
      </c>
      <c r="B4712" s="145">
        <v>12560153.605506591</v>
      </c>
      <c r="U4712" s="145">
        <v>-5744154.86693082</v>
      </c>
    </row>
    <row r="4713" spans="1:21" x14ac:dyDescent="0.35">
      <c r="A4713" s="70">
        <f t="shared" si="86"/>
        <v>4694</v>
      </c>
      <c r="B4713" s="145">
        <v>12560153.605506591</v>
      </c>
      <c r="U4713" s="145">
        <v>-26928197.901194237</v>
      </c>
    </row>
    <row r="4714" spans="1:21" x14ac:dyDescent="0.35">
      <c r="A4714" s="70">
        <f t="shared" si="86"/>
        <v>4695</v>
      </c>
      <c r="B4714" s="145">
        <v>12560153.605506591</v>
      </c>
      <c r="U4714" s="145">
        <v>-7249114.5712090116</v>
      </c>
    </row>
    <row r="4715" spans="1:21" x14ac:dyDescent="0.35">
      <c r="A4715" s="70">
        <f t="shared" si="86"/>
        <v>4696</v>
      </c>
      <c r="B4715" s="145">
        <v>12560153.605506591</v>
      </c>
      <c r="U4715" s="145">
        <v>416032.30305182934</v>
      </c>
    </row>
    <row r="4716" spans="1:21" x14ac:dyDescent="0.35">
      <c r="A4716" s="70">
        <f t="shared" si="86"/>
        <v>4697</v>
      </c>
      <c r="B4716" s="145">
        <v>12560153.605506591</v>
      </c>
      <c r="U4716" s="145">
        <v>15941456.708232012</v>
      </c>
    </row>
    <row r="4717" spans="1:21" x14ac:dyDescent="0.35">
      <c r="A4717" s="70">
        <f t="shared" si="86"/>
        <v>4698</v>
      </c>
      <c r="B4717" s="145">
        <v>12560153.605506591</v>
      </c>
      <c r="U4717" s="145">
        <v>-23314646.818037052</v>
      </c>
    </row>
    <row r="4718" spans="1:21" x14ac:dyDescent="0.35">
      <c r="A4718" s="70">
        <f t="shared" si="86"/>
        <v>4699</v>
      </c>
      <c r="B4718" s="145">
        <v>12560153.605506591</v>
      </c>
      <c r="U4718" s="145">
        <v>8007420.9562772512</v>
      </c>
    </row>
    <row r="4719" spans="1:21" x14ac:dyDescent="0.35">
      <c r="A4719" s="70">
        <f t="shared" si="86"/>
        <v>4700</v>
      </c>
      <c r="B4719" s="145">
        <v>12560153.605506591</v>
      </c>
      <c r="U4719" s="145">
        <v>-794945.57894089073</v>
      </c>
    </row>
    <row r="4720" spans="1:21" x14ac:dyDescent="0.35">
      <c r="A4720" s="70">
        <f t="shared" si="86"/>
        <v>4701</v>
      </c>
      <c r="B4720" s="145">
        <v>12560153.605506591</v>
      </c>
      <c r="U4720" s="145">
        <v>-13701508.922671916</v>
      </c>
    </row>
    <row r="4721" spans="1:21" x14ac:dyDescent="0.35">
      <c r="A4721" s="70">
        <f t="shared" si="86"/>
        <v>4702</v>
      </c>
      <c r="B4721" s="145">
        <v>12560153.605506591</v>
      </c>
      <c r="U4721" s="145">
        <v>-24865743.370466769</v>
      </c>
    </row>
    <row r="4722" spans="1:21" x14ac:dyDescent="0.35">
      <c r="A4722" s="70">
        <f t="shared" si="86"/>
        <v>4703</v>
      </c>
      <c r="B4722" s="145">
        <v>12560153.605506591</v>
      </c>
      <c r="U4722" s="145">
        <v>6733648.6874937788</v>
      </c>
    </row>
    <row r="4723" spans="1:21" x14ac:dyDescent="0.35">
      <c r="A4723" s="70">
        <f t="shared" si="86"/>
        <v>4704</v>
      </c>
      <c r="B4723" s="145">
        <v>12560153.605506591</v>
      </c>
      <c r="U4723" s="145">
        <v>37933559.554587893</v>
      </c>
    </row>
    <row r="4724" spans="1:21" x14ac:dyDescent="0.35">
      <c r="A4724" s="70">
        <f t="shared" si="86"/>
        <v>4705</v>
      </c>
      <c r="B4724" s="145">
        <v>12560153.605506591</v>
      </c>
      <c r="U4724" s="145">
        <v>-6953476.3324134946</v>
      </c>
    </row>
    <row r="4725" spans="1:21" x14ac:dyDescent="0.35">
      <c r="A4725" s="70">
        <f t="shared" si="86"/>
        <v>4706</v>
      </c>
      <c r="B4725" s="145">
        <v>12560153.605506591</v>
      </c>
      <c r="U4725" s="145">
        <v>-10812368.672580078</v>
      </c>
    </row>
    <row r="4726" spans="1:21" x14ac:dyDescent="0.35">
      <c r="A4726" s="70">
        <f t="shared" si="86"/>
        <v>4707</v>
      </c>
      <c r="B4726" s="145">
        <v>12560153.605506591</v>
      </c>
      <c r="U4726" s="145">
        <v>47385289.786459185</v>
      </c>
    </row>
    <row r="4727" spans="1:21" x14ac:dyDescent="0.35">
      <c r="A4727" s="70">
        <f t="shared" si="86"/>
        <v>4708</v>
      </c>
      <c r="B4727" s="145">
        <v>12560153.605506591</v>
      </c>
      <c r="U4727" s="145">
        <v>-26710277.251125269</v>
      </c>
    </row>
    <row r="4728" spans="1:21" x14ac:dyDescent="0.35">
      <c r="A4728" s="70">
        <f t="shared" si="86"/>
        <v>4709</v>
      </c>
      <c r="B4728" s="145">
        <v>12560153.605506591</v>
      </c>
      <c r="U4728" s="145">
        <v>775309.70830313861</v>
      </c>
    </row>
    <row r="4729" spans="1:21" x14ac:dyDescent="0.35">
      <c r="A4729" s="70">
        <f t="shared" si="86"/>
        <v>4710</v>
      </c>
      <c r="B4729" s="145">
        <v>12560153.605506591</v>
      </c>
      <c r="U4729" s="145">
        <v>6038497.4496478997</v>
      </c>
    </row>
    <row r="4730" spans="1:21" x14ac:dyDescent="0.35">
      <c r="A4730" s="70">
        <f t="shared" si="86"/>
        <v>4711</v>
      </c>
      <c r="B4730" s="145">
        <v>12560153.605506591</v>
      </c>
      <c r="U4730" s="145">
        <v>6397771.8714056425</v>
      </c>
    </row>
    <row r="4731" spans="1:21" x14ac:dyDescent="0.35">
      <c r="A4731" s="70">
        <f t="shared" si="86"/>
        <v>4712</v>
      </c>
      <c r="B4731" s="145">
        <v>12560153.605506591</v>
      </c>
      <c r="U4731" s="145">
        <v>-10514375.566895152</v>
      </c>
    </row>
    <row r="4732" spans="1:21" x14ac:dyDescent="0.35">
      <c r="A4732" s="70">
        <f t="shared" si="86"/>
        <v>4713</v>
      </c>
      <c r="B4732" s="145">
        <v>12560153.605506591</v>
      </c>
      <c r="U4732" s="145">
        <v>19206726.840515904</v>
      </c>
    </row>
    <row r="4733" spans="1:21" x14ac:dyDescent="0.35">
      <c r="A4733" s="70">
        <f t="shared" si="86"/>
        <v>4714</v>
      </c>
      <c r="B4733" s="145">
        <v>12560153.605506591</v>
      </c>
      <c r="U4733" s="145">
        <v>25549140.224712886</v>
      </c>
    </row>
    <row r="4734" spans="1:21" x14ac:dyDescent="0.35">
      <c r="A4734" s="70">
        <f t="shared" si="86"/>
        <v>4715</v>
      </c>
      <c r="B4734" s="145">
        <v>12560153.605506591</v>
      </c>
      <c r="U4734" s="145">
        <v>19908291.109890983</v>
      </c>
    </row>
    <row r="4735" spans="1:21" x14ac:dyDescent="0.35">
      <c r="A4735" s="70">
        <f t="shared" si="86"/>
        <v>4716</v>
      </c>
      <c r="B4735" s="145">
        <v>12560153.605506591</v>
      </c>
      <c r="U4735" s="145">
        <v>11461254.912687816</v>
      </c>
    </row>
    <row r="4736" spans="1:21" x14ac:dyDescent="0.35">
      <c r="A4736" s="70">
        <f t="shared" si="86"/>
        <v>4717</v>
      </c>
      <c r="B4736" s="145">
        <v>12560153.605506591</v>
      </c>
      <c r="U4736" s="145">
        <v>-28964825.534336392</v>
      </c>
    </row>
    <row r="4737" spans="1:21" x14ac:dyDescent="0.35">
      <c r="A4737" s="70">
        <f t="shared" si="86"/>
        <v>4718</v>
      </c>
      <c r="B4737" s="145">
        <v>12560153.605506591</v>
      </c>
      <c r="U4737" s="145">
        <v>-8847723.9815390054</v>
      </c>
    </row>
    <row r="4738" spans="1:21" x14ac:dyDescent="0.35">
      <c r="A4738" s="70">
        <f t="shared" si="86"/>
        <v>4719</v>
      </c>
      <c r="B4738" s="145">
        <v>12560153.605506591</v>
      </c>
      <c r="U4738" s="145">
        <v>-18794636.655859388</v>
      </c>
    </row>
    <row r="4739" spans="1:21" x14ac:dyDescent="0.35">
      <c r="A4739" s="70">
        <f t="shared" si="86"/>
        <v>4720</v>
      </c>
      <c r="B4739" s="145">
        <v>12560153.605506591</v>
      </c>
      <c r="U4739" s="145">
        <v>29133910.862443857</v>
      </c>
    </row>
    <row r="4740" spans="1:21" x14ac:dyDescent="0.35">
      <c r="A4740" s="70">
        <f t="shared" si="86"/>
        <v>4721</v>
      </c>
      <c r="B4740" s="145">
        <v>12560153.605506591</v>
      </c>
      <c r="U4740" s="145">
        <v>12635861.692866884</v>
      </c>
    </row>
    <row r="4741" spans="1:21" x14ac:dyDescent="0.35">
      <c r="A4741" s="70">
        <f t="shared" si="86"/>
        <v>4722</v>
      </c>
      <c r="B4741" s="145">
        <v>12560153.605506591</v>
      </c>
      <c r="U4741" s="145">
        <v>-15300841.539717121</v>
      </c>
    </row>
    <row r="4742" spans="1:21" x14ac:dyDescent="0.35">
      <c r="A4742" s="70">
        <f t="shared" si="86"/>
        <v>4723</v>
      </c>
      <c r="B4742" s="145">
        <v>12560153.605506591</v>
      </c>
      <c r="U4742" s="145">
        <v>-13417525.811993821</v>
      </c>
    </row>
    <row r="4743" spans="1:21" x14ac:dyDescent="0.35">
      <c r="A4743" s="70">
        <f t="shared" si="86"/>
        <v>4724</v>
      </c>
      <c r="B4743" s="145">
        <v>12560153.605506591</v>
      </c>
      <c r="U4743" s="145">
        <v>-34087588.373011343</v>
      </c>
    </row>
    <row r="4744" spans="1:21" x14ac:dyDescent="0.35">
      <c r="A4744" s="70">
        <f t="shared" si="86"/>
        <v>4725</v>
      </c>
      <c r="B4744" s="145">
        <v>12560153.605506591</v>
      </c>
      <c r="U4744" s="145">
        <v>6404021.3806639165</v>
      </c>
    </row>
    <row r="4745" spans="1:21" x14ac:dyDescent="0.35">
      <c r="A4745" s="70">
        <f t="shared" si="86"/>
        <v>4726</v>
      </c>
      <c r="B4745" s="145">
        <v>12560153.605506591</v>
      </c>
      <c r="U4745" s="145">
        <v>32354983.055886555</v>
      </c>
    </row>
    <row r="4746" spans="1:21" x14ac:dyDescent="0.35">
      <c r="A4746" s="70">
        <f t="shared" si="86"/>
        <v>4727</v>
      </c>
      <c r="B4746" s="145">
        <v>12560153.605506591</v>
      </c>
      <c r="U4746" s="145">
        <v>2100973.6520948522</v>
      </c>
    </row>
    <row r="4747" spans="1:21" x14ac:dyDescent="0.35">
      <c r="A4747" s="70">
        <f t="shared" si="86"/>
        <v>4728</v>
      </c>
      <c r="B4747" s="145">
        <v>12560153.605506591</v>
      </c>
      <c r="U4747" s="145">
        <v>1483756.6023709141</v>
      </c>
    </row>
    <row r="4748" spans="1:21" x14ac:dyDescent="0.35">
      <c r="A4748" s="70">
        <f t="shared" si="86"/>
        <v>4729</v>
      </c>
      <c r="B4748" s="145">
        <v>12560153.605506591</v>
      </c>
      <c r="U4748" s="145">
        <v>-11317737.002257111</v>
      </c>
    </row>
    <row r="4749" spans="1:21" x14ac:dyDescent="0.35">
      <c r="A4749" s="70">
        <f t="shared" si="86"/>
        <v>4730</v>
      </c>
      <c r="B4749" s="145">
        <v>12560153.605506591</v>
      </c>
      <c r="U4749" s="145">
        <v>27524116.242953923</v>
      </c>
    </row>
    <row r="4750" spans="1:21" x14ac:dyDescent="0.35">
      <c r="A4750" s="70">
        <f t="shared" si="86"/>
        <v>4731</v>
      </c>
      <c r="B4750" s="145">
        <v>12560153.605506591</v>
      </c>
      <c r="U4750" s="145">
        <v>2556098.9005247988</v>
      </c>
    </row>
    <row r="4751" spans="1:21" x14ac:dyDescent="0.35">
      <c r="A4751" s="70">
        <f t="shared" si="86"/>
        <v>4732</v>
      </c>
      <c r="B4751" s="145">
        <v>12560153.605506591</v>
      </c>
      <c r="U4751" s="145">
        <v>19262336.946205296</v>
      </c>
    </row>
    <row r="4752" spans="1:21" x14ac:dyDescent="0.35">
      <c r="A4752" s="70">
        <f t="shared" si="86"/>
        <v>4733</v>
      </c>
      <c r="B4752" s="145">
        <v>12560153.605506591</v>
      </c>
      <c r="U4752" s="145">
        <v>26501275.320651513</v>
      </c>
    </row>
    <row r="4753" spans="1:21" x14ac:dyDescent="0.35">
      <c r="A4753" s="70">
        <f t="shared" si="86"/>
        <v>4734</v>
      </c>
      <c r="B4753" s="145">
        <v>12560153.605506591</v>
      </c>
      <c r="U4753" s="145">
        <v>-8772340.8300090432</v>
      </c>
    </row>
    <row r="4754" spans="1:21" x14ac:dyDescent="0.35">
      <c r="A4754" s="70">
        <f t="shared" si="86"/>
        <v>4735</v>
      </c>
      <c r="B4754" s="145">
        <v>12560153.605506591</v>
      </c>
      <c r="U4754" s="145">
        <v>-1644050.1352687385</v>
      </c>
    </row>
    <row r="4755" spans="1:21" x14ac:dyDescent="0.35">
      <c r="A4755" s="70">
        <f t="shared" si="86"/>
        <v>4736</v>
      </c>
      <c r="B4755" s="145">
        <v>12560153.605506591</v>
      </c>
      <c r="U4755" s="145">
        <v>2390901.7895722836</v>
      </c>
    </row>
    <row r="4756" spans="1:21" x14ac:dyDescent="0.35">
      <c r="A4756" s="70">
        <f t="shared" si="86"/>
        <v>4737</v>
      </c>
      <c r="B4756" s="145">
        <v>12560153.605506591</v>
      </c>
      <c r="U4756" s="145">
        <v>1120025.7994876914</v>
      </c>
    </row>
    <row r="4757" spans="1:21" x14ac:dyDescent="0.35">
      <c r="A4757" s="70">
        <f t="shared" si="86"/>
        <v>4738</v>
      </c>
      <c r="B4757" s="145">
        <v>12560153.605506591</v>
      </c>
      <c r="U4757" s="145">
        <v>9942950.4323824197</v>
      </c>
    </row>
    <row r="4758" spans="1:21" x14ac:dyDescent="0.35">
      <c r="A4758" s="70">
        <f t="shared" ref="A4758:A4821" si="87">A4757+1</f>
        <v>4739</v>
      </c>
      <c r="B4758" s="145">
        <v>12560153.605506591</v>
      </c>
      <c r="U4758" s="145">
        <v>-13266377.831211101</v>
      </c>
    </row>
    <row r="4759" spans="1:21" x14ac:dyDescent="0.35">
      <c r="A4759" s="70">
        <f t="shared" si="87"/>
        <v>4740</v>
      </c>
      <c r="B4759" s="145">
        <v>12560153.605506591</v>
      </c>
      <c r="U4759" s="145">
        <v>-25047279.668757603</v>
      </c>
    </row>
    <row r="4760" spans="1:21" x14ac:dyDescent="0.35">
      <c r="A4760" s="70">
        <f t="shared" si="87"/>
        <v>4741</v>
      </c>
      <c r="B4760" s="145">
        <v>12560153.605506591</v>
      </c>
      <c r="U4760" s="145">
        <v>-20936604.956974018</v>
      </c>
    </row>
    <row r="4761" spans="1:21" x14ac:dyDescent="0.35">
      <c r="A4761" s="70">
        <f t="shared" si="87"/>
        <v>4742</v>
      </c>
      <c r="B4761" s="145">
        <v>12560153.605506591</v>
      </c>
      <c r="U4761" s="145">
        <v>-13359838.903799662</v>
      </c>
    </row>
    <row r="4762" spans="1:21" x14ac:dyDescent="0.35">
      <c r="A4762" s="70">
        <f t="shared" si="87"/>
        <v>4743</v>
      </c>
      <c r="B4762" s="145">
        <v>12560153.605506591</v>
      </c>
      <c r="U4762" s="145">
        <v>-28818078.885177799</v>
      </c>
    </row>
    <row r="4763" spans="1:21" x14ac:dyDescent="0.35">
      <c r="A4763" s="70">
        <f t="shared" si="87"/>
        <v>4744</v>
      </c>
      <c r="B4763" s="145">
        <v>12560153.605506591</v>
      </c>
      <c r="U4763" s="145">
        <v>9795402.8873013481</v>
      </c>
    </row>
    <row r="4764" spans="1:21" x14ac:dyDescent="0.35">
      <c r="A4764" s="70">
        <f t="shared" si="87"/>
        <v>4745</v>
      </c>
      <c r="B4764" s="145">
        <v>12560153.605506591</v>
      </c>
      <c r="U4764" s="145">
        <v>-8379121.2800615728</v>
      </c>
    </row>
    <row r="4765" spans="1:21" x14ac:dyDescent="0.35">
      <c r="A4765" s="70">
        <f t="shared" si="87"/>
        <v>4746</v>
      </c>
      <c r="B4765" s="145">
        <v>12560153.605506591</v>
      </c>
      <c r="U4765" s="145">
        <v>695190.92630083859</v>
      </c>
    </row>
    <row r="4766" spans="1:21" x14ac:dyDescent="0.35">
      <c r="A4766" s="70">
        <f t="shared" si="87"/>
        <v>4747</v>
      </c>
      <c r="B4766" s="145">
        <v>12560153.605506591</v>
      </c>
      <c r="U4766" s="145">
        <v>-51624269.122091919</v>
      </c>
    </row>
    <row r="4767" spans="1:21" x14ac:dyDescent="0.35">
      <c r="A4767" s="70">
        <f t="shared" si="87"/>
        <v>4748</v>
      </c>
      <c r="B4767" s="145">
        <v>12560153.605506591</v>
      </c>
      <c r="U4767" s="145">
        <v>-3952626.1617158018</v>
      </c>
    </row>
    <row r="4768" spans="1:21" x14ac:dyDescent="0.35">
      <c r="A4768" s="70">
        <f t="shared" si="87"/>
        <v>4749</v>
      </c>
      <c r="B4768" s="145">
        <v>12560153.605506591</v>
      </c>
      <c r="U4768" s="145">
        <v>-29197518.208036624</v>
      </c>
    </row>
    <row r="4769" spans="1:21" x14ac:dyDescent="0.35">
      <c r="A4769" s="70">
        <f t="shared" si="87"/>
        <v>4750</v>
      </c>
      <c r="B4769" s="145">
        <v>12560153.605506591</v>
      </c>
      <c r="U4769" s="145">
        <v>-12463062.94696768</v>
      </c>
    </row>
    <row r="4770" spans="1:21" x14ac:dyDescent="0.35">
      <c r="A4770" s="70">
        <f t="shared" si="87"/>
        <v>4751</v>
      </c>
      <c r="B4770" s="145">
        <v>12560153.605506591</v>
      </c>
      <c r="U4770" s="145">
        <v>23877227.30661539</v>
      </c>
    </row>
    <row r="4771" spans="1:21" x14ac:dyDescent="0.35">
      <c r="A4771" s="70">
        <f t="shared" si="87"/>
        <v>4752</v>
      </c>
      <c r="B4771" s="145">
        <v>12560153.605506591</v>
      </c>
      <c r="U4771" s="145">
        <v>26478506.445899595</v>
      </c>
    </row>
    <row r="4772" spans="1:21" x14ac:dyDescent="0.35">
      <c r="A4772" s="70">
        <f t="shared" si="87"/>
        <v>4753</v>
      </c>
      <c r="B4772" s="145">
        <v>12560153.605506591</v>
      </c>
      <c r="U4772" s="145">
        <v>-29906678.10578781</v>
      </c>
    </row>
    <row r="4773" spans="1:21" x14ac:dyDescent="0.35">
      <c r="A4773" s="70">
        <f t="shared" si="87"/>
        <v>4754</v>
      </c>
      <c r="B4773" s="145">
        <v>12560153.605506591</v>
      </c>
      <c r="U4773" s="145">
        <v>-24912070.510959886</v>
      </c>
    </row>
    <row r="4774" spans="1:21" x14ac:dyDescent="0.35">
      <c r="A4774" s="70">
        <f t="shared" si="87"/>
        <v>4755</v>
      </c>
      <c r="B4774" s="145">
        <v>12560153.605506591</v>
      </c>
      <c r="U4774" s="145">
        <v>-375649.80668629706</v>
      </c>
    </row>
    <row r="4775" spans="1:21" x14ac:dyDescent="0.35">
      <c r="A4775" s="70">
        <f t="shared" si="87"/>
        <v>4756</v>
      </c>
      <c r="B4775" s="145">
        <v>12560153.605506591</v>
      </c>
      <c r="U4775" s="145">
        <v>20259701.768335406</v>
      </c>
    </row>
    <row r="4776" spans="1:21" x14ac:dyDescent="0.35">
      <c r="A4776" s="70">
        <f t="shared" si="87"/>
        <v>4757</v>
      </c>
      <c r="B4776" s="145">
        <v>12560153.605506591</v>
      </c>
      <c r="U4776" s="145">
        <v>-11879237.765084343</v>
      </c>
    </row>
    <row r="4777" spans="1:21" x14ac:dyDescent="0.35">
      <c r="A4777" s="70">
        <f t="shared" si="87"/>
        <v>4758</v>
      </c>
      <c r="B4777" s="145">
        <v>12560153.605506591</v>
      </c>
      <c r="U4777" s="145">
        <v>-10031216.981400786</v>
      </c>
    </row>
    <row r="4778" spans="1:21" x14ac:dyDescent="0.35">
      <c r="A4778" s="70">
        <f t="shared" si="87"/>
        <v>4759</v>
      </c>
      <c r="B4778" s="145">
        <v>12560153.605506591</v>
      </c>
      <c r="U4778" s="145">
        <v>-29316725.307437994</v>
      </c>
    </row>
    <row r="4779" spans="1:21" x14ac:dyDescent="0.35">
      <c r="A4779" s="70">
        <f t="shared" si="87"/>
        <v>4760</v>
      </c>
      <c r="B4779" s="145">
        <v>12560153.605506591</v>
      </c>
      <c r="U4779" s="145">
        <v>-48589647.721576989</v>
      </c>
    </row>
    <row r="4780" spans="1:21" x14ac:dyDescent="0.35">
      <c r="A4780" s="70">
        <f t="shared" si="87"/>
        <v>4761</v>
      </c>
      <c r="B4780" s="145">
        <v>12560153.605506591</v>
      </c>
      <c r="U4780" s="145">
        <v>-23420307.551975653</v>
      </c>
    </row>
    <row r="4781" spans="1:21" x14ac:dyDescent="0.35">
      <c r="A4781" s="70">
        <f t="shared" si="87"/>
        <v>4762</v>
      </c>
      <c r="B4781" s="145">
        <v>12560153.605506591</v>
      </c>
      <c r="U4781" s="145">
        <v>-12484130.463076018</v>
      </c>
    </row>
    <row r="4782" spans="1:21" x14ac:dyDescent="0.35">
      <c r="A4782" s="70">
        <f t="shared" si="87"/>
        <v>4763</v>
      </c>
      <c r="B4782" s="145">
        <v>12560153.605506591</v>
      </c>
      <c r="U4782" s="145">
        <v>5278631.5012748353</v>
      </c>
    </row>
    <row r="4783" spans="1:21" x14ac:dyDescent="0.35">
      <c r="A4783" s="70">
        <f t="shared" si="87"/>
        <v>4764</v>
      </c>
      <c r="B4783" s="145">
        <v>12560153.605506591</v>
      </c>
      <c r="U4783" s="145">
        <v>-11434050.928261938</v>
      </c>
    </row>
    <row r="4784" spans="1:21" x14ac:dyDescent="0.35">
      <c r="A4784" s="70">
        <f t="shared" si="87"/>
        <v>4765</v>
      </c>
      <c r="B4784" s="145">
        <v>12560153.605506591</v>
      </c>
      <c r="U4784" s="145">
        <v>-2938592.0413973127</v>
      </c>
    </row>
    <row r="4785" spans="1:21" x14ac:dyDescent="0.35">
      <c r="A4785" s="70">
        <f t="shared" si="87"/>
        <v>4766</v>
      </c>
      <c r="B4785" s="145">
        <v>12560153.605506591</v>
      </c>
      <c r="U4785" s="145">
        <v>-13699781.347090334</v>
      </c>
    </row>
    <row r="4786" spans="1:21" x14ac:dyDescent="0.35">
      <c r="A4786" s="70">
        <f t="shared" si="87"/>
        <v>4767</v>
      </c>
      <c r="B4786" s="145">
        <v>12560153.605506591</v>
      </c>
      <c r="U4786" s="145">
        <v>2358918.431145139</v>
      </c>
    </row>
    <row r="4787" spans="1:21" x14ac:dyDescent="0.35">
      <c r="A4787" s="70">
        <f t="shared" si="87"/>
        <v>4768</v>
      </c>
      <c r="B4787" s="145">
        <v>12560153.605506591</v>
      </c>
      <c r="U4787" s="145">
        <v>921347.65120143816</v>
      </c>
    </row>
    <row r="4788" spans="1:21" x14ac:dyDescent="0.35">
      <c r="A4788" s="70">
        <f t="shared" si="87"/>
        <v>4769</v>
      </c>
      <c r="B4788" s="145">
        <v>12560153.605506591</v>
      </c>
      <c r="U4788" s="145">
        <v>-924083.29304535314</v>
      </c>
    </row>
    <row r="4789" spans="1:21" x14ac:dyDescent="0.35">
      <c r="A4789" s="70">
        <f t="shared" si="87"/>
        <v>4770</v>
      </c>
      <c r="B4789" s="145">
        <v>12560153.605506591</v>
      </c>
      <c r="U4789" s="145">
        <v>-21761715.942392629</v>
      </c>
    </row>
    <row r="4790" spans="1:21" x14ac:dyDescent="0.35">
      <c r="A4790" s="70">
        <f t="shared" si="87"/>
        <v>4771</v>
      </c>
      <c r="B4790" s="145">
        <v>12560153.605506591</v>
      </c>
      <c r="U4790" s="145">
        <v>-9676780.2030726168</v>
      </c>
    </row>
    <row r="4791" spans="1:21" x14ac:dyDescent="0.35">
      <c r="A4791" s="70">
        <f t="shared" si="87"/>
        <v>4772</v>
      </c>
      <c r="B4791" s="145">
        <v>12560153.605506591</v>
      </c>
      <c r="U4791" s="145">
        <v>9692380.228139393</v>
      </c>
    </row>
    <row r="4792" spans="1:21" x14ac:dyDescent="0.35">
      <c r="A4792" s="70">
        <f t="shared" si="87"/>
        <v>4773</v>
      </c>
      <c r="B4792" s="145">
        <v>12560153.605506591</v>
      </c>
      <c r="U4792" s="145">
        <v>559582.41446184739</v>
      </c>
    </row>
    <row r="4793" spans="1:21" x14ac:dyDescent="0.35">
      <c r="A4793" s="70">
        <f t="shared" si="87"/>
        <v>4774</v>
      </c>
      <c r="B4793" s="145">
        <v>12560153.605506591</v>
      </c>
      <c r="U4793" s="145">
        <v>477163.25998787582</v>
      </c>
    </row>
    <row r="4794" spans="1:21" x14ac:dyDescent="0.35">
      <c r="A4794" s="70">
        <f t="shared" si="87"/>
        <v>4775</v>
      </c>
      <c r="B4794" s="145">
        <v>12560153.605506591</v>
      </c>
      <c r="U4794" s="145">
        <v>-8489861.3844019622</v>
      </c>
    </row>
    <row r="4795" spans="1:21" x14ac:dyDescent="0.35">
      <c r="A4795" s="70">
        <f t="shared" si="87"/>
        <v>4776</v>
      </c>
      <c r="B4795" s="145">
        <v>12560153.605506591</v>
      </c>
      <c r="U4795" s="145">
        <v>-25454527.471107174</v>
      </c>
    </row>
    <row r="4796" spans="1:21" x14ac:dyDescent="0.35">
      <c r="A4796" s="70">
        <f t="shared" si="87"/>
        <v>4777</v>
      </c>
      <c r="B4796" s="145">
        <v>12560153.605506591</v>
      </c>
      <c r="U4796" s="145">
        <v>-26897011.212489728</v>
      </c>
    </row>
    <row r="4797" spans="1:21" x14ac:dyDescent="0.35">
      <c r="A4797" s="70">
        <f t="shared" si="87"/>
        <v>4778</v>
      </c>
      <c r="B4797" s="145">
        <v>12560153.605506591</v>
      </c>
      <c r="U4797" s="145">
        <v>25078066.593913816</v>
      </c>
    </row>
    <row r="4798" spans="1:21" x14ac:dyDescent="0.35">
      <c r="A4798" s="70">
        <f t="shared" si="87"/>
        <v>4779</v>
      </c>
      <c r="B4798" s="145">
        <v>12560153.605506591</v>
      </c>
      <c r="U4798" s="145">
        <v>3380602.1578688063</v>
      </c>
    </row>
    <row r="4799" spans="1:21" x14ac:dyDescent="0.35">
      <c r="A4799" s="70">
        <f t="shared" si="87"/>
        <v>4780</v>
      </c>
      <c r="B4799" s="145">
        <v>12560153.605506591</v>
      </c>
      <c r="U4799" s="145">
        <v>1265888.4827335328</v>
      </c>
    </row>
    <row r="4800" spans="1:21" x14ac:dyDescent="0.35">
      <c r="A4800" s="70">
        <f t="shared" si="87"/>
        <v>4781</v>
      </c>
      <c r="B4800" s="145">
        <v>12560153.605506591</v>
      </c>
      <c r="U4800" s="145">
        <v>-16302367.842236415</v>
      </c>
    </row>
    <row r="4801" spans="1:21" x14ac:dyDescent="0.35">
      <c r="A4801" s="70">
        <f t="shared" si="87"/>
        <v>4782</v>
      </c>
      <c r="B4801" s="145">
        <v>12560153.605506591</v>
      </c>
      <c r="U4801" s="145">
        <v>-18833145.131475277</v>
      </c>
    </row>
    <row r="4802" spans="1:21" x14ac:dyDescent="0.35">
      <c r="A4802" s="70">
        <f t="shared" si="87"/>
        <v>4783</v>
      </c>
      <c r="B4802" s="145">
        <v>12560153.605506591</v>
      </c>
      <c r="U4802" s="145">
        <v>-13808352.165742457</v>
      </c>
    </row>
    <row r="4803" spans="1:21" x14ac:dyDescent="0.35">
      <c r="A4803" s="70">
        <f t="shared" si="87"/>
        <v>4784</v>
      </c>
      <c r="B4803" s="145">
        <v>12560153.605506591</v>
      </c>
      <c r="U4803" s="145">
        <v>-25093547.403635532</v>
      </c>
    </row>
    <row r="4804" spans="1:21" x14ac:dyDescent="0.35">
      <c r="A4804" s="70">
        <f t="shared" si="87"/>
        <v>4785</v>
      </c>
      <c r="B4804" s="145">
        <v>12560153.605506591</v>
      </c>
      <c r="U4804" s="145">
        <v>-32206379.330090575</v>
      </c>
    </row>
    <row r="4805" spans="1:21" x14ac:dyDescent="0.35">
      <c r="A4805" s="70">
        <f t="shared" si="87"/>
        <v>4786</v>
      </c>
      <c r="B4805" s="145">
        <v>12560153.605506591</v>
      </c>
      <c r="U4805" s="145">
        <v>40209866.421945624</v>
      </c>
    </row>
    <row r="4806" spans="1:21" x14ac:dyDescent="0.35">
      <c r="A4806" s="70">
        <f t="shared" si="87"/>
        <v>4787</v>
      </c>
      <c r="B4806" s="145">
        <v>12560153.605506591</v>
      </c>
      <c r="U4806" s="145">
        <v>-5382666.4930207822</v>
      </c>
    </row>
    <row r="4807" spans="1:21" x14ac:dyDescent="0.35">
      <c r="A4807" s="70">
        <f t="shared" si="87"/>
        <v>4788</v>
      </c>
      <c r="B4807" s="145">
        <v>12560153.605506591</v>
      </c>
      <c r="U4807" s="145">
        <v>-25031443.650679901</v>
      </c>
    </row>
    <row r="4808" spans="1:21" x14ac:dyDescent="0.35">
      <c r="A4808" s="70">
        <f t="shared" si="87"/>
        <v>4789</v>
      </c>
      <c r="B4808" s="145">
        <v>12560153.605506591</v>
      </c>
      <c r="U4808" s="145">
        <v>-5061272.7291925177</v>
      </c>
    </row>
    <row r="4809" spans="1:21" x14ac:dyDescent="0.35">
      <c r="A4809" s="70">
        <f t="shared" si="87"/>
        <v>4790</v>
      </c>
      <c r="B4809" s="145">
        <v>12560153.605506591</v>
      </c>
      <c r="U4809" s="145">
        <v>7259171.0209828243</v>
      </c>
    </row>
    <row r="4810" spans="1:21" x14ac:dyDescent="0.35">
      <c r="A4810" s="70">
        <f t="shared" si="87"/>
        <v>4791</v>
      </c>
      <c r="B4810" s="145">
        <v>12560153.605506591</v>
      </c>
      <c r="U4810" s="145">
        <v>28261509.68583196</v>
      </c>
    </row>
    <row r="4811" spans="1:21" x14ac:dyDescent="0.35">
      <c r="A4811" s="70">
        <f t="shared" si="87"/>
        <v>4792</v>
      </c>
      <c r="B4811" s="145">
        <v>12560153.605506591</v>
      </c>
      <c r="U4811" s="145">
        <v>-19297524.916125737</v>
      </c>
    </row>
    <row r="4812" spans="1:21" x14ac:dyDescent="0.35">
      <c r="A4812" s="70">
        <f t="shared" si="87"/>
        <v>4793</v>
      </c>
      <c r="B4812" s="145">
        <v>12560153.605506591</v>
      </c>
      <c r="U4812" s="145">
        <v>20180431.769418091</v>
      </c>
    </row>
    <row r="4813" spans="1:21" x14ac:dyDescent="0.35">
      <c r="A4813" s="70">
        <f t="shared" si="87"/>
        <v>4794</v>
      </c>
      <c r="B4813" s="145">
        <v>12560153.605506591</v>
      </c>
      <c r="U4813" s="145">
        <v>-40386134.145035863</v>
      </c>
    </row>
    <row r="4814" spans="1:21" x14ac:dyDescent="0.35">
      <c r="A4814" s="70">
        <f t="shared" si="87"/>
        <v>4795</v>
      </c>
      <c r="B4814" s="145">
        <v>12560153.605506591</v>
      </c>
      <c r="U4814" s="145">
        <v>-28137991.33889582</v>
      </c>
    </row>
    <row r="4815" spans="1:21" x14ac:dyDescent="0.35">
      <c r="A4815" s="70">
        <f t="shared" si="87"/>
        <v>4796</v>
      </c>
      <c r="B4815" s="145">
        <v>12560153.605506591</v>
      </c>
      <c r="U4815" s="145">
        <v>5824885.2353942841</v>
      </c>
    </row>
    <row r="4816" spans="1:21" x14ac:dyDescent="0.35">
      <c r="A4816" s="70">
        <f t="shared" si="87"/>
        <v>4797</v>
      </c>
      <c r="B4816" s="145">
        <v>12560153.605506591</v>
      </c>
      <c r="U4816" s="145">
        <v>-7374591.8545595594</v>
      </c>
    </row>
    <row r="4817" spans="1:21" x14ac:dyDescent="0.35">
      <c r="A4817" s="70">
        <f t="shared" si="87"/>
        <v>4798</v>
      </c>
      <c r="B4817" s="145">
        <v>12560153.605506591</v>
      </c>
      <c r="U4817" s="145">
        <v>-13677721.173186008</v>
      </c>
    </row>
    <row r="4818" spans="1:21" x14ac:dyDescent="0.35">
      <c r="A4818" s="70">
        <f t="shared" si="87"/>
        <v>4799</v>
      </c>
      <c r="B4818" s="145">
        <v>12560153.605506591</v>
      </c>
      <c r="U4818" s="145">
        <v>-42686291.643189088</v>
      </c>
    </row>
    <row r="4819" spans="1:21" x14ac:dyDescent="0.35">
      <c r="A4819" s="70">
        <f t="shared" si="87"/>
        <v>4800</v>
      </c>
      <c r="B4819" s="145">
        <v>12560153.605506591</v>
      </c>
      <c r="U4819" s="145">
        <v>-25534989.272432312</v>
      </c>
    </row>
    <row r="4820" spans="1:21" x14ac:dyDescent="0.35">
      <c r="A4820" s="70">
        <f t="shared" si="87"/>
        <v>4801</v>
      </c>
      <c r="B4820" s="145">
        <v>12560153.605506591</v>
      </c>
      <c r="U4820" s="145">
        <v>5978768.5570238233</v>
      </c>
    </row>
    <row r="4821" spans="1:21" x14ac:dyDescent="0.35">
      <c r="A4821" s="70">
        <f t="shared" si="87"/>
        <v>4802</v>
      </c>
      <c r="B4821" s="145">
        <v>12560153.605506591</v>
      </c>
      <c r="U4821" s="145">
        <v>-37059565.528449312</v>
      </c>
    </row>
    <row r="4822" spans="1:21" x14ac:dyDescent="0.35">
      <c r="A4822" s="70">
        <f t="shared" ref="A4822:A4885" si="88">A4821+1</f>
        <v>4803</v>
      </c>
      <c r="B4822" s="145">
        <v>12560153.605506591</v>
      </c>
      <c r="U4822" s="145">
        <v>-1657030.385950068</v>
      </c>
    </row>
    <row r="4823" spans="1:21" x14ac:dyDescent="0.35">
      <c r="A4823" s="70">
        <f t="shared" si="88"/>
        <v>4804</v>
      </c>
      <c r="B4823" s="145">
        <v>12560153.605506591</v>
      </c>
      <c r="U4823" s="145">
        <v>-29912776.262709968</v>
      </c>
    </row>
    <row r="4824" spans="1:21" x14ac:dyDescent="0.35">
      <c r="A4824" s="70">
        <f t="shared" si="88"/>
        <v>4805</v>
      </c>
      <c r="B4824" s="145">
        <v>12560153.605506591</v>
      </c>
      <c r="U4824" s="145">
        <v>37560041.652836628</v>
      </c>
    </row>
    <row r="4825" spans="1:21" x14ac:dyDescent="0.35">
      <c r="A4825" s="70">
        <f t="shared" si="88"/>
        <v>4806</v>
      </c>
      <c r="B4825" s="145">
        <v>12560153.605506591</v>
      </c>
      <c r="U4825" s="145">
        <v>-12033998.638154024</v>
      </c>
    </row>
    <row r="4826" spans="1:21" x14ac:dyDescent="0.35">
      <c r="A4826" s="70">
        <f t="shared" si="88"/>
        <v>4807</v>
      </c>
      <c r="B4826" s="145">
        <v>12560153.605506591</v>
      </c>
      <c r="U4826" s="145">
        <v>-16147198.074361555</v>
      </c>
    </row>
    <row r="4827" spans="1:21" x14ac:dyDescent="0.35">
      <c r="A4827" s="70">
        <f t="shared" si="88"/>
        <v>4808</v>
      </c>
      <c r="B4827" s="145">
        <v>12560153.605506591</v>
      </c>
      <c r="U4827" s="145">
        <v>3738186.1342075765</v>
      </c>
    </row>
    <row r="4828" spans="1:21" x14ac:dyDescent="0.35">
      <c r="A4828" s="70">
        <f t="shared" si="88"/>
        <v>4809</v>
      </c>
      <c r="B4828" s="145">
        <v>12560153.605506591</v>
      </c>
      <c r="U4828" s="145">
        <v>-18621382.099792916</v>
      </c>
    </row>
    <row r="4829" spans="1:21" x14ac:dyDescent="0.35">
      <c r="A4829" s="70">
        <f t="shared" si="88"/>
        <v>4810</v>
      </c>
      <c r="B4829" s="145">
        <v>12560153.605506591</v>
      </c>
      <c r="U4829" s="145">
        <v>-21102372.222318221</v>
      </c>
    </row>
    <row r="4830" spans="1:21" x14ac:dyDescent="0.35">
      <c r="A4830" s="70">
        <f t="shared" si="88"/>
        <v>4811</v>
      </c>
      <c r="B4830" s="145">
        <v>12560153.605506591</v>
      </c>
      <c r="U4830" s="145">
        <v>-9644989.9515251033</v>
      </c>
    </row>
    <row r="4831" spans="1:21" x14ac:dyDescent="0.35">
      <c r="A4831" s="70">
        <f t="shared" si="88"/>
        <v>4812</v>
      </c>
      <c r="B4831" s="145">
        <v>12560153.605506591</v>
      </c>
      <c r="U4831" s="145">
        <v>4549737.2785422653</v>
      </c>
    </row>
    <row r="4832" spans="1:21" x14ac:dyDescent="0.35">
      <c r="A4832" s="70">
        <f t="shared" si="88"/>
        <v>4813</v>
      </c>
      <c r="B4832" s="145">
        <v>12560153.605506591</v>
      </c>
      <c r="U4832" s="145">
        <v>1725539.3646240607</v>
      </c>
    </row>
    <row r="4833" spans="1:21" x14ac:dyDescent="0.35">
      <c r="A4833" s="70">
        <f t="shared" si="88"/>
        <v>4814</v>
      </c>
      <c r="B4833" s="145">
        <v>12560153.605506591</v>
      </c>
      <c r="U4833" s="145">
        <v>1249348.1474455446</v>
      </c>
    </row>
    <row r="4834" spans="1:21" x14ac:dyDescent="0.35">
      <c r="A4834" s="70">
        <f t="shared" si="88"/>
        <v>4815</v>
      </c>
      <c r="B4834" s="145">
        <v>12560153.605506591</v>
      </c>
      <c r="U4834" s="145">
        <v>-48137451.022369303</v>
      </c>
    </row>
    <row r="4835" spans="1:21" x14ac:dyDescent="0.35">
      <c r="A4835" s="70">
        <f t="shared" si="88"/>
        <v>4816</v>
      </c>
      <c r="B4835" s="145">
        <v>12560153.605506591</v>
      </c>
      <c r="U4835" s="145">
        <v>-25321167.446757421</v>
      </c>
    </row>
    <row r="4836" spans="1:21" x14ac:dyDescent="0.35">
      <c r="A4836" s="70">
        <f t="shared" si="88"/>
        <v>4817</v>
      </c>
      <c r="B4836" s="145">
        <v>12560153.605506591</v>
      </c>
      <c r="U4836" s="145">
        <v>-31847500.58369416</v>
      </c>
    </row>
    <row r="4837" spans="1:21" x14ac:dyDescent="0.35">
      <c r="A4837" s="70">
        <f t="shared" si="88"/>
        <v>4818</v>
      </c>
      <c r="B4837" s="145">
        <v>12560153.605506591</v>
      </c>
      <c r="U4837" s="145">
        <v>-1259410.6340219192</v>
      </c>
    </row>
    <row r="4838" spans="1:21" x14ac:dyDescent="0.35">
      <c r="A4838" s="70">
        <f t="shared" si="88"/>
        <v>4819</v>
      </c>
      <c r="B4838" s="145">
        <v>12560153.605506591</v>
      </c>
      <c r="U4838" s="145">
        <v>13328673.901433695</v>
      </c>
    </row>
    <row r="4839" spans="1:21" x14ac:dyDescent="0.35">
      <c r="A4839" s="70">
        <f t="shared" si="88"/>
        <v>4820</v>
      </c>
      <c r="B4839" s="145">
        <v>12560153.605506591</v>
      </c>
      <c r="U4839" s="145">
        <v>-60825424.617930152</v>
      </c>
    </row>
    <row r="4840" spans="1:21" x14ac:dyDescent="0.35">
      <c r="A4840" s="70">
        <f t="shared" si="88"/>
        <v>4821</v>
      </c>
      <c r="B4840" s="145">
        <v>12560153.605506591</v>
      </c>
      <c r="U4840" s="145">
        <v>25962785.763668381</v>
      </c>
    </row>
    <row r="4841" spans="1:21" x14ac:dyDescent="0.35">
      <c r="A4841" s="70">
        <f t="shared" si="88"/>
        <v>4822</v>
      </c>
      <c r="B4841" s="145">
        <v>12560153.605506591</v>
      </c>
      <c r="U4841" s="145">
        <v>-11275183.857917253</v>
      </c>
    </row>
    <row r="4842" spans="1:21" x14ac:dyDescent="0.35">
      <c r="A4842" s="70">
        <f t="shared" si="88"/>
        <v>4823</v>
      </c>
      <c r="B4842" s="145">
        <v>12560153.605506591</v>
      </c>
      <c r="U4842" s="145">
        <v>-2042333.1259189621</v>
      </c>
    </row>
    <row r="4843" spans="1:21" x14ac:dyDescent="0.35">
      <c r="A4843" s="70">
        <f t="shared" si="88"/>
        <v>4824</v>
      </c>
      <c r="B4843" s="145">
        <v>12560153.605506591</v>
      </c>
      <c r="U4843" s="145">
        <v>-30093614.620971709</v>
      </c>
    </row>
    <row r="4844" spans="1:21" x14ac:dyDescent="0.35">
      <c r="A4844" s="70">
        <f t="shared" si="88"/>
        <v>4825</v>
      </c>
      <c r="B4844" s="145">
        <v>12560153.605506591</v>
      </c>
      <c r="U4844" s="145">
        <v>1897635.631148763</v>
      </c>
    </row>
    <row r="4845" spans="1:21" x14ac:dyDescent="0.35">
      <c r="A4845" s="70">
        <f t="shared" si="88"/>
        <v>4826</v>
      </c>
      <c r="B4845" s="145">
        <v>12560153.605506591</v>
      </c>
      <c r="U4845" s="145">
        <v>-37717979.209216565</v>
      </c>
    </row>
    <row r="4846" spans="1:21" x14ac:dyDescent="0.35">
      <c r="A4846" s="70">
        <f t="shared" si="88"/>
        <v>4827</v>
      </c>
      <c r="B4846" s="145">
        <v>12560153.605506591</v>
      </c>
      <c r="U4846" s="145">
        <v>16442932.837497164</v>
      </c>
    </row>
    <row r="4847" spans="1:21" x14ac:dyDescent="0.35">
      <c r="A4847" s="70">
        <f t="shared" si="88"/>
        <v>4828</v>
      </c>
      <c r="B4847" s="145">
        <v>12560153.605506591</v>
      </c>
      <c r="U4847" s="145">
        <v>-11169230.853822129</v>
      </c>
    </row>
    <row r="4848" spans="1:21" x14ac:dyDescent="0.35">
      <c r="A4848" s="70">
        <f t="shared" si="88"/>
        <v>4829</v>
      </c>
      <c r="B4848" s="145">
        <v>12560153.605506591</v>
      </c>
      <c r="U4848" s="145">
        <v>-18450430.682971135</v>
      </c>
    </row>
    <row r="4849" spans="1:21" x14ac:dyDescent="0.35">
      <c r="A4849" s="70">
        <f t="shared" si="88"/>
        <v>4830</v>
      </c>
      <c r="B4849" s="145">
        <v>12560153.605506591</v>
      </c>
      <c r="U4849" s="145">
        <v>9245755.0684911571</v>
      </c>
    </row>
    <row r="4850" spans="1:21" x14ac:dyDescent="0.35">
      <c r="A4850" s="70">
        <f t="shared" si="88"/>
        <v>4831</v>
      </c>
      <c r="B4850" s="145">
        <v>12560153.605506591</v>
      </c>
      <c r="U4850" s="145">
        <v>-15566921.922903407</v>
      </c>
    </row>
    <row r="4851" spans="1:21" x14ac:dyDescent="0.35">
      <c r="A4851" s="70">
        <f t="shared" si="88"/>
        <v>4832</v>
      </c>
      <c r="B4851" s="145">
        <v>12560153.605506591</v>
      </c>
      <c r="U4851" s="145">
        <v>-14171674.685380829</v>
      </c>
    </row>
    <row r="4852" spans="1:21" x14ac:dyDescent="0.35">
      <c r="A4852" s="70">
        <f t="shared" si="88"/>
        <v>4833</v>
      </c>
      <c r="B4852" s="145">
        <v>12560153.605506591</v>
      </c>
      <c r="U4852" s="145">
        <v>7347723.6534755491</v>
      </c>
    </row>
    <row r="4853" spans="1:21" x14ac:dyDescent="0.35">
      <c r="A4853" s="70">
        <f t="shared" si="88"/>
        <v>4834</v>
      </c>
      <c r="B4853" s="145">
        <v>12560153.605506591</v>
      </c>
      <c r="U4853" s="145">
        <v>-32190.597006130964</v>
      </c>
    </row>
    <row r="4854" spans="1:21" x14ac:dyDescent="0.35">
      <c r="A4854" s="70">
        <f t="shared" si="88"/>
        <v>4835</v>
      </c>
      <c r="B4854" s="145">
        <v>12560153.605506591</v>
      </c>
      <c r="U4854" s="145">
        <v>-47690704.692553438</v>
      </c>
    </row>
    <row r="4855" spans="1:21" x14ac:dyDescent="0.35">
      <c r="A4855" s="70">
        <f t="shared" si="88"/>
        <v>4836</v>
      </c>
      <c r="B4855" s="145">
        <v>12560153.605506591</v>
      </c>
      <c r="U4855" s="145">
        <v>-11962408.018924814</v>
      </c>
    </row>
    <row r="4856" spans="1:21" x14ac:dyDescent="0.35">
      <c r="A4856" s="70">
        <f t="shared" si="88"/>
        <v>4837</v>
      </c>
      <c r="B4856" s="145">
        <v>12560153.605506591</v>
      </c>
      <c r="U4856" s="145">
        <v>15756253.486203406</v>
      </c>
    </row>
    <row r="4857" spans="1:21" x14ac:dyDescent="0.35">
      <c r="A4857" s="70">
        <f t="shared" si="88"/>
        <v>4838</v>
      </c>
      <c r="B4857" s="145">
        <v>12560153.605506591</v>
      </c>
      <c r="U4857" s="145">
        <v>-42356087.459957816</v>
      </c>
    </row>
    <row r="4858" spans="1:21" x14ac:dyDescent="0.35">
      <c r="A4858" s="70">
        <f t="shared" si="88"/>
        <v>4839</v>
      </c>
      <c r="B4858" s="145">
        <v>12560153.605506591</v>
      </c>
      <c r="U4858" s="145">
        <v>-11036026.465756312</v>
      </c>
    </row>
    <row r="4859" spans="1:21" x14ac:dyDescent="0.35">
      <c r="A4859" s="70">
        <f t="shared" si="88"/>
        <v>4840</v>
      </c>
      <c r="B4859" s="145">
        <v>12560153.605506591</v>
      </c>
      <c r="U4859" s="145">
        <v>31620142.877399802</v>
      </c>
    </row>
    <row r="4860" spans="1:21" x14ac:dyDescent="0.35">
      <c r="A4860" s="70">
        <f t="shared" si="88"/>
        <v>4841</v>
      </c>
      <c r="B4860" s="145">
        <v>12560153.605506591</v>
      </c>
      <c r="U4860" s="145">
        <v>-5523817.3781926427</v>
      </c>
    </row>
    <row r="4861" spans="1:21" x14ac:dyDescent="0.35">
      <c r="A4861" s="70">
        <f t="shared" si="88"/>
        <v>4842</v>
      </c>
      <c r="B4861" s="145">
        <v>12560153.605506591</v>
      </c>
      <c r="U4861" s="145">
        <v>26216251.053438544</v>
      </c>
    </row>
    <row r="4862" spans="1:21" x14ac:dyDescent="0.35">
      <c r="A4862" s="70">
        <f t="shared" si="88"/>
        <v>4843</v>
      </c>
      <c r="B4862" s="145">
        <v>12560153.605506591</v>
      </c>
      <c r="U4862" s="145">
        <v>-46705568.252966568</v>
      </c>
    </row>
    <row r="4863" spans="1:21" x14ac:dyDescent="0.35">
      <c r="A4863" s="70">
        <f t="shared" si="88"/>
        <v>4844</v>
      </c>
      <c r="B4863" s="145">
        <v>12560153.605506591</v>
      </c>
      <c r="U4863" s="145">
        <v>479194.96061616391</v>
      </c>
    </row>
    <row r="4864" spans="1:21" x14ac:dyDescent="0.35">
      <c r="A4864" s="70">
        <f t="shared" si="88"/>
        <v>4845</v>
      </c>
      <c r="B4864" s="145">
        <v>12560153.605506591</v>
      </c>
      <c r="U4864" s="145">
        <v>22960899.792524971</v>
      </c>
    </row>
    <row r="4865" spans="1:21" x14ac:dyDescent="0.35">
      <c r="A4865" s="70">
        <f t="shared" si="88"/>
        <v>4846</v>
      </c>
      <c r="B4865" s="145">
        <v>12560153.605506591</v>
      </c>
      <c r="U4865" s="145">
        <v>-11378483.103235882</v>
      </c>
    </row>
    <row r="4866" spans="1:21" x14ac:dyDescent="0.35">
      <c r="A4866" s="70">
        <f t="shared" si="88"/>
        <v>4847</v>
      </c>
      <c r="B4866" s="145">
        <v>12560153.605506591</v>
      </c>
      <c r="U4866" s="145">
        <v>-30016245.103371855</v>
      </c>
    </row>
    <row r="4867" spans="1:21" x14ac:dyDescent="0.35">
      <c r="A4867" s="70">
        <f t="shared" si="88"/>
        <v>4848</v>
      </c>
      <c r="B4867" s="145">
        <v>12560153.605506591</v>
      </c>
      <c r="U4867" s="145">
        <v>-14068785.233470187</v>
      </c>
    </row>
    <row r="4868" spans="1:21" x14ac:dyDescent="0.35">
      <c r="A4868" s="70">
        <f t="shared" si="88"/>
        <v>4849</v>
      </c>
      <c r="B4868" s="145">
        <v>12560153.605506591</v>
      </c>
      <c r="U4868" s="145">
        <v>16614699.015245177</v>
      </c>
    </row>
    <row r="4869" spans="1:21" x14ac:dyDescent="0.35">
      <c r="A4869" s="70">
        <f t="shared" si="88"/>
        <v>4850</v>
      </c>
      <c r="B4869" s="145">
        <v>12560153.605506591</v>
      </c>
      <c r="U4869" s="145">
        <v>24301224.130720574</v>
      </c>
    </row>
    <row r="4870" spans="1:21" x14ac:dyDescent="0.35">
      <c r="A4870" s="70">
        <f t="shared" si="88"/>
        <v>4851</v>
      </c>
      <c r="B4870" s="145">
        <v>12560153.605506591</v>
      </c>
      <c r="U4870" s="145">
        <v>-12156510.631536899</v>
      </c>
    </row>
    <row r="4871" spans="1:21" x14ac:dyDescent="0.35">
      <c r="A4871" s="70">
        <f t="shared" si="88"/>
        <v>4852</v>
      </c>
      <c r="B4871" s="145">
        <v>12560153.605506591</v>
      </c>
      <c r="U4871" s="145">
        <v>-27012160.020133615</v>
      </c>
    </row>
    <row r="4872" spans="1:21" x14ac:dyDescent="0.35">
      <c r="A4872" s="70">
        <f t="shared" si="88"/>
        <v>4853</v>
      </c>
      <c r="B4872" s="145">
        <v>12560153.605506591</v>
      </c>
      <c r="U4872" s="145">
        <v>-21724874.024574582</v>
      </c>
    </row>
    <row r="4873" spans="1:21" x14ac:dyDescent="0.35">
      <c r="A4873" s="70">
        <f t="shared" si="88"/>
        <v>4854</v>
      </c>
      <c r="B4873" s="145">
        <v>12560153.605506591</v>
      </c>
      <c r="U4873" s="145">
        <v>-39307098.249811754</v>
      </c>
    </row>
    <row r="4874" spans="1:21" x14ac:dyDescent="0.35">
      <c r="A4874" s="70">
        <f t="shared" si="88"/>
        <v>4855</v>
      </c>
      <c r="B4874" s="145">
        <v>12560153.605506591</v>
      </c>
      <c r="U4874" s="145">
        <v>-41688248.582466543</v>
      </c>
    </row>
    <row r="4875" spans="1:21" x14ac:dyDescent="0.35">
      <c r="A4875" s="70">
        <f t="shared" si="88"/>
        <v>4856</v>
      </c>
      <c r="B4875" s="145">
        <v>12560153.605506591</v>
      </c>
      <c r="U4875" s="145">
        <v>-46473968.971869417</v>
      </c>
    </row>
    <row r="4876" spans="1:21" x14ac:dyDescent="0.35">
      <c r="A4876" s="70">
        <f t="shared" si="88"/>
        <v>4857</v>
      </c>
      <c r="B4876" s="145">
        <v>12560153.605506591</v>
      </c>
      <c r="U4876" s="145">
        <v>-57938345.421368033</v>
      </c>
    </row>
    <row r="4877" spans="1:21" x14ac:dyDescent="0.35">
      <c r="A4877" s="70">
        <f t="shared" si="88"/>
        <v>4858</v>
      </c>
      <c r="B4877" s="145">
        <v>12560153.605506591</v>
      </c>
      <c r="U4877" s="145">
        <v>2144085.2742404751</v>
      </c>
    </row>
    <row r="4878" spans="1:21" x14ac:dyDescent="0.35">
      <c r="A4878" s="70">
        <f t="shared" si="88"/>
        <v>4859</v>
      </c>
      <c r="B4878" s="145">
        <v>12560153.605506591</v>
      </c>
      <c r="U4878" s="145">
        <v>-426550.1196741946</v>
      </c>
    </row>
    <row r="4879" spans="1:21" x14ac:dyDescent="0.35">
      <c r="A4879" s="70">
        <f t="shared" si="88"/>
        <v>4860</v>
      </c>
      <c r="B4879" s="145">
        <v>12560153.605506591</v>
      </c>
      <c r="U4879" s="145">
        <v>-32134129.618308783</v>
      </c>
    </row>
    <row r="4880" spans="1:21" x14ac:dyDescent="0.35">
      <c r="A4880" s="70">
        <f t="shared" si="88"/>
        <v>4861</v>
      </c>
      <c r="B4880" s="145">
        <v>12560153.605506591</v>
      </c>
      <c r="U4880" s="145">
        <v>-3199619.1173249595</v>
      </c>
    </row>
    <row r="4881" spans="1:21" x14ac:dyDescent="0.35">
      <c r="A4881" s="70">
        <f t="shared" si="88"/>
        <v>4862</v>
      </c>
      <c r="B4881" s="145">
        <v>12560153.605506591</v>
      </c>
      <c r="U4881" s="145">
        <v>-5037905.4999814611</v>
      </c>
    </row>
    <row r="4882" spans="1:21" x14ac:dyDescent="0.35">
      <c r="A4882" s="70">
        <f t="shared" si="88"/>
        <v>4863</v>
      </c>
      <c r="B4882" s="145">
        <v>12560153.605506591</v>
      </c>
      <c r="U4882" s="145">
        <v>5668670.8840235807</v>
      </c>
    </row>
    <row r="4883" spans="1:21" x14ac:dyDescent="0.35">
      <c r="A4883" s="70">
        <f t="shared" si="88"/>
        <v>4864</v>
      </c>
      <c r="B4883" s="145">
        <v>12560153.605506591</v>
      </c>
      <c r="U4883" s="145">
        <v>-22977269.818181835</v>
      </c>
    </row>
    <row r="4884" spans="1:21" x14ac:dyDescent="0.35">
      <c r="A4884" s="70">
        <f t="shared" si="88"/>
        <v>4865</v>
      </c>
      <c r="B4884" s="145">
        <v>12560153.605506591</v>
      </c>
      <c r="U4884" s="145">
        <v>-29295406.565530553</v>
      </c>
    </row>
    <row r="4885" spans="1:21" x14ac:dyDescent="0.35">
      <c r="A4885" s="70">
        <f t="shared" si="88"/>
        <v>4866</v>
      </c>
      <c r="B4885" s="145">
        <v>12560153.605506591</v>
      </c>
      <c r="U4885" s="145">
        <v>-2143063.1096544825</v>
      </c>
    </row>
    <row r="4886" spans="1:21" x14ac:dyDescent="0.35">
      <c r="A4886" s="70">
        <f t="shared" ref="A4886:A4949" si="89">A4885+1</f>
        <v>4867</v>
      </c>
      <c r="B4886" s="145">
        <v>12560153.605506591</v>
      </c>
      <c r="U4886" s="145">
        <v>-16243647.287133124</v>
      </c>
    </row>
    <row r="4887" spans="1:21" x14ac:dyDescent="0.35">
      <c r="A4887" s="70">
        <f t="shared" si="89"/>
        <v>4868</v>
      </c>
      <c r="B4887" s="145">
        <v>12560153.605506591</v>
      </c>
      <c r="U4887" s="145">
        <v>-2895105.0266309511</v>
      </c>
    </row>
    <row r="4888" spans="1:21" x14ac:dyDescent="0.35">
      <c r="A4888" s="70">
        <f t="shared" si="89"/>
        <v>4869</v>
      </c>
      <c r="B4888" s="145">
        <v>12560153.605506591</v>
      </c>
      <c r="U4888" s="145">
        <v>2403537.4532335363</v>
      </c>
    </row>
    <row r="4889" spans="1:21" x14ac:dyDescent="0.35">
      <c r="A4889" s="70">
        <f t="shared" si="89"/>
        <v>4870</v>
      </c>
      <c r="B4889" s="145">
        <v>12560153.605506591</v>
      </c>
      <c r="U4889" s="145">
        <v>-14538153.280185284</v>
      </c>
    </row>
    <row r="4890" spans="1:21" x14ac:dyDescent="0.35">
      <c r="A4890" s="70">
        <f t="shared" si="89"/>
        <v>4871</v>
      </c>
      <c r="B4890" s="145">
        <v>12560153.605506591</v>
      </c>
      <c r="U4890" s="145">
        <v>-27267282.801114347</v>
      </c>
    </row>
    <row r="4891" spans="1:21" x14ac:dyDescent="0.35">
      <c r="A4891" s="70">
        <f t="shared" si="89"/>
        <v>4872</v>
      </c>
      <c r="B4891" s="145">
        <v>12560153.605506591</v>
      </c>
      <c r="U4891" s="145">
        <v>2904091.5358644798</v>
      </c>
    </row>
    <row r="4892" spans="1:21" x14ac:dyDescent="0.35">
      <c r="A4892" s="70">
        <f t="shared" si="89"/>
        <v>4873</v>
      </c>
      <c r="B4892" s="145">
        <v>12560153.605506591</v>
      </c>
      <c r="U4892" s="145">
        <v>3784880.8078349195</v>
      </c>
    </row>
    <row r="4893" spans="1:21" x14ac:dyDescent="0.35">
      <c r="A4893" s="70">
        <f t="shared" si="89"/>
        <v>4874</v>
      </c>
      <c r="B4893" s="145">
        <v>12560153.605506591</v>
      </c>
      <c r="U4893" s="145">
        <v>25198987.976583853</v>
      </c>
    </row>
    <row r="4894" spans="1:21" x14ac:dyDescent="0.35">
      <c r="A4894" s="70">
        <f t="shared" si="89"/>
        <v>4875</v>
      </c>
      <c r="B4894" s="145">
        <v>12560153.605506591</v>
      </c>
      <c r="U4894" s="145">
        <v>-25640664.78418031</v>
      </c>
    </row>
    <row r="4895" spans="1:21" x14ac:dyDescent="0.35">
      <c r="A4895" s="70">
        <f t="shared" si="89"/>
        <v>4876</v>
      </c>
      <c r="B4895" s="145">
        <v>12560153.605506591</v>
      </c>
      <c r="U4895" s="145">
        <v>6394665.2219453752</v>
      </c>
    </row>
    <row r="4896" spans="1:21" x14ac:dyDescent="0.35">
      <c r="A4896" s="70">
        <f t="shared" si="89"/>
        <v>4877</v>
      </c>
      <c r="B4896" s="145">
        <v>12560153.605506591</v>
      </c>
      <c r="U4896" s="145">
        <v>-37704150.44646012</v>
      </c>
    </row>
    <row r="4897" spans="1:21" x14ac:dyDescent="0.35">
      <c r="A4897" s="70">
        <f t="shared" si="89"/>
        <v>4878</v>
      </c>
      <c r="B4897" s="145">
        <v>12560153.605506591</v>
      </c>
      <c r="U4897" s="145">
        <v>33520217.592797294</v>
      </c>
    </row>
    <row r="4898" spans="1:21" x14ac:dyDescent="0.35">
      <c r="A4898" s="70">
        <f t="shared" si="89"/>
        <v>4879</v>
      </c>
      <c r="B4898" s="145">
        <v>12560153.605506591</v>
      </c>
      <c r="U4898" s="145">
        <v>-12384901.673361881</v>
      </c>
    </row>
    <row r="4899" spans="1:21" x14ac:dyDescent="0.35">
      <c r="A4899" s="70">
        <f t="shared" si="89"/>
        <v>4880</v>
      </c>
      <c r="B4899" s="145">
        <v>12560153.605506591</v>
      </c>
      <c r="U4899" s="145">
        <v>-33043278.466069806</v>
      </c>
    </row>
    <row r="4900" spans="1:21" x14ac:dyDescent="0.35">
      <c r="A4900" s="70">
        <f t="shared" si="89"/>
        <v>4881</v>
      </c>
      <c r="B4900" s="145">
        <v>12560153.605506591</v>
      </c>
      <c r="U4900" s="145">
        <v>-19850579.547327947</v>
      </c>
    </row>
    <row r="4901" spans="1:21" x14ac:dyDescent="0.35">
      <c r="A4901" s="70">
        <f t="shared" si="89"/>
        <v>4882</v>
      </c>
      <c r="B4901" s="145">
        <v>12560153.605506591</v>
      </c>
      <c r="U4901" s="145">
        <v>21433759.808258772</v>
      </c>
    </row>
    <row r="4902" spans="1:21" x14ac:dyDescent="0.35">
      <c r="A4902" s="70">
        <f t="shared" si="89"/>
        <v>4883</v>
      </c>
      <c r="B4902" s="145">
        <v>12560153.605506591</v>
      </c>
      <c r="U4902" s="145">
        <v>-20434782.955465462</v>
      </c>
    </row>
    <row r="4903" spans="1:21" x14ac:dyDescent="0.35">
      <c r="A4903" s="70">
        <f t="shared" si="89"/>
        <v>4884</v>
      </c>
      <c r="B4903" s="145">
        <v>12560153.605506591</v>
      </c>
      <c r="U4903" s="145">
        <v>24925126.357608125</v>
      </c>
    </row>
    <row r="4904" spans="1:21" x14ac:dyDescent="0.35">
      <c r="A4904" s="70">
        <f t="shared" si="89"/>
        <v>4885</v>
      </c>
      <c r="B4904" s="145">
        <v>12560153.605506591</v>
      </c>
      <c r="U4904" s="145">
        <v>-2923158.1965846308</v>
      </c>
    </row>
    <row r="4905" spans="1:21" x14ac:dyDescent="0.35">
      <c r="A4905" s="70">
        <f t="shared" si="89"/>
        <v>4886</v>
      </c>
      <c r="B4905" s="145">
        <v>12560153.605506591</v>
      </c>
      <c r="U4905" s="145">
        <v>22043350.701721508</v>
      </c>
    </row>
    <row r="4906" spans="1:21" x14ac:dyDescent="0.35">
      <c r="A4906" s="70">
        <f t="shared" si="89"/>
        <v>4887</v>
      </c>
      <c r="B4906" s="145">
        <v>12560153.605506591</v>
      </c>
      <c r="U4906" s="145">
        <v>13834085.769636378</v>
      </c>
    </row>
    <row r="4907" spans="1:21" x14ac:dyDescent="0.35">
      <c r="A4907" s="70">
        <f t="shared" si="89"/>
        <v>4888</v>
      </c>
      <c r="B4907" s="145">
        <v>12560153.605506591</v>
      </c>
      <c r="U4907" s="145">
        <v>10913406.56848662</v>
      </c>
    </row>
    <row r="4908" spans="1:21" x14ac:dyDescent="0.35">
      <c r="A4908" s="70">
        <f t="shared" si="89"/>
        <v>4889</v>
      </c>
      <c r="B4908" s="145">
        <v>12560153.605506591</v>
      </c>
      <c r="U4908" s="145">
        <v>46535766.762657583</v>
      </c>
    </row>
    <row r="4909" spans="1:21" x14ac:dyDescent="0.35">
      <c r="A4909" s="70">
        <f t="shared" si="89"/>
        <v>4890</v>
      </c>
      <c r="B4909" s="145">
        <v>12560153.605506591</v>
      </c>
      <c r="U4909" s="145">
        <v>19971222.719916724</v>
      </c>
    </row>
    <row r="4910" spans="1:21" x14ac:dyDescent="0.35">
      <c r="A4910" s="70">
        <f t="shared" si="89"/>
        <v>4891</v>
      </c>
      <c r="B4910" s="145">
        <v>12560153.605506591</v>
      </c>
      <c r="U4910" s="145">
        <v>3482842.8331738263</v>
      </c>
    </row>
    <row r="4911" spans="1:21" x14ac:dyDescent="0.35">
      <c r="A4911" s="70">
        <f t="shared" si="89"/>
        <v>4892</v>
      </c>
      <c r="B4911" s="145">
        <v>12560153.605506591</v>
      </c>
      <c r="U4911" s="145">
        <v>-12289355.287257358</v>
      </c>
    </row>
    <row r="4912" spans="1:21" x14ac:dyDescent="0.35">
      <c r="A4912" s="70">
        <f t="shared" si="89"/>
        <v>4893</v>
      </c>
      <c r="B4912" s="145">
        <v>12560153.605506591</v>
      </c>
      <c r="U4912" s="145">
        <v>6878329.2133974098</v>
      </c>
    </row>
    <row r="4913" spans="1:21" x14ac:dyDescent="0.35">
      <c r="A4913" s="70">
        <f t="shared" si="89"/>
        <v>4894</v>
      </c>
      <c r="B4913" s="145">
        <v>12560153.605506591</v>
      </c>
      <c r="U4913" s="145">
        <v>2578472.0557550937</v>
      </c>
    </row>
    <row r="4914" spans="1:21" x14ac:dyDescent="0.35">
      <c r="A4914" s="70">
        <f t="shared" si="89"/>
        <v>4895</v>
      </c>
      <c r="B4914" s="145">
        <v>12560153.605506591</v>
      </c>
      <c r="U4914" s="145">
        <v>24600382.685281083</v>
      </c>
    </row>
    <row r="4915" spans="1:21" x14ac:dyDescent="0.35">
      <c r="A4915" s="70">
        <f t="shared" si="89"/>
        <v>4896</v>
      </c>
      <c r="B4915" s="145">
        <v>12560153.605506591</v>
      </c>
      <c r="U4915" s="145">
        <v>-42612046.62101683</v>
      </c>
    </row>
    <row r="4916" spans="1:21" x14ac:dyDescent="0.35">
      <c r="A4916" s="70">
        <f t="shared" si="89"/>
        <v>4897</v>
      </c>
      <c r="B4916" s="145">
        <v>12560153.605506591</v>
      </c>
      <c r="U4916" s="145">
        <v>-31159498.456633955</v>
      </c>
    </row>
    <row r="4917" spans="1:21" x14ac:dyDescent="0.35">
      <c r="A4917" s="70">
        <f t="shared" si="89"/>
        <v>4898</v>
      </c>
      <c r="B4917" s="145">
        <v>12560153.605506591</v>
      </c>
      <c r="U4917" s="145">
        <v>-11540567.500119075</v>
      </c>
    </row>
    <row r="4918" spans="1:21" x14ac:dyDescent="0.35">
      <c r="A4918" s="70">
        <f t="shared" si="89"/>
        <v>4899</v>
      </c>
      <c r="B4918" s="145">
        <v>12560153.605506591</v>
      </c>
      <c r="U4918" s="145">
        <v>-38661203.890640646</v>
      </c>
    </row>
    <row r="4919" spans="1:21" x14ac:dyDescent="0.35">
      <c r="A4919" s="70">
        <f t="shared" si="89"/>
        <v>4900</v>
      </c>
      <c r="B4919" s="145">
        <v>12560153.605506591</v>
      </c>
      <c r="U4919" s="145">
        <v>-10451532.691541171</v>
      </c>
    </row>
    <row r="4920" spans="1:21" x14ac:dyDescent="0.35">
      <c r="A4920" s="70">
        <f t="shared" si="89"/>
        <v>4901</v>
      </c>
      <c r="B4920" s="145">
        <v>12560153.605506591</v>
      </c>
      <c r="U4920" s="145">
        <v>24734659.543526467</v>
      </c>
    </row>
    <row r="4921" spans="1:21" x14ac:dyDescent="0.35">
      <c r="A4921" s="70">
        <f t="shared" si="89"/>
        <v>4902</v>
      </c>
      <c r="B4921" s="145">
        <v>12560153.605506591</v>
      </c>
      <c r="U4921" s="145">
        <v>-13766431.950854789</v>
      </c>
    </row>
    <row r="4922" spans="1:21" x14ac:dyDescent="0.35">
      <c r="A4922" s="70">
        <f t="shared" si="89"/>
        <v>4903</v>
      </c>
      <c r="B4922" s="145">
        <v>12560153.605506591</v>
      </c>
      <c r="U4922" s="145">
        <v>5741888.043352671</v>
      </c>
    </row>
    <row r="4923" spans="1:21" x14ac:dyDescent="0.35">
      <c r="A4923" s="70">
        <f t="shared" si="89"/>
        <v>4904</v>
      </c>
      <c r="B4923" s="145">
        <v>12560153.605506591</v>
      </c>
      <c r="U4923" s="145">
        <v>14808008.660893567</v>
      </c>
    </row>
    <row r="4924" spans="1:21" x14ac:dyDescent="0.35">
      <c r="A4924" s="70">
        <f t="shared" si="89"/>
        <v>4905</v>
      </c>
      <c r="B4924" s="145">
        <v>12560153.605506591</v>
      </c>
      <c r="U4924" s="145">
        <v>-38006829.915137544</v>
      </c>
    </row>
    <row r="4925" spans="1:21" x14ac:dyDescent="0.35">
      <c r="A4925" s="70">
        <f t="shared" si="89"/>
        <v>4906</v>
      </c>
      <c r="B4925" s="145">
        <v>12560153.605506591</v>
      </c>
      <c r="U4925" s="145">
        <v>-27210086.861972533</v>
      </c>
    </row>
    <row r="4926" spans="1:21" x14ac:dyDescent="0.35">
      <c r="A4926" s="70">
        <f t="shared" si="89"/>
        <v>4907</v>
      </c>
      <c r="B4926" s="145">
        <v>12560153.605506591</v>
      </c>
      <c r="U4926" s="145">
        <v>-48734289.889705345</v>
      </c>
    </row>
    <row r="4927" spans="1:21" x14ac:dyDescent="0.35">
      <c r="A4927" s="70">
        <f t="shared" si="89"/>
        <v>4908</v>
      </c>
      <c r="B4927" s="145">
        <v>12560153.605506591</v>
      </c>
      <c r="U4927" s="145">
        <v>15121798.365083858</v>
      </c>
    </row>
    <row r="4928" spans="1:21" x14ac:dyDescent="0.35">
      <c r="A4928" s="70">
        <f t="shared" si="89"/>
        <v>4909</v>
      </c>
      <c r="B4928" s="145">
        <v>12560153.605506591</v>
      </c>
      <c r="U4928" s="145">
        <v>12253581.613852307</v>
      </c>
    </row>
    <row r="4929" spans="1:21" x14ac:dyDescent="0.35">
      <c r="A4929" s="70">
        <f t="shared" si="89"/>
        <v>4910</v>
      </c>
      <c r="B4929" s="145">
        <v>12560153.605506591</v>
      </c>
      <c r="U4929" s="145">
        <v>-23416393.601912662</v>
      </c>
    </row>
    <row r="4930" spans="1:21" x14ac:dyDescent="0.35">
      <c r="A4930" s="70">
        <f t="shared" si="89"/>
        <v>4911</v>
      </c>
      <c r="B4930" s="145">
        <v>12560153.605506591</v>
      </c>
      <c r="U4930" s="145">
        <v>-22769825.92350195</v>
      </c>
    </row>
    <row r="4931" spans="1:21" x14ac:dyDescent="0.35">
      <c r="A4931" s="70">
        <f t="shared" si="89"/>
        <v>4912</v>
      </c>
      <c r="B4931" s="145">
        <v>12560153.605506591</v>
      </c>
      <c r="U4931" s="145">
        <v>-398312.80415813625</v>
      </c>
    </row>
    <row r="4932" spans="1:21" x14ac:dyDescent="0.35">
      <c r="A4932" s="70">
        <f t="shared" si="89"/>
        <v>4913</v>
      </c>
      <c r="B4932" s="145">
        <v>12560153.605506591</v>
      </c>
      <c r="U4932" s="145">
        <v>-19689717.571506672</v>
      </c>
    </row>
    <row r="4933" spans="1:21" x14ac:dyDescent="0.35">
      <c r="A4933" s="70">
        <f t="shared" si="89"/>
        <v>4914</v>
      </c>
      <c r="B4933" s="145">
        <v>12560153.605506591</v>
      </c>
      <c r="U4933" s="145">
        <v>-3330623.5717394613</v>
      </c>
    </row>
    <row r="4934" spans="1:21" x14ac:dyDescent="0.35">
      <c r="A4934" s="70">
        <f t="shared" si="89"/>
        <v>4915</v>
      </c>
      <c r="B4934" s="145">
        <v>12560153.605506591</v>
      </c>
      <c r="U4934" s="145">
        <v>-1264543.2433560044</v>
      </c>
    </row>
    <row r="4935" spans="1:21" x14ac:dyDescent="0.35">
      <c r="A4935" s="70">
        <f t="shared" si="89"/>
        <v>4916</v>
      </c>
      <c r="B4935" s="145">
        <v>12560153.605506591</v>
      </c>
      <c r="U4935" s="145">
        <v>-27917946.973047517</v>
      </c>
    </row>
    <row r="4936" spans="1:21" x14ac:dyDescent="0.35">
      <c r="A4936" s="70">
        <f t="shared" si="89"/>
        <v>4917</v>
      </c>
      <c r="B4936" s="145">
        <v>12560153.605506591</v>
      </c>
      <c r="U4936" s="145">
        <v>-1971491.7916529551</v>
      </c>
    </row>
    <row r="4937" spans="1:21" x14ac:dyDescent="0.35">
      <c r="A4937" s="70">
        <f t="shared" si="89"/>
        <v>4918</v>
      </c>
      <c r="B4937" s="145">
        <v>12560153.605506591</v>
      </c>
      <c r="U4937" s="145">
        <v>-27578914.258500967</v>
      </c>
    </row>
    <row r="4938" spans="1:21" x14ac:dyDescent="0.35">
      <c r="A4938" s="70">
        <f t="shared" si="89"/>
        <v>4919</v>
      </c>
      <c r="B4938" s="145">
        <v>12560153.605506591</v>
      </c>
      <c r="U4938" s="145">
        <v>11675145.240712553</v>
      </c>
    </row>
    <row r="4939" spans="1:21" x14ac:dyDescent="0.35">
      <c r="A4939" s="70">
        <f t="shared" si="89"/>
        <v>4920</v>
      </c>
      <c r="B4939" s="145">
        <v>12560153.605506591</v>
      </c>
      <c r="U4939" s="145">
        <v>16006616.071518138</v>
      </c>
    </row>
    <row r="4940" spans="1:21" x14ac:dyDescent="0.35">
      <c r="A4940" s="70">
        <f t="shared" si="89"/>
        <v>4921</v>
      </c>
      <c r="B4940" s="145">
        <v>12560153.605506591</v>
      </c>
      <c r="U4940" s="145">
        <v>-14641494.105129106</v>
      </c>
    </row>
    <row r="4941" spans="1:21" x14ac:dyDescent="0.35">
      <c r="A4941" s="70">
        <f t="shared" si="89"/>
        <v>4922</v>
      </c>
      <c r="B4941" s="145">
        <v>12560153.605506591</v>
      </c>
      <c r="U4941" s="145">
        <v>-15749890.805547947</v>
      </c>
    </row>
    <row r="4942" spans="1:21" x14ac:dyDescent="0.35">
      <c r="A4942" s="70">
        <f t="shared" si="89"/>
        <v>4923</v>
      </c>
      <c r="B4942" s="145">
        <v>12560153.605506591</v>
      </c>
      <c r="U4942" s="145">
        <v>7384624.8299588785</v>
      </c>
    </row>
    <row r="4943" spans="1:21" x14ac:dyDescent="0.35">
      <c r="A4943" s="70">
        <f t="shared" si="89"/>
        <v>4924</v>
      </c>
      <c r="B4943" s="145">
        <v>12560153.605506591</v>
      </c>
      <c r="U4943" s="145">
        <v>-9772329.6685548723</v>
      </c>
    </row>
    <row r="4944" spans="1:21" x14ac:dyDescent="0.35">
      <c r="A4944" s="70">
        <f t="shared" si="89"/>
        <v>4925</v>
      </c>
      <c r="B4944" s="145">
        <v>12560153.605506591</v>
      </c>
      <c r="U4944" s="145">
        <v>-22322531.221376363</v>
      </c>
    </row>
    <row r="4945" spans="1:21" x14ac:dyDescent="0.35">
      <c r="A4945" s="70">
        <f t="shared" si="89"/>
        <v>4926</v>
      </c>
      <c r="B4945" s="145">
        <v>12560153.605506591</v>
      </c>
      <c r="U4945" s="145">
        <v>-50871879.147832796</v>
      </c>
    </row>
    <row r="4946" spans="1:21" x14ac:dyDescent="0.35">
      <c r="A4946" s="70">
        <f t="shared" si="89"/>
        <v>4927</v>
      </c>
      <c r="B4946" s="145">
        <v>12560153.605506591</v>
      </c>
      <c r="U4946" s="145">
        <v>14484223.447315905</v>
      </c>
    </row>
    <row r="4947" spans="1:21" x14ac:dyDescent="0.35">
      <c r="A4947" s="70">
        <f t="shared" si="89"/>
        <v>4928</v>
      </c>
      <c r="B4947" s="145">
        <v>12560153.605506591</v>
      </c>
      <c r="U4947" s="145">
        <v>-18342167.899704833</v>
      </c>
    </row>
    <row r="4948" spans="1:21" x14ac:dyDescent="0.35">
      <c r="A4948" s="70">
        <f t="shared" si="89"/>
        <v>4929</v>
      </c>
      <c r="B4948" s="145">
        <v>12560153.605506591</v>
      </c>
      <c r="U4948" s="145">
        <v>-18539147.893546533</v>
      </c>
    </row>
    <row r="4949" spans="1:21" x14ac:dyDescent="0.35">
      <c r="A4949" s="70">
        <f t="shared" si="89"/>
        <v>4930</v>
      </c>
      <c r="B4949" s="145">
        <v>12560153.605506591</v>
      </c>
      <c r="U4949" s="145">
        <v>-23113928.244813375</v>
      </c>
    </row>
    <row r="4950" spans="1:21" x14ac:dyDescent="0.35">
      <c r="A4950" s="70">
        <f t="shared" ref="A4950:A5013" si="90">A4949+1</f>
        <v>4931</v>
      </c>
      <c r="B4950" s="145">
        <v>12560153.605506591</v>
      </c>
      <c r="U4950" s="145">
        <v>-11606585.436947156</v>
      </c>
    </row>
    <row r="4951" spans="1:21" x14ac:dyDescent="0.35">
      <c r="A4951" s="70">
        <f t="shared" si="90"/>
        <v>4932</v>
      </c>
      <c r="B4951" s="145">
        <v>12560153.605506591</v>
      </c>
      <c r="U4951" s="145">
        <v>-26411066.31676643</v>
      </c>
    </row>
    <row r="4952" spans="1:21" x14ac:dyDescent="0.35">
      <c r="A4952" s="70">
        <f t="shared" si="90"/>
        <v>4933</v>
      </c>
      <c r="B4952" s="145">
        <v>12560153.605506591</v>
      </c>
      <c r="U4952" s="145">
        <v>179554.96361954883</v>
      </c>
    </row>
    <row r="4953" spans="1:21" x14ac:dyDescent="0.35">
      <c r="A4953" s="70">
        <f t="shared" si="90"/>
        <v>4934</v>
      </c>
      <c r="B4953" s="145">
        <v>12560153.605506591</v>
      </c>
      <c r="U4953" s="145">
        <v>23384895.611513376</v>
      </c>
    </row>
    <row r="4954" spans="1:21" x14ac:dyDescent="0.35">
      <c r="A4954" s="70">
        <f t="shared" si="90"/>
        <v>4935</v>
      </c>
      <c r="B4954" s="145">
        <v>12560153.605506591</v>
      </c>
      <c r="U4954" s="145">
        <v>-29307459.7826984</v>
      </c>
    </row>
    <row r="4955" spans="1:21" x14ac:dyDescent="0.35">
      <c r="A4955" s="70">
        <f t="shared" si="90"/>
        <v>4936</v>
      </c>
      <c r="B4955" s="145">
        <v>12560153.605506591</v>
      </c>
      <c r="U4955" s="145">
        <v>-425740.74390776083</v>
      </c>
    </row>
    <row r="4956" spans="1:21" x14ac:dyDescent="0.35">
      <c r="A4956" s="70">
        <f t="shared" si="90"/>
        <v>4937</v>
      </c>
      <c r="B4956" s="145">
        <v>12560153.605506591</v>
      </c>
      <c r="U4956" s="145">
        <v>-20351261.589898925</v>
      </c>
    </row>
    <row r="4957" spans="1:21" x14ac:dyDescent="0.35">
      <c r="A4957" s="70">
        <f t="shared" si="90"/>
        <v>4938</v>
      </c>
      <c r="B4957" s="145">
        <v>12560153.605506591</v>
      </c>
      <c r="U4957" s="145">
        <v>-32874735.176970094</v>
      </c>
    </row>
    <row r="4958" spans="1:21" x14ac:dyDescent="0.35">
      <c r="A4958" s="70">
        <f t="shared" si="90"/>
        <v>4939</v>
      </c>
      <c r="B4958" s="145">
        <v>12560153.605506591</v>
      </c>
      <c r="U4958" s="145">
        <v>-4122464.0341661908</v>
      </c>
    </row>
    <row r="4959" spans="1:21" x14ac:dyDescent="0.35">
      <c r="A4959" s="70">
        <f t="shared" si="90"/>
        <v>4940</v>
      </c>
      <c r="B4959" s="145">
        <v>12560153.605506591</v>
      </c>
      <c r="U4959" s="145">
        <v>22425087.143922362</v>
      </c>
    </row>
    <row r="4960" spans="1:21" x14ac:dyDescent="0.35">
      <c r="A4960" s="70">
        <f t="shared" si="90"/>
        <v>4941</v>
      </c>
      <c r="B4960" s="145">
        <v>12560153.605506591</v>
      </c>
      <c r="U4960" s="145">
        <v>-23810430.353485357</v>
      </c>
    </row>
    <row r="4961" spans="1:21" x14ac:dyDescent="0.35">
      <c r="A4961" s="70">
        <f t="shared" si="90"/>
        <v>4942</v>
      </c>
      <c r="B4961" s="145">
        <v>12560153.605506591</v>
      </c>
      <c r="U4961" s="145">
        <v>-47420335.723005801</v>
      </c>
    </row>
    <row r="4962" spans="1:21" x14ac:dyDescent="0.35">
      <c r="A4962" s="70">
        <f t="shared" si="90"/>
        <v>4943</v>
      </c>
      <c r="B4962" s="145">
        <v>12560153.605506591</v>
      </c>
      <c r="U4962" s="145">
        <v>-10987258.989415597</v>
      </c>
    </row>
    <row r="4963" spans="1:21" x14ac:dyDescent="0.35">
      <c r="A4963" s="70">
        <f t="shared" si="90"/>
        <v>4944</v>
      </c>
      <c r="B4963" s="145">
        <v>12560153.605506591</v>
      </c>
      <c r="U4963" s="145">
        <v>-24178742.618796322</v>
      </c>
    </row>
    <row r="4964" spans="1:21" x14ac:dyDescent="0.35">
      <c r="A4964" s="70">
        <f t="shared" si="90"/>
        <v>4945</v>
      </c>
      <c r="B4964" s="145">
        <v>12560153.605506591</v>
      </c>
      <c r="U4964" s="145">
        <v>-2543966.4437265098</v>
      </c>
    </row>
    <row r="4965" spans="1:21" x14ac:dyDescent="0.35">
      <c r="A4965" s="70">
        <f t="shared" si="90"/>
        <v>4946</v>
      </c>
      <c r="B4965" s="145">
        <v>12560153.605506591</v>
      </c>
      <c r="U4965" s="145">
        <v>-35014807.716219358</v>
      </c>
    </row>
    <row r="4966" spans="1:21" x14ac:dyDescent="0.35">
      <c r="A4966" s="70">
        <f t="shared" si="90"/>
        <v>4947</v>
      </c>
      <c r="B4966" s="145">
        <v>12560153.605506591</v>
      </c>
      <c r="U4966" s="145">
        <v>14669457.381390452</v>
      </c>
    </row>
    <row r="4967" spans="1:21" x14ac:dyDescent="0.35">
      <c r="A4967" s="70">
        <f t="shared" si="90"/>
        <v>4948</v>
      </c>
      <c r="B4967" s="145">
        <v>12560153.605506591</v>
      </c>
      <c r="U4967" s="145">
        <v>7294831.7197035402</v>
      </c>
    </row>
    <row r="4968" spans="1:21" x14ac:dyDescent="0.35">
      <c r="A4968" s="70">
        <f t="shared" si="90"/>
        <v>4949</v>
      </c>
      <c r="B4968" s="145">
        <v>12560153.605506591</v>
      </c>
      <c r="U4968" s="145">
        <v>-12939582.755665276</v>
      </c>
    </row>
    <row r="4969" spans="1:21" x14ac:dyDescent="0.35">
      <c r="A4969" s="70">
        <f t="shared" si="90"/>
        <v>4950</v>
      </c>
      <c r="B4969" s="145">
        <v>12560153.605506591</v>
      </c>
      <c r="U4969" s="145">
        <v>-34458843.030022249</v>
      </c>
    </row>
    <row r="4970" spans="1:21" x14ac:dyDescent="0.35">
      <c r="A4970" s="70">
        <f t="shared" si="90"/>
        <v>4951</v>
      </c>
      <c r="B4970" s="145">
        <v>12560153.605506591</v>
      </c>
      <c r="U4970" s="145">
        <v>-13328470.974462647</v>
      </c>
    </row>
    <row r="4971" spans="1:21" x14ac:dyDescent="0.35">
      <c r="A4971" s="70">
        <f t="shared" si="90"/>
        <v>4952</v>
      </c>
      <c r="B4971" s="145">
        <v>12560153.605506591</v>
      </c>
      <c r="U4971" s="145">
        <v>165866.03194855899</v>
      </c>
    </row>
    <row r="4972" spans="1:21" x14ac:dyDescent="0.35">
      <c r="A4972" s="70">
        <f t="shared" si="90"/>
        <v>4953</v>
      </c>
      <c r="B4972" s="145">
        <v>12560153.605506591</v>
      </c>
      <c r="U4972" s="145">
        <v>3680704.5350355655</v>
      </c>
    </row>
    <row r="4973" spans="1:21" x14ac:dyDescent="0.35">
      <c r="A4973" s="70">
        <f t="shared" si="90"/>
        <v>4954</v>
      </c>
      <c r="B4973" s="145">
        <v>12560153.605506591</v>
      </c>
      <c r="U4973" s="145">
        <v>-15301132.163216405</v>
      </c>
    </row>
    <row r="4974" spans="1:21" x14ac:dyDescent="0.35">
      <c r="A4974" s="70">
        <f t="shared" si="90"/>
        <v>4955</v>
      </c>
      <c r="B4974" s="145">
        <v>12560153.605506591</v>
      </c>
      <c r="U4974" s="145">
        <v>-2909900.8707108162</v>
      </c>
    </row>
    <row r="4975" spans="1:21" x14ac:dyDescent="0.35">
      <c r="A4975" s="70">
        <f t="shared" si="90"/>
        <v>4956</v>
      </c>
      <c r="B4975" s="145">
        <v>12560153.605506591</v>
      </c>
      <c r="U4975" s="145">
        <v>-5370500.7196318228</v>
      </c>
    </row>
    <row r="4976" spans="1:21" x14ac:dyDescent="0.35">
      <c r="A4976" s="70">
        <f t="shared" si="90"/>
        <v>4957</v>
      </c>
      <c r="B4976" s="145">
        <v>12560153.605506591</v>
      </c>
      <c r="U4976" s="145">
        <v>-40584704.777386993</v>
      </c>
    </row>
    <row r="4977" spans="1:21" x14ac:dyDescent="0.35">
      <c r="A4977" s="70">
        <f t="shared" si="90"/>
        <v>4958</v>
      </c>
      <c r="B4977" s="145">
        <v>12560153.605506591</v>
      </c>
      <c r="U4977" s="145">
        <v>-6008813.5941467769</v>
      </c>
    </row>
    <row r="4978" spans="1:21" x14ac:dyDescent="0.35">
      <c r="A4978" s="70">
        <f t="shared" si="90"/>
        <v>4959</v>
      </c>
      <c r="B4978" s="145">
        <v>12560153.605506591</v>
      </c>
      <c r="U4978" s="145">
        <v>5725676.0142125599</v>
      </c>
    </row>
    <row r="4979" spans="1:21" x14ac:dyDescent="0.35">
      <c r="A4979" s="70">
        <f t="shared" si="90"/>
        <v>4960</v>
      </c>
      <c r="B4979" s="145">
        <v>12560153.605506591</v>
      </c>
      <c r="U4979" s="145">
        <v>-34212245.687961183</v>
      </c>
    </row>
    <row r="4980" spans="1:21" x14ac:dyDescent="0.35">
      <c r="A4980" s="70">
        <f t="shared" si="90"/>
        <v>4961</v>
      </c>
      <c r="B4980" s="145">
        <v>12560153.605506591</v>
      </c>
      <c r="U4980" s="145">
        <v>16390534.955430243</v>
      </c>
    </row>
    <row r="4981" spans="1:21" x14ac:dyDescent="0.35">
      <c r="A4981" s="70">
        <f t="shared" si="90"/>
        <v>4962</v>
      </c>
      <c r="B4981" s="145">
        <v>12560153.605506591</v>
      </c>
      <c r="U4981" s="145">
        <v>7905120.4001985788</v>
      </c>
    </row>
    <row r="4982" spans="1:21" x14ac:dyDescent="0.35">
      <c r="A4982" s="70">
        <f t="shared" si="90"/>
        <v>4963</v>
      </c>
      <c r="B4982" s="145">
        <v>12560153.605506591</v>
      </c>
      <c r="U4982" s="145">
        <v>7563530.7907093018</v>
      </c>
    </row>
    <row r="4983" spans="1:21" x14ac:dyDescent="0.35">
      <c r="A4983" s="70">
        <f t="shared" si="90"/>
        <v>4964</v>
      </c>
      <c r="B4983" s="145">
        <v>12560153.605506591</v>
      </c>
      <c r="U4983" s="145">
        <v>5242096.6385657527</v>
      </c>
    </row>
    <row r="4984" spans="1:21" x14ac:dyDescent="0.35">
      <c r="A4984" s="70">
        <f t="shared" si="90"/>
        <v>4965</v>
      </c>
      <c r="B4984" s="145">
        <v>12560153.605506591</v>
      </c>
      <c r="U4984" s="145">
        <v>23884572.298893988</v>
      </c>
    </row>
    <row r="4985" spans="1:21" x14ac:dyDescent="0.35">
      <c r="A4985" s="70">
        <f t="shared" si="90"/>
        <v>4966</v>
      </c>
      <c r="B4985" s="145">
        <v>12560153.605506591</v>
      </c>
      <c r="U4985" s="145">
        <v>17653765.486409329</v>
      </c>
    </row>
    <row r="4986" spans="1:21" x14ac:dyDescent="0.35">
      <c r="A4986" s="70">
        <f t="shared" si="90"/>
        <v>4967</v>
      </c>
      <c r="B4986" s="145">
        <v>12560153.605506591</v>
      </c>
      <c r="U4986" s="145">
        <v>-21993121.596048649</v>
      </c>
    </row>
    <row r="4987" spans="1:21" x14ac:dyDescent="0.35">
      <c r="A4987" s="70">
        <f t="shared" si="90"/>
        <v>4968</v>
      </c>
      <c r="B4987" s="145">
        <v>12560153.605506591</v>
      </c>
      <c r="U4987" s="145">
        <v>-47662835.359534666</v>
      </c>
    </row>
    <row r="4988" spans="1:21" x14ac:dyDescent="0.35">
      <c r="A4988" s="70">
        <f t="shared" si="90"/>
        <v>4969</v>
      </c>
      <c r="B4988" s="145">
        <v>12560153.605506591</v>
      </c>
      <c r="U4988" s="145">
        <v>-4849329.9836976547</v>
      </c>
    </row>
    <row r="4989" spans="1:21" x14ac:dyDescent="0.35">
      <c r="A4989" s="70">
        <f t="shared" si="90"/>
        <v>4970</v>
      </c>
      <c r="B4989" s="145">
        <v>12560153.605506591</v>
      </c>
      <c r="U4989" s="145">
        <v>-5560792.5066105425</v>
      </c>
    </row>
    <row r="4990" spans="1:21" x14ac:dyDescent="0.35">
      <c r="A4990" s="70">
        <f t="shared" si="90"/>
        <v>4971</v>
      </c>
      <c r="B4990" s="145">
        <v>12560153.605506591</v>
      </c>
      <c r="U4990" s="145">
        <v>9853743.9658395052</v>
      </c>
    </row>
    <row r="4991" spans="1:21" x14ac:dyDescent="0.35">
      <c r="A4991" s="70">
        <f t="shared" si="90"/>
        <v>4972</v>
      </c>
      <c r="B4991" s="145">
        <v>12560153.605506591</v>
      </c>
      <c r="U4991" s="145">
        <v>4094773.4356711358</v>
      </c>
    </row>
    <row r="4992" spans="1:21" x14ac:dyDescent="0.35">
      <c r="A4992" s="70">
        <f t="shared" si="90"/>
        <v>4973</v>
      </c>
      <c r="B4992" s="145">
        <v>12560153.605506591</v>
      </c>
      <c r="U4992" s="145">
        <v>11801154.8597169</v>
      </c>
    </row>
    <row r="4993" spans="1:21" x14ac:dyDescent="0.35">
      <c r="A4993" s="70">
        <f t="shared" si="90"/>
        <v>4974</v>
      </c>
      <c r="B4993" s="145">
        <v>12560153.605506591</v>
      </c>
      <c r="U4993" s="145">
        <v>-21538311.61478322</v>
      </c>
    </row>
    <row r="4994" spans="1:21" x14ac:dyDescent="0.35">
      <c r="A4994" s="70">
        <f t="shared" si="90"/>
        <v>4975</v>
      </c>
      <c r="B4994" s="145">
        <v>12560153.605506591</v>
      </c>
      <c r="U4994" s="145">
        <v>14230458.099043489</v>
      </c>
    </row>
    <row r="4995" spans="1:21" x14ac:dyDescent="0.35">
      <c r="A4995" s="70">
        <f t="shared" si="90"/>
        <v>4976</v>
      </c>
      <c r="B4995" s="145">
        <v>12560153.605506591</v>
      </c>
      <c r="U4995" s="145">
        <v>-12943570.106699504</v>
      </c>
    </row>
    <row r="4996" spans="1:21" x14ac:dyDescent="0.35">
      <c r="A4996" s="70">
        <f t="shared" si="90"/>
        <v>4977</v>
      </c>
      <c r="B4996" s="145">
        <v>12560153.605506591</v>
      </c>
      <c r="U4996" s="145">
        <v>-7881766.3212980982</v>
      </c>
    </row>
    <row r="4997" spans="1:21" x14ac:dyDescent="0.35">
      <c r="A4997" s="70">
        <f t="shared" si="90"/>
        <v>4978</v>
      </c>
      <c r="B4997" s="145">
        <v>12560153.605506591</v>
      </c>
      <c r="U4997" s="145">
        <v>3158506.3022751696</v>
      </c>
    </row>
    <row r="4998" spans="1:21" x14ac:dyDescent="0.35">
      <c r="A4998" s="70">
        <f t="shared" si="90"/>
        <v>4979</v>
      </c>
      <c r="B4998" s="145">
        <v>12560153.605506591</v>
      </c>
      <c r="U4998" s="145">
        <v>-8334586.4364711754</v>
      </c>
    </row>
    <row r="4999" spans="1:21" x14ac:dyDescent="0.35">
      <c r="A4999" s="70">
        <f t="shared" si="90"/>
        <v>4980</v>
      </c>
      <c r="B4999" s="145">
        <v>12560153.605506591</v>
      </c>
      <c r="U4999" s="145">
        <v>-19166801.38703011</v>
      </c>
    </row>
    <row r="5000" spans="1:21" x14ac:dyDescent="0.35">
      <c r="A5000" s="70">
        <f t="shared" si="90"/>
        <v>4981</v>
      </c>
      <c r="B5000" s="145">
        <v>12560153.605506591</v>
      </c>
      <c r="U5000" s="145">
        <v>-9263493.6625853442</v>
      </c>
    </row>
    <row r="5001" spans="1:21" x14ac:dyDescent="0.35">
      <c r="A5001" s="70">
        <f t="shared" si="90"/>
        <v>4982</v>
      </c>
      <c r="B5001" s="145">
        <v>12560153.605506591</v>
      </c>
      <c r="U5001" s="145">
        <v>25957925.780726578</v>
      </c>
    </row>
    <row r="5002" spans="1:21" x14ac:dyDescent="0.35">
      <c r="A5002" s="70">
        <f t="shared" si="90"/>
        <v>4983</v>
      </c>
      <c r="B5002" s="145">
        <v>12560153.605506591</v>
      </c>
      <c r="U5002" s="145">
        <v>16985755.658210926</v>
      </c>
    </row>
    <row r="5003" spans="1:21" x14ac:dyDescent="0.35">
      <c r="A5003" s="70">
        <f t="shared" si="90"/>
        <v>4984</v>
      </c>
      <c r="B5003" s="145">
        <v>12560153.605506591</v>
      </c>
      <c r="U5003" s="145">
        <v>16078100.412162766</v>
      </c>
    </row>
    <row r="5004" spans="1:21" x14ac:dyDescent="0.35">
      <c r="A5004" s="70">
        <f t="shared" si="90"/>
        <v>4985</v>
      </c>
      <c r="B5004" s="145">
        <v>12560153.605506591</v>
      </c>
      <c r="U5004" s="145">
        <v>25575503.186271966</v>
      </c>
    </row>
    <row r="5005" spans="1:21" x14ac:dyDescent="0.35">
      <c r="A5005" s="70">
        <f t="shared" si="90"/>
        <v>4986</v>
      </c>
      <c r="B5005" s="145">
        <v>12560153.605506591</v>
      </c>
      <c r="U5005" s="145">
        <v>-15509673.593458172</v>
      </c>
    </row>
    <row r="5006" spans="1:21" x14ac:dyDescent="0.35">
      <c r="A5006" s="70">
        <f t="shared" si="90"/>
        <v>4987</v>
      </c>
      <c r="B5006" s="145">
        <v>12560153.605506591</v>
      </c>
      <c r="U5006" s="145">
        <v>-36213589.6207937</v>
      </c>
    </row>
    <row r="5007" spans="1:21" x14ac:dyDescent="0.35">
      <c r="A5007" s="70">
        <f t="shared" si="90"/>
        <v>4988</v>
      </c>
      <c r="B5007" s="145">
        <v>12560153.605506591</v>
      </c>
      <c r="U5007" s="145">
        <v>-41090114.288672663</v>
      </c>
    </row>
    <row r="5008" spans="1:21" x14ac:dyDescent="0.35">
      <c r="A5008" s="70">
        <f t="shared" si="90"/>
        <v>4989</v>
      </c>
      <c r="B5008" s="145">
        <v>12560153.605506591</v>
      </c>
      <c r="U5008" s="145">
        <v>-25575043.052553985</v>
      </c>
    </row>
    <row r="5009" spans="1:21" x14ac:dyDescent="0.35">
      <c r="A5009" s="70">
        <f t="shared" si="90"/>
        <v>4990</v>
      </c>
      <c r="B5009" s="145">
        <v>12560153.605506591</v>
      </c>
      <c r="U5009" s="145">
        <v>-12125331.823496584</v>
      </c>
    </row>
    <row r="5010" spans="1:21" x14ac:dyDescent="0.35">
      <c r="A5010" s="70">
        <f t="shared" si="90"/>
        <v>4991</v>
      </c>
      <c r="B5010" s="145">
        <v>12560153.605506591</v>
      </c>
      <c r="U5010" s="145">
        <v>-2253452.1514381636</v>
      </c>
    </row>
    <row r="5011" spans="1:21" x14ac:dyDescent="0.35">
      <c r="A5011" s="70">
        <f t="shared" si="90"/>
        <v>4992</v>
      </c>
      <c r="B5011" s="145">
        <v>12560153.605506591</v>
      </c>
      <c r="U5011" s="145">
        <v>-22958426.723525189</v>
      </c>
    </row>
    <row r="5012" spans="1:21" x14ac:dyDescent="0.35">
      <c r="A5012" s="70">
        <f t="shared" si="90"/>
        <v>4993</v>
      </c>
      <c r="B5012" s="145">
        <v>12560153.605506591</v>
      </c>
      <c r="U5012" s="145">
        <v>-19209788.126813389</v>
      </c>
    </row>
    <row r="5013" spans="1:21" x14ac:dyDescent="0.35">
      <c r="A5013" s="70">
        <f t="shared" si="90"/>
        <v>4994</v>
      </c>
      <c r="B5013" s="145">
        <v>12560153.605506591</v>
      </c>
      <c r="U5013" s="145">
        <v>-31781416.878681749</v>
      </c>
    </row>
    <row r="5014" spans="1:21" x14ac:dyDescent="0.35">
      <c r="A5014" s="70">
        <f t="shared" ref="A5014:A5019" si="91">A5013+1</f>
        <v>4995</v>
      </c>
      <c r="B5014" s="145">
        <v>12560153.605506591</v>
      </c>
      <c r="U5014" s="145">
        <v>39556045.350729227</v>
      </c>
    </row>
    <row r="5015" spans="1:21" x14ac:dyDescent="0.35">
      <c r="A5015" s="70">
        <f t="shared" si="91"/>
        <v>4996</v>
      </c>
      <c r="B5015" s="145">
        <v>12560153.605506591</v>
      </c>
      <c r="U5015" s="145">
        <v>-22470421.740191285</v>
      </c>
    </row>
    <row r="5016" spans="1:21" x14ac:dyDescent="0.35">
      <c r="A5016" s="70">
        <f t="shared" si="91"/>
        <v>4997</v>
      </c>
      <c r="B5016" s="145">
        <v>12560153.605506591</v>
      </c>
      <c r="U5016" s="145">
        <v>22004170.340096526</v>
      </c>
    </row>
    <row r="5017" spans="1:21" x14ac:dyDescent="0.35">
      <c r="A5017" s="70">
        <f t="shared" si="91"/>
        <v>4998</v>
      </c>
      <c r="B5017" s="145">
        <v>12560153.605506591</v>
      </c>
      <c r="U5017" s="145">
        <v>-16567076.05576322</v>
      </c>
    </row>
    <row r="5018" spans="1:21" x14ac:dyDescent="0.35">
      <c r="A5018" s="70">
        <f t="shared" si="91"/>
        <v>4999</v>
      </c>
      <c r="B5018" s="145">
        <v>12560153.605506591</v>
      </c>
      <c r="U5018" s="145">
        <v>-15519815.043361915</v>
      </c>
    </row>
    <row r="5019" spans="1:21" x14ac:dyDescent="0.35">
      <c r="A5019" s="70">
        <f t="shared" si="91"/>
        <v>5000</v>
      </c>
      <c r="B5019" s="145">
        <v>12560153.605506591</v>
      </c>
      <c r="U5019" s="145">
        <v>-46808915.613639146</v>
      </c>
    </row>
    <row r="5020" spans="1:21" x14ac:dyDescent="0.35">
      <c r="U5020" s="145">
        <v>-31882776.67626895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299C6-A948-448D-9D70-A2C9ACCF74EE}">
  <sheetPr codeName="Sheet33">
    <pageSetUpPr autoPageBreaks="0"/>
  </sheetPr>
  <dimension ref="A1:AG645"/>
  <sheetViews>
    <sheetView topLeftCell="A43" zoomScale="90" zoomScaleNormal="90" workbookViewId="0">
      <selection activeCell="C95" sqref="C95"/>
    </sheetView>
  </sheetViews>
  <sheetFormatPr defaultColWidth="8.73046875" defaultRowHeight="12.75" x14ac:dyDescent="0.35"/>
  <cols>
    <col min="1" max="1" width="9.265625" style="322" bestFit="1" customWidth="1"/>
    <col min="2" max="2" width="53.3984375" style="322" bestFit="1" customWidth="1"/>
    <col min="3" max="33" width="20.73046875" style="322" customWidth="1"/>
    <col min="34" max="16384" width="8.73046875" style="322"/>
  </cols>
  <sheetData>
    <row r="1" spans="1:10" ht="21" thickBot="1" x14ac:dyDescent="0.65">
      <c r="B1" s="173" t="s">
        <v>248</v>
      </c>
      <c r="C1" s="17"/>
      <c r="D1" s="66" t="s">
        <v>77</v>
      </c>
      <c r="E1" s="64"/>
      <c r="G1" s="176" t="s">
        <v>216</v>
      </c>
      <c r="H1" s="175">
        <v>0</v>
      </c>
      <c r="I1" s="176" t="s">
        <v>455</v>
      </c>
      <c r="J1" s="175" t="b">
        <v>1</v>
      </c>
    </row>
    <row r="2" spans="1:10" ht="15.75" customHeight="1" thickBot="1" x14ac:dyDescent="0.4">
      <c r="C2" s="17"/>
      <c r="D2" s="17"/>
      <c r="E2" s="17"/>
      <c r="G2" s="17"/>
    </row>
    <row r="3" spans="1:10" ht="15.75" customHeight="1" thickBot="1" x14ac:dyDescent="0.4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</row>
    <row r="4" spans="1:10" ht="15.75" customHeight="1" x14ac:dyDescent="0.3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</row>
    <row r="5" spans="1:10" ht="15.75" hidden="1" customHeight="1" x14ac:dyDescent="0.5">
      <c r="A5" s="139"/>
      <c r="B5" s="34" t="s">
        <v>158</v>
      </c>
      <c r="C5" s="55">
        <f ca="1">15.8+'Ambient Temp PDF'!B6</f>
        <v>17.597226440666095</v>
      </c>
      <c r="D5" s="30" t="s">
        <v>16</v>
      </c>
      <c r="E5" s="30"/>
      <c r="F5" s="195" t="s">
        <v>259</v>
      </c>
      <c r="G5" s="31"/>
      <c r="H5" s="32"/>
    </row>
    <row r="6" spans="1:10" ht="15.75" x14ac:dyDescent="0.5">
      <c r="A6" s="119"/>
      <c r="B6" s="29" t="s">
        <v>264</v>
      </c>
      <c r="C6" s="33">
        <f ca="1">'Geotherm Grad PDF'!$B$8</f>
        <v>96.46289022819434</v>
      </c>
      <c r="D6" s="15" t="s">
        <v>310</v>
      </c>
      <c r="E6" s="30" t="s">
        <v>308</v>
      </c>
      <c r="F6" s="288" t="s">
        <v>407</v>
      </c>
      <c r="G6" s="32"/>
      <c r="H6" s="129"/>
      <c r="I6" s="129"/>
    </row>
    <row r="7" spans="1:10" x14ac:dyDescent="0.35">
      <c r="A7" s="120"/>
      <c r="B7" s="132" t="s">
        <v>152</v>
      </c>
      <c r="C7" s="33">
        <f ca="1">'Reservoir Temp PDF'!$B$8</f>
        <v>168.22599020609817</v>
      </c>
      <c r="D7" s="15" t="s">
        <v>311</v>
      </c>
      <c r="E7" s="15" t="s">
        <v>312</v>
      </c>
      <c r="F7" s="337" t="s">
        <v>307</v>
      </c>
      <c r="G7" s="337"/>
      <c r="H7" s="337"/>
    </row>
    <row r="8" spans="1:10" ht="15.75" x14ac:dyDescent="0.5">
      <c r="A8" s="120"/>
      <c r="B8" s="67" t="s">
        <v>265</v>
      </c>
      <c r="C8" s="227">
        <f ca="1">(C7-C4)/C6</f>
        <v>1.5801515986667671</v>
      </c>
      <c r="D8" s="15" t="s">
        <v>80</v>
      </c>
      <c r="E8" s="15"/>
      <c r="F8" s="337" t="s">
        <v>160</v>
      </c>
      <c r="G8" s="338"/>
      <c r="H8" s="338"/>
    </row>
    <row r="9" spans="1:10" x14ac:dyDescent="0.35">
      <c r="A9" s="120"/>
      <c r="B9" s="29" t="s">
        <v>172</v>
      </c>
      <c r="C9" s="131">
        <f ca="1">C7*0.075</f>
        <v>12.616949265457363</v>
      </c>
      <c r="D9" s="29" t="s">
        <v>311</v>
      </c>
      <c r="E9" s="29" t="s">
        <v>112</v>
      </c>
      <c r="F9" s="319" t="s">
        <v>358</v>
      </c>
      <c r="G9" s="320"/>
      <c r="H9" s="320"/>
    </row>
    <row r="10" spans="1:10" ht="15.75" x14ac:dyDescent="0.5">
      <c r="A10" s="120"/>
      <c r="B10" s="133" t="s">
        <v>171</v>
      </c>
      <c r="C10" s="68">
        <f ca="1">C7-C9</f>
        <v>155.60904094064082</v>
      </c>
      <c r="D10" s="15" t="s">
        <v>311</v>
      </c>
      <c r="E10" s="15"/>
      <c r="F10" s="339" t="s">
        <v>316</v>
      </c>
      <c r="G10" s="340"/>
      <c r="H10" s="340"/>
    </row>
    <row r="11" spans="1:10" ht="14.25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10" ht="15" hidden="1" customHeight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10" ht="15" hidden="1" customHeight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10" ht="15" hidden="1" customHeight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10" ht="15" hidden="1" customHeight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10" ht="13.5" customHeight="1" x14ac:dyDescent="0.35">
      <c r="A16" s="120"/>
      <c r="B16" s="29" t="s">
        <v>303</v>
      </c>
      <c r="C16" s="36">
        <v>35</v>
      </c>
      <c r="D16" s="15" t="s">
        <v>11</v>
      </c>
      <c r="E16" s="15" t="s">
        <v>40</v>
      </c>
      <c r="F16" s="122"/>
      <c r="G16" s="31"/>
      <c r="H16" s="31"/>
    </row>
    <row r="17" spans="1:17" ht="13.5" customHeight="1" thickBot="1" x14ac:dyDescent="0.4">
      <c r="C17" s="18"/>
    </row>
    <row r="18" spans="1:17" ht="13.5" customHeight="1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321"/>
    </row>
    <row r="19" spans="1:17" ht="13.5" customHeight="1" x14ac:dyDescent="0.5">
      <c r="A19" s="119"/>
      <c r="B19" s="34" t="s">
        <v>34</v>
      </c>
      <c r="C19" s="26">
        <f ca="1">'Drilling Costs PDF'!$B$6 * ($C$8 *1000)</f>
        <v>3518257.8972308277</v>
      </c>
      <c r="D19" s="30" t="s">
        <v>38</v>
      </c>
      <c r="E19" s="30"/>
      <c r="F19" s="332" t="s">
        <v>407</v>
      </c>
      <c r="G19" s="333"/>
      <c r="H19" s="333"/>
    </row>
    <row r="20" spans="1:17" ht="13.5" customHeight="1" x14ac:dyDescent="0.35">
      <c r="A20" s="120"/>
      <c r="B20" s="29" t="s">
        <v>403</v>
      </c>
      <c r="C20" s="125">
        <v>2</v>
      </c>
      <c r="D20" s="29" t="s">
        <v>37</v>
      </c>
      <c r="E20" s="15"/>
      <c r="F20" s="70" t="s">
        <v>163</v>
      </c>
      <c r="G20" s="70"/>
      <c r="H20" s="70"/>
      <c r="I20" s="32"/>
    </row>
    <row r="21" spans="1:17" ht="13.5" customHeight="1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70" t="s">
        <v>162</v>
      </c>
      <c r="G21" s="70"/>
      <c r="H21" s="70"/>
      <c r="I21" s="32"/>
    </row>
    <row r="22" spans="1:17" ht="13.5" customHeight="1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ht="13.5" customHeight="1" x14ac:dyDescent="0.35">
      <c r="A23" s="120"/>
      <c r="B23" s="29" t="s">
        <v>269</v>
      </c>
      <c r="C23" s="26">
        <f ca="1">50*1000*(($C$45/$C$43)/$K$41)*C57</f>
        <v>178661.44096293318</v>
      </c>
      <c r="D23" s="15" t="s">
        <v>27</v>
      </c>
      <c r="E23" s="15" t="s">
        <v>36</v>
      </c>
      <c r="F23" s="85" t="s">
        <v>385</v>
      </c>
      <c r="G23" s="32"/>
    </row>
    <row r="24" spans="1:17" ht="13.5" customHeight="1" x14ac:dyDescent="0.35">
      <c r="A24" s="120"/>
      <c r="B24" s="15" t="s">
        <v>97</v>
      </c>
      <c r="C24" s="3">
        <v>0.85</v>
      </c>
      <c r="D24" s="3"/>
      <c r="E24" s="15" t="s">
        <v>406</v>
      </c>
      <c r="F24" s="70" t="s">
        <v>175</v>
      </c>
      <c r="G24" s="32"/>
    </row>
    <row r="25" spans="1:17" ht="13.5" customHeight="1" x14ac:dyDescent="0.5">
      <c r="A25" s="120"/>
      <c r="B25" s="35" t="s">
        <v>124</v>
      </c>
      <c r="C25" s="124">
        <f ca="1">0.21*$C$10-12.2</f>
        <v>20.477898597534573</v>
      </c>
      <c r="D25" s="30" t="s">
        <v>311</v>
      </c>
      <c r="E25" s="30" t="s">
        <v>40</v>
      </c>
      <c r="F25" s="70" t="s">
        <v>125</v>
      </c>
      <c r="G25" s="32"/>
    </row>
    <row r="26" spans="1:17" ht="13.5" customHeight="1" x14ac:dyDescent="0.5">
      <c r="A26" s="119"/>
      <c r="B26" s="29" t="s">
        <v>123</v>
      </c>
      <c r="C26" s="204">
        <f ca="1">'Drawdown PDF'!B6</f>
        <v>1.642414498981786E-3</v>
      </c>
      <c r="D26" s="15"/>
      <c r="E26" s="15"/>
      <c r="F26" s="146" t="s">
        <v>407</v>
      </c>
    </row>
    <row r="27" spans="1:17" ht="13.5" customHeight="1" x14ac:dyDescent="0.5">
      <c r="A27" s="120"/>
      <c r="B27" s="67" t="s">
        <v>126</v>
      </c>
      <c r="C27" s="103">
        <f>IF($H$1=1,INT(((($C$39)/($C$39-$C$25))-1)/$C$26),100)</f>
        <v>100</v>
      </c>
      <c r="D27" s="15" t="s">
        <v>0</v>
      </c>
      <c r="E27" s="3"/>
      <c r="F27" s="70" t="s">
        <v>408</v>
      </c>
    </row>
    <row r="28" spans="1:17" ht="13.5" customHeight="1" x14ac:dyDescent="0.35">
      <c r="A28" s="120"/>
      <c r="B28" s="29" t="s">
        <v>150</v>
      </c>
      <c r="C28" s="97">
        <v>1</v>
      </c>
      <c r="D28" s="15"/>
      <c r="E28" s="3"/>
      <c r="F28" s="321" t="s">
        <v>151</v>
      </c>
    </row>
    <row r="29" spans="1:17" ht="13.5" customHeight="1" x14ac:dyDescent="0.45">
      <c r="A29" s="120"/>
      <c r="B29" s="39" t="s">
        <v>106</v>
      </c>
      <c r="C29" s="26">
        <f ca="1">((1.12*(1000000+0.6*$C$19))*$C$57)/$C$28</f>
        <v>3721379.3242451455</v>
      </c>
      <c r="D29" s="15" t="s">
        <v>27</v>
      </c>
      <c r="E29" s="30" t="s">
        <v>313</v>
      </c>
      <c r="F29" s="322" t="s">
        <v>33</v>
      </c>
    </row>
    <row r="30" spans="1:17" ht="13.5" customHeight="1" x14ac:dyDescent="0.45">
      <c r="A30" s="120"/>
      <c r="B30" s="39" t="s">
        <v>104</v>
      </c>
      <c r="C30" s="38">
        <f ca="1">($C$19*$C$20)</f>
        <v>7036515.7944616554</v>
      </c>
      <c r="D30" s="15" t="s">
        <v>27</v>
      </c>
      <c r="E30" s="30" t="s">
        <v>313</v>
      </c>
    </row>
    <row r="31" spans="1:17" ht="13.5" customHeight="1" x14ac:dyDescent="0.45">
      <c r="A31" s="120"/>
      <c r="B31" s="39" t="s">
        <v>105</v>
      </c>
      <c r="C31" s="38">
        <f ca="1">($C$21*$C$45*1000)+($C$22)+($C$23)</f>
        <v>3528661.440962933</v>
      </c>
      <c r="D31" s="15" t="s">
        <v>27</v>
      </c>
      <c r="E31" s="30" t="s">
        <v>313</v>
      </c>
    </row>
    <row r="32" spans="1:17" ht="13.5" customHeight="1" thickBot="1" x14ac:dyDescent="0.4">
      <c r="A32" s="120"/>
      <c r="B32" s="321"/>
      <c r="C32" s="21"/>
    </row>
    <row r="33" spans="1:12" ht="13.5" customHeight="1" thickBot="1" x14ac:dyDescent="0.45">
      <c r="A33" s="120"/>
      <c r="B33" s="23" t="s">
        <v>52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322" t="s">
        <v>56</v>
      </c>
    </row>
    <row r="34" spans="1:12" ht="13.5" customHeight="1" x14ac:dyDescent="0.35">
      <c r="A34" s="120"/>
      <c r="B34" s="30" t="s">
        <v>26</v>
      </c>
      <c r="C34" s="74" t="s">
        <v>28</v>
      </c>
      <c r="D34" s="75"/>
      <c r="E34" s="30"/>
      <c r="F34" s="321" t="s">
        <v>78</v>
      </c>
    </row>
    <row r="35" spans="1:12" ht="13.5" customHeight="1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321" t="s">
        <v>79</v>
      </c>
      <c r="J35" s="234" t="s">
        <v>329</v>
      </c>
      <c r="K35" s="3">
        <v>9.4137599999999999</v>
      </c>
    </row>
    <row r="36" spans="1:12" ht="13.5" customHeight="1" x14ac:dyDescent="0.45">
      <c r="A36" s="120"/>
      <c r="B36" s="30" t="s">
        <v>336</v>
      </c>
      <c r="C36" s="74">
        <v>7</v>
      </c>
      <c r="D36" s="75"/>
      <c r="E36" s="30"/>
      <c r="F36" s="321" t="s">
        <v>337</v>
      </c>
      <c r="J36" s="234" t="s">
        <v>330</v>
      </c>
      <c r="K36" s="3">
        <v>-0.18254200000000001</v>
      </c>
    </row>
    <row r="37" spans="1:12" ht="13.5" customHeight="1" x14ac:dyDescent="0.45">
      <c r="A37" s="120"/>
      <c r="B37" s="30" t="s">
        <v>405</v>
      </c>
      <c r="C37" s="74">
        <v>150</v>
      </c>
      <c r="D37" s="30" t="s">
        <v>338</v>
      </c>
      <c r="E37" s="30"/>
      <c r="F37" s="321" t="s">
        <v>337</v>
      </c>
      <c r="J37" s="234" t="s">
        <v>331</v>
      </c>
      <c r="K37" s="15">
        <v>1.765735E-4</v>
      </c>
    </row>
    <row r="38" spans="1:12" ht="13.5" customHeight="1" x14ac:dyDescent="0.5">
      <c r="A38" s="120"/>
      <c r="B38" s="67" t="s">
        <v>339</v>
      </c>
      <c r="C38" s="244">
        <f>C37*C36</f>
        <v>1050</v>
      </c>
      <c r="D38" s="30" t="s">
        <v>338</v>
      </c>
      <c r="E38" s="30"/>
      <c r="F38" s="321"/>
      <c r="I38" s="321"/>
      <c r="J38" s="234" t="s">
        <v>332</v>
      </c>
      <c r="K38" s="15">
        <v>1.2204486E-5</v>
      </c>
    </row>
    <row r="39" spans="1:12" ht="13.5" customHeight="1" x14ac:dyDescent="0.5">
      <c r="A39" s="120"/>
      <c r="B39" s="67" t="s">
        <v>315</v>
      </c>
      <c r="C39" s="68">
        <f ca="1">$C$10</f>
        <v>155.60904094064082</v>
      </c>
      <c r="D39" s="30" t="s">
        <v>311</v>
      </c>
      <c r="E39" s="15"/>
      <c r="F39" s="321" t="s">
        <v>335</v>
      </c>
      <c r="J39" s="234" t="s">
        <v>333</v>
      </c>
      <c r="K39" s="15">
        <v>-3.3555900000000001E-8</v>
      </c>
    </row>
    <row r="40" spans="1:12" ht="13.5" customHeight="1" x14ac:dyDescent="0.5">
      <c r="A40" s="120"/>
      <c r="B40" s="67" t="s">
        <v>360</v>
      </c>
      <c r="C40" s="226">
        <f ca="1">$K$35+(C39)*$K$36+(C39^2)*$K$37+(C39^3)*$K$38+(C39^4)*$K$39</f>
        <v>11.595276238532552</v>
      </c>
      <c r="D40" s="220">
        <f ca="1">C40*$K$40</f>
        <v>92027.440443577085</v>
      </c>
      <c r="E40" s="15" t="s">
        <v>326</v>
      </c>
      <c r="F40" s="321" t="s">
        <v>334</v>
      </c>
      <c r="J40" s="234" t="s">
        <v>327</v>
      </c>
      <c r="K40" s="3">
        <f>2.20462*3600</f>
        <v>7936.6319999999996</v>
      </c>
    </row>
    <row r="41" spans="1:12" ht="13.5" customHeight="1" x14ac:dyDescent="0.45">
      <c r="A41" s="120"/>
      <c r="B41" s="30" t="s">
        <v>355</v>
      </c>
      <c r="C41" s="243">
        <v>120</v>
      </c>
      <c r="D41" s="245" t="s">
        <v>338</v>
      </c>
      <c r="E41" s="15" t="s">
        <v>326</v>
      </c>
      <c r="F41" s="321" t="s">
        <v>357</v>
      </c>
      <c r="J41" s="234" t="s">
        <v>386</v>
      </c>
      <c r="K41" s="182">
        <f ca="1">0*C39^2+0.002713*C39-0.0918</f>
        <v>0.33036732807195857</v>
      </c>
      <c r="L41" s="321" t="s">
        <v>387</v>
      </c>
    </row>
    <row r="42" spans="1:12" ht="13.5" customHeight="1" x14ac:dyDescent="0.45">
      <c r="A42" s="120"/>
      <c r="B42" s="67" t="s">
        <v>340</v>
      </c>
      <c r="C42" s="330">
        <f ca="1">IF($J$1=FALSE,C16,(((C45/C43)*(1000^2))+(C41*1000))/D40)</f>
        <v>13.314106661979343</v>
      </c>
      <c r="D42" s="248" t="s">
        <v>11</v>
      </c>
      <c r="E42" s="15"/>
      <c r="F42" s="321" t="s">
        <v>439</v>
      </c>
    </row>
    <row r="43" spans="1:12" ht="13.5" customHeight="1" x14ac:dyDescent="0.35">
      <c r="A43" s="120"/>
      <c r="B43" s="29" t="s">
        <v>170</v>
      </c>
      <c r="C43" s="41">
        <v>0.95</v>
      </c>
      <c r="D43" s="15"/>
      <c r="E43" s="15" t="s">
        <v>324</v>
      </c>
      <c r="F43" s="321"/>
    </row>
    <row r="44" spans="1:12" ht="13.5" customHeight="1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321" t="s">
        <v>82</v>
      </c>
    </row>
    <row r="45" spans="1:12" ht="13.5" customHeight="1" x14ac:dyDescent="0.5">
      <c r="A45" s="120"/>
      <c r="B45" s="40" t="s">
        <v>30</v>
      </c>
      <c r="C45" s="37">
        <f>IF($J$1=FALSE,C43*((C42*D40)-(C41*1000))/(1000^2),C36*C37/1000)</f>
        <v>1.05</v>
      </c>
      <c r="D45" s="15" t="s">
        <v>306</v>
      </c>
      <c r="E45" s="15"/>
      <c r="F45" s="321"/>
    </row>
    <row r="46" spans="1:12" ht="13.15" thickBot="1" x14ac:dyDescent="0.4">
      <c r="B46" s="321"/>
      <c r="C46" s="18"/>
    </row>
    <row r="47" spans="1:12" ht="13.5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</row>
    <row r="48" spans="1:12" ht="15.75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30" t="s">
        <v>40</v>
      </c>
      <c r="F48" s="321"/>
      <c r="J48" s="83"/>
    </row>
    <row r="49" spans="1:11" ht="15.75" x14ac:dyDescent="0.5">
      <c r="A49" s="120"/>
      <c r="B49" s="43" t="s">
        <v>292</v>
      </c>
      <c r="C49" s="44">
        <f>0.75*C48+0.015*C21*(C45*1000)</f>
        <v>275859.85748218524</v>
      </c>
      <c r="D49" s="15" t="s">
        <v>27</v>
      </c>
      <c r="E49" s="15" t="s">
        <v>36</v>
      </c>
      <c r="F49" s="321" t="s">
        <v>41</v>
      </c>
      <c r="J49" s="84"/>
    </row>
    <row r="50" spans="1:11" ht="15.75" x14ac:dyDescent="0.5">
      <c r="A50" s="120"/>
      <c r="B50" s="43" t="s">
        <v>293</v>
      </c>
      <c r="C50" s="44">
        <f ca="1">(0.25*C48)+(0.01*C19*C20)</f>
        <v>151818.44377201164</v>
      </c>
      <c r="D50" s="15" t="s">
        <v>27</v>
      </c>
      <c r="E50" s="15" t="s">
        <v>36</v>
      </c>
      <c r="F50" s="321" t="s">
        <v>178</v>
      </c>
    </row>
    <row r="51" spans="1:11" ht="15.75" x14ac:dyDescent="0.5">
      <c r="A51" s="120"/>
      <c r="B51" s="43" t="s">
        <v>42</v>
      </c>
      <c r="C51" s="44">
        <f ca="1">C42*(1/(1-C11)-1)*C43*3600*8760*2.20462/(62.4*43560)*300*C56</f>
        <v>2055.1786339601208</v>
      </c>
      <c r="D51" s="15" t="s">
        <v>27</v>
      </c>
      <c r="E51" s="15" t="s">
        <v>40</v>
      </c>
      <c r="F51" s="341" t="s">
        <v>179</v>
      </c>
      <c r="G51" s="341"/>
      <c r="H51" s="341"/>
    </row>
    <row r="52" spans="1:11" ht="15.75" x14ac:dyDescent="0.5">
      <c r="A52" s="120"/>
      <c r="B52" s="43" t="s">
        <v>294</v>
      </c>
      <c r="C52" s="44">
        <f ca="1">SUM(C49:C51)</f>
        <v>429733.47988815705</v>
      </c>
      <c r="D52" s="29" t="s">
        <v>27</v>
      </c>
      <c r="E52" s="3"/>
      <c r="F52" s="45" t="s">
        <v>48</v>
      </c>
    </row>
    <row r="53" spans="1:11" ht="13.15" thickBot="1" x14ac:dyDescent="0.4">
      <c r="B53" s="321"/>
      <c r="C53" s="18"/>
    </row>
    <row r="54" spans="1:11" ht="13.5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11" x14ac:dyDescent="0.35">
      <c r="A55" s="120"/>
      <c r="B55" s="30" t="s">
        <v>88</v>
      </c>
      <c r="C55" s="98">
        <f>'Supporting and PR PDF'!C34/'Supporting and PR PDF'!C18</f>
        <v>1.4254302103250478</v>
      </c>
      <c r="D55" s="62"/>
      <c r="E55" s="30" t="s">
        <v>318</v>
      </c>
      <c r="F55" s="32"/>
      <c r="G55" s="32"/>
      <c r="H55" s="32"/>
    </row>
    <row r="56" spans="1:11" x14ac:dyDescent="0.35">
      <c r="A56" s="120"/>
      <c r="B56" s="30" t="s">
        <v>197</v>
      </c>
      <c r="C56" s="98">
        <f>'Supporting and PR PDF'!C34/'Supporting and PR PDF'!C23</f>
        <v>1.0375782881002089</v>
      </c>
      <c r="D56" s="62"/>
      <c r="E56" s="30" t="s">
        <v>318</v>
      </c>
      <c r="F56" s="32"/>
      <c r="G56" s="32"/>
      <c r="H56" s="32"/>
    </row>
    <row r="57" spans="1:11" x14ac:dyDescent="0.35">
      <c r="A57" s="120"/>
      <c r="B57" s="30" t="s">
        <v>89</v>
      </c>
      <c r="C57" s="98">
        <f>'Supporting and PR PDF'!C34/'Supporting and PR PDF'!C26</f>
        <v>1.0680515759312321</v>
      </c>
      <c r="D57" s="62"/>
      <c r="E57" s="30" t="s">
        <v>318</v>
      </c>
      <c r="F57" s="32"/>
      <c r="G57" s="32"/>
      <c r="H57" s="32"/>
    </row>
    <row r="58" spans="1:11" x14ac:dyDescent="0.35">
      <c r="A58" s="120"/>
      <c r="B58" s="29" t="s">
        <v>58</v>
      </c>
      <c r="C58" s="99">
        <f>'Supporting and PR PDF'!C15</f>
        <v>1.22486144101346</v>
      </c>
      <c r="D58" s="60"/>
      <c r="E58" s="28" t="s">
        <v>75</v>
      </c>
      <c r="F58" s="61" t="s">
        <v>43</v>
      </c>
      <c r="G58" s="32"/>
      <c r="H58" s="32"/>
    </row>
    <row r="59" spans="1:11" x14ac:dyDescent="0.35">
      <c r="A59" s="120"/>
      <c r="B59" s="3" t="s">
        <v>5</v>
      </c>
      <c r="C59" s="99">
        <f>CoverSheet!I21</f>
        <v>7.0000000000000007E-2</v>
      </c>
      <c r="D59" s="63"/>
      <c r="E59" s="15" t="s">
        <v>322</v>
      </c>
      <c r="F59" s="337"/>
      <c r="G59" s="342"/>
      <c r="H59" s="342"/>
      <c r="K59" s="81"/>
    </row>
    <row r="60" spans="1:11" ht="12.75" hidden="1" customHeight="1" x14ac:dyDescent="0.35">
      <c r="A60" s="120"/>
      <c r="B60" s="19" t="s">
        <v>20</v>
      </c>
      <c r="C60" s="100">
        <f>70/30</f>
        <v>2.3333333333333335</v>
      </c>
      <c r="D60" s="19" t="s">
        <v>39</v>
      </c>
      <c r="E60" s="59" t="s">
        <v>24</v>
      </c>
    </row>
    <row r="61" spans="1:11" ht="12.75" hidden="1" customHeight="1" x14ac:dyDescent="0.35">
      <c r="A61" s="120"/>
      <c r="B61" s="19" t="s">
        <v>21</v>
      </c>
      <c r="C61" s="101">
        <v>7.4999999999999997E-2</v>
      </c>
      <c r="D61" s="19" t="s">
        <v>39</v>
      </c>
      <c r="E61" s="59" t="s">
        <v>24</v>
      </c>
    </row>
    <row r="62" spans="1:11" ht="12.75" hidden="1" customHeight="1" x14ac:dyDescent="0.35">
      <c r="A62" s="120"/>
      <c r="B62" s="19" t="s">
        <v>18</v>
      </c>
      <c r="C62" s="101">
        <v>0.17</v>
      </c>
      <c r="D62" s="19" t="s">
        <v>39</v>
      </c>
      <c r="E62" s="59" t="s">
        <v>24</v>
      </c>
    </row>
    <row r="63" spans="1:11" ht="12.75" hidden="1" customHeight="1" x14ac:dyDescent="0.35">
      <c r="A63" s="120"/>
      <c r="B63" s="19" t="s">
        <v>9</v>
      </c>
      <c r="C63" s="101">
        <v>0.03</v>
      </c>
      <c r="D63" s="19" t="s">
        <v>39</v>
      </c>
      <c r="E63" s="59" t="s">
        <v>24</v>
      </c>
    </row>
    <row r="64" spans="1:11" ht="12.75" hidden="1" customHeight="1" x14ac:dyDescent="0.35">
      <c r="A64" s="120"/>
      <c r="B64" s="19" t="s">
        <v>22</v>
      </c>
      <c r="C64" s="101">
        <v>0.02</v>
      </c>
      <c r="D64" s="19" t="s">
        <v>39</v>
      </c>
      <c r="E64" s="59" t="s">
        <v>24</v>
      </c>
    </row>
    <row r="65" spans="1:33" ht="12.75" hidden="1" customHeight="1" x14ac:dyDescent="0.35">
      <c r="A65" s="120"/>
      <c r="B65" s="19" t="s">
        <v>23</v>
      </c>
      <c r="C65" s="101">
        <v>6.5000000000000002E-2</v>
      </c>
      <c r="D65" s="19" t="s">
        <v>39</v>
      </c>
      <c r="E65" s="59" t="s">
        <v>24</v>
      </c>
    </row>
    <row r="66" spans="1:33" x14ac:dyDescent="0.35">
      <c r="A66" s="120"/>
      <c r="B66" s="15" t="s">
        <v>74</v>
      </c>
      <c r="C66" s="102">
        <f>CoverSheet!I20</f>
        <v>8.4229999999999999E-2</v>
      </c>
      <c r="D66" s="60"/>
      <c r="E66" s="15" t="s">
        <v>107</v>
      </c>
      <c r="F66" s="45" t="s">
        <v>108</v>
      </c>
      <c r="G66" s="32"/>
      <c r="H66" s="32"/>
    </row>
    <row r="67" spans="1:33" x14ac:dyDescent="0.35">
      <c r="A67" s="120"/>
      <c r="B67" s="3" t="s">
        <v>244</v>
      </c>
      <c r="C67" s="102">
        <f>CoverSheet!I19</f>
        <v>0.5</v>
      </c>
      <c r="D67" s="60"/>
      <c r="E67" s="15" t="s">
        <v>270</v>
      </c>
      <c r="F67" s="45"/>
      <c r="G67" s="32"/>
      <c r="H67" s="32"/>
    </row>
    <row r="68" spans="1:33" ht="15.75" x14ac:dyDescent="0.5">
      <c r="A68" s="120"/>
      <c r="B68" s="67" t="s">
        <v>445</v>
      </c>
      <c r="C68" s="325">
        <f>LOG(1-C66)/LOG(2)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ht="14.25" x14ac:dyDescent="0.45">
      <c r="B72" s="117" t="s">
        <v>219</v>
      </c>
      <c r="C72" s="22">
        <f ca="1">VLOOKUP(C$70,Table52[],8)*(1+C67)/100</f>
        <v>8.5950000000000013E-2</v>
      </c>
      <c r="D72" s="22">
        <f ca="1">IF(D$73&gt;0,VLOOKUP(D$70,Table52[#All],8)*(1+$C$67)/100,C$72)</f>
        <v>8.9700000000000002E-2</v>
      </c>
      <c r="E72" s="22">
        <f ca="1">IF(E$73&gt;0,VLOOKUP(E$70,Table52[#All],8)*(1+$C$67)/100,D$72)</f>
        <v>8.9700000000000002E-2</v>
      </c>
      <c r="F72" s="22">
        <f ca="1">IF(F$73&gt;0,VLOOKUP(F$70,Table52[#All],8)*(1+$C$67)/100,E$72)</f>
        <v>8.639774821281708E-2</v>
      </c>
      <c r="G72" s="22">
        <f ca="1">IF(G$73&gt;0,VLOOKUP(G$70,Table52[#All],8)*(1+$C$67)/100,F$72)</f>
        <v>9.862289943227158E-2</v>
      </c>
      <c r="H72" s="22">
        <f ca="1">IF(H$73&gt;0,VLOOKUP(H$70,Table52[#All],8)*(1+$C$67)/100,G$72)</f>
        <v>9.862289943227158E-2</v>
      </c>
      <c r="I72" s="22">
        <f ca="1">IF(I$73&gt;0,VLOOKUP(I$70,Table52[#All],8)*(1+$C$67)/100,H$72)</f>
        <v>9.862289943227158E-2</v>
      </c>
      <c r="J72" s="22">
        <f ca="1">IF(J$73&gt;0,VLOOKUP(J$70,Table52[#All],8)*(1+$C$67)/100,I$72)</f>
        <v>9.862289943227158E-2</v>
      </c>
      <c r="K72" s="22">
        <f ca="1">IF(K$73&gt;0,VLOOKUP(K$70,Table52[#All],8)*(1+$C$67)/100,J$72)</f>
        <v>9.862289943227158E-2</v>
      </c>
      <c r="L72" s="22">
        <f ca="1">IF(L$73&gt;0,VLOOKUP(L$70,Table52[#All],8)*(1+$C$67)/100,K$72)</f>
        <v>9.862289943227158E-2</v>
      </c>
      <c r="M72" s="22">
        <f ca="1">IF(M$73&gt;0,VLOOKUP(M$70,Table52[#All],8)*(1+$C$67)/100,L$72)</f>
        <v>9.862289943227158E-2</v>
      </c>
      <c r="N72" s="22">
        <f ca="1">IF(N$73&gt;0,VLOOKUP(N$70,Table52[#All],8)*(1+$C$67)/100,M$72)</f>
        <v>9.862289943227158E-2</v>
      </c>
      <c r="O72" s="22">
        <f ca="1">IF(O$73&gt;0,VLOOKUP(O$70,Table52[#All],8)*(1+$C$67)/100,N$72)</f>
        <v>9.862289943227158E-2</v>
      </c>
      <c r="P72" s="22">
        <f ca="1">IF(P$73&gt;0,VLOOKUP(P$70,Table52[#All],8)*(1+$C$67)/100,O$72)</f>
        <v>9.862289943227158E-2</v>
      </c>
      <c r="Q72" s="22">
        <f ca="1">IF(Q$73&gt;0,VLOOKUP(Q$70,Table52[#All],8)*(1+$C$67)/100,P$72)</f>
        <v>9.862289943227158E-2</v>
      </c>
      <c r="R72" s="22">
        <f ca="1">IF(R$73&gt;0,VLOOKUP(R$70,Table52[#All],8)*(1+$C$67)/100,Q$72)</f>
        <v>9.862289943227158E-2</v>
      </c>
      <c r="S72" s="22">
        <f ca="1">IF(S$73&gt;0,VLOOKUP(S$70,Table52[#All],8)*(1+$C$67)/100,R$72)</f>
        <v>9.862289943227158E-2</v>
      </c>
      <c r="T72" s="22">
        <f ca="1">IF(T$73&gt;0,VLOOKUP(T$70,Table52[#All],8)*(1+$C$67)/100,S$72)</f>
        <v>9.862289943227158E-2</v>
      </c>
      <c r="U72" s="22">
        <f ca="1">IF(U$73&gt;0,VLOOKUP(U$70,Table52[#All],8)*(1+$C$67)/100,T$72)</f>
        <v>9.862289943227158E-2</v>
      </c>
      <c r="V72" s="22">
        <f ca="1">IF(V$73&gt;0,VLOOKUP(V$70,Table52[#All],8)*(1+$C$67)/100,U$72)</f>
        <v>9.862289943227158E-2</v>
      </c>
      <c r="W72" s="22">
        <f ca="1">IF(W$73&gt;0,VLOOKUP(W$70,Table52[#All],8)*(1+$C$67)/100,V$72)</f>
        <v>9.862289943227158E-2</v>
      </c>
      <c r="X72" s="22">
        <f ca="1">IF(X$73&gt;0,VLOOKUP(X$70,Table52[#All],8)*(1+$C$67)/100,W$72)</f>
        <v>9.862289943227158E-2</v>
      </c>
      <c r="Y72" s="22">
        <f ca="1">IF(Y$73&gt;0,VLOOKUP(Y$70,Table52[#All],8)*(1+$C$67)/100,X$72)</f>
        <v>9.862289943227158E-2</v>
      </c>
      <c r="Z72" s="22">
        <f ca="1">IF(Z$73&gt;0,VLOOKUP(Z$70,Table52[#All],8)*(1+$C$67)/100,Y$72)</f>
        <v>9.862289943227158E-2</v>
      </c>
      <c r="AA72" s="22">
        <f ca="1">IF(AA$73&gt;0,VLOOKUP(AA$70,Table52[#All],8)*(1+$C$67)/100,Z$72)</f>
        <v>9.862289943227158E-2</v>
      </c>
      <c r="AB72" s="22">
        <f ca="1">IF(AB$73&gt;0,VLOOKUP(AB$70,Table52[#All],8)*(1+$C$67)/100,AA$72)</f>
        <v>9.862289943227158E-2</v>
      </c>
      <c r="AC72" s="22">
        <f ca="1">IF(AC$73&gt;0,VLOOKUP(AC$70,Table52[#All],8)*(1+$C$67)/100,AB$72)</f>
        <v>9.862289943227158E-2</v>
      </c>
      <c r="AD72" s="22">
        <f ca="1">IF(AD$73&gt;0,VLOOKUP(AD$70,Table52[#All],8)*(1+$C$67)/100,AC$72)</f>
        <v>9.862289943227158E-2</v>
      </c>
      <c r="AE72" s="22">
        <f ca="1">IF(AE$73&gt;0,VLOOKUP(AE$70,Table52[#All],8)*(1+$C$67)/100,AD$72)</f>
        <v>9.862289943227158E-2</v>
      </c>
      <c r="AF72" s="22">
        <f ca="1">IF(AF$73&gt;0,VLOOKUP(AF$70,Table52[#All],8)*(1+$C$67)/100,AE$72)</f>
        <v>9.862289943227158E-2</v>
      </c>
      <c r="AG72" s="22">
        <f ca="1">IF(AG$73&gt;0,VLOOKUP(AG$70,Table52[#All],8)*(1+$C$67)/100,AF$72)</f>
        <v>9.862289943227158E-2</v>
      </c>
    </row>
    <row r="73" spans="1:33" ht="15.75" x14ac:dyDescent="0.5">
      <c r="B73" s="119" t="s">
        <v>148</v>
      </c>
      <c r="C73" s="4">
        <v>1</v>
      </c>
      <c r="D73" s="4">
        <v>2</v>
      </c>
      <c r="E73" s="4">
        <v>0</v>
      </c>
      <c r="F73" s="4">
        <v>1</v>
      </c>
      <c r="G73" s="4">
        <v>1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</row>
    <row r="74" spans="1:33" ht="14.25" x14ac:dyDescent="0.45">
      <c r="B74" s="118" t="s">
        <v>49</v>
      </c>
      <c r="C74" s="27">
        <f>C73</f>
        <v>1</v>
      </c>
      <c r="D74" s="27">
        <f t="shared" ref="D74:L74" si="2">C74+D73</f>
        <v>3</v>
      </c>
      <c r="E74" s="27">
        <f t="shared" si="2"/>
        <v>3</v>
      </c>
      <c r="F74" s="27">
        <f t="shared" si="2"/>
        <v>4</v>
      </c>
      <c r="G74" s="27">
        <f t="shared" si="2"/>
        <v>5</v>
      </c>
      <c r="H74" s="27">
        <f t="shared" si="2"/>
        <v>5</v>
      </c>
      <c r="I74" s="27">
        <f t="shared" si="2"/>
        <v>5</v>
      </c>
      <c r="J74" s="27">
        <f t="shared" si="2"/>
        <v>5</v>
      </c>
      <c r="K74" s="27">
        <f t="shared" si="2"/>
        <v>5</v>
      </c>
      <c r="L74" s="27">
        <f t="shared" si="2"/>
        <v>5</v>
      </c>
      <c r="M74" s="27">
        <f t="shared" ref="M74:AG74" si="3">L$74+M$73</f>
        <v>5</v>
      </c>
      <c r="N74" s="27">
        <f t="shared" si="3"/>
        <v>5</v>
      </c>
      <c r="O74" s="27">
        <f t="shared" si="3"/>
        <v>5</v>
      </c>
      <c r="P74" s="27">
        <f t="shared" si="3"/>
        <v>5</v>
      </c>
      <c r="Q74" s="27">
        <f t="shared" si="3"/>
        <v>5</v>
      </c>
      <c r="R74" s="27">
        <f t="shared" si="3"/>
        <v>5</v>
      </c>
      <c r="S74" s="27">
        <f t="shared" si="3"/>
        <v>5</v>
      </c>
      <c r="T74" s="27">
        <f t="shared" si="3"/>
        <v>5</v>
      </c>
      <c r="U74" s="27">
        <f t="shared" si="3"/>
        <v>5</v>
      </c>
      <c r="V74" s="27">
        <f t="shared" si="3"/>
        <v>5</v>
      </c>
      <c r="W74" s="27">
        <f t="shared" si="3"/>
        <v>5</v>
      </c>
      <c r="X74" s="27">
        <f t="shared" si="3"/>
        <v>5</v>
      </c>
      <c r="Y74" s="27">
        <f t="shared" si="3"/>
        <v>5</v>
      </c>
      <c r="Z74" s="27">
        <f t="shared" si="3"/>
        <v>5</v>
      </c>
      <c r="AA74" s="27">
        <f t="shared" si="3"/>
        <v>5</v>
      </c>
      <c r="AB74" s="27">
        <f t="shared" si="3"/>
        <v>5</v>
      </c>
      <c r="AC74" s="27">
        <f t="shared" si="3"/>
        <v>5</v>
      </c>
      <c r="AD74" s="27">
        <f t="shared" si="3"/>
        <v>5</v>
      </c>
      <c r="AE74" s="27">
        <f t="shared" si="3"/>
        <v>5</v>
      </c>
      <c r="AF74" s="27">
        <f t="shared" si="3"/>
        <v>5</v>
      </c>
      <c r="AG74" s="27">
        <f t="shared" si="3"/>
        <v>5</v>
      </c>
    </row>
    <row r="75" spans="1:33" ht="14.25" hidden="1" x14ac:dyDescent="0.45">
      <c r="B75" s="118" t="s">
        <v>217</v>
      </c>
      <c r="C75" s="27">
        <v>0</v>
      </c>
      <c r="D75" s="27">
        <f t="shared" ref="D75:AG75" ca="1" si="4">IF(AND((C$71/$C$27&gt;=1),(D$71&lt;=($C$35-5))),INDEX($B$70:$AG$90,4,C$71+2-($C$27*INT(C$71/$C$27))),0)</f>
        <v>0</v>
      </c>
      <c r="E75" s="27">
        <f t="shared" ca="1" si="4"/>
        <v>0</v>
      </c>
      <c r="F75" s="27">
        <f t="shared" ca="1" si="4"/>
        <v>0</v>
      </c>
      <c r="G75" s="27">
        <f t="shared" ca="1" si="4"/>
        <v>0</v>
      </c>
      <c r="H75" s="27">
        <f t="shared" ca="1" si="4"/>
        <v>0</v>
      </c>
      <c r="I75" s="27">
        <f t="shared" ca="1" si="4"/>
        <v>0</v>
      </c>
      <c r="J75" s="27">
        <f t="shared" ca="1" si="4"/>
        <v>0</v>
      </c>
      <c r="K75" s="27">
        <f t="shared" ca="1" si="4"/>
        <v>0</v>
      </c>
      <c r="L75" s="27">
        <f t="shared" ca="1" si="4"/>
        <v>0</v>
      </c>
      <c r="M75" s="27">
        <f t="shared" ca="1" si="4"/>
        <v>0</v>
      </c>
      <c r="N75" s="27">
        <f t="shared" ca="1" si="4"/>
        <v>0</v>
      </c>
      <c r="O75" s="27">
        <f t="shared" ca="1" si="4"/>
        <v>0</v>
      </c>
      <c r="P75" s="27">
        <f t="shared" ca="1" si="4"/>
        <v>0</v>
      </c>
      <c r="Q75" s="27">
        <f t="shared" ca="1" si="4"/>
        <v>0</v>
      </c>
      <c r="R75" s="27">
        <f t="shared" ca="1" si="4"/>
        <v>0</v>
      </c>
      <c r="S75" s="27">
        <f t="shared" ca="1" si="4"/>
        <v>0</v>
      </c>
      <c r="T75" s="27">
        <f t="shared" ca="1" si="4"/>
        <v>0</v>
      </c>
      <c r="U75" s="27">
        <f t="shared" ca="1" si="4"/>
        <v>0</v>
      </c>
      <c r="V75" s="27">
        <f t="shared" ca="1" si="4"/>
        <v>0</v>
      </c>
      <c r="W75" s="27">
        <f t="shared" ca="1" si="4"/>
        <v>0</v>
      </c>
      <c r="X75" s="27">
        <f t="shared" ca="1" si="4"/>
        <v>0</v>
      </c>
      <c r="Y75" s="27">
        <f t="shared" ca="1" si="4"/>
        <v>0</v>
      </c>
      <c r="Z75" s="27">
        <f t="shared" ca="1" si="4"/>
        <v>0</v>
      </c>
      <c r="AA75" s="27">
        <f t="shared" ca="1" si="4"/>
        <v>0</v>
      </c>
      <c r="AB75" s="27">
        <f t="shared" ca="1" si="4"/>
        <v>0</v>
      </c>
      <c r="AC75" s="27">
        <f t="shared" ca="1" si="4"/>
        <v>0</v>
      </c>
      <c r="AD75" s="27">
        <f t="shared" ca="1" si="4"/>
        <v>0</v>
      </c>
      <c r="AE75" s="27">
        <f t="shared" ca="1" si="4"/>
        <v>0</v>
      </c>
      <c r="AF75" s="27">
        <f t="shared" ca="1" si="4"/>
        <v>0</v>
      </c>
      <c r="AG75" s="27">
        <f t="shared" ca="1" si="4"/>
        <v>0</v>
      </c>
    </row>
    <row r="76" spans="1:33" ht="14.25" x14ac:dyDescent="0.45">
      <c r="B76" s="118" t="s">
        <v>218</v>
      </c>
      <c r="C76" s="27">
        <f>(C73+C75)*$C$20</f>
        <v>2</v>
      </c>
      <c r="D76" s="27">
        <f t="shared" ref="D76:AG76" ca="1" si="5">C$76+(D$73+D$75)*$C$20</f>
        <v>6</v>
      </c>
      <c r="E76" s="27">
        <f t="shared" ca="1" si="5"/>
        <v>6</v>
      </c>
      <c r="F76" s="27">
        <f t="shared" ca="1" si="5"/>
        <v>8</v>
      </c>
      <c r="G76" s="27">
        <f t="shared" ca="1" si="5"/>
        <v>10</v>
      </c>
      <c r="H76" s="27">
        <f t="shared" ca="1" si="5"/>
        <v>10</v>
      </c>
      <c r="I76" s="27">
        <f t="shared" ca="1" si="5"/>
        <v>10</v>
      </c>
      <c r="J76" s="27">
        <f t="shared" ca="1" si="5"/>
        <v>10</v>
      </c>
      <c r="K76" s="27">
        <f t="shared" ca="1" si="5"/>
        <v>10</v>
      </c>
      <c r="L76" s="27">
        <f t="shared" ca="1" si="5"/>
        <v>10</v>
      </c>
      <c r="M76" s="27">
        <f t="shared" ca="1" si="5"/>
        <v>10</v>
      </c>
      <c r="N76" s="27">
        <f t="shared" ca="1" si="5"/>
        <v>10</v>
      </c>
      <c r="O76" s="27">
        <f t="shared" ca="1" si="5"/>
        <v>10</v>
      </c>
      <c r="P76" s="27">
        <f t="shared" ca="1" si="5"/>
        <v>10</v>
      </c>
      <c r="Q76" s="27">
        <f t="shared" ca="1" si="5"/>
        <v>10</v>
      </c>
      <c r="R76" s="27">
        <f t="shared" ca="1" si="5"/>
        <v>10</v>
      </c>
      <c r="S76" s="27">
        <f t="shared" ca="1" si="5"/>
        <v>10</v>
      </c>
      <c r="T76" s="27">
        <f t="shared" ca="1" si="5"/>
        <v>10</v>
      </c>
      <c r="U76" s="27">
        <f t="shared" ca="1" si="5"/>
        <v>10</v>
      </c>
      <c r="V76" s="27">
        <f t="shared" ca="1" si="5"/>
        <v>10</v>
      </c>
      <c r="W76" s="27">
        <f t="shared" ca="1" si="5"/>
        <v>10</v>
      </c>
      <c r="X76" s="27">
        <f t="shared" ca="1" si="5"/>
        <v>10</v>
      </c>
      <c r="Y76" s="27">
        <f t="shared" ca="1" si="5"/>
        <v>10</v>
      </c>
      <c r="Z76" s="27">
        <f t="shared" ca="1" si="5"/>
        <v>10</v>
      </c>
      <c r="AA76" s="27">
        <f t="shared" ca="1" si="5"/>
        <v>10</v>
      </c>
      <c r="AB76" s="27">
        <f t="shared" ca="1" si="5"/>
        <v>10</v>
      </c>
      <c r="AC76" s="27">
        <f t="shared" ca="1" si="5"/>
        <v>10</v>
      </c>
      <c r="AD76" s="27">
        <f t="shared" ca="1" si="5"/>
        <v>10</v>
      </c>
      <c r="AE76" s="27">
        <f t="shared" ca="1" si="5"/>
        <v>10</v>
      </c>
      <c r="AF76" s="27">
        <f t="shared" ca="1" si="5"/>
        <v>10</v>
      </c>
      <c r="AG76" s="27">
        <f t="shared" ca="1" si="5"/>
        <v>10</v>
      </c>
    </row>
    <row r="77" spans="1:33" ht="14.25" x14ac:dyDescent="0.45">
      <c r="B77" s="20" t="s">
        <v>32</v>
      </c>
      <c r="C77" s="27">
        <f t="shared" ref="C77:AG77" si="6">C$73*$C$45*(24*365)*1000</f>
        <v>9198000</v>
      </c>
      <c r="D77" s="27">
        <f t="shared" si="6"/>
        <v>18396000</v>
      </c>
      <c r="E77" s="27">
        <f t="shared" si="6"/>
        <v>0</v>
      </c>
      <c r="F77" s="27">
        <f t="shared" si="6"/>
        <v>9198000</v>
      </c>
      <c r="G77" s="27">
        <f t="shared" si="6"/>
        <v>9198000</v>
      </c>
      <c r="H77" s="27">
        <f t="shared" si="6"/>
        <v>0</v>
      </c>
      <c r="I77" s="27">
        <f t="shared" si="6"/>
        <v>0</v>
      </c>
      <c r="J77" s="27">
        <f t="shared" si="6"/>
        <v>0</v>
      </c>
      <c r="K77" s="27">
        <f t="shared" si="6"/>
        <v>0</v>
      </c>
      <c r="L77" s="27">
        <f t="shared" si="6"/>
        <v>0</v>
      </c>
      <c r="M77" s="27">
        <f t="shared" si="6"/>
        <v>0</v>
      </c>
      <c r="N77" s="27">
        <f t="shared" si="6"/>
        <v>0</v>
      </c>
      <c r="O77" s="27">
        <f t="shared" si="6"/>
        <v>0</v>
      </c>
      <c r="P77" s="27">
        <f t="shared" si="6"/>
        <v>0</v>
      </c>
      <c r="Q77" s="27">
        <f t="shared" si="6"/>
        <v>0</v>
      </c>
      <c r="R77" s="27">
        <f t="shared" si="6"/>
        <v>0</v>
      </c>
      <c r="S77" s="27">
        <f t="shared" si="6"/>
        <v>0</v>
      </c>
      <c r="T77" s="27">
        <f t="shared" si="6"/>
        <v>0</v>
      </c>
      <c r="U77" s="27">
        <f t="shared" si="6"/>
        <v>0</v>
      </c>
      <c r="V77" s="27">
        <f t="shared" si="6"/>
        <v>0</v>
      </c>
      <c r="W77" s="27">
        <f t="shared" si="6"/>
        <v>0</v>
      </c>
      <c r="X77" s="27">
        <f t="shared" si="6"/>
        <v>0</v>
      </c>
      <c r="Y77" s="27">
        <f t="shared" si="6"/>
        <v>0</v>
      </c>
      <c r="Z77" s="27">
        <f t="shared" si="6"/>
        <v>0</v>
      </c>
      <c r="AA77" s="27">
        <f t="shared" si="6"/>
        <v>0</v>
      </c>
      <c r="AB77" s="27">
        <f t="shared" si="6"/>
        <v>0</v>
      </c>
      <c r="AC77" s="27">
        <f t="shared" si="6"/>
        <v>0</v>
      </c>
      <c r="AD77" s="27">
        <f t="shared" si="6"/>
        <v>0</v>
      </c>
      <c r="AE77" s="27">
        <f t="shared" si="6"/>
        <v>0</v>
      </c>
      <c r="AF77" s="27">
        <f t="shared" si="6"/>
        <v>0</v>
      </c>
      <c r="AG77" s="27">
        <f t="shared" si="6"/>
        <v>0</v>
      </c>
    </row>
    <row r="78" spans="1:33" ht="14.25" x14ac:dyDescent="0.45">
      <c r="B78" s="20" t="s">
        <v>127</v>
      </c>
      <c r="C78" s="27">
        <f>0</f>
        <v>0</v>
      </c>
      <c r="D78" s="27">
        <f t="shared" ref="D78:AG78" si="7">(C78+C77)</f>
        <v>9198000</v>
      </c>
      <c r="E78" s="27">
        <f t="shared" si="7"/>
        <v>27594000</v>
      </c>
      <c r="F78" s="27">
        <f t="shared" si="7"/>
        <v>27594000</v>
      </c>
      <c r="G78" s="27">
        <f t="shared" si="7"/>
        <v>36792000</v>
      </c>
      <c r="H78" s="27">
        <f t="shared" si="7"/>
        <v>45990000</v>
      </c>
      <c r="I78" s="27">
        <f t="shared" si="7"/>
        <v>45990000</v>
      </c>
      <c r="J78" s="27">
        <f t="shared" si="7"/>
        <v>45990000</v>
      </c>
      <c r="K78" s="27">
        <f t="shared" si="7"/>
        <v>45990000</v>
      </c>
      <c r="L78" s="27">
        <f t="shared" si="7"/>
        <v>45990000</v>
      </c>
      <c r="M78" s="27">
        <f t="shared" si="7"/>
        <v>45990000</v>
      </c>
      <c r="N78" s="27">
        <f t="shared" si="7"/>
        <v>45990000</v>
      </c>
      <c r="O78" s="27">
        <f t="shared" si="7"/>
        <v>45990000</v>
      </c>
      <c r="P78" s="27">
        <f t="shared" si="7"/>
        <v>45990000</v>
      </c>
      <c r="Q78" s="27">
        <f t="shared" si="7"/>
        <v>45990000</v>
      </c>
      <c r="R78" s="27">
        <f t="shared" si="7"/>
        <v>45990000</v>
      </c>
      <c r="S78" s="27">
        <f t="shared" si="7"/>
        <v>45990000</v>
      </c>
      <c r="T78" s="27">
        <f t="shared" si="7"/>
        <v>45990000</v>
      </c>
      <c r="U78" s="27">
        <f t="shared" si="7"/>
        <v>45990000</v>
      </c>
      <c r="V78" s="27">
        <f t="shared" si="7"/>
        <v>45990000</v>
      </c>
      <c r="W78" s="27">
        <f t="shared" si="7"/>
        <v>45990000</v>
      </c>
      <c r="X78" s="27">
        <f t="shared" si="7"/>
        <v>45990000</v>
      </c>
      <c r="Y78" s="27">
        <f t="shared" si="7"/>
        <v>45990000</v>
      </c>
      <c r="Z78" s="27">
        <f t="shared" si="7"/>
        <v>45990000</v>
      </c>
      <c r="AA78" s="27">
        <f t="shared" si="7"/>
        <v>45990000</v>
      </c>
      <c r="AB78" s="27">
        <f t="shared" si="7"/>
        <v>45990000</v>
      </c>
      <c r="AC78" s="27">
        <f t="shared" si="7"/>
        <v>45990000</v>
      </c>
      <c r="AD78" s="27">
        <f t="shared" si="7"/>
        <v>45990000</v>
      </c>
      <c r="AE78" s="27">
        <f t="shared" si="7"/>
        <v>45990000</v>
      </c>
      <c r="AF78" s="27">
        <f t="shared" si="7"/>
        <v>45990000</v>
      </c>
      <c r="AG78" s="27">
        <f t="shared" si="7"/>
        <v>45990000</v>
      </c>
    </row>
    <row r="79" spans="1:33" ht="14.25" x14ac:dyDescent="0.45">
      <c r="B79" s="20" t="s">
        <v>361</v>
      </c>
      <c r="C79" s="27">
        <f ca="1">$C$39</f>
        <v>155.60904094064082</v>
      </c>
      <c r="D79" s="27">
        <f ca="1">$C$39*POWER((1-$C$26),D$71)</f>
        <v>155.35346639562727</v>
      </c>
      <c r="E79" s="27">
        <f t="shared" ref="E79:AG79" ca="1" si="8">$C$39*POWER((1-$C$26),E$71)</f>
        <v>155.09831160995199</v>
      </c>
      <c r="F79" s="27">
        <f t="shared" ca="1" si="8"/>
        <v>154.84357589419622</v>
      </c>
      <c r="G79" s="27">
        <f t="shared" ca="1" si="8"/>
        <v>154.5892585600734</v>
      </c>
      <c r="H79" s="27">
        <f t="shared" ca="1" si="8"/>
        <v>154.33535892042747</v>
      </c>
      <c r="I79" s="27">
        <f t="shared" ca="1" si="8"/>
        <v>154.08187628923102</v>
      </c>
      <c r="J79" s="27">
        <f t="shared" ca="1" si="8"/>
        <v>153.82880998158325</v>
      </c>
      <c r="K79" s="27">
        <f t="shared" ca="1" si="8"/>
        <v>153.57615931370839</v>
      </c>
      <c r="L79" s="27">
        <f t="shared" ca="1" si="8"/>
        <v>153.32392360295361</v>
      </c>
      <c r="M79" s="27">
        <f t="shared" ca="1" si="8"/>
        <v>153.07210216778734</v>
      </c>
      <c r="N79" s="27">
        <f t="shared" ca="1" si="8"/>
        <v>152.82069432779736</v>
      </c>
      <c r="O79" s="27">
        <f t="shared" ca="1" si="8"/>
        <v>152.5696994036889</v>
      </c>
      <c r="P79" s="27">
        <f t="shared" ca="1" si="8"/>
        <v>152.31911671728298</v>
      </c>
      <c r="Q79" s="27">
        <f t="shared" ca="1" si="8"/>
        <v>152.06894559151445</v>
      </c>
      <c r="R79" s="27">
        <f t="shared" ca="1" si="8"/>
        <v>151.81918535043005</v>
      </c>
      <c r="S79" s="27">
        <f t="shared" ca="1" si="8"/>
        <v>151.56983531918689</v>
      </c>
      <c r="T79" s="27">
        <f t="shared" ca="1" si="8"/>
        <v>151.32089482405038</v>
      </c>
      <c r="U79" s="27">
        <f t="shared" ca="1" si="8"/>
        <v>151.07236319239246</v>
      </c>
      <c r="V79" s="27">
        <f t="shared" ca="1" si="8"/>
        <v>150.82423975268983</v>
      </c>
      <c r="W79" s="27">
        <f t="shared" ca="1" si="8"/>
        <v>150.57652383452211</v>
      </c>
      <c r="X79" s="27">
        <f t="shared" ca="1" si="8"/>
        <v>150.32921476857001</v>
      </c>
      <c r="Y79" s="27">
        <f t="shared" ca="1" si="8"/>
        <v>150.08231188661355</v>
      </c>
      <c r="Z79" s="27">
        <f t="shared" ca="1" si="8"/>
        <v>149.83581452153027</v>
      </c>
      <c r="AA79" s="27">
        <f t="shared" ca="1" si="8"/>
        <v>149.58972200729337</v>
      </c>
      <c r="AB79" s="27">
        <f t="shared" ca="1" si="8"/>
        <v>149.34403367896994</v>
      </c>
      <c r="AC79" s="27">
        <f t="shared" ca="1" si="8"/>
        <v>149.09874887271917</v>
      </c>
      <c r="AD79" s="27">
        <f t="shared" ca="1" si="8"/>
        <v>148.85386692579056</v>
      </c>
      <c r="AE79" s="27">
        <f t="shared" ca="1" si="8"/>
        <v>148.60938717652215</v>
      </c>
      <c r="AF79" s="27">
        <f t="shared" ca="1" si="8"/>
        <v>148.3653089643386</v>
      </c>
      <c r="AG79" s="27">
        <f t="shared" ca="1" si="8"/>
        <v>148.12163162974969</v>
      </c>
    </row>
    <row r="80" spans="1:33" ht="14.25" x14ac:dyDescent="0.45">
      <c r="B80" s="20" t="s">
        <v>362</v>
      </c>
      <c r="C80" s="27">
        <f ca="1">($K$35+(C$79)*$K$36+(C$79^2)*$K$37+(C$79^3)*$K$38+(C$79^4)*$K$39)*$K$40</f>
        <v>92027.440443577085</v>
      </c>
      <c r="D80" s="27">
        <f t="shared" ref="D80:AG80" ca="1" si="9">($K$35+(D$79)*$K$36+(D$79^2)*$K$37+(D$79^3)*$K$38+(D$79^4)*$K$39)*$K$40</f>
        <v>91514.310519360442</v>
      </c>
      <c r="E80" s="27">
        <f t="shared" ca="1" si="9"/>
        <v>91003.063241453667</v>
      </c>
      <c r="F80" s="27">
        <f t="shared" ca="1" si="9"/>
        <v>90493.698915052621</v>
      </c>
      <c r="G80" s="27">
        <f t="shared" ca="1" si="9"/>
        <v>89986.217773331009</v>
      </c>
      <c r="H80" s="27">
        <f t="shared" ca="1" si="9"/>
        <v>89480.61997826639</v>
      </c>
      <c r="I80" s="27">
        <f t="shared" ca="1" si="9"/>
        <v>88976.905621459373</v>
      </c>
      <c r="J80" s="27">
        <f t="shared" ca="1" si="9"/>
        <v>88475.07472494508</v>
      </c>
      <c r="K80" s="27">
        <f t="shared" ca="1" si="9"/>
        <v>87975.127241998271</v>
      </c>
      <c r="L80" s="27">
        <f t="shared" ca="1" si="9"/>
        <v>87477.063057930805</v>
      </c>
      <c r="M80" s="27">
        <f t="shared" ca="1" si="9"/>
        <v>86980.881990882757</v>
      </c>
      <c r="N80" s="27">
        <f t="shared" ca="1" si="9"/>
        <v>86486.583792606354</v>
      </c>
      <c r="O80" s="27">
        <f t="shared" ca="1" si="9"/>
        <v>85994.1681492426</v>
      </c>
      <c r="P80" s="27">
        <f t="shared" ca="1" si="9"/>
        <v>85503.634682092495</v>
      </c>
      <c r="Q80" s="27">
        <f t="shared" ca="1" si="9"/>
        <v>85014.982948379882</v>
      </c>
      <c r="R80" s="27">
        <f t="shared" ca="1" si="9"/>
        <v>84528.212442008575</v>
      </c>
      <c r="S80" s="27">
        <f t="shared" ca="1" si="9"/>
        <v>84043.322594312864</v>
      </c>
      <c r="T80" s="27">
        <f t="shared" ca="1" si="9"/>
        <v>83560.312774801321</v>
      </c>
      <c r="U80" s="27">
        <f t="shared" ca="1" si="9"/>
        <v>83079.182291893521</v>
      </c>
      <c r="V80" s="27">
        <f t="shared" ca="1" si="9"/>
        <v>82599.930393651244</v>
      </c>
      <c r="W80" s="27">
        <f t="shared" ca="1" si="9"/>
        <v>82122.556268502638</v>
      </c>
      <c r="X80" s="27">
        <f t="shared" ca="1" si="9"/>
        <v>81647.059045960239</v>
      </c>
      <c r="Y80" s="27">
        <f t="shared" ca="1" si="9"/>
        <v>81173.437797332372</v>
      </c>
      <c r="Z80" s="27">
        <f t="shared" ca="1" si="9"/>
        <v>80701.691536429003</v>
      </c>
      <c r="AA80" s="27">
        <f t="shared" ca="1" si="9"/>
        <v>80231.819220260324</v>
      </c>
      <c r="AB80" s="27">
        <f t="shared" ca="1" si="9"/>
        <v>79763.819749730086</v>
      </c>
      <c r="AC80" s="27">
        <f t="shared" ca="1" si="9"/>
        <v>79297.691970322412</v>
      </c>
      <c r="AD80" s="27">
        <f t="shared" ca="1" si="9"/>
        <v>78833.434672782212</v>
      </c>
      <c r="AE80" s="27">
        <f t="shared" ca="1" si="9"/>
        <v>78371.046593790685</v>
      </c>
      <c r="AF80" s="27">
        <f t="shared" ca="1" si="9"/>
        <v>77910.526416633045</v>
      </c>
      <c r="AG80" s="27">
        <f t="shared" ca="1" si="9"/>
        <v>77451.872771862501</v>
      </c>
    </row>
    <row r="81" spans="1:33" ht="14.25" x14ac:dyDescent="0.45">
      <c r="B81" s="20" t="s">
        <v>317</v>
      </c>
      <c r="C81" s="27">
        <f ca="1">0*$C$43*(($C$42*C$80)-($C$41*1000))/(1000)*(24*365)</f>
        <v>0</v>
      </c>
      <c r="D81" s="27">
        <f ca="1">C$74*$C$43*(($C$42*D$80)-($C$41*1000))/(1000)*(24*365)</f>
        <v>9141145.2066335343</v>
      </c>
      <c r="E81" s="27">
        <f t="shared" ref="E81:AG81" ca="1" si="10">D$74*$C$43*(($C$42*E$80)-($C$41*1000))/(1000)*(24*365)</f>
        <v>27253497.031409979</v>
      </c>
      <c r="F81" s="27">
        <f t="shared" ca="1" si="10"/>
        <v>27084184.335975237</v>
      </c>
      <c r="G81" s="27">
        <f t="shared" ca="1" si="10"/>
        <v>35887330.148137763</v>
      </c>
      <c r="H81" s="27">
        <f t="shared" ca="1" si="10"/>
        <v>44579061.517725937</v>
      </c>
      <c r="I81" s="27">
        <f t="shared" ca="1" si="10"/>
        <v>44300003.775033318</v>
      </c>
      <c r="J81" s="27">
        <f t="shared" ca="1" si="10"/>
        <v>44021989.46930182</v>
      </c>
      <c r="K81" s="27">
        <f t="shared" ca="1" si="10"/>
        <v>43745018.574645668</v>
      </c>
      <c r="L81" s="27">
        <f t="shared" ca="1" si="10"/>
        <v>43469091.027527615</v>
      </c>
      <c r="M81" s="27">
        <f t="shared" ca="1" si="10"/>
        <v>43194206.727197282</v>
      </c>
      <c r="N81" s="27">
        <f t="shared" ca="1" si="10"/>
        <v>42920365.536125407</v>
      </c>
      <c r="O81" s="27">
        <f t="shared" ca="1" si="10"/>
        <v>42647567.280434102</v>
      </c>
      <c r="P81" s="27">
        <f t="shared" ca="1" si="10"/>
        <v>42375811.750324152</v>
      </c>
      <c r="Q81" s="27">
        <f t="shared" ca="1" si="10"/>
        <v>42105098.700497538</v>
      </c>
      <c r="R81" s="27">
        <f t="shared" ca="1" si="10"/>
        <v>41835427.850577019</v>
      </c>
      <c r="S81" s="27">
        <f t="shared" ca="1" si="10"/>
        <v>41566798.885521784</v>
      </c>
      <c r="T81" s="27">
        <f t="shared" ca="1" si="10"/>
        <v>41299211.456039608</v>
      </c>
      <c r="U81" s="27">
        <f t="shared" ca="1" si="10"/>
        <v>41032665.178994946</v>
      </c>
      <c r="V81" s="27">
        <f t="shared" ca="1" si="10"/>
        <v>40767159.637814038</v>
      </c>
      <c r="W81" s="27">
        <f t="shared" ca="1" si="10"/>
        <v>40502694.382886097</v>
      </c>
      <c r="X81" s="27">
        <f t="shared" ca="1" si="10"/>
        <v>40239268.931961082</v>
      </c>
      <c r="Y81" s="27">
        <f t="shared" ca="1" si="10"/>
        <v>39976882.770543836</v>
      </c>
      <c r="Z81" s="27">
        <f t="shared" ca="1" si="10"/>
        <v>39715535.352285117</v>
      </c>
      <c r="AA81" s="27">
        <f t="shared" ca="1" si="10"/>
        <v>39455226.09936855</v>
      </c>
      <c r="AB81" s="27">
        <f t="shared" ca="1" si="10"/>
        <v>39195954.402894862</v>
      </c>
      <c r="AC81" s="27">
        <f t="shared" ca="1" si="10"/>
        <v>38937719.623262286</v>
      </c>
      <c r="AD81" s="27">
        <f t="shared" ca="1" si="10"/>
        <v>38680521.090543523</v>
      </c>
      <c r="AE81" s="27">
        <f t="shared" ca="1" si="10"/>
        <v>38424358.104859985</v>
      </c>
      <c r="AF81" s="27">
        <f t="shared" ca="1" si="10"/>
        <v>38169229.936751701</v>
      </c>
      <c r="AG81" s="27">
        <f t="shared" ca="1" si="10"/>
        <v>37915135.827545203</v>
      </c>
    </row>
    <row r="82" spans="1:33" ht="14.25" x14ac:dyDescent="0.45">
      <c r="B82" s="20" t="s">
        <v>131</v>
      </c>
      <c r="C82" s="22">
        <f>POWER((1-($C$44)),C71)</f>
        <v>1</v>
      </c>
      <c r="D82" s="22">
        <f t="shared" ref="D82:AG82" si="11">POWER((1-($C$44)),D71)</f>
        <v>0.995</v>
      </c>
      <c r="E82" s="22">
        <f t="shared" si="11"/>
        <v>0.99002500000000004</v>
      </c>
      <c r="F82" s="22">
        <f t="shared" si="11"/>
        <v>0.98507487500000002</v>
      </c>
      <c r="G82" s="22">
        <f t="shared" si="11"/>
        <v>0.98014950062500006</v>
      </c>
      <c r="H82" s="22">
        <f t="shared" si="11"/>
        <v>0.97524875312187509</v>
      </c>
      <c r="I82" s="22">
        <f t="shared" si="11"/>
        <v>0.97037250935626573</v>
      </c>
      <c r="J82" s="22">
        <f t="shared" si="11"/>
        <v>0.96552064680948435</v>
      </c>
      <c r="K82" s="22">
        <f t="shared" si="11"/>
        <v>0.96069304357543694</v>
      </c>
      <c r="L82" s="22">
        <f t="shared" si="11"/>
        <v>0.95588957835755972</v>
      </c>
      <c r="M82" s="22">
        <f t="shared" si="11"/>
        <v>0.95111013046577197</v>
      </c>
      <c r="N82" s="22">
        <f t="shared" si="11"/>
        <v>0.94635457981344306</v>
      </c>
      <c r="O82" s="22">
        <f t="shared" si="11"/>
        <v>0.94162280691437594</v>
      </c>
      <c r="P82" s="22">
        <f t="shared" si="11"/>
        <v>0.93691469287980411</v>
      </c>
      <c r="Q82" s="22">
        <f t="shared" si="11"/>
        <v>0.93223011941540512</v>
      </c>
      <c r="R82" s="22">
        <f t="shared" si="11"/>
        <v>0.92756896881832807</v>
      </c>
      <c r="S82" s="22">
        <f t="shared" si="11"/>
        <v>0.92293112397423638</v>
      </c>
      <c r="T82" s="22">
        <f t="shared" si="11"/>
        <v>0.9183164683543652</v>
      </c>
      <c r="U82" s="22">
        <f t="shared" si="11"/>
        <v>0.91372488601259338</v>
      </c>
      <c r="V82" s="22">
        <f t="shared" si="11"/>
        <v>0.90915626158253038</v>
      </c>
      <c r="W82" s="22">
        <f t="shared" si="11"/>
        <v>0.90461048027461777</v>
      </c>
      <c r="X82" s="22">
        <f t="shared" si="11"/>
        <v>0.90008742787324469</v>
      </c>
      <c r="Y82" s="22">
        <f t="shared" si="11"/>
        <v>0.89558699073387849</v>
      </c>
      <c r="Z82" s="22">
        <f t="shared" si="11"/>
        <v>0.89110905578020905</v>
      </c>
      <c r="AA82" s="22">
        <f t="shared" si="11"/>
        <v>0.88665351050130803</v>
      </c>
      <c r="AB82" s="22">
        <f t="shared" si="11"/>
        <v>0.88222024294880153</v>
      </c>
      <c r="AC82" s="22">
        <f t="shared" si="11"/>
        <v>0.87780914173405755</v>
      </c>
      <c r="AD82" s="22">
        <f t="shared" si="11"/>
        <v>0.87342009602538717</v>
      </c>
      <c r="AE82" s="22">
        <f t="shared" si="11"/>
        <v>0.86905299554526039</v>
      </c>
      <c r="AF82" s="22">
        <f t="shared" si="11"/>
        <v>0.86470773056753414</v>
      </c>
      <c r="AG82" s="22">
        <f t="shared" si="11"/>
        <v>0.86038419191469639</v>
      </c>
    </row>
    <row r="83" spans="1:33" ht="14.25" x14ac:dyDescent="0.45">
      <c r="A83" s="69"/>
      <c r="B83" s="20" t="s">
        <v>50</v>
      </c>
      <c r="C83" s="27">
        <f ca="1">C$81*C$82</f>
        <v>0</v>
      </c>
      <c r="D83" s="27">
        <f ca="1">D$81*D$82</f>
        <v>9095439.4806003664</v>
      </c>
      <c r="E83" s="27">
        <f t="shared" ref="E83:AG83" ca="1" si="12">E$81*E$82</f>
        <v>26981643.398521665</v>
      </c>
      <c r="F83" s="27">
        <f t="shared" ca="1" si="12"/>
        <v>26679949.499237765</v>
      </c>
      <c r="G83" s="27">
        <f t="shared" ca="1" si="12"/>
        <v>35174948.72346174</v>
      </c>
      <c r="H83" s="27">
        <f t="shared" ca="1" si="12"/>
        <v>43475674.160505585</v>
      </c>
      <c r="I83" s="27">
        <f t="shared" ca="1" si="12"/>
        <v>42987505.827671126</v>
      </c>
      <c r="J83" s="27">
        <f t="shared" ca="1" si="12"/>
        <v>42504139.746240601</v>
      </c>
      <c r="K83" s="27">
        <f t="shared" ca="1" si="12"/>
        <v>42025535.035740368</v>
      </c>
      <c r="L83" s="27">
        <f t="shared" ca="1" si="12"/>
        <v>41551651.093889758</v>
      </c>
      <c r="M83" s="27">
        <f t="shared" ca="1" si="12"/>
        <v>41082447.595670134</v>
      </c>
      <c r="N83" s="27">
        <f t="shared" ca="1" si="12"/>
        <v>40617884.492379345</v>
      </c>
      <c r="O83" s="27">
        <f t="shared" ca="1" si="12"/>
        <v>40157922.010672055</v>
      </c>
      <c r="P83" s="27">
        <f t="shared" ca="1" si="12"/>
        <v>39702520.651587345</v>
      </c>
      <c r="Q83" s="27">
        <f t="shared" ca="1" si="12"/>
        <v>39251641.189562239</v>
      </c>
      <c r="R83" s="27">
        <f t="shared" ca="1" si="12"/>
        <v>38805244.671433292</v>
      </c>
      <c r="S83" s="27">
        <f t="shared" ca="1" si="12"/>
        <v>38363292.415425658</v>
      </c>
      <c r="T83" s="27">
        <f t="shared" ca="1" si="12"/>
        <v>37925746.010130435</v>
      </c>
      <c r="U83" s="27">
        <f t="shared" ca="1" si="12"/>
        <v>37492567.313470066</v>
      </c>
      <c r="V83" s="27">
        <f t="shared" ca="1" si="12"/>
        <v>37063718.451653235</v>
      </c>
      <c r="W83" s="27">
        <f t="shared" ca="1" si="12"/>
        <v>36639161.818118654</v>
      </c>
      <c r="X83" s="27">
        <f t="shared" ca="1" si="12"/>
        <v>36218860.072468616</v>
      </c>
      <c r="Y83" s="27">
        <f t="shared" ca="1" si="12"/>
        <v>35802776.139392391</v>
      </c>
      <c r="Z83" s="27">
        <f t="shared" ca="1" si="12"/>
        <v>35390873.207580306</v>
      </c>
      <c r="AA83" s="27">
        <f t="shared" ca="1" si="12"/>
        <v>34983114.728627957</v>
      </c>
      <c r="AB83" s="27">
        <f t="shared" ca="1" si="12"/>
        <v>34579464.415932052</v>
      </c>
      <c r="AC83" s="27">
        <f t="shared" ca="1" si="12"/>
        <v>34179886.243577242</v>
      </c>
      <c r="AD83" s="27">
        <f t="shared" ca="1" si="12"/>
        <v>33784344.44521454</v>
      </c>
      <c r="AE83" s="27">
        <f t="shared" ca="1" si="12"/>
        <v>33392803.512932375</v>
      </c>
      <c r="AF83" s="27">
        <f t="shared" ca="1" si="12"/>
        <v>33005228.196118947</v>
      </c>
      <c r="AG83" s="27">
        <f t="shared" ca="1" si="12"/>
        <v>32621583.500318434</v>
      </c>
    </row>
    <row r="84" spans="1:33" ht="14.25" x14ac:dyDescent="0.45">
      <c r="A84" s="69"/>
      <c r="B84" s="20" t="s">
        <v>2</v>
      </c>
      <c r="C84" s="6">
        <f t="shared" ref="C84:AG84" ca="1" si="13">C$83*C$72</f>
        <v>0</v>
      </c>
      <c r="D84" s="6">
        <f t="shared" ca="1" si="13"/>
        <v>815860.92140985292</v>
      </c>
      <c r="E84" s="6">
        <f t="shared" ca="1" si="13"/>
        <v>2420253.4128473937</v>
      </c>
      <c r="F84" s="6">
        <f t="shared" ca="1" si="13"/>
        <v>2305087.5591658195</v>
      </c>
      <c r="G84" s="6">
        <f t="shared" ca="1" si="13"/>
        <v>3469055.4304892765</v>
      </c>
      <c r="H84" s="6">
        <f t="shared" ca="1" si="13"/>
        <v>4287697.0404817509</v>
      </c>
      <c r="I84" s="6">
        <f t="shared" ca="1" si="13"/>
        <v>4239552.4640865978</v>
      </c>
      <c r="J84" s="6">
        <f t="shared" ca="1" si="13"/>
        <v>4191881.4996487042</v>
      </c>
      <c r="K84" s="6">
        <f t="shared" ca="1" si="13"/>
        <v>4144680.1154172281</v>
      </c>
      <c r="L84" s="6">
        <f t="shared" ca="1" si="13"/>
        <v>4097944.307077527</v>
      </c>
      <c r="M84" s="6">
        <f t="shared" ca="1" si="13"/>
        <v>4051670.0976593429</v>
      </c>
      <c r="N84" s="6">
        <f t="shared" ca="1" si="13"/>
        <v>4005853.5374435517</v>
      </c>
      <c r="O84" s="6">
        <f t="shared" ca="1" si="13"/>
        <v>3960490.7038675155</v>
      </c>
      <c r="P84" s="6">
        <f t="shared" ca="1" si="13"/>
        <v>3915577.7014291841</v>
      </c>
      <c r="Q84" s="6">
        <f t="shared" ca="1" si="13"/>
        <v>3871110.6615898055</v>
      </c>
      <c r="R84" s="6">
        <f t="shared" ca="1" si="13"/>
        <v>3827085.7426754581</v>
      </c>
      <c r="S84" s="6">
        <f t="shared" ca="1" si="13"/>
        <v>3783499.1297773519</v>
      </c>
      <c r="T84" s="6">
        <f t="shared" ca="1" si="13"/>
        <v>3740347.0346509689</v>
      </c>
      <c r="U84" s="6">
        <f t="shared" ca="1" si="13"/>
        <v>3697625.6956140311</v>
      </c>
      <c r="V84" s="6">
        <f t="shared" ca="1" si="13"/>
        <v>3655331.3774434254</v>
      </c>
      <c r="W84" s="6">
        <f t="shared" ca="1" si="13"/>
        <v>3613460.3712710408</v>
      </c>
      <c r="X84" s="6">
        <f t="shared" ca="1" si="13"/>
        <v>3572008.9944785889</v>
      </c>
      <c r="Y84" s="6">
        <f t="shared" ca="1" si="13"/>
        <v>3530973.5905914283</v>
      </c>
      <c r="Z84" s="6">
        <f t="shared" ca="1" si="13"/>
        <v>3490350.5291714673</v>
      </c>
      <c r="AA84" s="6">
        <f t="shared" ca="1" si="13"/>
        <v>3450136.2057090937</v>
      </c>
      <c r="AB84" s="6">
        <f t="shared" ca="1" si="13"/>
        <v>3410327.0415142803</v>
      </c>
      <c r="AC84" s="6">
        <f t="shared" ca="1" si="13"/>
        <v>3370919.4836068014</v>
      </c>
      <c r="AD84" s="6">
        <f t="shared" ca="1" si="13"/>
        <v>3331910.0046056164</v>
      </c>
      <c r="AE84" s="6">
        <f t="shared" ca="1" si="13"/>
        <v>3293295.1026175348</v>
      </c>
      <c r="AF84" s="6">
        <f t="shared" ca="1" si="13"/>
        <v>3255071.3011250133</v>
      </c>
      <c r="AG84" s="6">
        <f t="shared" ca="1" si="13"/>
        <v>3217235.1488733548</v>
      </c>
    </row>
    <row r="85" spans="1:33" ht="14.25" x14ac:dyDescent="0.45">
      <c r="A85" s="69"/>
      <c r="B85" s="20" t="s">
        <v>102</v>
      </c>
      <c r="C85" s="6">
        <f ca="1">(C$73*$C$30)</f>
        <v>7036515.7944616554</v>
      </c>
      <c r="D85" s="6">
        <f ca="1">(D$73*($C$30*POWER(C$76,$C$68)))</f>
        <v>12887660.138188301</v>
      </c>
      <c r="E85" s="6">
        <f t="shared" ref="E85:AG85" ca="1" si="14">(E$73*($C$30*POWER(D$76,$C$68)))</f>
        <v>0</v>
      </c>
      <c r="F85" s="6">
        <f t="shared" ca="1" si="14"/>
        <v>5605017.5330149299</v>
      </c>
      <c r="G85" s="6">
        <f t="shared" ca="1" si="14"/>
        <v>5404019.4510945585</v>
      </c>
      <c r="H85" s="6">
        <f t="shared" ca="1" si="14"/>
        <v>0</v>
      </c>
      <c r="I85" s="6">
        <f t="shared" ca="1" si="14"/>
        <v>0</v>
      </c>
      <c r="J85" s="6">
        <f t="shared" ca="1" si="14"/>
        <v>0</v>
      </c>
      <c r="K85" s="6">
        <f t="shared" ca="1" si="14"/>
        <v>0</v>
      </c>
      <c r="L85" s="6">
        <f t="shared" ca="1" si="14"/>
        <v>0</v>
      </c>
      <c r="M85" s="6">
        <f t="shared" ca="1" si="14"/>
        <v>0</v>
      </c>
      <c r="N85" s="6">
        <f t="shared" ca="1" si="14"/>
        <v>0</v>
      </c>
      <c r="O85" s="6">
        <f t="shared" ca="1" si="14"/>
        <v>0</v>
      </c>
      <c r="P85" s="6">
        <f t="shared" ca="1" si="14"/>
        <v>0</v>
      </c>
      <c r="Q85" s="6">
        <f t="shared" ca="1" si="14"/>
        <v>0</v>
      </c>
      <c r="R85" s="6">
        <f t="shared" ca="1" si="14"/>
        <v>0</v>
      </c>
      <c r="S85" s="6">
        <f t="shared" ca="1" si="14"/>
        <v>0</v>
      </c>
      <c r="T85" s="6">
        <f t="shared" ca="1" si="14"/>
        <v>0</v>
      </c>
      <c r="U85" s="6">
        <f t="shared" ca="1" si="14"/>
        <v>0</v>
      </c>
      <c r="V85" s="6">
        <f t="shared" ca="1" si="14"/>
        <v>0</v>
      </c>
      <c r="W85" s="6">
        <f t="shared" ca="1" si="14"/>
        <v>0</v>
      </c>
      <c r="X85" s="6">
        <f t="shared" ca="1" si="14"/>
        <v>0</v>
      </c>
      <c r="Y85" s="6">
        <f t="shared" ca="1" si="14"/>
        <v>0</v>
      </c>
      <c r="Z85" s="6">
        <f t="shared" ca="1" si="14"/>
        <v>0</v>
      </c>
      <c r="AA85" s="6">
        <f t="shared" ca="1" si="14"/>
        <v>0</v>
      </c>
      <c r="AB85" s="6">
        <f t="shared" ca="1" si="14"/>
        <v>0</v>
      </c>
      <c r="AC85" s="6">
        <f t="shared" ca="1" si="14"/>
        <v>0</v>
      </c>
      <c r="AD85" s="6">
        <f t="shared" ca="1" si="14"/>
        <v>0</v>
      </c>
      <c r="AE85" s="6">
        <f t="shared" ca="1" si="14"/>
        <v>0</v>
      </c>
      <c r="AF85" s="6">
        <f t="shared" ca="1" si="14"/>
        <v>0</v>
      </c>
      <c r="AG85" s="6">
        <f t="shared" ca="1" si="14"/>
        <v>0</v>
      </c>
    </row>
    <row r="86" spans="1:33" ht="14.25" hidden="1" x14ac:dyDescent="0.45">
      <c r="A86" s="69"/>
      <c r="B86" s="174" t="s">
        <v>128</v>
      </c>
      <c r="C86" s="178">
        <f ca="1">IF(AND((C$71/$C$27&gt;=1),(C$71&lt;=($C$35-5))),INDEX($B$70:$AG$90,13,C$71+2-($C$27*INT(C$71/$C$27))),0)*$C$24</f>
        <v>0</v>
      </c>
      <c r="D86" s="178">
        <f t="shared" ref="D86:AG86" ca="1" si="15">IF(D$75&gt;0,$C$30*POWER(C$76,$C$68),0)</f>
        <v>0</v>
      </c>
      <c r="E86" s="178">
        <f t="shared" ca="1" si="15"/>
        <v>0</v>
      </c>
      <c r="F86" s="178">
        <f t="shared" ca="1" si="15"/>
        <v>0</v>
      </c>
      <c r="G86" s="178">
        <f t="shared" ca="1" si="15"/>
        <v>0</v>
      </c>
      <c r="H86" s="178">
        <f t="shared" ca="1" si="15"/>
        <v>0</v>
      </c>
      <c r="I86" s="178">
        <f t="shared" ca="1" si="15"/>
        <v>0</v>
      </c>
      <c r="J86" s="178">
        <f t="shared" ca="1" si="15"/>
        <v>0</v>
      </c>
      <c r="K86" s="178">
        <f t="shared" ca="1" si="15"/>
        <v>0</v>
      </c>
      <c r="L86" s="178">
        <f t="shared" ca="1" si="15"/>
        <v>0</v>
      </c>
      <c r="M86" s="178">
        <f t="shared" ca="1" si="15"/>
        <v>0</v>
      </c>
      <c r="N86" s="178">
        <f t="shared" ca="1" si="15"/>
        <v>0</v>
      </c>
      <c r="O86" s="178">
        <f t="shared" ca="1" si="15"/>
        <v>0</v>
      </c>
      <c r="P86" s="178">
        <f t="shared" ca="1" si="15"/>
        <v>0</v>
      </c>
      <c r="Q86" s="178">
        <f t="shared" ca="1" si="15"/>
        <v>0</v>
      </c>
      <c r="R86" s="178">
        <f t="shared" ca="1" si="15"/>
        <v>0</v>
      </c>
      <c r="S86" s="178">
        <f t="shared" ca="1" si="15"/>
        <v>0</v>
      </c>
      <c r="T86" s="178">
        <f t="shared" ca="1" si="15"/>
        <v>0</v>
      </c>
      <c r="U86" s="178">
        <f t="shared" ca="1" si="15"/>
        <v>0</v>
      </c>
      <c r="V86" s="178">
        <f t="shared" ca="1" si="15"/>
        <v>0</v>
      </c>
      <c r="W86" s="178">
        <f t="shared" ca="1" si="15"/>
        <v>0</v>
      </c>
      <c r="X86" s="178">
        <f t="shared" ca="1" si="15"/>
        <v>0</v>
      </c>
      <c r="Y86" s="178">
        <f t="shared" ca="1" si="15"/>
        <v>0</v>
      </c>
      <c r="Z86" s="178">
        <f t="shared" ca="1" si="15"/>
        <v>0</v>
      </c>
      <c r="AA86" s="178">
        <f t="shared" ca="1" si="15"/>
        <v>0</v>
      </c>
      <c r="AB86" s="178">
        <f t="shared" ca="1" si="15"/>
        <v>0</v>
      </c>
      <c r="AC86" s="177">
        <f t="shared" ca="1" si="15"/>
        <v>0</v>
      </c>
      <c r="AD86" s="177">
        <f t="shared" ca="1" si="15"/>
        <v>0</v>
      </c>
      <c r="AE86" s="177">
        <f t="shared" ca="1" si="15"/>
        <v>0</v>
      </c>
      <c r="AF86" s="177">
        <f t="shared" ca="1" si="15"/>
        <v>0</v>
      </c>
      <c r="AG86" s="177">
        <f t="shared" ca="1" si="15"/>
        <v>0</v>
      </c>
    </row>
    <row r="87" spans="1:33" ht="14.25" x14ac:dyDescent="0.45">
      <c r="A87" s="69"/>
      <c r="B87" s="20" t="s">
        <v>103</v>
      </c>
      <c r="C87" s="6">
        <f ca="1">$C$29+($C$31*C$73)</f>
        <v>7250040.7652080785</v>
      </c>
      <c r="D87" s="6">
        <f t="shared" ref="D87:AG87" ca="1" si="16">($C$31*D$73)</f>
        <v>7057322.881925866</v>
      </c>
      <c r="E87" s="6">
        <f t="shared" ca="1" si="16"/>
        <v>0</v>
      </c>
      <c r="F87" s="6">
        <f t="shared" ca="1" si="16"/>
        <v>3528661.440962933</v>
      </c>
      <c r="G87" s="6">
        <f t="shared" ca="1" si="16"/>
        <v>3528661.440962933</v>
      </c>
      <c r="H87" s="6">
        <f t="shared" ca="1" si="16"/>
        <v>0</v>
      </c>
      <c r="I87" s="6">
        <f t="shared" ca="1" si="16"/>
        <v>0</v>
      </c>
      <c r="J87" s="6">
        <f t="shared" ca="1" si="16"/>
        <v>0</v>
      </c>
      <c r="K87" s="6">
        <f t="shared" ca="1" si="16"/>
        <v>0</v>
      </c>
      <c r="L87" s="6">
        <f t="shared" ca="1" si="16"/>
        <v>0</v>
      </c>
      <c r="M87" s="6">
        <f t="shared" ca="1" si="16"/>
        <v>0</v>
      </c>
      <c r="N87" s="6">
        <f t="shared" ca="1" si="16"/>
        <v>0</v>
      </c>
      <c r="O87" s="6">
        <f t="shared" ca="1" si="16"/>
        <v>0</v>
      </c>
      <c r="P87" s="6">
        <f t="shared" ca="1" si="16"/>
        <v>0</v>
      </c>
      <c r="Q87" s="6">
        <f t="shared" ca="1" si="16"/>
        <v>0</v>
      </c>
      <c r="R87" s="6">
        <f t="shared" ca="1" si="16"/>
        <v>0</v>
      </c>
      <c r="S87" s="6">
        <f t="shared" ca="1" si="16"/>
        <v>0</v>
      </c>
      <c r="T87" s="6">
        <f t="shared" ca="1" si="16"/>
        <v>0</v>
      </c>
      <c r="U87" s="6">
        <f t="shared" ca="1" si="16"/>
        <v>0</v>
      </c>
      <c r="V87" s="6">
        <f t="shared" ca="1" si="16"/>
        <v>0</v>
      </c>
      <c r="W87" s="6">
        <f t="shared" ca="1" si="16"/>
        <v>0</v>
      </c>
      <c r="X87" s="6">
        <f t="shared" ca="1" si="16"/>
        <v>0</v>
      </c>
      <c r="Y87" s="6">
        <f t="shared" ca="1" si="16"/>
        <v>0</v>
      </c>
      <c r="Z87" s="6">
        <f t="shared" ca="1" si="16"/>
        <v>0</v>
      </c>
      <c r="AA87" s="6">
        <f t="shared" ca="1" si="16"/>
        <v>0</v>
      </c>
      <c r="AB87" s="6">
        <f t="shared" ca="1" si="16"/>
        <v>0</v>
      </c>
      <c r="AC87" s="6">
        <f t="shared" ca="1" si="16"/>
        <v>0</v>
      </c>
      <c r="AD87" s="6">
        <f t="shared" ca="1" si="16"/>
        <v>0</v>
      </c>
      <c r="AE87" s="6">
        <f t="shared" ca="1" si="16"/>
        <v>0</v>
      </c>
      <c r="AF87" s="6">
        <f t="shared" ca="1" si="16"/>
        <v>0</v>
      </c>
      <c r="AG87" s="6">
        <f t="shared" ca="1" si="16"/>
        <v>0</v>
      </c>
    </row>
    <row r="88" spans="1:33" ht="14.25" x14ac:dyDescent="0.45">
      <c r="B88" s="20" t="s">
        <v>17</v>
      </c>
      <c r="C88" s="7">
        <f>0</f>
        <v>0</v>
      </c>
      <c r="D88" s="6">
        <f t="shared" ref="D88:AG88" ca="1" si="17">C$74*$C$52</f>
        <v>429733.47988815705</v>
      </c>
      <c r="E88" s="6">
        <f t="shared" ca="1" si="17"/>
        <v>1289200.4396644712</v>
      </c>
      <c r="F88" s="6">
        <f t="shared" ca="1" si="17"/>
        <v>1289200.4396644712</v>
      </c>
      <c r="G88" s="6">
        <f t="shared" ca="1" si="17"/>
        <v>1718933.9195526282</v>
      </c>
      <c r="H88" s="6">
        <f t="shared" ca="1" si="17"/>
        <v>2148667.3994407854</v>
      </c>
      <c r="I88" s="6">
        <f t="shared" ca="1" si="17"/>
        <v>2148667.3994407854</v>
      </c>
      <c r="J88" s="6">
        <f t="shared" ca="1" si="17"/>
        <v>2148667.3994407854</v>
      </c>
      <c r="K88" s="6">
        <f t="shared" ca="1" si="17"/>
        <v>2148667.3994407854</v>
      </c>
      <c r="L88" s="6">
        <f t="shared" ca="1" si="17"/>
        <v>2148667.3994407854</v>
      </c>
      <c r="M88" s="6">
        <f t="shared" ca="1" si="17"/>
        <v>2148667.3994407854</v>
      </c>
      <c r="N88" s="6">
        <f t="shared" ca="1" si="17"/>
        <v>2148667.3994407854</v>
      </c>
      <c r="O88" s="6">
        <f t="shared" ca="1" si="17"/>
        <v>2148667.3994407854</v>
      </c>
      <c r="P88" s="6">
        <f t="shared" ca="1" si="17"/>
        <v>2148667.3994407854</v>
      </c>
      <c r="Q88" s="6">
        <f t="shared" ca="1" si="17"/>
        <v>2148667.3994407854</v>
      </c>
      <c r="R88" s="6">
        <f t="shared" ca="1" si="17"/>
        <v>2148667.3994407854</v>
      </c>
      <c r="S88" s="6">
        <f t="shared" ca="1" si="17"/>
        <v>2148667.3994407854</v>
      </c>
      <c r="T88" s="6">
        <f t="shared" ca="1" si="17"/>
        <v>2148667.3994407854</v>
      </c>
      <c r="U88" s="6">
        <f t="shared" ca="1" si="17"/>
        <v>2148667.3994407854</v>
      </c>
      <c r="V88" s="6">
        <f t="shared" ca="1" si="17"/>
        <v>2148667.3994407854</v>
      </c>
      <c r="W88" s="6">
        <f t="shared" ca="1" si="17"/>
        <v>2148667.3994407854</v>
      </c>
      <c r="X88" s="6">
        <f t="shared" ca="1" si="17"/>
        <v>2148667.3994407854</v>
      </c>
      <c r="Y88" s="6">
        <f t="shared" ca="1" si="17"/>
        <v>2148667.3994407854</v>
      </c>
      <c r="Z88" s="6">
        <f t="shared" ca="1" si="17"/>
        <v>2148667.3994407854</v>
      </c>
      <c r="AA88" s="6">
        <f t="shared" ca="1" si="17"/>
        <v>2148667.3994407854</v>
      </c>
      <c r="AB88" s="6">
        <f t="shared" ca="1" si="17"/>
        <v>2148667.3994407854</v>
      </c>
      <c r="AC88" s="6">
        <f t="shared" ca="1" si="17"/>
        <v>2148667.3994407854</v>
      </c>
      <c r="AD88" s="6">
        <f t="shared" ca="1" si="17"/>
        <v>2148667.3994407854</v>
      </c>
      <c r="AE88" s="6">
        <f t="shared" ca="1" si="17"/>
        <v>2148667.3994407854</v>
      </c>
      <c r="AF88" s="6">
        <f t="shared" ca="1" si="17"/>
        <v>2148667.3994407854</v>
      </c>
      <c r="AG88" s="6">
        <f t="shared" ca="1" si="17"/>
        <v>2148667.3994407854</v>
      </c>
    </row>
    <row r="89" spans="1:33" ht="14.25" x14ac:dyDescent="0.45">
      <c r="B89" s="20" t="s">
        <v>3</v>
      </c>
      <c r="C89" s="7">
        <f ca="1">C84</f>
        <v>0</v>
      </c>
      <c r="D89" s="7">
        <f ca="1">D$84-(SUM(D$85:D$88))</f>
        <v>-19558855.578592472</v>
      </c>
      <c r="E89" s="7">
        <f t="shared" ref="E89:AG89" ca="1" si="18">E$84-(SUM(E$85:E$88))</f>
        <v>1131052.9731829225</v>
      </c>
      <c r="F89" s="7">
        <f t="shared" ca="1" si="18"/>
        <v>-8117791.8544765161</v>
      </c>
      <c r="G89" s="7">
        <f t="shared" ca="1" si="18"/>
        <v>-7182559.3811208429</v>
      </c>
      <c r="H89" s="7">
        <f t="shared" ca="1" si="18"/>
        <v>2139029.6410409654</v>
      </c>
      <c r="I89" s="7">
        <f t="shared" ca="1" si="18"/>
        <v>2090885.0646458124</v>
      </c>
      <c r="J89" s="7">
        <f t="shared" ca="1" si="18"/>
        <v>2043214.1002079188</v>
      </c>
      <c r="K89" s="7">
        <f t="shared" ca="1" si="18"/>
        <v>1996012.7159764427</v>
      </c>
      <c r="L89" s="7">
        <f t="shared" ca="1" si="18"/>
        <v>1949276.9076367416</v>
      </c>
      <c r="M89" s="7">
        <f t="shared" ca="1" si="18"/>
        <v>1903002.6982185575</v>
      </c>
      <c r="N89" s="7">
        <f t="shared" ca="1" si="18"/>
        <v>1857186.1380027663</v>
      </c>
      <c r="O89" s="7">
        <f t="shared" ca="1" si="18"/>
        <v>1811823.3044267301</v>
      </c>
      <c r="P89" s="7">
        <f t="shared" ca="1" si="18"/>
        <v>1766910.3019883987</v>
      </c>
      <c r="Q89" s="7">
        <f t="shared" ca="1" si="18"/>
        <v>1722443.2621490201</v>
      </c>
      <c r="R89" s="7">
        <f t="shared" ca="1" si="18"/>
        <v>1678418.3432346727</v>
      </c>
      <c r="S89" s="7">
        <f t="shared" ca="1" si="18"/>
        <v>1634831.7303365665</v>
      </c>
      <c r="T89" s="7">
        <f t="shared" ca="1" si="18"/>
        <v>1591679.6352101834</v>
      </c>
      <c r="U89" s="7">
        <f t="shared" ca="1" si="18"/>
        <v>1548958.2961732456</v>
      </c>
      <c r="V89" s="7">
        <f t="shared" ca="1" si="18"/>
        <v>1506663.97800264</v>
      </c>
      <c r="W89" s="7">
        <f t="shared" ca="1" si="18"/>
        <v>1464792.9718302554</v>
      </c>
      <c r="X89" s="7">
        <f t="shared" ca="1" si="18"/>
        <v>1423341.5950378035</v>
      </c>
      <c r="Y89" s="7">
        <f t="shared" ca="1" si="18"/>
        <v>1382306.1911506429</v>
      </c>
      <c r="Z89" s="7">
        <f t="shared" ca="1" si="18"/>
        <v>1341683.1297306819</v>
      </c>
      <c r="AA89" s="7">
        <f t="shared" ca="1" si="18"/>
        <v>1301468.8062683083</v>
      </c>
      <c r="AB89" s="7">
        <f t="shared" ca="1" si="18"/>
        <v>1261659.6420734948</v>
      </c>
      <c r="AC89" s="7">
        <f t="shared" ca="1" si="18"/>
        <v>1222252.084166016</v>
      </c>
      <c r="AD89" s="7">
        <f t="shared" ca="1" si="18"/>
        <v>1183242.605164831</v>
      </c>
      <c r="AE89" s="7">
        <f t="shared" ca="1" si="18"/>
        <v>1144627.7031767494</v>
      </c>
      <c r="AF89" s="7">
        <f t="shared" ca="1" si="18"/>
        <v>1106403.9016842279</v>
      </c>
      <c r="AG89" s="7">
        <f t="shared" ca="1" si="18"/>
        <v>1068567.7494325694</v>
      </c>
    </row>
    <row r="90" spans="1:33" ht="14.25" x14ac:dyDescent="0.45">
      <c r="B90" s="20" t="s">
        <v>4</v>
      </c>
      <c r="C90" s="7">
        <f t="shared" ref="C90:AG90" ca="1" si="19">C$89/(1+$C$59)^C$71</f>
        <v>0</v>
      </c>
      <c r="D90" s="7">
        <f t="shared" ca="1" si="19"/>
        <v>-18279304.279058382</v>
      </c>
      <c r="E90" s="7">
        <f t="shared" ca="1" si="19"/>
        <v>987905.47050652676</v>
      </c>
      <c r="F90" s="7">
        <f t="shared" ca="1" si="19"/>
        <v>-6626536.2558510313</v>
      </c>
      <c r="G90" s="7">
        <f t="shared" ca="1" si="19"/>
        <v>-5479540.162104127</v>
      </c>
      <c r="H90" s="7">
        <f t="shared" ca="1" si="19"/>
        <v>1525098.5715681205</v>
      </c>
      <c r="I90" s="7">
        <f t="shared" ca="1" si="19"/>
        <v>1393245.0037208232</v>
      </c>
      <c r="J90" s="7">
        <f t="shared" ca="1" si="19"/>
        <v>1272411.0535194385</v>
      </c>
      <c r="K90" s="7">
        <f t="shared" ca="1" si="19"/>
        <v>1161697.5735258798</v>
      </c>
      <c r="L90" s="7">
        <f t="shared" ca="1" si="19"/>
        <v>1060277.4837037076</v>
      </c>
      <c r="M90" s="7">
        <f t="shared" ca="1" si="19"/>
        <v>967390.07456986175</v>
      </c>
      <c r="N90" s="7">
        <f t="shared" ca="1" si="19"/>
        <v>882335.75571599673</v>
      </c>
      <c r="O90" s="7">
        <f t="shared" ca="1" si="19"/>
        <v>804471.21519653557</v>
      </c>
      <c r="P90" s="7">
        <f t="shared" ca="1" si="19"/>
        <v>733204.95793318516</v>
      </c>
      <c r="Q90" s="7">
        <f t="shared" ca="1" si="19"/>
        <v>667993.19373551384</v>
      </c>
      <c r="R90" s="7">
        <f t="shared" ca="1" si="19"/>
        <v>608336.04780013091</v>
      </c>
      <c r="S90" s="7">
        <f t="shared" ca="1" si="19"/>
        <v>553774.06864067295</v>
      </c>
      <c r="T90" s="7">
        <f t="shared" ca="1" si="19"/>
        <v>503885.01033080101</v>
      </c>
      <c r="U90" s="7">
        <f t="shared" ca="1" si="19"/>
        <v>458280.86772464658</v>
      </c>
      <c r="V90" s="7">
        <f t="shared" ca="1" si="19"/>
        <v>416605.14496499009</v>
      </c>
      <c r="W90" s="7">
        <f t="shared" ca="1" si="19"/>
        <v>378530.33910913783</v>
      </c>
      <c r="X90" s="7">
        <f t="shared" ca="1" si="19"/>
        <v>343755.62210576679</v>
      </c>
      <c r="Y90" s="7">
        <f t="shared" ca="1" si="19"/>
        <v>312004.70565166051</v>
      </c>
      <c r="Z90" s="7">
        <f t="shared" ca="1" si="19"/>
        <v>283023.87465353723</v>
      </c>
      <c r="AA90" s="7">
        <f t="shared" ca="1" si="19"/>
        <v>256580.17612459185</v>
      </c>
      <c r="AB90" s="7">
        <f t="shared" ca="1" si="19"/>
        <v>232459.75136504459</v>
      </c>
      <c r="AC90" s="7">
        <f t="shared" ca="1" si="19"/>
        <v>210466.3002172258</v>
      </c>
      <c r="AD90" s="7">
        <f t="shared" ca="1" si="19"/>
        <v>190419.66705467043</v>
      </c>
      <c r="AE90" s="7">
        <f t="shared" ca="1" si="19"/>
        <v>172154.53896678425</v>
      </c>
      <c r="AF90" s="7">
        <f t="shared" ca="1" si="19"/>
        <v>155519.24734094652</v>
      </c>
      <c r="AG90" s="7">
        <f t="shared" ca="1" si="19"/>
        <v>140374.66472732471</v>
      </c>
    </row>
    <row r="91" spans="1:33" ht="13.15" x14ac:dyDescent="0.4">
      <c r="B91" s="82" t="s">
        <v>6</v>
      </c>
      <c r="C91" s="138">
        <f ca="1">SUMIF(D71:AG71,TEXT(C35+1,"&lt;0"),D90:AG90)</f>
        <v>-13713180.316540023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33" ht="13.15" x14ac:dyDescent="0.4">
      <c r="B92" s="82" t="s">
        <v>8</v>
      </c>
      <c r="C92" s="138">
        <f ca="1">SUM(C85:C88)</f>
        <v>14286556.559669733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33" ht="13.15" x14ac:dyDescent="0.4">
      <c r="B93" s="5" t="s">
        <v>7</v>
      </c>
      <c r="C93" s="138">
        <f ca="1">C91-C92</f>
        <v>-27999736.876209758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33" x14ac:dyDescent="0.35">
      <c r="D94" s="137"/>
      <c r="E94" s="137"/>
    </row>
    <row r="95" spans="1:33" x14ac:dyDescent="0.35">
      <c r="C95" s="322">
        <f>'Construction CDF'!B6*1000000</f>
        <v>-25124305.646528676</v>
      </c>
      <c r="F95" s="1"/>
    </row>
    <row r="96" spans="1:33" x14ac:dyDescent="0.35">
      <c r="Z96" s="142"/>
    </row>
    <row r="98" spans="26:26" x14ac:dyDescent="0.35">
      <c r="Z98" s="84"/>
    </row>
    <row r="645" spans="7:7" x14ac:dyDescent="0.35">
      <c r="G645" s="322">
        <f ca="1">C7-(10)</f>
        <v>158.22599020609817</v>
      </c>
    </row>
  </sheetData>
  <mergeCells count="11">
    <mergeCell ref="F19:H19"/>
    <mergeCell ref="F3:H3"/>
    <mergeCell ref="F7:H7"/>
    <mergeCell ref="F8:H8"/>
    <mergeCell ref="F10:H10"/>
    <mergeCell ref="F18:H18"/>
    <mergeCell ref="F33:H33"/>
    <mergeCell ref="F47:H47"/>
    <mergeCell ref="F51:H51"/>
    <mergeCell ref="F54:H54"/>
    <mergeCell ref="F59:H59"/>
  </mergeCells>
  <hyperlinks>
    <hyperlink ref="F58" r:id="rId1" xr:uid="{B9509015-00D6-4167-8073-49E8EC745C2A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AC459-9493-4661-83F5-6CF1D037D66D}">
  <sheetPr codeName="Sheet34"/>
  <dimension ref="A1:AG5019"/>
  <sheetViews>
    <sheetView zoomScale="70" zoomScaleNormal="70" workbookViewId="0">
      <selection activeCell="F28" sqref="F28"/>
    </sheetView>
  </sheetViews>
  <sheetFormatPr defaultColWidth="8.73046875" defaultRowHeight="12.75" x14ac:dyDescent="0.35"/>
  <cols>
    <col min="1" max="1" width="29.265625" style="145" customWidth="1"/>
    <col min="2" max="2" width="16.265625" style="145" customWidth="1"/>
    <col min="3" max="3" width="16.3984375" style="145" customWidth="1"/>
    <col min="4" max="33" width="20.73046875" style="145" customWidth="1"/>
    <col min="34" max="16384" width="8.73046875" style="145"/>
  </cols>
  <sheetData>
    <row r="1" spans="1:9" ht="20.65" x14ac:dyDescent="0.6">
      <c r="A1" s="173" t="s">
        <v>198</v>
      </c>
      <c r="B1" s="173"/>
      <c r="C1" s="150"/>
      <c r="F1" s="70"/>
    </row>
    <row r="2" spans="1:9" ht="13.15" x14ac:dyDescent="0.4">
      <c r="A2" s="146" t="str">
        <f>"Base Case"</f>
        <v>Base Case</v>
      </c>
      <c r="B2" s="146"/>
      <c r="C2" s="146"/>
      <c r="D2" s="146"/>
      <c r="E2" s="146"/>
      <c r="F2" s="70"/>
    </row>
    <row r="3" spans="1:9" ht="16.149999999999999" thickBot="1" x14ac:dyDescent="0.55000000000000004">
      <c r="A3" s="70" t="s">
        <v>199</v>
      </c>
      <c r="B3" s="291">
        <f ca="1">Construction!C93</f>
        <v>-27999736.876209758</v>
      </c>
      <c r="C3" s="152"/>
      <c r="D3" s="70"/>
      <c r="E3" s="70"/>
      <c r="F3" s="70"/>
    </row>
    <row r="4" spans="1:9" ht="16.149999999999999" thickTop="1" x14ac:dyDescent="0.5">
      <c r="A4" s="70" t="s">
        <v>200</v>
      </c>
      <c r="B4" s="212">
        <v>49</v>
      </c>
      <c r="C4" s="152"/>
      <c r="D4" s="70"/>
      <c r="E4" s="70"/>
      <c r="F4" s="70"/>
    </row>
    <row r="5" spans="1:9" ht="15.75" x14ac:dyDescent="0.5">
      <c r="A5" s="216" t="s">
        <v>288</v>
      </c>
      <c r="B5" s="219" t="s">
        <v>428</v>
      </c>
      <c r="C5" s="152"/>
      <c r="D5" s="70"/>
      <c r="E5" s="70"/>
      <c r="F5" s="70"/>
      <c r="I5" s="70"/>
    </row>
    <row r="6" spans="1:9" ht="15" x14ac:dyDescent="0.4">
      <c r="A6" s="210" t="s">
        <v>284</v>
      </c>
      <c r="B6" s="326">
        <f>AVERAGE($B$20:$B$5019)/D6</f>
        <v>-25.124305646528676</v>
      </c>
      <c r="C6" s="211" t="s">
        <v>287</v>
      </c>
      <c r="D6" s="292">
        <f>1000000</f>
        <v>1000000</v>
      </c>
      <c r="E6" s="214"/>
      <c r="F6" s="70"/>
    </row>
    <row r="7" spans="1:9" ht="15" x14ac:dyDescent="0.4">
      <c r="A7" s="216" t="s">
        <v>285</v>
      </c>
      <c r="B7" s="327">
        <f>STDEV($B$20:$B$5019)/D6</f>
        <v>11.331695226755846</v>
      </c>
      <c r="E7" s="215"/>
      <c r="F7" s="70"/>
    </row>
    <row r="8" spans="1:9" ht="15" x14ac:dyDescent="0.4">
      <c r="A8" s="216" t="s">
        <v>446</v>
      </c>
      <c r="B8" s="327">
        <f>SKEW($B$20:$B$5019)</f>
        <v>-0.53122289607055106</v>
      </c>
      <c r="E8" s="215"/>
      <c r="F8" s="70"/>
    </row>
    <row r="9" spans="1:9" ht="15" x14ac:dyDescent="0.4">
      <c r="A9" s="216" t="s">
        <v>447</v>
      </c>
      <c r="B9" s="327">
        <f>KURT($B$20:$B$5019)</f>
        <v>-0.27912320829418169</v>
      </c>
      <c r="E9" s="215"/>
      <c r="F9" s="70"/>
    </row>
    <row r="10" spans="1:9" ht="15" x14ac:dyDescent="0.4">
      <c r="A10" s="210" t="s">
        <v>286</v>
      </c>
      <c r="B10" s="326">
        <f ca="1">FORECAST(0.05,OFFSET($D$21:$D$70,MATCH(0.05,$F$21:$F$70,1)-1,0,2), OFFSET($F$21:$F$70,MATCH(0.05,$F$21:$F$70,1)-1,0,2))/D6</f>
        <v>-45.922974966246592</v>
      </c>
      <c r="E10" s="215"/>
      <c r="F10" s="70"/>
    </row>
    <row r="11" spans="1:9" ht="15" x14ac:dyDescent="0.4">
      <c r="A11" s="216" t="s">
        <v>289</v>
      </c>
      <c r="B11" s="327">
        <f ca="1">FORECAST(0.5,OFFSET($D$21:$D$70,MATCH(0.5,$F$21:$F$70,1)-1,0,2), OFFSET($F$21:$F$70,MATCH(0.5,$F$21:$F$70,1)-1,0,2))/D6</f>
        <v>-23.572358005544622</v>
      </c>
      <c r="E11" s="70"/>
      <c r="F11" s="70"/>
    </row>
    <row r="12" spans="1:9" ht="15" x14ac:dyDescent="0.4">
      <c r="A12" s="210" t="s">
        <v>290</v>
      </c>
      <c r="B12" s="326">
        <f ca="1">FORECAST(0.95,OFFSET($D$21:$D$70,MATCH(0.95,$F$21:$F$70,1)-1,0,2), OFFSET($F$21:$F$70,MATCH(0.95,$F$21:$F$70,1)-1,0,2))/D6</f>
        <v>-9.2604238639689314</v>
      </c>
      <c r="C12" s="151"/>
      <c r="D12" s="70"/>
      <c r="E12" s="70"/>
      <c r="F12" s="70"/>
    </row>
    <row r="13" spans="1:9" ht="18" x14ac:dyDescent="0.6">
      <c r="A13" s="216" t="s">
        <v>410</v>
      </c>
      <c r="B13" s="218">
        <f ca="1">($B$6-$D$13)/$D$13</f>
        <v>2.7641283369619796</v>
      </c>
      <c r="C13" s="211" t="s">
        <v>207</v>
      </c>
      <c r="D13" s="217">
        <f ca="1">'Deterministic (Set Flow)'!C94/D6</f>
        <v>-6.6746676514240351</v>
      </c>
      <c r="E13" s="70"/>
      <c r="F13" s="70"/>
    </row>
    <row r="14" spans="1:9" ht="15" x14ac:dyDescent="0.4">
      <c r="A14" s="210" t="s">
        <v>204</v>
      </c>
      <c r="B14" s="213">
        <f>($B$6-(1.96*$B$7))</f>
        <v>-47.334428290970138</v>
      </c>
      <c r="C14" s="210" t="s">
        <v>205</v>
      </c>
      <c r="D14" s="213">
        <f>$B$6+(1.96*$B$7)</f>
        <v>-2.914183002087217</v>
      </c>
      <c r="E14" s="70" t="s">
        <v>206</v>
      </c>
      <c r="F14" s="70"/>
    </row>
    <row r="16" spans="1:9" ht="15.75" x14ac:dyDescent="0.5">
      <c r="A16" s="322" t="s">
        <v>201</v>
      </c>
      <c r="B16" s="322">
        <v>5000</v>
      </c>
      <c r="C16" s="152"/>
      <c r="D16" s="322" t="s">
        <v>202</v>
      </c>
      <c r="E16" s="167">
        <f>MAX($B$20:$B$5019)</f>
        <v>-2053410.1063384051</v>
      </c>
      <c r="F16" s="168"/>
      <c r="G16" s="168"/>
      <c r="H16" s="168"/>
    </row>
    <row r="17" spans="1:11" ht="15.75" x14ac:dyDescent="0.5">
      <c r="B17" s="149"/>
      <c r="C17" s="152"/>
      <c r="D17" s="322" t="s">
        <v>203</v>
      </c>
      <c r="E17" s="167">
        <f>MIN($B$20:$B$5019)</f>
        <v>-66969526.673230663</v>
      </c>
      <c r="F17" s="70"/>
      <c r="J17" s="153"/>
    </row>
    <row r="18" spans="1:11" x14ac:dyDescent="0.35">
      <c r="F18" s="70"/>
      <c r="J18" s="154"/>
    </row>
    <row r="19" spans="1:11" ht="13.15" x14ac:dyDescent="0.4">
      <c r="A19" s="170">
        <f ca="1">B3</f>
        <v>-27999736.876209758</v>
      </c>
      <c r="E19" s="146" t="s">
        <v>208</v>
      </c>
      <c r="F19" s="70"/>
      <c r="H19" s="146" t="s">
        <v>215</v>
      </c>
    </row>
    <row r="20" spans="1:11" x14ac:dyDescent="0.35">
      <c r="A20" s="70">
        <f>1</f>
        <v>1</v>
      </c>
      <c r="B20" s="170">
        <f t="dataTable" ref="B20:B5019" dt2D="1" dtr="1" r1="A18" r2="B18" ca="1"/>
        <v>-37980986.231256016</v>
      </c>
      <c r="D20" s="70" t="s">
        <v>209</v>
      </c>
      <c r="E20" s="70" t="s">
        <v>210</v>
      </c>
      <c r="F20" s="148" t="s">
        <v>211</v>
      </c>
      <c r="G20" s="148" t="s">
        <v>212</v>
      </c>
      <c r="H20" s="148" t="s">
        <v>213</v>
      </c>
      <c r="I20" s="148" t="s">
        <v>210</v>
      </c>
      <c r="J20" s="148" t="s">
        <v>214</v>
      </c>
    </row>
    <row r="21" spans="1:11" x14ac:dyDescent="0.35">
      <c r="A21" s="70">
        <f>A20+1</f>
        <v>2</v>
      </c>
      <c r="B21" s="170">
        <v>-25519818.557459563</v>
      </c>
      <c r="D21" s="166">
        <f>E17</f>
        <v>-66969526.673230663</v>
      </c>
      <c r="E21" s="145">
        <f t="shared" ref="E21:E71" si="0">COUNTIF($B$20:$B$5019,"&lt;="&amp;TEXT($D21,"?.?"))</f>
        <v>0</v>
      </c>
      <c r="F21" s="165">
        <f>$E21/$B$16</f>
        <v>0</v>
      </c>
      <c r="G21" s="145">
        <f>1</f>
        <v>1</v>
      </c>
      <c r="H21" s="161">
        <f>0.5*D21+0.5*D22</f>
        <v>-66307117.320507273</v>
      </c>
      <c r="I21" s="145">
        <f>E22</f>
        <v>2</v>
      </c>
      <c r="J21" s="169">
        <f>I21/$B$16</f>
        <v>4.0000000000000002E-4</v>
      </c>
      <c r="K21" s="300">
        <f t="shared" ref="K21:K70" si="1">H21/1000000</f>
        <v>-66.307117320507274</v>
      </c>
    </row>
    <row r="22" spans="1:11" x14ac:dyDescent="0.35">
      <c r="A22" s="70">
        <f t="shared" ref="A22:A85" si="2">A21+1</f>
        <v>3</v>
      </c>
      <c r="B22" s="170">
        <v>-12253679.077509308</v>
      </c>
      <c r="C22" s="150"/>
      <c r="D22" s="166">
        <f t="shared" ref="D22:D53" si="3">D21+($E$16-$E$17)/$B$4</f>
        <v>-65644707.967783883</v>
      </c>
      <c r="E22" s="145">
        <f t="shared" si="0"/>
        <v>2</v>
      </c>
      <c r="F22" s="165">
        <f t="shared" ref="F22:F71" si="4">$E22/$B$16</f>
        <v>4.0000000000000002E-4</v>
      </c>
      <c r="G22" s="145">
        <f>G21+1</f>
        <v>2</v>
      </c>
      <c r="H22" s="161">
        <f t="shared" ref="H22:H70" si="5">0.5*D22+0.5*D23</f>
        <v>-64982298.615060493</v>
      </c>
      <c r="I22" s="145">
        <f>E23-E22</f>
        <v>1</v>
      </c>
      <c r="J22" s="169">
        <f t="shared" ref="J22:J70" si="6">I22/$B$16</f>
        <v>2.0000000000000001E-4</v>
      </c>
      <c r="K22" s="300">
        <f t="shared" si="1"/>
        <v>-64.9822986150605</v>
      </c>
    </row>
    <row r="23" spans="1:11" ht="13.15" x14ac:dyDescent="0.4">
      <c r="A23" s="70">
        <f t="shared" si="2"/>
        <v>4</v>
      </c>
      <c r="B23" s="170">
        <v>-18956296.252778329</v>
      </c>
      <c r="C23" s="146"/>
      <c r="D23" s="166">
        <f t="shared" si="3"/>
        <v>-64319889.262337103</v>
      </c>
      <c r="E23" s="145">
        <f t="shared" si="0"/>
        <v>3</v>
      </c>
      <c r="F23" s="165">
        <f t="shared" si="4"/>
        <v>5.9999999999999995E-4</v>
      </c>
      <c r="G23" s="145">
        <f t="shared" ref="G23:G70" si="7">G22+1</f>
        <v>3</v>
      </c>
      <c r="H23" s="161">
        <f t="shared" si="5"/>
        <v>-63657479.909613714</v>
      </c>
      <c r="I23" s="145">
        <f t="shared" ref="I23:I70" si="8">E24-E23</f>
        <v>0</v>
      </c>
      <c r="J23" s="169">
        <f t="shared" si="6"/>
        <v>0</v>
      </c>
      <c r="K23" s="300">
        <f t="shared" si="1"/>
        <v>-63.657479909613713</v>
      </c>
    </row>
    <row r="24" spans="1:11" x14ac:dyDescent="0.35">
      <c r="A24" s="70">
        <f t="shared" si="2"/>
        <v>5</v>
      </c>
      <c r="B24" s="170">
        <v>-30593268.887429081</v>
      </c>
      <c r="C24" s="155"/>
      <c r="D24" s="166">
        <f t="shared" si="3"/>
        <v>-62995070.556890324</v>
      </c>
      <c r="E24" s="145">
        <f t="shared" si="0"/>
        <v>3</v>
      </c>
      <c r="F24" s="165">
        <f t="shared" si="4"/>
        <v>5.9999999999999995E-4</v>
      </c>
      <c r="G24" s="145">
        <f t="shared" si="7"/>
        <v>4</v>
      </c>
      <c r="H24" s="161">
        <f t="shared" si="5"/>
        <v>-62332661.204166934</v>
      </c>
      <c r="I24" s="145">
        <f t="shared" si="8"/>
        <v>2</v>
      </c>
      <c r="J24" s="169">
        <f t="shared" si="6"/>
        <v>4.0000000000000002E-4</v>
      </c>
      <c r="K24" s="300">
        <f t="shared" si="1"/>
        <v>-62.332661204166932</v>
      </c>
    </row>
    <row r="25" spans="1:11" x14ac:dyDescent="0.35">
      <c r="A25" s="70">
        <f t="shared" si="2"/>
        <v>6</v>
      </c>
      <c r="B25" s="170">
        <v>-29801594.593146183</v>
      </c>
      <c r="C25" s="155"/>
      <c r="D25" s="166">
        <f t="shared" si="3"/>
        <v>-61670251.851443544</v>
      </c>
      <c r="E25" s="145">
        <f t="shared" si="0"/>
        <v>5</v>
      </c>
      <c r="F25" s="165">
        <f t="shared" si="4"/>
        <v>1E-3</v>
      </c>
      <c r="G25" s="145">
        <f t="shared" si="7"/>
        <v>5</v>
      </c>
      <c r="H25" s="161">
        <f t="shared" si="5"/>
        <v>-61007842.498720154</v>
      </c>
      <c r="I25" s="145">
        <f t="shared" si="8"/>
        <v>6</v>
      </c>
      <c r="J25" s="169">
        <f t="shared" si="6"/>
        <v>1.1999999999999999E-3</v>
      </c>
      <c r="K25" s="300">
        <f t="shared" si="1"/>
        <v>-61.007842498720152</v>
      </c>
    </row>
    <row r="26" spans="1:11" x14ac:dyDescent="0.35">
      <c r="A26" s="70">
        <f t="shared" si="2"/>
        <v>7</v>
      </c>
      <c r="B26" s="170">
        <v>-26228463.679936308</v>
      </c>
      <c r="C26" s="155"/>
      <c r="D26" s="166">
        <f t="shared" si="3"/>
        <v>-60345433.145996764</v>
      </c>
      <c r="E26" s="145">
        <f t="shared" si="0"/>
        <v>11</v>
      </c>
      <c r="F26" s="165">
        <f t="shared" si="4"/>
        <v>2.2000000000000001E-3</v>
      </c>
      <c r="G26" s="145">
        <f t="shared" si="7"/>
        <v>6</v>
      </c>
      <c r="H26" s="161">
        <f t="shared" si="5"/>
        <v>-59683023.793273374</v>
      </c>
      <c r="I26" s="145">
        <f t="shared" si="8"/>
        <v>1</v>
      </c>
      <c r="J26" s="169">
        <f t="shared" si="6"/>
        <v>2.0000000000000001E-4</v>
      </c>
      <c r="K26" s="300">
        <f t="shared" si="1"/>
        <v>-59.683023793273371</v>
      </c>
    </row>
    <row r="27" spans="1:11" x14ac:dyDescent="0.35">
      <c r="A27" s="70">
        <f t="shared" si="2"/>
        <v>8</v>
      </c>
      <c r="B27" s="170">
        <v>-43788875.40730384</v>
      </c>
      <c r="C27" s="155"/>
      <c r="D27" s="166">
        <f t="shared" si="3"/>
        <v>-59020614.440549985</v>
      </c>
      <c r="E27" s="145">
        <f t="shared" si="0"/>
        <v>12</v>
      </c>
      <c r="F27" s="165">
        <f t="shared" si="4"/>
        <v>2.3999999999999998E-3</v>
      </c>
      <c r="G27" s="145">
        <f t="shared" si="7"/>
        <v>7</v>
      </c>
      <c r="H27" s="161">
        <f t="shared" si="5"/>
        <v>-58358205.087826595</v>
      </c>
      <c r="I27" s="145">
        <f t="shared" si="8"/>
        <v>3</v>
      </c>
      <c r="J27" s="169">
        <f t="shared" si="6"/>
        <v>5.9999999999999995E-4</v>
      </c>
      <c r="K27" s="300">
        <f t="shared" si="1"/>
        <v>-58.358205087826597</v>
      </c>
    </row>
    <row r="28" spans="1:11" x14ac:dyDescent="0.35">
      <c r="A28" s="70">
        <f t="shared" si="2"/>
        <v>9</v>
      </c>
      <c r="B28" s="170">
        <v>-22981627.035467669</v>
      </c>
      <c r="C28" s="155"/>
      <c r="D28" s="166">
        <f t="shared" si="3"/>
        <v>-57695795.735103205</v>
      </c>
      <c r="E28" s="145">
        <f t="shared" si="0"/>
        <v>15</v>
      </c>
      <c r="F28" s="165">
        <f t="shared" si="4"/>
        <v>3.0000000000000001E-3</v>
      </c>
      <c r="G28" s="145">
        <f t="shared" si="7"/>
        <v>8</v>
      </c>
      <c r="H28" s="161">
        <f t="shared" si="5"/>
        <v>-57033386.382379815</v>
      </c>
      <c r="I28" s="145">
        <f t="shared" si="8"/>
        <v>8</v>
      </c>
      <c r="J28" s="169">
        <f t="shared" si="6"/>
        <v>1.6000000000000001E-3</v>
      </c>
      <c r="K28" s="300">
        <f t="shared" si="1"/>
        <v>-57.033386382379817</v>
      </c>
    </row>
    <row r="29" spans="1:11" x14ac:dyDescent="0.35">
      <c r="A29" s="70">
        <f t="shared" si="2"/>
        <v>10</v>
      </c>
      <c r="B29" s="170">
        <v>-47451085.107968554</v>
      </c>
      <c r="C29" s="156"/>
      <c r="D29" s="166">
        <f t="shared" si="3"/>
        <v>-56370977.029656425</v>
      </c>
      <c r="E29" s="145">
        <f t="shared" si="0"/>
        <v>23</v>
      </c>
      <c r="F29" s="165">
        <f t="shared" si="4"/>
        <v>4.5999999999999999E-3</v>
      </c>
      <c r="G29" s="145">
        <f t="shared" si="7"/>
        <v>9</v>
      </c>
      <c r="H29" s="161">
        <f t="shared" si="5"/>
        <v>-55708567.676933035</v>
      </c>
      <c r="I29" s="145">
        <f t="shared" si="8"/>
        <v>13</v>
      </c>
      <c r="J29" s="169">
        <f t="shared" si="6"/>
        <v>2.5999999999999999E-3</v>
      </c>
      <c r="K29" s="300">
        <f t="shared" si="1"/>
        <v>-55.708567676933036</v>
      </c>
    </row>
    <row r="30" spans="1:11" x14ac:dyDescent="0.35">
      <c r="A30" s="70">
        <f t="shared" si="2"/>
        <v>11</v>
      </c>
      <c r="B30" s="170">
        <v>-17089958.717523716</v>
      </c>
      <c r="C30" s="157"/>
      <c r="D30" s="166">
        <f t="shared" si="3"/>
        <v>-55046158.324209645</v>
      </c>
      <c r="E30" s="145">
        <f t="shared" si="0"/>
        <v>36</v>
      </c>
      <c r="F30" s="165">
        <f t="shared" si="4"/>
        <v>7.1999999999999998E-3</v>
      </c>
      <c r="G30" s="145">
        <f t="shared" si="7"/>
        <v>10</v>
      </c>
      <c r="H30" s="161">
        <f t="shared" si="5"/>
        <v>-54383748.971486256</v>
      </c>
      <c r="I30" s="145">
        <f t="shared" si="8"/>
        <v>13</v>
      </c>
      <c r="J30" s="169">
        <f t="shared" si="6"/>
        <v>2.5999999999999999E-3</v>
      </c>
      <c r="K30" s="300">
        <f t="shared" si="1"/>
        <v>-54.383748971486256</v>
      </c>
    </row>
    <row r="31" spans="1:11" x14ac:dyDescent="0.35">
      <c r="A31" s="70">
        <f t="shared" si="2"/>
        <v>12</v>
      </c>
      <c r="B31" s="170">
        <v>-16198476.231382977</v>
      </c>
      <c r="C31" s="157"/>
      <c r="D31" s="166">
        <f t="shared" si="3"/>
        <v>-53721339.618762866</v>
      </c>
      <c r="E31" s="145">
        <f t="shared" si="0"/>
        <v>49</v>
      </c>
      <c r="F31" s="165">
        <f t="shared" si="4"/>
        <v>9.7999999999999997E-3</v>
      </c>
      <c r="G31" s="145">
        <f t="shared" si="7"/>
        <v>11</v>
      </c>
      <c r="H31" s="161">
        <f t="shared" si="5"/>
        <v>-53058930.266039476</v>
      </c>
      <c r="I31" s="145">
        <f t="shared" si="8"/>
        <v>12</v>
      </c>
      <c r="J31" s="169">
        <f t="shared" si="6"/>
        <v>2.3999999999999998E-3</v>
      </c>
      <c r="K31" s="300">
        <f t="shared" si="1"/>
        <v>-53.058930266039475</v>
      </c>
    </row>
    <row r="32" spans="1:11" x14ac:dyDescent="0.35">
      <c r="A32" s="70">
        <f t="shared" si="2"/>
        <v>13</v>
      </c>
      <c r="B32" s="170">
        <v>-13599066.631236814</v>
      </c>
      <c r="C32" s="157"/>
      <c r="D32" s="166">
        <f t="shared" si="3"/>
        <v>-52396520.913316086</v>
      </c>
      <c r="E32" s="145">
        <f t="shared" si="0"/>
        <v>61</v>
      </c>
      <c r="F32" s="165">
        <f t="shared" si="4"/>
        <v>1.2200000000000001E-2</v>
      </c>
      <c r="G32" s="145">
        <f t="shared" si="7"/>
        <v>12</v>
      </c>
      <c r="H32" s="161">
        <f t="shared" si="5"/>
        <v>-51734111.560592696</v>
      </c>
      <c r="I32" s="145">
        <f t="shared" si="8"/>
        <v>24</v>
      </c>
      <c r="J32" s="169">
        <f t="shared" si="6"/>
        <v>4.7999999999999996E-3</v>
      </c>
      <c r="K32" s="300">
        <f t="shared" si="1"/>
        <v>-51.734111560592694</v>
      </c>
    </row>
    <row r="33" spans="1:33" x14ac:dyDescent="0.35">
      <c r="A33" s="70">
        <f t="shared" si="2"/>
        <v>14</v>
      </c>
      <c r="B33" s="170">
        <v>-36109866.642332599</v>
      </c>
      <c r="C33" s="157"/>
      <c r="D33" s="166">
        <f t="shared" si="3"/>
        <v>-51071702.207869306</v>
      </c>
      <c r="E33" s="145">
        <f t="shared" si="0"/>
        <v>85</v>
      </c>
      <c r="F33" s="165">
        <f t="shared" si="4"/>
        <v>1.7000000000000001E-2</v>
      </c>
      <c r="G33" s="145">
        <f t="shared" si="7"/>
        <v>13</v>
      </c>
      <c r="H33" s="161">
        <f t="shared" si="5"/>
        <v>-50409292.855145916</v>
      </c>
      <c r="I33" s="145">
        <f t="shared" si="8"/>
        <v>32</v>
      </c>
      <c r="J33" s="169">
        <f t="shared" si="6"/>
        <v>6.4000000000000003E-3</v>
      </c>
      <c r="K33" s="300">
        <f t="shared" si="1"/>
        <v>-50.409292855145914</v>
      </c>
    </row>
    <row r="34" spans="1:33" x14ac:dyDescent="0.35">
      <c r="A34" s="70">
        <f t="shared" si="2"/>
        <v>15</v>
      </c>
      <c r="B34" s="170">
        <v>-34379150.165657952</v>
      </c>
      <c r="C34" s="157"/>
      <c r="D34" s="166">
        <f t="shared" si="3"/>
        <v>-49746883.502422526</v>
      </c>
      <c r="E34" s="145">
        <f t="shared" si="0"/>
        <v>117</v>
      </c>
      <c r="F34" s="165">
        <f t="shared" si="4"/>
        <v>2.3400000000000001E-2</v>
      </c>
      <c r="G34" s="145">
        <f t="shared" si="7"/>
        <v>14</v>
      </c>
      <c r="H34" s="161">
        <f t="shared" si="5"/>
        <v>-49084474.149699137</v>
      </c>
      <c r="I34" s="145">
        <f t="shared" si="8"/>
        <v>41</v>
      </c>
      <c r="J34" s="169">
        <f t="shared" si="6"/>
        <v>8.2000000000000007E-3</v>
      </c>
      <c r="K34" s="300">
        <f t="shared" si="1"/>
        <v>-49.084474149699133</v>
      </c>
    </row>
    <row r="35" spans="1:33" x14ac:dyDescent="0.35">
      <c r="A35" s="70">
        <f t="shared" si="2"/>
        <v>16</v>
      </c>
      <c r="B35" s="170">
        <v>-26182704.690249287</v>
      </c>
      <c r="C35" s="158"/>
      <c r="D35" s="166">
        <f t="shared" si="3"/>
        <v>-48422064.796975747</v>
      </c>
      <c r="E35" s="145">
        <f t="shared" si="0"/>
        <v>158</v>
      </c>
      <c r="F35" s="165">
        <f t="shared" si="4"/>
        <v>3.1600000000000003E-2</v>
      </c>
      <c r="G35" s="145">
        <f t="shared" si="7"/>
        <v>15</v>
      </c>
      <c r="H35" s="161">
        <f t="shared" si="5"/>
        <v>-47759655.444252357</v>
      </c>
      <c r="I35" s="145">
        <f t="shared" si="8"/>
        <v>53</v>
      </c>
      <c r="J35" s="169">
        <f t="shared" si="6"/>
        <v>1.06E-2</v>
      </c>
      <c r="K35" s="300">
        <f t="shared" si="1"/>
        <v>-47.75965544425236</v>
      </c>
    </row>
    <row r="36" spans="1:33" ht="15.75" x14ac:dyDescent="0.5">
      <c r="A36" s="70">
        <f t="shared" si="2"/>
        <v>17</v>
      </c>
      <c r="B36" s="170">
        <v>-52066531.763640672</v>
      </c>
      <c r="C36" s="159"/>
      <c r="D36" s="166">
        <f t="shared" si="3"/>
        <v>-47097246.091528967</v>
      </c>
      <c r="E36" s="145">
        <f t="shared" si="0"/>
        <v>211</v>
      </c>
      <c r="F36" s="165">
        <f t="shared" si="4"/>
        <v>4.2200000000000001E-2</v>
      </c>
      <c r="G36" s="145">
        <f t="shared" si="7"/>
        <v>16</v>
      </c>
      <c r="H36" s="161">
        <f t="shared" si="5"/>
        <v>-46434836.738805577</v>
      </c>
      <c r="I36" s="145">
        <f t="shared" si="8"/>
        <v>44</v>
      </c>
      <c r="J36" s="169">
        <f t="shared" si="6"/>
        <v>8.8000000000000005E-3</v>
      </c>
      <c r="K36" s="300">
        <f t="shared" si="1"/>
        <v>-46.434836738805579</v>
      </c>
    </row>
    <row r="37" spans="1:33" x14ac:dyDescent="0.35">
      <c r="A37" s="70">
        <f t="shared" si="2"/>
        <v>18</v>
      </c>
      <c r="B37" s="170">
        <v>-17488072.337731522</v>
      </c>
      <c r="D37" s="166">
        <f t="shared" si="3"/>
        <v>-45772427.386082187</v>
      </c>
      <c r="E37" s="145">
        <f t="shared" si="0"/>
        <v>255</v>
      </c>
      <c r="F37" s="165">
        <f t="shared" si="4"/>
        <v>5.0999999999999997E-2</v>
      </c>
      <c r="G37" s="145">
        <f t="shared" si="7"/>
        <v>17</v>
      </c>
      <c r="H37" s="161">
        <f t="shared" si="5"/>
        <v>-45110018.033358797</v>
      </c>
      <c r="I37" s="145">
        <f t="shared" si="8"/>
        <v>63</v>
      </c>
      <c r="J37" s="169">
        <f t="shared" si="6"/>
        <v>1.26E-2</v>
      </c>
      <c r="K37" s="300">
        <f t="shared" si="1"/>
        <v>-45.110018033358799</v>
      </c>
    </row>
    <row r="38" spans="1:33" x14ac:dyDescent="0.35">
      <c r="A38" s="70">
        <f t="shared" si="2"/>
        <v>19</v>
      </c>
      <c r="B38" s="170">
        <v>-53768805.673911273</v>
      </c>
      <c r="C38" s="154"/>
      <c r="D38" s="166">
        <f t="shared" si="3"/>
        <v>-44447608.680635408</v>
      </c>
      <c r="E38" s="145">
        <f t="shared" si="0"/>
        <v>318</v>
      </c>
      <c r="F38" s="165">
        <f t="shared" si="4"/>
        <v>6.3600000000000004E-2</v>
      </c>
      <c r="G38" s="145">
        <f t="shared" si="7"/>
        <v>18</v>
      </c>
      <c r="H38" s="161">
        <f t="shared" si="5"/>
        <v>-43785199.327912018</v>
      </c>
      <c r="I38" s="145">
        <f t="shared" si="8"/>
        <v>78</v>
      </c>
      <c r="J38" s="169">
        <f t="shared" si="6"/>
        <v>1.5599999999999999E-2</v>
      </c>
      <c r="K38" s="300">
        <f t="shared" si="1"/>
        <v>-43.785199327912018</v>
      </c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</row>
    <row r="39" spans="1:33" x14ac:dyDescent="0.35">
      <c r="A39" s="70">
        <f t="shared" si="2"/>
        <v>20</v>
      </c>
      <c r="B39" s="170">
        <v>-35173281.126804546</v>
      </c>
      <c r="D39" s="166">
        <f t="shared" si="3"/>
        <v>-43122789.975188628</v>
      </c>
      <c r="E39" s="145">
        <f t="shared" si="0"/>
        <v>396</v>
      </c>
      <c r="F39" s="165">
        <f t="shared" si="4"/>
        <v>7.9200000000000007E-2</v>
      </c>
      <c r="G39" s="145">
        <f t="shared" si="7"/>
        <v>19</v>
      </c>
      <c r="H39" s="161">
        <f t="shared" si="5"/>
        <v>-42460380.622465238</v>
      </c>
      <c r="I39" s="145">
        <f t="shared" si="8"/>
        <v>82</v>
      </c>
      <c r="J39" s="169">
        <f t="shared" si="6"/>
        <v>1.6400000000000001E-2</v>
      </c>
      <c r="K39" s="300">
        <f t="shared" si="1"/>
        <v>-42.460380622465237</v>
      </c>
    </row>
    <row r="40" spans="1:33" x14ac:dyDescent="0.35">
      <c r="A40" s="70">
        <f t="shared" si="2"/>
        <v>21</v>
      </c>
      <c r="B40" s="170">
        <v>-32838963.987684041</v>
      </c>
      <c r="C40" s="160"/>
      <c r="D40" s="166">
        <f t="shared" si="3"/>
        <v>-41797971.269741848</v>
      </c>
      <c r="E40" s="145">
        <f t="shared" si="0"/>
        <v>478</v>
      </c>
      <c r="F40" s="165">
        <f t="shared" si="4"/>
        <v>9.5600000000000004E-2</v>
      </c>
      <c r="G40" s="145">
        <f t="shared" si="7"/>
        <v>20</v>
      </c>
      <c r="H40" s="161">
        <f t="shared" si="5"/>
        <v>-41135561.917018458</v>
      </c>
      <c r="I40" s="145">
        <f t="shared" si="8"/>
        <v>84</v>
      </c>
      <c r="J40" s="169">
        <f t="shared" si="6"/>
        <v>1.6799999999999999E-2</v>
      </c>
      <c r="K40" s="300">
        <f t="shared" si="1"/>
        <v>-41.135561917018457</v>
      </c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</row>
    <row r="41" spans="1:33" ht="15.75" x14ac:dyDescent="0.5">
      <c r="A41" s="70">
        <f t="shared" si="2"/>
        <v>22</v>
      </c>
      <c r="B41" s="170">
        <v>-35585751.752362929</v>
      </c>
      <c r="C41" s="147"/>
      <c r="D41" s="166">
        <f t="shared" si="3"/>
        <v>-40473152.564295068</v>
      </c>
      <c r="E41" s="145">
        <f t="shared" si="0"/>
        <v>562</v>
      </c>
      <c r="F41" s="165">
        <f t="shared" si="4"/>
        <v>0.1124</v>
      </c>
      <c r="G41" s="145">
        <f t="shared" si="7"/>
        <v>21</v>
      </c>
      <c r="H41" s="161">
        <f t="shared" si="5"/>
        <v>-39810743.211571679</v>
      </c>
      <c r="I41" s="145">
        <f t="shared" si="8"/>
        <v>95</v>
      </c>
      <c r="J41" s="169">
        <f t="shared" si="6"/>
        <v>1.9E-2</v>
      </c>
      <c r="K41" s="300">
        <f t="shared" si="1"/>
        <v>-39.810743211571676</v>
      </c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</row>
    <row r="42" spans="1:33" x14ac:dyDescent="0.35">
      <c r="A42" s="70">
        <f t="shared" si="2"/>
        <v>23</v>
      </c>
      <c r="B42" s="170">
        <v>-39517049.517489865</v>
      </c>
      <c r="C42" s="154"/>
      <c r="D42" s="166">
        <f t="shared" si="3"/>
        <v>-39148333.858848289</v>
      </c>
      <c r="E42" s="145">
        <f t="shared" si="0"/>
        <v>657</v>
      </c>
      <c r="F42" s="165">
        <f t="shared" si="4"/>
        <v>0.13139999999999999</v>
      </c>
      <c r="G42" s="145">
        <f t="shared" si="7"/>
        <v>22</v>
      </c>
      <c r="H42" s="161">
        <f t="shared" si="5"/>
        <v>-38485924.506124899</v>
      </c>
      <c r="I42" s="145">
        <f t="shared" si="8"/>
        <v>92</v>
      </c>
      <c r="J42" s="169">
        <f t="shared" si="6"/>
        <v>1.84E-2</v>
      </c>
      <c r="K42" s="300">
        <f t="shared" si="1"/>
        <v>-38.485924506124896</v>
      </c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</row>
    <row r="43" spans="1:33" x14ac:dyDescent="0.35">
      <c r="A43" s="70">
        <f t="shared" si="2"/>
        <v>24</v>
      </c>
      <c r="B43" s="170">
        <v>-37332700.297441088</v>
      </c>
      <c r="C43" s="154"/>
      <c r="D43" s="166">
        <f t="shared" si="3"/>
        <v>-37823515.153401509</v>
      </c>
      <c r="E43" s="145">
        <f t="shared" si="0"/>
        <v>749</v>
      </c>
      <c r="F43" s="165">
        <f t="shared" si="4"/>
        <v>0.14979999999999999</v>
      </c>
      <c r="G43" s="145">
        <f t="shared" si="7"/>
        <v>23</v>
      </c>
      <c r="H43" s="161">
        <f t="shared" si="5"/>
        <v>-37161105.800678119</v>
      </c>
      <c r="I43" s="145">
        <f t="shared" si="8"/>
        <v>120</v>
      </c>
      <c r="J43" s="169">
        <f t="shared" si="6"/>
        <v>2.4E-2</v>
      </c>
      <c r="K43" s="300">
        <f t="shared" si="1"/>
        <v>-37.161105800678122</v>
      </c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</row>
    <row r="44" spans="1:33" x14ac:dyDescent="0.35">
      <c r="A44" s="70">
        <f t="shared" si="2"/>
        <v>25</v>
      </c>
      <c r="B44" s="170">
        <v>-13340459.662732348</v>
      </c>
      <c r="C44" s="154"/>
      <c r="D44" s="166">
        <f t="shared" si="3"/>
        <v>-36498696.447954729</v>
      </c>
      <c r="E44" s="145">
        <f t="shared" si="0"/>
        <v>869</v>
      </c>
      <c r="F44" s="165">
        <f t="shared" si="4"/>
        <v>0.17380000000000001</v>
      </c>
      <c r="G44" s="145">
        <f t="shared" si="7"/>
        <v>24</v>
      </c>
      <c r="H44" s="161">
        <f t="shared" si="5"/>
        <v>-35836287.095231339</v>
      </c>
      <c r="I44" s="145">
        <f t="shared" si="8"/>
        <v>126</v>
      </c>
      <c r="J44" s="169">
        <f t="shared" si="6"/>
        <v>2.52E-2</v>
      </c>
      <c r="K44" s="300">
        <f t="shared" si="1"/>
        <v>-35.836287095231341</v>
      </c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</row>
    <row r="45" spans="1:33" x14ac:dyDescent="0.35">
      <c r="A45" s="70">
        <f t="shared" si="2"/>
        <v>26</v>
      </c>
      <c r="B45" s="170">
        <v>-29749037.637729853</v>
      </c>
      <c r="C45" s="154"/>
      <c r="D45" s="166">
        <f t="shared" si="3"/>
        <v>-35173877.742507949</v>
      </c>
      <c r="E45" s="145">
        <f t="shared" si="0"/>
        <v>995</v>
      </c>
      <c r="F45" s="165">
        <f t="shared" si="4"/>
        <v>0.19900000000000001</v>
      </c>
      <c r="G45" s="145">
        <f t="shared" si="7"/>
        <v>25</v>
      </c>
      <c r="H45" s="161">
        <f t="shared" si="5"/>
        <v>-34511468.38978456</v>
      </c>
      <c r="I45" s="145">
        <f t="shared" si="8"/>
        <v>126</v>
      </c>
      <c r="J45" s="169">
        <f t="shared" si="6"/>
        <v>2.52E-2</v>
      </c>
      <c r="K45" s="300">
        <f t="shared" si="1"/>
        <v>-34.511468389784561</v>
      </c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</row>
    <row r="46" spans="1:33" x14ac:dyDescent="0.35">
      <c r="A46" s="70">
        <f t="shared" si="2"/>
        <v>27</v>
      </c>
      <c r="B46" s="170">
        <v>-8233843.756497696</v>
      </c>
      <c r="C46" s="154"/>
      <c r="D46" s="166">
        <f t="shared" si="3"/>
        <v>-33849059.03706117</v>
      </c>
      <c r="E46" s="145">
        <f t="shared" si="0"/>
        <v>1121</v>
      </c>
      <c r="F46" s="165">
        <f t="shared" si="4"/>
        <v>0.22420000000000001</v>
      </c>
      <c r="G46" s="145">
        <f t="shared" si="7"/>
        <v>26</v>
      </c>
      <c r="H46" s="161">
        <f t="shared" si="5"/>
        <v>-33186649.68433778</v>
      </c>
      <c r="I46" s="145">
        <f t="shared" si="8"/>
        <v>151</v>
      </c>
      <c r="J46" s="169">
        <f t="shared" si="6"/>
        <v>3.0200000000000001E-2</v>
      </c>
      <c r="K46" s="300">
        <f t="shared" si="1"/>
        <v>-33.18664968433778</v>
      </c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</row>
    <row r="47" spans="1:33" x14ac:dyDescent="0.35">
      <c r="A47" s="70">
        <f t="shared" si="2"/>
        <v>28</v>
      </c>
      <c r="B47" s="170">
        <v>-20796680.850514654</v>
      </c>
      <c r="C47" s="160"/>
      <c r="D47" s="166">
        <f t="shared" si="3"/>
        <v>-32524240.33161439</v>
      </c>
      <c r="E47" s="145">
        <f t="shared" si="0"/>
        <v>1272</v>
      </c>
      <c r="F47" s="165">
        <f t="shared" si="4"/>
        <v>0.25440000000000002</v>
      </c>
      <c r="G47" s="145">
        <f t="shared" si="7"/>
        <v>27</v>
      </c>
      <c r="H47" s="161">
        <f t="shared" si="5"/>
        <v>-31861830.978891</v>
      </c>
      <c r="I47" s="145">
        <f t="shared" si="8"/>
        <v>144</v>
      </c>
      <c r="J47" s="169">
        <f t="shared" si="6"/>
        <v>2.8799999999999999E-2</v>
      </c>
      <c r="K47" s="300">
        <f t="shared" si="1"/>
        <v>-31.861830978891</v>
      </c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</row>
    <row r="48" spans="1:33" x14ac:dyDescent="0.35">
      <c r="A48" s="70">
        <f t="shared" si="2"/>
        <v>29</v>
      </c>
      <c r="B48" s="170">
        <v>-27395307.518406518</v>
      </c>
      <c r="C48" s="154"/>
      <c r="D48" s="166">
        <f t="shared" si="3"/>
        <v>-31199421.62616761</v>
      </c>
      <c r="E48" s="145">
        <f t="shared" si="0"/>
        <v>1416</v>
      </c>
      <c r="F48" s="165">
        <f t="shared" si="4"/>
        <v>0.28320000000000001</v>
      </c>
      <c r="G48" s="145">
        <f t="shared" si="7"/>
        <v>28</v>
      </c>
      <c r="H48" s="161">
        <f t="shared" si="5"/>
        <v>-30537012.27344422</v>
      </c>
      <c r="I48" s="145">
        <f t="shared" si="8"/>
        <v>172</v>
      </c>
      <c r="J48" s="169">
        <f t="shared" si="6"/>
        <v>3.44E-2</v>
      </c>
      <c r="K48" s="300">
        <f t="shared" si="1"/>
        <v>-30.537012273444219</v>
      </c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4"/>
    </row>
    <row r="49" spans="1:33" x14ac:dyDescent="0.35">
      <c r="A49" s="70">
        <f t="shared" si="2"/>
        <v>30</v>
      </c>
      <c r="B49" s="170">
        <v>-17986260.386786409</v>
      </c>
      <c r="C49" s="161"/>
      <c r="D49" s="166">
        <f t="shared" si="3"/>
        <v>-29874602.920720831</v>
      </c>
      <c r="E49" s="145">
        <f t="shared" si="0"/>
        <v>1588</v>
      </c>
      <c r="F49" s="165">
        <f t="shared" si="4"/>
        <v>0.31759999999999999</v>
      </c>
      <c r="G49" s="145">
        <f t="shared" si="7"/>
        <v>29</v>
      </c>
      <c r="H49" s="161">
        <f t="shared" si="5"/>
        <v>-29212193.567997441</v>
      </c>
      <c r="I49" s="145">
        <f t="shared" si="8"/>
        <v>180</v>
      </c>
      <c r="J49" s="169">
        <f t="shared" si="6"/>
        <v>3.5999999999999997E-2</v>
      </c>
      <c r="K49" s="300">
        <f t="shared" si="1"/>
        <v>-29.212193567997442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</row>
    <row r="50" spans="1:33" x14ac:dyDescent="0.35">
      <c r="A50" s="70">
        <f t="shared" si="2"/>
        <v>31</v>
      </c>
      <c r="B50" s="170">
        <v>-43423824.137668863</v>
      </c>
      <c r="C50" s="161"/>
      <c r="D50" s="166">
        <f t="shared" si="3"/>
        <v>-28549784.215274051</v>
      </c>
      <c r="E50" s="145">
        <f t="shared" si="0"/>
        <v>1768</v>
      </c>
      <c r="F50" s="165">
        <f t="shared" si="4"/>
        <v>0.35360000000000003</v>
      </c>
      <c r="G50" s="145">
        <f t="shared" si="7"/>
        <v>30</v>
      </c>
      <c r="H50" s="161">
        <f t="shared" si="5"/>
        <v>-27887374.862550661</v>
      </c>
      <c r="I50" s="145">
        <f t="shared" si="8"/>
        <v>192</v>
      </c>
      <c r="J50" s="169">
        <f t="shared" si="6"/>
        <v>3.8399999999999997E-2</v>
      </c>
      <c r="K50" s="300">
        <f t="shared" si="1"/>
        <v>-27.887374862550661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</row>
    <row r="51" spans="1:33" x14ac:dyDescent="0.35">
      <c r="A51" s="70">
        <f t="shared" si="2"/>
        <v>32</v>
      </c>
      <c r="B51" s="170">
        <v>-22463900.722381234</v>
      </c>
      <c r="C51" s="161"/>
      <c r="D51" s="166">
        <f t="shared" si="3"/>
        <v>-27224965.509827271</v>
      </c>
      <c r="E51" s="145">
        <f t="shared" si="0"/>
        <v>1960</v>
      </c>
      <c r="F51" s="165">
        <f t="shared" si="4"/>
        <v>0.39200000000000002</v>
      </c>
      <c r="G51" s="145">
        <f t="shared" si="7"/>
        <v>31</v>
      </c>
      <c r="H51" s="161">
        <f t="shared" si="5"/>
        <v>-26562556.157103881</v>
      </c>
      <c r="I51" s="145">
        <f t="shared" si="8"/>
        <v>205</v>
      </c>
      <c r="J51" s="169">
        <f t="shared" si="6"/>
        <v>4.1000000000000002E-2</v>
      </c>
      <c r="K51" s="300">
        <f t="shared" si="1"/>
        <v>-26.562556157103881</v>
      </c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</row>
    <row r="52" spans="1:33" x14ac:dyDescent="0.35">
      <c r="A52" s="70">
        <f t="shared" si="2"/>
        <v>33</v>
      </c>
      <c r="B52" s="170">
        <v>-15452034.956878096</v>
      </c>
      <c r="C52" s="161"/>
      <c r="D52" s="166">
        <f t="shared" si="3"/>
        <v>-25900146.804380491</v>
      </c>
      <c r="E52" s="145">
        <f t="shared" si="0"/>
        <v>2165</v>
      </c>
      <c r="F52" s="165">
        <f t="shared" si="4"/>
        <v>0.433</v>
      </c>
      <c r="G52" s="145">
        <f t="shared" si="7"/>
        <v>32</v>
      </c>
      <c r="H52" s="161">
        <f t="shared" si="5"/>
        <v>-25237737.451657102</v>
      </c>
      <c r="I52" s="145">
        <f t="shared" si="8"/>
        <v>201</v>
      </c>
      <c r="J52" s="169">
        <f t="shared" si="6"/>
        <v>4.02E-2</v>
      </c>
      <c r="K52" s="300">
        <f t="shared" si="1"/>
        <v>-25.2377374516571</v>
      </c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D52" s="161"/>
      <c r="AE52" s="161"/>
      <c r="AF52" s="161"/>
    </row>
    <row r="53" spans="1:33" x14ac:dyDescent="0.35">
      <c r="A53" s="70">
        <f t="shared" si="2"/>
        <v>34</v>
      </c>
      <c r="B53" s="170">
        <v>-35911401.362900749</v>
      </c>
      <c r="C53" s="162"/>
      <c r="D53" s="166">
        <f t="shared" si="3"/>
        <v>-24575328.098933712</v>
      </c>
      <c r="E53" s="145">
        <f t="shared" si="0"/>
        <v>2366</v>
      </c>
      <c r="F53" s="165">
        <f t="shared" si="4"/>
        <v>0.47320000000000001</v>
      </c>
      <c r="G53" s="145">
        <f t="shared" si="7"/>
        <v>33</v>
      </c>
      <c r="H53" s="161">
        <f t="shared" si="5"/>
        <v>-23912918.746210322</v>
      </c>
      <c r="I53" s="145">
        <f t="shared" si="8"/>
        <v>177</v>
      </c>
      <c r="J53" s="169">
        <f t="shared" si="6"/>
        <v>3.5400000000000001E-2</v>
      </c>
      <c r="K53" s="300">
        <f t="shared" si="1"/>
        <v>-23.912918746210323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</row>
    <row r="54" spans="1:33" x14ac:dyDescent="0.35">
      <c r="A54" s="70">
        <f t="shared" si="2"/>
        <v>35</v>
      </c>
      <c r="B54" s="170">
        <v>-23726514.422030006</v>
      </c>
      <c r="C54" s="162"/>
      <c r="D54" s="166">
        <f t="shared" ref="D54:D71" si="9">D53+($E$16-$E$17)/$B$4</f>
        <v>-23250509.393486932</v>
      </c>
      <c r="E54" s="145">
        <f t="shared" si="0"/>
        <v>2543</v>
      </c>
      <c r="F54" s="165">
        <f t="shared" si="4"/>
        <v>0.50860000000000005</v>
      </c>
      <c r="G54" s="145">
        <f t="shared" si="7"/>
        <v>34</v>
      </c>
      <c r="H54" s="161">
        <f t="shared" si="5"/>
        <v>-22588100.040763542</v>
      </c>
      <c r="I54" s="145">
        <f t="shared" si="8"/>
        <v>224</v>
      </c>
      <c r="J54" s="169">
        <f t="shared" si="6"/>
        <v>4.48E-2</v>
      </c>
      <c r="K54" s="300">
        <f t="shared" si="1"/>
        <v>-22.588100040763543</v>
      </c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</row>
    <row r="55" spans="1:33" x14ac:dyDescent="0.35">
      <c r="A55" s="70">
        <f t="shared" si="2"/>
        <v>36</v>
      </c>
      <c r="B55" s="170">
        <v>-9603711.2948021535</v>
      </c>
      <c r="C55" s="162"/>
      <c r="D55" s="166">
        <f t="shared" si="9"/>
        <v>-21925690.688040152</v>
      </c>
      <c r="E55" s="145">
        <f t="shared" si="0"/>
        <v>2767</v>
      </c>
      <c r="F55" s="165">
        <f t="shared" si="4"/>
        <v>0.5534</v>
      </c>
      <c r="G55" s="145">
        <f t="shared" si="7"/>
        <v>35</v>
      </c>
      <c r="H55" s="161">
        <f t="shared" si="5"/>
        <v>-21263281.335316762</v>
      </c>
      <c r="I55" s="145">
        <f t="shared" si="8"/>
        <v>187</v>
      </c>
      <c r="J55" s="169">
        <f t="shared" si="6"/>
        <v>3.7400000000000003E-2</v>
      </c>
      <c r="K55" s="300">
        <f t="shared" si="1"/>
        <v>-21.263281335316762</v>
      </c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</row>
    <row r="56" spans="1:33" x14ac:dyDescent="0.35">
      <c r="A56" s="70">
        <f t="shared" si="2"/>
        <v>37</v>
      </c>
      <c r="B56" s="170">
        <v>-23482517.657671064</v>
      </c>
      <c r="C56" s="163"/>
      <c r="D56" s="166">
        <f t="shared" si="9"/>
        <v>-20600871.982593372</v>
      </c>
      <c r="E56" s="145">
        <f t="shared" si="0"/>
        <v>2954</v>
      </c>
      <c r="F56" s="165">
        <f t="shared" si="4"/>
        <v>0.59079999999999999</v>
      </c>
      <c r="G56" s="145">
        <f t="shared" si="7"/>
        <v>36</v>
      </c>
      <c r="H56" s="161">
        <f t="shared" si="5"/>
        <v>-19938462.629869983</v>
      </c>
      <c r="I56" s="145">
        <f t="shared" si="8"/>
        <v>253</v>
      </c>
      <c r="J56" s="169">
        <f t="shared" si="6"/>
        <v>5.0599999999999999E-2</v>
      </c>
      <c r="K56" s="300">
        <f t="shared" si="1"/>
        <v>-19.938462629869981</v>
      </c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</row>
    <row r="57" spans="1:33" x14ac:dyDescent="0.35">
      <c r="A57" s="70">
        <f t="shared" si="2"/>
        <v>38</v>
      </c>
      <c r="B57" s="170">
        <v>-28288909.270532001</v>
      </c>
      <c r="C57" s="163"/>
      <c r="D57" s="166">
        <f t="shared" si="9"/>
        <v>-19276053.277146593</v>
      </c>
      <c r="E57" s="145">
        <f t="shared" si="0"/>
        <v>3207</v>
      </c>
      <c r="F57" s="165">
        <f t="shared" si="4"/>
        <v>0.64139999999999997</v>
      </c>
      <c r="G57" s="145">
        <f t="shared" si="7"/>
        <v>37</v>
      </c>
      <c r="H57" s="161">
        <f t="shared" si="5"/>
        <v>-18613643.924423203</v>
      </c>
      <c r="I57" s="145">
        <f t="shared" si="8"/>
        <v>240</v>
      </c>
      <c r="J57" s="169">
        <f t="shared" si="6"/>
        <v>4.8000000000000001E-2</v>
      </c>
      <c r="K57" s="300">
        <f t="shared" si="1"/>
        <v>-18.613643924423204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</row>
    <row r="58" spans="1:33" x14ac:dyDescent="0.35">
      <c r="A58" s="70">
        <f t="shared" si="2"/>
        <v>39</v>
      </c>
      <c r="B58" s="170">
        <v>-29953429.990437601</v>
      </c>
      <c r="C58" s="164"/>
      <c r="D58" s="166">
        <f t="shared" si="9"/>
        <v>-17951234.571699813</v>
      </c>
      <c r="E58" s="145">
        <f t="shared" si="0"/>
        <v>3447</v>
      </c>
      <c r="F58" s="165">
        <f t="shared" si="4"/>
        <v>0.68940000000000001</v>
      </c>
      <c r="G58" s="145">
        <f t="shared" si="7"/>
        <v>38</v>
      </c>
      <c r="H58" s="161">
        <f t="shared" si="5"/>
        <v>-17288825.218976423</v>
      </c>
      <c r="I58" s="145">
        <f t="shared" si="8"/>
        <v>268</v>
      </c>
      <c r="J58" s="169">
        <f t="shared" si="6"/>
        <v>5.3600000000000002E-2</v>
      </c>
      <c r="K58" s="300">
        <f t="shared" si="1"/>
        <v>-17.288825218976424</v>
      </c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</row>
    <row r="59" spans="1:33" x14ac:dyDescent="0.35">
      <c r="A59" s="70">
        <f t="shared" si="2"/>
        <v>40</v>
      </c>
      <c r="B59" s="170">
        <v>-20976705.952100873</v>
      </c>
      <c r="D59" s="166">
        <f t="shared" si="9"/>
        <v>-16626415.866253031</v>
      </c>
      <c r="E59" s="145">
        <f t="shared" si="0"/>
        <v>3715</v>
      </c>
      <c r="F59" s="165">
        <f t="shared" si="4"/>
        <v>0.74299999999999999</v>
      </c>
      <c r="G59" s="145">
        <f t="shared" si="7"/>
        <v>39</v>
      </c>
      <c r="H59" s="161">
        <f t="shared" si="5"/>
        <v>-15964006.51352964</v>
      </c>
      <c r="I59" s="145">
        <f t="shared" si="8"/>
        <v>221</v>
      </c>
      <c r="J59" s="169">
        <f t="shared" si="6"/>
        <v>4.4200000000000003E-2</v>
      </c>
      <c r="K59" s="300">
        <f t="shared" si="1"/>
        <v>-15.96400651352964</v>
      </c>
    </row>
    <row r="60" spans="1:33" x14ac:dyDescent="0.35">
      <c r="A60" s="70">
        <f t="shared" si="2"/>
        <v>41</v>
      </c>
      <c r="B60" s="170">
        <v>-15205094.377491031</v>
      </c>
      <c r="D60" s="166">
        <f t="shared" si="9"/>
        <v>-15301597.16080625</v>
      </c>
      <c r="E60" s="145">
        <f t="shared" si="0"/>
        <v>3936</v>
      </c>
      <c r="F60" s="165">
        <f t="shared" si="4"/>
        <v>0.78720000000000001</v>
      </c>
      <c r="G60" s="145">
        <f t="shared" si="7"/>
        <v>40</v>
      </c>
      <c r="H60" s="161">
        <f t="shared" si="5"/>
        <v>-14639187.80808286</v>
      </c>
      <c r="I60" s="145">
        <f t="shared" si="8"/>
        <v>207</v>
      </c>
      <c r="J60" s="169">
        <f t="shared" si="6"/>
        <v>4.1399999999999999E-2</v>
      </c>
      <c r="K60" s="300">
        <f t="shared" si="1"/>
        <v>-14.639187808082861</v>
      </c>
    </row>
    <row r="61" spans="1:33" x14ac:dyDescent="0.35">
      <c r="A61" s="70">
        <f t="shared" si="2"/>
        <v>42</v>
      </c>
      <c r="B61" s="170">
        <v>-16276840.123035643</v>
      </c>
      <c r="D61" s="166">
        <f t="shared" si="9"/>
        <v>-13976778.455359468</v>
      </c>
      <c r="E61" s="145">
        <f t="shared" si="0"/>
        <v>4143</v>
      </c>
      <c r="F61" s="165">
        <f t="shared" si="4"/>
        <v>0.8286</v>
      </c>
      <c r="G61" s="145">
        <f t="shared" si="7"/>
        <v>41</v>
      </c>
      <c r="H61" s="161">
        <f t="shared" si="5"/>
        <v>-13314369.102636077</v>
      </c>
      <c r="I61" s="145">
        <f t="shared" si="8"/>
        <v>198</v>
      </c>
      <c r="J61" s="169">
        <f t="shared" si="6"/>
        <v>3.9600000000000003E-2</v>
      </c>
      <c r="K61" s="300">
        <f t="shared" si="1"/>
        <v>-13.314369102636077</v>
      </c>
    </row>
    <row r="62" spans="1:33" x14ac:dyDescent="0.35">
      <c r="A62" s="70">
        <f t="shared" si="2"/>
        <v>43</v>
      </c>
      <c r="B62" s="170">
        <v>-25810621.669959631</v>
      </c>
      <c r="D62" s="166">
        <f t="shared" si="9"/>
        <v>-12651959.749912687</v>
      </c>
      <c r="E62" s="145">
        <f t="shared" si="0"/>
        <v>4341</v>
      </c>
      <c r="F62" s="165">
        <f t="shared" si="4"/>
        <v>0.86819999999999997</v>
      </c>
      <c r="G62" s="145">
        <f t="shared" si="7"/>
        <v>42</v>
      </c>
      <c r="H62" s="161">
        <f t="shared" si="5"/>
        <v>-11989550.397189297</v>
      </c>
      <c r="I62" s="145">
        <f t="shared" si="8"/>
        <v>161</v>
      </c>
      <c r="J62" s="169">
        <f t="shared" si="6"/>
        <v>3.2199999999999999E-2</v>
      </c>
      <c r="K62" s="300">
        <f t="shared" si="1"/>
        <v>-11.989550397189296</v>
      </c>
    </row>
    <row r="63" spans="1:33" x14ac:dyDescent="0.35">
      <c r="A63" s="70">
        <f t="shared" si="2"/>
        <v>44</v>
      </c>
      <c r="B63" s="170">
        <v>-18049694.84358725</v>
      </c>
      <c r="D63" s="166">
        <f t="shared" si="9"/>
        <v>-11327141.044465905</v>
      </c>
      <c r="E63" s="145">
        <f t="shared" si="0"/>
        <v>4502</v>
      </c>
      <c r="F63" s="165">
        <f t="shared" si="4"/>
        <v>0.90039999999999998</v>
      </c>
      <c r="G63" s="145">
        <f t="shared" si="7"/>
        <v>43</v>
      </c>
      <c r="H63" s="161">
        <f t="shared" si="5"/>
        <v>-10664731.691742513</v>
      </c>
      <c r="I63" s="145">
        <f t="shared" si="8"/>
        <v>178</v>
      </c>
      <c r="J63" s="169">
        <f t="shared" si="6"/>
        <v>3.56E-2</v>
      </c>
      <c r="K63" s="300">
        <f t="shared" si="1"/>
        <v>-10.664731691742514</v>
      </c>
    </row>
    <row r="64" spans="1:33" x14ac:dyDescent="0.35">
      <c r="A64" s="70">
        <f t="shared" si="2"/>
        <v>45</v>
      </c>
      <c r="B64" s="170">
        <v>-38583617.301934212</v>
      </c>
      <c r="D64" s="166">
        <f t="shared" si="9"/>
        <v>-10002322.339019123</v>
      </c>
      <c r="E64" s="145">
        <f t="shared" si="0"/>
        <v>4680</v>
      </c>
      <c r="F64" s="165">
        <f t="shared" si="4"/>
        <v>0.93600000000000005</v>
      </c>
      <c r="G64" s="145">
        <f t="shared" si="7"/>
        <v>44</v>
      </c>
      <c r="H64" s="161">
        <f t="shared" si="5"/>
        <v>-9339912.9862957336</v>
      </c>
      <c r="I64" s="145">
        <f t="shared" si="8"/>
        <v>125</v>
      </c>
      <c r="J64" s="169">
        <f t="shared" si="6"/>
        <v>2.5000000000000001E-2</v>
      </c>
      <c r="K64" s="300">
        <f t="shared" si="1"/>
        <v>-9.3399129862957331</v>
      </c>
    </row>
    <row r="65" spans="1:11" x14ac:dyDescent="0.35">
      <c r="A65" s="70">
        <f t="shared" si="2"/>
        <v>46</v>
      </c>
      <c r="B65" s="170">
        <v>-48799739.751759365</v>
      </c>
      <c r="D65" s="166">
        <f t="shared" si="9"/>
        <v>-8677503.6335723419</v>
      </c>
      <c r="E65" s="145">
        <f t="shared" si="0"/>
        <v>4805</v>
      </c>
      <c r="F65" s="165">
        <f t="shared" si="4"/>
        <v>0.96099999999999997</v>
      </c>
      <c r="G65" s="145">
        <f t="shared" si="7"/>
        <v>45</v>
      </c>
      <c r="H65" s="161">
        <f t="shared" si="5"/>
        <v>-8015094.280848952</v>
      </c>
      <c r="I65" s="145">
        <f t="shared" si="8"/>
        <v>85</v>
      </c>
      <c r="J65" s="169">
        <f t="shared" si="6"/>
        <v>1.7000000000000001E-2</v>
      </c>
      <c r="K65" s="300">
        <f t="shared" si="1"/>
        <v>-8.0150942808489525</v>
      </c>
    </row>
    <row r="66" spans="1:11" x14ac:dyDescent="0.35">
      <c r="A66" s="70">
        <f t="shared" si="2"/>
        <v>47</v>
      </c>
      <c r="B66" s="170">
        <v>-41600739.745854974</v>
      </c>
      <c r="D66" s="166">
        <f t="shared" si="9"/>
        <v>-7352684.9281255612</v>
      </c>
      <c r="E66" s="145">
        <f t="shared" si="0"/>
        <v>4890</v>
      </c>
      <c r="F66" s="165">
        <f t="shared" si="4"/>
        <v>0.97799999999999998</v>
      </c>
      <c r="G66" s="145">
        <f t="shared" si="7"/>
        <v>46</v>
      </c>
      <c r="H66" s="161">
        <f t="shared" si="5"/>
        <v>-6690275.5754021704</v>
      </c>
      <c r="I66" s="145">
        <f t="shared" si="8"/>
        <v>64</v>
      </c>
      <c r="J66" s="169">
        <f t="shared" si="6"/>
        <v>1.2800000000000001E-2</v>
      </c>
      <c r="K66" s="300">
        <f t="shared" si="1"/>
        <v>-6.6902755754021701</v>
      </c>
    </row>
    <row r="67" spans="1:11" x14ac:dyDescent="0.35">
      <c r="A67" s="70">
        <f t="shared" si="2"/>
        <v>48</v>
      </c>
      <c r="B67" s="170">
        <v>-21940009.377112448</v>
      </c>
      <c r="D67" s="166">
        <f t="shared" si="9"/>
        <v>-6027866.2226787806</v>
      </c>
      <c r="E67" s="145">
        <f t="shared" si="0"/>
        <v>4954</v>
      </c>
      <c r="F67" s="165">
        <f t="shared" si="4"/>
        <v>0.99080000000000001</v>
      </c>
      <c r="G67" s="145">
        <f t="shared" si="7"/>
        <v>47</v>
      </c>
      <c r="H67" s="161">
        <f t="shared" si="5"/>
        <v>-5365456.8699553907</v>
      </c>
      <c r="I67" s="145">
        <f t="shared" si="8"/>
        <v>27</v>
      </c>
      <c r="J67" s="169">
        <f t="shared" si="6"/>
        <v>5.4000000000000003E-3</v>
      </c>
      <c r="K67" s="300">
        <f t="shared" si="1"/>
        <v>-5.3654568699553904</v>
      </c>
    </row>
    <row r="68" spans="1:11" x14ac:dyDescent="0.35">
      <c r="A68" s="70">
        <f t="shared" si="2"/>
        <v>49</v>
      </c>
      <c r="B68" s="170">
        <v>-22370280.669681758</v>
      </c>
      <c r="D68" s="166">
        <f t="shared" si="9"/>
        <v>-4703047.5172319999</v>
      </c>
      <c r="E68" s="145">
        <f t="shared" si="0"/>
        <v>4981</v>
      </c>
      <c r="F68" s="165">
        <f t="shared" si="4"/>
        <v>0.99619999999999997</v>
      </c>
      <c r="G68" s="145">
        <f t="shared" si="7"/>
        <v>48</v>
      </c>
      <c r="H68" s="161">
        <f t="shared" si="5"/>
        <v>-4040638.1645086096</v>
      </c>
      <c r="I68" s="145">
        <f t="shared" si="8"/>
        <v>15</v>
      </c>
      <c r="J68" s="169">
        <f t="shared" si="6"/>
        <v>3.0000000000000001E-3</v>
      </c>
      <c r="K68" s="300">
        <f t="shared" si="1"/>
        <v>-4.0406381645086098</v>
      </c>
    </row>
    <row r="69" spans="1:11" x14ac:dyDescent="0.35">
      <c r="A69" s="70">
        <f t="shared" si="2"/>
        <v>50</v>
      </c>
      <c r="B69" s="170">
        <v>-29073090.566708237</v>
      </c>
      <c r="D69" s="166">
        <f t="shared" si="9"/>
        <v>-3378228.8117852192</v>
      </c>
      <c r="E69" s="145">
        <f t="shared" si="0"/>
        <v>4996</v>
      </c>
      <c r="F69" s="165">
        <f t="shared" si="4"/>
        <v>0.99919999999999998</v>
      </c>
      <c r="G69" s="145">
        <f t="shared" si="7"/>
        <v>49</v>
      </c>
      <c r="H69" s="161">
        <f t="shared" si="5"/>
        <v>-2715819.4590618289</v>
      </c>
      <c r="I69" s="145">
        <f t="shared" si="8"/>
        <v>4</v>
      </c>
      <c r="J69" s="169">
        <f t="shared" si="6"/>
        <v>8.0000000000000004E-4</v>
      </c>
      <c r="K69" s="300">
        <f t="shared" si="1"/>
        <v>-2.7158194590618288</v>
      </c>
    </row>
    <row r="70" spans="1:11" x14ac:dyDescent="0.35">
      <c r="A70" s="70">
        <f t="shared" si="2"/>
        <v>51</v>
      </c>
      <c r="B70" s="170">
        <v>-19063505.044005595</v>
      </c>
      <c r="D70" s="166">
        <f t="shared" si="9"/>
        <v>-2053410.1063384383</v>
      </c>
      <c r="E70" s="145">
        <f t="shared" si="0"/>
        <v>5000</v>
      </c>
      <c r="F70" s="165">
        <f t="shared" si="4"/>
        <v>1</v>
      </c>
      <c r="G70" s="145">
        <f t="shared" si="7"/>
        <v>50</v>
      </c>
      <c r="H70" s="161">
        <f t="shared" si="5"/>
        <v>-1391000.7536150478</v>
      </c>
      <c r="I70" s="145">
        <f t="shared" si="8"/>
        <v>0</v>
      </c>
      <c r="J70" s="169">
        <f t="shared" si="6"/>
        <v>0</v>
      </c>
      <c r="K70" s="300">
        <f t="shared" si="1"/>
        <v>-1.3910007536150477</v>
      </c>
    </row>
    <row r="71" spans="1:11" x14ac:dyDescent="0.35">
      <c r="A71" s="70">
        <f t="shared" si="2"/>
        <v>52</v>
      </c>
      <c r="B71" s="170">
        <v>-24864977.27441562</v>
      </c>
      <c r="D71" s="166">
        <f t="shared" si="9"/>
        <v>-728591.40089165745</v>
      </c>
      <c r="E71" s="145">
        <f t="shared" si="0"/>
        <v>5000</v>
      </c>
      <c r="F71" s="165">
        <f t="shared" si="4"/>
        <v>1</v>
      </c>
      <c r="K71" s="161"/>
    </row>
    <row r="72" spans="1:11" x14ac:dyDescent="0.35">
      <c r="A72" s="70">
        <f t="shared" si="2"/>
        <v>53</v>
      </c>
      <c r="B72" s="170">
        <v>-20171794.725209922</v>
      </c>
      <c r="D72" s="166"/>
      <c r="F72" s="165"/>
    </row>
    <row r="73" spans="1:11" x14ac:dyDescent="0.35">
      <c r="A73" s="70">
        <f t="shared" si="2"/>
        <v>54</v>
      </c>
      <c r="B73" s="170">
        <v>-19726052.063607946</v>
      </c>
      <c r="D73" s="166"/>
      <c r="F73" s="165"/>
    </row>
    <row r="74" spans="1:11" x14ac:dyDescent="0.35">
      <c r="A74" s="70">
        <f t="shared" si="2"/>
        <v>55</v>
      </c>
      <c r="B74" s="170">
        <v>-36221786.023748882</v>
      </c>
      <c r="D74" s="166"/>
      <c r="F74" s="165"/>
    </row>
    <row r="75" spans="1:11" x14ac:dyDescent="0.35">
      <c r="A75" s="70">
        <f t="shared" si="2"/>
        <v>56</v>
      </c>
      <c r="B75" s="170">
        <v>-40986645.643942893</v>
      </c>
      <c r="D75" s="166"/>
      <c r="F75" s="165"/>
    </row>
    <row r="76" spans="1:11" x14ac:dyDescent="0.35">
      <c r="A76" s="70">
        <f t="shared" si="2"/>
        <v>57</v>
      </c>
      <c r="B76" s="170">
        <v>-10999588.168364009</v>
      </c>
      <c r="D76" s="166"/>
      <c r="F76" s="165"/>
    </row>
    <row r="77" spans="1:11" x14ac:dyDescent="0.35">
      <c r="A77" s="70">
        <f t="shared" si="2"/>
        <v>58</v>
      </c>
      <c r="B77" s="170">
        <v>-27279452.50022326</v>
      </c>
    </row>
    <row r="78" spans="1:11" x14ac:dyDescent="0.35">
      <c r="A78" s="70">
        <f t="shared" si="2"/>
        <v>59</v>
      </c>
      <c r="B78" s="170">
        <v>-9252603.1029936839</v>
      </c>
    </row>
    <row r="79" spans="1:11" x14ac:dyDescent="0.35">
      <c r="A79" s="70">
        <f t="shared" si="2"/>
        <v>60</v>
      </c>
      <c r="B79" s="170">
        <v>-61659467.581752561</v>
      </c>
    </row>
    <row r="80" spans="1:11" x14ac:dyDescent="0.35">
      <c r="A80" s="70">
        <f t="shared" si="2"/>
        <v>61</v>
      </c>
      <c r="B80" s="170">
        <v>-11754729.648950638</v>
      </c>
    </row>
    <row r="81" spans="1:2" x14ac:dyDescent="0.35">
      <c r="A81" s="70">
        <f t="shared" si="2"/>
        <v>62</v>
      </c>
      <c r="B81" s="170">
        <v>-26207366.953556761</v>
      </c>
    </row>
    <row r="82" spans="1:2" x14ac:dyDescent="0.35">
      <c r="A82" s="70">
        <f t="shared" si="2"/>
        <v>63</v>
      </c>
      <c r="B82" s="170">
        <v>-49666189.82445024</v>
      </c>
    </row>
    <row r="83" spans="1:2" x14ac:dyDescent="0.35">
      <c r="A83" s="70">
        <f t="shared" si="2"/>
        <v>64</v>
      </c>
      <c r="B83" s="170">
        <v>-21509025.171672739</v>
      </c>
    </row>
    <row r="84" spans="1:2" x14ac:dyDescent="0.35">
      <c r="A84" s="70">
        <f t="shared" si="2"/>
        <v>65</v>
      </c>
      <c r="B84" s="170">
        <v>-24456605.167376265</v>
      </c>
    </row>
    <row r="85" spans="1:2" x14ac:dyDescent="0.35">
      <c r="A85" s="70">
        <f t="shared" si="2"/>
        <v>66</v>
      </c>
      <c r="B85" s="170">
        <v>-7411348.0563177913</v>
      </c>
    </row>
    <row r="86" spans="1:2" x14ac:dyDescent="0.35">
      <c r="A86" s="70">
        <f t="shared" ref="A86:A149" si="10">A85+1</f>
        <v>67</v>
      </c>
      <c r="B86" s="170">
        <v>-25588653.352987885</v>
      </c>
    </row>
    <row r="87" spans="1:2" x14ac:dyDescent="0.35">
      <c r="A87" s="70">
        <f t="shared" si="10"/>
        <v>68</v>
      </c>
      <c r="B87" s="170">
        <v>-18414346.76779671</v>
      </c>
    </row>
    <row r="88" spans="1:2" x14ac:dyDescent="0.35">
      <c r="A88" s="70">
        <f t="shared" si="10"/>
        <v>69</v>
      </c>
      <c r="B88" s="170">
        <v>-31110749.954779621</v>
      </c>
    </row>
    <row r="89" spans="1:2" x14ac:dyDescent="0.35">
      <c r="A89" s="70">
        <f t="shared" si="10"/>
        <v>70</v>
      </c>
      <c r="B89" s="170">
        <v>-10970317.577945871</v>
      </c>
    </row>
    <row r="90" spans="1:2" x14ac:dyDescent="0.35">
      <c r="A90" s="70">
        <f t="shared" si="10"/>
        <v>71</v>
      </c>
      <c r="B90" s="170">
        <v>-17678120.089538995</v>
      </c>
    </row>
    <row r="91" spans="1:2" x14ac:dyDescent="0.35">
      <c r="A91" s="70">
        <f t="shared" si="10"/>
        <v>72</v>
      </c>
      <c r="B91" s="170">
        <v>-29526083.192297935</v>
      </c>
    </row>
    <row r="92" spans="1:2" x14ac:dyDescent="0.35">
      <c r="A92" s="70">
        <f t="shared" si="10"/>
        <v>73</v>
      </c>
      <c r="B92" s="170">
        <v>-21757415.967178017</v>
      </c>
    </row>
    <row r="93" spans="1:2" x14ac:dyDescent="0.35">
      <c r="A93" s="70">
        <f t="shared" si="10"/>
        <v>74</v>
      </c>
      <c r="B93" s="170">
        <v>-16190363.5300509</v>
      </c>
    </row>
    <row r="94" spans="1:2" x14ac:dyDescent="0.35">
      <c r="A94" s="70">
        <f t="shared" si="10"/>
        <v>75</v>
      </c>
      <c r="B94" s="170">
        <v>-18493200.412130952</v>
      </c>
    </row>
    <row r="95" spans="1:2" x14ac:dyDescent="0.35">
      <c r="A95" s="70">
        <f t="shared" si="10"/>
        <v>76</v>
      </c>
      <c r="B95" s="170">
        <v>-16070876.736068968</v>
      </c>
    </row>
    <row r="96" spans="1:2" x14ac:dyDescent="0.35">
      <c r="A96" s="70">
        <f t="shared" si="10"/>
        <v>77</v>
      </c>
      <c r="B96" s="170">
        <v>-12584266.594380613</v>
      </c>
    </row>
    <row r="97" spans="1:2" x14ac:dyDescent="0.35">
      <c r="A97" s="70">
        <f t="shared" si="10"/>
        <v>78</v>
      </c>
      <c r="B97" s="170">
        <v>-14979767.671584539</v>
      </c>
    </row>
    <row r="98" spans="1:2" x14ac:dyDescent="0.35">
      <c r="A98" s="70">
        <f t="shared" si="10"/>
        <v>79</v>
      </c>
      <c r="B98" s="170">
        <v>-26285457.407389212</v>
      </c>
    </row>
    <row r="99" spans="1:2" x14ac:dyDescent="0.35">
      <c r="A99" s="70">
        <f t="shared" si="10"/>
        <v>80</v>
      </c>
      <c r="B99" s="170">
        <v>-23212187.246460922</v>
      </c>
    </row>
    <row r="100" spans="1:2" x14ac:dyDescent="0.35">
      <c r="A100" s="70">
        <f t="shared" si="10"/>
        <v>81</v>
      </c>
      <c r="B100" s="170">
        <v>-22789172.548574578</v>
      </c>
    </row>
    <row r="101" spans="1:2" x14ac:dyDescent="0.35">
      <c r="A101" s="70">
        <f t="shared" si="10"/>
        <v>82</v>
      </c>
      <c r="B101" s="170">
        <v>-26680510.877598956</v>
      </c>
    </row>
    <row r="102" spans="1:2" x14ac:dyDescent="0.35">
      <c r="A102" s="70">
        <f t="shared" si="10"/>
        <v>83</v>
      </c>
      <c r="B102" s="170">
        <v>-23067456.399289619</v>
      </c>
    </row>
    <row r="103" spans="1:2" x14ac:dyDescent="0.35">
      <c r="A103" s="70">
        <f t="shared" si="10"/>
        <v>84</v>
      </c>
      <c r="B103" s="170">
        <v>-40437888.527574733</v>
      </c>
    </row>
    <row r="104" spans="1:2" x14ac:dyDescent="0.35">
      <c r="A104" s="70">
        <f t="shared" si="10"/>
        <v>85</v>
      </c>
      <c r="B104" s="170">
        <v>-17958677.765287653</v>
      </c>
    </row>
    <row r="105" spans="1:2" x14ac:dyDescent="0.35">
      <c r="A105" s="70">
        <f t="shared" si="10"/>
        <v>86</v>
      </c>
      <c r="B105" s="170">
        <v>-43995020.281208634</v>
      </c>
    </row>
    <row r="106" spans="1:2" x14ac:dyDescent="0.35">
      <c r="A106" s="70">
        <f t="shared" si="10"/>
        <v>87</v>
      </c>
      <c r="B106" s="170">
        <v>-44169046.718454927</v>
      </c>
    </row>
    <row r="107" spans="1:2" x14ac:dyDescent="0.35">
      <c r="A107" s="70">
        <f t="shared" si="10"/>
        <v>88</v>
      </c>
      <c r="B107" s="170">
        <v>-52683797.346072033</v>
      </c>
    </row>
    <row r="108" spans="1:2" x14ac:dyDescent="0.35">
      <c r="A108" s="70">
        <f t="shared" si="10"/>
        <v>89</v>
      </c>
      <c r="B108" s="170">
        <v>-10677813.748417867</v>
      </c>
    </row>
    <row r="109" spans="1:2" x14ac:dyDescent="0.35">
      <c r="A109" s="70">
        <f t="shared" si="10"/>
        <v>90</v>
      </c>
      <c r="B109" s="170">
        <v>-11945226.682881579</v>
      </c>
    </row>
    <row r="110" spans="1:2" x14ac:dyDescent="0.35">
      <c r="A110" s="70">
        <f t="shared" si="10"/>
        <v>91</v>
      </c>
      <c r="B110" s="170">
        <v>-36444548.940856427</v>
      </c>
    </row>
    <row r="111" spans="1:2" x14ac:dyDescent="0.35">
      <c r="A111" s="70">
        <f t="shared" si="10"/>
        <v>92</v>
      </c>
      <c r="B111" s="170">
        <v>-16508008.861840036</v>
      </c>
    </row>
    <row r="112" spans="1:2" x14ac:dyDescent="0.35">
      <c r="A112" s="70">
        <f t="shared" si="10"/>
        <v>93</v>
      </c>
      <c r="B112" s="170">
        <v>-23360568.282280076</v>
      </c>
    </row>
    <row r="113" spans="1:2" x14ac:dyDescent="0.35">
      <c r="A113" s="70">
        <f t="shared" si="10"/>
        <v>94</v>
      </c>
      <c r="B113" s="170">
        <v>-17136422.446380489</v>
      </c>
    </row>
    <row r="114" spans="1:2" x14ac:dyDescent="0.35">
      <c r="A114" s="70">
        <f t="shared" si="10"/>
        <v>95</v>
      </c>
      <c r="B114" s="170">
        <v>-19689097.601851203</v>
      </c>
    </row>
    <row r="115" spans="1:2" x14ac:dyDescent="0.35">
      <c r="A115" s="70">
        <f t="shared" si="10"/>
        <v>96</v>
      </c>
      <c r="B115" s="170">
        <v>-48541700.815010071</v>
      </c>
    </row>
    <row r="116" spans="1:2" x14ac:dyDescent="0.35">
      <c r="A116" s="70">
        <f t="shared" si="10"/>
        <v>97</v>
      </c>
      <c r="B116" s="170">
        <v>-21133095.7313357</v>
      </c>
    </row>
    <row r="117" spans="1:2" x14ac:dyDescent="0.35">
      <c r="A117" s="70">
        <f t="shared" si="10"/>
        <v>98</v>
      </c>
      <c r="B117" s="170">
        <v>-37508082.792139545</v>
      </c>
    </row>
    <row r="118" spans="1:2" x14ac:dyDescent="0.35">
      <c r="A118" s="70">
        <f t="shared" si="10"/>
        <v>99</v>
      </c>
      <c r="B118" s="170">
        <v>-27642857.151374444</v>
      </c>
    </row>
    <row r="119" spans="1:2" x14ac:dyDescent="0.35">
      <c r="A119" s="70">
        <f t="shared" si="10"/>
        <v>100</v>
      </c>
      <c r="B119" s="170">
        <v>-37616463.834841654</v>
      </c>
    </row>
    <row r="120" spans="1:2" x14ac:dyDescent="0.35">
      <c r="A120" s="70">
        <f t="shared" si="10"/>
        <v>101</v>
      </c>
      <c r="B120" s="170">
        <v>-17070257.013473984</v>
      </c>
    </row>
    <row r="121" spans="1:2" x14ac:dyDescent="0.35">
      <c r="A121" s="70">
        <f t="shared" si="10"/>
        <v>102</v>
      </c>
      <c r="B121" s="170">
        <v>-30825316.127343718</v>
      </c>
    </row>
    <row r="122" spans="1:2" x14ac:dyDescent="0.35">
      <c r="A122" s="70">
        <f t="shared" si="10"/>
        <v>103</v>
      </c>
      <c r="B122" s="170">
        <v>-14093470.189918093</v>
      </c>
    </row>
    <row r="123" spans="1:2" x14ac:dyDescent="0.35">
      <c r="A123" s="70">
        <f t="shared" si="10"/>
        <v>104</v>
      </c>
      <c r="B123" s="170">
        <v>-25968823.73070024</v>
      </c>
    </row>
    <row r="124" spans="1:2" x14ac:dyDescent="0.35">
      <c r="A124" s="70">
        <f t="shared" si="10"/>
        <v>105</v>
      </c>
      <c r="B124" s="170">
        <v>-34473592.39107053</v>
      </c>
    </row>
    <row r="125" spans="1:2" x14ac:dyDescent="0.35">
      <c r="A125" s="70">
        <f t="shared" si="10"/>
        <v>106</v>
      </c>
      <c r="B125" s="170">
        <v>-16094072.305467101</v>
      </c>
    </row>
    <row r="126" spans="1:2" x14ac:dyDescent="0.35">
      <c r="A126" s="70">
        <f t="shared" si="10"/>
        <v>107</v>
      </c>
      <c r="B126" s="170">
        <v>-44486631.913147613</v>
      </c>
    </row>
    <row r="127" spans="1:2" x14ac:dyDescent="0.35">
      <c r="A127" s="70">
        <f t="shared" si="10"/>
        <v>108</v>
      </c>
      <c r="B127" s="170">
        <v>-33138737.945605166</v>
      </c>
    </row>
    <row r="128" spans="1:2" x14ac:dyDescent="0.35">
      <c r="A128" s="70">
        <f t="shared" si="10"/>
        <v>109</v>
      </c>
      <c r="B128" s="170">
        <v>-16978358.211752146</v>
      </c>
    </row>
    <row r="129" spans="1:2" x14ac:dyDescent="0.35">
      <c r="A129" s="70">
        <f t="shared" si="10"/>
        <v>110</v>
      </c>
      <c r="B129" s="170">
        <v>-6259169.0898361048</v>
      </c>
    </row>
    <row r="130" spans="1:2" x14ac:dyDescent="0.35">
      <c r="A130" s="70">
        <f t="shared" si="10"/>
        <v>111</v>
      </c>
      <c r="B130" s="170">
        <v>-11844846.784090139</v>
      </c>
    </row>
    <row r="131" spans="1:2" x14ac:dyDescent="0.35">
      <c r="A131" s="70">
        <f t="shared" si="10"/>
        <v>112</v>
      </c>
      <c r="B131" s="170">
        <v>-26399599.837726783</v>
      </c>
    </row>
    <row r="132" spans="1:2" x14ac:dyDescent="0.35">
      <c r="A132" s="70">
        <f t="shared" si="10"/>
        <v>113</v>
      </c>
      <c r="B132" s="170">
        <v>-44862829.864536203</v>
      </c>
    </row>
    <row r="133" spans="1:2" x14ac:dyDescent="0.35">
      <c r="A133" s="70">
        <f t="shared" si="10"/>
        <v>114</v>
      </c>
      <c r="B133" s="170">
        <v>-45932047.009802572</v>
      </c>
    </row>
    <row r="134" spans="1:2" x14ac:dyDescent="0.35">
      <c r="A134" s="70">
        <f t="shared" si="10"/>
        <v>115</v>
      </c>
      <c r="B134" s="170">
        <v>-44483915.591785148</v>
      </c>
    </row>
    <row r="135" spans="1:2" x14ac:dyDescent="0.35">
      <c r="A135" s="70">
        <f t="shared" si="10"/>
        <v>116</v>
      </c>
      <c r="B135" s="170">
        <v>-31567691.81774205</v>
      </c>
    </row>
    <row r="136" spans="1:2" x14ac:dyDescent="0.35">
      <c r="A136" s="70">
        <f t="shared" si="10"/>
        <v>117</v>
      </c>
      <c r="B136" s="170">
        <v>-10608636.749728585</v>
      </c>
    </row>
    <row r="137" spans="1:2" x14ac:dyDescent="0.35">
      <c r="A137" s="70">
        <f t="shared" si="10"/>
        <v>118</v>
      </c>
      <c r="B137" s="170">
        <v>-28171069.34159315</v>
      </c>
    </row>
    <row r="138" spans="1:2" x14ac:dyDescent="0.35">
      <c r="A138" s="70">
        <f t="shared" si="10"/>
        <v>119</v>
      </c>
      <c r="B138" s="170">
        <v>-34615344.867628381</v>
      </c>
    </row>
    <row r="139" spans="1:2" x14ac:dyDescent="0.35">
      <c r="A139" s="70">
        <f t="shared" si="10"/>
        <v>120</v>
      </c>
      <c r="B139" s="170">
        <v>-27140098.370182671</v>
      </c>
    </row>
    <row r="140" spans="1:2" x14ac:dyDescent="0.35">
      <c r="A140" s="70">
        <f t="shared" si="10"/>
        <v>121</v>
      </c>
      <c r="B140" s="170">
        <v>-5707233.9363401681</v>
      </c>
    </row>
    <row r="141" spans="1:2" x14ac:dyDescent="0.35">
      <c r="A141" s="70">
        <f t="shared" si="10"/>
        <v>122</v>
      </c>
      <c r="B141" s="170">
        <v>-43674343.561824866</v>
      </c>
    </row>
    <row r="142" spans="1:2" x14ac:dyDescent="0.35">
      <c r="A142" s="70">
        <f t="shared" si="10"/>
        <v>123</v>
      </c>
      <c r="B142" s="170">
        <v>-26477318.850153413</v>
      </c>
    </row>
    <row r="143" spans="1:2" x14ac:dyDescent="0.35">
      <c r="A143" s="70">
        <f t="shared" si="10"/>
        <v>124</v>
      </c>
      <c r="B143" s="170">
        <v>-23669666.361766338</v>
      </c>
    </row>
    <row r="144" spans="1:2" x14ac:dyDescent="0.35">
      <c r="A144" s="70">
        <f t="shared" si="10"/>
        <v>125</v>
      </c>
      <c r="B144" s="170">
        <v>-51756737.492319673</v>
      </c>
    </row>
    <row r="145" spans="1:2" x14ac:dyDescent="0.35">
      <c r="A145" s="70">
        <f t="shared" si="10"/>
        <v>126</v>
      </c>
      <c r="B145" s="170">
        <v>-6563008.7371767582</v>
      </c>
    </row>
    <row r="146" spans="1:2" x14ac:dyDescent="0.35">
      <c r="A146" s="70">
        <f t="shared" si="10"/>
        <v>127</v>
      </c>
      <c r="B146" s="170">
        <v>-35838587.27698192</v>
      </c>
    </row>
    <row r="147" spans="1:2" x14ac:dyDescent="0.35">
      <c r="A147" s="70">
        <f t="shared" si="10"/>
        <v>128</v>
      </c>
      <c r="B147" s="170">
        <v>-10908410.101130344</v>
      </c>
    </row>
    <row r="148" spans="1:2" x14ac:dyDescent="0.35">
      <c r="A148" s="70">
        <f t="shared" si="10"/>
        <v>129</v>
      </c>
      <c r="B148" s="170">
        <v>-18987528.374027725</v>
      </c>
    </row>
    <row r="149" spans="1:2" x14ac:dyDescent="0.35">
      <c r="A149" s="70">
        <f t="shared" si="10"/>
        <v>130</v>
      </c>
      <c r="B149" s="170">
        <v>-21359416.334197957</v>
      </c>
    </row>
    <row r="150" spans="1:2" x14ac:dyDescent="0.35">
      <c r="A150" s="70">
        <f t="shared" ref="A150:A213" si="11">A149+1</f>
        <v>131</v>
      </c>
      <c r="B150" s="170">
        <v>-14682753.526475623</v>
      </c>
    </row>
    <row r="151" spans="1:2" x14ac:dyDescent="0.35">
      <c r="A151" s="70">
        <f t="shared" si="11"/>
        <v>132</v>
      </c>
      <c r="B151" s="170">
        <v>-16946128.722856928</v>
      </c>
    </row>
    <row r="152" spans="1:2" x14ac:dyDescent="0.35">
      <c r="A152" s="70">
        <f t="shared" si="11"/>
        <v>133</v>
      </c>
      <c r="B152" s="170">
        <v>-10310178.516871465</v>
      </c>
    </row>
    <row r="153" spans="1:2" x14ac:dyDescent="0.35">
      <c r="A153" s="70">
        <f t="shared" si="11"/>
        <v>134</v>
      </c>
      <c r="B153" s="170">
        <v>-40929173.125825226</v>
      </c>
    </row>
    <row r="154" spans="1:2" x14ac:dyDescent="0.35">
      <c r="A154" s="70">
        <f t="shared" si="11"/>
        <v>135</v>
      </c>
      <c r="B154" s="170">
        <v>-3437865.551470154</v>
      </c>
    </row>
    <row r="155" spans="1:2" x14ac:dyDescent="0.35">
      <c r="A155" s="70">
        <f t="shared" si="11"/>
        <v>136</v>
      </c>
      <c r="B155" s="170">
        <v>-20352984.984359413</v>
      </c>
    </row>
    <row r="156" spans="1:2" x14ac:dyDescent="0.35">
      <c r="A156" s="70">
        <f t="shared" si="11"/>
        <v>137</v>
      </c>
      <c r="B156" s="170">
        <v>-31395712.559538677</v>
      </c>
    </row>
    <row r="157" spans="1:2" x14ac:dyDescent="0.35">
      <c r="A157" s="70">
        <f t="shared" si="11"/>
        <v>138</v>
      </c>
      <c r="B157" s="170">
        <v>-23061969.886688698</v>
      </c>
    </row>
    <row r="158" spans="1:2" x14ac:dyDescent="0.35">
      <c r="A158" s="70">
        <f t="shared" si="11"/>
        <v>139</v>
      </c>
      <c r="B158" s="170">
        <v>-37876690.658372</v>
      </c>
    </row>
    <row r="159" spans="1:2" x14ac:dyDescent="0.35">
      <c r="A159" s="70">
        <f t="shared" si="11"/>
        <v>140</v>
      </c>
      <c r="B159" s="170">
        <v>-34532347.756415896</v>
      </c>
    </row>
    <row r="160" spans="1:2" x14ac:dyDescent="0.35">
      <c r="A160" s="70">
        <f t="shared" si="11"/>
        <v>141</v>
      </c>
      <c r="B160" s="170">
        <v>-29357814.810368344</v>
      </c>
    </row>
    <row r="161" spans="1:2" x14ac:dyDescent="0.35">
      <c r="A161" s="70">
        <f t="shared" si="11"/>
        <v>142</v>
      </c>
      <c r="B161" s="170">
        <v>-25698027.922149256</v>
      </c>
    </row>
    <row r="162" spans="1:2" x14ac:dyDescent="0.35">
      <c r="A162" s="70">
        <f t="shared" si="11"/>
        <v>143</v>
      </c>
      <c r="B162" s="170">
        <v>-8324324.1376498332</v>
      </c>
    </row>
    <row r="163" spans="1:2" x14ac:dyDescent="0.35">
      <c r="A163" s="70">
        <f t="shared" si="11"/>
        <v>144</v>
      </c>
      <c r="B163" s="170">
        <v>-24990334.741202466</v>
      </c>
    </row>
    <row r="164" spans="1:2" x14ac:dyDescent="0.35">
      <c r="A164" s="70">
        <f t="shared" si="11"/>
        <v>145</v>
      </c>
      <c r="B164" s="170">
        <v>-26226731.887124687</v>
      </c>
    </row>
    <row r="165" spans="1:2" x14ac:dyDescent="0.35">
      <c r="A165" s="70">
        <f t="shared" si="11"/>
        <v>146</v>
      </c>
      <c r="B165" s="170">
        <v>-30177138.11666077</v>
      </c>
    </row>
    <row r="166" spans="1:2" x14ac:dyDescent="0.35">
      <c r="A166" s="70">
        <f t="shared" si="11"/>
        <v>147</v>
      </c>
      <c r="B166" s="170">
        <v>-26433425.267965302</v>
      </c>
    </row>
    <row r="167" spans="1:2" x14ac:dyDescent="0.35">
      <c r="A167" s="70">
        <f t="shared" si="11"/>
        <v>148</v>
      </c>
      <c r="B167" s="170">
        <v>-12070124.854519377</v>
      </c>
    </row>
    <row r="168" spans="1:2" x14ac:dyDescent="0.35">
      <c r="A168" s="70">
        <f t="shared" si="11"/>
        <v>149</v>
      </c>
      <c r="B168" s="170">
        <v>-39621056.537453882</v>
      </c>
    </row>
    <row r="169" spans="1:2" x14ac:dyDescent="0.35">
      <c r="A169" s="70">
        <f t="shared" si="11"/>
        <v>150</v>
      </c>
      <c r="B169" s="170">
        <v>-24256271.700682387</v>
      </c>
    </row>
    <row r="170" spans="1:2" x14ac:dyDescent="0.35">
      <c r="A170" s="70">
        <f t="shared" si="11"/>
        <v>151</v>
      </c>
      <c r="B170" s="170">
        <v>-32850626.271568365</v>
      </c>
    </row>
    <row r="171" spans="1:2" x14ac:dyDescent="0.35">
      <c r="A171" s="70">
        <f t="shared" si="11"/>
        <v>152</v>
      </c>
      <c r="B171" s="170">
        <v>-31640720.036345355</v>
      </c>
    </row>
    <row r="172" spans="1:2" x14ac:dyDescent="0.35">
      <c r="A172" s="70">
        <f t="shared" si="11"/>
        <v>153</v>
      </c>
      <c r="B172" s="170">
        <v>-20541138.775361933</v>
      </c>
    </row>
    <row r="173" spans="1:2" x14ac:dyDescent="0.35">
      <c r="A173" s="70">
        <f t="shared" si="11"/>
        <v>154</v>
      </c>
      <c r="B173" s="170">
        <v>-10157042.089415746</v>
      </c>
    </row>
    <row r="174" spans="1:2" x14ac:dyDescent="0.35">
      <c r="A174" s="70">
        <f t="shared" si="11"/>
        <v>155</v>
      </c>
      <c r="B174" s="170">
        <v>-50513335.90632011</v>
      </c>
    </row>
    <row r="175" spans="1:2" x14ac:dyDescent="0.35">
      <c r="A175" s="70">
        <f t="shared" si="11"/>
        <v>156</v>
      </c>
      <c r="B175" s="170">
        <v>-12811723.514299272</v>
      </c>
    </row>
    <row r="176" spans="1:2" x14ac:dyDescent="0.35">
      <c r="A176" s="70">
        <f t="shared" si="11"/>
        <v>157</v>
      </c>
      <c r="B176" s="170">
        <v>-10852915.615491457</v>
      </c>
    </row>
    <row r="177" spans="1:2" x14ac:dyDescent="0.35">
      <c r="A177" s="70">
        <f t="shared" si="11"/>
        <v>158</v>
      </c>
      <c r="B177" s="170">
        <v>-32356479.043371961</v>
      </c>
    </row>
    <row r="178" spans="1:2" x14ac:dyDescent="0.35">
      <c r="A178" s="70">
        <f t="shared" si="11"/>
        <v>159</v>
      </c>
      <c r="B178" s="170">
        <v>-24344458.781900745</v>
      </c>
    </row>
    <row r="179" spans="1:2" x14ac:dyDescent="0.35">
      <c r="A179" s="70">
        <f t="shared" si="11"/>
        <v>160</v>
      </c>
      <c r="B179" s="170">
        <v>-34978679.875707604</v>
      </c>
    </row>
    <row r="180" spans="1:2" x14ac:dyDescent="0.35">
      <c r="A180" s="70">
        <f t="shared" si="11"/>
        <v>161</v>
      </c>
      <c r="B180" s="170">
        <v>-39990802.321484715</v>
      </c>
    </row>
    <row r="181" spans="1:2" x14ac:dyDescent="0.35">
      <c r="A181" s="70">
        <f t="shared" si="11"/>
        <v>162</v>
      </c>
      <c r="B181" s="170">
        <v>-19616130.83294319</v>
      </c>
    </row>
    <row r="182" spans="1:2" x14ac:dyDescent="0.35">
      <c r="A182" s="70">
        <f t="shared" si="11"/>
        <v>163</v>
      </c>
      <c r="B182" s="170">
        <v>-30592129.268973202</v>
      </c>
    </row>
    <row r="183" spans="1:2" x14ac:dyDescent="0.35">
      <c r="A183" s="70">
        <f t="shared" si="11"/>
        <v>164</v>
      </c>
      <c r="B183" s="170">
        <v>-47174565.844019011</v>
      </c>
    </row>
    <row r="184" spans="1:2" x14ac:dyDescent="0.35">
      <c r="A184" s="70">
        <f t="shared" si="11"/>
        <v>165</v>
      </c>
      <c r="B184" s="170">
        <v>-22530591.447492689</v>
      </c>
    </row>
    <row r="185" spans="1:2" x14ac:dyDescent="0.35">
      <c r="A185" s="70">
        <f t="shared" si="11"/>
        <v>166</v>
      </c>
      <c r="B185" s="170">
        <v>-9789234.3888065238</v>
      </c>
    </row>
    <row r="186" spans="1:2" x14ac:dyDescent="0.35">
      <c r="A186" s="70">
        <f t="shared" si="11"/>
        <v>167</v>
      </c>
      <c r="B186" s="170">
        <v>-35868849.965214975</v>
      </c>
    </row>
    <row r="187" spans="1:2" x14ac:dyDescent="0.35">
      <c r="A187" s="70">
        <f t="shared" si="11"/>
        <v>168</v>
      </c>
      <c r="B187" s="170">
        <v>-27568525.045429118</v>
      </c>
    </row>
    <row r="188" spans="1:2" x14ac:dyDescent="0.35">
      <c r="A188" s="70">
        <f t="shared" si="11"/>
        <v>169</v>
      </c>
      <c r="B188" s="170">
        <v>-20304905.554411508</v>
      </c>
    </row>
    <row r="189" spans="1:2" x14ac:dyDescent="0.35">
      <c r="A189" s="70">
        <f t="shared" si="11"/>
        <v>170</v>
      </c>
      <c r="B189" s="170">
        <v>-13651443.849656779</v>
      </c>
    </row>
    <row r="190" spans="1:2" x14ac:dyDescent="0.35">
      <c r="A190" s="70">
        <f t="shared" si="11"/>
        <v>171</v>
      </c>
      <c r="B190" s="170">
        <v>-31314044.910290875</v>
      </c>
    </row>
    <row r="191" spans="1:2" x14ac:dyDescent="0.35">
      <c r="A191" s="70">
        <f t="shared" si="11"/>
        <v>172</v>
      </c>
      <c r="B191" s="170">
        <v>-17768551.431868382</v>
      </c>
    </row>
    <row r="192" spans="1:2" x14ac:dyDescent="0.35">
      <c r="A192" s="70">
        <f t="shared" si="11"/>
        <v>173</v>
      </c>
      <c r="B192" s="170">
        <v>-29330355.797822881</v>
      </c>
    </row>
    <row r="193" spans="1:2" x14ac:dyDescent="0.35">
      <c r="A193" s="70">
        <f t="shared" si="11"/>
        <v>174</v>
      </c>
      <c r="B193" s="170">
        <v>-31604360.957231179</v>
      </c>
    </row>
    <row r="194" spans="1:2" x14ac:dyDescent="0.35">
      <c r="A194" s="70">
        <f t="shared" si="11"/>
        <v>175</v>
      </c>
      <c r="B194" s="170">
        <v>-18920009.635870226</v>
      </c>
    </row>
    <row r="195" spans="1:2" x14ac:dyDescent="0.35">
      <c r="A195" s="70">
        <f t="shared" si="11"/>
        <v>176</v>
      </c>
      <c r="B195" s="170">
        <v>-28110746.011610497</v>
      </c>
    </row>
    <row r="196" spans="1:2" x14ac:dyDescent="0.35">
      <c r="A196" s="70">
        <f t="shared" si="11"/>
        <v>177</v>
      </c>
      <c r="B196" s="170">
        <v>-10876868.522068925</v>
      </c>
    </row>
    <row r="197" spans="1:2" x14ac:dyDescent="0.35">
      <c r="A197" s="70">
        <f t="shared" si="11"/>
        <v>178</v>
      </c>
      <c r="B197" s="170">
        <v>-28489394.616589934</v>
      </c>
    </row>
    <row r="198" spans="1:2" x14ac:dyDescent="0.35">
      <c r="A198" s="70">
        <f t="shared" si="11"/>
        <v>179</v>
      </c>
      <c r="B198" s="170">
        <v>-32943870.310777273</v>
      </c>
    </row>
    <row r="199" spans="1:2" x14ac:dyDescent="0.35">
      <c r="A199" s="70">
        <f t="shared" si="11"/>
        <v>180</v>
      </c>
      <c r="B199" s="170">
        <v>-13674369.251335023</v>
      </c>
    </row>
    <row r="200" spans="1:2" x14ac:dyDescent="0.35">
      <c r="A200" s="70">
        <f t="shared" si="11"/>
        <v>181</v>
      </c>
      <c r="B200" s="170">
        <v>-15446399.034415688</v>
      </c>
    </row>
    <row r="201" spans="1:2" x14ac:dyDescent="0.35">
      <c r="A201" s="70">
        <f t="shared" si="11"/>
        <v>182</v>
      </c>
      <c r="B201" s="170">
        <v>-11976354.320275899</v>
      </c>
    </row>
    <row r="202" spans="1:2" x14ac:dyDescent="0.35">
      <c r="A202" s="70">
        <f t="shared" si="11"/>
        <v>183</v>
      </c>
      <c r="B202" s="170">
        <v>-20055771.054009862</v>
      </c>
    </row>
    <row r="203" spans="1:2" x14ac:dyDescent="0.35">
      <c r="A203" s="70">
        <f t="shared" si="11"/>
        <v>184</v>
      </c>
      <c r="B203" s="170">
        <v>-27083017.908333812</v>
      </c>
    </row>
    <row r="204" spans="1:2" x14ac:dyDescent="0.35">
      <c r="A204" s="70">
        <f t="shared" si="11"/>
        <v>185</v>
      </c>
      <c r="B204" s="170">
        <v>-12073557.134849904</v>
      </c>
    </row>
    <row r="205" spans="1:2" x14ac:dyDescent="0.35">
      <c r="A205" s="70">
        <f t="shared" si="11"/>
        <v>186</v>
      </c>
      <c r="B205" s="170">
        <v>-6716158.3612011587</v>
      </c>
    </row>
    <row r="206" spans="1:2" x14ac:dyDescent="0.35">
      <c r="A206" s="70">
        <f t="shared" si="11"/>
        <v>187</v>
      </c>
      <c r="B206" s="170">
        <v>-29540960.750703163</v>
      </c>
    </row>
    <row r="207" spans="1:2" x14ac:dyDescent="0.35">
      <c r="A207" s="70">
        <f t="shared" si="11"/>
        <v>188</v>
      </c>
      <c r="B207" s="170">
        <v>-23925913.241579063</v>
      </c>
    </row>
    <row r="208" spans="1:2" x14ac:dyDescent="0.35">
      <c r="A208" s="70">
        <f t="shared" si="11"/>
        <v>189</v>
      </c>
      <c r="B208" s="170">
        <v>-30579247.375053301</v>
      </c>
    </row>
    <row r="209" spans="1:2" x14ac:dyDescent="0.35">
      <c r="A209" s="70">
        <f t="shared" si="11"/>
        <v>190</v>
      </c>
      <c r="B209" s="170">
        <v>-15676268.138469407</v>
      </c>
    </row>
    <row r="210" spans="1:2" x14ac:dyDescent="0.35">
      <c r="A210" s="70">
        <f t="shared" si="11"/>
        <v>191</v>
      </c>
      <c r="B210" s="170">
        <v>-20633197.368064292</v>
      </c>
    </row>
    <row r="211" spans="1:2" x14ac:dyDescent="0.35">
      <c r="A211" s="70">
        <f t="shared" si="11"/>
        <v>192</v>
      </c>
      <c r="B211" s="170">
        <v>-8433016.2918870058</v>
      </c>
    </row>
    <row r="212" spans="1:2" x14ac:dyDescent="0.35">
      <c r="A212" s="70">
        <f t="shared" si="11"/>
        <v>193</v>
      </c>
      <c r="B212" s="170">
        <v>-22498569.470354997</v>
      </c>
    </row>
    <row r="213" spans="1:2" x14ac:dyDescent="0.35">
      <c r="A213" s="70">
        <f t="shared" si="11"/>
        <v>194</v>
      </c>
      <c r="B213" s="170">
        <v>-42399831.63763079</v>
      </c>
    </row>
    <row r="214" spans="1:2" x14ac:dyDescent="0.35">
      <c r="A214" s="70">
        <f t="shared" ref="A214:A277" si="12">A213+1</f>
        <v>195</v>
      </c>
      <c r="B214" s="170">
        <v>-48299458.483227454</v>
      </c>
    </row>
    <row r="215" spans="1:2" x14ac:dyDescent="0.35">
      <c r="A215" s="70">
        <f t="shared" si="12"/>
        <v>196</v>
      </c>
      <c r="B215" s="170">
        <v>-16839000.595252659</v>
      </c>
    </row>
    <row r="216" spans="1:2" x14ac:dyDescent="0.35">
      <c r="A216" s="70">
        <f t="shared" si="12"/>
        <v>197</v>
      </c>
      <c r="B216" s="170">
        <v>-35566913.297328688</v>
      </c>
    </row>
    <row r="217" spans="1:2" x14ac:dyDescent="0.35">
      <c r="A217" s="70">
        <f t="shared" si="12"/>
        <v>198</v>
      </c>
      <c r="B217" s="170">
        <v>-16757454.943734303</v>
      </c>
    </row>
    <row r="218" spans="1:2" x14ac:dyDescent="0.35">
      <c r="A218" s="70">
        <f t="shared" si="12"/>
        <v>199</v>
      </c>
      <c r="B218" s="170">
        <v>-29424558.354729213</v>
      </c>
    </row>
    <row r="219" spans="1:2" x14ac:dyDescent="0.35">
      <c r="A219" s="70">
        <f t="shared" si="12"/>
        <v>200</v>
      </c>
      <c r="B219" s="170">
        <v>-8041384.2654213104</v>
      </c>
    </row>
    <row r="220" spans="1:2" x14ac:dyDescent="0.35">
      <c r="A220" s="70">
        <f t="shared" si="12"/>
        <v>201</v>
      </c>
      <c r="B220" s="170">
        <v>-49521351.824832022</v>
      </c>
    </row>
    <row r="221" spans="1:2" x14ac:dyDescent="0.35">
      <c r="A221" s="70">
        <f t="shared" si="12"/>
        <v>202</v>
      </c>
      <c r="B221" s="170">
        <v>-24798132.124826312</v>
      </c>
    </row>
    <row r="222" spans="1:2" x14ac:dyDescent="0.35">
      <c r="A222" s="70">
        <f t="shared" si="12"/>
        <v>203</v>
      </c>
      <c r="B222" s="170">
        <v>-34120603.424675167</v>
      </c>
    </row>
    <row r="223" spans="1:2" x14ac:dyDescent="0.35">
      <c r="A223" s="70">
        <f t="shared" si="12"/>
        <v>204</v>
      </c>
      <c r="B223" s="170">
        <v>-21371679.186148748</v>
      </c>
    </row>
    <row r="224" spans="1:2" x14ac:dyDescent="0.35">
      <c r="A224" s="70">
        <f t="shared" si="12"/>
        <v>205</v>
      </c>
      <c r="B224" s="170">
        <v>-36075594.497750744</v>
      </c>
    </row>
    <row r="225" spans="1:2" x14ac:dyDescent="0.35">
      <c r="A225" s="70">
        <f t="shared" si="12"/>
        <v>206</v>
      </c>
      <c r="B225" s="170">
        <v>-24307773.324745059</v>
      </c>
    </row>
    <row r="226" spans="1:2" x14ac:dyDescent="0.35">
      <c r="A226" s="70">
        <f t="shared" si="12"/>
        <v>207</v>
      </c>
      <c r="B226" s="170">
        <v>-34340555.959218025</v>
      </c>
    </row>
    <row r="227" spans="1:2" x14ac:dyDescent="0.35">
      <c r="A227" s="70">
        <f t="shared" si="12"/>
        <v>208</v>
      </c>
      <c r="B227" s="170">
        <v>-45426816.324956387</v>
      </c>
    </row>
    <row r="228" spans="1:2" x14ac:dyDescent="0.35">
      <c r="A228" s="70">
        <f t="shared" si="12"/>
        <v>209</v>
      </c>
      <c r="B228" s="170">
        <v>-41814329.184658639</v>
      </c>
    </row>
    <row r="229" spans="1:2" x14ac:dyDescent="0.35">
      <c r="A229" s="70">
        <f t="shared" si="12"/>
        <v>210</v>
      </c>
      <c r="B229" s="170">
        <v>-27195386.456381433</v>
      </c>
    </row>
    <row r="230" spans="1:2" x14ac:dyDescent="0.35">
      <c r="A230" s="70">
        <f t="shared" si="12"/>
        <v>211</v>
      </c>
      <c r="B230" s="170">
        <v>-17709663.579628661</v>
      </c>
    </row>
    <row r="231" spans="1:2" x14ac:dyDescent="0.35">
      <c r="A231" s="70">
        <f t="shared" si="12"/>
        <v>212</v>
      </c>
      <c r="B231" s="170">
        <v>-50924254.233520061</v>
      </c>
    </row>
    <row r="232" spans="1:2" x14ac:dyDescent="0.35">
      <c r="A232" s="70">
        <f t="shared" si="12"/>
        <v>213</v>
      </c>
      <c r="B232" s="170">
        <v>-21229256.319521021</v>
      </c>
    </row>
    <row r="233" spans="1:2" x14ac:dyDescent="0.35">
      <c r="A233" s="70">
        <f t="shared" si="12"/>
        <v>214</v>
      </c>
      <c r="B233" s="170">
        <v>-17946969.36321985</v>
      </c>
    </row>
    <row r="234" spans="1:2" x14ac:dyDescent="0.35">
      <c r="A234" s="70">
        <f t="shared" si="12"/>
        <v>215</v>
      </c>
      <c r="B234" s="170">
        <v>-37772860.968649909</v>
      </c>
    </row>
    <row r="235" spans="1:2" x14ac:dyDescent="0.35">
      <c r="A235" s="70">
        <f t="shared" si="12"/>
        <v>216</v>
      </c>
      <c r="B235" s="170">
        <v>-30942090.593925256</v>
      </c>
    </row>
    <row r="236" spans="1:2" x14ac:dyDescent="0.35">
      <c r="A236" s="70">
        <f t="shared" si="12"/>
        <v>217</v>
      </c>
      <c r="B236" s="170">
        <v>-20017030.934403028</v>
      </c>
    </row>
    <row r="237" spans="1:2" x14ac:dyDescent="0.35">
      <c r="A237" s="70">
        <f t="shared" si="12"/>
        <v>218</v>
      </c>
      <c r="B237" s="170">
        <v>-29546537.466284007</v>
      </c>
    </row>
    <row r="238" spans="1:2" x14ac:dyDescent="0.35">
      <c r="A238" s="70">
        <f t="shared" si="12"/>
        <v>219</v>
      </c>
      <c r="B238" s="170">
        <v>-18482325.874420822</v>
      </c>
    </row>
    <row r="239" spans="1:2" x14ac:dyDescent="0.35">
      <c r="A239" s="70">
        <f t="shared" si="12"/>
        <v>220</v>
      </c>
      <c r="B239" s="170">
        <v>-34173874.736970603</v>
      </c>
    </row>
    <row r="240" spans="1:2" x14ac:dyDescent="0.35">
      <c r="A240" s="70">
        <f t="shared" si="12"/>
        <v>221</v>
      </c>
      <c r="B240" s="170">
        <v>-19949339.333649248</v>
      </c>
    </row>
    <row r="241" spans="1:2" x14ac:dyDescent="0.35">
      <c r="A241" s="70">
        <f t="shared" si="12"/>
        <v>222</v>
      </c>
      <c r="B241" s="170">
        <v>-35736023.678921252</v>
      </c>
    </row>
    <row r="242" spans="1:2" x14ac:dyDescent="0.35">
      <c r="A242" s="70">
        <f t="shared" si="12"/>
        <v>223</v>
      </c>
      <c r="B242" s="170">
        <v>-12135649.186758554</v>
      </c>
    </row>
    <row r="243" spans="1:2" x14ac:dyDescent="0.35">
      <c r="A243" s="70">
        <f t="shared" si="12"/>
        <v>224</v>
      </c>
      <c r="B243" s="170">
        <v>-36793648.056423321</v>
      </c>
    </row>
    <row r="244" spans="1:2" x14ac:dyDescent="0.35">
      <c r="A244" s="70">
        <f t="shared" si="12"/>
        <v>225</v>
      </c>
      <c r="B244" s="170">
        <v>-23337393.040864542</v>
      </c>
    </row>
    <row r="245" spans="1:2" x14ac:dyDescent="0.35">
      <c r="A245" s="70">
        <f t="shared" si="12"/>
        <v>226</v>
      </c>
      <c r="B245" s="170">
        <v>-27582268.206784453</v>
      </c>
    </row>
    <row r="246" spans="1:2" x14ac:dyDescent="0.35">
      <c r="A246" s="70">
        <f t="shared" si="12"/>
        <v>227</v>
      </c>
      <c r="B246" s="170">
        <v>-30933351.643524807</v>
      </c>
    </row>
    <row r="247" spans="1:2" x14ac:dyDescent="0.35">
      <c r="A247" s="70">
        <f t="shared" si="12"/>
        <v>228</v>
      </c>
      <c r="B247" s="170">
        <v>-30620935.439487956</v>
      </c>
    </row>
    <row r="248" spans="1:2" x14ac:dyDescent="0.35">
      <c r="A248" s="70">
        <f t="shared" si="12"/>
        <v>229</v>
      </c>
      <c r="B248" s="170">
        <v>-22904245.465241827</v>
      </c>
    </row>
    <row r="249" spans="1:2" x14ac:dyDescent="0.35">
      <c r="A249" s="70">
        <f t="shared" si="12"/>
        <v>230</v>
      </c>
      <c r="B249" s="170">
        <v>-15076311.57470423</v>
      </c>
    </row>
    <row r="250" spans="1:2" x14ac:dyDescent="0.35">
      <c r="A250" s="70">
        <f t="shared" si="12"/>
        <v>231</v>
      </c>
      <c r="B250" s="170">
        <v>-24446855.979865383</v>
      </c>
    </row>
    <row r="251" spans="1:2" x14ac:dyDescent="0.35">
      <c r="A251" s="70">
        <f t="shared" si="12"/>
        <v>232</v>
      </c>
      <c r="B251" s="170">
        <v>-36744081.039335467</v>
      </c>
    </row>
    <row r="252" spans="1:2" x14ac:dyDescent="0.35">
      <c r="A252" s="70">
        <f t="shared" si="12"/>
        <v>233</v>
      </c>
      <c r="B252" s="170">
        <v>-44099085.718205787</v>
      </c>
    </row>
    <row r="253" spans="1:2" x14ac:dyDescent="0.35">
      <c r="A253" s="70">
        <f t="shared" si="12"/>
        <v>234</v>
      </c>
      <c r="B253" s="170">
        <v>-28631411.745637678</v>
      </c>
    </row>
    <row r="254" spans="1:2" x14ac:dyDescent="0.35">
      <c r="A254" s="70">
        <f t="shared" si="12"/>
        <v>235</v>
      </c>
      <c r="B254" s="170">
        <v>-22693093.461545128</v>
      </c>
    </row>
    <row r="255" spans="1:2" x14ac:dyDescent="0.35">
      <c r="A255" s="70">
        <f t="shared" si="12"/>
        <v>236</v>
      </c>
      <c r="B255" s="170">
        <v>-16703815.264317989</v>
      </c>
    </row>
    <row r="256" spans="1:2" x14ac:dyDescent="0.35">
      <c r="A256" s="70">
        <f t="shared" si="12"/>
        <v>237</v>
      </c>
      <c r="B256" s="170">
        <v>-25659268.140745535</v>
      </c>
    </row>
    <row r="257" spans="1:2" x14ac:dyDescent="0.35">
      <c r="A257" s="70">
        <f t="shared" si="12"/>
        <v>238</v>
      </c>
      <c r="B257" s="170">
        <v>-43224768.921262562</v>
      </c>
    </row>
    <row r="258" spans="1:2" x14ac:dyDescent="0.35">
      <c r="A258" s="70">
        <f t="shared" si="12"/>
        <v>239</v>
      </c>
      <c r="B258" s="170">
        <v>-18835824.314695925</v>
      </c>
    </row>
    <row r="259" spans="1:2" x14ac:dyDescent="0.35">
      <c r="A259" s="70">
        <f t="shared" si="12"/>
        <v>240</v>
      </c>
      <c r="B259" s="170">
        <v>-10967804.194221225</v>
      </c>
    </row>
    <row r="260" spans="1:2" x14ac:dyDescent="0.35">
      <c r="A260" s="70">
        <f t="shared" si="12"/>
        <v>241</v>
      </c>
      <c r="B260" s="170">
        <v>-9514215.2040634528</v>
      </c>
    </row>
    <row r="261" spans="1:2" x14ac:dyDescent="0.35">
      <c r="A261" s="70">
        <f t="shared" si="12"/>
        <v>242</v>
      </c>
      <c r="B261" s="170">
        <v>-48672363.646194741</v>
      </c>
    </row>
    <row r="262" spans="1:2" x14ac:dyDescent="0.35">
      <c r="A262" s="70">
        <f t="shared" si="12"/>
        <v>243</v>
      </c>
      <c r="B262" s="170">
        <v>-25525353.215936702</v>
      </c>
    </row>
    <row r="263" spans="1:2" x14ac:dyDescent="0.35">
      <c r="A263" s="70">
        <f t="shared" si="12"/>
        <v>244</v>
      </c>
      <c r="B263" s="170">
        <v>-9416793.9412277881</v>
      </c>
    </row>
    <row r="264" spans="1:2" x14ac:dyDescent="0.35">
      <c r="A264" s="70">
        <f t="shared" si="12"/>
        <v>245</v>
      </c>
      <c r="B264" s="170">
        <v>-52590619.154855147</v>
      </c>
    </row>
    <row r="265" spans="1:2" x14ac:dyDescent="0.35">
      <c r="A265" s="70">
        <f t="shared" si="12"/>
        <v>246</v>
      </c>
      <c r="B265" s="170">
        <v>-44624899.517308891</v>
      </c>
    </row>
    <row r="266" spans="1:2" x14ac:dyDescent="0.35">
      <c r="A266" s="70">
        <f t="shared" si="12"/>
        <v>247</v>
      </c>
      <c r="B266" s="170">
        <v>-21849190.741568819</v>
      </c>
    </row>
    <row r="267" spans="1:2" x14ac:dyDescent="0.35">
      <c r="A267" s="70">
        <f t="shared" si="12"/>
        <v>248</v>
      </c>
      <c r="B267" s="170">
        <v>-27349905.159423392</v>
      </c>
    </row>
    <row r="268" spans="1:2" x14ac:dyDescent="0.35">
      <c r="A268" s="70">
        <f t="shared" si="12"/>
        <v>249</v>
      </c>
      <c r="B268" s="170">
        <v>-38840147.976039022</v>
      </c>
    </row>
    <row r="269" spans="1:2" x14ac:dyDescent="0.35">
      <c r="A269" s="70">
        <f t="shared" si="12"/>
        <v>250</v>
      </c>
      <c r="B269" s="170">
        <v>-48477810.884979859</v>
      </c>
    </row>
    <row r="270" spans="1:2" x14ac:dyDescent="0.35">
      <c r="A270" s="70">
        <f t="shared" si="12"/>
        <v>251</v>
      </c>
      <c r="B270" s="170">
        <v>-13508457.82368123</v>
      </c>
    </row>
    <row r="271" spans="1:2" x14ac:dyDescent="0.35">
      <c r="A271" s="70">
        <f t="shared" si="12"/>
        <v>252</v>
      </c>
      <c r="B271" s="170">
        <v>-13058251.220939869</v>
      </c>
    </row>
    <row r="272" spans="1:2" x14ac:dyDescent="0.35">
      <c r="A272" s="70">
        <f t="shared" si="12"/>
        <v>253</v>
      </c>
      <c r="B272" s="170">
        <v>-30528949.968779139</v>
      </c>
    </row>
    <row r="273" spans="1:2" x14ac:dyDescent="0.35">
      <c r="A273" s="70">
        <f t="shared" si="12"/>
        <v>254</v>
      </c>
      <c r="B273" s="170">
        <v>-16935929.12534976</v>
      </c>
    </row>
    <row r="274" spans="1:2" x14ac:dyDescent="0.35">
      <c r="A274" s="70">
        <f t="shared" si="12"/>
        <v>255</v>
      </c>
      <c r="B274" s="170">
        <v>-33922949.345602609</v>
      </c>
    </row>
    <row r="275" spans="1:2" x14ac:dyDescent="0.35">
      <c r="A275" s="70">
        <f t="shared" si="12"/>
        <v>256</v>
      </c>
      <c r="B275" s="170">
        <v>-16944777.030728988</v>
      </c>
    </row>
    <row r="276" spans="1:2" x14ac:dyDescent="0.35">
      <c r="A276" s="70">
        <f t="shared" si="12"/>
        <v>257</v>
      </c>
      <c r="B276" s="170">
        <v>-23432902.390092552</v>
      </c>
    </row>
    <row r="277" spans="1:2" x14ac:dyDescent="0.35">
      <c r="A277" s="70">
        <f t="shared" si="12"/>
        <v>258</v>
      </c>
      <c r="B277" s="170">
        <v>-18481277.828400757</v>
      </c>
    </row>
    <row r="278" spans="1:2" x14ac:dyDescent="0.35">
      <c r="A278" s="70">
        <f t="shared" ref="A278:A341" si="13">A277+1</f>
        <v>259</v>
      </c>
      <c r="B278" s="170">
        <v>-29738218.547142781</v>
      </c>
    </row>
    <row r="279" spans="1:2" x14ac:dyDescent="0.35">
      <c r="A279" s="70">
        <f t="shared" si="13"/>
        <v>260</v>
      </c>
      <c r="B279" s="170">
        <v>-18947309.427860688</v>
      </c>
    </row>
    <row r="280" spans="1:2" x14ac:dyDescent="0.35">
      <c r="A280" s="70">
        <f t="shared" si="13"/>
        <v>261</v>
      </c>
      <c r="B280" s="170">
        <v>-36437785.45202326</v>
      </c>
    </row>
    <row r="281" spans="1:2" x14ac:dyDescent="0.35">
      <c r="A281" s="70">
        <f t="shared" si="13"/>
        <v>262</v>
      </c>
      <c r="B281" s="170">
        <v>-30013917.399336651</v>
      </c>
    </row>
    <row r="282" spans="1:2" x14ac:dyDescent="0.35">
      <c r="A282" s="70">
        <f t="shared" si="13"/>
        <v>263</v>
      </c>
      <c r="B282" s="170">
        <v>-36556483.60808441</v>
      </c>
    </row>
    <row r="283" spans="1:2" x14ac:dyDescent="0.35">
      <c r="A283" s="70">
        <f t="shared" si="13"/>
        <v>264</v>
      </c>
      <c r="B283" s="170">
        <v>-25994119.411521763</v>
      </c>
    </row>
    <row r="284" spans="1:2" x14ac:dyDescent="0.35">
      <c r="A284" s="70">
        <f t="shared" si="13"/>
        <v>265</v>
      </c>
      <c r="B284" s="170">
        <v>-28756798.836432841</v>
      </c>
    </row>
    <row r="285" spans="1:2" x14ac:dyDescent="0.35">
      <c r="A285" s="70">
        <f t="shared" si="13"/>
        <v>266</v>
      </c>
      <c r="B285" s="170">
        <v>-26835952.739240654</v>
      </c>
    </row>
    <row r="286" spans="1:2" x14ac:dyDescent="0.35">
      <c r="A286" s="70">
        <f t="shared" si="13"/>
        <v>267</v>
      </c>
      <c r="B286" s="170">
        <v>-21593160.979895517</v>
      </c>
    </row>
    <row r="287" spans="1:2" x14ac:dyDescent="0.35">
      <c r="A287" s="70">
        <f t="shared" si="13"/>
        <v>268</v>
      </c>
      <c r="B287" s="170">
        <v>-21540402.734405331</v>
      </c>
    </row>
    <row r="288" spans="1:2" x14ac:dyDescent="0.35">
      <c r="A288" s="70">
        <f t="shared" si="13"/>
        <v>269</v>
      </c>
      <c r="B288" s="170">
        <v>-14598717.277897127</v>
      </c>
    </row>
    <row r="289" spans="1:2" x14ac:dyDescent="0.35">
      <c r="A289" s="70">
        <f t="shared" si="13"/>
        <v>270</v>
      </c>
      <c r="B289" s="170">
        <v>-20814901.742998987</v>
      </c>
    </row>
    <row r="290" spans="1:2" x14ac:dyDescent="0.35">
      <c r="A290" s="70">
        <f t="shared" si="13"/>
        <v>271</v>
      </c>
      <c r="B290" s="170">
        <v>-12765428.838328891</v>
      </c>
    </row>
    <row r="291" spans="1:2" x14ac:dyDescent="0.35">
      <c r="A291" s="70">
        <f t="shared" si="13"/>
        <v>272</v>
      </c>
      <c r="B291" s="170">
        <v>-44919947.687244728</v>
      </c>
    </row>
    <row r="292" spans="1:2" x14ac:dyDescent="0.35">
      <c r="A292" s="70">
        <f t="shared" si="13"/>
        <v>273</v>
      </c>
      <c r="B292" s="170">
        <v>-29072483.660360668</v>
      </c>
    </row>
    <row r="293" spans="1:2" x14ac:dyDescent="0.35">
      <c r="A293" s="70">
        <f t="shared" si="13"/>
        <v>274</v>
      </c>
      <c r="B293" s="170">
        <v>-15755565.643301081</v>
      </c>
    </row>
    <row r="294" spans="1:2" x14ac:dyDescent="0.35">
      <c r="A294" s="70">
        <f t="shared" si="13"/>
        <v>275</v>
      </c>
      <c r="B294" s="170">
        <v>-44680482.473382711</v>
      </c>
    </row>
    <row r="295" spans="1:2" x14ac:dyDescent="0.35">
      <c r="A295" s="70">
        <f t="shared" si="13"/>
        <v>276</v>
      </c>
      <c r="B295" s="170">
        <v>-26012424.739104941</v>
      </c>
    </row>
    <row r="296" spans="1:2" x14ac:dyDescent="0.35">
      <c r="A296" s="70">
        <f t="shared" si="13"/>
        <v>277</v>
      </c>
      <c r="B296" s="170">
        <v>-31736999.985766701</v>
      </c>
    </row>
    <row r="297" spans="1:2" x14ac:dyDescent="0.35">
      <c r="A297" s="70">
        <f t="shared" si="13"/>
        <v>278</v>
      </c>
      <c r="B297" s="170">
        <v>-31345221.835759789</v>
      </c>
    </row>
    <row r="298" spans="1:2" x14ac:dyDescent="0.35">
      <c r="A298" s="70">
        <f t="shared" si="13"/>
        <v>279</v>
      </c>
      <c r="B298" s="170">
        <v>-13048645.748041702</v>
      </c>
    </row>
    <row r="299" spans="1:2" x14ac:dyDescent="0.35">
      <c r="A299" s="70">
        <f t="shared" si="13"/>
        <v>280</v>
      </c>
      <c r="B299" s="170">
        <v>-11852354.457640428</v>
      </c>
    </row>
    <row r="300" spans="1:2" x14ac:dyDescent="0.35">
      <c r="A300" s="70">
        <f t="shared" si="13"/>
        <v>281</v>
      </c>
      <c r="B300" s="170">
        <v>-12047055.269329917</v>
      </c>
    </row>
    <row r="301" spans="1:2" x14ac:dyDescent="0.35">
      <c r="A301" s="70">
        <f t="shared" si="13"/>
        <v>282</v>
      </c>
      <c r="B301" s="170">
        <v>-36706761.463516735</v>
      </c>
    </row>
    <row r="302" spans="1:2" x14ac:dyDescent="0.35">
      <c r="A302" s="70">
        <f t="shared" si="13"/>
        <v>283</v>
      </c>
      <c r="B302" s="170">
        <v>-18447404.714437474</v>
      </c>
    </row>
    <row r="303" spans="1:2" x14ac:dyDescent="0.35">
      <c r="A303" s="70">
        <f t="shared" si="13"/>
        <v>284</v>
      </c>
      <c r="B303" s="170">
        <v>-20845198.004048143</v>
      </c>
    </row>
    <row r="304" spans="1:2" x14ac:dyDescent="0.35">
      <c r="A304" s="70">
        <f t="shared" si="13"/>
        <v>285</v>
      </c>
      <c r="B304" s="170">
        <v>-10274589.147514939</v>
      </c>
    </row>
    <row r="305" spans="1:2" x14ac:dyDescent="0.35">
      <c r="A305" s="70">
        <f t="shared" si="13"/>
        <v>286</v>
      </c>
      <c r="B305" s="170">
        <v>-16628063.351091884</v>
      </c>
    </row>
    <row r="306" spans="1:2" x14ac:dyDescent="0.35">
      <c r="A306" s="70">
        <f t="shared" si="13"/>
        <v>287</v>
      </c>
      <c r="B306" s="170">
        <v>-16836818.400706641</v>
      </c>
    </row>
    <row r="307" spans="1:2" x14ac:dyDescent="0.35">
      <c r="A307" s="70">
        <f t="shared" si="13"/>
        <v>288</v>
      </c>
      <c r="B307" s="170">
        <v>-30281694.661309127</v>
      </c>
    </row>
    <row r="308" spans="1:2" x14ac:dyDescent="0.35">
      <c r="A308" s="70">
        <f t="shared" si="13"/>
        <v>289</v>
      </c>
      <c r="B308" s="170">
        <v>-13459666.912156327</v>
      </c>
    </row>
    <row r="309" spans="1:2" x14ac:dyDescent="0.35">
      <c r="A309" s="70">
        <f t="shared" si="13"/>
        <v>290</v>
      </c>
      <c r="B309" s="170">
        <v>-18492102.925895371</v>
      </c>
    </row>
    <row r="310" spans="1:2" x14ac:dyDescent="0.35">
      <c r="A310" s="70">
        <f t="shared" si="13"/>
        <v>291</v>
      </c>
      <c r="B310" s="170">
        <v>-11015565.872189187</v>
      </c>
    </row>
    <row r="311" spans="1:2" x14ac:dyDescent="0.35">
      <c r="A311" s="70">
        <f t="shared" si="13"/>
        <v>292</v>
      </c>
      <c r="B311" s="170">
        <v>-7883453.1610991834</v>
      </c>
    </row>
    <row r="312" spans="1:2" x14ac:dyDescent="0.35">
      <c r="A312" s="70">
        <f t="shared" si="13"/>
        <v>293</v>
      </c>
      <c r="B312" s="170">
        <v>-23410169.513854787</v>
      </c>
    </row>
    <row r="313" spans="1:2" x14ac:dyDescent="0.35">
      <c r="A313" s="70">
        <f t="shared" si="13"/>
        <v>294</v>
      </c>
      <c r="B313" s="170">
        <v>-9982660.3657332789</v>
      </c>
    </row>
    <row r="314" spans="1:2" x14ac:dyDescent="0.35">
      <c r="A314" s="70">
        <f t="shared" si="13"/>
        <v>295</v>
      </c>
      <c r="B314" s="170">
        <v>-37657748.605197258</v>
      </c>
    </row>
    <row r="315" spans="1:2" x14ac:dyDescent="0.35">
      <c r="A315" s="70">
        <f t="shared" si="13"/>
        <v>296</v>
      </c>
      <c r="B315" s="170">
        <v>-23241927.460758574</v>
      </c>
    </row>
    <row r="316" spans="1:2" x14ac:dyDescent="0.35">
      <c r="A316" s="70">
        <f t="shared" si="13"/>
        <v>297</v>
      </c>
      <c r="B316" s="170">
        <v>-33079972.866924636</v>
      </c>
    </row>
    <row r="317" spans="1:2" x14ac:dyDescent="0.35">
      <c r="A317" s="70">
        <f t="shared" si="13"/>
        <v>298</v>
      </c>
      <c r="B317" s="170">
        <v>-8239797.0462214882</v>
      </c>
    </row>
    <row r="318" spans="1:2" x14ac:dyDescent="0.35">
      <c r="A318" s="70">
        <f t="shared" si="13"/>
        <v>299</v>
      </c>
      <c r="B318" s="170">
        <v>-51207410.118446626</v>
      </c>
    </row>
    <row r="319" spans="1:2" x14ac:dyDescent="0.35">
      <c r="A319" s="70">
        <f t="shared" si="13"/>
        <v>300</v>
      </c>
      <c r="B319" s="170">
        <v>-25701926.772498414</v>
      </c>
    </row>
    <row r="320" spans="1:2" x14ac:dyDescent="0.35">
      <c r="A320" s="70">
        <f t="shared" si="13"/>
        <v>301</v>
      </c>
      <c r="B320" s="170">
        <v>-28187450.059894942</v>
      </c>
    </row>
    <row r="321" spans="1:2" x14ac:dyDescent="0.35">
      <c r="A321" s="70">
        <f t="shared" si="13"/>
        <v>302</v>
      </c>
      <c r="B321" s="170">
        <v>-3728453.832301598</v>
      </c>
    </row>
    <row r="322" spans="1:2" x14ac:dyDescent="0.35">
      <c r="A322" s="70">
        <f t="shared" si="13"/>
        <v>303</v>
      </c>
      <c r="B322" s="170">
        <v>-6275458.1449613087</v>
      </c>
    </row>
    <row r="323" spans="1:2" x14ac:dyDescent="0.35">
      <c r="A323" s="70">
        <f t="shared" si="13"/>
        <v>304</v>
      </c>
      <c r="B323" s="170">
        <v>-22414323.67518739</v>
      </c>
    </row>
    <row r="324" spans="1:2" x14ac:dyDescent="0.35">
      <c r="A324" s="70">
        <f t="shared" si="13"/>
        <v>305</v>
      </c>
      <c r="B324" s="170">
        <v>-12425262.103276573</v>
      </c>
    </row>
    <row r="325" spans="1:2" x14ac:dyDescent="0.35">
      <c r="A325" s="70">
        <f t="shared" si="13"/>
        <v>306</v>
      </c>
      <c r="B325" s="170">
        <v>-12166364.313796334</v>
      </c>
    </row>
    <row r="326" spans="1:2" x14ac:dyDescent="0.35">
      <c r="A326" s="70">
        <f t="shared" si="13"/>
        <v>307</v>
      </c>
      <c r="B326" s="170">
        <v>-12445222.467371812</v>
      </c>
    </row>
    <row r="327" spans="1:2" x14ac:dyDescent="0.35">
      <c r="A327" s="70">
        <f t="shared" si="13"/>
        <v>308</v>
      </c>
      <c r="B327" s="170">
        <v>-17470522.309250649</v>
      </c>
    </row>
    <row r="328" spans="1:2" x14ac:dyDescent="0.35">
      <c r="A328" s="70">
        <f t="shared" si="13"/>
        <v>309</v>
      </c>
      <c r="B328" s="170">
        <v>-41429635.183410652</v>
      </c>
    </row>
    <row r="329" spans="1:2" x14ac:dyDescent="0.35">
      <c r="A329" s="70">
        <f t="shared" si="13"/>
        <v>310</v>
      </c>
      <c r="B329" s="170">
        <v>-23377715.715278689</v>
      </c>
    </row>
    <row r="330" spans="1:2" x14ac:dyDescent="0.35">
      <c r="A330" s="70">
        <f t="shared" si="13"/>
        <v>311</v>
      </c>
      <c r="B330" s="170">
        <v>-17392897.162369367</v>
      </c>
    </row>
    <row r="331" spans="1:2" x14ac:dyDescent="0.35">
      <c r="A331" s="70">
        <f t="shared" si="13"/>
        <v>312</v>
      </c>
      <c r="B331" s="170">
        <v>-15895317.892608978</v>
      </c>
    </row>
    <row r="332" spans="1:2" x14ac:dyDescent="0.35">
      <c r="A332" s="70">
        <f t="shared" si="13"/>
        <v>313</v>
      </c>
      <c r="B332" s="170">
        <v>-31033936.163074665</v>
      </c>
    </row>
    <row r="333" spans="1:2" x14ac:dyDescent="0.35">
      <c r="A333" s="70">
        <f t="shared" si="13"/>
        <v>314</v>
      </c>
      <c r="B333" s="170">
        <v>-38228860.900430389</v>
      </c>
    </row>
    <row r="334" spans="1:2" x14ac:dyDescent="0.35">
      <c r="A334" s="70">
        <f t="shared" si="13"/>
        <v>315</v>
      </c>
      <c r="B334" s="170">
        <v>-16915253.457415629</v>
      </c>
    </row>
    <row r="335" spans="1:2" x14ac:dyDescent="0.35">
      <c r="A335" s="70">
        <f t="shared" si="13"/>
        <v>316</v>
      </c>
      <c r="B335" s="170">
        <v>-10174090.13731245</v>
      </c>
    </row>
    <row r="336" spans="1:2" x14ac:dyDescent="0.35">
      <c r="A336" s="70">
        <f t="shared" si="13"/>
        <v>317</v>
      </c>
      <c r="B336" s="170">
        <v>-25311426.201531455</v>
      </c>
    </row>
    <row r="337" spans="1:2" x14ac:dyDescent="0.35">
      <c r="A337" s="70">
        <f t="shared" si="13"/>
        <v>318</v>
      </c>
      <c r="B337" s="170">
        <v>-38141163.471470281</v>
      </c>
    </row>
    <row r="338" spans="1:2" x14ac:dyDescent="0.35">
      <c r="A338" s="70">
        <f t="shared" si="13"/>
        <v>319</v>
      </c>
      <c r="B338" s="170">
        <v>-22322767.723334085</v>
      </c>
    </row>
    <row r="339" spans="1:2" x14ac:dyDescent="0.35">
      <c r="A339" s="70">
        <f t="shared" si="13"/>
        <v>320</v>
      </c>
      <c r="B339" s="170">
        <v>-15426405.988586763</v>
      </c>
    </row>
    <row r="340" spans="1:2" x14ac:dyDescent="0.35">
      <c r="A340" s="70">
        <f t="shared" si="13"/>
        <v>321</v>
      </c>
      <c r="B340" s="170">
        <v>-17516374.976730242</v>
      </c>
    </row>
    <row r="341" spans="1:2" x14ac:dyDescent="0.35">
      <c r="A341" s="70">
        <f t="shared" si="13"/>
        <v>322</v>
      </c>
      <c r="B341" s="170">
        <v>-26717602.186073449</v>
      </c>
    </row>
    <row r="342" spans="1:2" x14ac:dyDescent="0.35">
      <c r="A342" s="70">
        <f t="shared" ref="A342:A405" si="14">A341+1</f>
        <v>323</v>
      </c>
      <c r="B342" s="170">
        <v>-12909686.515914921</v>
      </c>
    </row>
    <row r="343" spans="1:2" x14ac:dyDescent="0.35">
      <c r="A343" s="70">
        <f t="shared" si="14"/>
        <v>324</v>
      </c>
      <c r="B343" s="170">
        <v>-25953982.640651748</v>
      </c>
    </row>
    <row r="344" spans="1:2" x14ac:dyDescent="0.35">
      <c r="A344" s="70">
        <f t="shared" si="14"/>
        <v>325</v>
      </c>
      <c r="B344" s="170">
        <v>-16910547.005611494</v>
      </c>
    </row>
    <row r="345" spans="1:2" x14ac:dyDescent="0.35">
      <c r="A345" s="70">
        <f t="shared" si="14"/>
        <v>326</v>
      </c>
      <c r="B345" s="170">
        <v>-46465147.566740915</v>
      </c>
    </row>
    <row r="346" spans="1:2" x14ac:dyDescent="0.35">
      <c r="A346" s="70">
        <f t="shared" si="14"/>
        <v>327</v>
      </c>
      <c r="B346" s="170">
        <v>-22878106.004490361</v>
      </c>
    </row>
    <row r="347" spans="1:2" x14ac:dyDescent="0.35">
      <c r="A347" s="70">
        <f t="shared" si="14"/>
        <v>328</v>
      </c>
      <c r="B347" s="170">
        <v>-44198686.108932942</v>
      </c>
    </row>
    <row r="348" spans="1:2" x14ac:dyDescent="0.35">
      <c r="A348" s="70">
        <f t="shared" si="14"/>
        <v>329</v>
      </c>
      <c r="B348" s="170">
        <v>-11271408.254909556</v>
      </c>
    </row>
    <row r="349" spans="1:2" x14ac:dyDescent="0.35">
      <c r="A349" s="70">
        <f t="shared" si="14"/>
        <v>330</v>
      </c>
      <c r="B349" s="170">
        <v>-18927842.491134539</v>
      </c>
    </row>
    <row r="350" spans="1:2" x14ac:dyDescent="0.35">
      <c r="A350" s="70">
        <f t="shared" si="14"/>
        <v>331</v>
      </c>
      <c r="B350" s="170">
        <v>-21294127.045757525</v>
      </c>
    </row>
    <row r="351" spans="1:2" x14ac:dyDescent="0.35">
      <c r="A351" s="70">
        <f t="shared" si="14"/>
        <v>332</v>
      </c>
      <c r="B351" s="170">
        <v>-22712579.767481346</v>
      </c>
    </row>
    <row r="352" spans="1:2" x14ac:dyDescent="0.35">
      <c r="A352" s="70">
        <f t="shared" si="14"/>
        <v>333</v>
      </c>
      <c r="B352" s="170">
        <v>-13609811.566582669</v>
      </c>
    </row>
    <row r="353" spans="1:2" x14ac:dyDescent="0.35">
      <c r="A353" s="70">
        <f t="shared" si="14"/>
        <v>334</v>
      </c>
      <c r="B353" s="170">
        <v>-5419651.5802711789</v>
      </c>
    </row>
    <row r="354" spans="1:2" x14ac:dyDescent="0.35">
      <c r="A354" s="70">
        <f t="shared" si="14"/>
        <v>335</v>
      </c>
      <c r="B354" s="170">
        <v>-35428066.867221527</v>
      </c>
    </row>
    <row r="355" spans="1:2" x14ac:dyDescent="0.35">
      <c r="A355" s="70">
        <f t="shared" si="14"/>
        <v>336</v>
      </c>
      <c r="B355" s="170">
        <v>-29110338.280916974</v>
      </c>
    </row>
    <row r="356" spans="1:2" x14ac:dyDescent="0.35">
      <c r="A356" s="70">
        <f t="shared" si="14"/>
        <v>337</v>
      </c>
      <c r="B356" s="170">
        <v>-14946159.504226608</v>
      </c>
    </row>
    <row r="357" spans="1:2" x14ac:dyDescent="0.35">
      <c r="A357" s="70">
        <f t="shared" si="14"/>
        <v>338</v>
      </c>
      <c r="B357" s="170">
        <v>-15852040.927832894</v>
      </c>
    </row>
    <row r="358" spans="1:2" x14ac:dyDescent="0.35">
      <c r="A358" s="70">
        <f t="shared" si="14"/>
        <v>339</v>
      </c>
      <c r="B358" s="170">
        <v>-36696293.243616104</v>
      </c>
    </row>
    <row r="359" spans="1:2" x14ac:dyDescent="0.35">
      <c r="A359" s="70">
        <f t="shared" si="14"/>
        <v>340</v>
      </c>
      <c r="B359" s="170">
        <v>-38082852.714206688</v>
      </c>
    </row>
    <row r="360" spans="1:2" x14ac:dyDescent="0.35">
      <c r="A360" s="70">
        <f t="shared" si="14"/>
        <v>341</v>
      </c>
      <c r="B360" s="170">
        <v>-49126076.725980014</v>
      </c>
    </row>
    <row r="361" spans="1:2" x14ac:dyDescent="0.35">
      <c r="A361" s="70">
        <f t="shared" si="14"/>
        <v>342</v>
      </c>
      <c r="B361" s="170">
        <v>-22850145.509475894</v>
      </c>
    </row>
    <row r="362" spans="1:2" x14ac:dyDescent="0.35">
      <c r="A362" s="70">
        <f t="shared" si="14"/>
        <v>343</v>
      </c>
      <c r="B362" s="170">
        <v>-17801635.663469907</v>
      </c>
    </row>
    <row r="363" spans="1:2" x14ac:dyDescent="0.35">
      <c r="A363" s="70">
        <f t="shared" si="14"/>
        <v>344</v>
      </c>
      <c r="B363" s="170">
        <v>-12088641.479446106</v>
      </c>
    </row>
    <row r="364" spans="1:2" x14ac:dyDescent="0.35">
      <c r="A364" s="70">
        <f t="shared" si="14"/>
        <v>345</v>
      </c>
      <c r="B364" s="170">
        <v>-37934796.850424603</v>
      </c>
    </row>
    <row r="365" spans="1:2" x14ac:dyDescent="0.35">
      <c r="A365" s="70">
        <f t="shared" si="14"/>
        <v>346</v>
      </c>
      <c r="B365" s="170">
        <v>-19857216.656694017</v>
      </c>
    </row>
    <row r="366" spans="1:2" x14ac:dyDescent="0.35">
      <c r="A366" s="70">
        <f t="shared" si="14"/>
        <v>347</v>
      </c>
      <c r="B366" s="170">
        <v>-10225715.625583204</v>
      </c>
    </row>
    <row r="367" spans="1:2" x14ac:dyDescent="0.35">
      <c r="A367" s="70">
        <f t="shared" si="14"/>
        <v>348</v>
      </c>
      <c r="B367" s="170">
        <v>-9704197.408894103</v>
      </c>
    </row>
    <row r="368" spans="1:2" x14ac:dyDescent="0.35">
      <c r="A368" s="70">
        <f t="shared" si="14"/>
        <v>349</v>
      </c>
      <c r="B368" s="170">
        <v>-17627943.854132447</v>
      </c>
    </row>
    <row r="369" spans="1:2" x14ac:dyDescent="0.35">
      <c r="A369" s="70">
        <f t="shared" si="14"/>
        <v>350</v>
      </c>
      <c r="B369" s="170">
        <v>-17323601.019237198</v>
      </c>
    </row>
    <row r="370" spans="1:2" x14ac:dyDescent="0.35">
      <c r="A370" s="70">
        <f t="shared" si="14"/>
        <v>351</v>
      </c>
      <c r="B370" s="170">
        <v>-26157693.638660163</v>
      </c>
    </row>
    <row r="371" spans="1:2" x14ac:dyDescent="0.35">
      <c r="A371" s="70">
        <f t="shared" si="14"/>
        <v>352</v>
      </c>
      <c r="B371" s="170">
        <v>-18037632.343839914</v>
      </c>
    </row>
    <row r="372" spans="1:2" x14ac:dyDescent="0.35">
      <c r="A372" s="70">
        <f t="shared" si="14"/>
        <v>353</v>
      </c>
      <c r="B372" s="170">
        <v>-26802599.369735185</v>
      </c>
    </row>
    <row r="373" spans="1:2" x14ac:dyDescent="0.35">
      <c r="A373" s="70">
        <f t="shared" si="14"/>
        <v>354</v>
      </c>
      <c r="B373" s="170">
        <v>-45781715.047616497</v>
      </c>
    </row>
    <row r="374" spans="1:2" x14ac:dyDescent="0.35">
      <c r="A374" s="70">
        <f t="shared" si="14"/>
        <v>355</v>
      </c>
      <c r="B374" s="170">
        <v>-9161517.4220327176</v>
      </c>
    </row>
    <row r="375" spans="1:2" x14ac:dyDescent="0.35">
      <c r="A375" s="70">
        <f t="shared" si="14"/>
        <v>356</v>
      </c>
      <c r="B375" s="170">
        <v>-18715581.818105206</v>
      </c>
    </row>
    <row r="376" spans="1:2" x14ac:dyDescent="0.35">
      <c r="A376" s="70">
        <f t="shared" si="14"/>
        <v>357</v>
      </c>
      <c r="B376" s="170">
        <v>-23283086.745408744</v>
      </c>
    </row>
    <row r="377" spans="1:2" x14ac:dyDescent="0.35">
      <c r="A377" s="70">
        <f t="shared" si="14"/>
        <v>358</v>
      </c>
      <c r="B377" s="170">
        <v>-37579074.146944001</v>
      </c>
    </row>
    <row r="378" spans="1:2" x14ac:dyDescent="0.35">
      <c r="A378" s="70">
        <f t="shared" si="14"/>
        <v>359</v>
      </c>
      <c r="B378" s="170">
        <v>-19903548.616513241</v>
      </c>
    </row>
    <row r="379" spans="1:2" x14ac:dyDescent="0.35">
      <c r="A379" s="70">
        <f t="shared" si="14"/>
        <v>360</v>
      </c>
      <c r="B379" s="170">
        <v>-23975990.539336007</v>
      </c>
    </row>
    <row r="380" spans="1:2" x14ac:dyDescent="0.35">
      <c r="A380" s="70">
        <f t="shared" si="14"/>
        <v>361</v>
      </c>
      <c r="B380" s="170">
        <v>-27753998.837001458</v>
      </c>
    </row>
    <row r="381" spans="1:2" x14ac:dyDescent="0.35">
      <c r="A381" s="70">
        <f t="shared" si="14"/>
        <v>362</v>
      </c>
      <c r="B381" s="170">
        <v>-14844173.695397453</v>
      </c>
    </row>
    <row r="382" spans="1:2" x14ac:dyDescent="0.35">
      <c r="A382" s="70">
        <f t="shared" si="14"/>
        <v>363</v>
      </c>
      <c r="B382" s="170">
        <v>-16773124.424195115</v>
      </c>
    </row>
    <row r="383" spans="1:2" x14ac:dyDescent="0.35">
      <c r="A383" s="70">
        <f t="shared" si="14"/>
        <v>364</v>
      </c>
      <c r="B383" s="170">
        <v>-21232329.843239889</v>
      </c>
    </row>
    <row r="384" spans="1:2" x14ac:dyDescent="0.35">
      <c r="A384" s="70">
        <f t="shared" si="14"/>
        <v>365</v>
      </c>
      <c r="B384" s="170">
        <v>-28712256.537082843</v>
      </c>
    </row>
    <row r="385" spans="1:2" x14ac:dyDescent="0.35">
      <c r="A385" s="70">
        <f t="shared" si="14"/>
        <v>366</v>
      </c>
      <c r="B385" s="170">
        <v>-25762876.328452565</v>
      </c>
    </row>
    <row r="386" spans="1:2" x14ac:dyDescent="0.35">
      <c r="A386" s="70">
        <f t="shared" si="14"/>
        <v>367</v>
      </c>
      <c r="B386" s="170">
        <v>-40418418.202053502</v>
      </c>
    </row>
    <row r="387" spans="1:2" x14ac:dyDescent="0.35">
      <c r="A387" s="70">
        <f t="shared" si="14"/>
        <v>368</v>
      </c>
      <c r="B387" s="170">
        <v>-33740930.529647693</v>
      </c>
    </row>
    <row r="388" spans="1:2" x14ac:dyDescent="0.35">
      <c r="A388" s="70">
        <f t="shared" si="14"/>
        <v>369</v>
      </c>
      <c r="B388" s="170">
        <v>-32557078.000737011</v>
      </c>
    </row>
    <row r="389" spans="1:2" x14ac:dyDescent="0.35">
      <c r="A389" s="70">
        <f t="shared" si="14"/>
        <v>370</v>
      </c>
      <c r="B389" s="170">
        <v>-26813496.790936157</v>
      </c>
    </row>
    <row r="390" spans="1:2" x14ac:dyDescent="0.35">
      <c r="A390" s="70">
        <f t="shared" si="14"/>
        <v>371</v>
      </c>
      <c r="B390" s="170">
        <v>-11707139.04522723</v>
      </c>
    </row>
    <row r="391" spans="1:2" x14ac:dyDescent="0.35">
      <c r="A391" s="70">
        <f t="shared" si="14"/>
        <v>372</v>
      </c>
      <c r="B391" s="170">
        <v>-18853025.028583921</v>
      </c>
    </row>
    <row r="392" spans="1:2" x14ac:dyDescent="0.35">
      <c r="A392" s="70">
        <f t="shared" si="14"/>
        <v>373</v>
      </c>
      <c r="B392" s="170">
        <v>-9457112.5616311952</v>
      </c>
    </row>
    <row r="393" spans="1:2" x14ac:dyDescent="0.35">
      <c r="A393" s="70">
        <f t="shared" si="14"/>
        <v>374</v>
      </c>
      <c r="B393" s="170">
        <v>-17445386.211178117</v>
      </c>
    </row>
    <row r="394" spans="1:2" x14ac:dyDescent="0.35">
      <c r="A394" s="70">
        <f t="shared" si="14"/>
        <v>375</v>
      </c>
      <c r="B394" s="170">
        <v>-42752379.462356769</v>
      </c>
    </row>
    <row r="395" spans="1:2" x14ac:dyDescent="0.35">
      <c r="A395" s="70">
        <f t="shared" si="14"/>
        <v>376</v>
      </c>
      <c r="B395" s="170">
        <v>-24818295.805083178</v>
      </c>
    </row>
    <row r="396" spans="1:2" x14ac:dyDescent="0.35">
      <c r="A396" s="70">
        <f t="shared" si="14"/>
        <v>377</v>
      </c>
      <c r="B396" s="170">
        <v>-42849868.836250193</v>
      </c>
    </row>
    <row r="397" spans="1:2" x14ac:dyDescent="0.35">
      <c r="A397" s="70">
        <f t="shared" si="14"/>
        <v>378</v>
      </c>
      <c r="B397" s="170">
        <v>-20791110.343500271</v>
      </c>
    </row>
    <row r="398" spans="1:2" x14ac:dyDescent="0.35">
      <c r="A398" s="70">
        <f t="shared" si="14"/>
        <v>379</v>
      </c>
      <c r="B398" s="170">
        <v>-18764662.139882825</v>
      </c>
    </row>
    <row r="399" spans="1:2" x14ac:dyDescent="0.35">
      <c r="A399" s="70">
        <f t="shared" si="14"/>
        <v>380</v>
      </c>
      <c r="B399" s="170">
        <v>-22258775.338221855</v>
      </c>
    </row>
    <row r="400" spans="1:2" x14ac:dyDescent="0.35">
      <c r="A400" s="70">
        <f t="shared" si="14"/>
        <v>381</v>
      </c>
      <c r="B400" s="170">
        <v>-30771074.372016247</v>
      </c>
    </row>
    <row r="401" spans="1:2" x14ac:dyDescent="0.35">
      <c r="A401" s="70">
        <f t="shared" si="14"/>
        <v>382</v>
      </c>
      <c r="B401" s="170">
        <v>-20246818.010327175</v>
      </c>
    </row>
    <row r="402" spans="1:2" x14ac:dyDescent="0.35">
      <c r="A402" s="70">
        <f t="shared" si="14"/>
        <v>383</v>
      </c>
      <c r="B402" s="170">
        <v>-45845305.822888836</v>
      </c>
    </row>
    <row r="403" spans="1:2" x14ac:dyDescent="0.35">
      <c r="A403" s="70">
        <f t="shared" si="14"/>
        <v>384</v>
      </c>
      <c r="B403" s="170">
        <v>-38257491.66408439</v>
      </c>
    </row>
    <row r="404" spans="1:2" x14ac:dyDescent="0.35">
      <c r="A404" s="70">
        <f t="shared" si="14"/>
        <v>385</v>
      </c>
      <c r="B404" s="170">
        <v>-36568989.025760889</v>
      </c>
    </row>
    <row r="405" spans="1:2" x14ac:dyDescent="0.35">
      <c r="A405" s="70">
        <f t="shared" si="14"/>
        <v>386</v>
      </c>
      <c r="B405" s="170">
        <v>-14044797.146152377</v>
      </c>
    </row>
    <row r="406" spans="1:2" x14ac:dyDescent="0.35">
      <c r="A406" s="70">
        <f t="shared" ref="A406:A469" si="15">A405+1</f>
        <v>387</v>
      </c>
      <c r="B406" s="170">
        <v>-33010699.675161511</v>
      </c>
    </row>
    <row r="407" spans="1:2" x14ac:dyDescent="0.35">
      <c r="A407" s="70">
        <f t="shared" si="15"/>
        <v>388</v>
      </c>
      <c r="B407" s="170">
        <v>-33130022.856871314</v>
      </c>
    </row>
    <row r="408" spans="1:2" x14ac:dyDescent="0.35">
      <c r="A408" s="70">
        <f t="shared" si="15"/>
        <v>389</v>
      </c>
      <c r="B408" s="170">
        <v>-14748652.371919755</v>
      </c>
    </row>
    <row r="409" spans="1:2" x14ac:dyDescent="0.35">
      <c r="A409" s="70">
        <f t="shared" si="15"/>
        <v>390</v>
      </c>
      <c r="B409" s="170">
        <v>-49478484.572958872</v>
      </c>
    </row>
    <row r="410" spans="1:2" x14ac:dyDescent="0.35">
      <c r="A410" s="70">
        <f t="shared" si="15"/>
        <v>391</v>
      </c>
      <c r="B410" s="170">
        <v>-10075028.691866357</v>
      </c>
    </row>
    <row r="411" spans="1:2" x14ac:dyDescent="0.35">
      <c r="A411" s="70">
        <f t="shared" si="15"/>
        <v>392</v>
      </c>
      <c r="B411" s="170">
        <v>-17743130.10268975</v>
      </c>
    </row>
    <row r="412" spans="1:2" x14ac:dyDescent="0.35">
      <c r="A412" s="70">
        <f t="shared" si="15"/>
        <v>393</v>
      </c>
      <c r="B412" s="170">
        <v>-20588690.937845968</v>
      </c>
    </row>
    <row r="413" spans="1:2" x14ac:dyDescent="0.35">
      <c r="A413" s="70">
        <f t="shared" si="15"/>
        <v>394</v>
      </c>
      <c r="B413" s="170">
        <v>-29069491.866934057</v>
      </c>
    </row>
    <row r="414" spans="1:2" x14ac:dyDescent="0.35">
      <c r="A414" s="70">
        <f t="shared" si="15"/>
        <v>395</v>
      </c>
      <c r="B414" s="170">
        <v>-32858569.803112917</v>
      </c>
    </row>
    <row r="415" spans="1:2" x14ac:dyDescent="0.35">
      <c r="A415" s="70">
        <f t="shared" si="15"/>
        <v>396</v>
      </c>
      <c r="B415" s="170">
        <v>-13338109.10485596</v>
      </c>
    </row>
    <row r="416" spans="1:2" x14ac:dyDescent="0.35">
      <c r="A416" s="70">
        <f t="shared" si="15"/>
        <v>397</v>
      </c>
      <c r="B416" s="170">
        <v>-14120218.475268889</v>
      </c>
    </row>
    <row r="417" spans="1:2" x14ac:dyDescent="0.35">
      <c r="A417" s="70">
        <f t="shared" si="15"/>
        <v>398</v>
      </c>
      <c r="B417" s="170">
        <v>-21479186.476165839</v>
      </c>
    </row>
    <row r="418" spans="1:2" x14ac:dyDescent="0.35">
      <c r="A418" s="70">
        <f t="shared" si="15"/>
        <v>399</v>
      </c>
      <c r="B418" s="170">
        <v>-4890653.2840858363</v>
      </c>
    </row>
    <row r="419" spans="1:2" x14ac:dyDescent="0.35">
      <c r="A419" s="70">
        <f t="shared" si="15"/>
        <v>400</v>
      </c>
      <c r="B419" s="170">
        <v>-42832805.045524448</v>
      </c>
    </row>
    <row r="420" spans="1:2" x14ac:dyDescent="0.35">
      <c r="A420" s="70">
        <f t="shared" si="15"/>
        <v>401</v>
      </c>
      <c r="B420" s="170">
        <v>-15456886.596071281</v>
      </c>
    </row>
    <row r="421" spans="1:2" x14ac:dyDescent="0.35">
      <c r="A421" s="70">
        <f t="shared" si="15"/>
        <v>402</v>
      </c>
      <c r="B421" s="170">
        <v>-18334020.311424844</v>
      </c>
    </row>
    <row r="422" spans="1:2" x14ac:dyDescent="0.35">
      <c r="A422" s="70">
        <f t="shared" si="15"/>
        <v>403</v>
      </c>
      <c r="B422" s="170">
        <v>-30684223.111158241</v>
      </c>
    </row>
    <row r="423" spans="1:2" x14ac:dyDescent="0.35">
      <c r="A423" s="70">
        <f t="shared" si="15"/>
        <v>404</v>
      </c>
      <c r="B423" s="170">
        <v>-37449414.823568091</v>
      </c>
    </row>
    <row r="424" spans="1:2" x14ac:dyDescent="0.35">
      <c r="A424" s="70">
        <f t="shared" si="15"/>
        <v>405</v>
      </c>
      <c r="B424" s="170">
        <v>-34685003.05144611</v>
      </c>
    </row>
    <row r="425" spans="1:2" x14ac:dyDescent="0.35">
      <c r="A425" s="70">
        <f t="shared" si="15"/>
        <v>406</v>
      </c>
      <c r="B425" s="170">
        <v>-18455836.342954803</v>
      </c>
    </row>
    <row r="426" spans="1:2" x14ac:dyDescent="0.35">
      <c r="A426" s="70">
        <f t="shared" si="15"/>
        <v>407</v>
      </c>
      <c r="B426" s="170">
        <v>-39800224.187578045</v>
      </c>
    </row>
    <row r="427" spans="1:2" x14ac:dyDescent="0.35">
      <c r="A427" s="70">
        <f t="shared" si="15"/>
        <v>408</v>
      </c>
      <c r="B427" s="170">
        <v>-35307212.768527493</v>
      </c>
    </row>
    <row r="428" spans="1:2" x14ac:dyDescent="0.35">
      <c r="A428" s="70">
        <f t="shared" si="15"/>
        <v>409</v>
      </c>
      <c r="B428" s="170">
        <v>-29360409.284872476</v>
      </c>
    </row>
    <row r="429" spans="1:2" x14ac:dyDescent="0.35">
      <c r="A429" s="70">
        <f t="shared" si="15"/>
        <v>410</v>
      </c>
      <c r="B429" s="170">
        <v>-37584408.964759104</v>
      </c>
    </row>
    <row r="430" spans="1:2" x14ac:dyDescent="0.35">
      <c r="A430" s="70">
        <f t="shared" si="15"/>
        <v>411</v>
      </c>
      <c r="B430" s="170">
        <v>-14427659.90057618</v>
      </c>
    </row>
    <row r="431" spans="1:2" x14ac:dyDescent="0.35">
      <c r="A431" s="70">
        <f t="shared" si="15"/>
        <v>412</v>
      </c>
      <c r="B431" s="170">
        <v>-34853078.755430631</v>
      </c>
    </row>
    <row r="432" spans="1:2" x14ac:dyDescent="0.35">
      <c r="A432" s="70">
        <f t="shared" si="15"/>
        <v>413</v>
      </c>
      <c r="B432" s="170">
        <v>-37101830.259531856</v>
      </c>
    </row>
    <row r="433" spans="1:2" x14ac:dyDescent="0.35">
      <c r="A433" s="70">
        <f t="shared" si="15"/>
        <v>414</v>
      </c>
      <c r="B433" s="170">
        <v>-10163559.082557734</v>
      </c>
    </row>
    <row r="434" spans="1:2" x14ac:dyDescent="0.35">
      <c r="A434" s="70">
        <f t="shared" si="15"/>
        <v>415</v>
      </c>
      <c r="B434" s="170">
        <v>-50133813.005852357</v>
      </c>
    </row>
    <row r="435" spans="1:2" x14ac:dyDescent="0.35">
      <c r="A435" s="70">
        <f t="shared" si="15"/>
        <v>416</v>
      </c>
      <c r="B435" s="170">
        <v>-9905037.5632487908</v>
      </c>
    </row>
    <row r="436" spans="1:2" x14ac:dyDescent="0.35">
      <c r="A436" s="70">
        <f t="shared" si="15"/>
        <v>417</v>
      </c>
      <c r="B436" s="170">
        <v>-22011230.990657546</v>
      </c>
    </row>
    <row r="437" spans="1:2" x14ac:dyDescent="0.35">
      <c r="A437" s="70">
        <f t="shared" si="15"/>
        <v>418</v>
      </c>
      <c r="B437" s="170">
        <v>-10141186.678189065</v>
      </c>
    </row>
    <row r="438" spans="1:2" x14ac:dyDescent="0.35">
      <c r="A438" s="70">
        <f t="shared" si="15"/>
        <v>419</v>
      </c>
      <c r="B438" s="170">
        <v>-24908311.331430271</v>
      </c>
    </row>
    <row r="439" spans="1:2" x14ac:dyDescent="0.35">
      <c r="A439" s="70">
        <f t="shared" si="15"/>
        <v>420</v>
      </c>
      <c r="B439" s="170">
        <v>-11035646.180502791</v>
      </c>
    </row>
    <row r="440" spans="1:2" x14ac:dyDescent="0.35">
      <c r="A440" s="70">
        <f t="shared" si="15"/>
        <v>421</v>
      </c>
      <c r="B440" s="170">
        <v>-21264789.14795962</v>
      </c>
    </row>
    <row r="441" spans="1:2" x14ac:dyDescent="0.35">
      <c r="A441" s="70">
        <f t="shared" si="15"/>
        <v>422</v>
      </c>
      <c r="B441" s="170">
        <v>-16090957.816686451</v>
      </c>
    </row>
    <row r="442" spans="1:2" x14ac:dyDescent="0.35">
      <c r="A442" s="70">
        <f t="shared" si="15"/>
        <v>423</v>
      </c>
      <c r="B442" s="170">
        <v>-15595561.631694317</v>
      </c>
    </row>
    <row r="443" spans="1:2" x14ac:dyDescent="0.35">
      <c r="A443" s="70">
        <f t="shared" si="15"/>
        <v>424</v>
      </c>
      <c r="B443" s="170">
        <v>-11558268.321278093</v>
      </c>
    </row>
    <row r="444" spans="1:2" x14ac:dyDescent="0.35">
      <c r="A444" s="70">
        <f t="shared" si="15"/>
        <v>425</v>
      </c>
      <c r="B444" s="170">
        <v>-13688944.263273105</v>
      </c>
    </row>
    <row r="445" spans="1:2" x14ac:dyDescent="0.35">
      <c r="A445" s="70">
        <f t="shared" si="15"/>
        <v>426</v>
      </c>
      <c r="B445" s="170">
        <v>-22264979.203312501</v>
      </c>
    </row>
    <row r="446" spans="1:2" x14ac:dyDescent="0.35">
      <c r="A446" s="70">
        <f t="shared" si="15"/>
        <v>427</v>
      </c>
      <c r="B446" s="170">
        <v>-26311748.682292115</v>
      </c>
    </row>
    <row r="447" spans="1:2" x14ac:dyDescent="0.35">
      <c r="A447" s="70">
        <f t="shared" si="15"/>
        <v>428</v>
      </c>
      <c r="B447" s="170">
        <v>-23354300.4292593</v>
      </c>
    </row>
    <row r="448" spans="1:2" x14ac:dyDescent="0.35">
      <c r="A448" s="70">
        <f t="shared" si="15"/>
        <v>429</v>
      </c>
      <c r="B448" s="170">
        <v>-22261857.489092715</v>
      </c>
    </row>
    <row r="449" spans="1:2" x14ac:dyDescent="0.35">
      <c r="A449" s="70">
        <f t="shared" si="15"/>
        <v>430</v>
      </c>
      <c r="B449" s="170">
        <v>-42722527.298642077</v>
      </c>
    </row>
    <row r="450" spans="1:2" x14ac:dyDescent="0.35">
      <c r="A450" s="70">
        <f t="shared" si="15"/>
        <v>431</v>
      </c>
      <c r="B450" s="170">
        <v>-17406990.634817641</v>
      </c>
    </row>
    <row r="451" spans="1:2" x14ac:dyDescent="0.35">
      <c r="A451" s="70">
        <f t="shared" si="15"/>
        <v>432</v>
      </c>
      <c r="B451" s="170">
        <v>-16613519.217225695</v>
      </c>
    </row>
    <row r="452" spans="1:2" x14ac:dyDescent="0.35">
      <c r="A452" s="70">
        <f t="shared" si="15"/>
        <v>433</v>
      </c>
      <c r="B452" s="170">
        <v>-13893958.954766331</v>
      </c>
    </row>
    <row r="453" spans="1:2" x14ac:dyDescent="0.35">
      <c r="A453" s="70">
        <f t="shared" si="15"/>
        <v>434</v>
      </c>
      <c r="B453" s="170">
        <v>-19883067.170374617</v>
      </c>
    </row>
    <row r="454" spans="1:2" x14ac:dyDescent="0.35">
      <c r="A454" s="70">
        <f t="shared" si="15"/>
        <v>435</v>
      </c>
      <c r="B454" s="170">
        <v>-4523199.1559321284</v>
      </c>
    </row>
    <row r="455" spans="1:2" x14ac:dyDescent="0.35">
      <c r="A455" s="70">
        <f t="shared" si="15"/>
        <v>436</v>
      </c>
      <c r="B455" s="170">
        <v>-6641716.7239441834</v>
      </c>
    </row>
    <row r="456" spans="1:2" x14ac:dyDescent="0.35">
      <c r="A456" s="70">
        <f t="shared" si="15"/>
        <v>437</v>
      </c>
      <c r="B456" s="170">
        <v>-43938807.394089535</v>
      </c>
    </row>
    <row r="457" spans="1:2" x14ac:dyDescent="0.35">
      <c r="A457" s="70">
        <f t="shared" si="15"/>
        <v>438</v>
      </c>
      <c r="B457" s="170">
        <v>-11656789.129587982</v>
      </c>
    </row>
    <row r="458" spans="1:2" x14ac:dyDescent="0.35">
      <c r="A458" s="70">
        <f t="shared" si="15"/>
        <v>439</v>
      </c>
      <c r="B458" s="170">
        <v>-20264033.466866717</v>
      </c>
    </row>
    <row r="459" spans="1:2" x14ac:dyDescent="0.35">
      <c r="A459" s="70">
        <f t="shared" si="15"/>
        <v>440</v>
      </c>
      <c r="B459" s="170">
        <v>-21693397.835463416</v>
      </c>
    </row>
    <row r="460" spans="1:2" x14ac:dyDescent="0.35">
      <c r="A460" s="70">
        <f t="shared" si="15"/>
        <v>441</v>
      </c>
      <c r="B460" s="170">
        <v>-21534542.128406852</v>
      </c>
    </row>
    <row r="461" spans="1:2" x14ac:dyDescent="0.35">
      <c r="A461" s="70">
        <f t="shared" si="15"/>
        <v>442</v>
      </c>
      <c r="B461" s="170">
        <v>-42868274.872330353</v>
      </c>
    </row>
    <row r="462" spans="1:2" x14ac:dyDescent="0.35">
      <c r="A462" s="70">
        <f t="shared" si="15"/>
        <v>443</v>
      </c>
      <c r="B462" s="170">
        <v>-36666939.733889252</v>
      </c>
    </row>
    <row r="463" spans="1:2" x14ac:dyDescent="0.35">
      <c r="A463" s="70">
        <f t="shared" si="15"/>
        <v>444</v>
      </c>
      <c r="B463" s="170">
        <v>-16140288.578691112</v>
      </c>
    </row>
    <row r="464" spans="1:2" x14ac:dyDescent="0.35">
      <c r="A464" s="70">
        <f t="shared" si="15"/>
        <v>445</v>
      </c>
      <c r="B464" s="170">
        <v>-40685075.356965281</v>
      </c>
    </row>
    <row r="465" spans="1:2" x14ac:dyDescent="0.35">
      <c r="A465" s="70">
        <f t="shared" si="15"/>
        <v>446</v>
      </c>
      <c r="B465" s="170">
        <v>-24836141.943024054</v>
      </c>
    </row>
    <row r="466" spans="1:2" x14ac:dyDescent="0.35">
      <c r="A466" s="70">
        <f t="shared" si="15"/>
        <v>447</v>
      </c>
      <c r="B466" s="170">
        <v>-8913144.4143819362</v>
      </c>
    </row>
    <row r="467" spans="1:2" x14ac:dyDescent="0.35">
      <c r="A467" s="70">
        <f t="shared" si="15"/>
        <v>448</v>
      </c>
      <c r="B467" s="170">
        <v>-27801092.240632571</v>
      </c>
    </row>
    <row r="468" spans="1:2" x14ac:dyDescent="0.35">
      <c r="A468" s="70">
        <f t="shared" si="15"/>
        <v>449</v>
      </c>
      <c r="B468" s="170">
        <v>-27109376.722894106</v>
      </c>
    </row>
    <row r="469" spans="1:2" x14ac:dyDescent="0.35">
      <c r="A469" s="70">
        <f t="shared" si="15"/>
        <v>450</v>
      </c>
      <c r="B469" s="170">
        <v>-17966000.852202259</v>
      </c>
    </row>
    <row r="470" spans="1:2" x14ac:dyDescent="0.35">
      <c r="A470" s="70">
        <f t="shared" ref="A470:A533" si="16">A469+1</f>
        <v>451</v>
      </c>
      <c r="B470" s="170">
        <v>-15296400.182246089</v>
      </c>
    </row>
    <row r="471" spans="1:2" x14ac:dyDescent="0.35">
      <c r="A471" s="70">
        <f t="shared" si="16"/>
        <v>452</v>
      </c>
      <c r="B471" s="170">
        <v>-33975277.402328894</v>
      </c>
    </row>
    <row r="472" spans="1:2" x14ac:dyDescent="0.35">
      <c r="A472" s="70">
        <f t="shared" si="16"/>
        <v>453</v>
      </c>
      <c r="B472" s="170">
        <v>-21855310.060430259</v>
      </c>
    </row>
    <row r="473" spans="1:2" x14ac:dyDescent="0.35">
      <c r="A473" s="70">
        <f t="shared" si="16"/>
        <v>454</v>
      </c>
      <c r="B473" s="170">
        <v>-36838355.543590441</v>
      </c>
    </row>
    <row r="474" spans="1:2" x14ac:dyDescent="0.35">
      <c r="A474" s="70">
        <f t="shared" si="16"/>
        <v>455</v>
      </c>
      <c r="B474" s="170">
        <v>-40560854.129751042</v>
      </c>
    </row>
    <row r="475" spans="1:2" x14ac:dyDescent="0.35">
      <c r="A475" s="70">
        <f t="shared" si="16"/>
        <v>456</v>
      </c>
      <c r="B475" s="170">
        <v>-23863653.638819724</v>
      </c>
    </row>
    <row r="476" spans="1:2" x14ac:dyDescent="0.35">
      <c r="A476" s="70">
        <f t="shared" si="16"/>
        <v>457</v>
      </c>
      <c r="B476" s="170">
        <v>-30020118.888254195</v>
      </c>
    </row>
    <row r="477" spans="1:2" x14ac:dyDescent="0.35">
      <c r="A477" s="70">
        <f t="shared" si="16"/>
        <v>458</v>
      </c>
      <c r="B477" s="170">
        <v>-51058557.016505741</v>
      </c>
    </row>
    <row r="478" spans="1:2" x14ac:dyDescent="0.35">
      <c r="A478" s="70">
        <f t="shared" si="16"/>
        <v>459</v>
      </c>
      <c r="B478" s="170">
        <v>-32170494.598498583</v>
      </c>
    </row>
    <row r="479" spans="1:2" x14ac:dyDescent="0.35">
      <c r="A479" s="70">
        <f t="shared" si="16"/>
        <v>460</v>
      </c>
      <c r="B479" s="170">
        <v>-33157722.246558771</v>
      </c>
    </row>
    <row r="480" spans="1:2" x14ac:dyDescent="0.35">
      <c r="A480" s="70">
        <f t="shared" si="16"/>
        <v>461</v>
      </c>
      <c r="B480" s="170">
        <v>-13627755.310207555</v>
      </c>
    </row>
    <row r="481" spans="1:2" x14ac:dyDescent="0.35">
      <c r="A481" s="70">
        <f t="shared" si="16"/>
        <v>462</v>
      </c>
      <c r="B481" s="170">
        <v>-14202563.018212078</v>
      </c>
    </row>
    <row r="482" spans="1:2" x14ac:dyDescent="0.35">
      <c r="A482" s="70">
        <f t="shared" si="16"/>
        <v>463</v>
      </c>
      <c r="B482" s="170">
        <v>-43772464.661264345</v>
      </c>
    </row>
    <row r="483" spans="1:2" x14ac:dyDescent="0.35">
      <c r="A483" s="70">
        <f t="shared" si="16"/>
        <v>464</v>
      </c>
      <c r="B483" s="170">
        <v>-11154324.029633839</v>
      </c>
    </row>
    <row r="484" spans="1:2" x14ac:dyDescent="0.35">
      <c r="A484" s="70">
        <f t="shared" si="16"/>
        <v>465</v>
      </c>
      <c r="B484" s="170">
        <v>-12731972.904017821</v>
      </c>
    </row>
    <row r="485" spans="1:2" x14ac:dyDescent="0.35">
      <c r="A485" s="70">
        <f t="shared" si="16"/>
        <v>466</v>
      </c>
      <c r="B485" s="170">
        <v>-28409464.173979387</v>
      </c>
    </row>
    <row r="486" spans="1:2" x14ac:dyDescent="0.35">
      <c r="A486" s="70">
        <f t="shared" si="16"/>
        <v>467</v>
      </c>
      <c r="B486" s="170">
        <v>-9357586.7285566386</v>
      </c>
    </row>
    <row r="487" spans="1:2" x14ac:dyDescent="0.35">
      <c r="A487" s="70">
        <f t="shared" si="16"/>
        <v>468</v>
      </c>
      <c r="B487" s="170">
        <v>-40185770.519177794</v>
      </c>
    </row>
    <row r="488" spans="1:2" x14ac:dyDescent="0.35">
      <c r="A488" s="70">
        <f t="shared" si="16"/>
        <v>469</v>
      </c>
      <c r="B488" s="170">
        <v>-30555962.673732784</v>
      </c>
    </row>
    <row r="489" spans="1:2" x14ac:dyDescent="0.35">
      <c r="A489" s="70">
        <f t="shared" si="16"/>
        <v>470</v>
      </c>
      <c r="B489" s="170">
        <v>-36843642.099850707</v>
      </c>
    </row>
    <row r="490" spans="1:2" x14ac:dyDescent="0.35">
      <c r="A490" s="70">
        <f t="shared" si="16"/>
        <v>471</v>
      </c>
      <c r="B490" s="170">
        <v>-40111633.294900686</v>
      </c>
    </row>
    <row r="491" spans="1:2" x14ac:dyDescent="0.35">
      <c r="A491" s="70">
        <f t="shared" si="16"/>
        <v>472</v>
      </c>
      <c r="B491" s="170">
        <v>-39670379.114924461</v>
      </c>
    </row>
    <row r="492" spans="1:2" x14ac:dyDescent="0.35">
      <c r="A492" s="70">
        <f t="shared" si="16"/>
        <v>473</v>
      </c>
      <c r="B492" s="170">
        <v>-17914499.928911839</v>
      </c>
    </row>
    <row r="493" spans="1:2" x14ac:dyDescent="0.35">
      <c r="A493" s="70">
        <f t="shared" si="16"/>
        <v>474</v>
      </c>
      <c r="B493" s="170">
        <v>-30828468.3751086</v>
      </c>
    </row>
    <row r="494" spans="1:2" x14ac:dyDescent="0.35">
      <c r="A494" s="70">
        <f t="shared" si="16"/>
        <v>475</v>
      </c>
      <c r="B494" s="170">
        <v>-22639424.310327101</v>
      </c>
    </row>
    <row r="495" spans="1:2" x14ac:dyDescent="0.35">
      <c r="A495" s="70">
        <f t="shared" si="16"/>
        <v>476</v>
      </c>
      <c r="B495" s="170">
        <v>-17429497.971830286</v>
      </c>
    </row>
    <row r="496" spans="1:2" x14ac:dyDescent="0.35">
      <c r="A496" s="70">
        <f t="shared" si="16"/>
        <v>477</v>
      </c>
      <c r="B496" s="170">
        <v>-55767598.27043099</v>
      </c>
    </row>
    <row r="497" spans="1:2" x14ac:dyDescent="0.35">
      <c r="A497" s="70">
        <f t="shared" si="16"/>
        <v>478</v>
      </c>
      <c r="B497" s="170">
        <v>-14270146.35257617</v>
      </c>
    </row>
    <row r="498" spans="1:2" x14ac:dyDescent="0.35">
      <c r="A498" s="70">
        <f t="shared" si="16"/>
        <v>479</v>
      </c>
      <c r="B498" s="170">
        <v>-11670588.898522103</v>
      </c>
    </row>
    <row r="499" spans="1:2" x14ac:dyDescent="0.35">
      <c r="A499" s="70">
        <f t="shared" si="16"/>
        <v>480</v>
      </c>
      <c r="B499" s="170">
        <v>-17410218.973291058</v>
      </c>
    </row>
    <row r="500" spans="1:2" x14ac:dyDescent="0.35">
      <c r="A500" s="70">
        <f t="shared" si="16"/>
        <v>481</v>
      </c>
      <c r="B500" s="170">
        <v>-43137455.339858815</v>
      </c>
    </row>
    <row r="501" spans="1:2" x14ac:dyDescent="0.35">
      <c r="A501" s="70">
        <f t="shared" si="16"/>
        <v>482</v>
      </c>
      <c r="B501" s="170">
        <v>-15053157.107907366</v>
      </c>
    </row>
    <row r="502" spans="1:2" x14ac:dyDescent="0.35">
      <c r="A502" s="70">
        <f t="shared" si="16"/>
        <v>483</v>
      </c>
      <c r="B502" s="170">
        <v>-30046931.404627725</v>
      </c>
    </row>
    <row r="503" spans="1:2" x14ac:dyDescent="0.35">
      <c r="A503" s="70">
        <f t="shared" si="16"/>
        <v>484</v>
      </c>
      <c r="B503" s="170">
        <v>-35131999.316102058</v>
      </c>
    </row>
    <row r="504" spans="1:2" x14ac:dyDescent="0.35">
      <c r="A504" s="70">
        <f t="shared" si="16"/>
        <v>485</v>
      </c>
      <c r="B504" s="170">
        <v>-11110359.327116746</v>
      </c>
    </row>
    <row r="505" spans="1:2" x14ac:dyDescent="0.35">
      <c r="A505" s="70">
        <f t="shared" si="16"/>
        <v>486</v>
      </c>
      <c r="B505" s="170">
        <v>-32101371.143978104</v>
      </c>
    </row>
    <row r="506" spans="1:2" x14ac:dyDescent="0.35">
      <c r="A506" s="70">
        <f t="shared" si="16"/>
        <v>487</v>
      </c>
      <c r="B506" s="170">
        <v>-13338616.93726429</v>
      </c>
    </row>
    <row r="507" spans="1:2" x14ac:dyDescent="0.35">
      <c r="A507" s="70">
        <f t="shared" si="16"/>
        <v>488</v>
      </c>
      <c r="B507" s="170">
        <v>-21154382.803650275</v>
      </c>
    </row>
    <row r="508" spans="1:2" x14ac:dyDescent="0.35">
      <c r="A508" s="70">
        <f t="shared" si="16"/>
        <v>489</v>
      </c>
      <c r="B508" s="170">
        <v>-17315390.058160346</v>
      </c>
    </row>
    <row r="509" spans="1:2" x14ac:dyDescent="0.35">
      <c r="A509" s="70">
        <f t="shared" si="16"/>
        <v>490</v>
      </c>
      <c r="B509" s="170">
        <v>-15311277.695843738</v>
      </c>
    </row>
    <row r="510" spans="1:2" x14ac:dyDescent="0.35">
      <c r="A510" s="70">
        <f t="shared" si="16"/>
        <v>491</v>
      </c>
      <c r="B510" s="170">
        <v>-41156062.729717836</v>
      </c>
    </row>
    <row r="511" spans="1:2" x14ac:dyDescent="0.35">
      <c r="A511" s="70">
        <f t="shared" si="16"/>
        <v>492</v>
      </c>
      <c r="B511" s="170">
        <v>-24588456.341083523</v>
      </c>
    </row>
    <row r="512" spans="1:2" x14ac:dyDescent="0.35">
      <c r="A512" s="70">
        <f t="shared" si="16"/>
        <v>493</v>
      </c>
      <c r="B512" s="170">
        <v>-46248793.183430061</v>
      </c>
    </row>
    <row r="513" spans="1:2" x14ac:dyDescent="0.35">
      <c r="A513" s="70">
        <f t="shared" si="16"/>
        <v>494</v>
      </c>
      <c r="B513" s="170">
        <v>-19776061.099731553</v>
      </c>
    </row>
    <row r="514" spans="1:2" x14ac:dyDescent="0.35">
      <c r="A514" s="70">
        <f t="shared" si="16"/>
        <v>495</v>
      </c>
      <c r="B514" s="170">
        <v>-24265278.12847665</v>
      </c>
    </row>
    <row r="515" spans="1:2" x14ac:dyDescent="0.35">
      <c r="A515" s="70">
        <f t="shared" si="16"/>
        <v>496</v>
      </c>
      <c r="B515" s="170">
        <v>-18812781.18405579</v>
      </c>
    </row>
    <row r="516" spans="1:2" x14ac:dyDescent="0.35">
      <c r="A516" s="70">
        <f t="shared" si="16"/>
        <v>497</v>
      </c>
      <c r="B516" s="170">
        <v>-12667363.591583403</v>
      </c>
    </row>
    <row r="517" spans="1:2" x14ac:dyDescent="0.35">
      <c r="A517" s="70">
        <f t="shared" si="16"/>
        <v>498</v>
      </c>
      <c r="B517" s="170">
        <v>-15547808.293006092</v>
      </c>
    </row>
    <row r="518" spans="1:2" x14ac:dyDescent="0.35">
      <c r="A518" s="70">
        <f t="shared" si="16"/>
        <v>499</v>
      </c>
      <c r="B518" s="170">
        <v>-39941742.919224858</v>
      </c>
    </row>
    <row r="519" spans="1:2" x14ac:dyDescent="0.35">
      <c r="A519" s="70">
        <f t="shared" si="16"/>
        <v>500</v>
      </c>
      <c r="B519" s="170">
        <v>-13508076.966853615</v>
      </c>
    </row>
    <row r="520" spans="1:2" x14ac:dyDescent="0.35">
      <c r="A520" s="70">
        <f t="shared" si="16"/>
        <v>501</v>
      </c>
      <c r="B520" s="170">
        <v>-13728422.497754304</v>
      </c>
    </row>
    <row r="521" spans="1:2" x14ac:dyDescent="0.35">
      <c r="A521" s="70">
        <f t="shared" si="16"/>
        <v>502</v>
      </c>
      <c r="B521" s="170">
        <v>-32700848.809160009</v>
      </c>
    </row>
    <row r="522" spans="1:2" x14ac:dyDescent="0.35">
      <c r="A522" s="70">
        <f t="shared" si="16"/>
        <v>503</v>
      </c>
      <c r="B522" s="170">
        <v>-21970662.936214507</v>
      </c>
    </row>
    <row r="523" spans="1:2" x14ac:dyDescent="0.35">
      <c r="A523" s="70">
        <f t="shared" si="16"/>
        <v>504</v>
      </c>
      <c r="B523" s="170">
        <v>-23363111.721705824</v>
      </c>
    </row>
    <row r="524" spans="1:2" x14ac:dyDescent="0.35">
      <c r="A524" s="70">
        <f t="shared" si="16"/>
        <v>505</v>
      </c>
      <c r="B524" s="170">
        <v>-33020489.93006324</v>
      </c>
    </row>
    <row r="525" spans="1:2" x14ac:dyDescent="0.35">
      <c r="A525" s="70">
        <f t="shared" si="16"/>
        <v>506</v>
      </c>
      <c r="B525" s="170">
        <v>-33925057.506631292</v>
      </c>
    </row>
    <row r="526" spans="1:2" x14ac:dyDescent="0.35">
      <c r="A526" s="70">
        <f t="shared" si="16"/>
        <v>507</v>
      </c>
      <c r="B526" s="170">
        <v>-18059873.451802246</v>
      </c>
    </row>
    <row r="527" spans="1:2" x14ac:dyDescent="0.35">
      <c r="A527" s="70">
        <f t="shared" si="16"/>
        <v>508</v>
      </c>
      <c r="B527" s="170">
        <v>-24823996.036307029</v>
      </c>
    </row>
    <row r="528" spans="1:2" x14ac:dyDescent="0.35">
      <c r="A528" s="70">
        <f t="shared" si="16"/>
        <v>509</v>
      </c>
      <c r="B528" s="170">
        <v>-19594772.783169821</v>
      </c>
    </row>
    <row r="529" spans="1:2" x14ac:dyDescent="0.35">
      <c r="A529" s="70">
        <f t="shared" si="16"/>
        <v>510</v>
      </c>
      <c r="B529" s="170">
        <v>-39769705.59747836</v>
      </c>
    </row>
    <row r="530" spans="1:2" x14ac:dyDescent="0.35">
      <c r="A530" s="70">
        <f t="shared" si="16"/>
        <v>511</v>
      </c>
      <c r="B530" s="170">
        <v>-16107777.820261765</v>
      </c>
    </row>
    <row r="531" spans="1:2" x14ac:dyDescent="0.35">
      <c r="A531" s="70">
        <f t="shared" si="16"/>
        <v>512</v>
      </c>
      <c r="B531" s="170">
        <v>-31031366.939895254</v>
      </c>
    </row>
    <row r="532" spans="1:2" x14ac:dyDescent="0.35">
      <c r="A532" s="70">
        <f t="shared" si="16"/>
        <v>513</v>
      </c>
      <c r="B532" s="170">
        <v>-14747810.418517673</v>
      </c>
    </row>
    <row r="533" spans="1:2" x14ac:dyDescent="0.35">
      <c r="A533" s="70">
        <f t="shared" si="16"/>
        <v>514</v>
      </c>
      <c r="B533" s="170">
        <v>-39929493.605811529</v>
      </c>
    </row>
    <row r="534" spans="1:2" x14ac:dyDescent="0.35">
      <c r="A534" s="70">
        <f t="shared" ref="A534:A597" si="17">A533+1</f>
        <v>515</v>
      </c>
      <c r="B534" s="170">
        <v>-26830451.537318692</v>
      </c>
    </row>
    <row r="535" spans="1:2" x14ac:dyDescent="0.35">
      <c r="A535" s="70">
        <f t="shared" si="17"/>
        <v>516</v>
      </c>
      <c r="B535" s="170">
        <v>-18737960.101131767</v>
      </c>
    </row>
    <row r="536" spans="1:2" x14ac:dyDescent="0.35">
      <c r="A536" s="70">
        <f t="shared" si="17"/>
        <v>517</v>
      </c>
      <c r="B536" s="170">
        <v>-21144056.571881346</v>
      </c>
    </row>
    <row r="537" spans="1:2" x14ac:dyDescent="0.35">
      <c r="A537" s="70">
        <f t="shared" si="17"/>
        <v>518</v>
      </c>
      <c r="B537" s="170">
        <v>-34891310.894688919</v>
      </c>
    </row>
    <row r="538" spans="1:2" x14ac:dyDescent="0.35">
      <c r="A538" s="70">
        <f t="shared" si="17"/>
        <v>519</v>
      </c>
      <c r="B538" s="170">
        <v>-38197140.879956864</v>
      </c>
    </row>
    <row r="539" spans="1:2" x14ac:dyDescent="0.35">
      <c r="A539" s="70">
        <f t="shared" si="17"/>
        <v>520</v>
      </c>
      <c r="B539" s="170">
        <v>-50574450.744534478</v>
      </c>
    </row>
    <row r="540" spans="1:2" x14ac:dyDescent="0.35">
      <c r="A540" s="70">
        <f t="shared" si="17"/>
        <v>521</v>
      </c>
      <c r="B540" s="170">
        <v>-11128088.051652063</v>
      </c>
    </row>
    <row r="541" spans="1:2" x14ac:dyDescent="0.35">
      <c r="A541" s="70">
        <f t="shared" si="17"/>
        <v>522</v>
      </c>
      <c r="B541" s="170">
        <v>-17415311.122112583</v>
      </c>
    </row>
    <row r="542" spans="1:2" x14ac:dyDescent="0.35">
      <c r="A542" s="70">
        <f t="shared" si="17"/>
        <v>523</v>
      </c>
      <c r="B542" s="170">
        <v>-22163742.270609085</v>
      </c>
    </row>
    <row r="543" spans="1:2" x14ac:dyDescent="0.35">
      <c r="A543" s="70">
        <f t="shared" si="17"/>
        <v>524</v>
      </c>
      <c r="B543" s="170">
        <v>-34992099.650154419</v>
      </c>
    </row>
    <row r="544" spans="1:2" x14ac:dyDescent="0.35">
      <c r="A544" s="70">
        <f t="shared" si="17"/>
        <v>525</v>
      </c>
      <c r="B544" s="170">
        <v>-15072760.630079998</v>
      </c>
    </row>
    <row r="545" spans="1:2" x14ac:dyDescent="0.35">
      <c r="A545" s="70">
        <f t="shared" si="17"/>
        <v>526</v>
      </c>
      <c r="B545" s="170">
        <v>-15630164.759361168</v>
      </c>
    </row>
    <row r="546" spans="1:2" x14ac:dyDescent="0.35">
      <c r="A546" s="70">
        <f t="shared" si="17"/>
        <v>527</v>
      </c>
      <c r="B546" s="170">
        <v>-21202870.813654557</v>
      </c>
    </row>
    <row r="547" spans="1:2" x14ac:dyDescent="0.35">
      <c r="A547" s="70">
        <f t="shared" si="17"/>
        <v>528</v>
      </c>
      <c r="B547" s="170">
        <v>-31128790.366093807</v>
      </c>
    </row>
    <row r="548" spans="1:2" x14ac:dyDescent="0.35">
      <c r="A548" s="70">
        <f t="shared" si="17"/>
        <v>529</v>
      </c>
      <c r="B548" s="170">
        <v>-11791080.870521856</v>
      </c>
    </row>
    <row r="549" spans="1:2" x14ac:dyDescent="0.35">
      <c r="A549" s="70">
        <f t="shared" si="17"/>
        <v>530</v>
      </c>
      <c r="B549" s="170">
        <v>-12868312.304437477</v>
      </c>
    </row>
    <row r="550" spans="1:2" x14ac:dyDescent="0.35">
      <c r="A550" s="70">
        <f t="shared" si="17"/>
        <v>531</v>
      </c>
      <c r="B550" s="170">
        <v>-10911393.010831948</v>
      </c>
    </row>
    <row r="551" spans="1:2" x14ac:dyDescent="0.35">
      <c r="A551" s="70">
        <f t="shared" si="17"/>
        <v>532</v>
      </c>
      <c r="B551" s="170">
        <v>-20013625.929853052</v>
      </c>
    </row>
    <row r="552" spans="1:2" x14ac:dyDescent="0.35">
      <c r="A552" s="70">
        <f t="shared" si="17"/>
        <v>533</v>
      </c>
      <c r="B552" s="170">
        <v>-10392849.002375429</v>
      </c>
    </row>
    <row r="553" spans="1:2" x14ac:dyDescent="0.35">
      <c r="A553" s="70">
        <f t="shared" si="17"/>
        <v>534</v>
      </c>
      <c r="B553" s="170">
        <v>-14105188.177476341</v>
      </c>
    </row>
    <row r="554" spans="1:2" x14ac:dyDescent="0.35">
      <c r="A554" s="70">
        <f t="shared" si="17"/>
        <v>535</v>
      </c>
      <c r="B554" s="170">
        <v>-26125100.07522494</v>
      </c>
    </row>
    <row r="555" spans="1:2" x14ac:dyDescent="0.35">
      <c r="A555" s="70">
        <f t="shared" si="17"/>
        <v>536</v>
      </c>
      <c r="B555" s="170">
        <v>-20197034.896241724</v>
      </c>
    </row>
    <row r="556" spans="1:2" x14ac:dyDescent="0.35">
      <c r="A556" s="70">
        <f t="shared" si="17"/>
        <v>537</v>
      </c>
      <c r="B556" s="170">
        <v>-35194527.62938574</v>
      </c>
    </row>
    <row r="557" spans="1:2" x14ac:dyDescent="0.35">
      <c r="A557" s="70">
        <f t="shared" si="17"/>
        <v>538</v>
      </c>
      <c r="B557" s="170">
        <v>-23530560.337151445</v>
      </c>
    </row>
    <row r="558" spans="1:2" x14ac:dyDescent="0.35">
      <c r="A558" s="70">
        <f t="shared" si="17"/>
        <v>539</v>
      </c>
      <c r="B558" s="170">
        <v>-23856999.049976557</v>
      </c>
    </row>
    <row r="559" spans="1:2" x14ac:dyDescent="0.35">
      <c r="A559" s="70">
        <f t="shared" si="17"/>
        <v>540</v>
      </c>
      <c r="B559" s="170">
        <v>-13375550.639031263</v>
      </c>
    </row>
    <row r="560" spans="1:2" x14ac:dyDescent="0.35">
      <c r="A560" s="70">
        <f t="shared" si="17"/>
        <v>541</v>
      </c>
      <c r="B560" s="170">
        <v>-33880369.700388603</v>
      </c>
    </row>
    <row r="561" spans="1:2" x14ac:dyDescent="0.35">
      <c r="A561" s="70">
        <f t="shared" si="17"/>
        <v>542</v>
      </c>
      <c r="B561" s="170">
        <v>-25754856.309832346</v>
      </c>
    </row>
    <row r="562" spans="1:2" x14ac:dyDescent="0.35">
      <c r="A562" s="70">
        <f t="shared" si="17"/>
        <v>543</v>
      </c>
      <c r="B562" s="170">
        <v>-34365030.763556458</v>
      </c>
    </row>
    <row r="563" spans="1:2" x14ac:dyDescent="0.35">
      <c r="A563" s="70">
        <f t="shared" si="17"/>
        <v>544</v>
      </c>
      <c r="B563" s="170">
        <v>-42161429.990424559</v>
      </c>
    </row>
    <row r="564" spans="1:2" x14ac:dyDescent="0.35">
      <c r="A564" s="70">
        <f t="shared" si="17"/>
        <v>545</v>
      </c>
      <c r="B564" s="170">
        <v>-10394134.903166981</v>
      </c>
    </row>
    <row r="565" spans="1:2" x14ac:dyDescent="0.35">
      <c r="A565" s="70">
        <f t="shared" si="17"/>
        <v>546</v>
      </c>
      <c r="B565" s="170">
        <v>-28111417.99322116</v>
      </c>
    </row>
    <row r="566" spans="1:2" x14ac:dyDescent="0.35">
      <c r="A566" s="70">
        <f t="shared" si="17"/>
        <v>547</v>
      </c>
      <c r="B566" s="170">
        <v>-55371951.323470458</v>
      </c>
    </row>
    <row r="567" spans="1:2" x14ac:dyDescent="0.35">
      <c r="A567" s="70">
        <f t="shared" si="17"/>
        <v>548</v>
      </c>
      <c r="B567" s="170">
        <v>-13503754.604647873</v>
      </c>
    </row>
    <row r="568" spans="1:2" x14ac:dyDescent="0.35">
      <c r="A568" s="70">
        <f t="shared" si="17"/>
        <v>549</v>
      </c>
      <c r="B568" s="170">
        <v>-18162948.238066863</v>
      </c>
    </row>
    <row r="569" spans="1:2" x14ac:dyDescent="0.35">
      <c r="A569" s="70">
        <f t="shared" si="17"/>
        <v>550</v>
      </c>
      <c r="B569" s="170">
        <v>-48827605.974341035</v>
      </c>
    </row>
    <row r="570" spans="1:2" x14ac:dyDescent="0.35">
      <c r="A570" s="70">
        <f t="shared" si="17"/>
        <v>551</v>
      </c>
      <c r="B570" s="170">
        <v>-9282926.756628193</v>
      </c>
    </row>
    <row r="571" spans="1:2" x14ac:dyDescent="0.35">
      <c r="A571" s="70">
        <f t="shared" si="17"/>
        <v>552</v>
      </c>
      <c r="B571" s="170">
        <v>-32656681.800982114</v>
      </c>
    </row>
    <row r="572" spans="1:2" x14ac:dyDescent="0.35">
      <c r="A572" s="70">
        <f t="shared" si="17"/>
        <v>553</v>
      </c>
      <c r="B572" s="170">
        <v>-41361109.438019559</v>
      </c>
    </row>
    <row r="573" spans="1:2" x14ac:dyDescent="0.35">
      <c r="A573" s="70">
        <f t="shared" si="17"/>
        <v>554</v>
      </c>
      <c r="B573" s="170">
        <v>-18927289.066328045</v>
      </c>
    </row>
    <row r="574" spans="1:2" x14ac:dyDescent="0.35">
      <c r="A574" s="70">
        <f t="shared" si="17"/>
        <v>555</v>
      </c>
      <c r="B574" s="170">
        <v>-22210044.521657981</v>
      </c>
    </row>
    <row r="575" spans="1:2" x14ac:dyDescent="0.35">
      <c r="A575" s="70">
        <f t="shared" si="17"/>
        <v>556</v>
      </c>
      <c r="B575" s="170">
        <v>-7921448.0323226545</v>
      </c>
    </row>
    <row r="576" spans="1:2" x14ac:dyDescent="0.35">
      <c r="A576" s="70">
        <f t="shared" si="17"/>
        <v>557</v>
      </c>
      <c r="B576" s="170">
        <v>-38376873.346833318</v>
      </c>
    </row>
    <row r="577" spans="1:2" x14ac:dyDescent="0.35">
      <c r="A577" s="70">
        <f t="shared" si="17"/>
        <v>558</v>
      </c>
      <c r="B577" s="170">
        <v>-21638309.981380232</v>
      </c>
    </row>
    <row r="578" spans="1:2" x14ac:dyDescent="0.35">
      <c r="A578" s="70">
        <f t="shared" si="17"/>
        <v>559</v>
      </c>
      <c r="B578" s="170">
        <v>-17877363.95434434</v>
      </c>
    </row>
    <row r="579" spans="1:2" x14ac:dyDescent="0.35">
      <c r="A579" s="70">
        <f t="shared" si="17"/>
        <v>560</v>
      </c>
      <c r="B579" s="170">
        <v>-27973592.688973535</v>
      </c>
    </row>
    <row r="580" spans="1:2" x14ac:dyDescent="0.35">
      <c r="A580" s="70">
        <f t="shared" si="17"/>
        <v>561</v>
      </c>
      <c r="B580" s="170">
        <v>-29755609.318006217</v>
      </c>
    </row>
    <row r="581" spans="1:2" x14ac:dyDescent="0.35">
      <c r="A581" s="70">
        <f t="shared" si="17"/>
        <v>562</v>
      </c>
      <c r="B581" s="170">
        <v>-37796893.329270236</v>
      </c>
    </row>
    <row r="582" spans="1:2" x14ac:dyDescent="0.35">
      <c r="A582" s="70">
        <f t="shared" si="17"/>
        <v>563</v>
      </c>
      <c r="B582" s="170">
        <v>-26216144.424980864</v>
      </c>
    </row>
    <row r="583" spans="1:2" x14ac:dyDescent="0.35">
      <c r="A583" s="70">
        <f t="shared" si="17"/>
        <v>564</v>
      </c>
      <c r="B583" s="170">
        <v>-28096920.132427588</v>
      </c>
    </row>
    <row r="584" spans="1:2" x14ac:dyDescent="0.35">
      <c r="A584" s="70">
        <f t="shared" si="17"/>
        <v>565</v>
      </c>
      <c r="B584" s="170">
        <v>-15753436.729153153</v>
      </c>
    </row>
    <row r="585" spans="1:2" x14ac:dyDescent="0.35">
      <c r="A585" s="70">
        <f t="shared" si="17"/>
        <v>566</v>
      </c>
      <c r="B585" s="170">
        <v>-8440767.0420809761</v>
      </c>
    </row>
    <row r="586" spans="1:2" x14ac:dyDescent="0.35">
      <c r="A586" s="70">
        <f t="shared" si="17"/>
        <v>567</v>
      </c>
      <c r="B586" s="170">
        <v>-27525431.031958841</v>
      </c>
    </row>
    <row r="587" spans="1:2" x14ac:dyDescent="0.35">
      <c r="A587" s="70">
        <f t="shared" si="17"/>
        <v>568</v>
      </c>
      <c r="B587" s="170">
        <v>-15731697.027415652</v>
      </c>
    </row>
    <row r="588" spans="1:2" x14ac:dyDescent="0.35">
      <c r="A588" s="70">
        <f t="shared" si="17"/>
        <v>569</v>
      </c>
      <c r="B588" s="170">
        <v>-8786512.9632906169</v>
      </c>
    </row>
    <row r="589" spans="1:2" x14ac:dyDescent="0.35">
      <c r="A589" s="70">
        <f t="shared" si="17"/>
        <v>570</v>
      </c>
      <c r="B589" s="170">
        <v>-28952761.671123311</v>
      </c>
    </row>
    <row r="590" spans="1:2" x14ac:dyDescent="0.35">
      <c r="A590" s="70">
        <f t="shared" si="17"/>
        <v>571</v>
      </c>
      <c r="B590" s="170">
        <v>-23330707.015452057</v>
      </c>
    </row>
    <row r="591" spans="1:2" x14ac:dyDescent="0.35">
      <c r="A591" s="70">
        <f t="shared" si="17"/>
        <v>572</v>
      </c>
      <c r="B591" s="170">
        <v>-26019068.231701724</v>
      </c>
    </row>
    <row r="592" spans="1:2" x14ac:dyDescent="0.35">
      <c r="A592" s="70">
        <f t="shared" si="17"/>
        <v>573</v>
      </c>
      <c r="B592" s="170">
        <v>-39782795.776285969</v>
      </c>
    </row>
    <row r="593" spans="1:2" x14ac:dyDescent="0.35">
      <c r="A593" s="70">
        <f t="shared" si="17"/>
        <v>574</v>
      </c>
      <c r="B593" s="170">
        <v>-11122093.067496674</v>
      </c>
    </row>
    <row r="594" spans="1:2" x14ac:dyDescent="0.35">
      <c r="A594" s="70">
        <f t="shared" si="17"/>
        <v>575</v>
      </c>
      <c r="B594" s="170">
        <v>-38850068.192613021</v>
      </c>
    </row>
    <row r="595" spans="1:2" x14ac:dyDescent="0.35">
      <c r="A595" s="70">
        <f t="shared" si="17"/>
        <v>576</v>
      </c>
      <c r="B595" s="170">
        <v>-14789108.475093458</v>
      </c>
    </row>
    <row r="596" spans="1:2" x14ac:dyDescent="0.35">
      <c r="A596" s="70">
        <f t="shared" si="17"/>
        <v>577</v>
      </c>
      <c r="B596" s="170">
        <v>-32649300.496944718</v>
      </c>
    </row>
    <row r="597" spans="1:2" x14ac:dyDescent="0.35">
      <c r="A597" s="70">
        <f t="shared" si="17"/>
        <v>578</v>
      </c>
      <c r="B597" s="170">
        <v>-11859634.801625311</v>
      </c>
    </row>
    <row r="598" spans="1:2" x14ac:dyDescent="0.35">
      <c r="A598" s="70">
        <f t="shared" ref="A598:A661" si="18">A597+1</f>
        <v>579</v>
      </c>
      <c r="B598" s="170">
        <v>-23980956.051834069</v>
      </c>
    </row>
    <row r="599" spans="1:2" x14ac:dyDescent="0.35">
      <c r="A599" s="70">
        <f t="shared" si="18"/>
        <v>580</v>
      </c>
      <c r="B599" s="170">
        <v>-35887220.440532282</v>
      </c>
    </row>
    <row r="600" spans="1:2" x14ac:dyDescent="0.35">
      <c r="A600" s="70">
        <f t="shared" si="18"/>
        <v>581</v>
      </c>
      <c r="B600" s="170">
        <v>-21596471.319229946</v>
      </c>
    </row>
    <row r="601" spans="1:2" x14ac:dyDescent="0.35">
      <c r="A601" s="70">
        <f t="shared" si="18"/>
        <v>582</v>
      </c>
      <c r="B601" s="170">
        <v>-39443634.574826702</v>
      </c>
    </row>
    <row r="602" spans="1:2" x14ac:dyDescent="0.35">
      <c r="A602" s="70">
        <f t="shared" si="18"/>
        <v>583</v>
      </c>
      <c r="B602" s="170">
        <v>-12164780.013138298</v>
      </c>
    </row>
    <row r="603" spans="1:2" x14ac:dyDescent="0.35">
      <c r="A603" s="70">
        <f t="shared" si="18"/>
        <v>584</v>
      </c>
      <c r="B603" s="170">
        <v>-23212493.430459306</v>
      </c>
    </row>
    <row r="604" spans="1:2" x14ac:dyDescent="0.35">
      <c r="A604" s="70">
        <f t="shared" si="18"/>
        <v>585</v>
      </c>
      <c r="B604" s="170">
        <v>-35779749.715357959</v>
      </c>
    </row>
    <row r="605" spans="1:2" x14ac:dyDescent="0.35">
      <c r="A605" s="70">
        <f t="shared" si="18"/>
        <v>586</v>
      </c>
      <c r="B605" s="170">
        <v>-25303138.692720376</v>
      </c>
    </row>
    <row r="606" spans="1:2" x14ac:dyDescent="0.35">
      <c r="A606" s="70">
        <f t="shared" si="18"/>
        <v>587</v>
      </c>
      <c r="B606" s="170">
        <v>-37936877.28542845</v>
      </c>
    </row>
    <row r="607" spans="1:2" x14ac:dyDescent="0.35">
      <c r="A607" s="70">
        <f t="shared" si="18"/>
        <v>588</v>
      </c>
      <c r="B607" s="170">
        <v>-12644510.653739626</v>
      </c>
    </row>
    <row r="608" spans="1:2" x14ac:dyDescent="0.35">
      <c r="A608" s="70">
        <f t="shared" si="18"/>
        <v>589</v>
      </c>
      <c r="B608" s="170">
        <v>-26024325.151205909</v>
      </c>
    </row>
    <row r="609" spans="1:2" x14ac:dyDescent="0.35">
      <c r="A609" s="70">
        <f t="shared" si="18"/>
        <v>590</v>
      </c>
      <c r="B609" s="170">
        <v>-33813383.653195441</v>
      </c>
    </row>
    <row r="610" spans="1:2" x14ac:dyDescent="0.35">
      <c r="A610" s="70">
        <f t="shared" si="18"/>
        <v>591</v>
      </c>
      <c r="B610" s="170">
        <v>-37382464.01307831</v>
      </c>
    </row>
    <row r="611" spans="1:2" x14ac:dyDescent="0.35">
      <c r="A611" s="70">
        <f t="shared" si="18"/>
        <v>592</v>
      </c>
      <c r="B611" s="170">
        <v>-22330734.964419834</v>
      </c>
    </row>
    <row r="612" spans="1:2" x14ac:dyDescent="0.35">
      <c r="A612" s="70">
        <f t="shared" si="18"/>
        <v>593</v>
      </c>
      <c r="B612" s="170">
        <v>-28821862.918078832</v>
      </c>
    </row>
    <row r="613" spans="1:2" x14ac:dyDescent="0.35">
      <c r="A613" s="70">
        <f t="shared" si="18"/>
        <v>594</v>
      </c>
      <c r="B613" s="170">
        <v>-24643483.567464124</v>
      </c>
    </row>
    <row r="614" spans="1:2" x14ac:dyDescent="0.35">
      <c r="A614" s="70">
        <f t="shared" si="18"/>
        <v>595</v>
      </c>
      <c r="B614" s="170">
        <v>-49041383.1019428</v>
      </c>
    </row>
    <row r="615" spans="1:2" x14ac:dyDescent="0.35">
      <c r="A615" s="70">
        <f t="shared" si="18"/>
        <v>596</v>
      </c>
      <c r="B615" s="170">
        <v>-12444219.543407395</v>
      </c>
    </row>
    <row r="616" spans="1:2" x14ac:dyDescent="0.35">
      <c r="A616" s="70">
        <f t="shared" si="18"/>
        <v>597</v>
      </c>
      <c r="B616" s="170">
        <v>-26043590.705362298</v>
      </c>
    </row>
    <row r="617" spans="1:2" x14ac:dyDescent="0.35">
      <c r="A617" s="70">
        <f t="shared" si="18"/>
        <v>598</v>
      </c>
      <c r="B617" s="170">
        <v>-10615239.494600313</v>
      </c>
    </row>
    <row r="618" spans="1:2" x14ac:dyDescent="0.35">
      <c r="A618" s="70">
        <f t="shared" si="18"/>
        <v>599</v>
      </c>
      <c r="B618" s="170">
        <v>-30149846.291618399</v>
      </c>
    </row>
    <row r="619" spans="1:2" x14ac:dyDescent="0.35">
      <c r="A619" s="70">
        <f t="shared" si="18"/>
        <v>600</v>
      </c>
      <c r="B619" s="170">
        <v>-24585840.502488777</v>
      </c>
    </row>
    <row r="620" spans="1:2" x14ac:dyDescent="0.35">
      <c r="A620" s="70">
        <f t="shared" si="18"/>
        <v>601</v>
      </c>
      <c r="B620" s="170">
        <v>-13662315.591265108</v>
      </c>
    </row>
    <row r="621" spans="1:2" x14ac:dyDescent="0.35">
      <c r="A621" s="70">
        <f t="shared" si="18"/>
        <v>602</v>
      </c>
      <c r="B621" s="170">
        <v>-34329640.189430386</v>
      </c>
    </row>
    <row r="622" spans="1:2" x14ac:dyDescent="0.35">
      <c r="A622" s="70">
        <f t="shared" si="18"/>
        <v>603</v>
      </c>
      <c r="B622" s="170">
        <v>-27459708.930876285</v>
      </c>
    </row>
    <row r="623" spans="1:2" x14ac:dyDescent="0.35">
      <c r="A623" s="70">
        <f t="shared" si="18"/>
        <v>604</v>
      </c>
      <c r="B623" s="170">
        <v>-39175654.53031379</v>
      </c>
    </row>
    <row r="624" spans="1:2" x14ac:dyDescent="0.35">
      <c r="A624" s="70">
        <f t="shared" si="18"/>
        <v>605</v>
      </c>
      <c r="B624" s="170">
        <v>-21626949.496237174</v>
      </c>
    </row>
    <row r="625" spans="1:2" x14ac:dyDescent="0.35">
      <c r="A625" s="70">
        <f t="shared" si="18"/>
        <v>606</v>
      </c>
      <c r="B625" s="170">
        <v>-37078242.891343169</v>
      </c>
    </row>
    <row r="626" spans="1:2" x14ac:dyDescent="0.35">
      <c r="A626" s="70">
        <f t="shared" si="18"/>
        <v>607</v>
      </c>
      <c r="B626" s="170">
        <v>-33322320.896900468</v>
      </c>
    </row>
    <row r="627" spans="1:2" x14ac:dyDescent="0.35">
      <c r="A627" s="70">
        <f t="shared" si="18"/>
        <v>608</v>
      </c>
      <c r="B627" s="170">
        <v>-33533307.254326023</v>
      </c>
    </row>
    <row r="628" spans="1:2" x14ac:dyDescent="0.35">
      <c r="A628" s="70">
        <f t="shared" si="18"/>
        <v>609</v>
      </c>
      <c r="B628" s="170">
        <v>-23872110.781020254</v>
      </c>
    </row>
    <row r="629" spans="1:2" x14ac:dyDescent="0.35">
      <c r="A629" s="70">
        <f t="shared" si="18"/>
        <v>610</v>
      </c>
      <c r="B629" s="170">
        <v>-8810146.9251934066</v>
      </c>
    </row>
    <row r="630" spans="1:2" x14ac:dyDescent="0.35">
      <c r="A630" s="70">
        <f t="shared" si="18"/>
        <v>611</v>
      </c>
      <c r="B630" s="170">
        <v>-14029724.653846473</v>
      </c>
    </row>
    <row r="631" spans="1:2" x14ac:dyDescent="0.35">
      <c r="A631" s="70">
        <f t="shared" si="18"/>
        <v>612</v>
      </c>
      <c r="B631" s="170">
        <v>-45091769.639330849</v>
      </c>
    </row>
    <row r="632" spans="1:2" x14ac:dyDescent="0.35">
      <c r="A632" s="70">
        <f t="shared" si="18"/>
        <v>613</v>
      </c>
      <c r="B632" s="170">
        <v>-20432323.024255898</v>
      </c>
    </row>
    <row r="633" spans="1:2" x14ac:dyDescent="0.35">
      <c r="A633" s="70">
        <f t="shared" si="18"/>
        <v>614</v>
      </c>
      <c r="B633" s="170">
        <v>-14861181.698962789</v>
      </c>
    </row>
    <row r="634" spans="1:2" x14ac:dyDescent="0.35">
      <c r="A634" s="70">
        <f t="shared" si="18"/>
        <v>615</v>
      </c>
      <c r="B634" s="170">
        <v>-25871819.849427287</v>
      </c>
    </row>
    <row r="635" spans="1:2" x14ac:dyDescent="0.35">
      <c r="A635" s="70">
        <f t="shared" si="18"/>
        <v>616</v>
      </c>
      <c r="B635" s="170">
        <v>-3888502.0365185523</v>
      </c>
    </row>
    <row r="636" spans="1:2" x14ac:dyDescent="0.35">
      <c r="A636" s="70">
        <f t="shared" si="18"/>
        <v>617</v>
      </c>
      <c r="B636" s="170">
        <v>-8471442.3899212647</v>
      </c>
    </row>
    <row r="637" spans="1:2" x14ac:dyDescent="0.35">
      <c r="A637" s="70">
        <f t="shared" si="18"/>
        <v>618</v>
      </c>
      <c r="B637" s="170">
        <v>-33540388.533277355</v>
      </c>
    </row>
    <row r="638" spans="1:2" x14ac:dyDescent="0.35">
      <c r="A638" s="70">
        <f t="shared" si="18"/>
        <v>619</v>
      </c>
      <c r="B638" s="170">
        <v>-13820278.468767935</v>
      </c>
    </row>
    <row r="639" spans="1:2" x14ac:dyDescent="0.35">
      <c r="A639" s="70">
        <f t="shared" si="18"/>
        <v>620</v>
      </c>
      <c r="B639" s="170">
        <v>-17269336.554347839</v>
      </c>
    </row>
    <row r="640" spans="1:2" x14ac:dyDescent="0.35">
      <c r="A640" s="70">
        <f t="shared" si="18"/>
        <v>621</v>
      </c>
      <c r="B640" s="170">
        <v>-24978305.348169494</v>
      </c>
    </row>
    <row r="641" spans="1:2" x14ac:dyDescent="0.35">
      <c r="A641" s="70">
        <f t="shared" si="18"/>
        <v>622</v>
      </c>
      <c r="B641" s="170">
        <v>-16262982.024220377</v>
      </c>
    </row>
    <row r="642" spans="1:2" x14ac:dyDescent="0.35">
      <c r="A642" s="70">
        <f t="shared" si="18"/>
        <v>623</v>
      </c>
      <c r="B642" s="170">
        <v>-43504398.031831555</v>
      </c>
    </row>
    <row r="643" spans="1:2" x14ac:dyDescent="0.35">
      <c r="A643" s="70">
        <f t="shared" si="18"/>
        <v>624</v>
      </c>
      <c r="B643" s="170">
        <v>-35273039.115448117</v>
      </c>
    </row>
    <row r="644" spans="1:2" x14ac:dyDescent="0.35">
      <c r="A644" s="70">
        <f t="shared" si="18"/>
        <v>625</v>
      </c>
      <c r="B644" s="170">
        <v>-24873783.927598789</v>
      </c>
    </row>
    <row r="645" spans="1:2" x14ac:dyDescent="0.35">
      <c r="A645" s="70">
        <f t="shared" si="18"/>
        <v>626</v>
      </c>
      <c r="B645" s="170">
        <v>-16786629.009153776</v>
      </c>
    </row>
    <row r="646" spans="1:2" x14ac:dyDescent="0.35">
      <c r="A646" s="70">
        <f t="shared" si="18"/>
        <v>627</v>
      </c>
      <c r="B646" s="170">
        <v>-36118952.756502159</v>
      </c>
    </row>
    <row r="647" spans="1:2" x14ac:dyDescent="0.35">
      <c r="A647" s="70">
        <f t="shared" si="18"/>
        <v>628</v>
      </c>
      <c r="B647" s="170">
        <v>-17810897.846759774</v>
      </c>
    </row>
    <row r="648" spans="1:2" x14ac:dyDescent="0.35">
      <c r="A648" s="70">
        <f t="shared" si="18"/>
        <v>629</v>
      </c>
      <c r="B648" s="170">
        <v>-18732553.618491583</v>
      </c>
    </row>
    <row r="649" spans="1:2" x14ac:dyDescent="0.35">
      <c r="A649" s="70">
        <f t="shared" si="18"/>
        <v>630</v>
      </c>
      <c r="B649" s="170">
        <v>-36989679.853025019</v>
      </c>
    </row>
    <row r="650" spans="1:2" x14ac:dyDescent="0.35">
      <c r="A650" s="70">
        <f t="shared" si="18"/>
        <v>631</v>
      </c>
      <c r="B650" s="170">
        <v>-16632316.077876525</v>
      </c>
    </row>
    <row r="651" spans="1:2" x14ac:dyDescent="0.35">
      <c r="A651" s="70">
        <f t="shared" si="18"/>
        <v>632</v>
      </c>
      <c r="B651" s="170">
        <v>-13963337.377044162</v>
      </c>
    </row>
    <row r="652" spans="1:2" x14ac:dyDescent="0.35">
      <c r="A652" s="70">
        <f t="shared" si="18"/>
        <v>633</v>
      </c>
      <c r="B652" s="170">
        <v>-42164892.441629902</v>
      </c>
    </row>
    <row r="653" spans="1:2" x14ac:dyDescent="0.35">
      <c r="A653" s="70">
        <f t="shared" si="18"/>
        <v>634</v>
      </c>
      <c r="B653" s="170">
        <v>-23881113.80096573</v>
      </c>
    </row>
    <row r="654" spans="1:2" x14ac:dyDescent="0.35">
      <c r="A654" s="70">
        <f t="shared" si="18"/>
        <v>635</v>
      </c>
      <c r="B654" s="170">
        <v>-18719002.924859691</v>
      </c>
    </row>
    <row r="655" spans="1:2" x14ac:dyDescent="0.35">
      <c r="A655" s="70">
        <f t="shared" si="18"/>
        <v>636</v>
      </c>
      <c r="B655" s="170">
        <v>-35840308.814147085</v>
      </c>
    </row>
    <row r="656" spans="1:2" x14ac:dyDescent="0.35">
      <c r="A656" s="70">
        <f t="shared" si="18"/>
        <v>637</v>
      </c>
      <c r="B656" s="170">
        <v>-32505179.328360599</v>
      </c>
    </row>
    <row r="657" spans="1:2" x14ac:dyDescent="0.35">
      <c r="A657" s="70">
        <f t="shared" si="18"/>
        <v>638</v>
      </c>
      <c r="B657" s="170">
        <v>-22030282.234714575</v>
      </c>
    </row>
    <row r="658" spans="1:2" x14ac:dyDescent="0.35">
      <c r="A658" s="70">
        <f t="shared" si="18"/>
        <v>639</v>
      </c>
      <c r="B658" s="170">
        <v>-36326518.705475159</v>
      </c>
    </row>
    <row r="659" spans="1:2" x14ac:dyDescent="0.35">
      <c r="A659" s="70">
        <f t="shared" si="18"/>
        <v>640</v>
      </c>
      <c r="B659" s="170">
        <v>-26182698.581531439</v>
      </c>
    </row>
    <row r="660" spans="1:2" x14ac:dyDescent="0.35">
      <c r="A660" s="70">
        <f t="shared" si="18"/>
        <v>641</v>
      </c>
      <c r="B660" s="170">
        <v>-31228152.494244337</v>
      </c>
    </row>
    <row r="661" spans="1:2" x14ac:dyDescent="0.35">
      <c r="A661" s="70">
        <f t="shared" si="18"/>
        <v>642</v>
      </c>
      <c r="B661" s="170">
        <v>-18187020.183719639</v>
      </c>
    </row>
    <row r="662" spans="1:2" x14ac:dyDescent="0.35">
      <c r="A662" s="70">
        <f t="shared" ref="A662:A725" si="19">A661+1</f>
        <v>643</v>
      </c>
      <c r="B662" s="170">
        <v>-30644079.4860695</v>
      </c>
    </row>
    <row r="663" spans="1:2" x14ac:dyDescent="0.35">
      <c r="A663" s="70">
        <f t="shared" si="19"/>
        <v>644</v>
      </c>
      <c r="B663" s="170">
        <v>-17650876.599323854</v>
      </c>
    </row>
    <row r="664" spans="1:2" x14ac:dyDescent="0.35">
      <c r="A664" s="70">
        <f t="shared" si="19"/>
        <v>645</v>
      </c>
      <c r="B664" s="170">
        <v>-18889268.761390943</v>
      </c>
    </row>
    <row r="665" spans="1:2" x14ac:dyDescent="0.35">
      <c r="A665" s="70">
        <f t="shared" si="19"/>
        <v>646</v>
      </c>
      <c r="B665" s="170">
        <v>-42781276.596073143</v>
      </c>
    </row>
    <row r="666" spans="1:2" x14ac:dyDescent="0.35">
      <c r="A666" s="70">
        <f t="shared" si="19"/>
        <v>647</v>
      </c>
      <c r="B666" s="170">
        <v>-22684922.551242847</v>
      </c>
    </row>
    <row r="667" spans="1:2" x14ac:dyDescent="0.35">
      <c r="A667" s="70">
        <f t="shared" si="19"/>
        <v>648</v>
      </c>
      <c r="B667" s="170">
        <v>-21980486.807219483</v>
      </c>
    </row>
    <row r="668" spans="1:2" x14ac:dyDescent="0.35">
      <c r="A668" s="70">
        <f t="shared" si="19"/>
        <v>649</v>
      </c>
      <c r="B668" s="170">
        <v>-14551034.683010079</v>
      </c>
    </row>
    <row r="669" spans="1:2" x14ac:dyDescent="0.35">
      <c r="A669" s="70">
        <f t="shared" si="19"/>
        <v>650</v>
      </c>
      <c r="B669" s="170">
        <v>-13994102.331356656</v>
      </c>
    </row>
    <row r="670" spans="1:2" x14ac:dyDescent="0.35">
      <c r="A670" s="70">
        <f t="shared" si="19"/>
        <v>651</v>
      </c>
      <c r="B670" s="170">
        <v>-29969828.649481632</v>
      </c>
    </row>
    <row r="671" spans="1:2" x14ac:dyDescent="0.35">
      <c r="A671" s="70">
        <f t="shared" si="19"/>
        <v>652</v>
      </c>
      <c r="B671" s="170">
        <v>-21926445.335503578</v>
      </c>
    </row>
    <row r="672" spans="1:2" x14ac:dyDescent="0.35">
      <c r="A672" s="70">
        <f t="shared" si="19"/>
        <v>653</v>
      </c>
      <c r="B672" s="170">
        <v>-7729608.7063617576</v>
      </c>
    </row>
    <row r="673" spans="1:2" x14ac:dyDescent="0.35">
      <c r="A673" s="70">
        <f t="shared" si="19"/>
        <v>654</v>
      </c>
      <c r="B673" s="170">
        <v>-35255906.457339615</v>
      </c>
    </row>
    <row r="674" spans="1:2" x14ac:dyDescent="0.35">
      <c r="A674" s="70">
        <f t="shared" si="19"/>
        <v>655</v>
      </c>
      <c r="B674" s="170">
        <v>-29208059.567238234</v>
      </c>
    </row>
    <row r="675" spans="1:2" x14ac:dyDescent="0.35">
      <c r="A675" s="70">
        <f t="shared" si="19"/>
        <v>656</v>
      </c>
      <c r="B675" s="170">
        <v>-28108877.499421313</v>
      </c>
    </row>
    <row r="676" spans="1:2" x14ac:dyDescent="0.35">
      <c r="A676" s="70">
        <f t="shared" si="19"/>
        <v>657</v>
      </c>
      <c r="B676" s="170">
        <v>-24137821.785041288</v>
      </c>
    </row>
    <row r="677" spans="1:2" x14ac:dyDescent="0.35">
      <c r="A677" s="70">
        <f t="shared" si="19"/>
        <v>658</v>
      </c>
      <c r="B677" s="170">
        <v>-19052193.70692607</v>
      </c>
    </row>
    <row r="678" spans="1:2" x14ac:dyDescent="0.35">
      <c r="A678" s="70">
        <f t="shared" si="19"/>
        <v>659</v>
      </c>
      <c r="B678" s="170">
        <v>-41893926.45479542</v>
      </c>
    </row>
    <row r="679" spans="1:2" x14ac:dyDescent="0.35">
      <c r="A679" s="70">
        <f t="shared" si="19"/>
        <v>660</v>
      </c>
      <c r="B679" s="170">
        <v>-46797678.489785701</v>
      </c>
    </row>
    <row r="680" spans="1:2" x14ac:dyDescent="0.35">
      <c r="A680" s="70">
        <f t="shared" si="19"/>
        <v>661</v>
      </c>
      <c r="B680" s="170">
        <v>-10454603.169179296</v>
      </c>
    </row>
    <row r="681" spans="1:2" x14ac:dyDescent="0.35">
      <c r="A681" s="70">
        <f t="shared" si="19"/>
        <v>662</v>
      </c>
      <c r="B681" s="170">
        <v>-19496553.330805503</v>
      </c>
    </row>
    <row r="682" spans="1:2" x14ac:dyDescent="0.35">
      <c r="A682" s="70">
        <f t="shared" si="19"/>
        <v>663</v>
      </c>
      <c r="B682" s="170">
        <v>-17006111.859437875</v>
      </c>
    </row>
    <row r="683" spans="1:2" x14ac:dyDescent="0.35">
      <c r="A683" s="70">
        <f t="shared" si="19"/>
        <v>664</v>
      </c>
      <c r="B683" s="170">
        <v>-12568189.375105014</v>
      </c>
    </row>
    <row r="684" spans="1:2" x14ac:dyDescent="0.35">
      <c r="A684" s="70">
        <f t="shared" si="19"/>
        <v>665</v>
      </c>
      <c r="B684" s="170">
        <v>-39904975.834355384</v>
      </c>
    </row>
    <row r="685" spans="1:2" x14ac:dyDescent="0.35">
      <c r="A685" s="70">
        <f t="shared" si="19"/>
        <v>666</v>
      </c>
      <c r="B685" s="170">
        <v>-32065676.681708012</v>
      </c>
    </row>
    <row r="686" spans="1:2" x14ac:dyDescent="0.35">
      <c r="A686" s="70">
        <f t="shared" si="19"/>
        <v>667</v>
      </c>
      <c r="B686" s="170">
        <v>-20750553.605493098</v>
      </c>
    </row>
    <row r="687" spans="1:2" x14ac:dyDescent="0.35">
      <c r="A687" s="70">
        <f t="shared" si="19"/>
        <v>668</v>
      </c>
      <c r="B687" s="170">
        <v>-15815059.187628316</v>
      </c>
    </row>
    <row r="688" spans="1:2" x14ac:dyDescent="0.35">
      <c r="A688" s="70">
        <f t="shared" si="19"/>
        <v>669</v>
      </c>
      <c r="B688" s="170">
        <v>-27636786.126869678</v>
      </c>
    </row>
    <row r="689" spans="1:2" x14ac:dyDescent="0.35">
      <c r="A689" s="70">
        <f t="shared" si="19"/>
        <v>670</v>
      </c>
      <c r="B689" s="170">
        <v>-13733367.737497162</v>
      </c>
    </row>
    <row r="690" spans="1:2" x14ac:dyDescent="0.35">
      <c r="A690" s="70">
        <f t="shared" si="19"/>
        <v>671</v>
      </c>
      <c r="B690" s="170">
        <v>-20122696.470532134</v>
      </c>
    </row>
    <row r="691" spans="1:2" x14ac:dyDescent="0.35">
      <c r="A691" s="70">
        <f t="shared" si="19"/>
        <v>672</v>
      </c>
      <c r="B691" s="170">
        <v>-33665904.63890224</v>
      </c>
    </row>
    <row r="692" spans="1:2" x14ac:dyDescent="0.35">
      <c r="A692" s="70">
        <f t="shared" si="19"/>
        <v>673</v>
      </c>
      <c r="B692" s="170">
        <v>-10823350.300228598</v>
      </c>
    </row>
    <row r="693" spans="1:2" x14ac:dyDescent="0.35">
      <c r="A693" s="70">
        <f t="shared" si="19"/>
        <v>674</v>
      </c>
      <c r="B693" s="170">
        <v>-11684433.189925808</v>
      </c>
    </row>
    <row r="694" spans="1:2" x14ac:dyDescent="0.35">
      <c r="A694" s="70">
        <f t="shared" si="19"/>
        <v>675</v>
      </c>
      <c r="B694" s="170">
        <v>-8973533.5401006564</v>
      </c>
    </row>
    <row r="695" spans="1:2" x14ac:dyDescent="0.35">
      <c r="A695" s="70">
        <f t="shared" si="19"/>
        <v>676</v>
      </c>
      <c r="B695" s="170">
        <v>-14896289.977007071</v>
      </c>
    </row>
    <row r="696" spans="1:2" x14ac:dyDescent="0.35">
      <c r="A696" s="70">
        <f t="shared" si="19"/>
        <v>677</v>
      </c>
      <c r="B696" s="170">
        <v>-62687579.942351341</v>
      </c>
    </row>
    <row r="697" spans="1:2" x14ac:dyDescent="0.35">
      <c r="A697" s="70">
        <f t="shared" si="19"/>
        <v>678</v>
      </c>
      <c r="B697" s="170">
        <v>-36814953.321837112</v>
      </c>
    </row>
    <row r="698" spans="1:2" x14ac:dyDescent="0.35">
      <c r="A698" s="70">
        <f t="shared" si="19"/>
        <v>679</v>
      </c>
      <c r="B698" s="170">
        <v>-15312274.613917537</v>
      </c>
    </row>
    <row r="699" spans="1:2" x14ac:dyDescent="0.35">
      <c r="A699" s="70">
        <f t="shared" si="19"/>
        <v>680</v>
      </c>
      <c r="B699" s="170">
        <v>-28978860.812961344</v>
      </c>
    </row>
    <row r="700" spans="1:2" x14ac:dyDescent="0.35">
      <c r="A700" s="70">
        <f t="shared" si="19"/>
        <v>681</v>
      </c>
      <c r="B700" s="170">
        <v>-37016873.176349357</v>
      </c>
    </row>
    <row r="701" spans="1:2" x14ac:dyDescent="0.35">
      <c r="A701" s="70">
        <f t="shared" si="19"/>
        <v>682</v>
      </c>
      <c r="B701" s="170">
        <v>-23102974.096166693</v>
      </c>
    </row>
    <row r="702" spans="1:2" x14ac:dyDescent="0.35">
      <c r="A702" s="70">
        <f t="shared" si="19"/>
        <v>683</v>
      </c>
      <c r="B702" s="170">
        <v>-22225078.062607154</v>
      </c>
    </row>
    <row r="703" spans="1:2" x14ac:dyDescent="0.35">
      <c r="A703" s="70">
        <f t="shared" si="19"/>
        <v>684</v>
      </c>
      <c r="B703" s="170">
        <v>-6987896.7014554814</v>
      </c>
    </row>
    <row r="704" spans="1:2" x14ac:dyDescent="0.35">
      <c r="A704" s="70">
        <f t="shared" si="19"/>
        <v>685</v>
      </c>
      <c r="B704" s="170">
        <v>-13369079.294770917</v>
      </c>
    </row>
    <row r="705" spans="1:2" x14ac:dyDescent="0.35">
      <c r="A705" s="70">
        <f t="shared" si="19"/>
        <v>686</v>
      </c>
      <c r="B705" s="170">
        <v>-23930625.655848086</v>
      </c>
    </row>
    <row r="706" spans="1:2" x14ac:dyDescent="0.35">
      <c r="A706" s="70">
        <f t="shared" si="19"/>
        <v>687</v>
      </c>
      <c r="B706" s="170">
        <v>-42242228.269338503</v>
      </c>
    </row>
    <row r="707" spans="1:2" x14ac:dyDescent="0.35">
      <c r="A707" s="70">
        <f t="shared" si="19"/>
        <v>688</v>
      </c>
      <c r="B707" s="170">
        <v>-40505417.184957281</v>
      </c>
    </row>
    <row r="708" spans="1:2" x14ac:dyDescent="0.35">
      <c r="A708" s="70">
        <f t="shared" si="19"/>
        <v>689</v>
      </c>
      <c r="B708" s="170">
        <v>-22961538.399900474</v>
      </c>
    </row>
    <row r="709" spans="1:2" x14ac:dyDescent="0.35">
      <c r="A709" s="70">
        <f t="shared" si="19"/>
        <v>690</v>
      </c>
      <c r="B709" s="170">
        <v>-30257342.047730714</v>
      </c>
    </row>
    <row r="710" spans="1:2" x14ac:dyDescent="0.35">
      <c r="A710" s="70">
        <f t="shared" si="19"/>
        <v>691</v>
      </c>
      <c r="B710" s="170">
        <v>-16559564.341465419</v>
      </c>
    </row>
    <row r="711" spans="1:2" x14ac:dyDescent="0.35">
      <c r="A711" s="70">
        <f t="shared" si="19"/>
        <v>692</v>
      </c>
      <c r="B711" s="170">
        <v>-14925350.797643779</v>
      </c>
    </row>
    <row r="712" spans="1:2" x14ac:dyDescent="0.35">
      <c r="A712" s="70">
        <f t="shared" si="19"/>
        <v>693</v>
      </c>
      <c r="B712" s="170">
        <v>-26716720.719094969</v>
      </c>
    </row>
    <row r="713" spans="1:2" x14ac:dyDescent="0.35">
      <c r="A713" s="70">
        <f t="shared" si="19"/>
        <v>694</v>
      </c>
      <c r="B713" s="170">
        <v>-33117430.331941128</v>
      </c>
    </row>
    <row r="714" spans="1:2" x14ac:dyDescent="0.35">
      <c r="A714" s="70">
        <f t="shared" si="19"/>
        <v>695</v>
      </c>
      <c r="B714" s="170">
        <v>-12445766.208131436</v>
      </c>
    </row>
    <row r="715" spans="1:2" x14ac:dyDescent="0.35">
      <c r="A715" s="70">
        <f t="shared" si="19"/>
        <v>696</v>
      </c>
      <c r="B715" s="170">
        <v>-40484771.647252366</v>
      </c>
    </row>
    <row r="716" spans="1:2" x14ac:dyDescent="0.35">
      <c r="A716" s="70">
        <f t="shared" si="19"/>
        <v>697</v>
      </c>
      <c r="B716" s="170">
        <v>-15538107.886394661</v>
      </c>
    </row>
    <row r="717" spans="1:2" x14ac:dyDescent="0.35">
      <c r="A717" s="70">
        <f t="shared" si="19"/>
        <v>698</v>
      </c>
      <c r="B717" s="170">
        <v>-9478567.0876605194</v>
      </c>
    </row>
    <row r="718" spans="1:2" x14ac:dyDescent="0.35">
      <c r="A718" s="70">
        <f t="shared" si="19"/>
        <v>699</v>
      </c>
      <c r="B718" s="170">
        <v>-33538227.289583571</v>
      </c>
    </row>
    <row r="719" spans="1:2" x14ac:dyDescent="0.35">
      <c r="A719" s="70">
        <f t="shared" si="19"/>
        <v>700</v>
      </c>
      <c r="B719" s="170">
        <v>-34602533.626985878</v>
      </c>
    </row>
    <row r="720" spans="1:2" x14ac:dyDescent="0.35">
      <c r="A720" s="70">
        <f t="shared" si="19"/>
        <v>701</v>
      </c>
      <c r="B720" s="170">
        <v>-15658593.521044128</v>
      </c>
    </row>
    <row r="721" spans="1:2" x14ac:dyDescent="0.35">
      <c r="A721" s="70">
        <f t="shared" si="19"/>
        <v>702</v>
      </c>
      <c r="B721" s="170">
        <v>-18072802.665710002</v>
      </c>
    </row>
    <row r="722" spans="1:2" x14ac:dyDescent="0.35">
      <c r="A722" s="70">
        <f t="shared" si="19"/>
        <v>703</v>
      </c>
      <c r="B722" s="170">
        <v>-24113610.401364729</v>
      </c>
    </row>
    <row r="723" spans="1:2" x14ac:dyDescent="0.35">
      <c r="A723" s="70">
        <f t="shared" si="19"/>
        <v>704</v>
      </c>
      <c r="B723" s="170">
        <v>-31995819.605204903</v>
      </c>
    </row>
    <row r="724" spans="1:2" x14ac:dyDescent="0.35">
      <c r="A724" s="70">
        <f t="shared" si="19"/>
        <v>705</v>
      </c>
      <c r="B724" s="170">
        <v>-29819583.213543255</v>
      </c>
    </row>
    <row r="725" spans="1:2" x14ac:dyDescent="0.35">
      <c r="A725" s="70">
        <f t="shared" si="19"/>
        <v>706</v>
      </c>
      <c r="B725" s="170">
        <v>-28407983.26123077</v>
      </c>
    </row>
    <row r="726" spans="1:2" x14ac:dyDescent="0.35">
      <c r="A726" s="70">
        <f t="shared" ref="A726:A789" si="20">A725+1</f>
        <v>707</v>
      </c>
      <c r="B726" s="170">
        <v>-32472519.913791627</v>
      </c>
    </row>
    <row r="727" spans="1:2" x14ac:dyDescent="0.35">
      <c r="A727" s="70">
        <f t="shared" si="20"/>
        <v>708</v>
      </c>
      <c r="B727" s="170">
        <v>-22609120.245362543</v>
      </c>
    </row>
    <row r="728" spans="1:2" x14ac:dyDescent="0.35">
      <c r="A728" s="70">
        <f t="shared" si="20"/>
        <v>709</v>
      </c>
      <c r="B728" s="170">
        <v>-20578958.36411177</v>
      </c>
    </row>
    <row r="729" spans="1:2" x14ac:dyDescent="0.35">
      <c r="A729" s="70">
        <f t="shared" si="20"/>
        <v>710</v>
      </c>
      <c r="B729" s="170">
        <v>-22667208.963175301</v>
      </c>
    </row>
    <row r="730" spans="1:2" x14ac:dyDescent="0.35">
      <c r="A730" s="70">
        <f t="shared" si="20"/>
        <v>711</v>
      </c>
      <c r="B730" s="170">
        <v>-11530995.478446305</v>
      </c>
    </row>
    <row r="731" spans="1:2" x14ac:dyDescent="0.35">
      <c r="A731" s="70">
        <f t="shared" si="20"/>
        <v>712</v>
      </c>
      <c r="B731" s="170">
        <v>-27732661.060163006</v>
      </c>
    </row>
    <row r="732" spans="1:2" x14ac:dyDescent="0.35">
      <c r="A732" s="70">
        <f t="shared" si="20"/>
        <v>713</v>
      </c>
      <c r="B732" s="170">
        <v>-16258007.511498095</v>
      </c>
    </row>
    <row r="733" spans="1:2" x14ac:dyDescent="0.35">
      <c r="A733" s="70">
        <f t="shared" si="20"/>
        <v>714</v>
      </c>
      <c r="B733" s="170">
        <v>-36363860.571686409</v>
      </c>
    </row>
    <row r="734" spans="1:2" x14ac:dyDescent="0.35">
      <c r="A734" s="70">
        <f t="shared" si="20"/>
        <v>715</v>
      </c>
      <c r="B734" s="170">
        <v>-20776444.295069419</v>
      </c>
    </row>
    <row r="735" spans="1:2" x14ac:dyDescent="0.35">
      <c r="A735" s="70">
        <f t="shared" si="20"/>
        <v>716</v>
      </c>
      <c r="B735" s="170">
        <v>-18880708.276325993</v>
      </c>
    </row>
    <row r="736" spans="1:2" x14ac:dyDescent="0.35">
      <c r="A736" s="70">
        <f t="shared" si="20"/>
        <v>717</v>
      </c>
      <c r="B736" s="170">
        <v>-6399179.118763119</v>
      </c>
    </row>
    <row r="737" spans="1:2" x14ac:dyDescent="0.35">
      <c r="A737" s="70">
        <f t="shared" si="20"/>
        <v>718</v>
      </c>
      <c r="B737" s="170">
        <v>-37788353.091451265</v>
      </c>
    </row>
    <row r="738" spans="1:2" x14ac:dyDescent="0.35">
      <c r="A738" s="70">
        <f t="shared" si="20"/>
        <v>719</v>
      </c>
      <c r="B738" s="170">
        <v>-25486533.659552857</v>
      </c>
    </row>
    <row r="739" spans="1:2" x14ac:dyDescent="0.35">
      <c r="A739" s="70">
        <f t="shared" si="20"/>
        <v>720</v>
      </c>
      <c r="B739" s="170">
        <v>-36535355.069877908</v>
      </c>
    </row>
    <row r="740" spans="1:2" x14ac:dyDescent="0.35">
      <c r="A740" s="70">
        <f t="shared" si="20"/>
        <v>721</v>
      </c>
      <c r="B740" s="170">
        <v>-36279896.870234743</v>
      </c>
    </row>
    <row r="741" spans="1:2" x14ac:dyDescent="0.35">
      <c r="A741" s="70">
        <f t="shared" si="20"/>
        <v>722</v>
      </c>
      <c r="B741" s="170">
        <v>-15031388.442326244</v>
      </c>
    </row>
    <row r="742" spans="1:2" x14ac:dyDescent="0.35">
      <c r="A742" s="70">
        <f t="shared" si="20"/>
        <v>723</v>
      </c>
      <c r="B742" s="170">
        <v>-36032150.534028992</v>
      </c>
    </row>
    <row r="743" spans="1:2" x14ac:dyDescent="0.35">
      <c r="A743" s="70">
        <f t="shared" si="20"/>
        <v>724</v>
      </c>
      <c r="B743" s="170">
        <v>-7357378.2932298314</v>
      </c>
    </row>
    <row r="744" spans="1:2" x14ac:dyDescent="0.35">
      <c r="A744" s="70">
        <f t="shared" si="20"/>
        <v>725</v>
      </c>
      <c r="B744" s="170">
        <v>-27885854.347668335</v>
      </c>
    </row>
    <row r="745" spans="1:2" x14ac:dyDescent="0.35">
      <c r="A745" s="70">
        <f t="shared" si="20"/>
        <v>726</v>
      </c>
      <c r="B745" s="170">
        <v>-15886422.454487108</v>
      </c>
    </row>
    <row r="746" spans="1:2" x14ac:dyDescent="0.35">
      <c r="A746" s="70">
        <f t="shared" si="20"/>
        <v>727</v>
      </c>
      <c r="B746" s="170">
        <v>-29571058.107749335</v>
      </c>
    </row>
    <row r="747" spans="1:2" x14ac:dyDescent="0.35">
      <c r="A747" s="70">
        <f t="shared" si="20"/>
        <v>728</v>
      </c>
      <c r="B747" s="170">
        <v>-20931788.139665984</v>
      </c>
    </row>
    <row r="748" spans="1:2" x14ac:dyDescent="0.35">
      <c r="A748" s="70">
        <f t="shared" si="20"/>
        <v>729</v>
      </c>
      <c r="B748" s="170">
        <v>-42872072.828723662</v>
      </c>
    </row>
    <row r="749" spans="1:2" x14ac:dyDescent="0.35">
      <c r="A749" s="70">
        <f t="shared" si="20"/>
        <v>730</v>
      </c>
      <c r="B749" s="170">
        <v>-22405739.692226019</v>
      </c>
    </row>
    <row r="750" spans="1:2" x14ac:dyDescent="0.35">
      <c r="A750" s="70">
        <f t="shared" si="20"/>
        <v>731</v>
      </c>
      <c r="B750" s="170">
        <v>-30807811.323696036</v>
      </c>
    </row>
    <row r="751" spans="1:2" x14ac:dyDescent="0.35">
      <c r="A751" s="70">
        <f t="shared" si="20"/>
        <v>732</v>
      </c>
      <c r="B751" s="170">
        <v>-36252850.07040251</v>
      </c>
    </row>
    <row r="752" spans="1:2" x14ac:dyDescent="0.35">
      <c r="A752" s="70">
        <f t="shared" si="20"/>
        <v>733</v>
      </c>
      <c r="B752" s="170">
        <v>-29488654.5975045</v>
      </c>
    </row>
    <row r="753" spans="1:2" x14ac:dyDescent="0.35">
      <c r="A753" s="70">
        <f t="shared" si="20"/>
        <v>734</v>
      </c>
      <c r="B753" s="170">
        <v>-36996247.365474969</v>
      </c>
    </row>
    <row r="754" spans="1:2" x14ac:dyDescent="0.35">
      <c r="A754" s="70">
        <f t="shared" si="20"/>
        <v>735</v>
      </c>
      <c r="B754" s="170">
        <v>-43949396.896486171</v>
      </c>
    </row>
    <row r="755" spans="1:2" x14ac:dyDescent="0.35">
      <c r="A755" s="70">
        <f t="shared" si="20"/>
        <v>736</v>
      </c>
      <c r="B755" s="170">
        <v>-21879724.671826772</v>
      </c>
    </row>
    <row r="756" spans="1:2" x14ac:dyDescent="0.35">
      <c r="A756" s="70">
        <f t="shared" si="20"/>
        <v>737</v>
      </c>
      <c r="B756" s="170">
        <v>-21855770.319929428</v>
      </c>
    </row>
    <row r="757" spans="1:2" x14ac:dyDescent="0.35">
      <c r="A757" s="70">
        <f t="shared" si="20"/>
        <v>738</v>
      </c>
      <c r="B757" s="170">
        <v>-40466927.984125286</v>
      </c>
    </row>
    <row r="758" spans="1:2" x14ac:dyDescent="0.35">
      <c r="A758" s="70">
        <f t="shared" si="20"/>
        <v>739</v>
      </c>
      <c r="B758" s="170">
        <v>-40020040.29896497</v>
      </c>
    </row>
    <row r="759" spans="1:2" x14ac:dyDescent="0.35">
      <c r="A759" s="70">
        <f t="shared" si="20"/>
        <v>740</v>
      </c>
      <c r="B759" s="170">
        <v>-12457410.157068916</v>
      </c>
    </row>
    <row r="760" spans="1:2" x14ac:dyDescent="0.35">
      <c r="A760" s="70">
        <f t="shared" si="20"/>
        <v>741</v>
      </c>
      <c r="B760" s="170">
        <v>-17023479.055730335</v>
      </c>
    </row>
    <row r="761" spans="1:2" x14ac:dyDescent="0.35">
      <c r="A761" s="70">
        <f t="shared" si="20"/>
        <v>742</v>
      </c>
      <c r="B761" s="170">
        <v>-13867120.638858512</v>
      </c>
    </row>
    <row r="762" spans="1:2" x14ac:dyDescent="0.35">
      <c r="A762" s="70">
        <f t="shared" si="20"/>
        <v>743</v>
      </c>
      <c r="B762" s="170">
        <v>-15167954.644860659</v>
      </c>
    </row>
    <row r="763" spans="1:2" x14ac:dyDescent="0.35">
      <c r="A763" s="70">
        <f t="shared" si="20"/>
        <v>744</v>
      </c>
      <c r="B763" s="170">
        <v>-22929057.092384756</v>
      </c>
    </row>
    <row r="764" spans="1:2" x14ac:dyDescent="0.35">
      <c r="A764" s="70">
        <f t="shared" si="20"/>
        <v>745</v>
      </c>
      <c r="B764" s="170">
        <v>-17127309.62683522</v>
      </c>
    </row>
    <row r="765" spans="1:2" x14ac:dyDescent="0.35">
      <c r="A765" s="70">
        <f t="shared" si="20"/>
        <v>746</v>
      </c>
      <c r="B765" s="170">
        <v>-16506942.125993717</v>
      </c>
    </row>
    <row r="766" spans="1:2" x14ac:dyDescent="0.35">
      <c r="A766" s="70">
        <f t="shared" si="20"/>
        <v>747</v>
      </c>
      <c r="B766" s="170">
        <v>-42931579.687054917</v>
      </c>
    </row>
    <row r="767" spans="1:2" x14ac:dyDescent="0.35">
      <c r="A767" s="70">
        <f t="shared" si="20"/>
        <v>748</v>
      </c>
      <c r="B767" s="170">
        <v>-51725513.420842782</v>
      </c>
    </row>
    <row r="768" spans="1:2" x14ac:dyDescent="0.35">
      <c r="A768" s="70">
        <f t="shared" si="20"/>
        <v>749</v>
      </c>
      <c r="B768" s="170">
        <v>-11839971.228561962</v>
      </c>
    </row>
    <row r="769" spans="1:2" x14ac:dyDescent="0.35">
      <c r="A769" s="70">
        <f t="shared" si="20"/>
        <v>750</v>
      </c>
      <c r="B769" s="170">
        <v>-41191793.668729067</v>
      </c>
    </row>
    <row r="770" spans="1:2" x14ac:dyDescent="0.35">
      <c r="A770" s="70">
        <f t="shared" si="20"/>
        <v>751</v>
      </c>
      <c r="B770" s="170">
        <v>-17721812.799179651</v>
      </c>
    </row>
    <row r="771" spans="1:2" x14ac:dyDescent="0.35">
      <c r="A771" s="70">
        <f t="shared" si="20"/>
        <v>752</v>
      </c>
      <c r="B771" s="170">
        <v>-15675345.911244307</v>
      </c>
    </row>
    <row r="772" spans="1:2" x14ac:dyDescent="0.35">
      <c r="A772" s="70">
        <f t="shared" si="20"/>
        <v>753</v>
      </c>
      <c r="B772" s="170">
        <v>-12676057.808556611</v>
      </c>
    </row>
    <row r="773" spans="1:2" x14ac:dyDescent="0.35">
      <c r="A773" s="70">
        <f t="shared" si="20"/>
        <v>754</v>
      </c>
      <c r="B773" s="170">
        <v>-12922778.454031589</v>
      </c>
    </row>
    <row r="774" spans="1:2" x14ac:dyDescent="0.35">
      <c r="A774" s="70">
        <f t="shared" si="20"/>
        <v>755</v>
      </c>
      <c r="B774" s="170">
        <v>-24986969.707752913</v>
      </c>
    </row>
    <row r="775" spans="1:2" x14ac:dyDescent="0.35">
      <c r="A775" s="70">
        <f t="shared" si="20"/>
        <v>756</v>
      </c>
      <c r="B775" s="170">
        <v>-54710156.926897995</v>
      </c>
    </row>
    <row r="776" spans="1:2" x14ac:dyDescent="0.35">
      <c r="A776" s="70">
        <f t="shared" si="20"/>
        <v>757</v>
      </c>
      <c r="B776" s="170">
        <v>-20753604.250895672</v>
      </c>
    </row>
    <row r="777" spans="1:2" x14ac:dyDescent="0.35">
      <c r="A777" s="70">
        <f t="shared" si="20"/>
        <v>758</v>
      </c>
      <c r="B777" s="170">
        <v>-20462003.727215655</v>
      </c>
    </row>
    <row r="778" spans="1:2" x14ac:dyDescent="0.35">
      <c r="A778" s="70">
        <f t="shared" si="20"/>
        <v>759</v>
      </c>
      <c r="B778" s="170">
        <v>-14599839.523275353</v>
      </c>
    </row>
    <row r="779" spans="1:2" x14ac:dyDescent="0.35">
      <c r="A779" s="70">
        <f t="shared" si="20"/>
        <v>760</v>
      </c>
      <c r="B779" s="170">
        <v>-20008203.791793019</v>
      </c>
    </row>
    <row r="780" spans="1:2" x14ac:dyDescent="0.35">
      <c r="A780" s="70">
        <f t="shared" si="20"/>
        <v>761</v>
      </c>
      <c r="B780" s="170">
        <v>-33855537.572573483</v>
      </c>
    </row>
    <row r="781" spans="1:2" x14ac:dyDescent="0.35">
      <c r="A781" s="70">
        <f t="shared" si="20"/>
        <v>762</v>
      </c>
      <c r="B781" s="170">
        <v>-23755560.177108407</v>
      </c>
    </row>
    <row r="782" spans="1:2" x14ac:dyDescent="0.35">
      <c r="A782" s="70">
        <f t="shared" si="20"/>
        <v>763</v>
      </c>
      <c r="B782" s="170">
        <v>-43174002.061923377</v>
      </c>
    </row>
    <row r="783" spans="1:2" x14ac:dyDescent="0.35">
      <c r="A783" s="70">
        <f t="shared" si="20"/>
        <v>764</v>
      </c>
      <c r="B783" s="170">
        <v>-12108571.151308468</v>
      </c>
    </row>
    <row r="784" spans="1:2" x14ac:dyDescent="0.35">
      <c r="A784" s="70">
        <f t="shared" si="20"/>
        <v>765</v>
      </c>
      <c r="B784" s="170">
        <v>-26489799.653182708</v>
      </c>
    </row>
    <row r="785" spans="1:2" x14ac:dyDescent="0.35">
      <c r="A785" s="70">
        <f t="shared" si="20"/>
        <v>766</v>
      </c>
      <c r="B785" s="170">
        <v>-17338847.336320739</v>
      </c>
    </row>
    <row r="786" spans="1:2" x14ac:dyDescent="0.35">
      <c r="A786" s="70">
        <f t="shared" si="20"/>
        <v>767</v>
      </c>
      <c r="B786" s="170">
        <v>-4350192.0068235192</v>
      </c>
    </row>
    <row r="787" spans="1:2" x14ac:dyDescent="0.35">
      <c r="A787" s="70">
        <f t="shared" si="20"/>
        <v>768</v>
      </c>
      <c r="B787" s="170">
        <v>-45789200.027583197</v>
      </c>
    </row>
    <row r="788" spans="1:2" x14ac:dyDescent="0.35">
      <c r="A788" s="70">
        <f t="shared" si="20"/>
        <v>769</v>
      </c>
      <c r="B788" s="170">
        <v>-3923670.7263381863</v>
      </c>
    </row>
    <row r="789" spans="1:2" x14ac:dyDescent="0.35">
      <c r="A789" s="70">
        <f t="shared" si="20"/>
        <v>770</v>
      </c>
      <c r="B789" s="170">
        <v>-50994307.868336953</v>
      </c>
    </row>
    <row r="790" spans="1:2" x14ac:dyDescent="0.35">
      <c r="A790" s="70">
        <f t="shared" ref="A790:A853" si="21">A789+1</f>
        <v>771</v>
      </c>
      <c r="B790" s="170">
        <v>-34376857.284391463</v>
      </c>
    </row>
    <row r="791" spans="1:2" x14ac:dyDescent="0.35">
      <c r="A791" s="70">
        <f t="shared" si="21"/>
        <v>772</v>
      </c>
      <c r="B791" s="170">
        <v>-36617235.454416826</v>
      </c>
    </row>
    <row r="792" spans="1:2" x14ac:dyDescent="0.35">
      <c r="A792" s="70">
        <f t="shared" si="21"/>
        <v>773</v>
      </c>
      <c r="B792" s="170">
        <v>-14055487.299472891</v>
      </c>
    </row>
    <row r="793" spans="1:2" x14ac:dyDescent="0.35">
      <c r="A793" s="70">
        <f t="shared" si="21"/>
        <v>774</v>
      </c>
      <c r="B793" s="170">
        <v>-11691267.71649004</v>
      </c>
    </row>
    <row r="794" spans="1:2" x14ac:dyDescent="0.35">
      <c r="A794" s="70">
        <f t="shared" si="21"/>
        <v>775</v>
      </c>
      <c r="B794" s="170">
        <v>-22520570.127019394</v>
      </c>
    </row>
    <row r="795" spans="1:2" x14ac:dyDescent="0.35">
      <c r="A795" s="70">
        <f t="shared" si="21"/>
        <v>776</v>
      </c>
      <c r="B795" s="170">
        <v>-17868010.021666192</v>
      </c>
    </row>
    <row r="796" spans="1:2" x14ac:dyDescent="0.35">
      <c r="A796" s="70">
        <f t="shared" si="21"/>
        <v>777</v>
      </c>
      <c r="B796" s="170">
        <v>-8563682.4314209521</v>
      </c>
    </row>
    <row r="797" spans="1:2" x14ac:dyDescent="0.35">
      <c r="A797" s="70">
        <f t="shared" si="21"/>
        <v>778</v>
      </c>
      <c r="B797" s="170">
        <v>-28759983.181334913</v>
      </c>
    </row>
    <row r="798" spans="1:2" x14ac:dyDescent="0.35">
      <c r="A798" s="70">
        <f t="shared" si="21"/>
        <v>779</v>
      </c>
      <c r="B798" s="170">
        <v>-32383545.067885406</v>
      </c>
    </row>
    <row r="799" spans="1:2" x14ac:dyDescent="0.35">
      <c r="A799" s="70">
        <f t="shared" si="21"/>
        <v>780</v>
      </c>
      <c r="B799" s="170">
        <v>-5543360.2797724158</v>
      </c>
    </row>
    <row r="800" spans="1:2" x14ac:dyDescent="0.35">
      <c r="A800" s="70">
        <f t="shared" si="21"/>
        <v>781</v>
      </c>
      <c r="B800" s="170">
        <v>-38034979.644560471</v>
      </c>
    </row>
    <row r="801" spans="1:2" x14ac:dyDescent="0.35">
      <c r="A801" s="70">
        <f t="shared" si="21"/>
        <v>782</v>
      </c>
      <c r="B801" s="170">
        <v>-13445911.803358488</v>
      </c>
    </row>
    <row r="802" spans="1:2" x14ac:dyDescent="0.35">
      <c r="A802" s="70">
        <f t="shared" si="21"/>
        <v>783</v>
      </c>
      <c r="B802" s="170">
        <v>-36382487.112219043</v>
      </c>
    </row>
    <row r="803" spans="1:2" x14ac:dyDescent="0.35">
      <c r="A803" s="70">
        <f t="shared" si="21"/>
        <v>784</v>
      </c>
      <c r="B803" s="170">
        <v>-14688345.734560665</v>
      </c>
    </row>
    <row r="804" spans="1:2" x14ac:dyDescent="0.35">
      <c r="A804" s="70">
        <f t="shared" si="21"/>
        <v>785</v>
      </c>
      <c r="B804" s="170">
        <v>-27067511.60386084</v>
      </c>
    </row>
    <row r="805" spans="1:2" x14ac:dyDescent="0.35">
      <c r="A805" s="70">
        <f t="shared" si="21"/>
        <v>786</v>
      </c>
      <c r="B805" s="170">
        <v>-43547406.021170631</v>
      </c>
    </row>
    <row r="806" spans="1:2" x14ac:dyDescent="0.35">
      <c r="A806" s="70">
        <f t="shared" si="21"/>
        <v>787</v>
      </c>
      <c r="B806" s="170">
        <v>-28417597.017641053</v>
      </c>
    </row>
    <row r="807" spans="1:2" x14ac:dyDescent="0.35">
      <c r="A807" s="70">
        <f t="shared" si="21"/>
        <v>788</v>
      </c>
      <c r="B807" s="170">
        <v>-46791820.447258949</v>
      </c>
    </row>
    <row r="808" spans="1:2" x14ac:dyDescent="0.35">
      <c r="A808" s="70">
        <f t="shared" si="21"/>
        <v>789</v>
      </c>
      <c r="B808" s="170">
        <v>-16918934.338564392</v>
      </c>
    </row>
    <row r="809" spans="1:2" x14ac:dyDescent="0.35">
      <c r="A809" s="70">
        <f t="shared" si="21"/>
        <v>790</v>
      </c>
      <c r="B809" s="170">
        <v>-5994679.6119288197</v>
      </c>
    </row>
    <row r="810" spans="1:2" x14ac:dyDescent="0.35">
      <c r="A810" s="70">
        <f t="shared" si="21"/>
        <v>791</v>
      </c>
      <c r="B810" s="170">
        <v>-10385062.985334393</v>
      </c>
    </row>
    <row r="811" spans="1:2" x14ac:dyDescent="0.35">
      <c r="A811" s="70">
        <f t="shared" si="21"/>
        <v>792</v>
      </c>
      <c r="B811" s="170">
        <v>-23374395.293070626</v>
      </c>
    </row>
    <row r="812" spans="1:2" x14ac:dyDescent="0.35">
      <c r="A812" s="70">
        <f t="shared" si="21"/>
        <v>793</v>
      </c>
      <c r="B812" s="170">
        <v>-26729648.883596484</v>
      </c>
    </row>
    <row r="813" spans="1:2" x14ac:dyDescent="0.35">
      <c r="A813" s="70">
        <f t="shared" si="21"/>
        <v>794</v>
      </c>
      <c r="B813" s="170">
        <v>-14378527.960826883</v>
      </c>
    </row>
    <row r="814" spans="1:2" x14ac:dyDescent="0.35">
      <c r="A814" s="70">
        <f t="shared" si="21"/>
        <v>795</v>
      </c>
      <c r="B814" s="170">
        <v>-6294668.8265610775</v>
      </c>
    </row>
    <row r="815" spans="1:2" x14ac:dyDescent="0.35">
      <c r="A815" s="70">
        <f t="shared" si="21"/>
        <v>796</v>
      </c>
      <c r="B815" s="170">
        <v>-9148112.7662806083</v>
      </c>
    </row>
    <row r="816" spans="1:2" x14ac:dyDescent="0.35">
      <c r="A816" s="70">
        <f t="shared" si="21"/>
        <v>797</v>
      </c>
      <c r="B816" s="170">
        <v>-27565875.408064008</v>
      </c>
    </row>
    <row r="817" spans="1:2" x14ac:dyDescent="0.35">
      <c r="A817" s="70">
        <f t="shared" si="21"/>
        <v>798</v>
      </c>
      <c r="B817" s="170">
        <v>-27061175.388182536</v>
      </c>
    </row>
    <row r="818" spans="1:2" x14ac:dyDescent="0.35">
      <c r="A818" s="70">
        <f t="shared" si="21"/>
        <v>799</v>
      </c>
      <c r="B818" s="170">
        <v>-48335685.426398039</v>
      </c>
    </row>
    <row r="819" spans="1:2" x14ac:dyDescent="0.35">
      <c r="A819" s="70">
        <f t="shared" si="21"/>
        <v>800</v>
      </c>
      <c r="B819" s="170">
        <v>-18559363.543197565</v>
      </c>
    </row>
    <row r="820" spans="1:2" x14ac:dyDescent="0.35">
      <c r="A820" s="70">
        <f t="shared" si="21"/>
        <v>801</v>
      </c>
      <c r="B820" s="170">
        <v>-32773664.777526848</v>
      </c>
    </row>
    <row r="821" spans="1:2" x14ac:dyDescent="0.35">
      <c r="A821" s="70">
        <f t="shared" si="21"/>
        <v>802</v>
      </c>
      <c r="B821" s="170">
        <v>-22941295.372830525</v>
      </c>
    </row>
    <row r="822" spans="1:2" x14ac:dyDescent="0.35">
      <c r="A822" s="70">
        <f t="shared" si="21"/>
        <v>803</v>
      </c>
      <c r="B822" s="170">
        <v>-50452831.13325426</v>
      </c>
    </row>
    <row r="823" spans="1:2" x14ac:dyDescent="0.35">
      <c r="A823" s="70">
        <f t="shared" si="21"/>
        <v>804</v>
      </c>
      <c r="B823" s="170">
        <v>-28935724.939732287</v>
      </c>
    </row>
    <row r="824" spans="1:2" x14ac:dyDescent="0.35">
      <c r="A824" s="70">
        <f t="shared" si="21"/>
        <v>805</v>
      </c>
      <c r="B824" s="170">
        <v>-17126495.400597952</v>
      </c>
    </row>
    <row r="825" spans="1:2" x14ac:dyDescent="0.35">
      <c r="A825" s="70">
        <f t="shared" si="21"/>
        <v>806</v>
      </c>
      <c r="B825" s="170">
        <v>-24853688.790605295</v>
      </c>
    </row>
    <row r="826" spans="1:2" x14ac:dyDescent="0.35">
      <c r="A826" s="70">
        <f t="shared" si="21"/>
        <v>807</v>
      </c>
      <c r="B826" s="170">
        <v>-37978024.847690746</v>
      </c>
    </row>
    <row r="827" spans="1:2" x14ac:dyDescent="0.35">
      <c r="A827" s="70">
        <f t="shared" si="21"/>
        <v>808</v>
      </c>
      <c r="B827" s="170">
        <v>-40725981.995422877</v>
      </c>
    </row>
    <row r="828" spans="1:2" x14ac:dyDescent="0.35">
      <c r="A828" s="70">
        <f t="shared" si="21"/>
        <v>809</v>
      </c>
      <c r="B828" s="170">
        <v>-20543546.931871742</v>
      </c>
    </row>
    <row r="829" spans="1:2" x14ac:dyDescent="0.35">
      <c r="A829" s="70">
        <f t="shared" si="21"/>
        <v>810</v>
      </c>
      <c r="B829" s="170">
        <v>-29389680.065000139</v>
      </c>
    </row>
    <row r="830" spans="1:2" x14ac:dyDescent="0.35">
      <c r="A830" s="70">
        <f t="shared" si="21"/>
        <v>811</v>
      </c>
      <c r="B830" s="170">
        <v>-38940280.501872867</v>
      </c>
    </row>
    <row r="831" spans="1:2" x14ac:dyDescent="0.35">
      <c r="A831" s="70">
        <f t="shared" si="21"/>
        <v>812</v>
      </c>
      <c r="B831" s="170">
        <v>-18444756.472795229</v>
      </c>
    </row>
    <row r="832" spans="1:2" x14ac:dyDescent="0.35">
      <c r="A832" s="70">
        <f t="shared" si="21"/>
        <v>813</v>
      </c>
      <c r="B832" s="170">
        <v>-20479286.660025306</v>
      </c>
    </row>
    <row r="833" spans="1:2" x14ac:dyDescent="0.35">
      <c r="A833" s="70">
        <f t="shared" si="21"/>
        <v>814</v>
      </c>
      <c r="B833" s="170">
        <v>-15361957.962884001</v>
      </c>
    </row>
    <row r="834" spans="1:2" x14ac:dyDescent="0.35">
      <c r="A834" s="70">
        <f t="shared" si="21"/>
        <v>815</v>
      </c>
      <c r="B834" s="170">
        <v>-17750263.691741694</v>
      </c>
    </row>
    <row r="835" spans="1:2" x14ac:dyDescent="0.35">
      <c r="A835" s="70">
        <f t="shared" si="21"/>
        <v>816</v>
      </c>
      <c r="B835" s="170">
        <v>-24875513.031064019</v>
      </c>
    </row>
    <row r="836" spans="1:2" x14ac:dyDescent="0.35">
      <c r="A836" s="70">
        <f t="shared" si="21"/>
        <v>817</v>
      </c>
      <c r="B836" s="170">
        <v>-17395119.725550555</v>
      </c>
    </row>
    <row r="837" spans="1:2" x14ac:dyDescent="0.35">
      <c r="A837" s="70">
        <f t="shared" si="21"/>
        <v>818</v>
      </c>
      <c r="B837" s="170">
        <v>-16783328.621891614</v>
      </c>
    </row>
    <row r="838" spans="1:2" x14ac:dyDescent="0.35">
      <c r="A838" s="70">
        <f t="shared" si="21"/>
        <v>819</v>
      </c>
      <c r="B838" s="170">
        <v>-30761484.628488131</v>
      </c>
    </row>
    <row r="839" spans="1:2" x14ac:dyDescent="0.35">
      <c r="A839" s="70">
        <f t="shared" si="21"/>
        <v>820</v>
      </c>
      <c r="B839" s="170">
        <v>-27512554.343187936</v>
      </c>
    </row>
    <row r="840" spans="1:2" x14ac:dyDescent="0.35">
      <c r="A840" s="70">
        <f t="shared" si="21"/>
        <v>821</v>
      </c>
      <c r="B840" s="170">
        <v>-6658371.584324237</v>
      </c>
    </row>
    <row r="841" spans="1:2" x14ac:dyDescent="0.35">
      <c r="A841" s="70">
        <f t="shared" si="21"/>
        <v>822</v>
      </c>
      <c r="B841" s="170">
        <v>-18967756.456019491</v>
      </c>
    </row>
    <row r="842" spans="1:2" x14ac:dyDescent="0.35">
      <c r="A842" s="70">
        <f t="shared" si="21"/>
        <v>823</v>
      </c>
      <c r="B842" s="170">
        <v>-48069158.425802931</v>
      </c>
    </row>
    <row r="843" spans="1:2" x14ac:dyDescent="0.35">
      <c r="A843" s="70">
        <f t="shared" si="21"/>
        <v>824</v>
      </c>
      <c r="B843" s="170">
        <v>-20197690.170818638</v>
      </c>
    </row>
    <row r="844" spans="1:2" x14ac:dyDescent="0.35">
      <c r="A844" s="70">
        <f t="shared" si="21"/>
        <v>825</v>
      </c>
      <c r="B844" s="170">
        <v>-53463676.611159876</v>
      </c>
    </row>
    <row r="845" spans="1:2" x14ac:dyDescent="0.35">
      <c r="A845" s="70">
        <f t="shared" si="21"/>
        <v>826</v>
      </c>
      <c r="B845" s="170">
        <v>-15636739.528004304</v>
      </c>
    </row>
    <row r="846" spans="1:2" x14ac:dyDescent="0.35">
      <c r="A846" s="70">
        <f t="shared" si="21"/>
        <v>827</v>
      </c>
      <c r="B846" s="170">
        <v>-17441108.380140789</v>
      </c>
    </row>
    <row r="847" spans="1:2" x14ac:dyDescent="0.35">
      <c r="A847" s="70">
        <f t="shared" si="21"/>
        <v>828</v>
      </c>
      <c r="B847" s="170">
        <v>-8726580.428784864</v>
      </c>
    </row>
    <row r="848" spans="1:2" x14ac:dyDescent="0.35">
      <c r="A848" s="70">
        <f t="shared" si="21"/>
        <v>829</v>
      </c>
      <c r="B848" s="170">
        <v>-19342436.438557081</v>
      </c>
    </row>
    <row r="849" spans="1:2" x14ac:dyDescent="0.35">
      <c r="A849" s="70">
        <f t="shared" si="21"/>
        <v>830</v>
      </c>
      <c r="B849" s="170">
        <v>-3680831.5836075619</v>
      </c>
    </row>
    <row r="850" spans="1:2" x14ac:dyDescent="0.35">
      <c r="A850" s="70">
        <f t="shared" si="21"/>
        <v>831</v>
      </c>
      <c r="B850" s="170">
        <v>-23234384.365839347</v>
      </c>
    </row>
    <row r="851" spans="1:2" x14ac:dyDescent="0.35">
      <c r="A851" s="70">
        <f t="shared" si="21"/>
        <v>832</v>
      </c>
      <c r="B851" s="170">
        <v>-31683609.171747826</v>
      </c>
    </row>
    <row r="852" spans="1:2" x14ac:dyDescent="0.35">
      <c r="A852" s="70">
        <f t="shared" si="21"/>
        <v>833</v>
      </c>
      <c r="B852" s="170">
        <v>-46991562.325532444</v>
      </c>
    </row>
    <row r="853" spans="1:2" x14ac:dyDescent="0.35">
      <c r="A853" s="70">
        <f t="shared" si="21"/>
        <v>834</v>
      </c>
      <c r="B853" s="170">
        <v>-34190398.950384095</v>
      </c>
    </row>
    <row r="854" spans="1:2" x14ac:dyDescent="0.35">
      <c r="A854" s="70">
        <f t="shared" ref="A854:A917" si="22">A853+1</f>
        <v>835</v>
      </c>
      <c r="B854" s="170">
        <v>-20268604.988677487</v>
      </c>
    </row>
    <row r="855" spans="1:2" x14ac:dyDescent="0.35">
      <c r="A855" s="70">
        <f t="shared" si="22"/>
        <v>836</v>
      </c>
      <c r="B855" s="170">
        <v>-11186525.168839568</v>
      </c>
    </row>
    <row r="856" spans="1:2" x14ac:dyDescent="0.35">
      <c r="A856" s="70">
        <f t="shared" si="22"/>
        <v>837</v>
      </c>
      <c r="B856" s="170">
        <v>-30093366.041773371</v>
      </c>
    </row>
    <row r="857" spans="1:2" x14ac:dyDescent="0.35">
      <c r="A857" s="70">
        <f t="shared" si="22"/>
        <v>838</v>
      </c>
      <c r="B857" s="170">
        <v>-27558761.889949072</v>
      </c>
    </row>
    <row r="858" spans="1:2" x14ac:dyDescent="0.35">
      <c r="A858" s="70">
        <f t="shared" si="22"/>
        <v>839</v>
      </c>
      <c r="B858" s="170">
        <v>-19448416.056882352</v>
      </c>
    </row>
    <row r="859" spans="1:2" x14ac:dyDescent="0.35">
      <c r="A859" s="70">
        <f t="shared" si="22"/>
        <v>840</v>
      </c>
      <c r="B859" s="170">
        <v>-45347973.294599168</v>
      </c>
    </row>
    <row r="860" spans="1:2" x14ac:dyDescent="0.35">
      <c r="A860" s="70">
        <f t="shared" si="22"/>
        <v>841</v>
      </c>
      <c r="B860" s="170">
        <v>-30576178.446551144</v>
      </c>
    </row>
    <row r="861" spans="1:2" x14ac:dyDescent="0.35">
      <c r="A861" s="70">
        <f t="shared" si="22"/>
        <v>842</v>
      </c>
      <c r="B861" s="170">
        <v>-54820352.688933566</v>
      </c>
    </row>
    <row r="862" spans="1:2" x14ac:dyDescent="0.35">
      <c r="A862" s="70">
        <f t="shared" si="22"/>
        <v>843</v>
      </c>
      <c r="B862" s="170">
        <v>-46773325.316551246</v>
      </c>
    </row>
    <row r="863" spans="1:2" x14ac:dyDescent="0.35">
      <c r="A863" s="70">
        <f t="shared" si="22"/>
        <v>844</v>
      </c>
      <c r="B863" s="170">
        <v>-34708406.777973689</v>
      </c>
    </row>
    <row r="864" spans="1:2" x14ac:dyDescent="0.35">
      <c r="A864" s="70">
        <f t="shared" si="22"/>
        <v>845</v>
      </c>
      <c r="B864" s="170">
        <v>-21998472.139085505</v>
      </c>
    </row>
    <row r="865" spans="1:2" x14ac:dyDescent="0.35">
      <c r="A865" s="70">
        <f t="shared" si="22"/>
        <v>846</v>
      </c>
      <c r="B865" s="170">
        <v>-31780880.164506756</v>
      </c>
    </row>
    <row r="866" spans="1:2" x14ac:dyDescent="0.35">
      <c r="A866" s="70">
        <f t="shared" si="22"/>
        <v>847</v>
      </c>
      <c r="B866" s="170">
        <v>-13669165.605360756</v>
      </c>
    </row>
    <row r="867" spans="1:2" x14ac:dyDescent="0.35">
      <c r="A867" s="70">
        <f t="shared" si="22"/>
        <v>848</v>
      </c>
      <c r="B867" s="170">
        <v>-24956712.351431947</v>
      </c>
    </row>
    <row r="868" spans="1:2" x14ac:dyDescent="0.35">
      <c r="A868" s="70">
        <f t="shared" si="22"/>
        <v>849</v>
      </c>
      <c r="B868" s="170">
        <v>-20819070.747076564</v>
      </c>
    </row>
    <row r="869" spans="1:2" x14ac:dyDescent="0.35">
      <c r="A869" s="70">
        <f t="shared" si="22"/>
        <v>850</v>
      </c>
      <c r="B869" s="170">
        <v>-12494815.75230136</v>
      </c>
    </row>
    <row r="870" spans="1:2" x14ac:dyDescent="0.35">
      <c r="A870" s="70">
        <f t="shared" si="22"/>
        <v>851</v>
      </c>
      <c r="B870" s="170">
        <v>-14265999.064439893</v>
      </c>
    </row>
    <row r="871" spans="1:2" x14ac:dyDescent="0.35">
      <c r="A871" s="70">
        <f t="shared" si="22"/>
        <v>852</v>
      </c>
      <c r="B871" s="170">
        <v>-34083543.107944109</v>
      </c>
    </row>
    <row r="872" spans="1:2" x14ac:dyDescent="0.35">
      <c r="A872" s="70">
        <f t="shared" si="22"/>
        <v>853</v>
      </c>
      <c r="B872" s="170">
        <v>-20353793.37559551</v>
      </c>
    </row>
    <row r="873" spans="1:2" x14ac:dyDescent="0.35">
      <c r="A873" s="70">
        <f t="shared" si="22"/>
        <v>854</v>
      </c>
      <c r="B873" s="170">
        <v>-60071758.593890995</v>
      </c>
    </row>
    <row r="874" spans="1:2" x14ac:dyDescent="0.35">
      <c r="A874" s="70">
        <f t="shared" si="22"/>
        <v>855</v>
      </c>
      <c r="B874" s="170">
        <v>-45914404.160308197</v>
      </c>
    </row>
    <row r="875" spans="1:2" x14ac:dyDescent="0.35">
      <c r="A875" s="70">
        <f t="shared" si="22"/>
        <v>856</v>
      </c>
      <c r="B875" s="170">
        <v>-10354571.454761667</v>
      </c>
    </row>
    <row r="876" spans="1:2" x14ac:dyDescent="0.35">
      <c r="A876" s="70">
        <f t="shared" si="22"/>
        <v>857</v>
      </c>
      <c r="B876" s="170">
        <v>-23180066.217507046</v>
      </c>
    </row>
    <row r="877" spans="1:2" x14ac:dyDescent="0.35">
      <c r="A877" s="70">
        <f t="shared" si="22"/>
        <v>858</v>
      </c>
      <c r="B877" s="170">
        <v>-15737531.890648786</v>
      </c>
    </row>
    <row r="878" spans="1:2" x14ac:dyDescent="0.35">
      <c r="A878" s="70">
        <f t="shared" si="22"/>
        <v>859</v>
      </c>
      <c r="B878" s="170">
        <v>-41151289.540643454</v>
      </c>
    </row>
    <row r="879" spans="1:2" x14ac:dyDescent="0.35">
      <c r="A879" s="70">
        <f t="shared" si="22"/>
        <v>860</v>
      </c>
      <c r="B879" s="170">
        <v>-33551739.144691274</v>
      </c>
    </row>
    <row r="880" spans="1:2" x14ac:dyDescent="0.35">
      <c r="A880" s="70">
        <f t="shared" si="22"/>
        <v>861</v>
      </c>
      <c r="B880" s="170">
        <v>-33967352.359456487</v>
      </c>
    </row>
    <row r="881" spans="1:2" x14ac:dyDescent="0.35">
      <c r="A881" s="70">
        <f t="shared" si="22"/>
        <v>862</v>
      </c>
      <c r="B881" s="170">
        <v>-11326363.18494473</v>
      </c>
    </row>
    <row r="882" spans="1:2" x14ac:dyDescent="0.35">
      <c r="A882" s="70">
        <f t="shared" si="22"/>
        <v>863</v>
      </c>
      <c r="B882" s="170">
        <v>-18216674.256227899</v>
      </c>
    </row>
    <row r="883" spans="1:2" x14ac:dyDescent="0.35">
      <c r="A883" s="70">
        <f t="shared" si="22"/>
        <v>864</v>
      </c>
      <c r="B883" s="170">
        <v>-8838427.2671238501</v>
      </c>
    </row>
    <row r="884" spans="1:2" x14ac:dyDescent="0.35">
      <c r="A884" s="70">
        <f t="shared" si="22"/>
        <v>865</v>
      </c>
      <c r="B884" s="170">
        <v>-34659451.441053174</v>
      </c>
    </row>
    <row r="885" spans="1:2" x14ac:dyDescent="0.35">
      <c r="A885" s="70">
        <f t="shared" si="22"/>
        <v>866</v>
      </c>
      <c r="B885" s="170">
        <v>-28305964.051112812</v>
      </c>
    </row>
    <row r="886" spans="1:2" x14ac:dyDescent="0.35">
      <c r="A886" s="70">
        <f t="shared" si="22"/>
        <v>867</v>
      </c>
      <c r="B886" s="170">
        <v>-17143472.912302777</v>
      </c>
    </row>
    <row r="887" spans="1:2" x14ac:dyDescent="0.35">
      <c r="A887" s="70">
        <f t="shared" si="22"/>
        <v>868</v>
      </c>
      <c r="B887" s="170">
        <v>-33298783.100731101</v>
      </c>
    </row>
    <row r="888" spans="1:2" x14ac:dyDescent="0.35">
      <c r="A888" s="70">
        <f t="shared" si="22"/>
        <v>869</v>
      </c>
      <c r="B888" s="170">
        <v>-38183774.507106304</v>
      </c>
    </row>
    <row r="889" spans="1:2" x14ac:dyDescent="0.35">
      <c r="A889" s="70">
        <f t="shared" si="22"/>
        <v>870</v>
      </c>
      <c r="B889" s="170">
        <v>-11641067.781944431</v>
      </c>
    </row>
    <row r="890" spans="1:2" x14ac:dyDescent="0.35">
      <c r="A890" s="70">
        <f t="shared" si="22"/>
        <v>871</v>
      </c>
      <c r="B890" s="170">
        <v>-12640418.930872979</v>
      </c>
    </row>
    <row r="891" spans="1:2" x14ac:dyDescent="0.35">
      <c r="A891" s="70">
        <f t="shared" si="22"/>
        <v>872</v>
      </c>
      <c r="B891" s="170">
        <v>-37294809.276569098</v>
      </c>
    </row>
    <row r="892" spans="1:2" x14ac:dyDescent="0.35">
      <c r="A892" s="70">
        <f t="shared" si="22"/>
        <v>873</v>
      </c>
      <c r="B892" s="170">
        <v>-12952155.399507295</v>
      </c>
    </row>
    <row r="893" spans="1:2" x14ac:dyDescent="0.35">
      <c r="A893" s="70">
        <f t="shared" si="22"/>
        <v>874</v>
      </c>
      <c r="B893" s="170">
        <v>-33350045.878713325</v>
      </c>
    </row>
    <row r="894" spans="1:2" x14ac:dyDescent="0.35">
      <c r="A894" s="70">
        <f t="shared" si="22"/>
        <v>875</v>
      </c>
      <c r="B894" s="170">
        <v>-55213814.609029919</v>
      </c>
    </row>
    <row r="895" spans="1:2" x14ac:dyDescent="0.35">
      <c r="A895" s="70">
        <f t="shared" si="22"/>
        <v>876</v>
      </c>
      <c r="B895" s="170">
        <v>-14813377.501560651</v>
      </c>
    </row>
    <row r="896" spans="1:2" x14ac:dyDescent="0.35">
      <c r="A896" s="70">
        <f t="shared" si="22"/>
        <v>877</v>
      </c>
      <c r="B896" s="170">
        <v>-50377743.080998324</v>
      </c>
    </row>
    <row r="897" spans="1:2" x14ac:dyDescent="0.35">
      <c r="A897" s="70">
        <f t="shared" si="22"/>
        <v>878</v>
      </c>
      <c r="B897" s="170">
        <v>-43658740.971708685</v>
      </c>
    </row>
    <row r="898" spans="1:2" x14ac:dyDescent="0.35">
      <c r="A898" s="70">
        <f t="shared" si="22"/>
        <v>879</v>
      </c>
      <c r="B898" s="170">
        <v>-23742808.021795798</v>
      </c>
    </row>
    <row r="899" spans="1:2" x14ac:dyDescent="0.35">
      <c r="A899" s="70">
        <f t="shared" si="22"/>
        <v>880</v>
      </c>
      <c r="B899" s="170">
        <v>-25018192.580522247</v>
      </c>
    </row>
    <row r="900" spans="1:2" x14ac:dyDescent="0.35">
      <c r="A900" s="70">
        <f t="shared" si="22"/>
        <v>881</v>
      </c>
      <c r="B900" s="170">
        <v>-34723304.67184262</v>
      </c>
    </row>
    <row r="901" spans="1:2" x14ac:dyDescent="0.35">
      <c r="A901" s="70">
        <f t="shared" si="22"/>
        <v>882</v>
      </c>
      <c r="B901" s="170">
        <v>-34317540.432140782</v>
      </c>
    </row>
    <row r="902" spans="1:2" x14ac:dyDescent="0.35">
      <c r="A902" s="70">
        <f t="shared" si="22"/>
        <v>883</v>
      </c>
      <c r="B902" s="170">
        <v>-18927357.756795011</v>
      </c>
    </row>
    <row r="903" spans="1:2" x14ac:dyDescent="0.35">
      <c r="A903" s="70">
        <f t="shared" si="22"/>
        <v>884</v>
      </c>
      <c r="B903" s="170">
        <v>-35604569.783676684</v>
      </c>
    </row>
    <row r="904" spans="1:2" x14ac:dyDescent="0.35">
      <c r="A904" s="70">
        <f t="shared" si="22"/>
        <v>885</v>
      </c>
      <c r="B904" s="170">
        <v>-33203510.572344348</v>
      </c>
    </row>
    <row r="905" spans="1:2" x14ac:dyDescent="0.35">
      <c r="A905" s="70">
        <f t="shared" si="22"/>
        <v>886</v>
      </c>
      <c r="B905" s="170">
        <v>-34230691.96457988</v>
      </c>
    </row>
    <row r="906" spans="1:2" x14ac:dyDescent="0.35">
      <c r="A906" s="70">
        <f t="shared" si="22"/>
        <v>887</v>
      </c>
      <c r="B906" s="170">
        <v>-36208816.251198255</v>
      </c>
    </row>
    <row r="907" spans="1:2" x14ac:dyDescent="0.35">
      <c r="A907" s="70">
        <f t="shared" si="22"/>
        <v>888</v>
      </c>
      <c r="B907" s="170">
        <v>-12319515.021500923</v>
      </c>
    </row>
    <row r="908" spans="1:2" x14ac:dyDescent="0.35">
      <c r="A908" s="70">
        <f t="shared" si="22"/>
        <v>889</v>
      </c>
      <c r="B908" s="170">
        <v>-25459379.361914858</v>
      </c>
    </row>
    <row r="909" spans="1:2" x14ac:dyDescent="0.35">
      <c r="A909" s="70">
        <f t="shared" si="22"/>
        <v>890</v>
      </c>
      <c r="B909" s="170">
        <v>-9724077.503885651</v>
      </c>
    </row>
    <row r="910" spans="1:2" x14ac:dyDescent="0.35">
      <c r="A910" s="70">
        <f t="shared" si="22"/>
        <v>891</v>
      </c>
      <c r="B910" s="170">
        <v>-15184298.599964393</v>
      </c>
    </row>
    <row r="911" spans="1:2" x14ac:dyDescent="0.35">
      <c r="A911" s="70">
        <f t="shared" si="22"/>
        <v>892</v>
      </c>
      <c r="B911" s="170">
        <v>-11189746.139458783</v>
      </c>
    </row>
    <row r="912" spans="1:2" x14ac:dyDescent="0.35">
      <c r="A912" s="70">
        <f t="shared" si="22"/>
        <v>893</v>
      </c>
      <c r="B912" s="170">
        <v>-15045118.782241695</v>
      </c>
    </row>
    <row r="913" spans="1:2" x14ac:dyDescent="0.35">
      <c r="A913" s="70">
        <f t="shared" si="22"/>
        <v>894</v>
      </c>
      <c r="B913" s="170">
        <v>-5762327.5245455671</v>
      </c>
    </row>
    <row r="914" spans="1:2" x14ac:dyDescent="0.35">
      <c r="A914" s="70">
        <f t="shared" si="22"/>
        <v>895</v>
      </c>
      <c r="B914" s="170">
        <v>-18484489.449508242</v>
      </c>
    </row>
    <row r="915" spans="1:2" x14ac:dyDescent="0.35">
      <c r="A915" s="70">
        <f t="shared" si="22"/>
        <v>896</v>
      </c>
      <c r="B915" s="170">
        <v>-15324089.0121613</v>
      </c>
    </row>
    <row r="916" spans="1:2" x14ac:dyDescent="0.35">
      <c r="A916" s="70">
        <f t="shared" si="22"/>
        <v>897</v>
      </c>
      <c r="B916" s="170">
        <v>-10338810.005940329</v>
      </c>
    </row>
    <row r="917" spans="1:2" x14ac:dyDescent="0.35">
      <c r="A917" s="70">
        <f t="shared" si="22"/>
        <v>898</v>
      </c>
      <c r="B917" s="170">
        <v>-23007423.568053521</v>
      </c>
    </row>
    <row r="918" spans="1:2" x14ac:dyDescent="0.35">
      <c r="A918" s="70">
        <f t="shared" ref="A918:A981" si="23">A917+1</f>
        <v>899</v>
      </c>
      <c r="B918" s="170">
        <v>-47632973.663519979</v>
      </c>
    </row>
    <row r="919" spans="1:2" x14ac:dyDescent="0.35">
      <c r="A919" s="70">
        <f t="shared" si="23"/>
        <v>900</v>
      </c>
      <c r="B919" s="170">
        <v>-10377154.271889709</v>
      </c>
    </row>
    <row r="920" spans="1:2" x14ac:dyDescent="0.35">
      <c r="A920" s="70">
        <f t="shared" si="23"/>
        <v>901</v>
      </c>
      <c r="B920" s="170">
        <v>-21585252.967876852</v>
      </c>
    </row>
    <row r="921" spans="1:2" x14ac:dyDescent="0.35">
      <c r="A921" s="70">
        <f t="shared" si="23"/>
        <v>902</v>
      </c>
      <c r="B921" s="170">
        <v>-19409394.236854218</v>
      </c>
    </row>
    <row r="922" spans="1:2" x14ac:dyDescent="0.35">
      <c r="A922" s="70">
        <f t="shared" si="23"/>
        <v>903</v>
      </c>
      <c r="B922" s="170">
        <v>-15628585.067681655</v>
      </c>
    </row>
    <row r="923" spans="1:2" x14ac:dyDescent="0.35">
      <c r="A923" s="70">
        <f t="shared" si="23"/>
        <v>904</v>
      </c>
      <c r="B923" s="170">
        <v>-32238176.737908408</v>
      </c>
    </row>
    <row r="924" spans="1:2" x14ac:dyDescent="0.35">
      <c r="A924" s="70">
        <f t="shared" si="23"/>
        <v>905</v>
      </c>
      <c r="B924" s="170">
        <v>-28210443.99748493</v>
      </c>
    </row>
    <row r="925" spans="1:2" x14ac:dyDescent="0.35">
      <c r="A925" s="70">
        <f t="shared" si="23"/>
        <v>906</v>
      </c>
      <c r="B925" s="170">
        <v>-7664785.5542690838</v>
      </c>
    </row>
    <row r="926" spans="1:2" x14ac:dyDescent="0.35">
      <c r="A926" s="70">
        <f t="shared" si="23"/>
        <v>907</v>
      </c>
      <c r="B926" s="170">
        <v>-26913280.993887164</v>
      </c>
    </row>
    <row r="927" spans="1:2" x14ac:dyDescent="0.35">
      <c r="A927" s="70">
        <f t="shared" si="23"/>
        <v>908</v>
      </c>
      <c r="B927" s="170">
        <v>-12134442.757543541</v>
      </c>
    </row>
    <row r="928" spans="1:2" x14ac:dyDescent="0.35">
      <c r="A928" s="70">
        <f t="shared" si="23"/>
        <v>909</v>
      </c>
      <c r="B928" s="170">
        <v>-28692943.707841959</v>
      </c>
    </row>
    <row r="929" spans="1:2" x14ac:dyDescent="0.35">
      <c r="A929" s="70">
        <f t="shared" si="23"/>
        <v>910</v>
      </c>
      <c r="B929" s="170">
        <v>-20175682.726408694</v>
      </c>
    </row>
    <row r="930" spans="1:2" x14ac:dyDescent="0.35">
      <c r="A930" s="70">
        <f t="shared" si="23"/>
        <v>911</v>
      </c>
      <c r="B930" s="170">
        <v>-14607207.150944036</v>
      </c>
    </row>
    <row r="931" spans="1:2" x14ac:dyDescent="0.35">
      <c r="A931" s="70">
        <f t="shared" si="23"/>
        <v>912</v>
      </c>
      <c r="B931" s="170">
        <v>-18292691.757483248</v>
      </c>
    </row>
    <row r="932" spans="1:2" x14ac:dyDescent="0.35">
      <c r="A932" s="70">
        <f t="shared" si="23"/>
        <v>913</v>
      </c>
      <c r="B932" s="170">
        <v>-7799289.2590162084</v>
      </c>
    </row>
    <row r="933" spans="1:2" x14ac:dyDescent="0.35">
      <c r="A933" s="70">
        <f t="shared" si="23"/>
        <v>914</v>
      </c>
      <c r="B933" s="170">
        <v>-25208977.430613078</v>
      </c>
    </row>
    <row r="934" spans="1:2" x14ac:dyDescent="0.35">
      <c r="A934" s="70">
        <f t="shared" si="23"/>
        <v>915</v>
      </c>
      <c r="B934" s="170">
        <v>-10024311.32700751</v>
      </c>
    </row>
    <row r="935" spans="1:2" x14ac:dyDescent="0.35">
      <c r="A935" s="70">
        <f t="shared" si="23"/>
        <v>916</v>
      </c>
      <c r="B935" s="170">
        <v>-14438955.580357727</v>
      </c>
    </row>
    <row r="936" spans="1:2" x14ac:dyDescent="0.35">
      <c r="A936" s="70">
        <f t="shared" si="23"/>
        <v>917</v>
      </c>
      <c r="B936" s="170">
        <v>-49604127.97307013</v>
      </c>
    </row>
    <row r="937" spans="1:2" x14ac:dyDescent="0.35">
      <c r="A937" s="70">
        <f t="shared" si="23"/>
        <v>918</v>
      </c>
      <c r="B937" s="170">
        <v>-10949487.041641926</v>
      </c>
    </row>
    <row r="938" spans="1:2" x14ac:dyDescent="0.35">
      <c r="A938" s="70">
        <f t="shared" si="23"/>
        <v>919</v>
      </c>
      <c r="B938" s="170">
        <v>-13239977.057025468</v>
      </c>
    </row>
    <row r="939" spans="1:2" x14ac:dyDescent="0.35">
      <c r="A939" s="70">
        <f t="shared" si="23"/>
        <v>920</v>
      </c>
      <c r="B939" s="170">
        <v>-18898614.64356517</v>
      </c>
    </row>
    <row r="940" spans="1:2" x14ac:dyDescent="0.35">
      <c r="A940" s="70">
        <f t="shared" si="23"/>
        <v>921</v>
      </c>
      <c r="B940" s="170">
        <v>-43915975.651196949</v>
      </c>
    </row>
    <row r="941" spans="1:2" x14ac:dyDescent="0.35">
      <c r="A941" s="70">
        <f t="shared" si="23"/>
        <v>922</v>
      </c>
      <c r="B941" s="170">
        <v>-8983381.2683731113</v>
      </c>
    </row>
    <row r="942" spans="1:2" x14ac:dyDescent="0.35">
      <c r="A942" s="70">
        <f t="shared" si="23"/>
        <v>923</v>
      </c>
      <c r="B942" s="170">
        <v>-36217327.604507178</v>
      </c>
    </row>
    <row r="943" spans="1:2" x14ac:dyDescent="0.35">
      <c r="A943" s="70">
        <f t="shared" si="23"/>
        <v>924</v>
      </c>
      <c r="B943" s="170">
        <v>-35339772.327786215</v>
      </c>
    </row>
    <row r="944" spans="1:2" x14ac:dyDescent="0.35">
      <c r="A944" s="70">
        <f t="shared" si="23"/>
        <v>925</v>
      </c>
      <c r="B944" s="170">
        <v>-37063820.672660783</v>
      </c>
    </row>
    <row r="945" spans="1:2" x14ac:dyDescent="0.35">
      <c r="A945" s="70">
        <f t="shared" si="23"/>
        <v>926</v>
      </c>
      <c r="B945" s="170">
        <v>-12884391.260987114</v>
      </c>
    </row>
    <row r="946" spans="1:2" x14ac:dyDescent="0.35">
      <c r="A946" s="70">
        <f t="shared" si="23"/>
        <v>927</v>
      </c>
      <c r="B946" s="170">
        <v>-23707152.10955162</v>
      </c>
    </row>
    <row r="947" spans="1:2" x14ac:dyDescent="0.35">
      <c r="A947" s="70">
        <f t="shared" si="23"/>
        <v>928</v>
      </c>
      <c r="B947" s="170">
        <v>-6903899.0973798754</v>
      </c>
    </row>
    <row r="948" spans="1:2" x14ac:dyDescent="0.35">
      <c r="A948" s="70">
        <f t="shared" si="23"/>
        <v>929</v>
      </c>
      <c r="B948" s="170">
        <v>-20488361.909505498</v>
      </c>
    </row>
    <row r="949" spans="1:2" x14ac:dyDescent="0.35">
      <c r="A949" s="70">
        <f t="shared" si="23"/>
        <v>930</v>
      </c>
      <c r="B949" s="170">
        <v>-32716681.472720593</v>
      </c>
    </row>
    <row r="950" spans="1:2" x14ac:dyDescent="0.35">
      <c r="A950" s="70">
        <f t="shared" si="23"/>
        <v>931</v>
      </c>
      <c r="B950" s="170">
        <v>-24079244.539062358</v>
      </c>
    </row>
    <row r="951" spans="1:2" x14ac:dyDescent="0.35">
      <c r="A951" s="70">
        <f t="shared" si="23"/>
        <v>932</v>
      </c>
      <c r="B951" s="170">
        <v>-10481294.241537031</v>
      </c>
    </row>
    <row r="952" spans="1:2" x14ac:dyDescent="0.35">
      <c r="A952" s="70">
        <f t="shared" si="23"/>
        <v>933</v>
      </c>
      <c r="B952" s="170">
        <v>-14523593.289868716</v>
      </c>
    </row>
    <row r="953" spans="1:2" x14ac:dyDescent="0.35">
      <c r="A953" s="70">
        <f t="shared" si="23"/>
        <v>934</v>
      </c>
      <c r="B953" s="170">
        <v>-20261664.483903717</v>
      </c>
    </row>
    <row r="954" spans="1:2" x14ac:dyDescent="0.35">
      <c r="A954" s="70">
        <f t="shared" si="23"/>
        <v>935</v>
      </c>
      <c r="B954" s="170">
        <v>-18473188.101607408</v>
      </c>
    </row>
    <row r="955" spans="1:2" x14ac:dyDescent="0.35">
      <c r="A955" s="70">
        <f t="shared" si="23"/>
        <v>936</v>
      </c>
      <c r="B955" s="170">
        <v>-44087469.859138429</v>
      </c>
    </row>
    <row r="956" spans="1:2" x14ac:dyDescent="0.35">
      <c r="A956" s="70">
        <f t="shared" si="23"/>
        <v>937</v>
      </c>
      <c r="B956" s="170">
        <v>-24624479.186299078</v>
      </c>
    </row>
    <row r="957" spans="1:2" x14ac:dyDescent="0.35">
      <c r="A957" s="70">
        <f t="shared" si="23"/>
        <v>938</v>
      </c>
      <c r="B957" s="170">
        <v>-15038535.901086053</v>
      </c>
    </row>
    <row r="958" spans="1:2" x14ac:dyDescent="0.35">
      <c r="A958" s="70">
        <f t="shared" si="23"/>
        <v>939</v>
      </c>
      <c r="B958" s="170">
        <v>-9507518.041900672</v>
      </c>
    </row>
    <row r="959" spans="1:2" x14ac:dyDescent="0.35">
      <c r="A959" s="70">
        <f t="shared" si="23"/>
        <v>940</v>
      </c>
      <c r="B959" s="170">
        <v>-21333845.481215294</v>
      </c>
    </row>
    <row r="960" spans="1:2" x14ac:dyDescent="0.35">
      <c r="A960" s="70">
        <f t="shared" si="23"/>
        <v>941</v>
      </c>
      <c r="B960" s="170">
        <v>-30996697.182592683</v>
      </c>
    </row>
    <row r="961" spans="1:2" x14ac:dyDescent="0.35">
      <c r="A961" s="70">
        <f t="shared" si="23"/>
        <v>942</v>
      </c>
      <c r="B961" s="170">
        <v>-24123280.903006651</v>
      </c>
    </row>
    <row r="962" spans="1:2" x14ac:dyDescent="0.35">
      <c r="A962" s="70">
        <f t="shared" si="23"/>
        <v>943</v>
      </c>
      <c r="B962" s="170">
        <v>-16880719.806688763</v>
      </c>
    </row>
    <row r="963" spans="1:2" x14ac:dyDescent="0.35">
      <c r="A963" s="70">
        <f t="shared" si="23"/>
        <v>944</v>
      </c>
      <c r="B963" s="170">
        <v>-21252223.149720427</v>
      </c>
    </row>
    <row r="964" spans="1:2" x14ac:dyDescent="0.35">
      <c r="A964" s="70">
        <f t="shared" si="23"/>
        <v>945</v>
      </c>
      <c r="B964" s="170">
        <v>-12955625.350495022</v>
      </c>
    </row>
    <row r="965" spans="1:2" x14ac:dyDescent="0.35">
      <c r="A965" s="70">
        <f t="shared" si="23"/>
        <v>946</v>
      </c>
      <c r="B965" s="170">
        <v>-52089988.53153196</v>
      </c>
    </row>
    <row r="966" spans="1:2" x14ac:dyDescent="0.35">
      <c r="A966" s="70">
        <f t="shared" si="23"/>
        <v>947</v>
      </c>
      <c r="B966" s="170">
        <v>-33779615.417574026</v>
      </c>
    </row>
    <row r="967" spans="1:2" x14ac:dyDescent="0.35">
      <c r="A967" s="70">
        <f t="shared" si="23"/>
        <v>948</v>
      </c>
      <c r="B967" s="170">
        <v>-46295098.294145808</v>
      </c>
    </row>
    <row r="968" spans="1:2" x14ac:dyDescent="0.35">
      <c r="A968" s="70">
        <f t="shared" si="23"/>
        <v>949</v>
      </c>
      <c r="B968" s="170">
        <v>-32168863.259542916</v>
      </c>
    </row>
    <row r="969" spans="1:2" x14ac:dyDescent="0.35">
      <c r="A969" s="70">
        <f t="shared" si="23"/>
        <v>950</v>
      </c>
      <c r="B969" s="170">
        <v>-31936516.327374488</v>
      </c>
    </row>
    <row r="970" spans="1:2" x14ac:dyDescent="0.35">
      <c r="A970" s="70">
        <f t="shared" si="23"/>
        <v>951</v>
      </c>
      <c r="B970" s="170">
        <v>-15562735.328629538</v>
      </c>
    </row>
    <row r="971" spans="1:2" x14ac:dyDescent="0.35">
      <c r="A971" s="70">
        <f t="shared" si="23"/>
        <v>952</v>
      </c>
      <c r="B971" s="170">
        <v>-26921714.401600674</v>
      </c>
    </row>
    <row r="972" spans="1:2" x14ac:dyDescent="0.35">
      <c r="A972" s="70">
        <f t="shared" si="23"/>
        <v>953</v>
      </c>
      <c r="B972" s="170">
        <v>-45872481.627617717</v>
      </c>
    </row>
    <row r="973" spans="1:2" x14ac:dyDescent="0.35">
      <c r="A973" s="70">
        <f t="shared" si="23"/>
        <v>954</v>
      </c>
      <c r="B973" s="170">
        <v>-48859651.4716864</v>
      </c>
    </row>
    <row r="974" spans="1:2" x14ac:dyDescent="0.35">
      <c r="A974" s="70">
        <f t="shared" si="23"/>
        <v>955</v>
      </c>
      <c r="B974" s="170">
        <v>-19498078.31173262</v>
      </c>
    </row>
    <row r="975" spans="1:2" x14ac:dyDescent="0.35">
      <c r="A975" s="70">
        <f t="shared" si="23"/>
        <v>956</v>
      </c>
      <c r="B975" s="170">
        <v>-20318399.289598331</v>
      </c>
    </row>
    <row r="976" spans="1:2" x14ac:dyDescent="0.35">
      <c r="A976" s="70">
        <f t="shared" si="23"/>
        <v>957</v>
      </c>
      <c r="B976" s="170">
        <v>-15807057.523944747</v>
      </c>
    </row>
    <row r="977" spans="1:2" x14ac:dyDescent="0.35">
      <c r="A977" s="70">
        <f t="shared" si="23"/>
        <v>958</v>
      </c>
      <c r="B977" s="170">
        <v>-15121289.360481974</v>
      </c>
    </row>
    <row r="978" spans="1:2" x14ac:dyDescent="0.35">
      <c r="A978" s="70">
        <f t="shared" si="23"/>
        <v>959</v>
      </c>
      <c r="B978" s="170">
        <v>-36460096.242112592</v>
      </c>
    </row>
    <row r="979" spans="1:2" x14ac:dyDescent="0.35">
      <c r="A979" s="70">
        <f t="shared" si="23"/>
        <v>960</v>
      </c>
      <c r="B979" s="170">
        <v>-24733434.491369948</v>
      </c>
    </row>
    <row r="980" spans="1:2" x14ac:dyDescent="0.35">
      <c r="A980" s="70">
        <f t="shared" si="23"/>
        <v>961</v>
      </c>
      <c r="B980" s="170">
        <v>-26466960.119018406</v>
      </c>
    </row>
    <row r="981" spans="1:2" x14ac:dyDescent="0.35">
      <c r="A981" s="70">
        <f t="shared" si="23"/>
        <v>962</v>
      </c>
      <c r="B981" s="170">
        <v>-13706190.901447661</v>
      </c>
    </row>
    <row r="982" spans="1:2" x14ac:dyDescent="0.35">
      <c r="A982" s="70">
        <f t="shared" ref="A982:A1045" si="24">A981+1</f>
        <v>963</v>
      </c>
      <c r="B982" s="170">
        <v>-33153592.382173188</v>
      </c>
    </row>
    <row r="983" spans="1:2" x14ac:dyDescent="0.35">
      <c r="A983" s="70">
        <f t="shared" si="24"/>
        <v>964</v>
      </c>
      <c r="B983" s="170">
        <v>-24121092.922488533</v>
      </c>
    </row>
    <row r="984" spans="1:2" x14ac:dyDescent="0.35">
      <c r="A984" s="70">
        <f t="shared" si="24"/>
        <v>965</v>
      </c>
      <c r="B984" s="170">
        <v>-21681697.869795583</v>
      </c>
    </row>
    <row r="985" spans="1:2" x14ac:dyDescent="0.35">
      <c r="A985" s="70">
        <f t="shared" si="24"/>
        <v>966</v>
      </c>
      <c r="B985" s="170">
        <v>-43535974.219499297</v>
      </c>
    </row>
    <row r="986" spans="1:2" x14ac:dyDescent="0.35">
      <c r="A986" s="70">
        <f t="shared" si="24"/>
        <v>967</v>
      </c>
      <c r="B986" s="170">
        <v>-11462862.090322601</v>
      </c>
    </row>
    <row r="987" spans="1:2" x14ac:dyDescent="0.35">
      <c r="A987" s="70">
        <f t="shared" si="24"/>
        <v>968</v>
      </c>
      <c r="B987" s="170">
        <v>-18804753.75582619</v>
      </c>
    </row>
    <row r="988" spans="1:2" x14ac:dyDescent="0.35">
      <c r="A988" s="70">
        <f t="shared" si="24"/>
        <v>969</v>
      </c>
      <c r="B988" s="170">
        <v>-32167725.107643992</v>
      </c>
    </row>
    <row r="989" spans="1:2" x14ac:dyDescent="0.35">
      <c r="A989" s="70">
        <f t="shared" si="24"/>
        <v>970</v>
      </c>
      <c r="B989" s="170">
        <v>-13845225.481194172</v>
      </c>
    </row>
    <row r="990" spans="1:2" x14ac:dyDescent="0.35">
      <c r="A990" s="70">
        <f t="shared" si="24"/>
        <v>971</v>
      </c>
      <c r="B990" s="170">
        <v>-25336293.527925976</v>
      </c>
    </row>
    <row r="991" spans="1:2" x14ac:dyDescent="0.35">
      <c r="A991" s="70">
        <f t="shared" si="24"/>
        <v>972</v>
      </c>
      <c r="B991" s="170">
        <v>-43193047.510666236</v>
      </c>
    </row>
    <row r="992" spans="1:2" x14ac:dyDescent="0.35">
      <c r="A992" s="70">
        <f t="shared" si="24"/>
        <v>973</v>
      </c>
      <c r="B992" s="170">
        <v>-26101958.581308007</v>
      </c>
    </row>
    <row r="993" spans="1:2" x14ac:dyDescent="0.35">
      <c r="A993" s="70">
        <f t="shared" si="24"/>
        <v>974</v>
      </c>
      <c r="B993" s="170">
        <v>-34660551.924567357</v>
      </c>
    </row>
    <row r="994" spans="1:2" x14ac:dyDescent="0.35">
      <c r="A994" s="70">
        <f t="shared" si="24"/>
        <v>975</v>
      </c>
      <c r="B994" s="170">
        <v>-18091847.099166572</v>
      </c>
    </row>
    <row r="995" spans="1:2" x14ac:dyDescent="0.35">
      <c r="A995" s="70">
        <f t="shared" si="24"/>
        <v>976</v>
      </c>
      <c r="B995" s="170">
        <v>-27986391.999808662</v>
      </c>
    </row>
    <row r="996" spans="1:2" x14ac:dyDescent="0.35">
      <c r="A996" s="70">
        <f t="shared" si="24"/>
        <v>977</v>
      </c>
      <c r="B996" s="170">
        <v>-11416559.744713264</v>
      </c>
    </row>
    <row r="997" spans="1:2" x14ac:dyDescent="0.35">
      <c r="A997" s="70">
        <f t="shared" si="24"/>
        <v>978</v>
      </c>
      <c r="B997" s="170">
        <v>-18493175.619090635</v>
      </c>
    </row>
    <row r="998" spans="1:2" x14ac:dyDescent="0.35">
      <c r="A998" s="70">
        <f t="shared" si="24"/>
        <v>979</v>
      </c>
      <c r="B998" s="170">
        <v>-7257381.7938771416</v>
      </c>
    </row>
    <row r="999" spans="1:2" x14ac:dyDescent="0.35">
      <c r="A999" s="70">
        <f t="shared" si="24"/>
        <v>980</v>
      </c>
      <c r="B999" s="170">
        <v>-14748227.449882355</v>
      </c>
    </row>
    <row r="1000" spans="1:2" x14ac:dyDescent="0.35">
      <c r="A1000" s="70">
        <f t="shared" si="24"/>
        <v>981</v>
      </c>
      <c r="B1000" s="170">
        <v>-24039538.676637813</v>
      </c>
    </row>
    <row r="1001" spans="1:2" x14ac:dyDescent="0.35">
      <c r="A1001" s="70">
        <f t="shared" si="24"/>
        <v>982</v>
      </c>
      <c r="B1001" s="170">
        <v>-10623001.151016116</v>
      </c>
    </row>
    <row r="1002" spans="1:2" x14ac:dyDescent="0.35">
      <c r="A1002" s="70">
        <f t="shared" si="24"/>
        <v>983</v>
      </c>
      <c r="B1002" s="170">
        <v>-36553815.478533477</v>
      </c>
    </row>
    <row r="1003" spans="1:2" x14ac:dyDescent="0.35">
      <c r="A1003" s="70">
        <f t="shared" si="24"/>
        <v>984</v>
      </c>
      <c r="B1003" s="170">
        <v>-7540847.7001104625</v>
      </c>
    </row>
    <row r="1004" spans="1:2" x14ac:dyDescent="0.35">
      <c r="A1004" s="70">
        <f t="shared" si="24"/>
        <v>985</v>
      </c>
      <c r="B1004" s="170">
        <v>-18632604.994053114</v>
      </c>
    </row>
    <row r="1005" spans="1:2" x14ac:dyDescent="0.35">
      <c r="A1005" s="70">
        <f t="shared" si="24"/>
        <v>986</v>
      </c>
      <c r="B1005" s="170">
        <v>-16948104.418400239</v>
      </c>
    </row>
    <row r="1006" spans="1:2" x14ac:dyDescent="0.35">
      <c r="A1006" s="70">
        <f t="shared" si="24"/>
        <v>987</v>
      </c>
      <c r="B1006" s="170">
        <v>-20747687.486023188</v>
      </c>
    </row>
    <row r="1007" spans="1:2" x14ac:dyDescent="0.35">
      <c r="A1007" s="70">
        <f t="shared" si="24"/>
        <v>988</v>
      </c>
      <c r="B1007" s="170">
        <v>-42932757.940535963</v>
      </c>
    </row>
    <row r="1008" spans="1:2" x14ac:dyDescent="0.35">
      <c r="A1008" s="70">
        <f t="shared" si="24"/>
        <v>989</v>
      </c>
      <c r="B1008" s="170">
        <v>-7359607.7927015452</v>
      </c>
    </row>
    <row r="1009" spans="1:2" x14ac:dyDescent="0.35">
      <c r="A1009" s="70">
        <f t="shared" si="24"/>
        <v>990</v>
      </c>
      <c r="B1009" s="170">
        <v>-16096358.38870855</v>
      </c>
    </row>
    <row r="1010" spans="1:2" x14ac:dyDescent="0.35">
      <c r="A1010" s="70">
        <f t="shared" si="24"/>
        <v>991</v>
      </c>
      <c r="B1010" s="170">
        <v>-24645295.052761633</v>
      </c>
    </row>
    <row r="1011" spans="1:2" x14ac:dyDescent="0.35">
      <c r="A1011" s="70">
        <f t="shared" si="24"/>
        <v>992</v>
      </c>
      <c r="B1011" s="170">
        <v>-10008455.756376155</v>
      </c>
    </row>
    <row r="1012" spans="1:2" x14ac:dyDescent="0.35">
      <c r="A1012" s="70">
        <f t="shared" si="24"/>
        <v>993</v>
      </c>
      <c r="B1012" s="170">
        <v>-30304370.484233763</v>
      </c>
    </row>
    <row r="1013" spans="1:2" x14ac:dyDescent="0.35">
      <c r="A1013" s="70">
        <f t="shared" si="24"/>
        <v>994</v>
      </c>
      <c r="B1013" s="170">
        <v>-18570621.785466593</v>
      </c>
    </row>
    <row r="1014" spans="1:2" x14ac:dyDescent="0.35">
      <c r="A1014" s="70">
        <f t="shared" si="24"/>
        <v>995</v>
      </c>
      <c r="B1014" s="170">
        <v>-13905008.271662889</v>
      </c>
    </row>
    <row r="1015" spans="1:2" x14ac:dyDescent="0.35">
      <c r="A1015" s="70">
        <f t="shared" si="24"/>
        <v>996</v>
      </c>
      <c r="B1015" s="170">
        <v>-47633707.184920207</v>
      </c>
    </row>
    <row r="1016" spans="1:2" x14ac:dyDescent="0.35">
      <c r="A1016" s="70">
        <f t="shared" si="24"/>
        <v>997</v>
      </c>
      <c r="B1016" s="170">
        <v>-19036929.24418965</v>
      </c>
    </row>
    <row r="1017" spans="1:2" x14ac:dyDescent="0.35">
      <c r="A1017" s="70">
        <f t="shared" si="24"/>
        <v>998</v>
      </c>
      <c r="B1017" s="170">
        <v>-45007255.350814283</v>
      </c>
    </row>
    <row r="1018" spans="1:2" x14ac:dyDescent="0.35">
      <c r="A1018" s="70">
        <f t="shared" si="24"/>
        <v>999</v>
      </c>
      <c r="B1018" s="170">
        <v>-11551921.00194915</v>
      </c>
    </row>
    <row r="1019" spans="1:2" x14ac:dyDescent="0.35">
      <c r="A1019" s="70">
        <f t="shared" si="24"/>
        <v>1000</v>
      </c>
      <c r="B1019" s="170">
        <v>-40739366.213381976</v>
      </c>
    </row>
    <row r="1020" spans="1:2" x14ac:dyDescent="0.35">
      <c r="A1020" s="70">
        <f t="shared" si="24"/>
        <v>1001</v>
      </c>
      <c r="B1020" s="170">
        <v>-8614617.3401675727</v>
      </c>
    </row>
    <row r="1021" spans="1:2" x14ac:dyDescent="0.35">
      <c r="A1021" s="70">
        <f t="shared" si="24"/>
        <v>1002</v>
      </c>
      <c r="B1021" s="170">
        <v>-33279428.455546878</v>
      </c>
    </row>
    <row r="1022" spans="1:2" x14ac:dyDescent="0.35">
      <c r="A1022" s="70">
        <f t="shared" si="24"/>
        <v>1003</v>
      </c>
      <c r="B1022" s="170">
        <v>-25464424.232158199</v>
      </c>
    </row>
    <row r="1023" spans="1:2" x14ac:dyDescent="0.35">
      <c r="A1023" s="70">
        <f t="shared" si="24"/>
        <v>1004</v>
      </c>
      <c r="B1023" s="170">
        <v>-35778004.550605521</v>
      </c>
    </row>
    <row r="1024" spans="1:2" x14ac:dyDescent="0.35">
      <c r="A1024" s="70">
        <f t="shared" si="24"/>
        <v>1005</v>
      </c>
      <c r="B1024" s="170">
        <v>-11741945.088745624</v>
      </c>
    </row>
    <row r="1025" spans="1:2" x14ac:dyDescent="0.35">
      <c r="A1025" s="70">
        <f t="shared" si="24"/>
        <v>1006</v>
      </c>
      <c r="B1025" s="170">
        <v>-21486332.391519062</v>
      </c>
    </row>
    <row r="1026" spans="1:2" x14ac:dyDescent="0.35">
      <c r="A1026" s="70">
        <f t="shared" si="24"/>
        <v>1007</v>
      </c>
      <c r="B1026" s="170">
        <v>-9134714.5917811841</v>
      </c>
    </row>
    <row r="1027" spans="1:2" x14ac:dyDescent="0.35">
      <c r="A1027" s="70">
        <f t="shared" si="24"/>
        <v>1008</v>
      </c>
      <c r="B1027" s="170">
        <v>-18386474.356318939</v>
      </c>
    </row>
    <row r="1028" spans="1:2" x14ac:dyDescent="0.35">
      <c r="A1028" s="70">
        <f t="shared" si="24"/>
        <v>1009</v>
      </c>
      <c r="B1028" s="170">
        <v>-7226232.8765322911</v>
      </c>
    </row>
    <row r="1029" spans="1:2" x14ac:dyDescent="0.35">
      <c r="A1029" s="70">
        <f t="shared" si="24"/>
        <v>1010</v>
      </c>
      <c r="B1029" s="170">
        <v>-38437565.299207889</v>
      </c>
    </row>
    <row r="1030" spans="1:2" x14ac:dyDescent="0.35">
      <c r="A1030" s="70">
        <f t="shared" si="24"/>
        <v>1011</v>
      </c>
      <c r="B1030" s="170">
        <v>-42917277.009411864</v>
      </c>
    </row>
    <row r="1031" spans="1:2" x14ac:dyDescent="0.35">
      <c r="A1031" s="70">
        <f t="shared" si="24"/>
        <v>1012</v>
      </c>
      <c r="B1031" s="170">
        <v>-19859777.513057977</v>
      </c>
    </row>
    <row r="1032" spans="1:2" x14ac:dyDescent="0.35">
      <c r="A1032" s="70">
        <f t="shared" si="24"/>
        <v>1013</v>
      </c>
      <c r="B1032" s="170">
        <v>-17715321.13877577</v>
      </c>
    </row>
    <row r="1033" spans="1:2" x14ac:dyDescent="0.35">
      <c r="A1033" s="70">
        <f t="shared" si="24"/>
        <v>1014</v>
      </c>
      <c r="B1033" s="170">
        <v>-17119046.919235133</v>
      </c>
    </row>
    <row r="1034" spans="1:2" x14ac:dyDescent="0.35">
      <c r="A1034" s="70">
        <f t="shared" si="24"/>
        <v>1015</v>
      </c>
      <c r="B1034" s="170">
        <v>-10466037.254316891</v>
      </c>
    </row>
    <row r="1035" spans="1:2" x14ac:dyDescent="0.35">
      <c r="A1035" s="70">
        <f t="shared" si="24"/>
        <v>1016</v>
      </c>
      <c r="B1035" s="170">
        <v>-27108047.16916427</v>
      </c>
    </row>
    <row r="1036" spans="1:2" x14ac:dyDescent="0.35">
      <c r="A1036" s="70">
        <f t="shared" si="24"/>
        <v>1017</v>
      </c>
      <c r="B1036" s="170">
        <v>-16395182.502801631</v>
      </c>
    </row>
    <row r="1037" spans="1:2" x14ac:dyDescent="0.35">
      <c r="A1037" s="70">
        <f t="shared" si="24"/>
        <v>1018</v>
      </c>
      <c r="B1037" s="170">
        <v>-42124785.84435723</v>
      </c>
    </row>
    <row r="1038" spans="1:2" x14ac:dyDescent="0.35">
      <c r="A1038" s="70">
        <f t="shared" si="24"/>
        <v>1019</v>
      </c>
      <c r="B1038" s="170">
        <v>-48049267.914575025</v>
      </c>
    </row>
    <row r="1039" spans="1:2" x14ac:dyDescent="0.35">
      <c r="A1039" s="70">
        <f t="shared" si="24"/>
        <v>1020</v>
      </c>
      <c r="B1039" s="170">
        <v>-12888122.403628111</v>
      </c>
    </row>
    <row r="1040" spans="1:2" x14ac:dyDescent="0.35">
      <c r="A1040" s="70">
        <f t="shared" si="24"/>
        <v>1021</v>
      </c>
      <c r="B1040" s="170">
        <v>-40201643.469604924</v>
      </c>
    </row>
    <row r="1041" spans="1:2" x14ac:dyDescent="0.35">
      <c r="A1041" s="70">
        <f t="shared" si="24"/>
        <v>1022</v>
      </c>
      <c r="B1041" s="170">
        <v>-20729897.04838077</v>
      </c>
    </row>
    <row r="1042" spans="1:2" x14ac:dyDescent="0.35">
      <c r="A1042" s="70">
        <f t="shared" si="24"/>
        <v>1023</v>
      </c>
      <c r="B1042" s="170">
        <v>-26215730.347099759</v>
      </c>
    </row>
    <row r="1043" spans="1:2" x14ac:dyDescent="0.35">
      <c r="A1043" s="70">
        <f t="shared" si="24"/>
        <v>1024</v>
      </c>
      <c r="B1043" s="170">
        <v>-8518583.3632473946</v>
      </c>
    </row>
    <row r="1044" spans="1:2" x14ac:dyDescent="0.35">
      <c r="A1044" s="70">
        <f t="shared" si="24"/>
        <v>1025</v>
      </c>
      <c r="B1044" s="170">
        <v>-10556891.053162372</v>
      </c>
    </row>
    <row r="1045" spans="1:2" x14ac:dyDescent="0.35">
      <c r="A1045" s="70">
        <f t="shared" si="24"/>
        <v>1026</v>
      </c>
      <c r="B1045" s="170">
        <v>-13676448.576353464</v>
      </c>
    </row>
    <row r="1046" spans="1:2" x14ac:dyDescent="0.35">
      <c r="A1046" s="70">
        <f t="shared" ref="A1046:A1109" si="25">A1045+1</f>
        <v>1027</v>
      </c>
      <c r="B1046" s="170">
        <v>-7538397.5999853853</v>
      </c>
    </row>
    <row r="1047" spans="1:2" x14ac:dyDescent="0.35">
      <c r="A1047" s="70">
        <f t="shared" si="25"/>
        <v>1028</v>
      </c>
      <c r="B1047" s="170">
        <v>-16618863.155051911</v>
      </c>
    </row>
    <row r="1048" spans="1:2" x14ac:dyDescent="0.35">
      <c r="A1048" s="70">
        <f t="shared" si="25"/>
        <v>1029</v>
      </c>
      <c r="B1048" s="170">
        <v>-15539228.794763515</v>
      </c>
    </row>
    <row r="1049" spans="1:2" x14ac:dyDescent="0.35">
      <c r="A1049" s="70">
        <f t="shared" si="25"/>
        <v>1030</v>
      </c>
      <c r="B1049" s="170">
        <v>-34634854.58995524</v>
      </c>
    </row>
    <row r="1050" spans="1:2" x14ac:dyDescent="0.35">
      <c r="A1050" s="70">
        <f t="shared" si="25"/>
        <v>1031</v>
      </c>
      <c r="B1050" s="170">
        <v>-6248195.2243432291</v>
      </c>
    </row>
    <row r="1051" spans="1:2" x14ac:dyDescent="0.35">
      <c r="A1051" s="70">
        <f t="shared" si="25"/>
        <v>1032</v>
      </c>
      <c r="B1051" s="170">
        <v>-18801721.752125911</v>
      </c>
    </row>
    <row r="1052" spans="1:2" x14ac:dyDescent="0.35">
      <c r="A1052" s="70">
        <f t="shared" si="25"/>
        <v>1033</v>
      </c>
      <c r="B1052" s="170">
        <v>-35617563.082006633</v>
      </c>
    </row>
    <row r="1053" spans="1:2" x14ac:dyDescent="0.35">
      <c r="A1053" s="70">
        <f t="shared" si="25"/>
        <v>1034</v>
      </c>
      <c r="B1053" s="170">
        <v>-12761626.216788584</v>
      </c>
    </row>
    <row r="1054" spans="1:2" x14ac:dyDescent="0.35">
      <c r="A1054" s="70">
        <f t="shared" si="25"/>
        <v>1035</v>
      </c>
      <c r="B1054" s="170">
        <v>-30007403.893657848</v>
      </c>
    </row>
    <row r="1055" spans="1:2" x14ac:dyDescent="0.35">
      <c r="A1055" s="70">
        <f t="shared" si="25"/>
        <v>1036</v>
      </c>
      <c r="B1055" s="170">
        <v>-20872087.63101206</v>
      </c>
    </row>
    <row r="1056" spans="1:2" x14ac:dyDescent="0.35">
      <c r="A1056" s="70">
        <f t="shared" si="25"/>
        <v>1037</v>
      </c>
      <c r="B1056" s="170">
        <v>-22048296.66963714</v>
      </c>
    </row>
    <row r="1057" spans="1:2" x14ac:dyDescent="0.35">
      <c r="A1057" s="70">
        <f t="shared" si="25"/>
        <v>1038</v>
      </c>
      <c r="B1057" s="170">
        <v>-20149344.942624167</v>
      </c>
    </row>
    <row r="1058" spans="1:2" x14ac:dyDescent="0.35">
      <c r="A1058" s="70">
        <f t="shared" si="25"/>
        <v>1039</v>
      </c>
      <c r="B1058" s="170">
        <v>-28775435.944310196</v>
      </c>
    </row>
    <row r="1059" spans="1:2" x14ac:dyDescent="0.35">
      <c r="A1059" s="70">
        <f t="shared" si="25"/>
        <v>1040</v>
      </c>
      <c r="B1059" s="170">
        <v>-38429134.337779328</v>
      </c>
    </row>
    <row r="1060" spans="1:2" x14ac:dyDescent="0.35">
      <c r="A1060" s="70">
        <f t="shared" si="25"/>
        <v>1041</v>
      </c>
      <c r="B1060" s="170">
        <v>-27226784.706745096</v>
      </c>
    </row>
    <row r="1061" spans="1:2" x14ac:dyDescent="0.35">
      <c r="A1061" s="70">
        <f t="shared" si="25"/>
        <v>1042</v>
      </c>
      <c r="B1061" s="170">
        <v>-16210750.802838333</v>
      </c>
    </row>
    <row r="1062" spans="1:2" x14ac:dyDescent="0.35">
      <c r="A1062" s="70">
        <f t="shared" si="25"/>
        <v>1043</v>
      </c>
      <c r="B1062" s="170">
        <v>-23095302.875974052</v>
      </c>
    </row>
    <row r="1063" spans="1:2" x14ac:dyDescent="0.35">
      <c r="A1063" s="70">
        <f t="shared" si="25"/>
        <v>1044</v>
      </c>
      <c r="B1063" s="170">
        <v>-23030819.108205818</v>
      </c>
    </row>
    <row r="1064" spans="1:2" x14ac:dyDescent="0.35">
      <c r="A1064" s="70">
        <f t="shared" si="25"/>
        <v>1045</v>
      </c>
      <c r="B1064" s="170">
        <v>-31901299.832951158</v>
      </c>
    </row>
    <row r="1065" spans="1:2" x14ac:dyDescent="0.35">
      <c r="A1065" s="70">
        <f t="shared" si="25"/>
        <v>1046</v>
      </c>
      <c r="B1065" s="170">
        <v>-27136079.190733433</v>
      </c>
    </row>
    <row r="1066" spans="1:2" x14ac:dyDescent="0.35">
      <c r="A1066" s="70">
        <f t="shared" si="25"/>
        <v>1047</v>
      </c>
      <c r="B1066" s="170">
        <v>-21801569.975609727</v>
      </c>
    </row>
    <row r="1067" spans="1:2" x14ac:dyDescent="0.35">
      <c r="A1067" s="70">
        <f t="shared" si="25"/>
        <v>1048</v>
      </c>
      <c r="B1067" s="170">
        <v>-55407338.549938723</v>
      </c>
    </row>
    <row r="1068" spans="1:2" x14ac:dyDescent="0.35">
      <c r="A1068" s="70">
        <f t="shared" si="25"/>
        <v>1049</v>
      </c>
      <c r="B1068" s="170">
        <v>-12597990.381933589</v>
      </c>
    </row>
    <row r="1069" spans="1:2" x14ac:dyDescent="0.35">
      <c r="A1069" s="70">
        <f t="shared" si="25"/>
        <v>1050</v>
      </c>
      <c r="B1069" s="170">
        <v>-22090822.916414481</v>
      </c>
    </row>
    <row r="1070" spans="1:2" x14ac:dyDescent="0.35">
      <c r="A1070" s="70">
        <f t="shared" si="25"/>
        <v>1051</v>
      </c>
      <c r="B1070" s="170">
        <v>-11811105.473996604</v>
      </c>
    </row>
    <row r="1071" spans="1:2" x14ac:dyDescent="0.35">
      <c r="A1071" s="70">
        <f t="shared" si="25"/>
        <v>1052</v>
      </c>
      <c r="B1071" s="170">
        <v>-15467503.399536375</v>
      </c>
    </row>
    <row r="1072" spans="1:2" x14ac:dyDescent="0.35">
      <c r="A1072" s="70">
        <f t="shared" si="25"/>
        <v>1053</v>
      </c>
      <c r="B1072" s="170">
        <v>-25933527.816051774</v>
      </c>
    </row>
    <row r="1073" spans="1:2" x14ac:dyDescent="0.35">
      <c r="A1073" s="70">
        <f t="shared" si="25"/>
        <v>1054</v>
      </c>
      <c r="B1073" s="170">
        <v>-18320223.783520751</v>
      </c>
    </row>
    <row r="1074" spans="1:2" x14ac:dyDescent="0.35">
      <c r="A1074" s="70">
        <f t="shared" si="25"/>
        <v>1055</v>
      </c>
      <c r="B1074" s="170">
        <v>-22241347.252486851</v>
      </c>
    </row>
    <row r="1075" spans="1:2" x14ac:dyDescent="0.35">
      <c r="A1075" s="70">
        <f t="shared" si="25"/>
        <v>1056</v>
      </c>
      <c r="B1075" s="170">
        <v>-35132480.088357508</v>
      </c>
    </row>
    <row r="1076" spans="1:2" x14ac:dyDescent="0.35">
      <c r="A1076" s="70">
        <f t="shared" si="25"/>
        <v>1057</v>
      </c>
      <c r="B1076" s="170">
        <v>-31238087.676718004</v>
      </c>
    </row>
    <row r="1077" spans="1:2" x14ac:dyDescent="0.35">
      <c r="A1077" s="70">
        <f t="shared" si="25"/>
        <v>1058</v>
      </c>
      <c r="B1077" s="170">
        <v>-20118468.56707111</v>
      </c>
    </row>
    <row r="1078" spans="1:2" x14ac:dyDescent="0.35">
      <c r="A1078" s="70">
        <f t="shared" si="25"/>
        <v>1059</v>
      </c>
      <c r="B1078" s="170">
        <v>-28541081.620034523</v>
      </c>
    </row>
    <row r="1079" spans="1:2" x14ac:dyDescent="0.35">
      <c r="A1079" s="70">
        <f t="shared" si="25"/>
        <v>1060</v>
      </c>
      <c r="B1079" s="170">
        <v>-27681081.151105478</v>
      </c>
    </row>
    <row r="1080" spans="1:2" x14ac:dyDescent="0.35">
      <c r="A1080" s="70">
        <f t="shared" si="25"/>
        <v>1061</v>
      </c>
      <c r="B1080" s="170">
        <v>-42143723.185765147</v>
      </c>
    </row>
    <row r="1081" spans="1:2" x14ac:dyDescent="0.35">
      <c r="A1081" s="70">
        <f t="shared" si="25"/>
        <v>1062</v>
      </c>
      <c r="B1081" s="170">
        <v>-42472090.408097461</v>
      </c>
    </row>
    <row r="1082" spans="1:2" x14ac:dyDescent="0.35">
      <c r="A1082" s="70">
        <f t="shared" si="25"/>
        <v>1063</v>
      </c>
      <c r="B1082" s="170">
        <v>-16132294.955958564</v>
      </c>
    </row>
    <row r="1083" spans="1:2" x14ac:dyDescent="0.35">
      <c r="A1083" s="70">
        <f t="shared" si="25"/>
        <v>1064</v>
      </c>
      <c r="B1083" s="170">
        <v>-17117987.563437238</v>
      </c>
    </row>
    <row r="1084" spans="1:2" x14ac:dyDescent="0.35">
      <c r="A1084" s="70">
        <f t="shared" si="25"/>
        <v>1065</v>
      </c>
      <c r="B1084" s="170">
        <v>-45707842.932431817</v>
      </c>
    </row>
    <row r="1085" spans="1:2" x14ac:dyDescent="0.35">
      <c r="A1085" s="70">
        <f t="shared" si="25"/>
        <v>1066</v>
      </c>
      <c r="B1085" s="170">
        <v>-32332099.142637916</v>
      </c>
    </row>
    <row r="1086" spans="1:2" x14ac:dyDescent="0.35">
      <c r="A1086" s="70">
        <f t="shared" si="25"/>
        <v>1067</v>
      </c>
      <c r="B1086" s="170">
        <v>-38498286.096706763</v>
      </c>
    </row>
    <row r="1087" spans="1:2" x14ac:dyDescent="0.35">
      <c r="A1087" s="70">
        <f t="shared" si="25"/>
        <v>1068</v>
      </c>
      <c r="B1087" s="170">
        <v>-19544530.74619171</v>
      </c>
    </row>
    <row r="1088" spans="1:2" x14ac:dyDescent="0.35">
      <c r="A1088" s="70">
        <f t="shared" si="25"/>
        <v>1069</v>
      </c>
      <c r="B1088" s="170">
        <v>-19415107.06542588</v>
      </c>
    </row>
    <row r="1089" spans="1:2" x14ac:dyDescent="0.35">
      <c r="A1089" s="70">
        <f t="shared" si="25"/>
        <v>1070</v>
      </c>
      <c r="B1089" s="170">
        <v>-17571018.494119875</v>
      </c>
    </row>
    <row r="1090" spans="1:2" x14ac:dyDescent="0.35">
      <c r="A1090" s="70">
        <f t="shared" si="25"/>
        <v>1071</v>
      </c>
      <c r="B1090" s="170">
        <v>-18105792.739899307</v>
      </c>
    </row>
    <row r="1091" spans="1:2" x14ac:dyDescent="0.35">
      <c r="A1091" s="70">
        <f t="shared" si="25"/>
        <v>1072</v>
      </c>
      <c r="B1091" s="170">
        <v>-19615008.946735635</v>
      </c>
    </row>
    <row r="1092" spans="1:2" x14ac:dyDescent="0.35">
      <c r="A1092" s="70">
        <f t="shared" si="25"/>
        <v>1073</v>
      </c>
      <c r="B1092" s="170">
        <v>-37381099.231350079</v>
      </c>
    </row>
    <row r="1093" spans="1:2" x14ac:dyDescent="0.35">
      <c r="A1093" s="70">
        <f t="shared" si="25"/>
        <v>1074</v>
      </c>
      <c r="B1093" s="170">
        <v>-25150721.471033536</v>
      </c>
    </row>
    <row r="1094" spans="1:2" x14ac:dyDescent="0.35">
      <c r="A1094" s="70">
        <f t="shared" si="25"/>
        <v>1075</v>
      </c>
      <c r="B1094" s="170">
        <v>-24627405.562344596</v>
      </c>
    </row>
    <row r="1095" spans="1:2" x14ac:dyDescent="0.35">
      <c r="A1095" s="70">
        <f t="shared" si="25"/>
        <v>1076</v>
      </c>
      <c r="B1095" s="170">
        <v>-16641582.427197123</v>
      </c>
    </row>
    <row r="1096" spans="1:2" x14ac:dyDescent="0.35">
      <c r="A1096" s="70">
        <f t="shared" si="25"/>
        <v>1077</v>
      </c>
      <c r="B1096" s="170">
        <v>-19234009.426551621</v>
      </c>
    </row>
    <row r="1097" spans="1:2" x14ac:dyDescent="0.35">
      <c r="A1097" s="70">
        <f t="shared" si="25"/>
        <v>1078</v>
      </c>
      <c r="B1097" s="170">
        <v>-13215804.866370078</v>
      </c>
    </row>
    <row r="1098" spans="1:2" x14ac:dyDescent="0.35">
      <c r="A1098" s="70">
        <f t="shared" si="25"/>
        <v>1079</v>
      </c>
      <c r="B1098" s="170">
        <v>-21712006.426839776</v>
      </c>
    </row>
    <row r="1099" spans="1:2" x14ac:dyDescent="0.35">
      <c r="A1099" s="70">
        <f t="shared" si="25"/>
        <v>1080</v>
      </c>
      <c r="B1099" s="170">
        <v>-23454000.035910361</v>
      </c>
    </row>
    <row r="1100" spans="1:2" x14ac:dyDescent="0.35">
      <c r="A1100" s="70">
        <f t="shared" si="25"/>
        <v>1081</v>
      </c>
      <c r="B1100" s="170">
        <v>-39736777.258141622</v>
      </c>
    </row>
    <row r="1101" spans="1:2" x14ac:dyDescent="0.35">
      <c r="A1101" s="70">
        <f t="shared" si="25"/>
        <v>1082</v>
      </c>
      <c r="B1101" s="170">
        <v>-31868244.563032031</v>
      </c>
    </row>
    <row r="1102" spans="1:2" x14ac:dyDescent="0.35">
      <c r="A1102" s="70">
        <f t="shared" si="25"/>
        <v>1083</v>
      </c>
      <c r="B1102" s="170">
        <v>-16578988.714537051</v>
      </c>
    </row>
    <row r="1103" spans="1:2" x14ac:dyDescent="0.35">
      <c r="A1103" s="70">
        <f t="shared" si="25"/>
        <v>1084</v>
      </c>
      <c r="B1103" s="170">
        <v>-6518308.1090633776</v>
      </c>
    </row>
    <row r="1104" spans="1:2" x14ac:dyDescent="0.35">
      <c r="A1104" s="70">
        <f t="shared" si="25"/>
        <v>1085</v>
      </c>
      <c r="B1104" s="170">
        <v>-24992392.081776299</v>
      </c>
    </row>
    <row r="1105" spans="1:2" x14ac:dyDescent="0.35">
      <c r="A1105" s="70">
        <f t="shared" si="25"/>
        <v>1086</v>
      </c>
      <c r="B1105" s="170">
        <v>-7678000.2944906931</v>
      </c>
    </row>
    <row r="1106" spans="1:2" x14ac:dyDescent="0.35">
      <c r="A1106" s="70">
        <f t="shared" si="25"/>
        <v>1087</v>
      </c>
      <c r="B1106" s="170">
        <v>-24697885.872454081</v>
      </c>
    </row>
    <row r="1107" spans="1:2" x14ac:dyDescent="0.35">
      <c r="A1107" s="70">
        <f t="shared" si="25"/>
        <v>1088</v>
      </c>
      <c r="B1107" s="170">
        <v>-22136467.045896173</v>
      </c>
    </row>
    <row r="1108" spans="1:2" x14ac:dyDescent="0.35">
      <c r="A1108" s="70">
        <f t="shared" si="25"/>
        <v>1089</v>
      </c>
      <c r="B1108" s="170">
        <v>-27388388.897058316</v>
      </c>
    </row>
    <row r="1109" spans="1:2" x14ac:dyDescent="0.35">
      <c r="A1109" s="70">
        <f t="shared" si="25"/>
        <v>1090</v>
      </c>
      <c r="B1109" s="170">
        <v>-43543476.044641323</v>
      </c>
    </row>
    <row r="1110" spans="1:2" x14ac:dyDescent="0.35">
      <c r="A1110" s="70">
        <f t="shared" ref="A1110:A1173" si="26">A1109+1</f>
        <v>1091</v>
      </c>
      <c r="B1110" s="170">
        <v>-27095313.953751713</v>
      </c>
    </row>
    <row r="1111" spans="1:2" x14ac:dyDescent="0.35">
      <c r="A1111" s="70">
        <f t="shared" si="26"/>
        <v>1092</v>
      </c>
      <c r="B1111" s="170">
        <v>-33544155.841673914</v>
      </c>
    </row>
    <row r="1112" spans="1:2" x14ac:dyDescent="0.35">
      <c r="A1112" s="70">
        <f t="shared" si="26"/>
        <v>1093</v>
      </c>
      <c r="B1112" s="170">
        <v>-4934668.9573790655</v>
      </c>
    </row>
    <row r="1113" spans="1:2" x14ac:dyDescent="0.35">
      <c r="A1113" s="70">
        <f t="shared" si="26"/>
        <v>1094</v>
      </c>
      <c r="B1113" s="170">
        <v>-26049674.593823627</v>
      </c>
    </row>
    <row r="1114" spans="1:2" x14ac:dyDescent="0.35">
      <c r="A1114" s="70">
        <f t="shared" si="26"/>
        <v>1095</v>
      </c>
      <c r="B1114" s="170">
        <v>-11241979.356623266</v>
      </c>
    </row>
    <row r="1115" spans="1:2" x14ac:dyDescent="0.35">
      <c r="A1115" s="70">
        <f t="shared" si="26"/>
        <v>1096</v>
      </c>
      <c r="B1115" s="170">
        <v>-15529592.520749129</v>
      </c>
    </row>
    <row r="1116" spans="1:2" x14ac:dyDescent="0.35">
      <c r="A1116" s="70">
        <f t="shared" si="26"/>
        <v>1097</v>
      </c>
      <c r="B1116" s="170">
        <v>-29380934.095465306</v>
      </c>
    </row>
    <row r="1117" spans="1:2" x14ac:dyDescent="0.35">
      <c r="A1117" s="70">
        <f t="shared" si="26"/>
        <v>1098</v>
      </c>
      <c r="B1117" s="170">
        <v>-45194156.517789558</v>
      </c>
    </row>
    <row r="1118" spans="1:2" x14ac:dyDescent="0.35">
      <c r="A1118" s="70">
        <f t="shared" si="26"/>
        <v>1099</v>
      </c>
      <c r="B1118" s="170">
        <v>-21896776.13947501</v>
      </c>
    </row>
    <row r="1119" spans="1:2" x14ac:dyDescent="0.35">
      <c r="A1119" s="70">
        <f t="shared" si="26"/>
        <v>1100</v>
      </c>
      <c r="B1119" s="170">
        <v>-17943604.708475076</v>
      </c>
    </row>
    <row r="1120" spans="1:2" x14ac:dyDescent="0.35">
      <c r="A1120" s="70">
        <f t="shared" si="26"/>
        <v>1101</v>
      </c>
      <c r="B1120" s="170">
        <v>-14860080.49251418</v>
      </c>
    </row>
    <row r="1121" spans="1:2" x14ac:dyDescent="0.35">
      <c r="A1121" s="70">
        <f t="shared" si="26"/>
        <v>1102</v>
      </c>
      <c r="B1121" s="170">
        <v>-20522316.205233935</v>
      </c>
    </row>
    <row r="1122" spans="1:2" x14ac:dyDescent="0.35">
      <c r="A1122" s="70">
        <f t="shared" si="26"/>
        <v>1103</v>
      </c>
      <c r="B1122" s="170">
        <v>-19627098.712371707</v>
      </c>
    </row>
    <row r="1123" spans="1:2" x14ac:dyDescent="0.35">
      <c r="A1123" s="70">
        <f t="shared" si="26"/>
        <v>1104</v>
      </c>
      <c r="B1123" s="170">
        <v>-19234685.491525866</v>
      </c>
    </row>
    <row r="1124" spans="1:2" x14ac:dyDescent="0.35">
      <c r="A1124" s="70">
        <f t="shared" si="26"/>
        <v>1105</v>
      </c>
      <c r="B1124" s="170">
        <v>-31608390.851204798</v>
      </c>
    </row>
    <row r="1125" spans="1:2" x14ac:dyDescent="0.35">
      <c r="A1125" s="70">
        <f t="shared" si="26"/>
        <v>1106</v>
      </c>
      <c r="B1125" s="170">
        <v>-30545802.507813334</v>
      </c>
    </row>
    <row r="1126" spans="1:2" x14ac:dyDescent="0.35">
      <c r="A1126" s="70">
        <f t="shared" si="26"/>
        <v>1107</v>
      </c>
      <c r="B1126" s="170">
        <v>-41573016.701105133</v>
      </c>
    </row>
    <row r="1127" spans="1:2" x14ac:dyDescent="0.35">
      <c r="A1127" s="70">
        <f t="shared" si="26"/>
        <v>1108</v>
      </c>
      <c r="B1127" s="170">
        <v>-12196141.98614198</v>
      </c>
    </row>
    <row r="1128" spans="1:2" x14ac:dyDescent="0.35">
      <c r="A1128" s="70">
        <f t="shared" si="26"/>
        <v>1109</v>
      </c>
      <c r="B1128" s="170">
        <v>-44814878.906786129</v>
      </c>
    </row>
    <row r="1129" spans="1:2" x14ac:dyDescent="0.35">
      <c r="A1129" s="70">
        <f t="shared" si="26"/>
        <v>1110</v>
      </c>
      <c r="B1129" s="170">
        <v>-29098150.036382031</v>
      </c>
    </row>
    <row r="1130" spans="1:2" x14ac:dyDescent="0.35">
      <c r="A1130" s="70">
        <f t="shared" si="26"/>
        <v>1111</v>
      </c>
      <c r="B1130" s="170">
        <v>-51772234.350189</v>
      </c>
    </row>
    <row r="1131" spans="1:2" x14ac:dyDescent="0.35">
      <c r="A1131" s="70">
        <f t="shared" si="26"/>
        <v>1112</v>
      </c>
      <c r="B1131" s="170">
        <v>-23154938.858494632</v>
      </c>
    </row>
    <row r="1132" spans="1:2" x14ac:dyDescent="0.35">
      <c r="A1132" s="70">
        <f t="shared" si="26"/>
        <v>1113</v>
      </c>
      <c r="B1132" s="170">
        <v>-30274684.384296969</v>
      </c>
    </row>
    <row r="1133" spans="1:2" x14ac:dyDescent="0.35">
      <c r="A1133" s="70">
        <f t="shared" si="26"/>
        <v>1114</v>
      </c>
      <c r="B1133" s="170">
        <v>-31336860.864681281</v>
      </c>
    </row>
    <row r="1134" spans="1:2" x14ac:dyDescent="0.35">
      <c r="A1134" s="70">
        <f t="shared" si="26"/>
        <v>1115</v>
      </c>
      <c r="B1134" s="170">
        <v>-13100704.941601506</v>
      </c>
    </row>
    <row r="1135" spans="1:2" x14ac:dyDescent="0.35">
      <c r="A1135" s="70">
        <f t="shared" si="26"/>
        <v>1116</v>
      </c>
      <c r="B1135" s="170">
        <v>-41959842.922220074</v>
      </c>
    </row>
    <row r="1136" spans="1:2" x14ac:dyDescent="0.35">
      <c r="A1136" s="70">
        <f t="shared" si="26"/>
        <v>1117</v>
      </c>
      <c r="B1136" s="170">
        <v>-47896940.117052719</v>
      </c>
    </row>
    <row r="1137" spans="1:2" x14ac:dyDescent="0.35">
      <c r="A1137" s="70">
        <f t="shared" si="26"/>
        <v>1118</v>
      </c>
      <c r="B1137" s="170">
        <v>-20070810.098274294</v>
      </c>
    </row>
    <row r="1138" spans="1:2" x14ac:dyDescent="0.35">
      <c r="A1138" s="70">
        <f t="shared" si="26"/>
        <v>1119</v>
      </c>
      <c r="B1138" s="170">
        <v>-28362389.337446511</v>
      </c>
    </row>
    <row r="1139" spans="1:2" x14ac:dyDescent="0.35">
      <c r="A1139" s="70">
        <f t="shared" si="26"/>
        <v>1120</v>
      </c>
      <c r="B1139" s="170">
        <v>-16174954.782250728</v>
      </c>
    </row>
    <row r="1140" spans="1:2" x14ac:dyDescent="0.35">
      <c r="A1140" s="70">
        <f t="shared" si="26"/>
        <v>1121</v>
      </c>
      <c r="B1140" s="170">
        <v>-28815111.755262677</v>
      </c>
    </row>
    <row r="1141" spans="1:2" x14ac:dyDescent="0.35">
      <c r="A1141" s="70">
        <f t="shared" si="26"/>
        <v>1122</v>
      </c>
      <c r="B1141" s="170">
        <v>-20660012.120574147</v>
      </c>
    </row>
    <row r="1142" spans="1:2" x14ac:dyDescent="0.35">
      <c r="A1142" s="70">
        <f t="shared" si="26"/>
        <v>1123</v>
      </c>
      <c r="B1142" s="170">
        <v>-22089937.859714471</v>
      </c>
    </row>
    <row r="1143" spans="1:2" x14ac:dyDescent="0.35">
      <c r="A1143" s="70">
        <f t="shared" si="26"/>
        <v>1124</v>
      </c>
      <c r="B1143" s="170">
        <v>-43189508.372732669</v>
      </c>
    </row>
    <row r="1144" spans="1:2" x14ac:dyDescent="0.35">
      <c r="A1144" s="70">
        <f t="shared" si="26"/>
        <v>1125</v>
      </c>
      <c r="B1144" s="170">
        <v>-17712686.372628253</v>
      </c>
    </row>
    <row r="1145" spans="1:2" x14ac:dyDescent="0.35">
      <c r="A1145" s="70">
        <f t="shared" si="26"/>
        <v>1126</v>
      </c>
      <c r="B1145" s="170">
        <v>-30274564.798667956</v>
      </c>
    </row>
    <row r="1146" spans="1:2" x14ac:dyDescent="0.35">
      <c r="A1146" s="70">
        <f t="shared" si="26"/>
        <v>1127</v>
      </c>
      <c r="B1146" s="170">
        <v>-13360441.751514733</v>
      </c>
    </row>
    <row r="1147" spans="1:2" x14ac:dyDescent="0.35">
      <c r="A1147" s="70">
        <f t="shared" si="26"/>
        <v>1128</v>
      </c>
      <c r="B1147" s="170">
        <v>-22622322.586357027</v>
      </c>
    </row>
    <row r="1148" spans="1:2" x14ac:dyDescent="0.35">
      <c r="A1148" s="70">
        <f t="shared" si="26"/>
        <v>1129</v>
      </c>
      <c r="B1148" s="170">
        <v>-13841056.466256319</v>
      </c>
    </row>
    <row r="1149" spans="1:2" x14ac:dyDescent="0.35">
      <c r="A1149" s="70">
        <f t="shared" si="26"/>
        <v>1130</v>
      </c>
      <c r="B1149" s="170">
        <v>-14413126.057792954</v>
      </c>
    </row>
    <row r="1150" spans="1:2" x14ac:dyDescent="0.35">
      <c r="A1150" s="70">
        <f t="shared" si="26"/>
        <v>1131</v>
      </c>
      <c r="B1150" s="170">
        <v>-29780388.488119468</v>
      </c>
    </row>
    <row r="1151" spans="1:2" x14ac:dyDescent="0.35">
      <c r="A1151" s="70">
        <f t="shared" si="26"/>
        <v>1132</v>
      </c>
      <c r="B1151" s="170">
        <v>-18887967.852636453</v>
      </c>
    </row>
    <row r="1152" spans="1:2" x14ac:dyDescent="0.35">
      <c r="A1152" s="70">
        <f t="shared" si="26"/>
        <v>1133</v>
      </c>
      <c r="B1152" s="170">
        <v>-19304974.227009036</v>
      </c>
    </row>
    <row r="1153" spans="1:2" x14ac:dyDescent="0.35">
      <c r="A1153" s="70">
        <f t="shared" si="26"/>
        <v>1134</v>
      </c>
      <c r="B1153" s="170">
        <v>-14215457.247496014</v>
      </c>
    </row>
    <row r="1154" spans="1:2" x14ac:dyDescent="0.35">
      <c r="A1154" s="70">
        <f t="shared" si="26"/>
        <v>1135</v>
      </c>
      <c r="B1154" s="170">
        <v>-46419382.697817519</v>
      </c>
    </row>
    <row r="1155" spans="1:2" x14ac:dyDescent="0.35">
      <c r="A1155" s="70">
        <f t="shared" si="26"/>
        <v>1136</v>
      </c>
      <c r="B1155" s="170">
        <v>-39751427.584517762</v>
      </c>
    </row>
    <row r="1156" spans="1:2" x14ac:dyDescent="0.35">
      <c r="A1156" s="70">
        <f t="shared" si="26"/>
        <v>1137</v>
      </c>
      <c r="B1156" s="170">
        <v>-24902013.229327738</v>
      </c>
    </row>
    <row r="1157" spans="1:2" x14ac:dyDescent="0.35">
      <c r="A1157" s="70">
        <f t="shared" si="26"/>
        <v>1138</v>
      </c>
      <c r="B1157" s="170">
        <v>-19887676.16233246</v>
      </c>
    </row>
    <row r="1158" spans="1:2" x14ac:dyDescent="0.35">
      <c r="A1158" s="70">
        <f t="shared" si="26"/>
        <v>1139</v>
      </c>
      <c r="B1158" s="170">
        <v>-21274548.791396245</v>
      </c>
    </row>
    <row r="1159" spans="1:2" x14ac:dyDescent="0.35">
      <c r="A1159" s="70">
        <f t="shared" si="26"/>
        <v>1140</v>
      </c>
      <c r="B1159" s="170">
        <v>-27782069.385535322</v>
      </c>
    </row>
    <row r="1160" spans="1:2" x14ac:dyDescent="0.35">
      <c r="A1160" s="70">
        <f t="shared" si="26"/>
        <v>1141</v>
      </c>
      <c r="B1160" s="170">
        <v>-25583034.629495688</v>
      </c>
    </row>
    <row r="1161" spans="1:2" x14ac:dyDescent="0.35">
      <c r="A1161" s="70">
        <f t="shared" si="26"/>
        <v>1142</v>
      </c>
      <c r="B1161" s="170">
        <v>-47641851.569168508</v>
      </c>
    </row>
    <row r="1162" spans="1:2" x14ac:dyDescent="0.35">
      <c r="A1162" s="70">
        <f t="shared" si="26"/>
        <v>1143</v>
      </c>
      <c r="B1162" s="170">
        <v>-49921648.221499346</v>
      </c>
    </row>
    <row r="1163" spans="1:2" x14ac:dyDescent="0.35">
      <c r="A1163" s="70">
        <f t="shared" si="26"/>
        <v>1144</v>
      </c>
      <c r="B1163" s="170">
        <v>-15338262.660820365</v>
      </c>
    </row>
    <row r="1164" spans="1:2" x14ac:dyDescent="0.35">
      <c r="A1164" s="70">
        <f t="shared" si="26"/>
        <v>1145</v>
      </c>
      <c r="B1164" s="170">
        <v>-14660900.090608388</v>
      </c>
    </row>
    <row r="1165" spans="1:2" x14ac:dyDescent="0.35">
      <c r="A1165" s="70">
        <f t="shared" si="26"/>
        <v>1146</v>
      </c>
      <c r="B1165" s="170">
        <v>-56881954.193993054</v>
      </c>
    </row>
    <row r="1166" spans="1:2" x14ac:dyDescent="0.35">
      <c r="A1166" s="70">
        <f t="shared" si="26"/>
        <v>1147</v>
      </c>
      <c r="B1166" s="170">
        <v>-16029332.138158973</v>
      </c>
    </row>
    <row r="1167" spans="1:2" x14ac:dyDescent="0.35">
      <c r="A1167" s="70">
        <f t="shared" si="26"/>
        <v>1148</v>
      </c>
      <c r="B1167" s="170">
        <v>-34265906.310679518</v>
      </c>
    </row>
    <row r="1168" spans="1:2" x14ac:dyDescent="0.35">
      <c r="A1168" s="70">
        <f t="shared" si="26"/>
        <v>1149</v>
      </c>
      <c r="B1168" s="170">
        <v>-25856404.311667137</v>
      </c>
    </row>
    <row r="1169" spans="1:2" x14ac:dyDescent="0.35">
      <c r="A1169" s="70">
        <f t="shared" si="26"/>
        <v>1150</v>
      </c>
      <c r="B1169" s="170">
        <v>-25274744.221716825</v>
      </c>
    </row>
    <row r="1170" spans="1:2" x14ac:dyDescent="0.35">
      <c r="A1170" s="70">
        <f t="shared" si="26"/>
        <v>1151</v>
      </c>
      <c r="B1170" s="170">
        <v>-22995952.023202036</v>
      </c>
    </row>
    <row r="1171" spans="1:2" x14ac:dyDescent="0.35">
      <c r="A1171" s="70">
        <f t="shared" si="26"/>
        <v>1152</v>
      </c>
      <c r="B1171" s="170">
        <v>-47328740.347774722</v>
      </c>
    </row>
    <row r="1172" spans="1:2" x14ac:dyDescent="0.35">
      <c r="A1172" s="70">
        <f t="shared" si="26"/>
        <v>1153</v>
      </c>
      <c r="B1172" s="170">
        <v>-25367110.15696333</v>
      </c>
    </row>
    <row r="1173" spans="1:2" x14ac:dyDescent="0.35">
      <c r="A1173" s="70">
        <f t="shared" si="26"/>
        <v>1154</v>
      </c>
      <c r="B1173" s="170">
        <v>-47331001.01062578</v>
      </c>
    </row>
    <row r="1174" spans="1:2" x14ac:dyDescent="0.35">
      <c r="A1174" s="70">
        <f t="shared" ref="A1174:A1237" si="27">A1173+1</f>
        <v>1155</v>
      </c>
      <c r="B1174" s="170">
        <v>-7987239.9861522103</v>
      </c>
    </row>
    <row r="1175" spans="1:2" x14ac:dyDescent="0.35">
      <c r="A1175" s="70">
        <f t="shared" si="27"/>
        <v>1156</v>
      </c>
      <c r="B1175" s="170">
        <v>-9985660.3618467543</v>
      </c>
    </row>
    <row r="1176" spans="1:2" x14ac:dyDescent="0.35">
      <c r="A1176" s="70">
        <f t="shared" si="27"/>
        <v>1157</v>
      </c>
      <c r="B1176" s="170">
        <v>-15720888.176804259</v>
      </c>
    </row>
    <row r="1177" spans="1:2" x14ac:dyDescent="0.35">
      <c r="A1177" s="70">
        <f t="shared" si="27"/>
        <v>1158</v>
      </c>
      <c r="B1177" s="170">
        <v>-17995720.853282731</v>
      </c>
    </row>
    <row r="1178" spans="1:2" x14ac:dyDescent="0.35">
      <c r="A1178" s="70">
        <f t="shared" si="27"/>
        <v>1159</v>
      </c>
      <c r="B1178" s="170">
        <v>-24526792.761991292</v>
      </c>
    </row>
    <row r="1179" spans="1:2" x14ac:dyDescent="0.35">
      <c r="A1179" s="70">
        <f t="shared" si="27"/>
        <v>1160</v>
      </c>
      <c r="B1179" s="170">
        <v>-16762573.742886435</v>
      </c>
    </row>
    <row r="1180" spans="1:2" x14ac:dyDescent="0.35">
      <c r="A1180" s="70">
        <f t="shared" si="27"/>
        <v>1161</v>
      </c>
      <c r="B1180" s="170">
        <v>-23925408.214710515</v>
      </c>
    </row>
    <row r="1181" spans="1:2" x14ac:dyDescent="0.35">
      <c r="A1181" s="70">
        <f t="shared" si="27"/>
        <v>1162</v>
      </c>
      <c r="B1181" s="170">
        <v>-16255434.20438651</v>
      </c>
    </row>
    <row r="1182" spans="1:2" x14ac:dyDescent="0.35">
      <c r="A1182" s="70">
        <f t="shared" si="27"/>
        <v>1163</v>
      </c>
      <c r="B1182" s="170">
        <v>-6972797.6150265867</v>
      </c>
    </row>
    <row r="1183" spans="1:2" x14ac:dyDescent="0.35">
      <c r="A1183" s="70">
        <f t="shared" si="27"/>
        <v>1164</v>
      </c>
      <c r="B1183" s="170">
        <v>-48355135.172125272</v>
      </c>
    </row>
    <row r="1184" spans="1:2" x14ac:dyDescent="0.35">
      <c r="A1184" s="70">
        <f t="shared" si="27"/>
        <v>1165</v>
      </c>
      <c r="B1184" s="170">
        <v>-21883353.362944651</v>
      </c>
    </row>
    <row r="1185" spans="1:2" x14ac:dyDescent="0.35">
      <c r="A1185" s="70">
        <f t="shared" si="27"/>
        <v>1166</v>
      </c>
      <c r="B1185" s="170">
        <v>-33394022.181188807</v>
      </c>
    </row>
    <row r="1186" spans="1:2" x14ac:dyDescent="0.35">
      <c r="A1186" s="70">
        <f t="shared" si="27"/>
        <v>1167</v>
      </c>
      <c r="B1186" s="170">
        <v>-14052550.482413108</v>
      </c>
    </row>
    <row r="1187" spans="1:2" x14ac:dyDescent="0.35">
      <c r="A1187" s="70">
        <f t="shared" si="27"/>
        <v>1168</v>
      </c>
      <c r="B1187" s="170">
        <v>-35150694.126057029</v>
      </c>
    </row>
    <row r="1188" spans="1:2" x14ac:dyDescent="0.35">
      <c r="A1188" s="70">
        <f t="shared" si="27"/>
        <v>1169</v>
      </c>
      <c r="B1188" s="170">
        <v>-16823045.41824469</v>
      </c>
    </row>
    <row r="1189" spans="1:2" x14ac:dyDescent="0.35">
      <c r="A1189" s="70">
        <f t="shared" si="27"/>
        <v>1170</v>
      </c>
      <c r="B1189" s="170">
        <v>-11898192.922289792</v>
      </c>
    </row>
    <row r="1190" spans="1:2" x14ac:dyDescent="0.35">
      <c r="A1190" s="70">
        <f t="shared" si="27"/>
        <v>1171</v>
      </c>
      <c r="B1190" s="170">
        <v>-23461936.33452151</v>
      </c>
    </row>
    <row r="1191" spans="1:2" x14ac:dyDescent="0.35">
      <c r="A1191" s="70">
        <f t="shared" si="27"/>
        <v>1172</v>
      </c>
      <c r="B1191" s="170">
        <v>-25382770.110598646</v>
      </c>
    </row>
    <row r="1192" spans="1:2" x14ac:dyDescent="0.35">
      <c r="A1192" s="70">
        <f t="shared" si="27"/>
        <v>1173</v>
      </c>
      <c r="B1192" s="170">
        <v>-14546093.786580548</v>
      </c>
    </row>
    <row r="1193" spans="1:2" x14ac:dyDescent="0.35">
      <c r="A1193" s="70">
        <f t="shared" si="27"/>
        <v>1174</v>
      </c>
      <c r="B1193" s="170">
        <v>-36910498.648969591</v>
      </c>
    </row>
    <row r="1194" spans="1:2" x14ac:dyDescent="0.35">
      <c r="A1194" s="70">
        <f t="shared" si="27"/>
        <v>1175</v>
      </c>
      <c r="B1194" s="170">
        <v>-43491546.686315469</v>
      </c>
    </row>
    <row r="1195" spans="1:2" x14ac:dyDescent="0.35">
      <c r="A1195" s="70">
        <f t="shared" si="27"/>
        <v>1176</v>
      </c>
      <c r="B1195" s="170">
        <v>-31341269.770277623</v>
      </c>
    </row>
    <row r="1196" spans="1:2" x14ac:dyDescent="0.35">
      <c r="A1196" s="70">
        <f t="shared" si="27"/>
        <v>1177</v>
      </c>
      <c r="B1196" s="170">
        <v>-19498207.249952734</v>
      </c>
    </row>
    <row r="1197" spans="1:2" x14ac:dyDescent="0.35">
      <c r="A1197" s="70">
        <f t="shared" si="27"/>
        <v>1178</v>
      </c>
      <c r="B1197" s="170">
        <v>-13178327.679963365</v>
      </c>
    </row>
    <row r="1198" spans="1:2" x14ac:dyDescent="0.35">
      <c r="A1198" s="70">
        <f t="shared" si="27"/>
        <v>1179</v>
      </c>
      <c r="B1198" s="170">
        <v>-37405723.580152616</v>
      </c>
    </row>
    <row r="1199" spans="1:2" x14ac:dyDescent="0.35">
      <c r="A1199" s="70">
        <f t="shared" si="27"/>
        <v>1180</v>
      </c>
      <c r="B1199" s="170">
        <v>-27458260.578461237</v>
      </c>
    </row>
    <row r="1200" spans="1:2" x14ac:dyDescent="0.35">
      <c r="A1200" s="70">
        <f t="shared" si="27"/>
        <v>1181</v>
      </c>
      <c r="B1200" s="170">
        <v>-29634588.171996064</v>
      </c>
    </row>
    <row r="1201" spans="1:2" x14ac:dyDescent="0.35">
      <c r="A1201" s="70">
        <f t="shared" si="27"/>
        <v>1182</v>
      </c>
      <c r="B1201" s="170">
        <v>-27142306.797066674</v>
      </c>
    </row>
    <row r="1202" spans="1:2" x14ac:dyDescent="0.35">
      <c r="A1202" s="70">
        <f t="shared" si="27"/>
        <v>1183</v>
      </c>
      <c r="B1202" s="170">
        <v>-58267585.137521423</v>
      </c>
    </row>
    <row r="1203" spans="1:2" x14ac:dyDescent="0.35">
      <c r="A1203" s="70">
        <f t="shared" si="27"/>
        <v>1184</v>
      </c>
      <c r="B1203" s="170">
        <v>-53534726.557219505</v>
      </c>
    </row>
    <row r="1204" spans="1:2" x14ac:dyDescent="0.35">
      <c r="A1204" s="70">
        <f t="shared" si="27"/>
        <v>1185</v>
      </c>
      <c r="B1204" s="170">
        <v>-9454083.8519266341</v>
      </c>
    </row>
    <row r="1205" spans="1:2" x14ac:dyDescent="0.35">
      <c r="A1205" s="70">
        <f t="shared" si="27"/>
        <v>1186</v>
      </c>
      <c r="B1205" s="170">
        <v>-29841490.915182643</v>
      </c>
    </row>
    <row r="1206" spans="1:2" x14ac:dyDescent="0.35">
      <c r="A1206" s="70">
        <f t="shared" si="27"/>
        <v>1187</v>
      </c>
      <c r="B1206" s="170">
        <v>-28889020.382693004</v>
      </c>
    </row>
    <row r="1207" spans="1:2" x14ac:dyDescent="0.35">
      <c r="A1207" s="70">
        <f t="shared" si="27"/>
        <v>1188</v>
      </c>
      <c r="B1207" s="170">
        <v>-34830921.750313178</v>
      </c>
    </row>
    <row r="1208" spans="1:2" x14ac:dyDescent="0.35">
      <c r="A1208" s="70">
        <f t="shared" si="27"/>
        <v>1189</v>
      </c>
      <c r="B1208" s="170">
        <v>-15183646.752038676</v>
      </c>
    </row>
    <row r="1209" spans="1:2" x14ac:dyDescent="0.35">
      <c r="A1209" s="70">
        <f t="shared" si="27"/>
        <v>1190</v>
      </c>
      <c r="B1209" s="170">
        <v>-23584615.504209027</v>
      </c>
    </row>
    <row r="1210" spans="1:2" x14ac:dyDescent="0.35">
      <c r="A1210" s="70">
        <f t="shared" si="27"/>
        <v>1191</v>
      </c>
      <c r="B1210" s="170">
        <v>-15329504.271140071</v>
      </c>
    </row>
    <row r="1211" spans="1:2" x14ac:dyDescent="0.35">
      <c r="A1211" s="70">
        <f t="shared" si="27"/>
        <v>1192</v>
      </c>
      <c r="B1211" s="170">
        <v>-21676417.043595411</v>
      </c>
    </row>
    <row r="1212" spans="1:2" x14ac:dyDescent="0.35">
      <c r="A1212" s="70">
        <f t="shared" si="27"/>
        <v>1193</v>
      </c>
      <c r="B1212" s="170">
        <v>-27508631.281052221</v>
      </c>
    </row>
    <row r="1213" spans="1:2" x14ac:dyDescent="0.35">
      <c r="A1213" s="70">
        <f t="shared" si="27"/>
        <v>1194</v>
      </c>
      <c r="B1213" s="170">
        <v>-17178299.856159508</v>
      </c>
    </row>
    <row r="1214" spans="1:2" x14ac:dyDescent="0.35">
      <c r="A1214" s="70">
        <f t="shared" si="27"/>
        <v>1195</v>
      </c>
      <c r="B1214" s="170">
        <v>-45571429.843637623</v>
      </c>
    </row>
    <row r="1215" spans="1:2" x14ac:dyDescent="0.35">
      <c r="A1215" s="70">
        <f t="shared" si="27"/>
        <v>1196</v>
      </c>
      <c r="B1215" s="170">
        <v>-41485103.89728836</v>
      </c>
    </row>
    <row r="1216" spans="1:2" x14ac:dyDescent="0.35">
      <c r="A1216" s="70">
        <f t="shared" si="27"/>
        <v>1197</v>
      </c>
      <c r="B1216" s="170">
        <v>-17629397.472663231</v>
      </c>
    </row>
    <row r="1217" spans="1:2" x14ac:dyDescent="0.35">
      <c r="A1217" s="70">
        <f t="shared" si="27"/>
        <v>1198</v>
      </c>
      <c r="B1217" s="170">
        <v>-20178880.510712318</v>
      </c>
    </row>
    <row r="1218" spans="1:2" x14ac:dyDescent="0.35">
      <c r="A1218" s="70">
        <f t="shared" si="27"/>
        <v>1199</v>
      </c>
      <c r="B1218" s="170">
        <v>-15215375.707836092</v>
      </c>
    </row>
    <row r="1219" spans="1:2" x14ac:dyDescent="0.35">
      <c r="A1219" s="70">
        <f t="shared" si="27"/>
        <v>1200</v>
      </c>
      <c r="B1219" s="170">
        <v>-22271547.552707665</v>
      </c>
    </row>
    <row r="1220" spans="1:2" x14ac:dyDescent="0.35">
      <c r="A1220" s="70">
        <f t="shared" si="27"/>
        <v>1201</v>
      </c>
      <c r="B1220" s="170">
        <v>-28485551.11547181</v>
      </c>
    </row>
    <row r="1221" spans="1:2" x14ac:dyDescent="0.35">
      <c r="A1221" s="70">
        <f t="shared" si="27"/>
        <v>1202</v>
      </c>
      <c r="B1221" s="170">
        <v>-22877536.686687976</v>
      </c>
    </row>
    <row r="1222" spans="1:2" x14ac:dyDescent="0.35">
      <c r="A1222" s="70">
        <f t="shared" si="27"/>
        <v>1203</v>
      </c>
      <c r="B1222" s="170">
        <v>-17095413.228372104</v>
      </c>
    </row>
    <row r="1223" spans="1:2" x14ac:dyDescent="0.35">
      <c r="A1223" s="70">
        <f t="shared" si="27"/>
        <v>1204</v>
      </c>
      <c r="B1223" s="170">
        <v>-16643241.994084371</v>
      </c>
    </row>
    <row r="1224" spans="1:2" x14ac:dyDescent="0.35">
      <c r="A1224" s="70">
        <f t="shared" si="27"/>
        <v>1205</v>
      </c>
      <c r="B1224" s="170">
        <v>-39069879.343583301</v>
      </c>
    </row>
    <row r="1225" spans="1:2" x14ac:dyDescent="0.35">
      <c r="A1225" s="70">
        <f t="shared" si="27"/>
        <v>1206</v>
      </c>
      <c r="B1225" s="170">
        <v>-7291591.4535836503</v>
      </c>
    </row>
    <row r="1226" spans="1:2" x14ac:dyDescent="0.35">
      <c r="A1226" s="70">
        <f t="shared" si="27"/>
        <v>1207</v>
      </c>
      <c r="B1226" s="170">
        <v>-17513110.921459399</v>
      </c>
    </row>
    <row r="1227" spans="1:2" x14ac:dyDescent="0.35">
      <c r="A1227" s="70">
        <f t="shared" si="27"/>
        <v>1208</v>
      </c>
      <c r="B1227" s="170">
        <v>-47281004.837133944</v>
      </c>
    </row>
    <row r="1228" spans="1:2" x14ac:dyDescent="0.35">
      <c r="A1228" s="70">
        <f t="shared" si="27"/>
        <v>1209</v>
      </c>
      <c r="B1228" s="170">
        <v>-32241703.820528023</v>
      </c>
    </row>
    <row r="1229" spans="1:2" x14ac:dyDescent="0.35">
      <c r="A1229" s="70">
        <f t="shared" si="27"/>
        <v>1210</v>
      </c>
      <c r="B1229" s="170">
        <v>-14423340.816366652</v>
      </c>
    </row>
    <row r="1230" spans="1:2" x14ac:dyDescent="0.35">
      <c r="A1230" s="70">
        <f t="shared" si="27"/>
        <v>1211</v>
      </c>
      <c r="B1230" s="170">
        <v>-31511980.664253004</v>
      </c>
    </row>
    <row r="1231" spans="1:2" x14ac:dyDescent="0.35">
      <c r="A1231" s="70">
        <f t="shared" si="27"/>
        <v>1212</v>
      </c>
      <c r="B1231" s="170">
        <v>-18014863.40031283</v>
      </c>
    </row>
    <row r="1232" spans="1:2" x14ac:dyDescent="0.35">
      <c r="A1232" s="70">
        <f t="shared" si="27"/>
        <v>1213</v>
      </c>
      <c r="B1232" s="170">
        <v>-35011161.336306684</v>
      </c>
    </row>
    <row r="1233" spans="1:2" x14ac:dyDescent="0.35">
      <c r="A1233" s="70">
        <f t="shared" si="27"/>
        <v>1214</v>
      </c>
      <c r="B1233" s="170">
        <v>-31693438.105395235</v>
      </c>
    </row>
    <row r="1234" spans="1:2" x14ac:dyDescent="0.35">
      <c r="A1234" s="70">
        <f t="shared" si="27"/>
        <v>1215</v>
      </c>
      <c r="B1234" s="170">
        <v>-16498658.616671136</v>
      </c>
    </row>
    <row r="1235" spans="1:2" x14ac:dyDescent="0.35">
      <c r="A1235" s="70">
        <f t="shared" si="27"/>
        <v>1216</v>
      </c>
      <c r="B1235" s="170">
        <v>-34013742.3057734</v>
      </c>
    </row>
    <row r="1236" spans="1:2" x14ac:dyDescent="0.35">
      <c r="A1236" s="70">
        <f t="shared" si="27"/>
        <v>1217</v>
      </c>
      <c r="B1236" s="170">
        <v>-30045089.26388336</v>
      </c>
    </row>
    <row r="1237" spans="1:2" x14ac:dyDescent="0.35">
      <c r="A1237" s="70">
        <f t="shared" si="27"/>
        <v>1218</v>
      </c>
      <c r="B1237" s="170">
        <v>-31756105.995617207</v>
      </c>
    </row>
    <row r="1238" spans="1:2" x14ac:dyDescent="0.35">
      <c r="A1238" s="70">
        <f t="shared" ref="A1238:A1301" si="28">A1237+1</f>
        <v>1219</v>
      </c>
      <c r="B1238" s="170">
        <v>-41184579.183447823</v>
      </c>
    </row>
    <row r="1239" spans="1:2" x14ac:dyDescent="0.35">
      <c r="A1239" s="70">
        <f t="shared" si="28"/>
        <v>1220</v>
      </c>
      <c r="B1239" s="170">
        <v>-29545651.308521509</v>
      </c>
    </row>
    <row r="1240" spans="1:2" x14ac:dyDescent="0.35">
      <c r="A1240" s="70">
        <f t="shared" si="28"/>
        <v>1221</v>
      </c>
      <c r="B1240" s="170">
        <v>-9550802.6238996331</v>
      </c>
    </row>
    <row r="1241" spans="1:2" x14ac:dyDescent="0.35">
      <c r="A1241" s="70">
        <f t="shared" si="28"/>
        <v>1222</v>
      </c>
      <c r="B1241" s="170">
        <v>-10963057.54719739</v>
      </c>
    </row>
    <row r="1242" spans="1:2" x14ac:dyDescent="0.35">
      <c r="A1242" s="70">
        <f t="shared" si="28"/>
        <v>1223</v>
      </c>
      <c r="B1242" s="170">
        <v>-35404965.083192989</v>
      </c>
    </row>
    <row r="1243" spans="1:2" x14ac:dyDescent="0.35">
      <c r="A1243" s="70">
        <f t="shared" si="28"/>
        <v>1224</v>
      </c>
      <c r="B1243" s="170">
        <v>-33496291.847460743</v>
      </c>
    </row>
    <row r="1244" spans="1:2" x14ac:dyDescent="0.35">
      <c r="A1244" s="70">
        <f t="shared" si="28"/>
        <v>1225</v>
      </c>
      <c r="B1244" s="170">
        <v>-24366238.718932018</v>
      </c>
    </row>
    <row r="1245" spans="1:2" x14ac:dyDescent="0.35">
      <c r="A1245" s="70">
        <f t="shared" si="28"/>
        <v>1226</v>
      </c>
      <c r="B1245" s="170">
        <v>-31831880.058204256</v>
      </c>
    </row>
    <row r="1246" spans="1:2" x14ac:dyDescent="0.35">
      <c r="A1246" s="70">
        <f t="shared" si="28"/>
        <v>1227</v>
      </c>
      <c r="B1246" s="170">
        <v>-48785680.564089432</v>
      </c>
    </row>
    <row r="1247" spans="1:2" x14ac:dyDescent="0.35">
      <c r="A1247" s="70">
        <f t="shared" si="28"/>
        <v>1228</v>
      </c>
      <c r="B1247" s="170">
        <v>-49240505.014590465</v>
      </c>
    </row>
    <row r="1248" spans="1:2" x14ac:dyDescent="0.35">
      <c r="A1248" s="70">
        <f t="shared" si="28"/>
        <v>1229</v>
      </c>
      <c r="B1248" s="170">
        <v>-13389553.951416399</v>
      </c>
    </row>
    <row r="1249" spans="1:2" x14ac:dyDescent="0.35">
      <c r="A1249" s="70">
        <f t="shared" si="28"/>
        <v>1230</v>
      </c>
      <c r="B1249" s="170">
        <v>-35386276.966342956</v>
      </c>
    </row>
    <row r="1250" spans="1:2" x14ac:dyDescent="0.35">
      <c r="A1250" s="70">
        <f t="shared" si="28"/>
        <v>1231</v>
      </c>
      <c r="B1250" s="170">
        <v>-31629994.728338413</v>
      </c>
    </row>
    <row r="1251" spans="1:2" x14ac:dyDescent="0.35">
      <c r="A1251" s="70">
        <f t="shared" si="28"/>
        <v>1232</v>
      </c>
      <c r="B1251" s="170">
        <v>-6858672.6564733023</v>
      </c>
    </row>
    <row r="1252" spans="1:2" x14ac:dyDescent="0.35">
      <c r="A1252" s="70">
        <f t="shared" si="28"/>
        <v>1233</v>
      </c>
      <c r="B1252" s="170">
        <v>-27674699.836118296</v>
      </c>
    </row>
    <row r="1253" spans="1:2" x14ac:dyDescent="0.35">
      <c r="A1253" s="70">
        <f t="shared" si="28"/>
        <v>1234</v>
      </c>
      <c r="B1253" s="170">
        <v>-23498199.520144105</v>
      </c>
    </row>
    <row r="1254" spans="1:2" x14ac:dyDescent="0.35">
      <c r="A1254" s="70">
        <f t="shared" si="28"/>
        <v>1235</v>
      </c>
      <c r="B1254" s="170">
        <v>-27968239.454715796</v>
      </c>
    </row>
    <row r="1255" spans="1:2" x14ac:dyDescent="0.35">
      <c r="A1255" s="70">
        <f t="shared" si="28"/>
        <v>1236</v>
      </c>
      <c r="B1255" s="170">
        <v>-14370726.001620626</v>
      </c>
    </row>
    <row r="1256" spans="1:2" x14ac:dyDescent="0.35">
      <c r="A1256" s="70">
        <f t="shared" si="28"/>
        <v>1237</v>
      </c>
      <c r="B1256" s="170">
        <v>-18708521.643411137</v>
      </c>
    </row>
    <row r="1257" spans="1:2" x14ac:dyDescent="0.35">
      <c r="A1257" s="70">
        <f t="shared" si="28"/>
        <v>1238</v>
      </c>
      <c r="B1257" s="170">
        <v>-14711185.699824277</v>
      </c>
    </row>
    <row r="1258" spans="1:2" x14ac:dyDescent="0.35">
      <c r="A1258" s="70">
        <f t="shared" si="28"/>
        <v>1239</v>
      </c>
      <c r="B1258" s="170">
        <v>-34652595.170295425</v>
      </c>
    </row>
    <row r="1259" spans="1:2" x14ac:dyDescent="0.35">
      <c r="A1259" s="70">
        <f t="shared" si="28"/>
        <v>1240</v>
      </c>
      <c r="B1259" s="170">
        <v>-13809831.915031197</v>
      </c>
    </row>
    <row r="1260" spans="1:2" x14ac:dyDescent="0.35">
      <c r="A1260" s="70">
        <f t="shared" si="28"/>
        <v>1241</v>
      </c>
      <c r="B1260" s="170">
        <v>-14378302.927373547</v>
      </c>
    </row>
    <row r="1261" spans="1:2" x14ac:dyDescent="0.35">
      <c r="A1261" s="70">
        <f t="shared" si="28"/>
        <v>1242</v>
      </c>
      <c r="B1261" s="170">
        <v>-32863763.923492778</v>
      </c>
    </row>
    <row r="1262" spans="1:2" x14ac:dyDescent="0.35">
      <c r="A1262" s="70">
        <f t="shared" si="28"/>
        <v>1243</v>
      </c>
      <c r="B1262" s="170">
        <v>-45821827.743351832</v>
      </c>
    </row>
    <row r="1263" spans="1:2" x14ac:dyDescent="0.35">
      <c r="A1263" s="70">
        <f t="shared" si="28"/>
        <v>1244</v>
      </c>
      <c r="B1263" s="170">
        <v>-28801872.194923867</v>
      </c>
    </row>
    <row r="1264" spans="1:2" x14ac:dyDescent="0.35">
      <c r="A1264" s="70">
        <f t="shared" si="28"/>
        <v>1245</v>
      </c>
      <c r="B1264" s="170">
        <v>-30457008.273554258</v>
      </c>
    </row>
    <row r="1265" spans="1:2" x14ac:dyDescent="0.35">
      <c r="A1265" s="70">
        <f t="shared" si="28"/>
        <v>1246</v>
      </c>
      <c r="B1265" s="170">
        <v>-14167383.766371921</v>
      </c>
    </row>
    <row r="1266" spans="1:2" x14ac:dyDescent="0.35">
      <c r="A1266" s="70">
        <f t="shared" si="28"/>
        <v>1247</v>
      </c>
      <c r="B1266" s="170">
        <v>-12372950.975610649</v>
      </c>
    </row>
    <row r="1267" spans="1:2" x14ac:dyDescent="0.35">
      <c r="A1267" s="70">
        <f t="shared" si="28"/>
        <v>1248</v>
      </c>
      <c r="B1267" s="170">
        <v>-34602670.236396939</v>
      </c>
    </row>
    <row r="1268" spans="1:2" x14ac:dyDescent="0.35">
      <c r="A1268" s="70">
        <f t="shared" si="28"/>
        <v>1249</v>
      </c>
      <c r="B1268" s="170">
        <v>-17130467.788693361</v>
      </c>
    </row>
    <row r="1269" spans="1:2" x14ac:dyDescent="0.35">
      <c r="A1269" s="70">
        <f t="shared" si="28"/>
        <v>1250</v>
      </c>
      <c r="B1269" s="170">
        <v>-28128908.383937016</v>
      </c>
    </row>
    <row r="1270" spans="1:2" x14ac:dyDescent="0.35">
      <c r="A1270" s="70">
        <f t="shared" si="28"/>
        <v>1251</v>
      </c>
      <c r="B1270" s="170">
        <v>-4778215.080042474</v>
      </c>
    </row>
    <row r="1271" spans="1:2" x14ac:dyDescent="0.35">
      <c r="A1271" s="70">
        <f t="shared" si="28"/>
        <v>1252</v>
      </c>
      <c r="B1271" s="170">
        <v>-37097667.522889376</v>
      </c>
    </row>
    <row r="1272" spans="1:2" x14ac:dyDescent="0.35">
      <c r="A1272" s="70">
        <f t="shared" si="28"/>
        <v>1253</v>
      </c>
      <c r="B1272" s="170">
        <v>-25085537.036851831</v>
      </c>
    </row>
    <row r="1273" spans="1:2" x14ac:dyDescent="0.35">
      <c r="A1273" s="70">
        <f t="shared" si="28"/>
        <v>1254</v>
      </c>
      <c r="B1273" s="170">
        <v>-20924916.647073738</v>
      </c>
    </row>
    <row r="1274" spans="1:2" x14ac:dyDescent="0.35">
      <c r="A1274" s="70">
        <f t="shared" si="28"/>
        <v>1255</v>
      </c>
      <c r="B1274" s="170">
        <v>-35300525.300631262</v>
      </c>
    </row>
    <row r="1275" spans="1:2" x14ac:dyDescent="0.35">
      <c r="A1275" s="70">
        <f t="shared" si="28"/>
        <v>1256</v>
      </c>
      <c r="B1275" s="170">
        <v>-26190430.538264349</v>
      </c>
    </row>
    <row r="1276" spans="1:2" x14ac:dyDescent="0.35">
      <c r="A1276" s="70">
        <f t="shared" si="28"/>
        <v>1257</v>
      </c>
      <c r="B1276" s="170">
        <v>-38455376.173462197</v>
      </c>
    </row>
    <row r="1277" spans="1:2" x14ac:dyDescent="0.35">
      <c r="A1277" s="70">
        <f t="shared" si="28"/>
        <v>1258</v>
      </c>
      <c r="B1277" s="170">
        <v>-38231435.786011599</v>
      </c>
    </row>
    <row r="1278" spans="1:2" x14ac:dyDescent="0.35">
      <c r="A1278" s="70">
        <f t="shared" si="28"/>
        <v>1259</v>
      </c>
      <c r="B1278" s="170">
        <v>-33322464.940673046</v>
      </c>
    </row>
    <row r="1279" spans="1:2" x14ac:dyDescent="0.35">
      <c r="A1279" s="70">
        <f t="shared" si="28"/>
        <v>1260</v>
      </c>
      <c r="B1279" s="170">
        <v>-19535067.027599268</v>
      </c>
    </row>
    <row r="1280" spans="1:2" x14ac:dyDescent="0.35">
      <c r="A1280" s="70">
        <f t="shared" si="28"/>
        <v>1261</v>
      </c>
      <c r="B1280" s="170">
        <v>-46506303.786929652</v>
      </c>
    </row>
    <row r="1281" spans="1:2" x14ac:dyDescent="0.35">
      <c r="A1281" s="70">
        <f t="shared" si="28"/>
        <v>1262</v>
      </c>
      <c r="B1281" s="170">
        <v>-18803135.031890951</v>
      </c>
    </row>
    <row r="1282" spans="1:2" x14ac:dyDescent="0.35">
      <c r="A1282" s="70">
        <f t="shared" si="28"/>
        <v>1263</v>
      </c>
      <c r="B1282" s="170">
        <v>-27651354.722455218</v>
      </c>
    </row>
    <row r="1283" spans="1:2" x14ac:dyDescent="0.35">
      <c r="A1283" s="70">
        <f t="shared" si="28"/>
        <v>1264</v>
      </c>
      <c r="B1283" s="170">
        <v>-15850342.065816388</v>
      </c>
    </row>
    <row r="1284" spans="1:2" x14ac:dyDescent="0.35">
      <c r="A1284" s="70">
        <f t="shared" si="28"/>
        <v>1265</v>
      </c>
      <c r="B1284" s="170">
        <v>-17545632.709851023</v>
      </c>
    </row>
    <row r="1285" spans="1:2" x14ac:dyDescent="0.35">
      <c r="A1285" s="70">
        <f t="shared" si="28"/>
        <v>1266</v>
      </c>
      <c r="B1285" s="170">
        <v>-18800169.861151747</v>
      </c>
    </row>
    <row r="1286" spans="1:2" x14ac:dyDescent="0.35">
      <c r="A1286" s="70">
        <f t="shared" si="28"/>
        <v>1267</v>
      </c>
      <c r="B1286" s="170">
        <v>-34065768.346345663</v>
      </c>
    </row>
    <row r="1287" spans="1:2" x14ac:dyDescent="0.35">
      <c r="A1287" s="70">
        <f t="shared" si="28"/>
        <v>1268</v>
      </c>
      <c r="B1287" s="170">
        <v>-33164448.24606752</v>
      </c>
    </row>
    <row r="1288" spans="1:2" x14ac:dyDescent="0.35">
      <c r="A1288" s="70">
        <f t="shared" si="28"/>
        <v>1269</v>
      </c>
      <c r="B1288" s="170">
        <v>-27701577.200148627</v>
      </c>
    </row>
    <row r="1289" spans="1:2" x14ac:dyDescent="0.35">
      <c r="A1289" s="70">
        <f t="shared" si="28"/>
        <v>1270</v>
      </c>
      <c r="B1289" s="170">
        <v>-26716135.506287053</v>
      </c>
    </row>
    <row r="1290" spans="1:2" x14ac:dyDescent="0.35">
      <c r="A1290" s="70">
        <f t="shared" si="28"/>
        <v>1271</v>
      </c>
      <c r="B1290" s="170">
        <v>-19520746.40434207</v>
      </c>
    </row>
    <row r="1291" spans="1:2" x14ac:dyDescent="0.35">
      <c r="A1291" s="70">
        <f t="shared" si="28"/>
        <v>1272</v>
      </c>
      <c r="B1291" s="170">
        <v>-13753024.668069741</v>
      </c>
    </row>
    <row r="1292" spans="1:2" x14ac:dyDescent="0.35">
      <c r="A1292" s="70">
        <f t="shared" si="28"/>
        <v>1273</v>
      </c>
      <c r="B1292" s="170">
        <v>-10903823.634502929</v>
      </c>
    </row>
    <row r="1293" spans="1:2" x14ac:dyDescent="0.35">
      <c r="A1293" s="70">
        <f t="shared" si="28"/>
        <v>1274</v>
      </c>
      <c r="B1293" s="170">
        <v>-12010131.703670122</v>
      </c>
    </row>
    <row r="1294" spans="1:2" x14ac:dyDescent="0.35">
      <c r="A1294" s="70">
        <f t="shared" si="28"/>
        <v>1275</v>
      </c>
      <c r="B1294" s="170">
        <v>-20165342.881088533</v>
      </c>
    </row>
    <row r="1295" spans="1:2" x14ac:dyDescent="0.35">
      <c r="A1295" s="70">
        <f t="shared" si="28"/>
        <v>1276</v>
      </c>
      <c r="B1295" s="170">
        <v>-17553432.09750754</v>
      </c>
    </row>
    <row r="1296" spans="1:2" x14ac:dyDescent="0.35">
      <c r="A1296" s="70">
        <f t="shared" si="28"/>
        <v>1277</v>
      </c>
      <c r="B1296" s="170">
        <v>-42042559.102545664</v>
      </c>
    </row>
    <row r="1297" spans="1:2" x14ac:dyDescent="0.35">
      <c r="A1297" s="70">
        <f t="shared" si="28"/>
        <v>1278</v>
      </c>
      <c r="B1297" s="170">
        <v>-28032965.21937998</v>
      </c>
    </row>
    <row r="1298" spans="1:2" x14ac:dyDescent="0.35">
      <c r="A1298" s="70">
        <f t="shared" si="28"/>
        <v>1279</v>
      </c>
      <c r="B1298" s="170">
        <v>-18134760.404409155</v>
      </c>
    </row>
    <row r="1299" spans="1:2" x14ac:dyDescent="0.35">
      <c r="A1299" s="70">
        <f t="shared" si="28"/>
        <v>1280</v>
      </c>
      <c r="B1299" s="170">
        <v>-16738106.709690044</v>
      </c>
    </row>
    <row r="1300" spans="1:2" x14ac:dyDescent="0.35">
      <c r="A1300" s="70">
        <f t="shared" si="28"/>
        <v>1281</v>
      </c>
      <c r="B1300" s="170">
        <v>-9867046.6361990217</v>
      </c>
    </row>
    <row r="1301" spans="1:2" x14ac:dyDescent="0.35">
      <c r="A1301" s="70">
        <f t="shared" si="28"/>
        <v>1282</v>
      </c>
      <c r="B1301" s="170">
        <v>-19258424.138841655</v>
      </c>
    </row>
    <row r="1302" spans="1:2" x14ac:dyDescent="0.35">
      <c r="A1302" s="70">
        <f t="shared" ref="A1302:A1365" si="29">A1301+1</f>
        <v>1283</v>
      </c>
      <c r="B1302" s="170">
        <v>-25837173.157214209</v>
      </c>
    </row>
    <row r="1303" spans="1:2" x14ac:dyDescent="0.35">
      <c r="A1303" s="70">
        <f t="shared" si="29"/>
        <v>1284</v>
      </c>
      <c r="B1303" s="170">
        <v>-30525432.313732505</v>
      </c>
    </row>
    <row r="1304" spans="1:2" x14ac:dyDescent="0.35">
      <c r="A1304" s="70">
        <f t="shared" si="29"/>
        <v>1285</v>
      </c>
      <c r="B1304" s="170">
        <v>-9595807.3913482875</v>
      </c>
    </row>
    <row r="1305" spans="1:2" x14ac:dyDescent="0.35">
      <c r="A1305" s="70">
        <f t="shared" si="29"/>
        <v>1286</v>
      </c>
      <c r="B1305" s="170">
        <v>-33246160.026645251</v>
      </c>
    </row>
    <row r="1306" spans="1:2" x14ac:dyDescent="0.35">
      <c r="A1306" s="70">
        <f t="shared" si="29"/>
        <v>1287</v>
      </c>
      <c r="B1306" s="170">
        <v>-18261583.16682554</v>
      </c>
    </row>
    <row r="1307" spans="1:2" x14ac:dyDescent="0.35">
      <c r="A1307" s="70">
        <f t="shared" si="29"/>
        <v>1288</v>
      </c>
      <c r="B1307" s="170">
        <v>-10606259.942595532</v>
      </c>
    </row>
    <row r="1308" spans="1:2" x14ac:dyDescent="0.35">
      <c r="A1308" s="70">
        <f t="shared" si="29"/>
        <v>1289</v>
      </c>
      <c r="B1308" s="170">
        <v>-24084533.270002112</v>
      </c>
    </row>
    <row r="1309" spans="1:2" x14ac:dyDescent="0.35">
      <c r="A1309" s="70">
        <f t="shared" si="29"/>
        <v>1290</v>
      </c>
      <c r="B1309" s="170">
        <v>-34731321.494796902</v>
      </c>
    </row>
    <row r="1310" spans="1:2" x14ac:dyDescent="0.35">
      <c r="A1310" s="70">
        <f t="shared" si="29"/>
        <v>1291</v>
      </c>
      <c r="B1310" s="170">
        <v>-17814445.047025941</v>
      </c>
    </row>
    <row r="1311" spans="1:2" x14ac:dyDescent="0.35">
      <c r="A1311" s="70">
        <f t="shared" si="29"/>
        <v>1292</v>
      </c>
      <c r="B1311" s="170">
        <v>-19335777.800453484</v>
      </c>
    </row>
    <row r="1312" spans="1:2" x14ac:dyDescent="0.35">
      <c r="A1312" s="70">
        <f t="shared" si="29"/>
        <v>1293</v>
      </c>
      <c r="B1312" s="170">
        <v>-46104369.605868183</v>
      </c>
    </row>
    <row r="1313" spans="1:2" x14ac:dyDescent="0.35">
      <c r="A1313" s="70">
        <f t="shared" si="29"/>
        <v>1294</v>
      </c>
      <c r="B1313" s="170">
        <v>-38318359.457973555</v>
      </c>
    </row>
    <row r="1314" spans="1:2" x14ac:dyDescent="0.35">
      <c r="A1314" s="70">
        <f t="shared" si="29"/>
        <v>1295</v>
      </c>
      <c r="B1314" s="170">
        <v>-16512933.52916066</v>
      </c>
    </row>
    <row r="1315" spans="1:2" x14ac:dyDescent="0.35">
      <c r="A1315" s="70">
        <f t="shared" si="29"/>
        <v>1296</v>
      </c>
      <c r="B1315" s="170">
        <v>-27163082.2732035</v>
      </c>
    </row>
    <row r="1316" spans="1:2" x14ac:dyDescent="0.35">
      <c r="A1316" s="70">
        <f t="shared" si="29"/>
        <v>1297</v>
      </c>
      <c r="B1316" s="170">
        <v>-35024901.010872439</v>
      </c>
    </row>
    <row r="1317" spans="1:2" x14ac:dyDescent="0.35">
      <c r="A1317" s="70">
        <f t="shared" si="29"/>
        <v>1298</v>
      </c>
      <c r="B1317" s="170">
        <v>-12618531.833220534</v>
      </c>
    </row>
    <row r="1318" spans="1:2" x14ac:dyDescent="0.35">
      <c r="A1318" s="70">
        <f t="shared" si="29"/>
        <v>1299</v>
      </c>
      <c r="B1318" s="170">
        <v>-54639661.155660793</v>
      </c>
    </row>
    <row r="1319" spans="1:2" x14ac:dyDescent="0.35">
      <c r="A1319" s="70">
        <f t="shared" si="29"/>
        <v>1300</v>
      </c>
      <c r="B1319" s="170">
        <v>-39833614.807043567</v>
      </c>
    </row>
    <row r="1320" spans="1:2" x14ac:dyDescent="0.35">
      <c r="A1320" s="70">
        <f t="shared" si="29"/>
        <v>1301</v>
      </c>
      <c r="B1320" s="170">
        <v>-23749145.853858344</v>
      </c>
    </row>
    <row r="1321" spans="1:2" x14ac:dyDescent="0.35">
      <c r="A1321" s="70">
        <f t="shared" si="29"/>
        <v>1302</v>
      </c>
      <c r="B1321" s="170">
        <v>-24058474.910650186</v>
      </c>
    </row>
    <row r="1322" spans="1:2" x14ac:dyDescent="0.35">
      <c r="A1322" s="70">
        <f t="shared" si="29"/>
        <v>1303</v>
      </c>
      <c r="B1322" s="170">
        <v>-26383914.315564841</v>
      </c>
    </row>
    <row r="1323" spans="1:2" x14ac:dyDescent="0.35">
      <c r="A1323" s="70">
        <f t="shared" si="29"/>
        <v>1304</v>
      </c>
      <c r="B1323" s="170">
        <v>-19670779.180107526</v>
      </c>
    </row>
    <row r="1324" spans="1:2" x14ac:dyDescent="0.35">
      <c r="A1324" s="70">
        <f t="shared" si="29"/>
        <v>1305</v>
      </c>
      <c r="B1324" s="170">
        <v>-26174983.699563202</v>
      </c>
    </row>
    <row r="1325" spans="1:2" x14ac:dyDescent="0.35">
      <c r="A1325" s="70">
        <f t="shared" si="29"/>
        <v>1306</v>
      </c>
      <c r="B1325" s="170">
        <v>-18098557.224123146</v>
      </c>
    </row>
    <row r="1326" spans="1:2" x14ac:dyDescent="0.35">
      <c r="A1326" s="70">
        <f t="shared" si="29"/>
        <v>1307</v>
      </c>
      <c r="B1326" s="170">
        <v>-36945213.386501975</v>
      </c>
    </row>
    <row r="1327" spans="1:2" x14ac:dyDescent="0.35">
      <c r="A1327" s="70">
        <f t="shared" si="29"/>
        <v>1308</v>
      </c>
      <c r="B1327" s="170">
        <v>-18991359.462650068</v>
      </c>
    </row>
    <row r="1328" spans="1:2" x14ac:dyDescent="0.35">
      <c r="A1328" s="70">
        <f t="shared" si="29"/>
        <v>1309</v>
      </c>
      <c r="B1328" s="170">
        <v>-14751931.249077894</v>
      </c>
    </row>
    <row r="1329" spans="1:2" x14ac:dyDescent="0.35">
      <c r="A1329" s="70">
        <f t="shared" si="29"/>
        <v>1310</v>
      </c>
      <c r="B1329" s="170">
        <v>-16213102.222256498</v>
      </c>
    </row>
    <row r="1330" spans="1:2" x14ac:dyDescent="0.35">
      <c r="A1330" s="70">
        <f t="shared" si="29"/>
        <v>1311</v>
      </c>
      <c r="B1330" s="170">
        <v>-40671310.469028004</v>
      </c>
    </row>
    <row r="1331" spans="1:2" x14ac:dyDescent="0.35">
      <c r="A1331" s="70">
        <f t="shared" si="29"/>
        <v>1312</v>
      </c>
      <c r="B1331" s="170">
        <v>-8099658.733805689</v>
      </c>
    </row>
    <row r="1332" spans="1:2" x14ac:dyDescent="0.35">
      <c r="A1332" s="70">
        <f t="shared" si="29"/>
        <v>1313</v>
      </c>
      <c r="B1332" s="170">
        <v>-22874678.742032923</v>
      </c>
    </row>
    <row r="1333" spans="1:2" x14ac:dyDescent="0.35">
      <c r="A1333" s="70">
        <f t="shared" si="29"/>
        <v>1314</v>
      </c>
      <c r="B1333" s="170">
        <v>-26344892.886678576</v>
      </c>
    </row>
    <row r="1334" spans="1:2" x14ac:dyDescent="0.35">
      <c r="A1334" s="70">
        <f t="shared" si="29"/>
        <v>1315</v>
      </c>
      <c r="B1334" s="170">
        <v>-23864288.067358367</v>
      </c>
    </row>
    <row r="1335" spans="1:2" x14ac:dyDescent="0.35">
      <c r="A1335" s="70">
        <f t="shared" si="29"/>
        <v>1316</v>
      </c>
      <c r="B1335" s="170">
        <v>-20737781.534545012</v>
      </c>
    </row>
    <row r="1336" spans="1:2" x14ac:dyDescent="0.35">
      <c r="A1336" s="70">
        <f t="shared" si="29"/>
        <v>1317</v>
      </c>
      <c r="B1336" s="170">
        <v>-27794118.222556233</v>
      </c>
    </row>
    <row r="1337" spans="1:2" x14ac:dyDescent="0.35">
      <c r="A1337" s="70">
        <f t="shared" si="29"/>
        <v>1318</v>
      </c>
      <c r="B1337" s="170">
        <v>-30689972.827352703</v>
      </c>
    </row>
    <row r="1338" spans="1:2" x14ac:dyDescent="0.35">
      <c r="A1338" s="70">
        <f t="shared" si="29"/>
        <v>1319</v>
      </c>
      <c r="B1338" s="170">
        <v>-20481965.399565868</v>
      </c>
    </row>
    <row r="1339" spans="1:2" x14ac:dyDescent="0.35">
      <c r="A1339" s="70">
        <f t="shared" si="29"/>
        <v>1320</v>
      </c>
      <c r="B1339" s="170">
        <v>-26044601.818332423</v>
      </c>
    </row>
    <row r="1340" spans="1:2" x14ac:dyDescent="0.35">
      <c r="A1340" s="70">
        <f t="shared" si="29"/>
        <v>1321</v>
      </c>
      <c r="B1340" s="170">
        <v>-31642032.759438314</v>
      </c>
    </row>
    <row r="1341" spans="1:2" x14ac:dyDescent="0.35">
      <c r="A1341" s="70">
        <f t="shared" si="29"/>
        <v>1322</v>
      </c>
      <c r="B1341" s="170">
        <v>-32059939.01757523</v>
      </c>
    </row>
    <row r="1342" spans="1:2" x14ac:dyDescent="0.35">
      <c r="A1342" s="70">
        <f t="shared" si="29"/>
        <v>1323</v>
      </c>
      <c r="B1342" s="170">
        <v>-42418271.000879675</v>
      </c>
    </row>
    <row r="1343" spans="1:2" x14ac:dyDescent="0.35">
      <c r="A1343" s="70">
        <f t="shared" si="29"/>
        <v>1324</v>
      </c>
      <c r="B1343" s="170">
        <v>-8571588.1352831367</v>
      </c>
    </row>
    <row r="1344" spans="1:2" x14ac:dyDescent="0.35">
      <c r="A1344" s="70">
        <f t="shared" si="29"/>
        <v>1325</v>
      </c>
      <c r="B1344" s="170">
        <v>-21232084.965183768</v>
      </c>
    </row>
    <row r="1345" spans="1:2" x14ac:dyDescent="0.35">
      <c r="A1345" s="70">
        <f t="shared" si="29"/>
        <v>1326</v>
      </c>
      <c r="B1345" s="170">
        <v>-27891807.549085665</v>
      </c>
    </row>
    <row r="1346" spans="1:2" x14ac:dyDescent="0.35">
      <c r="A1346" s="70">
        <f t="shared" si="29"/>
        <v>1327</v>
      </c>
      <c r="B1346" s="170">
        <v>-24720868.698694531</v>
      </c>
    </row>
    <row r="1347" spans="1:2" x14ac:dyDescent="0.35">
      <c r="A1347" s="70">
        <f t="shared" si="29"/>
        <v>1328</v>
      </c>
      <c r="B1347" s="170">
        <v>-13527120.52557385</v>
      </c>
    </row>
    <row r="1348" spans="1:2" x14ac:dyDescent="0.35">
      <c r="A1348" s="70">
        <f t="shared" si="29"/>
        <v>1329</v>
      </c>
      <c r="B1348" s="170">
        <v>-17201117.804036461</v>
      </c>
    </row>
    <row r="1349" spans="1:2" x14ac:dyDescent="0.35">
      <c r="A1349" s="70">
        <f t="shared" si="29"/>
        <v>1330</v>
      </c>
      <c r="B1349" s="170">
        <v>-15188032.159723535</v>
      </c>
    </row>
    <row r="1350" spans="1:2" x14ac:dyDescent="0.35">
      <c r="A1350" s="70">
        <f t="shared" si="29"/>
        <v>1331</v>
      </c>
      <c r="B1350" s="170">
        <v>-29897311.158934653</v>
      </c>
    </row>
    <row r="1351" spans="1:2" x14ac:dyDescent="0.35">
      <c r="A1351" s="70">
        <f t="shared" si="29"/>
        <v>1332</v>
      </c>
      <c r="B1351" s="170">
        <v>-33057174.928438973</v>
      </c>
    </row>
    <row r="1352" spans="1:2" x14ac:dyDescent="0.35">
      <c r="A1352" s="70">
        <f t="shared" si="29"/>
        <v>1333</v>
      </c>
      <c r="B1352" s="170">
        <v>-14506601.572197214</v>
      </c>
    </row>
    <row r="1353" spans="1:2" x14ac:dyDescent="0.35">
      <c r="A1353" s="70">
        <f t="shared" si="29"/>
        <v>1334</v>
      </c>
      <c r="B1353" s="170">
        <v>-16794374.949691493</v>
      </c>
    </row>
    <row r="1354" spans="1:2" x14ac:dyDescent="0.35">
      <c r="A1354" s="70">
        <f t="shared" si="29"/>
        <v>1335</v>
      </c>
      <c r="B1354" s="170">
        <v>-23405863.575312495</v>
      </c>
    </row>
    <row r="1355" spans="1:2" x14ac:dyDescent="0.35">
      <c r="A1355" s="70">
        <f t="shared" si="29"/>
        <v>1336</v>
      </c>
      <c r="B1355" s="170">
        <v>-11079989.073841792</v>
      </c>
    </row>
    <row r="1356" spans="1:2" x14ac:dyDescent="0.35">
      <c r="A1356" s="70">
        <f t="shared" si="29"/>
        <v>1337</v>
      </c>
      <c r="B1356" s="170">
        <v>-13626407.675758332</v>
      </c>
    </row>
    <row r="1357" spans="1:2" x14ac:dyDescent="0.35">
      <c r="A1357" s="70">
        <f t="shared" si="29"/>
        <v>1338</v>
      </c>
      <c r="B1357" s="170">
        <v>-43311402.746200338</v>
      </c>
    </row>
    <row r="1358" spans="1:2" x14ac:dyDescent="0.35">
      <c r="A1358" s="70">
        <f t="shared" si="29"/>
        <v>1339</v>
      </c>
      <c r="B1358" s="170">
        <v>-15430060.871043079</v>
      </c>
    </row>
    <row r="1359" spans="1:2" x14ac:dyDescent="0.35">
      <c r="A1359" s="70">
        <f t="shared" si="29"/>
        <v>1340</v>
      </c>
      <c r="B1359" s="170">
        <v>-50676422.773035944</v>
      </c>
    </row>
    <row r="1360" spans="1:2" x14ac:dyDescent="0.35">
      <c r="A1360" s="70">
        <f t="shared" si="29"/>
        <v>1341</v>
      </c>
      <c r="B1360" s="170">
        <v>-29729645.463582553</v>
      </c>
    </row>
    <row r="1361" spans="1:2" x14ac:dyDescent="0.35">
      <c r="A1361" s="70">
        <f t="shared" si="29"/>
        <v>1342</v>
      </c>
      <c r="B1361" s="170">
        <v>-22841664.660621207</v>
      </c>
    </row>
    <row r="1362" spans="1:2" x14ac:dyDescent="0.35">
      <c r="A1362" s="70">
        <f t="shared" si="29"/>
        <v>1343</v>
      </c>
      <c r="B1362" s="170">
        <v>-20903874.742303614</v>
      </c>
    </row>
    <row r="1363" spans="1:2" x14ac:dyDescent="0.35">
      <c r="A1363" s="70">
        <f t="shared" si="29"/>
        <v>1344</v>
      </c>
      <c r="B1363" s="170">
        <v>-33453742.594143234</v>
      </c>
    </row>
    <row r="1364" spans="1:2" x14ac:dyDescent="0.35">
      <c r="A1364" s="70">
        <f t="shared" si="29"/>
        <v>1345</v>
      </c>
      <c r="B1364" s="170">
        <v>-11552318.817428185</v>
      </c>
    </row>
    <row r="1365" spans="1:2" x14ac:dyDescent="0.35">
      <c r="A1365" s="70">
        <f t="shared" si="29"/>
        <v>1346</v>
      </c>
      <c r="B1365" s="170">
        <v>-25660976.01152382</v>
      </c>
    </row>
    <row r="1366" spans="1:2" x14ac:dyDescent="0.35">
      <c r="A1366" s="70">
        <f t="shared" ref="A1366:A1429" si="30">A1365+1</f>
        <v>1347</v>
      </c>
      <c r="B1366" s="170">
        <v>-16054510.854124993</v>
      </c>
    </row>
    <row r="1367" spans="1:2" x14ac:dyDescent="0.35">
      <c r="A1367" s="70">
        <f t="shared" si="30"/>
        <v>1348</v>
      </c>
      <c r="B1367" s="170">
        <v>-9355080.3026427645</v>
      </c>
    </row>
    <row r="1368" spans="1:2" x14ac:dyDescent="0.35">
      <c r="A1368" s="70">
        <f t="shared" si="30"/>
        <v>1349</v>
      </c>
      <c r="B1368" s="170">
        <v>-25980322.826631106</v>
      </c>
    </row>
    <row r="1369" spans="1:2" x14ac:dyDescent="0.35">
      <c r="A1369" s="70">
        <f t="shared" si="30"/>
        <v>1350</v>
      </c>
      <c r="B1369" s="170">
        <v>-33278639.676349953</v>
      </c>
    </row>
    <row r="1370" spans="1:2" x14ac:dyDescent="0.35">
      <c r="A1370" s="70">
        <f t="shared" si="30"/>
        <v>1351</v>
      </c>
      <c r="B1370" s="170">
        <v>-13578436.775504384</v>
      </c>
    </row>
    <row r="1371" spans="1:2" x14ac:dyDescent="0.35">
      <c r="A1371" s="70">
        <f t="shared" si="30"/>
        <v>1352</v>
      </c>
      <c r="B1371" s="170">
        <v>-14723355.595527336</v>
      </c>
    </row>
    <row r="1372" spans="1:2" x14ac:dyDescent="0.35">
      <c r="A1372" s="70">
        <f t="shared" si="30"/>
        <v>1353</v>
      </c>
      <c r="B1372" s="170">
        <v>-65250725.569218084</v>
      </c>
    </row>
    <row r="1373" spans="1:2" x14ac:dyDescent="0.35">
      <c r="A1373" s="70">
        <f t="shared" si="30"/>
        <v>1354</v>
      </c>
      <c r="B1373" s="170">
        <v>-34965479.024835646</v>
      </c>
    </row>
    <row r="1374" spans="1:2" x14ac:dyDescent="0.35">
      <c r="A1374" s="70">
        <f t="shared" si="30"/>
        <v>1355</v>
      </c>
      <c r="B1374" s="170">
        <v>-22486519.859319687</v>
      </c>
    </row>
    <row r="1375" spans="1:2" x14ac:dyDescent="0.35">
      <c r="A1375" s="70">
        <f t="shared" si="30"/>
        <v>1356</v>
      </c>
      <c r="B1375" s="170">
        <v>-24637913.238539226</v>
      </c>
    </row>
    <row r="1376" spans="1:2" x14ac:dyDescent="0.35">
      <c r="A1376" s="70">
        <f t="shared" si="30"/>
        <v>1357</v>
      </c>
      <c r="B1376" s="170">
        <v>-4328786.1900714748</v>
      </c>
    </row>
    <row r="1377" spans="1:2" x14ac:dyDescent="0.35">
      <c r="A1377" s="70">
        <f t="shared" si="30"/>
        <v>1358</v>
      </c>
      <c r="B1377" s="170">
        <v>-22414444.742057435</v>
      </c>
    </row>
    <row r="1378" spans="1:2" x14ac:dyDescent="0.35">
      <c r="A1378" s="70">
        <f t="shared" si="30"/>
        <v>1359</v>
      </c>
      <c r="B1378" s="170">
        <v>-19484438.912019044</v>
      </c>
    </row>
    <row r="1379" spans="1:2" x14ac:dyDescent="0.35">
      <c r="A1379" s="70">
        <f t="shared" si="30"/>
        <v>1360</v>
      </c>
      <c r="B1379" s="170">
        <v>-33259147.769205607</v>
      </c>
    </row>
    <row r="1380" spans="1:2" x14ac:dyDescent="0.35">
      <c r="A1380" s="70">
        <f t="shared" si="30"/>
        <v>1361</v>
      </c>
      <c r="B1380" s="170">
        <v>-43232179.563892946</v>
      </c>
    </row>
    <row r="1381" spans="1:2" x14ac:dyDescent="0.35">
      <c r="A1381" s="70">
        <f t="shared" si="30"/>
        <v>1362</v>
      </c>
      <c r="B1381" s="170">
        <v>-30635431.306393258</v>
      </c>
    </row>
    <row r="1382" spans="1:2" x14ac:dyDescent="0.35">
      <c r="A1382" s="70">
        <f t="shared" si="30"/>
        <v>1363</v>
      </c>
      <c r="B1382" s="170">
        <v>-18359376.499034703</v>
      </c>
    </row>
    <row r="1383" spans="1:2" x14ac:dyDescent="0.35">
      <c r="A1383" s="70">
        <f t="shared" si="30"/>
        <v>1364</v>
      </c>
      <c r="B1383" s="170">
        <v>-28971084.567899659</v>
      </c>
    </row>
    <row r="1384" spans="1:2" x14ac:dyDescent="0.35">
      <c r="A1384" s="70">
        <f t="shared" si="30"/>
        <v>1365</v>
      </c>
      <c r="B1384" s="170">
        <v>-40561494.29906565</v>
      </c>
    </row>
    <row r="1385" spans="1:2" x14ac:dyDescent="0.35">
      <c r="A1385" s="70">
        <f t="shared" si="30"/>
        <v>1366</v>
      </c>
      <c r="B1385" s="170">
        <v>-14143013.880783673</v>
      </c>
    </row>
    <row r="1386" spans="1:2" x14ac:dyDescent="0.35">
      <c r="A1386" s="70">
        <f t="shared" si="30"/>
        <v>1367</v>
      </c>
      <c r="B1386" s="170">
        <v>-27134494.07797708</v>
      </c>
    </row>
    <row r="1387" spans="1:2" x14ac:dyDescent="0.35">
      <c r="A1387" s="70">
        <f t="shared" si="30"/>
        <v>1368</v>
      </c>
      <c r="B1387" s="170">
        <v>-34376216.246890269</v>
      </c>
    </row>
    <row r="1388" spans="1:2" x14ac:dyDescent="0.35">
      <c r="A1388" s="70">
        <f t="shared" si="30"/>
        <v>1369</v>
      </c>
      <c r="B1388" s="170">
        <v>-22702916.764323682</v>
      </c>
    </row>
    <row r="1389" spans="1:2" x14ac:dyDescent="0.35">
      <c r="A1389" s="70">
        <f t="shared" si="30"/>
        <v>1370</v>
      </c>
      <c r="B1389" s="170">
        <v>-25891941.874541104</v>
      </c>
    </row>
    <row r="1390" spans="1:2" x14ac:dyDescent="0.35">
      <c r="A1390" s="70">
        <f t="shared" si="30"/>
        <v>1371</v>
      </c>
      <c r="B1390" s="170">
        <v>-44116088.791915677</v>
      </c>
    </row>
    <row r="1391" spans="1:2" x14ac:dyDescent="0.35">
      <c r="A1391" s="70">
        <f t="shared" si="30"/>
        <v>1372</v>
      </c>
      <c r="B1391" s="170">
        <v>-26462787.711694248</v>
      </c>
    </row>
    <row r="1392" spans="1:2" x14ac:dyDescent="0.35">
      <c r="A1392" s="70">
        <f t="shared" si="30"/>
        <v>1373</v>
      </c>
      <c r="B1392" s="170">
        <v>-22861986.582627125</v>
      </c>
    </row>
    <row r="1393" spans="1:2" x14ac:dyDescent="0.35">
      <c r="A1393" s="70">
        <f t="shared" si="30"/>
        <v>1374</v>
      </c>
      <c r="B1393" s="170">
        <v>-14747465.989571959</v>
      </c>
    </row>
    <row r="1394" spans="1:2" x14ac:dyDescent="0.35">
      <c r="A1394" s="70">
        <f t="shared" si="30"/>
        <v>1375</v>
      </c>
      <c r="B1394" s="170">
        <v>-38799022.043265536</v>
      </c>
    </row>
    <row r="1395" spans="1:2" x14ac:dyDescent="0.35">
      <c r="A1395" s="70">
        <f t="shared" si="30"/>
        <v>1376</v>
      </c>
      <c r="B1395" s="170">
        <v>-48233984.326001063</v>
      </c>
    </row>
    <row r="1396" spans="1:2" x14ac:dyDescent="0.35">
      <c r="A1396" s="70">
        <f t="shared" si="30"/>
        <v>1377</v>
      </c>
      <c r="B1396" s="170">
        <v>-14051479.532899009</v>
      </c>
    </row>
    <row r="1397" spans="1:2" x14ac:dyDescent="0.35">
      <c r="A1397" s="70">
        <f t="shared" si="30"/>
        <v>1378</v>
      </c>
      <c r="B1397" s="170">
        <v>-19751786.496906094</v>
      </c>
    </row>
    <row r="1398" spans="1:2" x14ac:dyDescent="0.35">
      <c r="A1398" s="70">
        <f t="shared" si="30"/>
        <v>1379</v>
      </c>
      <c r="B1398" s="170">
        <v>-32645584.852986004</v>
      </c>
    </row>
    <row r="1399" spans="1:2" x14ac:dyDescent="0.35">
      <c r="A1399" s="70">
        <f t="shared" si="30"/>
        <v>1380</v>
      </c>
      <c r="B1399" s="170">
        <v>-14148447.706282742</v>
      </c>
    </row>
    <row r="1400" spans="1:2" x14ac:dyDescent="0.35">
      <c r="A1400" s="70">
        <f t="shared" si="30"/>
        <v>1381</v>
      </c>
      <c r="B1400" s="170">
        <v>-50064720.289941534</v>
      </c>
    </row>
    <row r="1401" spans="1:2" x14ac:dyDescent="0.35">
      <c r="A1401" s="70">
        <f t="shared" si="30"/>
        <v>1382</v>
      </c>
      <c r="B1401" s="170">
        <v>-10554352.322703997</v>
      </c>
    </row>
    <row r="1402" spans="1:2" x14ac:dyDescent="0.35">
      <c r="A1402" s="70">
        <f t="shared" si="30"/>
        <v>1383</v>
      </c>
      <c r="B1402" s="170">
        <v>-55202006.001387194</v>
      </c>
    </row>
    <row r="1403" spans="1:2" x14ac:dyDescent="0.35">
      <c r="A1403" s="70">
        <f t="shared" si="30"/>
        <v>1384</v>
      </c>
      <c r="B1403" s="170">
        <v>-27064315.908180401</v>
      </c>
    </row>
    <row r="1404" spans="1:2" x14ac:dyDescent="0.35">
      <c r="A1404" s="70">
        <f t="shared" si="30"/>
        <v>1385</v>
      </c>
      <c r="B1404" s="170">
        <v>-20161760.265978862</v>
      </c>
    </row>
    <row r="1405" spans="1:2" x14ac:dyDescent="0.35">
      <c r="A1405" s="70">
        <f t="shared" si="30"/>
        <v>1386</v>
      </c>
      <c r="B1405" s="170">
        <v>-36036558.39013806</v>
      </c>
    </row>
    <row r="1406" spans="1:2" x14ac:dyDescent="0.35">
      <c r="A1406" s="70">
        <f t="shared" si="30"/>
        <v>1387</v>
      </c>
      <c r="B1406" s="170">
        <v>-11800296.608801186</v>
      </c>
    </row>
    <row r="1407" spans="1:2" x14ac:dyDescent="0.35">
      <c r="A1407" s="70">
        <f t="shared" si="30"/>
        <v>1388</v>
      </c>
      <c r="B1407" s="170">
        <v>-30017047.121079396</v>
      </c>
    </row>
    <row r="1408" spans="1:2" x14ac:dyDescent="0.35">
      <c r="A1408" s="70">
        <f t="shared" si="30"/>
        <v>1389</v>
      </c>
      <c r="B1408" s="170">
        <v>-47757947.814247996</v>
      </c>
    </row>
    <row r="1409" spans="1:2" x14ac:dyDescent="0.35">
      <c r="A1409" s="70">
        <f t="shared" si="30"/>
        <v>1390</v>
      </c>
      <c r="B1409" s="170">
        <v>-32121409.317099504</v>
      </c>
    </row>
    <row r="1410" spans="1:2" x14ac:dyDescent="0.35">
      <c r="A1410" s="70">
        <f t="shared" si="30"/>
        <v>1391</v>
      </c>
      <c r="B1410" s="170">
        <v>-16087492.65399671</v>
      </c>
    </row>
    <row r="1411" spans="1:2" x14ac:dyDescent="0.35">
      <c r="A1411" s="70">
        <f t="shared" si="30"/>
        <v>1392</v>
      </c>
      <c r="B1411" s="170">
        <v>-23366074.337362789</v>
      </c>
    </row>
    <row r="1412" spans="1:2" x14ac:dyDescent="0.35">
      <c r="A1412" s="70">
        <f t="shared" si="30"/>
        <v>1393</v>
      </c>
      <c r="B1412" s="170">
        <v>-46068722.972993031</v>
      </c>
    </row>
    <row r="1413" spans="1:2" x14ac:dyDescent="0.35">
      <c r="A1413" s="70">
        <f t="shared" si="30"/>
        <v>1394</v>
      </c>
      <c r="B1413" s="170">
        <v>-29115320.480481412</v>
      </c>
    </row>
    <row r="1414" spans="1:2" x14ac:dyDescent="0.35">
      <c r="A1414" s="70">
        <f t="shared" si="30"/>
        <v>1395</v>
      </c>
      <c r="B1414" s="170">
        <v>-19186901.552644391</v>
      </c>
    </row>
    <row r="1415" spans="1:2" x14ac:dyDescent="0.35">
      <c r="A1415" s="70">
        <f t="shared" si="30"/>
        <v>1396</v>
      </c>
      <c r="B1415" s="170">
        <v>-32219727.146922365</v>
      </c>
    </row>
    <row r="1416" spans="1:2" x14ac:dyDescent="0.35">
      <c r="A1416" s="70">
        <f t="shared" si="30"/>
        <v>1397</v>
      </c>
      <c r="B1416" s="170">
        <v>-32932222.898380399</v>
      </c>
    </row>
    <row r="1417" spans="1:2" x14ac:dyDescent="0.35">
      <c r="A1417" s="70">
        <f t="shared" si="30"/>
        <v>1398</v>
      </c>
      <c r="B1417" s="170">
        <v>-28977453.68027737</v>
      </c>
    </row>
    <row r="1418" spans="1:2" x14ac:dyDescent="0.35">
      <c r="A1418" s="70">
        <f t="shared" si="30"/>
        <v>1399</v>
      </c>
      <c r="B1418" s="170">
        <v>-6211404.0208049808</v>
      </c>
    </row>
    <row r="1419" spans="1:2" x14ac:dyDescent="0.35">
      <c r="A1419" s="70">
        <f t="shared" si="30"/>
        <v>1400</v>
      </c>
      <c r="B1419" s="170">
        <v>-38140547.199224696</v>
      </c>
    </row>
    <row r="1420" spans="1:2" x14ac:dyDescent="0.35">
      <c r="A1420" s="70">
        <f t="shared" si="30"/>
        <v>1401</v>
      </c>
      <c r="B1420" s="170">
        <v>-35550639.799173504</v>
      </c>
    </row>
    <row r="1421" spans="1:2" x14ac:dyDescent="0.35">
      <c r="A1421" s="70">
        <f t="shared" si="30"/>
        <v>1402</v>
      </c>
      <c r="B1421" s="170">
        <v>-23218993.472887173</v>
      </c>
    </row>
    <row r="1422" spans="1:2" x14ac:dyDescent="0.35">
      <c r="A1422" s="70">
        <f t="shared" si="30"/>
        <v>1403</v>
      </c>
      <c r="B1422" s="170">
        <v>-39548590.692513414</v>
      </c>
    </row>
    <row r="1423" spans="1:2" x14ac:dyDescent="0.35">
      <c r="A1423" s="70">
        <f t="shared" si="30"/>
        <v>1404</v>
      </c>
      <c r="B1423" s="170">
        <v>-23428772.662399091</v>
      </c>
    </row>
    <row r="1424" spans="1:2" x14ac:dyDescent="0.35">
      <c r="A1424" s="70">
        <f t="shared" si="30"/>
        <v>1405</v>
      </c>
      <c r="B1424" s="170">
        <v>-33264673.577967543</v>
      </c>
    </row>
    <row r="1425" spans="1:2" x14ac:dyDescent="0.35">
      <c r="A1425" s="70">
        <f t="shared" si="30"/>
        <v>1406</v>
      </c>
      <c r="B1425" s="170">
        <v>-26111987.762913033</v>
      </c>
    </row>
    <row r="1426" spans="1:2" x14ac:dyDescent="0.35">
      <c r="A1426" s="70">
        <f t="shared" si="30"/>
        <v>1407</v>
      </c>
      <c r="B1426" s="170">
        <v>-24085272.10594511</v>
      </c>
    </row>
    <row r="1427" spans="1:2" x14ac:dyDescent="0.35">
      <c r="A1427" s="70">
        <f t="shared" si="30"/>
        <v>1408</v>
      </c>
      <c r="B1427" s="170">
        <v>-10560302.436255522</v>
      </c>
    </row>
    <row r="1428" spans="1:2" x14ac:dyDescent="0.35">
      <c r="A1428" s="70">
        <f t="shared" si="30"/>
        <v>1409</v>
      </c>
      <c r="B1428" s="170">
        <v>-15558575.175028151</v>
      </c>
    </row>
    <row r="1429" spans="1:2" x14ac:dyDescent="0.35">
      <c r="A1429" s="70">
        <f t="shared" si="30"/>
        <v>1410</v>
      </c>
      <c r="B1429" s="170">
        <v>-13790513.549891464</v>
      </c>
    </row>
    <row r="1430" spans="1:2" x14ac:dyDescent="0.35">
      <c r="A1430" s="70">
        <f t="shared" ref="A1430:A1493" si="31">A1429+1</f>
        <v>1411</v>
      </c>
      <c r="B1430" s="170">
        <v>-21478630.943904333</v>
      </c>
    </row>
    <row r="1431" spans="1:2" x14ac:dyDescent="0.35">
      <c r="A1431" s="70">
        <f t="shared" si="31"/>
        <v>1412</v>
      </c>
      <c r="B1431" s="170">
        <v>-52396337.542658165</v>
      </c>
    </row>
    <row r="1432" spans="1:2" x14ac:dyDescent="0.35">
      <c r="A1432" s="70">
        <f t="shared" si="31"/>
        <v>1413</v>
      </c>
      <c r="B1432" s="170">
        <v>-34917091.139699608</v>
      </c>
    </row>
    <row r="1433" spans="1:2" x14ac:dyDescent="0.35">
      <c r="A1433" s="70">
        <f t="shared" si="31"/>
        <v>1414</v>
      </c>
      <c r="B1433" s="170">
        <v>-12984878.791082241</v>
      </c>
    </row>
    <row r="1434" spans="1:2" x14ac:dyDescent="0.35">
      <c r="A1434" s="70">
        <f t="shared" si="31"/>
        <v>1415</v>
      </c>
      <c r="B1434" s="170">
        <v>-36350977.262676232</v>
      </c>
    </row>
    <row r="1435" spans="1:2" x14ac:dyDescent="0.35">
      <c r="A1435" s="70">
        <f t="shared" si="31"/>
        <v>1416</v>
      </c>
      <c r="B1435" s="170">
        <v>-33719694.23918099</v>
      </c>
    </row>
    <row r="1436" spans="1:2" x14ac:dyDescent="0.35">
      <c r="A1436" s="70">
        <f t="shared" si="31"/>
        <v>1417</v>
      </c>
      <c r="B1436" s="170">
        <v>-29311968.279284395</v>
      </c>
    </row>
    <row r="1437" spans="1:2" x14ac:dyDescent="0.35">
      <c r="A1437" s="70">
        <f t="shared" si="31"/>
        <v>1418</v>
      </c>
      <c r="B1437" s="170">
        <v>-49189805.474279992</v>
      </c>
    </row>
    <row r="1438" spans="1:2" x14ac:dyDescent="0.35">
      <c r="A1438" s="70">
        <f t="shared" si="31"/>
        <v>1419</v>
      </c>
      <c r="B1438" s="170">
        <v>-15767706.397881089</v>
      </c>
    </row>
    <row r="1439" spans="1:2" x14ac:dyDescent="0.35">
      <c r="A1439" s="70">
        <f t="shared" si="31"/>
        <v>1420</v>
      </c>
      <c r="B1439" s="170">
        <v>-18080118.710412774</v>
      </c>
    </row>
    <row r="1440" spans="1:2" x14ac:dyDescent="0.35">
      <c r="A1440" s="70">
        <f t="shared" si="31"/>
        <v>1421</v>
      </c>
      <c r="B1440" s="170">
        <v>-14976731.158541722</v>
      </c>
    </row>
    <row r="1441" spans="1:2" x14ac:dyDescent="0.35">
      <c r="A1441" s="70">
        <f t="shared" si="31"/>
        <v>1422</v>
      </c>
      <c r="B1441" s="170">
        <v>-27781049.413417332</v>
      </c>
    </row>
    <row r="1442" spans="1:2" x14ac:dyDescent="0.35">
      <c r="A1442" s="70">
        <f t="shared" si="31"/>
        <v>1423</v>
      </c>
      <c r="B1442" s="170">
        <v>-34567738.929508008</v>
      </c>
    </row>
    <row r="1443" spans="1:2" x14ac:dyDescent="0.35">
      <c r="A1443" s="70">
        <f t="shared" si="31"/>
        <v>1424</v>
      </c>
      <c r="B1443" s="170">
        <v>-16729559.513105614</v>
      </c>
    </row>
    <row r="1444" spans="1:2" x14ac:dyDescent="0.35">
      <c r="A1444" s="70">
        <f t="shared" si="31"/>
        <v>1425</v>
      </c>
      <c r="B1444" s="170">
        <v>-40008290.510973945</v>
      </c>
    </row>
    <row r="1445" spans="1:2" x14ac:dyDescent="0.35">
      <c r="A1445" s="70">
        <f t="shared" si="31"/>
        <v>1426</v>
      </c>
      <c r="B1445" s="170">
        <v>-26853581.719698086</v>
      </c>
    </row>
    <row r="1446" spans="1:2" x14ac:dyDescent="0.35">
      <c r="A1446" s="70">
        <f t="shared" si="31"/>
        <v>1427</v>
      </c>
      <c r="B1446" s="170">
        <v>-57348030.250485331</v>
      </c>
    </row>
    <row r="1447" spans="1:2" x14ac:dyDescent="0.35">
      <c r="A1447" s="70">
        <f t="shared" si="31"/>
        <v>1428</v>
      </c>
      <c r="B1447" s="170">
        <v>-18854598.161007315</v>
      </c>
    </row>
    <row r="1448" spans="1:2" x14ac:dyDescent="0.35">
      <c r="A1448" s="70">
        <f t="shared" si="31"/>
        <v>1429</v>
      </c>
      <c r="B1448" s="170">
        <v>-12567054.137958737</v>
      </c>
    </row>
    <row r="1449" spans="1:2" x14ac:dyDescent="0.35">
      <c r="A1449" s="70">
        <f t="shared" si="31"/>
        <v>1430</v>
      </c>
      <c r="B1449" s="170">
        <v>-28489737.420697339</v>
      </c>
    </row>
    <row r="1450" spans="1:2" x14ac:dyDescent="0.35">
      <c r="A1450" s="70">
        <f t="shared" si="31"/>
        <v>1431</v>
      </c>
      <c r="B1450" s="170">
        <v>-16322763.816280745</v>
      </c>
    </row>
    <row r="1451" spans="1:2" x14ac:dyDescent="0.35">
      <c r="A1451" s="70">
        <f t="shared" si="31"/>
        <v>1432</v>
      </c>
      <c r="B1451" s="170">
        <v>-26236408.373832714</v>
      </c>
    </row>
    <row r="1452" spans="1:2" x14ac:dyDescent="0.35">
      <c r="A1452" s="70">
        <f t="shared" si="31"/>
        <v>1433</v>
      </c>
      <c r="B1452" s="170">
        <v>-35461730.408206329</v>
      </c>
    </row>
    <row r="1453" spans="1:2" x14ac:dyDescent="0.35">
      <c r="A1453" s="70">
        <f t="shared" si="31"/>
        <v>1434</v>
      </c>
      <c r="B1453" s="170">
        <v>-11811576.749045994</v>
      </c>
    </row>
    <row r="1454" spans="1:2" x14ac:dyDescent="0.35">
      <c r="A1454" s="70">
        <f t="shared" si="31"/>
        <v>1435</v>
      </c>
      <c r="B1454" s="170">
        <v>-42274885.320584938</v>
      </c>
    </row>
    <row r="1455" spans="1:2" x14ac:dyDescent="0.35">
      <c r="A1455" s="70">
        <f t="shared" si="31"/>
        <v>1436</v>
      </c>
      <c r="B1455" s="170">
        <v>-28960182.731987678</v>
      </c>
    </row>
    <row r="1456" spans="1:2" x14ac:dyDescent="0.35">
      <c r="A1456" s="70">
        <f t="shared" si="31"/>
        <v>1437</v>
      </c>
      <c r="B1456" s="170">
        <v>-21430473.20982825</v>
      </c>
    </row>
    <row r="1457" spans="1:2" x14ac:dyDescent="0.35">
      <c r="A1457" s="70">
        <f t="shared" si="31"/>
        <v>1438</v>
      </c>
      <c r="B1457" s="170">
        <v>-27076845.54759695</v>
      </c>
    </row>
    <row r="1458" spans="1:2" x14ac:dyDescent="0.35">
      <c r="A1458" s="70">
        <f t="shared" si="31"/>
        <v>1439</v>
      </c>
      <c r="B1458" s="170">
        <v>-6627682.6546106134</v>
      </c>
    </row>
    <row r="1459" spans="1:2" x14ac:dyDescent="0.35">
      <c r="A1459" s="70">
        <f t="shared" si="31"/>
        <v>1440</v>
      </c>
      <c r="B1459" s="170">
        <v>-39608213.469165012</v>
      </c>
    </row>
    <row r="1460" spans="1:2" x14ac:dyDescent="0.35">
      <c r="A1460" s="70">
        <f t="shared" si="31"/>
        <v>1441</v>
      </c>
      <c r="B1460" s="170">
        <v>-25087166.608374845</v>
      </c>
    </row>
    <row r="1461" spans="1:2" x14ac:dyDescent="0.35">
      <c r="A1461" s="70">
        <f t="shared" si="31"/>
        <v>1442</v>
      </c>
      <c r="B1461" s="170">
        <v>-26482055.406451982</v>
      </c>
    </row>
    <row r="1462" spans="1:2" x14ac:dyDescent="0.35">
      <c r="A1462" s="70">
        <f t="shared" si="31"/>
        <v>1443</v>
      </c>
      <c r="B1462" s="170">
        <v>-37347538.142655998</v>
      </c>
    </row>
    <row r="1463" spans="1:2" x14ac:dyDescent="0.35">
      <c r="A1463" s="70">
        <f t="shared" si="31"/>
        <v>1444</v>
      </c>
      <c r="B1463" s="170">
        <v>-10830792.432870785</v>
      </c>
    </row>
    <row r="1464" spans="1:2" x14ac:dyDescent="0.35">
      <c r="A1464" s="70">
        <f t="shared" si="31"/>
        <v>1445</v>
      </c>
      <c r="B1464" s="170">
        <v>-34970722.860158965</v>
      </c>
    </row>
    <row r="1465" spans="1:2" x14ac:dyDescent="0.35">
      <c r="A1465" s="70">
        <f t="shared" si="31"/>
        <v>1446</v>
      </c>
      <c r="B1465" s="170">
        <v>-40507129.411179453</v>
      </c>
    </row>
    <row r="1466" spans="1:2" x14ac:dyDescent="0.35">
      <c r="A1466" s="70">
        <f t="shared" si="31"/>
        <v>1447</v>
      </c>
      <c r="B1466" s="170">
        <v>-25604594.49588288</v>
      </c>
    </row>
    <row r="1467" spans="1:2" x14ac:dyDescent="0.35">
      <c r="A1467" s="70">
        <f t="shared" si="31"/>
        <v>1448</v>
      </c>
      <c r="B1467" s="170">
        <v>-15226549.385867208</v>
      </c>
    </row>
    <row r="1468" spans="1:2" x14ac:dyDescent="0.35">
      <c r="A1468" s="70">
        <f t="shared" si="31"/>
        <v>1449</v>
      </c>
      <c r="B1468" s="170">
        <v>-19909416.80638925</v>
      </c>
    </row>
    <row r="1469" spans="1:2" x14ac:dyDescent="0.35">
      <c r="A1469" s="70">
        <f t="shared" si="31"/>
        <v>1450</v>
      </c>
      <c r="B1469" s="170">
        <v>-21761018.208977953</v>
      </c>
    </row>
    <row r="1470" spans="1:2" x14ac:dyDescent="0.35">
      <c r="A1470" s="70">
        <f t="shared" si="31"/>
        <v>1451</v>
      </c>
      <c r="B1470" s="170">
        <v>-25301241.173096623</v>
      </c>
    </row>
    <row r="1471" spans="1:2" x14ac:dyDescent="0.35">
      <c r="A1471" s="70">
        <f t="shared" si="31"/>
        <v>1452</v>
      </c>
      <c r="B1471" s="170">
        <v>-17680969.723170526</v>
      </c>
    </row>
    <row r="1472" spans="1:2" x14ac:dyDescent="0.35">
      <c r="A1472" s="70">
        <f t="shared" si="31"/>
        <v>1453</v>
      </c>
      <c r="B1472" s="170">
        <v>-10463935.723508321</v>
      </c>
    </row>
    <row r="1473" spans="1:2" x14ac:dyDescent="0.35">
      <c r="A1473" s="70">
        <f t="shared" si="31"/>
        <v>1454</v>
      </c>
      <c r="B1473" s="170">
        <v>-9678975.4593667611</v>
      </c>
    </row>
    <row r="1474" spans="1:2" x14ac:dyDescent="0.35">
      <c r="A1474" s="70">
        <f t="shared" si="31"/>
        <v>1455</v>
      </c>
      <c r="B1474" s="170">
        <v>-50754532.139035657</v>
      </c>
    </row>
    <row r="1475" spans="1:2" x14ac:dyDescent="0.35">
      <c r="A1475" s="70">
        <f t="shared" si="31"/>
        <v>1456</v>
      </c>
      <c r="B1475" s="170">
        <v>-17880118.326324027</v>
      </c>
    </row>
    <row r="1476" spans="1:2" x14ac:dyDescent="0.35">
      <c r="A1476" s="70">
        <f t="shared" si="31"/>
        <v>1457</v>
      </c>
      <c r="B1476" s="170">
        <v>-32435680.985698212</v>
      </c>
    </row>
    <row r="1477" spans="1:2" x14ac:dyDescent="0.35">
      <c r="A1477" s="70">
        <f t="shared" si="31"/>
        <v>1458</v>
      </c>
      <c r="B1477" s="170">
        <v>-43356433.011958607</v>
      </c>
    </row>
    <row r="1478" spans="1:2" x14ac:dyDescent="0.35">
      <c r="A1478" s="70">
        <f t="shared" si="31"/>
        <v>1459</v>
      </c>
      <c r="B1478" s="170">
        <v>-14442130.40648335</v>
      </c>
    </row>
    <row r="1479" spans="1:2" x14ac:dyDescent="0.35">
      <c r="A1479" s="70">
        <f t="shared" si="31"/>
        <v>1460</v>
      </c>
      <c r="B1479" s="170">
        <v>-22336718.991598152</v>
      </c>
    </row>
    <row r="1480" spans="1:2" x14ac:dyDescent="0.35">
      <c r="A1480" s="70">
        <f t="shared" si="31"/>
        <v>1461</v>
      </c>
      <c r="B1480" s="170">
        <v>-41601241.492549196</v>
      </c>
    </row>
    <row r="1481" spans="1:2" x14ac:dyDescent="0.35">
      <c r="A1481" s="70">
        <f t="shared" si="31"/>
        <v>1462</v>
      </c>
      <c r="B1481" s="170">
        <v>-21488029.066081278</v>
      </c>
    </row>
    <row r="1482" spans="1:2" x14ac:dyDescent="0.35">
      <c r="A1482" s="70">
        <f t="shared" si="31"/>
        <v>1463</v>
      </c>
      <c r="B1482" s="170">
        <v>-10263900.189317549</v>
      </c>
    </row>
    <row r="1483" spans="1:2" x14ac:dyDescent="0.35">
      <c r="A1483" s="70">
        <f t="shared" si="31"/>
        <v>1464</v>
      </c>
      <c r="B1483" s="170">
        <v>-27033994.988660932</v>
      </c>
    </row>
    <row r="1484" spans="1:2" x14ac:dyDescent="0.35">
      <c r="A1484" s="70">
        <f t="shared" si="31"/>
        <v>1465</v>
      </c>
      <c r="B1484" s="170">
        <v>-24481160.362612911</v>
      </c>
    </row>
    <row r="1485" spans="1:2" x14ac:dyDescent="0.35">
      <c r="A1485" s="70">
        <f t="shared" si="31"/>
        <v>1466</v>
      </c>
      <c r="B1485" s="170">
        <v>-25043167.235529095</v>
      </c>
    </row>
    <row r="1486" spans="1:2" x14ac:dyDescent="0.35">
      <c r="A1486" s="70">
        <f t="shared" si="31"/>
        <v>1467</v>
      </c>
      <c r="B1486" s="170">
        <v>-23736944.86892046</v>
      </c>
    </row>
    <row r="1487" spans="1:2" x14ac:dyDescent="0.35">
      <c r="A1487" s="70">
        <f t="shared" si="31"/>
        <v>1468</v>
      </c>
      <c r="B1487" s="170">
        <v>-23031142.861475103</v>
      </c>
    </row>
    <row r="1488" spans="1:2" x14ac:dyDescent="0.35">
      <c r="A1488" s="70">
        <f t="shared" si="31"/>
        <v>1469</v>
      </c>
      <c r="B1488" s="170">
        <v>-9704340.5246203188</v>
      </c>
    </row>
    <row r="1489" spans="1:2" x14ac:dyDescent="0.35">
      <c r="A1489" s="70">
        <f t="shared" si="31"/>
        <v>1470</v>
      </c>
      <c r="B1489" s="170">
        <v>-16456119.069775011</v>
      </c>
    </row>
    <row r="1490" spans="1:2" x14ac:dyDescent="0.35">
      <c r="A1490" s="70">
        <f t="shared" si="31"/>
        <v>1471</v>
      </c>
      <c r="B1490" s="170">
        <v>-22886368.578420401</v>
      </c>
    </row>
    <row r="1491" spans="1:2" x14ac:dyDescent="0.35">
      <c r="A1491" s="70">
        <f t="shared" si="31"/>
        <v>1472</v>
      </c>
      <c r="B1491" s="170">
        <v>-16823294.266660139</v>
      </c>
    </row>
    <row r="1492" spans="1:2" x14ac:dyDescent="0.35">
      <c r="A1492" s="70">
        <f t="shared" si="31"/>
        <v>1473</v>
      </c>
      <c r="B1492" s="170">
        <v>-14126326.90266639</v>
      </c>
    </row>
    <row r="1493" spans="1:2" x14ac:dyDescent="0.35">
      <c r="A1493" s="70">
        <f t="shared" si="31"/>
        <v>1474</v>
      </c>
      <c r="B1493" s="170">
        <v>-20624390.880979791</v>
      </c>
    </row>
    <row r="1494" spans="1:2" x14ac:dyDescent="0.35">
      <c r="A1494" s="70">
        <f t="shared" ref="A1494:A1557" si="32">A1493+1</f>
        <v>1475</v>
      </c>
      <c r="B1494" s="170">
        <v>-24716911.820068255</v>
      </c>
    </row>
    <row r="1495" spans="1:2" x14ac:dyDescent="0.35">
      <c r="A1495" s="70">
        <f t="shared" si="32"/>
        <v>1476</v>
      </c>
      <c r="B1495" s="170">
        <v>-17200049.965079226</v>
      </c>
    </row>
    <row r="1496" spans="1:2" x14ac:dyDescent="0.35">
      <c r="A1496" s="70">
        <f t="shared" si="32"/>
        <v>1477</v>
      </c>
      <c r="B1496" s="170">
        <v>-14154153.43622064</v>
      </c>
    </row>
    <row r="1497" spans="1:2" x14ac:dyDescent="0.35">
      <c r="A1497" s="70">
        <f t="shared" si="32"/>
        <v>1478</v>
      </c>
      <c r="B1497" s="170">
        <v>-14648134.401394762</v>
      </c>
    </row>
    <row r="1498" spans="1:2" x14ac:dyDescent="0.35">
      <c r="A1498" s="70">
        <f t="shared" si="32"/>
        <v>1479</v>
      </c>
      <c r="B1498" s="170">
        <v>-17702816.423783638</v>
      </c>
    </row>
    <row r="1499" spans="1:2" x14ac:dyDescent="0.35">
      <c r="A1499" s="70">
        <f t="shared" si="32"/>
        <v>1480</v>
      </c>
      <c r="B1499" s="170">
        <v>-15573044.28186807</v>
      </c>
    </row>
    <row r="1500" spans="1:2" x14ac:dyDescent="0.35">
      <c r="A1500" s="70">
        <f t="shared" si="32"/>
        <v>1481</v>
      </c>
      <c r="B1500" s="170">
        <v>-42010939.747899756</v>
      </c>
    </row>
    <row r="1501" spans="1:2" x14ac:dyDescent="0.35">
      <c r="A1501" s="70">
        <f t="shared" si="32"/>
        <v>1482</v>
      </c>
      <c r="B1501" s="170">
        <v>-21458518.30340251</v>
      </c>
    </row>
    <row r="1502" spans="1:2" x14ac:dyDescent="0.35">
      <c r="A1502" s="70">
        <f t="shared" si="32"/>
        <v>1483</v>
      </c>
      <c r="B1502" s="170">
        <v>-11873088.368856121</v>
      </c>
    </row>
    <row r="1503" spans="1:2" x14ac:dyDescent="0.35">
      <c r="A1503" s="70">
        <f t="shared" si="32"/>
        <v>1484</v>
      </c>
      <c r="B1503" s="170">
        <v>-34084817.430268221</v>
      </c>
    </row>
    <row r="1504" spans="1:2" x14ac:dyDescent="0.35">
      <c r="A1504" s="70">
        <f t="shared" si="32"/>
        <v>1485</v>
      </c>
      <c r="B1504" s="170">
        <v>-29650295.522745416</v>
      </c>
    </row>
    <row r="1505" spans="1:2" x14ac:dyDescent="0.35">
      <c r="A1505" s="70">
        <f t="shared" si="32"/>
        <v>1486</v>
      </c>
      <c r="B1505" s="170">
        <v>-36579198.837159783</v>
      </c>
    </row>
    <row r="1506" spans="1:2" x14ac:dyDescent="0.35">
      <c r="A1506" s="70">
        <f t="shared" si="32"/>
        <v>1487</v>
      </c>
      <c r="B1506" s="170">
        <v>-26688954.87943197</v>
      </c>
    </row>
    <row r="1507" spans="1:2" x14ac:dyDescent="0.35">
      <c r="A1507" s="70">
        <f t="shared" si="32"/>
        <v>1488</v>
      </c>
      <c r="B1507" s="170">
        <v>-13136104.236903079</v>
      </c>
    </row>
    <row r="1508" spans="1:2" x14ac:dyDescent="0.35">
      <c r="A1508" s="70">
        <f t="shared" si="32"/>
        <v>1489</v>
      </c>
      <c r="B1508" s="170">
        <v>-10904811.319990307</v>
      </c>
    </row>
    <row r="1509" spans="1:2" x14ac:dyDescent="0.35">
      <c r="A1509" s="70">
        <f t="shared" si="32"/>
        <v>1490</v>
      </c>
      <c r="B1509" s="170">
        <v>-24698128.873687394</v>
      </c>
    </row>
    <row r="1510" spans="1:2" x14ac:dyDescent="0.35">
      <c r="A1510" s="70">
        <f t="shared" si="32"/>
        <v>1491</v>
      </c>
      <c r="B1510" s="170">
        <v>-10596361.406756883</v>
      </c>
    </row>
    <row r="1511" spans="1:2" x14ac:dyDescent="0.35">
      <c r="A1511" s="70">
        <f t="shared" si="32"/>
        <v>1492</v>
      </c>
      <c r="B1511" s="170">
        <v>-15409941.586874655</v>
      </c>
    </row>
    <row r="1512" spans="1:2" x14ac:dyDescent="0.35">
      <c r="A1512" s="70">
        <f t="shared" si="32"/>
        <v>1493</v>
      </c>
      <c r="B1512" s="170">
        <v>-38028221.839219555</v>
      </c>
    </row>
    <row r="1513" spans="1:2" x14ac:dyDescent="0.35">
      <c r="A1513" s="70">
        <f t="shared" si="32"/>
        <v>1494</v>
      </c>
      <c r="B1513" s="170">
        <v>-26570296.318253696</v>
      </c>
    </row>
    <row r="1514" spans="1:2" x14ac:dyDescent="0.35">
      <c r="A1514" s="70">
        <f t="shared" si="32"/>
        <v>1495</v>
      </c>
      <c r="B1514" s="170">
        <v>-37333318.081474908</v>
      </c>
    </row>
    <row r="1515" spans="1:2" x14ac:dyDescent="0.35">
      <c r="A1515" s="70">
        <f t="shared" si="32"/>
        <v>1496</v>
      </c>
      <c r="B1515" s="170">
        <v>-16059879.735621504</v>
      </c>
    </row>
    <row r="1516" spans="1:2" x14ac:dyDescent="0.35">
      <c r="A1516" s="70">
        <f t="shared" si="32"/>
        <v>1497</v>
      </c>
      <c r="B1516" s="170">
        <v>-16119856.88419468</v>
      </c>
    </row>
    <row r="1517" spans="1:2" x14ac:dyDescent="0.35">
      <c r="A1517" s="70">
        <f t="shared" si="32"/>
        <v>1498</v>
      </c>
      <c r="B1517" s="170">
        <v>-16670403.241389951</v>
      </c>
    </row>
    <row r="1518" spans="1:2" x14ac:dyDescent="0.35">
      <c r="A1518" s="70">
        <f t="shared" si="32"/>
        <v>1499</v>
      </c>
      <c r="B1518" s="170">
        <v>-22255677.999546476</v>
      </c>
    </row>
    <row r="1519" spans="1:2" x14ac:dyDescent="0.35">
      <c r="A1519" s="70">
        <f t="shared" si="32"/>
        <v>1500</v>
      </c>
      <c r="B1519" s="170">
        <v>-27388013.545355</v>
      </c>
    </row>
    <row r="1520" spans="1:2" x14ac:dyDescent="0.35">
      <c r="A1520" s="70">
        <f t="shared" si="32"/>
        <v>1501</v>
      </c>
      <c r="B1520" s="170">
        <v>-22362806.779158458</v>
      </c>
    </row>
    <row r="1521" spans="1:2" x14ac:dyDescent="0.35">
      <c r="A1521" s="70">
        <f t="shared" si="32"/>
        <v>1502</v>
      </c>
      <c r="B1521" s="170">
        <v>-18648579.189026378</v>
      </c>
    </row>
    <row r="1522" spans="1:2" x14ac:dyDescent="0.35">
      <c r="A1522" s="70">
        <f t="shared" si="32"/>
        <v>1503</v>
      </c>
      <c r="B1522" s="170">
        <v>-42296329.021834046</v>
      </c>
    </row>
    <row r="1523" spans="1:2" x14ac:dyDescent="0.35">
      <c r="A1523" s="70">
        <f t="shared" si="32"/>
        <v>1504</v>
      </c>
      <c r="B1523" s="170">
        <v>-10324772.138229717</v>
      </c>
    </row>
    <row r="1524" spans="1:2" x14ac:dyDescent="0.35">
      <c r="A1524" s="70">
        <f t="shared" si="32"/>
        <v>1505</v>
      </c>
      <c r="B1524" s="170">
        <v>-26244793.292593442</v>
      </c>
    </row>
    <row r="1525" spans="1:2" x14ac:dyDescent="0.35">
      <c r="A1525" s="70">
        <f t="shared" si="32"/>
        <v>1506</v>
      </c>
      <c r="B1525" s="170">
        <v>-28789096.749538761</v>
      </c>
    </row>
    <row r="1526" spans="1:2" x14ac:dyDescent="0.35">
      <c r="A1526" s="70">
        <f t="shared" si="32"/>
        <v>1507</v>
      </c>
      <c r="B1526" s="170">
        <v>-44850677.882615969</v>
      </c>
    </row>
    <row r="1527" spans="1:2" x14ac:dyDescent="0.35">
      <c r="A1527" s="70">
        <f t="shared" si="32"/>
        <v>1508</v>
      </c>
      <c r="B1527" s="170">
        <v>-28815225.281408794</v>
      </c>
    </row>
    <row r="1528" spans="1:2" x14ac:dyDescent="0.35">
      <c r="A1528" s="70">
        <f t="shared" si="32"/>
        <v>1509</v>
      </c>
      <c r="B1528" s="170">
        <v>-16864705.975524805</v>
      </c>
    </row>
    <row r="1529" spans="1:2" x14ac:dyDescent="0.35">
      <c r="A1529" s="70">
        <f t="shared" si="32"/>
        <v>1510</v>
      </c>
      <c r="B1529" s="170">
        <v>-28807462.576388616</v>
      </c>
    </row>
    <row r="1530" spans="1:2" x14ac:dyDescent="0.35">
      <c r="A1530" s="70">
        <f t="shared" si="32"/>
        <v>1511</v>
      </c>
      <c r="B1530" s="170">
        <v>-22608640.591199465</v>
      </c>
    </row>
    <row r="1531" spans="1:2" x14ac:dyDescent="0.35">
      <c r="A1531" s="70">
        <f t="shared" si="32"/>
        <v>1512</v>
      </c>
      <c r="B1531" s="170">
        <v>-7734210.2876331359</v>
      </c>
    </row>
    <row r="1532" spans="1:2" x14ac:dyDescent="0.35">
      <c r="A1532" s="70">
        <f t="shared" si="32"/>
        <v>1513</v>
      </c>
      <c r="B1532" s="170">
        <v>-37464414.24109675</v>
      </c>
    </row>
    <row r="1533" spans="1:2" x14ac:dyDescent="0.35">
      <c r="A1533" s="70">
        <f t="shared" si="32"/>
        <v>1514</v>
      </c>
      <c r="B1533" s="170">
        <v>-40402641.573079854</v>
      </c>
    </row>
    <row r="1534" spans="1:2" x14ac:dyDescent="0.35">
      <c r="A1534" s="70">
        <f t="shared" si="32"/>
        <v>1515</v>
      </c>
      <c r="B1534" s="170">
        <v>-18131366.920189038</v>
      </c>
    </row>
    <row r="1535" spans="1:2" x14ac:dyDescent="0.35">
      <c r="A1535" s="70">
        <f t="shared" si="32"/>
        <v>1516</v>
      </c>
      <c r="B1535" s="170">
        <v>-29893652.99974151</v>
      </c>
    </row>
    <row r="1536" spans="1:2" x14ac:dyDescent="0.35">
      <c r="A1536" s="70">
        <f t="shared" si="32"/>
        <v>1517</v>
      </c>
      <c r="B1536" s="170">
        <v>-10166993.885117467</v>
      </c>
    </row>
    <row r="1537" spans="1:2" x14ac:dyDescent="0.35">
      <c r="A1537" s="70">
        <f t="shared" si="32"/>
        <v>1518</v>
      </c>
      <c r="B1537" s="170">
        <v>-18858623.930365823</v>
      </c>
    </row>
    <row r="1538" spans="1:2" x14ac:dyDescent="0.35">
      <c r="A1538" s="70">
        <f t="shared" si="32"/>
        <v>1519</v>
      </c>
      <c r="B1538" s="170">
        <v>-16380872.952536147</v>
      </c>
    </row>
    <row r="1539" spans="1:2" x14ac:dyDescent="0.35">
      <c r="A1539" s="70">
        <f t="shared" si="32"/>
        <v>1520</v>
      </c>
      <c r="B1539" s="170">
        <v>-28115658.381235585</v>
      </c>
    </row>
    <row r="1540" spans="1:2" x14ac:dyDescent="0.35">
      <c r="A1540" s="70">
        <f t="shared" si="32"/>
        <v>1521</v>
      </c>
      <c r="B1540" s="170">
        <v>-38920206.660893574</v>
      </c>
    </row>
    <row r="1541" spans="1:2" x14ac:dyDescent="0.35">
      <c r="A1541" s="70">
        <f t="shared" si="32"/>
        <v>1522</v>
      </c>
      <c r="B1541" s="170">
        <v>-11312417.145642672</v>
      </c>
    </row>
    <row r="1542" spans="1:2" x14ac:dyDescent="0.35">
      <c r="A1542" s="70">
        <f t="shared" si="32"/>
        <v>1523</v>
      </c>
      <c r="B1542" s="170">
        <v>-28633203.390896704</v>
      </c>
    </row>
    <row r="1543" spans="1:2" x14ac:dyDescent="0.35">
      <c r="A1543" s="70">
        <f t="shared" si="32"/>
        <v>1524</v>
      </c>
      <c r="B1543" s="170">
        <v>-16264960.848572254</v>
      </c>
    </row>
    <row r="1544" spans="1:2" x14ac:dyDescent="0.35">
      <c r="A1544" s="70">
        <f t="shared" si="32"/>
        <v>1525</v>
      </c>
      <c r="B1544" s="170">
        <v>-20020166.902058356</v>
      </c>
    </row>
    <row r="1545" spans="1:2" x14ac:dyDescent="0.35">
      <c r="A1545" s="70">
        <f t="shared" si="32"/>
        <v>1526</v>
      </c>
      <c r="B1545" s="170">
        <v>-18447890.989041507</v>
      </c>
    </row>
    <row r="1546" spans="1:2" x14ac:dyDescent="0.35">
      <c r="A1546" s="70">
        <f t="shared" si="32"/>
        <v>1527</v>
      </c>
      <c r="B1546" s="170">
        <v>-16978257.042607486</v>
      </c>
    </row>
    <row r="1547" spans="1:2" x14ac:dyDescent="0.35">
      <c r="A1547" s="70">
        <f t="shared" si="32"/>
        <v>1528</v>
      </c>
      <c r="B1547" s="170">
        <v>-11964693.259330658</v>
      </c>
    </row>
    <row r="1548" spans="1:2" x14ac:dyDescent="0.35">
      <c r="A1548" s="70">
        <f t="shared" si="32"/>
        <v>1529</v>
      </c>
      <c r="B1548" s="170">
        <v>-12668827.224565465</v>
      </c>
    </row>
    <row r="1549" spans="1:2" x14ac:dyDescent="0.35">
      <c r="A1549" s="70">
        <f t="shared" si="32"/>
        <v>1530</v>
      </c>
      <c r="B1549" s="170">
        <v>-23932380.725559775</v>
      </c>
    </row>
    <row r="1550" spans="1:2" x14ac:dyDescent="0.35">
      <c r="A1550" s="70">
        <f t="shared" si="32"/>
        <v>1531</v>
      </c>
      <c r="B1550" s="170">
        <v>-29217241.740639322</v>
      </c>
    </row>
    <row r="1551" spans="1:2" x14ac:dyDescent="0.35">
      <c r="A1551" s="70">
        <f t="shared" si="32"/>
        <v>1532</v>
      </c>
      <c r="B1551" s="170">
        <v>-14195185.693290262</v>
      </c>
    </row>
    <row r="1552" spans="1:2" x14ac:dyDescent="0.35">
      <c r="A1552" s="70">
        <f t="shared" si="32"/>
        <v>1533</v>
      </c>
      <c r="B1552" s="170">
        <v>-9762145.1596299428</v>
      </c>
    </row>
    <row r="1553" spans="1:2" x14ac:dyDescent="0.35">
      <c r="A1553" s="70">
        <f t="shared" si="32"/>
        <v>1534</v>
      </c>
      <c r="B1553" s="170">
        <v>-16430732.55385655</v>
      </c>
    </row>
    <row r="1554" spans="1:2" x14ac:dyDescent="0.35">
      <c r="A1554" s="70">
        <f t="shared" si="32"/>
        <v>1535</v>
      </c>
      <c r="B1554" s="170">
        <v>-12672207.607390543</v>
      </c>
    </row>
    <row r="1555" spans="1:2" x14ac:dyDescent="0.35">
      <c r="A1555" s="70">
        <f t="shared" si="32"/>
        <v>1536</v>
      </c>
      <c r="B1555" s="170">
        <v>-9606582.6377617382</v>
      </c>
    </row>
    <row r="1556" spans="1:2" x14ac:dyDescent="0.35">
      <c r="A1556" s="70">
        <f t="shared" si="32"/>
        <v>1537</v>
      </c>
      <c r="B1556" s="170">
        <v>-6378120.3626693701</v>
      </c>
    </row>
    <row r="1557" spans="1:2" x14ac:dyDescent="0.35">
      <c r="A1557" s="70">
        <f t="shared" si="32"/>
        <v>1538</v>
      </c>
      <c r="B1557" s="170">
        <v>-8857477.5260002296</v>
      </c>
    </row>
    <row r="1558" spans="1:2" x14ac:dyDescent="0.35">
      <c r="A1558" s="70">
        <f t="shared" ref="A1558:A1621" si="33">A1557+1</f>
        <v>1539</v>
      </c>
      <c r="B1558" s="170">
        <v>-32132359.010015473</v>
      </c>
    </row>
    <row r="1559" spans="1:2" x14ac:dyDescent="0.35">
      <c r="A1559" s="70">
        <f t="shared" si="33"/>
        <v>1540</v>
      </c>
      <c r="B1559" s="170">
        <v>-17912707.285677958</v>
      </c>
    </row>
    <row r="1560" spans="1:2" x14ac:dyDescent="0.35">
      <c r="A1560" s="70">
        <f t="shared" si="33"/>
        <v>1541</v>
      </c>
      <c r="B1560" s="170">
        <v>-12759370.905640787</v>
      </c>
    </row>
    <row r="1561" spans="1:2" x14ac:dyDescent="0.35">
      <c r="A1561" s="70">
        <f t="shared" si="33"/>
        <v>1542</v>
      </c>
      <c r="B1561" s="170">
        <v>-13273425.737668881</v>
      </c>
    </row>
    <row r="1562" spans="1:2" x14ac:dyDescent="0.35">
      <c r="A1562" s="70">
        <f t="shared" si="33"/>
        <v>1543</v>
      </c>
      <c r="B1562" s="170">
        <v>-20610040.221639022</v>
      </c>
    </row>
    <row r="1563" spans="1:2" x14ac:dyDescent="0.35">
      <c r="A1563" s="70">
        <f t="shared" si="33"/>
        <v>1544</v>
      </c>
      <c r="B1563" s="170">
        <v>-34898324.472320125</v>
      </c>
    </row>
    <row r="1564" spans="1:2" x14ac:dyDescent="0.35">
      <c r="A1564" s="70">
        <f t="shared" si="33"/>
        <v>1545</v>
      </c>
      <c r="B1564" s="170">
        <v>-14347564.70457199</v>
      </c>
    </row>
    <row r="1565" spans="1:2" x14ac:dyDescent="0.35">
      <c r="A1565" s="70">
        <f t="shared" si="33"/>
        <v>1546</v>
      </c>
      <c r="B1565" s="170">
        <v>-58194876.817876071</v>
      </c>
    </row>
    <row r="1566" spans="1:2" x14ac:dyDescent="0.35">
      <c r="A1566" s="70">
        <f t="shared" si="33"/>
        <v>1547</v>
      </c>
      <c r="B1566" s="170">
        <v>-33129415.493044663</v>
      </c>
    </row>
    <row r="1567" spans="1:2" x14ac:dyDescent="0.35">
      <c r="A1567" s="70">
        <f t="shared" si="33"/>
        <v>1548</v>
      </c>
      <c r="B1567" s="170">
        <v>-38846045.409843005</v>
      </c>
    </row>
    <row r="1568" spans="1:2" x14ac:dyDescent="0.35">
      <c r="A1568" s="70">
        <f t="shared" si="33"/>
        <v>1549</v>
      </c>
      <c r="B1568" s="170">
        <v>-21224166.601862021</v>
      </c>
    </row>
    <row r="1569" spans="1:2" x14ac:dyDescent="0.35">
      <c r="A1569" s="70">
        <f t="shared" si="33"/>
        <v>1550</v>
      </c>
      <c r="B1569" s="170">
        <v>-40020087.573223151</v>
      </c>
    </row>
    <row r="1570" spans="1:2" x14ac:dyDescent="0.35">
      <c r="A1570" s="70">
        <f t="shared" si="33"/>
        <v>1551</v>
      </c>
      <c r="B1570" s="170">
        <v>-24476357.835343644</v>
      </c>
    </row>
    <row r="1571" spans="1:2" x14ac:dyDescent="0.35">
      <c r="A1571" s="70">
        <f t="shared" si="33"/>
        <v>1552</v>
      </c>
      <c r="B1571" s="170">
        <v>-27397979.093182288</v>
      </c>
    </row>
    <row r="1572" spans="1:2" x14ac:dyDescent="0.35">
      <c r="A1572" s="70">
        <f t="shared" si="33"/>
        <v>1553</v>
      </c>
      <c r="B1572" s="170">
        <v>-25504552.017064415</v>
      </c>
    </row>
    <row r="1573" spans="1:2" x14ac:dyDescent="0.35">
      <c r="A1573" s="70">
        <f t="shared" si="33"/>
        <v>1554</v>
      </c>
      <c r="B1573" s="170">
        <v>-16579076.39115642</v>
      </c>
    </row>
    <row r="1574" spans="1:2" x14ac:dyDescent="0.35">
      <c r="A1574" s="70">
        <f t="shared" si="33"/>
        <v>1555</v>
      </c>
      <c r="B1574" s="170">
        <v>-29549521.716259785</v>
      </c>
    </row>
    <row r="1575" spans="1:2" x14ac:dyDescent="0.35">
      <c r="A1575" s="70">
        <f t="shared" si="33"/>
        <v>1556</v>
      </c>
      <c r="B1575" s="170">
        <v>-23397272.546949752</v>
      </c>
    </row>
    <row r="1576" spans="1:2" x14ac:dyDescent="0.35">
      <c r="A1576" s="70">
        <f t="shared" si="33"/>
        <v>1557</v>
      </c>
      <c r="B1576" s="170">
        <v>-24226746.506550819</v>
      </c>
    </row>
    <row r="1577" spans="1:2" x14ac:dyDescent="0.35">
      <c r="A1577" s="70">
        <f t="shared" si="33"/>
        <v>1558</v>
      </c>
      <c r="B1577" s="170">
        <v>-28513063.458638072</v>
      </c>
    </row>
    <row r="1578" spans="1:2" x14ac:dyDescent="0.35">
      <c r="A1578" s="70">
        <f t="shared" si="33"/>
        <v>1559</v>
      </c>
      <c r="B1578" s="170">
        <v>-15658557.676788058</v>
      </c>
    </row>
    <row r="1579" spans="1:2" x14ac:dyDescent="0.35">
      <c r="A1579" s="70">
        <f t="shared" si="33"/>
        <v>1560</v>
      </c>
      <c r="B1579" s="170">
        <v>-19606233.309997752</v>
      </c>
    </row>
    <row r="1580" spans="1:2" x14ac:dyDescent="0.35">
      <c r="A1580" s="70">
        <f t="shared" si="33"/>
        <v>1561</v>
      </c>
      <c r="B1580" s="170">
        <v>-19869622.547115225</v>
      </c>
    </row>
    <row r="1581" spans="1:2" x14ac:dyDescent="0.35">
      <c r="A1581" s="70">
        <f t="shared" si="33"/>
        <v>1562</v>
      </c>
      <c r="B1581" s="170">
        <v>-32381462.469543204</v>
      </c>
    </row>
    <row r="1582" spans="1:2" x14ac:dyDescent="0.35">
      <c r="A1582" s="70">
        <f t="shared" si="33"/>
        <v>1563</v>
      </c>
      <c r="B1582" s="170">
        <v>-23576377.911826249</v>
      </c>
    </row>
    <row r="1583" spans="1:2" x14ac:dyDescent="0.35">
      <c r="A1583" s="70">
        <f t="shared" si="33"/>
        <v>1564</v>
      </c>
      <c r="B1583" s="170">
        <v>-24537705.520767808</v>
      </c>
    </row>
    <row r="1584" spans="1:2" x14ac:dyDescent="0.35">
      <c r="A1584" s="70">
        <f t="shared" si="33"/>
        <v>1565</v>
      </c>
      <c r="B1584" s="170">
        <v>-32443176.990418531</v>
      </c>
    </row>
    <row r="1585" spans="1:2" x14ac:dyDescent="0.35">
      <c r="A1585" s="70">
        <f t="shared" si="33"/>
        <v>1566</v>
      </c>
      <c r="B1585" s="170">
        <v>-20375063.921673171</v>
      </c>
    </row>
    <row r="1586" spans="1:2" x14ac:dyDescent="0.35">
      <c r="A1586" s="70">
        <f t="shared" si="33"/>
        <v>1567</v>
      </c>
      <c r="B1586" s="170">
        <v>-33337041.471467704</v>
      </c>
    </row>
    <row r="1587" spans="1:2" x14ac:dyDescent="0.35">
      <c r="A1587" s="70">
        <f t="shared" si="33"/>
        <v>1568</v>
      </c>
      <c r="B1587" s="170">
        <v>-28285459.979738452</v>
      </c>
    </row>
    <row r="1588" spans="1:2" x14ac:dyDescent="0.35">
      <c r="A1588" s="70">
        <f t="shared" si="33"/>
        <v>1569</v>
      </c>
      <c r="B1588" s="170">
        <v>-15129971.771802435</v>
      </c>
    </row>
    <row r="1589" spans="1:2" x14ac:dyDescent="0.35">
      <c r="A1589" s="70">
        <f t="shared" si="33"/>
        <v>1570</v>
      </c>
      <c r="B1589" s="170">
        <v>-24046923.750965051</v>
      </c>
    </row>
    <row r="1590" spans="1:2" x14ac:dyDescent="0.35">
      <c r="A1590" s="70">
        <f t="shared" si="33"/>
        <v>1571</v>
      </c>
      <c r="B1590" s="170">
        <v>-20706964.952354424</v>
      </c>
    </row>
    <row r="1591" spans="1:2" x14ac:dyDescent="0.35">
      <c r="A1591" s="70">
        <f t="shared" si="33"/>
        <v>1572</v>
      </c>
      <c r="B1591" s="170">
        <v>-32897675.609958008</v>
      </c>
    </row>
    <row r="1592" spans="1:2" x14ac:dyDescent="0.35">
      <c r="A1592" s="70">
        <f t="shared" si="33"/>
        <v>1573</v>
      </c>
      <c r="B1592" s="170">
        <v>-22318733.486370251</v>
      </c>
    </row>
    <row r="1593" spans="1:2" x14ac:dyDescent="0.35">
      <c r="A1593" s="70">
        <f t="shared" si="33"/>
        <v>1574</v>
      </c>
      <c r="B1593" s="170">
        <v>-11220055.472742291</v>
      </c>
    </row>
    <row r="1594" spans="1:2" x14ac:dyDescent="0.35">
      <c r="A1594" s="70">
        <f t="shared" si="33"/>
        <v>1575</v>
      </c>
      <c r="B1594" s="170">
        <v>-15539980.900087129</v>
      </c>
    </row>
    <row r="1595" spans="1:2" x14ac:dyDescent="0.35">
      <c r="A1595" s="70">
        <f t="shared" si="33"/>
        <v>1576</v>
      </c>
      <c r="B1595" s="170">
        <v>-8544924.3559433073</v>
      </c>
    </row>
    <row r="1596" spans="1:2" x14ac:dyDescent="0.35">
      <c r="A1596" s="70">
        <f t="shared" si="33"/>
        <v>1577</v>
      </c>
      <c r="B1596" s="170">
        <v>-15971812.830037408</v>
      </c>
    </row>
    <row r="1597" spans="1:2" x14ac:dyDescent="0.35">
      <c r="A1597" s="70">
        <f t="shared" si="33"/>
        <v>1578</v>
      </c>
      <c r="B1597" s="170">
        <v>-31148488.786369402</v>
      </c>
    </row>
    <row r="1598" spans="1:2" x14ac:dyDescent="0.35">
      <c r="A1598" s="70">
        <f t="shared" si="33"/>
        <v>1579</v>
      </c>
      <c r="B1598" s="170">
        <v>-10914642.012942275</v>
      </c>
    </row>
    <row r="1599" spans="1:2" x14ac:dyDescent="0.35">
      <c r="A1599" s="70">
        <f t="shared" si="33"/>
        <v>1580</v>
      </c>
      <c r="B1599" s="170">
        <v>-29865864.014720608</v>
      </c>
    </row>
    <row r="1600" spans="1:2" x14ac:dyDescent="0.35">
      <c r="A1600" s="70">
        <f t="shared" si="33"/>
        <v>1581</v>
      </c>
      <c r="B1600" s="170">
        <v>-8820904.2113673259</v>
      </c>
    </row>
    <row r="1601" spans="1:2" x14ac:dyDescent="0.35">
      <c r="A1601" s="70">
        <f t="shared" si="33"/>
        <v>1582</v>
      </c>
      <c r="B1601" s="170">
        <v>-8788023.8883209005</v>
      </c>
    </row>
    <row r="1602" spans="1:2" x14ac:dyDescent="0.35">
      <c r="A1602" s="70">
        <f t="shared" si="33"/>
        <v>1583</v>
      </c>
      <c r="B1602" s="170">
        <v>-7016161.0467815502</v>
      </c>
    </row>
    <row r="1603" spans="1:2" x14ac:dyDescent="0.35">
      <c r="A1603" s="70">
        <f t="shared" si="33"/>
        <v>1584</v>
      </c>
      <c r="B1603" s="170">
        <v>-9256557.3317237217</v>
      </c>
    </row>
    <row r="1604" spans="1:2" x14ac:dyDescent="0.35">
      <c r="A1604" s="70">
        <f t="shared" si="33"/>
        <v>1585</v>
      </c>
      <c r="B1604" s="170">
        <v>-19173484.931501888</v>
      </c>
    </row>
    <row r="1605" spans="1:2" x14ac:dyDescent="0.35">
      <c r="A1605" s="70">
        <f t="shared" si="33"/>
        <v>1586</v>
      </c>
      <c r="B1605" s="170">
        <v>-9871886.8413872458</v>
      </c>
    </row>
    <row r="1606" spans="1:2" x14ac:dyDescent="0.35">
      <c r="A1606" s="70">
        <f t="shared" si="33"/>
        <v>1587</v>
      </c>
      <c r="B1606" s="170">
        <v>-11360698.308522837</v>
      </c>
    </row>
    <row r="1607" spans="1:2" x14ac:dyDescent="0.35">
      <c r="A1607" s="70">
        <f t="shared" si="33"/>
        <v>1588</v>
      </c>
      <c r="B1607" s="170">
        <v>-28330198.313142058</v>
      </c>
    </row>
    <row r="1608" spans="1:2" x14ac:dyDescent="0.35">
      <c r="A1608" s="70">
        <f t="shared" si="33"/>
        <v>1589</v>
      </c>
      <c r="B1608" s="170">
        <v>-32837628.554607216</v>
      </c>
    </row>
    <row r="1609" spans="1:2" x14ac:dyDescent="0.35">
      <c r="A1609" s="70">
        <f t="shared" si="33"/>
        <v>1590</v>
      </c>
      <c r="B1609" s="170">
        <v>-33912392.973898008</v>
      </c>
    </row>
    <row r="1610" spans="1:2" x14ac:dyDescent="0.35">
      <c r="A1610" s="70">
        <f t="shared" si="33"/>
        <v>1591</v>
      </c>
      <c r="B1610" s="170">
        <v>-16129590.246419625</v>
      </c>
    </row>
    <row r="1611" spans="1:2" x14ac:dyDescent="0.35">
      <c r="A1611" s="70">
        <f t="shared" si="33"/>
        <v>1592</v>
      </c>
      <c r="B1611" s="170">
        <v>-36002762.626346126</v>
      </c>
    </row>
    <row r="1612" spans="1:2" x14ac:dyDescent="0.35">
      <c r="A1612" s="70">
        <f t="shared" si="33"/>
        <v>1593</v>
      </c>
      <c r="B1612" s="170">
        <v>-21987174.463346869</v>
      </c>
    </row>
    <row r="1613" spans="1:2" x14ac:dyDescent="0.35">
      <c r="A1613" s="70">
        <f t="shared" si="33"/>
        <v>1594</v>
      </c>
      <c r="B1613" s="170">
        <v>-22291786.448617905</v>
      </c>
    </row>
    <row r="1614" spans="1:2" x14ac:dyDescent="0.35">
      <c r="A1614" s="70">
        <f t="shared" si="33"/>
        <v>1595</v>
      </c>
      <c r="B1614" s="170">
        <v>-19866606.309518963</v>
      </c>
    </row>
    <row r="1615" spans="1:2" x14ac:dyDescent="0.35">
      <c r="A1615" s="70">
        <f t="shared" si="33"/>
        <v>1596</v>
      </c>
      <c r="B1615" s="170">
        <v>-16931689.999830075</v>
      </c>
    </row>
    <row r="1616" spans="1:2" x14ac:dyDescent="0.35">
      <c r="A1616" s="70">
        <f t="shared" si="33"/>
        <v>1597</v>
      </c>
      <c r="B1616" s="170">
        <v>-31024723.198149033</v>
      </c>
    </row>
    <row r="1617" spans="1:2" x14ac:dyDescent="0.35">
      <c r="A1617" s="70">
        <f t="shared" si="33"/>
        <v>1598</v>
      </c>
      <c r="B1617" s="170">
        <v>-48239809.300398819</v>
      </c>
    </row>
    <row r="1618" spans="1:2" x14ac:dyDescent="0.35">
      <c r="A1618" s="70">
        <f t="shared" si="33"/>
        <v>1599</v>
      </c>
      <c r="B1618" s="170">
        <v>-40829907.19369828</v>
      </c>
    </row>
    <row r="1619" spans="1:2" x14ac:dyDescent="0.35">
      <c r="A1619" s="70">
        <f t="shared" si="33"/>
        <v>1600</v>
      </c>
      <c r="B1619" s="170">
        <v>-14762489.566054145</v>
      </c>
    </row>
    <row r="1620" spans="1:2" x14ac:dyDescent="0.35">
      <c r="A1620" s="70">
        <f t="shared" si="33"/>
        <v>1601</v>
      </c>
      <c r="B1620" s="170">
        <v>-40328857.154934265</v>
      </c>
    </row>
    <row r="1621" spans="1:2" x14ac:dyDescent="0.35">
      <c r="A1621" s="70">
        <f t="shared" si="33"/>
        <v>1602</v>
      </c>
      <c r="B1621" s="170">
        <v>-12945890.091356572</v>
      </c>
    </row>
    <row r="1622" spans="1:2" x14ac:dyDescent="0.35">
      <c r="A1622" s="70">
        <f t="shared" ref="A1622:A1685" si="34">A1621+1</f>
        <v>1603</v>
      </c>
      <c r="B1622" s="170">
        <v>-47449625.183829196</v>
      </c>
    </row>
    <row r="1623" spans="1:2" x14ac:dyDescent="0.35">
      <c r="A1623" s="70">
        <f t="shared" si="34"/>
        <v>1604</v>
      </c>
      <c r="B1623" s="170">
        <v>-32285386.097206369</v>
      </c>
    </row>
    <row r="1624" spans="1:2" x14ac:dyDescent="0.35">
      <c r="A1624" s="70">
        <f t="shared" si="34"/>
        <v>1605</v>
      </c>
      <c r="B1624" s="170">
        <v>-44389342.183675483</v>
      </c>
    </row>
    <row r="1625" spans="1:2" x14ac:dyDescent="0.35">
      <c r="A1625" s="70">
        <f t="shared" si="34"/>
        <v>1606</v>
      </c>
      <c r="B1625" s="170">
        <v>-33293933.414990425</v>
      </c>
    </row>
    <row r="1626" spans="1:2" x14ac:dyDescent="0.35">
      <c r="A1626" s="70">
        <f t="shared" si="34"/>
        <v>1607</v>
      </c>
      <c r="B1626" s="170">
        <v>-25612576.299482942</v>
      </c>
    </row>
    <row r="1627" spans="1:2" x14ac:dyDescent="0.35">
      <c r="A1627" s="70">
        <f t="shared" si="34"/>
        <v>1608</v>
      </c>
      <c r="B1627" s="170">
        <v>-33896423.580860779</v>
      </c>
    </row>
    <row r="1628" spans="1:2" x14ac:dyDescent="0.35">
      <c r="A1628" s="70">
        <f t="shared" si="34"/>
        <v>1609</v>
      </c>
      <c r="B1628" s="170">
        <v>-33740063.765179455</v>
      </c>
    </row>
    <row r="1629" spans="1:2" x14ac:dyDescent="0.35">
      <c r="A1629" s="70">
        <f t="shared" si="34"/>
        <v>1610</v>
      </c>
      <c r="B1629" s="170">
        <v>-41269946.455046788</v>
      </c>
    </row>
    <row r="1630" spans="1:2" x14ac:dyDescent="0.35">
      <c r="A1630" s="70">
        <f t="shared" si="34"/>
        <v>1611</v>
      </c>
      <c r="B1630" s="170">
        <v>-6428489.7949091876</v>
      </c>
    </row>
    <row r="1631" spans="1:2" x14ac:dyDescent="0.35">
      <c r="A1631" s="70">
        <f t="shared" si="34"/>
        <v>1612</v>
      </c>
      <c r="B1631" s="170">
        <v>-9507373.3939588014</v>
      </c>
    </row>
    <row r="1632" spans="1:2" x14ac:dyDescent="0.35">
      <c r="A1632" s="70">
        <f t="shared" si="34"/>
        <v>1613</v>
      </c>
      <c r="B1632" s="170">
        <v>-33396497.003870379</v>
      </c>
    </row>
    <row r="1633" spans="1:2" x14ac:dyDescent="0.35">
      <c r="A1633" s="70">
        <f t="shared" si="34"/>
        <v>1614</v>
      </c>
      <c r="B1633" s="170">
        <v>-16330737.509333063</v>
      </c>
    </row>
    <row r="1634" spans="1:2" x14ac:dyDescent="0.35">
      <c r="A1634" s="70">
        <f t="shared" si="34"/>
        <v>1615</v>
      </c>
      <c r="B1634" s="170">
        <v>-22230213.819554511</v>
      </c>
    </row>
    <row r="1635" spans="1:2" x14ac:dyDescent="0.35">
      <c r="A1635" s="70">
        <f t="shared" si="34"/>
        <v>1616</v>
      </c>
      <c r="B1635" s="170">
        <v>-17525762.205726132</v>
      </c>
    </row>
    <row r="1636" spans="1:2" x14ac:dyDescent="0.35">
      <c r="A1636" s="70">
        <f t="shared" si="34"/>
        <v>1617</v>
      </c>
      <c r="B1636" s="170">
        <v>-37581626.888085797</v>
      </c>
    </row>
    <row r="1637" spans="1:2" x14ac:dyDescent="0.35">
      <c r="A1637" s="70">
        <f t="shared" si="34"/>
        <v>1618</v>
      </c>
      <c r="B1637" s="170">
        <v>-22620801.062251236</v>
      </c>
    </row>
    <row r="1638" spans="1:2" x14ac:dyDescent="0.35">
      <c r="A1638" s="70">
        <f t="shared" si="34"/>
        <v>1619</v>
      </c>
      <c r="B1638" s="170">
        <v>-11963561.411818404</v>
      </c>
    </row>
    <row r="1639" spans="1:2" x14ac:dyDescent="0.35">
      <c r="A1639" s="70">
        <f t="shared" si="34"/>
        <v>1620</v>
      </c>
      <c r="B1639" s="170">
        <v>-18013950.555166677</v>
      </c>
    </row>
    <row r="1640" spans="1:2" x14ac:dyDescent="0.35">
      <c r="A1640" s="70">
        <f t="shared" si="34"/>
        <v>1621</v>
      </c>
      <c r="B1640" s="170">
        <v>-16157560.716863371</v>
      </c>
    </row>
    <row r="1641" spans="1:2" x14ac:dyDescent="0.35">
      <c r="A1641" s="70">
        <f t="shared" si="34"/>
        <v>1622</v>
      </c>
      <c r="B1641" s="170">
        <v>-13217858.192741428</v>
      </c>
    </row>
    <row r="1642" spans="1:2" x14ac:dyDescent="0.35">
      <c r="A1642" s="70">
        <f t="shared" si="34"/>
        <v>1623</v>
      </c>
      <c r="B1642" s="170">
        <v>-39237991.258418866</v>
      </c>
    </row>
    <row r="1643" spans="1:2" x14ac:dyDescent="0.35">
      <c r="A1643" s="70">
        <f t="shared" si="34"/>
        <v>1624</v>
      </c>
      <c r="B1643" s="170">
        <v>-13452748.106812475</v>
      </c>
    </row>
    <row r="1644" spans="1:2" x14ac:dyDescent="0.35">
      <c r="A1644" s="70">
        <f t="shared" si="34"/>
        <v>1625</v>
      </c>
      <c r="B1644" s="170">
        <v>-53241267.282397054</v>
      </c>
    </row>
    <row r="1645" spans="1:2" x14ac:dyDescent="0.35">
      <c r="A1645" s="70">
        <f t="shared" si="34"/>
        <v>1626</v>
      </c>
      <c r="B1645" s="170">
        <v>-12281206.955477092</v>
      </c>
    </row>
    <row r="1646" spans="1:2" x14ac:dyDescent="0.35">
      <c r="A1646" s="70">
        <f t="shared" si="34"/>
        <v>1627</v>
      </c>
      <c r="B1646" s="170">
        <v>-13102166.979027074</v>
      </c>
    </row>
    <row r="1647" spans="1:2" x14ac:dyDescent="0.35">
      <c r="A1647" s="70">
        <f t="shared" si="34"/>
        <v>1628</v>
      </c>
      <c r="B1647" s="170">
        <v>-49085548.820265859</v>
      </c>
    </row>
    <row r="1648" spans="1:2" x14ac:dyDescent="0.35">
      <c r="A1648" s="70">
        <f t="shared" si="34"/>
        <v>1629</v>
      </c>
      <c r="B1648" s="170">
        <v>-11343418.058469459</v>
      </c>
    </row>
    <row r="1649" spans="1:2" x14ac:dyDescent="0.35">
      <c r="A1649" s="70">
        <f t="shared" si="34"/>
        <v>1630</v>
      </c>
      <c r="B1649" s="170">
        <v>-37818268.200318396</v>
      </c>
    </row>
    <row r="1650" spans="1:2" x14ac:dyDescent="0.35">
      <c r="A1650" s="70">
        <f t="shared" si="34"/>
        <v>1631</v>
      </c>
      <c r="B1650" s="170">
        <v>-31589660.619388536</v>
      </c>
    </row>
    <row r="1651" spans="1:2" x14ac:dyDescent="0.35">
      <c r="A1651" s="70">
        <f t="shared" si="34"/>
        <v>1632</v>
      </c>
      <c r="B1651" s="170">
        <v>-11850854.250570269</v>
      </c>
    </row>
    <row r="1652" spans="1:2" x14ac:dyDescent="0.35">
      <c r="A1652" s="70">
        <f t="shared" si="34"/>
        <v>1633</v>
      </c>
      <c r="B1652" s="170">
        <v>-33031834.52687389</v>
      </c>
    </row>
    <row r="1653" spans="1:2" x14ac:dyDescent="0.35">
      <c r="A1653" s="70">
        <f t="shared" si="34"/>
        <v>1634</v>
      </c>
      <c r="B1653" s="170">
        <v>-33916074.546557911</v>
      </c>
    </row>
    <row r="1654" spans="1:2" x14ac:dyDescent="0.35">
      <c r="A1654" s="70">
        <f t="shared" si="34"/>
        <v>1635</v>
      </c>
      <c r="B1654" s="170">
        <v>-17767143.591723923</v>
      </c>
    </row>
    <row r="1655" spans="1:2" x14ac:dyDescent="0.35">
      <c r="A1655" s="70">
        <f t="shared" si="34"/>
        <v>1636</v>
      </c>
      <c r="B1655" s="170">
        <v>-17639992.315904208</v>
      </c>
    </row>
    <row r="1656" spans="1:2" x14ac:dyDescent="0.35">
      <c r="A1656" s="70">
        <f t="shared" si="34"/>
        <v>1637</v>
      </c>
      <c r="B1656" s="170">
        <v>-19458684.216236643</v>
      </c>
    </row>
    <row r="1657" spans="1:2" x14ac:dyDescent="0.35">
      <c r="A1657" s="70">
        <f t="shared" si="34"/>
        <v>1638</v>
      </c>
      <c r="B1657" s="170">
        <v>-15345269.028140569</v>
      </c>
    </row>
    <row r="1658" spans="1:2" x14ac:dyDescent="0.35">
      <c r="A1658" s="70">
        <f t="shared" si="34"/>
        <v>1639</v>
      </c>
      <c r="B1658" s="170">
        <v>-27751457.87330272</v>
      </c>
    </row>
    <row r="1659" spans="1:2" x14ac:dyDescent="0.35">
      <c r="A1659" s="70">
        <f t="shared" si="34"/>
        <v>1640</v>
      </c>
      <c r="B1659" s="170">
        <v>-17820607.087415498</v>
      </c>
    </row>
    <row r="1660" spans="1:2" x14ac:dyDescent="0.35">
      <c r="A1660" s="70">
        <f t="shared" si="34"/>
        <v>1641</v>
      </c>
      <c r="B1660" s="170">
        <v>-21267534.104537807</v>
      </c>
    </row>
    <row r="1661" spans="1:2" x14ac:dyDescent="0.35">
      <c r="A1661" s="70">
        <f t="shared" si="34"/>
        <v>1642</v>
      </c>
      <c r="B1661" s="170">
        <v>-16421340.203689318</v>
      </c>
    </row>
    <row r="1662" spans="1:2" x14ac:dyDescent="0.35">
      <c r="A1662" s="70">
        <f t="shared" si="34"/>
        <v>1643</v>
      </c>
      <c r="B1662" s="170">
        <v>-17460919.647487946</v>
      </c>
    </row>
    <row r="1663" spans="1:2" x14ac:dyDescent="0.35">
      <c r="A1663" s="70">
        <f t="shared" si="34"/>
        <v>1644</v>
      </c>
      <c r="B1663" s="170">
        <v>-31049670.647331655</v>
      </c>
    </row>
    <row r="1664" spans="1:2" x14ac:dyDescent="0.35">
      <c r="A1664" s="70">
        <f t="shared" si="34"/>
        <v>1645</v>
      </c>
      <c r="B1664" s="170">
        <v>-20628614.5585154</v>
      </c>
    </row>
    <row r="1665" spans="1:2" x14ac:dyDescent="0.35">
      <c r="A1665" s="70">
        <f t="shared" si="34"/>
        <v>1646</v>
      </c>
      <c r="B1665" s="170">
        <v>-21108586.179066077</v>
      </c>
    </row>
    <row r="1666" spans="1:2" x14ac:dyDescent="0.35">
      <c r="A1666" s="70">
        <f t="shared" si="34"/>
        <v>1647</v>
      </c>
      <c r="B1666" s="170">
        <v>-14595857.832913818</v>
      </c>
    </row>
    <row r="1667" spans="1:2" x14ac:dyDescent="0.35">
      <c r="A1667" s="70">
        <f t="shared" si="34"/>
        <v>1648</v>
      </c>
      <c r="B1667" s="170">
        <v>-28279405.563183658</v>
      </c>
    </row>
    <row r="1668" spans="1:2" x14ac:dyDescent="0.35">
      <c r="A1668" s="70">
        <f t="shared" si="34"/>
        <v>1649</v>
      </c>
      <c r="B1668" s="170">
        <v>-10923939.542127332</v>
      </c>
    </row>
    <row r="1669" spans="1:2" x14ac:dyDescent="0.35">
      <c r="A1669" s="70">
        <f t="shared" si="34"/>
        <v>1650</v>
      </c>
      <c r="B1669" s="170">
        <v>-24949681.470448337</v>
      </c>
    </row>
    <row r="1670" spans="1:2" x14ac:dyDescent="0.35">
      <c r="A1670" s="70">
        <f t="shared" si="34"/>
        <v>1651</v>
      </c>
      <c r="B1670" s="170">
        <v>-25562486.192743681</v>
      </c>
    </row>
    <row r="1671" spans="1:2" x14ac:dyDescent="0.35">
      <c r="A1671" s="70">
        <f t="shared" si="34"/>
        <v>1652</v>
      </c>
      <c r="B1671" s="170">
        <v>-40101951.660642117</v>
      </c>
    </row>
    <row r="1672" spans="1:2" x14ac:dyDescent="0.35">
      <c r="A1672" s="70">
        <f t="shared" si="34"/>
        <v>1653</v>
      </c>
      <c r="B1672" s="170">
        <v>-13100949.438317701</v>
      </c>
    </row>
    <row r="1673" spans="1:2" x14ac:dyDescent="0.35">
      <c r="A1673" s="70">
        <f t="shared" si="34"/>
        <v>1654</v>
      </c>
      <c r="B1673" s="170">
        <v>-15098073.679060757</v>
      </c>
    </row>
    <row r="1674" spans="1:2" x14ac:dyDescent="0.35">
      <c r="A1674" s="70">
        <f t="shared" si="34"/>
        <v>1655</v>
      </c>
      <c r="B1674" s="170">
        <v>-6898383.7331665512</v>
      </c>
    </row>
    <row r="1675" spans="1:2" x14ac:dyDescent="0.35">
      <c r="A1675" s="70">
        <f t="shared" si="34"/>
        <v>1656</v>
      </c>
      <c r="B1675" s="170">
        <v>-35195802.858022004</v>
      </c>
    </row>
    <row r="1676" spans="1:2" x14ac:dyDescent="0.35">
      <c r="A1676" s="70">
        <f t="shared" si="34"/>
        <v>1657</v>
      </c>
      <c r="B1676" s="170">
        <v>-14641655.143919069</v>
      </c>
    </row>
    <row r="1677" spans="1:2" x14ac:dyDescent="0.35">
      <c r="A1677" s="70">
        <f t="shared" si="34"/>
        <v>1658</v>
      </c>
      <c r="B1677" s="170">
        <v>-26592891.208093636</v>
      </c>
    </row>
    <row r="1678" spans="1:2" x14ac:dyDescent="0.35">
      <c r="A1678" s="70">
        <f t="shared" si="34"/>
        <v>1659</v>
      </c>
      <c r="B1678" s="170">
        <v>-35706230.468706205</v>
      </c>
    </row>
    <row r="1679" spans="1:2" x14ac:dyDescent="0.35">
      <c r="A1679" s="70">
        <f t="shared" si="34"/>
        <v>1660</v>
      </c>
      <c r="B1679" s="170">
        <v>-37798368.083538406</v>
      </c>
    </row>
    <row r="1680" spans="1:2" x14ac:dyDescent="0.35">
      <c r="A1680" s="70">
        <f t="shared" si="34"/>
        <v>1661</v>
      </c>
      <c r="B1680" s="170">
        <v>-22136639.919314589</v>
      </c>
    </row>
    <row r="1681" spans="1:2" x14ac:dyDescent="0.35">
      <c r="A1681" s="70">
        <f t="shared" si="34"/>
        <v>1662</v>
      </c>
      <c r="B1681" s="170">
        <v>-21997609.243634827</v>
      </c>
    </row>
    <row r="1682" spans="1:2" x14ac:dyDescent="0.35">
      <c r="A1682" s="70">
        <f t="shared" si="34"/>
        <v>1663</v>
      </c>
      <c r="B1682" s="170">
        <v>-21442702.747645676</v>
      </c>
    </row>
    <row r="1683" spans="1:2" x14ac:dyDescent="0.35">
      <c r="A1683" s="70">
        <f t="shared" si="34"/>
        <v>1664</v>
      </c>
      <c r="B1683" s="170">
        <v>-16139931.658756997</v>
      </c>
    </row>
    <row r="1684" spans="1:2" x14ac:dyDescent="0.35">
      <c r="A1684" s="70">
        <f t="shared" si="34"/>
        <v>1665</v>
      </c>
      <c r="B1684" s="170">
        <v>-12515591.220123019</v>
      </c>
    </row>
    <row r="1685" spans="1:2" x14ac:dyDescent="0.35">
      <c r="A1685" s="70">
        <f t="shared" si="34"/>
        <v>1666</v>
      </c>
      <c r="B1685" s="170">
        <v>-24077765.845960524</v>
      </c>
    </row>
    <row r="1686" spans="1:2" x14ac:dyDescent="0.35">
      <c r="A1686" s="70">
        <f t="shared" ref="A1686:A1749" si="35">A1685+1</f>
        <v>1667</v>
      </c>
      <c r="B1686" s="170">
        <v>-12779451.203424091</v>
      </c>
    </row>
    <row r="1687" spans="1:2" x14ac:dyDescent="0.35">
      <c r="A1687" s="70">
        <f t="shared" si="35"/>
        <v>1668</v>
      </c>
      <c r="B1687" s="170">
        <v>-12578839.366079632</v>
      </c>
    </row>
    <row r="1688" spans="1:2" x14ac:dyDescent="0.35">
      <c r="A1688" s="70">
        <f t="shared" si="35"/>
        <v>1669</v>
      </c>
      <c r="B1688" s="170">
        <v>-25763653.292995278</v>
      </c>
    </row>
    <row r="1689" spans="1:2" x14ac:dyDescent="0.35">
      <c r="A1689" s="70">
        <f t="shared" si="35"/>
        <v>1670</v>
      </c>
      <c r="B1689" s="170">
        <v>-30744675.516987845</v>
      </c>
    </row>
    <row r="1690" spans="1:2" x14ac:dyDescent="0.35">
      <c r="A1690" s="70">
        <f t="shared" si="35"/>
        <v>1671</v>
      </c>
      <c r="B1690" s="170">
        <v>-41570205.238854639</v>
      </c>
    </row>
    <row r="1691" spans="1:2" x14ac:dyDescent="0.35">
      <c r="A1691" s="70">
        <f t="shared" si="35"/>
        <v>1672</v>
      </c>
      <c r="B1691" s="170">
        <v>-33478502.596661154</v>
      </c>
    </row>
    <row r="1692" spans="1:2" x14ac:dyDescent="0.35">
      <c r="A1692" s="70">
        <f t="shared" si="35"/>
        <v>1673</v>
      </c>
      <c r="B1692" s="170">
        <v>-11434953.040037254</v>
      </c>
    </row>
    <row r="1693" spans="1:2" x14ac:dyDescent="0.35">
      <c r="A1693" s="70">
        <f t="shared" si="35"/>
        <v>1674</v>
      </c>
      <c r="B1693" s="170">
        <v>-31302040.243143663</v>
      </c>
    </row>
    <row r="1694" spans="1:2" x14ac:dyDescent="0.35">
      <c r="A1694" s="70">
        <f t="shared" si="35"/>
        <v>1675</v>
      </c>
      <c r="B1694" s="170">
        <v>-31949251.602140509</v>
      </c>
    </row>
    <row r="1695" spans="1:2" x14ac:dyDescent="0.35">
      <c r="A1695" s="70">
        <f t="shared" si="35"/>
        <v>1676</v>
      </c>
      <c r="B1695" s="170">
        <v>-10153737.924191609</v>
      </c>
    </row>
    <row r="1696" spans="1:2" x14ac:dyDescent="0.35">
      <c r="A1696" s="70">
        <f t="shared" si="35"/>
        <v>1677</v>
      </c>
      <c r="B1696" s="170">
        <v>-26040805.109611556</v>
      </c>
    </row>
    <row r="1697" spans="1:2" x14ac:dyDescent="0.35">
      <c r="A1697" s="70">
        <f t="shared" si="35"/>
        <v>1678</v>
      </c>
      <c r="B1697" s="170">
        <v>-29505251.264406629</v>
      </c>
    </row>
    <row r="1698" spans="1:2" x14ac:dyDescent="0.35">
      <c r="A1698" s="70">
        <f t="shared" si="35"/>
        <v>1679</v>
      </c>
      <c r="B1698" s="170">
        <v>-16927948.227645826</v>
      </c>
    </row>
    <row r="1699" spans="1:2" x14ac:dyDescent="0.35">
      <c r="A1699" s="70">
        <f t="shared" si="35"/>
        <v>1680</v>
      </c>
      <c r="B1699" s="170">
        <v>-50008512.139370203</v>
      </c>
    </row>
    <row r="1700" spans="1:2" x14ac:dyDescent="0.35">
      <c r="A1700" s="70">
        <f t="shared" si="35"/>
        <v>1681</v>
      </c>
      <c r="B1700" s="170">
        <v>-15657920.441356592</v>
      </c>
    </row>
    <row r="1701" spans="1:2" x14ac:dyDescent="0.35">
      <c r="A1701" s="70">
        <f t="shared" si="35"/>
        <v>1682</v>
      </c>
      <c r="B1701" s="170">
        <v>-47268488.119497761</v>
      </c>
    </row>
    <row r="1702" spans="1:2" x14ac:dyDescent="0.35">
      <c r="A1702" s="70">
        <f t="shared" si="35"/>
        <v>1683</v>
      </c>
      <c r="B1702" s="170">
        <v>-19045153.879456781</v>
      </c>
    </row>
    <row r="1703" spans="1:2" x14ac:dyDescent="0.35">
      <c r="A1703" s="70">
        <f t="shared" si="35"/>
        <v>1684</v>
      </c>
      <c r="B1703" s="170">
        <v>-20383991.547248054</v>
      </c>
    </row>
    <row r="1704" spans="1:2" x14ac:dyDescent="0.35">
      <c r="A1704" s="70">
        <f t="shared" si="35"/>
        <v>1685</v>
      </c>
      <c r="B1704" s="170">
        <v>-21663939.844821498</v>
      </c>
    </row>
    <row r="1705" spans="1:2" x14ac:dyDescent="0.35">
      <c r="A1705" s="70">
        <f t="shared" si="35"/>
        <v>1686</v>
      </c>
      <c r="B1705" s="170">
        <v>-11436159.082591042</v>
      </c>
    </row>
    <row r="1706" spans="1:2" x14ac:dyDescent="0.35">
      <c r="A1706" s="70">
        <f t="shared" si="35"/>
        <v>1687</v>
      </c>
      <c r="B1706" s="170">
        <v>-26859563.823262617</v>
      </c>
    </row>
    <row r="1707" spans="1:2" x14ac:dyDescent="0.35">
      <c r="A1707" s="70">
        <f t="shared" si="35"/>
        <v>1688</v>
      </c>
      <c r="B1707" s="170">
        <v>-8910016.6200514901</v>
      </c>
    </row>
    <row r="1708" spans="1:2" x14ac:dyDescent="0.35">
      <c r="A1708" s="70">
        <f t="shared" si="35"/>
        <v>1689</v>
      </c>
      <c r="B1708" s="170">
        <v>-16623475.113185311</v>
      </c>
    </row>
    <row r="1709" spans="1:2" x14ac:dyDescent="0.35">
      <c r="A1709" s="70">
        <f t="shared" si="35"/>
        <v>1690</v>
      </c>
      <c r="B1709" s="170">
        <v>-36119580.897630773</v>
      </c>
    </row>
    <row r="1710" spans="1:2" x14ac:dyDescent="0.35">
      <c r="A1710" s="70">
        <f t="shared" si="35"/>
        <v>1691</v>
      </c>
      <c r="B1710" s="170">
        <v>-9293355.2334851082</v>
      </c>
    </row>
    <row r="1711" spans="1:2" x14ac:dyDescent="0.35">
      <c r="A1711" s="70">
        <f t="shared" si="35"/>
        <v>1692</v>
      </c>
      <c r="B1711" s="170">
        <v>-14463359.047985051</v>
      </c>
    </row>
    <row r="1712" spans="1:2" x14ac:dyDescent="0.35">
      <c r="A1712" s="70">
        <f t="shared" si="35"/>
        <v>1693</v>
      </c>
      <c r="B1712" s="170">
        <v>-41357607.743051767</v>
      </c>
    </row>
    <row r="1713" spans="1:2" x14ac:dyDescent="0.35">
      <c r="A1713" s="70">
        <f t="shared" si="35"/>
        <v>1694</v>
      </c>
      <c r="B1713" s="170">
        <v>-18382379.096456904</v>
      </c>
    </row>
    <row r="1714" spans="1:2" x14ac:dyDescent="0.35">
      <c r="A1714" s="70">
        <f t="shared" si="35"/>
        <v>1695</v>
      </c>
      <c r="B1714" s="170">
        <v>-22841904.501832105</v>
      </c>
    </row>
    <row r="1715" spans="1:2" x14ac:dyDescent="0.35">
      <c r="A1715" s="70">
        <f t="shared" si="35"/>
        <v>1696</v>
      </c>
      <c r="B1715" s="170">
        <v>-26368476.610563714</v>
      </c>
    </row>
    <row r="1716" spans="1:2" x14ac:dyDescent="0.35">
      <c r="A1716" s="70">
        <f t="shared" si="35"/>
        <v>1697</v>
      </c>
      <c r="B1716" s="170">
        <v>-41019703.1743581</v>
      </c>
    </row>
    <row r="1717" spans="1:2" x14ac:dyDescent="0.35">
      <c r="A1717" s="70">
        <f t="shared" si="35"/>
        <v>1698</v>
      </c>
      <c r="B1717" s="170">
        <v>-16451176.737729935</v>
      </c>
    </row>
    <row r="1718" spans="1:2" x14ac:dyDescent="0.35">
      <c r="A1718" s="70">
        <f t="shared" si="35"/>
        <v>1699</v>
      </c>
      <c r="B1718" s="170">
        <v>-31361274.589921959</v>
      </c>
    </row>
    <row r="1719" spans="1:2" x14ac:dyDescent="0.35">
      <c r="A1719" s="70">
        <f t="shared" si="35"/>
        <v>1700</v>
      </c>
      <c r="B1719" s="170">
        <v>-14185483.759118959</v>
      </c>
    </row>
    <row r="1720" spans="1:2" x14ac:dyDescent="0.35">
      <c r="A1720" s="70">
        <f t="shared" si="35"/>
        <v>1701</v>
      </c>
      <c r="B1720" s="170">
        <v>-17153163.511332005</v>
      </c>
    </row>
    <row r="1721" spans="1:2" x14ac:dyDescent="0.35">
      <c r="A1721" s="70">
        <f t="shared" si="35"/>
        <v>1702</v>
      </c>
      <c r="B1721" s="170">
        <v>-28532568.091898244</v>
      </c>
    </row>
    <row r="1722" spans="1:2" x14ac:dyDescent="0.35">
      <c r="A1722" s="70">
        <f t="shared" si="35"/>
        <v>1703</v>
      </c>
      <c r="B1722" s="170">
        <v>-21704506.078713316</v>
      </c>
    </row>
    <row r="1723" spans="1:2" x14ac:dyDescent="0.35">
      <c r="A1723" s="70">
        <f t="shared" si="35"/>
        <v>1704</v>
      </c>
      <c r="B1723" s="170">
        <v>-40684840.850769863</v>
      </c>
    </row>
    <row r="1724" spans="1:2" x14ac:dyDescent="0.35">
      <c r="A1724" s="70">
        <f t="shared" si="35"/>
        <v>1705</v>
      </c>
      <c r="B1724" s="170">
        <v>-15638398.327604368</v>
      </c>
    </row>
    <row r="1725" spans="1:2" x14ac:dyDescent="0.35">
      <c r="A1725" s="70">
        <f t="shared" si="35"/>
        <v>1706</v>
      </c>
      <c r="B1725" s="170">
        <v>-15789277.309127245</v>
      </c>
    </row>
    <row r="1726" spans="1:2" x14ac:dyDescent="0.35">
      <c r="A1726" s="70">
        <f t="shared" si="35"/>
        <v>1707</v>
      </c>
      <c r="B1726" s="170">
        <v>-20788340.771700427</v>
      </c>
    </row>
    <row r="1727" spans="1:2" x14ac:dyDescent="0.35">
      <c r="A1727" s="70">
        <f t="shared" si="35"/>
        <v>1708</v>
      </c>
      <c r="B1727" s="170">
        <v>-37532266.049625665</v>
      </c>
    </row>
    <row r="1728" spans="1:2" x14ac:dyDescent="0.35">
      <c r="A1728" s="70">
        <f t="shared" si="35"/>
        <v>1709</v>
      </c>
      <c r="B1728" s="170">
        <v>-23176499.884683024</v>
      </c>
    </row>
    <row r="1729" spans="1:2" x14ac:dyDescent="0.35">
      <c r="A1729" s="70">
        <f t="shared" si="35"/>
        <v>1710</v>
      </c>
      <c r="B1729" s="170">
        <v>-34910362.913671166</v>
      </c>
    </row>
    <row r="1730" spans="1:2" x14ac:dyDescent="0.35">
      <c r="A1730" s="70">
        <f t="shared" si="35"/>
        <v>1711</v>
      </c>
      <c r="B1730" s="170">
        <v>-15145108.003619447</v>
      </c>
    </row>
    <row r="1731" spans="1:2" x14ac:dyDescent="0.35">
      <c r="A1731" s="70">
        <f t="shared" si="35"/>
        <v>1712</v>
      </c>
      <c r="B1731" s="170">
        <v>-32930840.124954823</v>
      </c>
    </row>
    <row r="1732" spans="1:2" x14ac:dyDescent="0.35">
      <c r="A1732" s="70">
        <f t="shared" si="35"/>
        <v>1713</v>
      </c>
      <c r="B1732" s="170">
        <v>-28453845.420376927</v>
      </c>
    </row>
    <row r="1733" spans="1:2" x14ac:dyDescent="0.35">
      <c r="A1733" s="70">
        <f t="shared" si="35"/>
        <v>1714</v>
      </c>
      <c r="B1733" s="170">
        <v>-21339122.304882046</v>
      </c>
    </row>
    <row r="1734" spans="1:2" x14ac:dyDescent="0.35">
      <c r="A1734" s="70">
        <f t="shared" si="35"/>
        <v>1715</v>
      </c>
      <c r="B1734" s="170">
        <v>-28008378.078844573</v>
      </c>
    </row>
    <row r="1735" spans="1:2" x14ac:dyDescent="0.35">
      <c r="A1735" s="70">
        <f t="shared" si="35"/>
        <v>1716</v>
      </c>
      <c r="B1735" s="170">
        <v>-31569553.941826157</v>
      </c>
    </row>
    <row r="1736" spans="1:2" x14ac:dyDescent="0.35">
      <c r="A1736" s="70">
        <f t="shared" si="35"/>
        <v>1717</v>
      </c>
      <c r="B1736" s="170">
        <v>-25457918.361214142</v>
      </c>
    </row>
    <row r="1737" spans="1:2" x14ac:dyDescent="0.35">
      <c r="A1737" s="70">
        <f t="shared" si="35"/>
        <v>1718</v>
      </c>
      <c r="B1737" s="170">
        <v>-33631827.490893364</v>
      </c>
    </row>
    <row r="1738" spans="1:2" x14ac:dyDescent="0.35">
      <c r="A1738" s="70">
        <f t="shared" si="35"/>
        <v>1719</v>
      </c>
      <c r="B1738" s="170">
        <v>-45256678.810578749</v>
      </c>
    </row>
    <row r="1739" spans="1:2" x14ac:dyDescent="0.35">
      <c r="A1739" s="70">
        <f t="shared" si="35"/>
        <v>1720</v>
      </c>
      <c r="B1739" s="170">
        <v>-18150792.856651269</v>
      </c>
    </row>
    <row r="1740" spans="1:2" x14ac:dyDescent="0.35">
      <c r="A1740" s="70">
        <f t="shared" si="35"/>
        <v>1721</v>
      </c>
      <c r="B1740" s="170">
        <v>-22771047.61886812</v>
      </c>
    </row>
    <row r="1741" spans="1:2" x14ac:dyDescent="0.35">
      <c r="A1741" s="70">
        <f t="shared" si="35"/>
        <v>1722</v>
      </c>
      <c r="B1741" s="170">
        <v>-34252786.506054945</v>
      </c>
    </row>
    <row r="1742" spans="1:2" x14ac:dyDescent="0.35">
      <c r="A1742" s="70">
        <f t="shared" si="35"/>
        <v>1723</v>
      </c>
      <c r="B1742" s="170">
        <v>-16534321.124182425</v>
      </c>
    </row>
    <row r="1743" spans="1:2" x14ac:dyDescent="0.35">
      <c r="A1743" s="70">
        <f t="shared" si="35"/>
        <v>1724</v>
      </c>
      <c r="B1743" s="170">
        <v>-5733463.5099583706</v>
      </c>
    </row>
    <row r="1744" spans="1:2" x14ac:dyDescent="0.35">
      <c r="A1744" s="70">
        <f t="shared" si="35"/>
        <v>1725</v>
      </c>
      <c r="B1744" s="170">
        <v>-19822130.063682754</v>
      </c>
    </row>
    <row r="1745" spans="1:2" x14ac:dyDescent="0.35">
      <c r="A1745" s="70">
        <f t="shared" si="35"/>
        <v>1726</v>
      </c>
      <c r="B1745" s="170">
        <v>-21698948.320906237</v>
      </c>
    </row>
    <row r="1746" spans="1:2" x14ac:dyDescent="0.35">
      <c r="A1746" s="70">
        <f t="shared" si="35"/>
        <v>1727</v>
      </c>
      <c r="B1746" s="170">
        <v>-23593357.258799128</v>
      </c>
    </row>
    <row r="1747" spans="1:2" x14ac:dyDescent="0.35">
      <c r="A1747" s="70">
        <f t="shared" si="35"/>
        <v>1728</v>
      </c>
      <c r="B1747" s="170">
        <v>-12655959.183500765</v>
      </c>
    </row>
    <row r="1748" spans="1:2" x14ac:dyDescent="0.35">
      <c r="A1748" s="70">
        <f t="shared" si="35"/>
        <v>1729</v>
      </c>
      <c r="B1748" s="170">
        <v>-21142173.343203686</v>
      </c>
    </row>
    <row r="1749" spans="1:2" x14ac:dyDescent="0.35">
      <c r="A1749" s="70">
        <f t="shared" si="35"/>
        <v>1730</v>
      </c>
      <c r="B1749" s="170">
        <v>-19094637.270446487</v>
      </c>
    </row>
    <row r="1750" spans="1:2" x14ac:dyDescent="0.35">
      <c r="A1750" s="70">
        <f t="shared" ref="A1750:A1813" si="36">A1749+1</f>
        <v>1731</v>
      </c>
      <c r="B1750" s="170">
        <v>-26229195.736750796</v>
      </c>
    </row>
    <row r="1751" spans="1:2" x14ac:dyDescent="0.35">
      <c r="A1751" s="70">
        <f t="shared" si="36"/>
        <v>1732</v>
      </c>
      <c r="B1751" s="170">
        <v>-44364945.468346819</v>
      </c>
    </row>
    <row r="1752" spans="1:2" x14ac:dyDescent="0.35">
      <c r="A1752" s="70">
        <f t="shared" si="36"/>
        <v>1733</v>
      </c>
      <c r="B1752" s="170">
        <v>-28015735.190531358</v>
      </c>
    </row>
    <row r="1753" spans="1:2" x14ac:dyDescent="0.35">
      <c r="A1753" s="70">
        <f t="shared" si="36"/>
        <v>1734</v>
      </c>
      <c r="B1753" s="170">
        <v>-4704191.5520655084</v>
      </c>
    </row>
    <row r="1754" spans="1:2" x14ac:dyDescent="0.35">
      <c r="A1754" s="70">
        <f t="shared" si="36"/>
        <v>1735</v>
      </c>
      <c r="B1754" s="170">
        <v>-10038491.76607733</v>
      </c>
    </row>
    <row r="1755" spans="1:2" x14ac:dyDescent="0.35">
      <c r="A1755" s="70">
        <f t="shared" si="36"/>
        <v>1736</v>
      </c>
      <c r="B1755" s="170">
        <v>-27027649.253001489</v>
      </c>
    </row>
    <row r="1756" spans="1:2" x14ac:dyDescent="0.35">
      <c r="A1756" s="70">
        <f t="shared" si="36"/>
        <v>1737</v>
      </c>
      <c r="B1756" s="170">
        <v>-17272402.23427628</v>
      </c>
    </row>
    <row r="1757" spans="1:2" x14ac:dyDescent="0.35">
      <c r="A1757" s="70">
        <f t="shared" si="36"/>
        <v>1738</v>
      </c>
      <c r="B1757" s="170">
        <v>-42008613.107956618</v>
      </c>
    </row>
    <row r="1758" spans="1:2" x14ac:dyDescent="0.35">
      <c r="A1758" s="70">
        <f t="shared" si="36"/>
        <v>1739</v>
      </c>
      <c r="B1758" s="170">
        <v>-16514863.841391096</v>
      </c>
    </row>
    <row r="1759" spans="1:2" x14ac:dyDescent="0.35">
      <c r="A1759" s="70">
        <f t="shared" si="36"/>
        <v>1740</v>
      </c>
      <c r="B1759" s="170">
        <v>-17046258.993452951</v>
      </c>
    </row>
    <row r="1760" spans="1:2" x14ac:dyDescent="0.35">
      <c r="A1760" s="70">
        <f t="shared" si="36"/>
        <v>1741</v>
      </c>
      <c r="B1760" s="170">
        <v>-15924634.422475399</v>
      </c>
    </row>
    <row r="1761" spans="1:2" x14ac:dyDescent="0.35">
      <c r="A1761" s="70">
        <f t="shared" si="36"/>
        <v>1742</v>
      </c>
      <c r="B1761" s="170">
        <v>-19434690.851601217</v>
      </c>
    </row>
    <row r="1762" spans="1:2" x14ac:dyDescent="0.35">
      <c r="A1762" s="70">
        <f t="shared" si="36"/>
        <v>1743</v>
      </c>
      <c r="B1762" s="170">
        <v>-12202293.549163559</v>
      </c>
    </row>
    <row r="1763" spans="1:2" x14ac:dyDescent="0.35">
      <c r="A1763" s="70">
        <f t="shared" si="36"/>
        <v>1744</v>
      </c>
      <c r="B1763" s="170">
        <v>-16938723.191925876</v>
      </c>
    </row>
    <row r="1764" spans="1:2" x14ac:dyDescent="0.35">
      <c r="A1764" s="70">
        <f t="shared" si="36"/>
        <v>1745</v>
      </c>
      <c r="B1764" s="170">
        <v>-51324546.409208924</v>
      </c>
    </row>
    <row r="1765" spans="1:2" x14ac:dyDescent="0.35">
      <c r="A1765" s="70">
        <f t="shared" si="36"/>
        <v>1746</v>
      </c>
      <c r="B1765" s="170">
        <v>-22215808.426290244</v>
      </c>
    </row>
    <row r="1766" spans="1:2" x14ac:dyDescent="0.35">
      <c r="A1766" s="70">
        <f t="shared" si="36"/>
        <v>1747</v>
      </c>
      <c r="B1766" s="170">
        <v>-19840193.761286668</v>
      </c>
    </row>
    <row r="1767" spans="1:2" x14ac:dyDescent="0.35">
      <c r="A1767" s="70">
        <f t="shared" si="36"/>
        <v>1748</v>
      </c>
      <c r="B1767" s="170">
        <v>-39301869.478609346</v>
      </c>
    </row>
    <row r="1768" spans="1:2" x14ac:dyDescent="0.35">
      <c r="A1768" s="70">
        <f t="shared" si="36"/>
        <v>1749</v>
      </c>
      <c r="B1768" s="170">
        <v>-17736125.932085942</v>
      </c>
    </row>
    <row r="1769" spans="1:2" x14ac:dyDescent="0.35">
      <c r="A1769" s="70">
        <f t="shared" si="36"/>
        <v>1750</v>
      </c>
      <c r="B1769" s="170">
        <v>-10836505.879264124</v>
      </c>
    </row>
    <row r="1770" spans="1:2" x14ac:dyDescent="0.35">
      <c r="A1770" s="70">
        <f t="shared" si="36"/>
        <v>1751</v>
      </c>
      <c r="B1770" s="170">
        <v>-39787227.995970681</v>
      </c>
    </row>
    <row r="1771" spans="1:2" x14ac:dyDescent="0.35">
      <c r="A1771" s="70">
        <f t="shared" si="36"/>
        <v>1752</v>
      </c>
      <c r="B1771" s="170">
        <v>-20163284.103997864</v>
      </c>
    </row>
    <row r="1772" spans="1:2" x14ac:dyDescent="0.35">
      <c r="A1772" s="70">
        <f t="shared" si="36"/>
        <v>1753</v>
      </c>
      <c r="B1772" s="170">
        <v>-19482142.067621496</v>
      </c>
    </row>
    <row r="1773" spans="1:2" x14ac:dyDescent="0.35">
      <c r="A1773" s="70">
        <f t="shared" si="36"/>
        <v>1754</v>
      </c>
      <c r="B1773" s="170">
        <v>-23726296.390947022</v>
      </c>
    </row>
    <row r="1774" spans="1:2" x14ac:dyDescent="0.35">
      <c r="A1774" s="70">
        <f t="shared" si="36"/>
        <v>1755</v>
      </c>
      <c r="B1774" s="170">
        <v>-28936459.420362726</v>
      </c>
    </row>
    <row r="1775" spans="1:2" x14ac:dyDescent="0.35">
      <c r="A1775" s="70">
        <f t="shared" si="36"/>
        <v>1756</v>
      </c>
      <c r="B1775" s="170">
        <v>-37438977.355796546</v>
      </c>
    </row>
    <row r="1776" spans="1:2" x14ac:dyDescent="0.35">
      <c r="A1776" s="70">
        <f t="shared" si="36"/>
        <v>1757</v>
      </c>
      <c r="B1776" s="170">
        <v>-12730637.897238566</v>
      </c>
    </row>
    <row r="1777" spans="1:2" x14ac:dyDescent="0.35">
      <c r="A1777" s="70">
        <f t="shared" si="36"/>
        <v>1758</v>
      </c>
      <c r="B1777" s="170">
        <v>-40067691.786600366</v>
      </c>
    </row>
    <row r="1778" spans="1:2" x14ac:dyDescent="0.35">
      <c r="A1778" s="70">
        <f t="shared" si="36"/>
        <v>1759</v>
      </c>
      <c r="B1778" s="170">
        <v>-6826116.1016266569</v>
      </c>
    </row>
    <row r="1779" spans="1:2" x14ac:dyDescent="0.35">
      <c r="A1779" s="70">
        <f t="shared" si="36"/>
        <v>1760</v>
      </c>
      <c r="B1779" s="170">
        <v>-13589546.459832517</v>
      </c>
    </row>
    <row r="1780" spans="1:2" x14ac:dyDescent="0.35">
      <c r="A1780" s="70">
        <f t="shared" si="36"/>
        <v>1761</v>
      </c>
      <c r="B1780" s="170">
        <v>-42220113.070689403</v>
      </c>
    </row>
    <row r="1781" spans="1:2" x14ac:dyDescent="0.35">
      <c r="A1781" s="70">
        <f t="shared" si="36"/>
        <v>1762</v>
      </c>
      <c r="B1781" s="170">
        <v>-15701597.446822118</v>
      </c>
    </row>
    <row r="1782" spans="1:2" x14ac:dyDescent="0.35">
      <c r="A1782" s="70">
        <f t="shared" si="36"/>
        <v>1763</v>
      </c>
      <c r="B1782" s="170">
        <v>-26925549.283576392</v>
      </c>
    </row>
    <row r="1783" spans="1:2" x14ac:dyDescent="0.35">
      <c r="A1783" s="70">
        <f t="shared" si="36"/>
        <v>1764</v>
      </c>
      <c r="B1783" s="170">
        <v>-36874253.093907297</v>
      </c>
    </row>
    <row r="1784" spans="1:2" x14ac:dyDescent="0.35">
      <c r="A1784" s="70">
        <f t="shared" si="36"/>
        <v>1765</v>
      </c>
      <c r="B1784" s="170">
        <v>-31798225.144618586</v>
      </c>
    </row>
    <row r="1785" spans="1:2" x14ac:dyDescent="0.35">
      <c r="A1785" s="70">
        <f t="shared" si="36"/>
        <v>1766</v>
      </c>
      <c r="B1785" s="170">
        <v>-14281012.115832012</v>
      </c>
    </row>
    <row r="1786" spans="1:2" x14ac:dyDescent="0.35">
      <c r="A1786" s="70">
        <f t="shared" si="36"/>
        <v>1767</v>
      </c>
      <c r="B1786" s="170">
        <v>-31601841.376680695</v>
      </c>
    </row>
    <row r="1787" spans="1:2" x14ac:dyDescent="0.35">
      <c r="A1787" s="70">
        <f t="shared" si="36"/>
        <v>1768</v>
      </c>
      <c r="B1787" s="170">
        <v>-30687654.933328267</v>
      </c>
    </row>
    <row r="1788" spans="1:2" x14ac:dyDescent="0.35">
      <c r="A1788" s="70">
        <f t="shared" si="36"/>
        <v>1769</v>
      </c>
      <c r="B1788" s="170">
        <v>-19805261.795901239</v>
      </c>
    </row>
    <row r="1789" spans="1:2" x14ac:dyDescent="0.35">
      <c r="A1789" s="70">
        <f t="shared" si="36"/>
        <v>1770</v>
      </c>
      <c r="B1789" s="170">
        <v>-28243898.584019057</v>
      </c>
    </row>
    <row r="1790" spans="1:2" x14ac:dyDescent="0.35">
      <c r="A1790" s="70">
        <f t="shared" si="36"/>
        <v>1771</v>
      </c>
      <c r="B1790" s="170">
        <v>-21490786.871417474</v>
      </c>
    </row>
    <row r="1791" spans="1:2" x14ac:dyDescent="0.35">
      <c r="A1791" s="70">
        <f t="shared" si="36"/>
        <v>1772</v>
      </c>
      <c r="B1791" s="170">
        <v>-28284204.158370674</v>
      </c>
    </row>
    <row r="1792" spans="1:2" x14ac:dyDescent="0.35">
      <c r="A1792" s="70">
        <f t="shared" si="36"/>
        <v>1773</v>
      </c>
      <c r="B1792" s="170">
        <v>-19477244.979465801</v>
      </c>
    </row>
    <row r="1793" spans="1:2" x14ac:dyDescent="0.35">
      <c r="A1793" s="70">
        <f t="shared" si="36"/>
        <v>1774</v>
      </c>
      <c r="B1793" s="170">
        <v>-37946019.384357542</v>
      </c>
    </row>
    <row r="1794" spans="1:2" x14ac:dyDescent="0.35">
      <c r="A1794" s="70">
        <f t="shared" si="36"/>
        <v>1775</v>
      </c>
      <c r="B1794" s="170">
        <v>-18725804.011038382</v>
      </c>
    </row>
    <row r="1795" spans="1:2" x14ac:dyDescent="0.35">
      <c r="A1795" s="70">
        <f t="shared" si="36"/>
        <v>1776</v>
      </c>
      <c r="B1795" s="170">
        <v>-26887559.856842995</v>
      </c>
    </row>
    <row r="1796" spans="1:2" x14ac:dyDescent="0.35">
      <c r="A1796" s="70">
        <f t="shared" si="36"/>
        <v>1777</v>
      </c>
      <c r="B1796" s="170">
        <v>-23245256.832412846</v>
      </c>
    </row>
    <row r="1797" spans="1:2" x14ac:dyDescent="0.35">
      <c r="A1797" s="70">
        <f t="shared" si="36"/>
        <v>1778</v>
      </c>
      <c r="B1797" s="170">
        <v>-42165351.299152926</v>
      </c>
    </row>
    <row r="1798" spans="1:2" x14ac:dyDescent="0.35">
      <c r="A1798" s="70">
        <f t="shared" si="36"/>
        <v>1779</v>
      </c>
      <c r="B1798" s="170">
        <v>-19014520.213570524</v>
      </c>
    </row>
    <row r="1799" spans="1:2" x14ac:dyDescent="0.35">
      <c r="A1799" s="70">
        <f t="shared" si="36"/>
        <v>1780</v>
      </c>
      <c r="B1799" s="170">
        <v>-13897277.686048521</v>
      </c>
    </row>
    <row r="1800" spans="1:2" x14ac:dyDescent="0.35">
      <c r="A1800" s="70">
        <f t="shared" si="36"/>
        <v>1781</v>
      </c>
      <c r="B1800" s="170">
        <v>-17190660.280553874</v>
      </c>
    </row>
    <row r="1801" spans="1:2" x14ac:dyDescent="0.35">
      <c r="A1801" s="70">
        <f t="shared" si="36"/>
        <v>1782</v>
      </c>
      <c r="B1801" s="170">
        <v>-27878171.023608644</v>
      </c>
    </row>
    <row r="1802" spans="1:2" x14ac:dyDescent="0.35">
      <c r="A1802" s="70">
        <f t="shared" si="36"/>
        <v>1783</v>
      </c>
      <c r="B1802" s="170">
        <v>-24948346.532611877</v>
      </c>
    </row>
    <row r="1803" spans="1:2" x14ac:dyDescent="0.35">
      <c r="A1803" s="70">
        <f t="shared" si="36"/>
        <v>1784</v>
      </c>
      <c r="B1803" s="170">
        <v>-29114912.586852647</v>
      </c>
    </row>
    <row r="1804" spans="1:2" x14ac:dyDescent="0.35">
      <c r="A1804" s="70">
        <f t="shared" si="36"/>
        <v>1785</v>
      </c>
      <c r="B1804" s="170">
        <v>-21592244.478155069</v>
      </c>
    </row>
    <row r="1805" spans="1:2" x14ac:dyDescent="0.35">
      <c r="A1805" s="70">
        <f t="shared" si="36"/>
        <v>1786</v>
      </c>
      <c r="B1805" s="170">
        <v>-10723458.960588804</v>
      </c>
    </row>
    <row r="1806" spans="1:2" x14ac:dyDescent="0.35">
      <c r="A1806" s="70">
        <f t="shared" si="36"/>
        <v>1787</v>
      </c>
      <c r="B1806" s="170">
        <v>-15506473.368252166</v>
      </c>
    </row>
    <row r="1807" spans="1:2" x14ac:dyDescent="0.35">
      <c r="A1807" s="70">
        <f t="shared" si="36"/>
        <v>1788</v>
      </c>
      <c r="B1807" s="170">
        <v>-21947325.271007597</v>
      </c>
    </row>
    <row r="1808" spans="1:2" x14ac:dyDescent="0.35">
      <c r="A1808" s="70">
        <f t="shared" si="36"/>
        <v>1789</v>
      </c>
      <c r="B1808" s="170">
        <v>-46422891.683845982</v>
      </c>
    </row>
    <row r="1809" spans="1:2" x14ac:dyDescent="0.35">
      <c r="A1809" s="70">
        <f t="shared" si="36"/>
        <v>1790</v>
      </c>
      <c r="B1809" s="170">
        <v>-17378414.796330344</v>
      </c>
    </row>
    <row r="1810" spans="1:2" x14ac:dyDescent="0.35">
      <c r="A1810" s="70">
        <f t="shared" si="36"/>
        <v>1791</v>
      </c>
      <c r="B1810" s="170">
        <v>-37120236.425286025</v>
      </c>
    </row>
    <row r="1811" spans="1:2" x14ac:dyDescent="0.35">
      <c r="A1811" s="70">
        <f t="shared" si="36"/>
        <v>1792</v>
      </c>
      <c r="B1811" s="170">
        <v>-18482590.922201306</v>
      </c>
    </row>
    <row r="1812" spans="1:2" x14ac:dyDescent="0.35">
      <c r="A1812" s="70">
        <f t="shared" si="36"/>
        <v>1793</v>
      </c>
      <c r="B1812" s="170">
        <v>-23242318.910338607</v>
      </c>
    </row>
    <row r="1813" spans="1:2" x14ac:dyDescent="0.35">
      <c r="A1813" s="70">
        <f t="shared" si="36"/>
        <v>1794</v>
      </c>
      <c r="B1813" s="170">
        <v>-19689799.435828865</v>
      </c>
    </row>
    <row r="1814" spans="1:2" x14ac:dyDescent="0.35">
      <c r="A1814" s="70">
        <f t="shared" ref="A1814:A1877" si="37">A1813+1</f>
        <v>1795</v>
      </c>
      <c r="B1814" s="170">
        <v>-24011596.013194323</v>
      </c>
    </row>
    <row r="1815" spans="1:2" x14ac:dyDescent="0.35">
      <c r="A1815" s="70">
        <f t="shared" si="37"/>
        <v>1796</v>
      </c>
      <c r="B1815" s="170">
        <v>-12107384.431655264</v>
      </c>
    </row>
    <row r="1816" spans="1:2" x14ac:dyDescent="0.35">
      <c r="A1816" s="70">
        <f t="shared" si="37"/>
        <v>1797</v>
      </c>
      <c r="B1816" s="170">
        <v>-41043515.471993312</v>
      </c>
    </row>
    <row r="1817" spans="1:2" x14ac:dyDescent="0.35">
      <c r="A1817" s="70">
        <f t="shared" si="37"/>
        <v>1798</v>
      </c>
      <c r="B1817" s="170">
        <v>-25081649.785167694</v>
      </c>
    </row>
    <row r="1818" spans="1:2" x14ac:dyDescent="0.35">
      <c r="A1818" s="70">
        <f t="shared" si="37"/>
        <v>1799</v>
      </c>
      <c r="B1818" s="170">
        <v>-15688959.754387811</v>
      </c>
    </row>
    <row r="1819" spans="1:2" x14ac:dyDescent="0.35">
      <c r="A1819" s="70">
        <f t="shared" si="37"/>
        <v>1800</v>
      </c>
      <c r="B1819" s="170">
        <v>-9772664.2513161525</v>
      </c>
    </row>
    <row r="1820" spans="1:2" x14ac:dyDescent="0.35">
      <c r="A1820" s="70">
        <f t="shared" si="37"/>
        <v>1801</v>
      </c>
      <c r="B1820" s="170">
        <v>-30251989.278268408</v>
      </c>
    </row>
    <row r="1821" spans="1:2" x14ac:dyDescent="0.35">
      <c r="A1821" s="70">
        <f t="shared" si="37"/>
        <v>1802</v>
      </c>
      <c r="B1821" s="170">
        <v>-22604447.732295737</v>
      </c>
    </row>
    <row r="1822" spans="1:2" x14ac:dyDescent="0.35">
      <c r="A1822" s="70">
        <f t="shared" si="37"/>
        <v>1803</v>
      </c>
      <c r="B1822" s="170">
        <v>-9906448.0538189318</v>
      </c>
    </row>
    <row r="1823" spans="1:2" x14ac:dyDescent="0.35">
      <c r="A1823" s="70">
        <f t="shared" si="37"/>
        <v>1804</v>
      </c>
      <c r="B1823" s="170">
        <v>-14607200.886548461</v>
      </c>
    </row>
    <row r="1824" spans="1:2" x14ac:dyDescent="0.35">
      <c r="A1824" s="70">
        <f t="shared" si="37"/>
        <v>1805</v>
      </c>
      <c r="B1824" s="170">
        <v>-9142566.0837118775</v>
      </c>
    </row>
    <row r="1825" spans="1:2" x14ac:dyDescent="0.35">
      <c r="A1825" s="70">
        <f t="shared" si="37"/>
        <v>1806</v>
      </c>
      <c r="B1825" s="170">
        <v>-21074712.670289971</v>
      </c>
    </row>
    <row r="1826" spans="1:2" x14ac:dyDescent="0.35">
      <c r="A1826" s="70">
        <f t="shared" si="37"/>
        <v>1807</v>
      </c>
      <c r="B1826" s="170">
        <v>-34019317.574541986</v>
      </c>
    </row>
    <row r="1827" spans="1:2" x14ac:dyDescent="0.35">
      <c r="A1827" s="70">
        <f t="shared" si="37"/>
        <v>1808</v>
      </c>
      <c r="B1827" s="170">
        <v>-28213653.862849288</v>
      </c>
    </row>
    <row r="1828" spans="1:2" x14ac:dyDescent="0.35">
      <c r="A1828" s="70">
        <f t="shared" si="37"/>
        <v>1809</v>
      </c>
      <c r="B1828" s="170">
        <v>-32946451.102595694</v>
      </c>
    </row>
    <row r="1829" spans="1:2" x14ac:dyDescent="0.35">
      <c r="A1829" s="70">
        <f t="shared" si="37"/>
        <v>1810</v>
      </c>
      <c r="B1829" s="170">
        <v>-17701895.682099015</v>
      </c>
    </row>
    <row r="1830" spans="1:2" x14ac:dyDescent="0.35">
      <c r="A1830" s="70">
        <f t="shared" si="37"/>
        <v>1811</v>
      </c>
      <c r="B1830" s="170">
        <v>-13756896.204919484</v>
      </c>
    </row>
    <row r="1831" spans="1:2" x14ac:dyDescent="0.35">
      <c r="A1831" s="70">
        <f t="shared" si="37"/>
        <v>1812</v>
      </c>
      <c r="B1831" s="170">
        <v>-35461770.754035965</v>
      </c>
    </row>
    <row r="1832" spans="1:2" x14ac:dyDescent="0.35">
      <c r="A1832" s="70">
        <f t="shared" si="37"/>
        <v>1813</v>
      </c>
      <c r="B1832" s="170">
        <v>-39279469.756057829</v>
      </c>
    </row>
    <row r="1833" spans="1:2" x14ac:dyDescent="0.35">
      <c r="A1833" s="70">
        <f t="shared" si="37"/>
        <v>1814</v>
      </c>
      <c r="B1833" s="170">
        <v>-9896395.3184991516</v>
      </c>
    </row>
    <row r="1834" spans="1:2" x14ac:dyDescent="0.35">
      <c r="A1834" s="70">
        <f t="shared" si="37"/>
        <v>1815</v>
      </c>
      <c r="B1834" s="170">
        <v>-33169657.732324317</v>
      </c>
    </row>
    <row r="1835" spans="1:2" x14ac:dyDescent="0.35">
      <c r="A1835" s="70">
        <f t="shared" si="37"/>
        <v>1816</v>
      </c>
      <c r="B1835" s="170">
        <v>-33583995.257268645</v>
      </c>
    </row>
    <row r="1836" spans="1:2" x14ac:dyDescent="0.35">
      <c r="A1836" s="70">
        <f t="shared" si="37"/>
        <v>1817</v>
      </c>
      <c r="B1836" s="170">
        <v>-14262754.36692371</v>
      </c>
    </row>
    <row r="1837" spans="1:2" x14ac:dyDescent="0.35">
      <c r="A1837" s="70">
        <f t="shared" si="37"/>
        <v>1818</v>
      </c>
      <c r="B1837" s="170">
        <v>-24128281.097285919</v>
      </c>
    </row>
    <row r="1838" spans="1:2" x14ac:dyDescent="0.35">
      <c r="A1838" s="70">
        <f t="shared" si="37"/>
        <v>1819</v>
      </c>
      <c r="B1838" s="170">
        <v>-29652575.104178622</v>
      </c>
    </row>
    <row r="1839" spans="1:2" x14ac:dyDescent="0.35">
      <c r="A1839" s="70">
        <f t="shared" si="37"/>
        <v>1820</v>
      </c>
      <c r="B1839" s="170">
        <v>-25834676.002116591</v>
      </c>
    </row>
    <row r="1840" spans="1:2" x14ac:dyDescent="0.35">
      <c r="A1840" s="70">
        <f t="shared" si="37"/>
        <v>1821</v>
      </c>
      <c r="B1840" s="170">
        <v>-37649463.87757501</v>
      </c>
    </row>
    <row r="1841" spans="1:2" x14ac:dyDescent="0.35">
      <c r="A1841" s="70">
        <f t="shared" si="37"/>
        <v>1822</v>
      </c>
      <c r="B1841" s="170">
        <v>-28503193.146216728</v>
      </c>
    </row>
    <row r="1842" spans="1:2" x14ac:dyDescent="0.35">
      <c r="A1842" s="70">
        <f t="shared" si="37"/>
        <v>1823</v>
      </c>
      <c r="B1842" s="170">
        <v>-28254767.426315814</v>
      </c>
    </row>
    <row r="1843" spans="1:2" x14ac:dyDescent="0.35">
      <c r="A1843" s="70">
        <f t="shared" si="37"/>
        <v>1824</v>
      </c>
      <c r="B1843" s="170">
        <v>-25093120.468560737</v>
      </c>
    </row>
    <row r="1844" spans="1:2" x14ac:dyDescent="0.35">
      <c r="A1844" s="70">
        <f t="shared" si="37"/>
        <v>1825</v>
      </c>
      <c r="B1844" s="170">
        <v>-20815205.881309301</v>
      </c>
    </row>
    <row r="1845" spans="1:2" x14ac:dyDescent="0.35">
      <c r="A1845" s="70">
        <f t="shared" si="37"/>
        <v>1826</v>
      </c>
      <c r="B1845" s="170">
        <v>-18055132.691597037</v>
      </c>
    </row>
    <row r="1846" spans="1:2" x14ac:dyDescent="0.35">
      <c r="A1846" s="70">
        <f t="shared" si="37"/>
        <v>1827</v>
      </c>
      <c r="B1846" s="170">
        <v>-50182565.339020155</v>
      </c>
    </row>
    <row r="1847" spans="1:2" x14ac:dyDescent="0.35">
      <c r="A1847" s="70">
        <f t="shared" si="37"/>
        <v>1828</v>
      </c>
      <c r="B1847" s="170">
        <v>-16308211.196568549</v>
      </c>
    </row>
    <row r="1848" spans="1:2" x14ac:dyDescent="0.35">
      <c r="A1848" s="70">
        <f t="shared" si="37"/>
        <v>1829</v>
      </c>
      <c r="B1848" s="170">
        <v>-38799272.89081753</v>
      </c>
    </row>
    <row r="1849" spans="1:2" x14ac:dyDescent="0.35">
      <c r="A1849" s="70">
        <f t="shared" si="37"/>
        <v>1830</v>
      </c>
      <c r="B1849" s="170">
        <v>-36342812.082207352</v>
      </c>
    </row>
    <row r="1850" spans="1:2" x14ac:dyDescent="0.35">
      <c r="A1850" s="70">
        <f t="shared" si="37"/>
        <v>1831</v>
      </c>
      <c r="B1850" s="170">
        <v>-14575917.942763384</v>
      </c>
    </row>
    <row r="1851" spans="1:2" x14ac:dyDescent="0.35">
      <c r="A1851" s="70">
        <f t="shared" si="37"/>
        <v>1832</v>
      </c>
      <c r="B1851" s="170">
        <v>-29683938.375813827</v>
      </c>
    </row>
    <row r="1852" spans="1:2" x14ac:dyDescent="0.35">
      <c r="A1852" s="70">
        <f t="shared" si="37"/>
        <v>1833</v>
      </c>
      <c r="B1852" s="170">
        <v>-5514341.5348446853</v>
      </c>
    </row>
    <row r="1853" spans="1:2" x14ac:dyDescent="0.35">
      <c r="A1853" s="70">
        <f t="shared" si="37"/>
        <v>1834</v>
      </c>
      <c r="B1853" s="170">
        <v>-55576519.731548592</v>
      </c>
    </row>
    <row r="1854" spans="1:2" x14ac:dyDescent="0.35">
      <c r="A1854" s="70">
        <f t="shared" si="37"/>
        <v>1835</v>
      </c>
      <c r="B1854" s="170">
        <v>-39410154.001737736</v>
      </c>
    </row>
    <row r="1855" spans="1:2" x14ac:dyDescent="0.35">
      <c r="A1855" s="70">
        <f t="shared" si="37"/>
        <v>1836</v>
      </c>
      <c r="B1855" s="170">
        <v>-7386520.843469521</v>
      </c>
    </row>
    <row r="1856" spans="1:2" x14ac:dyDescent="0.35">
      <c r="A1856" s="70">
        <f t="shared" si="37"/>
        <v>1837</v>
      </c>
      <c r="B1856" s="170">
        <v>-17104598.26325912</v>
      </c>
    </row>
    <row r="1857" spans="1:2" x14ac:dyDescent="0.35">
      <c r="A1857" s="70">
        <f t="shared" si="37"/>
        <v>1838</v>
      </c>
      <c r="B1857" s="170">
        <v>-16530364.185227808</v>
      </c>
    </row>
    <row r="1858" spans="1:2" x14ac:dyDescent="0.35">
      <c r="A1858" s="70">
        <f t="shared" si="37"/>
        <v>1839</v>
      </c>
      <c r="B1858" s="170">
        <v>-47043526.32424017</v>
      </c>
    </row>
    <row r="1859" spans="1:2" x14ac:dyDescent="0.35">
      <c r="A1859" s="70">
        <f t="shared" si="37"/>
        <v>1840</v>
      </c>
      <c r="B1859" s="170">
        <v>-16554096.70309769</v>
      </c>
    </row>
    <row r="1860" spans="1:2" x14ac:dyDescent="0.35">
      <c r="A1860" s="70">
        <f t="shared" si="37"/>
        <v>1841</v>
      </c>
      <c r="B1860" s="170">
        <v>-48330993.325339101</v>
      </c>
    </row>
    <row r="1861" spans="1:2" x14ac:dyDescent="0.35">
      <c r="A1861" s="70">
        <f t="shared" si="37"/>
        <v>1842</v>
      </c>
      <c r="B1861" s="170">
        <v>-19283127.778950032</v>
      </c>
    </row>
    <row r="1862" spans="1:2" x14ac:dyDescent="0.35">
      <c r="A1862" s="70">
        <f t="shared" si="37"/>
        <v>1843</v>
      </c>
      <c r="B1862" s="170">
        <v>-12859457.770264186</v>
      </c>
    </row>
    <row r="1863" spans="1:2" x14ac:dyDescent="0.35">
      <c r="A1863" s="70">
        <f t="shared" si="37"/>
        <v>1844</v>
      </c>
      <c r="B1863" s="170">
        <v>-43067305.037106894</v>
      </c>
    </row>
    <row r="1864" spans="1:2" x14ac:dyDescent="0.35">
      <c r="A1864" s="70">
        <f t="shared" si="37"/>
        <v>1845</v>
      </c>
      <c r="B1864" s="170">
        <v>-11629588.529077597</v>
      </c>
    </row>
    <row r="1865" spans="1:2" x14ac:dyDescent="0.35">
      <c r="A1865" s="70">
        <f t="shared" si="37"/>
        <v>1846</v>
      </c>
      <c r="B1865" s="170">
        <v>-2887757.5208546957</v>
      </c>
    </row>
    <row r="1866" spans="1:2" x14ac:dyDescent="0.35">
      <c r="A1866" s="70">
        <f t="shared" si="37"/>
        <v>1847</v>
      </c>
      <c r="B1866" s="170">
        <v>-24779986.727506693</v>
      </c>
    </row>
    <row r="1867" spans="1:2" x14ac:dyDescent="0.35">
      <c r="A1867" s="70">
        <f t="shared" si="37"/>
        <v>1848</v>
      </c>
      <c r="B1867" s="170">
        <v>-7860520.0737634618</v>
      </c>
    </row>
    <row r="1868" spans="1:2" x14ac:dyDescent="0.35">
      <c r="A1868" s="70">
        <f t="shared" si="37"/>
        <v>1849</v>
      </c>
      <c r="B1868" s="170">
        <v>-18770680.712725751</v>
      </c>
    </row>
    <row r="1869" spans="1:2" x14ac:dyDescent="0.35">
      <c r="A1869" s="70">
        <f t="shared" si="37"/>
        <v>1850</v>
      </c>
      <c r="B1869" s="170">
        <v>-5230064.2733503003</v>
      </c>
    </row>
    <row r="1870" spans="1:2" x14ac:dyDescent="0.35">
      <c r="A1870" s="70">
        <f t="shared" si="37"/>
        <v>1851</v>
      </c>
      <c r="B1870" s="170">
        <v>-34713447.472032785</v>
      </c>
    </row>
    <row r="1871" spans="1:2" x14ac:dyDescent="0.35">
      <c r="A1871" s="70">
        <f t="shared" si="37"/>
        <v>1852</v>
      </c>
      <c r="B1871" s="170">
        <v>-14832180.563609943</v>
      </c>
    </row>
    <row r="1872" spans="1:2" x14ac:dyDescent="0.35">
      <c r="A1872" s="70">
        <f t="shared" si="37"/>
        <v>1853</v>
      </c>
      <c r="B1872" s="170">
        <v>-27703151.373505414</v>
      </c>
    </row>
    <row r="1873" spans="1:2" x14ac:dyDescent="0.35">
      <c r="A1873" s="70">
        <f t="shared" si="37"/>
        <v>1854</v>
      </c>
      <c r="B1873" s="170">
        <v>-46435166.727876619</v>
      </c>
    </row>
    <row r="1874" spans="1:2" x14ac:dyDescent="0.35">
      <c r="A1874" s="70">
        <f t="shared" si="37"/>
        <v>1855</v>
      </c>
      <c r="B1874" s="170">
        <v>-13288775.772954382</v>
      </c>
    </row>
    <row r="1875" spans="1:2" x14ac:dyDescent="0.35">
      <c r="A1875" s="70">
        <f t="shared" si="37"/>
        <v>1856</v>
      </c>
      <c r="B1875" s="170">
        <v>-25029417.830487236</v>
      </c>
    </row>
    <row r="1876" spans="1:2" x14ac:dyDescent="0.35">
      <c r="A1876" s="70">
        <f t="shared" si="37"/>
        <v>1857</v>
      </c>
      <c r="B1876" s="170">
        <v>-11460970.946729198</v>
      </c>
    </row>
    <row r="1877" spans="1:2" x14ac:dyDescent="0.35">
      <c r="A1877" s="70">
        <f t="shared" si="37"/>
        <v>1858</v>
      </c>
      <c r="B1877" s="170">
        <v>-40070749.68774797</v>
      </c>
    </row>
    <row r="1878" spans="1:2" x14ac:dyDescent="0.35">
      <c r="A1878" s="70">
        <f t="shared" ref="A1878:A1941" si="38">A1877+1</f>
        <v>1859</v>
      </c>
      <c r="B1878" s="170">
        <v>-48320989.149910294</v>
      </c>
    </row>
    <row r="1879" spans="1:2" x14ac:dyDescent="0.35">
      <c r="A1879" s="70">
        <f t="shared" si="38"/>
        <v>1860</v>
      </c>
      <c r="B1879" s="170">
        <v>-31777876.818067681</v>
      </c>
    </row>
    <row r="1880" spans="1:2" x14ac:dyDescent="0.35">
      <c r="A1880" s="70">
        <f t="shared" si="38"/>
        <v>1861</v>
      </c>
      <c r="B1880" s="170">
        <v>-21010014.517616395</v>
      </c>
    </row>
    <row r="1881" spans="1:2" x14ac:dyDescent="0.35">
      <c r="A1881" s="70">
        <f t="shared" si="38"/>
        <v>1862</v>
      </c>
      <c r="B1881" s="170">
        <v>-24069934.387219731</v>
      </c>
    </row>
    <row r="1882" spans="1:2" x14ac:dyDescent="0.35">
      <c r="A1882" s="70">
        <f t="shared" si="38"/>
        <v>1863</v>
      </c>
      <c r="B1882" s="170">
        <v>-45851277.306817383</v>
      </c>
    </row>
    <row r="1883" spans="1:2" x14ac:dyDescent="0.35">
      <c r="A1883" s="70">
        <f t="shared" si="38"/>
        <v>1864</v>
      </c>
      <c r="B1883" s="170">
        <v>-11950877.944285575</v>
      </c>
    </row>
    <row r="1884" spans="1:2" x14ac:dyDescent="0.35">
      <c r="A1884" s="70">
        <f t="shared" si="38"/>
        <v>1865</v>
      </c>
      <c r="B1884" s="170">
        <v>-23449830.231974892</v>
      </c>
    </row>
    <row r="1885" spans="1:2" x14ac:dyDescent="0.35">
      <c r="A1885" s="70">
        <f t="shared" si="38"/>
        <v>1866</v>
      </c>
      <c r="B1885" s="170">
        <v>-31131761.425066575</v>
      </c>
    </row>
    <row r="1886" spans="1:2" x14ac:dyDescent="0.35">
      <c r="A1886" s="70">
        <f t="shared" si="38"/>
        <v>1867</v>
      </c>
      <c r="B1886" s="170">
        <v>-19201554.584645063</v>
      </c>
    </row>
    <row r="1887" spans="1:2" x14ac:dyDescent="0.35">
      <c r="A1887" s="70">
        <f t="shared" si="38"/>
        <v>1868</v>
      </c>
      <c r="B1887" s="170">
        <v>-7151983.3215642013</v>
      </c>
    </row>
    <row r="1888" spans="1:2" x14ac:dyDescent="0.35">
      <c r="A1888" s="70">
        <f t="shared" si="38"/>
        <v>1869</v>
      </c>
      <c r="B1888" s="170">
        <v>-23857856.830787502</v>
      </c>
    </row>
    <row r="1889" spans="1:2" x14ac:dyDescent="0.35">
      <c r="A1889" s="70">
        <f t="shared" si="38"/>
        <v>1870</v>
      </c>
      <c r="B1889" s="170">
        <v>-20167985.76961492</v>
      </c>
    </row>
    <row r="1890" spans="1:2" x14ac:dyDescent="0.35">
      <c r="A1890" s="70">
        <f t="shared" si="38"/>
        <v>1871</v>
      </c>
      <c r="B1890" s="170">
        <v>-18820318.715166025</v>
      </c>
    </row>
    <row r="1891" spans="1:2" x14ac:dyDescent="0.35">
      <c r="A1891" s="70">
        <f t="shared" si="38"/>
        <v>1872</v>
      </c>
      <c r="B1891" s="170">
        <v>-12704895.150414677</v>
      </c>
    </row>
    <row r="1892" spans="1:2" x14ac:dyDescent="0.35">
      <c r="A1892" s="70">
        <f t="shared" si="38"/>
        <v>1873</v>
      </c>
      <c r="B1892" s="170">
        <v>-43028187.156021602</v>
      </c>
    </row>
    <row r="1893" spans="1:2" x14ac:dyDescent="0.35">
      <c r="A1893" s="70">
        <f t="shared" si="38"/>
        <v>1874</v>
      </c>
      <c r="B1893" s="170">
        <v>-24982698.999314539</v>
      </c>
    </row>
    <row r="1894" spans="1:2" x14ac:dyDescent="0.35">
      <c r="A1894" s="70">
        <f t="shared" si="38"/>
        <v>1875</v>
      </c>
      <c r="B1894" s="170">
        <v>-24664815.956201524</v>
      </c>
    </row>
    <row r="1895" spans="1:2" x14ac:dyDescent="0.35">
      <c r="A1895" s="70">
        <f t="shared" si="38"/>
        <v>1876</v>
      </c>
      <c r="B1895" s="170">
        <v>-28189333.137472309</v>
      </c>
    </row>
    <row r="1896" spans="1:2" x14ac:dyDescent="0.35">
      <c r="A1896" s="70">
        <f t="shared" si="38"/>
        <v>1877</v>
      </c>
      <c r="B1896" s="170">
        <v>-7903185.0833075102</v>
      </c>
    </row>
    <row r="1897" spans="1:2" x14ac:dyDescent="0.35">
      <c r="A1897" s="70">
        <f t="shared" si="38"/>
        <v>1878</v>
      </c>
      <c r="B1897" s="170">
        <v>-45605680.031603709</v>
      </c>
    </row>
    <row r="1898" spans="1:2" x14ac:dyDescent="0.35">
      <c r="A1898" s="70">
        <f t="shared" si="38"/>
        <v>1879</v>
      </c>
      <c r="B1898" s="170">
        <v>-31009044.978146035</v>
      </c>
    </row>
    <row r="1899" spans="1:2" x14ac:dyDescent="0.35">
      <c r="A1899" s="70">
        <f t="shared" si="38"/>
        <v>1880</v>
      </c>
      <c r="B1899" s="170">
        <v>-20305406.890219674</v>
      </c>
    </row>
    <row r="1900" spans="1:2" x14ac:dyDescent="0.35">
      <c r="A1900" s="70">
        <f t="shared" si="38"/>
        <v>1881</v>
      </c>
      <c r="B1900" s="170">
        <v>-12836713.672520623</v>
      </c>
    </row>
    <row r="1901" spans="1:2" x14ac:dyDescent="0.35">
      <c r="A1901" s="70">
        <f t="shared" si="38"/>
        <v>1882</v>
      </c>
      <c r="B1901" s="170">
        <v>-34139489.518712088</v>
      </c>
    </row>
    <row r="1902" spans="1:2" x14ac:dyDescent="0.35">
      <c r="A1902" s="70">
        <f t="shared" si="38"/>
        <v>1883</v>
      </c>
      <c r="B1902" s="170">
        <v>-42888877.801521197</v>
      </c>
    </row>
    <row r="1903" spans="1:2" x14ac:dyDescent="0.35">
      <c r="A1903" s="70">
        <f t="shared" si="38"/>
        <v>1884</v>
      </c>
      <c r="B1903" s="170">
        <v>-20994177.813525185</v>
      </c>
    </row>
    <row r="1904" spans="1:2" x14ac:dyDescent="0.35">
      <c r="A1904" s="70">
        <f t="shared" si="38"/>
        <v>1885</v>
      </c>
      <c r="B1904" s="170">
        <v>-7723384.7409934746</v>
      </c>
    </row>
    <row r="1905" spans="1:2" x14ac:dyDescent="0.35">
      <c r="A1905" s="70">
        <f t="shared" si="38"/>
        <v>1886</v>
      </c>
      <c r="B1905" s="170">
        <v>-38113487.907744035</v>
      </c>
    </row>
    <row r="1906" spans="1:2" x14ac:dyDescent="0.35">
      <c r="A1906" s="70">
        <f t="shared" si="38"/>
        <v>1887</v>
      </c>
      <c r="B1906" s="170">
        <v>-35982841.942808129</v>
      </c>
    </row>
    <row r="1907" spans="1:2" x14ac:dyDescent="0.35">
      <c r="A1907" s="70">
        <f t="shared" si="38"/>
        <v>1888</v>
      </c>
      <c r="B1907" s="170">
        <v>-18434790.444012772</v>
      </c>
    </row>
    <row r="1908" spans="1:2" x14ac:dyDescent="0.35">
      <c r="A1908" s="70">
        <f t="shared" si="38"/>
        <v>1889</v>
      </c>
      <c r="B1908" s="170">
        <v>-35604226.039654374</v>
      </c>
    </row>
    <row r="1909" spans="1:2" x14ac:dyDescent="0.35">
      <c r="A1909" s="70">
        <f t="shared" si="38"/>
        <v>1890</v>
      </c>
      <c r="B1909" s="170">
        <v>-18146758.268717997</v>
      </c>
    </row>
    <row r="1910" spans="1:2" x14ac:dyDescent="0.35">
      <c r="A1910" s="70">
        <f t="shared" si="38"/>
        <v>1891</v>
      </c>
      <c r="B1910" s="170">
        <v>-23000879.948457904</v>
      </c>
    </row>
    <row r="1911" spans="1:2" x14ac:dyDescent="0.35">
      <c r="A1911" s="70">
        <f t="shared" si="38"/>
        <v>1892</v>
      </c>
      <c r="B1911" s="170">
        <v>-30101774.746882685</v>
      </c>
    </row>
    <row r="1912" spans="1:2" x14ac:dyDescent="0.35">
      <c r="A1912" s="70">
        <f t="shared" si="38"/>
        <v>1893</v>
      </c>
      <c r="B1912" s="170">
        <v>-61319584.646497451</v>
      </c>
    </row>
    <row r="1913" spans="1:2" x14ac:dyDescent="0.35">
      <c r="A1913" s="70">
        <f t="shared" si="38"/>
        <v>1894</v>
      </c>
      <c r="B1913" s="170">
        <v>-32452905.965102136</v>
      </c>
    </row>
    <row r="1914" spans="1:2" x14ac:dyDescent="0.35">
      <c r="A1914" s="70">
        <f t="shared" si="38"/>
        <v>1895</v>
      </c>
      <c r="B1914" s="170">
        <v>-24706038.623974241</v>
      </c>
    </row>
    <row r="1915" spans="1:2" x14ac:dyDescent="0.35">
      <c r="A1915" s="70">
        <f t="shared" si="38"/>
        <v>1896</v>
      </c>
      <c r="B1915" s="170">
        <v>-34265099.782760307</v>
      </c>
    </row>
    <row r="1916" spans="1:2" x14ac:dyDescent="0.35">
      <c r="A1916" s="70">
        <f t="shared" si="38"/>
        <v>1897</v>
      </c>
      <c r="B1916" s="170">
        <v>-12473517.172681121</v>
      </c>
    </row>
    <row r="1917" spans="1:2" x14ac:dyDescent="0.35">
      <c r="A1917" s="70">
        <f t="shared" si="38"/>
        <v>1898</v>
      </c>
      <c r="B1917" s="170">
        <v>-22642366.699553046</v>
      </c>
    </row>
    <row r="1918" spans="1:2" x14ac:dyDescent="0.35">
      <c r="A1918" s="70">
        <f t="shared" si="38"/>
        <v>1899</v>
      </c>
      <c r="B1918" s="170">
        <v>-32635852.598146521</v>
      </c>
    </row>
    <row r="1919" spans="1:2" x14ac:dyDescent="0.35">
      <c r="A1919" s="70">
        <f t="shared" si="38"/>
        <v>1900</v>
      </c>
      <c r="B1919" s="170">
        <v>-23098189.095415812</v>
      </c>
    </row>
    <row r="1920" spans="1:2" x14ac:dyDescent="0.35">
      <c r="A1920" s="70">
        <f t="shared" si="38"/>
        <v>1901</v>
      </c>
      <c r="B1920" s="170">
        <v>-26371628.367472082</v>
      </c>
    </row>
    <row r="1921" spans="1:2" x14ac:dyDescent="0.35">
      <c r="A1921" s="70">
        <f t="shared" si="38"/>
        <v>1902</v>
      </c>
      <c r="B1921" s="170">
        <v>-42008676.173805274</v>
      </c>
    </row>
    <row r="1922" spans="1:2" x14ac:dyDescent="0.35">
      <c r="A1922" s="70">
        <f t="shared" si="38"/>
        <v>1903</v>
      </c>
      <c r="B1922" s="170">
        <v>-23407838.792729877</v>
      </c>
    </row>
    <row r="1923" spans="1:2" x14ac:dyDescent="0.35">
      <c r="A1923" s="70">
        <f t="shared" si="38"/>
        <v>1904</v>
      </c>
      <c r="B1923" s="170">
        <v>-48135157.143563405</v>
      </c>
    </row>
    <row r="1924" spans="1:2" x14ac:dyDescent="0.35">
      <c r="A1924" s="70">
        <f t="shared" si="38"/>
        <v>1905</v>
      </c>
      <c r="B1924" s="170">
        <v>-14310522.460427038</v>
      </c>
    </row>
    <row r="1925" spans="1:2" x14ac:dyDescent="0.35">
      <c r="A1925" s="70">
        <f t="shared" si="38"/>
        <v>1906</v>
      </c>
      <c r="B1925" s="170">
        <v>-15417522.371546958</v>
      </c>
    </row>
    <row r="1926" spans="1:2" x14ac:dyDescent="0.35">
      <c r="A1926" s="70">
        <f t="shared" si="38"/>
        <v>1907</v>
      </c>
      <c r="B1926" s="170">
        <v>-11026502.713266816</v>
      </c>
    </row>
    <row r="1927" spans="1:2" x14ac:dyDescent="0.35">
      <c r="A1927" s="70">
        <f t="shared" si="38"/>
        <v>1908</v>
      </c>
      <c r="B1927" s="170">
        <v>-27655496.873695839</v>
      </c>
    </row>
    <row r="1928" spans="1:2" x14ac:dyDescent="0.35">
      <c r="A1928" s="70">
        <f t="shared" si="38"/>
        <v>1909</v>
      </c>
      <c r="B1928" s="170">
        <v>-34289778.928371206</v>
      </c>
    </row>
    <row r="1929" spans="1:2" x14ac:dyDescent="0.35">
      <c r="A1929" s="70">
        <f t="shared" si="38"/>
        <v>1910</v>
      </c>
      <c r="B1929" s="170">
        <v>-17261831.618916366</v>
      </c>
    </row>
    <row r="1930" spans="1:2" x14ac:dyDescent="0.35">
      <c r="A1930" s="70">
        <f t="shared" si="38"/>
        <v>1911</v>
      </c>
      <c r="B1930" s="170">
        <v>-35465552.344174556</v>
      </c>
    </row>
    <row r="1931" spans="1:2" x14ac:dyDescent="0.35">
      <c r="A1931" s="70">
        <f t="shared" si="38"/>
        <v>1912</v>
      </c>
      <c r="B1931" s="170">
        <v>-33897088.752335675</v>
      </c>
    </row>
    <row r="1932" spans="1:2" x14ac:dyDescent="0.35">
      <c r="A1932" s="70">
        <f t="shared" si="38"/>
        <v>1913</v>
      </c>
      <c r="B1932" s="170">
        <v>-18519788.285402939</v>
      </c>
    </row>
    <row r="1933" spans="1:2" x14ac:dyDescent="0.35">
      <c r="A1933" s="70">
        <f t="shared" si="38"/>
        <v>1914</v>
      </c>
      <c r="B1933" s="170">
        <v>-17692190.281375147</v>
      </c>
    </row>
    <row r="1934" spans="1:2" x14ac:dyDescent="0.35">
      <c r="A1934" s="70">
        <f t="shared" si="38"/>
        <v>1915</v>
      </c>
      <c r="B1934" s="170">
        <v>-44390092.159749687</v>
      </c>
    </row>
    <row r="1935" spans="1:2" x14ac:dyDescent="0.35">
      <c r="A1935" s="70">
        <f t="shared" si="38"/>
        <v>1916</v>
      </c>
      <c r="B1935" s="170">
        <v>-31257935.83168092</v>
      </c>
    </row>
    <row r="1936" spans="1:2" x14ac:dyDescent="0.35">
      <c r="A1936" s="70">
        <f t="shared" si="38"/>
        <v>1917</v>
      </c>
      <c r="B1936" s="170">
        <v>-16098455.944830138</v>
      </c>
    </row>
    <row r="1937" spans="1:2" x14ac:dyDescent="0.35">
      <c r="A1937" s="70">
        <f t="shared" si="38"/>
        <v>1918</v>
      </c>
      <c r="B1937" s="170">
        <v>-36055897.08021234</v>
      </c>
    </row>
    <row r="1938" spans="1:2" x14ac:dyDescent="0.35">
      <c r="A1938" s="70">
        <f t="shared" si="38"/>
        <v>1919</v>
      </c>
      <c r="B1938" s="170">
        <v>-18633443.259608909</v>
      </c>
    </row>
    <row r="1939" spans="1:2" x14ac:dyDescent="0.35">
      <c r="A1939" s="70">
        <f t="shared" si="38"/>
        <v>1920</v>
      </c>
      <c r="B1939" s="170">
        <v>-16715711.281375825</v>
      </c>
    </row>
    <row r="1940" spans="1:2" x14ac:dyDescent="0.35">
      <c r="A1940" s="70">
        <f t="shared" si="38"/>
        <v>1921</v>
      </c>
      <c r="B1940" s="170">
        <v>-34919573.998887964</v>
      </c>
    </row>
    <row r="1941" spans="1:2" x14ac:dyDescent="0.35">
      <c r="A1941" s="70">
        <f t="shared" si="38"/>
        <v>1922</v>
      </c>
      <c r="B1941" s="170">
        <v>-66969526.673230663</v>
      </c>
    </row>
    <row r="1942" spans="1:2" x14ac:dyDescent="0.35">
      <c r="A1942" s="70">
        <f t="shared" ref="A1942:A2005" si="39">A1941+1</f>
        <v>1923</v>
      </c>
      <c r="B1942" s="170">
        <v>-22273985.000403151</v>
      </c>
    </row>
    <row r="1943" spans="1:2" x14ac:dyDescent="0.35">
      <c r="A1943" s="70">
        <f t="shared" si="39"/>
        <v>1924</v>
      </c>
      <c r="B1943" s="170">
        <v>-14515762.954706794</v>
      </c>
    </row>
    <row r="1944" spans="1:2" x14ac:dyDescent="0.35">
      <c r="A1944" s="70">
        <f t="shared" si="39"/>
        <v>1925</v>
      </c>
      <c r="B1944" s="170">
        <v>-10982188.949326107</v>
      </c>
    </row>
    <row r="1945" spans="1:2" x14ac:dyDescent="0.35">
      <c r="A1945" s="70">
        <f t="shared" si="39"/>
        <v>1926</v>
      </c>
      <c r="B1945" s="170">
        <v>-33167416.31665346</v>
      </c>
    </row>
    <row r="1946" spans="1:2" x14ac:dyDescent="0.35">
      <c r="A1946" s="70">
        <f t="shared" si="39"/>
        <v>1927</v>
      </c>
      <c r="B1946" s="170">
        <v>-11312169.855205771</v>
      </c>
    </row>
    <row r="1947" spans="1:2" x14ac:dyDescent="0.35">
      <c r="A1947" s="70">
        <f t="shared" si="39"/>
        <v>1928</v>
      </c>
      <c r="B1947" s="170">
        <v>-19264928.572428644</v>
      </c>
    </row>
    <row r="1948" spans="1:2" x14ac:dyDescent="0.35">
      <c r="A1948" s="70">
        <f t="shared" si="39"/>
        <v>1929</v>
      </c>
      <c r="B1948" s="170">
        <v>-16661219.934765782</v>
      </c>
    </row>
    <row r="1949" spans="1:2" x14ac:dyDescent="0.35">
      <c r="A1949" s="70">
        <f t="shared" si="39"/>
        <v>1930</v>
      </c>
      <c r="B1949" s="170">
        <v>-11729211.91313073</v>
      </c>
    </row>
    <row r="1950" spans="1:2" x14ac:dyDescent="0.35">
      <c r="A1950" s="70">
        <f t="shared" si="39"/>
        <v>1931</v>
      </c>
      <c r="B1950" s="170">
        <v>-14108596.364916194</v>
      </c>
    </row>
    <row r="1951" spans="1:2" x14ac:dyDescent="0.35">
      <c r="A1951" s="70">
        <f t="shared" si="39"/>
        <v>1932</v>
      </c>
      <c r="B1951" s="170">
        <v>-36420451.101346239</v>
      </c>
    </row>
    <row r="1952" spans="1:2" x14ac:dyDescent="0.35">
      <c r="A1952" s="70">
        <f t="shared" si="39"/>
        <v>1933</v>
      </c>
      <c r="B1952" s="170">
        <v>-8955654.0744148754</v>
      </c>
    </row>
    <row r="1953" spans="1:2" x14ac:dyDescent="0.35">
      <c r="A1953" s="70">
        <f t="shared" si="39"/>
        <v>1934</v>
      </c>
      <c r="B1953" s="170">
        <v>-24949272.09733266</v>
      </c>
    </row>
    <row r="1954" spans="1:2" x14ac:dyDescent="0.35">
      <c r="A1954" s="70">
        <f t="shared" si="39"/>
        <v>1935</v>
      </c>
      <c r="B1954" s="170">
        <v>-20795492.326805227</v>
      </c>
    </row>
    <row r="1955" spans="1:2" x14ac:dyDescent="0.35">
      <c r="A1955" s="70">
        <f t="shared" si="39"/>
        <v>1936</v>
      </c>
      <c r="B1955" s="170">
        <v>-25150480.050476249</v>
      </c>
    </row>
    <row r="1956" spans="1:2" x14ac:dyDescent="0.35">
      <c r="A1956" s="70">
        <f t="shared" si="39"/>
        <v>1937</v>
      </c>
      <c r="B1956" s="170">
        <v>-22381474.92423816</v>
      </c>
    </row>
    <row r="1957" spans="1:2" x14ac:dyDescent="0.35">
      <c r="A1957" s="70">
        <f t="shared" si="39"/>
        <v>1938</v>
      </c>
      <c r="B1957" s="170">
        <v>-22371820.150759831</v>
      </c>
    </row>
    <row r="1958" spans="1:2" x14ac:dyDescent="0.35">
      <c r="A1958" s="70">
        <f t="shared" si="39"/>
        <v>1939</v>
      </c>
      <c r="B1958" s="170">
        <v>-40627741.094794512</v>
      </c>
    </row>
    <row r="1959" spans="1:2" x14ac:dyDescent="0.35">
      <c r="A1959" s="70">
        <f t="shared" si="39"/>
        <v>1940</v>
      </c>
      <c r="B1959" s="170">
        <v>-32656215.843804285</v>
      </c>
    </row>
    <row r="1960" spans="1:2" x14ac:dyDescent="0.35">
      <c r="A1960" s="70">
        <f t="shared" si="39"/>
        <v>1941</v>
      </c>
      <c r="B1960" s="170">
        <v>-29232037.798227679</v>
      </c>
    </row>
    <row r="1961" spans="1:2" x14ac:dyDescent="0.35">
      <c r="A1961" s="70">
        <f t="shared" si="39"/>
        <v>1942</v>
      </c>
      <c r="B1961" s="170">
        <v>-24919864.718158513</v>
      </c>
    </row>
    <row r="1962" spans="1:2" x14ac:dyDescent="0.35">
      <c r="A1962" s="70">
        <f t="shared" si="39"/>
        <v>1943</v>
      </c>
      <c r="B1962" s="170">
        <v>-19762299.310756769</v>
      </c>
    </row>
    <row r="1963" spans="1:2" x14ac:dyDescent="0.35">
      <c r="A1963" s="70">
        <f t="shared" si="39"/>
        <v>1944</v>
      </c>
      <c r="B1963" s="170">
        <v>-44900454.051643334</v>
      </c>
    </row>
    <row r="1964" spans="1:2" x14ac:dyDescent="0.35">
      <c r="A1964" s="70">
        <f t="shared" si="39"/>
        <v>1945</v>
      </c>
      <c r="B1964" s="170">
        <v>-32508711.888938997</v>
      </c>
    </row>
    <row r="1965" spans="1:2" x14ac:dyDescent="0.35">
      <c r="A1965" s="70">
        <f t="shared" si="39"/>
        <v>1946</v>
      </c>
      <c r="B1965" s="170">
        <v>-14411381.878180802</v>
      </c>
    </row>
    <row r="1966" spans="1:2" x14ac:dyDescent="0.35">
      <c r="A1966" s="70">
        <f t="shared" si="39"/>
        <v>1947</v>
      </c>
      <c r="B1966" s="170">
        <v>-43143410.242169634</v>
      </c>
    </row>
    <row r="1967" spans="1:2" x14ac:dyDescent="0.35">
      <c r="A1967" s="70">
        <f t="shared" si="39"/>
        <v>1948</v>
      </c>
      <c r="B1967" s="170">
        <v>-26307964.521537047</v>
      </c>
    </row>
    <row r="1968" spans="1:2" x14ac:dyDescent="0.35">
      <c r="A1968" s="70">
        <f t="shared" si="39"/>
        <v>1949</v>
      </c>
      <c r="B1968" s="170">
        <v>-43053985.033146538</v>
      </c>
    </row>
    <row r="1969" spans="1:2" x14ac:dyDescent="0.35">
      <c r="A1969" s="70">
        <f t="shared" si="39"/>
        <v>1950</v>
      </c>
      <c r="B1969" s="170">
        <v>-22407704.841877401</v>
      </c>
    </row>
    <row r="1970" spans="1:2" x14ac:dyDescent="0.35">
      <c r="A1970" s="70">
        <f t="shared" si="39"/>
        <v>1951</v>
      </c>
      <c r="B1970" s="170">
        <v>-55935061.17160584</v>
      </c>
    </row>
    <row r="1971" spans="1:2" x14ac:dyDescent="0.35">
      <c r="A1971" s="70">
        <f t="shared" si="39"/>
        <v>1952</v>
      </c>
      <c r="B1971" s="170">
        <v>-31957562.170465212</v>
      </c>
    </row>
    <row r="1972" spans="1:2" x14ac:dyDescent="0.35">
      <c r="A1972" s="70">
        <f t="shared" si="39"/>
        <v>1953</v>
      </c>
      <c r="B1972" s="170">
        <v>-36132516.573344789</v>
      </c>
    </row>
    <row r="1973" spans="1:2" x14ac:dyDescent="0.35">
      <c r="A1973" s="70">
        <f t="shared" si="39"/>
        <v>1954</v>
      </c>
      <c r="B1973" s="170">
        <v>-28366959.903469384</v>
      </c>
    </row>
    <row r="1974" spans="1:2" x14ac:dyDescent="0.35">
      <c r="A1974" s="70">
        <f t="shared" si="39"/>
        <v>1955</v>
      </c>
      <c r="B1974" s="170">
        <v>-47299423.426265016</v>
      </c>
    </row>
    <row r="1975" spans="1:2" x14ac:dyDescent="0.35">
      <c r="A1975" s="70">
        <f t="shared" si="39"/>
        <v>1956</v>
      </c>
      <c r="B1975" s="170">
        <v>-22591171.071953889</v>
      </c>
    </row>
    <row r="1976" spans="1:2" x14ac:dyDescent="0.35">
      <c r="A1976" s="70">
        <f t="shared" si="39"/>
        <v>1957</v>
      </c>
      <c r="B1976" s="170">
        <v>-29049704.542362563</v>
      </c>
    </row>
    <row r="1977" spans="1:2" x14ac:dyDescent="0.35">
      <c r="A1977" s="70">
        <f t="shared" si="39"/>
        <v>1958</v>
      </c>
      <c r="B1977" s="170">
        <v>-11970707.735757232</v>
      </c>
    </row>
    <row r="1978" spans="1:2" x14ac:dyDescent="0.35">
      <c r="A1978" s="70">
        <f t="shared" si="39"/>
        <v>1959</v>
      </c>
      <c r="B1978" s="170">
        <v>-10983418.066140074</v>
      </c>
    </row>
    <row r="1979" spans="1:2" x14ac:dyDescent="0.35">
      <c r="A1979" s="70">
        <f t="shared" si="39"/>
        <v>1960</v>
      </c>
      <c r="B1979" s="170">
        <v>-17183579.539752737</v>
      </c>
    </row>
    <row r="1980" spans="1:2" x14ac:dyDescent="0.35">
      <c r="A1980" s="70">
        <f t="shared" si="39"/>
        <v>1961</v>
      </c>
      <c r="B1980" s="170">
        <v>-26644604.173300639</v>
      </c>
    </row>
    <row r="1981" spans="1:2" x14ac:dyDescent="0.35">
      <c r="A1981" s="70">
        <f t="shared" si="39"/>
        <v>1962</v>
      </c>
      <c r="B1981" s="170">
        <v>-33761079.863240823</v>
      </c>
    </row>
    <row r="1982" spans="1:2" x14ac:dyDescent="0.35">
      <c r="A1982" s="70">
        <f t="shared" si="39"/>
        <v>1963</v>
      </c>
      <c r="B1982" s="170">
        <v>-11235785.39554408</v>
      </c>
    </row>
    <row r="1983" spans="1:2" x14ac:dyDescent="0.35">
      <c r="A1983" s="70">
        <f t="shared" si="39"/>
        <v>1964</v>
      </c>
      <c r="B1983" s="170">
        <v>-15288202.242785847</v>
      </c>
    </row>
    <row r="1984" spans="1:2" x14ac:dyDescent="0.35">
      <c r="A1984" s="70">
        <f t="shared" si="39"/>
        <v>1965</v>
      </c>
      <c r="B1984" s="170">
        <v>-24203591.077730108</v>
      </c>
    </row>
    <row r="1985" spans="1:2" x14ac:dyDescent="0.35">
      <c r="A1985" s="70">
        <f t="shared" si="39"/>
        <v>1966</v>
      </c>
      <c r="B1985" s="170">
        <v>-27048902.556520939</v>
      </c>
    </row>
    <row r="1986" spans="1:2" x14ac:dyDescent="0.35">
      <c r="A1986" s="70">
        <f t="shared" si="39"/>
        <v>1967</v>
      </c>
      <c r="B1986" s="170">
        <v>-42782461.671539687</v>
      </c>
    </row>
    <row r="1987" spans="1:2" x14ac:dyDescent="0.35">
      <c r="A1987" s="70">
        <f t="shared" si="39"/>
        <v>1968</v>
      </c>
      <c r="B1987" s="170">
        <v>-20240790.042968951</v>
      </c>
    </row>
    <row r="1988" spans="1:2" x14ac:dyDescent="0.35">
      <c r="A1988" s="70">
        <f t="shared" si="39"/>
        <v>1969</v>
      </c>
      <c r="B1988" s="170">
        <v>-27187700.122596718</v>
      </c>
    </row>
    <row r="1989" spans="1:2" x14ac:dyDescent="0.35">
      <c r="A1989" s="70">
        <f t="shared" si="39"/>
        <v>1970</v>
      </c>
      <c r="B1989" s="170">
        <v>-31472473.150908634</v>
      </c>
    </row>
    <row r="1990" spans="1:2" x14ac:dyDescent="0.35">
      <c r="A1990" s="70">
        <f t="shared" si="39"/>
        <v>1971</v>
      </c>
      <c r="B1990" s="170">
        <v>-27172984.800672937</v>
      </c>
    </row>
    <row r="1991" spans="1:2" x14ac:dyDescent="0.35">
      <c r="A1991" s="70">
        <f t="shared" si="39"/>
        <v>1972</v>
      </c>
      <c r="B1991" s="170">
        <v>-27665397.323295601</v>
      </c>
    </row>
    <row r="1992" spans="1:2" x14ac:dyDescent="0.35">
      <c r="A1992" s="70">
        <f t="shared" si="39"/>
        <v>1973</v>
      </c>
      <c r="B1992" s="170">
        <v>-29978668.79162116</v>
      </c>
    </row>
    <row r="1993" spans="1:2" x14ac:dyDescent="0.35">
      <c r="A1993" s="70">
        <f t="shared" si="39"/>
        <v>1974</v>
      </c>
      <c r="B1993" s="170">
        <v>-35568995.836357556</v>
      </c>
    </row>
    <row r="1994" spans="1:2" x14ac:dyDescent="0.35">
      <c r="A1994" s="70">
        <f t="shared" si="39"/>
        <v>1975</v>
      </c>
      <c r="B1994" s="170">
        <v>-28338782.818058789</v>
      </c>
    </row>
    <row r="1995" spans="1:2" x14ac:dyDescent="0.35">
      <c r="A1995" s="70">
        <f t="shared" si="39"/>
        <v>1976</v>
      </c>
      <c r="B1995" s="170">
        <v>-42391745.267051533</v>
      </c>
    </row>
    <row r="1996" spans="1:2" x14ac:dyDescent="0.35">
      <c r="A1996" s="70">
        <f t="shared" si="39"/>
        <v>1977</v>
      </c>
      <c r="B1996" s="170">
        <v>-21037903.19285709</v>
      </c>
    </row>
    <row r="1997" spans="1:2" x14ac:dyDescent="0.35">
      <c r="A1997" s="70">
        <f t="shared" si="39"/>
        <v>1978</v>
      </c>
      <c r="B1997" s="170">
        <v>-19965565.540951967</v>
      </c>
    </row>
    <row r="1998" spans="1:2" x14ac:dyDescent="0.35">
      <c r="A1998" s="70">
        <f t="shared" si="39"/>
        <v>1979</v>
      </c>
      <c r="B1998" s="170">
        <v>-23057232.249935873</v>
      </c>
    </row>
    <row r="1999" spans="1:2" x14ac:dyDescent="0.35">
      <c r="A1999" s="70">
        <f t="shared" si="39"/>
        <v>1980</v>
      </c>
      <c r="B1999" s="170">
        <v>-30114119.61329978</v>
      </c>
    </row>
    <row r="2000" spans="1:2" x14ac:dyDescent="0.35">
      <c r="A2000" s="70">
        <f t="shared" si="39"/>
        <v>1981</v>
      </c>
      <c r="B2000" s="170">
        <v>-11808287.0362904</v>
      </c>
    </row>
    <row r="2001" spans="1:2" x14ac:dyDescent="0.35">
      <c r="A2001" s="70">
        <f t="shared" si="39"/>
        <v>1982</v>
      </c>
      <c r="B2001" s="170">
        <v>-17567088.939365827</v>
      </c>
    </row>
    <row r="2002" spans="1:2" x14ac:dyDescent="0.35">
      <c r="A2002" s="70">
        <f t="shared" si="39"/>
        <v>1983</v>
      </c>
      <c r="B2002" s="170">
        <v>-35283121.715871647</v>
      </c>
    </row>
    <row r="2003" spans="1:2" x14ac:dyDescent="0.35">
      <c r="A2003" s="70">
        <f t="shared" si="39"/>
        <v>1984</v>
      </c>
      <c r="B2003" s="170">
        <v>-16980586.784263603</v>
      </c>
    </row>
    <row r="2004" spans="1:2" x14ac:dyDescent="0.35">
      <c r="A2004" s="70">
        <f t="shared" si="39"/>
        <v>1985</v>
      </c>
      <c r="B2004" s="170">
        <v>-26537721.549803898</v>
      </c>
    </row>
    <row r="2005" spans="1:2" x14ac:dyDescent="0.35">
      <c r="A2005" s="70">
        <f t="shared" si="39"/>
        <v>1986</v>
      </c>
      <c r="B2005" s="170">
        <v>-21030265.096057944</v>
      </c>
    </row>
    <row r="2006" spans="1:2" x14ac:dyDescent="0.35">
      <c r="A2006" s="70">
        <f t="shared" ref="A2006:A2069" si="40">A2005+1</f>
        <v>1987</v>
      </c>
      <c r="B2006" s="170">
        <v>-21168385.894590393</v>
      </c>
    </row>
    <row r="2007" spans="1:2" x14ac:dyDescent="0.35">
      <c r="A2007" s="70">
        <f t="shared" si="40"/>
        <v>1988</v>
      </c>
      <c r="B2007" s="170">
        <v>-45999166.95513653</v>
      </c>
    </row>
    <row r="2008" spans="1:2" x14ac:dyDescent="0.35">
      <c r="A2008" s="70">
        <f t="shared" si="40"/>
        <v>1989</v>
      </c>
      <c r="B2008" s="170">
        <v>-8797301.441428801</v>
      </c>
    </row>
    <row r="2009" spans="1:2" x14ac:dyDescent="0.35">
      <c r="A2009" s="70">
        <f t="shared" si="40"/>
        <v>1990</v>
      </c>
      <c r="B2009" s="170">
        <v>-31022876.51576687</v>
      </c>
    </row>
    <row r="2010" spans="1:2" x14ac:dyDescent="0.35">
      <c r="A2010" s="70">
        <f t="shared" si="40"/>
        <v>1991</v>
      </c>
      <c r="B2010" s="170">
        <v>-21438724.564728227</v>
      </c>
    </row>
    <row r="2011" spans="1:2" x14ac:dyDescent="0.35">
      <c r="A2011" s="70">
        <f t="shared" si="40"/>
        <v>1992</v>
      </c>
      <c r="B2011" s="170">
        <v>-25775446.539376892</v>
      </c>
    </row>
    <row r="2012" spans="1:2" x14ac:dyDescent="0.35">
      <c r="A2012" s="70">
        <f t="shared" si="40"/>
        <v>1993</v>
      </c>
      <c r="B2012" s="170">
        <v>-20678106.63503813</v>
      </c>
    </row>
    <row r="2013" spans="1:2" x14ac:dyDescent="0.35">
      <c r="A2013" s="70">
        <f t="shared" si="40"/>
        <v>1994</v>
      </c>
      <c r="B2013" s="170">
        <v>-28375973.223421197</v>
      </c>
    </row>
    <row r="2014" spans="1:2" x14ac:dyDescent="0.35">
      <c r="A2014" s="70">
        <f t="shared" si="40"/>
        <v>1995</v>
      </c>
      <c r="B2014" s="170">
        <v>-8680316.7114673015</v>
      </c>
    </row>
    <row r="2015" spans="1:2" x14ac:dyDescent="0.35">
      <c r="A2015" s="70">
        <f t="shared" si="40"/>
        <v>1996</v>
      </c>
      <c r="B2015" s="170">
        <v>-52409828.535864659</v>
      </c>
    </row>
    <row r="2016" spans="1:2" x14ac:dyDescent="0.35">
      <c r="A2016" s="70">
        <f t="shared" si="40"/>
        <v>1997</v>
      </c>
      <c r="B2016" s="170">
        <v>-14360020.625420794</v>
      </c>
    </row>
    <row r="2017" spans="1:2" x14ac:dyDescent="0.35">
      <c r="A2017" s="70">
        <f t="shared" si="40"/>
        <v>1998</v>
      </c>
      <c r="B2017" s="170">
        <v>-38063966.722743951</v>
      </c>
    </row>
    <row r="2018" spans="1:2" x14ac:dyDescent="0.35">
      <c r="A2018" s="70">
        <f t="shared" si="40"/>
        <v>1999</v>
      </c>
      <c r="B2018" s="170">
        <v>-27950291.106078953</v>
      </c>
    </row>
    <row r="2019" spans="1:2" x14ac:dyDescent="0.35">
      <c r="A2019" s="70">
        <f t="shared" si="40"/>
        <v>2000</v>
      </c>
      <c r="B2019" s="170">
        <v>-9119090.8466807045</v>
      </c>
    </row>
    <row r="2020" spans="1:2" x14ac:dyDescent="0.35">
      <c r="A2020" s="70">
        <f t="shared" si="40"/>
        <v>2001</v>
      </c>
      <c r="B2020" s="145">
        <v>-23458923.80594442</v>
      </c>
    </row>
    <row r="2021" spans="1:2" x14ac:dyDescent="0.35">
      <c r="A2021" s="70">
        <f t="shared" si="40"/>
        <v>2002</v>
      </c>
      <c r="B2021" s="145">
        <v>-18037908.654266071</v>
      </c>
    </row>
    <row r="2022" spans="1:2" x14ac:dyDescent="0.35">
      <c r="A2022" s="70">
        <f t="shared" si="40"/>
        <v>2003</v>
      </c>
      <c r="B2022" s="145">
        <v>-13546079.232340977</v>
      </c>
    </row>
    <row r="2023" spans="1:2" x14ac:dyDescent="0.35">
      <c r="A2023" s="70">
        <f t="shared" si="40"/>
        <v>2004</v>
      </c>
      <c r="B2023" s="145">
        <v>-28549573.071718663</v>
      </c>
    </row>
    <row r="2024" spans="1:2" x14ac:dyDescent="0.35">
      <c r="A2024" s="70">
        <f t="shared" si="40"/>
        <v>2005</v>
      </c>
      <c r="B2024" s="145">
        <v>-13088548.195257308</v>
      </c>
    </row>
    <row r="2025" spans="1:2" x14ac:dyDescent="0.35">
      <c r="A2025" s="70">
        <f t="shared" si="40"/>
        <v>2006</v>
      </c>
      <c r="B2025" s="145">
        <v>-40223201.275141783</v>
      </c>
    </row>
    <row r="2026" spans="1:2" x14ac:dyDescent="0.35">
      <c r="A2026" s="70">
        <f t="shared" si="40"/>
        <v>2007</v>
      </c>
      <c r="B2026" s="145">
        <v>-12142986.033583295</v>
      </c>
    </row>
    <row r="2027" spans="1:2" x14ac:dyDescent="0.35">
      <c r="A2027" s="70">
        <f t="shared" si="40"/>
        <v>2008</v>
      </c>
      <c r="B2027" s="145">
        <v>-51184879.195998788</v>
      </c>
    </row>
    <row r="2028" spans="1:2" x14ac:dyDescent="0.35">
      <c r="A2028" s="70">
        <f t="shared" si="40"/>
        <v>2009</v>
      </c>
      <c r="B2028" s="145">
        <v>-19436192.909103438</v>
      </c>
    </row>
    <row r="2029" spans="1:2" x14ac:dyDescent="0.35">
      <c r="A2029" s="70">
        <f t="shared" si="40"/>
        <v>2010</v>
      </c>
      <c r="B2029" s="145">
        <v>-37365713.305166043</v>
      </c>
    </row>
    <row r="2030" spans="1:2" x14ac:dyDescent="0.35">
      <c r="A2030" s="70">
        <f t="shared" si="40"/>
        <v>2011</v>
      </c>
      <c r="B2030" s="145">
        <v>-19956294.551394824</v>
      </c>
    </row>
    <row r="2031" spans="1:2" x14ac:dyDescent="0.35">
      <c r="A2031" s="70">
        <f t="shared" si="40"/>
        <v>2012</v>
      </c>
      <c r="B2031" s="145">
        <v>-17093002.040994462</v>
      </c>
    </row>
    <row r="2032" spans="1:2" x14ac:dyDescent="0.35">
      <c r="A2032" s="70">
        <f t="shared" si="40"/>
        <v>2013</v>
      </c>
      <c r="B2032" s="145">
        <v>-35373129.17894613</v>
      </c>
    </row>
    <row r="2033" spans="1:2" x14ac:dyDescent="0.35">
      <c r="A2033" s="70">
        <f t="shared" si="40"/>
        <v>2014</v>
      </c>
      <c r="B2033" s="145">
        <v>-33901200.074477941</v>
      </c>
    </row>
    <row r="2034" spans="1:2" x14ac:dyDescent="0.35">
      <c r="A2034" s="70">
        <f t="shared" si="40"/>
        <v>2015</v>
      </c>
      <c r="B2034" s="145">
        <v>-20547442.335484322</v>
      </c>
    </row>
    <row r="2035" spans="1:2" x14ac:dyDescent="0.35">
      <c r="A2035" s="70">
        <f t="shared" si="40"/>
        <v>2016</v>
      </c>
      <c r="B2035" s="145">
        <v>-25576284.537389766</v>
      </c>
    </row>
    <row r="2036" spans="1:2" x14ac:dyDescent="0.35">
      <c r="A2036" s="70">
        <f t="shared" si="40"/>
        <v>2017</v>
      </c>
      <c r="B2036" s="145">
        <v>-38187221.034639277</v>
      </c>
    </row>
    <row r="2037" spans="1:2" x14ac:dyDescent="0.35">
      <c r="A2037" s="70">
        <f t="shared" si="40"/>
        <v>2018</v>
      </c>
      <c r="B2037" s="145">
        <v>-13084373.295860812</v>
      </c>
    </row>
    <row r="2038" spans="1:2" x14ac:dyDescent="0.35">
      <c r="A2038" s="70">
        <f t="shared" si="40"/>
        <v>2019</v>
      </c>
      <c r="B2038" s="145">
        <v>-26449429.377473786</v>
      </c>
    </row>
    <row r="2039" spans="1:2" x14ac:dyDescent="0.35">
      <c r="A2039" s="70">
        <f t="shared" si="40"/>
        <v>2020</v>
      </c>
      <c r="B2039" s="145">
        <v>-10613953.254324503</v>
      </c>
    </row>
    <row r="2040" spans="1:2" x14ac:dyDescent="0.35">
      <c r="A2040" s="70">
        <f t="shared" si="40"/>
        <v>2021</v>
      </c>
      <c r="B2040" s="145">
        <v>-15433782.930442352</v>
      </c>
    </row>
    <row r="2041" spans="1:2" x14ac:dyDescent="0.35">
      <c r="A2041" s="70">
        <f t="shared" si="40"/>
        <v>2022</v>
      </c>
      <c r="B2041" s="145">
        <v>-14266423.005261604</v>
      </c>
    </row>
    <row r="2042" spans="1:2" x14ac:dyDescent="0.35">
      <c r="A2042" s="70">
        <f t="shared" si="40"/>
        <v>2023</v>
      </c>
      <c r="B2042" s="145">
        <v>-32177132.728307601</v>
      </c>
    </row>
    <row r="2043" spans="1:2" x14ac:dyDescent="0.35">
      <c r="A2043" s="70">
        <f t="shared" si="40"/>
        <v>2024</v>
      </c>
      <c r="B2043" s="145">
        <v>-28001433.167254418</v>
      </c>
    </row>
    <row r="2044" spans="1:2" x14ac:dyDescent="0.35">
      <c r="A2044" s="70">
        <f t="shared" si="40"/>
        <v>2025</v>
      </c>
      <c r="B2044" s="145">
        <v>-14943419.866149809</v>
      </c>
    </row>
    <row r="2045" spans="1:2" x14ac:dyDescent="0.35">
      <c r="A2045" s="70">
        <f t="shared" si="40"/>
        <v>2026</v>
      </c>
      <c r="B2045" s="145">
        <v>-36793657.577790827</v>
      </c>
    </row>
    <row r="2046" spans="1:2" x14ac:dyDescent="0.35">
      <c r="A2046" s="70">
        <f t="shared" si="40"/>
        <v>2027</v>
      </c>
      <c r="B2046" s="145">
        <v>-32562059.954106838</v>
      </c>
    </row>
    <row r="2047" spans="1:2" x14ac:dyDescent="0.35">
      <c r="A2047" s="70">
        <f t="shared" si="40"/>
        <v>2028</v>
      </c>
      <c r="B2047" s="145">
        <v>-9954810.7009564247</v>
      </c>
    </row>
    <row r="2048" spans="1:2" x14ac:dyDescent="0.35">
      <c r="A2048" s="70">
        <f t="shared" si="40"/>
        <v>2029</v>
      </c>
      <c r="B2048" s="145">
        <v>-4408180.6728248484</v>
      </c>
    </row>
    <row r="2049" spans="1:2" x14ac:dyDescent="0.35">
      <c r="A2049" s="70">
        <f t="shared" si="40"/>
        <v>2030</v>
      </c>
      <c r="B2049" s="145">
        <v>-30776446.141462442</v>
      </c>
    </row>
    <row r="2050" spans="1:2" x14ac:dyDescent="0.35">
      <c r="A2050" s="70">
        <f t="shared" si="40"/>
        <v>2031</v>
      </c>
      <c r="B2050" s="145">
        <v>-30906531.260345042</v>
      </c>
    </row>
    <row r="2051" spans="1:2" x14ac:dyDescent="0.35">
      <c r="A2051" s="70">
        <f t="shared" si="40"/>
        <v>2032</v>
      </c>
      <c r="B2051" s="145">
        <v>-22306989.331643645</v>
      </c>
    </row>
    <row r="2052" spans="1:2" x14ac:dyDescent="0.35">
      <c r="A2052" s="70">
        <f t="shared" si="40"/>
        <v>2033</v>
      </c>
      <c r="B2052" s="145">
        <v>-11161786.667357991</v>
      </c>
    </row>
    <row r="2053" spans="1:2" x14ac:dyDescent="0.35">
      <c r="A2053" s="70">
        <f t="shared" si="40"/>
        <v>2034</v>
      </c>
      <c r="B2053" s="145">
        <v>-11078142.455819285</v>
      </c>
    </row>
    <row r="2054" spans="1:2" x14ac:dyDescent="0.35">
      <c r="A2054" s="70">
        <f t="shared" si="40"/>
        <v>2035</v>
      </c>
      <c r="B2054" s="145">
        <v>-30679044.863890413</v>
      </c>
    </row>
    <row r="2055" spans="1:2" x14ac:dyDescent="0.35">
      <c r="A2055" s="70">
        <f t="shared" si="40"/>
        <v>2036</v>
      </c>
      <c r="B2055" s="145">
        <v>-18398875.543090478</v>
      </c>
    </row>
    <row r="2056" spans="1:2" x14ac:dyDescent="0.35">
      <c r="A2056" s="70">
        <f t="shared" si="40"/>
        <v>2037</v>
      </c>
      <c r="B2056" s="145">
        <v>-28665308.992624577</v>
      </c>
    </row>
    <row r="2057" spans="1:2" x14ac:dyDescent="0.35">
      <c r="A2057" s="70">
        <f t="shared" si="40"/>
        <v>2038</v>
      </c>
      <c r="B2057" s="145">
        <v>-15074757.348584717</v>
      </c>
    </row>
    <row r="2058" spans="1:2" x14ac:dyDescent="0.35">
      <c r="A2058" s="70">
        <f t="shared" si="40"/>
        <v>2039</v>
      </c>
      <c r="B2058" s="145">
        <v>-36684770.731433094</v>
      </c>
    </row>
    <row r="2059" spans="1:2" x14ac:dyDescent="0.35">
      <c r="A2059" s="70">
        <f t="shared" si="40"/>
        <v>2040</v>
      </c>
      <c r="B2059" s="145">
        <v>-11215103.484485514</v>
      </c>
    </row>
    <row r="2060" spans="1:2" x14ac:dyDescent="0.35">
      <c r="A2060" s="70">
        <f t="shared" si="40"/>
        <v>2041</v>
      </c>
      <c r="B2060" s="145">
        <v>-43392022.836006582</v>
      </c>
    </row>
    <row r="2061" spans="1:2" x14ac:dyDescent="0.35">
      <c r="A2061" s="70">
        <f t="shared" si="40"/>
        <v>2042</v>
      </c>
      <c r="B2061" s="145">
        <v>-15078747.861826792</v>
      </c>
    </row>
    <row r="2062" spans="1:2" x14ac:dyDescent="0.35">
      <c r="A2062" s="70">
        <f t="shared" si="40"/>
        <v>2043</v>
      </c>
      <c r="B2062" s="145">
        <v>-6398994.6264182618</v>
      </c>
    </row>
    <row r="2063" spans="1:2" x14ac:dyDescent="0.35">
      <c r="A2063" s="70">
        <f t="shared" si="40"/>
        <v>2044</v>
      </c>
      <c r="B2063" s="145">
        <v>-27403581.910709284</v>
      </c>
    </row>
    <row r="2064" spans="1:2" x14ac:dyDescent="0.35">
      <c r="A2064" s="70">
        <f t="shared" si="40"/>
        <v>2045</v>
      </c>
      <c r="B2064" s="145">
        <v>-8165063.0959510533</v>
      </c>
    </row>
    <row r="2065" spans="1:2" x14ac:dyDescent="0.35">
      <c r="A2065" s="70">
        <f t="shared" si="40"/>
        <v>2046</v>
      </c>
      <c r="B2065" s="145">
        <v>-24333542.667356476</v>
      </c>
    </row>
    <row r="2066" spans="1:2" x14ac:dyDescent="0.35">
      <c r="A2066" s="70">
        <f t="shared" si="40"/>
        <v>2047</v>
      </c>
      <c r="B2066" s="145">
        <v>-17288672.61214764</v>
      </c>
    </row>
    <row r="2067" spans="1:2" x14ac:dyDescent="0.35">
      <c r="A2067" s="70">
        <f t="shared" si="40"/>
        <v>2048</v>
      </c>
      <c r="B2067" s="145">
        <v>-20863791.915739253</v>
      </c>
    </row>
    <row r="2068" spans="1:2" x14ac:dyDescent="0.35">
      <c r="A2068" s="70">
        <f t="shared" si="40"/>
        <v>2049</v>
      </c>
      <c r="B2068" s="145">
        <v>-36160450.078252792</v>
      </c>
    </row>
    <row r="2069" spans="1:2" x14ac:dyDescent="0.35">
      <c r="A2069" s="70">
        <f t="shared" si="40"/>
        <v>2050</v>
      </c>
      <c r="B2069" s="145">
        <v>-25379967.868066635</v>
      </c>
    </row>
    <row r="2070" spans="1:2" x14ac:dyDescent="0.35">
      <c r="A2070" s="70">
        <f t="shared" ref="A2070:A2133" si="41">A2069+1</f>
        <v>2051</v>
      </c>
      <c r="B2070" s="145">
        <v>-16834315.451978229</v>
      </c>
    </row>
    <row r="2071" spans="1:2" x14ac:dyDescent="0.35">
      <c r="A2071" s="70">
        <f t="shared" si="41"/>
        <v>2052</v>
      </c>
      <c r="B2071" s="145">
        <v>-19397928.959749378</v>
      </c>
    </row>
    <row r="2072" spans="1:2" x14ac:dyDescent="0.35">
      <c r="A2072" s="70">
        <f t="shared" si="41"/>
        <v>2053</v>
      </c>
      <c r="B2072" s="145">
        <v>-9205644.5563319325</v>
      </c>
    </row>
    <row r="2073" spans="1:2" x14ac:dyDescent="0.35">
      <c r="A2073" s="70">
        <f t="shared" si="41"/>
        <v>2054</v>
      </c>
      <c r="B2073" s="145">
        <v>-15174512.382460248</v>
      </c>
    </row>
    <row r="2074" spans="1:2" x14ac:dyDescent="0.35">
      <c r="A2074" s="70">
        <f t="shared" si="41"/>
        <v>2055</v>
      </c>
      <c r="B2074" s="145">
        <v>-33144911.275512174</v>
      </c>
    </row>
    <row r="2075" spans="1:2" x14ac:dyDescent="0.35">
      <c r="A2075" s="70">
        <f t="shared" si="41"/>
        <v>2056</v>
      </c>
      <c r="B2075" s="145">
        <v>-19667362.751647301</v>
      </c>
    </row>
    <row r="2076" spans="1:2" x14ac:dyDescent="0.35">
      <c r="A2076" s="70">
        <f t="shared" si="41"/>
        <v>2057</v>
      </c>
      <c r="B2076" s="145">
        <v>-32416568.248846553</v>
      </c>
    </row>
    <row r="2077" spans="1:2" x14ac:dyDescent="0.35">
      <c r="A2077" s="70">
        <f t="shared" si="41"/>
        <v>2058</v>
      </c>
      <c r="B2077" s="145">
        <v>-15113978.115693212</v>
      </c>
    </row>
    <row r="2078" spans="1:2" x14ac:dyDescent="0.35">
      <c r="A2078" s="70">
        <f t="shared" si="41"/>
        <v>2059</v>
      </c>
      <c r="B2078" s="145">
        <v>-52280551.121435761</v>
      </c>
    </row>
    <row r="2079" spans="1:2" x14ac:dyDescent="0.35">
      <c r="A2079" s="70">
        <f t="shared" si="41"/>
        <v>2060</v>
      </c>
      <c r="B2079" s="145">
        <v>-15473282.445198314</v>
      </c>
    </row>
    <row r="2080" spans="1:2" x14ac:dyDescent="0.35">
      <c r="A2080" s="70">
        <f t="shared" si="41"/>
        <v>2061</v>
      </c>
      <c r="B2080" s="145">
        <v>-44643074.233947694</v>
      </c>
    </row>
    <row r="2081" spans="1:2" x14ac:dyDescent="0.35">
      <c r="A2081" s="70">
        <f t="shared" si="41"/>
        <v>2062</v>
      </c>
      <c r="B2081" s="145">
        <v>-20580276.413008131</v>
      </c>
    </row>
    <row r="2082" spans="1:2" x14ac:dyDescent="0.35">
      <c r="A2082" s="70">
        <f t="shared" si="41"/>
        <v>2063</v>
      </c>
      <c r="B2082" s="145">
        <v>-11999690.448371204</v>
      </c>
    </row>
    <row r="2083" spans="1:2" x14ac:dyDescent="0.35">
      <c r="A2083" s="70">
        <f t="shared" si="41"/>
        <v>2064</v>
      </c>
      <c r="B2083" s="145">
        <v>-25166446.42764309</v>
      </c>
    </row>
    <row r="2084" spans="1:2" x14ac:dyDescent="0.35">
      <c r="A2084" s="70">
        <f t="shared" si="41"/>
        <v>2065</v>
      </c>
      <c r="B2084" s="145">
        <v>-9675333.1304322779</v>
      </c>
    </row>
    <row r="2085" spans="1:2" x14ac:dyDescent="0.35">
      <c r="A2085" s="70">
        <f t="shared" si="41"/>
        <v>2066</v>
      </c>
      <c r="B2085" s="145">
        <v>-16218063.816125929</v>
      </c>
    </row>
    <row r="2086" spans="1:2" x14ac:dyDescent="0.35">
      <c r="A2086" s="70">
        <f t="shared" si="41"/>
        <v>2067</v>
      </c>
      <c r="B2086" s="145">
        <v>-16426546.992906805</v>
      </c>
    </row>
    <row r="2087" spans="1:2" x14ac:dyDescent="0.35">
      <c r="A2087" s="70">
        <f t="shared" si="41"/>
        <v>2068</v>
      </c>
      <c r="B2087" s="145">
        <v>-8036256.2887555268</v>
      </c>
    </row>
    <row r="2088" spans="1:2" x14ac:dyDescent="0.35">
      <c r="A2088" s="70">
        <f t="shared" si="41"/>
        <v>2069</v>
      </c>
      <c r="B2088" s="145">
        <v>-20911060.783900656</v>
      </c>
    </row>
    <row r="2089" spans="1:2" x14ac:dyDescent="0.35">
      <c r="A2089" s="70">
        <f t="shared" si="41"/>
        <v>2070</v>
      </c>
      <c r="B2089" s="145">
        <v>-49177825.786173634</v>
      </c>
    </row>
    <row r="2090" spans="1:2" x14ac:dyDescent="0.35">
      <c r="A2090" s="70">
        <f t="shared" si="41"/>
        <v>2071</v>
      </c>
      <c r="B2090" s="145">
        <v>-32484016.311703671</v>
      </c>
    </row>
    <row r="2091" spans="1:2" x14ac:dyDescent="0.35">
      <c r="A2091" s="70">
        <f t="shared" si="41"/>
        <v>2072</v>
      </c>
      <c r="B2091" s="145">
        <v>-31436876.131566316</v>
      </c>
    </row>
    <row r="2092" spans="1:2" x14ac:dyDescent="0.35">
      <c r="A2092" s="70">
        <f t="shared" si="41"/>
        <v>2073</v>
      </c>
      <c r="B2092" s="145">
        <v>-21955303.356866874</v>
      </c>
    </row>
    <row r="2093" spans="1:2" x14ac:dyDescent="0.35">
      <c r="A2093" s="70">
        <f t="shared" si="41"/>
        <v>2074</v>
      </c>
      <c r="B2093" s="145">
        <v>-41072916.045200065</v>
      </c>
    </row>
    <row r="2094" spans="1:2" x14ac:dyDescent="0.35">
      <c r="A2094" s="70">
        <f t="shared" si="41"/>
        <v>2075</v>
      </c>
      <c r="B2094" s="145">
        <v>-25764181.392124224</v>
      </c>
    </row>
    <row r="2095" spans="1:2" x14ac:dyDescent="0.35">
      <c r="A2095" s="70">
        <f t="shared" si="41"/>
        <v>2076</v>
      </c>
      <c r="B2095" s="145">
        <v>-19079706.616905637</v>
      </c>
    </row>
    <row r="2096" spans="1:2" x14ac:dyDescent="0.35">
      <c r="A2096" s="70">
        <f t="shared" si="41"/>
        <v>2077</v>
      </c>
      <c r="B2096" s="145">
        <v>-20003373.099333882</v>
      </c>
    </row>
    <row r="2097" spans="1:2" x14ac:dyDescent="0.35">
      <c r="A2097" s="70">
        <f t="shared" si="41"/>
        <v>2078</v>
      </c>
      <c r="B2097" s="145">
        <v>-36147973.597545877</v>
      </c>
    </row>
    <row r="2098" spans="1:2" x14ac:dyDescent="0.35">
      <c r="A2098" s="70">
        <f t="shared" si="41"/>
        <v>2079</v>
      </c>
      <c r="B2098" s="145">
        <v>-17808958.619421445</v>
      </c>
    </row>
    <row r="2099" spans="1:2" x14ac:dyDescent="0.35">
      <c r="A2099" s="70">
        <f t="shared" si="41"/>
        <v>2080</v>
      </c>
      <c r="B2099" s="145">
        <v>-20530283.434351563</v>
      </c>
    </row>
    <row r="2100" spans="1:2" x14ac:dyDescent="0.35">
      <c r="A2100" s="70">
        <f t="shared" si="41"/>
        <v>2081</v>
      </c>
      <c r="B2100" s="145">
        <v>-35368679.677823827</v>
      </c>
    </row>
    <row r="2101" spans="1:2" x14ac:dyDescent="0.35">
      <c r="A2101" s="70">
        <f t="shared" si="41"/>
        <v>2082</v>
      </c>
      <c r="B2101" s="145">
        <v>-13143434.461395528</v>
      </c>
    </row>
    <row r="2102" spans="1:2" x14ac:dyDescent="0.35">
      <c r="A2102" s="70">
        <f t="shared" si="41"/>
        <v>2083</v>
      </c>
      <c r="B2102" s="145">
        <v>-23657272.282327138</v>
      </c>
    </row>
    <row r="2103" spans="1:2" x14ac:dyDescent="0.35">
      <c r="A2103" s="70">
        <f t="shared" si="41"/>
        <v>2084</v>
      </c>
      <c r="B2103" s="145">
        <v>-13285872.433014635</v>
      </c>
    </row>
    <row r="2104" spans="1:2" x14ac:dyDescent="0.35">
      <c r="A2104" s="70">
        <f t="shared" si="41"/>
        <v>2085</v>
      </c>
      <c r="B2104" s="145">
        <v>-19158346.868540861</v>
      </c>
    </row>
    <row r="2105" spans="1:2" x14ac:dyDescent="0.35">
      <c r="A2105" s="70">
        <f t="shared" si="41"/>
        <v>2086</v>
      </c>
      <c r="B2105" s="145">
        <v>-31175250.069723759</v>
      </c>
    </row>
    <row r="2106" spans="1:2" x14ac:dyDescent="0.35">
      <c r="A2106" s="70">
        <f t="shared" si="41"/>
        <v>2087</v>
      </c>
      <c r="B2106" s="145">
        <v>-17687033.661828406</v>
      </c>
    </row>
    <row r="2107" spans="1:2" x14ac:dyDescent="0.35">
      <c r="A2107" s="70">
        <f t="shared" si="41"/>
        <v>2088</v>
      </c>
      <c r="B2107" s="145">
        <v>-26877798.999655724</v>
      </c>
    </row>
    <row r="2108" spans="1:2" x14ac:dyDescent="0.35">
      <c r="A2108" s="70">
        <f t="shared" si="41"/>
        <v>2089</v>
      </c>
      <c r="B2108" s="145">
        <v>-38881881.606810488</v>
      </c>
    </row>
    <row r="2109" spans="1:2" x14ac:dyDescent="0.35">
      <c r="A2109" s="70">
        <f t="shared" si="41"/>
        <v>2090</v>
      </c>
      <c r="B2109" s="145">
        <v>-26466862.783709027</v>
      </c>
    </row>
    <row r="2110" spans="1:2" x14ac:dyDescent="0.35">
      <c r="A2110" s="70">
        <f t="shared" si="41"/>
        <v>2091</v>
      </c>
      <c r="B2110" s="145">
        <v>-2891869.3589552063</v>
      </c>
    </row>
    <row r="2111" spans="1:2" x14ac:dyDescent="0.35">
      <c r="A2111" s="70">
        <f t="shared" si="41"/>
        <v>2092</v>
      </c>
      <c r="B2111" s="145">
        <v>-10525349.791944783</v>
      </c>
    </row>
    <row r="2112" spans="1:2" x14ac:dyDescent="0.35">
      <c r="A2112" s="70">
        <f t="shared" si="41"/>
        <v>2093</v>
      </c>
      <c r="B2112" s="145">
        <v>-12444270.755711539</v>
      </c>
    </row>
    <row r="2113" spans="1:2" x14ac:dyDescent="0.35">
      <c r="A2113" s="70">
        <f t="shared" si="41"/>
        <v>2094</v>
      </c>
      <c r="B2113" s="145">
        <v>-29263382.881055608</v>
      </c>
    </row>
    <row r="2114" spans="1:2" x14ac:dyDescent="0.35">
      <c r="A2114" s="70">
        <f t="shared" si="41"/>
        <v>2095</v>
      </c>
      <c r="B2114" s="145">
        <v>-32747557.553787082</v>
      </c>
    </row>
    <row r="2115" spans="1:2" x14ac:dyDescent="0.35">
      <c r="A2115" s="70">
        <f t="shared" si="41"/>
        <v>2096</v>
      </c>
      <c r="B2115" s="145">
        <v>-12339642.470495841</v>
      </c>
    </row>
    <row r="2116" spans="1:2" x14ac:dyDescent="0.35">
      <c r="A2116" s="70">
        <f t="shared" si="41"/>
        <v>2097</v>
      </c>
      <c r="B2116" s="145">
        <v>-20173694.407926306</v>
      </c>
    </row>
    <row r="2117" spans="1:2" x14ac:dyDescent="0.35">
      <c r="A2117" s="70">
        <f t="shared" si="41"/>
        <v>2098</v>
      </c>
      <c r="B2117" s="145">
        <v>-5655884.7684007511</v>
      </c>
    </row>
    <row r="2118" spans="1:2" x14ac:dyDescent="0.35">
      <c r="A2118" s="70">
        <f t="shared" si="41"/>
        <v>2099</v>
      </c>
      <c r="B2118" s="145">
        <v>-20811587.427776769</v>
      </c>
    </row>
    <row r="2119" spans="1:2" x14ac:dyDescent="0.35">
      <c r="A2119" s="70">
        <f t="shared" si="41"/>
        <v>2100</v>
      </c>
      <c r="B2119" s="145">
        <v>-19781577.96432443</v>
      </c>
    </row>
    <row r="2120" spans="1:2" x14ac:dyDescent="0.35">
      <c r="A2120" s="70">
        <f t="shared" si="41"/>
        <v>2101</v>
      </c>
      <c r="B2120" s="145">
        <v>-37372822.325822189</v>
      </c>
    </row>
    <row r="2121" spans="1:2" x14ac:dyDescent="0.35">
      <c r="A2121" s="70">
        <f t="shared" si="41"/>
        <v>2102</v>
      </c>
      <c r="B2121" s="145">
        <v>-21457761.224562194</v>
      </c>
    </row>
    <row r="2122" spans="1:2" x14ac:dyDescent="0.35">
      <c r="A2122" s="70">
        <f t="shared" si="41"/>
        <v>2103</v>
      </c>
      <c r="B2122" s="145">
        <v>-14143360.6115181</v>
      </c>
    </row>
    <row r="2123" spans="1:2" x14ac:dyDescent="0.35">
      <c r="A2123" s="70">
        <f t="shared" si="41"/>
        <v>2104</v>
      </c>
      <c r="B2123" s="145">
        <v>-17608621.851417795</v>
      </c>
    </row>
    <row r="2124" spans="1:2" x14ac:dyDescent="0.35">
      <c r="A2124" s="70">
        <f t="shared" si="41"/>
        <v>2105</v>
      </c>
      <c r="B2124" s="145">
        <v>-9505250.4171551187</v>
      </c>
    </row>
    <row r="2125" spans="1:2" x14ac:dyDescent="0.35">
      <c r="A2125" s="70">
        <f t="shared" si="41"/>
        <v>2106</v>
      </c>
      <c r="B2125" s="145">
        <v>-44867165.764065273</v>
      </c>
    </row>
    <row r="2126" spans="1:2" x14ac:dyDescent="0.35">
      <c r="A2126" s="70">
        <f t="shared" si="41"/>
        <v>2107</v>
      </c>
      <c r="B2126" s="145">
        <v>-24758476.040729798</v>
      </c>
    </row>
    <row r="2127" spans="1:2" x14ac:dyDescent="0.35">
      <c r="A2127" s="70">
        <f t="shared" si="41"/>
        <v>2108</v>
      </c>
      <c r="B2127" s="145">
        <v>-11846129.187280979</v>
      </c>
    </row>
    <row r="2128" spans="1:2" x14ac:dyDescent="0.35">
      <c r="A2128" s="70">
        <f t="shared" si="41"/>
        <v>2109</v>
      </c>
      <c r="B2128" s="145">
        <v>-36613058.507490389</v>
      </c>
    </row>
    <row r="2129" spans="1:2" x14ac:dyDescent="0.35">
      <c r="A2129" s="70">
        <f t="shared" si="41"/>
        <v>2110</v>
      </c>
      <c r="B2129" s="145">
        <v>-25243200.69096493</v>
      </c>
    </row>
    <row r="2130" spans="1:2" x14ac:dyDescent="0.35">
      <c r="A2130" s="70">
        <f t="shared" si="41"/>
        <v>2111</v>
      </c>
      <c r="B2130" s="145">
        <v>-27749806.912034284</v>
      </c>
    </row>
    <row r="2131" spans="1:2" x14ac:dyDescent="0.35">
      <c r="A2131" s="70">
        <f t="shared" si="41"/>
        <v>2112</v>
      </c>
      <c r="B2131" s="145">
        <v>-48433433.808956042</v>
      </c>
    </row>
    <row r="2132" spans="1:2" x14ac:dyDescent="0.35">
      <c r="A2132" s="70">
        <f t="shared" si="41"/>
        <v>2113</v>
      </c>
      <c r="B2132" s="145">
        <v>-11140940.25191793</v>
      </c>
    </row>
    <row r="2133" spans="1:2" x14ac:dyDescent="0.35">
      <c r="A2133" s="70">
        <f t="shared" si="41"/>
        <v>2114</v>
      </c>
      <c r="B2133" s="145">
        <v>-33249035.504104126</v>
      </c>
    </row>
    <row r="2134" spans="1:2" x14ac:dyDescent="0.35">
      <c r="A2134" s="70">
        <f t="shared" ref="A2134:A2197" si="42">A2133+1</f>
        <v>2115</v>
      </c>
      <c r="B2134" s="145">
        <v>-51385963.238852903</v>
      </c>
    </row>
    <row r="2135" spans="1:2" x14ac:dyDescent="0.35">
      <c r="A2135" s="70">
        <f t="shared" si="42"/>
        <v>2116</v>
      </c>
      <c r="B2135" s="145">
        <v>-10573900.378463428</v>
      </c>
    </row>
    <row r="2136" spans="1:2" x14ac:dyDescent="0.35">
      <c r="A2136" s="70">
        <f t="shared" si="42"/>
        <v>2117</v>
      </c>
      <c r="B2136" s="145">
        <v>-23972601.084818006</v>
      </c>
    </row>
    <row r="2137" spans="1:2" x14ac:dyDescent="0.35">
      <c r="A2137" s="70">
        <f t="shared" si="42"/>
        <v>2118</v>
      </c>
      <c r="B2137" s="145">
        <v>-17082101.560920876</v>
      </c>
    </row>
    <row r="2138" spans="1:2" x14ac:dyDescent="0.35">
      <c r="A2138" s="70">
        <f t="shared" si="42"/>
        <v>2119</v>
      </c>
      <c r="B2138" s="145">
        <v>-23108909.464627132</v>
      </c>
    </row>
    <row r="2139" spans="1:2" x14ac:dyDescent="0.35">
      <c r="A2139" s="70">
        <f t="shared" si="42"/>
        <v>2120</v>
      </c>
      <c r="B2139" s="145">
        <v>-27549110.674556155</v>
      </c>
    </row>
    <row r="2140" spans="1:2" x14ac:dyDescent="0.35">
      <c r="A2140" s="70">
        <f t="shared" si="42"/>
        <v>2121</v>
      </c>
      <c r="B2140" s="145">
        <v>-28509136.301651921</v>
      </c>
    </row>
    <row r="2141" spans="1:2" x14ac:dyDescent="0.35">
      <c r="A2141" s="70">
        <f t="shared" si="42"/>
        <v>2122</v>
      </c>
      <c r="B2141" s="145">
        <v>-35959841.182384275</v>
      </c>
    </row>
    <row r="2142" spans="1:2" x14ac:dyDescent="0.35">
      <c r="A2142" s="70">
        <f t="shared" si="42"/>
        <v>2123</v>
      </c>
      <c r="B2142" s="145">
        <v>-37686202.136471629</v>
      </c>
    </row>
    <row r="2143" spans="1:2" x14ac:dyDescent="0.35">
      <c r="A2143" s="70">
        <f t="shared" si="42"/>
        <v>2124</v>
      </c>
      <c r="B2143" s="145">
        <v>-9938446.4529461283</v>
      </c>
    </row>
    <row r="2144" spans="1:2" x14ac:dyDescent="0.35">
      <c r="A2144" s="70">
        <f t="shared" si="42"/>
        <v>2125</v>
      </c>
      <c r="B2144" s="145">
        <v>-21297087.170807987</v>
      </c>
    </row>
    <row r="2145" spans="1:2" x14ac:dyDescent="0.35">
      <c r="A2145" s="70">
        <f t="shared" si="42"/>
        <v>2126</v>
      </c>
      <c r="B2145" s="145">
        <v>-9766924.3175816461</v>
      </c>
    </row>
    <row r="2146" spans="1:2" x14ac:dyDescent="0.35">
      <c r="A2146" s="70">
        <f t="shared" si="42"/>
        <v>2127</v>
      </c>
      <c r="B2146" s="145">
        <v>-32014732.364040051</v>
      </c>
    </row>
    <row r="2147" spans="1:2" x14ac:dyDescent="0.35">
      <c r="A2147" s="70">
        <f t="shared" si="42"/>
        <v>2128</v>
      </c>
      <c r="B2147" s="145">
        <v>-23634323.454904445</v>
      </c>
    </row>
    <row r="2148" spans="1:2" x14ac:dyDescent="0.35">
      <c r="A2148" s="70">
        <f t="shared" si="42"/>
        <v>2129</v>
      </c>
      <c r="B2148" s="145">
        <v>-20734997.766567659</v>
      </c>
    </row>
    <row r="2149" spans="1:2" x14ac:dyDescent="0.35">
      <c r="A2149" s="70">
        <f t="shared" si="42"/>
        <v>2130</v>
      </c>
      <c r="B2149" s="145">
        <v>-27817221.422760043</v>
      </c>
    </row>
    <row r="2150" spans="1:2" x14ac:dyDescent="0.35">
      <c r="A2150" s="70">
        <f t="shared" si="42"/>
        <v>2131</v>
      </c>
      <c r="B2150" s="145">
        <v>-23063319.85369093</v>
      </c>
    </row>
    <row r="2151" spans="1:2" x14ac:dyDescent="0.35">
      <c r="A2151" s="70">
        <f t="shared" si="42"/>
        <v>2132</v>
      </c>
      <c r="B2151" s="145">
        <v>-12347574.417253718</v>
      </c>
    </row>
    <row r="2152" spans="1:2" x14ac:dyDescent="0.35">
      <c r="A2152" s="70">
        <f t="shared" si="42"/>
        <v>2133</v>
      </c>
      <c r="B2152" s="145">
        <v>-30617240.353855327</v>
      </c>
    </row>
    <row r="2153" spans="1:2" x14ac:dyDescent="0.35">
      <c r="A2153" s="70">
        <f t="shared" si="42"/>
        <v>2134</v>
      </c>
      <c r="B2153" s="145">
        <v>-12027515.717179041</v>
      </c>
    </row>
    <row r="2154" spans="1:2" x14ac:dyDescent="0.35">
      <c r="A2154" s="70">
        <f t="shared" si="42"/>
        <v>2135</v>
      </c>
      <c r="B2154" s="145">
        <v>-25000600.384365097</v>
      </c>
    </row>
    <row r="2155" spans="1:2" x14ac:dyDescent="0.35">
      <c r="A2155" s="70">
        <f t="shared" si="42"/>
        <v>2136</v>
      </c>
      <c r="B2155" s="145">
        <v>-8121224.5320613133</v>
      </c>
    </row>
    <row r="2156" spans="1:2" x14ac:dyDescent="0.35">
      <c r="A2156" s="70">
        <f t="shared" si="42"/>
        <v>2137</v>
      </c>
      <c r="B2156" s="145">
        <v>-49735596.133149751</v>
      </c>
    </row>
    <row r="2157" spans="1:2" x14ac:dyDescent="0.35">
      <c r="A2157" s="70">
        <f t="shared" si="42"/>
        <v>2138</v>
      </c>
      <c r="B2157" s="145">
        <v>-11373218.589004546</v>
      </c>
    </row>
    <row r="2158" spans="1:2" x14ac:dyDescent="0.35">
      <c r="A2158" s="70">
        <f t="shared" si="42"/>
        <v>2139</v>
      </c>
      <c r="B2158" s="145">
        <v>-21617345.402024876</v>
      </c>
    </row>
    <row r="2159" spans="1:2" x14ac:dyDescent="0.35">
      <c r="A2159" s="70">
        <f t="shared" si="42"/>
        <v>2140</v>
      </c>
      <c r="B2159" s="145">
        <v>-25420043.049564186</v>
      </c>
    </row>
    <row r="2160" spans="1:2" x14ac:dyDescent="0.35">
      <c r="A2160" s="70">
        <f t="shared" si="42"/>
        <v>2141</v>
      </c>
      <c r="B2160" s="145">
        <v>-9119331.9683938697</v>
      </c>
    </row>
    <row r="2161" spans="1:2" x14ac:dyDescent="0.35">
      <c r="A2161" s="70">
        <f t="shared" si="42"/>
        <v>2142</v>
      </c>
      <c r="B2161" s="145">
        <v>-22903956.361087173</v>
      </c>
    </row>
    <row r="2162" spans="1:2" x14ac:dyDescent="0.35">
      <c r="A2162" s="70">
        <f t="shared" si="42"/>
        <v>2143</v>
      </c>
      <c r="B2162" s="145">
        <v>-14947856.866046283</v>
      </c>
    </row>
    <row r="2163" spans="1:2" x14ac:dyDescent="0.35">
      <c r="A2163" s="70">
        <f t="shared" si="42"/>
        <v>2144</v>
      </c>
      <c r="B2163" s="145">
        <v>-6160384.2991781719</v>
      </c>
    </row>
    <row r="2164" spans="1:2" x14ac:dyDescent="0.35">
      <c r="A2164" s="70">
        <f t="shared" si="42"/>
        <v>2145</v>
      </c>
      <c r="B2164" s="145">
        <v>-32435246.722805541</v>
      </c>
    </row>
    <row r="2165" spans="1:2" x14ac:dyDescent="0.35">
      <c r="A2165" s="70">
        <f t="shared" si="42"/>
        <v>2146</v>
      </c>
      <c r="B2165" s="145">
        <v>-22351214.105617866</v>
      </c>
    </row>
    <row r="2166" spans="1:2" x14ac:dyDescent="0.35">
      <c r="A2166" s="70">
        <f t="shared" si="42"/>
        <v>2147</v>
      </c>
      <c r="B2166" s="145">
        <v>-10895362.967072817</v>
      </c>
    </row>
    <row r="2167" spans="1:2" x14ac:dyDescent="0.35">
      <c r="A2167" s="70">
        <f t="shared" si="42"/>
        <v>2148</v>
      </c>
      <c r="B2167" s="145">
        <v>-17745284.636623621</v>
      </c>
    </row>
    <row r="2168" spans="1:2" x14ac:dyDescent="0.35">
      <c r="A2168" s="70">
        <f t="shared" si="42"/>
        <v>2149</v>
      </c>
      <c r="B2168" s="145">
        <v>-13279367.308126949</v>
      </c>
    </row>
    <row r="2169" spans="1:2" x14ac:dyDescent="0.35">
      <c r="A2169" s="70">
        <f t="shared" si="42"/>
        <v>2150</v>
      </c>
      <c r="B2169" s="145">
        <v>-36848690.88124945</v>
      </c>
    </row>
    <row r="2170" spans="1:2" x14ac:dyDescent="0.35">
      <c r="A2170" s="70">
        <f t="shared" si="42"/>
        <v>2151</v>
      </c>
      <c r="B2170" s="145">
        <v>-62065816.428998232</v>
      </c>
    </row>
    <row r="2171" spans="1:2" x14ac:dyDescent="0.35">
      <c r="A2171" s="70">
        <f t="shared" si="42"/>
        <v>2152</v>
      </c>
      <c r="B2171" s="145">
        <v>-36524496.765180513</v>
      </c>
    </row>
    <row r="2172" spans="1:2" x14ac:dyDescent="0.35">
      <c r="A2172" s="70">
        <f t="shared" si="42"/>
        <v>2153</v>
      </c>
      <c r="B2172" s="145">
        <v>-18660210.688573878</v>
      </c>
    </row>
    <row r="2173" spans="1:2" x14ac:dyDescent="0.35">
      <c r="A2173" s="70">
        <f t="shared" si="42"/>
        <v>2154</v>
      </c>
      <c r="B2173" s="145">
        <v>-28711826.987119105</v>
      </c>
    </row>
    <row r="2174" spans="1:2" x14ac:dyDescent="0.35">
      <c r="A2174" s="70">
        <f t="shared" si="42"/>
        <v>2155</v>
      </c>
      <c r="B2174" s="145">
        <v>-18687204.45257448</v>
      </c>
    </row>
    <row r="2175" spans="1:2" x14ac:dyDescent="0.35">
      <c r="A2175" s="70">
        <f t="shared" si="42"/>
        <v>2156</v>
      </c>
      <c r="B2175" s="145">
        <v>-26832266.087693341</v>
      </c>
    </row>
    <row r="2176" spans="1:2" x14ac:dyDescent="0.35">
      <c r="A2176" s="70">
        <f t="shared" si="42"/>
        <v>2157</v>
      </c>
      <c r="B2176" s="145">
        <v>-16558605.124577267</v>
      </c>
    </row>
    <row r="2177" spans="1:2" x14ac:dyDescent="0.35">
      <c r="A2177" s="70">
        <f t="shared" si="42"/>
        <v>2158</v>
      </c>
      <c r="B2177" s="145">
        <v>-24643076.254898027</v>
      </c>
    </row>
    <row r="2178" spans="1:2" x14ac:dyDescent="0.35">
      <c r="A2178" s="70">
        <f t="shared" si="42"/>
        <v>2159</v>
      </c>
      <c r="B2178" s="145">
        <v>-20333799.084395301</v>
      </c>
    </row>
    <row r="2179" spans="1:2" x14ac:dyDescent="0.35">
      <c r="A2179" s="70">
        <f t="shared" si="42"/>
        <v>2160</v>
      </c>
      <c r="B2179" s="145">
        <v>-41804882.650675245</v>
      </c>
    </row>
    <row r="2180" spans="1:2" x14ac:dyDescent="0.35">
      <c r="A2180" s="70">
        <f t="shared" si="42"/>
        <v>2161</v>
      </c>
      <c r="B2180" s="145">
        <v>-17860757.34338019</v>
      </c>
    </row>
    <row r="2181" spans="1:2" x14ac:dyDescent="0.35">
      <c r="A2181" s="70">
        <f t="shared" si="42"/>
        <v>2162</v>
      </c>
      <c r="B2181" s="145">
        <v>-22877193.995341465</v>
      </c>
    </row>
    <row r="2182" spans="1:2" x14ac:dyDescent="0.35">
      <c r="A2182" s="70">
        <f t="shared" si="42"/>
        <v>2163</v>
      </c>
      <c r="B2182" s="145">
        <v>-28314705.225491807</v>
      </c>
    </row>
    <row r="2183" spans="1:2" x14ac:dyDescent="0.35">
      <c r="A2183" s="70">
        <f t="shared" si="42"/>
        <v>2164</v>
      </c>
      <c r="B2183" s="145">
        <v>-41585813.521785513</v>
      </c>
    </row>
    <row r="2184" spans="1:2" x14ac:dyDescent="0.35">
      <c r="A2184" s="70">
        <f t="shared" si="42"/>
        <v>2165</v>
      </c>
      <c r="B2184" s="145">
        <v>-21964263.009260468</v>
      </c>
    </row>
    <row r="2185" spans="1:2" x14ac:dyDescent="0.35">
      <c r="A2185" s="70">
        <f t="shared" si="42"/>
        <v>2166</v>
      </c>
      <c r="B2185" s="145">
        <v>-10793807.084703973</v>
      </c>
    </row>
    <row r="2186" spans="1:2" x14ac:dyDescent="0.35">
      <c r="A2186" s="70">
        <f t="shared" si="42"/>
        <v>2167</v>
      </c>
      <c r="B2186" s="145">
        <v>-28281874.218267195</v>
      </c>
    </row>
    <row r="2187" spans="1:2" x14ac:dyDescent="0.35">
      <c r="A2187" s="70">
        <f t="shared" si="42"/>
        <v>2168</v>
      </c>
      <c r="B2187" s="145">
        <v>-11650791.039490469</v>
      </c>
    </row>
    <row r="2188" spans="1:2" x14ac:dyDescent="0.35">
      <c r="A2188" s="70">
        <f t="shared" si="42"/>
        <v>2169</v>
      </c>
      <c r="B2188" s="145">
        <v>-20382148.293243464</v>
      </c>
    </row>
    <row r="2189" spans="1:2" x14ac:dyDescent="0.35">
      <c r="A2189" s="70">
        <f t="shared" si="42"/>
        <v>2170</v>
      </c>
      <c r="B2189" s="145">
        <v>-16674442.171274276</v>
      </c>
    </row>
    <row r="2190" spans="1:2" x14ac:dyDescent="0.35">
      <c r="A2190" s="70">
        <f t="shared" si="42"/>
        <v>2171</v>
      </c>
      <c r="B2190" s="145">
        <v>-30825887.025220975</v>
      </c>
    </row>
    <row r="2191" spans="1:2" x14ac:dyDescent="0.35">
      <c r="A2191" s="70">
        <f t="shared" si="42"/>
        <v>2172</v>
      </c>
      <c r="B2191" s="145">
        <v>-37470212.471065387</v>
      </c>
    </row>
    <row r="2192" spans="1:2" x14ac:dyDescent="0.35">
      <c r="A2192" s="70">
        <f t="shared" si="42"/>
        <v>2173</v>
      </c>
      <c r="B2192" s="145">
        <v>-12199901.793115597</v>
      </c>
    </row>
    <row r="2193" spans="1:2" x14ac:dyDescent="0.35">
      <c r="A2193" s="70">
        <f t="shared" si="42"/>
        <v>2174</v>
      </c>
      <c r="B2193" s="145">
        <v>-19656347.491818327</v>
      </c>
    </row>
    <row r="2194" spans="1:2" x14ac:dyDescent="0.35">
      <c r="A2194" s="70">
        <f t="shared" si="42"/>
        <v>2175</v>
      </c>
      <c r="B2194" s="145">
        <v>-29139524.019671354</v>
      </c>
    </row>
    <row r="2195" spans="1:2" x14ac:dyDescent="0.35">
      <c r="A2195" s="70">
        <f t="shared" si="42"/>
        <v>2176</v>
      </c>
      <c r="B2195" s="145">
        <v>-30026929.790838845</v>
      </c>
    </row>
    <row r="2196" spans="1:2" x14ac:dyDescent="0.35">
      <c r="A2196" s="70">
        <f t="shared" si="42"/>
        <v>2177</v>
      </c>
      <c r="B2196" s="145">
        <v>-28480221.582019228</v>
      </c>
    </row>
    <row r="2197" spans="1:2" x14ac:dyDescent="0.35">
      <c r="A2197" s="70">
        <f t="shared" si="42"/>
        <v>2178</v>
      </c>
      <c r="B2197" s="145">
        <v>-15707605.919599801</v>
      </c>
    </row>
    <row r="2198" spans="1:2" x14ac:dyDescent="0.35">
      <c r="A2198" s="70">
        <f t="shared" ref="A2198:A2261" si="43">A2197+1</f>
        <v>2179</v>
      </c>
      <c r="B2198" s="145">
        <v>-31392349.352665219</v>
      </c>
    </row>
    <row r="2199" spans="1:2" x14ac:dyDescent="0.35">
      <c r="A2199" s="70">
        <f t="shared" si="43"/>
        <v>2180</v>
      </c>
      <c r="B2199" s="145">
        <v>-30632681.274422854</v>
      </c>
    </row>
    <row r="2200" spans="1:2" x14ac:dyDescent="0.35">
      <c r="A2200" s="70">
        <f t="shared" si="43"/>
        <v>2181</v>
      </c>
      <c r="B2200" s="145">
        <v>-9277957.1088328809</v>
      </c>
    </row>
    <row r="2201" spans="1:2" x14ac:dyDescent="0.35">
      <c r="A2201" s="70">
        <f t="shared" si="43"/>
        <v>2182</v>
      </c>
      <c r="B2201" s="145">
        <v>-57230272.318286024</v>
      </c>
    </row>
    <row r="2202" spans="1:2" x14ac:dyDescent="0.35">
      <c r="A2202" s="70">
        <f t="shared" si="43"/>
        <v>2183</v>
      </c>
      <c r="B2202" s="145">
        <v>-21374782.924685784</v>
      </c>
    </row>
    <row r="2203" spans="1:2" x14ac:dyDescent="0.35">
      <c r="A2203" s="70">
        <f t="shared" si="43"/>
        <v>2184</v>
      </c>
      <c r="B2203" s="145">
        <v>-18336238.761288505</v>
      </c>
    </row>
    <row r="2204" spans="1:2" x14ac:dyDescent="0.35">
      <c r="A2204" s="70">
        <f t="shared" si="43"/>
        <v>2185</v>
      </c>
      <c r="B2204" s="145">
        <v>-30359123.107872754</v>
      </c>
    </row>
    <row r="2205" spans="1:2" x14ac:dyDescent="0.35">
      <c r="A2205" s="70">
        <f t="shared" si="43"/>
        <v>2186</v>
      </c>
      <c r="B2205" s="145">
        <v>-32832074.552039932</v>
      </c>
    </row>
    <row r="2206" spans="1:2" x14ac:dyDescent="0.35">
      <c r="A2206" s="70">
        <f t="shared" si="43"/>
        <v>2187</v>
      </c>
      <c r="B2206" s="145">
        <v>-22723900.471566793</v>
      </c>
    </row>
    <row r="2207" spans="1:2" x14ac:dyDescent="0.35">
      <c r="A2207" s="70">
        <f t="shared" si="43"/>
        <v>2188</v>
      </c>
      <c r="B2207" s="145">
        <v>-11687959.483267743</v>
      </c>
    </row>
    <row r="2208" spans="1:2" x14ac:dyDescent="0.35">
      <c r="A2208" s="70">
        <f t="shared" si="43"/>
        <v>2189</v>
      </c>
      <c r="B2208" s="145">
        <v>-17588304.01605621</v>
      </c>
    </row>
    <row r="2209" spans="1:2" x14ac:dyDescent="0.35">
      <c r="A2209" s="70">
        <f t="shared" si="43"/>
        <v>2190</v>
      </c>
      <c r="B2209" s="145">
        <v>-52152341.557753153</v>
      </c>
    </row>
    <row r="2210" spans="1:2" x14ac:dyDescent="0.35">
      <c r="A2210" s="70">
        <f t="shared" si="43"/>
        <v>2191</v>
      </c>
      <c r="B2210" s="145">
        <v>-24611612.899658814</v>
      </c>
    </row>
    <row r="2211" spans="1:2" x14ac:dyDescent="0.35">
      <c r="A2211" s="70">
        <f t="shared" si="43"/>
        <v>2192</v>
      </c>
      <c r="B2211" s="145">
        <v>-31805995.363411944</v>
      </c>
    </row>
    <row r="2212" spans="1:2" x14ac:dyDescent="0.35">
      <c r="A2212" s="70">
        <f t="shared" si="43"/>
        <v>2193</v>
      </c>
      <c r="B2212" s="145">
        <v>-15429390.06162199</v>
      </c>
    </row>
    <row r="2213" spans="1:2" x14ac:dyDescent="0.35">
      <c r="A2213" s="70">
        <f t="shared" si="43"/>
        <v>2194</v>
      </c>
      <c r="B2213" s="145">
        <v>-24644343.858838435</v>
      </c>
    </row>
    <row r="2214" spans="1:2" x14ac:dyDescent="0.35">
      <c r="A2214" s="70">
        <f t="shared" si="43"/>
        <v>2195</v>
      </c>
      <c r="B2214" s="145">
        <v>-37350394.106470607</v>
      </c>
    </row>
    <row r="2215" spans="1:2" x14ac:dyDescent="0.35">
      <c r="A2215" s="70">
        <f t="shared" si="43"/>
        <v>2196</v>
      </c>
      <c r="B2215" s="145">
        <v>-29081933.422759034</v>
      </c>
    </row>
    <row r="2216" spans="1:2" x14ac:dyDescent="0.35">
      <c r="A2216" s="70">
        <f t="shared" si="43"/>
        <v>2197</v>
      </c>
      <c r="B2216" s="145">
        <v>-11891016.716365362</v>
      </c>
    </row>
    <row r="2217" spans="1:2" x14ac:dyDescent="0.35">
      <c r="A2217" s="70">
        <f t="shared" si="43"/>
        <v>2198</v>
      </c>
      <c r="B2217" s="145">
        <v>-54761079.638310745</v>
      </c>
    </row>
    <row r="2218" spans="1:2" x14ac:dyDescent="0.35">
      <c r="A2218" s="70">
        <f t="shared" si="43"/>
        <v>2199</v>
      </c>
      <c r="B2218" s="145">
        <v>-13032596.66867438</v>
      </c>
    </row>
    <row r="2219" spans="1:2" x14ac:dyDescent="0.35">
      <c r="A2219" s="70">
        <f t="shared" si="43"/>
        <v>2200</v>
      </c>
      <c r="B2219" s="145">
        <v>-29459411.189760834</v>
      </c>
    </row>
    <row r="2220" spans="1:2" x14ac:dyDescent="0.35">
      <c r="A2220" s="70">
        <f t="shared" si="43"/>
        <v>2201</v>
      </c>
      <c r="B2220" s="145">
        <v>-6076637.9778399281</v>
      </c>
    </row>
    <row r="2221" spans="1:2" x14ac:dyDescent="0.35">
      <c r="A2221" s="70">
        <f t="shared" si="43"/>
        <v>2202</v>
      </c>
      <c r="B2221" s="145">
        <v>-11943327.396975435</v>
      </c>
    </row>
    <row r="2222" spans="1:2" x14ac:dyDescent="0.35">
      <c r="A2222" s="70">
        <f t="shared" si="43"/>
        <v>2203</v>
      </c>
      <c r="B2222" s="145">
        <v>-17536390.567295454</v>
      </c>
    </row>
    <row r="2223" spans="1:2" x14ac:dyDescent="0.35">
      <c r="A2223" s="70">
        <f t="shared" si="43"/>
        <v>2204</v>
      </c>
      <c r="B2223" s="145">
        <v>-34580008.806119472</v>
      </c>
    </row>
    <row r="2224" spans="1:2" x14ac:dyDescent="0.35">
      <c r="A2224" s="70">
        <f t="shared" si="43"/>
        <v>2205</v>
      </c>
      <c r="B2224" s="145">
        <v>-28689848.252306804</v>
      </c>
    </row>
    <row r="2225" spans="1:2" x14ac:dyDescent="0.35">
      <c r="A2225" s="70">
        <f t="shared" si="43"/>
        <v>2206</v>
      </c>
      <c r="B2225" s="145">
        <v>-38187716.847542226</v>
      </c>
    </row>
    <row r="2226" spans="1:2" x14ac:dyDescent="0.35">
      <c r="A2226" s="70">
        <f t="shared" si="43"/>
        <v>2207</v>
      </c>
      <c r="B2226" s="145">
        <v>-16139949.445919299</v>
      </c>
    </row>
    <row r="2227" spans="1:2" x14ac:dyDescent="0.35">
      <c r="A2227" s="70">
        <f t="shared" si="43"/>
        <v>2208</v>
      </c>
      <c r="B2227" s="145">
        <v>-49023362.277010679</v>
      </c>
    </row>
    <row r="2228" spans="1:2" x14ac:dyDescent="0.35">
      <c r="A2228" s="70">
        <f t="shared" si="43"/>
        <v>2209</v>
      </c>
      <c r="B2228" s="145">
        <v>-32004712.867604382</v>
      </c>
    </row>
    <row r="2229" spans="1:2" x14ac:dyDescent="0.35">
      <c r="A2229" s="70">
        <f t="shared" si="43"/>
        <v>2210</v>
      </c>
      <c r="B2229" s="145">
        <v>-42450724.571869813</v>
      </c>
    </row>
    <row r="2230" spans="1:2" x14ac:dyDescent="0.35">
      <c r="A2230" s="70">
        <f t="shared" si="43"/>
        <v>2211</v>
      </c>
      <c r="B2230" s="145">
        <v>-9714550.1376535967</v>
      </c>
    </row>
    <row r="2231" spans="1:2" x14ac:dyDescent="0.35">
      <c r="A2231" s="70">
        <f t="shared" si="43"/>
        <v>2212</v>
      </c>
      <c r="B2231" s="145">
        <v>-20105244.754699264</v>
      </c>
    </row>
    <row r="2232" spans="1:2" x14ac:dyDescent="0.35">
      <c r="A2232" s="70">
        <f t="shared" si="43"/>
        <v>2213</v>
      </c>
      <c r="B2232" s="145">
        <v>-17617938.725289136</v>
      </c>
    </row>
    <row r="2233" spans="1:2" x14ac:dyDescent="0.35">
      <c r="A2233" s="70">
        <f t="shared" si="43"/>
        <v>2214</v>
      </c>
      <c r="B2233" s="145">
        <v>-13903349.116377471</v>
      </c>
    </row>
    <row r="2234" spans="1:2" x14ac:dyDescent="0.35">
      <c r="A2234" s="70">
        <f t="shared" si="43"/>
        <v>2215</v>
      </c>
      <c r="B2234" s="145">
        <v>-31647359.865236789</v>
      </c>
    </row>
    <row r="2235" spans="1:2" x14ac:dyDescent="0.35">
      <c r="A2235" s="70">
        <f t="shared" si="43"/>
        <v>2216</v>
      </c>
      <c r="B2235" s="145">
        <v>-10119490.188759835</v>
      </c>
    </row>
    <row r="2236" spans="1:2" x14ac:dyDescent="0.35">
      <c r="A2236" s="70">
        <f t="shared" si="43"/>
        <v>2217</v>
      </c>
      <c r="B2236" s="145">
        <v>-28722477.053258028</v>
      </c>
    </row>
    <row r="2237" spans="1:2" x14ac:dyDescent="0.35">
      <c r="A2237" s="70">
        <f t="shared" si="43"/>
        <v>2218</v>
      </c>
      <c r="B2237" s="145">
        <v>-22347045.078930676</v>
      </c>
    </row>
    <row r="2238" spans="1:2" x14ac:dyDescent="0.35">
      <c r="A2238" s="70">
        <f t="shared" si="43"/>
        <v>2219</v>
      </c>
      <c r="B2238" s="145">
        <v>-40862020.392813414</v>
      </c>
    </row>
    <row r="2239" spans="1:2" x14ac:dyDescent="0.35">
      <c r="A2239" s="70">
        <f t="shared" si="43"/>
        <v>2220</v>
      </c>
      <c r="B2239" s="145">
        <v>-16179542.102246746</v>
      </c>
    </row>
    <row r="2240" spans="1:2" x14ac:dyDescent="0.35">
      <c r="A2240" s="70">
        <f t="shared" si="43"/>
        <v>2221</v>
      </c>
      <c r="B2240" s="145">
        <v>-10612335.909611246</v>
      </c>
    </row>
    <row r="2241" spans="1:2" x14ac:dyDescent="0.35">
      <c r="A2241" s="70">
        <f t="shared" si="43"/>
        <v>2222</v>
      </c>
      <c r="B2241" s="145">
        <v>-41748861.904920883</v>
      </c>
    </row>
    <row r="2242" spans="1:2" x14ac:dyDescent="0.35">
      <c r="A2242" s="70">
        <f t="shared" si="43"/>
        <v>2223</v>
      </c>
      <c r="B2242" s="145">
        <v>-30547522.37536227</v>
      </c>
    </row>
    <row r="2243" spans="1:2" x14ac:dyDescent="0.35">
      <c r="A2243" s="70">
        <f t="shared" si="43"/>
        <v>2224</v>
      </c>
      <c r="B2243" s="145">
        <v>-20195090.997116577</v>
      </c>
    </row>
    <row r="2244" spans="1:2" x14ac:dyDescent="0.35">
      <c r="A2244" s="70">
        <f t="shared" si="43"/>
        <v>2225</v>
      </c>
      <c r="B2244" s="145">
        <v>-18729514.395918176</v>
      </c>
    </row>
    <row r="2245" spans="1:2" x14ac:dyDescent="0.35">
      <c r="A2245" s="70">
        <f t="shared" si="43"/>
        <v>2226</v>
      </c>
      <c r="B2245" s="145">
        <v>-27598331.451487865</v>
      </c>
    </row>
    <row r="2246" spans="1:2" x14ac:dyDescent="0.35">
      <c r="A2246" s="70">
        <f t="shared" si="43"/>
        <v>2227</v>
      </c>
      <c r="B2246" s="145">
        <v>-21253062.045003235</v>
      </c>
    </row>
    <row r="2247" spans="1:2" x14ac:dyDescent="0.35">
      <c r="A2247" s="70">
        <f t="shared" si="43"/>
        <v>2228</v>
      </c>
      <c r="B2247" s="145">
        <v>-45693265.857782081</v>
      </c>
    </row>
    <row r="2248" spans="1:2" x14ac:dyDescent="0.35">
      <c r="A2248" s="70">
        <f t="shared" si="43"/>
        <v>2229</v>
      </c>
      <c r="B2248" s="145">
        <v>-44379884.214143425</v>
      </c>
    </row>
    <row r="2249" spans="1:2" x14ac:dyDescent="0.35">
      <c r="A2249" s="70">
        <f t="shared" si="43"/>
        <v>2230</v>
      </c>
      <c r="B2249" s="145">
        <v>-47741590.396812074</v>
      </c>
    </row>
    <row r="2250" spans="1:2" x14ac:dyDescent="0.35">
      <c r="A2250" s="70">
        <f t="shared" si="43"/>
        <v>2231</v>
      </c>
      <c r="B2250" s="145">
        <v>-15187577.461067844</v>
      </c>
    </row>
    <row r="2251" spans="1:2" x14ac:dyDescent="0.35">
      <c r="A2251" s="70">
        <f t="shared" si="43"/>
        <v>2232</v>
      </c>
      <c r="B2251" s="145">
        <v>-20048240.846040331</v>
      </c>
    </row>
    <row r="2252" spans="1:2" x14ac:dyDescent="0.35">
      <c r="A2252" s="70">
        <f t="shared" si="43"/>
        <v>2233</v>
      </c>
      <c r="B2252" s="145">
        <v>-32423863.235026173</v>
      </c>
    </row>
    <row r="2253" spans="1:2" x14ac:dyDescent="0.35">
      <c r="A2253" s="70">
        <f t="shared" si="43"/>
        <v>2234</v>
      </c>
      <c r="B2253" s="145">
        <v>-16726242.88987371</v>
      </c>
    </row>
    <row r="2254" spans="1:2" x14ac:dyDescent="0.35">
      <c r="A2254" s="70">
        <f t="shared" si="43"/>
        <v>2235</v>
      </c>
      <c r="B2254" s="145">
        <v>-16674422.696292531</v>
      </c>
    </row>
    <row r="2255" spans="1:2" x14ac:dyDescent="0.35">
      <c r="A2255" s="70">
        <f t="shared" si="43"/>
        <v>2236</v>
      </c>
      <c r="B2255" s="145">
        <v>-30798517.798678949</v>
      </c>
    </row>
    <row r="2256" spans="1:2" x14ac:dyDescent="0.35">
      <c r="A2256" s="70">
        <f t="shared" si="43"/>
        <v>2237</v>
      </c>
      <c r="B2256" s="145">
        <v>-32964373.493218038</v>
      </c>
    </row>
    <row r="2257" spans="1:2" x14ac:dyDescent="0.35">
      <c r="A2257" s="70">
        <f t="shared" si="43"/>
        <v>2238</v>
      </c>
      <c r="B2257" s="145">
        <v>-6566825.732327017</v>
      </c>
    </row>
    <row r="2258" spans="1:2" x14ac:dyDescent="0.35">
      <c r="A2258" s="70">
        <f t="shared" si="43"/>
        <v>2239</v>
      </c>
      <c r="B2258" s="145">
        <v>-16841275.103890345</v>
      </c>
    </row>
    <row r="2259" spans="1:2" x14ac:dyDescent="0.35">
      <c r="A2259" s="70">
        <f t="shared" si="43"/>
        <v>2240</v>
      </c>
      <c r="B2259" s="145">
        <v>-16033736.95260809</v>
      </c>
    </row>
    <row r="2260" spans="1:2" x14ac:dyDescent="0.35">
      <c r="A2260" s="70">
        <f t="shared" si="43"/>
        <v>2241</v>
      </c>
      <c r="B2260" s="145">
        <v>-19533581.954130325</v>
      </c>
    </row>
    <row r="2261" spans="1:2" x14ac:dyDescent="0.35">
      <c r="A2261" s="70">
        <f t="shared" si="43"/>
        <v>2242</v>
      </c>
      <c r="B2261" s="145">
        <v>-8110538.2873493582</v>
      </c>
    </row>
    <row r="2262" spans="1:2" x14ac:dyDescent="0.35">
      <c r="A2262" s="70">
        <f t="shared" ref="A2262:A2325" si="44">A2261+1</f>
        <v>2243</v>
      </c>
      <c r="B2262" s="145">
        <v>-26906316.366853215</v>
      </c>
    </row>
    <row r="2263" spans="1:2" x14ac:dyDescent="0.35">
      <c r="A2263" s="70">
        <f t="shared" si="44"/>
        <v>2244</v>
      </c>
      <c r="B2263" s="145">
        <v>-26515470.209159296</v>
      </c>
    </row>
    <row r="2264" spans="1:2" x14ac:dyDescent="0.35">
      <c r="A2264" s="70">
        <f t="shared" si="44"/>
        <v>2245</v>
      </c>
      <c r="B2264" s="145">
        <v>-20724394.760885667</v>
      </c>
    </row>
    <row r="2265" spans="1:2" x14ac:dyDescent="0.35">
      <c r="A2265" s="70">
        <f t="shared" si="44"/>
        <v>2246</v>
      </c>
      <c r="B2265" s="145">
        <v>-15347959.254492061</v>
      </c>
    </row>
    <row r="2266" spans="1:2" x14ac:dyDescent="0.35">
      <c r="A2266" s="70">
        <f t="shared" si="44"/>
        <v>2247</v>
      </c>
      <c r="B2266" s="145">
        <v>-26456978.073933817</v>
      </c>
    </row>
    <row r="2267" spans="1:2" x14ac:dyDescent="0.35">
      <c r="A2267" s="70">
        <f t="shared" si="44"/>
        <v>2248</v>
      </c>
      <c r="B2267" s="145">
        <v>-44659777.014795691</v>
      </c>
    </row>
    <row r="2268" spans="1:2" x14ac:dyDescent="0.35">
      <c r="A2268" s="70">
        <f t="shared" si="44"/>
        <v>2249</v>
      </c>
      <c r="B2268" s="145">
        <v>-23866010.219663583</v>
      </c>
    </row>
    <row r="2269" spans="1:2" x14ac:dyDescent="0.35">
      <c r="A2269" s="70">
        <f t="shared" si="44"/>
        <v>2250</v>
      </c>
      <c r="B2269" s="145">
        <v>-17042363.61745733</v>
      </c>
    </row>
    <row r="2270" spans="1:2" x14ac:dyDescent="0.35">
      <c r="A2270" s="70">
        <f t="shared" si="44"/>
        <v>2251</v>
      </c>
      <c r="B2270" s="145">
        <v>-41069072.569540948</v>
      </c>
    </row>
    <row r="2271" spans="1:2" x14ac:dyDescent="0.35">
      <c r="A2271" s="70">
        <f t="shared" si="44"/>
        <v>2252</v>
      </c>
      <c r="B2271" s="145">
        <v>-27580246.564777404</v>
      </c>
    </row>
    <row r="2272" spans="1:2" x14ac:dyDescent="0.35">
      <c r="A2272" s="70">
        <f t="shared" si="44"/>
        <v>2253</v>
      </c>
      <c r="B2272" s="145">
        <v>-45025580.421374381</v>
      </c>
    </row>
    <row r="2273" spans="1:2" x14ac:dyDescent="0.35">
      <c r="A2273" s="70">
        <f t="shared" si="44"/>
        <v>2254</v>
      </c>
      <c r="B2273" s="145">
        <v>-14593808.923812523</v>
      </c>
    </row>
    <row r="2274" spans="1:2" x14ac:dyDescent="0.35">
      <c r="A2274" s="70">
        <f t="shared" si="44"/>
        <v>2255</v>
      </c>
      <c r="B2274" s="145">
        <v>-12874616.29115421</v>
      </c>
    </row>
    <row r="2275" spans="1:2" x14ac:dyDescent="0.35">
      <c r="A2275" s="70">
        <f t="shared" si="44"/>
        <v>2256</v>
      </c>
      <c r="B2275" s="145">
        <v>-28356826.185041688</v>
      </c>
    </row>
    <row r="2276" spans="1:2" x14ac:dyDescent="0.35">
      <c r="A2276" s="70">
        <f t="shared" si="44"/>
        <v>2257</v>
      </c>
      <c r="B2276" s="145">
        <v>-36427415.379890703</v>
      </c>
    </row>
    <row r="2277" spans="1:2" x14ac:dyDescent="0.35">
      <c r="A2277" s="70">
        <f t="shared" si="44"/>
        <v>2258</v>
      </c>
      <c r="B2277" s="145">
        <v>-37599644.91452869</v>
      </c>
    </row>
    <row r="2278" spans="1:2" x14ac:dyDescent="0.35">
      <c r="A2278" s="70">
        <f t="shared" si="44"/>
        <v>2259</v>
      </c>
      <c r="B2278" s="145">
        <v>-22023741.028056398</v>
      </c>
    </row>
    <row r="2279" spans="1:2" x14ac:dyDescent="0.35">
      <c r="A2279" s="70">
        <f t="shared" si="44"/>
        <v>2260</v>
      </c>
      <c r="B2279" s="145">
        <v>-14931097.254857589</v>
      </c>
    </row>
    <row r="2280" spans="1:2" x14ac:dyDescent="0.35">
      <c r="A2280" s="70">
        <f t="shared" si="44"/>
        <v>2261</v>
      </c>
      <c r="B2280" s="145">
        <v>-15864192.524140958</v>
      </c>
    </row>
    <row r="2281" spans="1:2" x14ac:dyDescent="0.35">
      <c r="A2281" s="70">
        <f t="shared" si="44"/>
        <v>2262</v>
      </c>
      <c r="B2281" s="145">
        <v>-24211042.373570003</v>
      </c>
    </row>
    <row r="2282" spans="1:2" x14ac:dyDescent="0.35">
      <c r="A2282" s="70">
        <f t="shared" si="44"/>
        <v>2263</v>
      </c>
      <c r="B2282" s="145">
        <v>-14911297.976392014</v>
      </c>
    </row>
    <row r="2283" spans="1:2" x14ac:dyDescent="0.35">
      <c r="A2283" s="70">
        <f t="shared" si="44"/>
        <v>2264</v>
      </c>
      <c r="B2283" s="145">
        <v>-40705291.35568843</v>
      </c>
    </row>
    <row r="2284" spans="1:2" x14ac:dyDescent="0.35">
      <c r="A2284" s="70">
        <f t="shared" si="44"/>
        <v>2265</v>
      </c>
      <c r="B2284" s="145">
        <v>-29802236.772672661</v>
      </c>
    </row>
    <row r="2285" spans="1:2" x14ac:dyDescent="0.35">
      <c r="A2285" s="70">
        <f t="shared" si="44"/>
        <v>2266</v>
      </c>
      <c r="B2285" s="145">
        <v>-11459409.860004215</v>
      </c>
    </row>
    <row r="2286" spans="1:2" x14ac:dyDescent="0.35">
      <c r="A2286" s="70">
        <f t="shared" si="44"/>
        <v>2267</v>
      </c>
      <c r="B2286" s="145">
        <v>-40371024.540597685</v>
      </c>
    </row>
    <row r="2287" spans="1:2" x14ac:dyDescent="0.35">
      <c r="A2287" s="70">
        <f t="shared" si="44"/>
        <v>2268</v>
      </c>
      <c r="B2287" s="145">
        <v>-24651539.408694956</v>
      </c>
    </row>
    <row r="2288" spans="1:2" x14ac:dyDescent="0.35">
      <c r="A2288" s="70">
        <f t="shared" si="44"/>
        <v>2269</v>
      </c>
      <c r="B2288" s="145">
        <v>-13567082.279518764</v>
      </c>
    </row>
    <row r="2289" spans="1:2" x14ac:dyDescent="0.35">
      <c r="A2289" s="70">
        <f t="shared" si="44"/>
        <v>2270</v>
      </c>
      <c r="B2289" s="145">
        <v>-42078288.084856883</v>
      </c>
    </row>
    <row r="2290" spans="1:2" x14ac:dyDescent="0.35">
      <c r="A2290" s="70">
        <f t="shared" si="44"/>
        <v>2271</v>
      </c>
      <c r="B2290" s="145">
        <v>-3389361.2923517488</v>
      </c>
    </row>
    <row r="2291" spans="1:2" x14ac:dyDescent="0.35">
      <c r="A2291" s="70">
        <f t="shared" si="44"/>
        <v>2272</v>
      </c>
      <c r="B2291" s="145">
        <v>-13765279.757566877</v>
      </c>
    </row>
    <row r="2292" spans="1:2" x14ac:dyDescent="0.35">
      <c r="A2292" s="70">
        <f t="shared" si="44"/>
        <v>2273</v>
      </c>
      <c r="B2292" s="145">
        <v>-29122880.133451097</v>
      </c>
    </row>
    <row r="2293" spans="1:2" x14ac:dyDescent="0.35">
      <c r="A2293" s="70">
        <f t="shared" si="44"/>
        <v>2274</v>
      </c>
      <c r="B2293" s="145">
        <v>-19132358.406640291</v>
      </c>
    </row>
    <row r="2294" spans="1:2" x14ac:dyDescent="0.35">
      <c r="A2294" s="70">
        <f t="shared" si="44"/>
        <v>2275</v>
      </c>
      <c r="B2294" s="145">
        <v>-18670573.962752797</v>
      </c>
    </row>
    <row r="2295" spans="1:2" x14ac:dyDescent="0.35">
      <c r="A2295" s="70">
        <f t="shared" si="44"/>
        <v>2276</v>
      </c>
      <c r="B2295" s="145">
        <v>-32315869.390561771</v>
      </c>
    </row>
    <row r="2296" spans="1:2" x14ac:dyDescent="0.35">
      <c r="A2296" s="70">
        <f t="shared" si="44"/>
        <v>2277</v>
      </c>
      <c r="B2296" s="145">
        <v>-15806213.174002297</v>
      </c>
    </row>
    <row r="2297" spans="1:2" x14ac:dyDescent="0.35">
      <c r="A2297" s="70">
        <f t="shared" si="44"/>
        <v>2278</v>
      </c>
      <c r="B2297" s="145">
        <v>-34231241.736058757</v>
      </c>
    </row>
    <row r="2298" spans="1:2" x14ac:dyDescent="0.35">
      <c r="A2298" s="70">
        <f t="shared" si="44"/>
        <v>2279</v>
      </c>
      <c r="B2298" s="145">
        <v>-19095183.630270787</v>
      </c>
    </row>
    <row r="2299" spans="1:2" x14ac:dyDescent="0.35">
      <c r="A2299" s="70">
        <f t="shared" si="44"/>
        <v>2280</v>
      </c>
      <c r="B2299" s="145">
        <v>-24029507.09783927</v>
      </c>
    </row>
    <row r="2300" spans="1:2" x14ac:dyDescent="0.35">
      <c r="A2300" s="70">
        <f t="shared" si="44"/>
        <v>2281</v>
      </c>
      <c r="B2300" s="145">
        <v>-57628894.404460311</v>
      </c>
    </row>
    <row r="2301" spans="1:2" x14ac:dyDescent="0.35">
      <c r="A2301" s="70">
        <f t="shared" si="44"/>
        <v>2282</v>
      </c>
      <c r="B2301" s="145">
        <v>-34062045.33273086</v>
      </c>
    </row>
    <row r="2302" spans="1:2" x14ac:dyDescent="0.35">
      <c r="A2302" s="70">
        <f t="shared" si="44"/>
        <v>2283</v>
      </c>
      <c r="B2302" s="145">
        <v>-23392812.913937576</v>
      </c>
    </row>
    <row r="2303" spans="1:2" x14ac:dyDescent="0.35">
      <c r="A2303" s="70">
        <f t="shared" si="44"/>
        <v>2284</v>
      </c>
      <c r="B2303" s="145">
        <v>-9236096.4319482893</v>
      </c>
    </row>
    <row r="2304" spans="1:2" x14ac:dyDescent="0.35">
      <c r="A2304" s="70">
        <f t="shared" si="44"/>
        <v>2285</v>
      </c>
      <c r="B2304" s="145">
        <v>-10478908.10072395</v>
      </c>
    </row>
    <row r="2305" spans="1:2" x14ac:dyDescent="0.35">
      <c r="A2305" s="70">
        <f t="shared" si="44"/>
        <v>2286</v>
      </c>
      <c r="B2305" s="145">
        <v>-22103022.363361511</v>
      </c>
    </row>
    <row r="2306" spans="1:2" x14ac:dyDescent="0.35">
      <c r="A2306" s="70">
        <f t="shared" si="44"/>
        <v>2287</v>
      </c>
      <c r="B2306" s="145">
        <v>-35852988.095723778</v>
      </c>
    </row>
    <row r="2307" spans="1:2" x14ac:dyDescent="0.35">
      <c r="A2307" s="70">
        <f t="shared" si="44"/>
        <v>2288</v>
      </c>
      <c r="B2307" s="145">
        <v>-42672811.936000489</v>
      </c>
    </row>
    <row r="2308" spans="1:2" x14ac:dyDescent="0.35">
      <c r="A2308" s="70">
        <f t="shared" si="44"/>
        <v>2289</v>
      </c>
      <c r="B2308" s="145">
        <v>-48399895.864576787</v>
      </c>
    </row>
    <row r="2309" spans="1:2" x14ac:dyDescent="0.35">
      <c r="A2309" s="70">
        <f t="shared" si="44"/>
        <v>2290</v>
      </c>
      <c r="B2309" s="145">
        <v>-48840830.847010836</v>
      </c>
    </row>
    <row r="2310" spans="1:2" x14ac:dyDescent="0.35">
      <c r="A2310" s="70">
        <f t="shared" si="44"/>
        <v>2291</v>
      </c>
      <c r="B2310" s="145">
        <v>-22140743.540779099</v>
      </c>
    </row>
    <row r="2311" spans="1:2" x14ac:dyDescent="0.35">
      <c r="A2311" s="70">
        <f t="shared" si="44"/>
        <v>2292</v>
      </c>
      <c r="B2311" s="145">
        <v>-7119944.172876969</v>
      </c>
    </row>
    <row r="2312" spans="1:2" x14ac:dyDescent="0.35">
      <c r="A2312" s="70">
        <f t="shared" si="44"/>
        <v>2293</v>
      </c>
      <c r="B2312" s="145">
        <v>-46564156.588767111</v>
      </c>
    </row>
    <row r="2313" spans="1:2" x14ac:dyDescent="0.35">
      <c r="A2313" s="70">
        <f t="shared" si="44"/>
        <v>2294</v>
      </c>
      <c r="B2313" s="145">
        <v>-15343766.779085496</v>
      </c>
    </row>
    <row r="2314" spans="1:2" x14ac:dyDescent="0.35">
      <c r="A2314" s="70">
        <f t="shared" si="44"/>
        <v>2295</v>
      </c>
      <c r="B2314" s="145">
        <v>-19515621.186383411</v>
      </c>
    </row>
    <row r="2315" spans="1:2" x14ac:dyDescent="0.35">
      <c r="A2315" s="70">
        <f t="shared" si="44"/>
        <v>2296</v>
      </c>
      <c r="B2315" s="145">
        <v>-18964585.077967465</v>
      </c>
    </row>
    <row r="2316" spans="1:2" x14ac:dyDescent="0.35">
      <c r="A2316" s="70">
        <f t="shared" si="44"/>
        <v>2297</v>
      </c>
      <c r="B2316" s="145">
        <v>-22853202.101366758</v>
      </c>
    </row>
    <row r="2317" spans="1:2" x14ac:dyDescent="0.35">
      <c r="A2317" s="70">
        <f t="shared" si="44"/>
        <v>2298</v>
      </c>
      <c r="B2317" s="145">
        <v>-32103329.968454272</v>
      </c>
    </row>
    <row r="2318" spans="1:2" x14ac:dyDescent="0.35">
      <c r="A2318" s="70">
        <f t="shared" si="44"/>
        <v>2299</v>
      </c>
      <c r="B2318" s="145">
        <v>-18976991.443429414</v>
      </c>
    </row>
    <row r="2319" spans="1:2" x14ac:dyDescent="0.35">
      <c r="A2319" s="70">
        <f t="shared" si="44"/>
        <v>2300</v>
      </c>
      <c r="B2319" s="145">
        <v>-39975516.169196799</v>
      </c>
    </row>
    <row r="2320" spans="1:2" x14ac:dyDescent="0.35">
      <c r="A2320" s="70">
        <f t="shared" si="44"/>
        <v>2301</v>
      </c>
      <c r="B2320" s="145">
        <v>-15899693.538188647</v>
      </c>
    </row>
    <row r="2321" spans="1:2" x14ac:dyDescent="0.35">
      <c r="A2321" s="70">
        <f t="shared" si="44"/>
        <v>2302</v>
      </c>
      <c r="B2321" s="145">
        <v>-51476974.150967643</v>
      </c>
    </row>
    <row r="2322" spans="1:2" x14ac:dyDescent="0.35">
      <c r="A2322" s="70">
        <f t="shared" si="44"/>
        <v>2303</v>
      </c>
      <c r="B2322" s="145">
        <v>-20267785.0415009</v>
      </c>
    </row>
    <row r="2323" spans="1:2" x14ac:dyDescent="0.35">
      <c r="A2323" s="70">
        <f t="shared" si="44"/>
        <v>2304</v>
      </c>
      <c r="B2323" s="145">
        <v>-13258370.783420086</v>
      </c>
    </row>
    <row r="2324" spans="1:2" x14ac:dyDescent="0.35">
      <c r="A2324" s="70">
        <f t="shared" si="44"/>
        <v>2305</v>
      </c>
      <c r="B2324" s="145">
        <v>-17322427.544863559</v>
      </c>
    </row>
    <row r="2325" spans="1:2" x14ac:dyDescent="0.35">
      <c r="A2325" s="70">
        <f t="shared" si="44"/>
        <v>2306</v>
      </c>
      <c r="B2325" s="145">
        <v>-26972976.108419947</v>
      </c>
    </row>
    <row r="2326" spans="1:2" x14ac:dyDescent="0.35">
      <c r="A2326" s="70">
        <f t="shared" ref="A2326:A2389" si="45">A2325+1</f>
        <v>2307</v>
      </c>
      <c r="B2326" s="145">
        <v>-30047111.877272569</v>
      </c>
    </row>
    <row r="2327" spans="1:2" x14ac:dyDescent="0.35">
      <c r="A2327" s="70">
        <f t="shared" si="45"/>
        <v>2308</v>
      </c>
      <c r="B2327" s="145">
        <v>-19713746.735765524</v>
      </c>
    </row>
    <row r="2328" spans="1:2" x14ac:dyDescent="0.35">
      <c r="A2328" s="70">
        <f t="shared" si="45"/>
        <v>2309</v>
      </c>
      <c r="B2328" s="145">
        <v>-27544192.90561429</v>
      </c>
    </row>
    <row r="2329" spans="1:2" x14ac:dyDescent="0.35">
      <c r="A2329" s="70">
        <f t="shared" si="45"/>
        <v>2310</v>
      </c>
      <c r="B2329" s="145">
        <v>-13355130.151469372</v>
      </c>
    </row>
    <row r="2330" spans="1:2" x14ac:dyDescent="0.35">
      <c r="A2330" s="70">
        <f t="shared" si="45"/>
        <v>2311</v>
      </c>
      <c r="B2330" s="145">
        <v>-27883580.363085762</v>
      </c>
    </row>
    <row r="2331" spans="1:2" x14ac:dyDescent="0.35">
      <c r="A2331" s="70">
        <f t="shared" si="45"/>
        <v>2312</v>
      </c>
      <c r="B2331" s="145">
        <v>-22489611.737461299</v>
      </c>
    </row>
    <row r="2332" spans="1:2" x14ac:dyDescent="0.35">
      <c r="A2332" s="70">
        <f t="shared" si="45"/>
        <v>2313</v>
      </c>
      <c r="B2332" s="145">
        <v>-16684944.467352802</v>
      </c>
    </row>
    <row r="2333" spans="1:2" x14ac:dyDescent="0.35">
      <c r="A2333" s="70">
        <f t="shared" si="45"/>
        <v>2314</v>
      </c>
      <c r="B2333" s="145">
        <v>-16949880.67197644</v>
      </c>
    </row>
    <row r="2334" spans="1:2" x14ac:dyDescent="0.35">
      <c r="A2334" s="70">
        <f t="shared" si="45"/>
        <v>2315</v>
      </c>
      <c r="B2334" s="145">
        <v>-21324523.921810746</v>
      </c>
    </row>
    <row r="2335" spans="1:2" x14ac:dyDescent="0.35">
      <c r="A2335" s="70">
        <f t="shared" si="45"/>
        <v>2316</v>
      </c>
      <c r="B2335" s="145">
        <v>-34597359.466356747</v>
      </c>
    </row>
    <row r="2336" spans="1:2" x14ac:dyDescent="0.35">
      <c r="A2336" s="70">
        <f t="shared" si="45"/>
        <v>2317</v>
      </c>
      <c r="B2336" s="145">
        <v>-22719519.534934185</v>
      </c>
    </row>
    <row r="2337" spans="1:2" x14ac:dyDescent="0.35">
      <c r="A2337" s="70">
        <f t="shared" si="45"/>
        <v>2318</v>
      </c>
      <c r="B2337" s="145">
        <v>-39729621.292898998</v>
      </c>
    </row>
    <row r="2338" spans="1:2" x14ac:dyDescent="0.35">
      <c r="A2338" s="70">
        <f t="shared" si="45"/>
        <v>2319</v>
      </c>
      <c r="B2338" s="145">
        <v>-19817037.33822906</v>
      </c>
    </row>
    <row r="2339" spans="1:2" x14ac:dyDescent="0.35">
      <c r="A2339" s="70">
        <f t="shared" si="45"/>
        <v>2320</v>
      </c>
      <c r="B2339" s="145">
        <v>-22447174.021109272</v>
      </c>
    </row>
    <row r="2340" spans="1:2" x14ac:dyDescent="0.35">
      <c r="A2340" s="70">
        <f t="shared" si="45"/>
        <v>2321</v>
      </c>
      <c r="B2340" s="145">
        <v>-26320015.631888729</v>
      </c>
    </row>
    <row r="2341" spans="1:2" x14ac:dyDescent="0.35">
      <c r="A2341" s="70">
        <f t="shared" si="45"/>
        <v>2322</v>
      </c>
      <c r="B2341" s="145">
        <v>-20459864.331188042</v>
      </c>
    </row>
    <row r="2342" spans="1:2" x14ac:dyDescent="0.35">
      <c r="A2342" s="70">
        <f t="shared" si="45"/>
        <v>2323</v>
      </c>
      <c r="B2342" s="145">
        <v>-27307077.151015103</v>
      </c>
    </row>
    <row r="2343" spans="1:2" x14ac:dyDescent="0.35">
      <c r="A2343" s="70">
        <f t="shared" si="45"/>
        <v>2324</v>
      </c>
      <c r="B2343" s="145">
        <v>-25365033.156066395</v>
      </c>
    </row>
    <row r="2344" spans="1:2" x14ac:dyDescent="0.35">
      <c r="A2344" s="70">
        <f t="shared" si="45"/>
        <v>2325</v>
      </c>
      <c r="B2344" s="145">
        <v>-8335194.940141635</v>
      </c>
    </row>
    <row r="2345" spans="1:2" x14ac:dyDescent="0.35">
      <c r="A2345" s="70">
        <f t="shared" si="45"/>
        <v>2326</v>
      </c>
      <c r="B2345" s="145">
        <v>-12007205.861833256</v>
      </c>
    </row>
    <row r="2346" spans="1:2" x14ac:dyDescent="0.35">
      <c r="A2346" s="70">
        <f t="shared" si="45"/>
        <v>2327</v>
      </c>
      <c r="B2346" s="145">
        <v>-43030697.240049601</v>
      </c>
    </row>
    <row r="2347" spans="1:2" x14ac:dyDescent="0.35">
      <c r="A2347" s="70">
        <f t="shared" si="45"/>
        <v>2328</v>
      </c>
      <c r="B2347" s="145">
        <v>-22547456.37700551</v>
      </c>
    </row>
    <row r="2348" spans="1:2" x14ac:dyDescent="0.35">
      <c r="A2348" s="70">
        <f t="shared" si="45"/>
        <v>2329</v>
      </c>
      <c r="B2348" s="145">
        <v>-54855381.486949861</v>
      </c>
    </row>
    <row r="2349" spans="1:2" x14ac:dyDescent="0.35">
      <c r="A2349" s="70">
        <f t="shared" si="45"/>
        <v>2330</v>
      </c>
      <c r="B2349" s="145">
        <v>-9457322.9042507503</v>
      </c>
    </row>
    <row r="2350" spans="1:2" x14ac:dyDescent="0.35">
      <c r="A2350" s="70">
        <f t="shared" si="45"/>
        <v>2331</v>
      </c>
      <c r="B2350" s="145">
        <v>-31013218.812318109</v>
      </c>
    </row>
    <row r="2351" spans="1:2" x14ac:dyDescent="0.35">
      <c r="A2351" s="70">
        <f t="shared" si="45"/>
        <v>2332</v>
      </c>
      <c r="B2351" s="145">
        <v>-18080147.123063002</v>
      </c>
    </row>
    <row r="2352" spans="1:2" x14ac:dyDescent="0.35">
      <c r="A2352" s="70">
        <f t="shared" si="45"/>
        <v>2333</v>
      </c>
      <c r="B2352" s="145">
        <v>-30226971.532406211</v>
      </c>
    </row>
    <row r="2353" spans="1:2" x14ac:dyDescent="0.35">
      <c r="A2353" s="70">
        <f t="shared" si="45"/>
        <v>2334</v>
      </c>
      <c r="B2353" s="145">
        <v>-16960745.670046594</v>
      </c>
    </row>
    <row r="2354" spans="1:2" x14ac:dyDescent="0.35">
      <c r="A2354" s="70">
        <f t="shared" si="45"/>
        <v>2335</v>
      </c>
      <c r="B2354" s="145">
        <v>-15987728.409722287</v>
      </c>
    </row>
    <row r="2355" spans="1:2" x14ac:dyDescent="0.35">
      <c r="A2355" s="70">
        <f t="shared" si="45"/>
        <v>2336</v>
      </c>
      <c r="B2355" s="145">
        <v>-22112081.347676732</v>
      </c>
    </row>
    <row r="2356" spans="1:2" x14ac:dyDescent="0.35">
      <c r="A2356" s="70">
        <f t="shared" si="45"/>
        <v>2337</v>
      </c>
      <c r="B2356" s="145">
        <v>-40654652.119486913</v>
      </c>
    </row>
    <row r="2357" spans="1:2" x14ac:dyDescent="0.35">
      <c r="A2357" s="70">
        <f t="shared" si="45"/>
        <v>2338</v>
      </c>
      <c r="B2357" s="145">
        <v>-18894843.669401616</v>
      </c>
    </row>
    <row r="2358" spans="1:2" x14ac:dyDescent="0.35">
      <c r="A2358" s="70">
        <f t="shared" si="45"/>
        <v>2339</v>
      </c>
      <c r="B2358" s="145">
        <v>-35528173.628838219</v>
      </c>
    </row>
    <row r="2359" spans="1:2" x14ac:dyDescent="0.35">
      <c r="A2359" s="70">
        <f t="shared" si="45"/>
        <v>2340</v>
      </c>
      <c r="B2359" s="145">
        <v>-31964654.994131431</v>
      </c>
    </row>
    <row r="2360" spans="1:2" x14ac:dyDescent="0.35">
      <c r="A2360" s="70">
        <f t="shared" si="45"/>
        <v>2341</v>
      </c>
      <c r="B2360" s="145">
        <v>-25891447.49823318</v>
      </c>
    </row>
    <row r="2361" spans="1:2" x14ac:dyDescent="0.35">
      <c r="A2361" s="70">
        <f t="shared" si="45"/>
        <v>2342</v>
      </c>
      <c r="B2361" s="145">
        <v>-38930540.685899153</v>
      </c>
    </row>
    <row r="2362" spans="1:2" x14ac:dyDescent="0.35">
      <c r="A2362" s="70">
        <f t="shared" si="45"/>
        <v>2343</v>
      </c>
      <c r="B2362" s="145">
        <v>-22634662.488090839</v>
      </c>
    </row>
    <row r="2363" spans="1:2" x14ac:dyDescent="0.35">
      <c r="A2363" s="70">
        <f t="shared" si="45"/>
        <v>2344</v>
      </c>
      <c r="B2363" s="145">
        <v>-30074082.263871539</v>
      </c>
    </row>
    <row r="2364" spans="1:2" x14ac:dyDescent="0.35">
      <c r="A2364" s="70">
        <f t="shared" si="45"/>
        <v>2345</v>
      </c>
      <c r="B2364" s="145">
        <v>-15337269.180506423</v>
      </c>
    </row>
    <row r="2365" spans="1:2" x14ac:dyDescent="0.35">
      <c r="A2365" s="70">
        <f t="shared" si="45"/>
        <v>2346</v>
      </c>
      <c r="B2365" s="145">
        <v>-20969162.726722755</v>
      </c>
    </row>
    <row r="2366" spans="1:2" x14ac:dyDescent="0.35">
      <c r="A2366" s="70">
        <f t="shared" si="45"/>
        <v>2347</v>
      </c>
      <c r="B2366" s="145">
        <v>-24796728.144126341</v>
      </c>
    </row>
    <row r="2367" spans="1:2" x14ac:dyDescent="0.35">
      <c r="A2367" s="70">
        <f t="shared" si="45"/>
        <v>2348</v>
      </c>
      <c r="B2367" s="145">
        <v>-34806795.142179832</v>
      </c>
    </row>
    <row r="2368" spans="1:2" x14ac:dyDescent="0.35">
      <c r="A2368" s="70">
        <f t="shared" si="45"/>
        <v>2349</v>
      </c>
      <c r="B2368" s="145">
        <v>-21225492.617425349</v>
      </c>
    </row>
    <row r="2369" spans="1:2" x14ac:dyDescent="0.35">
      <c r="A2369" s="70">
        <f t="shared" si="45"/>
        <v>2350</v>
      </c>
      <c r="B2369" s="145">
        <v>-22583474.423758257</v>
      </c>
    </row>
    <row r="2370" spans="1:2" x14ac:dyDescent="0.35">
      <c r="A2370" s="70">
        <f t="shared" si="45"/>
        <v>2351</v>
      </c>
      <c r="B2370" s="145">
        <v>-31222928.695577089</v>
      </c>
    </row>
    <row r="2371" spans="1:2" x14ac:dyDescent="0.35">
      <c r="A2371" s="70">
        <f t="shared" si="45"/>
        <v>2352</v>
      </c>
      <c r="B2371" s="145">
        <v>-24727963.083284568</v>
      </c>
    </row>
    <row r="2372" spans="1:2" x14ac:dyDescent="0.35">
      <c r="A2372" s="70">
        <f t="shared" si="45"/>
        <v>2353</v>
      </c>
      <c r="B2372" s="145">
        <v>-25067263.731784217</v>
      </c>
    </row>
    <row r="2373" spans="1:2" x14ac:dyDescent="0.35">
      <c r="A2373" s="70">
        <f t="shared" si="45"/>
        <v>2354</v>
      </c>
      <c r="B2373" s="145">
        <v>-4986113.8254159084</v>
      </c>
    </row>
    <row r="2374" spans="1:2" x14ac:dyDescent="0.35">
      <c r="A2374" s="70">
        <f t="shared" si="45"/>
        <v>2355</v>
      </c>
      <c r="B2374" s="145">
        <v>-28326551.444336303</v>
      </c>
    </row>
    <row r="2375" spans="1:2" x14ac:dyDescent="0.35">
      <c r="A2375" s="70">
        <f t="shared" si="45"/>
        <v>2356</v>
      </c>
      <c r="B2375" s="145">
        <v>-20290311.510656603</v>
      </c>
    </row>
    <row r="2376" spans="1:2" x14ac:dyDescent="0.35">
      <c r="A2376" s="70">
        <f t="shared" si="45"/>
        <v>2357</v>
      </c>
      <c r="B2376" s="145">
        <v>-30934452.730359301</v>
      </c>
    </row>
    <row r="2377" spans="1:2" x14ac:dyDescent="0.35">
      <c r="A2377" s="70">
        <f t="shared" si="45"/>
        <v>2358</v>
      </c>
      <c r="B2377" s="145">
        <v>-23865697.115335353</v>
      </c>
    </row>
    <row r="2378" spans="1:2" x14ac:dyDescent="0.35">
      <c r="A2378" s="70">
        <f t="shared" si="45"/>
        <v>2359</v>
      </c>
      <c r="B2378" s="145">
        <v>-30733047.890625544</v>
      </c>
    </row>
    <row r="2379" spans="1:2" x14ac:dyDescent="0.35">
      <c r="A2379" s="70">
        <f t="shared" si="45"/>
        <v>2360</v>
      </c>
      <c r="B2379" s="145">
        <v>-21758647.937205378</v>
      </c>
    </row>
    <row r="2380" spans="1:2" x14ac:dyDescent="0.35">
      <c r="A2380" s="70">
        <f t="shared" si="45"/>
        <v>2361</v>
      </c>
      <c r="B2380" s="145">
        <v>-18908593.335045468</v>
      </c>
    </row>
    <row r="2381" spans="1:2" x14ac:dyDescent="0.35">
      <c r="A2381" s="70">
        <f t="shared" si="45"/>
        <v>2362</v>
      </c>
      <c r="B2381" s="145">
        <v>-13869680.137670778</v>
      </c>
    </row>
    <row r="2382" spans="1:2" x14ac:dyDescent="0.35">
      <c r="A2382" s="70">
        <f t="shared" si="45"/>
        <v>2363</v>
      </c>
      <c r="B2382" s="145">
        <v>-8861873.8488629423</v>
      </c>
    </row>
    <row r="2383" spans="1:2" x14ac:dyDescent="0.35">
      <c r="A2383" s="70">
        <f t="shared" si="45"/>
        <v>2364</v>
      </c>
      <c r="B2383" s="145">
        <v>-38988772.896511853</v>
      </c>
    </row>
    <row r="2384" spans="1:2" x14ac:dyDescent="0.35">
      <c r="A2384" s="70">
        <f t="shared" si="45"/>
        <v>2365</v>
      </c>
      <c r="B2384" s="145">
        <v>-27541864.430433024</v>
      </c>
    </row>
    <row r="2385" spans="1:2" x14ac:dyDescent="0.35">
      <c r="A2385" s="70">
        <f t="shared" si="45"/>
        <v>2366</v>
      </c>
      <c r="B2385" s="145">
        <v>-18425850.349693745</v>
      </c>
    </row>
    <row r="2386" spans="1:2" x14ac:dyDescent="0.35">
      <c r="A2386" s="70">
        <f t="shared" si="45"/>
        <v>2367</v>
      </c>
      <c r="B2386" s="145">
        <v>-10554588.917351941</v>
      </c>
    </row>
    <row r="2387" spans="1:2" x14ac:dyDescent="0.35">
      <c r="A2387" s="70">
        <f t="shared" si="45"/>
        <v>2368</v>
      </c>
      <c r="B2387" s="145">
        <v>-25165069.495696239</v>
      </c>
    </row>
    <row r="2388" spans="1:2" x14ac:dyDescent="0.35">
      <c r="A2388" s="70">
        <f t="shared" si="45"/>
        <v>2369</v>
      </c>
      <c r="B2388" s="145">
        <v>-17867529.705119047</v>
      </c>
    </row>
    <row r="2389" spans="1:2" x14ac:dyDescent="0.35">
      <c r="A2389" s="70">
        <f t="shared" si="45"/>
        <v>2370</v>
      </c>
      <c r="B2389" s="145">
        <v>-33709970.38850189</v>
      </c>
    </row>
    <row r="2390" spans="1:2" x14ac:dyDescent="0.35">
      <c r="A2390" s="70">
        <f t="shared" ref="A2390:A2453" si="46">A2389+1</f>
        <v>2371</v>
      </c>
      <c r="B2390" s="145">
        <v>-32932586.320312209</v>
      </c>
    </row>
    <row r="2391" spans="1:2" x14ac:dyDescent="0.35">
      <c r="A2391" s="70">
        <f t="shared" si="46"/>
        <v>2372</v>
      </c>
      <c r="B2391" s="145">
        <v>-17312754.009558432</v>
      </c>
    </row>
    <row r="2392" spans="1:2" x14ac:dyDescent="0.35">
      <c r="A2392" s="70">
        <f t="shared" si="46"/>
        <v>2373</v>
      </c>
      <c r="B2392" s="145">
        <v>-25879604.02820503</v>
      </c>
    </row>
    <row r="2393" spans="1:2" x14ac:dyDescent="0.35">
      <c r="A2393" s="70">
        <f t="shared" si="46"/>
        <v>2374</v>
      </c>
      <c r="B2393" s="145">
        <v>-36998296.538224198</v>
      </c>
    </row>
    <row r="2394" spans="1:2" x14ac:dyDescent="0.35">
      <c r="A2394" s="70">
        <f t="shared" si="46"/>
        <v>2375</v>
      </c>
      <c r="B2394" s="145">
        <v>-26307305.407499246</v>
      </c>
    </row>
    <row r="2395" spans="1:2" x14ac:dyDescent="0.35">
      <c r="A2395" s="70">
        <f t="shared" si="46"/>
        <v>2376</v>
      </c>
      <c r="B2395" s="145">
        <v>-36566251.565790616</v>
      </c>
    </row>
    <row r="2396" spans="1:2" x14ac:dyDescent="0.35">
      <c r="A2396" s="70">
        <f t="shared" si="46"/>
        <v>2377</v>
      </c>
      <c r="B2396" s="145">
        <v>-46113579.769482806</v>
      </c>
    </row>
    <row r="2397" spans="1:2" x14ac:dyDescent="0.35">
      <c r="A2397" s="70">
        <f t="shared" si="46"/>
        <v>2378</v>
      </c>
      <c r="B2397" s="145">
        <v>-8751748.6585863642</v>
      </c>
    </row>
    <row r="2398" spans="1:2" x14ac:dyDescent="0.35">
      <c r="A2398" s="70">
        <f t="shared" si="46"/>
        <v>2379</v>
      </c>
      <c r="B2398" s="145">
        <v>-13404681.065740837</v>
      </c>
    </row>
    <row r="2399" spans="1:2" x14ac:dyDescent="0.35">
      <c r="A2399" s="70">
        <f t="shared" si="46"/>
        <v>2380</v>
      </c>
      <c r="B2399" s="145">
        <v>-9481719.8278111983</v>
      </c>
    </row>
    <row r="2400" spans="1:2" x14ac:dyDescent="0.35">
      <c r="A2400" s="70">
        <f t="shared" si="46"/>
        <v>2381</v>
      </c>
      <c r="B2400" s="145">
        <v>-30842747.240084529</v>
      </c>
    </row>
    <row r="2401" spans="1:2" x14ac:dyDescent="0.35">
      <c r="A2401" s="70">
        <f t="shared" si="46"/>
        <v>2382</v>
      </c>
      <c r="B2401" s="145">
        <v>-24260922.878940754</v>
      </c>
    </row>
    <row r="2402" spans="1:2" x14ac:dyDescent="0.35">
      <c r="A2402" s="70">
        <f t="shared" si="46"/>
        <v>2383</v>
      </c>
      <c r="B2402" s="145">
        <v>-19028588.297928687</v>
      </c>
    </row>
    <row r="2403" spans="1:2" x14ac:dyDescent="0.35">
      <c r="A2403" s="70">
        <f t="shared" si="46"/>
        <v>2384</v>
      </c>
      <c r="B2403" s="145">
        <v>-17540095.040816333</v>
      </c>
    </row>
    <row r="2404" spans="1:2" x14ac:dyDescent="0.35">
      <c r="A2404" s="70">
        <f t="shared" si="46"/>
        <v>2385</v>
      </c>
      <c r="B2404" s="145">
        <v>-19838577.204303756</v>
      </c>
    </row>
    <row r="2405" spans="1:2" x14ac:dyDescent="0.35">
      <c r="A2405" s="70">
        <f t="shared" si="46"/>
        <v>2386</v>
      </c>
      <c r="B2405" s="145">
        <v>-27067708.226212032</v>
      </c>
    </row>
    <row r="2406" spans="1:2" x14ac:dyDescent="0.35">
      <c r="A2406" s="70">
        <f t="shared" si="46"/>
        <v>2387</v>
      </c>
      <c r="B2406" s="145">
        <v>-29475789.75897263</v>
      </c>
    </row>
    <row r="2407" spans="1:2" x14ac:dyDescent="0.35">
      <c r="A2407" s="70">
        <f t="shared" si="46"/>
        <v>2388</v>
      </c>
      <c r="B2407" s="145">
        <v>-25389889.590151466</v>
      </c>
    </row>
    <row r="2408" spans="1:2" x14ac:dyDescent="0.35">
      <c r="A2408" s="70">
        <f t="shared" si="46"/>
        <v>2389</v>
      </c>
      <c r="B2408" s="145">
        <v>-28432989.808689341</v>
      </c>
    </row>
    <row r="2409" spans="1:2" x14ac:dyDescent="0.35">
      <c r="A2409" s="70">
        <f t="shared" si="46"/>
        <v>2390</v>
      </c>
      <c r="B2409" s="145">
        <v>-17949929.621978749</v>
      </c>
    </row>
    <row r="2410" spans="1:2" x14ac:dyDescent="0.35">
      <c r="A2410" s="70">
        <f t="shared" si="46"/>
        <v>2391</v>
      </c>
      <c r="B2410" s="145">
        <v>-7368020.3772804756</v>
      </c>
    </row>
    <row r="2411" spans="1:2" x14ac:dyDescent="0.35">
      <c r="A2411" s="70">
        <f t="shared" si="46"/>
        <v>2392</v>
      </c>
      <c r="B2411" s="145">
        <v>-17402843.593533725</v>
      </c>
    </row>
    <row r="2412" spans="1:2" x14ac:dyDescent="0.35">
      <c r="A2412" s="70">
        <f t="shared" si="46"/>
        <v>2393</v>
      </c>
      <c r="B2412" s="145">
        <v>-36236223.28033711</v>
      </c>
    </row>
    <row r="2413" spans="1:2" x14ac:dyDescent="0.35">
      <c r="A2413" s="70">
        <f t="shared" si="46"/>
        <v>2394</v>
      </c>
      <c r="B2413" s="145">
        <v>-21600733.575005226</v>
      </c>
    </row>
    <row r="2414" spans="1:2" x14ac:dyDescent="0.35">
      <c r="A2414" s="70">
        <f t="shared" si="46"/>
        <v>2395</v>
      </c>
      <c r="B2414" s="145">
        <v>-20047331.847017724</v>
      </c>
    </row>
    <row r="2415" spans="1:2" x14ac:dyDescent="0.35">
      <c r="A2415" s="70">
        <f t="shared" si="46"/>
        <v>2396</v>
      </c>
      <c r="B2415" s="145">
        <v>-21001454.445718952</v>
      </c>
    </row>
    <row r="2416" spans="1:2" x14ac:dyDescent="0.35">
      <c r="A2416" s="70">
        <f t="shared" si="46"/>
        <v>2397</v>
      </c>
      <c r="B2416" s="145">
        <v>-33261689.725619026</v>
      </c>
    </row>
    <row r="2417" spans="1:2" x14ac:dyDescent="0.35">
      <c r="A2417" s="70">
        <f t="shared" si="46"/>
        <v>2398</v>
      </c>
      <c r="B2417" s="145">
        <v>-28374891.762988873</v>
      </c>
    </row>
    <row r="2418" spans="1:2" x14ac:dyDescent="0.35">
      <c r="A2418" s="70">
        <f t="shared" si="46"/>
        <v>2399</v>
      </c>
      <c r="B2418" s="145">
        <v>-10671100.871585889</v>
      </c>
    </row>
    <row r="2419" spans="1:2" x14ac:dyDescent="0.35">
      <c r="A2419" s="70">
        <f t="shared" si="46"/>
        <v>2400</v>
      </c>
      <c r="B2419" s="145">
        <v>-20379879.230846416</v>
      </c>
    </row>
    <row r="2420" spans="1:2" x14ac:dyDescent="0.35">
      <c r="A2420" s="70">
        <f t="shared" si="46"/>
        <v>2401</v>
      </c>
      <c r="B2420" s="145">
        <v>-26212256.853047401</v>
      </c>
    </row>
    <row r="2421" spans="1:2" x14ac:dyDescent="0.35">
      <c r="A2421" s="70">
        <f t="shared" si="46"/>
        <v>2402</v>
      </c>
      <c r="B2421" s="145">
        <v>-17425017.526773229</v>
      </c>
    </row>
    <row r="2422" spans="1:2" x14ac:dyDescent="0.35">
      <c r="A2422" s="70">
        <f t="shared" si="46"/>
        <v>2403</v>
      </c>
      <c r="B2422" s="145">
        <v>-24835145.653775349</v>
      </c>
    </row>
    <row r="2423" spans="1:2" x14ac:dyDescent="0.35">
      <c r="A2423" s="70">
        <f t="shared" si="46"/>
        <v>2404</v>
      </c>
      <c r="B2423" s="145">
        <v>-49305698.155119672</v>
      </c>
    </row>
    <row r="2424" spans="1:2" x14ac:dyDescent="0.35">
      <c r="A2424" s="70">
        <f t="shared" si="46"/>
        <v>2405</v>
      </c>
      <c r="B2424" s="145">
        <v>-41030774.692873493</v>
      </c>
    </row>
    <row r="2425" spans="1:2" x14ac:dyDescent="0.35">
      <c r="A2425" s="70">
        <f t="shared" si="46"/>
        <v>2406</v>
      </c>
      <c r="B2425" s="145">
        <v>-18149979.605788082</v>
      </c>
    </row>
    <row r="2426" spans="1:2" x14ac:dyDescent="0.35">
      <c r="A2426" s="70">
        <f t="shared" si="46"/>
        <v>2407</v>
      </c>
      <c r="B2426" s="145">
        <v>-10098567.569488753</v>
      </c>
    </row>
    <row r="2427" spans="1:2" x14ac:dyDescent="0.35">
      <c r="A2427" s="70">
        <f t="shared" si="46"/>
        <v>2408</v>
      </c>
      <c r="B2427" s="145">
        <v>-13213072.603510179</v>
      </c>
    </row>
    <row r="2428" spans="1:2" x14ac:dyDescent="0.35">
      <c r="A2428" s="70">
        <f t="shared" si="46"/>
        <v>2409</v>
      </c>
      <c r="B2428" s="145">
        <v>-25794771.110828903</v>
      </c>
    </row>
    <row r="2429" spans="1:2" x14ac:dyDescent="0.35">
      <c r="A2429" s="70">
        <f t="shared" si="46"/>
        <v>2410</v>
      </c>
      <c r="B2429" s="145">
        <v>-33016867.696786635</v>
      </c>
    </row>
    <row r="2430" spans="1:2" x14ac:dyDescent="0.35">
      <c r="A2430" s="70">
        <f t="shared" si="46"/>
        <v>2411</v>
      </c>
      <c r="B2430" s="145">
        <v>-13776897.704109218</v>
      </c>
    </row>
    <row r="2431" spans="1:2" x14ac:dyDescent="0.35">
      <c r="A2431" s="70">
        <f t="shared" si="46"/>
        <v>2412</v>
      </c>
      <c r="B2431" s="145">
        <v>-12854456.11509987</v>
      </c>
    </row>
    <row r="2432" spans="1:2" x14ac:dyDescent="0.35">
      <c r="A2432" s="70">
        <f t="shared" si="46"/>
        <v>2413</v>
      </c>
      <c r="B2432" s="145">
        <v>-49363401.653538138</v>
      </c>
    </row>
    <row r="2433" spans="1:2" x14ac:dyDescent="0.35">
      <c r="A2433" s="70">
        <f t="shared" si="46"/>
        <v>2414</v>
      </c>
      <c r="B2433" s="145">
        <v>-13373756.998790482</v>
      </c>
    </row>
    <row r="2434" spans="1:2" x14ac:dyDescent="0.35">
      <c r="A2434" s="70">
        <f t="shared" si="46"/>
        <v>2415</v>
      </c>
      <c r="B2434" s="145">
        <v>-8762801.8849733733</v>
      </c>
    </row>
    <row r="2435" spans="1:2" x14ac:dyDescent="0.35">
      <c r="A2435" s="70">
        <f t="shared" si="46"/>
        <v>2416</v>
      </c>
      <c r="B2435" s="145">
        <v>-17906505.296558421</v>
      </c>
    </row>
    <row r="2436" spans="1:2" x14ac:dyDescent="0.35">
      <c r="A2436" s="70">
        <f t="shared" si="46"/>
        <v>2417</v>
      </c>
      <c r="B2436" s="145">
        <v>-22861575.676981285</v>
      </c>
    </row>
    <row r="2437" spans="1:2" x14ac:dyDescent="0.35">
      <c r="A2437" s="70">
        <f t="shared" si="46"/>
        <v>2418</v>
      </c>
      <c r="B2437" s="145">
        <v>-37844103.963538885</v>
      </c>
    </row>
    <row r="2438" spans="1:2" x14ac:dyDescent="0.35">
      <c r="A2438" s="70">
        <f t="shared" si="46"/>
        <v>2419</v>
      </c>
      <c r="B2438" s="145">
        <v>-17630570.491823096</v>
      </c>
    </row>
    <row r="2439" spans="1:2" x14ac:dyDescent="0.35">
      <c r="A2439" s="70">
        <f t="shared" si="46"/>
        <v>2420</v>
      </c>
      <c r="B2439" s="145">
        <v>-31992860.668254666</v>
      </c>
    </row>
    <row r="2440" spans="1:2" x14ac:dyDescent="0.35">
      <c r="A2440" s="70">
        <f t="shared" si="46"/>
        <v>2421</v>
      </c>
      <c r="B2440" s="145">
        <v>-29656571.387853444</v>
      </c>
    </row>
    <row r="2441" spans="1:2" x14ac:dyDescent="0.35">
      <c r="A2441" s="70">
        <f t="shared" si="46"/>
        <v>2422</v>
      </c>
      <c r="B2441" s="145">
        <v>-25118829.852038391</v>
      </c>
    </row>
    <row r="2442" spans="1:2" x14ac:dyDescent="0.35">
      <c r="A2442" s="70">
        <f t="shared" si="46"/>
        <v>2423</v>
      </c>
      <c r="B2442" s="145">
        <v>-26220284.189159162</v>
      </c>
    </row>
    <row r="2443" spans="1:2" x14ac:dyDescent="0.35">
      <c r="A2443" s="70">
        <f t="shared" si="46"/>
        <v>2424</v>
      </c>
      <c r="B2443" s="145">
        <v>-30717966.731878124</v>
      </c>
    </row>
    <row r="2444" spans="1:2" x14ac:dyDescent="0.35">
      <c r="A2444" s="70">
        <f t="shared" si="46"/>
        <v>2425</v>
      </c>
      <c r="B2444" s="145">
        <v>-24066924.135693848</v>
      </c>
    </row>
    <row r="2445" spans="1:2" x14ac:dyDescent="0.35">
      <c r="A2445" s="70">
        <f t="shared" si="46"/>
        <v>2426</v>
      </c>
      <c r="B2445" s="145">
        <v>-30744956.900298215</v>
      </c>
    </row>
    <row r="2446" spans="1:2" x14ac:dyDescent="0.35">
      <c r="A2446" s="70">
        <f t="shared" si="46"/>
        <v>2427</v>
      </c>
      <c r="B2446" s="145">
        <v>-29121012.534016937</v>
      </c>
    </row>
    <row r="2447" spans="1:2" x14ac:dyDescent="0.35">
      <c r="A2447" s="70">
        <f t="shared" si="46"/>
        <v>2428</v>
      </c>
      <c r="B2447" s="145">
        <v>-22590408.989360459</v>
      </c>
    </row>
    <row r="2448" spans="1:2" x14ac:dyDescent="0.35">
      <c r="A2448" s="70">
        <f t="shared" si="46"/>
        <v>2429</v>
      </c>
      <c r="B2448" s="145">
        <v>-25558638.960915908</v>
      </c>
    </row>
    <row r="2449" spans="1:2" x14ac:dyDescent="0.35">
      <c r="A2449" s="70">
        <f t="shared" si="46"/>
        <v>2430</v>
      </c>
      <c r="B2449" s="145">
        <v>-18189988.250723675</v>
      </c>
    </row>
    <row r="2450" spans="1:2" x14ac:dyDescent="0.35">
      <c r="A2450" s="70">
        <f t="shared" si="46"/>
        <v>2431</v>
      </c>
      <c r="B2450" s="145">
        <v>-30462051.032789215</v>
      </c>
    </row>
    <row r="2451" spans="1:2" x14ac:dyDescent="0.35">
      <c r="A2451" s="70">
        <f t="shared" si="46"/>
        <v>2432</v>
      </c>
      <c r="B2451" s="145">
        <v>-19740991.831587002</v>
      </c>
    </row>
    <row r="2452" spans="1:2" x14ac:dyDescent="0.35">
      <c r="A2452" s="70">
        <f t="shared" si="46"/>
        <v>2433</v>
      </c>
      <c r="B2452" s="145">
        <v>-36971734.470782466</v>
      </c>
    </row>
    <row r="2453" spans="1:2" x14ac:dyDescent="0.35">
      <c r="A2453" s="70">
        <f t="shared" si="46"/>
        <v>2434</v>
      </c>
      <c r="B2453" s="145">
        <v>-23258585.345394701</v>
      </c>
    </row>
    <row r="2454" spans="1:2" x14ac:dyDescent="0.35">
      <c r="A2454" s="70">
        <f t="shared" ref="A2454:A2517" si="47">A2453+1</f>
        <v>2435</v>
      </c>
      <c r="B2454" s="145">
        <v>-19047763.35737244</v>
      </c>
    </row>
    <row r="2455" spans="1:2" x14ac:dyDescent="0.35">
      <c r="A2455" s="70">
        <f t="shared" si="47"/>
        <v>2436</v>
      </c>
      <c r="B2455" s="145">
        <v>-14858125.844859146</v>
      </c>
    </row>
    <row r="2456" spans="1:2" x14ac:dyDescent="0.35">
      <c r="A2456" s="70">
        <f t="shared" si="47"/>
        <v>2437</v>
      </c>
      <c r="B2456" s="145">
        <v>-36648473.975907728</v>
      </c>
    </row>
    <row r="2457" spans="1:2" x14ac:dyDescent="0.35">
      <c r="A2457" s="70">
        <f t="shared" si="47"/>
        <v>2438</v>
      </c>
      <c r="B2457" s="145">
        <v>-18803543.2844689</v>
      </c>
    </row>
    <row r="2458" spans="1:2" x14ac:dyDescent="0.35">
      <c r="A2458" s="70">
        <f t="shared" si="47"/>
        <v>2439</v>
      </c>
      <c r="B2458" s="145">
        <v>-24556546.802722543</v>
      </c>
    </row>
    <row r="2459" spans="1:2" x14ac:dyDescent="0.35">
      <c r="A2459" s="70">
        <f t="shared" si="47"/>
        <v>2440</v>
      </c>
      <c r="B2459" s="145">
        <v>-49287414.14767167</v>
      </c>
    </row>
    <row r="2460" spans="1:2" x14ac:dyDescent="0.35">
      <c r="A2460" s="70">
        <f t="shared" si="47"/>
        <v>2441</v>
      </c>
      <c r="B2460" s="145">
        <v>-13118142.315001089</v>
      </c>
    </row>
    <row r="2461" spans="1:2" x14ac:dyDescent="0.35">
      <c r="A2461" s="70">
        <f t="shared" si="47"/>
        <v>2442</v>
      </c>
      <c r="B2461" s="145">
        <v>-22109402.442577906</v>
      </c>
    </row>
    <row r="2462" spans="1:2" x14ac:dyDescent="0.35">
      <c r="A2462" s="70">
        <f t="shared" si="47"/>
        <v>2443</v>
      </c>
      <c r="B2462" s="145">
        <v>-43404083.320890963</v>
      </c>
    </row>
    <row r="2463" spans="1:2" x14ac:dyDescent="0.35">
      <c r="A2463" s="70">
        <f t="shared" si="47"/>
        <v>2444</v>
      </c>
      <c r="B2463" s="145">
        <v>-27297928.233210146</v>
      </c>
    </row>
    <row r="2464" spans="1:2" x14ac:dyDescent="0.35">
      <c r="A2464" s="70">
        <f t="shared" si="47"/>
        <v>2445</v>
      </c>
      <c r="B2464" s="145">
        <v>-29321219.268410534</v>
      </c>
    </row>
    <row r="2465" spans="1:2" x14ac:dyDescent="0.35">
      <c r="A2465" s="70">
        <f t="shared" si="47"/>
        <v>2446</v>
      </c>
      <c r="B2465" s="145">
        <v>-12809361.070237346</v>
      </c>
    </row>
    <row r="2466" spans="1:2" x14ac:dyDescent="0.35">
      <c r="A2466" s="70">
        <f t="shared" si="47"/>
        <v>2447</v>
      </c>
      <c r="B2466" s="145">
        <v>-28160656.576583333</v>
      </c>
    </row>
    <row r="2467" spans="1:2" x14ac:dyDescent="0.35">
      <c r="A2467" s="70">
        <f t="shared" si="47"/>
        <v>2448</v>
      </c>
      <c r="B2467" s="145">
        <v>-33160332.768606197</v>
      </c>
    </row>
    <row r="2468" spans="1:2" x14ac:dyDescent="0.35">
      <c r="A2468" s="70">
        <f t="shared" si="47"/>
        <v>2449</v>
      </c>
      <c r="B2468" s="145">
        <v>-55167422.783684731</v>
      </c>
    </row>
    <row r="2469" spans="1:2" x14ac:dyDescent="0.35">
      <c r="A2469" s="70">
        <f t="shared" si="47"/>
        <v>2450</v>
      </c>
      <c r="B2469" s="145">
        <v>-33617918.440700367</v>
      </c>
    </row>
    <row r="2470" spans="1:2" x14ac:dyDescent="0.35">
      <c r="A2470" s="70">
        <f t="shared" si="47"/>
        <v>2451</v>
      </c>
      <c r="B2470" s="145">
        <v>-34445568.494167387</v>
      </c>
    </row>
    <row r="2471" spans="1:2" x14ac:dyDescent="0.35">
      <c r="A2471" s="70">
        <f t="shared" si="47"/>
        <v>2452</v>
      </c>
      <c r="B2471" s="145">
        <v>-35056089.120335065</v>
      </c>
    </row>
    <row r="2472" spans="1:2" x14ac:dyDescent="0.35">
      <c r="A2472" s="70">
        <f t="shared" si="47"/>
        <v>2453</v>
      </c>
      <c r="B2472" s="145">
        <v>-26016881.211259313</v>
      </c>
    </row>
    <row r="2473" spans="1:2" x14ac:dyDescent="0.35">
      <c r="A2473" s="70">
        <f t="shared" si="47"/>
        <v>2454</v>
      </c>
      <c r="B2473" s="145">
        <v>-22719235.0796168</v>
      </c>
    </row>
    <row r="2474" spans="1:2" x14ac:dyDescent="0.35">
      <c r="A2474" s="70">
        <f t="shared" si="47"/>
        <v>2455</v>
      </c>
      <c r="B2474" s="145">
        <v>-28223879.37208591</v>
      </c>
    </row>
    <row r="2475" spans="1:2" x14ac:dyDescent="0.35">
      <c r="A2475" s="70">
        <f t="shared" si="47"/>
        <v>2456</v>
      </c>
      <c r="B2475" s="145">
        <v>-28746505.507615432</v>
      </c>
    </row>
    <row r="2476" spans="1:2" x14ac:dyDescent="0.35">
      <c r="A2476" s="70">
        <f t="shared" si="47"/>
        <v>2457</v>
      </c>
      <c r="B2476" s="145">
        <v>-19584507.144894145</v>
      </c>
    </row>
    <row r="2477" spans="1:2" x14ac:dyDescent="0.35">
      <c r="A2477" s="70">
        <f t="shared" si="47"/>
        <v>2458</v>
      </c>
      <c r="B2477" s="145">
        <v>-31059811.748580243</v>
      </c>
    </row>
    <row r="2478" spans="1:2" x14ac:dyDescent="0.35">
      <c r="A2478" s="70">
        <f t="shared" si="47"/>
        <v>2459</v>
      </c>
      <c r="B2478" s="145">
        <v>-18320087.126309566</v>
      </c>
    </row>
    <row r="2479" spans="1:2" x14ac:dyDescent="0.35">
      <c r="A2479" s="70">
        <f t="shared" si="47"/>
        <v>2460</v>
      </c>
      <c r="B2479" s="145">
        <v>-26078634.55490426</v>
      </c>
    </row>
    <row r="2480" spans="1:2" x14ac:dyDescent="0.35">
      <c r="A2480" s="70">
        <f t="shared" si="47"/>
        <v>2461</v>
      </c>
      <c r="B2480" s="145">
        <v>-18929143.909836061</v>
      </c>
    </row>
    <row r="2481" spans="1:2" x14ac:dyDescent="0.35">
      <c r="A2481" s="70">
        <f t="shared" si="47"/>
        <v>2462</v>
      </c>
      <c r="B2481" s="145">
        <v>-47167280.949305326</v>
      </c>
    </row>
    <row r="2482" spans="1:2" x14ac:dyDescent="0.35">
      <c r="A2482" s="70">
        <f t="shared" si="47"/>
        <v>2463</v>
      </c>
      <c r="B2482" s="145">
        <v>-27936526.380514685</v>
      </c>
    </row>
    <row r="2483" spans="1:2" x14ac:dyDescent="0.35">
      <c r="A2483" s="70">
        <f t="shared" si="47"/>
        <v>2464</v>
      </c>
      <c r="B2483" s="145">
        <v>-44418067.259686045</v>
      </c>
    </row>
    <row r="2484" spans="1:2" x14ac:dyDescent="0.35">
      <c r="A2484" s="70">
        <f t="shared" si="47"/>
        <v>2465</v>
      </c>
      <c r="B2484" s="145">
        <v>-18198173.740392577</v>
      </c>
    </row>
    <row r="2485" spans="1:2" x14ac:dyDescent="0.35">
      <c r="A2485" s="70">
        <f t="shared" si="47"/>
        <v>2466</v>
      </c>
      <c r="B2485" s="145">
        <v>-18763193.145254705</v>
      </c>
    </row>
    <row r="2486" spans="1:2" x14ac:dyDescent="0.35">
      <c r="A2486" s="70">
        <f t="shared" si="47"/>
        <v>2467</v>
      </c>
      <c r="B2486" s="145">
        <v>-32454816.853677794</v>
      </c>
    </row>
    <row r="2487" spans="1:2" x14ac:dyDescent="0.35">
      <c r="A2487" s="70">
        <f t="shared" si="47"/>
        <v>2468</v>
      </c>
      <c r="B2487" s="145">
        <v>-29902317.324278481</v>
      </c>
    </row>
    <row r="2488" spans="1:2" x14ac:dyDescent="0.35">
      <c r="A2488" s="70">
        <f t="shared" si="47"/>
        <v>2469</v>
      </c>
      <c r="B2488" s="145">
        <v>-27835532.636282809</v>
      </c>
    </row>
    <row r="2489" spans="1:2" x14ac:dyDescent="0.35">
      <c r="A2489" s="70">
        <f t="shared" si="47"/>
        <v>2470</v>
      </c>
      <c r="B2489" s="145">
        <v>-22504345.151411369</v>
      </c>
    </row>
    <row r="2490" spans="1:2" x14ac:dyDescent="0.35">
      <c r="A2490" s="70">
        <f t="shared" si="47"/>
        <v>2471</v>
      </c>
      <c r="B2490" s="145">
        <v>-33469724.086105172</v>
      </c>
    </row>
    <row r="2491" spans="1:2" x14ac:dyDescent="0.35">
      <c r="A2491" s="70">
        <f t="shared" si="47"/>
        <v>2472</v>
      </c>
      <c r="B2491" s="145">
        <v>-10492052.955173397</v>
      </c>
    </row>
    <row r="2492" spans="1:2" x14ac:dyDescent="0.35">
      <c r="A2492" s="70">
        <f t="shared" si="47"/>
        <v>2473</v>
      </c>
      <c r="B2492" s="145">
        <v>-10085790.208521055</v>
      </c>
    </row>
    <row r="2493" spans="1:2" x14ac:dyDescent="0.35">
      <c r="A2493" s="70">
        <f t="shared" si="47"/>
        <v>2474</v>
      </c>
      <c r="B2493" s="145">
        <v>-30673465.542687789</v>
      </c>
    </row>
    <row r="2494" spans="1:2" x14ac:dyDescent="0.35">
      <c r="A2494" s="70">
        <f t="shared" si="47"/>
        <v>2475</v>
      </c>
      <c r="B2494" s="145">
        <v>-19459782.955998115</v>
      </c>
    </row>
    <row r="2495" spans="1:2" x14ac:dyDescent="0.35">
      <c r="A2495" s="70">
        <f t="shared" si="47"/>
        <v>2476</v>
      </c>
      <c r="B2495" s="145">
        <v>-14540816.209375679</v>
      </c>
    </row>
    <row r="2496" spans="1:2" x14ac:dyDescent="0.35">
      <c r="A2496" s="70">
        <f t="shared" si="47"/>
        <v>2477</v>
      </c>
      <c r="B2496" s="145">
        <v>-37564477.436170667</v>
      </c>
    </row>
    <row r="2497" spans="1:2" x14ac:dyDescent="0.35">
      <c r="A2497" s="70">
        <f t="shared" si="47"/>
        <v>2478</v>
      </c>
      <c r="B2497" s="145">
        <v>-15611762.521787617</v>
      </c>
    </row>
    <row r="2498" spans="1:2" x14ac:dyDescent="0.35">
      <c r="A2498" s="70">
        <f t="shared" si="47"/>
        <v>2479</v>
      </c>
      <c r="B2498" s="145">
        <v>-32137835.715869211</v>
      </c>
    </row>
    <row r="2499" spans="1:2" x14ac:dyDescent="0.35">
      <c r="A2499" s="70">
        <f t="shared" si="47"/>
        <v>2480</v>
      </c>
      <c r="B2499" s="145">
        <v>-34846130.720322959</v>
      </c>
    </row>
    <row r="2500" spans="1:2" x14ac:dyDescent="0.35">
      <c r="A2500" s="70">
        <f t="shared" si="47"/>
        <v>2481</v>
      </c>
      <c r="B2500" s="145">
        <v>-22937896.191162299</v>
      </c>
    </row>
    <row r="2501" spans="1:2" x14ac:dyDescent="0.35">
      <c r="A2501" s="70">
        <f t="shared" si="47"/>
        <v>2482</v>
      </c>
      <c r="B2501" s="145">
        <v>-15920310.382749278</v>
      </c>
    </row>
    <row r="2502" spans="1:2" x14ac:dyDescent="0.35">
      <c r="A2502" s="70">
        <f t="shared" si="47"/>
        <v>2483</v>
      </c>
      <c r="B2502" s="145">
        <v>-22630776.056956694</v>
      </c>
    </row>
    <row r="2503" spans="1:2" x14ac:dyDescent="0.35">
      <c r="A2503" s="70">
        <f t="shared" si="47"/>
        <v>2484</v>
      </c>
      <c r="B2503" s="145">
        <v>-13548363.245729532</v>
      </c>
    </row>
    <row r="2504" spans="1:2" x14ac:dyDescent="0.35">
      <c r="A2504" s="70">
        <f t="shared" si="47"/>
        <v>2485</v>
      </c>
      <c r="B2504" s="145">
        <v>-8739029.4071743041</v>
      </c>
    </row>
    <row r="2505" spans="1:2" x14ac:dyDescent="0.35">
      <c r="A2505" s="70">
        <f t="shared" si="47"/>
        <v>2486</v>
      </c>
      <c r="B2505" s="145">
        <v>-13177908.424978621</v>
      </c>
    </row>
    <row r="2506" spans="1:2" x14ac:dyDescent="0.35">
      <c r="A2506" s="70">
        <f t="shared" si="47"/>
        <v>2487</v>
      </c>
      <c r="B2506" s="145">
        <v>-33868648.991690308</v>
      </c>
    </row>
    <row r="2507" spans="1:2" x14ac:dyDescent="0.35">
      <c r="A2507" s="70">
        <f t="shared" si="47"/>
        <v>2488</v>
      </c>
      <c r="B2507" s="145">
        <v>-36106343.906324521</v>
      </c>
    </row>
    <row r="2508" spans="1:2" x14ac:dyDescent="0.35">
      <c r="A2508" s="70">
        <f t="shared" si="47"/>
        <v>2489</v>
      </c>
      <c r="B2508" s="145">
        <v>-29589778.502395637</v>
      </c>
    </row>
    <row r="2509" spans="1:2" x14ac:dyDescent="0.35">
      <c r="A2509" s="70">
        <f t="shared" si="47"/>
        <v>2490</v>
      </c>
      <c r="B2509" s="145">
        <v>-31770393.895246394</v>
      </c>
    </row>
    <row r="2510" spans="1:2" x14ac:dyDescent="0.35">
      <c r="A2510" s="70">
        <f t="shared" si="47"/>
        <v>2491</v>
      </c>
      <c r="B2510" s="145">
        <v>-42054149.352085881</v>
      </c>
    </row>
    <row r="2511" spans="1:2" x14ac:dyDescent="0.35">
      <c r="A2511" s="70">
        <f t="shared" si="47"/>
        <v>2492</v>
      </c>
      <c r="B2511" s="145">
        <v>-25387767.643538736</v>
      </c>
    </row>
    <row r="2512" spans="1:2" x14ac:dyDescent="0.35">
      <c r="A2512" s="70">
        <f t="shared" si="47"/>
        <v>2493</v>
      </c>
      <c r="B2512" s="145">
        <v>-44493207.693786189</v>
      </c>
    </row>
    <row r="2513" spans="1:2" x14ac:dyDescent="0.35">
      <c r="A2513" s="70">
        <f t="shared" si="47"/>
        <v>2494</v>
      </c>
      <c r="B2513" s="145">
        <v>-29615803.721556257</v>
      </c>
    </row>
    <row r="2514" spans="1:2" x14ac:dyDescent="0.35">
      <c r="A2514" s="70">
        <f t="shared" si="47"/>
        <v>2495</v>
      </c>
      <c r="B2514" s="145">
        <v>-34305490.373793527</v>
      </c>
    </row>
    <row r="2515" spans="1:2" x14ac:dyDescent="0.35">
      <c r="A2515" s="70">
        <f t="shared" si="47"/>
        <v>2496</v>
      </c>
      <c r="B2515" s="145">
        <v>-25894396.316629581</v>
      </c>
    </row>
    <row r="2516" spans="1:2" x14ac:dyDescent="0.35">
      <c r="A2516" s="70">
        <f t="shared" si="47"/>
        <v>2497</v>
      </c>
      <c r="B2516" s="145">
        <v>-40624440.724345259</v>
      </c>
    </row>
    <row r="2517" spans="1:2" x14ac:dyDescent="0.35">
      <c r="A2517" s="70">
        <f t="shared" si="47"/>
        <v>2498</v>
      </c>
      <c r="B2517" s="145">
        <v>-14492234.019761428</v>
      </c>
    </row>
    <row r="2518" spans="1:2" x14ac:dyDescent="0.35">
      <c r="A2518" s="70">
        <f t="shared" ref="A2518:A2581" si="48">A2517+1</f>
        <v>2499</v>
      </c>
      <c r="B2518" s="145">
        <v>-44474486.318704359</v>
      </c>
    </row>
    <row r="2519" spans="1:2" x14ac:dyDescent="0.35">
      <c r="A2519" s="70">
        <f t="shared" si="48"/>
        <v>2500</v>
      </c>
      <c r="B2519" s="145">
        <v>-13319723.90257524</v>
      </c>
    </row>
    <row r="2520" spans="1:2" x14ac:dyDescent="0.35">
      <c r="A2520" s="70">
        <f t="shared" si="48"/>
        <v>2501</v>
      </c>
      <c r="B2520" s="145">
        <v>-16444761.187927067</v>
      </c>
    </row>
    <row r="2521" spans="1:2" x14ac:dyDescent="0.35">
      <c r="A2521" s="70">
        <f t="shared" si="48"/>
        <v>2502</v>
      </c>
      <c r="B2521" s="145">
        <v>-18446058.435291745</v>
      </c>
    </row>
    <row r="2522" spans="1:2" x14ac:dyDescent="0.35">
      <c r="A2522" s="70">
        <f t="shared" si="48"/>
        <v>2503</v>
      </c>
      <c r="B2522" s="145">
        <v>-40464434.516078398</v>
      </c>
    </row>
    <row r="2523" spans="1:2" x14ac:dyDescent="0.35">
      <c r="A2523" s="70">
        <f t="shared" si="48"/>
        <v>2504</v>
      </c>
      <c r="B2523" s="145">
        <v>-19332894.630128413</v>
      </c>
    </row>
    <row r="2524" spans="1:2" x14ac:dyDescent="0.35">
      <c r="A2524" s="70">
        <f t="shared" si="48"/>
        <v>2505</v>
      </c>
      <c r="B2524" s="145">
        <v>-21233689.86838565</v>
      </c>
    </row>
    <row r="2525" spans="1:2" x14ac:dyDescent="0.35">
      <c r="A2525" s="70">
        <f t="shared" si="48"/>
        <v>2506</v>
      </c>
      <c r="B2525" s="145">
        <v>-14461504.743966546</v>
      </c>
    </row>
    <row r="2526" spans="1:2" x14ac:dyDescent="0.35">
      <c r="A2526" s="70">
        <f t="shared" si="48"/>
        <v>2507</v>
      </c>
      <c r="B2526" s="145">
        <v>-38273181.734879568</v>
      </c>
    </row>
    <row r="2527" spans="1:2" x14ac:dyDescent="0.35">
      <c r="A2527" s="70">
        <f t="shared" si="48"/>
        <v>2508</v>
      </c>
      <c r="B2527" s="145">
        <v>-12118421.180231182</v>
      </c>
    </row>
    <row r="2528" spans="1:2" x14ac:dyDescent="0.35">
      <c r="A2528" s="70">
        <f t="shared" si="48"/>
        <v>2509</v>
      </c>
      <c r="B2528" s="145">
        <v>-34361750.067879647</v>
      </c>
    </row>
    <row r="2529" spans="1:2" x14ac:dyDescent="0.35">
      <c r="A2529" s="70">
        <f t="shared" si="48"/>
        <v>2510</v>
      </c>
      <c r="B2529" s="145">
        <v>-17292995.325640798</v>
      </c>
    </row>
    <row r="2530" spans="1:2" x14ac:dyDescent="0.35">
      <c r="A2530" s="70">
        <f t="shared" si="48"/>
        <v>2511</v>
      </c>
      <c r="B2530" s="145">
        <v>-19704238.138433315</v>
      </c>
    </row>
    <row r="2531" spans="1:2" x14ac:dyDescent="0.35">
      <c r="A2531" s="70">
        <f t="shared" si="48"/>
        <v>2512</v>
      </c>
      <c r="B2531" s="145">
        <v>-43546030.418201536</v>
      </c>
    </row>
    <row r="2532" spans="1:2" x14ac:dyDescent="0.35">
      <c r="A2532" s="70">
        <f t="shared" si="48"/>
        <v>2513</v>
      </c>
      <c r="B2532" s="145">
        <v>-2053410.1063384051</v>
      </c>
    </row>
    <row r="2533" spans="1:2" x14ac:dyDescent="0.35">
      <c r="A2533" s="70">
        <f t="shared" si="48"/>
        <v>2514</v>
      </c>
      <c r="B2533" s="145">
        <v>-17894996.777534779</v>
      </c>
    </row>
    <row r="2534" spans="1:2" x14ac:dyDescent="0.35">
      <c r="A2534" s="70">
        <f t="shared" si="48"/>
        <v>2515</v>
      </c>
      <c r="B2534" s="145">
        <v>-45738527.176017493</v>
      </c>
    </row>
    <row r="2535" spans="1:2" x14ac:dyDescent="0.35">
      <c r="A2535" s="70">
        <f t="shared" si="48"/>
        <v>2516</v>
      </c>
      <c r="B2535" s="145">
        <v>-31529148.112401225</v>
      </c>
    </row>
    <row r="2536" spans="1:2" x14ac:dyDescent="0.35">
      <c r="A2536" s="70">
        <f t="shared" si="48"/>
        <v>2517</v>
      </c>
      <c r="B2536" s="145">
        <v>-42076623.34634386</v>
      </c>
    </row>
    <row r="2537" spans="1:2" x14ac:dyDescent="0.35">
      <c r="A2537" s="70">
        <f t="shared" si="48"/>
        <v>2518</v>
      </c>
      <c r="B2537" s="145">
        <v>-15456290.948238257</v>
      </c>
    </row>
    <row r="2538" spans="1:2" x14ac:dyDescent="0.35">
      <c r="A2538" s="70">
        <f t="shared" si="48"/>
        <v>2519</v>
      </c>
      <c r="B2538" s="145">
        <v>-40112321.074946545</v>
      </c>
    </row>
    <row r="2539" spans="1:2" x14ac:dyDescent="0.35">
      <c r="A2539" s="70">
        <f t="shared" si="48"/>
        <v>2520</v>
      </c>
      <c r="B2539" s="145">
        <v>-41248982.254026286</v>
      </c>
    </row>
    <row r="2540" spans="1:2" x14ac:dyDescent="0.35">
      <c r="A2540" s="70">
        <f t="shared" si="48"/>
        <v>2521</v>
      </c>
      <c r="B2540" s="145">
        <v>-26752557.033947941</v>
      </c>
    </row>
    <row r="2541" spans="1:2" x14ac:dyDescent="0.35">
      <c r="A2541" s="70">
        <f t="shared" si="48"/>
        <v>2522</v>
      </c>
      <c r="B2541" s="145">
        <v>-29537726.509327739</v>
      </c>
    </row>
    <row r="2542" spans="1:2" x14ac:dyDescent="0.35">
      <c r="A2542" s="70">
        <f t="shared" si="48"/>
        <v>2523</v>
      </c>
      <c r="B2542" s="145">
        <v>-28153378.616709035</v>
      </c>
    </row>
    <row r="2543" spans="1:2" x14ac:dyDescent="0.35">
      <c r="A2543" s="70">
        <f t="shared" si="48"/>
        <v>2524</v>
      </c>
      <c r="B2543" s="145">
        <v>-32341669.698642664</v>
      </c>
    </row>
    <row r="2544" spans="1:2" x14ac:dyDescent="0.35">
      <c r="A2544" s="70">
        <f t="shared" si="48"/>
        <v>2525</v>
      </c>
      <c r="B2544" s="145">
        <v>-24546483.300959621</v>
      </c>
    </row>
    <row r="2545" spans="1:2" x14ac:dyDescent="0.35">
      <c r="A2545" s="70">
        <f t="shared" si="48"/>
        <v>2526</v>
      </c>
      <c r="B2545" s="145">
        <v>-30918199.909727603</v>
      </c>
    </row>
    <row r="2546" spans="1:2" x14ac:dyDescent="0.35">
      <c r="A2546" s="70">
        <f t="shared" si="48"/>
        <v>2527</v>
      </c>
      <c r="B2546" s="145">
        <v>-31149329.93731831</v>
      </c>
    </row>
    <row r="2547" spans="1:2" x14ac:dyDescent="0.35">
      <c r="A2547" s="70">
        <f t="shared" si="48"/>
        <v>2528</v>
      </c>
      <c r="B2547" s="145">
        <v>-19815007.282688573</v>
      </c>
    </row>
    <row r="2548" spans="1:2" x14ac:dyDescent="0.35">
      <c r="A2548" s="70">
        <f t="shared" si="48"/>
        <v>2529</v>
      </c>
      <c r="B2548" s="145">
        <v>-21748369.760851312</v>
      </c>
    </row>
    <row r="2549" spans="1:2" x14ac:dyDescent="0.35">
      <c r="A2549" s="70">
        <f t="shared" si="48"/>
        <v>2530</v>
      </c>
      <c r="B2549" s="145">
        <v>-9236487.0046818554</v>
      </c>
    </row>
    <row r="2550" spans="1:2" x14ac:dyDescent="0.35">
      <c r="A2550" s="70">
        <f t="shared" si="48"/>
        <v>2531</v>
      </c>
      <c r="B2550" s="145">
        <v>-12064855.312929733</v>
      </c>
    </row>
    <row r="2551" spans="1:2" x14ac:dyDescent="0.35">
      <c r="A2551" s="70">
        <f t="shared" si="48"/>
        <v>2532</v>
      </c>
      <c r="B2551" s="145">
        <v>-14826533.768090043</v>
      </c>
    </row>
    <row r="2552" spans="1:2" x14ac:dyDescent="0.35">
      <c r="A2552" s="70">
        <f t="shared" si="48"/>
        <v>2533</v>
      </c>
      <c r="B2552" s="145">
        <v>-24786700.617342483</v>
      </c>
    </row>
    <row r="2553" spans="1:2" x14ac:dyDescent="0.35">
      <c r="A2553" s="70">
        <f t="shared" si="48"/>
        <v>2534</v>
      </c>
      <c r="B2553" s="145">
        <v>-36646477.528901979</v>
      </c>
    </row>
    <row r="2554" spans="1:2" x14ac:dyDescent="0.35">
      <c r="A2554" s="70">
        <f t="shared" si="48"/>
        <v>2535</v>
      </c>
      <c r="B2554" s="145">
        <v>-19027362.2627366</v>
      </c>
    </row>
    <row r="2555" spans="1:2" x14ac:dyDescent="0.35">
      <c r="A2555" s="70">
        <f t="shared" si="48"/>
        <v>2536</v>
      </c>
      <c r="B2555" s="145">
        <v>-38324337.388646603</v>
      </c>
    </row>
    <row r="2556" spans="1:2" x14ac:dyDescent="0.35">
      <c r="A2556" s="70">
        <f t="shared" si="48"/>
        <v>2537</v>
      </c>
      <c r="B2556" s="145">
        <v>-18345387.537035905</v>
      </c>
    </row>
    <row r="2557" spans="1:2" x14ac:dyDescent="0.35">
      <c r="A2557" s="70">
        <f t="shared" si="48"/>
        <v>2538</v>
      </c>
      <c r="B2557" s="145">
        <v>-16585905.216490075</v>
      </c>
    </row>
    <row r="2558" spans="1:2" x14ac:dyDescent="0.35">
      <c r="A2558" s="70">
        <f t="shared" si="48"/>
        <v>2539</v>
      </c>
      <c r="B2558" s="145">
        <v>-23651904.575862363</v>
      </c>
    </row>
    <row r="2559" spans="1:2" x14ac:dyDescent="0.35">
      <c r="A2559" s="70">
        <f t="shared" si="48"/>
        <v>2540</v>
      </c>
      <c r="B2559" s="145">
        <v>-13272435.399185307</v>
      </c>
    </row>
    <row r="2560" spans="1:2" x14ac:dyDescent="0.35">
      <c r="A2560" s="70">
        <f t="shared" si="48"/>
        <v>2541</v>
      </c>
      <c r="B2560" s="145">
        <v>-30323266.787954226</v>
      </c>
    </row>
    <row r="2561" spans="1:2" x14ac:dyDescent="0.35">
      <c r="A2561" s="70">
        <f t="shared" si="48"/>
        <v>2542</v>
      </c>
      <c r="B2561" s="145">
        <v>-24905748.844970345</v>
      </c>
    </row>
    <row r="2562" spans="1:2" x14ac:dyDescent="0.35">
      <c r="A2562" s="70">
        <f t="shared" si="48"/>
        <v>2543</v>
      </c>
      <c r="B2562" s="145">
        <v>-29023363.859633744</v>
      </c>
    </row>
    <row r="2563" spans="1:2" x14ac:dyDescent="0.35">
      <c r="A2563" s="70">
        <f t="shared" si="48"/>
        <v>2544</v>
      </c>
      <c r="B2563" s="145">
        <v>-15637622.680497464</v>
      </c>
    </row>
    <row r="2564" spans="1:2" x14ac:dyDescent="0.35">
      <c r="A2564" s="70">
        <f t="shared" si="48"/>
        <v>2545</v>
      </c>
      <c r="B2564" s="145">
        <v>-35759145.019791111</v>
      </c>
    </row>
    <row r="2565" spans="1:2" x14ac:dyDescent="0.35">
      <c r="A2565" s="70">
        <f t="shared" si="48"/>
        <v>2546</v>
      </c>
      <c r="B2565" s="145">
        <v>-20127358.253081806</v>
      </c>
    </row>
    <row r="2566" spans="1:2" x14ac:dyDescent="0.35">
      <c r="A2566" s="70">
        <f t="shared" si="48"/>
        <v>2547</v>
      </c>
      <c r="B2566" s="145">
        <v>-29281578.685599007</v>
      </c>
    </row>
    <row r="2567" spans="1:2" x14ac:dyDescent="0.35">
      <c r="A2567" s="70">
        <f t="shared" si="48"/>
        <v>2548</v>
      </c>
      <c r="B2567" s="145">
        <v>-10633116.110576335</v>
      </c>
    </row>
    <row r="2568" spans="1:2" x14ac:dyDescent="0.35">
      <c r="A2568" s="70">
        <f t="shared" si="48"/>
        <v>2549</v>
      </c>
      <c r="B2568" s="145">
        <v>-19369261.125026435</v>
      </c>
    </row>
    <row r="2569" spans="1:2" x14ac:dyDescent="0.35">
      <c r="A2569" s="70">
        <f t="shared" si="48"/>
        <v>2550</v>
      </c>
      <c r="B2569" s="145">
        <v>-52081463.427549951</v>
      </c>
    </row>
    <row r="2570" spans="1:2" x14ac:dyDescent="0.35">
      <c r="A2570" s="70">
        <f t="shared" si="48"/>
        <v>2551</v>
      </c>
      <c r="B2570" s="145">
        <v>-20839246.444915708</v>
      </c>
    </row>
    <row r="2571" spans="1:2" x14ac:dyDescent="0.35">
      <c r="A2571" s="70">
        <f t="shared" si="48"/>
        <v>2552</v>
      </c>
      <c r="B2571" s="145">
        <v>-16654421.409591228</v>
      </c>
    </row>
    <row r="2572" spans="1:2" x14ac:dyDescent="0.35">
      <c r="A2572" s="70">
        <f t="shared" si="48"/>
        <v>2553</v>
      </c>
      <c r="B2572" s="145">
        <v>-21101286.407065831</v>
      </c>
    </row>
    <row r="2573" spans="1:2" x14ac:dyDescent="0.35">
      <c r="A2573" s="70">
        <f t="shared" si="48"/>
        <v>2554</v>
      </c>
      <c r="B2573" s="145">
        <v>-14996428.599636942</v>
      </c>
    </row>
    <row r="2574" spans="1:2" x14ac:dyDescent="0.35">
      <c r="A2574" s="70">
        <f t="shared" si="48"/>
        <v>2555</v>
      </c>
      <c r="B2574" s="145">
        <v>-24319711.046640381</v>
      </c>
    </row>
    <row r="2575" spans="1:2" x14ac:dyDescent="0.35">
      <c r="A2575" s="70">
        <f t="shared" si="48"/>
        <v>2556</v>
      </c>
      <c r="B2575" s="145">
        <v>-15254914.648869388</v>
      </c>
    </row>
    <row r="2576" spans="1:2" x14ac:dyDescent="0.35">
      <c r="A2576" s="70">
        <f t="shared" si="48"/>
        <v>2557</v>
      </c>
      <c r="B2576" s="145">
        <v>-26364508.896342516</v>
      </c>
    </row>
    <row r="2577" spans="1:2" x14ac:dyDescent="0.35">
      <c r="A2577" s="70">
        <f t="shared" si="48"/>
        <v>2558</v>
      </c>
      <c r="B2577" s="145">
        <v>-16906250.794249393</v>
      </c>
    </row>
    <row r="2578" spans="1:2" x14ac:dyDescent="0.35">
      <c r="A2578" s="70">
        <f t="shared" si="48"/>
        <v>2559</v>
      </c>
      <c r="B2578" s="145">
        <v>-25183664.775001574</v>
      </c>
    </row>
    <row r="2579" spans="1:2" x14ac:dyDescent="0.35">
      <c r="A2579" s="70">
        <f t="shared" si="48"/>
        <v>2560</v>
      </c>
      <c r="B2579" s="145">
        <v>-23286258.422072336</v>
      </c>
    </row>
    <row r="2580" spans="1:2" x14ac:dyDescent="0.35">
      <c r="A2580" s="70">
        <f t="shared" si="48"/>
        <v>2561</v>
      </c>
      <c r="B2580" s="145">
        <v>-26381693.1360549</v>
      </c>
    </row>
    <row r="2581" spans="1:2" x14ac:dyDescent="0.35">
      <c r="A2581" s="70">
        <f t="shared" si="48"/>
        <v>2562</v>
      </c>
      <c r="B2581" s="145">
        <v>-32102087.743627995</v>
      </c>
    </row>
    <row r="2582" spans="1:2" x14ac:dyDescent="0.35">
      <c r="A2582" s="70">
        <f t="shared" ref="A2582:A2645" si="49">A2581+1</f>
        <v>2563</v>
      </c>
      <c r="B2582" s="145">
        <v>-12982200.421571743</v>
      </c>
    </row>
    <row r="2583" spans="1:2" x14ac:dyDescent="0.35">
      <c r="A2583" s="70">
        <f t="shared" si="49"/>
        <v>2564</v>
      </c>
      <c r="B2583" s="145">
        <v>-56767345.287513077</v>
      </c>
    </row>
    <row r="2584" spans="1:2" x14ac:dyDescent="0.35">
      <c r="A2584" s="70">
        <f t="shared" si="49"/>
        <v>2565</v>
      </c>
      <c r="B2584" s="145">
        <v>-23439163.462025367</v>
      </c>
    </row>
    <row r="2585" spans="1:2" x14ac:dyDescent="0.35">
      <c r="A2585" s="70">
        <f t="shared" si="49"/>
        <v>2566</v>
      </c>
      <c r="B2585" s="145">
        <v>-8968387.2905526012</v>
      </c>
    </row>
    <row r="2586" spans="1:2" x14ac:dyDescent="0.35">
      <c r="A2586" s="70">
        <f t="shared" si="49"/>
        <v>2567</v>
      </c>
      <c r="B2586" s="145">
        <v>-26616789.115411781</v>
      </c>
    </row>
    <row r="2587" spans="1:2" x14ac:dyDescent="0.35">
      <c r="A2587" s="70">
        <f t="shared" si="49"/>
        <v>2568</v>
      </c>
      <c r="B2587" s="145">
        <v>-20005826.306701999</v>
      </c>
    </row>
    <row r="2588" spans="1:2" x14ac:dyDescent="0.35">
      <c r="A2588" s="70">
        <f t="shared" si="49"/>
        <v>2569</v>
      </c>
      <c r="B2588" s="145">
        <v>-9067729.8846575897</v>
      </c>
    </row>
    <row r="2589" spans="1:2" x14ac:dyDescent="0.35">
      <c r="A2589" s="70">
        <f t="shared" si="49"/>
        <v>2570</v>
      </c>
      <c r="B2589" s="145">
        <v>-10044316.622418633</v>
      </c>
    </row>
    <row r="2590" spans="1:2" x14ac:dyDescent="0.35">
      <c r="A2590" s="70">
        <f t="shared" si="49"/>
        <v>2571</v>
      </c>
      <c r="B2590" s="145">
        <v>-17998868.262166724</v>
      </c>
    </row>
    <row r="2591" spans="1:2" x14ac:dyDescent="0.35">
      <c r="A2591" s="70">
        <f t="shared" si="49"/>
        <v>2572</v>
      </c>
      <c r="B2591" s="145">
        <v>-35203690.056682654</v>
      </c>
    </row>
    <row r="2592" spans="1:2" x14ac:dyDescent="0.35">
      <c r="A2592" s="70">
        <f t="shared" si="49"/>
        <v>2573</v>
      </c>
      <c r="B2592" s="145">
        <v>-12847004.625247272</v>
      </c>
    </row>
    <row r="2593" spans="1:2" x14ac:dyDescent="0.35">
      <c r="A2593" s="70">
        <f t="shared" si="49"/>
        <v>2574</v>
      </c>
      <c r="B2593" s="145">
        <v>-26291035.403525598</v>
      </c>
    </row>
    <row r="2594" spans="1:2" x14ac:dyDescent="0.35">
      <c r="A2594" s="70">
        <f t="shared" si="49"/>
        <v>2575</v>
      </c>
      <c r="B2594" s="145">
        <v>-22935010.671312273</v>
      </c>
    </row>
    <row r="2595" spans="1:2" x14ac:dyDescent="0.35">
      <c r="A2595" s="70">
        <f t="shared" si="49"/>
        <v>2576</v>
      </c>
      <c r="B2595" s="145">
        <v>-48251941.87605603</v>
      </c>
    </row>
    <row r="2596" spans="1:2" x14ac:dyDescent="0.35">
      <c r="A2596" s="70">
        <f t="shared" si="49"/>
        <v>2577</v>
      </c>
      <c r="B2596" s="145">
        <v>-22640524.20990523</v>
      </c>
    </row>
    <row r="2597" spans="1:2" x14ac:dyDescent="0.35">
      <c r="A2597" s="70">
        <f t="shared" si="49"/>
        <v>2578</v>
      </c>
      <c r="B2597" s="145">
        <v>-17049224.560481563</v>
      </c>
    </row>
    <row r="2598" spans="1:2" x14ac:dyDescent="0.35">
      <c r="A2598" s="70">
        <f t="shared" si="49"/>
        <v>2579</v>
      </c>
      <c r="B2598" s="145">
        <v>-28845685.206780765</v>
      </c>
    </row>
    <row r="2599" spans="1:2" x14ac:dyDescent="0.35">
      <c r="A2599" s="70">
        <f t="shared" si="49"/>
        <v>2580</v>
      </c>
      <c r="B2599" s="145">
        <v>-11696652.366405848</v>
      </c>
    </row>
    <row r="2600" spans="1:2" x14ac:dyDescent="0.35">
      <c r="A2600" s="70">
        <f t="shared" si="49"/>
        <v>2581</v>
      </c>
      <c r="B2600" s="145">
        <v>-25989277.543455265</v>
      </c>
    </row>
    <row r="2601" spans="1:2" x14ac:dyDescent="0.35">
      <c r="A2601" s="70">
        <f t="shared" si="49"/>
        <v>2582</v>
      </c>
      <c r="B2601" s="145">
        <v>-27826261.400616515</v>
      </c>
    </row>
    <row r="2602" spans="1:2" x14ac:dyDescent="0.35">
      <c r="A2602" s="70">
        <f t="shared" si="49"/>
        <v>2583</v>
      </c>
      <c r="B2602" s="145">
        <v>-6977718.4444654305</v>
      </c>
    </row>
    <row r="2603" spans="1:2" x14ac:dyDescent="0.35">
      <c r="A2603" s="70">
        <f t="shared" si="49"/>
        <v>2584</v>
      </c>
      <c r="B2603" s="145">
        <v>-6804508.0605588909</v>
      </c>
    </row>
    <row r="2604" spans="1:2" x14ac:dyDescent="0.35">
      <c r="A2604" s="70">
        <f t="shared" si="49"/>
        <v>2585</v>
      </c>
      <c r="B2604" s="145">
        <v>-18393994.039086781</v>
      </c>
    </row>
    <row r="2605" spans="1:2" x14ac:dyDescent="0.35">
      <c r="A2605" s="70">
        <f t="shared" si="49"/>
        <v>2586</v>
      </c>
      <c r="B2605" s="145">
        <v>-37395122.245715559</v>
      </c>
    </row>
    <row r="2606" spans="1:2" x14ac:dyDescent="0.35">
      <c r="A2606" s="70">
        <f t="shared" si="49"/>
        <v>2587</v>
      </c>
      <c r="B2606" s="145">
        <v>-26018248.173168436</v>
      </c>
    </row>
    <row r="2607" spans="1:2" x14ac:dyDescent="0.35">
      <c r="A2607" s="70">
        <f t="shared" si="49"/>
        <v>2588</v>
      </c>
      <c r="B2607" s="145">
        <v>-19084432.346276995</v>
      </c>
    </row>
    <row r="2608" spans="1:2" x14ac:dyDescent="0.35">
      <c r="A2608" s="70">
        <f t="shared" si="49"/>
        <v>2589</v>
      </c>
      <c r="B2608" s="145">
        <v>-26694380.842644319</v>
      </c>
    </row>
    <row r="2609" spans="1:2" x14ac:dyDescent="0.35">
      <c r="A2609" s="70">
        <f t="shared" si="49"/>
        <v>2590</v>
      </c>
      <c r="B2609" s="145">
        <v>-19819609.504798681</v>
      </c>
    </row>
    <row r="2610" spans="1:2" x14ac:dyDescent="0.35">
      <c r="A2610" s="70">
        <f t="shared" si="49"/>
        <v>2591</v>
      </c>
      <c r="B2610" s="145">
        <v>-22753656.871981457</v>
      </c>
    </row>
    <row r="2611" spans="1:2" x14ac:dyDescent="0.35">
      <c r="A2611" s="70">
        <f t="shared" si="49"/>
        <v>2592</v>
      </c>
      <c r="B2611" s="145">
        <v>-33656046.054728277</v>
      </c>
    </row>
    <row r="2612" spans="1:2" x14ac:dyDescent="0.35">
      <c r="A2612" s="70">
        <f t="shared" si="49"/>
        <v>2593</v>
      </c>
      <c r="B2612" s="145">
        <v>-22018576.967102841</v>
      </c>
    </row>
    <row r="2613" spans="1:2" x14ac:dyDescent="0.35">
      <c r="A2613" s="70">
        <f t="shared" si="49"/>
        <v>2594</v>
      </c>
      <c r="B2613" s="145">
        <v>-9500309.6260314994</v>
      </c>
    </row>
    <row r="2614" spans="1:2" x14ac:dyDescent="0.35">
      <c r="A2614" s="70">
        <f t="shared" si="49"/>
        <v>2595</v>
      </c>
      <c r="B2614" s="145">
        <v>-5705147.1247986685</v>
      </c>
    </row>
    <row r="2615" spans="1:2" x14ac:dyDescent="0.35">
      <c r="A2615" s="70">
        <f t="shared" si="49"/>
        <v>2596</v>
      </c>
      <c r="B2615" s="145">
        <v>-11931894.19545418</v>
      </c>
    </row>
    <row r="2616" spans="1:2" x14ac:dyDescent="0.35">
      <c r="A2616" s="70">
        <f t="shared" si="49"/>
        <v>2597</v>
      </c>
      <c r="B2616" s="145">
        <v>-47827096.329959579</v>
      </c>
    </row>
    <row r="2617" spans="1:2" x14ac:dyDescent="0.35">
      <c r="A2617" s="70">
        <f t="shared" si="49"/>
        <v>2598</v>
      </c>
      <c r="B2617" s="145">
        <v>-25655109.692770667</v>
      </c>
    </row>
    <row r="2618" spans="1:2" x14ac:dyDescent="0.35">
      <c r="A2618" s="70">
        <f t="shared" si="49"/>
        <v>2599</v>
      </c>
      <c r="B2618" s="145">
        <v>-19983648.26318121</v>
      </c>
    </row>
    <row r="2619" spans="1:2" x14ac:dyDescent="0.35">
      <c r="A2619" s="70">
        <f t="shared" si="49"/>
        <v>2600</v>
      </c>
      <c r="B2619" s="145">
        <v>-10222864.569437843</v>
      </c>
    </row>
    <row r="2620" spans="1:2" x14ac:dyDescent="0.35">
      <c r="A2620" s="70">
        <f t="shared" si="49"/>
        <v>2601</v>
      </c>
      <c r="B2620" s="145">
        <v>-9593734.8532486446</v>
      </c>
    </row>
    <row r="2621" spans="1:2" x14ac:dyDescent="0.35">
      <c r="A2621" s="70">
        <f t="shared" si="49"/>
        <v>2602</v>
      </c>
      <c r="B2621" s="145">
        <v>-15542417.508898649</v>
      </c>
    </row>
    <row r="2622" spans="1:2" x14ac:dyDescent="0.35">
      <c r="A2622" s="70">
        <f t="shared" si="49"/>
        <v>2603</v>
      </c>
      <c r="B2622" s="145">
        <v>-8130844.8613174269</v>
      </c>
    </row>
    <row r="2623" spans="1:2" x14ac:dyDescent="0.35">
      <c r="A2623" s="70">
        <f t="shared" si="49"/>
        <v>2604</v>
      </c>
      <c r="B2623" s="145">
        <v>-22430719.233236</v>
      </c>
    </row>
    <row r="2624" spans="1:2" x14ac:dyDescent="0.35">
      <c r="A2624" s="70">
        <f t="shared" si="49"/>
        <v>2605</v>
      </c>
      <c r="B2624" s="145">
        <v>-8072241.3097386705</v>
      </c>
    </row>
    <row r="2625" spans="1:2" x14ac:dyDescent="0.35">
      <c r="A2625" s="70">
        <f t="shared" si="49"/>
        <v>2606</v>
      </c>
      <c r="B2625" s="145">
        <v>-13042672.878080729</v>
      </c>
    </row>
    <row r="2626" spans="1:2" x14ac:dyDescent="0.35">
      <c r="A2626" s="70">
        <f t="shared" si="49"/>
        <v>2607</v>
      </c>
      <c r="B2626" s="145">
        <v>-23615173.178308383</v>
      </c>
    </row>
    <row r="2627" spans="1:2" x14ac:dyDescent="0.35">
      <c r="A2627" s="70">
        <f t="shared" si="49"/>
        <v>2608</v>
      </c>
      <c r="B2627" s="145">
        <v>-36861606.467277139</v>
      </c>
    </row>
    <row r="2628" spans="1:2" x14ac:dyDescent="0.35">
      <c r="A2628" s="70">
        <f t="shared" si="49"/>
        <v>2609</v>
      </c>
      <c r="B2628" s="145">
        <v>-11015071.598640334</v>
      </c>
    </row>
    <row r="2629" spans="1:2" x14ac:dyDescent="0.35">
      <c r="A2629" s="70">
        <f t="shared" si="49"/>
        <v>2610</v>
      </c>
      <c r="B2629" s="145">
        <v>-16297950.897499977</v>
      </c>
    </row>
    <row r="2630" spans="1:2" x14ac:dyDescent="0.35">
      <c r="A2630" s="70">
        <f t="shared" si="49"/>
        <v>2611</v>
      </c>
      <c r="B2630" s="145">
        <v>-29059094.399911299</v>
      </c>
    </row>
    <row r="2631" spans="1:2" x14ac:dyDescent="0.35">
      <c r="A2631" s="70">
        <f t="shared" si="49"/>
        <v>2612</v>
      </c>
      <c r="B2631" s="145">
        <v>-37489935.722130477</v>
      </c>
    </row>
    <row r="2632" spans="1:2" x14ac:dyDescent="0.35">
      <c r="A2632" s="70">
        <f t="shared" si="49"/>
        <v>2613</v>
      </c>
      <c r="B2632" s="145">
        <v>-22425781.91971612</v>
      </c>
    </row>
    <row r="2633" spans="1:2" x14ac:dyDescent="0.35">
      <c r="A2633" s="70">
        <f t="shared" si="49"/>
        <v>2614</v>
      </c>
      <c r="B2633" s="145">
        <v>-33484572.6984227</v>
      </c>
    </row>
    <row r="2634" spans="1:2" x14ac:dyDescent="0.35">
      <c r="A2634" s="70">
        <f t="shared" si="49"/>
        <v>2615</v>
      </c>
      <c r="B2634" s="145">
        <v>-32958521.476990066</v>
      </c>
    </row>
    <row r="2635" spans="1:2" x14ac:dyDescent="0.35">
      <c r="A2635" s="70">
        <f t="shared" si="49"/>
        <v>2616</v>
      </c>
      <c r="B2635" s="145">
        <v>-45591357.987034634</v>
      </c>
    </row>
    <row r="2636" spans="1:2" x14ac:dyDescent="0.35">
      <c r="A2636" s="70">
        <f t="shared" si="49"/>
        <v>2617</v>
      </c>
      <c r="B2636" s="145">
        <v>-43330420.378279857</v>
      </c>
    </row>
    <row r="2637" spans="1:2" x14ac:dyDescent="0.35">
      <c r="A2637" s="70">
        <f t="shared" si="49"/>
        <v>2618</v>
      </c>
      <c r="B2637" s="145">
        <v>-8189413.9544356968</v>
      </c>
    </row>
    <row r="2638" spans="1:2" x14ac:dyDescent="0.35">
      <c r="A2638" s="70">
        <f t="shared" si="49"/>
        <v>2619</v>
      </c>
      <c r="B2638" s="145">
        <v>-35914444.619256124</v>
      </c>
    </row>
    <row r="2639" spans="1:2" x14ac:dyDescent="0.35">
      <c r="A2639" s="70">
        <f t="shared" si="49"/>
        <v>2620</v>
      </c>
      <c r="B2639" s="145">
        <v>-35752878.249861188</v>
      </c>
    </row>
    <row r="2640" spans="1:2" x14ac:dyDescent="0.35">
      <c r="A2640" s="70">
        <f t="shared" si="49"/>
        <v>2621</v>
      </c>
      <c r="B2640" s="145">
        <v>-20641476.922263913</v>
      </c>
    </row>
    <row r="2641" spans="1:2" x14ac:dyDescent="0.35">
      <c r="A2641" s="70">
        <f t="shared" si="49"/>
        <v>2622</v>
      </c>
      <c r="B2641" s="145">
        <v>-38164466.709178731</v>
      </c>
    </row>
    <row r="2642" spans="1:2" x14ac:dyDescent="0.35">
      <c r="A2642" s="70">
        <f t="shared" si="49"/>
        <v>2623</v>
      </c>
      <c r="B2642" s="145">
        <v>-19911284.667166606</v>
      </c>
    </row>
    <row r="2643" spans="1:2" x14ac:dyDescent="0.35">
      <c r="A2643" s="70">
        <f t="shared" si="49"/>
        <v>2624</v>
      </c>
      <c r="B2643" s="145">
        <v>-52209622.713920578</v>
      </c>
    </row>
    <row r="2644" spans="1:2" x14ac:dyDescent="0.35">
      <c r="A2644" s="70">
        <f t="shared" si="49"/>
        <v>2625</v>
      </c>
      <c r="B2644" s="145">
        <v>-30809410.662836045</v>
      </c>
    </row>
    <row r="2645" spans="1:2" x14ac:dyDescent="0.35">
      <c r="A2645" s="70">
        <f t="shared" si="49"/>
        <v>2626</v>
      </c>
      <c r="B2645" s="145">
        <v>-13955547.075115215</v>
      </c>
    </row>
    <row r="2646" spans="1:2" x14ac:dyDescent="0.35">
      <c r="A2646" s="70">
        <f t="shared" ref="A2646:A2709" si="50">A2645+1</f>
        <v>2627</v>
      </c>
      <c r="B2646" s="145">
        <v>-21690520.329282008</v>
      </c>
    </row>
    <row r="2647" spans="1:2" x14ac:dyDescent="0.35">
      <c r="A2647" s="70">
        <f t="shared" si="50"/>
        <v>2628</v>
      </c>
      <c r="B2647" s="145">
        <v>-10692982.3694566</v>
      </c>
    </row>
    <row r="2648" spans="1:2" x14ac:dyDescent="0.35">
      <c r="A2648" s="70">
        <f t="shared" si="50"/>
        <v>2629</v>
      </c>
      <c r="B2648" s="145">
        <v>-30177518.551985659</v>
      </c>
    </row>
    <row r="2649" spans="1:2" x14ac:dyDescent="0.35">
      <c r="A2649" s="70">
        <f t="shared" si="50"/>
        <v>2630</v>
      </c>
      <c r="B2649" s="145">
        <v>-19444109.989294782</v>
      </c>
    </row>
    <row r="2650" spans="1:2" x14ac:dyDescent="0.35">
      <c r="A2650" s="70">
        <f t="shared" si="50"/>
        <v>2631</v>
      </c>
      <c r="B2650" s="145">
        <v>-21415705.45056022</v>
      </c>
    </row>
    <row r="2651" spans="1:2" x14ac:dyDescent="0.35">
      <c r="A2651" s="70">
        <f t="shared" si="50"/>
        <v>2632</v>
      </c>
      <c r="B2651" s="145">
        <v>-44519667.028105766</v>
      </c>
    </row>
    <row r="2652" spans="1:2" x14ac:dyDescent="0.35">
      <c r="A2652" s="70">
        <f t="shared" si="50"/>
        <v>2633</v>
      </c>
      <c r="B2652" s="145">
        <v>-9424010.1493757181</v>
      </c>
    </row>
    <row r="2653" spans="1:2" x14ac:dyDescent="0.35">
      <c r="A2653" s="70">
        <f t="shared" si="50"/>
        <v>2634</v>
      </c>
      <c r="B2653" s="145">
        <v>-25009967.519471101</v>
      </c>
    </row>
    <row r="2654" spans="1:2" x14ac:dyDescent="0.35">
      <c r="A2654" s="70">
        <f t="shared" si="50"/>
        <v>2635</v>
      </c>
      <c r="B2654" s="145">
        <v>-26623160.909603115</v>
      </c>
    </row>
    <row r="2655" spans="1:2" x14ac:dyDescent="0.35">
      <c r="A2655" s="70">
        <f t="shared" si="50"/>
        <v>2636</v>
      </c>
      <c r="B2655" s="145">
        <v>-19192516.998770639</v>
      </c>
    </row>
    <row r="2656" spans="1:2" x14ac:dyDescent="0.35">
      <c r="A2656" s="70">
        <f t="shared" si="50"/>
        <v>2637</v>
      </c>
      <c r="B2656" s="145">
        <v>-17744758.52029077</v>
      </c>
    </row>
    <row r="2657" spans="1:2" x14ac:dyDescent="0.35">
      <c r="A2657" s="70">
        <f t="shared" si="50"/>
        <v>2638</v>
      </c>
      <c r="B2657" s="145">
        <v>-30451226.785724331</v>
      </c>
    </row>
    <row r="2658" spans="1:2" x14ac:dyDescent="0.35">
      <c r="A2658" s="70">
        <f t="shared" si="50"/>
        <v>2639</v>
      </c>
      <c r="B2658" s="145">
        <v>-44403228.98573982</v>
      </c>
    </row>
    <row r="2659" spans="1:2" x14ac:dyDescent="0.35">
      <c r="A2659" s="70">
        <f t="shared" si="50"/>
        <v>2640</v>
      </c>
      <c r="B2659" s="145">
        <v>-45599733.04596208</v>
      </c>
    </row>
    <row r="2660" spans="1:2" x14ac:dyDescent="0.35">
      <c r="A2660" s="70">
        <f t="shared" si="50"/>
        <v>2641</v>
      </c>
      <c r="B2660" s="145">
        <v>-41972526.025681809</v>
      </c>
    </row>
    <row r="2661" spans="1:2" x14ac:dyDescent="0.35">
      <c r="A2661" s="70">
        <f t="shared" si="50"/>
        <v>2642</v>
      </c>
      <c r="B2661" s="145">
        <v>-47214609.152338281</v>
      </c>
    </row>
    <row r="2662" spans="1:2" x14ac:dyDescent="0.35">
      <c r="A2662" s="70">
        <f t="shared" si="50"/>
        <v>2643</v>
      </c>
      <c r="B2662" s="145">
        <v>-24937790.631338879</v>
      </c>
    </row>
    <row r="2663" spans="1:2" x14ac:dyDescent="0.35">
      <c r="A2663" s="70">
        <f t="shared" si="50"/>
        <v>2644</v>
      </c>
      <c r="B2663" s="145">
        <v>-32663706.406729501</v>
      </c>
    </row>
    <row r="2664" spans="1:2" x14ac:dyDescent="0.35">
      <c r="A2664" s="70">
        <f t="shared" si="50"/>
        <v>2645</v>
      </c>
      <c r="B2664" s="145">
        <v>-35497602.091615215</v>
      </c>
    </row>
    <row r="2665" spans="1:2" x14ac:dyDescent="0.35">
      <c r="A2665" s="70">
        <f t="shared" si="50"/>
        <v>2646</v>
      </c>
      <c r="B2665" s="145">
        <v>-20464032.389836058</v>
      </c>
    </row>
    <row r="2666" spans="1:2" x14ac:dyDescent="0.35">
      <c r="A2666" s="70">
        <f t="shared" si="50"/>
        <v>2647</v>
      </c>
      <c r="B2666" s="145">
        <v>-22182290.955153979</v>
      </c>
    </row>
    <row r="2667" spans="1:2" x14ac:dyDescent="0.35">
      <c r="A2667" s="70">
        <f t="shared" si="50"/>
        <v>2648</v>
      </c>
      <c r="B2667" s="145">
        <v>-22471872.832280986</v>
      </c>
    </row>
    <row r="2668" spans="1:2" x14ac:dyDescent="0.35">
      <c r="A2668" s="70">
        <f t="shared" si="50"/>
        <v>2649</v>
      </c>
      <c r="B2668" s="145">
        <v>-36327935.021948114</v>
      </c>
    </row>
    <row r="2669" spans="1:2" x14ac:dyDescent="0.35">
      <c r="A2669" s="70">
        <f t="shared" si="50"/>
        <v>2650</v>
      </c>
      <c r="B2669" s="145">
        <v>-34322971.263565652</v>
      </c>
    </row>
    <row r="2670" spans="1:2" x14ac:dyDescent="0.35">
      <c r="A2670" s="70">
        <f t="shared" si="50"/>
        <v>2651</v>
      </c>
      <c r="B2670" s="145">
        <v>-9322698.4669562113</v>
      </c>
    </row>
    <row r="2671" spans="1:2" x14ac:dyDescent="0.35">
      <c r="A2671" s="70">
        <f t="shared" si="50"/>
        <v>2652</v>
      </c>
      <c r="B2671" s="145">
        <v>-19905804.038492881</v>
      </c>
    </row>
    <row r="2672" spans="1:2" x14ac:dyDescent="0.35">
      <c r="A2672" s="70">
        <f t="shared" si="50"/>
        <v>2653</v>
      </c>
      <c r="B2672" s="145">
        <v>-40896388.02992665</v>
      </c>
    </row>
    <row r="2673" spans="1:2" x14ac:dyDescent="0.35">
      <c r="A2673" s="70">
        <f t="shared" si="50"/>
        <v>2654</v>
      </c>
      <c r="B2673" s="145">
        <v>-28517690.047559042</v>
      </c>
    </row>
    <row r="2674" spans="1:2" x14ac:dyDescent="0.35">
      <c r="A2674" s="70">
        <f t="shared" si="50"/>
        <v>2655</v>
      </c>
      <c r="B2674" s="145">
        <v>-11532233.978281243</v>
      </c>
    </row>
    <row r="2675" spans="1:2" x14ac:dyDescent="0.35">
      <c r="A2675" s="70">
        <f t="shared" si="50"/>
        <v>2656</v>
      </c>
      <c r="B2675" s="145">
        <v>-36507473.530813031</v>
      </c>
    </row>
    <row r="2676" spans="1:2" x14ac:dyDescent="0.35">
      <c r="A2676" s="70">
        <f t="shared" si="50"/>
        <v>2657</v>
      </c>
      <c r="B2676" s="145">
        <v>-33844969.869129211</v>
      </c>
    </row>
    <row r="2677" spans="1:2" x14ac:dyDescent="0.35">
      <c r="A2677" s="70">
        <f t="shared" si="50"/>
        <v>2658</v>
      </c>
      <c r="B2677" s="145">
        <v>-52943757.646079227</v>
      </c>
    </row>
    <row r="2678" spans="1:2" x14ac:dyDescent="0.35">
      <c r="A2678" s="70">
        <f t="shared" si="50"/>
        <v>2659</v>
      </c>
      <c r="B2678" s="145">
        <v>-17719949.054771345</v>
      </c>
    </row>
    <row r="2679" spans="1:2" x14ac:dyDescent="0.35">
      <c r="A2679" s="70">
        <f t="shared" si="50"/>
        <v>2660</v>
      </c>
      <c r="B2679" s="145">
        <v>-30411736.940341663</v>
      </c>
    </row>
    <row r="2680" spans="1:2" x14ac:dyDescent="0.35">
      <c r="A2680" s="70">
        <f t="shared" si="50"/>
        <v>2661</v>
      </c>
      <c r="B2680" s="145">
        <v>-30968445.892339073</v>
      </c>
    </row>
    <row r="2681" spans="1:2" x14ac:dyDescent="0.35">
      <c r="A2681" s="70">
        <f t="shared" si="50"/>
        <v>2662</v>
      </c>
      <c r="B2681" s="145">
        <v>-6392823.9865853693</v>
      </c>
    </row>
    <row r="2682" spans="1:2" x14ac:dyDescent="0.35">
      <c r="A2682" s="70">
        <f t="shared" si="50"/>
        <v>2663</v>
      </c>
      <c r="B2682" s="145">
        <v>-29224242.656161554</v>
      </c>
    </row>
    <row r="2683" spans="1:2" x14ac:dyDescent="0.35">
      <c r="A2683" s="70">
        <f t="shared" si="50"/>
        <v>2664</v>
      </c>
      <c r="B2683" s="145">
        <v>-10562616.815607242</v>
      </c>
    </row>
    <row r="2684" spans="1:2" x14ac:dyDescent="0.35">
      <c r="A2684" s="70">
        <f t="shared" si="50"/>
        <v>2665</v>
      </c>
      <c r="B2684" s="145">
        <v>-31931596.350871779</v>
      </c>
    </row>
    <row r="2685" spans="1:2" x14ac:dyDescent="0.35">
      <c r="A2685" s="70">
        <f t="shared" si="50"/>
        <v>2666</v>
      </c>
      <c r="B2685" s="145">
        <v>-5604251.5215275306</v>
      </c>
    </row>
    <row r="2686" spans="1:2" x14ac:dyDescent="0.35">
      <c r="A2686" s="70">
        <f t="shared" si="50"/>
        <v>2667</v>
      </c>
      <c r="B2686" s="145">
        <v>-8129849.2036888339</v>
      </c>
    </row>
    <row r="2687" spans="1:2" x14ac:dyDescent="0.35">
      <c r="A2687" s="70">
        <f t="shared" si="50"/>
        <v>2668</v>
      </c>
      <c r="B2687" s="145">
        <v>-20878295.900617782</v>
      </c>
    </row>
    <row r="2688" spans="1:2" x14ac:dyDescent="0.35">
      <c r="A2688" s="70">
        <f t="shared" si="50"/>
        <v>2669</v>
      </c>
      <c r="B2688" s="145">
        <v>-28755893.037690461</v>
      </c>
    </row>
    <row r="2689" spans="1:2" x14ac:dyDescent="0.35">
      <c r="A2689" s="70">
        <f t="shared" si="50"/>
        <v>2670</v>
      </c>
      <c r="B2689" s="145">
        <v>-26060434.345559403</v>
      </c>
    </row>
    <row r="2690" spans="1:2" x14ac:dyDescent="0.35">
      <c r="A2690" s="70">
        <f t="shared" si="50"/>
        <v>2671</v>
      </c>
      <c r="B2690" s="145">
        <v>-19519776.240847453</v>
      </c>
    </row>
    <row r="2691" spans="1:2" x14ac:dyDescent="0.35">
      <c r="A2691" s="70">
        <f t="shared" si="50"/>
        <v>2672</v>
      </c>
      <c r="B2691" s="145">
        <v>-21675753.195586368</v>
      </c>
    </row>
    <row r="2692" spans="1:2" x14ac:dyDescent="0.35">
      <c r="A2692" s="70">
        <f t="shared" si="50"/>
        <v>2673</v>
      </c>
      <c r="B2692" s="145">
        <v>-41432785.522259921</v>
      </c>
    </row>
    <row r="2693" spans="1:2" x14ac:dyDescent="0.35">
      <c r="A2693" s="70">
        <f t="shared" si="50"/>
        <v>2674</v>
      </c>
      <c r="B2693" s="145">
        <v>-33238005.469613023</v>
      </c>
    </row>
    <row r="2694" spans="1:2" x14ac:dyDescent="0.35">
      <c r="A2694" s="70">
        <f t="shared" si="50"/>
        <v>2675</v>
      </c>
      <c r="B2694" s="145">
        <v>-30194922.756087273</v>
      </c>
    </row>
    <row r="2695" spans="1:2" x14ac:dyDescent="0.35">
      <c r="A2695" s="70">
        <f t="shared" si="50"/>
        <v>2676</v>
      </c>
      <c r="B2695" s="145">
        <v>-36846684.084204927</v>
      </c>
    </row>
    <row r="2696" spans="1:2" x14ac:dyDescent="0.35">
      <c r="A2696" s="70">
        <f t="shared" si="50"/>
        <v>2677</v>
      </c>
      <c r="B2696" s="145">
        <v>-12932570.579784224</v>
      </c>
    </row>
    <row r="2697" spans="1:2" x14ac:dyDescent="0.35">
      <c r="A2697" s="70">
        <f t="shared" si="50"/>
        <v>2678</v>
      </c>
      <c r="B2697" s="145">
        <v>-19713689.58449227</v>
      </c>
    </row>
    <row r="2698" spans="1:2" x14ac:dyDescent="0.35">
      <c r="A2698" s="70">
        <f t="shared" si="50"/>
        <v>2679</v>
      </c>
      <c r="B2698" s="145">
        <v>-26221488.436666615</v>
      </c>
    </row>
    <row r="2699" spans="1:2" x14ac:dyDescent="0.35">
      <c r="A2699" s="70">
        <f t="shared" si="50"/>
        <v>2680</v>
      </c>
      <c r="B2699" s="145">
        <v>-24537805.488517616</v>
      </c>
    </row>
    <row r="2700" spans="1:2" x14ac:dyDescent="0.35">
      <c r="A2700" s="70">
        <f t="shared" si="50"/>
        <v>2681</v>
      </c>
      <c r="B2700" s="145">
        <v>-26286981.319574069</v>
      </c>
    </row>
    <row r="2701" spans="1:2" x14ac:dyDescent="0.35">
      <c r="A2701" s="70">
        <f t="shared" si="50"/>
        <v>2682</v>
      </c>
      <c r="B2701" s="145">
        <v>-19954227.205108318</v>
      </c>
    </row>
    <row r="2702" spans="1:2" x14ac:dyDescent="0.35">
      <c r="A2702" s="70">
        <f t="shared" si="50"/>
        <v>2683</v>
      </c>
      <c r="B2702" s="145">
        <v>-26328227.822126005</v>
      </c>
    </row>
    <row r="2703" spans="1:2" x14ac:dyDescent="0.35">
      <c r="A2703" s="70">
        <f t="shared" si="50"/>
        <v>2684</v>
      </c>
      <c r="B2703" s="145">
        <v>-18635962.075094108</v>
      </c>
    </row>
    <row r="2704" spans="1:2" x14ac:dyDescent="0.35">
      <c r="A2704" s="70">
        <f t="shared" si="50"/>
        <v>2685</v>
      </c>
      <c r="B2704" s="145">
        <v>-17682910.281962343</v>
      </c>
    </row>
    <row r="2705" spans="1:2" x14ac:dyDescent="0.35">
      <c r="A2705" s="70">
        <f t="shared" si="50"/>
        <v>2686</v>
      </c>
      <c r="B2705" s="145">
        <v>-16404873.245890584</v>
      </c>
    </row>
    <row r="2706" spans="1:2" x14ac:dyDescent="0.35">
      <c r="A2706" s="70">
        <f t="shared" si="50"/>
        <v>2687</v>
      </c>
      <c r="B2706" s="145">
        <v>-17266650.770411238</v>
      </c>
    </row>
    <row r="2707" spans="1:2" x14ac:dyDescent="0.35">
      <c r="A2707" s="70">
        <f t="shared" si="50"/>
        <v>2688</v>
      </c>
      <c r="B2707" s="145">
        <v>-20487569.880010251</v>
      </c>
    </row>
    <row r="2708" spans="1:2" x14ac:dyDescent="0.35">
      <c r="A2708" s="70">
        <f t="shared" si="50"/>
        <v>2689</v>
      </c>
      <c r="B2708" s="145">
        <v>-21878064.216734439</v>
      </c>
    </row>
    <row r="2709" spans="1:2" x14ac:dyDescent="0.35">
      <c r="A2709" s="70">
        <f t="shared" si="50"/>
        <v>2690</v>
      </c>
      <c r="B2709" s="145">
        <v>-29393223.742924225</v>
      </c>
    </row>
    <row r="2710" spans="1:2" x14ac:dyDescent="0.35">
      <c r="A2710" s="70">
        <f t="shared" ref="A2710:A2773" si="51">A2709+1</f>
        <v>2691</v>
      </c>
      <c r="B2710" s="145">
        <v>-27220320.095557667</v>
      </c>
    </row>
    <row r="2711" spans="1:2" x14ac:dyDescent="0.35">
      <c r="A2711" s="70">
        <f t="shared" si="51"/>
        <v>2692</v>
      </c>
      <c r="B2711" s="145">
        <v>-22062866.123887233</v>
      </c>
    </row>
    <row r="2712" spans="1:2" x14ac:dyDescent="0.35">
      <c r="A2712" s="70">
        <f t="shared" si="51"/>
        <v>2693</v>
      </c>
      <c r="B2712" s="145">
        <v>-29570712.579608534</v>
      </c>
    </row>
    <row r="2713" spans="1:2" x14ac:dyDescent="0.35">
      <c r="A2713" s="70">
        <f t="shared" si="51"/>
        <v>2694</v>
      </c>
      <c r="B2713" s="145">
        <v>-12661313.571180705</v>
      </c>
    </row>
    <row r="2714" spans="1:2" x14ac:dyDescent="0.35">
      <c r="A2714" s="70">
        <f t="shared" si="51"/>
        <v>2695</v>
      </c>
      <c r="B2714" s="145">
        <v>-8256648.6878602169</v>
      </c>
    </row>
    <row r="2715" spans="1:2" x14ac:dyDescent="0.35">
      <c r="A2715" s="70">
        <f t="shared" si="51"/>
        <v>2696</v>
      </c>
      <c r="B2715" s="145">
        <v>-16661449.847234793</v>
      </c>
    </row>
    <row r="2716" spans="1:2" x14ac:dyDescent="0.35">
      <c r="A2716" s="70">
        <f t="shared" si="51"/>
        <v>2697</v>
      </c>
      <c r="B2716" s="145">
        <v>-30734089.262915835</v>
      </c>
    </row>
    <row r="2717" spans="1:2" x14ac:dyDescent="0.35">
      <c r="A2717" s="70">
        <f t="shared" si="51"/>
        <v>2698</v>
      </c>
      <c r="B2717" s="145">
        <v>-5563766.6479991376</v>
      </c>
    </row>
    <row r="2718" spans="1:2" x14ac:dyDescent="0.35">
      <c r="A2718" s="70">
        <f t="shared" si="51"/>
        <v>2699</v>
      </c>
      <c r="B2718" s="145">
        <v>-32024221.694064241</v>
      </c>
    </row>
    <row r="2719" spans="1:2" x14ac:dyDescent="0.35">
      <c r="A2719" s="70">
        <f t="shared" si="51"/>
        <v>2700</v>
      </c>
      <c r="B2719" s="145">
        <v>-9646675.8118687738</v>
      </c>
    </row>
    <row r="2720" spans="1:2" x14ac:dyDescent="0.35">
      <c r="A2720" s="70">
        <f t="shared" si="51"/>
        <v>2701</v>
      </c>
      <c r="B2720" s="145">
        <v>-40681315.55804351</v>
      </c>
    </row>
    <row r="2721" spans="1:2" x14ac:dyDescent="0.35">
      <c r="A2721" s="70">
        <f t="shared" si="51"/>
        <v>2702</v>
      </c>
      <c r="B2721" s="145">
        <v>-10332880.839673916</v>
      </c>
    </row>
    <row r="2722" spans="1:2" x14ac:dyDescent="0.35">
      <c r="A2722" s="70">
        <f t="shared" si="51"/>
        <v>2703</v>
      </c>
      <c r="B2722" s="145">
        <v>-19198892.206342537</v>
      </c>
    </row>
    <row r="2723" spans="1:2" x14ac:dyDescent="0.35">
      <c r="A2723" s="70">
        <f t="shared" si="51"/>
        <v>2704</v>
      </c>
      <c r="B2723" s="145">
        <v>-40848445.583330654</v>
      </c>
    </row>
    <row r="2724" spans="1:2" x14ac:dyDescent="0.35">
      <c r="A2724" s="70">
        <f t="shared" si="51"/>
        <v>2705</v>
      </c>
      <c r="B2724" s="145">
        <v>-19028630.333219185</v>
      </c>
    </row>
    <row r="2725" spans="1:2" x14ac:dyDescent="0.35">
      <c r="A2725" s="70">
        <f t="shared" si="51"/>
        <v>2706</v>
      </c>
      <c r="B2725" s="145">
        <v>-12997618.99820452</v>
      </c>
    </row>
    <row r="2726" spans="1:2" x14ac:dyDescent="0.35">
      <c r="A2726" s="70">
        <f t="shared" si="51"/>
        <v>2707</v>
      </c>
      <c r="B2726" s="145">
        <v>-35052144.727202728</v>
      </c>
    </row>
    <row r="2727" spans="1:2" x14ac:dyDescent="0.35">
      <c r="A2727" s="70">
        <f t="shared" si="51"/>
        <v>2708</v>
      </c>
      <c r="B2727" s="145">
        <v>-36919579.490022123</v>
      </c>
    </row>
    <row r="2728" spans="1:2" x14ac:dyDescent="0.35">
      <c r="A2728" s="70">
        <f t="shared" si="51"/>
        <v>2709</v>
      </c>
      <c r="B2728" s="145">
        <v>-27328106.558542587</v>
      </c>
    </row>
    <row r="2729" spans="1:2" x14ac:dyDescent="0.35">
      <c r="A2729" s="70">
        <f t="shared" si="51"/>
        <v>2710</v>
      </c>
      <c r="B2729" s="145">
        <v>-11871207.37567235</v>
      </c>
    </row>
    <row r="2730" spans="1:2" x14ac:dyDescent="0.35">
      <c r="A2730" s="70">
        <f t="shared" si="51"/>
        <v>2711</v>
      </c>
      <c r="B2730" s="145">
        <v>-44165740.84462674</v>
      </c>
    </row>
    <row r="2731" spans="1:2" x14ac:dyDescent="0.35">
      <c r="A2731" s="70">
        <f t="shared" si="51"/>
        <v>2712</v>
      </c>
      <c r="B2731" s="145">
        <v>-10368069.995231569</v>
      </c>
    </row>
    <row r="2732" spans="1:2" x14ac:dyDescent="0.35">
      <c r="A2732" s="70">
        <f t="shared" si="51"/>
        <v>2713</v>
      </c>
      <c r="B2732" s="145">
        <v>-40864624.25019747</v>
      </c>
    </row>
    <row r="2733" spans="1:2" x14ac:dyDescent="0.35">
      <c r="A2733" s="70">
        <f t="shared" si="51"/>
        <v>2714</v>
      </c>
      <c r="B2733" s="145">
        <v>-27373416.409230191</v>
      </c>
    </row>
    <row r="2734" spans="1:2" x14ac:dyDescent="0.35">
      <c r="A2734" s="70">
        <f t="shared" si="51"/>
        <v>2715</v>
      </c>
      <c r="B2734" s="145">
        <v>-44815079.419863939</v>
      </c>
    </row>
    <row r="2735" spans="1:2" x14ac:dyDescent="0.35">
      <c r="A2735" s="70">
        <f t="shared" si="51"/>
        <v>2716</v>
      </c>
      <c r="B2735" s="145">
        <v>-15692656.807422649</v>
      </c>
    </row>
    <row r="2736" spans="1:2" x14ac:dyDescent="0.35">
      <c r="A2736" s="70">
        <f t="shared" si="51"/>
        <v>2717</v>
      </c>
      <c r="B2736" s="145">
        <v>-31209506.0070154</v>
      </c>
    </row>
    <row r="2737" spans="1:2" x14ac:dyDescent="0.35">
      <c r="A2737" s="70">
        <f t="shared" si="51"/>
        <v>2718</v>
      </c>
      <c r="B2737" s="145">
        <v>-36974612.744781122</v>
      </c>
    </row>
    <row r="2738" spans="1:2" x14ac:dyDescent="0.35">
      <c r="A2738" s="70">
        <f t="shared" si="51"/>
        <v>2719</v>
      </c>
      <c r="B2738" s="145">
        <v>-19845406.867002353</v>
      </c>
    </row>
    <row r="2739" spans="1:2" x14ac:dyDescent="0.35">
      <c r="A2739" s="70">
        <f t="shared" si="51"/>
        <v>2720</v>
      </c>
      <c r="B2739" s="145">
        <v>-18291618.316543549</v>
      </c>
    </row>
    <row r="2740" spans="1:2" x14ac:dyDescent="0.35">
      <c r="A2740" s="70">
        <f t="shared" si="51"/>
        <v>2721</v>
      </c>
      <c r="B2740" s="145">
        <v>-27126030.470696457</v>
      </c>
    </row>
    <row r="2741" spans="1:2" x14ac:dyDescent="0.35">
      <c r="A2741" s="70">
        <f t="shared" si="51"/>
        <v>2722</v>
      </c>
      <c r="B2741" s="145">
        <v>-16586686.573553693</v>
      </c>
    </row>
    <row r="2742" spans="1:2" x14ac:dyDescent="0.35">
      <c r="A2742" s="70">
        <f t="shared" si="51"/>
        <v>2723</v>
      </c>
      <c r="B2742" s="145">
        <v>-16216014.095967852</v>
      </c>
    </row>
    <row r="2743" spans="1:2" x14ac:dyDescent="0.35">
      <c r="A2743" s="70">
        <f t="shared" si="51"/>
        <v>2724</v>
      </c>
      <c r="B2743" s="145">
        <v>-21851012.687229589</v>
      </c>
    </row>
    <row r="2744" spans="1:2" x14ac:dyDescent="0.35">
      <c r="A2744" s="70">
        <f t="shared" si="51"/>
        <v>2725</v>
      </c>
      <c r="B2744" s="145">
        <v>-28579121.259788536</v>
      </c>
    </row>
    <row r="2745" spans="1:2" x14ac:dyDescent="0.35">
      <c r="A2745" s="70">
        <f t="shared" si="51"/>
        <v>2726</v>
      </c>
      <c r="B2745" s="145">
        <v>-37462804.516268477</v>
      </c>
    </row>
    <row r="2746" spans="1:2" x14ac:dyDescent="0.35">
      <c r="A2746" s="70">
        <f t="shared" si="51"/>
        <v>2727</v>
      </c>
      <c r="B2746" s="145">
        <v>-23737074.184842624</v>
      </c>
    </row>
    <row r="2747" spans="1:2" x14ac:dyDescent="0.35">
      <c r="A2747" s="70">
        <f t="shared" si="51"/>
        <v>2728</v>
      </c>
      <c r="B2747" s="145">
        <v>-11062899.252261514</v>
      </c>
    </row>
    <row r="2748" spans="1:2" x14ac:dyDescent="0.35">
      <c r="A2748" s="70">
        <f t="shared" si="51"/>
        <v>2729</v>
      </c>
      <c r="B2748" s="145">
        <v>-39375228.483508244</v>
      </c>
    </row>
    <row r="2749" spans="1:2" x14ac:dyDescent="0.35">
      <c r="A2749" s="70">
        <f t="shared" si="51"/>
        <v>2730</v>
      </c>
      <c r="B2749" s="145">
        <v>-53759536.969536237</v>
      </c>
    </row>
    <row r="2750" spans="1:2" x14ac:dyDescent="0.35">
      <c r="A2750" s="70">
        <f t="shared" si="51"/>
        <v>2731</v>
      </c>
      <c r="B2750" s="145">
        <v>-24317437.464587059</v>
      </c>
    </row>
    <row r="2751" spans="1:2" x14ac:dyDescent="0.35">
      <c r="A2751" s="70">
        <f t="shared" si="51"/>
        <v>2732</v>
      </c>
      <c r="B2751" s="145">
        <v>-13523746.387023756</v>
      </c>
    </row>
    <row r="2752" spans="1:2" x14ac:dyDescent="0.35">
      <c r="A2752" s="70">
        <f t="shared" si="51"/>
        <v>2733</v>
      </c>
      <c r="B2752" s="145">
        <v>-27703037.211365964</v>
      </c>
    </row>
    <row r="2753" spans="1:2" x14ac:dyDescent="0.35">
      <c r="A2753" s="70">
        <f t="shared" si="51"/>
        <v>2734</v>
      </c>
      <c r="B2753" s="145">
        <v>-29168037.075323626</v>
      </c>
    </row>
    <row r="2754" spans="1:2" x14ac:dyDescent="0.35">
      <c r="A2754" s="70">
        <f t="shared" si="51"/>
        <v>2735</v>
      </c>
      <c r="B2754" s="145">
        <v>-22458956.600063805</v>
      </c>
    </row>
    <row r="2755" spans="1:2" x14ac:dyDescent="0.35">
      <c r="A2755" s="70">
        <f t="shared" si="51"/>
        <v>2736</v>
      </c>
      <c r="B2755" s="145">
        <v>-19074274.569024798</v>
      </c>
    </row>
    <row r="2756" spans="1:2" x14ac:dyDescent="0.35">
      <c r="A2756" s="70">
        <f t="shared" si="51"/>
        <v>2737</v>
      </c>
      <c r="B2756" s="145">
        <v>-66663973.326803125</v>
      </c>
    </row>
    <row r="2757" spans="1:2" x14ac:dyDescent="0.35">
      <c r="A2757" s="70">
        <f t="shared" si="51"/>
        <v>2738</v>
      </c>
      <c r="B2757" s="145">
        <v>-21392794.534026396</v>
      </c>
    </row>
    <row r="2758" spans="1:2" x14ac:dyDescent="0.35">
      <c r="A2758" s="70">
        <f t="shared" si="51"/>
        <v>2739</v>
      </c>
      <c r="B2758" s="145">
        <v>-18568986.981241461</v>
      </c>
    </row>
    <row r="2759" spans="1:2" x14ac:dyDescent="0.35">
      <c r="A2759" s="70">
        <f t="shared" si="51"/>
        <v>2740</v>
      </c>
      <c r="B2759" s="145">
        <v>-22051923.504500084</v>
      </c>
    </row>
    <row r="2760" spans="1:2" x14ac:dyDescent="0.35">
      <c r="A2760" s="70">
        <f t="shared" si="51"/>
        <v>2741</v>
      </c>
      <c r="B2760" s="145">
        <v>-31437254.137220167</v>
      </c>
    </row>
    <row r="2761" spans="1:2" x14ac:dyDescent="0.35">
      <c r="A2761" s="70">
        <f t="shared" si="51"/>
        <v>2742</v>
      </c>
      <c r="B2761" s="145">
        <v>-21933956.452888403</v>
      </c>
    </row>
    <row r="2762" spans="1:2" x14ac:dyDescent="0.35">
      <c r="A2762" s="70">
        <f t="shared" si="51"/>
        <v>2743</v>
      </c>
      <c r="B2762" s="145">
        <v>-11341463.602419913</v>
      </c>
    </row>
    <row r="2763" spans="1:2" x14ac:dyDescent="0.35">
      <c r="A2763" s="70">
        <f t="shared" si="51"/>
        <v>2744</v>
      </c>
      <c r="B2763" s="145">
        <v>-12641711.160761129</v>
      </c>
    </row>
    <row r="2764" spans="1:2" x14ac:dyDescent="0.35">
      <c r="A2764" s="70">
        <f t="shared" si="51"/>
        <v>2745</v>
      </c>
      <c r="B2764" s="145">
        <v>-20052410.151445858</v>
      </c>
    </row>
    <row r="2765" spans="1:2" x14ac:dyDescent="0.35">
      <c r="A2765" s="70">
        <f t="shared" si="51"/>
        <v>2746</v>
      </c>
      <c r="B2765" s="145">
        <v>-27731169.789867274</v>
      </c>
    </row>
    <row r="2766" spans="1:2" x14ac:dyDescent="0.35">
      <c r="A2766" s="70">
        <f t="shared" si="51"/>
        <v>2747</v>
      </c>
      <c r="B2766" s="145">
        <v>-29225200.57689698</v>
      </c>
    </row>
    <row r="2767" spans="1:2" x14ac:dyDescent="0.35">
      <c r="A2767" s="70">
        <f t="shared" si="51"/>
        <v>2748</v>
      </c>
      <c r="B2767" s="145">
        <v>-12829836.550455701</v>
      </c>
    </row>
    <row r="2768" spans="1:2" x14ac:dyDescent="0.35">
      <c r="A2768" s="70">
        <f t="shared" si="51"/>
        <v>2749</v>
      </c>
      <c r="B2768" s="145">
        <v>-11882462.807735302</v>
      </c>
    </row>
    <row r="2769" spans="1:2" x14ac:dyDescent="0.35">
      <c r="A2769" s="70">
        <f t="shared" si="51"/>
        <v>2750</v>
      </c>
      <c r="B2769" s="145">
        <v>-14095238.083617654</v>
      </c>
    </row>
    <row r="2770" spans="1:2" x14ac:dyDescent="0.35">
      <c r="A2770" s="70">
        <f t="shared" si="51"/>
        <v>2751</v>
      </c>
      <c r="B2770" s="145">
        <v>-43624953.516350433</v>
      </c>
    </row>
    <row r="2771" spans="1:2" x14ac:dyDescent="0.35">
      <c r="A2771" s="70">
        <f t="shared" si="51"/>
        <v>2752</v>
      </c>
      <c r="B2771" s="145">
        <v>-15460069.248279288</v>
      </c>
    </row>
    <row r="2772" spans="1:2" x14ac:dyDescent="0.35">
      <c r="A2772" s="70">
        <f t="shared" si="51"/>
        <v>2753</v>
      </c>
      <c r="B2772" s="145">
        <v>-15006262.378244791</v>
      </c>
    </row>
    <row r="2773" spans="1:2" x14ac:dyDescent="0.35">
      <c r="A2773" s="70">
        <f t="shared" si="51"/>
        <v>2754</v>
      </c>
      <c r="B2773" s="145">
        <v>-26614372.813936822</v>
      </c>
    </row>
    <row r="2774" spans="1:2" x14ac:dyDescent="0.35">
      <c r="A2774" s="70">
        <f t="shared" ref="A2774:A2837" si="52">A2773+1</f>
        <v>2755</v>
      </c>
      <c r="B2774" s="145">
        <v>-15117950.763893444</v>
      </c>
    </row>
    <row r="2775" spans="1:2" x14ac:dyDescent="0.35">
      <c r="A2775" s="70">
        <f t="shared" si="52"/>
        <v>2756</v>
      </c>
      <c r="B2775" s="145">
        <v>-11270249.518975129</v>
      </c>
    </row>
    <row r="2776" spans="1:2" x14ac:dyDescent="0.35">
      <c r="A2776" s="70">
        <f t="shared" si="52"/>
        <v>2757</v>
      </c>
      <c r="B2776" s="145">
        <v>-51824033.330401629</v>
      </c>
    </row>
    <row r="2777" spans="1:2" x14ac:dyDescent="0.35">
      <c r="A2777" s="70">
        <f t="shared" si="52"/>
        <v>2758</v>
      </c>
      <c r="B2777" s="145">
        <v>-14468044.905382339</v>
      </c>
    </row>
    <row r="2778" spans="1:2" x14ac:dyDescent="0.35">
      <c r="A2778" s="70">
        <f t="shared" si="52"/>
        <v>2759</v>
      </c>
      <c r="B2778" s="145">
        <v>-15209897.731438536</v>
      </c>
    </row>
    <row r="2779" spans="1:2" x14ac:dyDescent="0.35">
      <c r="A2779" s="70">
        <f t="shared" si="52"/>
        <v>2760</v>
      </c>
      <c r="B2779" s="145">
        <v>-29504344.535899628</v>
      </c>
    </row>
    <row r="2780" spans="1:2" x14ac:dyDescent="0.35">
      <c r="A2780" s="70">
        <f t="shared" si="52"/>
        <v>2761</v>
      </c>
      <c r="B2780" s="145">
        <v>-14900224.173809202</v>
      </c>
    </row>
    <row r="2781" spans="1:2" x14ac:dyDescent="0.35">
      <c r="A2781" s="70">
        <f t="shared" si="52"/>
        <v>2762</v>
      </c>
      <c r="B2781" s="145">
        <v>-15512083.271614078</v>
      </c>
    </row>
    <row r="2782" spans="1:2" x14ac:dyDescent="0.35">
      <c r="A2782" s="70">
        <f t="shared" si="52"/>
        <v>2763</v>
      </c>
      <c r="B2782" s="145">
        <v>-13633611.406944454</v>
      </c>
    </row>
    <row r="2783" spans="1:2" x14ac:dyDescent="0.35">
      <c r="A2783" s="70">
        <f t="shared" si="52"/>
        <v>2764</v>
      </c>
      <c r="B2783" s="145">
        <v>-31777597.087916829</v>
      </c>
    </row>
    <row r="2784" spans="1:2" x14ac:dyDescent="0.35">
      <c r="A2784" s="70">
        <f t="shared" si="52"/>
        <v>2765</v>
      </c>
      <c r="B2784" s="145">
        <v>-36278738.243801273</v>
      </c>
    </row>
    <row r="2785" spans="1:2" x14ac:dyDescent="0.35">
      <c r="A2785" s="70">
        <f t="shared" si="52"/>
        <v>2766</v>
      </c>
      <c r="B2785" s="145">
        <v>-34090640.576646484</v>
      </c>
    </row>
    <row r="2786" spans="1:2" x14ac:dyDescent="0.35">
      <c r="A2786" s="70">
        <f t="shared" si="52"/>
        <v>2767</v>
      </c>
      <c r="B2786" s="145">
        <v>-4412293.408718911</v>
      </c>
    </row>
    <row r="2787" spans="1:2" x14ac:dyDescent="0.35">
      <c r="A2787" s="70">
        <f t="shared" si="52"/>
        <v>2768</v>
      </c>
      <c r="B2787" s="145">
        <v>-14952613.225963484</v>
      </c>
    </row>
    <row r="2788" spans="1:2" x14ac:dyDescent="0.35">
      <c r="A2788" s="70">
        <f t="shared" si="52"/>
        <v>2769</v>
      </c>
      <c r="B2788" s="145">
        <v>-14165020.219675366</v>
      </c>
    </row>
    <row r="2789" spans="1:2" x14ac:dyDescent="0.35">
      <c r="A2789" s="70">
        <f t="shared" si="52"/>
        <v>2770</v>
      </c>
      <c r="B2789" s="145">
        <v>-30645311.551100075</v>
      </c>
    </row>
    <row r="2790" spans="1:2" x14ac:dyDescent="0.35">
      <c r="A2790" s="70">
        <f t="shared" si="52"/>
        <v>2771</v>
      </c>
      <c r="B2790" s="145">
        <v>-16064405.511110002</v>
      </c>
    </row>
    <row r="2791" spans="1:2" x14ac:dyDescent="0.35">
      <c r="A2791" s="70">
        <f t="shared" si="52"/>
        <v>2772</v>
      </c>
      <c r="B2791" s="145">
        <v>-22292234.337939326</v>
      </c>
    </row>
    <row r="2792" spans="1:2" x14ac:dyDescent="0.35">
      <c r="A2792" s="70">
        <f t="shared" si="52"/>
        <v>2773</v>
      </c>
      <c r="B2792" s="145">
        <v>-25577411.621515993</v>
      </c>
    </row>
    <row r="2793" spans="1:2" x14ac:dyDescent="0.35">
      <c r="A2793" s="70">
        <f t="shared" si="52"/>
        <v>2774</v>
      </c>
      <c r="B2793" s="145">
        <v>-33144638.749211408</v>
      </c>
    </row>
    <row r="2794" spans="1:2" x14ac:dyDescent="0.35">
      <c r="A2794" s="70">
        <f t="shared" si="52"/>
        <v>2775</v>
      </c>
      <c r="B2794" s="145">
        <v>-30090704.032427605</v>
      </c>
    </row>
    <row r="2795" spans="1:2" x14ac:dyDescent="0.35">
      <c r="A2795" s="70">
        <f t="shared" si="52"/>
        <v>2776</v>
      </c>
      <c r="B2795" s="145">
        <v>-26103109.222181402</v>
      </c>
    </row>
    <row r="2796" spans="1:2" x14ac:dyDescent="0.35">
      <c r="A2796" s="70">
        <f t="shared" si="52"/>
        <v>2777</v>
      </c>
      <c r="B2796" s="145">
        <v>-29078935.312815785</v>
      </c>
    </row>
    <row r="2797" spans="1:2" x14ac:dyDescent="0.35">
      <c r="A2797" s="70">
        <f t="shared" si="52"/>
        <v>2778</v>
      </c>
      <c r="B2797" s="145">
        <v>-24322324.764784314</v>
      </c>
    </row>
    <row r="2798" spans="1:2" x14ac:dyDescent="0.35">
      <c r="A2798" s="70">
        <f t="shared" si="52"/>
        <v>2779</v>
      </c>
      <c r="B2798" s="145">
        <v>-37067455.012808144</v>
      </c>
    </row>
    <row r="2799" spans="1:2" x14ac:dyDescent="0.35">
      <c r="A2799" s="70">
        <f t="shared" si="52"/>
        <v>2780</v>
      </c>
      <c r="B2799" s="145">
        <v>-21984077.048599306</v>
      </c>
    </row>
    <row r="2800" spans="1:2" x14ac:dyDescent="0.35">
      <c r="A2800" s="70">
        <f t="shared" si="52"/>
        <v>2781</v>
      </c>
      <c r="B2800" s="145">
        <v>-18467244.804911613</v>
      </c>
    </row>
    <row r="2801" spans="1:2" x14ac:dyDescent="0.35">
      <c r="A2801" s="70">
        <f t="shared" si="52"/>
        <v>2782</v>
      </c>
      <c r="B2801" s="145">
        <v>-21873089.621249463</v>
      </c>
    </row>
    <row r="2802" spans="1:2" x14ac:dyDescent="0.35">
      <c r="A2802" s="70">
        <f t="shared" si="52"/>
        <v>2783</v>
      </c>
      <c r="B2802" s="145">
        <v>-27469833.497577451</v>
      </c>
    </row>
    <row r="2803" spans="1:2" x14ac:dyDescent="0.35">
      <c r="A2803" s="70">
        <f t="shared" si="52"/>
        <v>2784</v>
      </c>
      <c r="B2803" s="145">
        <v>-12256486.405775277</v>
      </c>
    </row>
    <row r="2804" spans="1:2" x14ac:dyDescent="0.35">
      <c r="A2804" s="70">
        <f t="shared" si="52"/>
        <v>2785</v>
      </c>
      <c r="B2804" s="145">
        <v>-23878733.175198011</v>
      </c>
    </row>
    <row r="2805" spans="1:2" x14ac:dyDescent="0.35">
      <c r="A2805" s="70">
        <f t="shared" si="52"/>
        <v>2786</v>
      </c>
      <c r="B2805" s="145">
        <v>-35618729.523511335</v>
      </c>
    </row>
    <row r="2806" spans="1:2" x14ac:dyDescent="0.35">
      <c r="A2806" s="70">
        <f t="shared" si="52"/>
        <v>2787</v>
      </c>
      <c r="B2806" s="145">
        <v>-16332878.862494022</v>
      </c>
    </row>
    <row r="2807" spans="1:2" x14ac:dyDescent="0.35">
      <c r="A2807" s="70">
        <f t="shared" si="52"/>
        <v>2788</v>
      </c>
      <c r="B2807" s="145">
        <v>-18284092.480480962</v>
      </c>
    </row>
    <row r="2808" spans="1:2" x14ac:dyDescent="0.35">
      <c r="A2808" s="70">
        <f t="shared" si="52"/>
        <v>2789</v>
      </c>
      <c r="B2808" s="145">
        <v>-20717633.406530991</v>
      </c>
    </row>
    <row r="2809" spans="1:2" x14ac:dyDescent="0.35">
      <c r="A2809" s="70">
        <f t="shared" si="52"/>
        <v>2790</v>
      </c>
      <c r="B2809" s="145">
        <v>-36216006.319530793</v>
      </c>
    </row>
    <row r="2810" spans="1:2" x14ac:dyDescent="0.35">
      <c r="A2810" s="70">
        <f t="shared" si="52"/>
        <v>2791</v>
      </c>
      <c r="B2810" s="145">
        <v>-43631052.535444953</v>
      </c>
    </row>
    <row r="2811" spans="1:2" x14ac:dyDescent="0.35">
      <c r="A2811" s="70">
        <f t="shared" si="52"/>
        <v>2792</v>
      </c>
      <c r="B2811" s="145">
        <v>-42016276.70387847</v>
      </c>
    </row>
    <row r="2812" spans="1:2" x14ac:dyDescent="0.35">
      <c r="A2812" s="70">
        <f t="shared" si="52"/>
        <v>2793</v>
      </c>
      <c r="B2812" s="145">
        <v>-16260724.155458041</v>
      </c>
    </row>
    <row r="2813" spans="1:2" x14ac:dyDescent="0.35">
      <c r="A2813" s="70">
        <f t="shared" si="52"/>
        <v>2794</v>
      </c>
      <c r="B2813" s="145">
        <v>-15136373.062114786</v>
      </c>
    </row>
    <row r="2814" spans="1:2" x14ac:dyDescent="0.35">
      <c r="A2814" s="70">
        <f t="shared" si="52"/>
        <v>2795</v>
      </c>
      <c r="B2814" s="145">
        <v>-11803797.819104375</v>
      </c>
    </row>
    <row r="2815" spans="1:2" x14ac:dyDescent="0.35">
      <c r="A2815" s="70">
        <f t="shared" si="52"/>
        <v>2796</v>
      </c>
      <c r="B2815" s="145">
        <v>-33562864.85371796</v>
      </c>
    </row>
    <row r="2816" spans="1:2" x14ac:dyDescent="0.35">
      <c r="A2816" s="70">
        <f t="shared" si="52"/>
        <v>2797</v>
      </c>
      <c r="B2816" s="145">
        <v>-24131946.298549242</v>
      </c>
    </row>
    <row r="2817" spans="1:2" x14ac:dyDescent="0.35">
      <c r="A2817" s="70">
        <f t="shared" si="52"/>
        <v>2798</v>
      </c>
      <c r="B2817" s="145">
        <v>-10500641.194875758</v>
      </c>
    </row>
    <row r="2818" spans="1:2" x14ac:dyDescent="0.35">
      <c r="A2818" s="70">
        <f t="shared" si="52"/>
        <v>2799</v>
      </c>
      <c r="B2818" s="145">
        <v>-33116314.131954923</v>
      </c>
    </row>
    <row r="2819" spans="1:2" x14ac:dyDescent="0.35">
      <c r="A2819" s="70">
        <f t="shared" si="52"/>
        <v>2800</v>
      </c>
      <c r="B2819" s="145">
        <v>-24312592.22510808</v>
      </c>
    </row>
    <row r="2820" spans="1:2" x14ac:dyDescent="0.35">
      <c r="A2820" s="70">
        <f t="shared" si="52"/>
        <v>2801</v>
      </c>
      <c r="B2820" s="145">
        <v>-20249500.692608647</v>
      </c>
    </row>
    <row r="2821" spans="1:2" x14ac:dyDescent="0.35">
      <c r="A2821" s="70">
        <f t="shared" si="52"/>
        <v>2802</v>
      </c>
      <c r="B2821" s="145">
        <v>-10903211.802138725</v>
      </c>
    </row>
    <row r="2822" spans="1:2" x14ac:dyDescent="0.35">
      <c r="A2822" s="70">
        <f t="shared" si="52"/>
        <v>2803</v>
      </c>
      <c r="B2822" s="145">
        <v>-16783802.799131472</v>
      </c>
    </row>
    <row r="2823" spans="1:2" x14ac:dyDescent="0.35">
      <c r="A2823" s="70">
        <f t="shared" si="52"/>
        <v>2804</v>
      </c>
      <c r="B2823" s="145">
        <v>-17467848.992834926</v>
      </c>
    </row>
    <row r="2824" spans="1:2" x14ac:dyDescent="0.35">
      <c r="A2824" s="70">
        <f t="shared" si="52"/>
        <v>2805</v>
      </c>
      <c r="B2824" s="145">
        <v>-15093070.764178187</v>
      </c>
    </row>
    <row r="2825" spans="1:2" x14ac:dyDescent="0.35">
      <c r="A2825" s="70">
        <f t="shared" si="52"/>
        <v>2806</v>
      </c>
      <c r="B2825" s="145">
        <v>-20561835.250664301</v>
      </c>
    </row>
    <row r="2826" spans="1:2" x14ac:dyDescent="0.35">
      <c r="A2826" s="70">
        <f t="shared" si="52"/>
        <v>2807</v>
      </c>
      <c r="B2826" s="145">
        <v>-47625806.575505629</v>
      </c>
    </row>
    <row r="2827" spans="1:2" x14ac:dyDescent="0.35">
      <c r="A2827" s="70">
        <f t="shared" si="52"/>
        <v>2808</v>
      </c>
      <c r="B2827" s="145">
        <v>-32338128.459444895</v>
      </c>
    </row>
    <row r="2828" spans="1:2" x14ac:dyDescent="0.35">
      <c r="A2828" s="70">
        <f t="shared" si="52"/>
        <v>2809</v>
      </c>
      <c r="B2828" s="145">
        <v>-11386542.150747988</v>
      </c>
    </row>
    <row r="2829" spans="1:2" x14ac:dyDescent="0.35">
      <c r="A2829" s="70">
        <f t="shared" si="52"/>
        <v>2810</v>
      </c>
      <c r="B2829" s="145">
        <v>-14138062.439679317</v>
      </c>
    </row>
    <row r="2830" spans="1:2" x14ac:dyDescent="0.35">
      <c r="A2830" s="70">
        <f t="shared" si="52"/>
        <v>2811</v>
      </c>
      <c r="B2830" s="145">
        <v>-35957412.875861876</v>
      </c>
    </row>
    <row r="2831" spans="1:2" x14ac:dyDescent="0.35">
      <c r="A2831" s="70">
        <f t="shared" si="52"/>
        <v>2812</v>
      </c>
      <c r="B2831" s="145">
        <v>-34722636.224495925</v>
      </c>
    </row>
    <row r="2832" spans="1:2" x14ac:dyDescent="0.35">
      <c r="A2832" s="70">
        <f t="shared" si="52"/>
        <v>2813</v>
      </c>
      <c r="B2832" s="145">
        <v>-34380542.615313292</v>
      </c>
    </row>
    <row r="2833" spans="1:2" x14ac:dyDescent="0.35">
      <c r="A2833" s="70">
        <f t="shared" si="52"/>
        <v>2814</v>
      </c>
      <c r="B2833" s="145">
        <v>-10092060.020770241</v>
      </c>
    </row>
    <row r="2834" spans="1:2" x14ac:dyDescent="0.35">
      <c r="A2834" s="70">
        <f t="shared" si="52"/>
        <v>2815</v>
      </c>
      <c r="B2834" s="145">
        <v>-23361121.606113899</v>
      </c>
    </row>
    <row r="2835" spans="1:2" x14ac:dyDescent="0.35">
      <c r="A2835" s="70">
        <f t="shared" si="52"/>
        <v>2816</v>
      </c>
      <c r="B2835" s="145">
        <v>-19436174.404802442</v>
      </c>
    </row>
    <row r="2836" spans="1:2" x14ac:dyDescent="0.35">
      <c r="A2836" s="70">
        <f t="shared" si="52"/>
        <v>2817</v>
      </c>
      <c r="B2836" s="145">
        <v>-44715715.456113905</v>
      </c>
    </row>
    <row r="2837" spans="1:2" x14ac:dyDescent="0.35">
      <c r="A2837" s="70">
        <f t="shared" si="52"/>
        <v>2818</v>
      </c>
      <c r="B2837" s="145">
        <v>-17228832.765026331</v>
      </c>
    </row>
    <row r="2838" spans="1:2" x14ac:dyDescent="0.35">
      <c r="A2838" s="70">
        <f t="shared" ref="A2838:A2901" si="53">A2837+1</f>
        <v>2819</v>
      </c>
      <c r="B2838" s="145">
        <v>-30665034.915932022</v>
      </c>
    </row>
    <row r="2839" spans="1:2" x14ac:dyDescent="0.35">
      <c r="A2839" s="70">
        <f t="shared" si="53"/>
        <v>2820</v>
      </c>
      <c r="B2839" s="145">
        <v>-23968010.704394121</v>
      </c>
    </row>
    <row r="2840" spans="1:2" x14ac:dyDescent="0.35">
      <c r="A2840" s="70">
        <f t="shared" si="53"/>
        <v>2821</v>
      </c>
      <c r="B2840" s="145">
        <v>-18792948.202056468</v>
      </c>
    </row>
    <row r="2841" spans="1:2" x14ac:dyDescent="0.35">
      <c r="A2841" s="70">
        <f t="shared" si="53"/>
        <v>2822</v>
      </c>
      <c r="B2841" s="145">
        <v>-38832965.786832333</v>
      </c>
    </row>
    <row r="2842" spans="1:2" x14ac:dyDescent="0.35">
      <c r="A2842" s="70">
        <f t="shared" si="53"/>
        <v>2823</v>
      </c>
      <c r="B2842" s="145">
        <v>-44410888.97338526</v>
      </c>
    </row>
    <row r="2843" spans="1:2" x14ac:dyDescent="0.35">
      <c r="A2843" s="70">
        <f t="shared" si="53"/>
        <v>2824</v>
      </c>
      <c r="B2843" s="145">
        <v>-15766203.062298015</v>
      </c>
    </row>
    <row r="2844" spans="1:2" x14ac:dyDescent="0.35">
      <c r="A2844" s="70">
        <f t="shared" si="53"/>
        <v>2825</v>
      </c>
      <c r="B2844" s="145">
        <v>-8810789.3630325105</v>
      </c>
    </row>
    <row r="2845" spans="1:2" x14ac:dyDescent="0.35">
      <c r="A2845" s="70">
        <f t="shared" si="53"/>
        <v>2826</v>
      </c>
      <c r="B2845" s="145">
        <v>-49794471.446472578</v>
      </c>
    </row>
    <row r="2846" spans="1:2" x14ac:dyDescent="0.35">
      <c r="A2846" s="70">
        <f t="shared" si="53"/>
        <v>2827</v>
      </c>
      <c r="B2846" s="145">
        <v>-25618149.185358718</v>
      </c>
    </row>
    <row r="2847" spans="1:2" x14ac:dyDescent="0.35">
      <c r="A2847" s="70">
        <f t="shared" si="53"/>
        <v>2828</v>
      </c>
      <c r="B2847" s="145">
        <v>-31567704.411498722</v>
      </c>
    </row>
    <row r="2848" spans="1:2" x14ac:dyDescent="0.35">
      <c r="A2848" s="70">
        <f t="shared" si="53"/>
        <v>2829</v>
      </c>
      <c r="B2848" s="145">
        <v>-46084194.384638898</v>
      </c>
    </row>
    <row r="2849" spans="1:2" x14ac:dyDescent="0.35">
      <c r="A2849" s="70">
        <f t="shared" si="53"/>
        <v>2830</v>
      </c>
      <c r="B2849" s="145">
        <v>-30148651.256257247</v>
      </c>
    </row>
    <row r="2850" spans="1:2" x14ac:dyDescent="0.35">
      <c r="A2850" s="70">
        <f t="shared" si="53"/>
        <v>2831</v>
      </c>
      <c r="B2850" s="145">
        <v>-30776392.482055277</v>
      </c>
    </row>
    <row r="2851" spans="1:2" x14ac:dyDescent="0.35">
      <c r="A2851" s="70">
        <f t="shared" si="53"/>
        <v>2832</v>
      </c>
      <c r="B2851" s="145">
        <v>-34805096.492197186</v>
      </c>
    </row>
    <row r="2852" spans="1:2" x14ac:dyDescent="0.35">
      <c r="A2852" s="70">
        <f t="shared" si="53"/>
        <v>2833</v>
      </c>
      <c r="B2852" s="145">
        <v>-22928194.19580131</v>
      </c>
    </row>
    <row r="2853" spans="1:2" x14ac:dyDescent="0.35">
      <c r="A2853" s="70">
        <f t="shared" si="53"/>
        <v>2834</v>
      </c>
      <c r="B2853" s="145">
        <v>-29579687.666744433</v>
      </c>
    </row>
    <row r="2854" spans="1:2" x14ac:dyDescent="0.35">
      <c r="A2854" s="70">
        <f t="shared" si="53"/>
        <v>2835</v>
      </c>
      <c r="B2854" s="145">
        <v>-13329851.490832046</v>
      </c>
    </row>
    <row r="2855" spans="1:2" x14ac:dyDescent="0.35">
      <c r="A2855" s="70">
        <f t="shared" si="53"/>
        <v>2836</v>
      </c>
      <c r="B2855" s="145">
        <v>-31795003.849770904</v>
      </c>
    </row>
    <row r="2856" spans="1:2" x14ac:dyDescent="0.35">
      <c r="A2856" s="70">
        <f t="shared" si="53"/>
        <v>2837</v>
      </c>
      <c r="B2856" s="145">
        <v>-26524829.147953331</v>
      </c>
    </row>
    <row r="2857" spans="1:2" x14ac:dyDescent="0.35">
      <c r="A2857" s="70">
        <f t="shared" si="53"/>
        <v>2838</v>
      </c>
      <c r="B2857" s="145">
        <v>-36317583.032109819</v>
      </c>
    </row>
    <row r="2858" spans="1:2" x14ac:dyDescent="0.35">
      <c r="A2858" s="70">
        <f t="shared" si="53"/>
        <v>2839</v>
      </c>
      <c r="B2858" s="145">
        <v>-17815609.069245338</v>
      </c>
    </row>
    <row r="2859" spans="1:2" x14ac:dyDescent="0.35">
      <c r="A2859" s="70">
        <f t="shared" si="53"/>
        <v>2840</v>
      </c>
      <c r="B2859" s="145">
        <v>-16998416.310618926</v>
      </c>
    </row>
    <row r="2860" spans="1:2" x14ac:dyDescent="0.35">
      <c r="A2860" s="70">
        <f t="shared" si="53"/>
        <v>2841</v>
      </c>
      <c r="B2860" s="145">
        <v>-34242001.892144814</v>
      </c>
    </row>
    <row r="2861" spans="1:2" x14ac:dyDescent="0.35">
      <c r="A2861" s="70">
        <f t="shared" si="53"/>
        <v>2842</v>
      </c>
      <c r="B2861" s="145">
        <v>-15916480.485399196</v>
      </c>
    </row>
    <row r="2862" spans="1:2" x14ac:dyDescent="0.35">
      <c r="A2862" s="70">
        <f t="shared" si="53"/>
        <v>2843</v>
      </c>
      <c r="B2862" s="145">
        <v>-16851856.293652348</v>
      </c>
    </row>
    <row r="2863" spans="1:2" x14ac:dyDescent="0.35">
      <c r="A2863" s="70">
        <f t="shared" si="53"/>
        <v>2844</v>
      </c>
      <c r="B2863" s="145">
        <v>-50044841.274326533</v>
      </c>
    </row>
    <row r="2864" spans="1:2" x14ac:dyDescent="0.35">
      <c r="A2864" s="70">
        <f t="shared" si="53"/>
        <v>2845</v>
      </c>
      <c r="B2864" s="145">
        <v>-40875482.173875317</v>
      </c>
    </row>
    <row r="2865" spans="1:2" x14ac:dyDescent="0.35">
      <c r="A2865" s="70">
        <f t="shared" si="53"/>
        <v>2846</v>
      </c>
      <c r="B2865" s="145">
        <v>-25935067.474452917</v>
      </c>
    </row>
    <row r="2866" spans="1:2" x14ac:dyDescent="0.35">
      <c r="A2866" s="70">
        <f t="shared" si="53"/>
        <v>2847</v>
      </c>
      <c r="B2866" s="145">
        <v>-19664586.454857044</v>
      </c>
    </row>
    <row r="2867" spans="1:2" x14ac:dyDescent="0.35">
      <c r="A2867" s="70">
        <f t="shared" si="53"/>
        <v>2848</v>
      </c>
      <c r="B2867" s="145">
        <v>-23484861.710761476</v>
      </c>
    </row>
    <row r="2868" spans="1:2" x14ac:dyDescent="0.35">
      <c r="A2868" s="70">
        <f t="shared" si="53"/>
        <v>2849</v>
      </c>
      <c r="B2868" s="145">
        <v>-18091585.350542985</v>
      </c>
    </row>
    <row r="2869" spans="1:2" x14ac:dyDescent="0.35">
      <c r="A2869" s="70">
        <f t="shared" si="53"/>
        <v>2850</v>
      </c>
      <c r="B2869" s="145">
        <v>-35656537.07333073</v>
      </c>
    </row>
    <row r="2870" spans="1:2" x14ac:dyDescent="0.35">
      <c r="A2870" s="70">
        <f t="shared" si="53"/>
        <v>2851</v>
      </c>
      <c r="B2870" s="145">
        <v>-8955103.2529504802</v>
      </c>
    </row>
    <row r="2871" spans="1:2" x14ac:dyDescent="0.35">
      <c r="A2871" s="70">
        <f t="shared" si="53"/>
        <v>2852</v>
      </c>
      <c r="B2871" s="145">
        <v>-20493647.679831166</v>
      </c>
    </row>
    <row r="2872" spans="1:2" x14ac:dyDescent="0.35">
      <c r="A2872" s="70">
        <f t="shared" si="53"/>
        <v>2853</v>
      </c>
      <c r="B2872" s="145">
        <v>-24346120.466012001</v>
      </c>
    </row>
    <row r="2873" spans="1:2" x14ac:dyDescent="0.35">
      <c r="A2873" s="70">
        <f t="shared" si="53"/>
        <v>2854</v>
      </c>
      <c r="B2873" s="145">
        <v>-44270827.281269133</v>
      </c>
    </row>
    <row r="2874" spans="1:2" x14ac:dyDescent="0.35">
      <c r="A2874" s="70">
        <f t="shared" si="53"/>
        <v>2855</v>
      </c>
      <c r="B2874" s="145">
        <v>-29457203.307555966</v>
      </c>
    </row>
    <row r="2875" spans="1:2" x14ac:dyDescent="0.35">
      <c r="A2875" s="70">
        <f t="shared" si="53"/>
        <v>2856</v>
      </c>
      <c r="B2875" s="145">
        <v>-10851654.04354798</v>
      </c>
    </row>
    <row r="2876" spans="1:2" x14ac:dyDescent="0.35">
      <c r="A2876" s="70">
        <f t="shared" si="53"/>
        <v>2857</v>
      </c>
      <c r="B2876" s="145">
        <v>-10962390.429987155</v>
      </c>
    </row>
    <row r="2877" spans="1:2" x14ac:dyDescent="0.35">
      <c r="A2877" s="70">
        <f t="shared" si="53"/>
        <v>2858</v>
      </c>
      <c r="B2877" s="145">
        <v>-44893868.992922477</v>
      </c>
    </row>
    <row r="2878" spans="1:2" x14ac:dyDescent="0.35">
      <c r="A2878" s="70">
        <f t="shared" si="53"/>
        <v>2859</v>
      </c>
      <c r="B2878" s="145">
        <v>-20000645.47219719</v>
      </c>
    </row>
    <row r="2879" spans="1:2" x14ac:dyDescent="0.35">
      <c r="A2879" s="70">
        <f t="shared" si="53"/>
        <v>2860</v>
      </c>
      <c r="B2879" s="145">
        <v>-19670110.554652289</v>
      </c>
    </row>
    <row r="2880" spans="1:2" x14ac:dyDescent="0.35">
      <c r="A2880" s="70">
        <f t="shared" si="53"/>
        <v>2861</v>
      </c>
      <c r="B2880" s="145">
        <v>-45107095.456547074</v>
      </c>
    </row>
    <row r="2881" spans="1:2" x14ac:dyDescent="0.35">
      <c r="A2881" s="70">
        <f t="shared" si="53"/>
        <v>2862</v>
      </c>
      <c r="B2881" s="145">
        <v>-29567790.929014213</v>
      </c>
    </row>
    <row r="2882" spans="1:2" x14ac:dyDescent="0.35">
      <c r="A2882" s="70">
        <f t="shared" si="53"/>
        <v>2863</v>
      </c>
      <c r="B2882" s="145">
        <v>-19547000.834049169</v>
      </c>
    </row>
    <row r="2883" spans="1:2" x14ac:dyDescent="0.35">
      <c r="A2883" s="70">
        <f t="shared" si="53"/>
        <v>2864</v>
      </c>
      <c r="B2883" s="145">
        <v>-32186281.969361193</v>
      </c>
    </row>
    <row r="2884" spans="1:2" x14ac:dyDescent="0.35">
      <c r="A2884" s="70">
        <f t="shared" si="53"/>
        <v>2865</v>
      </c>
      <c r="B2884" s="145">
        <v>-10259206.414480917</v>
      </c>
    </row>
    <row r="2885" spans="1:2" x14ac:dyDescent="0.35">
      <c r="A2885" s="70">
        <f t="shared" si="53"/>
        <v>2866</v>
      </c>
      <c r="B2885" s="145">
        <v>-23172353.396054771</v>
      </c>
    </row>
    <row r="2886" spans="1:2" x14ac:dyDescent="0.35">
      <c r="A2886" s="70">
        <f t="shared" si="53"/>
        <v>2867</v>
      </c>
      <c r="B2886" s="145">
        <v>-18740022.924434252</v>
      </c>
    </row>
    <row r="2887" spans="1:2" x14ac:dyDescent="0.35">
      <c r="A2887" s="70">
        <f t="shared" si="53"/>
        <v>2868</v>
      </c>
      <c r="B2887" s="145">
        <v>-21122302.497127593</v>
      </c>
    </row>
    <row r="2888" spans="1:2" x14ac:dyDescent="0.35">
      <c r="A2888" s="70">
        <f t="shared" si="53"/>
        <v>2869</v>
      </c>
      <c r="B2888" s="145">
        <v>-30382272.190572921</v>
      </c>
    </row>
    <row r="2889" spans="1:2" x14ac:dyDescent="0.35">
      <c r="A2889" s="70">
        <f t="shared" si="53"/>
        <v>2870</v>
      </c>
      <c r="B2889" s="145">
        <v>-12684685.360803157</v>
      </c>
    </row>
    <row r="2890" spans="1:2" x14ac:dyDescent="0.35">
      <c r="A2890" s="70">
        <f t="shared" si="53"/>
        <v>2871</v>
      </c>
      <c r="B2890" s="145">
        <v>-23870611.061657917</v>
      </c>
    </row>
    <row r="2891" spans="1:2" x14ac:dyDescent="0.35">
      <c r="A2891" s="70">
        <f t="shared" si="53"/>
        <v>2872</v>
      </c>
      <c r="B2891" s="145">
        <v>-30908989.200973108</v>
      </c>
    </row>
    <row r="2892" spans="1:2" x14ac:dyDescent="0.35">
      <c r="A2892" s="70">
        <f t="shared" si="53"/>
        <v>2873</v>
      </c>
      <c r="B2892" s="145">
        <v>-10038377.46511429</v>
      </c>
    </row>
    <row r="2893" spans="1:2" x14ac:dyDescent="0.35">
      <c r="A2893" s="70">
        <f t="shared" si="53"/>
        <v>2874</v>
      </c>
      <c r="B2893" s="145">
        <v>-25611956.086380664</v>
      </c>
    </row>
    <row r="2894" spans="1:2" x14ac:dyDescent="0.35">
      <c r="A2894" s="70">
        <f t="shared" si="53"/>
        <v>2875</v>
      </c>
      <c r="B2894" s="145">
        <v>-20153210.421289608</v>
      </c>
    </row>
    <row r="2895" spans="1:2" x14ac:dyDescent="0.35">
      <c r="A2895" s="70">
        <f t="shared" si="53"/>
        <v>2876</v>
      </c>
      <c r="B2895" s="145">
        <v>-30317701.299346607</v>
      </c>
    </row>
    <row r="2896" spans="1:2" x14ac:dyDescent="0.35">
      <c r="A2896" s="70">
        <f t="shared" si="53"/>
        <v>2877</v>
      </c>
      <c r="B2896" s="145">
        <v>-48766289.275263637</v>
      </c>
    </row>
    <row r="2897" spans="1:2" x14ac:dyDescent="0.35">
      <c r="A2897" s="70">
        <f t="shared" si="53"/>
        <v>2878</v>
      </c>
      <c r="B2897" s="145">
        <v>-12373914.567146176</v>
      </c>
    </row>
    <row r="2898" spans="1:2" x14ac:dyDescent="0.35">
      <c r="A2898" s="70">
        <f t="shared" si="53"/>
        <v>2879</v>
      </c>
      <c r="B2898" s="145">
        <v>-26636629.061139822</v>
      </c>
    </row>
    <row r="2899" spans="1:2" x14ac:dyDescent="0.35">
      <c r="A2899" s="70">
        <f t="shared" si="53"/>
        <v>2880</v>
      </c>
      <c r="B2899" s="145">
        <v>-27339378.457761444</v>
      </c>
    </row>
    <row r="2900" spans="1:2" x14ac:dyDescent="0.35">
      <c r="A2900" s="70">
        <f t="shared" si="53"/>
        <v>2881</v>
      </c>
      <c r="B2900" s="145">
        <v>-19659262.132655729</v>
      </c>
    </row>
    <row r="2901" spans="1:2" x14ac:dyDescent="0.35">
      <c r="A2901" s="70">
        <f t="shared" si="53"/>
        <v>2882</v>
      </c>
      <c r="B2901" s="145">
        <v>-11802869.402196892</v>
      </c>
    </row>
    <row r="2902" spans="1:2" x14ac:dyDescent="0.35">
      <c r="A2902" s="70">
        <f t="shared" ref="A2902:A2965" si="54">A2901+1</f>
        <v>2883</v>
      </c>
      <c r="B2902" s="145">
        <v>-19795121.034063742</v>
      </c>
    </row>
    <row r="2903" spans="1:2" x14ac:dyDescent="0.35">
      <c r="A2903" s="70">
        <f t="shared" si="54"/>
        <v>2884</v>
      </c>
      <c r="B2903" s="145">
        <v>-27040035.292435028</v>
      </c>
    </row>
    <row r="2904" spans="1:2" x14ac:dyDescent="0.35">
      <c r="A2904" s="70">
        <f t="shared" si="54"/>
        <v>2885</v>
      </c>
      <c r="B2904" s="145">
        <v>-27736447.416458983</v>
      </c>
    </row>
    <row r="2905" spans="1:2" x14ac:dyDescent="0.35">
      <c r="A2905" s="70">
        <f t="shared" si="54"/>
        <v>2886</v>
      </c>
      <c r="B2905" s="145">
        <v>-20113886.884130426</v>
      </c>
    </row>
    <row r="2906" spans="1:2" x14ac:dyDescent="0.35">
      <c r="A2906" s="70">
        <f t="shared" si="54"/>
        <v>2887</v>
      </c>
      <c r="B2906" s="145">
        <v>-32792977.661034416</v>
      </c>
    </row>
    <row r="2907" spans="1:2" x14ac:dyDescent="0.35">
      <c r="A2907" s="70">
        <f t="shared" si="54"/>
        <v>2888</v>
      </c>
      <c r="B2907" s="145">
        <v>-24430003.680373162</v>
      </c>
    </row>
    <row r="2908" spans="1:2" x14ac:dyDescent="0.35">
      <c r="A2908" s="70">
        <f t="shared" si="54"/>
        <v>2889</v>
      </c>
      <c r="B2908" s="145">
        <v>-40526729.119868271</v>
      </c>
    </row>
    <row r="2909" spans="1:2" x14ac:dyDescent="0.35">
      <c r="A2909" s="70">
        <f t="shared" si="54"/>
        <v>2890</v>
      </c>
      <c r="B2909" s="145">
        <v>-14545883.761900712</v>
      </c>
    </row>
    <row r="2910" spans="1:2" x14ac:dyDescent="0.35">
      <c r="A2910" s="70">
        <f t="shared" si="54"/>
        <v>2891</v>
      </c>
      <c r="B2910" s="145">
        <v>-26787341.704120442</v>
      </c>
    </row>
    <row r="2911" spans="1:2" x14ac:dyDescent="0.35">
      <c r="A2911" s="70">
        <f t="shared" si="54"/>
        <v>2892</v>
      </c>
      <c r="B2911" s="145">
        <v>-45462791.074383095</v>
      </c>
    </row>
    <row r="2912" spans="1:2" x14ac:dyDescent="0.35">
      <c r="A2912" s="70">
        <f t="shared" si="54"/>
        <v>2893</v>
      </c>
      <c r="B2912" s="145">
        <v>-28395802.07290177</v>
      </c>
    </row>
    <row r="2913" spans="1:2" x14ac:dyDescent="0.35">
      <c r="A2913" s="70">
        <f t="shared" si="54"/>
        <v>2894</v>
      </c>
      <c r="B2913" s="145">
        <v>-34961026.6505078</v>
      </c>
    </row>
    <row r="2914" spans="1:2" x14ac:dyDescent="0.35">
      <c r="A2914" s="70">
        <f t="shared" si="54"/>
        <v>2895</v>
      </c>
      <c r="B2914" s="145">
        <v>-22729276.998988256</v>
      </c>
    </row>
    <row r="2915" spans="1:2" x14ac:dyDescent="0.35">
      <c r="A2915" s="70">
        <f t="shared" si="54"/>
        <v>2896</v>
      </c>
      <c r="B2915" s="145">
        <v>-10269237.798365936</v>
      </c>
    </row>
    <row r="2916" spans="1:2" x14ac:dyDescent="0.35">
      <c r="A2916" s="70">
        <f t="shared" si="54"/>
        <v>2897</v>
      </c>
      <c r="B2916" s="145">
        <v>-30413450.601300631</v>
      </c>
    </row>
    <row r="2917" spans="1:2" x14ac:dyDescent="0.35">
      <c r="A2917" s="70">
        <f t="shared" si="54"/>
        <v>2898</v>
      </c>
      <c r="B2917" s="145">
        <v>-34794138.225016966</v>
      </c>
    </row>
    <row r="2918" spans="1:2" x14ac:dyDescent="0.35">
      <c r="A2918" s="70">
        <f t="shared" si="54"/>
        <v>2899</v>
      </c>
      <c r="B2918" s="145">
        <v>-22877759.595191978</v>
      </c>
    </row>
    <row r="2919" spans="1:2" x14ac:dyDescent="0.35">
      <c r="A2919" s="70">
        <f t="shared" si="54"/>
        <v>2900</v>
      </c>
      <c r="B2919" s="145">
        <v>-15055366.554286158</v>
      </c>
    </row>
    <row r="2920" spans="1:2" x14ac:dyDescent="0.35">
      <c r="A2920" s="70">
        <f t="shared" si="54"/>
        <v>2901</v>
      </c>
      <c r="B2920" s="145">
        <v>-44207761.096398406</v>
      </c>
    </row>
    <row r="2921" spans="1:2" x14ac:dyDescent="0.35">
      <c r="A2921" s="70">
        <f t="shared" si="54"/>
        <v>2902</v>
      </c>
      <c r="B2921" s="145">
        <v>-27781453.369119447</v>
      </c>
    </row>
    <row r="2922" spans="1:2" x14ac:dyDescent="0.35">
      <c r="A2922" s="70">
        <f t="shared" si="54"/>
        <v>2903</v>
      </c>
      <c r="B2922" s="145">
        <v>-41242150.577622518</v>
      </c>
    </row>
    <row r="2923" spans="1:2" x14ac:dyDescent="0.35">
      <c r="A2923" s="70">
        <f t="shared" si="54"/>
        <v>2904</v>
      </c>
      <c r="B2923" s="145">
        <v>-14180225.780228</v>
      </c>
    </row>
    <row r="2924" spans="1:2" x14ac:dyDescent="0.35">
      <c r="A2924" s="70">
        <f t="shared" si="54"/>
        <v>2905</v>
      </c>
      <c r="B2924" s="145">
        <v>-20302655.866652098</v>
      </c>
    </row>
    <row r="2925" spans="1:2" x14ac:dyDescent="0.35">
      <c r="A2925" s="70">
        <f t="shared" si="54"/>
        <v>2906</v>
      </c>
      <c r="B2925" s="145">
        <v>-27331913.204142395</v>
      </c>
    </row>
    <row r="2926" spans="1:2" x14ac:dyDescent="0.35">
      <c r="A2926" s="70">
        <f t="shared" si="54"/>
        <v>2907</v>
      </c>
      <c r="B2926" s="145">
        <v>-25864223.170034971</v>
      </c>
    </row>
    <row r="2927" spans="1:2" x14ac:dyDescent="0.35">
      <c r="A2927" s="70">
        <f t="shared" si="54"/>
        <v>2908</v>
      </c>
      <c r="B2927" s="145">
        <v>-39868276.602911077</v>
      </c>
    </row>
    <row r="2928" spans="1:2" x14ac:dyDescent="0.35">
      <c r="A2928" s="70">
        <f t="shared" si="54"/>
        <v>2909</v>
      </c>
      <c r="B2928" s="145">
        <v>-39933565.269957677</v>
      </c>
    </row>
    <row r="2929" spans="1:2" x14ac:dyDescent="0.35">
      <c r="A2929" s="70">
        <f t="shared" si="54"/>
        <v>2910</v>
      </c>
      <c r="B2929" s="145">
        <v>-17400240.612999801</v>
      </c>
    </row>
    <row r="2930" spans="1:2" x14ac:dyDescent="0.35">
      <c r="A2930" s="70">
        <f t="shared" si="54"/>
        <v>2911</v>
      </c>
      <c r="B2930" s="145">
        <v>-34847812.228674389</v>
      </c>
    </row>
    <row r="2931" spans="1:2" x14ac:dyDescent="0.35">
      <c r="A2931" s="70">
        <f t="shared" si="54"/>
        <v>2912</v>
      </c>
      <c r="B2931" s="145">
        <v>-33369187.296478424</v>
      </c>
    </row>
    <row r="2932" spans="1:2" x14ac:dyDescent="0.35">
      <c r="A2932" s="70">
        <f t="shared" si="54"/>
        <v>2913</v>
      </c>
      <c r="B2932" s="145">
        <v>-45001719.487509735</v>
      </c>
    </row>
    <row r="2933" spans="1:2" x14ac:dyDescent="0.35">
      <c r="A2933" s="70">
        <f t="shared" si="54"/>
        <v>2914</v>
      </c>
      <c r="B2933" s="145">
        <v>-20133213.610216066</v>
      </c>
    </row>
    <row r="2934" spans="1:2" x14ac:dyDescent="0.35">
      <c r="A2934" s="70">
        <f t="shared" si="54"/>
        <v>2915</v>
      </c>
      <c r="B2934" s="145">
        <v>-28818875.688415259</v>
      </c>
    </row>
    <row r="2935" spans="1:2" x14ac:dyDescent="0.35">
      <c r="A2935" s="70">
        <f t="shared" si="54"/>
        <v>2916</v>
      </c>
      <c r="B2935" s="145">
        <v>-22594795.946851201</v>
      </c>
    </row>
    <row r="2936" spans="1:2" x14ac:dyDescent="0.35">
      <c r="A2936" s="70">
        <f t="shared" si="54"/>
        <v>2917</v>
      </c>
      <c r="B2936" s="145">
        <v>-37099543.201311365</v>
      </c>
    </row>
    <row r="2937" spans="1:2" x14ac:dyDescent="0.35">
      <c r="A2937" s="70">
        <f t="shared" si="54"/>
        <v>2918</v>
      </c>
      <c r="B2937" s="145">
        <v>-27159576.277857192</v>
      </c>
    </row>
    <row r="2938" spans="1:2" x14ac:dyDescent="0.35">
      <c r="A2938" s="70">
        <f t="shared" si="54"/>
        <v>2919</v>
      </c>
      <c r="B2938" s="145">
        <v>-26159808.454390571</v>
      </c>
    </row>
    <row r="2939" spans="1:2" x14ac:dyDescent="0.35">
      <c r="A2939" s="70">
        <f t="shared" si="54"/>
        <v>2920</v>
      </c>
      <c r="B2939" s="145">
        <v>-35455789.617879868</v>
      </c>
    </row>
    <row r="2940" spans="1:2" x14ac:dyDescent="0.35">
      <c r="A2940" s="70">
        <f t="shared" si="54"/>
        <v>2921</v>
      </c>
      <c r="B2940" s="145">
        <v>-22573320.732246727</v>
      </c>
    </row>
    <row r="2941" spans="1:2" x14ac:dyDescent="0.35">
      <c r="A2941" s="70">
        <f t="shared" si="54"/>
        <v>2922</v>
      </c>
      <c r="B2941" s="145">
        <v>-26812936.074775528</v>
      </c>
    </row>
    <row r="2942" spans="1:2" x14ac:dyDescent="0.35">
      <c r="A2942" s="70">
        <f t="shared" si="54"/>
        <v>2923</v>
      </c>
      <c r="B2942" s="145">
        <v>-20539175.187957469</v>
      </c>
    </row>
    <row r="2943" spans="1:2" x14ac:dyDescent="0.35">
      <c r="A2943" s="70">
        <f t="shared" si="54"/>
        <v>2924</v>
      </c>
      <c r="B2943" s="145">
        <v>-29764423.259243242</v>
      </c>
    </row>
    <row r="2944" spans="1:2" x14ac:dyDescent="0.35">
      <c r="A2944" s="70">
        <f t="shared" si="54"/>
        <v>2925</v>
      </c>
      <c r="B2944" s="145">
        <v>-42026575.572097108</v>
      </c>
    </row>
    <row r="2945" spans="1:2" x14ac:dyDescent="0.35">
      <c r="A2945" s="70">
        <f t="shared" si="54"/>
        <v>2926</v>
      </c>
      <c r="B2945" s="145">
        <v>-26788619.402176216</v>
      </c>
    </row>
    <row r="2946" spans="1:2" x14ac:dyDescent="0.35">
      <c r="A2946" s="70">
        <f t="shared" si="54"/>
        <v>2927</v>
      </c>
      <c r="B2946" s="145">
        <v>-20898435.710544087</v>
      </c>
    </row>
    <row r="2947" spans="1:2" x14ac:dyDescent="0.35">
      <c r="A2947" s="70">
        <f t="shared" si="54"/>
        <v>2928</v>
      </c>
      <c r="B2947" s="145">
        <v>-11951873.880847696</v>
      </c>
    </row>
    <row r="2948" spans="1:2" x14ac:dyDescent="0.35">
      <c r="A2948" s="70">
        <f t="shared" si="54"/>
        <v>2929</v>
      </c>
      <c r="B2948" s="145">
        <v>-32333651.205577172</v>
      </c>
    </row>
    <row r="2949" spans="1:2" x14ac:dyDescent="0.35">
      <c r="A2949" s="70">
        <f t="shared" si="54"/>
        <v>2930</v>
      </c>
      <c r="B2949" s="145">
        <v>-26887796.837372355</v>
      </c>
    </row>
    <row r="2950" spans="1:2" x14ac:dyDescent="0.35">
      <c r="A2950" s="70">
        <f t="shared" si="54"/>
        <v>2931</v>
      </c>
      <c r="B2950" s="145">
        <v>-23028431.981136382</v>
      </c>
    </row>
    <row r="2951" spans="1:2" x14ac:dyDescent="0.35">
      <c r="A2951" s="70">
        <f t="shared" si="54"/>
        <v>2932</v>
      </c>
      <c r="B2951" s="145">
        <v>-29471664.051713906</v>
      </c>
    </row>
    <row r="2952" spans="1:2" x14ac:dyDescent="0.35">
      <c r="A2952" s="70">
        <f t="shared" si="54"/>
        <v>2933</v>
      </c>
      <c r="B2952" s="145">
        <v>-48088971.058647029</v>
      </c>
    </row>
    <row r="2953" spans="1:2" x14ac:dyDescent="0.35">
      <c r="A2953" s="70">
        <f t="shared" si="54"/>
        <v>2934</v>
      </c>
      <c r="B2953" s="145">
        <v>-19673025.449586384</v>
      </c>
    </row>
    <row r="2954" spans="1:2" x14ac:dyDescent="0.35">
      <c r="A2954" s="70">
        <f t="shared" si="54"/>
        <v>2935</v>
      </c>
      <c r="B2954" s="145">
        <v>-27953519.084715262</v>
      </c>
    </row>
    <row r="2955" spans="1:2" x14ac:dyDescent="0.35">
      <c r="A2955" s="70">
        <f t="shared" si="54"/>
        <v>2936</v>
      </c>
      <c r="B2955" s="145">
        <v>-8586195.9076000713</v>
      </c>
    </row>
    <row r="2956" spans="1:2" x14ac:dyDescent="0.35">
      <c r="A2956" s="70">
        <f t="shared" si="54"/>
        <v>2937</v>
      </c>
      <c r="B2956" s="145">
        <v>-34726035.757096164</v>
      </c>
    </row>
    <row r="2957" spans="1:2" x14ac:dyDescent="0.35">
      <c r="A2957" s="70">
        <f t="shared" si="54"/>
        <v>2938</v>
      </c>
      <c r="B2957" s="145">
        <v>-10985469.268747482</v>
      </c>
    </row>
    <row r="2958" spans="1:2" x14ac:dyDescent="0.35">
      <c r="A2958" s="70">
        <f t="shared" si="54"/>
        <v>2939</v>
      </c>
      <c r="B2958" s="145">
        <v>-23246768.55201456</v>
      </c>
    </row>
    <row r="2959" spans="1:2" x14ac:dyDescent="0.35">
      <c r="A2959" s="70">
        <f t="shared" si="54"/>
        <v>2940</v>
      </c>
      <c r="B2959" s="145">
        <v>-43592876.728988484</v>
      </c>
    </row>
    <row r="2960" spans="1:2" x14ac:dyDescent="0.35">
      <c r="A2960" s="70">
        <f t="shared" si="54"/>
        <v>2941</v>
      </c>
      <c r="B2960" s="145">
        <v>-12783799.892588118</v>
      </c>
    </row>
    <row r="2961" spans="1:2" x14ac:dyDescent="0.35">
      <c r="A2961" s="70">
        <f t="shared" si="54"/>
        <v>2942</v>
      </c>
      <c r="B2961" s="145">
        <v>-32587889.348104242</v>
      </c>
    </row>
    <row r="2962" spans="1:2" x14ac:dyDescent="0.35">
      <c r="A2962" s="70">
        <f t="shared" si="54"/>
        <v>2943</v>
      </c>
      <c r="B2962" s="145">
        <v>-38209040.425084323</v>
      </c>
    </row>
    <row r="2963" spans="1:2" x14ac:dyDescent="0.35">
      <c r="A2963" s="70">
        <f t="shared" si="54"/>
        <v>2944</v>
      </c>
      <c r="B2963" s="145">
        <v>-23547707.822852656</v>
      </c>
    </row>
    <row r="2964" spans="1:2" x14ac:dyDescent="0.35">
      <c r="A2964" s="70">
        <f t="shared" si="54"/>
        <v>2945</v>
      </c>
      <c r="B2964" s="145">
        <v>-24631293.973095879</v>
      </c>
    </row>
    <row r="2965" spans="1:2" x14ac:dyDescent="0.35">
      <c r="A2965" s="70">
        <f t="shared" si="54"/>
        <v>2946</v>
      </c>
      <c r="B2965" s="145">
        <v>-19704841.613416851</v>
      </c>
    </row>
    <row r="2966" spans="1:2" x14ac:dyDescent="0.35">
      <c r="A2966" s="70">
        <f t="shared" ref="A2966:A3029" si="55">A2965+1</f>
        <v>2947</v>
      </c>
      <c r="B2966" s="145">
        <v>-28319116.324505709</v>
      </c>
    </row>
    <row r="2967" spans="1:2" x14ac:dyDescent="0.35">
      <c r="A2967" s="70">
        <f t="shared" si="55"/>
        <v>2948</v>
      </c>
      <c r="B2967" s="145">
        <v>-18765328.222290128</v>
      </c>
    </row>
    <row r="2968" spans="1:2" x14ac:dyDescent="0.35">
      <c r="A2968" s="70">
        <f t="shared" si="55"/>
        <v>2949</v>
      </c>
      <c r="B2968" s="145">
        <v>-11702148.267013984</v>
      </c>
    </row>
    <row r="2969" spans="1:2" x14ac:dyDescent="0.35">
      <c r="A2969" s="70">
        <f t="shared" si="55"/>
        <v>2950</v>
      </c>
      <c r="B2969" s="145">
        <v>-10817505.456356691</v>
      </c>
    </row>
    <row r="2970" spans="1:2" x14ac:dyDescent="0.35">
      <c r="A2970" s="70">
        <f t="shared" si="55"/>
        <v>2951</v>
      </c>
      <c r="B2970" s="145">
        <v>-34864038.236594863</v>
      </c>
    </row>
    <row r="2971" spans="1:2" x14ac:dyDescent="0.35">
      <c r="A2971" s="70">
        <f t="shared" si="55"/>
        <v>2952</v>
      </c>
      <c r="B2971" s="145">
        <v>-16063071.276895158</v>
      </c>
    </row>
    <row r="2972" spans="1:2" x14ac:dyDescent="0.35">
      <c r="A2972" s="70">
        <f t="shared" si="55"/>
        <v>2953</v>
      </c>
      <c r="B2972" s="145">
        <v>-22224233.369792052</v>
      </c>
    </row>
    <row r="2973" spans="1:2" x14ac:dyDescent="0.35">
      <c r="A2973" s="70">
        <f t="shared" si="55"/>
        <v>2954</v>
      </c>
      <c r="B2973" s="145">
        <v>-15128214.194475595</v>
      </c>
    </row>
    <row r="2974" spans="1:2" x14ac:dyDescent="0.35">
      <c r="A2974" s="70">
        <f t="shared" si="55"/>
        <v>2955</v>
      </c>
      <c r="B2974" s="145">
        <v>-25972423.578181028</v>
      </c>
    </row>
    <row r="2975" spans="1:2" x14ac:dyDescent="0.35">
      <c r="A2975" s="70">
        <f t="shared" si="55"/>
        <v>2956</v>
      </c>
      <c r="B2975" s="145">
        <v>-39242950.280534469</v>
      </c>
    </row>
    <row r="2976" spans="1:2" x14ac:dyDescent="0.35">
      <c r="A2976" s="70">
        <f t="shared" si="55"/>
        <v>2957</v>
      </c>
      <c r="B2976" s="145">
        <v>-13816413.389429994</v>
      </c>
    </row>
    <row r="2977" spans="1:2" x14ac:dyDescent="0.35">
      <c r="A2977" s="70">
        <f t="shared" si="55"/>
        <v>2958</v>
      </c>
      <c r="B2977" s="145">
        <v>-38648430.137388431</v>
      </c>
    </row>
    <row r="2978" spans="1:2" x14ac:dyDescent="0.35">
      <c r="A2978" s="70">
        <f t="shared" si="55"/>
        <v>2959</v>
      </c>
      <c r="B2978" s="145">
        <v>-36104157.865467221</v>
      </c>
    </row>
    <row r="2979" spans="1:2" x14ac:dyDescent="0.35">
      <c r="A2979" s="70">
        <f t="shared" si="55"/>
        <v>2960</v>
      </c>
      <c r="B2979" s="145">
        <v>-24475367.626324475</v>
      </c>
    </row>
    <row r="2980" spans="1:2" x14ac:dyDescent="0.35">
      <c r="A2980" s="70">
        <f t="shared" si="55"/>
        <v>2961</v>
      </c>
      <c r="B2980" s="145">
        <v>-26313433.558291085</v>
      </c>
    </row>
    <row r="2981" spans="1:2" x14ac:dyDescent="0.35">
      <c r="A2981" s="70">
        <f t="shared" si="55"/>
        <v>2962</v>
      </c>
      <c r="B2981" s="145">
        <v>-17386979.503472261</v>
      </c>
    </row>
    <row r="2982" spans="1:2" x14ac:dyDescent="0.35">
      <c r="A2982" s="70">
        <f t="shared" si="55"/>
        <v>2963</v>
      </c>
      <c r="B2982" s="145">
        <v>-19444075.868849415</v>
      </c>
    </row>
    <row r="2983" spans="1:2" x14ac:dyDescent="0.35">
      <c r="A2983" s="70">
        <f t="shared" si="55"/>
        <v>2964</v>
      </c>
      <c r="B2983" s="145">
        <v>-9283795.7205349226</v>
      </c>
    </row>
    <row r="2984" spans="1:2" x14ac:dyDescent="0.35">
      <c r="A2984" s="70">
        <f t="shared" si="55"/>
        <v>2965</v>
      </c>
      <c r="B2984" s="145">
        <v>-17565224.143973239</v>
      </c>
    </row>
    <row r="2985" spans="1:2" x14ac:dyDescent="0.35">
      <c r="A2985" s="70">
        <f t="shared" si="55"/>
        <v>2966</v>
      </c>
      <c r="B2985" s="145">
        <v>-58123916.599764742</v>
      </c>
    </row>
    <row r="2986" spans="1:2" x14ac:dyDescent="0.35">
      <c r="A2986" s="70">
        <f t="shared" si="55"/>
        <v>2967</v>
      </c>
      <c r="B2986" s="145">
        <v>-44854583.344644532</v>
      </c>
    </row>
    <row r="2987" spans="1:2" x14ac:dyDescent="0.35">
      <c r="A2987" s="70">
        <f t="shared" si="55"/>
        <v>2968</v>
      </c>
      <c r="B2987" s="145">
        <v>-12553282.33915068</v>
      </c>
    </row>
    <row r="2988" spans="1:2" x14ac:dyDescent="0.35">
      <c r="A2988" s="70">
        <f t="shared" si="55"/>
        <v>2969</v>
      </c>
      <c r="B2988" s="145">
        <v>-12310118.774282882</v>
      </c>
    </row>
    <row r="2989" spans="1:2" x14ac:dyDescent="0.35">
      <c r="A2989" s="70">
        <f t="shared" si="55"/>
        <v>2970</v>
      </c>
      <c r="B2989" s="145">
        <v>-17282759.818683546</v>
      </c>
    </row>
    <row r="2990" spans="1:2" x14ac:dyDescent="0.35">
      <c r="A2990" s="70">
        <f t="shared" si="55"/>
        <v>2971</v>
      </c>
      <c r="B2990" s="145">
        <v>-13863157.470468262</v>
      </c>
    </row>
    <row r="2991" spans="1:2" x14ac:dyDescent="0.35">
      <c r="A2991" s="70">
        <f t="shared" si="55"/>
        <v>2972</v>
      </c>
      <c r="B2991" s="145">
        <v>-15646437.673344439</v>
      </c>
    </row>
    <row r="2992" spans="1:2" x14ac:dyDescent="0.35">
      <c r="A2992" s="70">
        <f t="shared" si="55"/>
        <v>2973</v>
      </c>
      <c r="B2992" s="145">
        <v>-32467491.365580138</v>
      </c>
    </row>
    <row r="2993" spans="1:2" x14ac:dyDescent="0.35">
      <c r="A2993" s="70">
        <f t="shared" si="55"/>
        <v>2974</v>
      </c>
      <c r="B2993" s="145">
        <v>-23382785.222237933</v>
      </c>
    </row>
    <row r="2994" spans="1:2" x14ac:dyDescent="0.35">
      <c r="A2994" s="70">
        <f t="shared" si="55"/>
        <v>2975</v>
      </c>
      <c r="B2994" s="145">
        <v>-20722783.088156134</v>
      </c>
    </row>
    <row r="2995" spans="1:2" x14ac:dyDescent="0.35">
      <c r="A2995" s="70">
        <f t="shared" si="55"/>
        <v>2976</v>
      </c>
      <c r="B2995" s="145">
        <v>-28464823.715429254</v>
      </c>
    </row>
    <row r="2996" spans="1:2" x14ac:dyDescent="0.35">
      <c r="A2996" s="70">
        <f t="shared" si="55"/>
        <v>2977</v>
      </c>
      <c r="B2996" s="145">
        <v>-26892625.065419521</v>
      </c>
    </row>
    <row r="2997" spans="1:2" x14ac:dyDescent="0.35">
      <c r="A2997" s="70">
        <f t="shared" si="55"/>
        <v>2978</v>
      </c>
      <c r="B2997" s="145">
        <v>-29075859.8988523</v>
      </c>
    </row>
    <row r="2998" spans="1:2" x14ac:dyDescent="0.35">
      <c r="A2998" s="70">
        <f t="shared" si="55"/>
        <v>2979</v>
      </c>
      <c r="B2998" s="145">
        <v>-39794780.102093138</v>
      </c>
    </row>
    <row r="2999" spans="1:2" x14ac:dyDescent="0.35">
      <c r="A2999" s="70">
        <f t="shared" si="55"/>
        <v>2980</v>
      </c>
      <c r="B2999" s="145">
        <v>-40376169.56806045</v>
      </c>
    </row>
    <row r="3000" spans="1:2" x14ac:dyDescent="0.35">
      <c r="A3000" s="70">
        <f t="shared" si="55"/>
        <v>2981</v>
      </c>
      <c r="B3000" s="145">
        <v>-26832862.873282585</v>
      </c>
    </row>
    <row r="3001" spans="1:2" x14ac:dyDescent="0.35">
      <c r="A3001" s="70">
        <f t="shared" si="55"/>
        <v>2982</v>
      </c>
      <c r="B3001" s="145">
        <v>-9856350.6782940421</v>
      </c>
    </row>
    <row r="3002" spans="1:2" x14ac:dyDescent="0.35">
      <c r="A3002" s="70">
        <f t="shared" si="55"/>
        <v>2983</v>
      </c>
      <c r="B3002" s="145">
        <v>-29750086.394732703</v>
      </c>
    </row>
    <row r="3003" spans="1:2" x14ac:dyDescent="0.35">
      <c r="A3003" s="70">
        <f t="shared" si="55"/>
        <v>2984</v>
      </c>
      <c r="B3003" s="145">
        <v>-29023501.574505839</v>
      </c>
    </row>
    <row r="3004" spans="1:2" x14ac:dyDescent="0.35">
      <c r="A3004" s="70">
        <f t="shared" si="55"/>
        <v>2985</v>
      </c>
      <c r="B3004" s="145">
        <v>-8275038.7956095235</v>
      </c>
    </row>
    <row r="3005" spans="1:2" x14ac:dyDescent="0.35">
      <c r="A3005" s="70">
        <f t="shared" si="55"/>
        <v>2986</v>
      </c>
      <c r="B3005" s="145">
        <v>-18974322.102929465</v>
      </c>
    </row>
    <row r="3006" spans="1:2" x14ac:dyDescent="0.35">
      <c r="A3006" s="70">
        <f t="shared" si="55"/>
        <v>2987</v>
      </c>
      <c r="B3006" s="145">
        <v>-36661192.080543108</v>
      </c>
    </row>
    <row r="3007" spans="1:2" x14ac:dyDescent="0.35">
      <c r="A3007" s="70">
        <f t="shared" si="55"/>
        <v>2988</v>
      </c>
      <c r="B3007" s="145">
        <v>-45685567.363734946</v>
      </c>
    </row>
    <row r="3008" spans="1:2" x14ac:dyDescent="0.35">
      <c r="A3008" s="70">
        <f t="shared" si="55"/>
        <v>2989</v>
      </c>
      <c r="B3008" s="145">
        <v>-11202360.971891306</v>
      </c>
    </row>
    <row r="3009" spans="1:2" x14ac:dyDescent="0.35">
      <c r="A3009" s="70">
        <f t="shared" si="55"/>
        <v>2990</v>
      </c>
      <c r="B3009" s="145">
        <v>-25117002.76066757</v>
      </c>
    </row>
    <row r="3010" spans="1:2" x14ac:dyDescent="0.35">
      <c r="A3010" s="70">
        <f t="shared" si="55"/>
        <v>2991</v>
      </c>
      <c r="B3010" s="145">
        <v>-10536255.017971665</v>
      </c>
    </row>
    <row r="3011" spans="1:2" x14ac:dyDescent="0.35">
      <c r="A3011" s="70">
        <f t="shared" si="55"/>
        <v>2992</v>
      </c>
      <c r="B3011" s="145">
        <v>-13917790.757938325</v>
      </c>
    </row>
    <row r="3012" spans="1:2" x14ac:dyDescent="0.35">
      <c r="A3012" s="70">
        <f t="shared" si="55"/>
        <v>2993</v>
      </c>
      <c r="B3012" s="145">
        <v>-20212148.561959423</v>
      </c>
    </row>
    <row r="3013" spans="1:2" x14ac:dyDescent="0.35">
      <c r="A3013" s="70">
        <f t="shared" si="55"/>
        <v>2994</v>
      </c>
      <c r="B3013" s="145">
        <v>-28352693.022204489</v>
      </c>
    </row>
    <row r="3014" spans="1:2" x14ac:dyDescent="0.35">
      <c r="A3014" s="70">
        <f t="shared" si="55"/>
        <v>2995</v>
      </c>
      <c r="B3014" s="145">
        <v>-37083263.979265854</v>
      </c>
    </row>
    <row r="3015" spans="1:2" x14ac:dyDescent="0.35">
      <c r="A3015" s="70">
        <f t="shared" si="55"/>
        <v>2996</v>
      </c>
      <c r="B3015" s="145">
        <v>-10633310.454819247</v>
      </c>
    </row>
    <row r="3016" spans="1:2" x14ac:dyDescent="0.35">
      <c r="A3016" s="70">
        <f t="shared" si="55"/>
        <v>2997</v>
      </c>
      <c r="B3016" s="145">
        <v>-6611678.9542060886</v>
      </c>
    </row>
    <row r="3017" spans="1:2" x14ac:dyDescent="0.35">
      <c r="A3017" s="70">
        <f t="shared" si="55"/>
        <v>2998</v>
      </c>
      <c r="B3017" s="145">
        <v>-19998992.941319209</v>
      </c>
    </row>
    <row r="3018" spans="1:2" x14ac:dyDescent="0.35">
      <c r="A3018" s="70">
        <f t="shared" si="55"/>
        <v>2999</v>
      </c>
      <c r="B3018" s="145">
        <v>-13391106.940464551</v>
      </c>
    </row>
    <row r="3019" spans="1:2" x14ac:dyDescent="0.35">
      <c r="A3019" s="70">
        <f t="shared" si="55"/>
        <v>3000</v>
      </c>
      <c r="B3019" s="145">
        <v>-21011707.017539304</v>
      </c>
    </row>
    <row r="3020" spans="1:2" x14ac:dyDescent="0.35">
      <c r="A3020" s="70">
        <f t="shared" si="55"/>
        <v>3001</v>
      </c>
      <c r="B3020" s="145">
        <v>-38184704.153138734</v>
      </c>
    </row>
    <row r="3021" spans="1:2" x14ac:dyDescent="0.35">
      <c r="A3021" s="70">
        <f t="shared" si="55"/>
        <v>3002</v>
      </c>
      <c r="B3021" s="145">
        <v>-14605864.095330063</v>
      </c>
    </row>
    <row r="3022" spans="1:2" x14ac:dyDescent="0.35">
      <c r="A3022" s="70">
        <f t="shared" si="55"/>
        <v>3003</v>
      </c>
      <c r="B3022" s="145">
        <v>-16507558.848968176</v>
      </c>
    </row>
    <row r="3023" spans="1:2" x14ac:dyDescent="0.35">
      <c r="A3023" s="70">
        <f t="shared" si="55"/>
        <v>3004</v>
      </c>
      <c r="B3023" s="145">
        <v>-19650562.486473128</v>
      </c>
    </row>
    <row r="3024" spans="1:2" x14ac:dyDescent="0.35">
      <c r="A3024" s="70">
        <f t="shared" si="55"/>
        <v>3005</v>
      </c>
      <c r="B3024" s="145">
        <v>-13046679.692152757</v>
      </c>
    </row>
    <row r="3025" spans="1:2" x14ac:dyDescent="0.35">
      <c r="A3025" s="70">
        <f t="shared" si="55"/>
        <v>3006</v>
      </c>
      <c r="B3025" s="145">
        <v>-22764533.559641987</v>
      </c>
    </row>
    <row r="3026" spans="1:2" x14ac:dyDescent="0.35">
      <c r="A3026" s="70">
        <f t="shared" si="55"/>
        <v>3007</v>
      </c>
      <c r="B3026" s="145">
        <v>-46672483.112989008</v>
      </c>
    </row>
    <row r="3027" spans="1:2" x14ac:dyDescent="0.35">
      <c r="A3027" s="70">
        <f t="shared" si="55"/>
        <v>3008</v>
      </c>
      <c r="B3027" s="145">
        <v>-17448545.247145239</v>
      </c>
    </row>
    <row r="3028" spans="1:2" x14ac:dyDescent="0.35">
      <c r="A3028" s="70">
        <f t="shared" si="55"/>
        <v>3009</v>
      </c>
      <c r="B3028" s="145">
        <v>-14718477.282188768</v>
      </c>
    </row>
    <row r="3029" spans="1:2" x14ac:dyDescent="0.35">
      <c r="A3029" s="70">
        <f t="shared" si="55"/>
        <v>3010</v>
      </c>
      <c r="B3029" s="145">
        <v>-34259424.131000236</v>
      </c>
    </row>
    <row r="3030" spans="1:2" x14ac:dyDescent="0.35">
      <c r="A3030" s="70">
        <f t="shared" ref="A3030:A3093" si="56">A3029+1</f>
        <v>3011</v>
      </c>
      <c r="B3030" s="145">
        <v>-30874135.307391502</v>
      </c>
    </row>
    <row r="3031" spans="1:2" x14ac:dyDescent="0.35">
      <c r="A3031" s="70">
        <f t="shared" si="56"/>
        <v>3012</v>
      </c>
      <c r="B3031" s="145">
        <v>-21055340.722130746</v>
      </c>
    </row>
    <row r="3032" spans="1:2" x14ac:dyDescent="0.35">
      <c r="A3032" s="70">
        <f t="shared" si="56"/>
        <v>3013</v>
      </c>
      <c r="B3032" s="145">
        <v>-24280238.621874817</v>
      </c>
    </row>
    <row r="3033" spans="1:2" x14ac:dyDescent="0.35">
      <c r="A3033" s="70">
        <f t="shared" si="56"/>
        <v>3014</v>
      </c>
      <c r="B3033" s="145">
        <v>-45228080.222100593</v>
      </c>
    </row>
    <row r="3034" spans="1:2" x14ac:dyDescent="0.35">
      <c r="A3034" s="70">
        <f t="shared" si="56"/>
        <v>3015</v>
      </c>
      <c r="B3034" s="145">
        <v>-9097977.3489143085</v>
      </c>
    </row>
    <row r="3035" spans="1:2" x14ac:dyDescent="0.35">
      <c r="A3035" s="70">
        <f t="shared" si="56"/>
        <v>3016</v>
      </c>
      <c r="B3035" s="145">
        <v>-28721129.421981454</v>
      </c>
    </row>
    <row r="3036" spans="1:2" x14ac:dyDescent="0.35">
      <c r="A3036" s="70">
        <f t="shared" si="56"/>
        <v>3017</v>
      </c>
      <c r="B3036" s="145">
        <v>-27095360.071959149</v>
      </c>
    </row>
    <row r="3037" spans="1:2" x14ac:dyDescent="0.35">
      <c r="A3037" s="70">
        <f t="shared" si="56"/>
        <v>3018</v>
      </c>
      <c r="B3037" s="145">
        <v>-37595985.109573424</v>
      </c>
    </row>
    <row r="3038" spans="1:2" x14ac:dyDescent="0.35">
      <c r="A3038" s="70">
        <f t="shared" si="56"/>
        <v>3019</v>
      </c>
      <c r="B3038" s="145">
        <v>-48639998.695912018</v>
      </c>
    </row>
    <row r="3039" spans="1:2" x14ac:dyDescent="0.35">
      <c r="A3039" s="70">
        <f t="shared" si="56"/>
        <v>3020</v>
      </c>
      <c r="B3039" s="145">
        <v>-38982777.073682651</v>
      </c>
    </row>
    <row r="3040" spans="1:2" x14ac:dyDescent="0.35">
      <c r="A3040" s="70">
        <f t="shared" si="56"/>
        <v>3021</v>
      </c>
      <c r="B3040" s="145">
        <v>-13024793.168873588</v>
      </c>
    </row>
    <row r="3041" spans="1:2" x14ac:dyDescent="0.35">
      <c r="A3041" s="70">
        <f t="shared" si="56"/>
        <v>3022</v>
      </c>
      <c r="B3041" s="145">
        <v>-13044966.037025793</v>
      </c>
    </row>
    <row r="3042" spans="1:2" x14ac:dyDescent="0.35">
      <c r="A3042" s="70">
        <f t="shared" si="56"/>
        <v>3023</v>
      </c>
      <c r="B3042" s="145">
        <v>-25552314.623130474</v>
      </c>
    </row>
    <row r="3043" spans="1:2" x14ac:dyDescent="0.35">
      <c r="A3043" s="70">
        <f t="shared" si="56"/>
        <v>3024</v>
      </c>
      <c r="B3043" s="145">
        <v>-16185524.519187648</v>
      </c>
    </row>
    <row r="3044" spans="1:2" x14ac:dyDescent="0.35">
      <c r="A3044" s="70">
        <f t="shared" si="56"/>
        <v>3025</v>
      </c>
      <c r="B3044" s="145">
        <v>-41379808.106183365</v>
      </c>
    </row>
    <row r="3045" spans="1:2" x14ac:dyDescent="0.35">
      <c r="A3045" s="70">
        <f t="shared" si="56"/>
        <v>3026</v>
      </c>
      <c r="B3045" s="145">
        <v>-20635376.130904287</v>
      </c>
    </row>
    <row r="3046" spans="1:2" x14ac:dyDescent="0.35">
      <c r="A3046" s="70">
        <f t="shared" si="56"/>
        <v>3027</v>
      </c>
      <c r="B3046" s="145">
        <v>-12985064.52342432</v>
      </c>
    </row>
    <row r="3047" spans="1:2" x14ac:dyDescent="0.35">
      <c r="A3047" s="70">
        <f t="shared" si="56"/>
        <v>3028</v>
      </c>
      <c r="B3047" s="145">
        <v>-10253193.447894523</v>
      </c>
    </row>
    <row r="3048" spans="1:2" x14ac:dyDescent="0.35">
      <c r="A3048" s="70">
        <f t="shared" si="56"/>
        <v>3029</v>
      </c>
      <c r="B3048" s="145">
        <v>-42734576.690076143</v>
      </c>
    </row>
    <row r="3049" spans="1:2" x14ac:dyDescent="0.35">
      <c r="A3049" s="70">
        <f t="shared" si="56"/>
        <v>3030</v>
      </c>
      <c r="B3049" s="145">
        <v>-50486943.651754558</v>
      </c>
    </row>
    <row r="3050" spans="1:2" x14ac:dyDescent="0.35">
      <c r="A3050" s="70">
        <f t="shared" si="56"/>
        <v>3031</v>
      </c>
      <c r="B3050" s="145">
        <v>-35734981.435112</v>
      </c>
    </row>
    <row r="3051" spans="1:2" x14ac:dyDescent="0.35">
      <c r="A3051" s="70">
        <f t="shared" si="56"/>
        <v>3032</v>
      </c>
      <c r="B3051" s="145">
        <v>-29140212.899548993</v>
      </c>
    </row>
    <row r="3052" spans="1:2" x14ac:dyDescent="0.35">
      <c r="A3052" s="70">
        <f t="shared" si="56"/>
        <v>3033</v>
      </c>
      <c r="B3052" s="145">
        <v>-38010998.255447201</v>
      </c>
    </row>
    <row r="3053" spans="1:2" x14ac:dyDescent="0.35">
      <c r="A3053" s="70">
        <f t="shared" si="56"/>
        <v>3034</v>
      </c>
      <c r="B3053" s="145">
        <v>-8441764.7955895849</v>
      </c>
    </row>
    <row r="3054" spans="1:2" x14ac:dyDescent="0.35">
      <c r="A3054" s="70">
        <f t="shared" si="56"/>
        <v>3035</v>
      </c>
      <c r="B3054" s="145">
        <v>-20795748.555768341</v>
      </c>
    </row>
    <row r="3055" spans="1:2" x14ac:dyDescent="0.35">
      <c r="A3055" s="70">
        <f t="shared" si="56"/>
        <v>3036</v>
      </c>
      <c r="B3055" s="145">
        <v>-20571432.235903434</v>
      </c>
    </row>
    <row r="3056" spans="1:2" x14ac:dyDescent="0.35">
      <c r="A3056" s="70">
        <f t="shared" si="56"/>
        <v>3037</v>
      </c>
      <c r="B3056" s="145">
        <v>-24703893.03776478</v>
      </c>
    </row>
    <row r="3057" spans="1:2" x14ac:dyDescent="0.35">
      <c r="A3057" s="70">
        <f t="shared" si="56"/>
        <v>3038</v>
      </c>
      <c r="B3057" s="145">
        <v>-23213250.930840205</v>
      </c>
    </row>
    <row r="3058" spans="1:2" x14ac:dyDescent="0.35">
      <c r="A3058" s="70">
        <f t="shared" si="56"/>
        <v>3039</v>
      </c>
      <c r="B3058" s="145">
        <v>-11077390.99819801</v>
      </c>
    </row>
    <row r="3059" spans="1:2" x14ac:dyDescent="0.35">
      <c r="A3059" s="70">
        <f t="shared" si="56"/>
        <v>3040</v>
      </c>
      <c r="B3059" s="145">
        <v>-31123392.334850907</v>
      </c>
    </row>
    <row r="3060" spans="1:2" x14ac:dyDescent="0.35">
      <c r="A3060" s="70">
        <f t="shared" si="56"/>
        <v>3041</v>
      </c>
      <c r="B3060" s="145">
        <v>-42955557.562401354</v>
      </c>
    </row>
    <row r="3061" spans="1:2" x14ac:dyDescent="0.35">
      <c r="A3061" s="70">
        <f t="shared" si="56"/>
        <v>3042</v>
      </c>
      <c r="B3061" s="145">
        <v>-39228960.271679163</v>
      </c>
    </row>
    <row r="3062" spans="1:2" x14ac:dyDescent="0.35">
      <c r="A3062" s="70">
        <f t="shared" si="56"/>
        <v>3043</v>
      </c>
      <c r="B3062" s="145">
        <v>-31577913.534122735</v>
      </c>
    </row>
    <row r="3063" spans="1:2" x14ac:dyDescent="0.35">
      <c r="A3063" s="70">
        <f t="shared" si="56"/>
        <v>3044</v>
      </c>
      <c r="B3063" s="145">
        <v>-12584633.480679963</v>
      </c>
    </row>
    <row r="3064" spans="1:2" x14ac:dyDescent="0.35">
      <c r="A3064" s="70">
        <f t="shared" si="56"/>
        <v>3045</v>
      </c>
      <c r="B3064" s="145">
        <v>-29359876.533111308</v>
      </c>
    </row>
    <row r="3065" spans="1:2" x14ac:dyDescent="0.35">
      <c r="A3065" s="70">
        <f t="shared" si="56"/>
        <v>3046</v>
      </c>
      <c r="B3065" s="145">
        <v>-37512205.564993173</v>
      </c>
    </row>
    <row r="3066" spans="1:2" x14ac:dyDescent="0.35">
      <c r="A3066" s="70">
        <f t="shared" si="56"/>
        <v>3047</v>
      </c>
      <c r="B3066" s="145">
        <v>-60380106.981708221</v>
      </c>
    </row>
    <row r="3067" spans="1:2" x14ac:dyDescent="0.35">
      <c r="A3067" s="70">
        <f t="shared" si="56"/>
        <v>3048</v>
      </c>
      <c r="B3067" s="145">
        <v>-30130350.06629625</v>
      </c>
    </row>
    <row r="3068" spans="1:2" x14ac:dyDescent="0.35">
      <c r="A3068" s="70">
        <f t="shared" si="56"/>
        <v>3049</v>
      </c>
      <c r="B3068" s="145">
        <v>-22142199.287840053</v>
      </c>
    </row>
    <row r="3069" spans="1:2" x14ac:dyDescent="0.35">
      <c r="A3069" s="70">
        <f t="shared" si="56"/>
        <v>3050</v>
      </c>
      <c r="B3069" s="145">
        <v>-32637900.310051326</v>
      </c>
    </row>
    <row r="3070" spans="1:2" x14ac:dyDescent="0.35">
      <c r="A3070" s="70">
        <f t="shared" si="56"/>
        <v>3051</v>
      </c>
      <c r="B3070" s="145">
        <v>-17470496.884760059</v>
      </c>
    </row>
    <row r="3071" spans="1:2" x14ac:dyDescent="0.35">
      <c r="A3071" s="70">
        <f t="shared" si="56"/>
        <v>3052</v>
      </c>
      <c r="B3071" s="145">
        <v>-29407202.615687232</v>
      </c>
    </row>
    <row r="3072" spans="1:2" x14ac:dyDescent="0.35">
      <c r="A3072" s="70">
        <f t="shared" si="56"/>
        <v>3053</v>
      </c>
      <c r="B3072" s="145">
        <v>-39603876.784954436</v>
      </c>
    </row>
    <row r="3073" spans="1:2" x14ac:dyDescent="0.35">
      <c r="A3073" s="70">
        <f t="shared" si="56"/>
        <v>3054</v>
      </c>
      <c r="B3073" s="145">
        <v>-18821748.718234565</v>
      </c>
    </row>
    <row r="3074" spans="1:2" x14ac:dyDescent="0.35">
      <c r="A3074" s="70">
        <f t="shared" si="56"/>
        <v>3055</v>
      </c>
      <c r="B3074" s="145">
        <v>-32269386.762651432</v>
      </c>
    </row>
    <row r="3075" spans="1:2" x14ac:dyDescent="0.35">
      <c r="A3075" s="70">
        <f t="shared" si="56"/>
        <v>3056</v>
      </c>
      <c r="B3075" s="145">
        <v>-14901822.375706181</v>
      </c>
    </row>
    <row r="3076" spans="1:2" x14ac:dyDescent="0.35">
      <c r="A3076" s="70">
        <f t="shared" si="56"/>
        <v>3057</v>
      </c>
      <c r="B3076" s="145">
        <v>-31374657.042498332</v>
      </c>
    </row>
    <row r="3077" spans="1:2" x14ac:dyDescent="0.35">
      <c r="A3077" s="70">
        <f t="shared" si="56"/>
        <v>3058</v>
      </c>
      <c r="B3077" s="145">
        <v>-23241326.803204529</v>
      </c>
    </row>
    <row r="3078" spans="1:2" x14ac:dyDescent="0.35">
      <c r="A3078" s="70">
        <f t="shared" si="56"/>
        <v>3059</v>
      </c>
      <c r="B3078" s="145">
        <v>-13372732.174703021</v>
      </c>
    </row>
    <row r="3079" spans="1:2" x14ac:dyDescent="0.35">
      <c r="A3079" s="70">
        <f t="shared" si="56"/>
        <v>3060</v>
      </c>
      <c r="B3079" s="145">
        <v>-30348354.572472911</v>
      </c>
    </row>
    <row r="3080" spans="1:2" x14ac:dyDescent="0.35">
      <c r="A3080" s="70">
        <f t="shared" si="56"/>
        <v>3061</v>
      </c>
      <c r="B3080" s="145">
        <v>-12088444.73190341</v>
      </c>
    </row>
    <row r="3081" spans="1:2" x14ac:dyDescent="0.35">
      <c r="A3081" s="70">
        <f t="shared" si="56"/>
        <v>3062</v>
      </c>
      <c r="B3081" s="145">
        <v>-38796874.647037528</v>
      </c>
    </row>
    <row r="3082" spans="1:2" x14ac:dyDescent="0.35">
      <c r="A3082" s="70">
        <f t="shared" si="56"/>
        <v>3063</v>
      </c>
      <c r="B3082" s="145">
        <v>-31702559.113153771</v>
      </c>
    </row>
    <row r="3083" spans="1:2" x14ac:dyDescent="0.35">
      <c r="A3083" s="70">
        <f t="shared" si="56"/>
        <v>3064</v>
      </c>
      <c r="B3083" s="145">
        <v>-19696839.738400996</v>
      </c>
    </row>
    <row r="3084" spans="1:2" x14ac:dyDescent="0.35">
      <c r="A3084" s="70">
        <f t="shared" si="56"/>
        <v>3065</v>
      </c>
      <c r="B3084" s="145">
        <v>-5302284.0185658131</v>
      </c>
    </row>
    <row r="3085" spans="1:2" x14ac:dyDescent="0.35">
      <c r="A3085" s="70">
        <f t="shared" si="56"/>
        <v>3066</v>
      </c>
      <c r="B3085" s="145">
        <v>-41208150.054323703</v>
      </c>
    </row>
    <row r="3086" spans="1:2" x14ac:dyDescent="0.35">
      <c r="A3086" s="70">
        <f t="shared" si="56"/>
        <v>3067</v>
      </c>
      <c r="B3086" s="145">
        <v>-29813881.856255785</v>
      </c>
    </row>
    <row r="3087" spans="1:2" x14ac:dyDescent="0.35">
      <c r="A3087" s="70">
        <f t="shared" si="56"/>
        <v>3068</v>
      </c>
      <c r="B3087" s="145">
        <v>-25563300.220148414</v>
      </c>
    </row>
    <row r="3088" spans="1:2" x14ac:dyDescent="0.35">
      <c r="A3088" s="70">
        <f t="shared" si="56"/>
        <v>3069</v>
      </c>
      <c r="B3088" s="145">
        <v>-29664079.70462016</v>
      </c>
    </row>
    <row r="3089" spans="1:2" x14ac:dyDescent="0.35">
      <c r="A3089" s="70">
        <f t="shared" si="56"/>
        <v>3070</v>
      </c>
      <c r="B3089" s="145">
        <v>-15511003.331643667</v>
      </c>
    </row>
    <row r="3090" spans="1:2" x14ac:dyDescent="0.35">
      <c r="A3090" s="70">
        <f t="shared" si="56"/>
        <v>3071</v>
      </c>
      <c r="B3090" s="145">
        <v>-18817762.145110764</v>
      </c>
    </row>
    <row r="3091" spans="1:2" x14ac:dyDescent="0.35">
      <c r="A3091" s="70">
        <f t="shared" si="56"/>
        <v>3072</v>
      </c>
      <c r="B3091" s="145">
        <v>-32445499.020701159</v>
      </c>
    </row>
    <row r="3092" spans="1:2" x14ac:dyDescent="0.35">
      <c r="A3092" s="70">
        <f t="shared" si="56"/>
        <v>3073</v>
      </c>
      <c r="B3092" s="145">
        <v>-20840335.210452959</v>
      </c>
    </row>
    <row r="3093" spans="1:2" x14ac:dyDescent="0.35">
      <c r="A3093" s="70">
        <f t="shared" si="56"/>
        <v>3074</v>
      </c>
      <c r="B3093" s="145">
        <v>-40533843.802089676</v>
      </c>
    </row>
    <row r="3094" spans="1:2" x14ac:dyDescent="0.35">
      <c r="A3094" s="70">
        <f t="shared" ref="A3094:A3157" si="57">A3093+1</f>
        <v>3075</v>
      </c>
      <c r="B3094" s="145">
        <v>-55657214.231137961</v>
      </c>
    </row>
    <row r="3095" spans="1:2" x14ac:dyDescent="0.35">
      <c r="A3095" s="70">
        <f t="shared" si="57"/>
        <v>3076</v>
      </c>
      <c r="B3095" s="145">
        <v>-17511023.463441603</v>
      </c>
    </row>
    <row r="3096" spans="1:2" x14ac:dyDescent="0.35">
      <c r="A3096" s="70">
        <f t="shared" si="57"/>
        <v>3077</v>
      </c>
      <c r="B3096" s="145">
        <v>-27841004.759117573</v>
      </c>
    </row>
    <row r="3097" spans="1:2" x14ac:dyDescent="0.35">
      <c r="A3097" s="70">
        <f t="shared" si="57"/>
        <v>3078</v>
      </c>
      <c r="B3097" s="145">
        <v>-43531180.401341856</v>
      </c>
    </row>
    <row r="3098" spans="1:2" x14ac:dyDescent="0.35">
      <c r="A3098" s="70">
        <f t="shared" si="57"/>
        <v>3079</v>
      </c>
      <c r="B3098" s="145">
        <v>-37221091.32629931</v>
      </c>
    </row>
    <row r="3099" spans="1:2" x14ac:dyDescent="0.35">
      <c r="A3099" s="70">
        <f t="shared" si="57"/>
        <v>3080</v>
      </c>
      <c r="B3099" s="145">
        <v>-7735753.1325372132</v>
      </c>
    </row>
    <row r="3100" spans="1:2" x14ac:dyDescent="0.35">
      <c r="A3100" s="70">
        <f t="shared" si="57"/>
        <v>3081</v>
      </c>
      <c r="B3100" s="145">
        <v>-36071995.773875907</v>
      </c>
    </row>
    <row r="3101" spans="1:2" x14ac:dyDescent="0.35">
      <c r="A3101" s="70">
        <f t="shared" si="57"/>
        <v>3082</v>
      </c>
      <c r="B3101" s="145">
        <v>-13935489.027485494</v>
      </c>
    </row>
    <row r="3102" spans="1:2" x14ac:dyDescent="0.35">
      <c r="A3102" s="70">
        <f t="shared" si="57"/>
        <v>3083</v>
      </c>
      <c r="B3102" s="145">
        <v>-37047727.526142925</v>
      </c>
    </row>
    <row r="3103" spans="1:2" x14ac:dyDescent="0.35">
      <c r="A3103" s="70">
        <f t="shared" si="57"/>
        <v>3084</v>
      </c>
      <c r="B3103" s="145">
        <v>-19899967.613402188</v>
      </c>
    </row>
    <row r="3104" spans="1:2" x14ac:dyDescent="0.35">
      <c r="A3104" s="70">
        <f t="shared" si="57"/>
        <v>3085</v>
      </c>
      <c r="B3104" s="145">
        <v>-39506550.501143366</v>
      </c>
    </row>
    <row r="3105" spans="1:2" x14ac:dyDescent="0.35">
      <c r="A3105" s="70">
        <f t="shared" si="57"/>
        <v>3086</v>
      </c>
      <c r="B3105" s="145">
        <v>-23650617.931074768</v>
      </c>
    </row>
    <row r="3106" spans="1:2" x14ac:dyDescent="0.35">
      <c r="A3106" s="70">
        <f t="shared" si="57"/>
        <v>3087</v>
      </c>
      <c r="B3106" s="145">
        <v>-19546865.993542306</v>
      </c>
    </row>
    <row r="3107" spans="1:2" x14ac:dyDescent="0.35">
      <c r="A3107" s="70">
        <f t="shared" si="57"/>
        <v>3088</v>
      </c>
      <c r="B3107" s="145">
        <v>-26604514.66966835</v>
      </c>
    </row>
    <row r="3108" spans="1:2" x14ac:dyDescent="0.35">
      <c r="A3108" s="70">
        <f t="shared" si="57"/>
        <v>3089</v>
      </c>
      <c r="B3108" s="145">
        <v>-25034812.368563697</v>
      </c>
    </row>
    <row r="3109" spans="1:2" x14ac:dyDescent="0.35">
      <c r="A3109" s="70">
        <f t="shared" si="57"/>
        <v>3090</v>
      </c>
      <c r="B3109" s="145">
        <v>-13695737.627068508</v>
      </c>
    </row>
    <row r="3110" spans="1:2" x14ac:dyDescent="0.35">
      <c r="A3110" s="70">
        <f t="shared" si="57"/>
        <v>3091</v>
      </c>
      <c r="B3110" s="145">
        <v>-35018854.171624012</v>
      </c>
    </row>
    <row r="3111" spans="1:2" x14ac:dyDescent="0.35">
      <c r="A3111" s="70">
        <f t="shared" si="57"/>
        <v>3092</v>
      </c>
      <c r="B3111" s="145">
        <v>-29237507.863760374</v>
      </c>
    </row>
    <row r="3112" spans="1:2" x14ac:dyDescent="0.35">
      <c r="A3112" s="70">
        <f t="shared" si="57"/>
        <v>3093</v>
      </c>
      <c r="B3112" s="145">
        <v>-18671972.687455468</v>
      </c>
    </row>
    <row r="3113" spans="1:2" x14ac:dyDescent="0.35">
      <c r="A3113" s="70">
        <f t="shared" si="57"/>
        <v>3094</v>
      </c>
      <c r="B3113" s="145">
        <v>-17389289.773808151</v>
      </c>
    </row>
    <row r="3114" spans="1:2" x14ac:dyDescent="0.35">
      <c r="A3114" s="70">
        <f t="shared" si="57"/>
        <v>3095</v>
      </c>
      <c r="B3114" s="145">
        <v>-18137651.840341914</v>
      </c>
    </row>
    <row r="3115" spans="1:2" x14ac:dyDescent="0.35">
      <c r="A3115" s="70">
        <f t="shared" si="57"/>
        <v>3096</v>
      </c>
      <c r="B3115" s="145">
        <v>-16688032.518149193</v>
      </c>
    </row>
    <row r="3116" spans="1:2" x14ac:dyDescent="0.35">
      <c r="A3116" s="70">
        <f t="shared" si="57"/>
        <v>3097</v>
      </c>
      <c r="B3116" s="145">
        <v>-29074210.872660656</v>
      </c>
    </row>
    <row r="3117" spans="1:2" x14ac:dyDescent="0.35">
      <c r="A3117" s="70">
        <f t="shared" si="57"/>
        <v>3098</v>
      </c>
      <c r="B3117" s="145">
        <v>-27824185.781945162</v>
      </c>
    </row>
    <row r="3118" spans="1:2" x14ac:dyDescent="0.35">
      <c r="A3118" s="70">
        <f t="shared" si="57"/>
        <v>3099</v>
      </c>
      <c r="B3118" s="145">
        <v>-35564270.765084013</v>
      </c>
    </row>
    <row r="3119" spans="1:2" x14ac:dyDescent="0.35">
      <c r="A3119" s="70">
        <f t="shared" si="57"/>
        <v>3100</v>
      </c>
      <c r="B3119" s="145">
        <v>-55217702.727823712</v>
      </c>
    </row>
    <row r="3120" spans="1:2" x14ac:dyDescent="0.35">
      <c r="A3120" s="70">
        <f t="shared" si="57"/>
        <v>3101</v>
      </c>
      <c r="B3120" s="145">
        <v>-36083324.429261059</v>
      </c>
    </row>
    <row r="3121" spans="1:2" x14ac:dyDescent="0.35">
      <c r="A3121" s="70">
        <f t="shared" si="57"/>
        <v>3102</v>
      </c>
      <c r="B3121" s="145">
        <v>-35538346.623631269</v>
      </c>
    </row>
    <row r="3122" spans="1:2" x14ac:dyDescent="0.35">
      <c r="A3122" s="70">
        <f t="shared" si="57"/>
        <v>3103</v>
      </c>
      <c r="B3122" s="145">
        <v>-14867107.789382204</v>
      </c>
    </row>
    <row r="3123" spans="1:2" x14ac:dyDescent="0.35">
      <c r="A3123" s="70">
        <f t="shared" si="57"/>
        <v>3104</v>
      </c>
      <c r="B3123" s="145">
        <v>-19882041.275980663</v>
      </c>
    </row>
    <row r="3124" spans="1:2" x14ac:dyDescent="0.35">
      <c r="A3124" s="70">
        <f t="shared" si="57"/>
        <v>3105</v>
      </c>
      <c r="B3124" s="145">
        <v>-46069520.400199398</v>
      </c>
    </row>
    <row r="3125" spans="1:2" x14ac:dyDescent="0.35">
      <c r="A3125" s="70">
        <f t="shared" si="57"/>
        <v>3106</v>
      </c>
      <c r="B3125" s="145">
        <v>-10011181.825675152</v>
      </c>
    </row>
    <row r="3126" spans="1:2" x14ac:dyDescent="0.35">
      <c r="A3126" s="70">
        <f t="shared" si="57"/>
        <v>3107</v>
      </c>
      <c r="B3126" s="145">
        <v>-15290575.250397626</v>
      </c>
    </row>
    <row r="3127" spans="1:2" x14ac:dyDescent="0.35">
      <c r="A3127" s="70">
        <f t="shared" si="57"/>
        <v>3108</v>
      </c>
      <c r="B3127" s="145">
        <v>-18657917.727160551</v>
      </c>
    </row>
    <row r="3128" spans="1:2" x14ac:dyDescent="0.35">
      <c r="A3128" s="70">
        <f t="shared" si="57"/>
        <v>3109</v>
      </c>
      <c r="B3128" s="145">
        <v>-27290855.108059838</v>
      </c>
    </row>
    <row r="3129" spans="1:2" x14ac:dyDescent="0.35">
      <c r="A3129" s="70">
        <f t="shared" si="57"/>
        <v>3110</v>
      </c>
      <c r="B3129" s="145">
        <v>-22169024.412703309</v>
      </c>
    </row>
    <row r="3130" spans="1:2" x14ac:dyDescent="0.35">
      <c r="A3130" s="70">
        <f t="shared" si="57"/>
        <v>3111</v>
      </c>
      <c r="B3130" s="145">
        <v>-23475942.733570628</v>
      </c>
    </row>
    <row r="3131" spans="1:2" x14ac:dyDescent="0.35">
      <c r="A3131" s="70">
        <f t="shared" si="57"/>
        <v>3112</v>
      </c>
      <c r="B3131" s="145">
        <v>-38419328.909209773</v>
      </c>
    </row>
    <row r="3132" spans="1:2" x14ac:dyDescent="0.35">
      <c r="A3132" s="70">
        <f t="shared" si="57"/>
        <v>3113</v>
      </c>
      <c r="B3132" s="145">
        <v>-22367120.413509496</v>
      </c>
    </row>
    <row r="3133" spans="1:2" x14ac:dyDescent="0.35">
      <c r="A3133" s="70">
        <f t="shared" si="57"/>
        <v>3114</v>
      </c>
      <c r="B3133" s="145">
        <v>-27855545.651104454</v>
      </c>
    </row>
    <row r="3134" spans="1:2" x14ac:dyDescent="0.35">
      <c r="A3134" s="70">
        <f t="shared" si="57"/>
        <v>3115</v>
      </c>
      <c r="B3134" s="145">
        <v>-21834868.797310729</v>
      </c>
    </row>
    <row r="3135" spans="1:2" x14ac:dyDescent="0.35">
      <c r="A3135" s="70">
        <f t="shared" si="57"/>
        <v>3116</v>
      </c>
      <c r="B3135" s="145">
        <v>-22986096.848433599</v>
      </c>
    </row>
    <row r="3136" spans="1:2" x14ac:dyDescent="0.35">
      <c r="A3136" s="70">
        <f t="shared" si="57"/>
        <v>3117</v>
      </c>
      <c r="B3136" s="145">
        <v>-23179809.791301854</v>
      </c>
    </row>
    <row r="3137" spans="1:2" x14ac:dyDescent="0.35">
      <c r="A3137" s="70">
        <f t="shared" si="57"/>
        <v>3118</v>
      </c>
      <c r="B3137" s="145">
        <v>-26261671.019406855</v>
      </c>
    </row>
    <row r="3138" spans="1:2" x14ac:dyDescent="0.35">
      <c r="A3138" s="70">
        <f t="shared" si="57"/>
        <v>3119</v>
      </c>
      <c r="B3138" s="145">
        <v>-15454885.431948181</v>
      </c>
    </row>
    <row r="3139" spans="1:2" x14ac:dyDescent="0.35">
      <c r="A3139" s="70">
        <f t="shared" si="57"/>
        <v>3120</v>
      </c>
      <c r="B3139" s="145">
        <v>-17401462.769602377</v>
      </c>
    </row>
    <row r="3140" spans="1:2" x14ac:dyDescent="0.35">
      <c r="A3140" s="70">
        <f t="shared" si="57"/>
        <v>3121</v>
      </c>
      <c r="B3140" s="145">
        <v>-43424224.459675923</v>
      </c>
    </row>
    <row r="3141" spans="1:2" x14ac:dyDescent="0.35">
      <c r="A3141" s="70">
        <f t="shared" si="57"/>
        <v>3122</v>
      </c>
      <c r="B3141" s="145">
        <v>-17452373.36003077</v>
      </c>
    </row>
    <row r="3142" spans="1:2" x14ac:dyDescent="0.35">
      <c r="A3142" s="70">
        <f t="shared" si="57"/>
        <v>3123</v>
      </c>
      <c r="B3142" s="145">
        <v>-49022445.153378084</v>
      </c>
    </row>
    <row r="3143" spans="1:2" x14ac:dyDescent="0.35">
      <c r="A3143" s="70">
        <f t="shared" si="57"/>
        <v>3124</v>
      </c>
      <c r="B3143" s="145">
        <v>-14184085.019929498</v>
      </c>
    </row>
    <row r="3144" spans="1:2" x14ac:dyDescent="0.35">
      <c r="A3144" s="70">
        <f t="shared" si="57"/>
        <v>3125</v>
      </c>
      <c r="B3144" s="145">
        <v>-11711602.768145647</v>
      </c>
    </row>
    <row r="3145" spans="1:2" x14ac:dyDescent="0.35">
      <c r="A3145" s="70">
        <f t="shared" si="57"/>
        <v>3126</v>
      </c>
      <c r="B3145" s="145">
        <v>-24849197.306508671</v>
      </c>
    </row>
    <row r="3146" spans="1:2" x14ac:dyDescent="0.35">
      <c r="A3146" s="70">
        <f t="shared" si="57"/>
        <v>3127</v>
      </c>
      <c r="B3146" s="145">
        <v>-46194878.191759318</v>
      </c>
    </row>
    <row r="3147" spans="1:2" x14ac:dyDescent="0.35">
      <c r="A3147" s="70">
        <f t="shared" si="57"/>
        <v>3128</v>
      </c>
      <c r="B3147" s="145">
        <v>-26142643.396133214</v>
      </c>
    </row>
    <row r="3148" spans="1:2" x14ac:dyDescent="0.35">
      <c r="A3148" s="70">
        <f t="shared" si="57"/>
        <v>3129</v>
      </c>
      <c r="B3148" s="145">
        <v>-18458042.454131287</v>
      </c>
    </row>
    <row r="3149" spans="1:2" x14ac:dyDescent="0.35">
      <c r="A3149" s="70">
        <f t="shared" si="57"/>
        <v>3130</v>
      </c>
      <c r="B3149" s="145">
        <v>-11293915.082995048</v>
      </c>
    </row>
    <row r="3150" spans="1:2" x14ac:dyDescent="0.35">
      <c r="A3150" s="70">
        <f t="shared" si="57"/>
        <v>3131</v>
      </c>
      <c r="B3150" s="145">
        <v>-17483774.851968084</v>
      </c>
    </row>
    <row r="3151" spans="1:2" x14ac:dyDescent="0.35">
      <c r="A3151" s="70">
        <f t="shared" si="57"/>
        <v>3132</v>
      </c>
      <c r="B3151" s="145">
        <v>-21027221.993411951</v>
      </c>
    </row>
    <row r="3152" spans="1:2" x14ac:dyDescent="0.35">
      <c r="A3152" s="70">
        <f t="shared" si="57"/>
        <v>3133</v>
      </c>
      <c r="B3152" s="145">
        <v>-50263539.551941626</v>
      </c>
    </row>
    <row r="3153" spans="1:2" x14ac:dyDescent="0.35">
      <c r="A3153" s="70">
        <f t="shared" si="57"/>
        <v>3134</v>
      </c>
      <c r="B3153" s="145">
        <v>-31858272.834478714</v>
      </c>
    </row>
    <row r="3154" spans="1:2" x14ac:dyDescent="0.35">
      <c r="A3154" s="70">
        <f t="shared" si="57"/>
        <v>3135</v>
      </c>
      <c r="B3154" s="145">
        <v>-14515340.306815233</v>
      </c>
    </row>
    <row r="3155" spans="1:2" x14ac:dyDescent="0.35">
      <c r="A3155" s="70">
        <f t="shared" si="57"/>
        <v>3136</v>
      </c>
      <c r="B3155" s="145">
        <v>-11259498.656829037</v>
      </c>
    </row>
    <row r="3156" spans="1:2" x14ac:dyDescent="0.35">
      <c r="A3156" s="70">
        <f t="shared" si="57"/>
        <v>3137</v>
      </c>
      <c r="B3156" s="145">
        <v>-21026509.255526528</v>
      </c>
    </row>
    <row r="3157" spans="1:2" x14ac:dyDescent="0.35">
      <c r="A3157" s="70">
        <f t="shared" si="57"/>
        <v>3138</v>
      </c>
      <c r="B3157" s="145">
        <v>-17794724.346731208</v>
      </c>
    </row>
    <row r="3158" spans="1:2" x14ac:dyDescent="0.35">
      <c r="A3158" s="70">
        <f t="shared" ref="A3158:A3221" si="58">A3157+1</f>
        <v>3139</v>
      </c>
      <c r="B3158" s="145">
        <v>-9457515.790715456</v>
      </c>
    </row>
    <row r="3159" spans="1:2" x14ac:dyDescent="0.35">
      <c r="A3159" s="70">
        <f t="shared" si="58"/>
        <v>3140</v>
      </c>
      <c r="B3159" s="145">
        <v>-25610208.880404167</v>
      </c>
    </row>
    <row r="3160" spans="1:2" x14ac:dyDescent="0.35">
      <c r="A3160" s="70">
        <f t="shared" si="58"/>
        <v>3141</v>
      </c>
      <c r="B3160" s="145">
        <v>-37428612.003924482</v>
      </c>
    </row>
    <row r="3161" spans="1:2" x14ac:dyDescent="0.35">
      <c r="A3161" s="70">
        <f t="shared" si="58"/>
        <v>3142</v>
      </c>
      <c r="B3161" s="145">
        <v>-40415063.565516144</v>
      </c>
    </row>
    <row r="3162" spans="1:2" x14ac:dyDescent="0.35">
      <c r="A3162" s="70">
        <f t="shared" si="58"/>
        <v>3143</v>
      </c>
      <c r="B3162" s="145">
        <v>-17164394.279689282</v>
      </c>
    </row>
    <row r="3163" spans="1:2" x14ac:dyDescent="0.35">
      <c r="A3163" s="70">
        <f t="shared" si="58"/>
        <v>3144</v>
      </c>
      <c r="B3163" s="145">
        <v>-45695540.187699936</v>
      </c>
    </row>
    <row r="3164" spans="1:2" x14ac:dyDescent="0.35">
      <c r="A3164" s="70">
        <f t="shared" si="58"/>
        <v>3145</v>
      </c>
      <c r="B3164" s="145">
        <v>-25582543.284063064</v>
      </c>
    </row>
    <row r="3165" spans="1:2" x14ac:dyDescent="0.35">
      <c r="A3165" s="70">
        <f t="shared" si="58"/>
        <v>3146</v>
      </c>
      <c r="B3165" s="145">
        <v>-25167498.648642547</v>
      </c>
    </row>
    <row r="3166" spans="1:2" x14ac:dyDescent="0.35">
      <c r="A3166" s="70">
        <f t="shared" si="58"/>
        <v>3147</v>
      </c>
      <c r="B3166" s="145">
        <v>-18044096.807729088</v>
      </c>
    </row>
    <row r="3167" spans="1:2" x14ac:dyDescent="0.35">
      <c r="A3167" s="70">
        <f t="shared" si="58"/>
        <v>3148</v>
      </c>
      <c r="B3167" s="145">
        <v>-32479883.418626163</v>
      </c>
    </row>
    <row r="3168" spans="1:2" x14ac:dyDescent="0.35">
      <c r="A3168" s="70">
        <f t="shared" si="58"/>
        <v>3149</v>
      </c>
      <c r="B3168" s="145">
        <v>-16153094.666363239</v>
      </c>
    </row>
    <row r="3169" spans="1:2" x14ac:dyDescent="0.35">
      <c r="A3169" s="70">
        <f t="shared" si="58"/>
        <v>3150</v>
      </c>
      <c r="B3169" s="145">
        <v>-32518887.377105765</v>
      </c>
    </row>
    <row r="3170" spans="1:2" x14ac:dyDescent="0.35">
      <c r="A3170" s="70">
        <f t="shared" si="58"/>
        <v>3151</v>
      </c>
      <c r="B3170" s="145">
        <v>-24821127.659538019</v>
      </c>
    </row>
    <row r="3171" spans="1:2" x14ac:dyDescent="0.35">
      <c r="A3171" s="70">
        <f t="shared" si="58"/>
        <v>3152</v>
      </c>
      <c r="B3171" s="145">
        <v>-26757035.655185789</v>
      </c>
    </row>
    <row r="3172" spans="1:2" x14ac:dyDescent="0.35">
      <c r="A3172" s="70">
        <f t="shared" si="58"/>
        <v>3153</v>
      </c>
      <c r="B3172" s="145">
        <v>-34071290.487928584</v>
      </c>
    </row>
    <row r="3173" spans="1:2" x14ac:dyDescent="0.35">
      <c r="A3173" s="70">
        <f t="shared" si="58"/>
        <v>3154</v>
      </c>
      <c r="B3173" s="145">
        <v>-52660049.46594391</v>
      </c>
    </row>
    <row r="3174" spans="1:2" x14ac:dyDescent="0.35">
      <c r="A3174" s="70">
        <f t="shared" si="58"/>
        <v>3155</v>
      </c>
      <c r="B3174" s="145">
        <v>-26455189.836504642</v>
      </c>
    </row>
    <row r="3175" spans="1:2" x14ac:dyDescent="0.35">
      <c r="A3175" s="70">
        <f t="shared" si="58"/>
        <v>3156</v>
      </c>
      <c r="B3175" s="145">
        <v>-52275643.632769749</v>
      </c>
    </row>
    <row r="3176" spans="1:2" x14ac:dyDescent="0.35">
      <c r="A3176" s="70">
        <f t="shared" si="58"/>
        <v>3157</v>
      </c>
      <c r="B3176" s="145">
        <v>-13243694.042251376</v>
      </c>
    </row>
    <row r="3177" spans="1:2" x14ac:dyDescent="0.35">
      <c r="A3177" s="70">
        <f t="shared" si="58"/>
        <v>3158</v>
      </c>
      <c r="B3177" s="145">
        <v>-12956538.740356699</v>
      </c>
    </row>
    <row r="3178" spans="1:2" x14ac:dyDescent="0.35">
      <c r="A3178" s="70">
        <f t="shared" si="58"/>
        <v>3159</v>
      </c>
      <c r="B3178" s="145">
        <v>-22171989.030217335</v>
      </c>
    </row>
    <row r="3179" spans="1:2" x14ac:dyDescent="0.35">
      <c r="A3179" s="70">
        <f t="shared" si="58"/>
        <v>3160</v>
      </c>
      <c r="B3179" s="145">
        <v>-39699365.420736507</v>
      </c>
    </row>
    <row r="3180" spans="1:2" x14ac:dyDescent="0.35">
      <c r="A3180" s="70">
        <f t="shared" si="58"/>
        <v>3161</v>
      </c>
      <c r="B3180" s="145">
        <v>-29125318.110827241</v>
      </c>
    </row>
    <row r="3181" spans="1:2" x14ac:dyDescent="0.35">
      <c r="A3181" s="70">
        <f t="shared" si="58"/>
        <v>3162</v>
      </c>
      <c r="B3181" s="145">
        <v>-19004347.005485468</v>
      </c>
    </row>
    <row r="3182" spans="1:2" x14ac:dyDescent="0.35">
      <c r="A3182" s="70">
        <f t="shared" si="58"/>
        <v>3163</v>
      </c>
      <c r="B3182" s="145">
        <v>-22101658.062089816</v>
      </c>
    </row>
    <row r="3183" spans="1:2" x14ac:dyDescent="0.35">
      <c r="A3183" s="70">
        <f t="shared" si="58"/>
        <v>3164</v>
      </c>
      <c r="B3183" s="145">
        <v>-19364853.810790814</v>
      </c>
    </row>
    <row r="3184" spans="1:2" x14ac:dyDescent="0.35">
      <c r="A3184" s="70">
        <f t="shared" si="58"/>
        <v>3165</v>
      </c>
      <c r="B3184" s="145">
        <v>-33485781.43255534</v>
      </c>
    </row>
    <row r="3185" spans="1:2" x14ac:dyDescent="0.35">
      <c r="A3185" s="70">
        <f t="shared" si="58"/>
        <v>3166</v>
      </c>
      <c r="B3185" s="145">
        <v>-18187078.177568268</v>
      </c>
    </row>
    <row r="3186" spans="1:2" x14ac:dyDescent="0.35">
      <c r="A3186" s="70">
        <f t="shared" si="58"/>
        <v>3167</v>
      </c>
      <c r="B3186" s="145">
        <v>-20849797.365177408</v>
      </c>
    </row>
    <row r="3187" spans="1:2" x14ac:dyDescent="0.35">
      <c r="A3187" s="70">
        <f t="shared" si="58"/>
        <v>3168</v>
      </c>
      <c r="B3187" s="145">
        <v>-28077857.693305738</v>
      </c>
    </row>
    <row r="3188" spans="1:2" x14ac:dyDescent="0.35">
      <c r="A3188" s="70">
        <f t="shared" si="58"/>
        <v>3169</v>
      </c>
      <c r="B3188" s="145">
        <v>-50259939.586637899</v>
      </c>
    </row>
    <row r="3189" spans="1:2" x14ac:dyDescent="0.35">
      <c r="A3189" s="70">
        <f t="shared" si="58"/>
        <v>3170</v>
      </c>
      <c r="B3189" s="145">
        <v>-40108668.101942919</v>
      </c>
    </row>
    <row r="3190" spans="1:2" x14ac:dyDescent="0.35">
      <c r="A3190" s="70">
        <f t="shared" si="58"/>
        <v>3171</v>
      </c>
      <c r="B3190" s="145">
        <v>-16909506.719225634</v>
      </c>
    </row>
    <row r="3191" spans="1:2" x14ac:dyDescent="0.35">
      <c r="A3191" s="70">
        <f t="shared" si="58"/>
        <v>3172</v>
      </c>
      <c r="B3191" s="145">
        <v>-17155509.386303566</v>
      </c>
    </row>
    <row r="3192" spans="1:2" x14ac:dyDescent="0.35">
      <c r="A3192" s="70">
        <f t="shared" si="58"/>
        <v>3173</v>
      </c>
      <c r="B3192" s="145">
        <v>-32711432.291525256</v>
      </c>
    </row>
    <row r="3193" spans="1:2" x14ac:dyDescent="0.35">
      <c r="A3193" s="70">
        <f t="shared" si="58"/>
        <v>3174</v>
      </c>
      <c r="B3193" s="145">
        <v>-23810199.363136679</v>
      </c>
    </row>
    <row r="3194" spans="1:2" x14ac:dyDescent="0.35">
      <c r="A3194" s="70">
        <f t="shared" si="58"/>
        <v>3175</v>
      </c>
      <c r="B3194" s="145">
        <v>-5142466.7371356906</v>
      </c>
    </row>
    <row r="3195" spans="1:2" x14ac:dyDescent="0.35">
      <c r="A3195" s="70">
        <f t="shared" si="58"/>
        <v>3176</v>
      </c>
      <c r="B3195" s="145">
        <v>-15118287.261128575</v>
      </c>
    </row>
    <row r="3196" spans="1:2" x14ac:dyDescent="0.35">
      <c r="A3196" s="70">
        <f t="shared" si="58"/>
        <v>3177</v>
      </c>
      <c r="B3196" s="145">
        <v>-23986716.201550558</v>
      </c>
    </row>
    <row r="3197" spans="1:2" x14ac:dyDescent="0.35">
      <c r="A3197" s="70">
        <f t="shared" si="58"/>
        <v>3178</v>
      </c>
      <c r="B3197" s="145">
        <v>-40546414.965849116</v>
      </c>
    </row>
    <row r="3198" spans="1:2" x14ac:dyDescent="0.35">
      <c r="A3198" s="70">
        <f t="shared" si="58"/>
        <v>3179</v>
      </c>
      <c r="B3198" s="145">
        <v>-10957786.081432046</v>
      </c>
    </row>
    <row r="3199" spans="1:2" x14ac:dyDescent="0.35">
      <c r="A3199" s="70">
        <f t="shared" si="58"/>
        <v>3180</v>
      </c>
      <c r="B3199" s="145">
        <v>-31077980.749037057</v>
      </c>
    </row>
    <row r="3200" spans="1:2" x14ac:dyDescent="0.35">
      <c r="A3200" s="70">
        <f t="shared" si="58"/>
        <v>3181</v>
      </c>
      <c r="B3200" s="145">
        <v>-17950761.256230712</v>
      </c>
    </row>
    <row r="3201" spans="1:2" x14ac:dyDescent="0.35">
      <c r="A3201" s="70">
        <f t="shared" si="58"/>
        <v>3182</v>
      </c>
      <c r="B3201" s="145">
        <v>-32979472.966286227</v>
      </c>
    </row>
    <row r="3202" spans="1:2" x14ac:dyDescent="0.35">
      <c r="A3202" s="70">
        <f t="shared" si="58"/>
        <v>3183</v>
      </c>
      <c r="B3202" s="145">
        <v>-29683153.932453107</v>
      </c>
    </row>
    <row r="3203" spans="1:2" x14ac:dyDescent="0.35">
      <c r="A3203" s="70">
        <f t="shared" si="58"/>
        <v>3184</v>
      </c>
      <c r="B3203" s="145">
        <v>-22362715.786400184</v>
      </c>
    </row>
    <row r="3204" spans="1:2" x14ac:dyDescent="0.35">
      <c r="A3204" s="70">
        <f t="shared" si="58"/>
        <v>3185</v>
      </c>
      <c r="B3204" s="145">
        <v>-5262725.4334293157</v>
      </c>
    </row>
    <row r="3205" spans="1:2" x14ac:dyDescent="0.35">
      <c r="A3205" s="70">
        <f t="shared" si="58"/>
        <v>3186</v>
      </c>
      <c r="B3205" s="145">
        <v>-49742957.259137467</v>
      </c>
    </row>
    <row r="3206" spans="1:2" x14ac:dyDescent="0.35">
      <c r="A3206" s="70">
        <f t="shared" si="58"/>
        <v>3187</v>
      </c>
      <c r="B3206" s="145">
        <v>-20133937.174258232</v>
      </c>
    </row>
    <row r="3207" spans="1:2" x14ac:dyDescent="0.35">
      <c r="A3207" s="70">
        <f t="shared" si="58"/>
        <v>3188</v>
      </c>
      <c r="B3207" s="145">
        <v>-33395155.476694703</v>
      </c>
    </row>
    <row r="3208" spans="1:2" x14ac:dyDescent="0.35">
      <c r="A3208" s="70">
        <f t="shared" si="58"/>
        <v>3189</v>
      </c>
      <c r="B3208" s="145">
        <v>-20453612.177478701</v>
      </c>
    </row>
    <row r="3209" spans="1:2" x14ac:dyDescent="0.35">
      <c r="A3209" s="70">
        <f t="shared" si="58"/>
        <v>3190</v>
      </c>
      <c r="B3209" s="145">
        <v>-27594628.382318676</v>
      </c>
    </row>
    <row r="3210" spans="1:2" x14ac:dyDescent="0.35">
      <c r="A3210" s="70">
        <f t="shared" si="58"/>
        <v>3191</v>
      </c>
      <c r="B3210" s="145">
        <v>-18900252.663561299</v>
      </c>
    </row>
    <row r="3211" spans="1:2" x14ac:dyDescent="0.35">
      <c r="A3211" s="70">
        <f t="shared" si="58"/>
        <v>3192</v>
      </c>
      <c r="B3211" s="145">
        <v>-33649722.629728287</v>
      </c>
    </row>
    <row r="3212" spans="1:2" x14ac:dyDescent="0.35">
      <c r="A3212" s="70">
        <f t="shared" si="58"/>
        <v>3193</v>
      </c>
      <c r="B3212" s="145">
        <v>-26839721.880565949</v>
      </c>
    </row>
    <row r="3213" spans="1:2" x14ac:dyDescent="0.35">
      <c r="A3213" s="70">
        <f t="shared" si="58"/>
        <v>3194</v>
      </c>
      <c r="B3213" s="145">
        <v>-36339664.898875535</v>
      </c>
    </row>
    <row r="3214" spans="1:2" x14ac:dyDescent="0.35">
      <c r="A3214" s="70">
        <f t="shared" si="58"/>
        <v>3195</v>
      </c>
      <c r="B3214" s="145">
        <v>-28946761.23112271</v>
      </c>
    </row>
    <row r="3215" spans="1:2" x14ac:dyDescent="0.35">
      <c r="A3215" s="70">
        <f t="shared" si="58"/>
        <v>3196</v>
      </c>
      <c r="B3215" s="145">
        <v>-37453568.855341181</v>
      </c>
    </row>
    <row r="3216" spans="1:2" x14ac:dyDescent="0.35">
      <c r="A3216" s="70">
        <f t="shared" si="58"/>
        <v>3197</v>
      </c>
      <c r="B3216" s="145">
        <v>-15040774.801790325</v>
      </c>
    </row>
    <row r="3217" spans="1:2" x14ac:dyDescent="0.35">
      <c r="A3217" s="70">
        <f t="shared" si="58"/>
        <v>3198</v>
      </c>
      <c r="B3217" s="145">
        <v>-18639770.009813227</v>
      </c>
    </row>
    <row r="3218" spans="1:2" x14ac:dyDescent="0.35">
      <c r="A3218" s="70">
        <f t="shared" si="58"/>
        <v>3199</v>
      </c>
      <c r="B3218" s="145">
        <v>-27780884.406690747</v>
      </c>
    </row>
    <row r="3219" spans="1:2" x14ac:dyDescent="0.35">
      <c r="A3219" s="70">
        <f t="shared" si="58"/>
        <v>3200</v>
      </c>
      <c r="B3219" s="145">
        <v>-12464945.530718971</v>
      </c>
    </row>
    <row r="3220" spans="1:2" x14ac:dyDescent="0.35">
      <c r="A3220" s="70">
        <f t="shared" si="58"/>
        <v>3201</v>
      </c>
      <c r="B3220" s="145">
        <v>-22595280.675904505</v>
      </c>
    </row>
    <row r="3221" spans="1:2" x14ac:dyDescent="0.35">
      <c r="A3221" s="70">
        <f t="shared" si="58"/>
        <v>3202</v>
      </c>
      <c r="B3221" s="145">
        <v>-13963875.931482922</v>
      </c>
    </row>
    <row r="3222" spans="1:2" x14ac:dyDescent="0.35">
      <c r="A3222" s="70">
        <f t="shared" ref="A3222:A3285" si="59">A3221+1</f>
        <v>3203</v>
      </c>
      <c r="B3222" s="145">
        <v>-45692118.554161631</v>
      </c>
    </row>
    <row r="3223" spans="1:2" x14ac:dyDescent="0.35">
      <c r="A3223" s="70">
        <f t="shared" si="59"/>
        <v>3204</v>
      </c>
      <c r="B3223" s="145">
        <v>-14410096.687054243</v>
      </c>
    </row>
    <row r="3224" spans="1:2" x14ac:dyDescent="0.35">
      <c r="A3224" s="70">
        <f t="shared" si="59"/>
        <v>3205</v>
      </c>
      <c r="B3224" s="145">
        <v>-55193138.758890226</v>
      </c>
    </row>
    <row r="3225" spans="1:2" x14ac:dyDescent="0.35">
      <c r="A3225" s="70">
        <f t="shared" si="59"/>
        <v>3206</v>
      </c>
      <c r="B3225" s="145">
        <v>-14589408.496960489</v>
      </c>
    </row>
    <row r="3226" spans="1:2" x14ac:dyDescent="0.35">
      <c r="A3226" s="70">
        <f t="shared" si="59"/>
        <v>3207</v>
      </c>
      <c r="B3226" s="145">
        <v>-48322644.462391898</v>
      </c>
    </row>
    <row r="3227" spans="1:2" x14ac:dyDescent="0.35">
      <c r="A3227" s="70">
        <f t="shared" si="59"/>
        <v>3208</v>
      </c>
      <c r="B3227" s="145">
        <v>-16766672.376250941</v>
      </c>
    </row>
    <row r="3228" spans="1:2" x14ac:dyDescent="0.35">
      <c r="A3228" s="70">
        <f t="shared" si="59"/>
        <v>3209</v>
      </c>
      <c r="B3228" s="145">
        <v>-15158512.671216581</v>
      </c>
    </row>
    <row r="3229" spans="1:2" x14ac:dyDescent="0.35">
      <c r="A3229" s="70">
        <f t="shared" si="59"/>
        <v>3210</v>
      </c>
      <c r="B3229" s="145">
        <v>-17366875.979879871</v>
      </c>
    </row>
    <row r="3230" spans="1:2" x14ac:dyDescent="0.35">
      <c r="A3230" s="70">
        <f t="shared" si="59"/>
        <v>3211</v>
      </c>
      <c r="B3230" s="145">
        <v>-15417508.454658568</v>
      </c>
    </row>
    <row r="3231" spans="1:2" x14ac:dyDescent="0.35">
      <c r="A3231" s="70">
        <f t="shared" si="59"/>
        <v>3212</v>
      </c>
      <c r="B3231" s="145">
        <v>-30613601.520567264</v>
      </c>
    </row>
    <row r="3232" spans="1:2" x14ac:dyDescent="0.35">
      <c r="A3232" s="70">
        <f t="shared" si="59"/>
        <v>3213</v>
      </c>
      <c r="B3232" s="145">
        <v>-48818239.960635379</v>
      </c>
    </row>
    <row r="3233" spans="1:2" x14ac:dyDescent="0.35">
      <c r="A3233" s="70">
        <f t="shared" si="59"/>
        <v>3214</v>
      </c>
      <c r="B3233" s="145">
        <v>-16213426.673447568</v>
      </c>
    </row>
    <row r="3234" spans="1:2" x14ac:dyDescent="0.35">
      <c r="A3234" s="70">
        <f t="shared" si="59"/>
        <v>3215</v>
      </c>
      <c r="B3234" s="145">
        <v>-32427722.749268826</v>
      </c>
    </row>
    <row r="3235" spans="1:2" x14ac:dyDescent="0.35">
      <c r="A3235" s="70">
        <f t="shared" si="59"/>
        <v>3216</v>
      </c>
      <c r="B3235" s="145">
        <v>-16571449.539617065</v>
      </c>
    </row>
    <row r="3236" spans="1:2" x14ac:dyDescent="0.35">
      <c r="A3236" s="70">
        <f t="shared" si="59"/>
        <v>3217</v>
      </c>
      <c r="B3236" s="145">
        <v>-23362273.657633215</v>
      </c>
    </row>
    <row r="3237" spans="1:2" x14ac:dyDescent="0.35">
      <c r="A3237" s="70">
        <f t="shared" si="59"/>
        <v>3218</v>
      </c>
      <c r="B3237" s="145">
        <v>-32451502.416411363</v>
      </c>
    </row>
    <row r="3238" spans="1:2" x14ac:dyDescent="0.35">
      <c r="A3238" s="70">
        <f t="shared" si="59"/>
        <v>3219</v>
      </c>
      <c r="B3238" s="145">
        <v>-42266894.327514544</v>
      </c>
    </row>
    <row r="3239" spans="1:2" x14ac:dyDescent="0.35">
      <c r="A3239" s="70">
        <f t="shared" si="59"/>
        <v>3220</v>
      </c>
      <c r="B3239" s="145">
        <v>-17282885.07681381</v>
      </c>
    </row>
    <row r="3240" spans="1:2" x14ac:dyDescent="0.35">
      <c r="A3240" s="70">
        <f t="shared" si="59"/>
        <v>3221</v>
      </c>
      <c r="B3240" s="145">
        <v>-35165324.643765934</v>
      </c>
    </row>
    <row r="3241" spans="1:2" x14ac:dyDescent="0.35">
      <c r="A3241" s="70">
        <f t="shared" si="59"/>
        <v>3222</v>
      </c>
      <c r="B3241" s="145">
        <v>-30809998.742041815</v>
      </c>
    </row>
    <row r="3242" spans="1:2" x14ac:dyDescent="0.35">
      <c r="A3242" s="70">
        <f t="shared" si="59"/>
        <v>3223</v>
      </c>
      <c r="B3242" s="145">
        <v>-8776815.8820800148</v>
      </c>
    </row>
    <row r="3243" spans="1:2" x14ac:dyDescent="0.35">
      <c r="A3243" s="70">
        <f t="shared" si="59"/>
        <v>3224</v>
      </c>
      <c r="B3243" s="145">
        <v>-32889362.379802242</v>
      </c>
    </row>
    <row r="3244" spans="1:2" x14ac:dyDescent="0.35">
      <c r="A3244" s="70">
        <f t="shared" si="59"/>
        <v>3225</v>
      </c>
      <c r="B3244" s="145">
        <v>-30328946.596350096</v>
      </c>
    </row>
    <row r="3245" spans="1:2" x14ac:dyDescent="0.35">
      <c r="A3245" s="70">
        <f t="shared" si="59"/>
        <v>3226</v>
      </c>
      <c r="B3245" s="145">
        <v>-27198772.282745786</v>
      </c>
    </row>
    <row r="3246" spans="1:2" x14ac:dyDescent="0.35">
      <c r="A3246" s="70">
        <f t="shared" si="59"/>
        <v>3227</v>
      </c>
      <c r="B3246" s="145">
        <v>-7808395.7691331487</v>
      </c>
    </row>
    <row r="3247" spans="1:2" x14ac:dyDescent="0.35">
      <c r="A3247" s="70">
        <f t="shared" si="59"/>
        <v>3228</v>
      </c>
      <c r="B3247" s="145">
        <v>-44372262.706650183</v>
      </c>
    </row>
    <row r="3248" spans="1:2" x14ac:dyDescent="0.35">
      <c r="A3248" s="70">
        <f t="shared" si="59"/>
        <v>3229</v>
      </c>
      <c r="B3248" s="145">
        <v>-38998269.074350476</v>
      </c>
    </row>
    <row r="3249" spans="1:2" x14ac:dyDescent="0.35">
      <c r="A3249" s="70">
        <f t="shared" si="59"/>
        <v>3230</v>
      </c>
      <c r="B3249" s="145">
        <v>-39280781.887701422</v>
      </c>
    </row>
    <row r="3250" spans="1:2" x14ac:dyDescent="0.35">
      <c r="A3250" s="70">
        <f t="shared" si="59"/>
        <v>3231</v>
      </c>
      <c r="B3250" s="145">
        <v>-29586154.660363041</v>
      </c>
    </row>
    <row r="3251" spans="1:2" x14ac:dyDescent="0.35">
      <c r="A3251" s="70">
        <f t="shared" si="59"/>
        <v>3232</v>
      </c>
      <c r="B3251" s="145">
        <v>-18417888.185282625</v>
      </c>
    </row>
    <row r="3252" spans="1:2" x14ac:dyDescent="0.35">
      <c r="A3252" s="70">
        <f t="shared" si="59"/>
        <v>3233</v>
      </c>
      <c r="B3252" s="145">
        <v>-8470075.5747595523</v>
      </c>
    </row>
    <row r="3253" spans="1:2" x14ac:dyDescent="0.35">
      <c r="A3253" s="70">
        <f t="shared" si="59"/>
        <v>3234</v>
      </c>
      <c r="B3253" s="145">
        <v>-15181970.608735748</v>
      </c>
    </row>
    <row r="3254" spans="1:2" x14ac:dyDescent="0.35">
      <c r="A3254" s="70">
        <f t="shared" si="59"/>
        <v>3235</v>
      </c>
      <c r="B3254" s="145">
        <v>-40111621.140036106</v>
      </c>
    </row>
    <row r="3255" spans="1:2" x14ac:dyDescent="0.35">
      <c r="A3255" s="70">
        <f t="shared" si="59"/>
        <v>3236</v>
      </c>
      <c r="B3255" s="145">
        <v>-12871992.189399527</v>
      </c>
    </row>
    <row r="3256" spans="1:2" x14ac:dyDescent="0.35">
      <c r="A3256" s="70">
        <f t="shared" si="59"/>
        <v>3237</v>
      </c>
      <c r="B3256" s="145">
        <v>-20570968.911831342</v>
      </c>
    </row>
    <row r="3257" spans="1:2" x14ac:dyDescent="0.35">
      <c r="A3257" s="70">
        <f t="shared" si="59"/>
        <v>3238</v>
      </c>
      <c r="B3257" s="145">
        <v>-21452773.664540067</v>
      </c>
    </row>
    <row r="3258" spans="1:2" x14ac:dyDescent="0.35">
      <c r="A3258" s="70">
        <f t="shared" si="59"/>
        <v>3239</v>
      </c>
      <c r="B3258" s="145">
        <v>-28568124.191282883</v>
      </c>
    </row>
    <row r="3259" spans="1:2" x14ac:dyDescent="0.35">
      <c r="A3259" s="70">
        <f t="shared" si="59"/>
        <v>3240</v>
      </c>
      <c r="B3259" s="145">
        <v>-43194497.303596556</v>
      </c>
    </row>
    <row r="3260" spans="1:2" x14ac:dyDescent="0.35">
      <c r="A3260" s="70">
        <f t="shared" si="59"/>
        <v>3241</v>
      </c>
      <c r="B3260" s="145">
        <v>-40753477.718706965</v>
      </c>
    </row>
    <row r="3261" spans="1:2" x14ac:dyDescent="0.35">
      <c r="A3261" s="70">
        <f t="shared" si="59"/>
        <v>3242</v>
      </c>
      <c r="B3261" s="145">
        <v>-41202623.513916321</v>
      </c>
    </row>
    <row r="3262" spans="1:2" x14ac:dyDescent="0.35">
      <c r="A3262" s="70">
        <f t="shared" si="59"/>
        <v>3243</v>
      </c>
      <c r="B3262" s="145">
        <v>-30641740.084923051</v>
      </c>
    </row>
    <row r="3263" spans="1:2" x14ac:dyDescent="0.35">
      <c r="A3263" s="70">
        <f t="shared" si="59"/>
        <v>3244</v>
      </c>
      <c r="B3263" s="145">
        <v>-28638735.487710785</v>
      </c>
    </row>
    <row r="3264" spans="1:2" x14ac:dyDescent="0.35">
      <c r="A3264" s="70">
        <f t="shared" si="59"/>
        <v>3245</v>
      </c>
      <c r="B3264" s="145">
        <v>-18713667.469703577</v>
      </c>
    </row>
    <row r="3265" spans="1:2" x14ac:dyDescent="0.35">
      <c r="A3265" s="70">
        <f t="shared" si="59"/>
        <v>3246</v>
      </c>
      <c r="B3265" s="145">
        <v>-9009905.7466357704</v>
      </c>
    </row>
    <row r="3266" spans="1:2" x14ac:dyDescent="0.35">
      <c r="A3266" s="70">
        <f t="shared" si="59"/>
        <v>3247</v>
      </c>
      <c r="B3266" s="145">
        <v>-31459331.511638515</v>
      </c>
    </row>
    <row r="3267" spans="1:2" x14ac:dyDescent="0.35">
      <c r="A3267" s="70">
        <f t="shared" si="59"/>
        <v>3248</v>
      </c>
      <c r="B3267" s="145">
        <v>-31950277.1402875</v>
      </c>
    </row>
    <row r="3268" spans="1:2" x14ac:dyDescent="0.35">
      <c r="A3268" s="70">
        <f t="shared" si="59"/>
        <v>3249</v>
      </c>
      <c r="B3268" s="145">
        <v>-22012204.511366382</v>
      </c>
    </row>
    <row r="3269" spans="1:2" x14ac:dyDescent="0.35">
      <c r="A3269" s="70">
        <f t="shared" si="59"/>
        <v>3250</v>
      </c>
      <c r="B3269" s="145">
        <v>-12747874.161921687</v>
      </c>
    </row>
    <row r="3270" spans="1:2" x14ac:dyDescent="0.35">
      <c r="A3270" s="70">
        <f t="shared" si="59"/>
        <v>3251</v>
      </c>
      <c r="B3270" s="145">
        <v>-20276870.321269501</v>
      </c>
    </row>
    <row r="3271" spans="1:2" x14ac:dyDescent="0.35">
      <c r="A3271" s="70">
        <f t="shared" si="59"/>
        <v>3252</v>
      </c>
      <c r="B3271" s="145">
        <v>-8285460.9487702809</v>
      </c>
    </row>
    <row r="3272" spans="1:2" x14ac:dyDescent="0.35">
      <c r="A3272" s="70">
        <f t="shared" si="59"/>
        <v>3253</v>
      </c>
      <c r="B3272" s="145">
        <v>-26386569.229361206</v>
      </c>
    </row>
    <row r="3273" spans="1:2" x14ac:dyDescent="0.35">
      <c r="A3273" s="70">
        <f t="shared" si="59"/>
        <v>3254</v>
      </c>
      <c r="B3273" s="145">
        <v>-38785555.401029475</v>
      </c>
    </row>
    <row r="3274" spans="1:2" x14ac:dyDescent="0.35">
      <c r="A3274" s="70">
        <f t="shared" si="59"/>
        <v>3255</v>
      </c>
      <c r="B3274" s="145">
        <v>-24753205.610227726</v>
      </c>
    </row>
    <row r="3275" spans="1:2" x14ac:dyDescent="0.35">
      <c r="A3275" s="70">
        <f t="shared" si="59"/>
        <v>3256</v>
      </c>
      <c r="B3275" s="145">
        <v>-12886713.637606716</v>
      </c>
    </row>
    <row r="3276" spans="1:2" x14ac:dyDescent="0.35">
      <c r="A3276" s="70">
        <f t="shared" si="59"/>
        <v>3257</v>
      </c>
      <c r="B3276" s="145">
        <v>-25325875.68072262</v>
      </c>
    </row>
    <row r="3277" spans="1:2" x14ac:dyDescent="0.35">
      <c r="A3277" s="70">
        <f t="shared" si="59"/>
        <v>3258</v>
      </c>
      <c r="B3277" s="145">
        <v>-20425773.746907432</v>
      </c>
    </row>
    <row r="3278" spans="1:2" x14ac:dyDescent="0.35">
      <c r="A3278" s="70">
        <f t="shared" si="59"/>
        <v>3259</v>
      </c>
      <c r="B3278" s="145">
        <v>-28566603.559841014</v>
      </c>
    </row>
    <row r="3279" spans="1:2" x14ac:dyDescent="0.35">
      <c r="A3279" s="70">
        <f t="shared" si="59"/>
        <v>3260</v>
      </c>
      <c r="B3279" s="145">
        <v>-39858797.737379</v>
      </c>
    </row>
    <row r="3280" spans="1:2" x14ac:dyDescent="0.35">
      <c r="A3280" s="70">
        <f t="shared" si="59"/>
        <v>3261</v>
      </c>
      <c r="B3280" s="145">
        <v>-40459732.851258643</v>
      </c>
    </row>
    <row r="3281" spans="1:2" x14ac:dyDescent="0.35">
      <c r="A3281" s="70">
        <f t="shared" si="59"/>
        <v>3262</v>
      </c>
      <c r="B3281" s="145">
        <v>-13710469.383992333</v>
      </c>
    </row>
    <row r="3282" spans="1:2" x14ac:dyDescent="0.35">
      <c r="A3282" s="70">
        <f t="shared" si="59"/>
        <v>3263</v>
      </c>
      <c r="B3282" s="145">
        <v>-27607656.625498585</v>
      </c>
    </row>
    <row r="3283" spans="1:2" x14ac:dyDescent="0.35">
      <c r="A3283" s="70">
        <f t="shared" si="59"/>
        <v>3264</v>
      </c>
      <c r="B3283" s="145">
        <v>-18835105.636388578</v>
      </c>
    </row>
    <row r="3284" spans="1:2" x14ac:dyDescent="0.35">
      <c r="A3284" s="70">
        <f t="shared" si="59"/>
        <v>3265</v>
      </c>
      <c r="B3284" s="145">
        <v>-13260099.544739269</v>
      </c>
    </row>
    <row r="3285" spans="1:2" x14ac:dyDescent="0.35">
      <c r="A3285" s="70">
        <f t="shared" si="59"/>
        <v>3266</v>
      </c>
      <c r="B3285" s="145">
        <v>-21919568.518696092</v>
      </c>
    </row>
    <row r="3286" spans="1:2" x14ac:dyDescent="0.35">
      <c r="A3286" s="70">
        <f t="shared" ref="A3286:A3349" si="60">A3285+1</f>
        <v>3267</v>
      </c>
      <c r="B3286" s="145">
        <v>-14782467.413177211</v>
      </c>
    </row>
    <row r="3287" spans="1:2" x14ac:dyDescent="0.35">
      <c r="A3287" s="70">
        <f t="shared" si="60"/>
        <v>3268</v>
      </c>
      <c r="B3287" s="145">
        <v>-48612974.328057617</v>
      </c>
    </row>
    <row r="3288" spans="1:2" x14ac:dyDescent="0.35">
      <c r="A3288" s="70">
        <f t="shared" si="60"/>
        <v>3269</v>
      </c>
      <c r="B3288" s="145">
        <v>-10640632.787725303</v>
      </c>
    </row>
    <row r="3289" spans="1:2" x14ac:dyDescent="0.35">
      <c r="A3289" s="70">
        <f t="shared" si="60"/>
        <v>3270</v>
      </c>
      <c r="B3289" s="145">
        <v>-15527183.85549573</v>
      </c>
    </row>
    <row r="3290" spans="1:2" x14ac:dyDescent="0.35">
      <c r="A3290" s="70">
        <f t="shared" si="60"/>
        <v>3271</v>
      </c>
      <c r="B3290" s="145">
        <v>-52037192.500065804</v>
      </c>
    </row>
    <row r="3291" spans="1:2" x14ac:dyDescent="0.35">
      <c r="A3291" s="70">
        <f t="shared" si="60"/>
        <v>3272</v>
      </c>
      <c r="B3291" s="145">
        <v>-20488918.335333422</v>
      </c>
    </row>
    <row r="3292" spans="1:2" x14ac:dyDescent="0.35">
      <c r="A3292" s="70">
        <f t="shared" si="60"/>
        <v>3273</v>
      </c>
      <c r="B3292" s="145">
        <v>-14587612.675345557</v>
      </c>
    </row>
    <row r="3293" spans="1:2" x14ac:dyDescent="0.35">
      <c r="A3293" s="70">
        <f t="shared" si="60"/>
        <v>3274</v>
      </c>
      <c r="B3293" s="145">
        <v>-21829835.286470599</v>
      </c>
    </row>
    <row r="3294" spans="1:2" x14ac:dyDescent="0.35">
      <c r="A3294" s="70">
        <f t="shared" si="60"/>
        <v>3275</v>
      </c>
      <c r="B3294" s="145">
        <v>-28423274.497629777</v>
      </c>
    </row>
    <row r="3295" spans="1:2" x14ac:dyDescent="0.35">
      <c r="A3295" s="70">
        <f t="shared" si="60"/>
        <v>3276</v>
      </c>
      <c r="B3295" s="145">
        <v>-23093923.796605833</v>
      </c>
    </row>
    <row r="3296" spans="1:2" x14ac:dyDescent="0.35">
      <c r="A3296" s="70">
        <f t="shared" si="60"/>
        <v>3277</v>
      </c>
      <c r="B3296" s="145">
        <v>-35555600.578131892</v>
      </c>
    </row>
    <row r="3297" spans="1:2" x14ac:dyDescent="0.35">
      <c r="A3297" s="70">
        <f t="shared" si="60"/>
        <v>3278</v>
      </c>
      <c r="B3297" s="145">
        <v>-15486709.588631149</v>
      </c>
    </row>
    <row r="3298" spans="1:2" x14ac:dyDescent="0.35">
      <c r="A3298" s="70">
        <f t="shared" si="60"/>
        <v>3279</v>
      </c>
      <c r="B3298" s="145">
        <v>-19127218.659215868</v>
      </c>
    </row>
    <row r="3299" spans="1:2" x14ac:dyDescent="0.35">
      <c r="A3299" s="70">
        <f t="shared" si="60"/>
        <v>3280</v>
      </c>
      <c r="B3299" s="145">
        <v>-28484476.97834637</v>
      </c>
    </row>
    <row r="3300" spans="1:2" x14ac:dyDescent="0.35">
      <c r="A3300" s="70">
        <f t="shared" si="60"/>
        <v>3281</v>
      </c>
      <c r="B3300" s="145">
        <v>-39722968.535173319</v>
      </c>
    </row>
    <row r="3301" spans="1:2" x14ac:dyDescent="0.35">
      <c r="A3301" s="70">
        <f t="shared" si="60"/>
        <v>3282</v>
      </c>
      <c r="B3301" s="145">
        <v>-48816272.974229358</v>
      </c>
    </row>
    <row r="3302" spans="1:2" x14ac:dyDescent="0.35">
      <c r="A3302" s="70">
        <f t="shared" si="60"/>
        <v>3283</v>
      </c>
      <c r="B3302" s="145">
        <v>-7872607.594089645</v>
      </c>
    </row>
    <row r="3303" spans="1:2" x14ac:dyDescent="0.35">
      <c r="A3303" s="70">
        <f t="shared" si="60"/>
        <v>3284</v>
      </c>
      <c r="B3303" s="145">
        <v>-20580408.905218482</v>
      </c>
    </row>
    <row r="3304" spans="1:2" x14ac:dyDescent="0.35">
      <c r="A3304" s="70">
        <f t="shared" si="60"/>
        <v>3285</v>
      </c>
      <c r="B3304" s="145">
        <v>-34362958.417133503</v>
      </c>
    </row>
    <row r="3305" spans="1:2" x14ac:dyDescent="0.35">
      <c r="A3305" s="70">
        <f t="shared" si="60"/>
        <v>3286</v>
      </c>
      <c r="B3305" s="145">
        <v>-32339314.118115604</v>
      </c>
    </row>
    <row r="3306" spans="1:2" x14ac:dyDescent="0.35">
      <c r="A3306" s="70">
        <f t="shared" si="60"/>
        <v>3287</v>
      </c>
      <c r="B3306" s="145">
        <v>-24039439.753628679</v>
      </c>
    </row>
    <row r="3307" spans="1:2" x14ac:dyDescent="0.35">
      <c r="A3307" s="70">
        <f t="shared" si="60"/>
        <v>3288</v>
      </c>
      <c r="B3307" s="145">
        <v>-47678074.787503257</v>
      </c>
    </row>
    <row r="3308" spans="1:2" x14ac:dyDescent="0.35">
      <c r="A3308" s="70">
        <f t="shared" si="60"/>
        <v>3289</v>
      </c>
      <c r="B3308" s="145">
        <v>-16020445.972917335</v>
      </c>
    </row>
    <row r="3309" spans="1:2" x14ac:dyDescent="0.35">
      <c r="A3309" s="70">
        <f t="shared" si="60"/>
        <v>3290</v>
      </c>
      <c r="B3309" s="145">
        <v>-21306613.592367142</v>
      </c>
    </row>
    <row r="3310" spans="1:2" x14ac:dyDescent="0.35">
      <c r="A3310" s="70">
        <f t="shared" si="60"/>
        <v>3291</v>
      </c>
      <c r="B3310" s="145">
        <v>-21580816.928553313</v>
      </c>
    </row>
    <row r="3311" spans="1:2" x14ac:dyDescent="0.35">
      <c r="A3311" s="70">
        <f t="shared" si="60"/>
        <v>3292</v>
      </c>
      <c r="B3311" s="145">
        <v>-10423295.499783875</v>
      </c>
    </row>
    <row r="3312" spans="1:2" x14ac:dyDescent="0.35">
      <c r="A3312" s="70">
        <f t="shared" si="60"/>
        <v>3293</v>
      </c>
      <c r="B3312" s="145">
        <v>-38444456.417639643</v>
      </c>
    </row>
    <row r="3313" spans="1:2" x14ac:dyDescent="0.35">
      <c r="A3313" s="70">
        <f t="shared" si="60"/>
        <v>3294</v>
      </c>
      <c r="B3313" s="145">
        <v>-9095654.6834165994</v>
      </c>
    </row>
    <row r="3314" spans="1:2" x14ac:dyDescent="0.35">
      <c r="A3314" s="70">
        <f t="shared" si="60"/>
        <v>3295</v>
      </c>
      <c r="B3314" s="145">
        <v>-22687835.097307894</v>
      </c>
    </row>
    <row r="3315" spans="1:2" x14ac:dyDescent="0.35">
      <c r="A3315" s="70">
        <f t="shared" si="60"/>
        <v>3296</v>
      </c>
      <c r="B3315" s="145">
        <v>-13556516.571514806</v>
      </c>
    </row>
    <row r="3316" spans="1:2" x14ac:dyDescent="0.35">
      <c r="A3316" s="70">
        <f t="shared" si="60"/>
        <v>3297</v>
      </c>
      <c r="B3316" s="145">
        <v>-16033443.353519095</v>
      </c>
    </row>
    <row r="3317" spans="1:2" x14ac:dyDescent="0.35">
      <c r="A3317" s="70">
        <f t="shared" si="60"/>
        <v>3298</v>
      </c>
      <c r="B3317" s="145">
        <v>-42702494.351524979</v>
      </c>
    </row>
    <row r="3318" spans="1:2" x14ac:dyDescent="0.35">
      <c r="A3318" s="70">
        <f t="shared" si="60"/>
        <v>3299</v>
      </c>
      <c r="B3318" s="145">
        <v>-33283318.015828326</v>
      </c>
    </row>
    <row r="3319" spans="1:2" x14ac:dyDescent="0.35">
      <c r="A3319" s="70">
        <f t="shared" si="60"/>
        <v>3300</v>
      </c>
      <c r="B3319" s="145">
        <v>-23136711.272490516</v>
      </c>
    </row>
    <row r="3320" spans="1:2" x14ac:dyDescent="0.35">
      <c r="A3320" s="70">
        <f t="shared" si="60"/>
        <v>3301</v>
      </c>
      <c r="B3320" s="145">
        <v>-25860182.9007487</v>
      </c>
    </row>
    <row r="3321" spans="1:2" x14ac:dyDescent="0.35">
      <c r="A3321" s="70">
        <f t="shared" si="60"/>
        <v>3302</v>
      </c>
      <c r="B3321" s="145">
        <v>-15990157.051613137</v>
      </c>
    </row>
    <row r="3322" spans="1:2" x14ac:dyDescent="0.35">
      <c r="A3322" s="70">
        <f t="shared" si="60"/>
        <v>3303</v>
      </c>
      <c r="B3322" s="145">
        <v>-9192969.9368797205</v>
      </c>
    </row>
    <row r="3323" spans="1:2" x14ac:dyDescent="0.35">
      <c r="A3323" s="70">
        <f t="shared" si="60"/>
        <v>3304</v>
      </c>
      <c r="B3323" s="145">
        <v>-47099180.068312012</v>
      </c>
    </row>
    <row r="3324" spans="1:2" x14ac:dyDescent="0.35">
      <c r="A3324" s="70">
        <f t="shared" si="60"/>
        <v>3305</v>
      </c>
      <c r="B3324" s="145">
        <v>-6229041.4188686069</v>
      </c>
    </row>
    <row r="3325" spans="1:2" x14ac:dyDescent="0.35">
      <c r="A3325" s="70">
        <f t="shared" si="60"/>
        <v>3306</v>
      </c>
      <c r="B3325" s="145">
        <v>-20271759.148891576</v>
      </c>
    </row>
    <row r="3326" spans="1:2" x14ac:dyDescent="0.35">
      <c r="A3326" s="70">
        <f t="shared" si="60"/>
        <v>3307</v>
      </c>
      <c r="B3326" s="145">
        <v>-26122458.009676751</v>
      </c>
    </row>
    <row r="3327" spans="1:2" x14ac:dyDescent="0.35">
      <c r="A3327" s="70">
        <f t="shared" si="60"/>
        <v>3308</v>
      </c>
      <c r="B3327" s="145">
        <v>-35365065.038193643</v>
      </c>
    </row>
    <row r="3328" spans="1:2" x14ac:dyDescent="0.35">
      <c r="A3328" s="70">
        <f t="shared" si="60"/>
        <v>3309</v>
      </c>
      <c r="B3328" s="145">
        <v>-39346711.314624958</v>
      </c>
    </row>
    <row r="3329" spans="1:2" x14ac:dyDescent="0.35">
      <c r="A3329" s="70">
        <f t="shared" si="60"/>
        <v>3310</v>
      </c>
      <c r="B3329" s="145">
        <v>-10310706.719929792</v>
      </c>
    </row>
    <row r="3330" spans="1:2" x14ac:dyDescent="0.35">
      <c r="A3330" s="70">
        <f t="shared" si="60"/>
        <v>3311</v>
      </c>
      <c r="B3330" s="145">
        <v>-28844223.170167137</v>
      </c>
    </row>
    <row r="3331" spans="1:2" x14ac:dyDescent="0.35">
      <c r="A3331" s="70">
        <f t="shared" si="60"/>
        <v>3312</v>
      </c>
      <c r="B3331" s="145">
        <v>-30150414.231527612</v>
      </c>
    </row>
    <row r="3332" spans="1:2" x14ac:dyDescent="0.35">
      <c r="A3332" s="70">
        <f t="shared" si="60"/>
        <v>3313</v>
      </c>
      <c r="B3332" s="145">
        <v>-50892778.534245998</v>
      </c>
    </row>
    <row r="3333" spans="1:2" x14ac:dyDescent="0.35">
      <c r="A3333" s="70">
        <f t="shared" si="60"/>
        <v>3314</v>
      </c>
      <c r="B3333" s="145">
        <v>-30900848.170677178</v>
      </c>
    </row>
    <row r="3334" spans="1:2" x14ac:dyDescent="0.35">
      <c r="A3334" s="70">
        <f t="shared" si="60"/>
        <v>3315</v>
      </c>
      <c r="B3334" s="145">
        <v>-43409728.419049308</v>
      </c>
    </row>
    <row r="3335" spans="1:2" x14ac:dyDescent="0.35">
      <c r="A3335" s="70">
        <f t="shared" si="60"/>
        <v>3316</v>
      </c>
      <c r="B3335" s="145">
        <v>-40440324.881868422</v>
      </c>
    </row>
    <row r="3336" spans="1:2" x14ac:dyDescent="0.35">
      <c r="A3336" s="70">
        <f t="shared" si="60"/>
        <v>3317</v>
      </c>
      <c r="B3336" s="145">
        <v>-48408110.641620301</v>
      </c>
    </row>
    <row r="3337" spans="1:2" x14ac:dyDescent="0.35">
      <c r="A3337" s="70">
        <f t="shared" si="60"/>
        <v>3318</v>
      </c>
      <c r="B3337" s="145">
        <v>-33006738.78698482</v>
      </c>
    </row>
    <row r="3338" spans="1:2" x14ac:dyDescent="0.35">
      <c r="A3338" s="70">
        <f t="shared" si="60"/>
        <v>3319</v>
      </c>
      <c r="B3338" s="145">
        <v>-46923390.995569199</v>
      </c>
    </row>
    <row r="3339" spans="1:2" x14ac:dyDescent="0.35">
      <c r="A3339" s="70">
        <f t="shared" si="60"/>
        <v>3320</v>
      </c>
      <c r="B3339" s="145">
        <v>-9972848.2985448111</v>
      </c>
    </row>
    <row r="3340" spans="1:2" x14ac:dyDescent="0.35">
      <c r="A3340" s="70">
        <f t="shared" si="60"/>
        <v>3321</v>
      </c>
      <c r="B3340" s="145">
        <v>-41307849.378462449</v>
      </c>
    </row>
    <row r="3341" spans="1:2" x14ac:dyDescent="0.35">
      <c r="A3341" s="70">
        <f t="shared" si="60"/>
        <v>3322</v>
      </c>
      <c r="B3341" s="145">
        <v>-23731805.183472775</v>
      </c>
    </row>
    <row r="3342" spans="1:2" x14ac:dyDescent="0.35">
      <c r="A3342" s="70">
        <f t="shared" si="60"/>
        <v>3323</v>
      </c>
      <c r="B3342" s="145">
        <v>-26675355.860389352</v>
      </c>
    </row>
    <row r="3343" spans="1:2" x14ac:dyDescent="0.35">
      <c r="A3343" s="70">
        <f t="shared" si="60"/>
        <v>3324</v>
      </c>
      <c r="B3343" s="145">
        <v>-11869009.610736279</v>
      </c>
    </row>
    <row r="3344" spans="1:2" x14ac:dyDescent="0.35">
      <c r="A3344" s="70">
        <f t="shared" si="60"/>
        <v>3325</v>
      </c>
      <c r="B3344" s="145">
        <v>-35163579.37094219</v>
      </c>
    </row>
    <row r="3345" spans="1:2" x14ac:dyDescent="0.35">
      <c r="A3345" s="70">
        <f t="shared" si="60"/>
        <v>3326</v>
      </c>
      <c r="B3345" s="145">
        <v>-28685616.13356467</v>
      </c>
    </row>
    <row r="3346" spans="1:2" x14ac:dyDescent="0.35">
      <c r="A3346" s="70">
        <f t="shared" si="60"/>
        <v>3327</v>
      </c>
      <c r="B3346" s="145">
        <v>-28756378.394215938</v>
      </c>
    </row>
    <row r="3347" spans="1:2" x14ac:dyDescent="0.35">
      <c r="A3347" s="70">
        <f t="shared" si="60"/>
        <v>3328</v>
      </c>
      <c r="B3347" s="145">
        <v>-13721379.283745805</v>
      </c>
    </row>
    <row r="3348" spans="1:2" x14ac:dyDescent="0.35">
      <c r="A3348" s="70">
        <f t="shared" si="60"/>
        <v>3329</v>
      </c>
      <c r="B3348" s="145">
        <v>-8436343.0633126423</v>
      </c>
    </row>
    <row r="3349" spans="1:2" x14ac:dyDescent="0.35">
      <c r="A3349" s="70">
        <f t="shared" si="60"/>
        <v>3330</v>
      </c>
      <c r="B3349" s="145">
        <v>-12098872.767150559</v>
      </c>
    </row>
    <row r="3350" spans="1:2" x14ac:dyDescent="0.35">
      <c r="A3350" s="70">
        <f t="shared" ref="A3350:A3413" si="61">A3349+1</f>
        <v>3331</v>
      </c>
      <c r="B3350" s="145">
        <v>-27200467.679648079</v>
      </c>
    </row>
    <row r="3351" spans="1:2" x14ac:dyDescent="0.35">
      <c r="A3351" s="70">
        <f t="shared" si="61"/>
        <v>3332</v>
      </c>
      <c r="B3351" s="145">
        <v>-32854024.545535665</v>
      </c>
    </row>
    <row r="3352" spans="1:2" x14ac:dyDescent="0.35">
      <c r="A3352" s="70">
        <f t="shared" si="61"/>
        <v>3333</v>
      </c>
      <c r="B3352" s="145">
        <v>-40267058.3697225</v>
      </c>
    </row>
    <row r="3353" spans="1:2" x14ac:dyDescent="0.35">
      <c r="A3353" s="70">
        <f t="shared" si="61"/>
        <v>3334</v>
      </c>
      <c r="B3353" s="145">
        <v>-41345674.458745204</v>
      </c>
    </row>
    <row r="3354" spans="1:2" x14ac:dyDescent="0.35">
      <c r="A3354" s="70">
        <f t="shared" si="61"/>
        <v>3335</v>
      </c>
      <c r="B3354" s="145">
        <v>-24751879.225678861</v>
      </c>
    </row>
    <row r="3355" spans="1:2" x14ac:dyDescent="0.35">
      <c r="A3355" s="70">
        <f t="shared" si="61"/>
        <v>3336</v>
      </c>
      <c r="B3355" s="145">
        <v>-19037791.069068179</v>
      </c>
    </row>
    <row r="3356" spans="1:2" x14ac:dyDescent="0.35">
      <c r="A3356" s="70">
        <f t="shared" si="61"/>
        <v>3337</v>
      </c>
      <c r="B3356" s="145">
        <v>-6343177.7070444282</v>
      </c>
    </row>
    <row r="3357" spans="1:2" x14ac:dyDescent="0.35">
      <c r="A3357" s="70">
        <f t="shared" si="61"/>
        <v>3338</v>
      </c>
      <c r="B3357" s="145">
        <v>-12911479.184376918</v>
      </c>
    </row>
    <row r="3358" spans="1:2" x14ac:dyDescent="0.35">
      <c r="A3358" s="70">
        <f t="shared" si="61"/>
        <v>3339</v>
      </c>
      <c r="B3358" s="145">
        <v>-16452596.231804565</v>
      </c>
    </row>
    <row r="3359" spans="1:2" x14ac:dyDescent="0.35">
      <c r="A3359" s="70">
        <f t="shared" si="61"/>
        <v>3340</v>
      </c>
      <c r="B3359" s="145">
        <v>-9827074.3364397902</v>
      </c>
    </row>
    <row r="3360" spans="1:2" x14ac:dyDescent="0.35">
      <c r="A3360" s="70">
        <f t="shared" si="61"/>
        <v>3341</v>
      </c>
      <c r="B3360" s="145">
        <v>-25487969.578900672</v>
      </c>
    </row>
    <row r="3361" spans="1:2" x14ac:dyDescent="0.35">
      <c r="A3361" s="70">
        <f t="shared" si="61"/>
        <v>3342</v>
      </c>
      <c r="B3361" s="145">
        <v>-11364247.400691286</v>
      </c>
    </row>
    <row r="3362" spans="1:2" x14ac:dyDescent="0.35">
      <c r="A3362" s="70">
        <f t="shared" si="61"/>
        <v>3343</v>
      </c>
      <c r="B3362" s="145">
        <v>-49008275.171404183</v>
      </c>
    </row>
    <row r="3363" spans="1:2" x14ac:dyDescent="0.35">
      <c r="A3363" s="70">
        <f t="shared" si="61"/>
        <v>3344</v>
      </c>
      <c r="B3363" s="145">
        <v>-17577323.713129904</v>
      </c>
    </row>
    <row r="3364" spans="1:2" x14ac:dyDescent="0.35">
      <c r="A3364" s="70">
        <f t="shared" si="61"/>
        <v>3345</v>
      </c>
      <c r="B3364" s="145">
        <v>-16378822.942991391</v>
      </c>
    </row>
    <row r="3365" spans="1:2" x14ac:dyDescent="0.35">
      <c r="A3365" s="70">
        <f t="shared" si="61"/>
        <v>3346</v>
      </c>
      <c r="B3365" s="145">
        <v>-50236186.204625539</v>
      </c>
    </row>
    <row r="3366" spans="1:2" x14ac:dyDescent="0.35">
      <c r="A3366" s="70">
        <f t="shared" si="61"/>
        <v>3347</v>
      </c>
      <c r="B3366" s="145">
        <v>-24443047.323984545</v>
      </c>
    </row>
    <row r="3367" spans="1:2" x14ac:dyDescent="0.35">
      <c r="A3367" s="70">
        <f t="shared" si="61"/>
        <v>3348</v>
      </c>
      <c r="B3367" s="145">
        <v>-10986662.880585112</v>
      </c>
    </row>
    <row r="3368" spans="1:2" x14ac:dyDescent="0.35">
      <c r="A3368" s="70">
        <f t="shared" si="61"/>
        <v>3349</v>
      </c>
      <c r="B3368" s="145">
        <v>-40781344.910971664</v>
      </c>
    </row>
    <row r="3369" spans="1:2" x14ac:dyDescent="0.35">
      <c r="A3369" s="70">
        <f t="shared" si="61"/>
        <v>3350</v>
      </c>
      <c r="B3369" s="145">
        <v>-24653761.958943211</v>
      </c>
    </row>
    <row r="3370" spans="1:2" x14ac:dyDescent="0.35">
      <c r="A3370" s="70">
        <f t="shared" si="61"/>
        <v>3351</v>
      </c>
      <c r="B3370" s="145">
        <v>-40351401.320414044</v>
      </c>
    </row>
    <row r="3371" spans="1:2" x14ac:dyDescent="0.35">
      <c r="A3371" s="70">
        <f t="shared" si="61"/>
        <v>3352</v>
      </c>
      <c r="B3371" s="145">
        <v>-5981280.9479845483</v>
      </c>
    </row>
    <row r="3372" spans="1:2" x14ac:dyDescent="0.35">
      <c r="A3372" s="70">
        <f t="shared" si="61"/>
        <v>3353</v>
      </c>
      <c r="B3372" s="145">
        <v>-11359546.654460128</v>
      </c>
    </row>
    <row r="3373" spans="1:2" x14ac:dyDescent="0.35">
      <c r="A3373" s="70">
        <f t="shared" si="61"/>
        <v>3354</v>
      </c>
      <c r="B3373" s="145">
        <v>-21612847.671791643</v>
      </c>
    </row>
    <row r="3374" spans="1:2" x14ac:dyDescent="0.35">
      <c r="A3374" s="70">
        <f t="shared" si="61"/>
        <v>3355</v>
      </c>
      <c r="B3374" s="145">
        <v>-15287627.110558566</v>
      </c>
    </row>
    <row r="3375" spans="1:2" x14ac:dyDescent="0.35">
      <c r="A3375" s="70">
        <f t="shared" si="61"/>
        <v>3356</v>
      </c>
      <c r="B3375" s="145">
        <v>-11363542.992613442</v>
      </c>
    </row>
    <row r="3376" spans="1:2" x14ac:dyDescent="0.35">
      <c r="A3376" s="70">
        <f t="shared" si="61"/>
        <v>3357</v>
      </c>
      <c r="B3376" s="145">
        <v>-36813206.226330787</v>
      </c>
    </row>
    <row r="3377" spans="1:2" x14ac:dyDescent="0.35">
      <c r="A3377" s="70">
        <f t="shared" si="61"/>
        <v>3358</v>
      </c>
      <c r="B3377" s="145">
        <v>-14941127.009480845</v>
      </c>
    </row>
    <row r="3378" spans="1:2" x14ac:dyDescent="0.35">
      <c r="A3378" s="70">
        <f t="shared" si="61"/>
        <v>3359</v>
      </c>
      <c r="B3378" s="145">
        <v>-34929628.063246496</v>
      </c>
    </row>
    <row r="3379" spans="1:2" x14ac:dyDescent="0.35">
      <c r="A3379" s="70">
        <f t="shared" si="61"/>
        <v>3360</v>
      </c>
      <c r="B3379" s="145">
        <v>-28549831.745260946</v>
      </c>
    </row>
    <row r="3380" spans="1:2" x14ac:dyDescent="0.35">
      <c r="A3380" s="70">
        <f t="shared" si="61"/>
        <v>3361</v>
      </c>
      <c r="B3380" s="145">
        <v>-28382990.739161663</v>
      </c>
    </row>
    <row r="3381" spans="1:2" x14ac:dyDescent="0.35">
      <c r="A3381" s="70">
        <f t="shared" si="61"/>
        <v>3362</v>
      </c>
      <c r="B3381" s="145">
        <v>-23424358.69580479</v>
      </c>
    </row>
    <row r="3382" spans="1:2" x14ac:dyDescent="0.35">
      <c r="A3382" s="70">
        <f t="shared" si="61"/>
        <v>3363</v>
      </c>
      <c r="B3382" s="145">
        <v>-49266859.935500562</v>
      </c>
    </row>
    <row r="3383" spans="1:2" x14ac:dyDescent="0.35">
      <c r="A3383" s="70">
        <f t="shared" si="61"/>
        <v>3364</v>
      </c>
      <c r="B3383" s="145">
        <v>-40075537.98582688</v>
      </c>
    </row>
    <row r="3384" spans="1:2" x14ac:dyDescent="0.35">
      <c r="A3384" s="70">
        <f t="shared" si="61"/>
        <v>3365</v>
      </c>
      <c r="B3384" s="145">
        <v>-30942655.077823199</v>
      </c>
    </row>
    <row r="3385" spans="1:2" x14ac:dyDescent="0.35">
      <c r="A3385" s="70">
        <f t="shared" si="61"/>
        <v>3366</v>
      </c>
      <c r="B3385" s="145">
        <v>-34564016.434497982</v>
      </c>
    </row>
    <row r="3386" spans="1:2" x14ac:dyDescent="0.35">
      <c r="A3386" s="70">
        <f t="shared" si="61"/>
        <v>3367</v>
      </c>
      <c r="B3386" s="145">
        <v>-36391847.876513571</v>
      </c>
    </row>
    <row r="3387" spans="1:2" x14ac:dyDescent="0.35">
      <c r="A3387" s="70">
        <f t="shared" si="61"/>
        <v>3368</v>
      </c>
      <c r="B3387" s="145">
        <v>-44869901.293679029</v>
      </c>
    </row>
    <row r="3388" spans="1:2" x14ac:dyDescent="0.35">
      <c r="A3388" s="70">
        <f t="shared" si="61"/>
        <v>3369</v>
      </c>
      <c r="B3388" s="145">
        <v>-32453783.024053246</v>
      </c>
    </row>
    <row r="3389" spans="1:2" x14ac:dyDescent="0.35">
      <c r="A3389" s="70">
        <f t="shared" si="61"/>
        <v>3370</v>
      </c>
      <c r="B3389" s="145">
        <v>-19668310.697304867</v>
      </c>
    </row>
    <row r="3390" spans="1:2" x14ac:dyDescent="0.35">
      <c r="A3390" s="70">
        <f t="shared" si="61"/>
        <v>3371</v>
      </c>
      <c r="B3390" s="145">
        <v>-22900804.396518819</v>
      </c>
    </row>
    <row r="3391" spans="1:2" x14ac:dyDescent="0.35">
      <c r="A3391" s="70">
        <f t="shared" si="61"/>
        <v>3372</v>
      </c>
      <c r="B3391" s="145">
        <v>-42764637.594606698</v>
      </c>
    </row>
    <row r="3392" spans="1:2" x14ac:dyDescent="0.35">
      <c r="A3392" s="70">
        <f t="shared" si="61"/>
        <v>3373</v>
      </c>
      <c r="B3392" s="145">
        <v>-19210200.982702289</v>
      </c>
    </row>
    <row r="3393" spans="1:2" x14ac:dyDescent="0.35">
      <c r="A3393" s="70">
        <f t="shared" si="61"/>
        <v>3374</v>
      </c>
      <c r="B3393" s="145">
        <v>-36072387.407876506</v>
      </c>
    </row>
    <row r="3394" spans="1:2" x14ac:dyDescent="0.35">
      <c r="A3394" s="70">
        <f t="shared" si="61"/>
        <v>3375</v>
      </c>
      <c r="B3394" s="145">
        <v>-6204755.7361695068</v>
      </c>
    </row>
    <row r="3395" spans="1:2" x14ac:dyDescent="0.35">
      <c r="A3395" s="70">
        <f t="shared" si="61"/>
        <v>3376</v>
      </c>
      <c r="B3395" s="145">
        <v>-51379259.9799821</v>
      </c>
    </row>
    <row r="3396" spans="1:2" x14ac:dyDescent="0.35">
      <c r="A3396" s="70">
        <f t="shared" si="61"/>
        <v>3377</v>
      </c>
      <c r="B3396" s="145">
        <v>-8898307.0912988055</v>
      </c>
    </row>
    <row r="3397" spans="1:2" x14ac:dyDescent="0.35">
      <c r="A3397" s="70">
        <f t="shared" si="61"/>
        <v>3378</v>
      </c>
      <c r="B3397" s="145">
        <v>-11963000.740742393</v>
      </c>
    </row>
    <row r="3398" spans="1:2" x14ac:dyDescent="0.35">
      <c r="A3398" s="70">
        <f t="shared" si="61"/>
        <v>3379</v>
      </c>
      <c r="B3398" s="145">
        <v>-6078818.6978095071</v>
      </c>
    </row>
    <row r="3399" spans="1:2" x14ac:dyDescent="0.35">
      <c r="A3399" s="70">
        <f t="shared" si="61"/>
        <v>3380</v>
      </c>
      <c r="B3399" s="145">
        <v>-31160152.435789086</v>
      </c>
    </row>
    <row r="3400" spans="1:2" x14ac:dyDescent="0.35">
      <c r="A3400" s="70">
        <f t="shared" si="61"/>
        <v>3381</v>
      </c>
      <c r="B3400" s="145">
        <v>-15575162.986783978</v>
      </c>
    </row>
    <row r="3401" spans="1:2" x14ac:dyDescent="0.35">
      <c r="A3401" s="70">
        <f t="shared" si="61"/>
        <v>3382</v>
      </c>
      <c r="B3401" s="145">
        <v>-20220110.68713633</v>
      </c>
    </row>
    <row r="3402" spans="1:2" x14ac:dyDescent="0.35">
      <c r="A3402" s="70">
        <f t="shared" si="61"/>
        <v>3383</v>
      </c>
      <c r="B3402" s="145">
        <v>-36292991.792369284</v>
      </c>
    </row>
    <row r="3403" spans="1:2" x14ac:dyDescent="0.35">
      <c r="A3403" s="70">
        <f t="shared" si="61"/>
        <v>3384</v>
      </c>
      <c r="B3403" s="145">
        <v>-27680465.819831349</v>
      </c>
    </row>
    <row r="3404" spans="1:2" x14ac:dyDescent="0.35">
      <c r="A3404" s="70">
        <f t="shared" si="61"/>
        <v>3385</v>
      </c>
      <c r="B3404" s="145">
        <v>-24013633.796673499</v>
      </c>
    </row>
    <row r="3405" spans="1:2" x14ac:dyDescent="0.35">
      <c r="A3405" s="70">
        <f t="shared" si="61"/>
        <v>3386</v>
      </c>
      <c r="B3405" s="145">
        <v>-32936119.138721514</v>
      </c>
    </row>
    <row r="3406" spans="1:2" x14ac:dyDescent="0.35">
      <c r="A3406" s="70">
        <f t="shared" si="61"/>
        <v>3387</v>
      </c>
      <c r="B3406" s="145">
        <v>-23790550.775005668</v>
      </c>
    </row>
    <row r="3407" spans="1:2" x14ac:dyDescent="0.35">
      <c r="A3407" s="70">
        <f t="shared" si="61"/>
        <v>3388</v>
      </c>
      <c r="B3407" s="145">
        <v>-15713495.890420917</v>
      </c>
    </row>
    <row r="3408" spans="1:2" x14ac:dyDescent="0.35">
      <c r="A3408" s="70">
        <f t="shared" si="61"/>
        <v>3389</v>
      </c>
      <c r="B3408" s="145">
        <v>-41922481.0177873</v>
      </c>
    </row>
    <row r="3409" spans="1:2" x14ac:dyDescent="0.35">
      <c r="A3409" s="70">
        <f t="shared" si="61"/>
        <v>3390</v>
      </c>
      <c r="B3409" s="145">
        <v>-19075390.713366382</v>
      </c>
    </row>
    <row r="3410" spans="1:2" x14ac:dyDescent="0.35">
      <c r="A3410" s="70">
        <f t="shared" si="61"/>
        <v>3391</v>
      </c>
      <c r="B3410" s="145">
        <v>-7452209.6962372586</v>
      </c>
    </row>
    <row r="3411" spans="1:2" x14ac:dyDescent="0.35">
      <c r="A3411" s="70">
        <f t="shared" si="61"/>
        <v>3392</v>
      </c>
      <c r="B3411" s="145">
        <v>-34546105.480099857</v>
      </c>
    </row>
    <row r="3412" spans="1:2" x14ac:dyDescent="0.35">
      <c r="A3412" s="70">
        <f t="shared" si="61"/>
        <v>3393</v>
      </c>
      <c r="B3412" s="145">
        <v>-17384863.086159784</v>
      </c>
    </row>
    <row r="3413" spans="1:2" x14ac:dyDescent="0.35">
      <c r="A3413" s="70">
        <f t="shared" si="61"/>
        <v>3394</v>
      </c>
      <c r="B3413" s="145">
        <v>-32159252.368884966</v>
      </c>
    </row>
    <row r="3414" spans="1:2" x14ac:dyDescent="0.35">
      <c r="A3414" s="70">
        <f t="shared" ref="A3414:A3477" si="62">A3413+1</f>
        <v>3395</v>
      </c>
      <c r="B3414" s="145">
        <v>-29657895.983697228</v>
      </c>
    </row>
    <row r="3415" spans="1:2" x14ac:dyDescent="0.35">
      <c r="A3415" s="70">
        <f t="shared" si="62"/>
        <v>3396</v>
      </c>
      <c r="B3415" s="145">
        <v>-16752420.299731946</v>
      </c>
    </row>
    <row r="3416" spans="1:2" x14ac:dyDescent="0.35">
      <c r="A3416" s="70">
        <f t="shared" si="62"/>
        <v>3397</v>
      </c>
      <c r="B3416" s="145">
        <v>-43364528.709307924</v>
      </c>
    </row>
    <row r="3417" spans="1:2" x14ac:dyDescent="0.35">
      <c r="A3417" s="70">
        <f t="shared" si="62"/>
        <v>3398</v>
      </c>
      <c r="B3417" s="145">
        <v>-20030673.679984912</v>
      </c>
    </row>
    <row r="3418" spans="1:2" x14ac:dyDescent="0.35">
      <c r="A3418" s="70">
        <f t="shared" si="62"/>
        <v>3399</v>
      </c>
      <c r="B3418" s="145">
        <v>-24437527.724809676</v>
      </c>
    </row>
    <row r="3419" spans="1:2" x14ac:dyDescent="0.35">
      <c r="A3419" s="70">
        <f t="shared" si="62"/>
        <v>3400</v>
      </c>
      <c r="B3419" s="145">
        <v>-15006692.492385611</v>
      </c>
    </row>
    <row r="3420" spans="1:2" x14ac:dyDescent="0.35">
      <c r="A3420" s="70">
        <f t="shared" si="62"/>
        <v>3401</v>
      </c>
      <c r="B3420" s="145">
        <v>-39765777.232296824</v>
      </c>
    </row>
    <row r="3421" spans="1:2" x14ac:dyDescent="0.35">
      <c r="A3421" s="70">
        <f t="shared" si="62"/>
        <v>3402</v>
      </c>
      <c r="B3421" s="145">
        <v>-17936524.012181122</v>
      </c>
    </row>
    <row r="3422" spans="1:2" x14ac:dyDescent="0.35">
      <c r="A3422" s="70">
        <f t="shared" si="62"/>
        <v>3403</v>
      </c>
      <c r="B3422" s="145">
        <v>-20671017.033428282</v>
      </c>
    </row>
    <row r="3423" spans="1:2" x14ac:dyDescent="0.35">
      <c r="A3423" s="70">
        <f t="shared" si="62"/>
        <v>3404</v>
      </c>
      <c r="B3423" s="145">
        <v>-10764680.114269339</v>
      </c>
    </row>
    <row r="3424" spans="1:2" x14ac:dyDescent="0.35">
      <c r="A3424" s="70">
        <f t="shared" si="62"/>
        <v>3405</v>
      </c>
      <c r="B3424" s="145">
        <v>-37409583.231156603</v>
      </c>
    </row>
    <row r="3425" spans="1:2" x14ac:dyDescent="0.35">
      <c r="A3425" s="70">
        <f t="shared" si="62"/>
        <v>3406</v>
      </c>
      <c r="B3425" s="145">
        <v>-10741966.693410665</v>
      </c>
    </row>
    <row r="3426" spans="1:2" x14ac:dyDescent="0.35">
      <c r="A3426" s="70">
        <f t="shared" si="62"/>
        <v>3407</v>
      </c>
      <c r="B3426" s="145">
        <v>-39685338.666163296</v>
      </c>
    </row>
    <row r="3427" spans="1:2" x14ac:dyDescent="0.35">
      <c r="A3427" s="70">
        <f t="shared" si="62"/>
        <v>3408</v>
      </c>
      <c r="B3427" s="145">
        <v>-8001007.1399855465</v>
      </c>
    </row>
    <row r="3428" spans="1:2" x14ac:dyDescent="0.35">
      <c r="A3428" s="70">
        <f t="shared" si="62"/>
        <v>3409</v>
      </c>
      <c r="B3428" s="145">
        <v>-34031225.158443466</v>
      </c>
    </row>
    <row r="3429" spans="1:2" x14ac:dyDescent="0.35">
      <c r="A3429" s="70">
        <f t="shared" si="62"/>
        <v>3410</v>
      </c>
      <c r="B3429" s="145">
        <v>-32736392.538735975</v>
      </c>
    </row>
    <row r="3430" spans="1:2" x14ac:dyDescent="0.35">
      <c r="A3430" s="70">
        <f t="shared" si="62"/>
        <v>3411</v>
      </c>
      <c r="B3430" s="145">
        <v>-37385631.718754955</v>
      </c>
    </row>
    <row r="3431" spans="1:2" x14ac:dyDescent="0.35">
      <c r="A3431" s="70">
        <f t="shared" si="62"/>
        <v>3412</v>
      </c>
      <c r="B3431" s="145">
        <v>-22870379.63016367</v>
      </c>
    </row>
    <row r="3432" spans="1:2" x14ac:dyDescent="0.35">
      <c r="A3432" s="70">
        <f t="shared" si="62"/>
        <v>3413</v>
      </c>
      <c r="B3432" s="145">
        <v>-24832512.174637236</v>
      </c>
    </row>
    <row r="3433" spans="1:2" x14ac:dyDescent="0.35">
      <c r="A3433" s="70">
        <f t="shared" si="62"/>
        <v>3414</v>
      </c>
      <c r="B3433" s="145">
        <v>-19757174.290540375</v>
      </c>
    </row>
    <row r="3434" spans="1:2" x14ac:dyDescent="0.35">
      <c r="A3434" s="70">
        <f t="shared" si="62"/>
        <v>3415</v>
      </c>
      <c r="B3434" s="145">
        <v>-15876202.681831617</v>
      </c>
    </row>
    <row r="3435" spans="1:2" x14ac:dyDescent="0.35">
      <c r="A3435" s="70">
        <f t="shared" si="62"/>
        <v>3416</v>
      </c>
      <c r="B3435" s="145">
        <v>-25187463.133695744</v>
      </c>
    </row>
    <row r="3436" spans="1:2" x14ac:dyDescent="0.35">
      <c r="A3436" s="70">
        <f t="shared" si="62"/>
        <v>3417</v>
      </c>
      <c r="B3436" s="145">
        <v>-28751769.787139576</v>
      </c>
    </row>
    <row r="3437" spans="1:2" x14ac:dyDescent="0.35">
      <c r="A3437" s="70">
        <f t="shared" si="62"/>
        <v>3418</v>
      </c>
      <c r="B3437" s="145">
        <v>-12744199.410425233</v>
      </c>
    </row>
    <row r="3438" spans="1:2" x14ac:dyDescent="0.35">
      <c r="A3438" s="70">
        <f t="shared" si="62"/>
        <v>3419</v>
      </c>
      <c r="B3438" s="145">
        <v>-23795239.845340036</v>
      </c>
    </row>
    <row r="3439" spans="1:2" x14ac:dyDescent="0.35">
      <c r="A3439" s="70">
        <f t="shared" si="62"/>
        <v>3420</v>
      </c>
      <c r="B3439" s="145">
        <v>-8514376.9184407536</v>
      </c>
    </row>
    <row r="3440" spans="1:2" x14ac:dyDescent="0.35">
      <c r="A3440" s="70">
        <f t="shared" si="62"/>
        <v>3421</v>
      </c>
      <c r="B3440" s="145">
        <v>-13670095.868521005</v>
      </c>
    </row>
    <row r="3441" spans="1:2" x14ac:dyDescent="0.35">
      <c r="A3441" s="70">
        <f t="shared" si="62"/>
        <v>3422</v>
      </c>
      <c r="B3441" s="145">
        <v>-42651505.173297256</v>
      </c>
    </row>
    <row r="3442" spans="1:2" x14ac:dyDescent="0.35">
      <c r="A3442" s="70">
        <f t="shared" si="62"/>
        <v>3423</v>
      </c>
      <c r="B3442" s="145">
        <v>-38708503.199005321</v>
      </c>
    </row>
    <row r="3443" spans="1:2" x14ac:dyDescent="0.35">
      <c r="A3443" s="70">
        <f t="shared" si="62"/>
        <v>3424</v>
      </c>
      <c r="B3443" s="145">
        <v>-30596028.516535379</v>
      </c>
    </row>
    <row r="3444" spans="1:2" x14ac:dyDescent="0.35">
      <c r="A3444" s="70">
        <f t="shared" si="62"/>
        <v>3425</v>
      </c>
      <c r="B3444" s="145">
        <v>-46936009.436633199</v>
      </c>
    </row>
    <row r="3445" spans="1:2" x14ac:dyDescent="0.35">
      <c r="A3445" s="70">
        <f t="shared" si="62"/>
        <v>3426</v>
      </c>
      <c r="B3445" s="145">
        <v>-8223048.2816463336</v>
      </c>
    </row>
    <row r="3446" spans="1:2" x14ac:dyDescent="0.35">
      <c r="A3446" s="70">
        <f t="shared" si="62"/>
        <v>3427</v>
      </c>
      <c r="B3446" s="145">
        <v>-12299583.605527531</v>
      </c>
    </row>
    <row r="3447" spans="1:2" x14ac:dyDescent="0.35">
      <c r="A3447" s="70">
        <f t="shared" si="62"/>
        <v>3428</v>
      </c>
      <c r="B3447" s="145">
        <v>-35949463.948369458</v>
      </c>
    </row>
    <row r="3448" spans="1:2" x14ac:dyDescent="0.35">
      <c r="A3448" s="70">
        <f t="shared" si="62"/>
        <v>3429</v>
      </c>
      <c r="B3448" s="145">
        <v>-21870578.410962775</v>
      </c>
    </row>
    <row r="3449" spans="1:2" x14ac:dyDescent="0.35">
      <c r="A3449" s="70">
        <f t="shared" si="62"/>
        <v>3430</v>
      </c>
      <c r="B3449" s="145">
        <v>-2805069.5320038889</v>
      </c>
    </row>
    <row r="3450" spans="1:2" x14ac:dyDescent="0.35">
      <c r="A3450" s="70">
        <f t="shared" si="62"/>
        <v>3431</v>
      </c>
      <c r="B3450" s="145">
        <v>-26343288.861349322</v>
      </c>
    </row>
    <row r="3451" spans="1:2" x14ac:dyDescent="0.35">
      <c r="A3451" s="70">
        <f t="shared" si="62"/>
        <v>3432</v>
      </c>
      <c r="B3451" s="145">
        <v>-22397852.733575683</v>
      </c>
    </row>
    <row r="3452" spans="1:2" x14ac:dyDescent="0.35">
      <c r="A3452" s="70">
        <f t="shared" si="62"/>
        <v>3433</v>
      </c>
      <c r="B3452" s="145">
        <v>-23077679.257838696</v>
      </c>
    </row>
    <row r="3453" spans="1:2" x14ac:dyDescent="0.35">
      <c r="A3453" s="70">
        <f t="shared" si="62"/>
        <v>3434</v>
      </c>
      <c r="B3453" s="145">
        <v>-39952030.679569013</v>
      </c>
    </row>
    <row r="3454" spans="1:2" x14ac:dyDescent="0.35">
      <c r="A3454" s="70">
        <f t="shared" si="62"/>
        <v>3435</v>
      </c>
      <c r="B3454" s="145">
        <v>-19796853.967552491</v>
      </c>
    </row>
    <row r="3455" spans="1:2" x14ac:dyDescent="0.35">
      <c r="A3455" s="70">
        <f t="shared" si="62"/>
        <v>3436</v>
      </c>
      <c r="B3455" s="145">
        <v>-38502460.260658741</v>
      </c>
    </row>
    <row r="3456" spans="1:2" x14ac:dyDescent="0.35">
      <c r="A3456" s="70">
        <f t="shared" si="62"/>
        <v>3437</v>
      </c>
      <c r="B3456" s="145">
        <v>-11919228.504123759</v>
      </c>
    </row>
    <row r="3457" spans="1:2" x14ac:dyDescent="0.35">
      <c r="A3457" s="70">
        <f t="shared" si="62"/>
        <v>3438</v>
      </c>
      <c r="B3457" s="145">
        <v>-38602533.307850271</v>
      </c>
    </row>
    <row r="3458" spans="1:2" x14ac:dyDescent="0.35">
      <c r="A3458" s="70">
        <f t="shared" si="62"/>
        <v>3439</v>
      </c>
      <c r="B3458" s="145">
        <v>-17062553.114738505</v>
      </c>
    </row>
    <row r="3459" spans="1:2" x14ac:dyDescent="0.35">
      <c r="A3459" s="70">
        <f t="shared" si="62"/>
        <v>3440</v>
      </c>
      <c r="B3459" s="145">
        <v>-27145567.522113878</v>
      </c>
    </row>
    <row r="3460" spans="1:2" x14ac:dyDescent="0.35">
      <c r="A3460" s="70">
        <f t="shared" si="62"/>
        <v>3441</v>
      </c>
      <c r="B3460" s="145">
        <v>-18364351.602558866</v>
      </c>
    </row>
    <row r="3461" spans="1:2" x14ac:dyDescent="0.35">
      <c r="A3461" s="70">
        <f t="shared" si="62"/>
        <v>3442</v>
      </c>
      <c r="B3461" s="145">
        <v>-43756827.821376726</v>
      </c>
    </row>
    <row r="3462" spans="1:2" x14ac:dyDescent="0.35">
      <c r="A3462" s="70">
        <f t="shared" si="62"/>
        <v>3443</v>
      </c>
      <c r="B3462" s="145">
        <v>-27192573.19468084</v>
      </c>
    </row>
    <row r="3463" spans="1:2" x14ac:dyDescent="0.35">
      <c r="A3463" s="70">
        <f t="shared" si="62"/>
        <v>3444</v>
      </c>
      <c r="B3463" s="145">
        <v>-20177166.563839428</v>
      </c>
    </row>
    <row r="3464" spans="1:2" x14ac:dyDescent="0.35">
      <c r="A3464" s="70">
        <f t="shared" si="62"/>
        <v>3445</v>
      </c>
      <c r="B3464" s="145">
        <v>-16578429.222388491</v>
      </c>
    </row>
    <row r="3465" spans="1:2" x14ac:dyDescent="0.35">
      <c r="A3465" s="70">
        <f t="shared" si="62"/>
        <v>3446</v>
      </c>
      <c r="B3465" s="145">
        <v>-46066663.795225263</v>
      </c>
    </row>
    <row r="3466" spans="1:2" x14ac:dyDescent="0.35">
      <c r="A3466" s="70">
        <f t="shared" si="62"/>
        <v>3447</v>
      </c>
      <c r="B3466" s="145">
        <v>-26472254.399761669</v>
      </c>
    </row>
    <row r="3467" spans="1:2" x14ac:dyDescent="0.35">
      <c r="A3467" s="70">
        <f t="shared" si="62"/>
        <v>3448</v>
      </c>
      <c r="B3467" s="145">
        <v>-15573849.227746781</v>
      </c>
    </row>
    <row r="3468" spans="1:2" x14ac:dyDescent="0.35">
      <c r="A3468" s="70">
        <f t="shared" si="62"/>
        <v>3449</v>
      </c>
      <c r="B3468" s="145">
        <v>-24434663.267537273</v>
      </c>
    </row>
    <row r="3469" spans="1:2" x14ac:dyDescent="0.35">
      <c r="A3469" s="70">
        <f t="shared" si="62"/>
        <v>3450</v>
      </c>
      <c r="B3469" s="145">
        <v>-33676023.308382571</v>
      </c>
    </row>
    <row r="3470" spans="1:2" x14ac:dyDescent="0.35">
      <c r="A3470" s="70">
        <f t="shared" si="62"/>
        <v>3451</v>
      </c>
      <c r="B3470" s="145">
        <v>-26360056.709082067</v>
      </c>
    </row>
    <row r="3471" spans="1:2" x14ac:dyDescent="0.35">
      <c r="A3471" s="70">
        <f t="shared" si="62"/>
        <v>3452</v>
      </c>
      <c r="B3471" s="145">
        <v>-37056782.056448869</v>
      </c>
    </row>
    <row r="3472" spans="1:2" x14ac:dyDescent="0.35">
      <c r="A3472" s="70">
        <f t="shared" si="62"/>
        <v>3453</v>
      </c>
      <c r="B3472" s="145">
        <v>-33637917.872654036</v>
      </c>
    </row>
    <row r="3473" spans="1:2" x14ac:dyDescent="0.35">
      <c r="A3473" s="70">
        <f t="shared" si="62"/>
        <v>3454</v>
      </c>
      <c r="B3473" s="145">
        <v>-18235514.979634378</v>
      </c>
    </row>
    <row r="3474" spans="1:2" x14ac:dyDescent="0.35">
      <c r="A3474" s="70">
        <f t="shared" si="62"/>
        <v>3455</v>
      </c>
      <c r="B3474" s="145">
        <v>-6318413.4315250702</v>
      </c>
    </row>
    <row r="3475" spans="1:2" x14ac:dyDescent="0.35">
      <c r="A3475" s="70">
        <f t="shared" si="62"/>
        <v>3456</v>
      </c>
      <c r="B3475" s="145">
        <v>-28744944.97972136</v>
      </c>
    </row>
    <row r="3476" spans="1:2" x14ac:dyDescent="0.35">
      <c r="A3476" s="70">
        <f t="shared" si="62"/>
        <v>3457</v>
      </c>
      <c r="B3476" s="145">
        <v>-10198915.480901962</v>
      </c>
    </row>
    <row r="3477" spans="1:2" x14ac:dyDescent="0.35">
      <c r="A3477" s="70">
        <f t="shared" si="62"/>
        <v>3458</v>
      </c>
      <c r="B3477" s="145">
        <v>-36079135.528479651</v>
      </c>
    </row>
    <row r="3478" spans="1:2" x14ac:dyDescent="0.35">
      <c r="A3478" s="70">
        <f t="shared" ref="A3478:A3541" si="63">A3477+1</f>
        <v>3459</v>
      </c>
      <c r="B3478" s="145">
        <v>-15405447.826930797</v>
      </c>
    </row>
    <row r="3479" spans="1:2" x14ac:dyDescent="0.35">
      <c r="A3479" s="70">
        <f t="shared" si="63"/>
        <v>3460</v>
      </c>
      <c r="B3479" s="145">
        <v>-33514317.471718408</v>
      </c>
    </row>
    <row r="3480" spans="1:2" x14ac:dyDescent="0.35">
      <c r="A3480" s="70">
        <f t="shared" si="63"/>
        <v>3461</v>
      </c>
      <c r="B3480" s="145">
        <v>-27711146.405378371</v>
      </c>
    </row>
    <row r="3481" spans="1:2" x14ac:dyDescent="0.35">
      <c r="A3481" s="70">
        <f t="shared" si="63"/>
        <v>3462</v>
      </c>
      <c r="B3481" s="145">
        <v>-43348004.246845849</v>
      </c>
    </row>
    <row r="3482" spans="1:2" x14ac:dyDescent="0.35">
      <c r="A3482" s="70">
        <f t="shared" si="63"/>
        <v>3463</v>
      </c>
      <c r="B3482" s="145">
        <v>-40033452.075537026</v>
      </c>
    </row>
    <row r="3483" spans="1:2" x14ac:dyDescent="0.35">
      <c r="A3483" s="70">
        <f t="shared" si="63"/>
        <v>3464</v>
      </c>
      <c r="B3483" s="145">
        <v>-26666961.14134483</v>
      </c>
    </row>
    <row r="3484" spans="1:2" x14ac:dyDescent="0.35">
      <c r="A3484" s="70">
        <f t="shared" si="63"/>
        <v>3465</v>
      </c>
      <c r="B3484" s="145">
        <v>-8888857.7724329196</v>
      </c>
    </row>
    <row r="3485" spans="1:2" x14ac:dyDescent="0.35">
      <c r="A3485" s="70">
        <f t="shared" si="63"/>
        <v>3466</v>
      </c>
      <c r="B3485" s="145">
        <v>-9866267.5504370164</v>
      </c>
    </row>
    <row r="3486" spans="1:2" x14ac:dyDescent="0.35">
      <c r="A3486" s="70">
        <f t="shared" si="63"/>
        <v>3467</v>
      </c>
      <c r="B3486" s="145">
        <v>-19370435.884684596</v>
      </c>
    </row>
    <row r="3487" spans="1:2" x14ac:dyDescent="0.35">
      <c r="A3487" s="70">
        <f t="shared" si="63"/>
        <v>3468</v>
      </c>
      <c r="B3487" s="145">
        <v>-45640388.325211123</v>
      </c>
    </row>
    <row r="3488" spans="1:2" x14ac:dyDescent="0.35">
      <c r="A3488" s="70">
        <f t="shared" si="63"/>
        <v>3469</v>
      </c>
      <c r="B3488" s="145">
        <v>-35358015.508586273</v>
      </c>
    </row>
    <row r="3489" spans="1:2" x14ac:dyDescent="0.35">
      <c r="A3489" s="70">
        <f t="shared" si="63"/>
        <v>3470</v>
      </c>
      <c r="B3489" s="145">
        <v>-26866517.260561556</v>
      </c>
    </row>
    <row r="3490" spans="1:2" x14ac:dyDescent="0.35">
      <c r="A3490" s="70">
        <f t="shared" si="63"/>
        <v>3471</v>
      </c>
      <c r="B3490" s="145">
        <v>-18070426.438466907</v>
      </c>
    </row>
    <row r="3491" spans="1:2" x14ac:dyDescent="0.35">
      <c r="A3491" s="70">
        <f t="shared" si="63"/>
        <v>3472</v>
      </c>
      <c r="B3491" s="145">
        <v>-36775558.431172535</v>
      </c>
    </row>
    <row r="3492" spans="1:2" x14ac:dyDescent="0.35">
      <c r="A3492" s="70">
        <f t="shared" si="63"/>
        <v>3473</v>
      </c>
      <c r="B3492" s="145">
        <v>-28182705.326917481</v>
      </c>
    </row>
    <row r="3493" spans="1:2" x14ac:dyDescent="0.35">
      <c r="A3493" s="70">
        <f t="shared" si="63"/>
        <v>3474</v>
      </c>
      <c r="B3493" s="145">
        <v>-15459820.794957533</v>
      </c>
    </row>
    <row r="3494" spans="1:2" x14ac:dyDescent="0.35">
      <c r="A3494" s="70">
        <f t="shared" si="63"/>
        <v>3475</v>
      </c>
      <c r="B3494" s="145">
        <v>-46325886.859070279</v>
      </c>
    </row>
    <row r="3495" spans="1:2" x14ac:dyDescent="0.35">
      <c r="A3495" s="70">
        <f t="shared" si="63"/>
        <v>3476</v>
      </c>
      <c r="B3495" s="145">
        <v>-23531702.641951453</v>
      </c>
    </row>
    <row r="3496" spans="1:2" x14ac:dyDescent="0.35">
      <c r="A3496" s="70">
        <f t="shared" si="63"/>
        <v>3477</v>
      </c>
      <c r="B3496" s="145">
        <v>-24637611.736967687</v>
      </c>
    </row>
    <row r="3497" spans="1:2" x14ac:dyDescent="0.35">
      <c r="A3497" s="70">
        <f t="shared" si="63"/>
        <v>3478</v>
      </c>
      <c r="B3497" s="145">
        <v>-19632261.904577203</v>
      </c>
    </row>
    <row r="3498" spans="1:2" x14ac:dyDescent="0.35">
      <c r="A3498" s="70">
        <f t="shared" si="63"/>
        <v>3479</v>
      </c>
      <c r="B3498" s="145">
        <v>-38911998.53663525</v>
      </c>
    </row>
    <row r="3499" spans="1:2" x14ac:dyDescent="0.35">
      <c r="A3499" s="70">
        <f t="shared" si="63"/>
        <v>3480</v>
      </c>
      <c r="B3499" s="145">
        <v>-42195638.392532438</v>
      </c>
    </row>
    <row r="3500" spans="1:2" x14ac:dyDescent="0.35">
      <c r="A3500" s="70">
        <f t="shared" si="63"/>
        <v>3481</v>
      </c>
      <c r="B3500" s="145">
        <v>-28858034.823228829</v>
      </c>
    </row>
    <row r="3501" spans="1:2" x14ac:dyDescent="0.35">
      <c r="A3501" s="70">
        <f t="shared" si="63"/>
        <v>3482</v>
      </c>
      <c r="B3501" s="145">
        <v>-47128596.067593724</v>
      </c>
    </row>
    <row r="3502" spans="1:2" x14ac:dyDescent="0.35">
      <c r="A3502" s="70">
        <f t="shared" si="63"/>
        <v>3483</v>
      </c>
      <c r="B3502" s="145">
        <v>-31137053.21024416</v>
      </c>
    </row>
    <row r="3503" spans="1:2" x14ac:dyDescent="0.35">
      <c r="A3503" s="70">
        <f t="shared" si="63"/>
        <v>3484</v>
      </c>
      <c r="B3503" s="145">
        <v>-50721524.891601071</v>
      </c>
    </row>
    <row r="3504" spans="1:2" x14ac:dyDescent="0.35">
      <c r="A3504" s="70">
        <f t="shared" si="63"/>
        <v>3485</v>
      </c>
      <c r="B3504" s="145">
        <v>-21620791.127708003</v>
      </c>
    </row>
    <row r="3505" spans="1:2" x14ac:dyDescent="0.35">
      <c r="A3505" s="70">
        <f t="shared" si="63"/>
        <v>3486</v>
      </c>
      <c r="B3505" s="145">
        <v>-42570837.766942069</v>
      </c>
    </row>
    <row r="3506" spans="1:2" x14ac:dyDescent="0.35">
      <c r="A3506" s="70">
        <f t="shared" si="63"/>
        <v>3487</v>
      </c>
      <c r="B3506" s="145">
        <v>-21323206.101375937</v>
      </c>
    </row>
    <row r="3507" spans="1:2" x14ac:dyDescent="0.35">
      <c r="A3507" s="70">
        <f t="shared" si="63"/>
        <v>3488</v>
      </c>
      <c r="B3507" s="145">
        <v>-20929158.565204404</v>
      </c>
    </row>
    <row r="3508" spans="1:2" x14ac:dyDescent="0.35">
      <c r="A3508" s="70">
        <f t="shared" si="63"/>
        <v>3489</v>
      </c>
      <c r="B3508" s="145">
        <v>-24715840.157514684</v>
      </c>
    </row>
    <row r="3509" spans="1:2" x14ac:dyDescent="0.35">
      <c r="A3509" s="70">
        <f t="shared" si="63"/>
        <v>3490</v>
      </c>
      <c r="B3509" s="145">
        <v>-31419237.251783069</v>
      </c>
    </row>
    <row r="3510" spans="1:2" x14ac:dyDescent="0.35">
      <c r="A3510" s="70">
        <f t="shared" si="63"/>
        <v>3491</v>
      </c>
      <c r="B3510" s="145">
        <v>-20395496.577222224</v>
      </c>
    </row>
    <row r="3511" spans="1:2" x14ac:dyDescent="0.35">
      <c r="A3511" s="70">
        <f t="shared" si="63"/>
        <v>3492</v>
      </c>
      <c r="B3511" s="145">
        <v>-37738038.886874348</v>
      </c>
    </row>
    <row r="3512" spans="1:2" x14ac:dyDescent="0.35">
      <c r="A3512" s="70">
        <f t="shared" si="63"/>
        <v>3493</v>
      </c>
      <c r="B3512" s="145">
        <v>-25497525.268777404</v>
      </c>
    </row>
    <row r="3513" spans="1:2" x14ac:dyDescent="0.35">
      <c r="A3513" s="70">
        <f t="shared" si="63"/>
        <v>3494</v>
      </c>
      <c r="B3513" s="145">
        <v>-22809315.774298191</v>
      </c>
    </row>
    <row r="3514" spans="1:2" x14ac:dyDescent="0.35">
      <c r="A3514" s="70">
        <f t="shared" si="63"/>
        <v>3495</v>
      </c>
      <c r="B3514" s="145">
        <v>-6506804.4205338079</v>
      </c>
    </row>
    <row r="3515" spans="1:2" x14ac:dyDescent="0.35">
      <c r="A3515" s="70">
        <f t="shared" si="63"/>
        <v>3496</v>
      </c>
      <c r="B3515" s="145">
        <v>-42184177.543864675</v>
      </c>
    </row>
    <row r="3516" spans="1:2" x14ac:dyDescent="0.35">
      <c r="A3516" s="70">
        <f t="shared" si="63"/>
        <v>3497</v>
      </c>
      <c r="B3516" s="145">
        <v>-17956362.108923163</v>
      </c>
    </row>
    <row r="3517" spans="1:2" x14ac:dyDescent="0.35">
      <c r="A3517" s="70">
        <f t="shared" si="63"/>
        <v>3498</v>
      </c>
      <c r="B3517" s="145">
        <v>-17636775.066199683</v>
      </c>
    </row>
    <row r="3518" spans="1:2" x14ac:dyDescent="0.35">
      <c r="A3518" s="70">
        <f t="shared" si="63"/>
        <v>3499</v>
      </c>
      <c r="B3518" s="145">
        <v>-32326662.223572664</v>
      </c>
    </row>
    <row r="3519" spans="1:2" x14ac:dyDescent="0.35">
      <c r="A3519" s="70">
        <f t="shared" si="63"/>
        <v>3500</v>
      </c>
      <c r="B3519" s="145">
        <v>-17392654.10281235</v>
      </c>
    </row>
    <row r="3520" spans="1:2" x14ac:dyDescent="0.35">
      <c r="A3520" s="70">
        <f t="shared" si="63"/>
        <v>3501</v>
      </c>
      <c r="B3520" s="145">
        <v>-33049074.897450194</v>
      </c>
    </row>
    <row r="3521" spans="1:2" x14ac:dyDescent="0.35">
      <c r="A3521" s="70">
        <f t="shared" si="63"/>
        <v>3502</v>
      </c>
      <c r="B3521" s="145">
        <v>-48202067.30329074</v>
      </c>
    </row>
    <row r="3522" spans="1:2" x14ac:dyDescent="0.35">
      <c r="A3522" s="70">
        <f t="shared" si="63"/>
        <v>3503</v>
      </c>
      <c r="B3522" s="145">
        <v>-10340477.076420177</v>
      </c>
    </row>
    <row r="3523" spans="1:2" x14ac:dyDescent="0.35">
      <c r="A3523" s="70">
        <f t="shared" si="63"/>
        <v>3504</v>
      </c>
      <c r="B3523" s="145">
        <v>-33597564.798669748</v>
      </c>
    </row>
    <row r="3524" spans="1:2" x14ac:dyDescent="0.35">
      <c r="A3524" s="70">
        <f t="shared" si="63"/>
        <v>3505</v>
      </c>
      <c r="B3524" s="145">
        <v>-15193963.197960857</v>
      </c>
    </row>
    <row r="3525" spans="1:2" x14ac:dyDescent="0.35">
      <c r="A3525" s="70">
        <f t="shared" si="63"/>
        <v>3506</v>
      </c>
      <c r="B3525" s="145">
        <v>-25988910.125672501</v>
      </c>
    </row>
    <row r="3526" spans="1:2" x14ac:dyDescent="0.35">
      <c r="A3526" s="70">
        <f t="shared" si="63"/>
        <v>3507</v>
      </c>
      <c r="B3526" s="145">
        <v>-35288597.491228364</v>
      </c>
    </row>
    <row r="3527" spans="1:2" x14ac:dyDescent="0.35">
      <c r="A3527" s="70">
        <f t="shared" si="63"/>
        <v>3508</v>
      </c>
      <c r="B3527" s="145">
        <v>-32606505.243236445</v>
      </c>
    </row>
    <row r="3528" spans="1:2" x14ac:dyDescent="0.35">
      <c r="A3528" s="70">
        <f t="shared" si="63"/>
        <v>3509</v>
      </c>
      <c r="B3528" s="145">
        <v>-30367084.035124332</v>
      </c>
    </row>
    <row r="3529" spans="1:2" x14ac:dyDescent="0.35">
      <c r="A3529" s="70">
        <f t="shared" si="63"/>
        <v>3510</v>
      </c>
      <c r="B3529" s="145">
        <v>-38106268.393293053</v>
      </c>
    </row>
    <row r="3530" spans="1:2" x14ac:dyDescent="0.35">
      <c r="A3530" s="70">
        <f t="shared" si="63"/>
        <v>3511</v>
      </c>
      <c r="B3530" s="145">
        <v>-15664105.63755139</v>
      </c>
    </row>
    <row r="3531" spans="1:2" x14ac:dyDescent="0.35">
      <c r="A3531" s="70">
        <f t="shared" si="63"/>
        <v>3512</v>
      </c>
      <c r="B3531" s="145">
        <v>-20193321.396406576</v>
      </c>
    </row>
    <row r="3532" spans="1:2" x14ac:dyDescent="0.35">
      <c r="A3532" s="70">
        <f t="shared" si="63"/>
        <v>3513</v>
      </c>
      <c r="B3532" s="145">
        <v>-49946800.071604848</v>
      </c>
    </row>
    <row r="3533" spans="1:2" x14ac:dyDescent="0.35">
      <c r="A3533" s="70">
        <f t="shared" si="63"/>
        <v>3514</v>
      </c>
      <c r="B3533" s="145">
        <v>-17567992.421664383</v>
      </c>
    </row>
    <row r="3534" spans="1:2" x14ac:dyDescent="0.35">
      <c r="A3534" s="70">
        <f t="shared" si="63"/>
        <v>3515</v>
      </c>
      <c r="B3534" s="145">
        <v>-35788147.26752042</v>
      </c>
    </row>
    <row r="3535" spans="1:2" x14ac:dyDescent="0.35">
      <c r="A3535" s="70">
        <f t="shared" si="63"/>
        <v>3516</v>
      </c>
      <c r="B3535" s="145">
        <v>-12975220.034581926</v>
      </c>
    </row>
    <row r="3536" spans="1:2" x14ac:dyDescent="0.35">
      <c r="A3536" s="70">
        <f t="shared" si="63"/>
        <v>3517</v>
      </c>
      <c r="B3536" s="145">
        <v>-22889055.524879374</v>
      </c>
    </row>
    <row r="3537" spans="1:2" x14ac:dyDescent="0.35">
      <c r="A3537" s="70">
        <f t="shared" si="63"/>
        <v>3518</v>
      </c>
      <c r="B3537" s="145">
        <v>-19750615.633822523</v>
      </c>
    </row>
    <row r="3538" spans="1:2" x14ac:dyDescent="0.35">
      <c r="A3538" s="70">
        <f t="shared" si="63"/>
        <v>3519</v>
      </c>
      <c r="B3538" s="145">
        <v>-17816426.134174671</v>
      </c>
    </row>
    <row r="3539" spans="1:2" x14ac:dyDescent="0.35">
      <c r="A3539" s="70">
        <f t="shared" si="63"/>
        <v>3520</v>
      </c>
      <c r="B3539" s="145">
        <v>-16899265.920343552</v>
      </c>
    </row>
    <row r="3540" spans="1:2" x14ac:dyDescent="0.35">
      <c r="A3540" s="70">
        <f t="shared" si="63"/>
        <v>3521</v>
      </c>
      <c r="B3540" s="145">
        <v>-9158960.8638380244</v>
      </c>
    </row>
    <row r="3541" spans="1:2" x14ac:dyDescent="0.35">
      <c r="A3541" s="70">
        <f t="shared" si="63"/>
        <v>3522</v>
      </c>
      <c r="B3541" s="145">
        <v>-35603678.664501399</v>
      </c>
    </row>
    <row r="3542" spans="1:2" x14ac:dyDescent="0.35">
      <c r="A3542" s="70">
        <f t="shared" ref="A3542:A3605" si="64">A3541+1</f>
        <v>3523</v>
      </c>
      <c r="B3542" s="145">
        <v>-46929441.874803729</v>
      </c>
    </row>
    <row r="3543" spans="1:2" x14ac:dyDescent="0.35">
      <c r="A3543" s="70">
        <f t="shared" si="64"/>
        <v>3524</v>
      </c>
      <c r="B3543" s="145">
        <v>-24863746.605863281</v>
      </c>
    </row>
    <row r="3544" spans="1:2" x14ac:dyDescent="0.35">
      <c r="A3544" s="70">
        <f t="shared" si="64"/>
        <v>3525</v>
      </c>
      <c r="B3544" s="145">
        <v>-7605458.2341324482</v>
      </c>
    </row>
    <row r="3545" spans="1:2" x14ac:dyDescent="0.35">
      <c r="A3545" s="70">
        <f t="shared" si="64"/>
        <v>3526</v>
      </c>
      <c r="B3545" s="145">
        <v>-10792281.790286131</v>
      </c>
    </row>
    <row r="3546" spans="1:2" x14ac:dyDescent="0.35">
      <c r="A3546" s="70">
        <f t="shared" si="64"/>
        <v>3527</v>
      </c>
      <c r="B3546" s="145">
        <v>-8912039.723283831</v>
      </c>
    </row>
    <row r="3547" spans="1:2" x14ac:dyDescent="0.35">
      <c r="A3547" s="70">
        <f t="shared" si="64"/>
        <v>3528</v>
      </c>
      <c r="B3547" s="145">
        <v>-31468588.262354333</v>
      </c>
    </row>
    <row r="3548" spans="1:2" x14ac:dyDescent="0.35">
      <c r="A3548" s="70">
        <f t="shared" si="64"/>
        <v>3529</v>
      </c>
      <c r="B3548" s="145">
        <v>-24614369.919270635</v>
      </c>
    </row>
    <row r="3549" spans="1:2" x14ac:dyDescent="0.35">
      <c r="A3549" s="70">
        <f t="shared" si="64"/>
        <v>3530</v>
      </c>
      <c r="B3549" s="145">
        <v>-17822291.928122744</v>
      </c>
    </row>
    <row r="3550" spans="1:2" x14ac:dyDescent="0.35">
      <c r="A3550" s="70">
        <f t="shared" si="64"/>
        <v>3531</v>
      </c>
      <c r="B3550" s="145">
        <v>-11399907.818076286</v>
      </c>
    </row>
    <row r="3551" spans="1:2" x14ac:dyDescent="0.35">
      <c r="A3551" s="70">
        <f t="shared" si="64"/>
        <v>3532</v>
      </c>
      <c r="B3551" s="145">
        <v>-19940980.134054251</v>
      </c>
    </row>
    <row r="3552" spans="1:2" x14ac:dyDescent="0.35">
      <c r="A3552" s="70">
        <f t="shared" si="64"/>
        <v>3533</v>
      </c>
      <c r="B3552" s="145">
        <v>-40076629.80274611</v>
      </c>
    </row>
    <row r="3553" spans="1:2" x14ac:dyDescent="0.35">
      <c r="A3553" s="70">
        <f t="shared" si="64"/>
        <v>3534</v>
      </c>
      <c r="B3553" s="145">
        <v>-27968834.622129541</v>
      </c>
    </row>
    <row r="3554" spans="1:2" x14ac:dyDescent="0.35">
      <c r="A3554" s="70">
        <f t="shared" si="64"/>
        <v>3535</v>
      </c>
      <c r="B3554" s="145">
        <v>-36721416.506465808</v>
      </c>
    </row>
    <row r="3555" spans="1:2" x14ac:dyDescent="0.35">
      <c r="A3555" s="70">
        <f t="shared" si="64"/>
        <v>3536</v>
      </c>
      <c r="B3555" s="145">
        <v>-17954996.078210626</v>
      </c>
    </row>
    <row r="3556" spans="1:2" x14ac:dyDescent="0.35">
      <c r="A3556" s="70">
        <f t="shared" si="64"/>
        <v>3537</v>
      </c>
      <c r="B3556" s="145">
        <v>-20313986.653977238</v>
      </c>
    </row>
    <row r="3557" spans="1:2" x14ac:dyDescent="0.35">
      <c r="A3557" s="70">
        <f t="shared" si="64"/>
        <v>3538</v>
      </c>
      <c r="B3557" s="145">
        <v>-31881234.43461084</v>
      </c>
    </row>
    <row r="3558" spans="1:2" x14ac:dyDescent="0.35">
      <c r="A3558" s="70">
        <f t="shared" si="64"/>
        <v>3539</v>
      </c>
      <c r="B3558" s="145">
        <v>-37971094.992986627</v>
      </c>
    </row>
    <row r="3559" spans="1:2" x14ac:dyDescent="0.35">
      <c r="A3559" s="70">
        <f t="shared" si="64"/>
        <v>3540</v>
      </c>
      <c r="B3559" s="145">
        <v>-17947016.456964768</v>
      </c>
    </row>
    <row r="3560" spans="1:2" x14ac:dyDescent="0.35">
      <c r="A3560" s="70">
        <f t="shared" si="64"/>
        <v>3541</v>
      </c>
      <c r="B3560" s="145">
        <v>-17890395.515006907</v>
      </c>
    </row>
    <row r="3561" spans="1:2" x14ac:dyDescent="0.35">
      <c r="A3561" s="70">
        <f t="shared" si="64"/>
        <v>3542</v>
      </c>
      <c r="B3561" s="145">
        <v>-39469214.581439197</v>
      </c>
    </row>
    <row r="3562" spans="1:2" x14ac:dyDescent="0.35">
      <c r="A3562" s="70">
        <f t="shared" si="64"/>
        <v>3543</v>
      </c>
      <c r="B3562" s="145">
        <v>-22417053.43312113</v>
      </c>
    </row>
    <row r="3563" spans="1:2" x14ac:dyDescent="0.35">
      <c r="A3563" s="70">
        <f t="shared" si="64"/>
        <v>3544</v>
      </c>
      <c r="B3563" s="145">
        <v>-12638656.401517104</v>
      </c>
    </row>
    <row r="3564" spans="1:2" x14ac:dyDescent="0.35">
      <c r="A3564" s="70">
        <f t="shared" si="64"/>
        <v>3545</v>
      </c>
      <c r="B3564" s="145">
        <v>-41248145.739798605</v>
      </c>
    </row>
    <row r="3565" spans="1:2" x14ac:dyDescent="0.35">
      <c r="A3565" s="70">
        <f t="shared" si="64"/>
        <v>3546</v>
      </c>
      <c r="B3565" s="145">
        <v>-14167345.583408086</v>
      </c>
    </row>
    <row r="3566" spans="1:2" x14ac:dyDescent="0.35">
      <c r="A3566" s="70">
        <f t="shared" si="64"/>
        <v>3547</v>
      </c>
      <c r="B3566" s="145">
        <v>-26148101.874702875</v>
      </c>
    </row>
    <row r="3567" spans="1:2" x14ac:dyDescent="0.35">
      <c r="A3567" s="70">
        <f t="shared" si="64"/>
        <v>3548</v>
      </c>
      <c r="B3567" s="145">
        <v>-24076675.629764006</v>
      </c>
    </row>
    <row r="3568" spans="1:2" x14ac:dyDescent="0.35">
      <c r="A3568" s="70">
        <f t="shared" si="64"/>
        <v>3549</v>
      </c>
      <c r="B3568" s="145">
        <v>-19298386.449386906</v>
      </c>
    </row>
    <row r="3569" spans="1:2" x14ac:dyDescent="0.35">
      <c r="A3569" s="70">
        <f t="shared" si="64"/>
        <v>3550</v>
      </c>
      <c r="B3569" s="145">
        <v>-39264018.207551464</v>
      </c>
    </row>
    <row r="3570" spans="1:2" x14ac:dyDescent="0.35">
      <c r="A3570" s="70">
        <f t="shared" si="64"/>
        <v>3551</v>
      </c>
      <c r="B3570" s="145">
        <v>-27827457.19205223</v>
      </c>
    </row>
    <row r="3571" spans="1:2" x14ac:dyDescent="0.35">
      <c r="A3571" s="70">
        <f t="shared" si="64"/>
        <v>3552</v>
      </c>
      <c r="B3571" s="145">
        <v>-39258999.674428195</v>
      </c>
    </row>
    <row r="3572" spans="1:2" x14ac:dyDescent="0.35">
      <c r="A3572" s="70">
        <f t="shared" si="64"/>
        <v>3553</v>
      </c>
      <c r="B3572" s="145">
        <v>-19787472.538413245</v>
      </c>
    </row>
    <row r="3573" spans="1:2" x14ac:dyDescent="0.35">
      <c r="A3573" s="70">
        <f t="shared" si="64"/>
        <v>3554</v>
      </c>
      <c r="B3573" s="145">
        <v>-10461444.23456651</v>
      </c>
    </row>
    <row r="3574" spans="1:2" x14ac:dyDescent="0.35">
      <c r="A3574" s="70">
        <f t="shared" si="64"/>
        <v>3555</v>
      </c>
      <c r="B3574" s="145">
        <v>-21254799.017455485</v>
      </c>
    </row>
    <row r="3575" spans="1:2" x14ac:dyDescent="0.35">
      <c r="A3575" s="70">
        <f t="shared" si="64"/>
        <v>3556</v>
      </c>
      <c r="B3575" s="145">
        <v>-13698812.498049265</v>
      </c>
    </row>
    <row r="3576" spans="1:2" x14ac:dyDescent="0.35">
      <c r="A3576" s="70">
        <f t="shared" si="64"/>
        <v>3557</v>
      </c>
      <c r="B3576" s="145">
        <v>-19832792.615397479</v>
      </c>
    </row>
    <row r="3577" spans="1:2" x14ac:dyDescent="0.35">
      <c r="A3577" s="70">
        <f t="shared" si="64"/>
        <v>3558</v>
      </c>
      <c r="B3577" s="145">
        <v>-18766808.16299969</v>
      </c>
    </row>
    <row r="3578" spans="1:2" x14ac:dyDescent="0.35">
      <c r="A3578" s="70">
        <f t="shared" si="64"/>
        <v>3559</v>
      </c>
      <c r="B3578" s="145">
        <v>-37553531.444699772</v>
      </c>
    </row>
    <row r="3579" spans="1:2" x14ac:dyDescent="0.35">
      <c r="A3579" s="70">
        <f t="shared" si="64"/>
        <v>3560</v>
      </c>
      <c r="B3579" s="145">
        <v>-6368642.0482585141</v>
      </c>
    </row>
    <row r="3580" spans="1:2" x14ac:dyDescent="0.35">
      <c r="A3580" s="70">
        <f t="shared" si="64"/>
        <v>3561</v>
      </c>
      <c r="B3580" s="145">
        <v>-17712488.473078974</v>
      </c>
    </row>
    <row r="3581" spans="1:2" x14ac:dyDescent="0.35">
      <c r="A3581" s="70">
        <f t="shared" si="64"/>
        <v>3562</v>
      </c>
      <c r="B3581" s="145">
        <v>-24118912.446131192</v>
      </c>
    </row>
    <row r="3582" spans="1:2" x14ac:dyDescent="0.35">
      <c r="A3582" s="70">
        <f t="shared" si="64"/>
        <v>3563</v>
      </c>
      <c r="B3582" s="145">
        <v>-47220220.110937119</v>
      </c>
    </row>
    <row r="3583" spans="1:2" x14ac:dyDescent="0.35">
      <c r="A3583" s="70">
        <f t="shared" si="64"/>
        <v>3564</v>
      </c>
      <c r="B3583" s="145">
        <v>-31656637.08779946</v>
      </c>
    </row>
    <row r="3584" spans="1:2" x14ac:dyDescent="0.35">
      <c r="A3584" s="70">
        <f t="shared" si="64"/>
        <v>3565</v>
      </c>
      <c r="B3584" s="145">
        <v>-26828483.931282461</v>
      </c>
    </row>
    <row r="3585" spans="1:2" x14ac:dyDescent="0.35">
      <c r="A3585" s="70">
        <f t="shared" si="64"/>
        <v>3566</v>
      </c>
      <c r="B3585" s="145">
        <v>-17415446.184201382</v>
      </c>
    </row>
    <row r="3586" spans="1:2" x14ac:dyDescent="0.35">
      <c r="A3586" s="70">
        <f t="shared" si="64"/>
        <v>3567</v>
      </c>
      <c r="B3586" s="145">
        <v>-26332020.912609041</v>
      </c>
    </row>
    <row r="3587" spans="1:2" x14ac:dyDescent="0.35">
      <c r="A3587" s="70">
        <f t="shared" si="64"/>
        <v>3568</v>
      </c>
      <c r="B3587" s="145">
        <v>-19630192.698343061</v>
      </c>
    </row>
    <row r="3588" spans="1:2" x14ac:dyDescent="0.35">
      <c r="A3588" s="70">
        <f t="shared" si="64"/>
        <v>3569</v>
      </c>
      <c r="B3588" s="145">
        <v>-11592000.646785095</v>
      </c>
    </row>
    <row r="3589" spans="1:2" x14ac:dyDescent="0.35">
      <c r="A3589" s="70">
        <f t="shared" si="64"/>
        <v>3570</v>
      </c>
      <c r="B3589" s="145">
        <v>-20990241.77544453</v>
      </c>
    </row>
    <row r="3590" spans="1:2" x14ac:dyDescent="0.35">
      <c r="A3590" s="70">
        <f t="shared" si="64"/>
        <v>3571</v>
      </c>
      <c r="B3590" s="145">
        <v>-38965056.033189386</v>
      </c>
    </row>
    <row r="3591" spans="1:2" x14ac:dyDescent="0.35">
      <c r="A3591" s="70">
        <f t="shared" si="64"/>
        <v>3572</v>
      </c>
      <c r="B3591" s="145">
        <v>-17700220.328317974</v>
      </c>
    </row>
    <row r="3592" spans="1:2" x14ac:dyDescent="0.35">
      <c r="A3592" s="70">
        <f t="shared" si="64"/>
        <v>3573</v>
      </c>
      <c r="B3592" s="145">
        <v>-36929247.595277347</v>
      </c>
    </row>
    <row r="3593" spans="1:2" x14ac:dyDescent="0.35">
      <c r="A3593" s="70">
        <f t="shared" si="64"/>
        <v>3574</v>
      </c>
      <c r="B3593" s="145">
        <v>-12490784.077877315</v>
      </c>
    </row>
    <row r="3594" spans="1:2" x14ac:dyDescent="0.35">
      <c r="A3594" s="70">
        <f t="shared" si="64"/>
        <v>3575</v>
      </c>
      <c r="B3594" s="145">
        <v>-51523534.305649057</v>
      </c>
    </row>
    <row r="3595" spans="1:2" x14ac:dyDescent="0.35">
      <c r="A3595" s="70">
        <f t="shared" si="64"/>
        <v>3576</v>
      </c>
      <c r="B3595" s="145">
        <v>-15050688.698794976</v>
      </c>
    </row>
    <row r="3596" spans="1:2" x14ac:dyDescent="0.35">
      <c r="A3596" s="70">
        <f t="shared" si="64"/>
        <v>3577</v>
      </c>
      <c r="B3596" s="145">
        <v>-8538705.6342014745</v>
      </c>
    </row>
    <row r="3597" spans="1:2" x14ac:dyDescent="0.35">
      <c r="A3597" s="70">
        <f t="shared" si="64"/>
        <v>3578</v>
      </c>
      <c r="B3597" s="145">
        <v>-20616428.743039049</v>
      </c>
    </row>
    <row r="3598" spans="1:2" x14ac:dyDescent="0.35">
      <c r="A3598" s="70">
        <f t="shared" si="64"/>
        <v>3579</v>
      </c>
      <c r="B3598" s="145">
        <v>-42498778.888675638</v>
      </c>
    </row>
    <row r="3599" spans="1:2" x14ac:dyDescent="0.35">
      <c r="A3599" s="70">
        <f t="shared" si="64"/>
        <v>3580</v>
      </c>
      <c r="B3599" s="145">
        <v>-33594561.102288477</v>
      </c>
    </row>
    <row r="3600" spans="1:2" x14ac:dyDescent="0.35">
      <c r="A3600" s="70">
        <f t="shared" si="64"/>
        <v>3581</v>
      </c>
      <c r="B3600" s="145">
        <v>-9746519.5929024704</v>
      </c>
    </row>
    <row r="3601" spans="1:2" x14ac:dyDescent="0.35">
      <c r="A3601" s="70">
        <f t="shared" si="64"/>
        <v>3582</v>
      </c>
      <c r="B3601" s="145">
        <v>-12180956.429809455</v>
      </c>
    </row>
    <row r="3602" spans="1:2" x14ac:dyDescent="0.35">
      <c r="A3602" s="70">
        <f t="shared" si="64"/>
        <v>3583</v>
      </c>
      <c r="B3602" s="145">
        <v>-32686768.771067586</v>
      </c>
    </row>
    <row r="3603" spans="1:2" x14ac:dyDescent="0.35">
      <c r="A3603" s="70">
        <f t="shared" si="64"/>
        <v>3584</v>
      </c>
      <c r="B3603" s="145">
        <v>-21193308.331741542</v>
      </c>
    </row>
    <row r="3604" spans="1:2" x14ac:dyDescent="0.35">
      <c r="A3604" s="70">
        <f t="shared" si="64"/>
        <v>3585</v>
      </c>
      <c r="B3604" s="145">
        <v>-38416289.962416649</v>
      </c>
    </row>
    <row r="3605" spans="1:2" x14ac:dyDescent="0.35">
      <c r="A3605" s="70">
        <f t="shared" si="64"/>
        <v>3586</v>
      </c>
      <c r="B3605" s="145">
        <v>-10442293.854193943</v>
      </c>
    </row>
    <row r="3606" spans="1:2" x14ac:dyDescent="0.35">
      <c r="A3606" s="70">
        <f t="shared" ref="A3606:A3669" si="65">A3605+1</f>
        <v>3587</v>
      </c>
      <c r="B3606" s="145">
        <v>-25929863.648176737</v>
      </c>
    </row>
    <row r="3607" spans="1:2" x14ac:dyDescent="0.35">
      <c r="A3607" s="70">
        <f t="shared" si="65"/>
        <v>3588</v>
      </c>
      <c r="B3607" s="145">
        <v>-14620823.216875536</v>
      </c>
    </row>
    <row r="3608" spans="1:2" x14ac:dyDescent="0.35">
      <c r="A3608" s="70">
        <f t="shared" si="65"/>
        <v>3589</v>
      </c>
      <c r="B3608" s="145">
        <v>-33270993.984510295</v>
      </c>
    </row>
    <row r="3609" spans="1:2" x14ac:dyDescent="0.35">
      <c r="A3609" s="70">
        <f t="shared" si="65"/>
        <v>3590</v>
      </c>
      <c r="B3609" s="145">
        <v>-18003878.841824848</v>
      </c>
    </row>
    <row r="3610" spans="1:2" x14ac:dyDescent="0.35">
      <c r="A3610" s="70">
        <f t="shared" si="65"/>
        <v>3591</v>
      </c>
      <c r="B3610" s="145">
        <v>-12705157.68225673</v>
      </c>
    </row>
    <row r="3611" spans="1:2" x14ac:dyDescent="0.35">
      <c r="A3611" s="70">
        <f t="shared" si="65"/>
        <v>3592</v>
      </c>
      <c r="B3611" s="145">
        <v>-13703594.807453979</v>
      </c>
    </row>
    <row r="3612" spans="1:2" x14ac:dyDescent="0.35">
      <c r="A3612" s="70">
        <f t="shared" si="65"/>
        <v>3593</v>
      </c>
      <c r="B3612" s="145">
        <v>-22779247.586683951</v>
      </c>
    </row>
    <row r="3613" spans="1:2" x14ac:dyDescent="0.35">
      <c r="A3613" s="70">
        <f t="shared" si="65"/>
        <v>3594</v>
      </c>
      <c r="B3613" s="145">
        <v>-20092178.876225349</v>
      </c>
    </row>
    <row r="3614" spans="1:2" x14ac:dyDescent="0.35">
      <c r="A3614" s="70">
        <f t="shared" si="65"/>
        <v>3595</v>
      </c>
      <c r="B3614" s="145">
        <v>-13906458.216277324</v>
      </c>
    </row>
    <row r="3615" spans="1:2" x14ac:dyDescent="0.35">
      <c r="A3615" s="70">
        <f t="shared" si="65"/>
        <v>3596</v>
      </c>
      <c r="B3615" s="145">
        <v>-52170547.906930313</v>
      </c>
    </row>
    <row r="3616" spans="1:2" x14ac:dyDescent="0.35">
      <c r="A3616" s="70">
        <f t="shared" si="65"/>
        <v>3597</v>
      </c>
      <c r="B3616" s="145">
        <v>-26212943.513428956</v>
      </c>
    </row>
    <row r="3617" spans="1:2" x14ac:dyDescent="0.35">
      <c r="A3617" s="70">
        <f t="shared" si="65"/>
        <v>3598</v>
      </c>
      <c r="B3617" s="145">
        <v>-25678911.109494325</v>
      </c>
    </row>
    <row r="3618" spans="1:2" x14ac:dyDescent="0.35">
      <c r="A3618" s="70">
        <f t="shared" si="65"/>
        <v>3599</v>
      </c>
      <c r="B3618" s="145">
        <v>-25592843.07190695</v>
      </c>
    </row>
    <row r="3619" spans="1:2" x14ac:dyDescent="0.35">
      <c r="A3619" s="70">
        <f t="shared" si="65"/>
        <v>3600</v>
      </c>
      <c r="B3619" s="145">
        <v>-10908088.934793161</v>
      </c>
    </row>
    <row r="3620" spans="1:2" x14ac:dyDescent="0.35">
      <c r="A3620" s="70">
        <f t="shared" si="65"/>
        <v>3601</v>
      </c>
      <c r="B3620" s="145">
        <v>-20717539.538127042</v>
      </c>
    </row>
    <row r="3621" spans="1:2" x14ac:dyDescent="0.35">
      <c r="A3621" s="70">
        <f t="shared" si="65"/>
        <v>3602</v>
      </c>
      <c r="B3621" s="145">
        <v>-14470224.007068131</v>
      </c>
    </row>
    <row r="3622" spans="1:2" x14ac:dyDescent="0.35">
      <c r="A3622" s="70">
        <f t="shared" si="65"/>
        <v>3603</v>
      </c>
      <c r="B3622" s="145">
        <v>-39944699.540246256</v>
      </c>
    </row>
    <row r="3623" spans="1:2" x14ac:dyDescent="0.35">
      <c r="A3623" s="70">
        <f t="shared" si="65"/>
        <v>3604</v>
      </c>
      <c r="B3623" s="145">
        <v>-41123983.070086665</v>
      </c>
    </row>
    <row r="3624" spans="1:2" x14ac:dyDescent="0.35">
      <c r="A3624" s="70">
        <f t="shared" si="65"/>
        <v>3605</v>
      </c>
      <c r="B3624" s="145">
        <v>-16656384.573218666</v>
      </c>
    </row>
    <row r="3625" spans="1:2" x14ac:dyDescent="0.35">
      <c r="A3625" s="70">
        <f t="shared" si="65"/>
        <v>3606</v>
      </c>
      <c r="B3625" s="145">
        <v>-13028603.732607443</v>
      </c>
    </row>
    <row r="3626" spans="1:2" x14ac:dyDescent="0.35">
      <c r="A3626" s="70">
        <f t="shared" si="65"/>
        <v>3607</v>
      </c>
      <c r="B3626" s="145">
        <v>-6909417.6865843795</v>
      </c>
    </row>
    <row r="3627" spans="1:2" x14ac:dyDescent="0.35">
      <c r="A3627" s="70">
        <f t="shared" si="65"/>
        <v>3608</v>
      </c>
      <c r="B3627" s="145">
        <v>-17897085.079005308</v>
      </c>
    </row>
    <row r="3628" spans="1:2" x14ac:dyDescent="0.35">
      <c r="A3628" s="70">
        <f t="shared" si="65"/>
        <v>3609</v>
      </c>
      <c r="B3628" s="145">
        <v>-29148125.720373552</v>
      </c>
    </row>
    <row r="3629" spans="1:2" x14ac:dyDescent="0.35">
      <c r="A3629" s="70">
        <f t="shared" si="65"/>
        <v>3610</v>
      </c>
      <c r="B3629" s="145">
        <v>-38679839.06880939</v>
      </c>
    </row>
    <row r="3630" spans="1:2" x14ac:dyDescent="0.35">
      <c r="A3630" s="70">
        <f t="shared" si="65"/>
        <v>3611</v>
      </c>
      <c r="B3630" s="145">
        <v>-35208820.843049511</v>
      </c>
    </row>
    <row r="3631" spans="1:2" x14ac:dyDescent="0.35">
      <c r="A3631" s="70">
        <f t="shared" si="65"/>
        <v>3612</v>
      </c>
      <c r="B3631" s="145">
        <v>-14891502.60638462</v>
      </c>
    </row>
    <row r="3632" spans="1:2" x14ac:dyDescent="0.35">
      <c r="A3632" s="70">
        <f t="shared" si="65"/>
        <v>3613</v>
      </c>
      <c r="B3632" s="145">
        <v>-14195596.382678077</v>
      </c>
    </row>
    <row r="3633" spans="1:2" x14ac:dyDescent="0.35">
      <c r="A3633" s="70">
        <f t="shared" si="65"/>
        <v>3614</v>
      </c>
      <c r="B3633" s="145">
        <v>-10440871.459341541</v>
      </c>
    </row>
    <row r="3634" spans="1:2" x14ac:dyDescent="0.35">
      <c r="A3634" s="70">
        <f t="shared" si="65"/>
        <v>3615</v>
      </c>
      <c r="B3634" s="145">
        <v>-29705431.745625149</v>
      </c>
    </row>
    <row r="3635" spans="1:2" x14ac:dyDescent="0.35">
      <c r="A3635" s="70">
        <f t="shared" si="65"/>
        <v>3616</v>
      </c>
      <c r="B3635" s="145">
        <v>-16272087.446028158</v>
      </c>
    </row>
    <row r="3636" spans="1:2" x14ac:dyDescent="0.35">
      <c r="A3636" s="70">
        <f t="shared" si="65"/>
        <v>3617</v>
      </c>
      <c r="B3636" s="145">
        <v>-8828616.157956915</v>
      </c>
    </row>
    <row r="3637" spans="1:2" x14ac:dyDescent="0.35">
      <c r="A3637" s="70">
        <f t="shared" si="65"/>
        <v>3618</v>
      </c>
      <c r="B3637" s="145">
        <v>-27231903.991302982</v>
      </c>
    </row>
    <row r="3638" spans="1:2" x14ac:dyDescent="0.35">
      <c r="A3638" s="70">
        <f t="shared" si="65"/>
        <v>3619</v>
      </c>
      <c r="B3638" s="145">
        <v>-35835611.22908131</v>
      </c>
    </row>
    <row r="3639" spans="1:2" x14ac:dyDescent="0.35">
      <c r="A3639" s="70">
        <f t="shared" si="65"/>
        <v>3620</v>
      </c>
      <c r="B3639" s="145">
        <v>-38699262.984907441</v>
      </c>
    </row>
    <row r="3640" spans="1:2" x14ac:dyDescent="0.35">
      <c r="A3640" s="70">
        <f t="shared" si="65"/>
        <v>3621</v>
      </c>
      <c r="B3640" s="145">
        <v>-38700467.010679796</v>
      </c>
    </row>
    <row r="3641" spans="1:2" x14ac:dyDescent="0.35">
      <c r="A3641" s="70">
        <f t="shared" si="65"/>
        <v>3622</v>
      </c>
      <c r="B3641" s="145">
        <v>-40654259.57548289</v>
      </c>
    </row>
    <row r="3642" spans="1:2" x14ac:dyDescent="0.35">
      <c r="A3642" s="70">
        <f t="shared" si="65"/>
        <v>3623</v>
      </c>
      <c r="B3642" s="145">
        <v>-33084151.242988657</v>
      </c>
    </row>
    <row r="3643" spans="1:2" x14ac:dyDescent="0.35">
      <c r="A3643" s="70">
        <f t="shared" si="65"/>
        <v>3624</v>
      </c>
      <c r="B3643" s="145">
        <v>-48218172.618384823</v>
      </c>
    </row>
    <row r="3644" spans="1:2" x14ac:dyDescent="0.35">
      <c r="A3644" s="70">
        <f t="shared" si="65"/>
        <v>3625</v>
      </c>
      <c r="B3644" s="145">
        <v>-44123127.284933791</v>
      </c>
    </row>
    <row r="3645" spans="1:2" x14ac:dyDescent="0.35">
      <c r="A3645" s="70">
        <f t="shared" si="65"/>
        <v>3626</v>
      </c>
      <c r="B3645" s="145">
        <v>-19492596.660685074</v>
      </c>
    </row>
    <row r="3646" spans="1:2" x14ac:dyDescent="0.35">
      <c r="A3646" s="70">
        <f t="shared" si="65"/>
        <v>3627</v>
      </c>
      <c r="B3646" s="145">
        <v>-18831608.492273577</v>
      </c>
    </row>
    <row r="3647" spans="1:2" x14ac:dyDescent="0.35">
      <c r="A3647" s="70">
        <f t="shared" si="65"/>
        <v>3628</v>
      </c>
      <c r="B3647" s="145">
        <v>-29382642.034860834</v>
      </c>
    </row>
    <row r="3648" spans="1:2" x14ac:dyDescent="0.35">
      <c r="A3648" s="70">
        <f t="shared" si="65"/>
        <v>3629</v>
      </c>
      <c r="B3648" s="145">
        <v>-20628548.122269642</v>
      </c>
    </row>
    <row r="3649" spans="1:2" x14ac:dyDescent="0.35">
      <c r="A3649" s="70">
        <f t="shared" si="65"/>
        <v>3630</v>
      </c>
      <c r="B3649" s="145">
        <v>-11557399.903186955</v>
      </c>
    </row>
    <row r="3650" spans="1:2" x14ac:dyDescent="0.35">
      <c r="A3650" s="70">
        <f t="shared" si="65"/>
        <v>3631</v>
      </c>
      <c r="B3650" s="145">
        <v>-22686678.091832172</v>
      </c>
    </row>
    <row r="3651" spans="1:2" x14ac:dyDescent="0.35">
      <c r="A3651" s="70">
        <f t="shared" si="65"/>
        <v>3632</v>
      </c>
      <c r="B3651" s="145">
        <v>-49812329.762859695</v>
      </c>
    </row>
    <row r="3652" spans="1:2" x14ac:dyDescent="0.35">
      <c r="A3652" s="70">
        <f t="shared" si="65"/>
        <v>3633</v>
      </c>
      <c r="B3652" s="145">
        <v>-25220388.156066921</v>
      </c>
    </row>
    <row r="3653" spans="1:2" x14ac:dyDescent="0.35">
      <c r="A3653" s="70">
        <f t="shared" si="65"/>
        <v>3634</v>
      </c>
      <c r="B3653" s="145">
        <v>-23683995.300825723</v>
      </c>
    </row>
    <row r="3654" spans="1:2" x14ac:dyDescent="0.35">
      <c r="A3654" s="70">
        <f t="shared" si="65"/>
        <v>3635</v>
      </c>
      <c r="B3654" s="145">
        <v>-35776053.083401501</v>
      </c>
    </row>
    <row r="3655" spans="1:2" x14ac:dyDescent="0.35">
      <c r="A3655" s="70">
        <f t="shared" si="65"/>
        <v>3636</v>
      </c>
      <c r="B3655" s="145">
        <v>-16758795.992483389</v>
      </c>
    </row>
    <row r="3656" spans="1:2" x14ac:dyDescent="0.35">
      <c r="A3656" s="70">
        <f t="shared" si="65"/>
        <v>3637</v>
      </c>
      <c r="B3656" s="145">
        <v>-17288193.792380147</v>
      </c>
    </row>
    <row r="3657" spans="1:2" x14ac:dyDescent="0.35">
      <c r="A3657" s="70">
        <f t="shared" si="65"/>
        <v>3638</v>
      </c>
      <c r="B3657" s="145">
        <v>-32348783.719899356</v>
      </c>
    </row>
    <row r="3658" spans="1:2" x14ac:dyDescent="0.35">
      <c r="A3658" s="70">
        <f t="shared" si="65"/>
        <v>3639</v>
      </c>
      <c r="B3658" s="145">
        <v>-23281419.89182153</v>
      </c>
    </row>
    <row r="3659" spans="1:2" x14ac:dyDescent="0.35">
      <c r="A3659" s="70">
        <f t="shared" si="65"/>
        <v>3640</v>
      </c>
      <c r="B3659" s="145">
        <v>-32827980.33346767</v>
      </c>
    </row>
    <row r="3660" spans="1:2" x14ac:dyDescent="0.35">
      <c r="A3660" s="70">
        <f t="shared" si="65"/>
        <v>3641</v>
      </c>
      <c r="B3660" s="145">
        <v>-27987677.627625242</v>
      </c>
    </row>
    <row r="3661" spans="1:2" x14ac:dyDescent="0.35">
      <c r="A3661" s="70">
        <f t="shared" si="65"/>
        <v>3642</v>
      </c>
      <c r="B3661" s="145">
        <v>-5971773.2598034274</v>
      </c>
    </row>
    <row r="3662" spans="1:2" x14ac:dyDescent="0.35">
      <c r="A3662" s="70">
        <f t="shared" si="65"/>
        <v>3643</v>
      </c>
      <c r="B3662" s="145">
        <v>-15572115.1228159</v>
      </c>
    </row>
    <row r="3663" spans="1:2" x14ac:dyDescent="0.35">
      <c r="A3663" s="70">
        <f t="shared" si="65"/>
        <v>3644</v>
      </c>
      <c r="B3663" s="145">
        <v>-16236363.77779521</v>
      </c>
    </row>
    <row r="3664" spans="1:2" x14ac:dyDescent="0.35">
      <c r="A3664" s="70">
        <f t="shared" si="65"/>
        <v>3645</v>
      </c>
      <c r="B3664" s="145">
        <v>-24473034.99159975</v>
      </c>
    </row>
    <row r="3665" spans="1:2" x14ac:dyDescent="0.35">
      <c r="A3665" s="70">
        <f t="shared" si="65"/>
        <v>3646</v>
      </c>
      <c r="B3665" s="145">
        <v>-17633611.796348792</v>
      </c>
    </row>
    <row r="3666" spans="1:2" x14ac:dyDescent="0.35">
      <c r="A3666" s="70">
        <f t="shared" si="65"/>
        <v>3647</v>
      </c>
      <c r="B3666" s="145">
        <v>-6403860.4081556201</v>
      </c>
    </row>
    <row r="3667" spans="1:2" x14ac:dyDescent="0.35">
      <c r="A3667" s="70">
        <f t="shared" si="65"/>
        <v>3648</v>
      </c>
      <c r="B3667" s="145">
        <v>-15974898.866219761</v>
      </c>
    </row>
    <row r="3668" spans="1:2" x14ac:dyDescent="0.35">
      <c r="A3668" s="70">
        <f t="shared" si="65"/>
        <v>3649</v>
      </c>
      <c r="B3668" s="145">
        <v>-13278794.670735734</v>
      </c>
    </row>
    <row r="3669" spans="1:2" x14ac:dyDescent="0.35">
      <c r="A3669" s="70">
        <f t="shared" si="65"/>
        <v>3650</v>
      </c>
      <c r="B3669" s="145">
        <v>-47279862.953349493</v>
      </c>
    </row>
    <row r="3670" spans="1:2" x14ac:dyDescent="0.35">
      <c r="A3670" s="70">
        <f t="shared" ref="A3670:A3733" si="66">A3669+1</f>
        <v>3651</v>
      </c>
      <c r="B3670" s="145">
        <v>-33153908.41979311</v>
      </c>
    </row>
    <row r="3671" spans="1:2" x14ac:dyDescent="0.35">
      <c r="A3671" s="70">
        <f t="shared" si="66"/>
        <v>3652</v>
      </c>
      <c r="B3671" s="145">
        <v>-8674488.9418890439</v>
      </c>
    </row>
    <row r="3672" spans="1:2" x14ac:dyDescent="0.35">
      <c r="A3672" s="70">
        <f t="shared" si="66"/>
        <v>3653</v>
      </c>
      <c r="B3672" s="145">
        <v>-43467137.331460573</v>
      </c>
    </row>
    <row r="3673" spans="1:2" x14ac:dyDescent="0.35">
      <c r="A3673" s="70">
        <f t="shared" si="66"/>
        <v>3654</v>
      </c>
      <c r="B3673" s="145">
        <v>-40738373.839259267</v>
      </c>
    </row>
    <row r="3674" spans="1:2" x14ac:dyDescent="0.35">
      <c r="A3674" s="70">
        <f t="shared" si="66"/>
        <v>3655</v>
      </c>
      <c r="B3674" s="145">
        <v>-24954698.633324593</v>
      </c>
    </row>
    <row r="3675" spans="1:2" x14ac:dyDescent="0.35">
      <c r="A3675" s="70">
        <f t="shared" si="66"/>
        <v>3656</v>
      </c>
      <c r="B3675" s="145">
        <v>-14531504.546300355</v>
      </c>
    </row>
    <row r="3676" spans="1:2" x14ac:dyDescent="0.35">
      <c r="A3676" s="70">
        <f t="shared" si="66"/>
        <v>3657</v>
      </c>
      <c r="B3676" s="145">
        <v>-18561057.53945544</v>
      </c>
    </row>
    <row r="3677" spans="1:2" x14ac:dyDescent="0.35">
      <c r="A3677" s="70">
        <f t="shared" si="66"/>
        <v>3658</v>
      </c>
      <c r="B3677" s="145">
        <v>-19742505.061429556</v>
      </c>
    </row>
    <row r="3678" spans="1:2" x14ac:dyDescent="0.35">
      <c r="A3678" s="70">
        <f t="shared" si="66"/>
        <v>3659</v>
      </c>
      <c r="B3678" s="145">
        <v>-30252317.8322623</v>
      </c>
    </row>
    <row r="3679" spans="1:2" x14ac:dyDescent="0.35">
      <c r="A3679" s="70">
        <f t="shared" si="66"/>
        <v>3660</v>
      </c>
      <c r="B3679" s="145">
        <v>-16285626.164759409</v>
      </c>
    </row>
    <row r="3680" spans="1:2" x14ac:dyDescent="0.35">
      <c r="A3680" s="70">
        <f t="shared" si="66"/>
        <v>3661</v>
      </c>
      <c r="B3680" s="145">
        <v>-48102388.158458799</v>
      </c>
    </row>
    <row r="3681" spans="1:2" x14ac:dyDescent="0.35">
      <c r="A3681" s="70">
        <f t="shared" si="66"/>
        <v>3662</v>
      </c>
      <c r="B3681" s="145">
        <v>-9275013.8842870258</v>
      </c>
    </row>
    <row r="3682" spans="1:2" x14ac:dyDescent="0.35">
      <c r="A3682" s="70">
        <f t="shared" si="66"/>
        <v>3663</v>
      </c>
      <c r="B3682" s="145">
        <v>-23443919.04619702</v>
      </c>
    </row>
    <row r="3683" spans="1:2" x14ac:dyDescent="0.35">
      <c r="A3683" s="70">
        <f t="shared" si="66"/>
        <v>3664</v>
      </c>
      <c r="B3683" s="145">
        <v>-11104798.733316777</v>
      </c>
    </row>
    <row r="3684" spans="1:2" x14ac:dyDescent="0.35">
      <c r="A3684" s="70">
        <f t="shared" si="66"/>
        <v>3665</v>
      </c>
      <c r="B3684" s="145">
        <v>-31817833.041692093</v>
      </c>
    </row>
    <row r="3685" spans="1:2" x14ac:dyDescent="0.35">
      <c r="A3685" s="70">
        <f t="shared" si="66"/>
        <v>3666</v>
      </c>
      <c r="B3685" s="145">
        <v>-17557601.114839651</v>
      </c>
    </row>
    <row r="3686" spans="1:2" x14ac:dyDescent="0.35">
      <c r="A3686" s="70">
        <f t="shared" si="66"/>
        <v>3667</v>
      </c>
      <c r="B3686" s="145">
        <v>-24921123.075393729</v>
      </c>
    </row>
    <row r="3687" spans="1:2" x14ac:dyDescent="0.35">
      <c r="A3687" s="70">
        <f t="shared" si="66"/>
        <v>3668</v>
      </c>
      <c r="B3687" s="145">
        <v>-13475040.243600806</v>
      </c>
    </row>
    <row r="3688" spans="1:2" x14ac:dyDescent="0.35">
      <c r="A3688" s="70">
        <f t="shared" si="66"/>
        <v>3669</v>
      </c>
      <c r="B3688" s="145">
        <v>-12715297.543042028</v>
      </c>
    </row>
    <row r="3689" spans="1:2" x14ac:dyDescent="0.35">
      <c r="A3689" s="70">
        <f t="shared" si="66"/>
        <v>3670</v>
      </c>
      <c r="B3689" s="145">
        <v>-12425904.466485128</v>
      </c>
    </row>
    <row r="3690" spans="1:2" x14ac:dyDescent="0.35">
      <c r="A3690" s="70">
        <f t="shared" si="66"/>
        <v>3671</v>
      </c>
      <c r="B3690" s="145">
        <v>-29721977.435805425</v>
      </c>
    </row>
    <row r="3691" spans="1:2" x14ac:dyDescent="0.35">
      <c r="A3691" s="70">
        <f t="shared" si="66"/>
        <v>3672</v>
      </c>
      <c r="B3691" s="145">
        <v>-35011512.645455033</v>
      </c>
    </row>
    <row r="3692" spans="1:2" x14ac:dyDescent="0.35">
      <c r="A3692" s="70">
        <f t="shared" si="66"/>
        <v>3673</v>
      </c>
      <c r="B3692" s="145">
        <v>-23116102.949943841</v>
      </c>
    </row>
    <row r="3693" spans="1:2" x14ac:dyDescent="0.35">
      <c r="A3693" s="70">
        <f t="shared" si="66"/>
        <v>3674</v>
      </c>
      <c r="B3693" s="145">
        <v>-42304610.826910071</v>
      </c>
    </row>
    <row r="3694" spans="1:2" x14ac:dyDescent="0.35">
      <c r="A3694" s="70">
        <f t="shared" si="66"/>
        <v>3675</v>
      </c>
      <c r="B3694" s="145">
        <v>-6453170.2468966506</v>
      </c>
    </row>
    <row r="3695" spans="1:2" x14ac:dyDescent="0.35">
      <c r="A3695" s="70">
        <f t="shared" si="66"/>
        <v>3676</v>
      </c>
      <c r="B3695" s="145">
        <v>-32795811.760497078</v>
      </c>
    </row>
    <row r="3696" spans="1:2" x14ac:dyDescent="0.35">
      <c r="A3696" s="70">
        <f t="shared" si="66"/>
        <v>3677</v>
      </c>
      <c r="B3696" s="145">
        <v>-20931208.916251205</v>
      </c>
    </row>
    <row r="3697" spans="1:2" x14ac:dyDescent="0.35">
      <c r="A3697" s="70">
        <f t="shared" si="66"/>
        <v>3678</v>
      </c>
      <c r="B3697" s="145">
        <v>-15366381.496969618</v>
      </c>
    </row>
    <row r="3698" spans="1:2" x14ac:dyDescent="0.35">
      <c r="A3698" s="70">
        <f t="shared" si="66"/>
        <v>3679</v>
      </c>
      <c r="B3698" s="145">
        <v>-30991207.900133044</v>
      </c>
    </row>
    <row r="3699" spans="1:2" x14ac:dyDescent="0.35">
      <c r="A3699" s="70">
        <f t="shared" si="66"/>
        <v>3680</v>
      </c>
      <c r="B3699" s="145">
        <v>-26885157.001280583</v>
      </c>
    </row>
    <row r="3700" spans="1:2" x14ac:dyDescent="0.35">
      <c r="A3700" s="70">
        <f t="shared" si="66"/>
        <v>3681</v>
      </c>
      <c r="B3700" s="145">
        <v>-7266829.55550081</v>
      </c>
    </row>
    <row r="3701" spans="1:2" x14ac:dyDescent="0.35">
      <c r="A3701" s="70">
        <f t="shared" si="66"/>
        <v>3682</v>
      </c>
      <c r="B3701" s="145">
        <v>-28420877.778454434</v>
      </c>
    </row>
    <row r="3702" spans="1:2" x14ac:dyDescent="0.35">
      <c r="A3702" s="70">
        <f t="shared" si="66"/>
        <v>3683</v>
      </c>
      <c r="B3702" s="145">
        <v>-17210997.69618836</v>
      </c>
    </row>
    <row r="3703" spans="1:2" x14ac:dyDescent="0.35">
      <c r="A3703" s="70">
        <f t="shared" si="66"/>
        <v>3684</v>
      </c>
      <c r="B3703" s="145">
        <v>-34303794.410177849</v>
      </c>
    </row>
    <row r="3704" spans="1:2" x14ac:dyDescent="0.35">
      <c r="A3704" s="70">
        <f t="shared" si="66"/>
        <v>3685</v>
      </c>
      <c r="B3704" s="145">
        <v>-61579989.388895676</v>
      </c>
    </row>
    <row r="3705" spans="1:2" x14ac:dyDescent="0.35">
      <c r="A3705" s="70">
        <f t="shared" si="66"/>
        <v>3686</v>
      </c>
      <c r="B3705" s="145">
        <v>-30285863.624469489</v>
      </c>
    </row>
    <row r="3706" spans="1:2" x14ac:dyDescent="0.35">
      <c r="A3706" s="70">
        <f t="shared" si="66"/>
        <v>3687</v>
      </c>
      <c r="B3706" s="145">
        <v>-24010661.983794004</v>
      </c>
    </row>
    <row r="3707" spans="1:2" x14ac:dyDescent="0.35">
      <c r="A3707" s="70">
        <f t="shared" si="66"/>
        <v>3688</v>
      </c>
      <c r="B3707" s="145">
        <v>-28034989.020130761</v>
      </c>
    </row>
    <row r="3708" spans="1:2" x14ac:dyDescent="0.35">
      <c r="A3708" s="70">
        <f t="shared" si="66"/>
        <v>3689</v>
      </c>
      <c r="B3708" s="145">
        <v>-27779893.978073269</v>
      </c>
    </row>
    <row r="3709" spans="1:2" x14ac:dyDescent="0.35">
      <c r="A3709" s="70">
        <f t="shared" si="66"/>
        <v>3690</v>
      </c>
      <c r="B3709" s="145">
        <v>-43076616.026734576</v>
      </c>
    </row>
    <row r="3710" spans="1:2" x14ac:dyDescent="0.35">
      <c r="A3710" s="70">
        <f t="shared" si="66"/>
        <v>3691</v>
      </c>
      <c r="B3710" s="145">
        <v>-24799325.2584939</v>
      </c>
    </row>
    <row r="3711" spans="1:2" x14ac:dyDescent="0.35">
      <c r="A3711" s="70">
        <f t="shared" si="66"/>
        <v>3692</v>
      </c>
      <c r="B3711" s="145">
        <v>-26556787.317389816</v>
      </c>
    </row>
    <row r="3712" spans="1:2" x14ac:dyDescent="0.35">
      <c r="A3712" s="70">
        <f t="shared" si="66"/>
        <v>3693</v>
      </c>
      <c r="B3712" s="145">
        <v>-24044655.903829828</v>
      </c>
    </row>
    <row r="3713" spans="1:2" x14ac:dyDescent="0.35">
      <c r="A3713" s="70">
        <f t="shared" si="66"/>
        <v>3694</v>
      </c>
      <c r="B3713" s="145">
        <v>-13785311.897187877</v>
      </c>
    </row>
    <row r="3714" spans="1:2" x14ac:dyDescent="0.35">
      <c r="A3714" s="70">
        <f t="shared" si="66"/>
        <v>3695</v>
      </c>
      <c r="B3714" s="145">
        <v>-57302632.077527881</v>
      </c>
    </row>
    <row r="3715" spans="1:2" x14ac:dyDescent="0.35">
      <c r="A3715" s="70">
        <f t="shared" si="66"/>
        <v>3696</v>
      </c>
      <c r="B3715" s="145">
        <v>-48449498.108748704</v>
      </c>
    </row>
    <row r="3716" spans="1:2" x14ac:dyDescent="0.35">
      <c r="A3716" s="70">
        <f t="shared" si="66"/>
        <v>3697</v>
      </c>
      <c r="B3716" s="145">
        <v>-27492557.839235295</v>
      </c>
    </row>
    <row r="3717" spans="1:2" x14ac:dyDescent="0.35">
      <c r="A3717" s="70">
        <f t="shared" si="66"/>
        <v>3698</v>
      </c>
      <c r="B3717" s="145">
        <v>-15802873.31887053</v>
      </c>
    </row>
    <row r="3718" spans="1:2" x14ac:dyDescent="0.35">
      <c r="A3718" s="70">
        <f t="shared" si="66"/>
        <v>3699</v>
      </c>
      <c r="B3718" s="145">
        <v>-22996147.348745257</v>
      </c>
    </row>
    <row r="3719" spans="1:2" x14ac:dyDescent="0.35">
      <c r="A3719" s="70">
        <f t="shared" si="66"/>
        <v>3700</v>
      </c>
      <c r="B3719" s="145">
        <v>-45952148.660863966</v>
      </c>
    </row>
    <row r="3720" spans="1:2" x14ac:dyDescent="0.35">
      <c r="A3720" s="70">
        <f t="shared" si="66"/>
        <v>3701</v>
      </c>
      <c r="B3720" s="145">
        <v>-18736836.37946187</v>
      </c>
    </row>
    <row r="3721" spans="1:2" x14ac:dyDescent="0.35">
      <c r="A3721" s="70">
        <f t="shared" si="66"/>
        <v>3702</v>
      </c>
      <c r="B3721" s="145">
        <v>-10562515.18612683</v>
      </c>
    </row>
    <row r="3722" spans="1:2" x14ac:dyDescent="0.35">
      <c r="A3722" s="70">
        <f t="shared" si="66"/>
        <v>3703</v>
      </c>
      <c r="B3722" s="145">
        <v>-16427165.979679845</v>
      </c>
    </row>
    <row r="3723" spans="1:2" x14ac:dyDescent="0.35">
      <c r="A3723" s="70">
        <f t="shared" si="66"/>
        <v>3704</v>
      </c>
      <c r="B3723" s="145">
        <v>-25337620.498001195</v>
      </c>
    </row>
    <row r="3724" spans="1:2" x14ac:dyDescent="0.35">
      <c r="A3724" s="70">
        <f t="shared" si="66"/>
        <v>3705</v>
      </c>
      <c r="B3724" s="145">
        <v>-13829347.963025471</v>
      </c>
    </row>
    <row r="3725" spans="1:2" x14ac:dyDescent="0.35">
      <c r="A3725" s="70">
        <f t="shared" si="66"/>
        <v>3706</v>
      </c>
      <c r="B3725" s="145">
        <v>-14044585.996852254</v>
      </c>
    </row>
    <row r="3726" spans="1:2" x14ac:dyDescent="0.35">
      <c r="A3726" s="70">
        <f t="shared" si="66"/>
        <v>3707</v>
      </c>
      <c r="B3726" s="145">
        <v>-14812909.771252848</v>
      </c>
    </row>
    <row r="3727" spans="1:2" x14ac:dyDescent="0.35">
      <c r="A3727" s="70">
        <f t="shared" si="66"/>
        <v>3708</v>
      </c>
      <c r="B3727" s="145">
        <v>-28757778.927994933</v>
      </c>
    </row>
    <row r="3728" spans="1:2" x14ac:dyDescent="0.35">
      <c r="A3728" s="70">
        <f t="shared" si="66"/>
        <v>3709</v>
      </c>
      <c r="B3728" s="145">
        <v>-6626155.1700068563</v>
      </c>
    </row>
    <row r="3729" spans="1:2" x14ac:dyDescent="0.35">
      <c r="A3729" s="70">
        <f t="shared" si="66"/>
        <v>3710</v>
      </c>
      <c r="B3729" s="145">
        <v>-36013464.929093242</v>
      </c>
    </row>
    <row r="3730" spans="1:2" x14ac:dyDescent="0.35">
      <c r="A3730" s="70">
        <f t="shared" si="66"/>
        <v>3711</v>
      </c>
      <c r="B3730" s="145">
        <v>-16550946.994628474</v>
      </c>
    </row>
    <row r="3731" spans="1:2" x14ac:dyDescent="0.35">
      <c r="A3731" s="70">
        <f t="shared" si="66"/>
        <v>3712</v>
      </c>
      <c r="B3731" s="145">
        <v>-35797845.93688596</v>
      </c>
    </row>
    <row r="3732" spans="1:2" x14ac:dyDescent="0.35">
      <c r="A3732" s="70">
        <f t="shared" si="66"/>
        <v>3713</v>
      </c>
      <c r="B3732" s="145">
        <v>-10463677.642228099</v>
      </c>
    </row>
    <row r="3733" spans="1:2" x14ac:dyDescent="0.35">
      <c r="A3733" s="70">
        <f t="shared" si="66"/>
        <v>3714</v>
      </c>
      <c r="B3733" s="145">
        <v>-25656455.761775736</v>
      </c>
    </row>
    <row r="3734" spans="1:2" x14ac:dyDescent="0.35">
      <c r="A3734" s="70">
        <f t="shared" ref="A3734:A3797" si="67">A3733+1</f>
        <v>3715</v>
      </c>
      <c r="B3734" s="145">
        <v>-12584349.018299038</v>
      </c>
    </row>
    <row r="3735" spans="1:2" x14ac:dyDescent="0.35">
      <c r="A3735" s="70">
        <f t="shared" si="67"/>
        <v>3716</v>
      </c>
      <c r="B3735" s="145">
        <v>-25998745.113278586</v>
      </c>
    </row>
    <row r="3736" spans="1:2" x14ac:dyDescent="0.35">
      <c r="A3736" s="70">
        <f t="shared" si="67"/>
        <v>3717</v>
      </c>
      <c r="B3736" s="145">
        <v>-23145135.410101861</v>
      </c>
    </row>
    <row r="3737" spans="1:2" x14ac:dyDescent="0.35">
      <c r="A3737" s="70">
        <f t="shared" si="67"/>
        <v>3718</v>
      </c>
      <c r="B3737" s="145">
        <v>-27821227.94568342</v>
      </c>
    </row>
    <row r="3738" spans="1:2" x14ac:dyDescent="0.35">
      <c r="A3738" s="70">
        <f t="shared" si="67"/>
        <v>3719</v>
      </c>
      <c r="B3738" s="145">
        <v>-4240864.8966061566</v>
      </c>
    </row>
    <row r="3739" spans="1:2" x14ac:dyDescent="0.35">
      <c r="A3739" s="70">
        <f t="shared" si="67"/>
        <v>3720</v>
      </c>
      <c r="B3739" s="145">
        <v>-41459514.009965524</v>
      </c>
    </row>
    <row r="3740" spans="1:2" x14ac:dyDescent="0.35">
      <c r="A3740" s="70">
        <f t="shared" si="67"/>
        <v>3721</v>
      </c>
      <c r="B3740" s="145">
        <v>-43752224.104916811</v>
      </c>
    </row>
    <row r="3741" spans="1:2" x14ac:dyDescent="0.35">
      <c r="A3741" s="70">
        <f t="shared" si="67"/>
        <v>3722</v>
      </c>
      <c r="B3741" s="145">
        <v>-26236101.220168695</v>
      </c>
    </row>
    <row r="3742" spans="1:2" x14ac:dyDescent="0.35">
      <c r="A3742" s="70">
        <f t="shared" si="67"/>
        <v>3723</v>
      </c>
      <c r="B3742" s="145">
        <v>-11125881.174814915</v>
      </c>
    </row>
    <row r="3743" spans="1:2" x14ac:dyDescent="0.35">
      <c r="A3743" s="70">
        <f t="shared" si="67"/>
        <v>3724</v>
      </c>
      <c r="B3743" s="145">
        <v>-33914963.17272836</v>
      </c>
    </row>
    <row r="3744" spans="1:2" x14ac:dyDescent="0.35">
      <c r="A3744" s="70">
        <f t="shared" si="67"/>
        <v>3725</v>
      </c>
      <c r="B3744" s="145">
        <v>-19601747.886287123</v>
      </c>
    </row>
    <row r="3745" spans="1:2" x14ac:dyDescent="0.35">
      <c r="A3745" s="70">
        <f t="shared" si="67"/>
        <v>3726</v>
      </c>
      <c r="B3745" s="145">
        <v>-42438745.962061256</v>
      </c>
    </row>
    <row r="3746" spans="1:2" x14ac:dyDescent="0.35">
      <c r="A3746" s="70">
        <f t="shared" si="67"/>
        <v>3727</v>
      </c>
      <c r="B3746" s="145">
        <v>-24899659.702468451</v>
      </c>
    </row>
    <row r="3747" spans="1:2" x14ac:dyDescent="0.35">
      <c r="A3747" s="70">
        <f t="shared" si="67"/>
        <v>3728</v>
      </c>
      <c r="B3747" s="145">
        <v>-22563752.632043064</v>
      </c>
    </row>
    <row r="3748" spans="1:2" x14ac:dyDescent="0.35">
      <c r="A3748" s="70">
        <f t="shared" si="67"/>
        <v>3729</v>
      </c>
      <c r="B3748" s="145">
        <v>-14251660.854685754</v>
      </c>
    </row>
    <row r="3749" spans="1:2" x14ac:dyDescent="0.35">
      <c r="A3749" s="70">
        <f t="shared" si="67"/>
        <v>3730</v>
      </c>
      <c r="B3749" s="145">
        <v>-20372335.989443548</v>
      </c>
    </row>
    <row r="3750" spans="1:2" x14ac:dyDescent="0.35">
      <c r="A3750" s="70">
        <f t="shared" si="67"/>
        <v>3731</v>
      </c>
      <c r="B3750" s="145">
        <v>-42411969.808458991</v>
      </c>
    </row>
    <row r="3751" spans="1:2" x14ac:dyDescent="0.35">
      <c r="A3751" s="70">
        <f t="shared" si="67"/>
        <v>3732</v>
      </c>
      <c r="B3751" s="145">
        <v>-24221852.160183992</v>
      </c>
    </row>
    <row r="3752" spans="1:2" x14ac:dyDescent="0.35">
      <c r="A3752" s="70">
        <f t="shared" si="67"/>
        <v>3733</v>
      </c>
      <c r="B3752" s="145">
        <v>-25822625.74765414</v>
      </c>
    </row>
    <row r="3753" spans="1:2" x14ac:dyDescent="0.35">
      <c r="A3753" s="70">
        <f t="shared" si="67"/>
        <v>3734</v>
      </c>
      <c r="B3753" s="145">
        <v>-30376007.82217975</v>
      </c>
    </row>
    <row r="3754" spans="1:2" x14ac:dyDescent="0.35">
      <c r="A3754" s="70">
        <f t="shared" si="67"/>
        <v>3735</v>
      </c>
      <c r="B3754" s="145">
        <v>-38832434.823946327</v>
      </c>
    </row>
    <row r="3755" spans="1:2" x14ac:dyDescent="0.35">
      <c r="A3755" s="70">
        <f t="shared" si="67"/>
        <v>3736</v>
      </c>
      <c r="B3755" s="145">
        <v>-23279741.133496024</v>
      </c>
    </row>
    <row r="3756" spans="1:2" x14ac:dyDescent="0.35">
      <c r="A3756" s="70">
        <f t="shared" si="67"/>
        <v>3737</v>
      </c>
      <c r="B3756" s="145">
        <v>-28581290.399907358</v>
      </c>
    </row>
    <row r="3757" spans="1:2" x14ac:dyDescent="0.35">
      <c r="A3757" s="70">
        <f t="shared" si="67"/>
        <v>3738</v>
      </c>
      <c r="B3757" s="145">
        <v>-13380820.793916054</v>
      </c>
    </row>
    <row r="3758" spans="1:2" x14ac:dyDescent="0.35">
      <c r="A3758" s="70">
        <f t="shared" si="67"/>
        <v>3739</v>
      </c>
      <c r="B3758" s="145">
        <v>-18260854.919251543</v>
      </c>
    </row>
    <row r="3759" spans="1:2" x14ac:dyDescent="0.35">
      <c r="A3759" s="70">
        <f t="shared" si="67"/>
        <v>3740</v>
      </c>
      <c r="B3759" s="145">
        <v>-40014120.200544715</v>
      </c>
    </row>
    <row r="3760" spans="1:2" x14ac:dyDescent="0.35">
      <c r="A3760" s="70">
        <f t="shared" si="67"/>
        <v>3741</v>
      </c>
      <c r="B3760" s="145">
        <v>-13524703.840862179</v>
      </c>
    </row>
    <row r="3761" spans="1:2" x14ac:dyDescent="0.35">
      <c r="A3761" s="70">
        <f t="shared" si="67"/>
        <v>3742</v>
      </c>
      <c r="B3761" s="145">
        <v>-54900764.218413383</v>
      </c>
    </row>
    <row r="3762" spans="1:2" x14ac:dyDescent="0.35">
      <c r="A3762" s="70">
        <f t="shared" si="67"/>
        <v>3743</v>
      </c>
      <c r="B3762" s="145">
        <v>-25141475.429669783</v>
      </c>
    </row>
    <row r="3763" spans="1:2" x14ac:dyDescent="0.35">
      <c r="A3763" s="70">
        <f t="shared" si="67"/>
        <v>3744</v>
      </c>
      <c r="B3763" s="145">
        <v>-32180704.163643442</v>
      </c>
    </row>
    <row r="3764" spans="1:2" x14ac:dyDescent="0.35">
      <c r="A3764" s="70">
        <f t="shared" si="67"/>
        <v>3745</v>
      </c>
      <c r="B3764" s="145">
        <v>-20098661.628526423</v>
      </c>
    </row>
    <row r="3765" spans="1:2" x14ac:dyDescent="0.35">
      <c r="A3765" s="70">
        <f t="shared" si="67"/>
        <v>3746</v>
      </c>
      <c r="B3765" s="145">
        <v>-17377731.434708335</v>
      </c>
    </row>
    <row r="3766" spans="1:2" x14ac:dyDescent="0.35">
      <c r="A3766" s="70">
        <f t="shared" si="67"/>
        <v>3747</v>
      </c>
      <c r="B3766" s="145">
        <v>-5963084.0285886098</v>
      </c>
    </row>
    <row r="3767" spans="1:2" x14ac:dyDescent="0.35">
      <c r="A3767" s="70">
        <f t="shared" si="67"/>
        <v>3748</v>
      </c>
      <c r="B3767" s="145">
        <v>-26775785.967748452</v>
      </c>
    </row>
    <row r="3768" spans="1:2" x14ac:dyDescent="0.35">
      <c r="A3768" s="70">
        <f t="shared" si="67"/>
        <v>3749</v>
      </c>
      <c r="B3768" s="145">
        <v>-28675262.158483073</v>
      </c>
    </row>
    <row r="3769" spans="1:2" x14ac:dyDescent="0.35">
      <c r="A3769" s="70">
        <f t="shared" si="67"/>
        <v>3750</v>
      </c>
      <c r="B3769" s="145">
        <v>-11184336.200425351</v>
      </c>
    </row>
    <row r="3770" spans="1:2" x14ac:dyDescent="0.35">
      <c r="A3770" s="70">
        <f t="shared" si="67"/>
        <v>3751</v>
      </c>
      <c r="B3770" s="145">
        <v>-23911246.796556402</v>
      </c>
    </row>
    <row r="3771" spans="1:2" x14ac:dyDescent="0.35">
      <c r="A3771" s="70">
        <f t="shared" si="67"/>
        <v>3752</v>
      </c>
      <c r="B3771" s="145">
        <v>-10426971.780009035</v>
      </c>
    </row>
    <row r="3772" spans="1:2" x14ac:dyDescent="0.35">
      <c r="A3772" s="70">
        <f t="shared" si="67"/>
        <v>3753</v>
      </c>
      <c r="B3772" s="145">
        <v>-38304090.608954482</v>
      </c>
    </row>
    <row r="3773" spans="1:2" x14ac:dyDescent="0.35">
      <c r="A3773" s="70">
        <f t="shared" si="67"/>
        <v>3754</v>
      </c>
      <c r="B3773" s="145">
        <v>-18825671.453702725</v>
      </c>
    </row>
    <row r="3774" spans="1:2" x14ac:dyDescent="0.35">
      <c r="A3774" s="70">
        <f t="shared" si="67"/>
        <v>3755</v>
      </c>
      <c r="B3774" s="145">
        <v>-33965901.659635469</v>
      </c>
    </row>
    <row r="3775" spans="1:2" x14ac:dyDescent="0.35">
      <c r="A3775" s="70">
        <f t="shared" si="67"/>
        <v>3756</v>
      </c>
      <c r="B3775" s="145">
        <v>-16997082.29620216</v>
      </c>
    </row>
    <row r="3776" spans="1:2" x14ac:dyDescent="0.35">
      <c r="A3776" s="70">
        <f t="shared" si="67"/>
        <v>3757</v>
      </c>
      <c r="B3776" s="145">
        <v>-9946102.0078482311</v>
      </c>
    </row>
    <row r="3777" spans="1:2" x14ac:dyDescent="0.35">
      <c r="A3777" s="70">
        <f t="shared" si="67"/>
        <v>3758</v>
      </c>
      <c r="B3777" s="145">
        <v>-33590117.090733081</v>
      </c>
    </row>
    <row r="3778" spans="1:2" x14ac:dyDescent="0.35">
      <c r="A3778" s="70">
        <f t="shared" si="67"/>
        <v>3759</v>
      </c>
      <c r="B3778" s="145">
        <v>-17217051.09445744</v>
      </c>
    </row>
    <row r="3779" spans="1:2" x14ac:dyDescent="0.35">
      <c r="A3779" s="70">
        <f t="shared" si="67"/>
        <v>3760</v>
      </c>
      <c r="B3779" s="145">
        <v>-30122155.24059204</v>
      </c>
    </row>
    <row r="3780" spans="1:2" x14ac:dyDescent="0.35">
      <c r="A3780" s="70">
        <f t="shared" si="67"/>
        <v>3761</v>
      </c>
      <c r="B3780" s="145">
        <v>-22341693.320625044</v>
      </c>
    </row>
    <row r="3781" spans="1:2" x14ac:dyDescent="0.35">
      <c r="A3781" s="70">
        <f t="shared" si="67"/>
        <v>3762</v>
      </c>
      <c r="B3781" s="145">
        <v>-36266730.073018402</v>
      </c>
    </row>
    <row r="3782" spans="1:2" x14ac:dyDescent="0.35">
      <c r="A3782" s="70">
        <f t="shared" si="67"/>
        <v>3763</v>
      </c>
      <c r="B3782" s="145">
        <v>-41348561.883373037</v>
      </c>
    </row>
    <row r="3783" spans="1:2" x14ac:dyDescent="0.35">
      <c r="A3783" s="70">
        <f t="shared" si="67"/>
        <v>3764</v>
      </c>
      <c r="B3783" s="145">
        <v>-22147629.060062177</v>
      </c>
    </row>
    <row r="3784" spans="1:2" x14ac:dyDescent="0.35">
      <c r="A3784" s="70">
        <f t="shared" si="67"/>
        <v>3765</v>
      </c>
      <c r="B3784" s="145">
        <v>-20216544.130714968</v>
      </c>
    </row>
    <row r="3785" spans="1:2" x14ac:dyDescent="0.35">
      <c r="A3785" s="70">
        <f t="shared" si="67"/>
        <v>3766</v>
      </c>
      <c r="B3785" s="145">
        <v>-14263837.452972125</v>
      </c>
    </row>
    <row r="3786" spans="1:2" x14ac:dyDescent="0.35">
      <c r="A3786" s="70">
        <f t="shared" si="67"/>
        <v>3767</v>
      </c>
      <c r="B3786" s="145">
        <v>-15137790.667708721</v>
      </c>
    </row>
    <row r="3787" spans="1:2" x14ac:dyDescent="0.35">
      <c r="A3787" s="70">
        <f t="shared" si="67"/>
        <v>3768</v>
      </c>
      <c r="B3787" s="145">
        <v>-26582750.55531089</v>
      </c>
    </row>
    <row r="3788" spans="1:2" x14ac:dyDescent="0.35">
      <c r="A3788" s="70">
        <f t="shared" si="67"/>
        <v>3769</v>
      </c>
      <c r="B3788" s="145">
        <v>-29022589.829284389</v>
      </c>
    </row>
    <row r="3789" spans="1:2" x14ac:dyDescent="0.35">
      <c r="A3789" s="70">
        <f t="shared" si="67"/>
        <v>3770</v>
      </c>
      <c r="B3789" s="145">
        <v>-20427448.977374371</v>
      </c>
    </row>
    <row r="3790" spans="1:2" x14ac:dyDescent="0.35">
      <c r="A3790" s="70">
        <f t="shared" si="67"/>
        <v>3771</v>
      </c>
      <c r="B3790" s="145">
        <v>-17853449.834920309</v>
      </c>
    </row>
    <row r="3791" spans="1:2" x14ac:dyDescent="0.35">
      <c r="A3791" s="70">
        <f t="shared" si="67"/>
        <v>3772</v>
      </c>
      <c r="B3791" s="145">
        <v>-10023945.460271861</v>
      </c>
    </row>
    <row r="3792" spans="1:2" x14ac:dyDescent="0.35">
      <c r="A3792" s="70">
        <f t="shared" si="67"/>
        <v>3773</v>
      </c>
      <c r="B3792" s="145">
        <v>-19304545.090841886</v>
      </c>
    </row>
    <row r="3793" spans="1:2" x14ac:dyDescent="0.35">
      <c r="A3793" s="70">
        <f t="shared" si="67"/>
        <v>3774</v>
      </c>
      <c r="B3793" s="145">
        <v>-38212424.392765872</v>
      </c>
    </row>
    <row r="3794" spans="1:2" x14ac:dyDescent="0.35">
      <c r="A3794" s="70">
        <f t="shared" si="67"/>
        <v>3775</v>
      </c>
      <c r="B3794" s="145">
        <v>-15329021.864183102</v>
      </c>
    </row>
    <row r="3795" spans="1:2" x14ac:dyDescent="0.35">
      <c r="A3795" s="70">
        <f t="shared" si="67"/>
        <v>3776</v>
      </c>
      <c r="B3795" s="145">
        <v>-34826668.261821344</v>
      </c>
    </row>
    <row r="3796" spans="1:2" x14ac:dyDescent="0.35">
      <c r="A3796" s="70">
        <f t="shared" si="67"/>
        <v>3777</v>
      </c>
      <c r="B3796" s="145">
        <v>-20355836.965076379</v>
      </c>
    </row>
    <row r="3797" spans="1:2" x14ac:dyDescent="0.35">
      <c r="A3797" s="70">
        <f t="shared" si="67"/>
        <v>3778</v>
      </c>
      <c r="B3797" s="145">
        <v>-40537186.470183879</v>
      </c>
    </row>
    <row r="3798" spans="1:2" x14ac:dyDescent="0.35">
      <c r="A3798" s="70">
        <f t="shared" ref="A3798:A3861" si="68">A3797+1</f>
        <v>3779</v>
      </c>
      <c r="B3798" s="145">
        <v>-25969315.626819551</v>
      </c>
    </row>
    <row r="3799" spans="1:2" x14ac:dyDescent="0.35">
      <c r="A3799" s="70">
        <f t="shared" si="68"/>
        <v>3780</v>
      </c>
      <c r="B3799" s="145">
        <v>-24175976.338300973</v>
      </c>
    </row>
    <row r="3800" spans="1:2" x14ac:dyDescent="0.35">
      <c r="A3800" s="70">
        <f t="shared" si="68"/>
        <v>3781</v>
      </c>
      <c r="B3800" s="145">
        <v>-13092817.654734256</v>
      </c>
    </row>
    <row r="3801" spans="1:2" x14ac:dyDescent="0.35">
      <c r="A3801" s="70">
        <f t="shared" si="68"/>
        <v>3782</v>
      </c>
      <c r="B3801" s="145">
        <v>-21606406.934381876</v>
      </c>
    </row>
    <row r="3802" spans="1:2" x14ac:dyDescent="0.35">
      <c r="A3802" s="70">
        <f t="shared" si="68"/>
        <v>3783</v>
      </c>
      <c r="B3802" s="145">
        <v>-36879401.159109779</v>
      </c>
    </row>
    <row r="3803" spans="1:2" x14ac:dyDescent="0.35">
      <c r="A3803" s="70">
        <f t="shared" si="68"/>
        <v>3784</v>
      </c>
      <c r="B3803" s="145">
        <v>-12903722.577224284</v>
      </c>
    </row>
    <row r="3804" spans="1:2" x14ac:dyDescent="0.35">
      <c r="A3804" s="70">
        <f t="shared" si="68"/>
        <v>3785</v>
      </c>
      <c r="B3804" s="145">
        <v>-17260937.975425448</v>
      </c>
    </row>
    <row r="3805" spans="1:2" x14ac:dyDescent="0.35">
      <c r="A3805" s="70">
        <f t="shared" si="68"/>
        <v>3786</v>
      </c>
      <c r="B3805" s="145">
        <v>-28283072.546632499</v>
      </c>
    </row>
    <row r="3806" spans="1:2" x14ac:dyDescent="0.35">
      <c r="A3806" s="70">
        <f t="shared" si="68"/>
        <v>3787</v>
      </c>
      <c r="B3806" s="145">
        <v>-22603171.941468582</v>
      </c>
    </row>
    <row r="3807" spans="1:2" x14ac:dyDescent="0.35">
      <c r="A3807" s="70">
        <f t="shared" si="68"/>
        <v>3788</v>
      </c>
      <c r="B3807" s="145">
        <v>-15122542.54607127</v>
      </c>
    </row>
    <row r="3808" spans="1:2" x14ac:dyDescent="0.35">
      <c r="A3808" s="70">
        <f t="shared" si="68"/>
        <v>3789</v>
      </c>
      <c r="B3808" s="145">
        <v>-46015554.917296559</v>
      </c>
    </row>
    <row r="3809" spans="1:2" x14ac:dyDescent="0.35">
      <c r="A3809" s="70">
        <f t="shared" si="68"/>
        <v>3790</v>
      </c>
      <c r="B3809" s="145">
        <v>-25465596.753551945</v>
      </c>
    </row>
    <row r="3810" spans="1:2" x14ac:dyDescent="0.35">
      <c r="A3810" s="70">
        <f t="shared" si="68"/>
        <v>3791</v>
      </c>
      <c r="B3810" s="145">
        <v>-12288703.960197508</v>
      </c>
    </row>
    <row r="3811" spans="1:2" x14ac:dyDescent="0.35">
      <c r="A3811" s="70">
        <f t="shared" si="68"/>
        <v>3792</v>
      </c>
      <c r="B3811" s="145">
        <v>-10513556.668683589</v>
      </c>
    </row>
    <row r="3812" spans="1:2" x14ac:dyDescent="0.35">
      <c r="A3812" s="70">
        <f t="shared" si="68"/>
        <v>3793</v>
      </c>
      <c r="B3812" s="145">
        <v>-20489397.700319871</v>
      </c>
    </row>
    <row r="3813" spans="1:2" x14ac:dyDescent="0.35">
      <c r="A3813" s="70">
        <f t="shared" si="68"/>
        <v>3794</v>
      </c>
      <c r="B3813" s="145">
        <v>-8556907.8936843891</v>
      </c>
    </row>
    <row r="3814" spans="1:2" x14ac:dyDescent="0.35">
      <c r="A3814" s="70">
        <f t="shared" si="68"/>
        <v>3795</v>
      </c>
      <c r="B3814" s="145">
        <v>-35225195.973726645</v>
      </c>
    </row>
    <row r="3815" spans="1:2" x14ac:dyDescent="0.35">
      <c r="A3815" s="70">
        <f t="shared" si="68"/>
        <v>3796</v>
      </c>
      <c r="B3815" s="145">
        <v>-27068150.523631871</v>
      </c>
    </row>
    <row r="3816" spans="1:2" x14ac:dyDescent="0.35">
      <c r="A3816" s="70">
        <f t="shared" si="68"/>
        <v>3797</v>
      </c>
      <c r="B3816" s="145">
        <v>-30265339.552861847</v>
      </c>
    </row>
    <row r="3817" spans="1:2" x14ac:dyDescent="0.35">
      <c r="A3817" s="70">
        <f t="shared" si="68"/>
        <v>3798</v>
      </c>
      <c r="B3817" s="145">
        <v>-38198387.743346661</v>
      </c>
    </row>
    <row r="3818" spans="1:2" x14ac:dyDescent="0.35">
      <c r="A3818" s="70">
        <f t="shared" si="68"/>
        <v>3799</v>
      </c>
      <c r="B3818" s="145">
        <v>-15708175.864394698</v>
      </c>
    </row>
    <row r="3819" spans="1:2" x14ac:dyDescent="0.35">
      <c r="A3819" s="70">
        <f t="shared" si="68"/>
        <v>3800</v>
      </c>
      <c r="B3819" s="145">
        <v>-34165964.362762734</v>
      </c>
    </row>
    <row r="3820" spans="1:2" x14ac:dyDescent="0.35">
      <c r="A3820" s="70">
        <f t="shared" si="68"/>
        <v>3801</v>
      </c>
      <c r="B3820" s="145">
        <v>-16190784.563072301</v>
      </c>
    </row>
    <row r="3821" spans="1:2" x14ac:dyDescent="0.35">
      <c r="A3821" s="70">
        <f t="shared" si="68"/>
        <v>3802</v>
      </c>
      <c r="B3821" s="145">
        <v>-45912936.895050548</v>
      </c>
    </row>
    <row r="3822" spans="1:2" x14ac:dyDescent="0.35">
      <c r="A3822" s="70">
        <f t="shared" si="68"/>
        <v>3803</v>
      </c>
      <c r="B3822" s="145">
        <v>-24415546.652895831</v>
      </c>
    </row>
    <row r="3823" spans="1:2" x14ac:dyDescent="0.35">
      <c r="A3823" s="70">
        <f t="shared" si="68"/>
        <v>3804</v>
      </c>
      <c r="B3823" s="145">
        <v>-22505965.320757091</v>
      </c>
    </row>
    <row r="3824" spans="1:2" x14ac:dyDescent="0.35">
      <c r="A3824" s="70">
        <f t="shared" si="68"/>
        <v>3805</v>
      </c>
      <c r="B3824" s="145">
        <v>-28870554.949184984</v>
      </c>
    </row>
    <row r="3825" spans="1:2" x14ac:dyDescent="0.35">
      <c r="A3825" s="70">
        <f t="shared" si="68"/>
        <v>3806</v>
      </c>
      <c r="B3825" s="145">
        <v>-13223840.273361204</v>
      </c>
    </row>
    <row r="3826" spans="1:2" x14ac:dyDescent="0.35">
      <c r="A3826" s="70">
        <f t="shared" si="68"/>
        <v>3807</v>
      </c>
      <c r="B3826" s="145">
        <v>-17647660.948807083</v>
      </c>
    </row>
    <row r="3827" spans="1:2" x14ac:dyDescent="0.35">
      <c r="A3827" s="70">
        <f t="shared" si="68"/>
        <v>3808</v>
      </c>
      <c r="B3827" s="145">
        <v>-26977189.449138038</v>
      </c>
    </row>
    <row r="3828" spans="1:2" x14ac:dyDescent="0.35">
      <c r="A3828" s="70">
        <f t="shared" si="68"/>
        <v>3809</v>
      </c>
      <c r="B3828" s="145">
        <v>-31930365.965623725</v>
      </c>
    </row>
    <row r="3829" spans="1:2" x14ac:dyDescent="0.35">
      <c r="A3829" s="70">
        <f t="shared" si="68"/>
        <v>3810</v>
      </c>
      <c r="B3829" s="145">
        <v>-28731655.373581141</v>
      </c>
    </row>
    <row r="3830" spans="1:2" x14ac:dyDescent="0.35">
      <c r="A3830" s="70">
        <f t="shared" si="68"/>
        <v>3811</v>
      </c>
      <c r="B3830" s="145">
        <v>-16326331.671556219</v>
      </c>
    </row>
    <row r="3831" spans="1:2" x14ac:dyDescent="0.35">
      <c r="A3831" s="70">
        <f t="shared" si="68"/>
        <v>3812</v>
      </c>
      <c r="B3831" s="145">
        <v>-28018345.425407194</v>
      </c>
    </row>
    <row r="3832" spans="1:2" x14ac:dyDescent="0.35">
      <c r="A3832" s="70">
        <f t="shared" si="68"/>
        <v>3813</v>
      </c>
      <c r="B3832" s="145">
        <v>-18448790.170355182</v>
      </c>
    </row>
    <row r="3833" spans="1:2" x14ac:dyDescent="0.35">
      <c r="A3833" s="70">
        <f t="shared" si="68"/>
        <v>3814</v>
      </c>
      <c r="B3833" s="145">
        <v>-18539803.862050369</v>
      </c>
    </row>
    <row r="3834" spans="1:2" x14ac:dyDescent="0.35">
      <c r="A3834" s="70">
        <f t="shared" si="68"/>
        <v>3815</v>
      </c>
      <c r="B3834" s="145">
        <v>-26501269.770713747</v>
      </c>
    </row>
    <row r="3835" spans="1:2" x14ac:dyDescent="0.35">
      <c r="A3835" s="70">
        <f t="shared" si="68"/>
        <v>3816</v>
      </c>
      <c r="B3835" s="145">
        <v>-27240954.638665035</v>
      </c>
    </row>
    <row r="3836" spans="1:2" x14ac:dyDescent="0.35">
      <c r="A3836" s="70">
        <f t="shared" si="68"/>
        <v>3817</v>
      </c>
      <c r="B3836" s="145">
        <v>-16492170.897113072</v>
      </c>
    </row>
    <row r="3837" spans="1:2" x14ac:dyDescent="0.35">
      <c r="A3837" s="70">
        <f t="shared" si="68"/>
        <v>3818</v>
      </c>
      <c r="B3837" s="145">
        <v>-18664152.06358245</v>
      </c>
    </row>
    <row r="3838" spans="1:2" x14ac:dyDescent="0.35">
      <c r="A3838" s="70">
        <f t="shared" si="68"/>
        <v>3819</v>
      </c>
      <c r="B3838" s="145">
        <v>-40870041.864757635</v>
      </c>
    </row>
    <row r="3839" spans="1:2" x14ac:dyDescent="0.35">
      <c r="A3839" s="70">
        <f t="shared" si="68"/>
        <v>3820</v>
      </c>
      <c r="B3839" s="145">
        <v>-42729604.661308281</v>
      </c>
    </row>
    <row r="3840" spans="1:2" x14ac:dyDescent="0.35">
      <c r="A3840" s="70">
        <f t="shared" si="68"/>
        <v>3821</v>
      </c>
      <c r="B3840" s="145">
        <v>-16490297.198327733</v>
      </c>
    </row>
    <row r="3841" spans="1:2" x14ac:dyDescent="0.35">
      <c r="A3841" s="70">
        <f t="shared" si="68"/>
        <v>3822</v>
      </c>
      <c r="B3841" s="145">
        <v>-30104173.883676801</v>
      </c>
    </row>
    <row r="3842" spans="1:2" x14ac:dyDescent="0.35">
      <c r="A3842" s="70">
        <f t="shared" si="68"/>
        <v>3823</v>
      </c>
      <c r="B3842" s="145">
        <v>-44825344.375211515</v>
      </c>
    </row>
    <row r="3843" spans="1:2" x14ac:dyDescent="0.35">
      <c r="A3843" s="70">
        <f t="shared" si="68"/>
        <v>3824</v>
      </c>
      <c r="B3843" s="145">
        <v>-12588284.055430289</v>
      </c>
    </row>
    <row r="3844" spans="1:2" x14ac:dyDescent="0.35">
      <c r="A3844" s="70">
        <f t="shared" si="68"/>
        <v>3825</v>
      </c>
      <c r="B3844" s="145">
        <v>-13843427.307690352</v>
      </c>
    </row>
    <row r="3845" spans="1:2" x14ac:dyDescent="0.35">
      <c r="A3845" s="70">
        <f t="shared" si="68"/>
        <v>3826</v>
      </c>
      <c r="B3845" s="145">
        <v>-29136035.106814753</v>
      </c>
    </row>
    <row r="3846" spans="1:2" x14ac:dyDescent="0.35">
      <c r="A3846" s="70">
        <f t="shared" si="68"/>
        <v>3827</v>
      </c>
      <c r="B3846" s="145">
        <v>-12319749.127494503</v>
      </c>
    </row>
    <row r="3847" spans="1:2" x14ac:dyDescent="0.35">
      <c r="A3847" s="70">
        <f t="shared" si="68"/>
        <v>3828</v>
      </c>
      <c r="B3847" s="145">
        <v>-20772394.498140402</v>
      </c>
    </row>
    <row r="3848" spans="1:2" x14ac:dyDescent="0.35">
      <c r="A3848" s="70">
        <f t="shared" si="68"/>
        <v>3829</v>
      </c>
      <c r="B3848" s="145">
        <v>-23069911.752410397</v>
      </c>
    </row>
    <row r="3849" spans="1:2" x14ac:dyDescent="0.35">
      <c r="A3849" s="70">
        <f t="shared" si="68"/>
        <v>3830</v>
      </c>
      <c r="B3849" s="145">
        <v>-20538206.934890561</v>
      </c>
    </row>
    <row r="3850" spans="1:2" x14ac:dyDescent="0.35">
      <c r="A3850" s="70">
        <f t="shared" si="68"/>
        <v>3831</v>
      </c>
      <c r="B3850" s="145">
        <v>-24124806.273232326</v>
      </c>
    </row>
    <row r="3851" spans="1:2" x14ac:dyDescent="0.35">
      <c r="A3851" s="70">
        <f t="shared" si="68"/>
        <v>3832</v>
      </c>
      <c r="B3851" s="145">
        <v>-23986094.279470623</v>
      </c>
    </row>
    <row r="3852" spans="1:2" x14ac:dyDescent="0.35">
      <c r="A3852" s="70">
        <f t="shared" si="68"/>
        <v>3833</v>
      </c>
      <c r="B3852" s="145">
        <v>-6802766.4281259719</v>
      </c>
    </row>
    <row r="3853" spans="1:2" x14ac:dyDescent="0.35">
      <c r="A3853" s="70">
        <f t="shared" si="68"/>
        <v>3834</v>
      </c>
      <c r="B3853" s="145">
        <v>-49452479.577339649</v>
      </c>
    </row>
    <row r="3854" spans="1:2" x14ac:dyDescent="0.35">
      <c r="A3854" s="70">
        <f t="shared" si="68"/>
        <v>3835</v>
      </c>
      <c r="B3854" s="145">
        <v>-22205543.274860561</v>
      </c>
    </row>
    <row r="3855" spans="1:2" x14ac:dyDescent="0.35">
      <c r="A3855" s="70">
        <f t="shared" si="68"/>
        <v>3836</v>
      </c>
      <c r="B3855" s="145">
        <v>-20705161.862755872</v>
      </c>
    </row>
    <row r="3856" spans="1:2" x14ac:dyDescent="0.35">
      <c r="A3856" s="70">
        <f t="shared" si="68"/>
        <v>3837</v>
      </c>
      <c r="B3856" s="145">
        <v>-28599670.584138267</v>
      </c>
    </row>
    <row r="3857" spans="1:2" x14ac:dyDescent="0.35">
      <c r="A3857" s="70">
        <f t="shared" si="68"/>
        <v>3838</v>
      </c>
      <c r="B3857" s="145">
        <v>-30447327.833829846</v>
      </c>
    </row>
    <row r="3858" spans="1:2" x14ac:dyDescent="0.35">
      <c r="A3858" s="70">
        <f t="shared" si="68"/>
        <v>3839</v>
      </c>
      <c r="B3858" s="145">
        <v>-23626690.586917143</v>
      </c>
    </row>
    <row r="3859" spans="1:2" x14ac:dyDescent="0.35">
      <c r="A3859" s="70">
        <f t="shared" si="68"/>
        <v>3840</v>
      </c>
      <c r="B3859" s="145">
        <v>-24986663.037022278</v>
      </c>
    </row>
    <row r="3860" spans="1:2" x14ac:dyDescent="0.35">
      <c r="A3860" s="70">
        <f t="shared" si="68"/>
        <v>3841</v>
      </c>
      <c r="B3860" s="145">
        <v>-24211523.59520708</v>
      </c>
    </row>
    <row r="3861" spans="1:2" x14ac:dyDescent="0.35">
      <c r="A3861" s="70">
        <f t="shared" si="68"/>
        <v>3842</v>
      </c>
      <c r="B3861" s="145">
        <v>-15855180.883152075</v>
      </c>
    </row>
    <row r="3862" spans="1:2" x14ac:dyDescent="0.35">
      <c r="A3862" s="70">
        <f t="shared" ref="A3862:A3925" si="69">A3861+1</f>
        <v>3843</v>
      </c>
      <c r="B3862" s="145">
        <v>-31275450.920561086</v>
      </c>
    </row>
    <row r="3863" spans="1:2" x14ac:dyDescent="0.35">
      <c r="A3863" s="70">
        <f t="shared" si="69"/>
        <v>3844</v>
      </c>
      <c r="B3863" s="145">
        <v>-37890336.942985564</v>
      </c>
    </row>
    <row r="3864" spans="1:2" x14ac:dyDescent="0.35">
      <c r="A3864" s="70">
        <f t="shared" si="69"/>
        <v>3845</v>
      </c>
      <c r="B3864" s="145">
        <v>-32620172.751795396</v>
      </c>
    </row>
    <row r="3865" spans="1:2" x14ac:dyDescent="0.35">
      <c r="A3865" s="70">
        <f t="shared" si="69"/>
        <v>3846</v>
      </c>
      <c r="B3865" s="145">
        <v>-12206009.340229448</v>
      </c>
    </row>
    <row r="3866" spans="1:2" x14ac:dyDescent="0.35">
      <c r="A3866" s="70">
        <f t="shared" si="69"/>
        <v>3847</v>
      </c>
      <c r="B3866" s="145">
        <v>-36005229.806594148</v>
      </c>
    </row>
    <row r="3867" spans="1:2" x14ac:dyDescent="0.35">
      <c r="A3867" s="70">
        <f t="shared" si="69"/>
        <v>3848</v>
      </c>
      <c r="B3867" s="145">
        <v>-29351290.682010103</v>
      </c>
    </row>
    <row r="3868" spans="1:2" x14ac:dyDescent="0.35">
      <c r="A3868" s="70">
        <f t="shared" si="69"/>
        <v>3849</v>
      </c>
      <c r="B3868" s="145">
        <v>-20012944.767510559</v>
      </c>
    </row>
    <row r="3869" spans="1:2" x14ac:dyDescent="0.35">
      <c r="A3869" s="70">
        <f t="shared" si="69"/>
        <v>3850</v>
      </c>
      <c r="B3869" s="145">
        <v>-36777845.450914346</v>
      </c>
    </row>
    <row r="3870" spans="1:2" x14ac:dyDescent="0.35">
      <c r="A3870" s="70">
        <f t="shared" si="69"/>
        <v>3851</v>
      </c>
      <c r="B3870" s="145">
        <v>-21793086.003043421</v>
      </c>
    </row>
    <row r="3871" spans="1:2" x14ac:dyDescent="0.35">
      <c r="A3871" s="70">
        <f t="shared" si="69"/>
        <v>3852</v>
      </c>
      <c r="B3871" s="145">
        <v>-13239311.342092384</v>
      </c>
    </row>
    <row r="3872" spans="1:2" x14ac:dyDescent="0.35">
      <c r="A3872" s="70">
        <f t="shared" si="69"/>
        <v>3853</v>
      </c>
      <c r="B3872" s="145">
        <v>-19668505.069587499</v>
      </c>
    </row>
    <row r="3873" spans="1:2" x14ac:dyDescent="0.35">
      <c r="A3873" s="70">
        <f t="shared" si="69"/>
        <v>3854</v>
      </c>
      <c r="B3873" s="145">
        <v>-32546708.820750035</v>
      </c>
    </row>
    <row r="3874" spans="1:2" x14ac:dyDescent="0.35">
      <c r="A3874" s="70">
        <f t="shared" si="69"/>
        <v>3855</v>
      </c>
      <c r="B3874" s="145">
        <v>-33614938.966865256</v>
      </c>
    </row>
    <row r="3875" spans="1:2" x14ac:dyDescent="0.35">
      <c r="A3875" s="70">
        <f t="shared" si="69"/>
        <v>3856</v>
      </c>
      <c r="B3875" s="145">
        <v>-14493731.793964274</v>
      </c>
    </row>
    <row r="3876" spans="1:2" x14ac:dyDescent="0.35">
      <c r="A3876" s="70">
        <f t="shared" si="69"/>
        <v>3857</v>
      </c>
      <c r="B3876" s="145">
        <v>-41897139.720154278</v>
      </c>
    </row>
    <row r="3877" spans="1:2" x14ac:dyDescent="0.35">
      <c r="A3877" s="70">
        <f t="shared" si="69"/>
        <v>3858</v>
      </c>
      <c r="B3877" s="145">
        <v>-28216767.549972232</v>
      </c>
    </row>
    <row r="3878" spans="1:2" x14ac:dyDescent="0.35">
      <c r="A3878" s="70">
        <f t="shared" si="69"/>
        <v>3859</v>
      </c>
      <c r="B3878" s="145">
        <v>-34101036.747863159</v>
      </c>
    </row>
    <row r="3879" spans="1:2" x14ac:dyDescent="0.35">
      <c r="A3879" s="70">
        <f t="shared" si="69"/>
        <v>3860</v>
      </c>
      <c r="B3879" s="145">
        <v>-31132559.286120296</v>
      </c>
    </row>
    <row r="3880" spans="1:2" x14ac:dyDescent="0.35">
      <c r="A3880" s="70">
        <f t="shared" si="69"/>
        <v>3861</v>
      </c>
      <c r="B3880" s="145">
        <v>-17058457.715357438</v>
      </c>
    </row>
    <row r="3881" spans="1:2" x14ac:dyDescent="0.35">
      <c r="A3881" s="70">
        <f t="shared" si="69"/>
        <v>3862</v>
      </c>
      <c r="B3881" s="145">
        <v>-24883745.168839298</v>
      </c>
    </row>
    <row r="3882" spans="1:2" x14ac:dyDescent="0.35">
      <c r="A3882" s="70">
        <f t="shared" si="69"/>
        <v>3863</v>
      </c>
      <c r="B3882" s="145">
        <v>-25398732.254611127</v>
      </c>
    </row>
    <row r="3883" spans="1:2" x14ac:dyDescent="0.35">
      <c r="A3883" s="70">
        <f t="shared" si="69"/>
        <v>3864</v>
      </c>
      <c r="B3883" s="145">
        <v>-8192859.0086466093</v>
      </c>
    </row>
    <row r="3884" spans="1:2" x14ac:dyDescent="0.35">
      <c r="A3884" s="70">
        <f t="shared" si="69"/>
        <v>3865</v>
      </c>
      <c r="B3884" s="145">
        <v>-19959445.845002234</v>
      </c>
    </row>
    <row r="3885" spans="1:2" x14ac:dyDescent="0.35">
      <c r="A3885" s="70">
        <f t="shared" si="69"/>
        <v>3866</v>
      </c>
      <c r="B3885" s="145">
        <v>-22427071.606610961</v>
      </c>
    </row>
    <row r="3886" spans="1:2" x14ac:dyDescent="0.35">
      <c r="A3886" s="70">
        <f t="shared" si="69"/>
        <v>3867</v>
      </c>
      <c r="B3886" s="145">
        <v>-50791453.175410904</v>
      </c>
    </row>
    <row r="3887" spans="1:2" x14ac:dyDescent="0.35">
      <c r="A3887" s="70">
        <f t="shared" si="69"/>
        <v>3868</v>
      </c>
      <c r="B3887" s="145">
        <v>-14510334.717992201</v>
      </c>
    </row>
    <row r="3888" spans="1:2" x14ac:dyDescent="0.35">
      <c r="A3888" s="70">
        <f t="shared" si="69"/>
        <v>3869</v>
      </c>
      <c r="B3888" s="145">
        <v>-44384365.863581762</v>
      </c>
    </row>
    <row r="3889" spans="1:2" x14ac:dyDescent="0.35">
      <c r="A3889" s="70">
        <f t="shared" si="69"/>
        <v>3870</v>
      </c>
      <c r="B3889" s="145">
        <v>-35116346.004335858</v>
      </c>
    </row>
    <row r="3890" spans="1:2" x14ac:dyDescent="0.35">
      <c r="A3890" s="70">
        <f t="shared" si="69"/>
        <v>3871</v>
      </c>
      <c r="B3890" s="145">
        <v>-35744270.396132194</v>
      </c>
    </row>
    <row r="3891" spans="1:2" x14ac:dyDescent="0.35">
      <c r="A3891" s="70">
        <f t="shared" si="69"/>
        <v>3872</v>
      </c>
      <c r="B3891" s="145">
        <v>-31941982.135238394</v>
      </c>
    </row>
    <row r="3892" spans="1:2" x14ac:dyDescent="0.35">
      <c r="A3892" s="70">
        <f t="shared" si="69"/>
        <v>3873</v>
      </c>
      <c r="B3892" s="145">
        <v>-7089405.8450297024</v>
      </c>
    </row>
    <row r="3893" spans="1:2" x14ac:dyDescent="0.35">
      <c r="A3893" s="70">
        <f t="shared" si="69"/>
        <v>3874</v>
      </c>
      <c r="B3893" s="145">
        <v>-38938575.845286034</v>
      </c>
    </row>
    <row r="3894" spans="1:2" x14ac:dyDescent="0.35">
      <c r="A3894" s="70">
        <f t="shared" si="69"/>
        <v>3875</v>
      </c>
      <c r="B3894" s="145">
        <v>-12097454.245760521</v>
      </c>
    </row>
    <row r="3895" spans="1:2" x14ac:dyDescent="0.35">
      <c r="A3895" s="70">
        <f t="shared" si="69"/>
        <v>3876</v>
      </c>
      <c r="B3895" s="145">
        <v>-17417493.573669471</v>
      </c>
    </row>
    <row r="3896" spans="1:2" x14ac:dyDescent="0.35">
      <c r="A3896" s="70">
        <f t="shared" si="69"/>
        <v>3877</v>
      </c>
      <c r="B3896" s="145">
        <v>-18619506.596013237</v>
      </c>
    </row>
    <row r="3897" spans="1:2" x14ac:dyDescent="0.35">
      <c r="A3897" s="70">
        <f t="shared" si="69"/>
        <v>3878</v>
      </c>
      <c r="B3897" s="145">
        <v>-42381707.02440244</v>
      </c>
    </row>
    <row r="3898" spans="1:2" x14ac:dyDescent="0.35">
      <c r="A3898" s="70">
        <f t="shared" si="69"/>
        <v>3879</v>
      </c>
      <c r="B3898" s="145">
        <v>-53770272.474303946</v>
      </c>
    </row>
    <row r="3899" spans="1:2" x14ac:dyDescent="0.35">
      <c r="A3899" s="70">
        <f t="shared" si="69"/>
        <v>3880</v>
      </c>
      <c r="B3899" s="145">
        <v>-38596749.283264466</v>
      </c>
    </row>
    <row r="3900" spans="1:2" x14ac:dyDescent="0.35">
      <c r="A3900" s="70">
        <f t="shared" si="69"/>
        <v>3881</v>
      </c>
      <c r="B3900" s="145">
        <v>-43097371.246590659</v>
      </c>
    </row>
    <row r="3901" spans="1:2" x14ac:dyDescent="0.35">
      <c r="A3901" s="70">
        <f t="shared" si="69"/>
        <v>3882</v>
      </c>
      <c r="B3901" s="145">
        <v>-22267527.703091033</v>
      </c>
    </row>
    <row r="3902" spans="1:2" x14ac:dyDescent="0.35">
      <c r="A3902" s="70">
        <f t="shared" si="69"/>
        <v>3883</v>
      </c>
      <c r="B3902" s="145">
        <v>-16755452.168092584</v>
      </c>
    </row>
    <row r="3903" spans="1:2" x14ac:dyDescent="0.35">
      <c r="A3903" s="70">
        <f t="shared" si="69"/>
        <v>3884</v>
      </c>
      <c r="B3903" s="145">
        <v>-11940580.594437508</v>
      </c>
    </row>
    <row r="3904" spans="1:2" x14ac:dyDescent="0.35">
      <c r="A3904" s="70">
        <f t="shared" si="69"/>
        <v>3885</v>
      </c>
      <c r="B3904" s="145">
        <v>-17660776.383124158</v>
      </c>
    </row>
    <row r="3905" spans="1:2" x14ac:dyDescent="0.35">
      <c r="A3905" s="70">
        <f t="shared" si="69"/>
        <v>3886</v>
      </c>
      <c r="B3905" s="145">
        <v>-17772387.254797075</v>
      </c>
    </row>
    <row r="3906" spans="1:2" x14ac:dyDescent="0.35">
      <c r="A3906" s="70">
        <f t="shared" si="69"/>
        <v>3887</v>
      </c>
      <c r="B3906" s="145">
        <v>-8628067.5873830467</v>
      </c>
    </row>
    <row r="3907" spans="1:2" x14ac:dyDescent="0.35">
      <c r="A3907" s="70">
        <f t="shared" si="69"/>
        <v>3888</v>
      </c>
      <c r="B3907" s="145">
        <v>-23409457.38832761</v>
      </c>
    </row>
    <row r="3908" spans="1:2" x14ac:dyDescent="0.35">
      <c r="A3908" s="70">
        <f t="shared" si="69"/>
        <v>3889</v>
      </c>
      <c r="B3908" s="145">
        <v>-26063001.213621974</v>
      </c>
    </row>
    <row r="3909" spans="1:2" x14ac:dyDescent="0.35">
      <c r="A3909" s="70">
        <f t="shared" si="69"/>
        <v>3890</v>
      </c>
      <c r="B3909" s="145">
        <v>-14364383.951186555</v>
      </c>
    </row>
    <row r="3910" spans="1:2" x14ac:dyDescent="0.35">
      <c r="A3910" s="70">
        <f t="shared" si="69"/>
        <v>3891</v>
      </c>
      <c r="B3910" s="145">
        <v>-31083902.831743099</v>
      </c>
    </row>
    <row r="3911" spans="1:2" x14ac:dyDescent="0.35">
      <c r="A3911" s="70">
        <f t="shared" si="69"/>
        <v>3892</v>
      </c>
      <c r="B3911" s="145">
        <v>-32038502.721270312</v>
      </c>
    </row>
    <row r="3912" spans="1:2" x14ac:dyDescent="0.35">
      <c r="A3912" s="70">
        <f t="shared" si="69"/>
        <v>3893</v>
      </c>
      <c r="B3912" s="145">
        <v>-30488299.462862931</v>
      </c>
    </row>
    <row r="3913" spans="1:2" x14ac:dyDescent="0.35">
      <c r="A3913" s="70">
        <f t="shared" si="69"/>
        <v>3894</v>
      </c>
      <c r="B3913" s="145">
        <v>-12342897.581293862</v>
      </c>
    </row>
    <row r="3914" spans="1:2" x14ac:dyDescent="0.35">
      <c r="A3914" s="70">
        <f t="shared" si="69"/>
        <v>3895</v>
      </c>
      <c r="B3914" s="145">
        <v>-15169183.850952301</v>
      </c>
    </row>
    <row r="3915" spans="1:2" x14ac:dyDescent="0.35">
      <c r="A3915" s="70">
        <f t="shared" si="69"/>
        <v>3896</v>
      </c>
      <c r="B3915" s="145">
        <v>-32480734.647912297</v>
      </c>
    </row>
    <row r="3916" spans="1:2" x14ac:dyDescent="0.35">
      <c r="A3916" s="70">
        <f t="shared" si="69"/>
        <v>3897</v>
      </c>
      <c r="B3916" s="145">
        <v>-33832932.060687929</v>
      </c>
    </row>
    <row r="3917" spans="1:2" x14ac:dyDescent="0.35">
      <c r="A3917" s="70">
        <f t="shared" si="69"/>
        <v>3898</v>
      </c>
      <c r="B3917" s="145">
        <v>-6433568.5682706237</v>
      </c>
    </row>
    <row r="3918" spans="1:2" x14ac:dyDescent="0.35">
      <c r="A3918" s="70">
        <f t="shared" si="69"/>
        <v>3899</v>
      </c>
      <c r="B3918" s="145">
        <v>-25340778.603368718</v>
      </c>
    </row>
    <row r="3919" spans="1:2" x14ac:dyDescent="0.35">
      <c r="A3919" s="70">
        <f t="shared" si="69"/>
        <v>3900</v>
      </c>
      <c r="B3919" s="145">
        <v>-19334675.494259708</v>
      </c>
    </row>
    <row r="3920" spans="1:2" x14ac:dyDescent="0.35">
      <c r="A3920" s="70">
        <f t="shared" si="69"/>
        <v>3901</v>
      </c>
      <c r="B3920" s="145">
        <v>-12934440.319609627</v>
      </c>
    </row>
    <row r="3921" spans="1:2" x14ac:dyDescent="0.35">
      <c r="A3921" s="70">
        <f t="shared" si="69"/>
        <v>3902</v>
      </c>
      <c r="B3921" s="145">
        <v>-30588961.291152731</v>
      </c>
    </row>
    <row r="3922" spans="1:2" x14ac:dyDescent="0.35">
      <c r="A3922" s="70">
        <f t="shared" si="69"/>
        <v>3903</v>
      </c>
      <c r="B3922" s="145">
        <v>-36257027.689377554</v>
      </c>
    </row>
    <row r="3923" spans="1:2" x14ac:dyDescent="0.35">
      <c r="A3923" s="70">
        <f t="shared" si="69"/>
        <v>3904</v>
      </c>
      <c r="B3923" s="145">
        <v>-7090595.3685209751</v>
      </c>
    </row>
    <row r="3924" spans="1:2" x14ac:dyDescent="0.35">
      <c r="A3924" s="70">
        <f t="shared" si="69"/>
        <v>3905</v>
      </c>
      <c r="B3924" s="145">
        <v>-23932839.088439688</v>
      </c>
    </row>
    <row r="3925" spans="1:2" x14ac:dyDescent="0.35">
      <c r="A3925" s="70">
        <f t="shared" si="69"/>
        <v>3906</v>
      </c>
      <c r="B3925" s="145">
        <v>-40960339.775739692</v>
      </c>
    </row>
    <row r="3926" spans="1:2" x14ac:dyDescent="0.35">
      <c r="A3926" s="70">
        <f t="shared" ref="A3926:A3989" si="70">A3925+1</f>
        <v>3907</v>
      </c>
      <c r="B3926" s="145">
        <v>-22629793.836951502</v>
      </c>
    </row>
    <row r="3927" spans="1:2" x14ac:dyDescent="0.35">
      <c r="A3927" s="70">
        <f t="shared" si="70"/>
        <v>3908</v>
      </c>
      <c r="B3927" s="145">
        <v>-16952080.956877321</v>
      </c>
    </row>
    <row r="3928" spans="1:2" x14ac:dyDescent="0.35">
      <c r="A3928" s="70">
        <f t="shared" si="70"/>
        <v>3909</v>
      </c>
      <c r="B3928" s="145">
        <v>-15392870.372394174</v>
      </c>
    </row>
    <row r="3929" spans="1:2" x14ac:dyDescent="0.35">
      <c r="A3929" s="70">
        <f t="shared" si="70"/>
        <v>3910</v>
      </c>
      <c r="B3929" s="145">
        <v>-34426419.443723857</v>
      </c>
    </row>
    <row r="3930" spans="1:2" x14ac:dyDescent="0.35">
      <c r="A3930" s="70">
        <f t="shared" si="70"/>
        <v>3911</v>
      </c>
      <c r="B3930" s="145">
        <v>-11952602.626530237</v>
      </c>
    </row>
    <row r="3931" spans="1:2" x14ac:dyDescent="0.35">
      <c r="A3931" s="70">
        <f t="shared" si="70"/>
        <v>3912</v>
      </c>
      <c r="B3931" s="145">
        <v>-19324771.066147462</v>
      </c>
    </row>
    <row r="3932" spans="1:2" x14ac:dyDescent="0.35">
      <c r="A3932" s="70">
        <f t="shared" si="70"/>
        <v>3913</v>
      </c>
      <c r="B3932" s="145">
        <v>-19534232.347894967</v>
      </c>
    </row>
    <row r="3933" spans="1:2" x14ac:dyDescent="0.35">
      <c r="A3933" s="70">
        <f t="shared" si="70"/>
        <v>3914</v>
      </c>
      <c r="B3933" s="145">
        <v>-9188494.0127299465</v>
      </c>
    </row>
    <row r="3934" spans="1:2" x14ac:dyDescent="0.35">
      <c r="A3934" s="70">
        <f t="shared" si="70"/>
        <v>3915</v>
      </c>
      <c r="B3934" s="145">
        <v>-48126313.286207601</v>
      </c>
    </row>
    <row r="3935" spans="1:2" x14ac:dyDescent="0.35">
      <c r="A3935" s="70">
        <f t="shared" si="70"/>
        <v>3916</v>
      </c>
      <c r="B3935" s="145">
        <v>-48190303.930721477</v>
      </c>
    </row>
    <row r="3936" spans="1:2" x14ac:dyDescent="0.35">
      <c r="A3936" s="70">
        <f t="shared" si="70"/>
        <v>3917</v>
      </c>
      <c r="B3936" s="145">
        <v>-43325263.649186417</v>
      </c>
    </row>
    <row r="3937" spans="1:2" x14ac:dyDescent="0.35">
      <c r="A3937" s="70">
        <f t="shared" si="70"/>
        <v>3918</v>
      </c>
      <c r="B3937" s="145">
        <v>-28436612.53653156</v>
      </c>
    </row>
    <row r="3938" spans="1:2" x14ac:dyDescent="0.35">
      <c r="A3938" s="70">
        <f t="shared" si="70"/>
        <v>3919</v>
      </c>
      <c r="B3938" s="145">
        <v>-9755563.2506757304</v>
      </c>
    </row>
    <row r="3939" spans="1:2" x14ac:dyDescent="0.35">
      <c r="A3939" s="70">
        <f t="shared" si="70"/>
        <v>3920</v>
      </c>
      <c r="B3939" s="145">
        <v>-19518289.866588715</v>
      </c>
    </row>
    <row r="3940" spans="1:2" x14ac:dyDescent="0.35">
      <c r="A3940" s="70">
        <f t="shared" si="70"/>
        <v>3921</v>
      </c>
      <c r="B3940" s="145">
        <v>-13192575.18363158</v>
      </c>
    </row>
    <row r="3941" spans="1:2" x14ac:dyDescent="0.35">
      <c r="A3941" s="70">
        <f t="shared" si="70"/>
        <v>3922</v>
      </c>
      <c r="B3941" s="145">
        <v>-35926248.493485019</v>
      </c>
    </row>
    <row r="3942" spans="1:2" x14ac:dyDescent="0.35">
      <c r="A3942" s="70">
        <f t="shared" si="70"/>
        <v>3923</v>
      </c>
      <c r="B3942" s="145">
        <v>-20914424.320243955</v>
      </c>
    </row>
    <row r="3943" spans="1:2" x14ac:dyDescent="0.35">
      <c r="A3943" s="70">
        <f t="shared" si="70"/>
        <v>3924</v>
      </c>
      <c r="B3943" s="145">
        <v>-28362351.332445543</v>
      </c>
    </row>
    <row r="3944" spans="1:2" x14ac:dyDescent="0.35">
      <c r="A3944" s="70">
        <f t="shared" si="70"/>
        <v>3925</v>
      </c>
      <c r="B3944" s="145">
        <v>-18786111.237148143</v>
      </c>
    </row>
    <row r="3945" spans="1:2" x14ac:dyDescent="0.35">
      <c r="A3945" s="70">
        <f t="shared" si="70"/>
        <v>3926</v>
      </c>
      <c r="B3945" s="145">
        <v>-13934757.261109425</v>
      </c>
    </row>
    <row r="3946" spans="1:2" x14ac:dyDescent="0.35">
      <c r="A3946" s="70">
        <f t="shared" si="70"/>
        <v>3927</v>
      </c>
      <c r="B3946" s="145">
        <v>-25498345.791308533</v>
      </c>
    </row>
    <row r="3947" spans="1:2" x14ac:dyDescent="0.35">
      <c r="A3947" s="70">
        <f t="shared" si="70"/>
        <v>3928</v>
      </c>
      <c r="B3947" s="145">
        <v>-11837274.066553874</v>
      </c>
    </row>
    <row r="3948" spans="1:2" x14ac:dyDescent="0.35">
      <c r="A3948" s="70">
        <f t="shared" si="70"/>
        <v>3929</v>
      </c>
      <c r="B3948" s="145">
        <v>-14043667.067191098</v>
      </c>
    </row>
    <row r="3949" spans="1:2" x14ac:dyDescent="0.35">
      <c r="A3949" s="70">
        <f t="shared" si="70"/>
        <v>3930</v>
      </c>
      <c r="B3949" s="145">
        <v>-39621663.125876896</v>
      </c>
    </row>
    <row r="3950" spans="1:2" x14ac:dyDescent="0.35">
      <c r="A3950" s="70">
        <f t="shared" si="70"/>
        <v>3931</v>
      </c>
      <c r="B3950" s="145">
        <v>-25727825.002301335</v>
      </c>
    </row>
    <row r="3951" spans="1:2" x14ac:dyDescent="0.35">
      <c r="A3951" s="70">
        <f t="shared" si="70"/>
        <v>3932</v>
      </c>
      <c r="B3951" s="145">
        <v>-31309867.860647209</v>
      </c>
    </row>
    <row r="3952" spans="1:2" x14ac:dyDescent="0.35">
      <c r="A3952" s="70">
        <f t="shared" si="70"/>
        <v>3933</v>
      </c>
      <c r="B3952" s="145">
        <v>-28923622.120037623</v>
      </c>
    </row>
    <row r="3953" spans="1:2" x14ac:dyDescent="0.35">
      <c r="A3953" s="70">
        <f t="shared" si="70"/>
        <v>3934</v>
      </c>
      <c r="B3953" s="145">
        <v>-44288889.310197011</v>
      </c>
    </row>
    <row r="3954" spans="1:2" x14ac:dyDescent="0.35">
      <c r="A3954" s="70">
        <f t="shared" si="70"/>
        <v>3935</v>
      </c>
      <c r="B3954" s="145">
        <v>-19928244.278539352</v>
      </c>
    </row>
    <row r="3955" spans="1:2" x14ac:dyDescent="0.35">
      <c r="A3955" s="70">
        <f t="shared" si="70"/>
        <v>3936</v>
      </c>
      <c r="B3955" s="145">
        <v>-22352618.534951016</v>
      </c>
    </row>
    <row r="3956" spans="1:2" x14ac:dyDescent="0.35">
      <c r="A3956" s="70">
        <f t="shared" si="70"/>
        <v>3937</v>
      </c>
      <c r="B3956" s="145">
        <v>-26321519.04697521</v>
      </c>
    </row>
    <row r="3957" spans="1:2" x14ac:dyDescent="0.35">
      <c r="A3957" s="70">
        <f t="shared" si="70"/>
        <v>3938</v>
      </c>
      <c r="B3957" s="145">
        <v>-25157514.931854654</v>
      </c>
    </row>
    <row r="3958" spans="1:2" x14ac:dyDescent="0.35">
      <c r="A3958" s="70">
        <f t="shared" si="70"/>
        <v>3939</v>
      </c>
      <c r="B3958" s="145">
        <v>-16183577.697807806</v>
      </c>
    </row>
    <row r="3959" spans="1:2" x14ac:dyDescent="0.35">
      <c r="A3959" s="70">
        <f t="shared" si="70"/>
        <v>3940</v>
      </c>
      <c r="B3959" s="145">
        <v>-18310278.421106506</v>
      </c>
    </row>
    <row r="3960" spans="1:2" x14ac:dyDescent="0.35">
      <c r="A3960" s="70">
        <f t="shared" si="70"/>
        <v>3941</v>
      </c>
      <c r="B3960" s="145">
        <v>-26702626.648220807</v>
      </c>
    </row>
    <row r="3961" spans="1:2" x14ac:dyDescent="0.35">
      <c r="A3961" s="70">
        <f t="shared" si="70"/>
        <v>3942</v>
      </c>
      <c r="B3961" s="145">
        <v>-36607542.156720787</v>
      </c>
    </row>
    <row r="3962" spans="1:2" x14ac:dyDescent="0.35">
      <c r="A3962" s="70">
        <f t="shared" si="70"/>
        <v>3943</v>
      </c>
      <c r="B3962" s="145">
        <v>-20758151.876526769</v>
      </c>
    </row>
    <row r="3963" spans="1:2" x14ac:dyDescent="0.35">
      <c r="A3963" s="70">
        <f t="shared" si="70"/>
        <v>3944</v>
      </c>
      <c r="B3963" s="145">
        <v>-35868402.128672749</v>
      </c>
    </row>
    <row r="3964" spans="1:2" x14ac:dyDescent="0.35">
      <c r="A3964" s="70">
        <f t="shared" si="70"/>
        <v>3945</v>
      </c>
      <c r="B3964" s="145">
        <v>-29791460.31852708</v>
      </c>
    </row>
    <row r="3965" spans="1:2" x14ac:dyDescent="0.35">
      <c r="A3965" s="70">
        <f t="shared" si="70"/>
        <v>3946</v>
      </c>
      <c r="B3965" s="145">
        <v>-20297940.093560219</v>
      </c>
    </row>
    <row r="3966" spans="1:2" x14ac:dyDescent="0.35">
      <c r="A3966" s="70">
        <f t="shared" si="70"/>
        <v>3947</v>
      </c>
      <c r="B3966" s="145">
        <v>-29797703.914544195</v>
      </c>
    </row>
    <row r="3967" spans="1:2" x14ac:dyDescent="0.35">
      <c r="A3967" s="70">
        <f t="shared" si="70"/>
        <v>3948</v>
      </c>
      <c r="B3967" s="145">
        <v>-14440074.186198952</v>
      </c>
    </row>
    <row r="3968" spans="1:2" x14ac:dyDescent="0.35">
      <c r="A3968" s="70">
        <f t="shared" si="70"/>
        <v>3949</v>
      </c>
      <c r="B3968" s="145">
        <v>-16157935.652135488</v>
      </c>
    </row>
    <row r="3969" spans="1:2" x14ac:dyDescent="0.35">
      <c r="A3969" s="70">
        <f t="shared" si="70"/>
        <v>3950</v>
      </c>
      <c r="B3969" s="145">
        <v>-19549951.480087012</v>
      </c>
    </row>
    <row r="3970" spans="1:2" x14ac:dyDescent="0.35">
      <c r="A3970" s="70">
        <f t="shared" si="70"/>
        <v>3951</v>
      </c>
      <c r="B3970" s="145">
        <v>-12766609.132003585</v>
      </c>
    </row>
    <row r="3971" spans="1:2" x14ac:dyDescent="0.35">
      <c r="A3971" s="70">
        <f t="shared" si="70"/>
        <v>3952</v>
      </c>
      <c r="B3971" s="145">
        <v>-23158539.309424713</v>
      </c>
    </row>
    <row r="3972" spans="1:2" x14ac:dyDescent="0.35">
      <c r="A3972" s="70">
        <f t="shared" si="70"/>
        <v>3953</v>
      </c>
      <c r="B3972" s="145">
        <v>-29150542.735397078</v>
      </c>
    </row>
    <row r="3973" spans="1:2" x14ac:dyDescent="0.35">
      <c r="A3973" s="70">
        <f t="shared" si="70"/>
        <v>3954</v>
      </c>
      <c r="B3973" s="145">
        <v>-39263804.539551571</v>
      </c>
    </row>
    <row r="3974" spans="1:2" x14ac:dyDescent="0.35">
      <c r="A3974" s="70">
        <f t="shared" si="70"/>
        <v>3955</v>
      </c>
      <c r="B3974" s="145">
        <v>-31460068.736317154</v>
      </c>
    </row>
    <row r="3975" spans="1:2" x14ac:dyDescent="0.35">
      <c r="A3975" s="70">
        <f t="shared" si="70"/>
        <v>3956</v>
      </c>
      <c r="B3975" s="145">
        <v>-17343653.194748476</v>
      </c>
    </row>
    <row r="3976" spans="1:2" x14ac:dyDescent="0.35">
      <c r="A3976" s="70">
        <f t="shared" si="70"/>
        <v>3957</v>
      </c>
      <c r="B3976" s="145">
        <v>-11060552.125365434</v>
      </c>
    </row>
    <row r="3977" spans="1:2" x14ac:dyDescent="0.35">
      <c r="A3977" s="70">
        <f t="shared" si="70"/>
        <v>3958</v>
      </c>
      <c r="B3977" s="145">
        <v>-17382324.385640446</v>
      </c>
    </row>
    <row r="3978" spans="1:2" x14ac:dyDescent="0.35">
      <c r="A3978" s="70">
        <f t="shared" si="70"/>
        <v>3959</v>
      </c>
      <c r="B3978" s="145">
        <v>-35566979.120560177</v>
      </c>
    </row>
    <row r="3979" spans="1:2" x14ac:dyDescent="0.35">
      <c r="A3979" s="70">
        <f t="shared" si="70"/>
        <v>3960</v>
      </c>
      <c r="B3979" s="145">
        <v>-13965342.812199339</v>
      </c>
    </row>
    <row r="3980" spans="1:2" x14ac:dyDescent="0.35">
      <c r="A3980" s="70">
        <f t="shared" si="70"/>
        <v>3961</v>
      </c>
      <c r="B3980" s="145">
        <v>-41167381.804543078</v>
      </c>
    </row>
    <row r="3981" spans="1:2" x14ac:dyDescent="0.35">
      <c r="A3981" s="70">
        <f t="shared" si="70"/>
        <v>3962</v>
      </c>
      <c r="B3981" s="145">
        <v>-8984513.5183606762</v>
      </c>
    </row>
    <row r="3982" spans="1:2" x14ac:dyDescent="0.35">
      <c r="A3982" s="70">
        <f t="shared" si="70"/>
        <v>3963</v>
      </c>
      <c r="B3982" s="145">
        <v>-36983724.147401243</v>
      </c>
    </row>
    <row r="3983" spans="1:2" x14ac:dyDescent="0.35">
      <c r="A3983" s="70">
        <f t="shared" si="70"/>
        <v>3964</v>
      </c>
      <c r="B3983" s="145">
        <v>-32748426.792420547</v>
      </c>
    </row>
    <row r="3984" spans="1:2" x14ac:dyDescent="0.35">
      <c r="A3984" s="70">
        <f t="shared" si="70"/>
        <v>3965</v>
      </c>
      <c r="B3984" s="145">
        <v>-10401834.953774087</v>
      </c>
    </row>
    <row r="3985" spans="1:2" x14ac:dyDescent="0.35">
      <c r="A3985" s="70">
        <f t="shared" si="70"/>
        <v>3966</v>
      </c>
      <c r="B3985" s="145">
        <v>-46452783.474693313</v>
      </c>
    </row>
    <row r="3986" spans="1:2" x14ac:dyDescent="0.35">
      <c r="A3986" s="70">
        <f t="shared" si="70"/>
        <v>3967</v>
      </c>
      <c r="B3986" s="145">
        <v>-40515490.982296929</v>
      </c>
    </row>
    <row r="3987" spans="1:2" x14ac:dyDescent="0.35">
      <c r="A3987" s="70">
        <f t="shared" si="70"/>
        <v>3968</v>
      </c>
      <c r="B3987" s="145">
        <v>-44405454.259649381</v>
      </c>
    </row>
    <row r="3988" spans="1:2" x14ac:dyDescent="0.35">
      <c r="A3988" s="70">
        <f t="shared" si="70"/>
        <v>3969</v>
      </c>
      <c r="B3988" s="145">
        <v>-38773769.092190087</v>
      </c>
    </row>
    <row r="3989" spans="1:2" x14ac:dyDescent="0.35">
      <c r="A3989" s="70">
        <f t="shared" si="70"/>
        <v>3970</v>
      </c>
      <c r="B3989" s="145">
        <v>-11182965.755589999</v>
      </c>
    </row>
    <row r="3990" spans="1:2" x14ac:dyDescent="0.35">
      <c r="A3990" s="70">
        <f t="shared" ref="A3990:A4053" si="71">A3989+1</f>
        <v>3971</v>
      </c>
      <c r="B3990" s="145">
        <v>-26919201.000473335</v>
      </c>
    </row>
    <row r="3991" spans="1:2" x14ac:dyDescent="0.35">
      <c r="A3991" s="70">
        <f t="shared" si="71"/>
        <v>3972</v>
      </c>
      <c r="B3991" s="145">
        <v>-21590791.446769223</v>
      </c>
    </row>
    <row r="3992" spans="1:2" x14ac:dyDescent="0.35">
      <c r="A3992" s="70">
        <f t="shared" si="71"/>
        <v>3973</v>
      </c>
      <c r="B3992" s="145">
        <v>-45613224.7868682</v>
      </c>
    </row>
    <row r="3993" spans="1:2" x14ac:dyDescent="0.35">
      <c r="A3993" s="70">
        <f t="shared" si="71"/>
        <v>3974</v>
      </c>
      <c r="B3993" s="145">
        <v>-18922126.659204528</v>
      </c>
    </row>
    <row r="3994" spans="1:2" x14ac:dyDescent="0.35">
      <c r="A3994" s="70">
        <f t="shared" si="71"/>
        <v>3975</v>
      </c>
      <c r="B3994" s="145">
        <v>-12112801.164238291</v>
      </c>
    </row>
    <row r="3995" spans="1:2" x14ac:dyDescent="0.35">
      <c r="A3995" s="70">
        <f t="shared" si="71"/>
        <v>3976</v>
      </c>
      <c r="B3995" s="145">
        <v>-15241583.527353287</v>
      </c>
    </row>
    <row r="3996" spans="1:2" x14ac:dyDescent="0.35">
      <c r="A3996" s="70">
        <f t="shared" si="71"/>
        <v>3977</v>
      </c>
      <c r="B3996" s="145">
        <v>-35593763.450764865</v>
      </c>
    </row>
    <row r="3997" spans="1:2" x14ac:dyDescent="0.35">
      <c r="A3997" s="70">
        <f t="shared" si="71"/>
        <v>3978</v>
      </c>
      <c r="B3997" s="145">
        <v>-8973826.0813419279</v>
      </c>
    </row>
    <row r="3998" spans="1:2" x14ac:dyDescent="0.35">
      <c r="A3998" s="70">
        <f t="shared" si="71"/>
        <v>3979</v>
      </c>
      <c r="B3998" s="145">
        <v>-29016740.252963684</v>
      </c>
    </row>
    <row r="3999" spans="1:2" x14ac:dyDescent="0.35">
      <c r="A3999" s="70">
        <f t="shared" si="71"/>
        <v>3980</v>
      </c>
      <c r="B3999" s="145">
        <v>-10803496.874453887</v>
      </c>
    </row>
    <row r="4000" spans="1:2" x14ac:dyDescent="0.35">
      <c r="A4000" s="70">
        <f t="shared" si="71"/>
        <v>3981</v>
      </c>
      <c r="B4000" s="145">
        <v>-25386656.193143263</v>
      </c>
    </row>
    <row r="4001" spans="1:2" x14ac:dyDescent="0.35">
      <c r="A4001" s="70">
        <f t="shared" si="71"/>
        <v>3982</v>
      </c>
      <c r="B4001" s="145">
        <v>-11779160.634238504</v>
      </c>
    </row>
    <row r="4002" spans="1:2" x14ac:dyDescent="0.35">
      <c r="A4002" s="70">
        <f t="shared" si="71"/>
        <v>3983</v>
      </c>
      <c r="B4002" s="145">
        <v>-14712143.486357549</v>
      </c>
    </row>
    <row r="4003" spans="1:2" x14ac:dyDescent="0.35">
      <c r="A4003" s="70">
        <f t="shared" si="71"/>
        <v>3984</v>
      </c>
      <c r="B4003" s="145">
        <v>-17251712.62358075</v>
      </c>
    </row>
    <row r="4004" spans="1:2" x14ac:dyDescent="0.35">
      <c r="A4004" s="70">
        <f t="shared" si="71"/>
        <v>3985</v>
      </c>
      <c r="B4004" s="145">
        <v>-5174919.792415116</v>
      </c>
    </row>
    <row r="4005" spans="1:2" x14ac:dyDescent="0.35">
      <c r="A4005" s="70">
        <f t="shared" si="71"/>
        <v>3986</v>
      </c>
      <c r="B4005" s="145">
        <v>-34817192.056281827</v>
      </c>
    </row>
    <row r="4006" spans="1:2" x14ac:dyDescent="0.35">
      <c r="A4006" s="70">
        <f t="shared" si="71"/>
        <v>3987</v>
      </c>
      <c r="B4006" s="145">
        <v>-21611779.790342003</v>
      </c>
    </row>
    <row r="4007" spans="1:2" x14ac:dyDescent="0.35">
      <c r="A4007" s="70">
        <f t="shared" si="71"/>
        <v>3988</v>
      </c>
      <c r="B4007" s="145">
        <v>-30413187.745500173</v>
      </c>
    </row>
    <row r="4008" spans="1:2" x14ac:dyDescent="0.35">
      <c r="A4008" s="70">
        <f t="shared" si="71"/>
        <v>3989</v>
      </c>
      <c r="B4008" s="145">
        <v>-17042381.873463668</v>
      </c>
    </row>
    <row r="4009" spans="1:2" x14ac:dyDescent="0.35">
      <c r="A4009" s="70">
        <f t="shared" si="71"/>
        <v>3990</v>
      </c>
      <c r="B4009" s="145">
        <v>-43646296.228379309</v>
      </c>
    </row>
    <row r="4010" spans="1:2" x14ac:dyDescent="0.35">
      <c r="A4010" s="70">
        <f t="shared" si="71"/>
        <v>3991</v>
      </c>
      <c r="B4010" s="145">
        <v>-18590123.900903523</v>
      </c>
    </row>
    <row r="4011" spans="1:2" x14ac:dyDescent="0.35">
      <c r="A4011" s="70">
        <f t="shared" si="71"/>
        <v>3992</v>
      </c>
      <c r="B4011" s="145">
        <v>-40177716.28328529</v>
      </c>
    </row>
    <row r="4012" spans="1:2" x14ac:dyDescent="0.35">
      <c r="A4012" s="70">
        <f t="shared" si="71"/>
        <v>3993</v>
      </c>
      <c r="B4012" s="145">
        <v>-31299750.490306776</v>
      </c>
    </row>
    <row r="4013" spans="1:2" x14ac:dyDescent="0.35">
      <c r="A4013" s="70">
        <f t="shared" si="71"/>
        <v>3994</v>
      </c>
      <c r="B4013" s="145">
        <v>-25390474.293461069</v>
      </c>
    </row>
    <row r="4014" spans="1:2" x14ac:dyDescent="0.35">
      <c r="A4014" s="70">
        <f t="shared" si="71"/>
        <v>3995</v>
      </c>
      <c r="B4014" s="145">
        <v>-15953018.971911486</v>
      </c>
    </row>
    <row r="4015" spans="1:2" x14ac:dyDescent="0.35">
      <c r="A4015" s="70">
        <f t="shared" si="71"/>
        <v>3996</v>
      </c>
      <c r="B4015" s="145">
        <v>-16629631.296689169</v>
      </c>
    </row>
    <row r="4016" spans="1:2" x14ac:dyDescent="0.35">
      <c r="A4016" s="70">
        <f t="shared" si="71"/>
        <v>3997</v>
      </c>
      <c r="B4016" s="145">
        <v>-42480428.658068582</v>
      </c>
    </row>
    <row r="4017" spans="1:2" x14ac:dyDescent="0.35">
      <c r="A4017" s="70">
        <f t="shared" si="71"/>
        <v>3998</v>
      </c>
      <c r="B4017" s="145">
        <v>-11956724.779512797</v>
      </c>
    </row>
    <row r="4018" spans="1:2" x14ac:dyDescent="0.35">
      <c r="A4018" s="70">
        <f t="shared" si="71"/>
        <v>3999</v>
      </c>
      <c r="B4018" s="145">
        <v>-40452488.870760694</v>
      </c>
    </row>
    <row r="4019" spans="1:2" x14ac:dyDescent="0.35">
      <c r="A4019" s="70">
        <f t="shared" si="71"/>
        <v>4000</v>
      </c>
      <c r="B4019" s="145">
        <v>-31951527.52609574</v>
      </c>
    </row>
    <row r="4020" spans="1:2" x14ac:dyDescent="0.35">
      <c r="A4020" s="70">
        <f t="shared" si="71"/>
        <v>4001</v>
      </c>
      <c r="B4020" s="145">
        <v>-30260392.310636252</v>
      </c>
    </row>
    <row r="4021" spans="1:2" x14ac:dyDescent="0.35">
      <c r="A4021" s="70">
        <f t="shared" si="71"/>
        <v>4002</v>
      </c>
      <c r="B4021" s="145">
        <v>-36723921.758435905</v>
      </c>
    </row>
    <row r="4022" spans="1:2" x14ac:dyDescent="0.35">
      <c r="A4022" s="70">
        <f t="shared" si="71"/>
        <v>4003</v>
      </c>
      <c r="B4022" s="145">
        <v>-25152309.294781659</v>
      </c>
    </row>
    <row r="4023" spans="1:2" x14ac:dyDescent="0.35">
      <c r="A4023" s="70">
        <f t="shared" si="71"/>
        <v>4004</v>
      </c>
      <c r="B4023" s="145">
        <v>-38106694.344309971</v>
      </c>
    </row>
    <row r="4024" spans="1:2" x14ac:dyDescent="0.35">
      <c r="A4024" s="70">
        <f t="shared" si="71"/>
        <v>4005</v>
      </c>
      <c r="B4024" s="145">
        <v>-6304786.5253142398</v>
      </c>
    </row>
    <row r="4025" spans="1:2" x14ac:dyDescent="0.35">
      <c r="A4025" s="70">
        <f t="shared" si="71"/>
        <v>4006</v>
      </c>
      <c r="B4025" s="145">
        <v>-24126547.908911481</v>
      </c>
    </row>
    <row r="4026" spans="1:2" x14ac:dyDescent="0.35">
      <c r="A4026" s="70">
        <f t="shared" si="71"/>
        <v>4007</v>
      </c>
      <c r="B4026" s="145">
        <v>-14495245.292448208</v>
      </c>
    </row>
    <row r="4027" spans="1:2" x14ac:dyDescent="0.35">
      <c r="A4027" s="70">
        <f t="shared" si="71"/>
        <v>4008</v>
      </c>
      <c r="B4027" s="145">
        <v>-11810214.891516464</v>
      </c>
    </row>
    <row r="4028" spans="1:2" x14ac:dyDescent="0.35">
      <c r="A4028" s="70">
        <f t="shared" si="71"/>
        <v>4009</v>
      </c>
      <c r="B4028" s="145">
        <v>-49271266.218756214</v>
      </c>
    </row>
    <row r="4029" spans="1:2" x14ac:dyDescent="0.35">
      <c r="A4029" s="70">
        <f t="shared" si="71"/>
        <v>4010</v>
      </c>
      <c r="B4029" s="145">
        <v>-29594487.206002124</v>
      </c>
    </row>
    <row r="4030" spans="1:2" x14ac:dyDescent="0.35">
      <c r="A4030" s="70">
        <f t="shared" si="71"/>
        <v>4011</v>
      </c>
      <c r="B4030" s="145">
        <v>-38121054.111609265</v>
      </c>
    </row>
    <row r="4031" spans="1:2" x14ac:dyDescent="0.35">
      <c r="A4031" s="70">
        <f t="shared" si="71"/>
        <v>4012</v>
      </c>
      <c r="B4031" s="145">
        <v>-10838639.869621316</v>
      </c>
    </row>
    <row r="4032" spans="1:2" x14ac:dyDescent="0.35">
      <c r="A4032" s="70">
        <f t="shared" si="71"/>
        <v>4013</v>
      </c>
      <c r="B4032" s="145">
        <v>-25441740.016799554</v>
      </c>
    </row>
    <row r="4033" spans="1:2" x14ac:dyDescent="0.35">
      <c r="A4033" s="70">
        <f t="shared" si="71"/>
        <v>4014</v>
      </c>
      <c r="B4033" s="145">
        <v>-33736622.041631147</v>
      </c>
    </row>
    <row r="4034" spans="1:2" x14ac:dyDescent="0.35">
      <c r="A4034" s="70">
        <f t="shared" si="71"/>
        <v>4015</v>
      </c>
      <c r="B4034" s="145">
        <v>-28854565.543771256</v>
      </c>
    </row>
    <row r="4035" spans="1:2" x14ac:dyDescent="0.35">
      <c r="A4035" s="70">
        <f t="shared" si="71"/>
        <v>4016</v>
      </c>
      <c r="B4035" s="145">
        <v>-27849959.471345946</v>
      </c>
    </row>
    <row r="4036" spans="1:2" x14ac:dyDescent="0.35">
      <c r="A4036" s="70">
        <f t="shared" si="71"/>
        <v>4017</v>
      </c>
      <c r="B4036" s="145">
        <v>-14690851.004725767</v>
      </c>
    </row>
    <row r="4037" spans="1:2" x14ac:dyDescent="0.35">
      <c r="A4037" s="70">
        <f t="shared" si="71"/>
        <v>4018</v>
      </c>
      <c r="B4037" s="145">
        <v>-23341722.983258136</v>
      </c>
    </row>
    <row r="4038" spans="1:2" x14ac:dyDescent="0.35">
      <c r="A4038" s="70">
        <f t="shared" si="71"/>
        <v>4019</v>
      </c>
      <c r="B4038" s="145">
        <v>-29667412.97955855</v>
      </c>
    </row>
    <row r="4039" spans="1:2" x14ac:dyDescent="0.35">
      <c r="A4039" s="70">
        <f t="shared" si="71"/>
        <v>4020</v>
      </c>
      <c r="B4039" s="145">
        <v>-45193984.935533077</v>
      </c>
    </row>
    <row r="4040" spans="1:2" x14ac:dyDescent="0.35">
      <c r="A4040" s="70">
        <f t="shared" si="71"/>
        <v>4021</v>
      </c>
      <c r="B4040" s="145">
        <v>-50416892.385590047</v>
      </c>
    </row>
    <row r="4041" spans="1:2" x14ac:dyDescent="0.35">
      <c r="A4041" s="70">
        <f t="shared" si="71"/>
        <v>4022</v>
      </c>
      <c r="B4041" s="145">
        <v>-22358490.642762143</v>
      </c>
    </row>
    <row r="4042" spans="1:2" x14ac:dyDescent="0.35">
      <c r="A4042" s="70">
        <f t="shared" si="71"/>
        <v>4023</v>
      </c>
      <c r="B4042" s="145">
        <v>-13109747.033965699</v>
      </c>
    </row>
    <row r="4043" spans="1:2" x14ac:dyDescent="0.35">
      <c r="A4043" s="70">
        <f t="shared" si="71"/>
        <v>4024</v>
      </c>
      <c r="B4043" s="145">
        <v>-34756152.23763404</v>
      </c>
    </row>
    <row r="4044" spans="1:2" x14ac:dyDescent="0.35">
      <c r="A4044" s="70">
        <f t="shared" si="71"/>
        <v>4025</v>
      </c>
      <c r="B4044" s="145">
        <v>-10552279.025012964</v>
      </c>
    </row>
    <row r="4045" spans="1:2" x14ac:dyDescent="0.35">
      <c r="A4045" s="70">
        <f t="shared" si="71"/>
        <v>4026</v>
      </c>
      <c r="B4045" s="145">
        <v>-10010763.060687242</v>
      </c>
    </row>
    <row r="4046" spans="1:2" x14ac:dyDescent="0.35">
      <c r="A4046" s="70">
        <f t="shared" si="71"/>
        <v>4027</v>
      </c>
      <c r="B4046" s="145">
        <v>-20143578.05559203</v>
      </c>
    </row>
    <row r="4047" spans="1:2" x14ac:dyDescent="0.35">
      <c r="A4047" s="70">
        <f t="shared" si="71"/>
        <v>4028</v>
      </c>
      <c r="B4047" s="145">
        <v>-34840004.928163737</v>
      </c>
    </row>
    <row r="4048" spans="1:2" x14ac:dyDescent="0.35">
      <c r="A4048" s="70">
        <f t="shared" si="71"/>
        <v>4029</v>
      </c>
      <c r="B4048" s="145">
        <v>-36856375.312480152</v>
      </c>
    </row>
    <row r="4049" spans="1:2" x14ac:dyDescent="0.35">
      <c r="A4049" s="70">
        <f t="shared" si="71"/>
        <v>4030</v>
      </c>
      <c r="B4049" s="145">
        <v>-17922997.98540397</v>
      </c>
    </row>
    <row r="4050" spans="1:2" x14ac:dyDescent="0.35">
      <c r="A4050" s="70">
        <f t="shared" si="71"/>
        <v>4031</v>
      </c>
      <c r="B4050" s="145">
        <v>-17518361.440882739</v>
      </c>
    </row>
    <row r="4051" spans="1:2" x14ac:dyDescent="0.35">
      <c r="A4051" s="70">
        <f t="shared" si="71"/>
        <v>4032</v>
      </c>
      <c r="B4051" s="145">
        <v>-25424182.097509652</v>
      </c>
    </row>
    <row r="4052" spans="1:2" x14ac:dyDescent="0.35">
      <c r="A4052" s="70">
        <f t="shared" si="71"/>
        <v>4033</v>
      </c>
      <c r="B4052" s="145">
        <v>-27302285.765248891</v>
      </c>
    </row>
    <row r="4053" spans="1:2" x14ac:dyDescent="0.35">
      <c r="A4053" s="70">
        <f t="shared" si="71"/>
        <v>4034</v>
      </c>
      <c r="B4053" s="145">
        <v>-27517866.4886683</v>
      </c>
    </row>
    <row r="4054" spans="1:2" x14ac:dyDescent="0.35">
      <c r="A4054" s="70">
        <f t="shared" ref="A4054:A4117" si="72">A4053+1</f>
        <v>4035</v>
      </c>
      <c r="B4054" s="145">
        <v>-21793653.515090123</v>
      </c>
    </row>
    <row r="4055" spans="1:2" x14ac:dyDescent="0.35">
      <c r="A4055" s="70">
        <f t="shared" si="72"/>
        <v>4036</v>
      </c>
      <c r="B4055" s="145">
        <v>-6510618.4842597228</v>
      </c>
    </row>
    <row r="4056" spans="1:2" x14ac:dyDescent="0.35">
      <c r="A4056" s="70">
        <f t="shared" si="72"/>
        <v>4037</v>
      </c>
      <c r="B4056" s="145">
        <v>-17425818.528707925</v>
      </c>
    </row>
    <row r="4057" spans="1:2" x14ac:dyDescent="0.35">
      <c r="A4057" s="70">
        <f t="shared" si="72"/>
        <v>4038</v>
      </c>
      <c r="B4057" s="145">
        <v>-41358963.117669411</v>
      </c>
    </row>
    <row r="4058" spans="1:2" x14ac:dyDescent="0.35">
      <c r="A4058" s="70">
        <f t="shared" si="72"/>
        <v>4039</v>
      </c>
      <c r="B4058" s="145">
        <v>-43303732.859337732</v>
      </c>
    </row>
    <row r="4059" spans="1:2" x14ac:dyDescent="0.35">
      <c r="A4059" s="70">
        <f t="shared" si="72"/>
        <v>4040</v>
      </c>
      <c r="B4059" s="145">
        <v>-18277170.004083537</v>
      </c>
    </row>
    <row r="4060" spans="1:2" x14ac:dyDescent="0.35">
      <c r="A4060" s="70">
        <f t="shared" si="72"/>
        <v>4041</v>
      </c>
      <c r="B4060" s="145">
        <v>-25177866.257660858</v>
      </c>
    </row>
    <row r="4061" spans="1:2" x14ac:dyDescent="0.35">
      <c r="A4061" s="70">
        <f t="shared" si="72"/>
        <v>4042</v>
      </c>
      <c r="B4061" s="145">
        <v>-28022297.807744358</v>
      </c>
    </row>
    <row r="4062" spans="1:2" x14ac:dyDescent="0.35">
      <c r="A4062" s="70">
        <f t="shared" si="72"/>
        <v>4043</v>
      </c>
      <c r="B4062" s="145">
        <v>-7270574.0654380927</v>
      </c>
    </row>
    <row r="4063" spans="1:2" x14ac:dyDescent="0.35">
      <c r="A4063" s="70">
        <f t="shared" si="72"/>
        <v>4044</v>
      </c>
      <c r="B4063" s="145">
        <v>-29935206.014070764</v>
      </c>
    </row>
    <row r="4064" spans="1:2" x14ac:dyDescent="0.35">
      <c r="A4064" s="70">
        <f t="shared" si="72"/>
        <v>4045</v>
      </c>
      <c r="B4064" s="145">
        <v>-25275537.157928154</v>
      </c>
    </row>
    <row r="4065" spans="1:2" x14ac:dyDescent="0.35">
      <c r="A4065" s="70">
        <f t="shared" si="72"/>
        <v>4046</v>
      </c>
      <c r="B4065" s="145">
        <v>-23254546.916354988</v>
      </c>
    </row>
    <row r="4066" spans="1:2" x14ac:dyDescent="0.35">
      <c r="A4066" s="70">
        <f t="shared" si="72"/>
        <v>4047</v>
      </c>
      <c r="B4066" s="145">
        <v>-36189856.021463186</v>
      </c>
    </row>
    <row r="4067" spans="1:2" x14ac:dyDescent="0.35">
      <c r="A4067" s="70">
        <f t="shared" si="72"/>
        <v>4048</v>
      </c>
      <c r="B4067" s="145">
        <v>-29080532.898470052</v>
      </c>
    </row>
    <row r="4068" spans="1:2" x14ac:dyDescent="0.35">
      <c r="A4068" s="70">
        <f t="shared" si="72"/>
        <v>4049</v>
      </c>
      <c r="B4068" s="145">
        <v>-40173057.521485075</v>
      </c>
    </row>
    <row r="4069" spans="1:2" x14ac:dyDescent="0.35">
      <c r="A4069" s="70">
        <f t="shared" si="72"/>
        <v>4050</v>
      </c>
      <c r="B4069" s="145">
        <v>-10462376.451938139</v>
      </c>
    </row>
    <row r="4070" spans="1:2" x14ac:dyDescent="0.35">
      <c r="A4070" s="70">
        <f t="shared" si="72"/>
        <v>4051</v>
      </c>
      <c r="B4070" s="145">
        <v>-44890696.355026126</v>
      </c>
    </row>
    <row r="4071" spans="1:2" x14ac:dyDescent="0.35">
      <c r="A4071" s="70">
        <f t="shared" si="72"/>
        <v>4052</v>
      </c>
      <c r="B4071" s="145">
        <v>-39439047.742470503</v>
      </c>
    </row>
    <row r="4072" spans="1:2" x14ac:dyDescent="0.35">
      <c r="A4072" s="70">
        <f t="shared" si="72"/>
        <v>4053</v>
      </c>
      <c r="B4072" s="145">
        <v>-18644289.759954553</v>
      </c>
    </row>
    <row r="4073" spans="1:2" x14ac:dyDescent="0.35">
      <c r="A4073" s="70">
        <f t="shared" si="72"/>
        <v>4054</v>
      </c>
      <c r="B4073" s="145">
        <v>-22961047.59909964</v>
      </c>
    </row>
    <row r="4074" spans="1:2" x14ac:dyDescent="0.35">
      <c r="A4074" s="70">
        <f t="shared" si="72"/>
        <v>4055</v>
      </c>
      <c r="B4074" s="145">
        <v>-14621800.834360816</v>
      </c>
    </row>
    <row r="4075" spans="1:2" x14ac:dyDescent="0.35">
      <c r="A4075" s="70">
        <f t="shared" si="72"/>
        <v>4056</v>
      </c>
      <c r="B4075" s="145">
        <v>-24264761.852804393</v>
      </c>
    </row>
    <row r="4076" spans="1:2" x14ac:dyDescent="0.35">
      <c r="A4076" s="70">
        <f t="shared" si="72"/>
        <v>4057</v>
      </c>
      <c r="B4076" s="145">
        <v>-42612234.330264017</v>
      </c>
    </row>
    <row r="4077" spans="1:2" x14ac:dyDescent="0.35">
      <c r="A4077" s="70">
        <f t="shared" si="72"/>
        <v>4058</v>
      </c>
      <c r="B4077" s="145">
        <v>-20463815.827055</v>
      </c>
    </row>
    <row r="4078" spans="1:2" x14ac:dyDescent="0.35">
      <c r="A4078" s="70">
        <f t="shared" si="72"/>
        <v>4059</v>
      </c>
      <c r="B4078" s="145">
        <v>-28759245.915583316</v>
      </c>
    </row>
    <row r="4079" spans="1:2" x14ac:dyDescent="0.35">
      <c r="A4079" s="70">
        <f t="shared" si="72"/>
        <v>4060</v>
      </c>
      <c r="B4079" s="145">
        <v>-20128278.450065978</v>
      </c>
    </row>
    <row r="4080" spans="1:2" x14ac:dyDescent="0.35">
      <c r="A4080" s="70">
        <f t="shared" si="72"/>
        <v>4061</v>
      </c>
      <c r="B4080" s="145">
        <v>-30776313.32655954</v>
      </c>
    </row>
    <row r="4081" spans="1:2" x14ac:dyDescent="0.35">
      <c r="A4081" s="70">
        <f t="shared" si="72"/>
        <v>4062</v>
      </c>
      <c r="B4081" s="145">
        <v>-18406928.118852898</v>
      </c>
    </row>
    <row r="4082" spans="1:2" x14ac:dyDescent="0.35">
      <c r="A4082" s="70">
        <f t="shared" si="72"/>
        <v>4063</v>
      </c>
      <c r="B4082" s="145">
        <v>-28667252.240448713</v>
      </c>
    </row>
    <row r="4083" spans="1:2" x14ac:dyDescent="0.35">
      <c r="A4083" s="70">
        <f t="shared" si="72"/>
        <v>4064</v>
      </c>
      <c r="B4083" s="145">
        <v>-54526318.237889804</v>
      </c>
    </row>
    <row r="4084" spans="1:2" x14ac:dyDescent="0.35">
      <c r="A4084" s="70">
        <f t="shared" si="72"/>
        <v>4065</v>
      </c>
      <c r="B4084" s="145">
        <v>-37216719.631128736</v>
      </c>
    </row>
    <row r="4085" spans="1:2" x14ac:dyDescent="0.35">
      <c r="A4085" s="70">
        <f t="shared" si="72"/>
        <v>4066</v>
      </c>
      <c r="B4085" s="145">
        <v>-10098716.961125186</v>
      </c>
    </row>
    <row r="4086" spans="1:2" x14ac:dyDescent="0.35">
      <c r="A4086" s="70">
        <f t="shared" si="72"/>
        <v>4067</v>
      </c>
      <c r="B4086" s="145">
        <v>-35768342.778801665</v>
      </c>
    </row>
    <row r="4087" spans="1:2" x14ac:dyDescent="0.35">
      <c r="A4087" s="70">
        <f t="shared" si="72"/>
        <v>4068</v>
      </c>
      <c r="B4087" s="145">
        <v>-19288092.910752766</v>
      </c>
    </row>
    <row r="4088" spans="1:2" x14ac:dyDescent="0.35">
      <c r="A4088" s="70">
        <f t="shared" si="72"/>
        <v>4069</v>
      </c>
      <c r="B4088" s="145">
        <v>-28283819.89652887</v>
      </c>
    </row>
    <row r="4089" spans="1:2" x14ac:dyDescent="0.35">
      <c r="A4089" s="70">
        <f t="shared" si="72"/>
        <v>4070</v>
      </c>
      <c r="B4089" s="145">
        <v>-13692542.658938311</v>
      </c>
    </row>
    <row r="4090" spans="1:2" x14ac:dyDescent="0.35">
      <c r="A4090" s="70">
        <f t="shared" si="72"/>
        <v>4071</v>
      </c>
      <c r="B4090" s="145">
        <v>-31786574.197418116</v>
      </c>
    </row>
    <row r="4091" spans="1:2" x14ac:dyDescent="0.35">
      <c r="A4091" s="70">
        <f t="shared" si="72"/>
        <v>4072</v>
      </c>
      <c r="B4091" s="145">
        <v>-55075692.421533577</v>
      </c>
    </row>
    <row r="4092" spans="1:2" x14ac:dyDescent="0.35">
      <c r="A4092" s="70">
        <f t="shared" si="72"/>
        <v>4073</v>
      </c>
      <c r="B4092" s="145">
        <v>-23155370.95350299</v>
      </c>
    </row>
    <row r="4093" spans="1:2" x14ac:dyDescent="0.35">
      <c r="A4093" s="70">
        <f t="shared" si="72"/>
        <v>4074</v>
      </c>
      <c r="B4093" s="145">
        <v>-15080219.836960208</v>
      </c>
    </row>
    <row r="4094" spans="1:2" x14ac:dyDescent="0.35">
      <c r="A4094" s="70">
        <f t="shared" si="72"/>
        <v>4075</v>
      </c>
      <c r="B4094" s="145">
        <v>-16202107.188308865</v>
      </c>
    </row>
    <row r="4095" spans="1:2" x14ac:dyDescent="0.35">
      <c r="A4095" s="70">
        <f t="shared" si="72"/>
        <v>4076</v>
      </c>
      <c r="B4095" s="145">
        <v>-25766033.629210882</v>
      </c>
    </row>
    <row r="4096" spans="1:2" x14ac:dyDescent="0.35">
      <c r="A4096" s="70">
        <f t="shared" si="72"/>
        <v>4077</v>
      </c>
      <c r="B4096" s="145">
        <v>-17879260.442372683</v>
      </c>
    </row>
    <row r="4097" spans="1:2" x14ac:dyDescent="0.35">
      <c r="A4097" s="70">
        <f t="shared" si="72"/>
        <v>4078</v>
      </c>
      <c r="B4097" s="145">
        <v>-19970485.912723035</v>
      </c>
    </row>
    <row r="4098" spans="1:2" x14ac:dyDescent="0.35">
      <c r="A4098" s="70">
        <f t="shared" si="72"/>
        <v>4079</v>
      </c>
      <c r="B4098" s="145">
        <v>-21821859.465304911</v>
      </c>
    </row>
    <row r="4099" spans="1:2" x14ac:dyDescent="0.35">
      <c r="A4099" s="70">
        <f t="shared" si="72"/>
        <v>4080</v>
      </c>
      <c r="B4099" s="145">
        <v>-13809446.418751556</v>
      </c>
    </row>
    <row r="4100" spans="1:2" x14ac:dyDescent="0.35">
      <c r="A4100" s="70">
        <f t="shared" si="72"/>
        <v>4081</v>
      </c>
      <c r="B4100" s="145">
        <v>-38563401.990634002</v>
      </c>
    </row>
    <row r="4101" spans="1:2" x14ac:dyDescent="0.35">
      <c r="A4101" s="70">
        <f t="shared" si="72"/>
        <v>4082</v>
      </c>
      <c r="B4101" s="145">
        <v>-11985881.761448065</v>
      </c>
    </row>
    <row r="4102" spans="1:2" x14ac:dyDescent="0.35">
      <c r="A4102" s="70">
        <f t="shared" si="72"/>
        <v>4083</v>
      </c>
      <c r="B4102" s="145">
        <v>-18446361.117740061</v>
      </c>
    </row>
    <row r="4103" spans="1:2" x14ac:dyDescent="0.35">
      <c r="A4103" s="70">
        <f t="shared" si="72"/>
        <v>4084</v>
      </c>
      <c r="B4103" s="145">
        <v>-12203644.888848996</v>
      </c>
    </row>
    <row r="4104" spans="1:2" x14ac:dyDescent="0.35">
      <c r="A4104" s="70">
        <f t="shared" si="72"/>
        <v>4085</v>
      </c>
      <c r="B4104" s="145">
        <v>-20517499.574487235</v>
      </c>
    </row>
    <row r="4105" spans="1:2" x14ac:dyDescent="0.35">
      <c r="A4105" s="70">
        <f t="shared" si="72"/>
        <v>4086</v>
      </c>
      <c r="B4105" s="145">
        <v>-15614666.870473344</v>
      </c>
    </row>
    <row r="4106" spans="1:2" x14ac:dyDescent="0.35">
      <c r="A4106" s="70">
        <f t="shared" si="72"/>
        <v>4087</v>
      </c>
      <c r="B4106" s="145">
        <v>-28162287.00646643</v>
      </c>
    </row>
    <row r="4107" spans="1:2" x14ac:dyDescent="0.35">
      <c r="A4107" s="70">
        <f t="shared" si="72"/>
        <v>4088</v>
      </c>
      <c r="B4107" s="145">
        <v>-30574769.484683</v>
      </c>
    </row>
    <row r="4108" spans="1:2" x14ac:dyDescent="0.35">
      <c r="A4108" s="70">
        <f t="shared" si="72"/>
        <v>4089</v>
      </c>
      <c r="B4108" s="145">
        <v>-42406760.955657959</v>
      </c>
    </row>
    <row r="4109" spans="1:2" x14ac:dyDescent="0.35">
      <c r="A4109" s="70">
        <f t="shared" si="72"/>
        <v>4090</v>
      </c>
      <c r="B4109" s="145">
        <v>-24095787.163256332</v>
      </c>
    </row>
    <row r="4110" spans="1:2" x14ac:dyDescent="0.35">
      <c r="A4110" s="70">
        <f t="shared" si="72"/>
        <v>4091</v>
      </c>
      <c r="B4110" s="145">
        <v>-28057729.992585085</v>
      </c>
    </row>
    <row r="4111" spans="1:2" x14ac:dyDescent="0.35">
      <c r="A4111" s="70">
        <f t="shared" si="72"/>
        <v>4092</v>
      </c>
      <c r="B4111" s="145">
        <v>-28682579.907662109</v>
      </c>
    </row>
    <row r="4112" spans="1:2" x14ac:dyDescent="0.35">
      <c r="A4112" s="70">
        <f t="shared" si="72"/>
        <v>4093</v>
      </c>
      <c r="B4112" s="145">
        <v>-18075722.787108492</v>
      </c>
    </row>
    <row r="4113" spans="1:2" x14ac:dyDescent="0.35">
      <c r="A4113" s="70">
        <f t="shared" si="72"/>
        <v>4094</v>
      </c>
      <c r="B4113" s="145">
        <v>-33121480.889474563</v>
      </c>
    </row>
    <row r="4114" spans="1:2" x14ac:dyDescent="0.35">
      <c r="A4114" s="70">
        <f t="shared" si="72"/>
        <v>4095</v>
      </c>
      <c r="B4114" s="145">
        <v>-21956887.93367102</v>
      </c>
    </row>
    <row r="4115" spans="1:2" x14ac:dyDescent="0.35">
      <c r="A4115" s="70">
        <f t="shared" si="72"/>
        <v>4096</v>
      </c>
      <c r="B4115" s="145">
        <v>-10606870.45874021</v>
      </c>
    </row>
    <row r="4116" spans="1:2" x14ac:dyDescent="0.35">
      <c r="A4116" s="70">
        <f t="shared" si="72"/>
        <v>4097</v>
      </c>
      <c r="B4116" s="145">
        <v>-25424850.206032477</v>
      </c>
    </row>
    <row r="4117" spans="1:2" x14ac:dyDescent="0.35">
      <c r="A4117" s="70">
        <f t="shared" si="72"/>
        <v>4098</v>
      </c>
      <c r="B4117" s="145">
        <v>-17875004.776530251</v>
      </c>
    </row>
    <row r="4118" spans="1:2" x14ac:dyDescent="0.35">
      <c r="A4118" s="70">
        <f t="shared" ref="A4118:A4181" si="73">A4117+1</f>
        <v>4099</v>
      </c>
      <c r="B4118" s="145">
        <v>-13751875.328498676</v>
      </c>
    </row>
    <row r="4119" spans="1:2" x14ac:dyDescent="0.35">
      <c r="A4119" s="70">
        <f t="shared" si="73"/>
        <v>4100</v>
      </c>
      <c r="B4119" s="145">
        <v>-23398725.545109693</v>
      </c>
    </row>
    <row r="4120" spans="1:2" x14ac:dyDescent="0.35">
      <c r="A4120" s="70">
        <f t="shared" si="73"/>
        <v>4101</v>
      </c>
      <c r="B4120" s="145">
        <v>-21757333.590246253</v>
      </c>
    </row>
    <row r="4121" spans="1:2" x14ac:dyDescent="0.35">
      <c r="A4121" s="70">
        <f t="shared" si="73"/>
        <v>4102</v>
      </c>
      <c r="B4121" s="145">
        <v>-9981370.0544646345</v>
      </c>
    </row>
    <row r="4122" spans="1:2" x14ac:dyDescent="0.35">
      <c r="A4122" s="70">
        <f t="shared" si="73"/>
        <v>4103</v>
      </c>
      <c r="B4122" s="145">
        <v>-24825592.133511011</v>
      </c>
    </row>
    <row r="4123" spans="1:2" x14ac:dyDescent="0.35">
      <c r="A4123" s="70">
        <f t="shared" si="73"/>
        <v>4104</v>
      </c>
      <c r="B4123" s="145">
        <v>-50449993.412294671</v>
      </c>
    </row>
    <row r="4124" spans="1:2" x14ac:dyDescent="0.35">
      <c r="A4124" s="70">
        <f t="shared" si="73"/>
        <v>4105</v>
      </c>
      <c r="B4124" s="145">
        <v>-16831585.530878149</v>
      </c>
    </row>
    <row r="4125" spans="1:2" x14ac:dyDescent="0.35">
      <c r="A4125" s="70">
        <f t="shared" si="73"/>
        <v>4106</v>
      </c>
      <c r="B4125" s="145">
        <v>-27330221.314426042</v>
      </c>
    </row>
    <row r="4126" spans="1:2" x14ac:dyDescent="0.35">
      <c r="A4126" s="70">
        <f t="shared" si="73"/>
        <v>4107</v>
      </c>
      <c r="B4126" s="145">
        <v>-37874401.504372105</v>
      </c>
    </row>
    <row r="4127" spans="1:2" x14ac:dyDescent="0.35">
      <c r="A4127" s="70">
        <f t="shared" si="73"/>
        <v>4108</v>
      </c>
      <c r="B4127" s="145">
        <v>-12677710.153874984</v>
      </c>
    </row>
    <row r="4128" spans="1:2" x14ac:dyDescent="0.35">
      <c r="A4128" s="70">
        <f t="shared" si="73"/>
        <v>4109</v>
      </c>
      <c r="B4128" s="145">
        <v>-47315119.331216343</v>
      </c>
    </row>
    <row r="4129" spans="1:2" x14ac:dyDescent="0.35">
      <c r="A4129" s="70">
        <f t="shared" si="73"/>
        <v>4110</v>
      </c>
      <c r="B4129" s="145">
        <v>-38237691.849078268</v>
      </c>
    </row>
    <row r="4130" spans="1:2" x14ac:dyDescent="0.35">
      <c r="A4130" s="70">
        <f t="shared" si="73"/>
        <v>4111</v>
      </c>
      <c r="B4130" s="145">
        <v>-36753371.702018924</v>
      </c>
    </row>
    <row r="4131" spans="1:2" x14ac:dyDescent="0.35">
      <c r="A4131" s="70">
        <f t="shared" si="73"/>
        <v>4112</v>
      </c>
      <c r="B4131" s="145">
        <v>-31117405.910724562</v>
      </c>
    </row>
    <row r="4132" spans="1:2" x14ac:dyDescent="0.35">
      <c r="A4132" s="70">
        <f t="shared" si="73"/>
        <v>4113</v>
      </c>
      <c r="B4132" s="145">
        <v>-14154923.838669557</v>
      </c>
    </row>
    <row r="4133" spans="1:2" x14ac:dyDescent="0.35">
      <c r="A4133" s="70">
        <f t="shared" si="73"/>
        <v>4114</v>
      </c>
      <c r="B4133" s="145">
        <v>-35141868.590595491</v>
      </c>
    </row>
    <row r="4134" spans="1:2" x14ac:dyDescent="0.35">
      <c r="A4134" s="70">
        <f t="shared" si="73"/>
        <v>4115</v>
      </c>
      <c r="B4134" s="145">
        <v>-27331241.678294547</v>
      </c>
    </row>
    <row r="4135" spans="1:2" x14ac:dyDescent="0.35">
      <c r="A4135" s="70">
        <f t="shared" si="73"/>
        <v>4116</v>
      </c>
      <c r="B4135" s="145">
        <v>-22168625.406195719</v>
      </c>
    </row>
    <row r="4136" spans="1:2" x14ac:dyDescent="0.35">
      <c r="A4136" s="70">
        <f t="shared" si="73"/>
        <v>4117</v>
      </c>
      <c r="B4136" s="145">
        <v>-17868521.980425157</v>
      </c>
    </row>
    <row r="4137" spans="1:2" x14ac:dyDescent="0.35">
      <c r="A4137" s="70">
        <f t="shared" si="73"/>
        <v>4118</v>
      </c>
      <c r="B4137" s="145">
        <v>-19172218.964734688</v>
      </c>
    </row>
    <row r="4138" spans="1:2" x14ac:dyDescent="0.35">
      <c r="A4138" s="70">
        <f t="shared" si="73"/>
        <v>4119</v>
      </c>
      <c r="B4138" s="145">
        <v>-40351521.451253451</v>
      </c>
    </row>
    <row r="4139" spans="1:2" x14ac:dyDescent="0.35">
      <c r="A4139" s="70">
        <f t="shared" si="73"/>
        <v>4120</v>
      </c>
      <c r="B4139" s="145">
        <v>-8779955.5400740206</v>
      </c>
    </row>
    <row r="4140" spans="1:2" x14ac:dyDescent="0.35">
      <c r="A4140" s="70">
        <f t="shared" si="73"/>
        <v>4121</v>
      </c>
      <c r="B4140" s="145">
        <v>-5991888.3489234382</v>
      </c>
    </row>
    <row r="4141" spans="1:2" x14ac:dyDescent="0.35">
      <c r="A4141" s="70">
        <f t="shared" si="73"/>
        <v>4122</v>
      </c>
      <c r="B4141" s="145">
        <v>-44999508.847442791</v>
      </c>
    </row>
    <row r="4142" spans="1:2" x14ac:dyDescent="0.35">
      <c r="A4142" s="70">
        <f t="shared" si="73"/>
        <v>4123</v>
      </c>
      <c r="B4142" s="145">
        <v>-25427125.290631905</v>
      </c>
    </row>
    <row r="4143" spans="1:2" x14ac:dyDescent="0.35">
      <c r="A4143" s="70">
        <f t="shared" si="73"/>
        <v>4124</v>
      </c>
      <c r="B4143" s="145">
        <v>-26305506.529872537</v>
      </c>
    </row>
    <row r="4144" spans="1:2" x14ac:dyDescent="0.35">
      <c r="A4144" s="70">
        <f t="shared" si="73"/>
        <v>4125</v>
      </c>
      <c r="B4144" s="145">
        <v>-32939795.339560177</v>
      </c>
    </row>
    <row r="4145" spans="1:2" x14ac:dyDescent="0.35">
      <c r="A4145" s="70">
        <f t="shared" si="73"/>
        <v>4126</v>
      </c>
      <c r="B4145" s="145">
        <v>-29623874.871754415</v>
      </c>
    </row>
    <row r="4146" spans="1:2" x14ac:dyDescent="0.35">
      <c r="A4146" s="70">
        <f t="shared" si="73"/>
        <v>4127</v>
      </c>
      <c r="B4146" s="145">
        <v>-10637371.863985423</v>
      </c>
    </row>
    <row r="4147" spans="1:2" x14ac:dyDescent="0.35">
      <c r="A4147" s="70">
        <f t="shared" si="73"/>
        <v>4128</v>
      </c>
      <c r="B4147" s="145">
        <v>-8141865.114697461</v>
      </c>
    </row>
    <row r="4148" spans="1:2" x14ac:dyDescent="0.35">
      <c r="A4148" s="70">
        <f t="shared" si="73"/>
        <v>4129</v>
      </c>
      <c r="B4148" s="145">
        <v>-13340460.502695141</v>
      </c>
    </row>
    <row r="4149" spans="1:2" x14ac:dyDescent="0.35">
      <c r="A4149" s="70">
        <f t="shared" si="73"/>
        <v>4130</v>
      </c>
      <c r="B4149" s="145">
        <v>-9415237.6171258129</v>
      </c>
    </row>
    <row r="4150" spans="1:2" x14ac:dyDescent="0.35">
      <c r="A4150" s="70">
        <f t="shared" si="73"/>
        <v>4131</v>
      </c>
      <c r="B4150" s="145">
        <v>-33656945.974254027</v>
      </c>
    </row>
    <row r="4151" spans="1:2" x14ac:dyDescent="0.35">
      <c r="A4151" s="70">
        <f t="shared" si="73"/>
        <v>4132</v>
      </c>
      <c r="B4151" s="145">
        <v>-29106289.389569439</v>
      </c>
    </row>
    <row r="4152" spans="1:2" x14ac:dyDescent="0.35">
      <c r="A4152" s="70">
        <f t="shared" si="73"/>
        <v>4133</v>
      </c>
      <c r="B4152" s="145">
        <v>-18112784.553642377</v>
      </c>
    </row>
    <row r="4153" spans="1:2" x14ac:dyDescent="0.35">
      <c r="A4153" s="70">
        <f t="shared" si="73"/>
        <v>4134</v>
      </c>
      <c r="B4153" s="145">
        <v>-30349337.138524674</v>
      </c>
    </row>
    <row r="4154" spans="1:2" x14ac:dyDescent="0.35">
      <c r="A4154" s="70">
        <f t="shared" si="73"/>
        <v>4135</v>
      </c>
      <c r="B4154" s="145">
        <v>-6407343.1043590931</v>
      </c>
    </row>
    <row r="4155" spans="1:2" x14ac:dyDescent="0.35">
      <c r="A4155" s="70">
        <f t="shared" si="73"/>
        <v>4136</v>
      </c>
      <c r="B4155" s="145">
        <v>-22325995.696742557</v>
      </c>
    </row>
    <row r="4156" spans="1:2" x14ac:dyDescent="0.35">
      <c r="A4156" s="70">
        <f t="shared" si="73"/>
        <v>4137</v>
      </c>
      <c r="B4156" s="145">
        <v>-26537579.99050732</v>
      </c>
    </row>
    <row r="4157" spans="1:2" x14ac:dyDescent="0.35">
      <c r="A4157" s="70">
        <f t="shared" si="73"/>
        <v>4138</v>
      </c>
      <c r="B4157" s="145">
        <v>-19658634.437923476</v>
      </c>
    </row>
    <row r="4158" spans="1:2" x14ac:dyDescent="0.35">
      <c r="A4158" s="70">
        <f t="shared" si="73"/>
        <v>4139</v>
      </c>
      <c r="B4158" s="145">
        <v>-24383031.14152877</v>
      </c>
    </row>
    <row r="4159" spans="1:2" x14ac:dyDescent="0.35">
      <c r="A4159" s="70">
        <f t="shared" si="73"/>
        <v>4140</v>
      </c>
      <c r="B4159" s="145">
        <v>-21719631.874338612</v>
      </c>
    </row>
    <row r="4160" spans="1:2" x14ac:dyDescent="0.35">
      <c r="A4160" s="70">
        <f t="shared" si="73"/>
        <v>4141</v>
      </c>
      <c r="B4160" s="145">
        <v>-37074836.94487489</v>
      </c>
    </row>
    <row r="4161" spans="1:2" x14ac:dyDescent="0.35">
      <c r="A4161" s="70">
        <f t="shared" si="73"/>
        <v>4142</v>
      </c>
      <c r="B4161" s="145">
        <v>-37457999.005132645</v>
      </c>
    </row>
    <row r="4162" spans="1:2" x14ac:dyDescent="0.35">
      <c r="A4162" s="70">
        <f t="shared" si="73"/>
        <v>4143</v>
      </c>
      <c r="B4162" s="145">
        <v>-28967584.846042331</v>
      </c>
    </row>
    <row r="4163" spans="1:2" x14ac:dyDescent="0.35">
      <c r="A4163" s="70">
        <f t="shared" si="73"/>
        <v>4144</v>
      </c>
      <c r="B4163" s="145">
        <v>-36416859.926991403</v>
      </c>
    </row>
    <row r="4164" spans="1:2" x14ac:dyDescent="0.35">
      <c r="A4164" s="70">
        <f t="shared" si="73"/>
        <v>4145</v>
      </c>
      <c r="B4164" s="145">
        <v>-26596306.593010347</v>
      </c>
    </row>
    <row r="4165" spans="1:2" x14ac:dyDescent="0.35">
      <c r="A4165" s="70">
        <f t="shared" si="73"/>
        <v>4146</v>
      </c>
      <c r="B4165" s="145">
        <v>-25778025.540403672</v>
      </c>
    </row>
    <row r="4166" spans="1:2" x14ac:dyDescent="0.35">
      <c r="A4166" s="70">
        <f t="shared" si="73"/>
        <v>4147</v>
      </c>
      <c r="B4166" s="145">
        <v>-11205060.443649031</v>
      </c>
    </row>
    <row r="4167" spans="1:2" x14ac:dyDescent="0.35">
      <c r="A4167" s="70">
        <f t="shared" si="73"/>
        <v>4148</v>
      </c>
      <c r="B4167" s="145">
        <v>-39718973.8055401</v>
      </c>
    </row>
    <row r="4168" spans="1:2" x14ac:dyDescent="0.35">
      <c r="A4168" s="70">
        <f t="shared" si="73"/>
        <v>4149</v>
      </c>
      <c r="B4168" s="145">
        <v>-22785920.940157004</v>
      </c>
    </row>
    <row r="4169" spans="1:2" x14ac:dyDescent="0.35">
      <c r="A4169" s="70">
        <f t="shared" si="73"/>
        <v>4150</v>
      </c>
      <c r="B4169" s="145">
        <v>-32013626.425868832</v>
      </c>
    </row>
    <row r="4170" spans="1:2" x14ac:dyDescent="0.35">
      <c r="A4170" s="70">
        <f t="shared" si="73"/>
        <v>4151</v>
      </c>
      <c r="B4170" s="145">
        <v>-44582342.951735981</v>
      </c>
    </row>
    <row r="4171" spans="1:2" x14ac:dyDescent="0.35">
      <c r="A4171" s="70">
        <f t="shared" si="73"/>
        <v>4152</v>
      </c>
      <c r="B4171" s="145">
        <v>-16958295.228396479</v>
      </c>
    </row>
    <row r="4172" spans="1:2" x14ac:dyDescent="0.35">
      <c r="A4172" s="70">
        <f t="shared" si="73"/>
        <v>4153</v>
      </c>
      <c r="B4172" s="145">
        <v>-17691588.887655463</v>
      </c>
    </row>
    <row r="4173" spans="1:2" x14ac:dyDescent="0.35">
      <c r="A4173" s="70">
        <f t="shared" si="73"/>
        <v>4154</v>
      </c>
      <c r="B4173" s="145">
        <v>-18024375.979367808</v>
      </c>
    </row>
    <row r="4174" spans="1:2" x14ac:dyDescent="0.35">
      <c r="A4174" s="70">
        <f t="shared" si="73"/>
        <v>4155</v>
      </c>
      <c r="B4174" s="145">
        <v>-20225108.856032595</v>
      </c>
    </row>
    <row r="4175" spans="1:2" x14ac:dyDescent="0.35">
      <c r="A4175" s="70">
        <f t="shared" si="73"/>
        <v>4156</v>
      </c>
      <c r="B4175" s="145">
        <v>-6845684.4479489308</v>
      </c>
    </row>
    <row r="4176" spans="1:2" x14ac:dyDescent="0.35">
      <c r="A4176" s="70">
        <f t="shared" si="73"/>
        <v>4157</v>
      </c>
      <c r="B4176" s="145">
        <v>-48238040.145880774</v>
      </c>
    </row>
    <row r="4177" spans="1:2" x14ac:dyDescent="0.35">
      <c r="A4177" s="70">
        <f t="shared" si="73"/>
        <v>4158</v>
      </c>
      <c r="B4177" s="145">
        <v>-13293299.690411601</v>
      </c>
    </row>
    <row r="4178" spans="1:2" x14ac:dyDescent="0.35">
      <c r="A4178" s="70">
        <f t="shared" si="73"/>
        <v>4159</v>
      </c>
      <c r="B4178" s="145">
        <v>-24483904.878091551</v>
      </c>
    </row>
    <row r="4179" spans="1:2" x14ac:dyDescent="0.35">
      <c r="A4179" s="70">
        <f t="shared" si="73"/>
        <v>4160</v>
      </c>
      <c r="B4179" s="145">
        <v>-23277220.198398236</v>
      </c>
    </row>
    <row r="4180" spans="1:2" x14ac:dyDescent="0.35">
      <c r="A4180" s="70">
        <f t="shared" si="73"/>
        <v>4161</v>
      </c>
      <c r="B4180" s="145">
        <v>-33960857.369464666</v>
      </c>
    </row>
    <row r="4181" spans="1:2" x14ac:dyDescent="0.35">
      <c r="A4181" s="70">
        <f t="shared" si="73"/>
        <v>4162</v>
      </c>
      <c r="B4181" s="145">
        <v>-16196967.553730013</v>
      </c>
    </row>
    <row r="4182" spans="1:2" x14ac:dyDescent="0.35">
      <c r="A4182" s="70">
        <f t="shared" ref="A4182:A4245" si="74">A4181+1</f>
        <v>4163</v>
      </c>
      <c r="B4182" s="145">
        <v>-15045872.413849961</v>
      </c>
    </row>
    <row r="4183" spans="1:2" x14ac:dyDescent="0.35">
      <c r="A4183" s="70">
        <f t="shared" si="74"/>
        <v>4164</v>
      </c>
      <c r="B4183" s="145">
        <v>-12814054.785331747</v>
      </c>
    </row>
    <row r="4184" spans="1:2" x14ac:dyDescent="0.35">
      <c r="A4184" s="70">
        <f t="shared" si="74"/>
        <v>4165</v>
      </c>
      <c r="B4184" s="145">
        <v>-15858698.824327078</v>
      </c>
    </row>
    <row r="4185" spans="1:2" x14ac:dyDescent="0.35">
      <c r="A4185" s="70">
        <f t="shared" si="74"/>
        <v>4166</v>
      </c>
      <c r="B4185" s="145">
        <v>-18730572.212455153</v>
      </c>
    </row>
    <row r="4186" spans="1:2" x14ac:dyDescent="0.35">
      <c r="A4186" s="70">
        <f t="shared" si="74"/>
        <v>4167</v>
      </c>
      <c r="B4186" s="145">
        <v>-43257562.99508848</v>
      </c>
    </row>
    <row r="4187" spans="1:2" x14ac:dyDescent="0.35">
      <c r="A4187" s="70">
        <f t="shared" si="74"/>
        <v>4168</v>
      </c>
      <c r="B4187" s="145">
        <v>-44583615.042787574</v>
      </c>
    </row>
    <row r="4188" spans="1:2" x14ac:dyDescent="0.35">
      <c r="A4188" s="70">
        <f t="shared" si="74"/>
        <v>4169</v>
      </c>
      <c r="B4188" s="145">
        <v>-31162899.180512406</v>
      </c>
    </row>
    <row r="4189" spans="1:2" x14ac:dyDescent="0.35">
      <c r="A4189" s="70">
        <f t="shared" si="74"/>
        <v>4170</v>
      </c>
      <c r="B4189" s="145">
        <v>-25332346.850754485</v>
      </c>
    </row>
    <row r="4190" spans="1:2" x14ac:dyDescent="0.35">
      <c r="A4190" s="70">
        <f t="shared" si="74"/>
        <v>4171</v>
      </c>
      <c r="B4190" s="145">
        <v>-22305627.962966722</v>
      </c>
    </row>
    <row r="4191" spans="1:2" x14ac:dyDescent="0.35">
      <c r="A4191" s="70">
        <f t="shared" si="74"/>
        <v>4172</v>
      </c>
      <c r="B4191" s="145">
        <v>-40626608.413506359</v>
      </c>
    </row>
    <row r="4192" spans="1:2" x14ac:dyDescent="0.35">
      <c r="A4192" s="70">
        <f t="shared" si="74"/>
        <v>4173</v>
      </c>
      <c r="B4192" s="145">
        <v>-42775960.888028368</v>
      </c>
    </row>
    <row r="4193" spans="1:2" x14ac:dyDescent="0.35">
      <c r="A4193" s="70">
        <f t="shared" si="74"/>
        <v>4174</v>
      </c>
      <c r="B4193" s="145">
        <v>-47593736.765648976</v>
      </c>
    </row>
    <row r="4194" spans="1:2" x14ac:dyDescent="0.35">
      <c r="A4194" s="70">
        <f t="shared" si="74"/>
        <v>4175</v>
      </c>
      <c r="B4194" s="145">
        <v>-18258354.067869216</v>
      </c>
    </row>
    <row r="4195" spans="1:2" x14ac:dyDescent="0.35">
      <c r="A4195" s="70">
        <f t="shared" si="74"/>
        <v>4176</v>
      </c>
      <c r="B4195" s="145">
        <v>-21116798.647721864</v>
      </c>
    </row>
    <row r="4196" spans="1:2" x14ac:dyDescent="0.35">
      <c r="A4196" s="70">
        <f t="shared" si="74"/>
        <v>4177</v>
      </c>
      <c r="B4196" s="145">
        <v>-54254085.098210782</v>
      </c>
    </row>
    <row r="4197" spans="1:2" x14ac:dyDescent="0.35">
      <c r="A4197" s="70">
        <f t="shared" si="74"/>
        <v>4178</v>
      </c>
      <c r="B4197" s="145">
        <v>-40021455.81573002</v>
      </c>
    </row>
    <row r="4198" spans="1:2" x14ac:dyDescent="0.35">
      <c r="A4198" s="70">
        <f t="shared" si="74"/>
        <v>4179</v>
      </c>
      <c r="B4198" s="145">
        <v>-17083839.934763469</v>
      </c>
    </row>
    <row r="4199" spans="1:2" x14ac:dyDescent="0.35">
      <c r="A4199" s="70">
        <f t="shared" si="74"/>
        <v>4180</v>
      </c>
      <c r="B4199" s="145">
        <v>-19760208.261273582</v>
      </c>
    </row>
    <row r="4200" spans="1:2" x14ac:dyDescent="0.35">
      <c r="A4200" s="70">
        <f t="shared" si="74"/>
        <v>4181</v>
      </c>
      <c r="B4200" s="145">
        <v>-38168516.96758303</v>
      </c>
    </row>
    <row r="4201" spans="1:2" x14ac:dyDescent="0.35">
      <c r="A4201" s="70">
        <f t="shared" si="74"/>
        <v>4182</v>
      </c>
      <c r="B4201" s="145">
        <v>-18608675.880831182</v>
      </c>
    </row>
    <row r="4202" spans="1:2" x14ac:dyDescent="0.35">
      <c r="A4202" s="70">
        <f t="shared" si="74"/>
        <v>4183</v>
      </c>
      <c r="B4202" s="145">
        <v>-22057962.909810845</v>
      </c>
    </row>
    <row r="4203" spans="1:2" x14ac:dyDescent="0.35">
      <c r="A4203" s="70">
        <f t="shared" si="74"/>
        <v>4184</v>
      </c>
      <c r="B4203" s="145">
        <v>-17294510.868435599</v>
      </c>
    </row>
    <row r="4204" spans="1:2" x14ac:dyDescent="0.35">
      <c r="A4204" s="70">
        <f t="shared" si="74"/>
        <v>4185</v>
      </c>
      <c r="B4204" s="145">
        <v>-12230861.879160885</v>
      </c>
    </row>
    <row r="4205" spans="1:2" x14ac:dyDescent="0.35">
      <c r="A4205" s="70">
        <f t="shared" si="74"/>
        <v>4186</v>
      </c>
      <c r="B4205" s="145">
        <v>-11140509.458070772</v>
      </c>
    </row>
    <row r="4206" spans="1:2" x14ac:dyDescent="0.35">
      <c r="A4206" s="70">
        <f t="shared" si="74"/>
        <v>4187</v>
      </c>
      <c r="B4206" s="145">
        <v>-22736461.934847824</v>
      </c>
    </row>
    <row r="4207" spans="1:2" x14ac:dyDescent="0.35">
      <c r="A4207" s="70">
        <f t="shared" si="74"/>
        <v>4188</v>
      </c>
      <c r="B4207" s="145">
        <v>-11671282.844082359</v>
      </c>
    </row>
    <row r="4208" spans="1:2" x14ac:dyDescent="0.35">
      <c r="A4208" s="70">
        <f t="shared" si="74"/>
        <v>4189</v>
      </c>
      <c r="B4208" s="145">
        <v>-17045608.672702163</v>
      </c>
    </row>
    <row r="4209" spans="1:2" x14ac:dyDescent="0.35">
      <c r="A4209" s="70">
        <f t="shared" si="74"/>
        <v>4190</v>
      </c>
      <c r="B4209" s="145">
        <v>-12119313.642395636</v>
      </c>
    </row>
    <row r="4210" spans="1:2" x14ac:dyDescent="0.35">
      <c r="A4210" s="70">
        <f t="shared" si="74"/>
        <v>4191</v>
      </c>
      <c r="B4210" s="145">
        <v>-19280393.293996841</v>
      </c>
    </row>
    <row r="4211" spans="1:2" x14ac:dyDescent="0.35">
      <c r="A4211" s="70">
        <f t="shared" si="74"/>
        <v>4192</v>
      </c>
      <c r="B4211" s="145">
        <v>-27138324.741935447</v>
      </c>
    </row>
    <row r="4212" spans="1:2" x14ac:dyDescent="0.35">
      <c r="A4212" s="70">
        <f t="shared" si="74"/>
        <v>4193</v>
      </c>
      <c r="B4212" s="145">
        <v>-15046107.864510331</v>
      </c>
    </row>
    <row r="4213" spans="1:2" x14ac:dyDescent="0.35">
      <c r="A4213" s="70">
        <f t="shared" si="74"/>
        <v>4194</v>
      </c>
      <c r="B4213" s="145">
        <v>-36675234.87238951</v>
      </c>
    </row>
    <row r="4214" spans="1:2" x14ac:dyDescent="0.35">
      <c r="A4214" s="70">
        <f t="shared" si="74"/>
        <v>4195</v>
      </c>
      <c r="B4214" s="145">
        <v>-12770602.037848571</v>
      </c>
    </row>
    <row r="4215" spans="1:2" x14ac:dyDescent="0.35">
      <c r="A4215" s="70">
        <f t="shared" si="74"/>
        <v>4196</v>
      </c>
      <c r="B4215" s="145">
        <v>-36420199.313706532</v>
      </c>
    </row>
    <row r="4216" spans="1:2" x14ac:dyDescent="0.35">
      <c r="A4216" s="70">
        <f t="shared" si="74"/>
        <v>4197</v>
      </c>
      <c r="B4216" s="145">
        <v>-13607803.519436795</v>
      </c>
    </row>
    <row r="4217" spans="1:2" x14ac:dyDescent="0.35">
      <c r="A4217" s="70">
        <f t="shared" si="74"/>
        <v>4198</v>
      </c>
      <c r="B4217" s="145">
        <v>-29890733.070549089</v>
      </c>
    </row>
    <row r="4218" spans="1:2" x14ac:dyDescent="0.35">
      <c r="A4218" s="70">
        <f t="shared" si="74"/>
        <v>4199</v>
      </c>
      <c r="B4218" s="145">
        <v>-30474227.815336213</v>
      </c>
    </row>
    <row r="4219" spans="1:2" x14ac:dyDescent="0.35">
      <c r="A4219" s="70">
        <f t="shared" si="74"/>
        <v>4200</v>
      </c>
      <c r="B4219" s="145">
        <v>-22074287.598256104</v>
      </c>
    </row>
    <row r="4220" spans="1:2" x14ac:dyDescent="0.35">
      <c r="A4220" s="70">
        <f t="shared" si="74"/>
        <v>4201</v>
      </c>
      <c r="B4220" s="145">
        <v>-29652397.810785882</v>
      </c>
    </row>
    <row r="4221" spans="1:2" x14ac:dyDescent="0.35">
      <c r="A4221" s="70">
        <f t="shared" si="74"/>
        <v>4202</v>
      </c>
      <c r="B4221" s="145">
        <v>-37735205.299905024</v>
      </c>
    </row>
    <row r="4222" spans="1:2" x14ac:dyDescent="0.35">
      <c r="A4222" s="70">
        <f t="shared" si="74"/>
        <v>4203</v>
      </c>
      <c r="B4222" s="145">
        <v>-34883565.343380384</v>
      </c>
    </row>
    <row r="4223" spans="1:2" x14ac:dyDescent="0.35">
      <c r="A4223" s="70">
        <f t="shared" si="74"/>
        <v>4204</v>
      </c>
      <c r="B4223" s="145">
        <v>-15602360.330976542</v>
      </c>
    </row>
    <row r="4224" spans="1:2" x14ac:dyDescent="0.35">
      <c r="A4224" s="70">
        <f t="shared" si="74"/>
        <v>4205</v>
      </c>
      <c r="B4224" s="145">
        <v>-35149730.551423728</v>
      </c>
    </row>
    <row r="4225" spans="1:2" x14ac:dyDescent="0.35">
      <c r="A4225" s="70">
        <f t="shared" si="74"/>
        <v>4206</v>
      </c>
      <c r="B4225" s="145">
        <v>-37221980.088636726</v>
      </c>
    </row>
    <row r="4226" spans="1:2" x14ac:dyDescent="0.35">
      <c r="A4226" s="70">
        <f t="shared" si="74"/>
        <v>4207</v>
      </c>
      <c r="B4226" s="145">
        <v>-30994060.250259321</v>
      </c>
    </row>
    <row r="4227" spans="1:2" x14ac:dyDescent="0.35">
      <c r="A4227" s="70">
        <f t="shared" si="74"/>
        <v>4208</v>
      </c>
      <c r="B4227" s="145">
        <v>-31889845.849333949</v>
      </c>
    </row>
    <row r="4228" spans="1:2" x14ac:dyDescent="0.35">
      <c r="A4228" s="70">
        <f t="shared" si="74"/>
        <v>4209</v>
      </c>
      <c r="B4228" s="145">
        <v>-26646386.181953829</v>
      </c>
    </row>
    <row r="4229" spans="1:2" x14ac:dyDescent="0.35">
      <c r="A4229" s="70">
        <f t="shared" si="74"/>
        <v>4210</v>
      </c>
      <c r="B4229" s="145">
        <v>-37933649.444478251</v>
      </c>
    </row>
    <row r="4230" spans="1:2" x14ac:dyDescent="0.35">
      <c r="A4230" s="70">
        <f t="shared" si="74"/>
        <v>4211</v>
      </c>
      <c r="B4230" s="145">
        <v>-25754184.089898296</v>
      </c>
    </row>
    <row r="4231" spans="1:2" x14ac:dyDescent="0.35">
      <c r="A4231" s="70">
        <f t="shared" si="74"/>
        <v>4212</v>
      </c>
      <c r="B4231" s="145">
        <v>-42572208.789255589</v>
      </c>
    </row>
    <row r="4232" spans="1:2" x14ac:dyDescent="0.35">
      <c r="A4232" s="70">
        <f t="shared" si="74"/>
        <v>4213</v>
      </c>
      <c r="B4232" s="145">
        <v>-17306763.122283049</v>
      </c>
    </row>
    <row r="4233" spans="1:2" x14ac:dyDescent="0.35">
      <c r="A4233" s="70">
        <f t="shared" si="74"/>
        <v>4214</v>
      </c>
      <c r="B4233" s="145">
        <v>-9176910.878796421</v>
      </c>
    </row>
    <row r="4234" spans="1:2" x14ac:dyDescent="0.35">
      <c r="A4234" s="70">
        <f t="shared" si="74"/>
        <v>4215</v>
      </c>
      <c r="B4234" s="145">
        <v>-30873158.285556667</v>
      </c>
    </row>
    <row r="4235" spans="1:2" x14ac:dyDescent="0.35">
      <c r="A4235" s="70">
        <f t="shared" si="74"/>
        <v>4216</v>
      </c>
      <c r="B4235" s="145">
        <v>-8612596.0226042569</v>
      </c>
    </row>
    <row r="4236" spans="1:2" x14ac:dyDescent="0.35">
      <c r="A4236" s="70">
        <f t="shared" si="74"/>
        <v>4217</v>
      </c>
      <c r="B4236" s="145">
        <v>-13749723.019286389</v>
      </c>
    </row>
    <row r="4237" spans="1:2" x14ac:dyDescent="0.35">
      <c r="A4237" s="70">
        <f t="shared" si="74"/>
        <v>4218</v>
      </c>
      <c r="B4237" s="145">
        <v>-11054477.361183444</v>
      </c>
    </row>
    <row r="4238" spans="1:2" x14ac:dyDescent="0.35">
      <c r="A4238" s="70">
        <f t="shared" si="74"/>
        <v>4219</v>
      </c>
      <c r="B4238" s="145">
        <v>-25006978.041719798</v>
      </c>
    </row>
    <row r="4239" spans="1:2" x14ac:dyDescent="0.35">
      <c r="A4239" s="70">
        <f t="shared" si="74"/>
        <v>4220</v>
      </c>
      <c r="B4239" s="145">
        <v>-25539233.506452531</v>
      </c>
    </row>
    <row r="4240" spans="1:2" x14ac:dyDescent="0.35">
      <c r="A4240" s="70">
        <f t="shared" si="74"/>
        <v>4221</v>
      </c>
      <c r="B4240" s="145">
        <v>-16094916.706805717</v>
      </c>
    </row>
    <row r="4241" spans="1:2" x14ac:dyDescent="0.35">
      <c r="A4241" s="70">
        <f t="shared" si="74"/>
        <v>4222</v>
      </c>
      <c r="B4241" s="145">
        <v>-30061743.865893558</v>
      </c>
    </row>
    <row r="4242" spans="1:2" x14ac:dyDescent="0.35">
      <c r="A4242" s="70">
        <f t="shared" si="74"/>
        <v>4223</v>
      </c>
      <c r="B4242" s="145">
        <v>-19879636.395484503</v>
      </c>
    </row>
    <row r="4243" spans="1:2" x14ac:dyDescent="0.35">
      <c r="A4243" s="70">
        <f t="shared" si="74"/>
        <v>4224</v>
      </c>
      <c r="B4243" s="145">
        <v>-19175125.229061201</v>
      </c>
    </row>
    <row r="4244" spans="1:2" x14ac:dyDescent="0.35">
      <c r="A4244" s="70">
        <f t="shared" si="74"/>
        <v>4225</v>
      </c>
      <c r="B4244" s="145">
        <v>-13082296.976458322</v>
      </c>
    </row>
    <row r="4245" spans="1:2" x14ac:dyDescent="0.35">
      <c r="A4245" s="70">
        <f t="shared" si="74"/>
        <v>4226</v>
      </c>
      <c r="B4245" s="145">
        <v>-35694101.714113198</v>
      </c>
    </row>
    <row r="4246" spans="1:2" x14ac:dyDescent="0.35">
      <c r="A4246" s="70">
        <f t="shared" ref="A4246:A4309" si="75">A4245+1</f>
        <v>4227</v>
      </c>
      <c r="B4246" s="145">
        <v>-24225355.602507126</v>
      </c>
    </row>
    <row r="4247" spans="1:2" x14ac:dyDescent="0.35">
      <c r="A4247" s="70">
        <f t="shared" si="75"/>
        <v>4228</v>
      </c>
      <c r="B4247" s="145">
        <v>-39712484.174696699</v>
      </c>
    </row>
    <row r="4248" spans="1:2" x14ac:dyDescent="0.35">
      <c r="A4248" s="70">
        <f t="shared" si="75"/>
        <v>4229</v>
      </c>
      <c r="B4248" s="145">
        <v>-5368015.6137773804</v>
      </c>
    </row>
    <row r="4249" spans="1:2" x14ac:dyDescent="0.35">
      <c r="A4249" s="70">
        <f t="shared" si="75"/>
        <v>4230</v>
      </c>
      <c r="B4249" s="145">
        <v>-23649924.149417158</v>
      </c>
    </row>
    <row r="4250" spans="1:2" x14ac:dyDescent="0.35">
      <c r="A4250" s="70">
        <f t="shared" si="75"/>
        <v>4231</v>
      </c>
      <c r="B4250" s="145">
        <v>-18035664.421660148</v>
      </c>
    </row>
    <row r="4251" spans="1:2" x14ac:dyDescent="0.35">
      <c r="A4251" s="70">
        <f t="shared" si="75"/>
        <v>4232</v>
      </c>
      <c r="B4251" s="145">
        <v>-12332728.422472198</v>
      </c>
    </row>
    <row r="4252" spans="1:2" x14ac:dyDescent="0.35">
      <c r="A4252" s="70">
        <f t="shared" si="75"/>
        <v>4233</v>
      </c>
      <c r="B4252" s="145">
        <v>-12981990.268390719</v>
      </c>
    </row>
    <row r="4253" spans="1:2" x14ac:dyDescent="0.35">
      <c r="A4253" s="70">
        <f t="shared" si="75"/>
        <v>4234</v>
      </c>
      <c r="B4253" s="145">
        <v>-38578436.13772589</v>
      </c>
    </row>
    <row r="4254" spans="1:2" x14ac:dyDescent="0.35">
      <c r="A4254" s="70">
        <f t="shared" si="75"/>
        <v>4235</v>
      </c>
      <c r="B4254" s="145">
        <v>-14786661.106268723</v>
      </c>
    </row>
    <row r="4255" spans="1:2" x14ac:dyDescent="0.35">
      <c r="A4255" s="70">
        <f t="shared" si="75"/>
        <v>4236</v>
      </c>
      <c r="B4255" s="145">
        <v>-36799163.460361019</v>
      </c>
    </row>
    <row r="4256" spans="1:2" x14ac:dyDescent="0.35">
      <c r="A4256" s="70">
        <f t="shared" si="75"/>
        <v>4237</v>
      </c>
      <c r="B4256" s="145">
        <v>-28842080.332249001</v>
      </c>
    </row>
    <row r="4257" spans="1:2" x14ac:dyDescent="0.35">
      <c r="A4257" s="70">
        <f t="shared" si="75"/>
        <v>4238</v>
      </c>
      <c r="B4257" s="145">
        <v>-14480231.933857322</v>
      </c>
    </row>
    <row r="4258" spans="1:2" x14ac:dyDescent="0.35">
      <c r="A4258" s="70">
        <f t="shared" si="75"/>
        <v>4239</v>
      </c>
      <c r="B4258" s="145">
        <v>-39250748.198631905</v>
      </c>
    </row>
    <row r="4259" spans="1:2" x14ac:dyDescent="0.35">
      <c r="A4259" s="70">
        <f t="shared" si="75"/>
        <v>4240</v>
      </c>
      <c r="B4259" s="145">
        <v>-44714804.869413175</v>
      </c>
    </row>
    <row r="4260" spans="1:2" x14ac:dyDescent="0.35">
      <c r="A4260" s="70">
        <f t="shared" si="75"/>
        <v>4241</v>
      </c>
      <c r="B4260" s="145">
        <v>-39755717.138077304</v>
      </c>
    </row>
    <row r="4261" spans="1:2" x14ac:dyDescent="0.35">
      <c r="A4261" s="70">
        <f t="shared" si="75"/>
        <v>4242</v>
      </c>
      <c r="B4261" s="145">
        <v>-21519967.51066646</v>
      </c>
    </row>
    <row r="4262" spans="1:2" x14ac:dyDescent="0.35">
      <c r="A4262" s="70">
        <f t="shared" si="75"/>
        <v>4243</v>
      </c>
      <c r="B4262" s="145">
        <v>-22320525.71268414</v>
      </c>
    </row>
    <row r="4263" spans="1:2" x14ac:dyDescent="0.35">
      <c r="A4263" s="70">
        <f t="shared" si="75"/>
        <v>4244</v>
      </c>
      <c r="B4263" s="145">
        <v>-29834905.19294282</v>
      </c>
    </row>
    <row r="4264" spans="1:2" x14ac:dyDescent="0.35">
      <c r="A4264" s="70">
        <f t="shared" si="75"/>
        <v>4245</v>
      </c>
      <c r="B4264" s="145">
        <v>-52501495.351881444</v>
      </c>
    </row>
    <row r="4265" spans="1:2" x14ac:dyDescent="0.35">
      <c r="A4265" s="70">
        <f t="shared" si="75"/>
        <v>4246</v>
      </c>
      <c r="B4265" s="145">
        <v>-23771735.186628725</v>
      </c>
    </row>
    <row r="4266" spans="1:2" x14ac:dyDescent="0.35">
      <c r="A4266" s="70">
        <f t="shared" si="75"/>
        <v>4247</v>
      </c>
      <c r="B4266" s="145">
        <v>-17016203.896250535</v>
      </c>
    </row>
    <row r="4267" spans="1:2" x14ac:dyDescent="0.35">
      <c r="A4267" s="70">
        <f t="shared" si="75"/>
        <v>4248</v>
      </c>
      <c r="B4267" s="145">
        <v>-17581016.410844684</v>
      </c>
    </row>
    <row r="4268" spans="1:2" x14ac:dyDescent="0.35">
      <c r="A4268" s="70">
        <f t="shared" si="75"/>
        <v>4249</v>
      </c>
      <c r="B4268" s="145">
        <v>-16749574.615793031</v>
      </c>
    </row>
    <row r="4269" spans="1:2" x14ac:dyDescent="0.35">
      <c r="A4269" s="70">
        <f t="shared" si="75"/>
        <v>4250</v>
      </c>
      <c r="B4269" s="145">
        <v>-46709871.970603198</v>
      </c>
    </row>
    <row r="4270" spans="1:2" x14ac:dyDescent="0.35">
      <c r="A4270" s="70">
        <f t="shared" si="75"/>
        <v>4251</v>
      </c>
      <c r="B4270" s="145">
        <v>-29496014.205764972</v>
      </c>
    </row>
    <row r="4271" spans="1:2" x14ac:dyDescent="0.35">
      <c r="A4271" s="70">
        <f t="shared" si="75"/>
        <v>4252</v>
      </c>
      <c r="B4271" s="145">
        <v>-8588073.2391523626</v>
      </c>
    </row>
    <row r="4272" spans="1:2" x14ac:dyDescent="0.35">
      <c r="A4272" s="70">
        <f t="shared" si="75"/>
        <v>4253</v>
      </c>
      <c r="B4272" s="145">
        <v>-16199522.369567063</v>
      </c>
    </row>
    <row r="4273" spans="1:2" x14ac:dyDescent="0.35">
      <c r="A4273" s="70">
        <f t="shared" si="75"/>
        <v>4254</v>
      </c>
      <c r="B4273" s="145">
        <v>-19732943.03762272</v>
      </c>
    </row>
    <row r="4274" spans="1:2" x14ac:dyDescent="0.35">
      <c r="A4274" s="70">
        <f t="shared" si="75"/>
        <v>4255</v>
      </c>
      <c r="B4274" s="145">
        <v>-27082903.500247478</v>
      </c>
    </row>
    <row r="4275" spans="1:2" x14ac:dyDescent="0.35">
      <c r="A4275" s="70">
        <f t="shared" si="75"/>
        <v>4256</v>
      </c>
      <c r="B4275" s="145">
        <v>-19448724.101054721</v>
      </c>
    </row>
    <row r="4276" spans="1:2" x14ac:dyDescent="0.35">
      <c r="A4276" s="70">
        <f t="shared" si="75"/>
        <v>4257</v>
      </c>
      <c r="B4276" s="145">
        <v>-34238613.837015517</v>
      </c>
    </row>
    <row r="4277" spans="1:2" x14ac:dyDescent="0.35">
      <c r="A4277" s="70">
        <f t="shared" si="75"/>
        <v>4258</v>
      </c>
      <c r="B4277" s="145">
        <v>-19352845.678822331</v>
      </c>
    </row>
    <row r="4278" spans="1:2" x14ac:dyDescent="0.35">
      <c r="A4278" s="70">
        <f t="shared" si="75"/>
        <v>4259</v>
      </c>
      <c r="B4278" s="145">
        <v>-19350185.485822719</v>
      </c>
    </row>
    <row r="4279" spans="1:2" x14ac:dyDescent="0.35">
      <c r="A4279" s="70">
        <f t="shared" si="75"/>
        <v>4260</v>
      </c>
      <c r="B4279" s="145">
        <v>-52181992.094558358</v>
      </c>
    </row>
    <row r="4280" spans="1:2" x14ac:dyDescent="0.35">
      <c r="A4280" s="70">
        <f t="shared" si="75"/>
        <v>4261</v>
      </c>
      <c r="B4280" s="145">
        <v>-28595558.438125096</v>
      </c>
    </row>
    <row r="4281" spans="1:2" x14ac:dyDescent="0.35">
      <c r="A4281" s="70">
        <f t="shared" si="75"/>
        <v>4262</v>
      </c>
      <c r="B4281" s="145">
        <v>-12827806.559628906</v>
      </c>
    </row>
    <row r="4282" spans="1:2" x14ac:dyDescent="0.35">
      <c r="A4282" s="70">
        <f t="shared" si="75"/>
        <v>4263</v>
      </c>
      <c r="B4282" s="145">
        <v>-16592429.139696736</v>
      </c>
    </row>
    <row r="4283" spans="1:2" x14ac:dyDescent="0.35">
      <c r="A4283" s="70">
        <f t="shared" si="75"/>
        <v>4264</v>
      </c>
      <c r="B4283" s="145">
        <v>-10974324.867786767</v>
      </c>
    </row>
    <row r="4284" spans="1:2" x14ac:dyDescent="0.35">
      <c r="A4284" s="70">
        <f t="shared" si="75"/>
        <v>4265</v>
      </c>
      <c r="B4284" s="145">
        <v>-14917854.866990734</v>
      </c>
    </row>
    <row r="4285" spans="1:2" x14ac:dyDescent="0.35">
      <c r="A4285" s="70">
        <f t="shared" si="75"/>
        <v>4266</v>
      </c>
      <c r="B4285" s="145">
        <v>-14007860.088486165</v>
      </c>
    </row>
    <row r="4286" spans="1:2" x14ac:dyDescent="0.35">
      <c r="A4286" s="70">
        <f t="shared" si="75"/>
        <v>4267</v>
      </c>
      <c r="B4286" s="145">
        <v>-31766348.13264598</v>
      </c>
    </row>
    <row r="4287" spans="1:2" x14ac:dyDescent="0.35">
      <c r="A4287" s="70">
        <f t="shared" si="75"/>
        <v>4268</v>
      </c>
      <c r="B4287" s="145">
        <v>-24462849.92639957</v>
      </c>
    </row>
    <row r="4288" spans="1:2" x14ac:dyDescent="0.35">
      <c r="A4288" s="70">
        <f t="shared" si="75"/>
        <v>4269</v>
      </c>
      <c r="B4288" s="145">
        <v>-32727387.92865853</v>
      </c>
    </row>
    <row r="4289" spans="1:2" x14ac:dyDescent="0.35">
      <c r="A4289" s="70">
        <f t="shared" si="75"/>
        <v>4270</v>
      </c>
      <c r="B4289" s="145">
        <v>-13617302.374715438</v>
      </c>
    </row>
    <row r="4290" spans="1:2" x14ac:dyDescent="0.35">
      <c r="A4290" s="70">
        <f t="shared" si="75"/>
        <v>4271</v>
      </c>
      <c r="B4290" s="145">
        <v>-33578913.944766089</v>
      </c>
    </row>
    <row r="4291" spans="1:2" x14ac:dyDescent="0.35">
      <c r="A4291" s="70">
        <f t="shared" si="75"/>
        <v>4272</v>
      </c>
      <c r="B4291" s="145">
        <v>-26761919.747301094</v>
      </c>
    </row>
    <row r="4292" spans="1:2" x14ac:dyDescent="0.35">
      <c r="A4292" s="70">
        <f t="shared" si="75"/>
        <v>4273</v>
      </c>
      <c r="B4292" s="145">
        <v>-11323217.789988125</v>
      </c>
    </row>
    <row r="4293" spans="1:2" x14ac:dyDescent="0.35">
      <c r="A4293" s="70">
        <f t="shared" si="75"/>
        <v>4274</v>
      </c>
      <c r="B4293" s="145">
        <v>-12725035.807822444</v>
      </c>
    </row>
    <row r="4294" spans="1:2" x14ac:dyDescent="0.35">
      <c r="A4294" s="70">
        <f t="shared" si="75"/>
        <v>4275</v>
      </c>
      <c r="B4294" s="145">
        <v>-40050869.44019331</v>
      </c>
    </row>
    <row r="4295" spans="1:2" x14ac:dyDescent="0.35">
      <c r="A4295" s="70">
        <f t="shared" si="75"/>
        <v>4276</v>
      </c>
      <c r="B4295" s="145">
        <v>-18067414.076640636</v>
      </c>
    </row>
    <row r="4296" spans="1:2" x14ac:dyDescent="0.35">
      <c r="A4296" s="70">
        <f t="shared" si="75"/>
        <v>4277</v>
      </c>
      <c r="B4296" s="145">
        <v>-9886623.38764707</v>
      </c>
    </row>
    <row r="4297" spans="1:2" x14ac:dyDescent="0.35">
      <c r="A4297" s="70">
        <f t="shared" si="75"/>
        <v>4278</v>
      </c>
      <c r="B4297" s="145">
        <v>-27447664.89362536</v>
      </c>
    </row>
    <row r="4298" spans="1:2" x14ac:dyDescent="0.35">
      <c r="A4298" s="70">
        <f t="shared" si="75"/>
        <v>4279</v>
      </c>
      <c r="B4298" s="145">
        <v>-25630633.991528757</v>
      </c>
    </row>
    <row r="4299" spans="1:2" x14ac:dyDescent="0.35">
      <c r="A4299" s="70">
        <f t="shared" si="75"/>
        <v>4280</v>
      </c>
      <c r="B4299" s="145">
        <v>-16317809.954493843</v>
      </c>
    </row>
    <row r="4300" spans="1:2" x14ac:dyDescent="0.35">
      <c r="A4300" s="70">
        <f t="shared" si="75"/>
        <v>4281</v>
      </c>
      <c r="B4300" s="145">
        <v>-18437348.427803762</v>
      </c>
    </row>
    <row r="4301" spans="1:2" x14ac:dyDescent="0.35">
      <c r="A4301" s="70">
        <f t="shared" si="75"/>
        <v>4282</v>
      </c>
      <c r="B4301" s="145">
        <v>-18471331.493615277</v>
      </c>
    </row>
    <row r="4302" spans="1:2" x14ac:dyDescent="0.35">
      <c r="A4302" s="70">
        <f t="shared" si="75"/>
        <v>4283</v>
      </c>
      <c r="B4302" s="145">
        <v>-26550139.18653544</v>
      </c>
    </row>
    <row r="4303" spans="1:2" x14ac:dyDescent="0.35">
      <c r="A4303" s="70">
        <f t="shared" si="75"/>
        <v>4284</v>
      </c>
      <c r="B4303" s="145">
        <v>-39376088.375142917</v>
      </c>
    </row>
    <row r="4304" spans="1:2" x14ac:dyDescent="0.35">
      <c r="A4304" s="70">
        <f t="shared" si="75"/>
        <v>4285</v>
      </c>
      <c r="B4304" s="145">
        <v>-30010375.726943545</v>
      </c>
    </row>
    <row r="4305" spans="1:2" x14ac:dyDescent="0.35">
      <c r="A4305" s="70">
        <f t="shared" si="75"/>
        <v>4286</v>
      </c>
      <c r="B4305" s="145">
        <v>-28790401.837518997</v>
      </c>
    </row>
    <row r="4306" spans="1:2" x14ac:dyDescent="0.35">
      <c r="A4306" s="70">
        <f t="shared" si="75"/>
        <v>4287</v>
      </c>
      <c r="B4306" s="145">
        <v>-19763838.937144481</v>
      </c>
    </row>
    <row r="4307" spans="1:2" x14ac:dyDescent="0.35">
      <c r="A4307" s="70">
        <f t="shared" si="75"/>
        <v>4288</v>
      </c>
      <c r="B4307" s="145">
        <v>-17274017.57978145</v>
      </c>
    </row>
    <row r="4308" spans="1:2" x14ac:dyDescent="0.35">
      <c r="A4308" s="70">
        <f t="shared" si="75"/>
        <v>4289</v>
      </c>
      <c r="B4308" s="145">
        <v>-12119609.960543448</v>
      </c>
    </row>
    <row r="4309" spans="1:2" x14ac:dyDescent="0.35">
      <c r="A4309" s="70">
        <f t="shared" si="75"/>
        <v>4290</v>
      </c>
      <c r="B4309" s="145">
        <v>-28748946.274110466</v>
      </c>
    </row>
    <row r="4310" spans="1:2" x14ac:dyDescent="0.35">
      <c r="A4310" s="70">
        <f t="shared" ref="A4310:A4373" si="76">A4309+1</f>
        <v>4291</v>
      </c>
      <c r="B4310" s="145">
        <v>-17165360.019793212</v>
      </c>
    </row>
    <row r="4311" spans="1:2" x14ac:dyDescent="0.35">
      <c r="A4311" s="70">
        <f t="shared" si="76"/>
        <v>4292</v>
      </c>
      <c r="B4311" s="145">
        <v>-23841614.470296748</v>
      </c>
    </row>
    <row r="4312" spans="1:2" x14ac:dyDescent="0.35">
      <c r="A4312" s="70">
        <f t="shared" si="76"/>
        <v>4293</v>
      </c>
      <c r="B4312" s="145">
        <v>-26200748.16806341</v>
      </c>
    </row>
    <row r="4313" spans="1:2" x14ac:dyDescent="0.35">
      <c r="A4313" s="70">
        <f t="shared" si="76"/>
        <v>4294</v>
      </c>
      <c r="B4313" s="145">
        <v>-18656815.901728168</v>
      </c>
    </row>
    <row r="4314" spans="1:2" x14ac:dyDescent="0.35">
      <c r="A4314" s="70">
        <f t="shared" si="76"/>
        <v>4295</v>
      </c>
      <c r="B4314" s="145">
        <v>-35230137.393414378</v>
      </c>
    </row>
    <row r="4315" spans="1:2" x14ac:dyDescent="0.35">
      <c r="A4315" s="70">
        <f t="shared" si="76"/>
        <v>4296</v>
      </c>
      <c r="B4315" s="145">
        <v>-16190384.628074843</v>
      </c>
    </row>
    <row r="4316" spans="1:2" x14ac:dyDescent="0.35">
      <c r="A4316" s="70">
        <f t="shared" si="76"/>
        <v>4297</v>
      </c>
      <c r="B4316" s="145">
        <v>-29394775.630299114</v>
      </c>
    </row>
    <row r="4317" spans="1:2" x14ac:dyDescent="0.35">
      <c r="A4317" s="70">
        <f t="shared" si="76"/>
        <v>4298</v>
      </c>
      <c r="B4317" s="145">
        <v>-26022156.696388833</v>
      </c>
    </row>
    <row r="4318" spans="1:2" x14ac:dyDescent="0.35">
      <c r="A4318" s="70">
        <f t="shared" si="76"/>
        <v>4299</v>
      </c>
      <c r="B4318" s="145">
        <v>-10966366.420587698</v>
      </c>
    </row>
    <row r="4319" spans="1:2" x14ac:dyDescent="0.35">
      <c r="A4319" s="70">
        <f t="shared" si="76"/>
        <v>4300</v>
      </c>
      <c r="B4319" s="145">
        <v>-34965486.567521058</v>
      </c>
    </row>
    <row r="4320" spans="1:2" x14ac:dyDescent="0.35">
      <c r="A4320" s="70">
        <f t="shared" si="76"/>
        <v>4301</v>
      </c>
      <c r="B4320" s="145">
        <v>-15297454.332217654</v>
      </c>
    </row>
    <row r="4321" spans="1:2" x14ac:dyDescent="0.35">
      <c r="A4321" s="70">
        <f t="shared" si="76"/>
        <v>4302</v>
      </c>
      <c r="B4321" s="145">
        <v>-48264566.303887412</v>
      </c>
    </row>
    <row r="4322" spans="1:2" x14ac:dyDescent="0.35">
      <c r="A4322" s="70">
        <f t="shared" si="76"/>
        <v>4303</v>
      </c>
      <c r="B4322" s="145">
        <v>-48321690.053216591</v>
      </c>
    </row>
    <row r="4323" spans="1:2" x14ac:dyDescent="0.35">
      <c r="A4323" s="70">
        <f t="shared" si="76"/>
        <v>4304</v>
      </c>
      <c r="B4323" s="145">
        <v>-30358539.305303246</v>
      </c>
    </row>
    <row r="4324" spans="1:2" x14ac:dyDescent="0.35">
      <c r="A4324" s="70">
        <f t="shared" si="76"/>
        <v>4305</v>
      </c>
      <c r="B4324" s="145">
        <v>-29943199.476236261</v>
      </c>
    </row>
    <row r="4325" spans="1:2" x14ac:dyDescent="0.35">
      <c r="A4325" s="70">
        <f t="shared" si="76"/>
        <v>4306</v>
      </c>
      <c r="B4325" s="145">
        <v>-26158765.909617476</v>
      </c>
    </row>
    <row r="4326" spans="1:2" x14ac:dyDescent="0.35">
      <c r="A4326" s="70">
        <f t="shared" si="76"/>
        <v>4307</v>
      </c>
      <c r="B4326" s="145">
        <v>-26853765.333026282</v>
      </c>
    </row>
    <row r="4327" spans="1:2" x14ac:dyDescent="0.35">
      <c r="A4327" s="70">
        <f t="shared" si="76"/>
        <v>4308</v>
      </c>
      <c r="B4327" s="145">
        <v>-27641495.649308722</v>
      </c>
    </row>
    <row r="4328" spans="1:2" x14ac:dyDescent="0.35">
      <c r="A4328" s="70">
        <f t="shared" si="76"/>
        <v>4309</v>
      </c>
      <c r="B4328" s="145">
        <v>-21412143.646731991</v>
      </c>
    </row>
    <row r="4329" spans="1:2" x14ac:dyDescent="0.35">
      <c r="A4329" s="70">
        <f t="shared" si="76"/>
        <v>4310</v>
      </c>
      <c r="B4329" s="145">
        <v>-18381378.719264403</v>
      </c>
    </row>
    <row r="4330" spans="1:2" x14ac:dyDescent="0.35">
      <c r="A4330" s="70">
        <f t="shared" si="76"/>
        <v>4311</v>
      </c>
      <c r="B4330" s="145">
        <v>-29995355.149919748</v>
      </c>
    </row>
    <row r="4331" spans="1:2" x14ac:dyDescent="0.35">
      <c r="A4331" s="70">
        <f t="shared" si="76"/>
        <v>4312</v>
      </c>
      <c r="B4331" s="145">
        <v>-45996632.184436195</v>
      </c>
    </row>
    <row r="4332" spans="1:2" x14ac:dyDescent="0.35">
      <c r="A4332" s="70">
        <f t="shared" si="76"/>
        <v>4313</v>
      </c>
      <c r="B4332" s="145">
        <v>-52415836.372680791</v>
      </c>
    </row>
    <row r="4333" spans="1:2" x14ac:dyDescent="0.35">
      <c r="A4333" s="70">
        <f t="shared" si="76"/>
        <v>4314</v>
      </c>
      <c r="B4333" s="145">
        <v>-38679338.812386721</v>
      </c>
    </row>
    <row r="4334" spans="1:2" x14ac:dyDescent="0.35">
      <c r="A4334" s="70">
        <f t="shared" si="76"/>
        <v>4315</v>
      </c>
      <c r="B4334" s="145">
        <v>-33526730.339389749</v>
      </c>
    </row>
    <row r="4335" spans="1:2" x14ac:dyDescent="0.35">
      <c r="A4335" s="70">
        <f t="shared" si="76"/>
        <v>4316</v>
      </c>
      <c r="B4335" s="145">
        <v>-18417226.79781602</v>
      </c>
    </row>
    <row r="4336" spans="1:2" x14ac:dyDescent="0.35">
      <c r="A4336" s="70">
        <f t="shared" si="76"/>
        <v>4317</v>
      </c>
      <c r="B4336" s="145">
        <v>-45072113.502301924</v>
      </c>
    </row>
    <row r="4337" spans="1:2" x14ac:dyDescent="0.35">
      <c r="A4337" s="70">
        <f t="shared" si="76"/>
        <v>4318</v>
      </c>
      <c r="B4337" s="145">
        <v>-32727830.245162748</v>
      </c>
    </row>
    <row r="4338" spans="1:2" x14ac:dyDescent="0.35">
      <c r="A4338" s="70">
        <f t="shared" si="76"/>
        <v>4319</v>
      </c>
      <c r="B4338" s="145">
        <v>-50586171.594633684</v>
      </c>
    </row>
    <row r="4339" spans="1:2" x14ac:dyDescent="0.35">
      <c r="A4339" s="70">
        <f t="shared" si="76"/>
        <v>4320</v>
      </c>
      <c r="B4339" s="145">
        <v>-26625948.631496195</v>
      </c>
    </row>
    <row r="4340" spans="1:2" x14ac:dyDescent="0.35">
      <c r="A4340" s="70">
        <f t="shared" si="76"/>
        <v>4321</v>
      </c>
      <c r="B4340" s="145">
        <v>-15153852.686016215</v>
      </c>
    </row>
    <row r="4341" spans="1:2" x14ac:dyDescent="0.35">
      <c r="A4341" s="70">
        <f t="shared" si="76"/>
        <v>4322</v>
      </c>
      <c r="B4341" s="145">
        <v>-37938770.677004263</v>
      </c>
    </row>
    <row r="4342" spans="1:2" x14ac:dyDescent="0.35">
      <c r="A4342" s="70">
        <f t="shared" si="76"/>
        <v>4323</v>
      </c>
      <c r="B4342" s="145">
        <v>-26096746.062759232</v>
      </c>
    </row>
    <row r="4343" spans="1:2" x14ac:dyDescent="0.35">
      <c r="A4343" s="70">
        <f t="shared" si="76"/>
        <v>4324</v>
      </c>
      <c r="B4343" s="145">
        <v>-23589937.254639022</v>
      </c>
    </row>
    <row r="4344" spans="1:2" x14ac:dyDescent="0.35">
      <c r="A4344" s="70">
        <f t="shared" si="76"/>
        <v>4325</v>
      </c>
      <c r="B4344" s="145">
        <v>-38867427.580524765</v>
      </c>
    </row>
    <row r="4345" spans="1:2" x14ac:dyDescent="0.35">
      <c r="A4345" s="70">
        <f t="shared" si="76"/>
        <v>4326</v>
      </c>
      <c r="B4345" s="145">
        <v>-17555413.492954079</v>
      </c>
    </row>
    <row r="4346" spans="1:2" x14ac:dyDescent="0.35">
      <c r="A4346" s="70">
        <f t="shared" si="76"/>
        <v>4327</v>
      </c>
      <c r="B4346" s="145">
        <v>-7430972.1590825692</v>
      </c>
    </row>
    <row r="4347" spans="1:2" x14ac:dyDescent="0.35">
      <c r="A4347" s="70">
        <f t="shared" si="76"/>
        <v>4328</v>
      </c>
      <c r="B4347" s="145">
        <v>-12435010.97386194</v>
      </c>
    </row>
    <row r="4348" spans="1:2" x14ac:dyDescent="0.35">
      <c r="A4348" s="70">
        <f t="shared" si="76"/>
        <v>4329</v>
      </c>
      <c r="B4348" s="145">
        <v>-22066775.864219595</v>
      </c>
    </row>
    <row r="4349" spans="1:2" x14ac:dyDescent="0.35">
      <c r="A4349" s="70">
        <f t="shared" si="76"/>
        <v>4330</v>
      </c>
      <c r="B4349" s="145">
        <v>-23552180.151871622</v>
      </c>
    </row>
    <row r="4350" spans="1:2" x14ac:dyDescent="0.35">
      <c r="A4350" s="70">
        <f t="shared" si="76"/>
        <v>4331</v>
      </c>
      <c r="B4350" s="145">
        <v>-13330703.537225708</v>
      </c>
    </row>
    <row r="4351" spans="1:2" x14ac:dyDescent="0.35">
      <c r="A4351" s="70">
        <f t="shared" si="76"/>
        <v>4332</v>
      </c>
      <c r="B4351" s="145">
        <v>-31770474.629050411</v>
      </c>
    </row>
    <row r="4352" spans="1:2" x14ac:dyDescent="0.35">
      <c r="A4352" s="70">
        <f t="shared" si="76"/>
        <v>4333</v>
      </c>
      <c r="B4352" s="145">
        <v>-31434609.934091374</v>
      </c>
    </row>
    <row r="4353" spans="1:2" x14ac:dyDescent="0.35">
      <c r="A4353" s="70">
        <f t="shared" si="76"/>
        <v>4334</v>
      </c>
      <c r="B4353" s="145">
        <v>-26156814.403873529</v>
      </c>
    </row>
    <row r="4354" spans="1:2" x14ac:dyDescent="0.35">
      <c r="A4354" s="70">
        <f t="shared" si="76"/>
        <v>4335</v>
      </c>
      <c r="B4354" s="145">
        <v>-35222625.976078749</v>
      </c>
    </row>
    <row r="4355" spans="1:2" x14ac:dyDescent="0.35">
      <c r="A4355" s="70">
        <f t="shared" si="76"/>
        <v>4336</v>
      </c>
      <c r="B4355" s="145">
        <v>-35518799.208028339</v>
      </c>
    </row>
    <row r="4356" spans="1:2" x14ac:dyDescent="0.35">
      <c r="A4356" s="70">
        <f t="shared" si="76"/>
        <v>4337</v>
      </c>
      <c r="B4356" s="145">
        <v>-28145899.890776936</v>
      </c>
    </row>
    <row r="4357" spans="1:2" x14ac:dyDescent="0.35">
      <c r="A4357" s="70">
        <f t="shared" si="76"/>
        <v>4338</v>
      </c>
      <c r="B4357" s="145">
        <v>-31583192.593535673</v>
      </c>
    </row>
    <row r="4358" spans="1:2" x14ac:dyDescent="0.35">
      <c r="A4358" s="70">
        <f t="shared" si="76"/>
        <v>4339</v>
      </c>
      <c r="B4358" s="145">
        <v>-24489747.011278585</v>
      </c>
    </row>
    <row r="4359" spans="1:2" x14ac:dyDescent="0.35">
      <c r="A4359" s="70">
        <f t="shared" si="76"/>
        <v>4340</v>
      </c>
      <c r="B4359" s="145">
        <v>-42290592.702906035</v>
      </c>
    </row>
    <row r="4360" spans="1:2" x14ac:dyDescent="0.35">
      <c r="A4360" s="70">
        <f t="shared" si="76"/>
        <v>4341</v>
      </c>
      <c r="B4360" s="145">
        <v>-41550687.846978001</v>
      </c>
    </row>
    <row r="4361" spans="1:2" x14ac:dyDescent="0.35">
      <c r="A4361" s="70">
        <f t="shared" si="76"/>
        <v>4342</v>
      </c>
      <c r="B4361" s="145">
        <v>-21510769.422396056</v>
      </c>
    </row>
    <row r="4362" spans="1:2" x14ac:dyDescent="0.35">
      <c r="A4362" s="70">
        <f t="shared" si="76"/>
        <v>4343</v>
      </c>
      <c r="B4362" s="145">
        <v>-21197218.85680395</v>
      </c>
    </row>
    <row r="4363" spans="1:2" x14ac:dyDescent="0.35">
      <c r="A4363" s="70">
        <f t="shared" si="76"/>
        <v>4344</v>
      </c>
      <c r="B4363" s="145">
        <v>-53768678.504006587</v>
      </c>
    </row>
    <row r="4364" spans="1:2" x14ac:dyDescent="0.35">
      <c r="A4364" s="70">
        <f t="shared" si="76"/>
        <v>4345</v>
      </c>
      <c r="B4364" s="145">
        <v>-20979523.116909645</v>
      </c>
    </row>
    <row r="4365" spans="1:2" x14ac:dyDescent="0.35">
      <c r="A4365" s="70">
        <f t="shared" si="76"/>
        <v>4346</v>
      </c>
      <c r="B4365" s="145">
        <v>-24347635.092895761</v>
      </c>
    </row>
    <row r="4366" spans="1:2" x14ac:dyDescent="0.35">
      <c r="A4366" s="70">
        <f t="shared" si="76"/>
        <v>4347</v>
      </c>
      <c r="B4366" s="145">
        <v>-47793144.765453629</v>
      </c>
    </row>
    <row r="4367" spans="1:2" x14ac:dyDescent="0.35">
      <c r="A4367" s="70">
        <f t="shared" si="76"/>
        <v>4348</v>
      </c>
      <c r="B4367" s="145">
        <v>-8933685.3582435977</v>
      </c>
    </row>
    <row r="4368" spans="1:2" x14ac:dyDescent="0.35">
      <c r="A4368" s="70">
        <f t="shared" si="76"/>
        <v>4349</v>
      </c>
      <c r="B4368" s="145">
        <v>-20687527.563261017</v>
      </c>
    </row>
    <row r="4369" spans="1:2" x14ac:dyDescent="0.35">
      <c r="A4369" s="70">
        <f t="shared" si="76"/>
        <v>4350</v>
      </c>
      <c r="B4369" s="145">
        <v>-36502933.807235867</v>
      </c>
    </row>
    <row r="4370" spans="1:2" x14ac:dyDescent="0.35">
      <c r="A4370" s="70">
        <f t="shared" si="76"/>
        <v>4351</v>
      </c>
      <c r="B4370" s="145">
        <v>-29625139.921168484</v>
      </c>
    </row>
    <row r="4371" spans="1:2" x14ac:dyDescent="0.35">
      <c r="A4371" s="70">
        <f t="shared" si="76"/>
        <v>4352</v>
      </c>
      <c r="B4371" s="145">
        <v>-31532903.30466244</v>
      </c>
    </row>
    <row r="4372" spans="1:2" x14ac:dyDescent="0.35">
      <c r="A4372" s="70">
        <f t="shared" si="76"/>
        <v>4353</v>
      </c>
      <c r="B4372" s="145">
        <v>-23783960.171755634</v>
      </c>
    </row>
    <row r="4373" spans="1:2" x14ac:dyDescent="0.35">
      <c r="A4373" s="70">
        <f t="shared" si="76"/>
        <v>4354</v>
      </c>
      <c r="B4373" s="145">
        <v>-15298635.024089111</v>
      </c>
    </row>
    <row r="4374" spans="1:2" x14ac:dyDescent="0.35">
      <c r="A4374" s="70">
        <f t="shared" ref="A4374:A4437" si="77">A4373+1</f>
        <v>4355</v>
      </c>
      <c r="B4374" s="145">
        <v>-18671937.086521242</v>
      </c>
    </row>
    <row r="4375" spans="1:2" x14ac:dyDescent="0.35">
      <c r="A4375" s="70">
        <f t="shared" si="77"/>
        <v>4356</v>
      </c>
      <c r="B4375" s="145">
        <v>-14828402.927489214</v>
      </c>
    </row>
    <row r="4376" spans="1:2" x14ac:dyDescent="0.35">
      <c r="A4376" s="70">
        <f t="shared" si="77"/>
        <v>4357</v>
      </c>
      <c r="B4376" s="145">
        <v>-38805444.642700374</v>
      </c>
    </row>
    <row r="4377" spans="1:2" x14ac:dyDescent="0.35">
      <c r="A4377" s="70">
        <f t="shared" si="77"/>
        <v>4358</v>
      </c>
      <c r="B4377" s="145">
        <v>-19209203.988234222</v>
      </c>
    </row>
    <row r="4378" spans="1:2" x14ac:dyDescent="0.35">
      <c r="A4378" s="70">
        <f t="shared" si="77"/>
        <v>4359</v>
      </c>
      <c r="B4378" s="145">
        <v>-15533695.842448886</v>
      </c>
    </row>
    <row r="4379" spans="1:2" x14ac:dyDescent="0.35">
      <c r="A4379" s="70">
        <f t="shared" si="77"/>
        <v>4360</v>
      </c>
      <c r="B4379" s="145">
        <v>-16819528.988515556</v>
      </c>
    </row>
    <row r="4380" spans="1:2" x14ac:dyDescent="0.35">
      <c r="A4380" s="70">
        <f t="shared" si="77"/>
        <v>4361</v>
      </c>
      <c r="B4380" s="145">
        <v>-6607278.0539209396</v>
      </c>
    </row>
    <row r="4381" spans="1:2" x14ac:dyDescent="0.35">
      <c r="A4381" s="70">
        <f t="shared" si="77"/>
        <v>4362</v>
      </c>
      <c r="B4381" s="145">
        <v>-35232964.203676298</v>
      </c>
    </row>
    <row r="4382" spans="1:2" x14ac:dyDescent="0.35">
      <c r="A4382" s="70">
        <f t="shared" si="77"/>
        <v>4363</v>
      </c>
      <c r="B4382" s="145">
        <v>-27019600.290506847</v>
      </c>
    </row>
    <row r="4383" spans="1:2" x14ac:dyDescent="0.35">
      <c r="A4383" s="70">
        <f t="shared" si="77"/>
        <v>4364</v>
      </c>
      <c r="B4383" s="145">
        <v>-15584233.267612405</v>
      </c>
    </row>
    <row r="4384" spans="1:2" x14ac:dyDescent="0.35">
      <c r="A4384" s="70">
        <f t="shared" si="77"/>
        <v>4365</v>
      </c>
      <c r="B4384" s="145">
        <v>-20274395.782190688</v>
      </c>
    </row>
    <row r="4385" spans="1:2" x14ac:dyDescent="0.35">
      <c r="A4385" s="70">
        <f t="shared" si="77"/>
        <v>4366</v>
      </c>
      <c r="B4385" s="145">
        <v>-25470847.462959781</v>
      </c>
    </row>
    <row r="4386" spans="1:2" x14ac:dyDescent="0.35">
      <c r="A4386" s="70">
        <f t="shared" si="77"/>
        <v>4367</v>
      </c>
      <c r="B4386" s="145">
        <v>-21901750.890087999</v>
      </c>
    </row>
    <row r="4387" spans="1:2" x14ac:dyDescent="0.35">
      <c r="A4387" s="70">
        <f t="shared" si="77"/>
        <v>4368</v>
      </c>
      <c r="B4387" s="145">
        <v>-31249156.392961264</v>
      </c>
    </row>
    <row r="4388" spans="1:2" x14ac:dyDescent="0.35">
      <c r="A4388" s="70">
        <f t="shared" si="77"/>
        <v>4369</v>
      </c>
      <c r="B4388" s="145">
        <v>-47148517.594449207</v>
      </c>
    </row>
    <row r="4389" spans="1:2" x14ac:dyDescent="0.35">
      <c r="A4389" s="70">
        <f t="shared" si="77"/>
        <v>4370</v>
      </c>
      <c r="B4389" s="145">
        <v>-15399403.353980528</v>
      </c>
    </row>
    <row r="4390" spans="1:2" x14ac:dyDescent="0.35">
      <c r="A4390" s="70">
        <f t="shared" si="77"/>
        <v>4371</v>
      </c>
      <c r="B4390" s="145">
        <v>-32531991.590943355</v>
      </c>
    </row>
    <row r="4391" spans="1:2" x14ac:dyDescent="0.35">
      <c r="A4391" s="70">
        <f t="shared" si="77"/>
        <v>4372</v>
      </c>
      <c r="B4391" s="145">
        <v>-38317384.45480074</v>
      </c>
    </row>
    <row r="4392" spans="1:2" x14ac:dyDescent="0.35">
      <c r="A4392" s="70">
        <f t="shared" si="77"/>
        <v>4373</v>
      </c>
      <c r="B4392" s="145">
        <v>-27827697.046630356</v>
      </c>
    </row>
    <row r="4393" spans="1:2" x14ac:dyDescent="0.35">
      <c r="A4393" s="70">
        <f t="shared" si="77"/>
        <v>4374</v>
      </c>
      <c r="B4393" s="145">
        <v>-27504624.629082423</v>
      </c>
    </row>
    <row r="4394" spans="1:2" x14ac:dyDescent="0.35">
      <c r="A4394" s="70">
        <f t="shared" si="77"/>
        <v>4375</v>
      </c>
      <c r="B4394" s="145">
        <v>-16726101.524490632</v>
      </c>
    </row>
    <row r="4395" spans="1:2" x14ac:dyDescent="0.35">
      <c r="A4395" s="70">
        <f t="shared" si="77"/>
        <v>4376</v>
      </c>
      <c r="B4395" s="145">
        <v>-25487813.517660275</v>
      </c>
    </row>
    <row r="4396" spans="1:2" x14ac:dyDescent="0.35">
      <c r="A4396" s="70">
        <f t="shared" si="77"/>
        <v>4377</v>
      </c>
      <c r="B4396" s="145">
        <v>-28149300.824574124</v>
      </c>
    </row>
    <row r="4397" spans="1:2" x14ac:dyDescent="0.35">
      <c r="A4397" s="70">
        <f t="shared" si="77"/>
        <v>4378</v>
      </c>
      <c r="B4397" s="145">
        <v>-24155537.895070866</v>
      </c>
    </row>
    <row r="4398" spans="1:2" x14ac:dyDescent="0.35">
      <c r="A4398" s="70">
        <f t="shared" si="77"/>
        <v>4379</v>
      </c>
      <c r="B4398" s="145">
        <v>-16733450.198248155</v>
      </c>
    </row>
    <row r="4399" spans="1:2" x14ac:dyDescent="0.35">
      <c r="A4399" s="70">
        <f t="shared" si="77"/>
        <v>4380</v>
      </c>
      <c r="B4399" s="145">
        <v>-25110597.579555899</v>
      </c>
    </row>
    <row r="4400" spans="1:2" x14ac:dyDescent="0.35">
      <c r="A4400" s="70">
        <f t="shared" si="77"/>
        <v>4381</v>
      </c>
      <c r="B4400" s="145">
        <v>-15570590.924513619</v>
      </c>
    </row>
    <row r="4401" spans="1:2" x14ac:dyDescent="0.35">
      <c r="A4401" s="70">
        <f t="shared" si="77"/>
        <v>4382</v>
      </c>
      <c r="B4401" s="145">
        <v>-17330062.838159554</v>
      </c>
    </row>
    <row r="4402" spans="1:2" x14ac:dyDescent="0.35">
      <c r="A4402" s="70">
        <f t="shared" si="77"/>
        <v>4383</v>
      </c>
      <c r="B4402" s="145">
        <v>-13812885.003064238</v>
      </c>
    </row>
    <row r="4403" spans="1:2" x14ac:dyDescent="0.35">
      <c r="A4403" s="70">
        <f t="shared" si="77"/>
        <v>4384</v>
      </c>
      <c r="B4403" s="145">
        <v>-43731240.538613573</v>
      </c>
    </row>
    <row r="4404" spans="1:2" x14ac:dyDescent="0.35">
      <c r="A4404" s="70">
        <f t="shared" si="77"/>
        <v>4385</v>
      </c>
      <c r="B4404" s="145">
        <v>-25900070.449515469</v>
      </c>
    </row>
    <row r="4405" spans="1:2" x14ac:dyDescent="0.35">
      <c r="A4405" s="70">
        <f t="shared" si="77"/>
        <v>4386</v>
      </c>
      <c r="B4405" s="145">
        <v>-27044900.522395208</v>
      </c>
    </row>
    <row r="4406" spans="1:2" x14ac:dyDescent="0.35">
      <c r="A4406" s="70">
        <f t="shared" si="77"/>
        <v>4387</v>
      </c>
      <c r="B4406" s="145">
        <v>-7433868.5830553994</v>
      </c>
    </row>
    <row r="4407" spans="1:2" x14ac:dyDescent="0.35">
      <c r="A4407" s="70">
        <f t="shared" si="77"/>
        <v>4388</v>
      </c>
      <c r="B4407" s="145">
        <v>-24227110.945333213</v>
      </c>
    </row>
    <row r="4408" spans="1:2" x14ac:dyDescent="0.35">
      <c r="A4408" s="70">
        <f t="shared" si="77"/>
        <v>4389</v>
      </c>
      <c r="B4408" s="145">
        <v>-34953629.255024716</v>
      </c>
    </row>
    <row r="4409" spans="1:2" x14ac:dyDescent="0.35">
      <c r="A4409" s="70">
        <f t="shared" si="77"/>
        <v>4390</v>
      </c>
      <c r="B4409" s="145">
        <v>-16112132.926325984</v>
      </c>
    </row>
    <row r="4410" spans="1:2" x14ac:dyDescent="0.35">
      <c r="A4410" s="70">
        <f t="shared" si="77"/>
        <v>4391</v>
      </c>
      <c r="B4410" s="145">
        <v>-31135204.929116052</v>
      </c>
    </row>
    <row r="4411" spans="1:2" x14ac:dyDescent="0.35">
      <c r="A4411" s="70">
        <f t="shared" si="77"/>
        <v>4392</v>
      </c>
      <c r="B4411" s="145">
        <v>-29832188.928880259</v>
      </c>
    </row>
    <row r="4412" spans="1:2" x14ac:dyDescent="0.35">
      <c r="A4412" s="70">
        <f t="shared" si="77"/>
        <v>4393</v>
      </c>
      <c r="B4412" s="145">
        <v>-32101577.842019185</v>
      </c>
    </row>
    <row r="4413" spans="1:2" x14ac:dyDescent="0.35">
      <c r="A4413" s="70">
        <f t="shared" si="77"/>
        <v>4394</v>
      </c>
      <c r="B4413" s="145">
        <v>-24197364.033973292</v>
      </c>
    </row>
    <row r="4414" spans="1:2" x14ac:dyDescent="0.35">
      <c r="A4414" s="70">
        <f t="shared" si="77"/>
        <v>4395</v>
      </c>
      <c r="B4414" s="145">
        <v>-11670587.242995212</v>
      </c>
    </row>
    <row r="4415" spans="1:2" x14ac:dyDescent="0.35">
      <c r="A4415" s="70">
        <f t="shared" si="77"/>
        <v>4396</v>
      </c>
      <c r="B4415" s="145">
        <v>-19801900.465372942</v>
      </c>
    </row>
    <row r="4416" spans="1:2" x14ac:dyDescent="0.35">
      <c r="A4416" s="70">
        <f t="shared" si="77"/>
        <v>4397</v>
      </c>
      <c r="B4416" s="145">
        <v>-25385029.590761028</v>
      </c>
    </row>
    <row r="4417" spans="1:2" x14ac:dyDescent="0.35">
      <c r="A4417" s="70">
        <f t="shared" si="77"/>
        <v>4398</v>
      </c>
      <c r="B4417" s="145">
        <v>-8524295.4349095747</v>
      </c>
    </row>
    <row r="4418" spans="1:2" x14ac:dyDescent="0.35">
      <c r="A4418" s="70">
        <f t="shared" si="77"/>
        <v>4399</v>
      </c>
      <c r="B4418" s="145">
        <v>-12173447.797495482</v>
      </c>
    </row>
    <row r="4419" spans="1:2" x14ac:dyDescent="0.35">
      <c r="A4419" s="70">
        <f t="shared" si="77"/>
        <v>4400</v>
      </c>
      <c r="B4419" s="145">
        <v>-34129689.811157003</v>
      </c>
    </row>
    <row r="4420" spans="1:2" x14ac:dyDescent="0.35">
      <c r="A4420" s="70">
        <f t="shared" si="77"/>
        <v>4401</v>
      </c>
      <c r="B4420" s="145">
        <v>-40327544.740235865</v>
      </c>
    </row>
    <row r="4421" spans="1:2" x14ac:dyDescent="0.35">
      <c r="A4421" s="70">
        <f t="shared" si="77"/>
        <v>4402</v>
      </c>
      <c r="B4421" s="145">
        <v>-16429279.953419629</v>
      </c>
    </row>
    <row r="4422" spans="1:2" x14ac:dyDescent="0.35">
      <c r="A4422" s="70">
        <f t="shared" si="77"/>
        <v>4403</v>
      </c>
      <c r="B4422" s="145">
        <v>-28271012.031708766</v>
      </c>
    </row>
    <row r="4423" spans="1:2" x14ac:dyDescent="0.35">
      <c r="A4423" s="70">
        <f t="shared" si="77"/>
        <v>4404</v>
      </c>
      <c r="B4423" s="145">
        <v>-22962716.069990084</v>
      </c>
    </row>
    <row r="4424" spans="1:2" x14ac:dyDescent="0.35">
      <c r="A4424" s="70">
        <f t="shared" si="77"/>
        <v>4405</v>
      </c>
      <c r="B4424" s="145">
        <v>-35765542.158005923</v>
      </c>
    </row>
    <row r="4425" spans="1:2" x14ac:dyDescent="0.35">
      <c r="A4425" s="70">
        <f t="shared" si="77"/>
        <v>4406</v>
      </c>
      <c r="B4425" s="145">
        <v>-33811418.209356032</v>
      </c>
    </row>
    <row r="4426" spans="1:2" x14ac:dyDescent="0.35">
      <c r="A4426" s="70">
        <f t="shared" si="77"/>
        <v>4407</v>
      </c>
      <c r="B4426" s="145">
        <v>-22739903.703738309</v>
      </c>
    </row>
    <row r="4427" spans="1:2" x14ac:dyDescent="0.35">
      <c r="A4427" s="70">
        <f t="shared" si="77"/>
        <v>4408</v>
      </c>
      <c r="B4427" s="145">
        <v>-30205288.200868342</v>
      </c>
    </row>
    <row r="4428" spans="1:2" x14ac:dyDescent="0.35">
      <c r="A4428" s="70">
        <f t="shared" si="77"/>
        <v>4409</v>
      </c>
      <c r="B4428" s="145">
        <v>-40853360.027243659</v>
      </c>
    </row>
    <row r="4429" spans="1:2" x14ac:dyDescent="0.35">
      <c r="A4429" s="70">
        <f t="shared" si="77"/>
        <v>4410</v>
      </c>
      <c r="B4429" s="145">
        <v>-10471453.365851859</v>
      </c>
    </row>
    <row r="4430" spans="1:2" x14ac:dyDescent="0.35">
      <c r="A4430" s="70">
        <f t="shared" si="77"/>
        <v>4411</v>
      </c>
      <c r="B4430" s="145">
        <v>-18644414.758957081</v>
      </c>
    </row>
    <row r="4431" spans="1:2" x14ac:dyDescent="0.35">
      <c r="A4431" s="70">
        <f t="shared" si="77"/>
        <v>4412</v>
      </c>
      <c r="B4431" s="145">
        <v>-43567690.839482598</v>
      </c>
    </row>
    <row r="4432" spans="1:2" x14ac:dyDescent="0.35">
      <c r="A4432" s="70">
        <f t="shared" si="77"/>
        <v>4413</v>
      </c>
      <c r="B4432" s="145">
        <v>-34515403.878215171</v>
      </c>
    </row>
    <row r="4433" spans="1:2" x14ac:dyDescent="0.35">
      <c r="A4433" s="70">
        <f t="shared" si="77"/>
        <v>4414</v>
      </c>
      <c r="B4433" s="145">
        <v>-14170921.409071436</v>
      </c>
    </row>
    <row r="4434" spans="1:2" x14ac:dyDescent="0.35">
      <c r="A4434" s="70">
        <f t="shared" si="77"/>
        <v>4415</v>
      </c>
      <c r="B4434" s="145">
        <v>-18310413.988390364</v>
      </c>
    </row>
    <row r="4435" spans="1:2" x14ac:dyDescent="0.35">
      <c r="A4435" s="70">
        <f t="shared" si="77"/>
        <v>4416</v>
      </c>
      <c r="B4435" s="145">
        <v>-22988468.941042863</v>
      </c>
    </row>
    <row r="4436" spans="1:2" x14ac:dyDescent="0.35">
      <c r="A4436" s="70">
        <f t="shared" si="77"/>
        <v>4417</v>
      </c>
      <c r="B4436" s="145">
        <v>-14982638.514720015</v>
      </c>
    </row>
    <row r="4437" spans="1:2" x14ac:dyDescent="0.35">
      <c r="A4437" s="70">
        <f t="shared" si="77"/>
        <v>4418</v>
      </c>
      <c r="B4437" s="145">
        <v>-26428693.879857786</v>
      </c>
    </row>
    <row r="4438" spans="1:2" x14ac:dyDescent="0.35">
      <c r="A4438" s="70">
        <f t="shared" ref="A4438:A4501" si="78">A4437+1</f>
        <v>4419</v>
      </c>
      <c r="B4438" s="145">
        <v>-31180620.504169464</v>
      </c>
    </row>
    <row r="4439" spans="1:2" x14ac:dyDescent="0.35">
      <c r="A4439" s="70">
        <f t="shared" si="78"/>
        <v>4420</v>
      </c>
      <c r="B4439" s="145">
        <v>-42983604.717314139</v>
      </c>
    </row>
    <row r="4440" spans="1:2" x14ac:dyDescent="0.35">
      <c r="A4440" s="70">
        <f t="shared" si="78"/>
        <v>4421</v>
      </c>
      <c r="B4440" s="145">
        <v>-28409738.681993712</v>
      </c>
    </row>
    <row r="4441" spans="1:2" x14ac:dyDescent="0.35">
      <c r="A4441" s="70">
        <f t="shared" si="78"/>
        <v>4422</v>
      </c>
      <c r="B4441" s="145">
        <v>-18558435.001575038</v>
      </c>
    </row>
    <row r="4442" spans="1:2" x14ac:dyDescent="0.35">
      <c r="A4442" s="70">
        <f t="shared" si="78"/>
        <v>4423</v>
      </c>
      <c r="B4442" s="145">
        <v>-48971121.730796821</v>
      </c>
    </row>
    <row r="4443" spans="1:2" x14ac:dyDescent="0.35">
      <c r="A4443" s="70">
        <f t="shared" si="78"/>
        <v>4424</v>
      </c>
      <c r="B4443" s="145">
        <v>-24909309.788107775</v>
      </c>
    </row>
    <row r="4444" spans="1:2" x14ac:dyDescent="0.35">
      <c r="A4444" s="70">
        <f t="shared" si="78"/>
        <v>4425</v>
      </c>
      <c r="B4444" s="145">
        <v>-45440197.822832525</v>
      </c>
    </row>
    <row r="4445" spans="1:2" x14ac:dyDescent="0.35">
      <c r="A4445" s="70">
        <f t="shared" si="78"/>
        <v>4426</v>
      </c>
      <c r="B4445" s="145">
        <v>-23636817.069242999</v>
      </c>
    </row>
    <row r="4446" spans="1:2" x14ac:dyDescent="0.35">
      <c r="A4446" s="70">
        <f t="shared" si="78"/>
        <v>4427</v>
      </c>
      <c r="B4446" s="145">
        <v>-43730099.094811931</v>
      </c>
    </row>
    <row r="4447" spans="1:2" x14ac:dyDescent="0.35">
      <c r="A4447" s="70">
        <f t="shared" si="78"/>
        <v>4428</v>
      </c>
      <c r="B4447" s="145">
        <v>-9068375.2707852814</v>
      </c>
    </row>
    <row r="4448" spans="1:2" x14ac:dyDescent="0.35">
      <c r="A4448" s="70">
        <f t="shared" si="78"/>
        <v>4429</v>
      </c>
      <c r="B4448" s="145">
        <v>-9042666.7401086707</v>
      </c>
    </row>
    <row r="4449" spans="1:2" x14ac:dyDescent="0.35">
      <c r="A4449" s="70">
        <f t="shared" si="78"/>
        <v>4430</v>
      </c>
      <c r="B4449" s="145">
        <v>-10750336.085754687</v>
      </c>
    </row>
    <row r="4450" spans="1:2" x14ac:dyDescent="0.35">
      <c r="A4450" s="70">
        <f t="shared" si="78"/>
        <v>4431</v>
      </c>
      <c r="B4450" s="145">
        <v>-25743552.972796176</v>
      </c>
    </row>
    <row r="4451" spans="1:2" x14ac:dyDescent="0.35">
      <c r="A4451" s="70">
        <f t="shared" si="78"/>
        <v>4432</v>
      </c>
      <c r="B4451" s="145">
        <v>-17455370.111940768</v>
      </c>
    </row>
    <row r="4452" spans="1:2" x14ac:dyDescent="0.35">
      <c r="A4452" s="70">
        <f t="shared" si="78"/>
        <v>4433</v>
      </c>
      <c r="B4452" s="145">
        <v>-12931920.232016601</v>
      </c>
    </row>
    <row r="4453" spans="1:2" x14ac:dyDescent="0.35">
      <c r="A4453" s="70">
        <f t="shared" si="78"/>
        <v>4434</v>
      </c>
      <c r="B4453" s="145">
        <v>-38328752.57829152</v>
      </c>
    </row>
    <row r="4454" spans="1:2" x14ac:dyDescent="0.35">
      <c r="A4454" s="70">
        <f t="shared" si="78"/>
        <v>4435</v>
      </c>
      <c r="B4454" s="145">
        <v>-27171817.086331714</v>
      </c>
    </row>
    <row r="4455" spans="1:2" x14ac:dyDescent="0.35">
      <c r="A4455" s="70">
        <f t="shared" si="78"/>
        <v>4436</v>
      </c>
      <c r="B4455" s="145">
        <v>-11173765.854523055</v>
      </c>
    </row>
    <row r="4456" spans="1:2" x14ac:dyDescent="0.35">
      <c r="A4456" s="70">
        <f t="shared" si="78"/>
        <v>4437</v>
      </c>
      <c r="B4456" s="145">
        <v>-32806309.62654116</v>
      </c>
    </row>
    <row r="4457" spans="1:2" x14ac:dyDescent="0.35">
      <c r="A4457" s="70">
        <f t="shared" si="78"/>
        <v>4438</v>
      </c>
      <c r="B4457" s="145">
        <v>-29882764.125905663</v>
      </c>
    </row>
    <row r="4458" spans="1:2" x14ac:dyDescent="0.35">
      <c r="A4458" s="70">
        <f t="shared" si="78"/>
        <v>4439</v>
      </c>
      <c r="B4458" s="145">
        <v>-25942749.305365171</v>
      </c>
    </row>
    <row r="4459" spans="1:2" x14ac:dyDescent="0.35">
      <c r="A4459" s="70">
        <f t="shared" si="78"/>
        <v>4440</v>
      </c>
      <c r="B4459" s="145">
        <v>-18571226.840354178</v>
      </c>
    </row>
    <row r="4460" spans="1:2" x14ac:dyDescent="0.35">
      <c r="A4460" s="70">
        <f t="shared" si="78"/>
        <v>4441</v>
      </c>
      <c r="B4460" s="145">
        <v>-7666117.0862355679</v>
      </c>
    </row>
    <row r="4461" spans="1:2" x14ac:dyDescent="0.35">
      <c r="A4461" s="70">
        <f t="shared" si="78"/>
        <v>4442</v>
      </c>
      <c r="B4461" s="145">
        <v>-18036712.393695697</v>
      </c>
    </row>
    <row r="4462" spans="1:2" x14ac:dyDescent="0.35">
      <c r="A4462" s="70">
        <f t="shared" si="78"/>
        <v>4443</v>
      </c>
      <c r="B4462" s="145">
        <v>-10091314.879599662</v>
      </c>
    </row>
    <row r="4463" spans="1:2" x14ac:dyDescent="0.35">
      <c r="A4463" s="70">
        <f t="shared" si="78"/>
        <v>4444</v>
      </c>
      <c r="B4463" s="145">
        <v>-39153857.350951418</v>
      </c>
    </row>
    <row r="4464" spans="1:2" x14ac:dyDescent="0.35">
      <c r="A4464" s="70">
        <f t="shared" si="78"/>
        <v>4445</v>
      </c>
      <c r="B4464" s="145">
        <v>-30989856.11797782</v>
      </c>
    </row>
    <row r="4465" spans="1:2" x14ac:dyDescent="0.35">
      <c r="A4465" s="70">
        <f t="shared" si="78"/>
        <v>4446</v>
      </c>
      <c r="B4465" s="145">
        <v>-32709879.012765437</v>
      </c>
    </row>
    <row r="4466" spans="1:2" x14ac:dyDescent="0.35">
      <c r="A4466" s="70">
        <f t="shared" si="78"/>
        <v>4447</v>
      </c>
      <c r="B4466" s="145">
        <v>-18396312.480848394</v>
      </c>
    </row>
    <row r="4467" spans="1:2" x14ac:dyDescent="0.35">
      <c r="A4467" s="70">
        <f t="shared" si="78"/>
        <v>4448</v>
      </c>
      <c r="B4467" s="145">
        <v>-19709743.234756775</v>
      </c>
    </row>
    <row r="4468" spans="1:2" x14ac:dyDescent="0.35">
      <c r="A4468" s="70">
        <f t="shared" si="78"/>
        <v>4449</v>
      </c>
      <c r="B4468" s="145">
        <v>-47336654.396218926</v>
      </c>
    </row>
    <row r="4469" spans="1:2" x14ac:dyDescent="0.35">
      <c r="A4469" s="70">
        <f t="shared" si="78"/>
        <v>4450</v>
      </c>
      <c r="B4469" s="145">
        <v>-33096482.319280148</v>
      </c>
    </row>
    <row r="4470" spans="1:2" x14ac:dyDescent="0.35">
      <c r="A4470" s="70">
        <f t="shared" si="78"/>
        <v>4451</v>
      </c>
      <c r="B4470" s="145">
        <v>-16177049.213103812</v>
      </c>
    </row>
    <row r="4471" spans="1:2" x14ac:dyDescent="0.35">
      <c r="A4471" s="70">
        <f t="shared" si="78"/>
        <v>4452</v>
      </c>
      <c r="B4471" s="145">
        <v>-42382779.492960595</v>
      </c>
    </row>
    <row r="4472" spans="1:2" x14ac:dyDescent="0.35">
      <c r="A4472" s="70">
        <f t="shared" si="78"/>
        <v>4453</v>
      </c>
      <c r="B4472" s="145">
        <v>-29126823.380681127</v>
      </c>
    </row>
    <row r="4473" spans="1:2" x14ac:dyDescent="0.35">
      <c r="A4473" s="70">
        <f t="shared" si="78"/>
        <v>4454</v>
      </c>
      <c r="B4473" s="145">
        <v>-15801860.554580541</v>
      </c>
    </row>
    <row r="4474" spans="1:2" x14ac:dyDescent="0.35">
      <c r="A4474" s="70">
        <f t="shared" si="78"/>
        <v>4455</v>
      </c>
      <c r="B4474" s="145">
        <v>-43793663.332454257</v>
      </c>
    </row>
    <row r="4475" spans="1:2" x14ac:dyDescent="0.35">
      <c r="A4475" s="70">
        <f t="shared" si="78"/>
        <v>4456</v>
      </c>
      <c r="B4475" s="145">
        <v>-21100693.595813118</v>
      </c>
    </row>
    <row r="4476" spans="1:2" x14ac:dyDescent="0.35">
      <c r="A4476" s="70">
        <f t="shared" si="78"/>
        <v>4457</v>
      </c>
      <c r="B4476" s="145">
        <v>-22228282.547218759</v>
      </c>
    </row>
    <row r="4477" spans="1:2" x14ac:dyDescent="0.35">
      <c r="A4477" s="70">
        <f t="shared" si="78"/>
        <v>4458</v>
      </c>
      <c r="B4477" s="145">
        <v>-17160649.944875181</v>
      </c>
    </row>
    <row r="4478" spans="1:2" x14ac:dyDescent="0.35">
      <c r="A4478" s="70">
        <f t="shared" si="78"/>
        <v>4459</v>
      </c>
      <c r="B4478" s="145">
        <v>-49974901.969154775</v>
      </c>
    </row>
    <row r="4479" spans="1:2" x14ac:dyDescent="0.35">
      <c r="A4479" s="70">
        <f t="shared" si="78"/>
        <v>4460</v>
      </c>
      <c r="B4479" s="145">
        <v>-29238336.47189644</v>
      </c>
    </row>
    <row r="4480" spans="1:2" x14ac:dyDescent="0.35">
      <c r="A4480" s="70">
        <f t="shared" si="78"/>
        <v>4461</v>
      </c>
      <c r="B4480" s="145">
        <v>-12521640.696006045</v>
      </c>
    </row>
    <row r="4481" spans="1:2" x14ac:dyDescent="0.35">
      <c r="A4481" s="70">
        <f t="shared" si="78"/>
        <v>4462</v>
      </c>
      <c r="B4481" s="145">
        <v>-28140001.035638813</v>
      </c>
    </row>
    <row r="4482" spans="1:2" x14ac:dyDescent="0.35">
      <c r="A4482" s="70">
        <f t="shared" si="78"/>
        <v>4463</v>
      </c>
      <c r="B4482" s="145">
        <v>-7698384.8918233057</v>
      </c>
    </row>
    <row r="4483" spans="1:2" x14ac:dyDescent="0.35">
      <c r="A4483" s="70">
        <f t="shared" si="78"/>
        <v>4464</v>
      </c>
      <c r="B4483" s="145">
        <v>-25748556.477598459</v>
      </c>
    </row>
    <row r="4484" spans="1:2" x14ac:dyDescent="0.35">
      <c r="A4484" s="70">
        <f t="shared" si="78"/>
        <v>4465</v>
      </c>
      <c r="B4484" s="145">
        <v>-16817558.991916958</v>
      </c>
    </row>
    <row r="4485" spans="1:2" x14ac:dyDescent="0.35">
      <c r="A4485" s="70">
        <f t="shared" si="78"/>
        <v>4466</v>
      </c>
      <c r="B4485" s="145">
        <v>-21549583.800846688</v>
      </c>
    </row>
    <row r="4486" spans="1:2" x14ac:dyDescent="0.35">
      <c r="A4486" s="70">
        <f t="shared" si="78"/>
        <v>4467</v>
      </c>
      <c r="B4486" s="145">
        <v>-15507366.598937817</v>
      </c>
    </row>
    <row r="4487" spans="1:2" x14ac:dyDescent="0.35">
      <c r="A4487" s="70">
        <f t="shared" si="78"/>
        <v>4468</v>
      </c>
      <c r="B4487" s="145">
        <v>-29491555.361290738</v>
      </c>
    </row>
    <row r="4488" spans="1:2" x14ac:dyDescent="0.35">
      <c r="A4488" s="70">
        <f t="shared" si="78"/>
        <v>4469</v>
      </c>
      <c r="B4488" s="145">
        <v>-42470054.123554945</v>
      </c>
    </row>
    <row r="4489" spans="1:2" x14ac:dyDescent="0.35">
      <c r="A4489" s="70">
        <f t="shared" si="78"/>
        <v>4470</v>
      </c>
      <c r="B4489" s="145">
        <v>-28520860.975057364</v>
      </c>
    </row>
    <row r="4490" spans="1:2" x14ac:dyDescent="0.35">
      <c r="A4490" s="70">
        <f t="shared" si="78"/>
        <v>4471</v>
      </c>
      <c r="B4490" s="145">
        <v>-30022021.196188785</v>
      </c>
    </row>
    <row r="4491" spans="1:2" x14ac:dyDescent="0.35">
      <c r="A4491" s="70">
        <f t="shared" si="78"/>
        <v>4472</v>
      </c>
      <c r="B4491" s="145">
        <v>-33331395.977963485</v>
      </c>
    </row>
    <row r="4492" spans="1:2" x14ac:dyDescent="0.35">
      <c r="A4492" s="70">
        <f t="shared" si="78"/>
        <v>4473</v>
      </c>
      <c r="B4492" s="145">
        <v>-26509438.216278564</v>
      </c>
    </row>
    <row r="4493" spans="1:2" x14ac:dyDescent="0.35">
      <c r="A4493" s="70">
        <f t="shared" si="78"/>
        <v>4474</v>
      </c>
      <c r="B4493" s="145">
        <v>-43152720.883123487</v>
      </c>
    </row>
    <row r="4494" spans="1:2" x14ac:dyDescent="0.35">
      <c r="A4494" s="70">
        <f t="shared" si="78"/>
        <v>4475</v>
      </c>
      <c r="B4494" s="145">
        <v>-9337349.1496698689</v>
      </c>
    </row>
    <row r="4495" spans="1:2" x14ac:dyDescent="0.35">
      <c r="A4495" s="70">
        <f t="shared" si="78"/>
        <v>4476</v>
      </c>
      <c r="B4495" s="145">
        <v>-8266686.4882388189</v>
      </c>
    </row>
    <row r="4496" spans="1:2" x14ac:dyDescent="0.35">
      <c r="A4496" s="70">
        <f t="shared" si="78"/>
        <v>4477</v>
      </c>
      <c r="B4496" s="145">
        <v>-31397256.094352532</v>
      </c>
    </row>
    <row r="4497" spans="1:2" x14ac:dyDescent="0.35">
      <c r="A4497" s="70">
        <f t="shared" si="78"/>
        <v>4478</v>
      </c>
      <c r="B4497" s="145">
        <v>-29711097.281556681</v>
      </c>
    </row>
    <row r="4498" spans="1:2" x14ac:dyDescent="0.35">
      <c r="A4498" s="70">
        <f t="shared" si="78"/>
        <v>4479</v>
      </c>
      <c r="B4498" s="145">
        <v>-18565982.620715249</v>
      </c>
    </row>
    <row r="4499" spans="1:2" x14ac:dyDescent="0.35">
      <c r="A4499" s="70">
        <f t="shared" si="78"/>
        <v>4480</v>
      </c>
      <c r="B4499" s="145">
        <v>-18702188.532594532</v>
      </c>
    </row>
    <row r="4500" spans="1:2" x14ac:dyDescent="0.35">
      <c r="A4500" s="70">
        <f t="shared" si="78"/>
        <v>4481</v>
      </c>
      <c r="B4500" s="145">
        <v>-12328121.688037774</v>
      </c>
    </row>
    <row r="4501" spans="1:2" x14ac:dyDescent="0.35">
      <c r="A4501" s="70">
        <f t="shared" si="78"/>
        <v>4482</v>
      </c>
      <c r="B4501" s="145">
        <v>-12454872.805359112</v>
      </c>
    </row>
    <row r="4502" spans="1:2" x14ac:dyDescent="0.35">
      <c r="A4502" s="70">
        <f t="shared" ref="A4502:A4565" si="79">A4501+1</f>
        <v>4483</v>
      </c>
      <c r="B4502" s="145">
        <v>-37482539.50241451</v>
      </c>
    </row>
    <row r="4503" spans="1:2" x14ac:dyDescent="0.35">
      <c r="A4503" s="70">
        <f t="shared" si="79"/>
        <v>4484</v>
      </c>
      <c r="B4503" s="145">
        <v>-10936397.047220459</v>
      </c>
    </row>
    <row r="4504" spans="1:2" x14ac:dyDescent="0.35">
      <c r="A4504" s="70">
        <f t="shared" si="79"/>
        <v>4485</v>
      </c>
      <c r="B4504" s="145">
        <v>-25705542.942823708</v>
      </c>
    </row>
    <row r="4505" spans="1:2" x14ac:dyDescent="0.35">
      <c r="A4505" s="70">
        <f t="shared" si="79"/>
        <v>4486</v>
      </c>
      <c r="B4505" s="145">
        <v>-43970721.995621391</v>
      </c>
    </row>
    <row r="4506" spans="1:2" x14ac:dyDescent="0.35">
      <c r="A4506" s="70">
        <f t="shared" si="79"/>
        <v>4487</v>
      </c>
      <c r="B4506" s="145">
        <v>-16898654.809716579</v>
      </c>
    </row>
    <row r="4507" spans="1:2" x14ac:dyDescent="0.35">
      <c r="A4507" s="70">
        <f t="shared" si="79"/>
        <v>4488</v>
      </c>
      <c r="B4507" s="145">
        <v>-15634267.938078277</v>
      </c>
    </row>
    <row r="4508" spans="1:2" x14ac:dyDescent="0.35">
      <c r="A4508" s="70">
        <f t="shared" si="79"/>
        <v>4489</v>
      </c>
      <c r="B4508" s="145">
        <v>-15075406.580943074</v>
      </c>
    </row>
    <row r="4509" spans="1:2" x14ac:dyDescent="0.35">
      <c r="A4509" s="70">
        <f t="shared" si="79"/>
        <v>4490</v>
      </c>
      <c r="B4509" s="145">
        <v>-27008420.437695708</v>
      </c>
    </row>
    <row r="4510" spans="1:2" x14ac:dyDescent="0.35">
      <c r="A4510" s="70">
        <f t="shared" si="79"/>
        <v>4491</v>
      </c>
      <c r="B4510" s="145">
        <v>-23114498.508951277</v>
      </c>
    </row>
    <row r="4511" spans="1:2" x14ac:dyDescent="0.35">
      <c r="A4511" s="70">
        <f t="shared" si="79"/>
        <v>4492</v>
      </c>
      <c r="B4511" s="145">
        <v>-45642230.857224077</v>
      </c>
    </row>
    <row r="4512" spans="1:2" x14ac:dyDescent="0.35">
      <c r="A4512" s="70">
        <f t="shared" si="79"/>
        <v>4493</v>
      </c>
      <c r="B4512" s="145">
        <v>-17522356.513394814</v>
      </c>
    </row>
    <row r="4513" spans="1:2" x14ac:dyDescent="0.35">
      <c r="A4513" s="70">
        <f t="shared" si="79"/>
        <v>4494</v>
      </c>
      <c r="B4513" s="145">
        <v>-27978833.617117185</v>
      </c>
    </row>
    <row r="4514" spans="1:2" x14ac:dyDescent="0.35">
      <c r="A4514" s="70">
        <f t="shared" si="79"/>
        <v>4495</v>
      </c>
      <c r="B4514" s="145">
        <v>-16877207.749446195</v>
      </c>
    </row>
    <row r="4515" spans="1:2" x14ac:dyDescent="0.35">
      <c r="A4515" s="70">
        <f t="shared" si="79"/>
        <v>4496</v>
      </c>
      <c r="B4515" s="145">
        <v>-27008660.070833299</v>
      </c>
    </row>
    <row r="4516" spans="1:2" x14ac:dyDescent="0.35">
      <c r="A4516" s="70">
        <f t="shared" si="79"/>
        <v>4497</v>
      </c>
      <c r="B4516" s="145">
        <v>-18383051.223865315</v>
      </c>
    </row>
    <row r="4517" spans="1:2" x14ac:dyDescent="0.35">
      <c r="A4517" s="70">
        <f t="shared" si="79"/>
        <v>4498</v>
      </c>
      <c r="B4517" s="145">
        <v>-18223570.629733961</v>
      </c>
    </row>
    <row r="4518" spans="1:2" x14ac:dyDescent="0.35">
      <c r="A4518" s="70">
        <f t="shared" si="79"/>
        <v>4499</v>
      </c>
      <c r="B4518" s="145">
        <v>-29109712.99337291</v>
      </c>
    </row>
    <row r="4519" spans="1:2" x14ac:dyDescent="0.35">
      <c r="A4519" s="70">
        <f t="shared" si="79"/>
        <v>4500</v>
      </c>
      <c r="B4519" s="145">
        <v>-18984049.187823035</v>
      </c>
    </row>
    <row r="4520" spans="1:2" x14ac:dyDescent="0.35">
      <c r="A4520" s="70">
        <f t="shared" si="79"/>
        <v>4501</v>
      </c>
      <c r="B4520" s="145">
        <v>-34880025.537239544</v>
      </c>
    </row>
    <row r="4521" spans="1:2" x14ac:dyDescent="0.35">
      <c r="A4521" s="70">
        <f t="shared" si="79"/>
        <v>4502</v>
      </c>
      <c r="B4521" s="145">
        <v>-61583863.330990344</v>
      </c>
    </row>
    <row r="4522" spans="1:2" x14ac:dyDescent="0.35">
      <c r="A4522" s="70">
        <f t="shared" si="79"/>
        <v>4503</v>
      </c>
      <c r="B4522" s="145">
        <v>-23427269.492587443</v>
      </c>
    </row>
    <row r="4523" spans="1:2" x14ac:dyDescent="0.35">
      <c r="A4523" s="70">
        <f t="shared" si="79"/>
        <v>4504</v>
      </c>
      <c r="B4523" s="145">
        <v>-17720429.567514531</v>
      </c>
    </row>
    <row r="4524" spans="1:2" x14ac:dyDescent="0.35">
      <c r="A4524" s="70">
        <f t="shared" si="79"/>
        <v>4505</v>
      </c>
      <c r="B4524" s="145">
        <v>-8095496.5154350139</v>
      </c>
    </row>
    <row r="4525" spans="1:2" x14ac:dyDescent="0.35">
      <c r="A4525" s="70">
        <f t="shared" si="79"/>
        <v>4506</v>
      </c>
      <c r="B4525" s="145">
        <v>-14589567.752455633</v>
      </c>
    </row>
    <row r="4526" spans="1:2" x14ac:dyDescent="0.35">
      <c r="A4526" s="70">
        <f t="shared" si="79"/>
        <v>4507</v>
      </c>
      <c r="B4526" s="145">
        <v>-16592383.544297909</v>
      </c>
    </row>
    <row r="4527" spans="1:2" x14ac:dyDescent="0.35">
      <c r="A4527" s="70">
        <f t="shared" si="79"/>
        <v>4508</v>
      </c>
      <c r="B4527" s="145">
        <v>-17863570.380697839</v>
      </c>
    </row>
    <row r="4528" spans="1:2" x14ac:dyDescent="0.35">
      <c r="A4528" s="70">
        <f t="shared" si="79"/>
        <v>4509</v>
      </c>
      <c r="B4528" s="145">
        <v>-33664055.546958931</v>
      </c>
    </row>
    <row r="4529" spans="1:2" x14ac:dyDescent="0.35">
      <c r="A4529" s="70">
        <f t="shared" si="79"/>
        <v>4510</v>
      </c>
      <c r="B4529" s="145">
        <v>-19396671.416446242</v>
      </c>
    </row>
    <row r="4530" spans="1:2" x14ac:dyDescent="0.35">
      <c r="A4530" s="70">
        <f t="shared" si="79"/>
        <v>4511</v>
      </c>
      <c r="B4530" s="145">
        <v>-43476612.2163193</v>
      </c>
    </row>
    <row r="4531" spans="1:2" x14ac:dyDescent="0.35">
      <c r="A4531" s="70">
        <f t="shared" si="79"/>
        <v>4512</v>
      </c>
      <c r="B4531" s="145">
        <v>-19505045.57728643</v>
      </c>
    </row>
    <row r="4532" spans="1:2" x14ac:dyDescent="0.35">
      <c r="A4532" s="70">
        <f t="shared" si="79"/>
        <v>4513</v>
      </c>
      <c r="B4532" s="145">
        <v>-18909705.307038054</v>
      </c>
    </row>
    <row r="4533" spans="1:2" x14ac:dyDescent="0.35">
      <c r="A4533" s="70">
        <f t="shared" si="79"/>
        <v>4514</v>
      </c>
      <c r="B4533" s="145">
        <v>-24766186.633538306</v>
      </c>
    </row>
    <row r="4534" spans="1:2" x14ac:dyDescent="0.35">
      <c r="A4534" s="70">
        <f t="shared" si="79"/>
        <v>4515</v>
      </c>
      <c r="B4534" s="145">
        <v>-30914665.736292046</v>
      </c>
    </row>
    <row r="4535" spans="1:2" x14ac:dyDescent="0.35">
      <c r="A4535" s="70">
        <f t="shared" si="79"/>
        <v>4516</v>
      </c>
      <c r="B4535" s="145">
        <v>-14982852.443864275</v>
      </c>
    </row>
    <row r="4536" spans="1:2" x14ac:dyDescent="0.35">
      <c r="A4536" s="70">
        <f t="shared" si="79"/>
        <v>4517</v>
      </c>
      <c r="B4536" s="145">
        <v>-18292225.182569623</v>
      </c>
    </row>
    <row r="4537" spans="1:2" x14ac:dyDescent="0.35">
      <c r="A4537" s="70">
        <f t="shared" si="79"/>
        <v>4518</v>
      </c>
      <c r="B4537" s="145">
        <v>-23625011.397977948</v>
      </c>
    </row>
    <row r="4538" spans="1:2" x14ac:dyDescent="0.35">
      <c r="A4538" s="70">
        <f t="shared" si="79"/>
        <v>4519</v>
      </c>
      <c r="B4538" s="145">
        <v>-17452104.204149742</v>
      </c>
    </row>
    <row r="4539" spans="1:2" x14ac:dyDescent="0.35">
      <c r="A4539" s="70">
        <f t="shared" si="79"/>
        <v>4520</v>
      </c>
      <c r="B4539" s="145">
        <v>-12507793.961357687</v>
      </c>
    </row>
    <row r="4540" spans="1:2" x14ac:dyDescent="0.35">
      <c r="A4540" s="70">
        <f t="shared" si="79"/>
        <v>4521</v>
      </c>
      <c r="B4540" s="145">
        <v>-16275985.851027723</v>
      </c>
    </row>
    <row r="4541" spans="1:2" x14ac:dyDescent="0.35">
      <c r="A4541" s="70">
        <f t="shared" si="79"/>
        <v>4522</v>
      </c>
      <c r="B4541" s="145">
        <v>-31462411.627079163</v>
      </c>
    </row>
    <row r="4542" spans="1:2" x14ac:dyDescent="0.35">
      <c r="A4542" s="70">
        <f t="shared" si="79"/>
        <v>4523</v>
      </c>
      <c r="B4542" s="145">
        <v>-25703596.438042715</v>
      </c>
    </row>
    <row r="4543" spans="1:2" x14ac:dyDescent="0.35">
      <c r="A4543" s="70">
        <f t="shared" si="79"/>
        <v>4524</v>
      </c>
      <c r="B4543" s="145">
        <v>-23624138.738673069</v>
      </c>
    </row>
    <row r="4544" spans="1:2" x14ac:dyDescent="0.35">
      <c r="A4544" s="70">
        <f t="shared" si="79"/>
        <v>4525</v>
      </c>
      <c r="B4544" s="145">
        <v>-33450321.982927784</v>
      </c>
    </row>
    <row r="4545" spans="1:2" x14ac:dyDescent="0.35">
      <c r="A4545" s="70">
        <f t="shared" si="79"/>
        <v>4526</v>
      </c>
      <c r="B4545" s="145">
        <v>-37906510.592398927</v>
      </c>
    </row>
    <row r="4546" spans="1:2" x14ac:dyDescent="0.35">
      <c r="A4546" s="70">
        <f t="shared" si="79"/>
        <v>4527</v>
      </c>
      <c r="B4546" s="145">
        <v>-17435898.290566258</v>
      </c>
    </row>
    <row r="4547" spans="1:2" x14ac:dyDescent="0.35">
      <c r="A4547" s="70">
        <f t="shared" si="79"/>
        <v>4528</v>
      </c>
      <c r="B4547" s="145">
        <v>-20353296.049905002</v>
      </c>
    </row>
    <row r="4548" spans="1:2" x14ac:dyDescent="0.35">
      <c r="A4548" s="70">
        <f t="shared" si="79"/>
        <v>4529</v>
      </c>
      <c r="B4548" s="145">
        <v>-56576023.119180642</v>
      </c>
    </row>
    <row r="4549" spans="1:2" x14ac:dyDescent="0.35">
      <c r="A4549" s="70">
        <f t="shared" si="79"/>
        <v>4530</v>
      </c>
      <c r="B4549" s="145">
        <v>-43847342.878494561</v>
      </c>
    </row>
    <row r="4550" spans="1:2" x14ac:dyDescent="0.35">
      <c r="A4550" s="70">
        <f t="shared" si="79"/>
        <v>4531</v>
      </c>
      <c r="B4550" s="145">
        <v>-19548649.241987944</v>
      </c>
    </row>
    <row r="4551" spans="1:2" x14ac:dyDescent="0.35">
      <c r="A4551" s="70">
        <f t="shared" si="79"/>
        <v>4532</v>
      </c>
      <c r="B4551" s="145">
        <v>-13650312.130447585</v>
      </c>
    </row>
    <row r="4552" spans="1:2" x14ac:dyDescent="0.35">
      <c r="A4552" s="70">
        <f t="shared" si="79"/>
        <v>4533</v>
      </c>
      <c r="B4552" s="145">
        <v>-41446786.169033073</v>
      </c>
    </row>
    <row r="4553" spans="1:2" x14ac:dyDescent="0.35">
      <c r="A4553" s="70">
        <f t="shared" si="79"/>
        <v>4534</v>
      </c>
      <c r="B4553" s="145">
        <v>-30871589.750535525</v>
      </c>
    </row>
    <row r="4554" spans="1:2" x14ac:dyDescent="0.35">
      <c r="A4554" s="70">
        <f t="shared" si="79"/>
        <v>4535</v>
      </c>
      <c r="B4554" s="145">
        <v>-53016358.326969579</v>
      </c>
    </row>
    <row r="4555" spans="1:2" x14ac:dyDescent="0.35">
      <c r="A4555" s="70">
        <f t="shared" si="79"/>
        <v>4536</v>
      </c>
      <c r="B4555" s="145">
        <v>-40790215.337208532</v>
      </c>
    </row>
    <row r="4556" spans="1:2" x14ac:dyDescent="0.35">
      <c r="A4556" s="70">
        <f t="shared" si="79"/>
        <v>4537</v>
      </c>
      <c r="B4556" s="145">
        <v>-14728554.857980471</v>
      </c>
    </row>
    <row r="4557" spans="1:2" x14ac:dyDescent="0.35">
      <c r="A4557" s="70">
        <f t="shared" si="79"/>
        <v>4538</v>
      </c>
      <c r="B4557" s="145">
        <v>-23909968.939304929</v>
      </c>
    </row>
    <row r="4558" spans="1:2" x14ac:dyDescent="0.35">
      <c r="A4558" s="70">
        <f t="shared" si="79"/>
        <v>4539</v>
      </c>
      <c r="B4558" s="145">
        <v>-37795992.513412043</v>
      </c>
    </row>
    <row r="4559" spans="1:2" x14ac:dyDescent="0.35">
      <c r="A4559" s="70">
        <f t="shared" si="79"/>
        <v>4540</v>
      </c>
      <c r="B4559" s="145">
        <v>-10414070.497869242</v>
      </c>
    </row>
    <row r="4560" spans="1:2" x14ac:dyDescent="0.35">
      <c r="A4560" s="70">
        <f t="shared" si="79"/>
        <v>4541</v>
      </c>
      <c r="B4560" s="145">
        <v>-39581276.756224327</v>
      </c>
    </row>
    <row r="4561" spans="1:2" x14ac:dyDescent="0.35">
      <c r="A4561" s="70">
        <f t="shared" si="79"/>
        <v>4542</v>
      </c>
      <c r="B4561" s="145">
        <v>-14307834.874668473</v>
      </c>
    </row>
    <row r="4562" spans="1:2" x14ac:dyDescent="0.35">
      <c r="A4562" s="70">
        <f t="shared" si="79"/>
        <v>4543</v>
      </c>
      <c r="B4562" s="145">
        <v>-23682604.177757382</v>
      </c>
    </row>
    <row r="4563" spans="1:2" x14ac:dyDescent="0.35">
      <c r="A4563" s="70">
        <f t="shared" si="79"/>
        <v>4544</v>
      </c>
      <c r="B4563" s="145">
        <v>-35095021.956246167</v>
      </c>
    </row>
    <row r="4564" spans="1:2" x14ac:dyDescent="0.35">
      <c r="A4564" s="70">
        <f t="shared" si="79"/>
        <v>4545</v>
      </c>
      <c r="B4564" s="145">
        <v>-44721741.396391876</v>
      </c>
    </row>
    <row r="4565" spans="1:2" x14ac:dyDescent="0.35">
      <c r="A4565" s="70">
        <f t="shared" si="79"/>
        <v>4546</v>
      </c>
      <c r="B4565" s="145">
        <v>-24961549.590672221</v>
      </c>
    </row>
    <row r="4566" spans="1:2" x14ac:dyDescent="0.35">
      <c r="A4566" s="70">
        <f t="shared" ref="A4566:A4629" si="80">A4565+1</f>
        <v>4547</v>
      </c>
      <c r="B4566" s="145">
        <v>-12368254.33076407</v>
      </c>
    </row>
    <row r="4567" spans="1:2" x14ac:dyDescent="0.35">
      <c r="A4567" s="70">
        <f t="shared" si="80"/>
        <v>4548</v>
      </c>
      <c r="B4567" s="145">
        <v>-44412700.073869824</v>
      </c>
    </row>
    <row r="4568" spans="1:2" x14ac:dyDescent="0.35">
      <c r="A4568" s="70">
        <f t="shared" si="80"/>
        <v>4549</v>
      </c>
      <c r="B4568" s="145">
        <v>-27804179.075960752</v>
      </c>
    </row>
    <row r="4569" spans="1:2" x14ac:dyDescent="0.35">
      <c r="A4569" s="70">
        <f t="shared" si="80"/>
        <v>4550</v>
      </c>
      <c r="B4569" s="145">
        <v>-23114504.433344655</v>
      </c>
    </row>
    <row r="4570" spans="1:2" x14ac:dyDescent="0.35">
      <c r="A4570" s="70">
        <f t="shared" si="80"/>
        <v>4551</v>
      </c>
      <c r="B4570" s="145">
        <v>-20086875.532144301</v>
      </c>
    </row>
    <row r="4571" spans="1:2" x14ac:dyDescent="0.35">
      <c r="A4571" s="70">
        <f t="shared" si="80"/>
        <v>4552</v>
      </c>
      <c r="B4571" s="145">
        <v>-25773986.889509089</v>
      </c>
    </row>
    <row r="4572" spans="1:2" x14ac:dyDescent="0.35">
      <c r="A4572" s="70">
        <f t="shared" si="80"/>
        <v>4553</v>
      </c>
      <c r="B4572" s="145">
        <v>-26702906.912952542</v>
      </c>
    </row>
    <row r="4573" spans="1:2" x14ac:dyDescent="0.35">
      <c r="A4573" s="70">
        <f t="shared" si="80"/>
        <v>4554</v>
      </c>
      <c r="B4573" s="145">
        <v>-34223360.917752765</v>
      </c>
    </row>
    <row r="4574" spans="1:2" x14ac:dyDescent="0.35">
      <c r="A4574" s="70">
        <f t="shared" si="80"/>
        <v>4555</v>
      </c>
      <c r="B4574" s="145">
        <v>-3934642.1511826981</v>
      </c>
    </row>
    <row r="4575" spans="1:2" x14ac:dyDescent="0.35">
      <c r="A4575" s="70">
        <f t="shared" si="80"/>
        <v>4556</v>
      </c>
      <c r="B4575" s="145">
        <v>-22703634.032844149</v>
      </c>
    </row>
    <row r="4576" spans="1:2" x14ac:dyDescent="0.35">
      <c r="A4576" s="70">
        <f t="shared" si="80"/>
        <v>4557</v>
      </c>
      <c r="B4576" s="145">
        <v>-33197631.102761805</v>
      </c>
    </row>
    <row r="4577" spans="1:2" x14ac:dyDescent="0.35">
      <c r="A4577" s="70">
        <f t="shared" si="80"/>
        <v>4558</v>
      </c>
      <c r="B4577" s="145">
        <v>-16853908.972798917</v>
      </c>
    </row>
    <row r="4578" spans="1:2" x14ac:dyDescent="0.35">
      <c r="A4578" s="70">
        <f t="shared" si="80"/>
        <v>4559</v>
      </c>
      <c r="B4578" s="145">
        <v>-9775744.7754021734</v>
      </c>
    </row>
    <row r="4579" spans="1:2" x14ac:dyDescent="0.35">
      <c r="A4579" s="70">
        <f t="shared" si="80"/>
        <v>4560</v>
      </c>
      <c r="B4579" s="145">
        <v>-26433703.694787294</v>
      </c>
    </row>
    <row r="4580" spans="1:2" x14ac:dyDescent="0.35">
      <c r="A4580" s="70">
        <f t="shared" si="80"/>
        <v>4561</v>
      </c>
      <c r="B4580" s="145">
        <v>-14712219.485780988</v>
      </c>
    </row>
    <row r="4581" spans="1:2" x14ac:dyDescent="0.35">
      <c r="A4581" s="70">
        <f t="shared" si="80"/>
        <v>4562</v>
      </c>
      <c r="B4581" s="145">
        <v>-13203911.716579637</v>
      </c>
    </row>
    <row r="4582" spans="1:2" x14ac:dyDescent="0.35">
      <c r="A4582" s="70">
        <f t="shared" si="80"/>
        <v>4563</v>
      </c>
      <c r="B4582" s="145">
        <v>-14589870.319630682</v>
      </c>
    </row>
    <row r="4583" spans="1:2" x14ac:dyDescent="0.35">
      <c r="A4583" s="70">
        <f t="shared" si="80"/>
        <v>4564</v>
      </c>
      <c r="B4583" s="145">
        <v>-13962839.746670838</v>
      </c>
    </row>
    <row r="4584" spans="1:2" x14ac:dyDescent="0.35">
      <c r="A4584" s="70">
        <f t="shared" si="80"/>
        <v>4565</v>
      </c>
      <c r="B4584" s="145">
        <v>-25184060.743723288</v>
      </c>
    </row>
    <row r="4585" spans="1:2" x14ac:dyDescent="0.35">
      <c r="A4585" s="70">
        <f t="shared" si="80"/>
        <v>4566</v>
      </c>
      <c r="B4585" s="145">
        <v>-24573501.953399707</v>
      </c>
    </row>
    <row r="4586" spans="1:2" x14ac:dyDescent="0.35">
      <c r="A4586" s="70">
        <f t="shared" si="80"/>
        <v>4567</v>
      </c>
      <c r="B4586" s="145">
        <v>-33177921.925426494</v>
      </c>
    </row>
    <row r="4587" spans="1:2" x14ac:dyDescent="0.35">
      <c r="A4587" s="70">
        <f t="shared" si="80"/>
        <v>4568</v>
      </c>
      <c r="B4587" s="145">
        <v>-7460721.1386871897</v>
      </c>
    </row>
    <row r="4588" spans="1:2" x14ac:dyDescent="0.35">
      <c r="A4588" s="70">
        <f t="shared" si="80"/>
        <v>4569</v>
      </c>
      <c r="B4588" s="145">
        <v>-16449459.030799469</v>
      </c>
    </row>
    <row r="4589" spans="1:2" x14ac:dyDescent="0.35">
      <c r="A4589" s="70">
        <f t="shared" si="80"/>
        <v>4570</v>
      </c>
      <c r="B4589" s="145">
        <v>-20240674.25295227</v>
      </c>
    </row>
    <row r="4590" spans="1:2" x14ac:dyDescent="0.35">
      <c r="A4590" s="70">
        <f t="shared" si="80"/>
        <v>4571</v>
      </c>
      <c r="B4590" s="145">
        <v>-9043298.2623912152</v>
      </c>
    </row>
    <row r="4591" spans="1:2" x14ac:dyDescent="0.35">
      <c r="A4591" s="70">
        <f t="shared" si="80"/>
        <v>4572</v>
      </c>
      <c r="B4591" s="145">
        <v>-55182033.18693959</v>
      </c>
    </row>
    <row r="4592" spans="1:2" x14ac:dyDescent="0.35">
      <c r="A4592" s="70">
        <f t="shared" si="80"/>
        <v>4573</v>
      </c>
      <c r="B4592" s="145">
        <v>-10035296.960573118</v>
      </c>
    </row>
    <row r="4593" spans="1:2" x14ac:dyDescent="0.35">
      <c r="A4593" s="70">
        <f t="shared" si="80"/>
        <v>4574</v>
      </c>
      <c r="B4593" s="145">
        <v>-12979120.083710976</v>
      </c>
    </row>
    <row r="4594" spans="1:2" x14ac:dyDescent="0.35">
      <c r="A4594" s="70">
        <f t="shared" si="80"/>
        <v>4575</v>
      </c>
      <c r="B4594" s="145">
        <v>-50501189.037123822</v>
      </c>
    </row>
    <row r="4595" spans="1:2" x14ac:dyDescent="0.35">
      <c r="A4595" s="70">
        <f t="shared" si="80"/>
        <v>4576</v>
      </c>
      <c r="B4595" s="145">
        <v>-42329579.226339385</v>
      </c>
    </row>
    <row r="4596" spans="1:2" x14ac:dyDescent="0.35">
      <c r="A4596" s="70">
        <f t="shared" si="80"/>
        <v>4577</v>
      </c>
      <c r="B4596" s="145">
        <v>-17549132.354185648</v>
      </c>
    </row>
    <row r="4597" spans="1:2" x14ac:dyDescent="0.35">
      <c r="A4597" s="70">
        <f t="shared" si="80"/>
        <v>4578</v>
      </c>
      <c r="B4597" s="145">
        <v>-18649687.299263299</v>
      </c>
    </row>
    <row r="4598" spans="1:2" x14ac:dyDescent="0.35">
      <c r="A4598" s="70">
        <f t="shared" si="80"/>
        <v>4579</v>
      </c>
      <c r="B4598" s="145">
        <v>-27010632.898851618</v>
      </c>
    </row>
    <row r="4599" spans="1:2" x14ac:dyDescent="0.35">
      <c r="A4599" s="70">
        <f t="shared" si="80"/>
        <v>4580</v>
      </c>
      <c r="B4599" s="145">
        <v>-19864164.269925267</v>
      </c>
    </row>
    <row r="4600" spans="1:2" x14ac:dyDescent="0.35">
      <c r="A4600" s="70">
        <f t="shared" si="80"/>
        <v>4581</v>
      </c>
      <c r="B4600" s="145">
        <v>-7458976.5134002445</v>
      </c>
    </row>
    <row r="4601" spans="1:2" x14ac:dyDescent="0.35">
      <c r="A4601" s="70">
        <f t="shared" si="80"/>
        <v>4582</v>
      </c>
      <c r="B4601" s="145">
        <v>-14747685.386733741</v>
      </c>
    </row>
    <row r="4602" spans="1:2" x14ac:dyDescent="0.35">
      <c r="A4602" s="70">
        <f t="shared" si="80"/>
        <v>4583</v>
      </c>
      <c r="B4602" s="145">
        <v>-22441348.000207201</v>
      </c>
    </row>
    <row r="4603" spans="1:2" x14ac:dyDescent="0.35">
      <c r="A4603" s="70">
        <f t="shared" si="80"/>
        <v>4584</v>
      </c>
      <c r="B4603" s="145">
        <v>-18784813.76334602</v>
      </c>
    </row>
    <row r="4604" spans="1:2" x14ac:dyDescent="0.35">
      <c r="A4604" s="70">
        <f t="shared" si="80"/>
        <v>4585</v>
      </c>
      <c r="B4604" s="145">
        <v>-28076551.938136004</v>
      </c>
    </row>
    <row r="4605" spans="1:2" x14ac:dyDescent="0.35">
      <c r="A4605" s="70">
        <f t="shared" si="80"/>
        <v>4586</v>
      </c>
      <c r="B4605" s="145">
        <v>-15480135.928433161</v>
      </c>
    </row>
    <row r="4606" spans="1:2" x14ac:dyDescent="0.35">
      <c r="A4606" s="70">
        <f t="shared" si="80"/>
        <v>4587</v>
      </c>
      <c r="B4606" s="145">
        <v>-46611069.212535888</v>
      </c>
    </row>
    <row r="4607" spans="1:2" x14ac:dyDescent="0.35">
      <c r="A4607" s="70">
        <f t="shared" si="80"/>
        <v>4588</v>
      </c>
      <c r="B4607" s="145">
        <v>-19657919.461689241</v>
      </c>
    </row>
    <row r="4608" spans="1:2" x14ac:dyDescent="0.35">
      <c r="A4608" s="70">
        <f t="shared" si="80"/>
        <v>4589</v>
      </c>
      <c r="B4608" s="145">
        <v>-16343375.997119926</v>
      </c>
    </row>
    <row r="4609" spans="1:2" x14ac:dyDescent="0.35">
      <c r="A4609" s="70">
        <f t="shared" si="80"/>
        <v>4590</v>
      </c>
      <c r="B4609" s="145">
        <v>-30411199.698359054</v>
      </c>
    </row>
    <row r="4610" spans="1:2" x14ac:dyDescent="0.35">
      <c r="A4610" s="70">
        <f t="shared" si="80"/>
        <v>4591</v>
      </c>
      <c r="B4610" s="145">
        <v>-25512128.059051279</v>
      </c>
    </row>
    <row r="4611" spans="1:2" x14ac:dyDescent="0.35">
      <c r="A4611" s="70">
        <f t="shared" si="80"/>
        <v>4592</v>
      </c>
      <c r="B4611" s="145">
        <v>-48821992.232094496</v>
      </c>
    </row>
    <row r="4612" spans="1:2" x14ac:dyDescent="0.35">
      <c r="A4612" s="70">
        <f t="shared" si="80"/>
        <v>4593</v>
      </c>
      <c r="B4612" s="145">
        <v>-10821131.032172592</v>
      </c>
    </row>
    <row r="4613" spans="1:2" x14ac:dyDescent="0.35">
      <c r="A4613" s="70">
        <f t="shared" si="80"/>
        <v>4594</v>
      </c>
      <c r="B4613" s="145">
        <v>-21490583.735165924</v>
      </c>
    </row>
    <row r="4614" spans="1:2" x14ac:dyDescent="0.35">
      <c r="A4614" s="70">
        <f t="shared" si="80"/>
        <v>4595</v>
      </c>
      <c r="B4614" s="145">
        <v>-18518990.660354309</v>
      </c>
    </row>
    <row r="4615" spans="1:2" x14ac:dyDescent="0.35">
      <c r="A4615" s="70">
        <f t="shared" si="80"/>
        <v>4596</v>
      </c>
      <c r="B4615" s="145">
        <v>-27087091.36232169</v>
      </c>
    </row>
    <row r="4616" spans="1:2" x14ac:dyDescent="0.35">
      <c r="A4616" s="70">
        <f t="shared" si="80"/>
        <v>4597</v>
      </c>
      <c r="B4616" s="145">
        <v>-10157032.93813465</v>
      </c>
    </row>
    <row r="4617" spans="1:2" x14ac:dyDescent="0.35">
      <c r="A4617" s="70">
        <f t="shared" si="80"/>
        <v>4598</v>
      </c>
      <c r="B4617" s="145">
        <v>-16281190.861877386</v>
      </c>
    </row>
    <row r="4618" spans="1:2" x14ac:dyDescent="0.35">
      <c r="A4618" s="70">
        <f t="shared" si="80"/>
        <v>4599</v>
      </c>
      <c r="B4618" s="145">
        <v>-19321434.090990901</v>
      </c>
    </row>
    <row r="4619" spans="1:2" x14ac:dyDescent="0.35">
      <c r="A4619" s="70">
        <f t="shared" si="80"/>
        <v>4600</v>
      </c>
      <c r="B4619" s="145">
        <v>-9435336.5123263001</v>
      </c>
    </row>
    <row r="4620" spans="1:2" x14ac:dyDescent="0.35">
      <c r="A4620" s="70">
        <f t="shared" si="80"/>
        <v>4601</v>
      </c>
      <c r="B4620" s="145">
        <v>-40965029.874276705</v>
      </c>
    </row>
    <row r="4621" spans="1:2" x14ac:dyDescent="0.35">
      <c r="A4621" s="70">
        <f t="shared" si="80"/>
        <v>4602</v>
      </c>
      <c r="B4621" s="145">
        <v>-18531940.973161876</v>
      </c>
    </row>
    <row r="4622" spans="1:2" x14ac:dyDescent="0.35">
      <c r="A4622" s="70">
        <f t="shared" si="80"/>
        <v>4603</v>
      </c>
      <c r="B4622" s="145">
        <v>-27241474.956369013</v>
      </c>
    </row>
    <row r="4623" spans="1:2" x14ac:dyDescent="0.35">
      <c r="A4623" s="70">
        <f t="shared" si="80"/>
        <v>4604</v>
      </c>
      <c r="B4623" s="145">
        <v>-21065716.874456756</v>
      </c>
    </row>
    <row r="4624" spans="1:2" x14ac:dyDescent="0.35">
      <c r="A4624" s="70">
        <f t="shared" si="80"/>
        <v>4605</v>
      </c>
      <c r="B4624" s="145">
        <v>-14486836.78637331</v>
      </c>
    </row>
    <row r="4625" spans="1:2" x14ac:dyDescent="0.35">
      <c r="A4625" s="70">
        <f t="shared" si="80"/>
        <v>4606</v>
      </c>
      <c r="B4625" s="145">
        <v>-43797863.474563681</v>
      </c>
    </row>
    <row r="4626" spans="1:2" x14ac:dyDescent="0.35">
      <c r="A4626" s="70">
        <f t="shared" si="80"/>
        <v>4607</v>
      </c>
      <c r="B4626" s="145">
        <v>-48155009.930015489</v>
      </c>
    </row>
    <row r="4627" spans="1:2" x14ac:dyDescent="0.35">
      <c r="A4627" s="70">
        <f t="shared" si="80"/>
        <v>4608</v>
      </c>
      <c r="B4627" s="145">
        <v>-15146446.096622989</v>
      </c>
    </row>
    <row r="4628" spans="1:2" x14ac:dyDescent="0.35">
      <c r="A4628" s="70">
        <f t="shared" si="80"/>
        <v>4609</v>
      </c>
      <c r="B4628" s="145">
        <v>-39708788.99058339</v>
      </c>
    </row>
    <row r="4629" spans="1:2" x14ac:dyDescent="0.35">
      <c r="A4629" s="70">
        <f t="shared" si="80"/>
        <v>4610</v>
      </c>
      <c r="B4629" s="145">
        <v>-7003870.6892382856</v>
      </c>
    </row>
    <row r="4630" spans="1:2" x14ac:dyDescent="0.35">
      <c r="A4630" s="70">
        <f t="shared" ref="A4630:A4693" si="81">A4629+1</f>
        <v>4611</v>
      </c>
      <c r="B4630" s="145">
        <v>-28389238.935300529</v>
      </c>
    </row>
    <row r="4631" spans="1:2" x14ac:dyDescent="0.35">
      <c r="A4631" s="70">
        <f t="shared" si="81"/>
        <v>4612</v>
      </c>
      <c r="B4631" s="145">
        <v>-10629132.883348545</v>
      </c>
    </row>
    <row r="4632" spans="1:2" x14ac:dyDescent="0.35">
      <c r="A4632" s="70">
        <f t="shared" si="81"/>
        <v>4613</v>
      </c>
      <c r="B4632" s="145">
        <v>-33242248.896008134</v>
      </c>
    </row>
    <row r="4633" spans="1:2" x14ac:dyDescent="0.35">
      <c r="A4633" s="70">
        <f t="shared" si="81"/>
        <v>4614</v>
      </c>
      <c r="B4633" s="145">
        <v>-15412532.903758666</v>
      </c>
    </row>
    <row r="4634" spans="1:2" x14ac:dyDescent="0.35">
      <c r="A4634" s="70">
        <f t="shared" si="81"/>
        <v>4615</v>
      </c>
      <c r="B4634" s="145">
        <v>-29321739.887411054</v>
      </c>
    </row>
    <row r="4635" spans="1:2" x14ac:dyDescent="0.35">
      <c r="A4635" s="70">
        <f t="shared" si="81"/>
        <v>4616</v>
      </c>
      <c r="B4635" s="145">
        <v>-28098790.101910297</v>
      </c>
    </row>
    <row r="4636" spans="1:2" x14ac:dyDescent="0.35">
      <c r="A4636" s="70">
        <f t="shared" si="81"/>
        <v>4617</v>
      </c>
      <c r="B4636" s="145">
        <v>-7137562.6073795324</v>
      </c>
    </row>
    <row r="4637" spans="1:2" x14ac:dyDescent="0.35">
      <c r="A4637" s="70">
        <f t="shared" si="81"/>
        <v>4618</v>
      </c>
      <c r="B4637" s="145">
        <v>-31377472.708902773</v>
      </c>
    </row>
    <row r="4638" spans="1:2" x14ac:dyDescent="0.35">
      <c r="A4638" s="70">
        <f t="shared" si="81"/>
        <v>4619</v>
      </c>
      <c r="B4638" s="145">
        <v>-36280378.269497633</v>
      </c>
    </row>
    <row r="4639" spans="1:2" x14ac:dyDescent="0.35">
      <c r="A4639" s="70">
        <f t="shared" si="81"/>
        <v>4620</v>
      </c>
      <c r="B4639" s="145">
        <v>-14499800.717268869</v>
      </c>
    </row>
    <row r="4640" spans="1:2" x14ac:dyDescent="0.35">
      <c r="A4640" s="70">
        <f t="shared" si="81"/>
        <v>4621</v>
      </c>
      <c r="B4640" s="145">
        <v>-30652023.48411417</v>
      </c>
    </row>
    <row r="4641" spans="1:2" x14ac:dyDescent="0.35">
      <c r="A4641" s="70">
        <f t="shared" si="81"/>
        <v>4622</v>
      </c>
      <c r="B4641" s="145">
        <v>-6335851.2003109669</v>
      </c>
    </row>
    <row r="4642" spans="1:2" x14ac:dyDescent="0.35">
      <c r="A4642" s="70">
        <f t="shared" si="81"/>
        <v>4623</v>
      </c>
      <c r="B4642" s="145">
        <v>-18706569.095179304</v>
      </c>
    </row>
    <row r="4643" spans="1:2" x14ac:dyDescent="0.35">
      <c r="A4643" s="70">
        <f t="shared" si="81"/>
        <v>4624</v>
      </c>
      <c r="B4643" s="145">
        <v>-17754704.7141008</v>
      </c>
    </row>
    <row r="4644" spans="1:2" x14ac:dyDescent="0.35">
      <c r="A4644" s="70">
        <f t="shared" si="81"/>
        <v>4625</v>
      </c>
      <c r="B4644" s="145">
        <v>-47022479.866299108</v>
      </c>
    </row>
    <row r="4645" spans="1:2" x14ac:dyDescent="0.35">
      <c r="A4645" s="70">
        <f t="shared" si="81"/>
        <v>4626</v>
      </c>
      <c r="B4645" s="145">
        <v>-13440754.344190925</v>
      </c>
    </row>
    <row r="4646" spans="1:2" x14ac:dyDescent="0.35">
      <c r="A4646" s="70">
        <f t="shared" si="81"/>
        <v>4627</v>
      </c>
      <c r="B4646" s="145">
        <v>-31913507.393789239</v>
      </c>
    </row>
    <row r="4647" spans="1:2" x14ac:dyDescent="0.35">
      <c r="A4647" s="70">
        <f t="shared" si="81"/>
        <v>4628</v>
      </c>
      <c r="B4647" s="145">
        <v>-15414286.220186215</v>
      </c>
    </row>
    <row r="4648" spans="1:2" x14ac:dyDescent="0.35">
      <c r="A4648" s="70">
        <f t="shared" si="81"/>
        <v>4629</v>
      </c>
      <c r="B4648" s="145">
        <v>-22710192.843950048</v>
      </c>
    </row>
    <row r="4649" spans="1:2" x14ac:dyDescent="0.35">
      <c r="A4649" s="70">
        <f t="shared" si="81"/>
        <v>4630</v>
      </c>
      <c r="B4649" s="145">
        <v>-27560989.239901036</v>
      </c>
    </row>
    <row r="4650" spans="1:2" x14ac:dyDescent="0.35">
      <c r="A4650" s="70">
        <f t="shared" si="81"/>
        <v>4631</v>
      </c>
      <c r="B4650" s="145">
        <v>-32533674.391444117</v>
      </c>
    </row>
    <row r="4651" spans="1:2" x14ac:dyDescent="0.35">
      <c r="A4651" s="70">
        <f t="shared" si="81"/>
        <v>4632</v>
      </c>
      <c r="B4651" s="145">
        <v>-17818682.597796854</v>
      </c>
    </row>
    <row r="4652" spans="1:2" x14ac:dyDescent="0.35">
      <c r="A4652" s="70">
        <f t="shared" si="81"/>
        <v>4633</v>
      </c>
      <c r="B4652" s="145">
        <v>-29806064.995309878</v>
      </c>
    </row>
    <row r="4653" spans="1:2" x14ac:dyDescent="0.35">
      <c r="A4653" s="70">
        <f t="shared" si="81"/>
        <v>4634</v>
      </c>
      <c r="B4653" s="145">
        <v>-18000151.259570979</v>
      </c>
    </row>
    <row r="4654" spans="1:2" x14ac:dyDescent="0.35">
      <c r="A4654" s="70">
        <f t="shared" si="81"/>
        <v>4635</v>
      </c>
      <c r="B4654" s="145">
        <v>-36912260.633063644</v>
      </c>
    </row>
    <row r="4655" spans="1:2" x14ac:dyDescent="0.35">
      <c r="A4655" s="70">
        <f t="shared" si="81"/>
        <v>4636</v>
      </c>
      <c r="B4655" s="145">
        <v>-16770121.295240656</v>
      </c>
    </row>
    <row r="4656" spans="1:2" x14ac:dyDescent="0.35">
      <c r="A4656" s="70">
        <f t="shared" si="81"/>
        <v>4637</v>
      </c>
      <c r="B4656" s="145">
        <v>-16431529.390796933</v>
      </c>
    </row>
    <row r="4657" spans="1:2" x14ac:dyDescent="0.35">
      <c r="A4657" s="70">
        <f t="shared" si="81"/>
        <v>4638</v>
      </c>
      <c r="B4657" s="145">
        <v>-18785539.336389251</v>
      </c>
    </row>
    <row r="4658" spans="1:2" x14ac:dyDescent="0.35">
      <c r="A4658" s="70">
        <f t="shared" si="81"/>
        <v>4639</v>
      </c>
      <c r="B4658" s="145">
        <v>-20846781.68957334</v>
      </c>
    </row>
    <row r="4659" spans="1:2" x14ac:dyDescent="0.35">
      <c r="A4659" s="70">
        <f t="shared" si="81"/>
        <v>4640</v>
      </c>
      <c r="B4659" s="145">
        <v>-10918848.094282798</v>
      </c>
    </row>
    <row r="4660" spans="1:2" x14ac:dyDescent="0.35">
      <c r="A4660" s="70">
        <f t="shared" si="81"/>
        <v>4641</v>
      </c>
      <c r="B4660" s="145">
        <v>-31252045.331798326</v>
      </c>
    </row>
    <row r="4661" spans="1:2" x14ac:dyDescent="0.35">
      <c r="A4661" s="70">
        <f t="shared" si="81"/>
        <v>4642</v>
      </c>
      <c r="B4661" s="145">
        <v>-41680225.619196489</v>
      </c>
    </row>
    <row r="4662" spans="1:2" x14ac:dyDescent="0.35">
      <c r="A4662" s="70">
        <f t="shared" si="81"/>
        <v>4643</v>
      </c>
      <c r="B4662" s="145">
        <v>-36952407.602931432</v>
      </c>
    </row>
    <row r="4663" spans="1:2" x14ac:dyDescent="0.35">
      <c r="A4663" s="70">
        <f t="shared" si="81"/>
        <v>4644</v>
      </c>
      <c r="B4663" s="145">
        <v>-9240568.1239318699</v>
      </c>
    </row>
    <row r="4664" spans="1:2" x14ac:dyDescent="0.35">
      <c r="A4664" s="70">
        <f t="shared" si="81"/>
        <v>4645</v>
      </c>
      <c r="B4664" s="145">
        <v>-22406346.121792607</v>
      </c>
    </row>
    <row r="4665" spans="1:2" x14ac:dyDescent="0.35">
      <c r="A4665" s="70">
        <f t="shared" si="81"/>
        <v>4646</v>
      </c>
      <c r="B4665" s="145">
        <v>-18774056.436097287</v>
      </c>
    </row>
    <row r="4666" spans="1:2" x14ac:dyDescent="0.35">
      <c r="A4666" s="70">
        <f t="shared" si="81"/>
        <v>4647</v>
      </c>
      <c r="B4666" s="145">
        <v>-15665735.121442806</v>
      </c>
    </row>
    <row r="4667" spans="1:2" x14ac:dyDescent="0.35">
      <c r="A4667" s="70">
        <f t="shared" si="81"/>
        <v>4648</v>
      </c>
      <c r="B4667" s="145">
        <v>-38303047.650904387</v>
      </c>
    </row>
    <row r="4668" spans="1:2" x14ac:dyDescent="0.35">
      <c r="A4668" s="70">
        <f t="shared" si="81"/>
        <v>4649</v>
      </c>
      <c r="B4668" s="145">
        <v>-48937185.419018038</v>
      </c>
    </row>
    <row r="4669" spans="1:2" x14ac:dyDescent="0.35">
      <c r="A4669" s="70">
        <f t="shared" si="81"/>
        <v>4650</v>
      </c>
      <c r="B4669" s="145">
        <v>-17768435.647798903</v>
      </c>
    </row>
    <row r="4670" spans="1:2" x14ac:dyDescent="0.35">
      <c r="A4670" s="70">
        <f t="shared" si="81"/>
        <v>4651</v>
      </c>
      <c r="B4670" s="145">
        <v>-19440902.123342127</v>
      </c>
    </row>
    <row r="4671" spans="1:2" x14ac:dyDescent="0.35">
      <c r="A4671" s="70">
        <f t="shared" si="81"/>
        <v>4652</v>
      </c>
      <c r="B4671" s="145">
        <v>-12045518.110812925</v>
      </c>
    </row>
    <row r="4672" spans="1:2" x14ac:dyDescent="0.35">
      <c r="A4672" s="70">
        <f t="shared" si="81"/>
        <v>4653</v>
      </c>
      <c r="B4672" s="145">
        <v>-30067564.253809448</v>
      </c>
    </row>
    <row r="4673" spans="1:2" x14ac:dyDescent="0.35">
      <c r="A4673" s="70">
        <f t="shared" si="81"/>
        <v>4654</v>
      </c>
      <c r="B4673" s="145">
        <v>-10949532.842735995</v>
      </c>
    </row>
    <row r="4674" spans="1:2" x14ac:dyDescent="0.35">
      <c r="A4674" s="70">
        <f t="shared" si="81"/>
        <v>4655</v>
      </c>
      <c r="B4674" s="145">
        <v>-41102247.136452124</v>
      </c>
    </row>
    <row r="4675" spans="1:2" x14ac:dyDescent="0.35">
      <c r="A4675" s="70">
        <f t="shared" si="81"/>
        <v>4656</v>
      </c>
      <c r="B4675" s="145">
        <v>-29034205.903918169</v>
      </c>
    </row>
    <row r="4676" spans="1:2" x14ac:dyDescent="0.35">
      <c r="A4676" s="70">
        <f t="shared" si="81"/>
        <v>4657</v>
      </c>
      <c r="B4676" s="145">
        <v>-35133066.310523733</v>
      </c>
    </row>
    <row r="4677" spans="1:2" x14ac:dyDescent="0.35">
      <c r="A4677" s="70">
        <f t="shared" si="81"/>
        <v>4658</v>
      </c>
      <c r="B4677" s="145">
        <v>-12536635.171208259</v>
      </c>
    </row>
    <row r="4678" spans="1:2" x14ac:dyDescent="0.35">
      <c r="A4678" s="70">
        <f t="shared" si="81"/>
        <v>4659</v>
      </c>
      <c r="B4678" s="145">
        <v>-35184703.962164305</v>
      </c>
    </row>
    <row r="4679" spans="1:2" x14ac:dyDescent="0.35">
      <c r="A4679" s="70">
        <f t="shared" si="81"/>
        <v>4660</v>
      </c>
      <c r="B4679" s="145">
        <v>-26216953.939361781</v>
      </c>
    </row>
    <row r="4680" spans="1:2" x14ac:dyDescent="0.35">
      <c r="A4680" s="70">
        <f t="shared" si="81"/>
        <v>4661</v>
      </c>
      <c r="B4680" s="145">
        <v>-10020704.343247799</v>
      </c>
    </row>
    <row r="4681" spans="1:2" x14ac:dyDescent="0.35">
      <c r="A4681" s="70">
        <f t="shared" si="81"/>
        <v>4662</v>
      </c>
      <c r="B4681" s="145">
        <v>-22734429.149804927</v>
      </c>
    </row>
    <row r="4682" spans="1:2" x14ac:dyDescent="0.35">
      <c r="A4682" s="70">
        <f t="shared" si="81"/>
        <v>4663</v>
      </c>
      <c r="B4682" s="145">
        <v>-15365968.468646858</v>
      </c>
    </row>
    <row r="4683" spans="1:2" x14ac:dyDescent="0.35">
      <c r="A4683" s="70">
        <f t="shared" si="81"/>
        <v>4664</v>
      </c>
      <c r="B4683" s="145">
        <v>-20107596.607962832</v>
      </c>
    </row>
    <row r="4684" spans="1:2" x14ac:dyDescent="0.35">
      <c r="A4684" s="70">
        <f t="shared" si="81"/>
        <v>4665</v>
      </c>
      <c r="B4684" s="145">
        <v>-43583646.936491936</v>
      </c>
    </row>
    <row r="4685" spans="1:2" x14ac:dyDescent="0.35">
      <c r="A4685" s="70">
        <f t="shared" si="81"/>
        <v>4666</v>
      </c>
      <c r="B4685" s="145">
        <v>-9356635.5425847005</v>
      </c>
    </row>
    <row r="4686" spans="1:2" x14ac:dyDescent="0.35">
      <c r="A4686" s="70">
        <f t="shared" si="81"/>
        <v>4667</v>
      </c>
      <c r="B4686" s="145">
        <v>-10941809.322873063</v>
      </c>
    </row>
    <row r="4687" spans="1:2" x14ac:dyDescent="0.35">
      <c r="A4687" s="70">
        <f t="shared" si="81"/>
        <v>4668</v>
      </c>
      <c r="B4687" s="145">
        <v>-33278470.544496655</v>
      </c>
    </row>
    <row r="4688" spans="1:2" x14ac:dyDescent="0.35">
      <c r="A4688" s="70">
        <f t="shared" si="81"/>
        <v>4669</v>
      </c>
      <c r="B4688" s="145">
        <v>-19199518.38845823</v>
      </c>
    </row>
    <row r="4689" spans="1:2" x14ac:dyDescent="0.35">
      <c r="A4689" s="70">
        <f t="shared" si="81"/>
        <v>4670</v>
      </c>
      <c r="B4689" s="145">
        <v>-18391171.549153861</v>
      </c>
    </row>
    <row r="4690" spans="1:2" x14ac:dyDescent="0.35">
      <c r="A4690" s="70">
        <f t="shared" si="81"/>
        <v>4671</v>
      </c>
      <c r="B4690" s="145">
        <v>-22989699.355874754</v>
      </c>
    </row>
    <row r="4691" spans="1:2" x14ac:dyDescent="0.35">
      <c r="A4691" s="70">
        <f t="shared" si="81"/>
        <v>4672</v>
      </c>
      <c r="B4691" s="145">
        <v>-18422647.652745634</v>
      </c>
    </row>
    <row r="4692" spans="1:2" x14ac:dyDescent="0.35">
      <c r="A4692" s="70">
        <f t="shared" si="81"/>
        <v>4673</v>
      </c>
      <c r="B4692" s="145">
        <v>-27322337.953492016</v>
      </c>
    </row>
    <row r="4693" spans="1:2" x14ac:dyDescent="0.35">
      <c r="A4693" s="70">
        <f t="shared" si="81"/>
        <v>4674</v>
      </c>
      <c r="B4693" s="145">
        <v>-27737219.396824427</v>
      </c>
    </row>
    <row r="4694" spans="1:2" x14ac:dyDescent="0.35">
      <c r="A4694" s="70">
        <f t="shared" ref="A4694:A4757" si="82">A4693+1</f>
        <v>4675</v>
      </c>
      <c r="B4694" s="145">
        <v>-14664500.712063132</v>
      </c>
    </row>
    <row r="4695" spans="1:2" x14ac:dyDescent="0.35">
      <c r="A4695" s="70">
        <f t="shared" si="82"/>
        <v>4676</v>
      </c>
      <c r="B4695" s="145">
        <v>-24801847.358616557</v>
      </c>
    </row>
    <row r="4696" spans="1:2" x14ac:dyDescent="0.35">
      <c r="A4696" s="70">
        <f t="shared" si="82"/>
        <v>4677</v>
      </c>
      <c r="B4696" s="145">
        <v>-9437658.3230288718</v>
      </c>
    </row>
    <row r="4697" spans="1:2" x14ac:dyDescent="0.35">
      <c r="A4697" s="70">
        <f t="shared" si="82"/>
        <v>4678</v>
      </c>
      <c r="B4697" s="145">
        <v>-29292717.478077654</v>
      </c>
    </row>
    <row r="4698" spans="1:2" x14ac:dyDescent="0.35">
      <c r="A4698" s="70">
        <f t="shared" si="82"/>
        <v>4679</v>
      </c>
      <c r="B4698" s="145">
        <v>-22723376.769411631</v>
      </c>
    </row>
    <row r="4699" spans="1:2" x14ac:dyDescent="0.35">
      <c r="A4699" s="70">
        <f t="shared" si="82"/>
        <v>4680</v>
      </c>
      <c r="B4699" s="145">
        <v>-42786470.890158623</v>
      </c>
    </row>
    <row r="4700" spans="1:2" x14ac:dyDescent="0.35">
      <c r="A4700" s="70">
        <f t="shared" si="82"/>
        <v>4681</v>
      </c>
      <c r="B4700" s="145">
        <v>-27040099.010184951</v>
      </c>
    </row>
    <row r="4701" spans="1:2" x14ac:dyDescent="0.35">
      <c r="A4701" s="70">
        <f t="shared" si="82"/>
        <v>4682</v>
      </c>
      <c r="B4701" s="145">
        <v>-15639416.1609543</v>
      </c>
    </row>
    <row r="4702" spans="1:2" x14ac:dyDescent="0.35">
      <c r="A4702" s="70">
        <f t="shared" si="82"/>
        <v>4683</v>
      </c>
      <c r="B4702" s="145">
        <v>-36569790.744531661</v>
      </c>
    </row>
    <row r="4703" spans="1:2" x14ac:dyDescent="0.35">
      <c r="A4703" s="70">
        <f t="shared" si="82"/>
        <v>4684</v>
      </c>
      <c r="B4703" s="145">
        <v>-13089813.800837163</v>
      </c>
    </row>
    <row r="4704" spans="1:2" x14ac:dyDescent="0.35">
      <c r="A4704" s="70">
        <f t="shared" si="82"/>
        <v>4685</v>
      </c>
      <c r="B4704" s="145">
        <v>-23017248.521840729</v>
      </c>
    </row>
    <row r="4705" spans="1:2" x14ac:dyDescent="0.35">
      <c r="A4705" s="70">
        <f t="shared" si="82"/>
        <v>4686</v>
      </c>
      <c r="B4705" s="145">
        <v>-35455150.682438105</v>
      </c>
    </row>
    <row r="4706" spans="1:2" x14ac:dyDescent="0.35">
      <c r="A4706" s="70">
        <f t="shared" si="82"/>
        <v>4687</v>
      </c>
      <c r="B4706" s="145">
        <v>-15656637.415378265</v>
      </c>
    </row>
    <row r="4707" spans="1:2" x14ac:dyDescent="0.35">
      <c r="A4707" s="70">
        <f t="shared" si="82"/>
        <v>4688</v>
      </c>
      <c r="B4707" s="145">
        <v>-16698874.102155872</v>
      </c>
    </row>
    <row r="4708" spans="1:2" x14ac:dyDescent="0.35">
      <c r="A4708" s="70">
        <f t="shared" si="82"/>
        <v>4689</v>
      </c>
      <c r="B4708" s="145">
        <v>-31286403.686357278</v>
      </c>
    </row>
    <row r="4709" spans="1:2" x14ac:dyDescent="0.35">
      <c r="A4709" s="70">
        <f t="shared" si="82"/>
        <v>4690</v>
      </c>
      <c r="B4709" s="145">
        <v>-17319809.808110788</v>
      </c>
    </row>
    <row r="4710" spans="1:2" x14ac:dyDescent="0.35">
      <c r="A4710" s="70">
        <f t="shared" si="82"/>
        <v>4691</v>
      </c>
      <c r="B4710" s="145">
        <v>-21638252.667157665</v>
      </c>
    </row>
    <row r="4711" spans="1:2" x14ac:dyDescent="0.35">
      <c r="A4711" s="70">
        <f t="shared" si="82"/>
        <v>4692</v>
      </c>
      <c r="B4711" s="145">
        <v>-40656215.122465432</v>
      </c>
    </row>
    <row r="4712" spans="1:2" x14ac:dyDescent="0.35">
      <c r="A4712" s="70">
        <f t="shared" si="82"/>
        <v>4693</v>
      </c>
      <c r="B4712" s="145">
        <v>-11467904.470073406</v>
      </c>
    </row>
    <row r="4713" spans="1:2" x14ac:dyDescent="0.35">
      <c r="A4713" s="70">
        <f t="shared" si="82"/>
        <v>4694</v>
      </c>
      <c r="B4713" s="145">
        <v>-12372437.851770284</v>
      </c>
    </row>
    <row r="4714" spans="1:2" x14ac:dyDescent="0.35">
      <c r="A4714" s="70">
        <f t="shared" si="82"/>
        <v>4695</v>
      </c>
      <c r="B4714" s="145">
        <v>-13557851.051807094</v>
      </c>
    </row>
    <row r="4715" spans="1:2" x14ac:dyDescent="0.35">
      <c r="A4715" s="70">
        <f t="shared" si="82"/>
        <v>4696</v>
      </c>
      <c r="B4715" s="145">
        <v>-5731409.158051976</v>
      </c>
    </row>
    <row r="4716" spans="1:2" x14ac:dyDescent="0.35">
      <c r="A4716" s="70">
        <f t="shared" si="82"/>
        <v>4697</v>
      </c>
      <c r="B4716" s="145">
        <v>-32875424.352510229</v>
      </c>
    </row>
    <row r="4717" spans="1:2" x14ac:dyDescent="0.35">
      <c r="A4717" s="70">
        <f t="shared" si="82"/>
        <v>4698</v>
      </c>
      <c r="B4717" s="145">
        <v>-16347000.533664685</v>
      </c>
    </row>
    <row r="4718" spans="1:2" x14ac:dyDescent="0.35">
      <c r="A4718" s="70">
        <f t="shared" si="82"/>
        <v>4699</v>
      </c>
      <c r="B4718" s="145">
        <v>-33326006.735756524</v>
      </c>
    </row>
    <row r="4719" spans="1:2" x14ac:dyDescent="0.35">
      <c r="A4719" s="70">
        <f t="shared" si="82"/>
        <v>4700</v>
      </c>
      <c r="B4719" s="145">
        <v>-30897940.398154497</v>
      </c>
    </row>
    <row r="4720" spans="1:2" x14ac:dyDescent="0.35">
      <c r="A4720" s="70">
        <f t="shared" si="82"/>
        <v>4701</v>
      </c>
      <c r="B4720" s="145">
        <v>-27993769.300651785</v>
      </c>
    </row>
    <row r="4721" spans="1:2" x14ac:dyDescent="0.35">
      <c r="A4721" s="70">
        <f t="shared" si="82"/>
        <v>4702</v>
      </c>
      <c r="B4721" s="145">
        <v>-26313313.144178495</v>
      </c>
    </row>
    <row r="4722" spans="1:2" x14ac:dyDescent="0.35">
      <c r="A4722" s="70">
        <f t="shared" si="82"/>
        <v>4703</v>
      </c>
      <c r="B4722" s="145">
        <v>-19529939.67597688</v>
      </c>
    </row>
    <row r="4723" spans="1:2" x14ac:dyDescent="0.35">
      <c r="A4723" s="70">
        <f t="shared" si="82"/>
        <v>4704</v>
      </c>
      <c r="B4723" s="145">
        <v>-28348354.442855187</v>
      </c>
    </row>
    <row r="4724" spans="1:2" x14ac:dyDescent="0.35">
      <c r="A4724" s="70">
        <f t="shared" si="82"/>
        <v>4705</v>
      </c>
      <c r="B4724" s="145">
        <v>-19818717.295711692</v>
      </c>
    </row>
    <row r="4725" spans="1:2" x14ac:dyDescent="0.35">
      <c r="A4725" s="70">
        <f t="shared" si="82"/>
        <v>4706</v>
      </c>
      <c r="B4725" s="145">
        <v>-23417389.574791349</v>
      </c>
    </row>
    <row r="4726" spans="1:2" x14ac:dyDescent="0.35">
      <c r="A4726" s="70">
        <f t="shared" si="82"/>
        <v>4707</v>
      </c>
      <c r="B4726" s="145">
        <v>-25595076.598603085</v>
      </c>
    </row>
    <row r="4727" spans="1:2" x14ac:dyDescent="0.35">
      <c r="A4727" s="70">
        <f t="shared" si="82"/>
        <v>4708</v>
      </c>
      <c r="B4727" s="145">
        <v>-32173597.551180407</v>
      </c>
    </row>
    <row r="4728" spans="1:2" x14ac:dyDescent="0.35">
      <c r="A4728" s="70">
        <f t="shared" si="82"/>
        <v>4709</v>
      </c>
      <c r="B4728" s="145">
        <v>-43139992.062485561</v>
      </c>
    </row>
    <row r="4729" spans="1:2" x14ac:dyDescent="0.35">
      <c r="A4729" s="70">
        <f t="shared" si="82"/>
        <v>4710</v>
      </c>
      <c r="B4729" s="145">
        <v>-21876055.72699783</v>
      </c>
    </row>
    <row r="4730" spans="1:2" x14ac:dyDescent="0.35">
      <c r="A4730" s="70">
        <f t="shared" si="82"/>
        <v>4711</v>
      </c>
      <c r="B4730" s="145">
        <v>-14167588.51263513</v>
      </c>
    </row>
    <row r="4731" spans="1:2" x14ac:dyDescent="0.35">
      <c r="A4731" s="70">
        <f t="shared" si="82"/>
        <v>4712</v>
      </c>
      <c r="B4731" s="145">
        <v>-45319398.760515392</v>
      </c>
    </row>
    <row r="4732" spans="1:2" x14ac:dyDescent="0.35">
      <c r="A4732" s="70">
        <f t="shared" si="82"/>
        <v>4713</v>
      </c>
      <c r="B4732" s="145">
        <v>-27757863.217510693</v>
      </c>
    </row>
    <row r="4733" spans="1:2" x14ac:dyDescent="0.35">
      <c r="A4733" s="70">
        <f t="shared" si="82"/>
        <v>4714</v>
      </c>
      <c r="B4733" s="145">
        <v>-17354757.050867032</v>
      </c>
    </row>
    <row r="4734" spans="1:2" x14ac:dyDescent="0.35">
      <c r="A4734" s="70">
        <f t="shared" si="82"/>
        <v>4715</v>
      </c>
      <c r="B4734" s="145">
        <v>-9428466.3896694053</v>
      </c>
    </row>
    <row r="4735" spans="1:2" x14ac:dyDescent="0.35">
      <c r="A4735" s="70">
        <f t="shared" si="82"/>
        <v>4716</v>
      </c>
      <c r="B4735" s="145">
        <v>-20957839.218953513</v>
      </c>
    </row>
    <row r="4736" spans="1:2" x14ac:dyDescent="0.35">
      <c r="A4736" s="70">
        <f t="shared" si="82"/>
        <v>4717</v>
      </c>
      <c r="B4736" s="145">
        <v>-30958653.212173216</v>
      </c>
    </row>
    <row r="4737" spans="1:2" x14ac:dyDescent="0.35">
      <c r="A4737" s="70">
        <f t="shared" si="82"/>
        <v>4718</v>
      </c>
      <c r="B4737" s="145">
        <v>-38362535.831279688</v>
      </c>
    </row>
    <row r="4738" spans="1:2" x14ac:dyDescent="0.35">
      <c r="A4738" s="70">
        <f t="shared" si="82"/>
        <v>4719</v>
      </c>
      <c r="B4738" s="145">
        <v>-32842484.728463691</v>
      </c>
    </row>
    <row r="4739" spans="1:2" x14ac:dyDescent="0.35">
      <c r="A4739" s="70">
        <f t="shared" si="82"/>
        <v>4720</v>
      </c>
      <c r="B4739" s="145">
        <v>-21166711.304931208</v>
      </c>
    </row>
    <row r="4740" spans="1:2" x14ac:dyDescent="0.35">
      <c r="A4740" s="70">
        <f t="shared" si="82"/>
        <v>4721</v>
      </c>
      <c r="B4740" s="145">
        <v>-23439932.322927929</v>
      </c>
    </row>
    <row r="4741" spans="1:2" x14ac:dyDescent="0.35">
      <c r="A4741" s="70">
        <f t="shared" si="82"/>
        <v>4722</v>
      </c>
      <c r="B4741" s="145">
        <v>-18095477.178219792</v>
      </c>
    </row>
    <row r="4742" spans="1:2" x14ac:dyDescent="0.35">
      <c r="A4742" s="70">
        <f t="shared" si="82"/>
        <v>4723</v>
      </c>
      <c r="B4742" s="145">
        <v>-38437720.240643784</v>
      </c>
    </row>
    <row r="4743" spans="1:2" x14ac:dyDescent="0.35">
      <c r="A4743" s="70">
        <f t="shared" si="82"/>
        <v>4724</v>
      </c>
      <c r="B4743" s="145">
        <v>-35027968.810548887</v>
      </c>
    </row>
    <row r="4744" spans="1:2" x14ac:dyDescent="0.35">
      <c r="A4744" s="70">
        <f t="shared" si="82"/>
        <v>4725</v>
      </c>
      <c r="B4744" s="145">
        <v>-9313190.0225680117</v>
      </c>
    </row>
    <row r="4745" spans="1:2" x14ac:dyDescent="0.35">
      <c r="A4745" s="70">
        <f t="shared" si="82"/>
        <v>4726</v>
      </c>
      <c r="B4745" s="145">
        <v>-14235322.717363087</v>
      </c>
    </row>
    <row r="4746" spans="1:2" x14ac:dyDescent="0.35">
      <c r="A4746" s="70">
        <f t="shared" si="82"/>
        <v>4727</v>
      </c>
      <c r="B4746" s="145">
        <v>-12590999.98022219</v>
      </c>
    </row>
    <row r="4747" spans="1:2" x14ac:dyDescent="0.35">
      <c r="A4747" s="70">
        <f t="shared" si="82"/>
        <v>4728</v>
      </c>
      <c r="B4747" s="145">
        <v>-11662391.182981251</v>
      </c>
    </row>
    <row r="4748" spans="1:2" x14ac:dyDescent="0.35">
      <c r="A4748" s="70">
        <f t="shared" si="82"/>
        <v>4729</v>
      </c>
      <c r="B4748" s="145">
        <v>-6748738.1880425066</v>
      </c>
    </row>
    <row r="4749" spans="1:2" x14ac:dyDescent="0.35">
      <c r="A4749" s="70">
        <f t="shared" si="82"/>
        <v>4730</v>
      </c>
      <c r="B4749" s="145">
        <v>-8397813.2247585114</v>
      </c>
    </row>
    <row r="4750" spans="1:2" x14ac:dyDescent="0.35">
      <c r="A4750" s="70">
        <f t="shared" si="82"/>
        <v>4731</v>
      </c>
      <c r="B4750" s="145">
        <v>-33421647.972095113</v>
      </c>
    </row>
    <row r="4751" spans="1:2" x14ac:dyDescent="0.35">
      <c r="A4751" s="70">
        <f t="shared" si="82"/>
        <v>4732</v>
      </c>
      <c r="B4751" s="145">
        <v>-42493669.151849583</v>
      </c>
    </row>
    <row r="4752" spans="1:2" x14ac:dyDescent="0.35">
      <c r="A4752" s="70">
        <f t="shared" si="82"/>
        <v>4733</v>
      </c>
      <c r="B4752" s="145">
        <v>-11205758.071002522</v>
      </c>
    </row>
    <row r="4753" spans="1:2" x14ac:dyDescent="0.35">
      <c r="A4753" s="70">
        <f t="shared" si="82"/>
        <v>4734</v>
      </c>
      <c r="B4753" s="145">
        <v>-23838898.407943726</v>
      </c>
    </row>
    <row r="4754" spans="1:2" x14ac:dyDescent="0.35">
      <c r="A4754" s="70">
        <f t="shared" si="82"/>
        <v>4735</v>
      </c>
      <c r="B4754" s="145">
        <v>-54536901.207221724</v>
      </c>
    </row>
    <row r="4755" spans="1:2" x14ac:dyDescent="0.35">
      <c r="A4755" s="70">
        <f t="shared" si="82"/>
        <v>4736</v>
      </c>
      <c r="B4755" s="145">
        <v>-22732223.78347306</v>
      </c>
    </row>
    <row r="4756" spans="1:2" x14ac:dyDescent="0.35">
      <c r="A4756" s="70">
        <f t="shared" si="82"/>
        <v>4737</v>
      </c>
      <c r="B4756" s="145">
        <v>-7087998.3705125023</v>
      </c>
    </row>
    <row r="4757" spans="1:2" x14ac:dyDescent="0.35">
      <c r="A4757" s="70">
        <f t="shared" si="82"/>
        <v>4738</v>
      </c>
      <c r="B4757" s="145">
        <v>-32718973.344024211</v>
      </c>
    </row>
    <row r="4758" spans="1:2" x14ac:dyDescent="0.35">
      <c r="A4758" s="70">
        <f t="shared" ref="A4758:A4821" si="83">A4757+1</f>
        <v>4739</v>
      </c>
      <c r="B4758" s="145">
        <v>-31376294.420157358</v>
      </c>
    </row>
    <row r="4759" spans="1:2" x14ac:dyDescent="0.35">
      <c r="A4759" s="70">
        <f t="shared" si="83"/>
        <v>4740</v>
      </c>
      <c r="B4759" s="145">
        <v>-18011413.753223013</v>
      </c>
    </row>
    <row r="4760" spans="1:2" x14ac:dyDescent="0.35">
      <c r="A4760" s="70">
        <f t="shared" si="83"/>
        <v>4741</v>
      </c>
      <c r="B4760" s="145">
        <v>-30995206.875177473</v>
      </c>
    </row>
    <row r="4761" spans="1:2" x14ac:dyDescent="0.35">
      <c r="A4761" s="70">
        <f t="shared" si="83"/>
        <v>4742</v>
      </c>
      <c r="B4761" s="145">
        <v>-25299859.43997721</v>
      </c>
    </row>
    <row r="4762" spans="1:2" x14ac:dyDescent="0.35">
      <c r="A4762" s="70">
        <f t="shared" si="83"/>
        <v>4743</v>
      </c>
      <c r="B4762" s="145">
        <v>-43793486.405137837</v>
      </c>
    </row>
    <row r="4763" spans="1:2" x14ac:dyDescent="0.35">
      <c r="A4763" s="70">
        <f t="shared" si="83"/>
        <v>4744</v>
      </c>
      <c r="B4763" s="145">
        <v>-30454488.17260772</v>
      </c>
    </row>
    <row r="4764" spans="1:2" x14ac:dyDescent="0.35">
      <c r="A4764" s="70">
        <f t="shared" si="83"/>
        <v>4745</v>
      </c>
      <c r="B4764" s="145">
        <v>-24544208.792453215</v>
      </c>
    </row>
    <row r="4765" spans="1:2" x14ac:dyDescent="0.35">
      <c r="A4765" s="70">
        <f t="shared" si="83"/>
        <v>4746</v>
      </c>
      <c r="B4765" s="145">
        <v>-15419609.494995259</v>
      </c>
    </row>
    <row r="4766" spans="1:2" x14ac:dyDescent="0.35">
      <c r="A4766" s="70">
        <f t="shared" si="83"/>
        <v>4747</v>
      </c>
      <c r="B4766" s="145">
        <v>-27201346.466194443</v>
      </c>
    </row>
    <row r="4767" spans="1:2" x14ac:dyDescent="0.35">
      <c r="A4767" s="70">
        <f t="shared" si="83"/>
        <v>4748</v>
      </c>
      <c r="B4767" s="145">
        <v>-20035671.074089237</v>
      </c>
    </row>
    <row r="4768" spans="1:2" x14ac:dyDescent="0.35">
      <c r="A4768" s="70">
        <f t="shared" si="83"/>
        <v>4749</v>
      </c>
      <c r="B4768" s="145">
        <v>-20888535.224211626</v>
      </c>
    </row>
    <row r="4769" spans="1:2" x14ac:dyDescent="0.35">
      <c r="A4769" s="70">
        <f t="shared" si="83"/>
        <v>4750</v>
      </c>
      <c r="B4769" s="145">
        <v>-41156602.493152916</v>
      </c>
    </row>
    <row r="4770" spans="1:2" x14ac:dyDescent="0.35">
      <c r="A4770" s="70">
        <f t="shared" si="83"/>
        <v>4751</v>
      </c>
      <c r="B4770" s="145">
        <v>-51950508.707099609</v>
      </c>
    </row>
    <row r="4771" spans="1:2" x14ac:dyDescent="0.35">
      <c r="A4771" s="70">
        <f t="shared" si="83"/>
        <v>4752</v>
      </c>
      <c r="B4771" s="145">
        <v>-8981059.3242184613</v>
      </c>
    </row>
    <row r="4772" spans="1:2" x14ac:dyDescent="0.35">
      <c r="A4772" s="70">
        <f t="shared" si="83"/>
        <v>4753</v>
      </c>
      <c r="B4772" s="145">
        <v>-14187627.429366961</v>
      </c>
    </row>
    <row r="4773" spans="1:2" x14ac:dyDescent="0.35">
      <c r="A4773" s="70">
        <f t="shared" si="83"/>
        <v>4754</v>
      </c>
      <c r="B4773" s="145">
        <v>-48617679.487171821</v>
      </c>
    </row>
    <row r="4774" spans="1:2" x14ac:dyDescent="0.35">
      <c r="A4774" s="70">
        <f t="shared" si="83"/>
        <v>4755</v>
      </c>
      <c r="B4774" s="145">
        <v>-6983800.2471824642</v>
      </c>
    </row>
    <row r="4775" spans="1:2" x14ac:dyDescent="0.35">
      <c r="A4775" s="70">
        <f t="shared" si="83"/>
        <v>4756</v>
      </c>
      <c r="B4775" s="145">
        <v>-29188830.316925168</v>
      </c>
    </row>
    <row r="4776" spans="1:2" x14ac:dyDescent="0.35">
      <c r="A4776" s="70">
        <f t="shared" si="83"/>
        <v>4757</v>
      </c>
      <c r="B4776" s="145">
        <v>-38025637.205183208</v>
      </c>
    </row>
    <row r="4777" spans="1:2" x14ac:dyDescent="0.35">
      <c r="A4777" s="70">
        <f t="shared" si="83"/>
        <v>4758</v>
      </c>
      <c r="B4777" s="145">
        <v>-29795288.364281923</v>
      </c>
    </row>
    <row r="4778" spans="1:2" x14ac:dyDescent="0.35">
      <c r="A4778" s="70">
        <f t="shared" si="83"/>
        <v>4759</v>
      </c>
      <c r="B4778" s="145">
        <v>-21653746.95281662</v>
      </c>
    </row>
    <row r="4779" spans="1:2" x14ac:dyDescent="0.35">
      <c r="A4779" s="70">
        <f t="shared" si="83"/>
        <v>4760</v>
      </c>
      <c r="B4779" s="145">
        <v>-10822917.211856743</v>
      </c>
    </row>
    <row r="4780" spans="1:2" x14ac:dyDescent="0.35">
      <c r="A4780" s="70">
        <f t="shared" si="83"/>
        <v>4761</v>
      </c>
      <c r="B4780" s="145">
        <v>-13346113.226491749</v>
      </c>
    </row>
    <row r="4781" spans="1:2" x14ac:dyDescent="0.35">
      <c r="A4781" s="70">
        <f t="shared" si="83"/>
        <v>4762</v>
      </c>
      <c r="B4781" s="145">
        <v>-17457282.119014662</v>
      </c>
    </row>
    <row r="4782" spans="1:2" x14ac:dyDescent="0.35">
      <c r="A4782" s="70">
        <f t="shared" si="83"/>
        <v>4763</v>
      </c>
      <c r="B4782" s="145">
        <v>-61378555.013064161</v>
      </c>
    </row>
    <row r="4783" spans="1:2" x14ac:dyDescent="0.35">
      <c r="A4783" s="70">
        <f t="shared" si="83"/>
        <v>4764</v>
      </c>
      <c r="B4783" s="145">
        <v>-26140560.196965083</v>
      </c>
    </row>
    <row r="4784" spans="1:2" x14ac:dyDescent="0.35">
      <c r="A4784" s="70">
        <f t="shared" si="83"/>
        <v>4765</v>
      </c>
      <c r="B4784" s="145">
        <v>-41985543.930524252</v>
      </c>
    </row>
    <row r="4785" spans="1:2" x14ac:dyDescent="0.35">
      <c r="A4785" s="70">
        <f t="shared" si="83"/>
        <v>4766</v>
      </c>
      <c r="B4785" s="145">
        <v>-18021989.282940201</v>
      </c>
    </row>
    <row r="4786" spans="1:2" x14ac:dyDescent="0.35">
      <c r="A4786" s="70">
        <f t="shared" si="83"/>
        <v>4767</v>
      </c>
      <c r="B4786" s="145">
        <v>-17976335.97114408</v>
      </c>
    </row>
    <row r="4787" spans="1:2" x14ac:dyDescent="0.35">
      <c r="A4787" s="70">
        <f t="shared" si="83"/>
        <v>4768</v>
      </c>
      <c r="B4787" s="145">
        <v>-19015591.719283476</v>
      </c>
    </row>
    <row r="4788" spans="1:2" x14ac:dyDescent="0.35">
      <c r="A4788" s="70">
        <f t="shared" si="83"/>
        <v>4769</v>
      </c>
      <c r="B4788" s="145">
        <v>-14705438.210922163</v>
      </c>
    </row>
    <row r="4789" spans="1:2" x14ac:dyDescent="0.35">
      <c r="A4789" s="70">
        <f t="shared" si="83"/>
        <v>4770</v>
      </c>
      <c r="B4789" s="145">
        <v>-28931795.044083402</v>
      </c>
    </row>
    <row r="4790" spans="1:2" x14ac:dyDescent="0.35">
      <c r="A4790" s="70">
        <f t="shared" si="83"/>
        <v>4771</v>
      </c>
      <c r="B4790" s="145">
        <v>-18090800.986965839</v>
      </c>
    </row>
    <row r="4791" spans="1:2" x14ac:dyDescent="0.35">
      <c r="A4791" s="70">
        <f t="shared" si="83"/>
        <v>4772</v>
      </c>
      <c r="B4791" s="145">
        <v>-24584912.361946218</v>
      </c>
    </row>
    <row r="4792" spans="1:2" x14ac:dyDescent="0.35">
      <c r="A4792" s="70">
        <f t="shared" si="83"/>
        <v>4773</v>
      </c>
      <c r="B4792" s="145">
        <v>-30376171.382107388</v>
      </c>
    </row>
    <row r="4793" spans="1:2" x14ac:dyDescent="0.35">
      <c r="A4793" s="70">
        <f t="shared" si="83"/>
        <v>4774</v>
      </c>
      <c r="B4793" s="145">
        <v>-30087895.198925223</v>
      </c>
    </row>
    <row r="4794" spans="1:2" x14ac:dyDescent="0.35">
      <c r="A4794" s="70">
        <f t="shared" si="83"/>
        <v>4775</v>
      </c>
      <c r="B4794" s="145">
        <v>-38615867.092207029</v>
      </c>
    </row>
    <row r="4795" spans="1:2" x14ac:dyDescent="0.35">
      <c r="A4795" s="70">
        <f t="shared" si="83"/>
        <v>4776</v>
      </c>
      <c r="B4795" s="145">
        <v>-20491513.006679654</v>
      </c>
    </row>
    <row r="4796" spans="1:2" x14ac:dyDescent="0.35">
      <c r="A4796" s="70">
        <f t="shared" si="83"/>
        <v>4777</v>
      </c>
      <c r="B4796" s="145">
        <v>-24816023.611673664</v>
      </c>
    </row>
    <row r="4797" spans="1:2" x14ac:dyDescent="0.35">
      <c r="A4797" s="70">
        <f t="shared" si="83"/>
        <v>4778</v>
      </c>
      <c r="B4797" s="145">
        <v>-16705779.009303626</v>
      </c>
    </row>
    <row r="4798" spans="1:2" x14ac:dyDescent="0.35">
      <c r="A4798" s="70">
        <f t="shared" si="83"/>
        <v>4779</v>
      </c>
      <c r="B4798" s="145">
        <v>-18281218.899771444</v>
      </c>
    </row>
    <row r="4799" spans="1:2" x14ac:dyDescent="0.35">
      <c r="A4799" s="70">
        <f t="shared" si="83"/>
        <v>4780</v>
      </c>
      <c r="B4799" s="145">
        <v>-13662142.184361327</v>
      </c>
    </row>
    <row r="4800" spans="1:2" x14ac:dyDescent="0.35">
      <c r="A4800" s="70">
        <f t="shared" si="83"/>
        <v>4781</v>
      </c>
      <c r="B4800" s="145">
        <v>-8493209.7790668663</v>
      </c>
    </row>
    <row r="4801" spans="1:2" x14ac:dyDescent="0.35">
      <c r="A4801" s="70">
        <f t="shared" si="83"/>
        <v>4782</v>
      </c>
      <c r="B4801" s="145">
        <v>-12852676.01219216</v>
      </c>
    </row>
    <row r="4802" spans="1:2" x14ac:dyDescent="0.35">
      <c r="A4802" s="70">
        <f t="shared" si="83"/>
        <v>4783</v>
      </c>
      <c r="B4802" s="145">
        <v>-27837321.335067812</v>
      </c>
    </row>
    <row r="4803" spans="1:2" x14ac:dyDescent="0.35">
      <c r="A4803" s="70">
        <f t="shared" si="83"/>
        <v>4784</v>
      </c>
      <c r="B4803" s="145">
        <v>-19637370.626055036</v>
      </c>
    </row>
    <row r="4804" spans="1:2" x14ac:dyDescent="0.35">
      <c r="A4804" s="70">
        <f t="shared" si="83"/>
        <v>4785</v>
      </c>
      <c r="B4804" s="145">
        <v>-19309633.107609704</v>
      </c>
    </row>
    <row r="4805" spans="1:2" x14ac:dyDescent="0.35">
      <c r="A4805" s="70">
        <f t="shared" si="83"/>
        <v>4786</v>
      </c>
      <c r="B4805" s="145">
        <v>-28588024.438803378</v>
      </c>
    </row>
    <row r="4806" spans="1:2" x14ac:dyDescent="0.35">
      <c r="A4806" s="70">
        <f t="shared" si="83"/>
        <v>4787</v>
      </c>
      <c r="B4806" s="145">
        <v>-20656824.536962856</v>
      </c>
    </row>
    <row r="4807" spans="1:2" x14ac:dyDescent="0.35">
      <c r="A4807" s="70">
        <f t="shared" si="83"/>
        <v>4788</v>
      </c>
      <c r="B4807" s="145">
        <v>-33702638.449195392</v>
      </c>
    </row>
    <row r="4808" spans="1:2" x14ac:dyDescent="0.35">
      <c r="A4808" s="70">
        <f t="shared" si="83"/>
        <v>4789</v>
      </c>
      <c r="B4808" s="145">
        <v>-32740596.730704844</v>
      </c>
    </row>
    <row r="4809" spans="1:2" x14ac:dyDescent="0.35">
      <c r="A4809" s="70">
        <f t="shared" si="83"/>
        <v>4790</v>
      </c>
      <c r="B4809" s="145">
        <v>-18484049.48345916</v>
      </c>
    </row>
    <row r="4810" spans="1:2" x14ac:dyDescent="0.35">
      <c r="A4810" s="70">
        <f t="shared" si="83"/>
        <v>4791</v>
      </c>
      <c r="B4810" s="145">
        <v>-23183106.526053578</v>
      </c>
    </row>
    <row r="4811" spans="1:2" x14ac:dyDescent="0.35">
      <c r="A4811" s="70">
        <f t="shared" si="83"/>
        <v>4792</v>
      </c>
      <c r="B4811" s="145">
        <v>-20528371.364492103</v>
      </c>
    </row>
    <row r="4812" spans="1:2" x14ac:dyDescent="0.35">
      <c r="A4812" s="70">
        <f t="shared" si="83"/>
        <v>4793</v>
      </c>
      <c r="B4812" s="145">
        <v>-30305375.117296234</v>
      </c>
    </row>
    <row r="4813" spans="1:2" x14ac:dyDescent="0.35">
      <c r="A4813" s="70">
        <f t="shared" si="83"/>
        <v>4794</v>
      </c>
      <c r="B4813" s="145">
        <v>-18996349.172444519</v>
      </c>
    </row>
    <row r="4814" spans="1:2" x14ac:dyDescent="0.35">
      <c r="A4814" s="70">
        <f t="shared" si="83"/>
        <v>4795</v>
      </c>
      <c r="B4814" s="145">
        <v>-8635072.7881335672</v>
      </c>
    </row>
    <row r="4815" spans="1:2" x14ac:dyDescent="0.35">
      <c r="A4815" s="70">
        <f t="shared" si="83"/>
        <v>4796</v>
      </c>
      <c r="B4815" s="145">
        <v>-17740083.923557401</v>
      </c>
    </row>
    <row r="4816" spans="1:2" x14ac:dyDescent="0.35">
      <c r="A4816" s="70">
        <f t="shared" si="83"/>
        <v>4797</v>
      </c>
      <c r="B4816" s="145">
        <v>-27288541.448125072</v>
      </c>
    </row>
    <row r="4817" spans="1:2" x14ac:dyDescent="0.35">
      <c r="A4817" s="70">
        <f t="shared" si="83"/>
        <v>4798</v>
      </c>
      <c r="B4817" s="145">
        <v>-26375285.652554382</v>
      </c>
    </row>
    <row r="4818" spans="1:2" x14ac:dyDescent="0.35">
      <c r="A4818" s="70">
        <f t="shared" si="83"/>
        <v>4799</v>
      </c>
      <c r="B4818" s="145">
        <v>-13866506.989446498</v>
      </c>
    </row>
    <row r="4819" spans="1:2" x14ac:dyDescent="0.35">
      <c r="A4819" s="70">
        <f t="shared" si="83"/>
        <v>4800</v>
      </c>
      <c r="B4819" s="145">
        <v>-11042704.956078801</v>
      </c>
    </row>
    <row r="4820" spans="1:2" x14ac:dyDescent="0.35">
      <c r="A4820" s="70">
        <f t="shared" si="83"/>
        <v>4801</v>
      </c>
      <c r="B4820" s="145">
        <v>-20088586.545534454</v>
      </c>
    </row>
    <row r="4821" spans="1:2" x14ac:dyDescent="0.35">
      <c r="A4821" s="70">
        <f t="shared" si="83"/>
        <v>4802</v>
      </c>
      <c r="B4821" s="145">
        <v>-47622442.366741776</v>
      </c>
    </row>
    <row r="4822" spans="1:2" x14ac:dyDescent="0.35">
      <c r="A4822" s="70">
        <f t="shared" ref="A4822:A4885" si="84">A4821+1</f>
        <v>4803</v>
      </c>
      <c r="B4822" s="145">
        <v>-17663307.447469153</v>
      </c>
    </row>
    <row r="4823" spans="1:2" x14ac:dyDescent="0.35">
      <c r="A4823" s="70">
        <f t="shared" si="84"/>
        <v>4804</v>
      </c>
      <c r="B4823" s="145">
        <v>-22959734.173956022</v>
      </c>
    </row>
    <row r="4824" spans="1:2" x14ac:dyDescent="0.35">
      <c r="A4824" s="70">
        <f t="shared" si="84"/>
        <v>4805</v>
      </c>
      <c r="B4824" s="145">
        <v>-26227121.702815957</v>
      </c>
    </row>
    <row r="4825" spans="1:2" x14ac:dyDescent="0.35">
      <c r="A4825" s="70">
        <f t="shared" si="84"/>
        <v>4806</v>
      </c>
      <c r="B4825" s="145">
        <v>-32323661.326019868</v>
      </c>
    </row>
    <row r="4826" spans="1:2" x14ac:dyDescent="0.35">
      <c r="A4826" s="70">
        <f t="shared" si="84"/>
        <v>4807</v>
      </c>
      <c r="B4826" s="145">
        <v>-8426350.7676598914</v>
      </c>
    </row>
    <row r="4827" spans="1:2" x14ac:dyDescent="0.35">
      <c r="A4827" s="70">
        <f t="shared" si="84"/>
        <v>4808</v>
      </c>
      <c r="B4827" s="145">
        <v>-21480533.555569835</v>
      </c>
    </row>
    <row r="4828" spans="1:2" x14ac:dyDescent="0.35">
      <c r="A4828" s="70">
        <f t="shared" si="84"/>
        <v>4809</v>
      </c>
      <c r="B4828" s="145">
        <v>-36806860.528470248</v>
      </c>
    </row>
    <row r="4829" spans="1:2" x14ac:dyDescent="0.35">
      <c r="A4829" s="70">
        <f t="shared" si="84"/>
        <v>4810</v>
      </c>
      <c r="B4829" s="145">
        <v>-9667586.9725969508</v>
      </c>
    </row>
    <row r="4830" spans="1:2" x14ac:dyDescent="0.35">
      <c r="A4830" s="70">
        <f t="shared" si="84"/>
        <v>4811</v>
      </c>
      <c r="B4830" s="145">
        <v>-18909273.459822886</v>
      </c>
    </row>
    <row r="4831" spans="1:2" x14ac:dyDescent="0.35">
      <c r="A4831" s="70">
        <f t="shared" si="84"/>
        <v>4812</v>
      </c>
      <c r="B4831" s="145">
        <v>-21003882.93349896</v>
      </c>
    </row>
    <row r="4832" spans="1:2" x14ac:dyDescent="0.35">
      <c r="A4832" s="70">
        <f t="shared" si="84"/>
        <v>4813</v>
      </c>
      <c r="B4832" s="145">
        <v>-18978097.836963467</v>
      </c>
    </row>
    <row r="4833" spans="1:2" x14ac:dyDescent="0.35">
      <c r="A4833" s="70">
        <f t="shared" si="84"/>
        <v>4814</v>
      </c>
      <c r="B4833" s="145">
        <v>-45495236.526233032</v>
      </c>
    </row>
    <row r="4834" spans="1:2" x14ac:dyDescent="0.35">
      <c r="A4834" s="70">
        <f t="shared" si="84"/>
        <v>4815</v>
      </c>
      <c r="B4834" s="145">
        <v>-26059905.744682789</v>
      </c>
    </row>
    <row r="4835" spans="1:2" x14ac:dyDescent="0.35">
      <c r="A4835" s="70">
        <f t="shared" si="84"/>
        <v>4816</v>
      </c>
      <c r="B4835" s="145">
        <v>-28501497.581699334</v>
      </c>
    </row>
    <row r="4836" spans="1:2" x14ac:dyDescent="0.35">
      <c r="A4836" s="70">
        <f t="shared" si="84"/>
        <v>4817</v>
      </c>
      <c r="B4836" s="145">
        <v>-50471493.663300768</v>
      </c>
    </row>
    <row r="4837" spans="1:2" x14ac:dyDescent="0.35">
      <c r="A4837" s="70">
        <f t="shared" si="84"/>
        <v>4818</v>
      </c>
      <c r="B4837" s="145">
        <v>-30153267.457960449</v>
      </c>
    </row>
    <row r="4838" spans="1:2" x14ac:dyDescent="0.35">
      <c r="A4838" s="70">
        <f t="shared" si="84"/>
        <v>4819</v>
      </c>
      <c r="B4838" s="145">
        <v>-14887294.161399461</v>
      </c>
    </row>
    <row r="4839" spans="1:2" x14ac:dyDescent="0.35">
      <c r="A4839" s="70">
        <f t="shared" si="84"/>
        <v>4820</v>
      </c>
      <c r="B4839" s="145">
        <v>-34354675.08696793</v>
      </c>
    </row>
    <row r="4840" spans="1:2" x14ac:dyDescent="0.35">
      <c r="A4840" s="70">
        <f t="shared" si="84"/>
        <v>4821</v>
      </c>
      <c r="B4840" s="145">
        <v>-11197067.219391121</v>
      </c>
    </row>
    <row r="4841" spans="1:2" x14ac:dyDescent="0.35">
      <c r="A4841" s="70">
        <f t="shared" si="84"/>
        <v>4822</v>
      </c>
      <c r="B4841" s="145">
        <v>-44703503.577866033</v>
      </c>
    </row>
    <row r="4842" spans="1:2" x14ac:dyDescent="0.35">
      <c r="A4842" s="70">
        <f t="shared" si="84"/>
        <v>4823</v>
      </c>
      <c r="B4842" s="145">
        <v>-44441322.286907271</v>
      </c>
    </row>
    <row r="4843" spans="1:2" x14ac:dyDescent="0.35">
      <c r="A4843" s="70">
        <f t="shared" si="84"/>
        <v>4824</v>
      </c>
      <c r="B4843" s="145">
        <v>-57502075.783351049</v>
      </c>
    </row>
    <row r="4844" spans="1:2" x14ac:dyDescent="0.35">
      <c r="A4844" s="70">
        <f t="shared" si="84"/>
        <v>4825</v>
      </c>
      <c r="B4844" s="145">
        <v>-15025837.313334929</v>
      </c>
    </row>
    <row r="4845" spans="1:2" x14ac:dyDescent="0.35">
      <c r="A4845" s="70">
        <f t="shared" si="84"/>
        <v>4826</v>
      </c>
      <c r="B4845" s="145">
        <v>-24757415.100043356</v>
      </c>
    </row>
    <row r="4846" spans="1:2" x14ac:dyDescent="0.35">
      <c r="A4846" s="70">
        <f t="shared" si="84"/>
        <v>4827</v>
      </c>
      <c r="B4846" s="145">
        <v>-15968569.637167059</v>
      </c>
    </row>
    <row r="4847" spans="1:2" x14ac:dyDescent="0.35">
      <c r="A4847" s="70">
        <f t="shared" si="84"/>
        <v>4828</v>
      </c>
      <c r="B4847" s="145">
        <v>-19773812.691323258</v>
      </c>
    </row>
    <row r="4848" spans="1:2" x14ac:dyDescent="0.35">
      <c r="A4848" s="70">
        <f t="shared" si="84"/>
        <v>4829</v>
      </c>
      <c r="B4848" s="145">
        <v>-51869898.49372679</v>
      </c>
    </row>
    <row r="4849" spans="1:2" x14ac:dyDescent="0.35">
      <c r="A4849" s="70">
        <f t="shared" si="84"/>
        <v>4830</v>
      </c>
      <c r="B4849" s="145">
        <v>-30666445.989501998</v>
      </c>
    </row>
    <row r="4850" spans="1:2" x14ac:dyDescent="0.35">
      <c r="A4850" s="70">
        <f t="shared" si="84"/>
        <v>4831</v>
      </c>
      <c r="B4850" s="145">
        <v>-20998209.433062188</v>
      </c>
    </row>
    <row r="4851" spans="1:2" x14ac:dyDescent="0.35">
      <c r="A4851" s="70">
        <f t="shared" si="84"/>
        <v>4832</v>
      </c>
      <c r="B4851" s="145">
        <v>-36350145.105220959</v>
      </c>
    </row>
    <row r="4852" spans="1:2" x14ac:dyDescent="0.35">
      <c r="A4852" s="70">
        <f t="shared" si="84"/>
        <v>4833</v>
      </c>
      <c r="B4852" s="145">
        <v>-8499761.2735469993</v>
      </c>
    </row>
    <row r="4853" spans="1:2" x14ac:dyDescent="0.35">
      <c r="A4853" s="70">
        <f t="shared" si="84"/>
        <v>4834</v>
      </c>
      <c r="B4853" s="145">
        <v>-10213900.431447072</v>
      </c>
    </row>
    <row r="4854" spans="1:2" x14ac:dyDescent="0.35">
      <c r="A4854" s="70">
        <f t="shared" si="84"/>
        <v>4835</v>
      </c>
      <c r="B4854" s="145">
        <v>-17652048.711759459</v>
      </c>
    </row>
    <row r="4855" spans="1:2" x14ac:dyDescent="0.35">
      <c r="A4855" s="70">
        <f t="shared" si="84"/>
        <v>4836</v>
      </c>
      <c r="B4855" s="145">
        <v>-27715182.903584979</v>
      </c>
    </row>
    <row r="4856" spans="1:2" x14ac:dyDescent="0.35">
      <c r="A4856" s="70">
        <f t="shared" si="84"/>
        <v>4837</v>
      </c>
      <c r="B4856" s="145">
        <v>-18948610.562429354</v>
      </c>
    </row>
    <row r="4857" spans="1:2" x14ac:dyDescent="0.35">
      <c r="A4857" s="70">
        <f t="shared" si="84"/>
        <v>4838</v>
      </c>
      <c r="B4857" s="145">
        <v>-34585082.462479211</v>
      </c>
    </row>
    <row r="4858" spans="1:2" x14ac:dyDescent="0.35">
      <c r="A4858" s="70">
        <f t="shared" si="84"/>
        <v>4839</v>
      </c>
      <c r="B4858" s="145">
        <v>-33177634.165699482</v>
      </c>
    </row>
    <row r="4859" spans="1:2" x14ac:dyDescent="0.35">
      <c r="A4859" s="70">
        <f t="shared" si="84"/>
        <v>4840</v>
      </c>
      <c r="B4859" s="145">
        <v>-25720381.583269522</v>
      </c>
    </row>
    <row r="4860" spans="1:2" x14ac:dyDescent="0.35">
      <c r="A4860" s="70">
        <f t="shared" si="84"/>
        <v>4841</v>
      </c>
      <c r="B4860" s="145">
        <v>-31256469.215916224</v>
      </c>
    </row>
    <row r="4861" spans="1:2" x14ac:dyDescent="0.35">
      <c r="A4861" s="70">
        <f t="shared" si="84"/>
        <v>4842</v>
      </c>
      <c r="B4861" s="145">
        <v>-22827849.863889404</v>
      </c>
    </row>
    <row r="4862" spans="1:2" x14ac:dyDescent="0.35">
      <c r="A4862" s="70">
        <f t="shared" si="84"/>
        <v>4843</v>
      </c>
      <c r="B4862" s="145">
        <v>-14332078.399087112</v>
      </c>
    </row>
    <row r="4863" spans="1:2" x14ac:dyDescent="0.35">
      <c r="A4863" s="70">
        <f t="shared" si="84"/>
        <v>4844</v>
      </c>
      <c r="B4863" s="145">
        <v>-28172058.726526674</v>
      </c>
    </row>
    <row r="4864" spans="1:2" x14ac:dyDescent="0.35">
      <c r="A4864" s="70">
        <f t="shared" si="84"/>
        <v>4845</v>
      </c>
      <c r="B4864" s="145">
        <v>-8709285.4085100777</v>
      </c>
    </row>
    <row r="4865" spans="1:2" x14ac:dyDescent="0.35">
      <c r="A4865" s="70">
        <f t="shared" si="84"/>
        <v>4846</v>
      </c>
      <c r="B4865" s="145">
        <v>-28489636.117252186</v>
      </c>
    </row>
    <row r="4866" spans="1:2" x14ac:dyDescent="0.35">
      <c r="A4866" s="70">
        <f t="shared" si="84"/>
        <v>4847</v>
      </c>
      <c r="B4866" s="145">
        <v>-45688839.650140472</v>
      </c>
    </row>
    <row r="4867" spans="1:2" x14ac:dyDescent="0.35">
      <c r="A4867" s="70">
        <f t="shared" si="84"/>
        <v>4848</v>
      </c>
      <c r="B4867" s="145">
        <v>-20333557.521469437</v>
      </c>
    </row>
    <row r="4868" spans="1:2" x14ac:dyDescent="0.35">
      <c r="A4868" s="70">
        <f t="shared" si="84"/>
        <v>4849</v>
      </c>
      <c r="B4868" s="145">
        <v>-15116661.435459973</v>
      </c>
    </row>
    <row r="4869" spans="1:2" x14ac:dyDescent="0.35">
      <c r="A4869" s="70">
        <f t="shared" si="84"/>
        <v>4850</v>
      </c>
      <c r="B4869" s="145">
        <v>-19818009.087386914</v>
      </c>
    </row>
    <row r="4870" spans="1:2" x14ac:dyDescent="0.35">
      <c r="A4870" s="70">
        <f t="shared" si="84"/>
        <v>4851</v>
      </c>
      <c r="B4870" s="145">
        <v>-24513180.36043537</v>
      </c>
    </row>
    <row r="4871" spans="1:2" x14ac:dyDescent="0.35">
      <c r="A4871" s="70">
        <f t="shared" si="84"/>
        <v>4852</v>
      </c>
      <c r="B4871" s="145">
        <v>-42159177.213315897</v>
      </c>
    </row>
    <row r="4872" spans="1:2" x14ac:dyDescent="0.35">
      <c r="A4872" s="70">
        <f t="shared" si="84"/>
        <v>4853</v>
      </c>
      <c r="B4872" s="145">
        <v>-30551054.660504449</v>
      </c>
    </row>
    <row r="4873" spans="1:2" x14ac:dyDescent="0.35">
      <c r="A4873" s="70">
        <f t="shared" si="84"/>
        <v>4854</v>
      </c>
      <c r="B4873" s="145">
        <v>-27757572.39975705</v>
      </c>
    </row>
    <row r="4874" spans="1:2" x14ac:dyDescent="0.35">
      <c r="A4874" s="70">
        <f t="shared" si="84"/>
        <v>4855</v>
      </c>
      <c r="B4874" s="145">
        <v>-8208921.608034418</v>
      </c>
    </row>
    <row r="4875" spans="1:2" x14ac:dyDescent="0.35">
      <c r="A4875" s="70">
        <f t="shared" si="84"/>
        <v>4856</v>
      </c>
      <c r="B4875" s="145">
        <v>-20483585.557763837</v>
      </c>
    </row>
    <row r="4876" spans="1:2" x14ac:dyDescent="0.35">
      <c r="A4876" s="70">
        <f t="shared" si="84"/>
        <v>4857</v>
      </c>
      <c r="B4876" s="145">
        <v>-21518052.734083347</v>
      </c>
    </row>
    <row r="4877" spans="1:2" x14ac:dyDescent="0.35">
      <c r="A4877" s="70">
        <f t="shared" si="84"/>
        <v>4858</v>
      </c>
      <c r="B4877" s="145">
        <v>-37017712.736981988</v>
      </c>
    </row>
    <row r="4878" spans="1:2" x14ac:dyDescent="0.35">
      <c r="A4878" s="70">
        <f t="shared" si="84"/>
        <v>4859</v>
      </c>
      <c r="B4878" s="145">
        <v>-22540558.026733879</v>
      </c>
    </row>
    <row r="4879" spans="1:2" x14ac:dyDescent="0.35">
      <c r="A4879" s="70">
        <f t="shared" si="84"/>
        <v>4860</v>
      </c>
      <c r="B4879" s="145">
        <v>-14053692.925440446</v>
      </c>
    </row>
    <row r="4880" spans="1:2" x14ac:dyDescent="0.35">
      <c r="A4880" s="70">
        <f t="shared" si="84"/>
        <v>4861</v>
      </c>
      <c r="B4880" s="145">
        <v>-7062006.7856024848</v>
      </c>
    </row>
    <row r="4881" spans="1:2" x14ac:dyDescent="0.35">
      <c r="A4881" s="70">
        <f t="shared" si="84"/>
        <v>4862</v>
      </c>
      <c r="B4881" s="145">
        <v>-20812841.045146201</v>
      </c>
    </row>
    <row r="4882" spans="1:2" x14ac:dyDescent="0.35">
      <c r="A4882" s="70">
        <f t="shared" si="84"/>
        <v>4863</v>
      </c>
      <c r="B4882" s="145">
        <v>-41744522.255816184</v>
      </c>
    </row>
    <row r="4883" spans="1:2" x14ac:dyDescent="0.35">
      <c r="A4883" s="70">
        <f t="shared" si="84"/>
        <v>4864</v>
      </c>
      <c r="B4883" s="145">
        <v>-8644774.4463135991</v>
      </c>
    </row>
    <row r="4884" spans="1:2" x14ac:dyDescent="0.35">
      <c r="A4884" s="70">
        <f t="shared" si="84"/>
        <v>4865</v>
      </c>
      <c r="B4884" s="145">
        <v>-41202672.851898998</v>
      </c>
    </row>
    <row r="4885" spans="1:2" x14ac:dyDescent="0.35">
      <c r="A4885" s="70">
        <f t="shared" si="84"/>
        <v>4866</v>
      </c>
      <c r="B4885" s="145">
        <v>-19100937.744812734</v>
      </c>
    </row>
    <row r="4886" spans="1:2" x14ac:dyDescent="0.35">
      <c r="A4886" s="70">
        <f t="shared" ref="A4886:A4949" si="85">A4885+1</f>
        <v>4867</v>
      </c>
      <c r="B4886" s="145">
        <v>-24880950.371319808</v>
      </c>
    </row>
    <row r="4887" spans="1:2" x14ac:dyDescent="0.35">
      <c r="A4887" s="70">
        <f t="shared" si="85"/>
        <v>4868</v>
      </c>
      <c r="B4887" s="145">
        <v>-31194724.807059046</v>
      </c>
    </row>
    <row r="4888" spans="1:2" x14ac:dyDescent="0.35">
      <c r="A4888" s="70">
        <f t="shared" si="85"/>
        <v>4869</v>
      </c>
      <c r="B4888" s="145">
        <v>-8716115.0532143712</v>
      </c>
    </row>
    <row r="4889" spans="1:2" x14ac:dyDescent="0.35">
      <c r="A4889" s="70">
        <f t="shared" si="85"/>
        <v>4870</v>
      </c>
      <c r="B4889" s="145">
        <v>-26518122.323112238</v>
      </c>
    </row>
    <row r="4890" spans="1:2" x14ac:dyDescent="0.35">
      <c r="A4890" s="70">
        <f t="shared" si="85"/>
        <v>4871</v>
      </c>
      <c r="B4890" s="145">
        <v>-24757954.231219202</v>
      </c>
    </row>
    <row r="4891" spans="1:2" x14ac:dyDescent="0.35">
      <c r="A4891" s="70">
        <f t="shared" si="85"/>
        <v>4872</v>
      </c>
      <c r="B4891" s="145">
        <v>-22056596.368268371</v>
      </c>
    </row>
    <row r="4892" spans="1:2" x14ac:dyDescent="0.35">
      <c r="A4892" s="70">
        <f t="shared" si="85"/>
        <v>4873</v>
      </c>
      <c r="B4892" s="145">
        <v>-33059715.782358766</v>
      </c>
    </row>
    <row r="4893" spans="1:2" x14ac:dyDescent="0.35">
      <c r="A4893" s="70">
        <f t="shared" si="85"/>
        <v>4874</v>
      </c>
      <c r="B4893" s="145">
        <v>-16280955.447739318</v>
      </c>
    </row>
    <row r="4894" spans="1:2" x14ac:dyDescent="0.35">
      <c r="A4894" s="70">
        <f t="shared" si="85"/>
        <v>4875</v>
      </c>
      <c r="B4894" s="145">
        <v>-40858332.09136939</v>
      </c>
    </row>
    <row r="4895" spans="1:2" x14ac:dyDescent="0.35">
      <c r="A4895" s="70">
        <f t="shared" si="85"/>
        <v>4876</v>
      </c>
      <c r="B4895" s="145">
        <v>-27798148.244431239</v>
      </c>
    </row>
    <row r="4896" spans="1:2" x14ac:dyDescent="0.35">
      <c r="A4896" s="70">
        <f t="shared" si="85"/>
        <v>4877</v>
      </c>
      <c r="B4896" s="145">
        <v>-29020890.146865088</v>
      </c>
    </row>
    <row r="4897" spans="1:2" x14ac:dyDescent="0.35">
      <c r="A4897" s="70">
        <f t="shared" si="85"/>
        <v>4878</v>
      </c>
      <c r="B4897" s="145">
        <v>-7765482.5628997236</v>
      </c>
    </row>
    <row r="4898" spans="1:2" x14ac:dyDescent="0.35">
      <c r="A4898" s="70">
        <f t="shared" si="85"/>
        <v>4879</v>
      </c>
      <c r="B4898" s="145">
        <v>-21881590.510230921</v>
      </c>
    </row>
    <row r="4899" spans="1:2" x14ac:dyDescent="0.35">
      <c r="A4899" s="70">
        <f t="shared" si="85"/>
        <v>4880</v>
      </c>
      <c r="B4899" s="145">
        <v>-14035874.30137434</v>
      </c>
    </row>
    <row r="4900" spans="1:2" x14ac:dyDescent="0.35">
      <c r="A4900" s="70">
        <f t="shared" si="85"/>
        <v>4881</v>
      </c>
      <c r="B4900" s="145">
        <v>-21546095.780058987</v>
      </c>
    </row>
    <row r="4901" spans="1:2" x14ac:dyDescent="0.35">
      <c r="A4901" s="70">
        <f t="shared" si="85"/>
        <v>4882</v>
      </c>
      <c r="B4901" s="145">
        <v>-27555526.482920531</v>
      </c>
    </row>
    <row r="4902" spans="1:2" x14ac:dyDescent="0.35">
      <c r="A4902" s="70">
        <f t="shared" si="85"/>
        <v>4883</v>
      </c>
      <c r="B4902" s="145">
        <v>-10834852.601670783</v>
      </c>
    </row>
    <row r="4903" spans="1:2" x14ac:dyDescent="0.35">
      <c r="A4903" s="70">
        <f t="shared" si="85"/>
        <v>4884</v>
      </c>
      <c r="B4903" s="145">
        <v>-15175883.856919441</v>
      </c>
    </row>
    <row r="4904" spans="1:2" x14ac:dyDescent="0.35">
      <c r="A4904" s="70">
        <f t="shared" si="85"/>
        <v>4885</v>
      </c>
      <c r="B4904" s="145">
        <v>-18762417.982570641</v>
      </c>
    </row>
    <row r="4905" spans="1:2" x14ac:dyDescent="0.35">
      <c r="A4905" s="70">
        <f t="shared" si="85"/>
        <v>4886</v>
      </c>
      <c r="B4905" s="145">
        <v>-10526186.439500201</v>
      </c>
    </row>
    <row r="4906" spans="1:2" x14ac:dyDescent="0.35">
      <c r="A4906" s="70">
        <f t="shared" si="85"/>
        <v>4887</v>
      </c>
      <c r="B4906" s="145">
        <v>-18983428.746139511</v>
      </c>
    </row>
    <row r="4907" spans="1:2" x14ac:dyDescent="0.35">
      <c r="A4907" s="70">
        <f t="shared" si="85"/>
        <v>4888</v>
      </c>
      <c r="B4907" s="145">
        <v>-45587361.414537981</v>
      </c>
    </row>
    <row r="4908" spans="1:2" x14ac:dyDescent="0.35">
      <c r="A4908" s="70">
        <f t="shared" si="85"/>
        <v>4889</v>
      </c>
      <c r="B4908" s="145">
        <v>-14808090.834484156</v>
      </c>
    </row>
    <row r="4909" spans="1:2" x14ac:dyDescent="0.35">
      <c r="A4909" s="70">
        <f t="shared" si="85"/>
        <v>4890</v>
      </c>
      <c r="B4909" s="145">
        <v>-41719402.556912616</v>
      </c>
    </row>
    <row r="4910" spans="1:2" x14ac:dyDescent="0.35">
      <c r="A4910" s="70">
        <f t="shared" si="85"/>
        <v>4891</v>
      </c>
      <c r="B4910" s="145">
        <v>-39659300.259482853</v>
      </c>
    </row>
    <row r="4911" spans="1:2" x14ac:dyDescent="0.35">
      <c r="A4911" s="70">
        <f t="shared" si="85"/>
        <v>4892</v>
      </c>
      <c r="B4911" s="145">
        <v>-14017266.370928939</v>
      </c>
    </row>
    <row r="4912" spans="1:2" x14ac:dyDescent="0.35">
      <c r="A4912" s="70">
        <f t="shared" si="85"/>
        <v>4893</v>
      </c>
      <c r="B4912" s="145">
        <v>-27429903.984052323</v>
      </c>
    </row>
    <row r="4913" spans="1:2" x14ac:dyDescent="0.35">
      <c r="A4913" s="70">
        <f t="shared" si="85"/>
        <v>4894</v>
      </c>
      <c r="B4913" s="145">
        <v>-37441331.771362707</v>
      </c>
    </row>
    <row r="4914" spans="1:2" x14ac:dyDescent="0.35">
      <c r="A4914" s="70">
        <f t="shared" si="85"/>
        <v>4895</v>
      </c>
      <c r="B4914" s="145">
        <v>-22225919.674422629</v>
      </c>
    </row>
    <row r="4915" spans="1:2" x14ac:dyDescent="0.35">
      <c r="A4915" s="70">
        <f t="shared" si="85"/>
        <v>4896</v>
      </c>
      <c r="B4915" s="145">
        <v>-12888100.976006575</v>
      </c>
    </row>
    <row r="4916" spans="1:2" x14ac:dyDescent="0.35">
      <c r="A4916" s="70">
        <f t="shared" si="85"/>
        <v>4897</v>
      </c>
      <c r="B4916" s="145">
        <v>-9617046.5765453074</v>
      </c>
    </row>
    <row r="4917" spans="1:2" x14ac:dyDescent="0.35">
      <c r="A4917" s="70">
        <f t="shared" si="85"/>
        <v>4898</v>
      </c>
      <c r="B4917" s="145">
        <v>-13825289.839495102</v>
      </c>
    </row>
    <row r="4918" spans="1:2" x14ac:dyDescent="0.35">
      <c r="A4918" s="70">
        <f t="shared" si="85"/>
        <v>4899</v>
      </c>
      <c r="B4918" s="145">
        <v>-17096287.04704763</v>
      </c>
    </row>
    <row r="4919" spans="1:2" x14ac:dyDescent="0.35">
      <c r="A4919" s="70">
        <f t="shared" si="85"/>
        <v>4900</v>
      </c>
      <c r="B4919" s="145">
        <v>-6405257.3561322764</v>
      </c>
    </row>
    <row r="4920" spans="1:2" x14ac:dyDescent="0.35">
      <c r="A4920" s="70">
        <f t="shared" si="85"/>
        <v>4901</v>
      </c>
      <c r="B4920" s="145">
        <v>-26426294.535984937</v>
      </c>
    </row>
    <row r="4921" spans="1:2" x14ac:dyDescent="0.35">
      <c r="A4921" s="70">
        <f t="shared" si="85"/>
        <v>4902</v>
      </c>
      <c r="B4921" s="145">
        <v>-16054110.023319621</v>
      </c>
    </row>
    <row r="4922" spans="1:2" x14ac:dyDescent="0.35">
      <c r="A4922" s="70">
        <f t="shared" si="85"/>
        <v>4903</v>
      </c>
      <c r="B4922" s="145">
        <v>-33582756.692895949</v>
      </c>
    </row>
    <row r="4923" spans="1:2" x14ac:dyDescent="0.35">
      <c r="A4923" s="70">
        <f t="shared" si="85"/>
        <v>4904</v>
      </c>
      <c r="B4923" s="145">
        <v>-37297823.474662952</v>
      </c>
    </row>
    <row r="4924" spans="1:2" x14ac:dyDescent="0.35">
      <c r="A4924" s="70">
        <f t="shared" si="85"/>
        <v>4905</v>
      </c>
      <c r="B4924" s="145">
        <v>-46360058.770395398</v>
      </c>
    </row>
    <row r="4925" spans="1:2" x14ac:dyDescent="0.35">
      <c r="A4925" s="70">
        <f t="shared" si="85"/>
        <v>4906</v>
      </c>
      <c r="B4925" s="145">
        <v>-21493815.470528148</v>
      </c>
    </row>
    <row r="4926" spans="1:2" x14ac:dyDescent="0.35">
      <c r="A4926" s="70">
        <f t="shared" si="85"/>
        <v>4907</v>
      </c>
      <c r="B4926" s="145">
        <v>-8573249.862979142</v>
      </c>
    </row>
    <row r="4927" spans="1:2" x14ac:dyDescent="0.35">
      <c r="A4927" s="70">
        <f t="shared" si="85"/>
        <v>4908</v>
      </c>
      <c r="B4927" s="145">
        <v>-12920255.904885504</v>
      </c>
    </row>
    <row r="4928" spans="1:2" x14ac:dyDescent="0.35">
      <c r="A4928" s="70">
        <f t="shared" si="85"/>
        <v>4909</v>
      </c>
      <c r="B4928" s="145">
        <v>-22586112.36984098</v>
      </c>
    </row>
    <row r="4929" spans="1:2" x14ac:dyDescent="0.35">
      <c r="A4929" s="70">
        <f t="shared" si="85"/>
        <v>4910</v>
      </c>
      <c r="B4929" s="145">
        <v>-30550338.875881806</v>
      </c>
    </row>
    <row r="4930" spans="1:2" x14ac:dyDescent="0.35">
      <c r="A4930" s="70">
        <f t="shared" si="85"/>
        <v>4911</v>
      </c>
      <c r="B4930" s="145">
        <v>-30179038.024084099</v>
      </c>
    </row>
    <row r="4931" spans="1:2" x14ac:dyDescent="0.35">
      <c r="A4931" s="70">
        <f t="shared" si="85"/>
        <v>4912</v>
      </c>
      <c r="B4931" s="145">
        <v>-30514728.32428873</v>
      </c>
    </row>
    <row r="4932" spans="1:2" x14ac:dyDescent="0.35">
      <c r="A4932" s="70">
        <f t="shared" si="85"/>
        <v>4913</v>
      </c>
      <c r="B4932" s="145">
        <v>-18059953.852216404</v>
      </c>
    </row>
    <row r="4933" spans="1:2" x14ac:dyDescent="0.35">
      <c r="A4933" s="70">
        <f t="shared" si="85"/>
        <v>4914</v>
      </c>
      <c r="B4933" s="145">
        <v>-26257726.495536432</v>
      </c>
    </row>
    <row r="4934" spans="1:2" x14ac:dyDescent="0.35">
      <c r="A4934" s="70">
        <f t="shared" si="85"/>
        <v>4915</v>
      </c>
      <c r="B4934" s="145">
        <v>-40849088.163858883</v>
      </c>
    </row>
    <row r="4935" spans="1:2" x14ac:dyDescent="0.35">
      <c r="A4935" s="70">
        <f t="shared" si="85"/>
        <v>4916</v>
      </c>
      <c r="B4935" s="145">
        <v>-8823405.1238339189</v>
      </c>
    </row>
    <row r="4936" spans="1:2" x14ac:dyDescent="0.35">
      <c r="A4936" s="70">
        <f t="shared" si="85"/>
        <v>4917</v>
      </c>
      <c r="B4936" s="145">
        <v>-3471379.0763722723</v>
      </c>
    </row>
    <row r="4937" spans="1:2" x14ac:dyDescent="0.35">
      <c r="A4937" s="70">
        <f t="shared" si="85"/>
        <v>4918</v>
      </c>
      <c r="B4937" s="145">
        <v>-30053853.656656366</v>
      </c>
    </row>
    <row r="4938" spans="1:2" x14ac:dyDescent="0.35">
      <c r="A4938" s="70">
        <f t="shared" si="85"/>
        <v>4919</v>
      </c>
      <c r="B4938" s="145">
        <v>-24239455.308345094</v>
      </c>
    </row>
    <row r="4939" spans="1:2" x14ac:dyDescent="0.35">
      <c r="A4939" s="70">
        <f t="shared" si="85"/>
        <v>4920</v>
      </c>
      <c r="B4939" s="145">
        <v>-8267330.0107637094</v>
      </c>
    </row>
    <row r="4940" spans="1:2" x14ac:dyDescent="0.35">
      <c r="A4940" s="70">
        <f t="shared" si="85"/>
        <v>4921</v>
      </c>
      <c r="B4940" s="145">
        <v>-30167562.244503297</v>
      </c>
    </row>
    <row r="4941" spans="1:2" x14ac:dyDescent="0.35">
      <c r="A4941" s="70">
        <f t="shared" si="85"/>
        <v>4922</v>
      </c>
      <c r="B4941" s="145">
        <v>-28729891.404956147</v>
      </c>
    </row>
    <row r="4942" spans="1:2" x14ac:dyDescent="0.35">
      <c r="A4942" s="70">
        <f t="shared" si="85"/>
        <v>4923</v>
      </c>
      <c r="B4942" s="145">
        <v>-7925843.4127651416</v>
      </c>
    </row>
    <row r="4943" spans="1:2" x14ac:dyDescent="0.35">
      <c r="A4943" s="70">
        <f t="shared" si="85"/>
        <v>4924</v>
      </c>
      <c r="B4943" s="145">
        <v>-36843088.505296081</v>
      </c>
    </row>
    <row r="4944" spans="1:2" x14ac:dyDescent="0.35">
      <c r="A4944" s="70">
        <f t="shared" si="85"/>
        <v>4925</v>
      </c>
      <c r="B4944" s="145">
        <v>-31940584.115378831</v>
      </c>
    </row>
    <row r="4945" spans="1:2" x14ac:dyDescent="0.35">
      <c r="A4945" s="70">
        <f t="shared" si="85"/>
        <v>4926</v>
      </c>
      <c r="B4945" s="145">
        <v>-12136989.603878215</v>
      </c>
    </row>
    <row r="4946" spans="1:2" x14ac:dyDescent="0.35">
      <c r="A4946" s="70">
        <f t="shared" si="85"/>
        <v>4927</v>
      </c>
      <c r="B4946" s="145">
        <v>-43714135.390445873</v>
      </c>
    </row>
    <row r="4947" spans="1:2" x14ac:dyDescent="0.35">
      <c r="A4947" s="70">
        <f t="shared" si="85"/>
        <v>4928</v>
      </c>
      <c r="B4947" s="145">
        <v>-52497868.95551727</v>
      </c>
    </row>
    <row r="4948" spans="1:2" x14ac:dyDescent="0.35">
      <c r="A4948" s="70">
        <f t="shared" si="85"/>
        <v>4929</v>
      </c>
      <c r="B4948" s="145">
        <v>-39927155.631614015</v>
      </c>
    </row>
    <row r="4949" spans="1:2" x14ac:dyDescent="0.35">
      <c r="A4949" s="70">
        <f t="shared" si="85"/>
        <v>4930</v>
      </c>
      <c r="B4949" s="145">
        <v>-26046554.901401091</v>
      </c>
    </row>
    <row r="4950" spans="1:2" x14ac:dyDescent="0.35">
      <c r="A4950" s="70">
        <f t="shared" ref="A4950:A5013" si="86">A4949+1</f>
        <v>4931</v>
      </c>
      <c r="B4950" s="145">
        <v>-37636395.494039223</v>
      </c>
    </row>
    <row r="4951" spans="1:2" x14ac:dyDescent="0.35">
      <c r="A4951" s="70">
        <f t="shared" si="86"/>
        <v>4932</v>
      </c>
      <c r="B4951" s="145">
        <v>-45043610.895002082</v>
      </c>
    </row>
    <row r="4952" spans="1:2" x14ac:dyDescent="0.35">
      <c r="A4952" s="70">
        <f t="shared" si="86"/>
        <v>4933</v>
      </c>
      <c r="B4952" s="145">
        <v>-30377710.775982387</v>
      </c>
    </row>
    <row r="4953" spans="1:2" x14ac:dyDescent="0.35">
      <c r="A4953" s="70">
        <f t="shared" si="86"/>
        <v>4934</v>
      </c>
      <c r="B4953" s="145">
        <v>-41971439.58257132</v>
      </c>
    </row>
    <row r="4954" spans="1:2" x14ac:dyDescent="0.35">
      <c r="A4954" s="70">
        <f t="shared" si="86"/>
        <v>4935</v>
      </c>
      <c r="B4954" s="145">
        <v>-37036245.428750396</v>
      </c>
    </row>
    <row r="4955" spans="1:2" x14ac:dyDescent="0.35">
      <c r="A4955" s="70">
        <f t="shared" si="86"/>
        <v>4936</v>
      </c>
      <c r="B4955" s="145">
        <v>-10825958.682200402</v>
      </c>
    </row>
    <row r="4956" spans="1:2" x14ac:dyDescent="0.35">
      <c r="A4956" s="70">
        <f t="shared" si="86"/>
        <v>4937</v>
      </c>
      <c r="B4956" s="145">
        <v>-19848037.878154706</v>
      </c>
    </row>
    <row r="4957" spans="1:2" x14ac:dyDescent="0.35">
      <c r="A4957" s="70">
        <f t="shared" si="86"/>
        <v>4938</v>
      </c>
      <c r="B4957" s="145">
        <v>-14997875.530120086</v>
      </c>
    </row>
    <row r="4958" spans="1:2" x14ac:dyDescent="0.35">
      <c r="A4958" s="70">
        <f t="shared" si="86"/>
        <v>4939</v>
      </c>
      <c r="B4958" s="145">
        <v>-40888990.951722063</v>
      </c>
    </row>
    <row r="4959" spans="1:2" x14ac:dyDescent="0.35">
      <c r="A4959" s="70">
        <f t="shared" si="86"/>
        <v>4940</v>
      </c>
      <c r="B4959" s="145">
        <v>-13592298.256700842</v>
      </c>
    </row>
    <row r="4960" spans="1:2" x14ac:dyDescent="0.35">
      <c r="A4960" s="70">
        <f t="shared" si="86"/>
        <v>4941</v>
      </c>
      <c r="B4960" s="145">
        <v>-28082771.597244188</v>
      </c>
    </row>
    <row r="4961" spans="1:2" x14ac:dyDescent="0.35">
      <c r="A4961" s="70">
        <f t="shared" si="86"/>
        <v>4942</v>
      </c>
      <c r="B4961" s="145">
        <v>-9664980.5522540621</v>
      </c>
    </row>
    <row r="4962" spans="1:2" x14ac:dyDescent="0.35">
      <c r="A4962" s="70">
        <f t="shared" si="86"/>
        <v>4943</v>
      </c>
      <c r="B4962" s="145">
        <v>-9713459.2150003314</v>
      </c>
    </row>
    <row r="4963" spans="1:2" x14ac:dyDescent="0.35">
      <c r="A4963" s="70">
        <f t="shared" si="86"/>
        <v>4944</v>
      </c>
      <c r="B4963" s="145">
        <v>-12879150.155908857</v>
      </c>
    </row>
    <row r="4964" spans="1:2" x14ac:dyDescent="0.35">
      <c r="A4964" s="70">
        <f t="shared" si="86"/>
        <v>4945</v>
      </c>
      <c r="B4964" s="145">
        <v>-9589464.0416826829</v>
      </c>
    </row>
    <row r="4965" spans="1:2" x14ac:dyDescent="0.35">
      <c r="A4965" s="70">
        <f t="shared" si="86"/>
        <v>4946</v>
      </c>
      <c r="B4965" s="145">
        <v>-41920375.870003968</v>
      </c>
    </row>
    <row r="4966" spans="1:2" x14ac:dyDescent="0.35">
      <c r="A4966" s="70">
        <f t="shared" si="86"/>
        <v>4947</v>
      </c>
      <c r="B4966" s="145">
        <v>-45052630.992894225</v>
      </c>
    </row>
    <row r="4967" spans="1:2" x14ac:dyDescent="0.35">
      <c r="A4967" s="70">
        <f t="shared" si="86"/>
        <v>4948</v>
      </c>
      <c r="B4967" s="145">
        <v>-17162631.951923922</v>
      </c>
    </row>
    <row r="4968" spans="1:2" x14ac:dyDescent="0.35">
      <c r="A4968" s="70">
        <f t="shared" si="86"/>
        <v>4949</v>
      </c>
      <c r="B4968" s="145">
        <v>-46120750.891322002</v>
      </c>
    </row>
    <row r="4969" spans="1:2" x14ac:dyDescent="0.35">
      <c r="A4969" s="70">
        <f t="shared" si="86"/>
        <v>4950</v>
      </c>
      <c r="B4969" s="145">
        <v>-25447054.979710378</v>
      </c>
    </row>
    <row r="4970" spans="1:2" x14ac:dyDescent="0.35">
      <c r="A4970" s="70">
        <f t="shared" si="86"/>
        <v>4951</v>
      </c>
      <c r="B4970" s="145">
        <v>-31924740.301121265</v>
      </c>
    </row>
    <row r="4971" spans="1:2" x14ac:dyDescent="0.35">
      <c r="A4971" s="70">
        <f t="shared" si="86"/>
        <v>4952</v>
      </c>
      <c r="B4971" s="145">
        <v>-8143684.44974495</v>
      </c>
    </row>
    <row r="4972" spans="1:2" x14ac:dyDescent="0.35">
      <c r="A4972" s="70">
        <f t="shared" si="86"/>
        <v>4953</v>
      </c>
      <c r="B4972" s="145">
        <v>-16878830.982948579</v>
      </c>
    </row>
    <row r="4973" spans="1:2" x14ac:dyDescent="0.35">
      <c r="A4973" s="70">
        <f t="shared" si="86"/>
        <v>4954</v>
      </c>
      <c r="B4973" s="145">
        <v>-35898175.282086819</v>
      </c>
    </row>
    <row r="4974" spans="1:2" x14ac:dyDescent="0.35">
      <c r="A4974" s="70">
        <f t="shared" si="86"/>
        <v>4955</v>
      </c>
      <c r="B4974" s="145">
        <v>-50024393.480754204</v>
      </c>
    </row>
    <row r="4975" spans="1:2" x14ac:dyDescent="0.35">
      <c r="A4975" s="70">
        <f t="shared" si="86"/>
        <v>4956</v>
      </c>
      <c r="B4975" s="145">
        <v>-25543234.456409298</v>
      </c>
    </row>
    <row r="4976" spans="1:2" x14ac:dyDescent="0.35">
      <c r="A4976" s="70">
        <f t="shared" si="86"/>
        <v>4957</v>
      </c>
      <c r="B4976" s="145">
        <v>-18956964.145915501</v>
      </c>
    </row>
    <row r="4977" spans="1:2" x14ac:dyDescent="0.35">
      <c r="A4977" s="70">
        <f t="shared" si="86"/>
        <v>4958</v>
      </c>
      <c r="B4977" s="145">
        <v>-28027442.254439265</v>
      </c>
    </row>
    <row r="4978" spans="1:2" x14ac:dyDescent="0.35">
      <c r="A4978" s="70">
        <f t="shared" si="86"/>
        <v>4959</v>
      </c>
      <c r="B4978" s="145">
        <v>-42895670.358101748</v>
      </c>
    </row>
    <row r="4979" spans="1:2" x14ac:dyDescent="0.35">
      <c r="A4979" s="70">
        <f t="shared" si="86"/>
        <v>4960</v>
      </c>
      <c r="B4979" s="145">
        <v>-16246384.952721927</v>
      </c>
    </row>
    <row r="4980" spans="1:2" x14ac:dyDescent="0.35">
      <c r="A4980" s="70">
        <f t="shared" si="86"/>
        <v>4961</v>
      </c>
      <c r="B4980" s="145">
        <v>-27569892.329124786</v>
      </c>
    </row>
    <row r="4981" spans="1:2" x14ac:dyDescent="0.35">
      <c r="A4981" s="70">
        <f t="shared" si="86"/>
        <v>4962</v>
      </c>
      <c r="B4981" s="145">
        <v>-3629184.1769946786</v>
      </c>
    </row>
    <row r="4982" spans="1:2" x14ac:dyDescent="0.35">
      <c r="A4982" s="70">
        <f t="shared" si="86"/>
        <v>4963</v>
      </c>
      <c r="B4982" s="145">
        <v>-34783534.701490089</v>
      </c>
    </row>
    <row r="4983" spans="1:2" x14ac:dyDescent="0.35">
      <c r="A4983" s="70">
        <f t="shared" si="86"/>
        <v>4964</v>
      </c>
      <c r="B4983" s="145">
        <v>-48840736.20027639</v>
      </c>
    </row>
    <row r="4984" spans="1:2" x14ac:dyDescent="0.35">
      <c r="A4984" s="70">
        <f t="shared" si="86"/>
        <v>4965</v>
      </c>
      <c r="B4984" s="145">
        <v>-10153189.988184959</v>
      </c>
    </row>
    <row r="4985" spans="1:2" x14ac:dyDescent="0.35">
      <c r="A4985" s="70">
        <f t="shared" si="86"/>
        <v>4966</v>
      </c>
      <c r="B4985" s="145">
        <v>-8429655.840150021</v>
      </c>
    </row>
    <row r="4986" spans="1:2" x14ac:dyDescent="0.35">
      <c r="A4986" s="70">
        <f t="shared" si="86"/>
        <v>4967</v>
      </c>
      <c r="B4986" s="145">
        <v>-24910696.266190499</v>
      </c>
    </row>
    <row r="4987" spans="1:2" x14ac:dyDescent="0.35">
      <c r="A4987" s="70">
        <f t="shared" si="86"/>
        <v>4968</v>
      </c>
      <c r="B4987" s="145">
        <v>-39598509.554897532</v>
      </c>
    </row>
    <row r="4988" spans="1:2" x14ac:dyDescent="0.35">
      <c r="A4988" s="70">
        <f t="shared" si="86"/>
        <v>4969</v>
      </c>
      <c r="B4988" s="145">
        <v>-17465455.906691123</v>
      </c>
    </row>
    <row r="4989" spans="1:2" x14ac:dyDescent="0.35">
      <c r="A4989" s="70">
        <f t="shared" si="86"/>
        <v>4970</v>
      </c>
      <c r="B4989" s="145">
        <v>-16673273.287341474</v>
      </c>
    </row>
    <row r="4990" spans="1:2" x14ac:dyDescent="0.35">
      <c r="A4990" s="70">
        <f t="shared" si="86"/>
        <v>4971</v>
      </c>
      <c r="B4990" s="145">
        <v>-44964304.528591104</v>
      </c>
    </row>
    <row r="4991" spans="1:2" x14ac:dyDescent="0.35">
      <c r="A4991" s="70">
        <f t="shared" si="86"/>
        <v>4972</v>
      </c>
      <c r="B4991" s="145">
        <v>-20099878.398116544</v>
      </c>
    </row>
    <row r="4992" spans="1:2" x14ac:dyDescent="0.35">
      <c r="A4992" s="70">
        <f t="shared" si="86"/>
        <v>4973</v>
      </c>
      <c r="B4992" s="145">
        <v>-18774272.29643964</v>
      </c>
    </row>
    <row r="4993" spans="1:2" x14ac:dyDescent="0.35">
      <c r="A4993" s="70">
        <f t="shared" si="86"/>
        <v>4974</v>
      </c>
      <c r="B4993" s="145">
        <v>-19496275.259202883</v>
      </c>
    </row>
    <row r="4994" spans="1:2" x14ac:dyDescent="0.35">
      <c r="A4994" s="70">
        <f t="shared" si="86"/>
        <v>4975</v>
      </c>
      <c r="B4994" s="145">
        <v>-42989030.212481678</v>
      </c>
    </row>
    <row r="4995" spans="1:2" x14ac:dyDescent="0.35">
      <c r="A4995" s="70">
        <f t="shared" si="86"/>
        <v>4976</v>
      </c>
      <c r="B4995" s="145">
        <v>-21322720.643799752</v>
      </c>
    </row>
    <row r="4996" spans="1:2" x14ac:dyDescent="0.35">
      <c r="A4996" s="70">
        <f t="shared" si="86"/>
        <v>4977</v>
      </c>
      <c r="B4996" s="145">
        <v>-17250091.497761168</v>
      </c>
    </row>
    <row r="4997" spans="1:2" x14ac:dyDescent="0.35">
      <c r="A4997" s="70">
        <f t="shared" si="86"/>
        <v>4978</v>
      </c>
      <c r="B4997" s="145">
        <v>-23080398.302454267</v>
      </c>
    </row>
    <row r="4998" spans="1:2" x14ac:dyDescent="0.35">
      <c r="A4998" s="70">
        <f t="shared" si="86"/>
        <v>4979</v>
      </c>
      <c r="B4998" s="145">
        <v>-37205635.28679923</v>
      </c>
    </row>
    <row r="4999" spans="1:2" x14ac:dyDescent="0.35">
      <c r="A4999" s="70">
        <f t="shared" si="86"/>
        <v>4980</v>
      </c>
      <c r="B4999" s="145">
        <v>-35296638.206767134</v>
      </c>
    </row>
    <row r="5000" spans="1:2" x14ac:dyDescent="0.35">
      <c r="A5000" s="70">
        <f t="shared" si="86"/>
        <v>4981</v>
      </c>
      <c r="B5000" s="145">
        <v>-10852236.181504035</v>
      </c>
    </row>
    <row r="5001" spans="1:2" x14ac:dyDescent="0.35">
      <c r="A5001" s="70">
        <f t="shared" si="86"/>
        <v>4982</v>
      </c>
      <c r="B5001" s="145">
        <v>-13791741.13611969</v>
      </c>
    </row>
    <row r="5002" spans="1:2" x14ac:dyDescent="0.35">
      <c r="A5002" s="70">
        <f t="shared" si="86"/>
        <v>4983</v>
      </c>
      <c r="B5002" s="145">
        <v>-22502137.868183963</v>
      </c>
    </row>
    <row r="5003" spans="1:2" x14ac:dyDescent="0.35">
      <c r="A5003" s="70">
        <f t="shared" si="86"/>
        <v>4984</v>
      </c>
      <c r="B5003" s="145">
        <v>-22146481.120774105</v>
      </c>
    </row>
    <row r="5004" spans="1:2" x14ac:dyDescent="0.35">
      <c r="A5004" s="70">
        <f t="shared" si="86"/>
        <v>4985</v>
      </c>
      <c r="B5004" s="145">
        <v>-28726113.934077516</v>
      </c>
    </row>
    <row r="5005" spans="1:2" x14ac:dyDescent="0.35">
      <c r="A5005" s="70">
        <f t="shared" si="86"/>
        <v>4986</v>
      </c>
      <c r="B5005" s="145">
        <v>-16808101.757135991</v>
      </c>
    </row>
    <row r="5006" spans="1:2" x14ac:dyDescent="0.35">
      <c r="A5006" s="70">
        <f t="shared" si="86"/>
        <v>4987</v>
      </c>
      <c r="B5006" s="145">
        <v>-19576184.17501694</v>
      </c>
    </row>
    <row r="5007" spans="1:2" x14ac:dyDescent="0.35">
      <c r="A5007" s="70">
        <f t="shared" si="86"/>
        <v>4988</v>
      </c>
      <c r="B5007" s="145">
        <v>-20430266.921698652</v>
      </c>
    </row>
    <row r="5008" spans="1:2" x14ac:dyDescent="0.35">
      <c r="A5008" s="70">
        <f t="shared" si="86"/>
        <v>4989</v>
      </c>
      <c r="B5008" s="145">
        <v>-20084514.820962377</v>
      </c>
    </row>
    <row r="5009" spans="1:2" x14ac:dyDescent="0.35">
      <c r="A5009" s="70">
        <f t="shared" si="86"/>
        <v>4990</v>
      </c>
      <c r="B5009" s="145">
        <v>-28454679.999610271</v>
      </c>
    </row>
    <row r="5010" spans="1:2" x14ac:dyDescent="0.35">
      <c r="A5010" s="70">
        <f t="shared" si="86"/>
        <v>4991</v>
      </c>
      <c r="B5010" s="145">
        <v>-28851990.388577946</v>
      </c>
    </row>
    <row r="5011" spans="1:2" x14ac:dyDescent="0.35">
      <c r="A5011" s="70">
        <f t="shared" si="86"/>
        <v>4992</v>
      </c>
      <c r="B5011" s="145">
        <v>-12361286.982757429</v>
      </c>
    </row>
    <row r="5012" spans="1:2" x14ac:dyDescent="0.35">
      <c r="A5012" s="70">
        <f t="shared" si="86"/>
        <v>4993</v>
      </c>
      <c r="B5012" s="145">
        <v>-28793972.181886192</v>
      </c>
    </row>
    <row r="5013" spans="1:2" x14ac:dyDescent="0.35">
      <c r="A5013" s="70">
        <f t="shared" si="86"/>
        <v>4994</v>
      </c>
      <c r="B5013" s="145">
        <v>-29505570.958929155</v>
      </c>
    </row>
    <row r="5014" spans="1:2" x14ac:dyDescent="0.35">
      <c r="A5014" s="70">
        <f t="shared" ref="A5014:A5019" si="87">A5013+1</f>
        <v>4995</v>
      </c>
      <c r="B5014" s="145">
        <v>-15527447.390279882</v>
      </c>
    </row>
    <row r="5015" spans="1:2" x14ac:dyDescent="0.35">
      <c r="A5015" s="70">
        <f t="shared" si="87"/>
        <v>4996</v>
      </c>
      <c r="B5015" s="145">
        <v>-36124848.401371226</v>
      </c>
    </row>
    <row r="5016" spans="1:2" x14ac:dyDescent="0.35">
      <c r="A5016" s="70">
        <f t="shared" si="87"/>
        <v>4997</v>
      </c>
      <c r="B5016" s="145">
        <v>-19620314.747589935</v>
      </c>
    </row>
    <row r="5017" spans="1:2" x14ac:dyDescent="0.35">
      <c r="A5017" s="70">
        <f t="shared" si="87"/>
        <v>4998</v>
      </c>
      <c r="B5017" s="145">
        <v>-21606022.747563653</v>
      </c>
    </row>
    <row r="5018" spans="1:2" x14ac:dyDescent="0.35">
      <c r="A5018" s="70">
        <f t="shared" si="87"/>
        <v>4999</v>
      </c>
      <c r="B5018" s="145">
        <v>-45639391.225225598</v>
      </c>
    </row>
    <row r="5019" spans="1:2" x14ac:dyDescent="0.35">
      <c r="A5019" s="70">
        <f t="shared" si="87"/>
        <v>5000</v>
      </c>
      <c r="B5019" s="145">
        <v>-22076938.430473842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96A7-4B1C-4311-BF6D-A66A7F4C4D6F}">
  <sheetPr codeName="Sheet31">
    <pageSetUpPr autoPageBreaks="0"/>
  </sheetPr>
  <dimension ref="A1:AG653"/>
  <sheetViews>
    <sheetView topLeftCell="A52" zoomScale="90" zoomScaleNormal="90" workbookViewId="0">
      <selection activeCell="C68" sqref="C68"/>
    </sheetView>
  </sheetViews>
  <sheetFormatPr defaultColWidth="8.73046875" defaultRowHeight="12.75" x14ac:dyDescent="0.35"/>
  <cols>
    <col min="1" max="1" width="9.265625" style="286" bestFit="1" customWidth="1"/>
    <col min="2" max="2" width="53.3984375" style="286" bestFit="1" customWidth="1"/>
    <col min="3" max="33" width="20.73046875" style="286" customWidth="1"/>
    <col min="34" max="16384" width="8.73046875" style="286"/>
  </cols>
  <sheetData>
    <row r="1" spans="1:9" ht="21" thickBot="1" x14ac:dyDescent="0.65">
      <c r="B1" s="173" t="s">
        <v>431</v>
      </c>
      <c r="C1" s="17"/>
      <c r="D1" s="66" t="s">
        <v>77</v>
      </c>
      <c r="E1" s="64"/>
      <c r="G1" s="176" t="s">
        <v>216</v>
      </c>
      <c r="H1" s="175">
        <v>1</v>
      </c>
    </row>
    <row r="2" spans="1:9" ht="15.75" customHeight="1" thickBot="1" x14ac:dyDescent="0.4">
      <c r="C2" s="17"/>
      <c r="D2" s="17"/>
      <c r="E2" s="17"/>
      <c r="G2" s="17"/>
    </row>
    <row r="3" spans="1:9" ht="15.75" customHeight="1" thickBot="1" x14ac:dyDescent="0.4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</row>
    <row r="4" spans="1:9" ht="15.75" customHeight="1" x14ac:dyDescent="0.3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</row>
    <row r="5" spans="1:9" ht="15.75" hidden="1" customHeight="1" x14ac:dyDescent="0.5">
      <c r="A5" s="139"/>
      <c r="B5" s="34" t="s">
        <v>158</v>
      </c>
      <c r="C5" s="55">
        <f>15.8+'Ambient Temp PDF'!B6</f>
        <v>16.637312028391921</v>
      </c>
      <c r="D5" s="30" t="s">
        <v>16</v>
      </c>
      <c r="E5" s="30"/>
      <c r="F5" s="195" t="s">
        <v>259</v>
      </c>
      <c r="G5" s="31"/>
      <c r="H5" s="32"/>
    </row>
    <row r="6" spans="1:9" ht="15.75" x14ac:dyDescent="0.5">
      <c r="A6" s="119"/>
      <c r="B6" s="29" t="s">
        <v>264</v>
      </c>
      <c r="C6" s="33">
        <f>'Geotherm Grad PDF'!B8</f>
        <v>74.611046679311016</v>
      </c>
      <c r="D6" s="15" t="s">
        <v>310</v>
      </c>
      <c r="E6" s="30" t="s">
        <v>308</v>
      </c>
      <c r="F6" s="293" t="s">
        <v>407</v>
      </c>
      <c r="G6" s="32"/>
      <c r="H6" s="129"/>
      <c r="I6" s="129"/>
    </row>
    <row r="7" spans="1:9" x14ac:dyDescent="0.35">
      <c r="A7" s="120"/>
      <c r="B7" s="132" t="s">
        <v>152</v>
      </c>
      <c r="C7" s="33">
        <f>'Reservoir Temp PDF'!B8</f>
        <v>146.7044890233997</v>
      </c>
      <c r="D7" s="15" t="s">
        <v>311</v>
      </c>
      <c r="E7" s="15" t="s">
        <v>312</v>
      </c>
      <c r="F7" s="337" t="s">
        <v>307</v>
      </c>
      <c r="G7" s="337"/>
      <c r="H7" s="337"/>
    </row>
    <row r="8" spans="1:9" ht="15.75" x14ac:dyDescent="0.5">
      <c r="A8" s="120"/>
      <c r="B8" s="67" t="s">
        <v>265</v>
      </c>
      <c r="C8" s="227">
        <f>(C7-C4)/C6</f>
        <v>1.7544920604859755</v>
      </c>
      <c r="D8" s="15" t="s">
        <v>80</v>
      </c>
      <c r="E8" s="15"/>
      <c r="F8" s="337" t="s">
        <v>160</v>
      </c>
      <c r="G8" s="338"/>
      <c r="H8" s="338"/>
    </row>
    <row r="9" spans="1:9" x14ac:dyDescent="0.35">
      <c r="A9" s="120"/>
      <c r="B9" s="29" t="s">
        <v>172</v>
      </c>
      <c r="C9" s="131">
        <f>C7*0.075</f>
        <v>11.002836676754978</v>
      </c>
      <c r="D9" s="29" t="s">
        <v>311</v>
      </c>
      <c r="E9" s="29" t="s">
        <v>112</v>
      </c>
      <c r="F9" s="284" t="s">
        <v>358</v>
      </c>
      <c r="G9" s="287"/>
      <c r="H9" s="287"/>
    </row>
    <row r="10" spans="1:9" ht="15.75" x14ac:dyDescent="0.5">
      <c r="A10" s="120"/>
      <c r="B10" s="133" t="s">
        <v>171</v>
      </c>
      <c r="C10" s="68">
        <f>C7-C9</f>
        <v>135.70165234664472</v>
      </c>
      <c r="D10" s="15" t="s">
        <v>311</v>
      </c>
      <c r="E10" s="15"/>
      <c r="F10" s="339" t="s">
        <v>316</v>
      </c>
      <c r="G10" s="340"/>
      <c r="H10" s="340"/>
    </row>
    <row r="11" spans="1:9" ht="14.25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9" ht="15" hidden="1" customHeight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9" ht="15" hidden="1" customHeight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9" ht="15" hidden="1" customHeight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9" ht="15" hidden="1" customHeight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9" ht="13.5" customHeight="1" x14ac:dyDescent="0.35">
      <c r="A16" s="120"/>
      <c r="B16" s="29" t="s">
        <v>303</v>
      </c>
      <c r="C16" s="36">
        <v>35</v>
      </c>
      <c r="D16" s="15" t="s">
        <v>11</v>
      </c>
      <c r="E16" s="15" t="s">
        <v>429</v>
      </c>
      <c r="F16" s="122"/>
      <c r="G16" s="31"/>
      <c r="H16" s="31"/>
    </row>
    <row r="17" spans="1:17" ht="13.5" customHeight="1" thickBot="1" x14ac:dyDescent="0.4">
      <c r="C17" s="18"/>
    </row>
    <row r="18" spans="1:17" ht="13.5" customHeight="1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285"/>
    </row>
    <row r="19" spans="1:17" ht="13.5" customHeight="1" x14ac:dyDescent="0.5">
      <c r="A19" s="119"/>
      <c r="B19" s="34" t="s">
        <v>34</v>
      </c>
      <c r="C19" s="26">
        <f>'Drilling Costs PDF'!$B$6 * ($C$8 *1000)</f>
        <v>2425672.9415195081</v>
      </c>
      <c r="D19" s="30" t="s">
        <v>38</v>
      </c>
      <c r="E19" s="30"/>
      <c r="F19" s="332" t="s">
        <v>407</v>
      </c>
      <c r="G19" s="333"/>
      <c r="H19" s="333"/>
    </row>
    <row r="20" spans="1:17" ht="13.5" customHeight="1" x14ac:dyDescent="0.35">
      <c r="A20" s="120"/>
      <c r="B20" s="29" t="s">
        <v>403</v>
      </c>
      <c r="C20" s="125">
        <v>2</v>
      </c>
      <c r="D20" s="29" t="s">
        <v>37</v>
      </c>
      <c r="E20" s="15"/>
      <c r="F20" s="70" t="s">
        <v>163</v>
      </c>
      <c r="G20" s="70"/>
      <c r="H20" s="70"/>
      <c r="I20" s="32"/>
    </row>
    <row r="21" spans="1:17" ht="13.5" customHeight="1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70" t="s">
        <v>162</v>
      </c>
      <c r="G21" s="70"/>
      <c r="H21" s="70"/>
      <c r="I21" s="32"/>
    </row>
    <row r="22" spans="1:17" ht="13.5" customHeight="1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ht="13.5" customHeight="1" x14ac:dyDescent="0.35">
      <c r="A23" s="120"/>
      <c r="B23" s="29" t="s">
        <v>269</v>
      </c>
      <c r="C23" s="26">
        <f>50*1000*(($C$45/$C$43)/$K$41)*C57</f>
        <v>353264.19199134252</v>
      </c>
      <c r="D23" s="15" t="s">
        <v>27</v>
      </c>
      <c r="E23" s="15" t="s">
        <v>36</v>
      </c>
      <c r="F23" s="85" t="s">
        <v>385</v>
      </c>
      <c r="G23" s="32"/>
    </row>
    <row r="24" spans="1:17" ht="13.5" customHeight="1" x14ac:dyDescent="0.35">
      <c r="A24" s="120"/>
      <c r="B24" s="15" t="s">
        <v>97</v>
      </c>
      <c r="C24" s="3">
        <v>0.85</v>
      </c>
      <c r="D24" s="3"/>
      <c r="E24" s="15" t="s">
        <v>406</v>
      </c>
      <c r="F24" s="70" t="s">
        <v>175</v>
      </c>
      <c r="G24" s="32"/>
    </row>
    <row r="25" spans="1:17" ht="13.5" customHeight="1" x14ac:dyDescent="0.5">
      <c r="A25" s="120"/>
      <c r="B25" s="35" t="s">
        <v>124</v>
      </c>
      <c r="C25" s="124">
        <f>0.21*$C$10-12.2</f>
        <v>16.29734699279539</v>
      </c>
      <c r="D25" s="30" t="s">
        <v>311</v>
      </c>
      <c r="E25" s="30" t="s">
        <v>40</v>
      </c>
      <c r="F25" s="70" t="s">
        <v>125</v>
      </c>
      <c r="G25" s="32"/>
    </row>
    <row r="26" spans="1:17" ht="13.5" customHeight="1" x14ac:dyDescent="0.5">
      <c r="A26" s="119"/>
      <c r="B26" s="29" t="s">
        <v>123</v>
      </c>
      <c r="C26" s="204">
        <f>'Drawdown PDF'!B6</f>
        <v>6.9947607034617897E-3</v>
      </c>
      <c r="D26" s="15"/>
      <c r="E26" s="15"/>
      <c r="F26" s="146" t="s">
        <v>407</v>
      </c>
    </row>
    <row r="27" spans="1:17" ht="13.5" customHeight="1" x14ac:dyDescent="0.5">
      <c r="A27" s="120"/>
      <c r="B27" s="67" t="s">
        <v>126</v>
      </c>
      <c r="C27" s="103">
        <f>IF($H$1=1,INT(((($C$39)/($C$39-$C$25))-1)/$C$26),100)</f>
        <v>19</v>
      </c>
      <c r="D27" s="15" t="s">
        <v>0</v>
      </c>
      <c r="E27" s="3"/>
      <c r="F27" s="70" t="s">
        <v>408</v>
      </c>
    </row>
    <row r="28" spans="1:17" ht="13.5" customHeight="1" x14ac:dyDescent="0.35">
      <c r="A28" s="120"/>
      <c r="B28" s="29" t="s">
        <v>150</v>
      </c>
      <c r="C28" s="97">
        <v>1</v>
      </c>
      <c r="D28" s="15"/>
      <c r="E28" s="3"/>
      <c r="F28" s="285" t="s">
        <v>151</v>
      </c>
    </row>
    <row r="29" spans="1:17" ht="13.5" customHeight="1" x14ac:dyDescent="0.45">
      <c r="A29" s="120"/>
      <c r="B29" s="39" t="s">
        <v>106</v>
      </c>
      <c r="C29" s="26">
        <f>((1.12*(1000000+0.6*$C$19))*$C$57)/$C$28</f>
        <v>2937197.603940798</v>
      </c>
      <c r="D29" s="15" t="s">
        <v>27</v>
      </c>
      <c r="E29" s="30" t="s">
        <v>313</v>
      </c>
      <c r="F29" s="286" t="s">
        <v>33</v>
      </c>
    </row>
    <row r="30" spans="1:17" ht="13.5" customHeight="1" x14ac:dyDescent="0.45">
      <c r="A30" s="120"/>
      <c r="B30" s="39" t="s">
        <v>104</v>
      </c>
      <c r="C30" s="38">
        <f>($C$19*$C$20)</f>
        <v>4851345.8830390163</v>
      </c>
      <c r="D30" s="15" t="s">
        <v>27</v>
      </c>
      <c r="E30" s="30" t="s">
        <v>313</v>
      </c>
    </row>
    <row r="31" spans="1:17" ht="13.5" customHeight="1" x14ac:dyDescent="0.45">
      <c r="A31" s="120"/>
      <c r="B31" s="39" t="s">
        <v>105</v>
      </c>
      <c r="C31" s="38">
        <f>($C$21*$C$45*1000)+($C$22)+($C$23)</f>
        <v>5076737.3453728445</v>
      </c>
      <c r="D31" s="15" t="s">
        <v>27</v>
      </c>
      <c r="E31" s="30" t="s">
        <v>313</v>
      </c>
    </row>
    <row r="32" spans="1:17" ht="13.5" customHeight="1" thickBot="1" x14ac:dyDescent="0.4">
      <c r="A32" s="120"/>
      <c r="B32" s="285"/>
      <c r="C32" s="21"/>
    </row>
    <row r="33" spans="1:12" ht="13.5" customHeight="1" thickBot="1" x14ac:dyDescent="0.45">
      <c r="A33" s="120"/>
      <c r="B33" s="23" t="s">
        <v>52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286" t="s">
        <v>56</v>
      </c>
    </row>
    <row r="34" spans="1:12" ht="13.5" customHeight="1" x14ac:dyDescent="0.35">
      <c r="A34" s="120"/>
      <c r="B34" s="30" t="s">
        <v>26</v>
      </c>
      <c r="C34" s="74" t="s">
        <v>28</v>
      </c>
      <c r="D34" s="75"/>
      <c r="E34" s="30"/>
      <c r="F34" s="285" t="s">
        <v>78</v>
      </c>
    </row>
    <row r="35" spans="1:12" ht="13.5" customHeight="1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285" t="s">
        <v>79</v>
      </c>
      <c r="J35" s="234" t="s">
        <v>329</v>
      </c>
      <c r="K35" s="3">
        <v>9.4137599999999999</v>
      </c>
    </row>
    <row r="36" spans="1:12" ht="13.5" customHeight="1" x14ac:dyDescent="0.45">
      <c r="A36" s="120"/>
      <c r="B36" s="30" t="s">
        <v>336</v>
      </c>
      <c r="C36" s="74">
        <v>7</v>
      </c>
      <c r="D36" s="75"/>
      <c r="E36" s="30"/>
      <c r="F36" s="285" t="s">
        <v>337</v>
      </c>
      <c r="J36" s="234" t="s">
        <v>330</v>
      </c>
      <c r="K36" s="3">
        <v>-0.18254200000000001</v>
      </c>
    </row>
    <row r="37" spans="1:12" ht="13.5" customHeight="1" x14ac:dyDescent="0.45">
      <c r="A37" s="120"/>
      <c r="B37" s="30" t="s">
        <v>405</v>
      </c>
      <c r="C37" s="74">
        <v>150</v>
      </c>
      <c r="D37" s="30" t="s">
        <v>338</v>
      </c>
      <c r="E37" s="30"/>
      <c r="F37" s="285" t="s">
        <v>337</v>
      </c>
      <c r="J37" s="234" t="s">
        <v>331</v>
      </c>
      <c r="K37" s="15">
        <v>1.765735E-4</v>
      </c>
    </row>
    <row r="38" spans="1:12" ht="13.5" customHeight="1" x14ac:dyDescent="0.5">
      <c r="A38" s="120"/>
      <c r="B38" s="67" t="s">
        <v>339</v>
      </c>
      <c r="C38" s="244">
        <f>C37*C36</f>
        <v>1050</v>
      </c>
      <c r="D38" s="30" t="s">
        <v>338</v>
      </c>
      <c r="E38" s="30"/>
      <c r="F38" s="285"/>
      <c r="I38" s="285"/>
      <c r="J38" s="234" t="s">
        <v>332</v>
      </c>
      <c r="K38" s="15">
        <v>1.2204486E-5</v>
      </c>
    </row>
    <row r="39" spans="1:12" ht="13.5" customHeight="1" x14ac:dyDescent="0.5">
      <c r="A39" s="120"/>
      <c r="B39" s="67" t="s">
        <v>315</v>
      </c>
      <c r="C39" s="68">
        <f>$C$10</f>
        <v>135.70165234664472</v>
      </c>
      <c r="D39" s="30" t="s">
        <v>311</v>
      </c>
      <c r="E39" s="15"/>
      <c r="F39" s="285" t="s">
        <v>335</v>
      </c>
      <c r="J39" s="234" t="s">
        <v>333</v>
      </c>
      <c r="K39" s="15">
        <v>-3.3555900000000001E-8</v>
      </c>
    </row>
    <row r="40" spans="1:12" ht="13.5" customHeight="1" x14ac:dyDescent="0.5">
      <c r="A40" s="120"/>
      <c r="B40" s="67" t="s">
        <v>360</v>
      </c>
      <c r="C40" s="226">
        <f>$K$35+(C39)*$K$36+(C39^2)*$K$37+(C39^3)*$K$38+(C39^4)*$K$39</f>
        <v>7.0132079233092206</v>
      </c>
      <c r="D40" s="220">
        <f>C40*$K$40</f>
        <v>55661.250426789506</v>
      </c>
      <c r="E40" s="15" t="s">
        <v>326</v>
      </c>
      <c r="F40" s="285" t="s">
        <v>334</v>
      </c>
      <c r="J40" s="234" t="s">
        <v>327</v>
      </c>
      <c r="K40" s="3">
        <f>2.20462*3600</f>
        <v>7936.6319999999996</v>
      </c>
    </row>
    <row r="41" spans="1:12" ht="13.5" customHeight="1" x14ac:dyDescent="0.45">
      <c r="A41" s="120"/>
      <c r="B41" s="30" t="s">
        <v>355</v>
      </c>
      <c r="C41" s="243">
        <v>120</v>
      </c>
      <c r="D41" s="245" t="s">
        <v>338</v>
      </c>
      <c r="E41" s="15" t="s">
        <v>326</v>
      </c>
      <c r="F41" s="285" t="s">
        <v>357</v>
      </c>
      <c r="J41" s="234" t="s">
        <v>386</v>
      </c>
      <c r="K41" s="182">
        <f>0*C39^2+0.002713*C39-0.0918</f>
        <v>0.27635858281644715</v>
      </c>
      <c r="L41" s="285" t="s">
        <v>387</v>
      </c>
    </row>
    <row r="42" spans="1:12" ht="13.5" customHeight="1" x14ac:dyDescent="0.45">
      <c r="A42" s="120"/>
      <c r="B42" s="67" t="s">
        <v>340</v>
      </c>
      <c r="C42" s="283">
        <f>C16</f>
        <v>35</v>
      </c>
      <c r="D42" s="248" t="s">
        <v>11</v>
      </c>
      <c r="E42" s="15"/>
      <c r="F42" s="285"/>
    </row>
    <row r="43" spans="1:12" ht="13.5" customHeight="1" x14ac:dyDescent="0.35">
      <c r="A43" s="120"/>
      <c r="B43" s="29" t="s">
        <v>170</v>
      </c>
      <c r="C43" s="41">
        <v>0.95</v>
      </c>
      <c r="D43" s="15"/>
      <c r="E43" s="15" t="s">
        <v>324</v>
      </c>
      <c r="F43" s="285"/>
    </row>
    <row r="44" spans="1:12" ht="13.5" customHeight="1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285" t="s">
        <v>82</v>
      </c>
    </row>
    <row r="45" spans="1:12" ht="13.5" customHeight="1" x14ac:dyDescent="0.5">
      <c r="A45" s="120"/>
      <c r="B45" s="40" t="s">
        <v>30</v>
      </c>
      <c r="C45" s="37">
        <f>C43*((C42*D40)-(C41*1000))/(1000^2)</f>
        <v>1.736736576690751</v>
      </c>
      <c r="D45" s="15" t="s">
        <v>306</v>
      </c>
      <c r="E45" s="15"/>
      <c r="F45" s="285"/>
    </row>
    <row r="46" spans="1:12" ht="13.15" thickBot="1" x14ac:dyDescent="0.4">
      <c r="B46" s="285"/>
      <c r="C46" s="18"/>
    </row>
    <row r="47" spans="1:12" ht="13.5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</row>
    <row r="48" spans="1:12" ht="15.75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30" t="s">
        <v>40</v>
      </c>
      <c r="F48" s="285"/>
      <c r="J48" s="83"/>
    </row>
    <row r="49" spans="1:29" ht="15.75" x14ac:dyDescent="0.5">
      <c r="A49" s="120"/>
      <c r="B49" s="43" t="s">
        <v>292</v>
      </c>
      <c r="C49" s="44">
        <f>0.75*C48+0.015*C21*(C45*1000)</f>
        <v>296461.95478290779</v>
      </c>
      <c r="D49" s="15" t="s">
        <v>27</v>
      </c>
      <c r="E49" s="15" t="s">
        <v>36</v>
      </c>
      <c r="F49" s="285" t="s">
        <v>41</v>
      </c>
      <c r="J49" s="84"/>
    </row>
    <row r="50" spans="1:29" ht="15.75" x14ac:dyDescent="0.5">
      <c r="A50" s="120"/>
      <c r="B50" s="43" t="s">
        <v>293</v>
      </c>
      <c r="C50" s="44">
        <f>(0.25*C48)+(0.01*C19*C20)</f>
        <v>129966.74465778525</v>
      </c>
      <c r="D50" s="15" t="s">
        <v>27</v>
      </c>
      <c r="E50" s="15" t="s">
        <v>36</v>
      </c>
      <c r="F50" s="285" t="s">
        <v>178</v>
      </c>
    </row>
    <row r="51" spans="1:29" ht="15.75" x14ac:dyDescent="0.5">
      <c r="A51" s="120"/>
      <c r="B51" s="43" t="s">
        <v>42</v>
      </c>
      <c r="C51" s="44">
        <f>C42*(1/(1-C11)-1)*C43*3600*8760*2.20462/(62.4*43560)*300*C56</f>
        <v>5402.6345150152629</v>
      </c>
      <c r="D51" s="15" t="s">
        <v>27</v>
      </c>
      <c r="E51" s="15" t="s">
        <v>40</v>
      </c>
      <c r="F51" s="341" t="s">
        <v>179</v>
      </c>
      <c r="G51" s="341"/>
      <c r="H51" s="341"/>
    </row>
    <row r="52" spans="1:29" ht="15.75" x14ac:dyDescent="0.5">
      <c r="A52" s="120"/>
      <c r="B52" s="43" t="s">
        <v>294</v>
      </c>
      <c r="C52" s="44">
        <f>SUM(C49:C51)</f>
        <v>431831.33395570831</v>
      </c>
      <c r="D52" s="29" t="s">
        <v>27</v>
      </c>
      <c r="E52" s="3"/>
      <c r="F52" s="45" t="s">
        <v>48</v>
      </c>
    </row>
    <row r="53" spans="1:29" ht="13.15" thickBot="1" x14ac:dyDescent="0.4">
      <c r="B53" s="285"/>
      <c r="C53" s="18"/>
    </row>
    <row r="54" spans="1:29" ht="13.5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29" x14ac:dyDescent="0.35">
      <c r="A55" s="120"/>
      <c r="B55" s="30" t="s">
        <v>88</v>
      </c>
      <c r="C55" s="98">
        <f>'Supporting and PR PDF'!C34/'Supporting and PR PDF'!C18</f>
        <v>1.4254302103250478</v>
      </c>
      <c r="D55" s="62"/>
      <c r="E55" s="30" t="s">
        <v>318</v>
      </c>
      <c r="F55" s="32"/>
      <c r="G55" s="32"/>
      <c r="H55" s="32"/>
    </row>
    <row r="56" spans="1:29" x14ac:dyDescent="0.35">
      <c r="A56" s="120"/>
      <c r="B56" s="30" t="s">
        <v>197</v>
      </c>
      <c r="C56" s="98">
        <f>'Supporting and PR PDF'!C34/'Supporting and PR PDF'!C23</f>
        <v>1.0375782881002089</v>
      </c>
      <c r="D56" s="62"/>
      <c r="E56" s="30" t="s">
        <v>318</v>
      </c>
      <c r="F56" s="32"/>
      <c r="G56" s="32"/>
      <c r="H56" s="32"/>
    </row>
    <row r="57" spans="1:29" x14ac:dyDescent="0.35">
      <c r="A57" s="120"/>
      <c r="B57" s="30" t="s">
        <v>89</v>
      </c>
      <c r="C57" s="98">
        <f>'Supporting and PR PDF'!C34/'Supporting and PR PDF'!C26</f>
        <v>1.0680515759312321</v>
      </c>
      <c r="D57" s="62"/>
      <c r="E57" s="30" t="s">
        <v>318</v>
      </c>
      <c r="F57" s="32"/>
      <c r="G57" s="32"/>
      <c r="H57" s="32"/>
    </row>
    <row r="58" spans="1:29" x14ac:dyDescent="0.35">
      <c r="A58" s="120"/>
      <c r="B58" s="29" t="s">
        <v>58</v>
      </c>
      <c r="C58" s="99">
        <f>'Supporting and PR PDF'!C15</f>
        <v>1.22486144101346</v>
      </c>
      <c r="D58" s="60"/>
      <c r="E58" s="28" t="s">
        <v>75</v>
      </c>
      <c r="F58" s="61" t="s">
        <v>43</v>
      </c>
      <c r="G58" s="32"/>
      <c r="H58" s="32"/>
    </row>
    <row r="59" spans="1:29" x14ac:dyDescent="0.35">
      <c r="A59" s="120"/>
      <c r="B59" s="3" t="s">
        <v>5</v>
      </c>
      <c r="C59" s="99">
        <f>CoverSheet!I21</f>
        <v>7.0000000000000007E-2</v>
      </c>
      <c r="D59" s="63"/>
      <c r="E59" s="15" t="s">
        <v>322</v>
      </c>
      <c r="F59" s="337"/>
      <c r="G59" s="342"/>
      <c r="H59" s="342"/>
      <c r="J59" s="84"/>
      <c r="K59" s="81"/>
      <c r="AC59" s="294"/>
    </row>
    <row r="60" spans="1:29" ht="12.75" hidden="1" customHeight="1" x14ac:dyDescent="0.35">
      <c r="A60" s="120"/>
      <c r="B60" s="19" t="s">
        <v>20</v>
      </c>
      <c r="C60" s="100">
        <f>70/30</f>
        <v>2.3333333333333335</v>
      </c>
      <c r="D60" s="19" t="s">
        <v>39</v>
      </c>
      <c r="E60" s="59" t="s">
        <v>24</v>
      </c>
    </row>
    <row r="61" spans="1:29" ht="12.75" hidden="1" customHeight="1" x14ac:dyDescent="0.35">
      <c r="A61" s="120"/>
      <c r="B61" s="19" t="s">
        <v>21</v>
      </c>
      <c r="C61" s="101">
        <v>7.4999999999999997E-2</v>
      </c>
      <c r="D61" s="19" t="s">
        <v>39</v>
      </c>
      <c r="E61" s="59" t="s">
        <v>24</v>
      </c>
    </row>
    <row r="62" spans="1:29" ht="12.75" hidden="1" customHeight="1" x14ac:dyDescent="0.35">
      <c r="A62" s="120"/>
      <c r="B62" s="19" t="s">
        <v>18</v>
      </c>
      <c r="C62" s="101">
        <v>0.17</v>
      </c>
      <c r="D62" s="19" t="s">
        <v>39</v>
      </c>
      <c r="E62" s="59" t="s">
        <v>24</v>
      </c>
    </row>
    <row r="63" spans="1:29" ht="12.75" hidden="1" customHeight="1" x14ac:dyDescent="0.35">
      <c r="A63" s="120"/>
      <c r="B63" s="19" t="s">
        <v>9</v>
      </c>
      <c r="C63" s="101">
        <v>0.03</v>
      </c>
      <c r="D63" s="19" t="s">
        <v>39</v>
      </c>
      <c r="E63" s="59" t="s">
        <v>24</v>
      </c>
    </row>
    <row r="64" spans="1:29" ht="12.75" hidden="1" customHeight="1" x14ac:dyDescent="0.35">
      <c r="A64" s="120"/>
      <c r="B64" s="19" t="s">
        <v>22</v>
      </c>
      <c r="C64" s="101">
        <v>0.02</v>
      </c>
      <c r="D64" s="19" t="s">
        <v>39</v>
      </c>
      <c r="E64" s="59" t="s">
        <v>24</v>
      </c>
    </row>
    <row r="65" spans="1:33" ht="12.75" hidden="1" customHeight="1" x14ac:dyDescent="0.35">
      <c r="A65" s="120"/>
      <c r="B65" s="19" t="s">
        <v>23</v>
      </c>
      <c r="C65" s="101">
        <v>6.5000000000000002E-2</v>
      </c>
      <c r="D65" s="19" t="s">
        <v>39</v>
      </c>
      <c r="E65" s="59" t="s">
        <v>24</v>
      </c>
    </row>
    <row r="66" spans="1:33" x14ac:dyDescent="0.35">
      <c r="A66" s="120"/>
      <c r="B66" s="15" t="s">
        <v>74</v>
      </c>
      <c r="C66" s="102">
        <f>CoverSheet!I20</f>
        <v>8.4229999999999999E-2</v>
      </c>
      <c r="D66" s="60"/>
      <c r="E66" s="15" t="s">
        <v>107</v>
      </c>
      <c r="F66" s="45" t="s">
        <v>108</v>
      </c>
      <c r="G66" s="32"/>
      <c r="H66" s="32"/>
    </row>
    <row r="67" spans="1:33" x14ac:dyDescent="0.35">
      <c r="A67" s="120"/>
      <c r="B67" s="3" t="s">
        <v>244</v>
      </c>
      <c r="C67" s="102">
        <f>CoverSheet!I19</f>
        <v>0.5</v>
      </c>
      <c r="D67" s="60"/>
      <c r="E67" s="15" t="s">
        <v>270</v>
      </c>
      <c r="F67" s="45"/>
      <c r="G67" s="32"/>
      <c r="H67" s="32"/>
    </row>
    <row r="68" spans="1:33" ht="15.75" x14ac:dyDescent="0.5">
      <c r="A68" s="120"/>
      <c r="B68" s="67" t="s">
        <v>445</v>
      </c>
      <c r="C68" s="325">
        <f>LOG(1-C66,2)/LOG(2,2)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ht="14.25" x14ac:dyDescent="0.45">
      <c r="B72" s="118" t="s">
        <v>250</v>
      </c>
      <c r="C72" s="22">
        <f ca="1">VLOOKUP(C$70,Table52[#All],8)/100</f>
        <v>5.7300000000000004E-2</v>
      </c>
      <c r="D72" s="22">
        <f ca="1">VLOOKUP(D$70,Table52[#All],8)/100</f>
        <v>5.9800000000000006E-2</v>
      </c>
      <c r="E72" s="22">
        <f ca="1">VLOOKUP(E$70,Table52[#All],8)/100</f>
        <v>0.06</v>
      </c>
      <c r="F72" s="22">
        <f ca="1">VLOOKUP(F$70,Table52[#All],8)/100</f>
        <v>5.7598498808544722E-2</v>
      </c>
      <c r="G72" s="22">
        <f ca="1">VLOOKUP(G$70,Table52[#All],8)/100</f>
        <v>6.5748599621514386E-2</v>
      </c>
      <c r="H72" s="22">
        <f ca="1">VLOOKUP(H$70,Table52[#All],8)/100</f>
        <v>6.0127106060135521E-2</v>
      </c>
      <c r="I72" s="22">
        <f ca="1">VLOOKUP(I$70,Table52[#All],8)/100</f>
        <v>6.1162657319325915E-2</v>
      </c>
      <c r="J72" s="22">
        <f ca="1">VLOOKUP(J$70,Table52[#All],8)/100</f>
        <v>6.6296217107150876E-2</v>
      </c>
      <c r="K72" s="22">
        <f ca="1">VLOOKUP(K$70,Table52[#All],8)/100</f>
        <v>6.253492258005465E-2</v>
      </c>
      <c r="L72" s="22">
        <f ca="1">VLOOKUP(L$70,Table52[#All],8)/100</f>
        <v>6.9095351176241548E-2</v>
      </c>
      <c r="M72" s="22">
        <f ca="1">VLOOKUP(M$70,Table52[#All],8)/100</f>
        <v>6.3324994419865388E-2</v>
      </c>
      <c r="N72" s="22">
        <f ca="1">VLOOKUP(N$70,Table52[#All],8)/100</f>
        <v>6.1786667258145647E-2</v>
      </c>
      <c r="O72" s="22">
        <f ca="1">VLOOKUP(O$70,Table52[#All],8)/100</f>
        <v>6.7761990934591398E-2</v>
      </c>
      <c r="P72" s="22">
        <f ca="1">VLOOKUP(P$70,Table52[#All],8)/100</f>
        <v>7.3138995148775476E-2</v>
      </c>
      <c r="Q72" s="22">
        <f ca="1">VLOOKUP(Q$70,Table52[#All],8)/100</f>
        <v>7.9109732662254115E-2</v>
      </c>
      <c r="R72" s="22">
        <f ca="1">VLOOKUP(R$70,Table52[#All],8)/100</f>
        <v>7.3531734530028856E-2</v>
      </c>
      <c r="S72" s="22">
        <f ca="1">VLOOKUP(S$70,Table52[#All],8)/100</f>
        <v>6.9247672672729743E-2</v>
      </c>
      <c r="T72" s="22">
        <f ca="1">VLOOKUP(T$70,Table52[#All],8)/100</f>
        <v>6.8490770535465262E-2</v>
      </c>
      <c r="U72" s="22">
        <f ca="1">VLOOKUP(U$70,Table52[#All],8)/100</f>
        <v>5.6990584851492991E-2</v>
      </c>
      <c r="V72" s="22">
        <f ca="1">VLOOKUP(V$70,Table52[#All],8)/100</f>
        <v>9.5515551339237573E-2</v>
      </c>
      <c r="W72" s="22">
        <f ca="1">VLOOKUP(W$70,Table52[#All],8)/100</f>
        <v>8.0400002791355535E-2</v>
      </c>
      <c r="X72" s="22">
        <f ca="1">VLOOKUP(X$70,Table52[#All],8)/100</f>
        <v>7.0390630410488791E-2</v>
      </c>
      <c r="Y72" s="22">
        <f ca="1">VLOOKUP(Y$70,Table52[#All],8)/100</f>
        <v>7.4530281551450889E-2</v>
      </c>
      <c r="Z72" s="22">
        <f ca="1">VLOOKUP(Z$70,Table52[#All],8)/100</f>
        <v>7.30074573956839E-2</v>
      </c>
      <c r="AA72" s="22">
        <f ca="1">VLOOKUP(AA$70,Table52[#All],8)/100</f>
        <v>7.9790142798795413E-2</v>
      </c>
      <c r="AB72" s="22">
        <f ca="1">VLOOKUP(AB$70,Table52[#All],8)/100</f>
        <v>6.7424229460834956E-2</v>
      </c>
      <c r="AC72" s="22">
        <f ca="1">VLOOKUP(AC$70,Table52[#All],8)/100</f>
        <v>7.9958026852101544E-2</v>
      </c>
      <c r="AD72" s="22">
        <f ca="1">VLOOKUP(AD$70,Table52[#All],8)/100</f>
        <v>9.4570800970639357E-2</v>
      </c>
      <c r="AE72" s="22">
        <f ca="1">VLOOKUP(AE$70,Table52[#All],8)/100</f>
        <v>9.6029262593085404E-2</v>
      </c>
      <c r="AF72" s="22">
        <f ca="1">VLOOKUP(AF$70,Table52[#All],8)/100</f>
        <v>7.6495703445518329E-2</v>
      </c>
      <c r="AG72" s="22">
        <f ca="1">VLOOKUP(AG$70,Table52[#All],8)/100</f>
        <v>8.0325825417664393E-2</v>
      </c>
    </row>
    <row r="73" spans="1:33" ht="14.25" x14ac:dyDescent="0.45">
      <c r="B73" s="117" t="s">
        <v>251</v>
      </c>
      <c r="C73" s="22">
        <f ca="1">C$72*(1+$C$67)</f>
        <v>8.5949999999999999E-2</v>
      </c>
      <c r="D73" s="22">
        <f ca="1">IF((D$75)&gt;0,D$72*(1+$C$67),IF(C$77&gt;0,C$77,C$73))</f>
        <v>8.9700000000000002E-2</v>
      </c>
      <c r="E73" s="22">
        <f t="shared" ref="E73:AG73" ca="1" si="2">IF((E$75)&gt;0,E$72*(1+$C$67),IF(D$77&gt;0,D$77,D$73))</f>
        <v>8.9700000000000002E-2</v>
      </c>
      <c r="F73" s="22">
        <f t="shared" ca="1" si="2"/>
        <v>8.9700000000000002E-2</v>
      </c>
      <c r="G73" s="22">
        <f t="shared" ca="1" si="2"/>
        <v>9.862289943227158E-2</v>
      </c>
      <c r="H73" s="22">
        <f t="shared" ca="1" si="2"/>
        <v>9.862289943227158E-2</v>
      </c>
      <c r="I73" s="22">
        <f t="shared" ca="1" si="2"/>
        <v>9.862289943227158E-2</v>
      </c>
      <c r="J73" s="22">
        <f t="shared" ca="1" si="2"/>
        <v>9.862289943227158E-2</v>
      </c>
      <c r="K73" s="22">
        <f t="shared" ca="1" si="2"/>
        <v>9.862289943227158E-2</v>
      </c>
      <c r="L73" s="22">
        <f t="shared" ca="1" si="2"/>
        <v>9.862289943227158E-2</v>
      </c>
      <c r="M73" s="22">
        <f t="shared" ca="1" si="2"/>
        <v>9.862289943227158E-2</v>
      </c>
      <c r="N73" s="22">
        <f t="shared" ca="1" si="2"/>
        <v>9.862289943227158E-2</v>
      </c>
      <c r="O73" s="22">
        <f t="shared" ca="1" si="2"/>
        <v>9.862289943227158E-2</v>
      </c>
      <c r="P73" s="22">
        <f t="shared" ca="1" si="2"/>
        <v>9.862289943227158E-2</v>
      </c>
      <c r="Q73" s="22">
        <f t="shared" ca="1" si="2"/>
        <v>9.862289943227158E-2</v>
      </c>
      <c r="R73" s="22">
        <f t="shared" ca="1" si="2"/>
        <v>9.862289943227158E-2</v>
      </c>
      <c r="S73" s="22">
        <f t="shared" ca="1" si="2"/>
        <v>9.862289943227158E-2</v>
      </c>
      <c r="T73" s="22">
        <f t="shared" ca="1" si="2"/>
        <v>9.862289943227158E-2</v>
      </c>
      <c r="U73" s="22">
        <f t="shared" ca="1" si="2"/>
        <v>9.862289943227158E-2</v>
      </c>
      <c r="V73" s="22">
        <f t="shared" ca="1" si="2"/>
        <v>9.862289943227158E-2</v>
      </c>
      <c r="W73" s="22">
        <f t="shared" ca="1" si="2"/>
        <v>9.862289943227158E-2</v>
      </c>
      <c r="X73" s="22">
        <f t="shared" ca="1" si="2"/>
        <v>9.862289943227158E-2</v>
      </c>
      <c r="Y73" s="22">
        <f t="shared" ca="1" si="2"/>
        <v>9.862289943227158E-2</v>
      </c>
      <c r="Z73" s="22">
        <f t="shared" ca="1" si="2"/>
        <v>9.862289943227158E-2</v>
      </c>
      <c r="AA73" s="22">
        <f t="shared" ca="1" si="2"/>
        <v>9.862289943227158E-2</v>
      </c>
      <c r="AB73" s="22">
        <f t="shared" ca="1" si="2"/>
        <v>9.862289943227158E-2</v>
      </c>
      <c r="AC73" s="22">
        <f t="shared" ca="1" si="2"/>
        <v>9.862289943227158E-2</v>
      </c>
      <c r="AD73" s="22">
        <f t="shared" ca="1" si="2"/>
        <v>9.862289943227158E-2</v>
      </c>
      <c r="AE73" s="22">
        <f t="shared" ca="1" si="2"/>
        <v>9.862289943227158E-2</v>
      </c>
      <c r="AF73" s="22">
        <f t="shared" ca="1" si="2"/>
        <v>9.862289943227158E-2</v>
      </c>
      <c r="AG73" s="22">
        <f t="shared" ca="1" si="2"/>
        <v>9.862289943227158E-2</v>
      </c>
    </row>
    <row r="74" spans="1:33" ht="14.25" x14ac:dyDescent="0.45">
      <c r="B74" s="117" t="s">
        <v>252</v>
      </c>
      <c r="C74" s="187">
        <f>0</f>
        <v>0</v>
      </c>
      <c r="D74" s="187">
        <f ca="1">(D$72-(D$73/(1+$C$67)))/(D$73/(1+$C$67))</f>
        <v>1.160350151155055E-16</v>
      </c>
      <c r="E74" s="187">
        <f t="shared" ref="E74:AG74" ca="1" si="3">(E$72-(E$73/(1+$C$67)))/(E$73/(1+$C$67))</f>
        <v>3.3444816053511506E-3</v>
      </c>
      <c r="F74" s="187">
        <f t="shared" ca="1" si="3"/>
        <v>-3.6814401194904298E-2</v>
      </c>
      <c r="G74" s="187">
        <f t="shared" ca="1" si="3"/>
        <v>0</v>
      </c>
      <c r="H74" s="187">
        <f t="shared" ca="1" si="3"/>
        <v>-8.5499821954221344E-2</v>
      </c>
      <c r="I74" s="187">
        <f t="shared" ca="1" si="3"/>
        <v>-6.9749657461721057E-2</v>
      </c>
      <c r="J74" s="187">
        <f t="shared" ca="1" si="3"/>
        <v>8.328960446136971E-3</v>
      </c>
      <c r="K74" s="187">
        <f t="shared" ca="1" si="3"/>
        <v>-4.8878258395759822E-2</v>
      </c>
      <c r="L74" s="187">
        <f t="shared" ca="1" si="3"/>
        <v>5.0902248473624241E-2</v>
      </c>
      <c r="M74" s="187">
        <f t="shared" ca="1" si="3"/>
        <v>-3.6861700714549389E-2</v>
      </c>
      <c r="N74" s="187">
        <f t="shared" ca="1" si="3"/>
        <v>-6.0258809863264491E-2</v>
      </c>
      <c r="O74" s="187">
        <f t="shared" ca="1" si="3"/>
        <v>3.0622573327298459E-2</v>
      </c>
      <c r="P74" s="187">
        <f t="shared" ca="1" si="3"/>
        <v>0.11240384692304214</v>
      </c>
      <c r="Q74" s="187">
        <f t="shared" ca="1" si="3"/>
        <v>0.20321547709995139</v>
      </c>
      <c r="R74" s="187">
        <f t="shared" ca="1" si="3"/>
        <v>0.1183771966751921</v>
      </c>
      <c r="S74" s="187">
        <f t="shared" ca="1" si="3"/>
        <v>5.3218974569161519E-2</v>
      </c>
      <c r="T74" s="187">
        <f t="shared" ca="1" si="3"/>
        <v>4.1706909800913489E-2</v>
      </c>
      <c r="U74" s="187">
        <f t="shared" ca="1" si="3"/>
        <v>-0.13320458261373494</v>
      </c>
      <c r="V74" s="187">
        <f t="shared" ca="1" si="3"/>
        <v>0.45273894636658979</v>
      </c>
      <c r="W74" s="187">
        <f t="shared" ca="1" si="3"/>
        <v>0.2228397753592137</v>
      </c>
      <c r="X74" s="187">
        <f t="shared" ca="1" si="3"/>
        <v>7.0602732464212517E-2</v>
      </c>
      <c r="Y74" s="187">
        <f t="shared" ca="1" si="3"/>
        <v>0.13356454708524229</v>
      </c>
      <c r="Z74" s="187">
        <f t="shared" ca="1" si="3"/>
        <v>0.11040323012133411</v>
      </c>
      <c r="AA74" s="187">
        <f t="shared" ca="1" si="3"/>
        <v>0.21356414065260676</v>
      </c>
      <c r="AB74" s="187">
        <f t="shared" ca="1" si="3"/>
        <v>2.5485407278123477E-2</v>
      </c>
      <c r="AC74" s="187">
        <f t="shared" ca="1" si="3"/>
        <v>0.21611756466882254</v>
      </c>
      <c r="AD74" s="187">
        <f t="shared" ca="1" si="3"/>
        <v>0.43836981342631842</v>
      </c>
      <c r="AE74" s="187">
        <f t="shared" ca="1" si="3"/>
        <v>0.46055221169550992</v>
      </c>
      <c r="AF74" s="187">
        <f t="shared" ca="1" si="3"/>
        <v>0.16345753196068458</v>
      </c>
      <c r="AG74" s="187">
        <f t="shared" ca="1" si="3"/>
        <v>0.2217115783463777</v>
      </c>
    </row>
    <row r="75" spans="1:33" ht="15.75" x14ac:dyDescent="0.5">
      <c r="B75" s="119" t="s">
        <v>148</v>
      </c>
      <c r="C75" s="188">
        <v>2</v>
      </c>
      <c r="D75" s="188">
        <v>2</v>
      </c>
      <c r="E75" s="188">
        <v>0</v>
      </c>
      <c r="F75" s="188">
        <v>0</v>
      </c>
      <c r="G75" s="188">
        <v>1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v>0</v>
      </c>
      <c r="Q75" s="188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88">
        <v>0</v>
      </c>
      <c r="AD75" s="188">
        <v>0</v>
      </c>
      <c r="AE75" s="188">
        <v>0</v>
      </c>
      <c r="AF75" s="188">
        <v>0</v>
      </c>
      <c r="AG75" s="188">
        <v>0</v>
      </c>
    </row>
    <row r="76" spans="1:33" ht="14.25" x14ac:dyDescent="0.45">
      <c r="A76" s="69"/>
      <c r="B76" s="118" t="s">
        <v>249</v>
      </c>
      <c r="C76" s="27">
        <f>0</f>
        <v>0</v>
      </c>
      <c r="D76" s="27">
        <f>0</f>
        <v>0</v>
      </c>
      <c r="E76" s="27">
        <f>0</f>
        <v>0</v>
      </c>
      <c r="F76" s="27">
        <f>0</f>
        <v>0</v>
      </c>
      <c r="G76" s="27">
        <f>0</f>
        <v>0</v>
      </c>
      <c r="H76" s="27">
        <f>0</f>
        <v>0</v>
      </c>
      <c r="I76" s="27">
        <f>0</f>
        <v>0</v>
      </c>
      <c r="J76" s="27">
        <f>0</f>
        <v>0</v>
      </c>
      <c r="K76" s="27">
        <f>0</f>
        <v>0</v>
      </c>
      <c r="L76" s="27">
        <f>0</f>
        <v>0</v>
      </c>
      <c r="M76" s="27">
        <f>0</f>
        <v>0</v>
      </c>
      <c r="N76" s="27">
        <f>0</f>
        <v>0</v>
      </c>
      <c r="O76" s="27">
        <f>0</f>
        <v>0</v>
      </c>
      <c r="P76" s="27">
        <f>0</f>
        <v>0</v>
      </c>
      <c r="Q76" s="27">
        <f>0</f>
        <v>0</v>
      </c>
      <c r="R76" s="27">
        <f>0</f>
        <v>0</v>
      </c>
      <c r="S76" s="27">
        <f>0</f>
        <v>0</v>
      </c>
      <c r="T76" s="27">
        <f>0</f>
        <v>0</v>
      </c>
      <c r="U76" s="27">
        <f>0</f>
        <v>0</v>
      </c>
      <c r="V76" s="27">
        <f>0</f>
        <v>0</v>
      </c>
      <c r="W76" s="27">
        <f>0</f>
        <v>0</v>
      </c>
      <c r="X76" s="27">
        <f>0</f>
        <v>0</v>
      </c>
      <c r="Y76" s="27">
        <f>0</f>
        <v>0</v>
      </c>
      <c r="Z76" s="27">
        <f>0</f>
        <v>0</v>
      </c>
      <c r="AA76" s="27">
        <f>0</f>
        <v>0</v>
      </c>
      <c r="AB76" s="27">
        <f>0</f>
        <v>0</v>
      </c>
      <c r="AC76" s="27">
        <f>0</f>
        <v>0</v>
      </c>
      <c r="AD76" s="27">
        <f>0</f>
        <v>0</v>
      </c>
      <c r="AE76" s="27">
        <f>0</f>
        <v>0</v>
      </c>
      <c r="AF76" s="27">
        <f>0</f>
        <v>0</v>
      </c>
      <c r="AG76" s="27">
        <f>0</f>
        <v>0</v>
      </c>
    </row>
    <row r="77" spans="1:33" ht="14.25" x14ac:dyDescent="0.45">
      <c r="A77" s="69"/>
      <c r="B77" s="118" t="s">
        <v>253</v>
      </c>
      <c r="C77" s="22">
        <f ca="1">IF(C$76&gt;0,C$72*(1+$C$67),0)</f>
        <v>0</v>
      </c>
      <c r="D77" s="22">
        <f t="shared" ref="D77:AG77" ca="1" si="4">IF(D$76&gt;0,D$72*(1+$C$67),0)</f>
        <v>0</v>
      </c>
      <c r="E77" s="22">
        <f t="shared" ca="1" si="4"/>
        <v>0</v>
      </c>
      <c r="F77" s="22">
        <f t="shared" ca="1" si="4"/>
        <v>0</v>
      </c>
      <c r="G77" s="22">
        <f t="shared" ca="1" si="4"/>
        <v>0</v>
      </c>
      <c r="H77" s="22">
        <f t="shared" ca="1" si="4"/>
        <v>0</v>
      </c>
      <c r="I77" s="22">
        <f t="shared" ca="1" si="4"/>
        <v>0</v>
      </c>
      <c r="J77" s="22">
        <f t="shared" ca="1" si="4"/>
        <v>0</v>
      </c>
      <c r="K77" s="22">
        <f t="shared" ca="1" si="4"/>
        <v>0</v>
      </c>
      <c r="L77" s="22">
        <f ca="1">IF(L$76&gt;0,L$72*(1+$C$67),0)</f>
        <v>0</v>
      </c>
      <c r="M77" s="22">
        <f t="shared" ca="1" si="4"/>
        <v>0</v>
      </c>
      <c r="N77" s="22">
        <f t="shared" ca="1" si="4"/>
        <v>0</v>
      </c>
      <c r="O77" s="22">
        <f t="shared" ca="1" si="4"/>
        <v>0</v>
      </c>
      <c r="P77" s="22">
        <f t="shared" ca="1" si="4"/>
        <v>0</v>
      </c>
      <c r="Q77" s="22">
        <f t="shared" ca="1" si="4"/>
        <v>0</v>
      </c>
      <c r="R77" s="22">
        <f t="shared" ca="1" si="4"/>
        <v>0</v>
      </c>
      <c r="S77" s="22">
        <f t="shared" ca="1" si="4"/>
        <v>0</v>
      </c>
      <c r="T77" s="22">
        <f t="shared" ca="1" si="4"/>
        <v>0</v>
      </c>
      <c r="U77" s="22">
        <f t="shared" ca="1" si="4"/>
        <v>0</v>
      </c>
      <c r="V77" s="22">
        <f t="shared" ca="1" si="4"/>
        <v>0</v>
      </c>
      <c r="W77" s="22">
        <f t="shared" ca="1" si="4"/>
        <v>0</v>
      </c>
      <c r="X77" s="22">
        <f t="shared" ca="1" si="4"/>
        <v>0</v>
      </c>
      <c r="Y77" s="22">
        <f t="shared" ca="1" si="4"/>
        <v>0</v>
      </c>
      <c r="Z77" s="22">
        <f t="shared" ca="1" si="4"/>
        <v>0</v>
      </c>
      <c r="AA77" s="22">
        <f t="shared" ca="1" si="4"/>
        <v>0</v>
      </c>
      <c r="AB77" s="22">
        <f t="shared" ca="1" si="4"/>
        <v>0</v>
      </c>
      <c r="AC77" s="22">
        <f t="shared" ca="1" si="4"/>
        <v>0</v>
      </c>
      <c r="AD77" s="22">
        <f t="shared" ca="1" si="4"/>
        <v>0</v>
      </c>
      <c r="AE77" s="22">
        <f t="shared" ca="1" si="4"/>
        <v>0</v>
      </c>
      <c r="AF77" s="22">
        <f t="shared" ca="1" si="4"/>
        <v>0</v>
      </c>
      <c r="AG77" s="22">
        <f t="shared" ca="1" si="4"/>
        <v>0</v>
      </c>
    </row>
    <row r="78" spans="1:33" ht="14.25" x14ac:dyDescent="0.45">
      <c r="A78" s="69"/>
      <c r="B78" s="118" t="s">
        <v>49</v>
      </c>
      <c r="C78" s="27">
        <f>C$75+C$76</f>
        <v>2</v>
      </c>
      <c r="D78" s="27">
        <f>C$78+D$75+D$76</f>
        <v>4</v>
      </c>
      <c r="E78" s="27">
        <f t="shared" ref="E78:AG78" si="5">D$78+E$75+E$76</f>
        <v>4</v>
      </c>
      <c r="F78" s="27">
        <f t="shared" si="5"/>
        <v>4</v>
      </c>
      <c r="G78" s="27">
        <f t="shared" si="5"/>
        <v>5</v>
      </c>
      <c r="H78" s="27">
        <f t="shared" si="5"/>
        <v>5</v>
      </c>
      <c r="I78" s="27">
        <f t="shared" si="5"/>
        <v>5</v>
      </c>
      <c r="J78" s="27">
        <f t="shared" si="5"/>
        <v>5</v>
      </c>
      <c r="K78" s="27">
        <f t="shared" si="5"/>
        <v>5</v>
      </c>
      <c r="L78" s="27">
        <f t="shared" si="5"/>
        <v>5</v>
      </c>
      <c r="M78" s="27">
        <f t="shared" si="5"/>
        <v>5</v>
      </c>
      <c r="N78" s="27">
        <f t="shared" si="5"/>
        <v>5</v>
      </c>
      <c r="O78" s="27">
        <f t="shared" si="5"/>
        <v>5</v>
      </c>
      <c r="P78" s="27">
        <f t="shared" si="5"/>
        <v>5</v>
      </c>
      <c r="Q78" s="27">
        <f t="shared" si="5"/>
        <v>5</v>
      </c>
      <c r="R78" s="27">
        <f t="shared" si="5"/>
        <v>5</v>
      </c>
      <c r="S78" s="27">
        <f t="shared" si="5"/>
        <v>5</v>
      </c>
      <c r="T78" s="27">
        <f t="shared" si="5"/>
        <v>5</v>
      </c>
      <c r="U78" s="27">
        <f t="shared" si="5"/>
        <v>5</v>
      </c>
      <c r="V78" s="27">
        <f t="shared" si="5"/>
        <v>5</v>
      </c>
      <c r="W78" s="27">
        <f t="shared" si="5"/>
        <v>5</v>
      </c>
      <c r="X78" s="27">
        <f t="shared" si="5"/>
        <v>5</v>
      </c>
      <c r="Y78" s="27">
        <f t="shared" si="5"/>
        <v>5</v>
      </c>
      <c r="Z78" s="27">
        <f t="shared" si="5"/>
        <v>5</v>
      </c>
      <c r="AA78" s="27">
        <f t="shared" si="5"/>
        <v>5</v>
      </c>
      <c r="AB78" s="27">
        <f t="shared" si="5"/>
        <v>5</v>
      </c>
      <c r="AC78" s="27">
        <f t="shared" si="5"/>
        <v>5</v>
      </c>
      <c r="AD78" s="27">
        <f t="shared" si="5"/>
        <v>5</v>
      </c>
      <c r="AE78" s="27">
        <f t="shared" si="5"/>
        <v>5</v>
      </c>
      <c r="AF78" s="27">
        <f t="shared" si="5"/>
        <v>5</v>
      </c>
      <c r="AG78" s="27">
        <f t="shared" si="5"/>
        <v>5</v>
      </c>
    </row>
    <row r="79" spans="1:33" ht="14.25" x14ac:dyDescent="0.45">
      <c r="A79" s="69"/>
      <c r="B79" s="118" t="s">
        <v>413</v>
      </c>
      <c r="C79" s="27">
        <v>0</v>
      </c>
      <c r="D79" s="27">
        <f t="shared" ref="D79:K79" ca="1" si="6">IF(D$76&lt;0,D$76,0)+INDEX($C$70:$AG$98,10,MAX(D$71+1-($C$27),1))</f>
        <v>0</v>
      </c>
      <c r="E79" s="27">
        <f t="shared" ca="1" si="6"/>
        <v>0</v>
      </c>
      <c r="F79" s="27">
        <f t="shared" ca="1" si="6"/>
        <v>0</v>
      </c>
      <c r="G79" s="27">
        <f t="shared" ca="1" si="6"/>
        <v>0</v>
      </c>
      <c r="H79" s="27">
        <f t="shared" ca="1" si="6"/>
        <v>0</v>
      </c>
      <c r="I79" s="27">
        <f t="shared" ca="1" si="6"/>
        <v>0</v>
      </c>
      <c r="J79" s="27">
        <f t="shared" ca="1" si="6"/>
        <v>0</v>
      </c>
      <c r="K79" s="27">
        <f t="shared" ca="1" si="6"/>
        <v>0</v>
      </c>
      <c r="L79" s="27">
        <f ca="1">IF(L$76&lt;0,L$76,0)+INDEX($C$70:$AG$98,10,MAX(L$71+1-($C$27),1))</f>
        <v>0</v>
      </c>
      <c r="M79" s="27">
        <f t="shared" ref="M79:AG79" ca="1" si="7">IF(M$76&lt;0,M$76,0)+INDEX($C$70:$AG$98,10,MAX(M$71+1-($C$27),1))</f>
        <v>0</v>
      </c>
      <c r="N79" s="27">
        <f t="shared" ca="1" si="7"/>
        <v>0</v>
      </c>
      <c r="O79" s="27">
        <f t="shared" ca="1" si="7"/>
        <v>0</v>
      </c>
      <c r="P79" s="27">
        <f t="shared" ca="1" si="7"/>
        <v>0</v>
      </c>
      <c r="Q79" s="27">
        <f t="shared" ca="1" si="7"/>
        <v>0</v>
      </c>
      <c r="R79" s="27">
        <f t="shared" ca="1" si="7"/>
        <v>0</v>
      </c>
      <c r="S79" s="27">
        <f t="shared" ca="1" si="7"/>
        <v>0</v>
      </c>
      <c r="T79" s="27">
        <f t="shared" ca="1" si="7"/>
        <v>0</v>
      </c>
      <c r="U79" s="27">
        <f t="shared" ca="1" si="7"/>
        <v>0</v>
      </c>
      <c r="V79" s="27">
        <f t="shared" ca="1" si="7"/>
        <v>0</v>
      </c>
      <c r="W79" s="27">
        <f t="shared" ca="1" si="7"/>
        <v>0</v>
      </c>
      <c r="X79" s="27">
        <f t="shared" ca="1" si="7"/>
        <v>0</v>
      </c>
      <c r="Y79" s="27">
        <f t="shared" ca="1" si="7"/>
        <v>0</v>
      </c>
      <c r="Z79" s="27">
        <f t="shared" ca="1" si="7"/>
        <v>0</v>
      </c>
      <c r="AA79" s="27">
        <f t="shared" ca="1" si="7"/>
        <v>0</v>
      </c>
      <c r="AB79" s="27">
        <f t="shared" ca="1" si="7"/>
        <v>0</v>
      </c>
      <c r="AC79" s="27">
        <f t="shared" ca="1" si="7"/>
        <v>0</v>
      </c>
      <c r="AD79" s="27">
        <f t="shared" ca="1" si="7"/>
        <v>0</v>
      </c>
      <c r="AE79" s="27">
        <f t="shared" ca="1" si="7"/>
        <v>0</v>
      </c>
      <c r="AF79" s="27">
        <f t="shared" ca="1" si="7"/>
        <v>0</v>
      </c>
      <c r="AG79" s="27">
        <f t="shared" ca="1" si="7"/>
        <v>0</v>
      </c>
    </row>
    <row r="80" spans="1:33" ht="14.25" x14ac:dyDescent="0.45">
      <c r="A80" s="69"/>
      <c r="B80" s="118" t="s">
        <v>411</v>
      </c>
      <c r="C80" s="27">
        <f>0</f>
        <v>0</v>
      </c>
      <c r="D80" s="27">
        <f ca="1">IF(AND(((C$71/$C$27)&gt;=1),(D$71&lt;=($C$35-5))),INDEX($C$70:$AG$98,6,MAX(C$71+1-($C$27*FLOOR(C$71/$C$27,1)),1))+MAX(0,INDEX($C$70:$AG$98,7,MAX(C$71+1-($C$27),1))),0)</f>
        <v>0</v>
      </c>
      <c r="E80" s="27">
        <f t="shared" ref="E80:AG80" ca="1" si="8">IF(AND(((D$71/$C$27)&gt;=1),(E$71&lt;=($C$35-5))),INDEX($C$70:$AG$98,6,MAX(D$71+1-($C$27*FLOOR(D$71/$C$27,1)),1))+MAX(0,INDEX($C$70:$AG$98,7,MAX(D$71+1-($C$27),1))),0)</f>
        <v>0</v>
      </c>
      <c r="F80" s="27">
        <f t="shared" ca="1" si="8"/>
        <v>0</v>
      </c>
      <c r="G80" s="27">
        <f t="shared" ca="1" si="8"/>
        <v>0</v>
      </c>
      <c r="H80" s="27">
        <f t="shared" ca="1" si="8"/>
        <v>0</v>
      </c>
      <c r="I80" s="27">
        <f t="shared" ca="1" si="8"/>
        <v>0</v>
      </c>
      <c r="J80" s="27">
        <f t="shared" ca="1" si="8"/>
        <v>0</v>
      </c>
      <c r="K80" s="27">
        <f t="shared" ca="1" si="8"/>
        <v>0</v>
      </c>
      <c r="L80" s="27">
        <f t="shared" ca="1" si="8"/>
        <v>0</v>
      </c>
      <c r="M80" s="27">
        <f t="shared" ca="1" si="8"/>
        <v>0</v>
      </c>
      <c r="N80" s="27">
        <f t="shared" ca="1" si="8"/>
        <v>0</v>
      </c>
      <c r="O80" s="27">
        <f t="shared" ca="1" si="8"/>
        <v>0</v>
      </c>
      <c r="P80" s="27">
        <f t="shared" ca="1" si="8"/>
        <v>0</v>
      </c>
      <c r="Q80" s="27">
        <f t="shared" ca="1" si="8"/>
        <v>0</v>
      </c>
      <c r="R80" s="27">
        <f t="shared" ca="1" si="8"/>
        <v>0</v>
      </c>
      <c r="S80" s="27">
        <f t="shared" ca="1" si="8"/>
        <v>0</v>
      </c>
      <c r="T80" s="27">
        <f t="shared" ca="1" si="8"/>
        <v>0</v>
      </c>
      <c r="U80" s="27">
        <f t="shared" ca="1" si="8"/>
        <v>0</v>
      </c>
      <c r="V80" s="27">
        <f t="shared" ca="1" si="8"/>
        <v>0</v>
      </c>
      <c r="W80" s="27">
        <f t="shared" ca="1" si="8"/>
        <v>2</v>
      </c>
      <c r="X80" s="27">
        <f t="shared" ca="1" si="8"/>
        <v>2</v>
      </c>
      <c r="Y80" s="27">
        <f t="shared" ca="1" si="8"/>
        <v>0</v>
      </c>
      <c r="Z80" s="27">
        <f t="shared" ca="1" si="8"/>
        <v>0</v>
      </c>
      <c r="AA80" s="27">
        <f t="shared" ca="1" si="8"/>
        <v>1</v>
      </c>
      <c r="AB80" s="27">
        <f t="shared" ca="1" si="8"/>
        <v>0</v>
      </c>
      <c r="AC80" s="27">
        <f t="shared" ca="1" si="8"/>
        <v>0</v>
      </c>
      <c r="AD80" s="27">
        <f t="shared" ca="1" si="8"/>
        <v>0</v>
      </c>
      <c r="AE80" s="27">
        <f t="shared" ca="1" si="8"/>
        <v>0</v>
      </c>
      <c r="AF80" s="27">
        <f t="shared" ca="1" si="8"/>
        <v>0</v>
      </c>
      <c r="AG80" s="27">
        <f t="shared" ca="1" si="8"/>
        <v>0</v>
      </c>
    </row>
    <row r="81" spans="1:33" ht="14.25" x14ac:dyDescent="0.45">
      <c r="A81" s="69"/>
      <c r="B81" s="118" t="s">
        <v>412</v>
      </c>
      <c r="C81" s="27">
        <f>0</f>
        <v>0</v>
      </c>
      <c r="D81" s="27">
        <f ca="1">C81+D79+D80-C82</f>
        <v>0</v>
      </c>
      <c r="E81" s="27">
        <f t="shared" ref="E81:AG81" ca="1" si="9">D81+E79+E80-D82</f>
        <v>0</v>
      </c>
      <c r="F81" s="27">
        <f t="shared" ca="1" si="9"/>
        <v>0</v>
      </c>
      <c r="G81" s="27">
        <f t="shared" ca="1" si="9"/>
        <v>0</v>
      </c>
      <c r="H81" s="27">
        <f t="shared" ca="1" si="9"/>
        <v>0</v>
      </c>
      <c r="I81" s="27">
        <f t="shared" ca="1" si="9"/>
        <v>0</v>
      </c>
      <c r="J81" s="27">
        <f t="shared" ca="1" si="9"/>
        <v>0</v>
      </c>
      <c r="K81" s="27">
        <f t="shared" ca="1" si="9"/>
        <v>0</v>
      </c>
      <c r="L81" s="27">
        <f t="shared" ca="1" si="9"/>
        <v>0</v>
      </c>
      <c r="M81" s="27">
        <f t="shared" ca="1" si="9"/>
        <v>0</v>
      </c>
      <c r="N81" s="27">
        <f t="shared" ca="1" si="9"/>
        <v>0</v>
      </c>
      <c r="O81" s="27">
        <f t="shared" ca="1" si="9"/>
        <v>0</v>
      </c>
      <c r="P81" s="27">
        <f t="shared" ca="1" si="9"/>
        <v>0</v>
      </c>
      <c r="Q81" s="27">
        <f t="shared" ca="1" si="9"/>
        <v>0</v>
      </c>
      <c r="R81" s="27">
        <f t="shared" ca="1" si="9"/>
        <v>0</v>
      </c>
      <c r="S81" s="27">
        <f t="shared" ca="1" si="9"/>
        <v>0</v>
      </c>
      <c r="T81" s="27">
        <f t="shared" ca="1" si="9"/>
        <v>0</v>
      </c>
      <c r="U81" s="27">
        <f t="shared" ca="1" si="9"/>
        <v>0</v>
      </c>
      <c r="V81" s="27">
        <f t="shared" ca="1" si="9"/>
        <v>0</v>
      </c>
      <c r="W81" s="27">
        <f t="shared" ca="1" si="9"/>
        <v>2</v>
      </c>
      <c r="X81" s="27">
        <f t="shared" ca="1" si="9"/>
        <v>2</v>
      </c>
      <c r="Y81" s="27">
        <f t="shared" ca="1" si="9"/>
        <v>0</v>
      </c>
      <c r="Z81" s="27">
        <f t="shared" ca="1" si="9"/>
        <v>0</v>
      </c>
      <c r="AA81" s="27">
        <f t="shared" ca="1" si="9"/>
        <v>1</v>
      </c>
      <c r="AB81" s="27">
        <f t="shared" ca="1" si="9"/>
        <v>0</v>
      </c>
      <c r="AC81" s="27">
        <f t="shared" ca="1" si="9"/>
        <v>0</v>
      </c>
      <c r="AD81" s="27">
        <f t="shared" ca="1" si="9"/>
        <v>0</v>
      </c>
      <c r="AE81" s="27">
        <f t="shared" ca="1" si="9"/>
        <v>0</v>
      </c>
      <c r="AF81" s="27">
        <f t="shared" ca="1" si="9"/>
        <v>0</v>
      </c>
      <c r="AG81" s="27">
        <f t="shared" ca="1" si="9"/>
        <v>0</v>
      </c>
    </row>
    <row r="82" spans="1:33" ht="14.25" x14ac:dyDescent="0.45">
      <c r="A82" s="69"/>
      <c r="B82" s="118" t="s">
        <v>217</v>
      </c>
      <c r="C82" s="27">
        <v>0</v>
      </c>
      <c r="D82" s="27">
        <f ca="1">IF(D81&gt;0,D81,0)</f>
        <v>0</v>
      </c>
      <c r="E82" s="27">
        <f t="shared" ref="E82:AG82" ca="1" si="10">IF(E81&gt;0,E81,0)</f>
        <v>0</v>
      </c>
      <c r="F82" s="27">
        <f t="shared" ca="1" si="10"/>
        <v>0</v>
      </c>
      <c r="G82" s="27">
        <f t="shared" ca="1" si="10"/>
        <v>0</v>
      </c>
      <c r="H82" s="27">
        <f t="shared" ca="1" si="10"/>
        <v>0</v>
      </c>
      <c r="I82" s="27">
        <f t="shared" ca="1" si="10"/>
        <v>0</v>
      </c>
      <c r="J82" s="27">
        <f t="shared" ca="1" si="10"/>
        <v>0</v>
      </c>
      <c r="K82" s="27">
        <f t="shared" ca="1" si="10"/>
        <v>0</v>
      </c>
      <c r="L82" s="27">
        <f t="shared" ca="1" si="10"/>
        <v>0</v>
      </c>
      <c r="M82" s="27">
        <f t="shared" ca="1" si="10"/>
        <v>0</v>
      </c>
      <c r="N82" s="27">
        <f t="shared" ca="1" si="10"/>
        <v>0</v>
      </c>
      <c r="O82" s="27">
        <f t="shared" ca="1" si="10"/>
        <v>0</v>
      </c>
      <c r="P82" s="27">
        <f t="shared" ca="1" si="10"/>
        <v>0</v>
      </c>
      <c r="Q82" s="27">
        <f t="shared" ca="1" si="10"/>
        <v>0</v>
      </c>
      <c r="R82" s="27">
        <f t="shared" ca="1" si="10"/>
        <v>0</v>
      </c>
      <c r="S82" s="27">
        <f t="shared" ca="1" si="10"/>
        <v>0</v>
      </c>
      <c r="T82" s="27">
        <f t="shared" ca="1" si="10"/>
        <v>0</v>
      </c>
      <c r="U82" s="27">
        <f t="shared" ca="1" si="10"/>
        <v>0</v>
      </c>
      <c r="V82" s="27">
        <f t="shared" ca="1" si="10"/>
        <v>0</v>
      </c>
      <c r="W82" s="27">
        <f t="shared" ca="1" si="10"/>
        <v>2</v>
      </c>
      <c r="X82" s="27">
        <f t="shared" ca="1" si="10"/>
        <v>2</v>
      </c>
      <c r="Y82" s="27">
        <f t="shared" ca="1" si="10"/>
        <v>0</v>
      </c>
      <c r="Z82" s="27">
        <f t="shared" ca="1" si="10"/>
        <v>0</v>
      </c>
      <c r="AA82" s="27">
        <f t="shared" ca="1" si="10"/>
        <v>1</v>
      </c>
      <c r="AB82" s="27">
        <f t="shared" ca="1" si="10"/>
        <v>0</v>
      </c>
      <c r="AC82" s="27">
        <f t="shared" ca="1" si="10"/>
        <v>0</v>
      </c>
      <c r="AD82" s="27">
        <f t="shared" ca="1" si="10"/>
        <v>0</v>
      </c>
      <c r="AE82" s="27">
        <f t="shared" ca="1" si="10"/>
        <v>0</v>
      </c>
      <c r="AF82" s="27">
        <f t="shared" ca="1" si="10"/>
        <v>0</v>
      </c>
      <c r="AG82" s="27">
        <f t="shared" ca="1" si="10"/>
        <v>0</v>
      </c>
    </row>
    <row r="83" spans="1:33" ht="14.25" x14ac:dyDescent="0.45">
      <c r="A83" s="69"/>
      <c r="B83" s="118" t="s">
        <v>218</v>
      </c>
      <c r="C83" s="27">
        <f>(C$75+MAX(ROUND(C$76,0),0)+C$82)*$C$20</f>
        <v>4</v>
      </c>
      <c r="D83" s="27">
        <f t="shared" ref="D83:AG83" ca="1" si="11">C$83+ROUND(D$75+MAX(D$76,0)+D$82,0)*$C$20</f>
        <v>8</v>
      </c>
      <c r="E83" s="27">
        <f t="shared" ca="1" si="11"/>
        <v>8</v>
      </c>
      <c r="F83" s="27">
        <f t="shared" ca="1" si="11"/>
        <v>8</v>
      </c>
      <c r="G83" s="27">
        <f t="shared" ca="1" si="11"/>
        <v>10</v>
      </c>
      <c r="H83" s="27">
        <f t="shared" ca="1" si="11"/>
        <v>10</v>
      </c>
      <c r="I83" s="27">
        <f t="shared" ca="1" si="11"/>
        <v>10</v>
      </c>
      <c r="J83" s="27">
        <f t="shared" ca="1" si="11"/>
        <v>10</v>
      </c>
      <c r="K83" s="27">
        <f t="shared" ca="1" si="11"/>
        <v>10</v>
      </c>
      <c r="L83" s="27">
        <f t="shared" ca="1" si="11"/>
        <v>10</v>
      </c>
      <c r="M83" s="27">
        <f t="shared" ca="1" si="11"/>
        <v>10</v>
      </c>
      <c r="N83" s="27">
        <f t="shared" ca="1" si="11"/>
        <v>10</v>
      </c>
      <c r="O83" s="27">
        <f t="shared" ca="1" si="11"/>
        <v>10</v>
      </c>
      <c r="P83" s="27">
        <f t="shared" ca="1" si="11"/>
        <v>10</v>
      </c>
      <c r="Q83" s="27">
        <f t="shared" ca="1" si="11"/>
        <v>10</v>
      </c>
      <c r="R83" s="27">
        <f t="shared" ca="1" si="11"/>
        <v>10</v>
      </c>
      <c r="S83" s="27">
        <f t="shared" ca="1" si="11"/>
        <v>10</v>
      </c>
      <c r="T83" s="27">
        <f t="shared" ca="1" si="11"/>
        <v>10</v>
      </c>
      <c r="U83" s="27">
        <f t="shared" ca="1" si="11"/>
        <v>10</v>
      </c>
      <c r="V83" s="27">
        <f t="shared" ca="1" si="11"/>
        <v>10</v>
      </c>
      <c r="W83" s="27">
        <f t="shared" ca="1" si="11"/>
        <v>14</v>
      </c>
      <c r="X83" s="27">
        <f t="shared" ca="1" si="11"/>
        <v>18</v>
      </c>
      <c r="Y83" s="27">
        <f t="shared" ca="1" si="11"/>
        <v>18</v>
      </c>
      <c r="Z83" s="27">
        <f t="shared" ca="1" si="11"/>
        <v>18</v>
      </c>
      <c r="AA83" s="27">
        <f t="shared" ca="1" si="11"/>
        <v>20</v>
      </c>
      <c r="AB83" s="27">
        <f t="shared" ca="1" si="11"/>
        <v>20</v>
      </c>
      <c r="AC83" s="27">
        <f t="shared" ca="1" si="11"/>
        <v>20</v>
      </c>
      <c r="AD83" s="27">
        <f t="shared" ca="1" si="11"/>
        <v>20</v>
      </c>
      <c r="AE83" s="27">
        <f t="shared" ca="1" si="11"/>
        <v>20</v>
      </c>
      <c r="AF83" s="27">
        <f t="shared" ca="1" si="11"/>
        <v>20</v>
      </c>
      <c r="AG83" s="27">
        <f t="shared" ca="1" si="11"/>
        <v>20</v>
      </c>
    </row>
    <row r="84" spans="1:33" ht="14.25" x14ac:dyDescent="0.45">
      <c r="A84" s="69"/>
      <c r="B84" s="20" t="s">
        <v>414</v>
      </c>
      <c r="C84" s="27">
        <f>C$78*$C$45*(24*365)*1000</f>
        <v>30427624.823621958</v>
      </c>
      <c r="D84" s="27">
        <f>(D$78-C$78)*$C$45*(24*365)*1000</f>
        <v>30427624.823621958</v>
      </c>
      <c r="E84" s="27">
        <f t="shared" ref="E84:AG84" si="12">(E$78-D$78)*$C$45*(24*365)*1000</f>
        <v>0</v>
      </c>
      <c r="F84" s="27">
        <f t="shared" si="12"/>
        <v>0</v>
      </c>
      <c r="G84" s="27">
        <f t="shared" si="12"/>
        <v>15213812.411810979</v>
      </c>
      <c r="H84" s="27">
        <f t="shared" si="12"/>
        <v>0</v>
      </c>
      <c r="I84" s="27">
        <f t="shared" si="12"/>
        <v>0</v>
      </c>
      <c r="J84" s="27">
        <f t="shared" si="12"/>
        <v>0</v>
      </c>
      <c r="K84" s="27">
        <f t="shared" si="12"/>
        <v>0</v>
      </c>
      <c r="L84" s="27">
        <f t="shared" si="12"/>
        <v>0</v>
      </c>
      <c r="M84" s="27">
        <f t="shared" si="12"/>
        <v>0</v>
      </c>
      <c r="N84" s="27">
        <f t="shared" si="12"/>
        <v>0</v>
      </c>
      <c r="O84" s="27">
        <f t="shared" si="12"/>
        <v>0</v>
      </c>
      <c r="P84" s="27">
        <f t="shared" si="12"/>
        <v>0</v>
      </c>
      <c r="Q84" s="27">
        <f t="shared" si="12"/>
        <v>0</v>
      </c>
      <c r="R84" s="27">
        <f t="shared" si="12"/>
        <v>0</v>
      </c>
      <c r="S84" s="27">
        <f t="shared" si="12"/>
        <v>0</v>
      </c>
      <c r="T84" s="27">
        <f t="shared" si="12"/>
        <v>0</v>
      </c>
      <c r="U84" s="27">
        <f t="shared" si="12"/>
        <v>0</v>
      </c>
      <c r="V84" s="27">
        <f t="shared" si="12"/>
        <v>0</v>
      </c>
      <c r="W84" s="27">
        <f t="shared" si="12"/>
        <v>0</v>
      </c>
      <c r="X84" s="27">
        <f t="shared" si="12"/>
        <v>0</v>
      </c>
      <c r="Y84" s="27">
        <f t="shared" si="12"/>
        <v>0</v>
      </c>
      <c r="Z84" s="27">
        <f t="shared" si="12"/>
        <v>0</v>
      </c>
      <c r="AA84" s="27">
        <f t="shared" si="12"/>
        <v>0</v>
      </c>
      <c r="AB84" s="27">
        <f t="shared" si="12"/>
        <v>0</v>
      </c>
      <c r="AC84" s="27">
        <f t="shared" si="12"/>
        <v>0</v>
      </c>
      <c r="AD84" s="27">
        <f t="shared" si="12"/>
        <v>0</v>
      </c>
      <c r="AE84" s="27">
        <f t="shared" si="12"/>
        <v>0</v>
      </c>
      <c r="AF84" s="27">
        <f t="shared" si="12"/>
        <v>0</v>
      </c>
      <c r="AG84" s="27">
        <f t="shared" si="12"/>
        <v>0</v>
      </c>
    </row>
    <row r="85" spans="1:33" ht="14.25" x14ac:dyDescent="0.45">
      <c r="A85" s="69"/>
      <c r="B85" s="20" t="s">
        <v>127</v>
      </c>
      <c r="C85" s="27">
        <f>0</f>
        <v>0</v>
      </c>
      <c r="D85" s="27">
        <f t="shared" ref="D85:AG85" si="13">(C85+C84)</f>
        <v>30427624.823621958</v>
      </c>
      <c r="E85" s="27">
        <f t="shared" si="13"/>
        <v>60855249.647243917</v>
      </c>
      <c r="F85" s="27">
        <f t="shared" si="13"/>
        <v>60855249.647243917</v>
      </c>
      <c r="G85" s="27">
        <f t="shared" si="13"/>
        <v>60855249.647243917</v>
      </c>
      <c r="H85" s="27">
        <f t="shared" si="13"/>
        <v>76069062.059054896</v>
      </c>
      <c r="I85" s="27">
        <f t="shared" si="13"/>
        <v>76069062.059054896</v>
      </c>
      <c r="J85" s="27">
        <f t="shared" si="13"/>
        <v>76069062.059054896</v>
      </c>
      <c r="K85" s="27">
        <f t="shared" si="13"/>
        <v>76069062.059054896</v>
      </c>
      <c r="L85" s="27">
        <f t="shared" si="13"/>
        <v>76069062.059054896</v>
      </c>
      <c r="M85" s="27">
        <f t="shared" si="13"/>
        <v>76069062.059054896</v>
      </c>
      <c r="N85" s="27">
        <f t="shared" si="13"/>
        <v>76069062.059054896</v>
      </c>
      <c r="O85" s="27">
        <f t="shared" si="13"/>
        <v>76069062.059054896</v>
      </c>
      <c r="P85" s="27">
        <f t="shared" si="13"/>
        <v>76069062.059054896</v>
      </c>
      <c r="Q85" s="27">
        <f t="shared" si="13"/>
        <v>76069062.059054896</v>
      </c>
      <c r="R85" s="27">
        <f t="shared" si="13"/>
        <v>76069062.059054896</v>
      </c>
      <c r="S85" s="27">
        <f t="shared" si="13"/>
        <v>76069062.059054896</v>
      </c>
      <c r="T85" s="27">
        <f t="shared" si="13"/>
        <v>76069062.059054896</v>
      </c>
      <c r="U85" s="27">
        <f t="shared" si="13"/>
        <v>76069062.059054896</v>
      </c>
      <c r="V85" s="27">
        <f t="shared" si="13"/>
        <v>76069062.059054896</v>
      </c>
      <c r="W85" s="27">
        <f t="shared" si="13"/>
        <v>76069062.059054896</v>
      </c>
      <c r="X85" s="27">
        <f t="shared" si="13"/>
        <v>76069062.059054896</v>
      </c>
      <c r="Y85" s="27">
        <f t="shared" si="13"/>
        <v>76069062.059054896</v>
      </c>
      <c r="Z85" s="27">
        <f t="shared" si="13"/>
        <v>76069062.059054896</v>
      </c>
      <c r="AA85" s="27">
        <f t="shared" si="13"/>
        <v>76069062.059054896</v>
      </c>
      <c r="AB85" s="27">
        <f t="shared" si="13"/>
        <v>76069062.059054896</v>
      </c>
      <c r="AC85" s="27">
        <f t="shared" si="13"/>
        <v>76069062.059054896</v>
      </c>
      <c r="AD85" s="27">
        <f t="shared" si="13"/>
        <v>76069062.059054896</v>
      </c>
      <c r="AE85" s="27">
        <f t="shared" si="13"/>
        <v>76069062.059054896</v>
      </c>
      <c r="AF85" s="27">
        <f t="shared" si="13"/>
        <v>76069062.059054896</v>
      </c>
      <c r="AG85" s="27">
        <f t="shared" si="13"/>
        <v>76069062.059054896</v>
      </c>
    </row>
    <row r="86" spans="1:33" ht="14.25" x14ac:dyDescent="0.45">
      <c r="A86" s="69"/>
      <c r="B86" s="20" t="s">
        <v>254</v>
      </c>
      <c r="C86" s="27">
        <v>0</v>
      </c>
      <c r="D86" s="27">
        <f>IF(C82=0,C86+1,0)</f>
        <v>1</v>
      </c>
      <c r="E86" s="27">
        <f t="shared" ref="E86:AG86" ca="1" si="14">IF(D82=0,D86+1,0)</f>
        <v>2</v>
      </c>
      <c r="F86" s="27">
        <f t="shared" ca="1" si="14"/>
        <v>3</v>
      </c>
      <c r="G86" s="27">
        <f ca="1">IF(F82=0,F86+1,0)</f>
        <v>4</v>
      </c>
      <c r="H86" s="27">
        <f t="shared" ca="1" si="14"/>
        <v>5</v>
      </c>
      <c r="I86" s="27">
        <f t="shared" ca="1" si="14"/>
        <v>6</v>
      </c>
      <c r="J86" s="27">
        <f t="shared" ca="1" si="14"/>
        <v>7</v>
      </c>
      <c r="K86" s="27">
        <f t="shared" ca="1" si="14"/>
        <v>8</v>
      </c>
      <c r="L86" s="27">
        <f t="shared" ca="1" si="14"/>
        <v>9</v>
      </c>
      <c r="M86" s="27">
        <f t="shared" ca="1" si="14"/>
        <v>10</v>
      </c>
      <c r="N86" s="27">
        <f t="shared" ca="1" si="14"/>
        <v>11</v>
      </c>
      <c r="O86" s="27">
        <f t="shared" ca="1" si="14"/>
        <v>12</v>
      </c>
      <c r="P86" s="27">
        <f t="shared" ca="1" si="14"/>
        <v>13</v>
      </c>
      <c r="Q86" s="27">
        <f t="shared" ca="1" si="14"/>
        <v>14</v>
      </c>
      <c r="R86" s="27">
        <f t="shared" ca="1" si="14"/>
        <v>15</v>
      </c>
      <c r="S86" s="27">
        <f t="shared" ca="1" si="14"/>
        <v>16</v>
      </c>
      <c r="T86" s="27">
        <f t="shared" ca="1" si="14"/>
        <v>17</v>
      </c>
      <c r="U86" s="27">
        <f t="shared" ca="1" si="14"/>
        <v>18</v>
      </c>
      <c r="V86" s="27">
        <f t="shared" ca="1" si="14"/>
        <v>19</v>
      </c>
      <c r="W86" s="27">
        <f t="shared" ca="1" si="14"/>
        <v>20</v>
      </c>
      <c r="X86" s="27">
        <f t="shared" ca="1" si="14"/>
        <v>0</v>
      </c>
      <c r="Y86" s="27">
        <f t="shared" ca="1" si="14"/>
        <v>0</v>
      </c>
      <c r="Z86" s="27">
        <f t="shared" ca="1" si="14"/>
        <v>1</v>
      </c>
      <c r="AA86" s="27">
        <f t="shared" ca="1" si="14"/>
        <v>2</v>
      </c>
      <c r="AB86" s="27">
        <f t="shared" ca="1" si="14"/>
        <v>0</v>
      </c>
      <c r="AC86" s="27">
        <f t="shared" ca="1" si="14"/>
        <v>1</v>
      </c>
      <c r="AD86" s="27">
        <f t="shared" ca="1" si="14"/>
        <v>2</v>
      </c>
      <c r="AE86" s="27">
        <f t="shared" ca="1" si="14"/>
        <v>3</v>
      </c>
      <c r="AF86" s="27">
        <f t="shared" ca="1" si="14"/>
        <v>4</v>
      </c>
      <c r="AG86" s="27">
        <f t="shared" ca="1" si="14"/>
        <v>5</v>
      </c>
    </row>
    <row r="87" spans="1:33" ht="14.25" x14ac:dyDescent="0.45">
      <c r="A87" s="69"/>
      <c r="B87" s="20" t="s">
        <v>361</v>
      </c>
      <c r="C87" s="27">
        <f>$C$39</f>
        <v>135.70165234664472</v>
      </c>
      <c r="D87" s="27">
        <f t="shared" ref="D87:AG87" si="15">$C$39*POWER((1-$C$26),D$86)</f>
        <v>134.75245176141559</v>
      </c>
      <c r="E87" s="27">
        <f t="shared" ca="1" si="15"/>
        <v>133.80989060713969</v>
      </c>
      <c r="F87" s="27">
        <f t="shared" ca="1" si="15"/>
        <v>132.87392244258635</v>
      </c>
      <c r="G87" s="27">
        <f t="shared" ca="1" si="15"/>
        <v>131.9445011513701</v>
      </c>
      <c r="H87" s="27">
        <f t="shared" ca="1" si="15"/>
        <v>131.02158093967864</v>
      </c>
      <c r="I87" s="27">
        <f t="shared" ca="1" si="15"/>
        <v>130.10511633401632</v>
      </c>
      <c r="J87" s="27">
        <f t="shared" ca="1" si="15"/>
        <v>129.19506217896381</v>
      </c>
      <c r="K87" s="27">
        <f t="shared" ca="1" si="15"/>
        <v>128.29137363495309</v>
      </c>
      <c r="L87" s="27">
        <f t="shared" ca="1" si="15"/>
        <v>127.39400617605818</v>
      </c>
      <c r="M87" s="27">
        <f t="shared" ca="1" si="15"/>
        <v>126.50291558780133</v>
      </c>
      <c r="N87" s="27">
        <f t="shared" ca="1" si="15"/>
        <v>125.61805796497443</v>
      </c>
      <c r="O87" s="27">
        <f t="shared" ca="1" si="15"/>
        <v>124.73938970947583</v>
      </c>
      <c r="P87" s="27">
        <f t="shared" ca="1" si="15"/>
        <v>123.86686752816217</v>
      </c>
      <c r="Q87" s="27">
        <f t="shared" ca="1" si="15"/>
        <v>123.00044843071528</v>
      </c>
      <c r="R87" s="27">
        <f t="shared" ca="1" si="15"/>
        <v>122.14008972752393</v>
      </c>
      <c r="S87" s="27">
        <f t="shared" ca="1" si="15"/>
        <v>121.28574902758055</v>
      </c>
      <c r="T87" s="27">
        <f t="shared" ca="1" si="15"/>
        <v>120.4373842363925</v>
      </c>
      <c r="U87" s="27">
        <f t="shared" ca="1" si="15"/>
        <v>119.59495355390804</v>
      </c>
      <c r="V87" s="27">
        <f t="shared" ca="1" si="15"/>
        <v>118.75841547245682</v>
      </c>
      <c r="W87" s="27">
        <f t="shared" ca="1" si="15"/>
        <v>117.92772877470469</v>
      </c>
      <c r="X87" s="27">
        <f t="shared" ca="1" si="15"/>
        <v>135.70165234664472</v>
      </c>
      <c r="Y87" s="27">
        <f t="shared" ca="1" si="15"/>
        <v>135.70165234664472</v>
      </c>
      <c r="Z87" s="27">
        <f t="shared" ca="1" si="15"/>
        <v>134.75245176141559</v>
      </c>
      <c r="AA87" s="27">
        <f t="shared" ca="1" si="15"/>
        <v>133.80989060713969</v>
      </c>
      <c r="AB87" s="27">
        <f t="shared" ca="1" si="15"/>
        <v>135.70165234664472</v>
      </c>
      <c r="AC87" s="27">
        <f t="shared" ca="1" si="15"/>
        <v>134.75245176141559</v>
      </c>
      <c r="AD87" s="27">
        <f t="shared" ca="1" si="15"/>
        <v>133.80989060713969</v>
      </c>
      <c r="AE87" s="27">
        <f t="shared" ca="1" si="15"/>
        <v>132.87392244258635</v>
      </c>
      <c r="AF87" s="27">
        <f t="shared" ca="1" si="15"/>
        <v>131.9445011513701</v>
      </c>
      <c r="AG87" s="27">
        <f t="shared" ca="1" si="15"/>
        <v>131.02158093967864</v>
      </c>
    </row>
    <row r="88" spans="1:33" ht="14.25" x14ac:dyDescent="0.45">
      <c r="A88" s="69"/>
      <c r="B88" s="20" t="s">
        <v>362</v>
      </c>
      <c r="C88" s="27">
        <f t="shared" ref="C88:AG88" si="16">($K$35+(C$87)*$K$36+(C$87^2)*$K$37+(C$87^3)*$K$38+(C$87^4)*$K$39)*$K$40</f>
        <v>55661.250426789506</v>
      </c>
      <c r="D88" s="27">
        <f t="shared" si="16"/>
        <v>54133.247537655443</v>
      </c>
      <c r="E88" s="27">
        <f t="shared" ca="1" si="16"/>
        <v>52636.514564190715</v>
      </c>
      <c r="F88" s="27">
        <f t="shared" ca="1" si="16"/>
        <v>51170.775498628827</v>
      </c>
      <c r="G88" s="27">
        <f t="shared" ca="1" si="16"/>
        <v>49735.747405926573</v>
      </c>
      <c r="H88" s="27">
        <f t="shared" ca="1" si="16"/>
        <v>48331.140931790076</v>
      </c>
      <c r="I88" s="27">
        <f t="shared" ca="1" si="16"/>
        <v>46956.66079000289</v>
      </c>
      <c r="J88" s="27">
        <f t="shared" ca="1" si="16"/>
        <v>45612.006229768325</v>
      </c>
      <c r="K88" s="27">
        <f t="shared" ca="1" si="16"/>
        <v>44296.871483752497</v>
      </c>
      <c r="L88" s="27">
        <f t="shared" ca="1" si="16"/>
        <v>43010.946197495767</v>
      </c>
      <c r="M88" s="27">
        <f t="shared" ca="1" si="16"/>
        <v>41753.915840837799</v>
      </c>
      <c r="N88" s="27">
        <f t="shared" ca="1" si="16"/>
        <v>40525.462101980811</v>
      </c>
      <c r="O88" s="27">
        <f t="shared" ca="1" si="16"/>
        <v>39325.263264795423</v>
      </c>
      <c r="P88" s="27">
        <f t="shared" ca="1" si="16"/>
        <v>38152.994569955728</v>
      </c>
      <c r="Q88" s="27">
        <f t="shared" ca="1" si="16"/>
        <v>37008.328560468799</v>
      </c>
      <c r="R88" s="27">
        <f t="shared" ca="1" si="16"/>
        <v>35890.935412148829</v>
      </c>
      <c r="S88" s="27">
        <f t="shared" ca="1" si="16"/>
        <v>34800.483249565616</v>
      </c>
      <c r="T88" s="27">
        <f t="shared" ca="1" si="16"/>
        <v>33736.638447982077</v>
      </c>
      <c r="U88" s="27">
        <f t="shared" ca="1" si="16"/>
        <v>32699.065921777903</v>
      </c>
      <c r="V88" s="27">
        <f t="shared" ca="1" si="16"/>
        <v>31687.429399840832</v>
      </c>
      <c r="W88" s="27">
        <f t="shared" ca="1" si="16"/>
        <v>30701.391688391028</v>
      </c>
      <c r="X88" s="27">
        <f t="shared" ca="1" si="16"/>
        <v>55661.250426789506</v>
      </c>
      <c r="Y88" s="27">
        <f t="shared" ca="1" si="16"/>
        <v>55661.250426789506</v>
      </c>
      <c r="Z88" s="27">
        <f t="shared" ca="1" si="16"/>
        <v>54133.247537655443</v>
      </c>
      <c r="AA88" s="27">
        <f t="shared" ca="1" si="16"/>
        <v>52636.514564190715</v>
      </c>
      <c r="AB88" s="27">
        <f t="shared" ca="1" si="16"/>
        <v>55661.250426789506</v>
      </c>
      <c r="AC88" s="27">
        <f t="shared" ca="1" si="16"/>
        <v>54133.247537655443</v>
      </c>
      <c r="AD88" s="27">
        <f t="shared" ca="1" si="16"/>
        <v>52636.514564190715</v>
      </c>
      <c r="AE88" s="27">
        <f t="shared" ca="1" si="16"/>
        <v>51170.775498628827</v>
      </c>
      <c r="AF88" s="27">
        <f t="shared" ca="1" si="16"/>
        <v>49735.747405926573</v>
      </c>
      <c r="AG88" s="27">
        <f t="shared" ca="1" si="16"/>
        <v>48331.140931790076</v>
      </c>
    </row>
    <row r="89" spans="1:33" ht="14.25" x14ac:dyDescent="0.45">
      <c r="A89" s="69"/>
      <c r="B89" s="20" t="s">
        <v>317</v>
      </c>
      <c r="C89" s="27">
        <f>0*$C$43*(($C$42*C$88)-($C$41*1000))/(1000)*(24*365)</f>
        <v>0</v>
      </c>
      <c r="D89" s="27">
        <f t="shared" ref="D89:AG89" si="17">C$78*$C$43*(($C$42*D$88)-($C$41*1000))/(1000)*(24*365)</f>
        <v>29537502.020585801</v>
      </c>
      <c r="E89" s="27">
        <f t="shared" ca="1" si="17"/>
        <v>57331190.388447315</v>
      </c>
      <c r="F89" s="27">
        <f t="shared" ca="1" si="17"/>
        <v>55623487.117942475</v>
      </c>
      <c r="G89" s="27">
        <f t="shared" ca="1" si="17"/>
        <v>53951564.587696932</v>
      </c>
      <c r="H89" s="27">
        <f t="shared" ca="1" si="17"/>
        <v>65393857.096012473</v>
      </c>
      <c r="I89" s="27">
        <f t="shared" ca="1" si="17"/>
        <v>63392132.941520706</v>
      </c>
      <c r="J89" s="27">
        <f t="shared" ca="1" si="17"/>
        <v>61433845.272723109</v>
      </c>
      <c r="K89" s="27">
        <f t="shared" ca="1" si="17"/>
        <v>59518548.785362944</v>
      </c>
      <c r="L89" s="27">
        <f t="shared" ca="1" si="17"/>
        <v>57645791.494722962</v>
      </c>
      <c r="M89" s="27">
        <f t="shared" ca="1" si="17"/>
        <v>55815115.334804125</v>
      </c>
      <c r="N89" s="27">
        <f t="shared" ca="1" si="17"/>
        <v>54026056.732219756</v>
      </c>
      <c r="O89" s="27">
        <f t="shared" ca="1" si="17"/>
        <v>52278147.155684814</v>
      </c>
      <c r="P89" s="27">
        <f t="shared" ca="1" si="17"/>
        <v>50570913.641955018</v>
      </c>
      <c r="Q89" s="27">
        <f t="shared" ca="1" si="17"/>
        <v>48903879.299038738</v>
      </c>
      <c r="R89" s="27">
        <f t="shared" ca="1" si="17"/>
        <v>47276563.787482932</v>
      </c>
      <c r="S89" s="27">
        <f t="shared" ca="1" si="17"/>
        <v>45688483.780504875</v>
      </c>
      <c r="T89" s="27">
        <f t="shared" ca="1" si="17"/>
        <v>44139153.403718702</v>
      </c>
      <c r="U89" s="27">
        <f t="shared" ca="1" si="17"/>
        <v>42628084.655181259</v>
      </c>
      <c r="V89" s="27">
        <f t="shared" ca="1" si="17"/>
        <v>41154787.806458198</v>
      </c>
      <c r="W89" s="27">
        <f t="shared" ca="1" si="17"/>
        <v>39718771.785388269</v>
      </c>
      <c r="X89" s="27">
        <f t="shared" ca="1" si="17"/>
        <v>76069062.059054896</v>
      </c>
      <c r="Y89" s="27">
        <f t="shared" ca="1" si="17"/>
        <v>76069062.059054896</v>
      </c>
      <c r="Z89" s="27">
        <f t="shared" ca="1" si="17"/>
        <v>73843755.051464513</v>
      </c>
      <c r="AA89" s="27">
        <f t="shared" ca="1" si="17"/>
        <v>71663987.985559136</v>
      </c>
      <c r="AB89" s="27">
        <f t="shared" ca="1" si="17"/>
        <v>76069062.059054896</v>
      </c>
      <c r="AC89" s="27">
        <f t="shared" ca="1" si="17"/>
        <v>73843755.051464513</v>
      </c>
      <c r="AD89" s="27">
        <f t="shared" ca="1" si="17"/>
        <v>71663987.985559136</v>
      </c>
      <c r="AE89" s="27">
        <f t="shared" ca="1" si="17"/>
        <v>69529358.897428095</v>
      </c>
      <c r="AF89" s="27">
        <f t="shared" ca="1" si="17"/>
        <v>67439455.734621152</v>
      </c>
      <c r="AG89" s="27">
        <f t="shared" ca="1" si="17"/>
        <v>65393857.096012473</v>
      </c>
    </row>
    <row r="90" spans="1:33" ht="14.25" x14ac:dyDescent="0.45">
      <c r="A90" s="69"/>
      <c r="B90" s="20" t="s">
        <v>131</v>
      </c>
      <c r="C90" s="22">
        <f t="shared" ref="C90:AG90" si="18">POWER((1-($C$44)),C71)</f>
        <v>1</v>
      </c>
      <c r="D90" s="22">
        <f t="shared" si="18"/>
        <v>0.995</v>
      </c>
      <c r="E90" s="22">
        <f t="shared" si="18"/>
        <v>0.99002500000000004</v>
      </c>
      <c r="F90" s="22">
        <f t="shared" si="18"/>
        <v>0.98507487500000002</v>
      </c>
      <c r="G90" s="22">
        <f t="shared" si="18"/>
        <v>0.98014950062500006</v>
      </c>
      <c r="H90" s="22">
        <f t="shared" si="18"/>
        <v>0.97524875312187509</v>
      </c>
      <c r="I90" s="22">
        <f t="shared" si="18"/>
        <v>0.97037250935626573</v>
      </c>
      <c r="J90" s="22">
        <f t="shared" si="18"/>
        <v>0.96552064680948435</v>
      </c>
      <c r="K90" s="22">
        <f t="shared" si="18"/>
        <v>0.96069304357543694</v>
      </c>
      <c r="L90" s="22">
        <f t="shared" si="18"/>
        <v>0.95588957835755972</v>
      </c>
      <c r="M90" s="22">
        <f t="shared" si="18"/>
        <v>0.95111013046577197</v>
      </c>
      <c r="N90" s="22">
        <f t="shared" si="18"/>
        <v>0.94635457981344306</v>
      </c>
      <c r="O90" s="22">
        <f t="shared" si="18"/>
        <v>0.94162280691437594</v>
      </c>
      <c r="P90" s="22">
        <f t="shared" si="18"/>
        <v>0.93691469287980411</v>
      </c>
      <c r="Q90" s="22">
        <f t="shared" si="18"/>
        <v>0.93223011941540512</v>
      </c>
      <c r="R90" s="22">
        <f t="shared" si="18"/>
        <v>0.92756896881832807</v>
      </c>
      <c r="S90" s="22">
        <f t="shared" si="18"/>
        <v>0.92293112397423638</v>
      </c>
      <c r="T90" s="22">
        <f t="shared" si="18"/>
        <v>0.9183164683543652</v>
      </c>
      <c r="U90" s="22">
        <f t="shared" si="18"/>
        <v>0.91372488601259338</v>
      </c>
      <c r="V90" s="22">
        <f t="shared" si="18"/>
        <v>0.90915626158253038</v>
      </c>
      <c r="W90" s="22">
        <f t="shared" si="18"/>
        <v>0.90461048027461777</v>
      </c>
      <c r="X90" s="22">
        <f t="shared" si="18"/>
        <v>0.90008742787324469</v>
      </c>
      <c r="Y90" s="22">
        <f t="shared" si="18"/>
        <v>0.89558699073387849</v>
      </c>
      <c r="Z90" s="22">
        <f t="shared" si="18"/>
        <v>0.89110905578020905</v>
      </c>
      <c r="AA90" s="22">
        <f t="shared" si="18"/>
        <v>0.88665351050130803</v>
      </c>
      <c r="AB90" s="22">
        <f t="shared" si="18"/>
        <v>0.88222024294880153</v>
      </c>
      <c r="AC90" s="22">
        <f t="shared" si="18"/>
        <v>0.87780914173405755</v>
      </c>
      <c r="AD90" s="22">
        <f t="shared" si="18"/>
        <v>0.87342009602538717</v>
      </c>
      <c r="AE90" s="22">
        <f t="shared" si="18"/>
        <v>0.86905299554526039</v>
      </c>
      <c r="AF90" s="22">
        <f t="shared" si="18"/>
        <v>0.86470773056753414</v>
      </c>
      <c r="AG90" s="22">
        <f t="shared" si="18"/>
        <v>0.86038419191469639</v>
      </c>
    </row>
    <row r="91" spans="1:33" ht="14.25" x14ac:dyDescent="0.45">
      <c r="A91" s="69"/>
      <c r="B91" s="20" t="s">
        <v>50</v>
      </c>
      <c r="C91" s="27">
        <f>C$89*C$90</f>
        <v>0</v>
      </c>
      <c r="D91" s="27">
        <f>D$89*D$90</f>
        <v>29389814.510482874</v>
      </c>
      <c r="E91" s="27">
        <f t="shared" ref="E91:AG91" ca="1" si="19">E$89*E$90</f>
        <v>56759311.764322557</v>
      </c>
      <c r="F91" s="27">
        <f t="shared" ca="1" si="19"/>
        <v>54793299.619771294</v>
      </c>
      <c r="G91" s="27">
        <f t="shared" ca="1" si="19"/>
        <v>52880599.088568583</v>
      </c>
      <c r="H91" s="27">
        <f t="shared" ca="1" si="19"/>
        <v>63775277.594716251</v>
      </c>
      <c r="I91" s="27">
        <f t="shared" ca="1" si="19"/>
        <v>61513983.115909442</v>
      </c>
      <c r="J91" s="27">
        <f t="shared" ca="1" si="19"/>
        <v>59315646.023713395</v>
      </c>
      <c r="K91" s="27">
        <f t="shared" ca="1" si="19"/>
        <v>57179055.781803451</v>
      </c>
      <c r="L91" s="27">
        <f t="shared" ca="1" si="19"/>
        <v>55103011.325978532</v>
      </c>
      <c r="M91" s="27">
        <f t="shared" ca="1" si="19"/>
        <v>53086321.62804766</v>
      </c>
      <c r="N91" s="27">
        <f t="shared" ca="1" si="19"/>
        <v>51127806.217797063</v>
      </c>
      <c r="O91" s="27">
        <f t="shared" ca="1" si="19"/>
        <v>49226295.66501873</v>
      </c>
      <c r="P91" s="27">
        <f t="shared" ca="1" si="19"/>
        <v>47380632.023503385</v>
      </c>
      <c r="Q91" s="27">
        <f t="shared" ca="1" si="19"/>
        <v>45589669.238819443</v>
      </c>
      <c r="R91" s="27">
        <f t="shared" ca="1" si="19"/>
        <v>43852273.521629453</v>
      </c>
      <c r="S91" s="27">
        <f t="shared" ca="1" si="19"/>
        <v>42167323.688220032</v>
      </c>
      <c r="T91" s="27">
        <f t="shared" ca="1" si="19"/>
        <v>40533711.469854519</v>
      </c>
      <c r="U91" s="27">
        <f t="shared" ca="1" si="19"/>
        <v>38950341.792490676</v>
      </c>
      <c r="V91" s="27">
        <f t="shared" ca="1" si="19"/>
        <v>37416133.028341837</v>
      </c>
      <c r="W91" s="27">
        <f t="shared" ca="1" si="19"/>
        <v>35930017.220698021</v>
      </c>
      <c r="X91" s="27">
        <f t="shared" ca="1" si="19"/>
        <v>68468806.409464955</v>
      </c>
      <c r="Y91" s="27">
        <f t="shared" ca="1" si="19"/>
        <v>68126462.377417624</v>
      </c>
      <c r="Z91" s="27">
        <f t="shared" ca="1" si="19"/>
        <v>65802838.839175582</v>
      </c>
      <c r="AA91" s="27">
        <f t="shared" ca="1" si="19"/>
        <v>63541126.523919567</v>
      </c>
      <c r="AB91" s="27">
        <f t="shared" ca="1" si="19"/>
        <v>67109666.410626873</v>
      </c>
      <c r="AC91" s="27">
        <f t="shared" ca="1" si="19"/>
        <v>64820723.244146042</v>
      </c>
      <c r="AD91" s="27">
        <f t="shared" ca="1" si="19"/>
        <v>62592767.267909251</v>
      </c>
      <c r="AE91" s="27">
        <f t="shared" ca="1" si="19"/>
        <v>60424697.628151387</v>
      </c>
      <c r="AF91" s="27">
        <f t="shared" ca="1" si="19"/>
        <v>58315418.718993932</v>
      </c>
      <c r="AG91" s="27">
        <f t="shared" ca="1" si="19"/>
        <v>56263840.893737823</v>
      </c>
    </row>
    <row r="92" spans="1:33" ht="14.25" x14ac:dyDescent="0.45">
      <c r="A92" s="69"/>
      <c r="B92" s="20" t="s">
        <v>2</v>
      </c>
      <c r="C92" s="6">
        <f t="shared" ref="C92:AG92" ca="1" si="20">C$91*C$73</f>
        <v>0</v>
      </c>
      <c r="D92" s="6">
        <f t="shared" ca="1" si="20"/>
        <v>2636266.3615903137</v>
      </c>
      <c r="E92" s="6">
        <f t="shared" ca="1" si="20"/>
        <v>5091310.2652597334</v>
      </c>
      <c r="F92" s="6">
        <f t="shared" ca="1" si="20"/>
        <v>4914958.9758934854</v>
      </c>
      <c r="G92" s="6">
        <f t="shared" ca="1" si="20"/>
        <v>5215238.0058301715</v>
      </c>
      <c r="H92" s="6">
        <f t="shared" ca="1" si="20"/>
        <v>6289702.788488904</v>
      </c>
      <c r="I92" s="6">
        <f t="shared" ca="1" si="20"/>
        <v>6066687.3705187887</v>
      </c>
      <c r="J92" s="6">
        <f t="shared" ca="1" si="20"/>
        <v>5849880.9925569054</v>
      </c>
      <c r="K92" s="6">
        <f t="shared" ca="1" si="20"/>
        <v>5639164.2680010488</v>
      </c>
      <c r="L92" s="6">
        <f t="shared" ca="1" si="20"/>
        <v>5434418.7444173023</v>
      </c>
      <c r="M92" s="6">
        <f t="shared" ca="1" si="20"/>
        <v>5235526.9591521677</v>
      </c>
      <c r="N92" s="6">
        <f t="shared" ca="1" si="20"/>
        <v>5042372.4908104697</v>
      </c>
      <c r="O92" s="6">
        <f t="shared" ca="1" si="20"/>
        <v>4854840.0067944089</v>
      </c>
      <c r="P92" s="6">
        <f t="shared" ca="1" si="20"/>
        <v>4672815.307091441</v>
      </c>
      <c r="Q92" s="6">
        <f t="shared" ca="1" si="20"/>
        <v>4496185.3644906152</v>
      </c>
      <c r="R92" s="6">
        <f t="shared" ca="1" si="20"/>
        <v>4324838.3614001274</v>
      </c>
      <c r="S92" s="6">
        <f t="shared" ca="1" si="20"/>
        <v>4158663.7234313674</v>
      </c>
      <c r="T92" s="6">
        <f t="shared" ca="1" si="20"/>
        <v>3997552.1499081752</v>
      </c>
      <c r="U92" s="6">
        <f t="shared" ca="1" si="20"/>
        <v>3841395.6414534128</v>
      </c>
      <c r="V92" s="6">
        <f t="shared" ca="1" si="20"/>
        <v>3690087.5247986522</v>
      </c>
      <c r="W92" s="6">
        <f t="shared" ca="1" si="20"/>
        <v>3543522.4749566871</v>
      </c>
      <c r="X92" s="6">
        <f t="shared" ca="1" si="20"/>
        <v>6752592.2087683342</v>
      </c>
      <c r="Y92" s="6">
        <f t="shared" ca="1" si="20"/>
        <v>6718829.2477244921</v>
      </c>
      <c r="Z92" s="6">
        <f t="shared" ca="1" si="20"/>
        <v>6489666.7571939882</v>
      </c>
      <c r="AA92" s="6">
        <f t="shared" ca="1" si="20"/>
        <v>6266610.1309817638</v>
      </c>
      <c r="AB92" s="6">
        <f t="shared" ca="1" si="20"/>
        <v>6618549.8813485485</v>
      </c>
      <c r="AC92" s="6">
        <f t="shared" ca="1" si="20"/>
        <v>6392807.6696345238</v>
      </c>
      <c r="AD92" s="6">
        <f t="shared" ca="1" si="20"/>
        <v>6173080.191450594</v>
      </c>
      <c r="AE92" s="6">
        <f t="shared" ca="1" si="20"/>
        <v>5959258.8774065934</v>
      </c>
      <c r="AF92" s="6">
        <f t="shared" ca="1" si="20"/>
        <v>5751235.675674146</v>
      </c>
      <c r="AG92" s="6">
        <f t="shared" ca="1" si="20"/>
        <v>5548903.1221364345</v>
      </c>
    </row>
    <row r="93" spans="1:33" ht="14.25" x14ac:dyDescent="0.45">
      <c r="A93" s="69"/>
      <c r="B93" s="20" t="s">
        <v>102</v>
      </c>
      <c r="C93" s="6">
        <f>(ROUND(C$75+MAX(C$76,0),0)*$C$30)</f>
        <v>9702691.7660780326</v>
      </c>
      <c r="D93" s="6">
        <f>(ROUND(D$75+MAX(D$76,0),0)*($C$30*POWER(C$83,$C$68)))</f>
        <v>8137013.9295482086</v>
      </c>
      <c r="E93" s="6">
        <f t="shared" ref="E93:AG93" ca="1" si="21">(ROUND(E$75+MAX(E$76,0),0)*($C$30*POWER(D$83,$C$68)))</f>
        <v>0</v>
      </c>
      <c r="F93" s="6">
        <f t="shared" ca="1" si="21"/>
        <v>0</v>
      </c>
      <c r="G93" s="6">
        <f t="shared" ca="1" si="21"/>
        <v>3725816.6231311816</v>
      </c>
      <c r="H93" s="6">
        <f t="shared" ca="1" si="21"/>
        <v>0</v>
      </c>
      <c r="I93" s="6">
        <f t="shared" ca="1" si="21"/>
        <v>0</v>
      </c>
      <c r="J93" s="6">
        <f t="shared" ca="1" si="21"/>
        <v>0</v>
      </c>
      <c r="K93" s="6">
        <f t="shared" ca="1" si="21"/>
        <v>0</v>
      </c>
      <c r="L93" s="6">
        <f t="shared" ca="1" si="21"/>
        <v>0</v>
      </c>
      <c r="M93" s="6">
        <f t="shared" ca="1" si="21"/>
        <v>0</v>
      </c>
      <c r="N93" s="6">
        <f t="shared" ca="1" si="21"/>
        <v>0</v>
      </c>
      <c r="O93" s="6">
        <f t="shared" ca="1" si="21"/>
        <v>0</v>
      </c>
      <c r="P93" s="6">
        <f t="shared" ca="1" si="21"/>
        <v>0</v>
      </c>
      <c r="Q93" s="6">
        <f t="shared" ca="1" si="21"/>
        <v>0</v>
      </c>
      <c r="R93" s="6">
        <f t="shared" ca="1" si="21"/>
        <v>0</v>
      </c>
      <c r="S93" s="6">
        <f t="shared" ca="1" si="21"/>
        <v>0</v>
      </c>
      <c r="T93" s="6">
        <f t="shared" ca="1" si="21"/>
        <v>0</v>
      </c>
      <c r="U93" s="6">
        <f t="shared" ca="1" si="21"/>
        <v>0</v>
      </c>
      <c r="V93" s="6">
        <f t="shared" ca="1" si="21"/>
        <v>0</v>
      </c>
      <c r="W93" s="6">
        <f t="shared" ca="1" si="21"/>
        <v>0</v>
      </c>
      <c r="X93" s="6">
        <f t="shared" ca="1" si="21"/>
        <v>0</v>
      </c>
      <c r="Y93" s="6">
        <f t="shared" ca="1" si="21"/>
        <v>0</v>
      </c>
      <c r="Z93" s="6">
        <f t="shared" ca="1" si="21"/>
        <v>0</v>
      </c>
      <c r="AA93" s="6">
        <f t="shared" ca="1" si="21"/>
        <v>0</v>
      </c>
      <c r="AB93" s="6">
        <f t="shared" ca="1" si="21"/>
        <v>0</v>
      </c>
      <c r="AC93" s="6">
        <f t="shared" ca="1" si="21"/>
        <v>0</v>
      </c>
      <c r="AD93" s="6">
        <f t="shared" ca="1" si="21"/>
        <v>0</v>
      </c>
      <c r="AE93" s="6">
        <f t="shared" ca="1" si="21"/>
        <v>0</v>
      </c>
      <c r="AF93" s="6">
        <f t="shared" ca="1" si="21"/>
        <v>0</v>
      </c>
      <c r="AG93" s="6">
        <f t="shared" ca="1" si="21"/>
        <v>0</v>
      </c>
    </row>
    <row r="94" spans="1:33" ht="14.25" x14ac:dyDescent="0.45">
      <c r="A94" s="69"/>
      <c r="B94" s="174" t="s">
        <v>128</v>
      </c>
      <c r="C94" s="178">
        <f>0</f>
        <v>0</v>
      </c>
      <c r="D94" s="178">
        <f t="shared" ref="D94:AG94" ca="1" si="22">D$82*($C$30*$C$24)*POWER(C$83,$C$68)</f>
        <v>0</v>
      </c>
      <c r="E94" s="178">
        <f t="shared" ca="1" si="22"/>
        <v>0</v>
      </c>
      <c r="F94" s="178">
        <f t="shared" ca="1" si="22"/>
        <v>0</v>
      </c>
      <c r="G94" s="178">
        <f t="shared" ca="1" si="22"/>
        <v>0</v>
      </c>
      <c r="H94" s="178">
        <f t="shared" ca="1" si="22"/>
        <v>0</v>
      </c>
      <c r="I94" s="178">
        <f t="shared" ca="1" si="22"/>
        <v>0</v>
      </c>
      <c r="J94" s="178">
        <f t="shared" ca="1" si="22"/>
        <v>0</v>
      </c>
      <c r="K94" s="178">
        <f t="shared" ca="1" si="22"/>
        <v>0</v>
      </c>
      <c r="L94" s="178">
        <f t="shared" ca="1" si="22"/>
        <v>0</v>
      </c>
      <c r="M94" s="178">
        <f t="shared" ca="1" si="22"/>
        <v>0</v>
      </c>
      <c r="N94" s="178">
        <f t="shared" ca="1" si="22"/>
        <v>0</v>
      </c>
      <c r="O94" s="178">
        <f t="shared" ca="1" si="22"/>
        <v>0</v>
      </c>
      <c r="P94" s="178">
        <f t="shared" ca="1" si="22"/>
        <v>0</v>
      </c>
      <c r="Q94" s="178">
        <f t="shared" ca="1" si="22"/>
        <v>0</v>
      </c>
      <c r="R94" s="178">
        <f t="shared" ca="1" si="22"/>
        <v>0</v>
      </c>
      <c r="S94" s="178">
        <f t="shared" ca="1" si="22"/>
        <v>0</v>
      </c>
      <c r="T94" s="178">
        <f t="shared" ca="1" si="22"/>
        <v>0</v>
      </c>
      <c r="U94" s="178">
        <f t="shared" ca="1" si="22"/>
        <v>0</v>
      </c>
      <c r="V94" s="178">
        <f t="shared" ca="1" si="22"/>
        <v>0</v>
      </c>
      <c r="W94" s="178">
        <f t="shared" ca="1" si="22"/>
        <v>6156988.8895169068</v>
      </c>
      <c r="X94" s="178">
        <f t="shared" ca="1" si="22"/>
        <v>5899544.3354716701</v>
      </c>
      <c r="Y94" s="178">
        <f t="shared" ca="1" si="22"/>
        <v>0</v>
      </c>
      <c r="Z94" s="178">
        <f t="shared" ca="1" si="22"/>
        <v>0</v>
      </c>
      <c r="AA94" s="178">
        <f t="shared" ca="1" si="22"/>
        <v>2857152.1620113868</v>
      </c>
      <c r="AB94" s="178">
        <f t="shared" ca="1" si="22"/>
        <v>0</v>
      </c>
      <c r="AC94" s="178">
        <f t="shared" ca="1" si="22"/>
        <v>0</v>
      </c>
      <c r="AD94" s="178">
        <f t="shared" ca="1" si="22"/>
        <v>0</v>
      </c>
      <c r="AE94" s="178">
        <f t="shared" ca="1" si="22"/>
        <v>0</v>
      </c>
      <c r="AF94" s="178">
        <f t="shared" ca="1" si="22"/>
        <v>0</v>
      </c>
      <c r="AG94" s="178">
        <f t="shared" ca="1" si="22"/>
        <v>0</v>
      </c>
    </row>
    <row r="95" spans="1:33" ht="14.25" x14ac:dyDescent="0.45">
      <c r="A95" s="69"/>
      <c r="B95" s="20" t="s">
        <v>103</v>
      </c>
      <c r="C95" s="6">
        <f>$C$29+($C$31*ROUND(C$75+MAX(C$76,0),0))</f>
        <v>13090672.294686487</v>
      </c>
      <c r="D95" s="6">
        <f>$C$31*(ROUND(D$75+MAX(D$76,0),0))</f>
        <v>10153474.690745689</v>
      </c>
      <c r="E95" s="6">
        <f t="shared" ref="E95:AG95" si="23">$C$31*(ROUND(E$75+MAX(E$76,0),0))</f>
        <v>0</v>
      </c>
      <c r="F95" s="6">
        <f t="shared" si="23"/>
        <v>0</v>
      </c>
      <c r="G95" s="6">
        <f t="shared" si="23"/>
        <v>5076737.3453728445</v>
      </c>
      <c r="H95" s="6">
        <f t="shared" si="23"/>
        <v>0</v>
      </c>
      <c r="I95" s="6">
        <f t="shared" si="23"/>
        <v>0</v>
      </c>
      <c r="J95" s="6">
        <f t="shared" si="23"/>
        <v>0</v>
      </c>
      <c r="K95" s="6">
        <f t="shared" si="23"/>
        <v>0</v>
      </c>
      <c r="L95" s="6">
        <f t="shared" si="23"/>
        <v>0</v>
      </c>
      <c r="M95" s="6">
        <f t="shared" si="23"/>
        <v>0</v>
      </c>
      <c r="N95" s="6">
        <f t="shared" si="23"/>
        <v>0</v>
      </c>
      <c r="O95" s="6">
        <f t="shared" si="23"/>
        <v>0</v>
      </c>
      <c r="P95" s="6">
        <f t="shared" si="23"/>
        <v>0</v>
      </c>
      <c r="Q95" s="6">
        <f t="shared" si="23"/>
        <v>0</v>
      </c>
      <c r="R95" s="6">
        <f t="shared" si="23"/>
        <v>0</v>
      </c>
      <c r="S95" s="6">
        <f t="shared" si="23"/>
        <v>0</v>
      </c>
      <c r="T95" s="6">
        <f t="shared" si="23"/>
        <v>0</v>
      </c>
      <c r="U95" s="6">
        <f t="shared" si="23"/>
        <v>0</v>
      </c>
      <c r="V95" s="6">
        <f t="shared" si="23"/>
        <v>0</v>
      </c>
      <c r="W95" s="6">
        <f t="shared" si="23"/>
        <v>0</v>
      </c>
      <c r="X95" s="6">
        <f t="shared" si="23"/>
        <v>0</v>
      </c>
      <c r="Y95" s="6">
        <f t="shared" si="23"/>
        <v>0</v>
      </c>
      <c r="Z95" s="6">
        <f t="shared" si="23"/>
        <v>0</v>
      </c>
      <c r="AA95" s="6">
        <f t="shared" si="23"/>
        <v>0</v>
      </c>
      <c r="AB95" s="6">
        <f t="shared" si="23"/>
        <v>0</v>
      </c>
      <c r="AC95" s="6">
        <f t="shared" si="23"/>
        <v>0</v>
      </c>
      <c r="AD95" s="6">
        <f t="shared" si="23"/>
        <v>0</v>
      </c>
      <c r="AE95" s="6">
        <f t="shared" si="23"/>
        <v>0</v>
      </c>
      <c r="AF95" s="6">
        <f t="shared" si="23"/>
        <v>0</v>
      </c>
      <c r="AG95" s="6">
        <f t="shared" si="23"/>
        <v>0</v>
      </c>
    </row>
    <row r="96" spans="1:33" ht="14.25" x14ac:dyDescent="0.45">
      <c r="A96" s="69"/>
      <c r="B96" s="20" t="s">
        <v>17</v>
      </c>
      <c r="C96" s="7">
        <f>0</f>
        <v>0</v>
      </c>
      <c r="D96" s="6">
        <f t="shared" ref="D96:AG96" si="24">C$78*$C$52</f>
        <v>863662.66791141662</v>
      </c>
      <c r="E96" s="6">
        <f t="shared" si="24"/>
        <v>1727325.3358228332</v>
      </c>
      <c r="F96" s="6">
        <f t="shared" si="24"/>
        <v>1727325.3358228332</v>
      </c>
      <c r="G96" s="6">
        <f t="shared" si="24"/>
        <v>1727325.3358228332</v>
      </c>
      <c r="H96" s="6">
        <f t="shared" si="24"/>
        <v>2159156.6697785417</v>
      </c>
      <c r="I96" s="6">
        <f t="shared" si="24"/>
        <v>2159156.6697785417</v>
      </c>
      <c r="J96" s="6">
        <f t="shared" si="24"/>
        <v>2159156.6697785417</v>
      </c>
      <c r="K96" s="6">
        <f t="shared" si="24"/>
        <v>2159156.6697785417</v>
      </c>
      <c r="L96" s="6">
        <f t="shared" si="24"/>
        <v>2159156.6697785417</v>
      </c>
      <c r="M96" s="6">
        <f t="shared" si="24"/>
        <v>2159156.6697785417</v>
      </c>
      <c r="N96" s="6">
        <f t="shared" si="24"/>
        <v>2159156.6697785417</v>
      </c>
      <c r="O96" s="6">
        <f t="shared" si="24"/>
        <v>2159156.6697785417</v>
      </c>
      <c r="P96" s="6">
        <f t="shared" si="24"/>
        <v>2159156.6697785417</v>
      </c>
      <c r="Q96" s="6">
        <f t="shared" si="24"/>
        <v>2159156.6697785417</v>
      </c>
      <c r="R96" s="6">
        <f t="shared" si="24"/>
        <v>2159156.6697785417</v>
      </c>
      <c r="S96" s="6">
        <f t="shared" si="24"/>
        <v>2159156.6697785417</v>
      </c>
      <c r="T96" s="6">
        <f t="shared" si="24"/>
        <v>2159156.6697785417</v>
      </c>
      <c r="U96" s="6">
        <f t="shared" si="24"/>
        <v>2159156.6697785417</v>
      </c>
      <c r="V96" s="6">
        <f t="shared" si="24"/>
        <v>2159156.6697785417</v>
      </c>
      <c r="W96" s="6">
        <f t="shared" si="24"/>
        <v>2159156.6697785417</v>
      </c>
      <c r="X96" s="6">
        <f t="shared" si="24"/>
        <v>2159156.6697785417</v>
      </c>
      <c r="Y96" s="6">
        <f t="shared" si="24"/>
        <v>2159156.6697785417</v>
      </c>
      <c r="Z96" s="6">
        <f t="shared" si="24"/>
        <v>2159156.6697785417</v>
      </c>
      <c r="AA96" s="6">
        <f t="shared" si="24"/>
        <v>2159156.6697785417</v>
      </c>
      <c r="AB96" s="6">
        <f t="shared" si="24"/>
        <v>2159156.6697785417</v>
      </c>
      <c r="AC96" s="6">
        <f t="shared" si="24"/>
        <v>2159156.6697785417</v>
      </c>
      <c r="AD96" s="6">
        <f t="shared" si="24"/>
        <v>2159156.6697785417</v>
      </c>
      <c r="AE96" s="6">
        <f t="shared" si="24"/>
        <v>2159156.6697785417</v>
      </c>
      <c r="AF96" s="6">
        <f t="shared" si="24"/>
        <v>2159156.6697785417</v>
      </c>
      <c r="AG96" s="6">
        <f t="shared" si="24"/>
        <v>2159156.6697785417</v>
      </c>
    </row>
    <row r="97" spans="1:33" ht="14.25" x14ac:dyDescent="0.45">
      <c r="A97" s="69"/>
      <c r="B97" s="20" t="s">
        <v>3</v>
      </c>
      <c r="C97" s="7">
        <f ca="1">C92</f>
        <v>0</v>
      </c>
      <c r="D97" s="7">
        <f ca="1">D$92-(SUM(D$93:D$96))</f>
        <v>-16517884.926615</v>
      </c>
      <c r="E97" s="7">
        <f t="shared" ref="E97:AG97" ca="1" si="25">E$92-(SUM(E$93:E$96))</f>
        <v>3363984.9294369002</v>
      </c>
      <c r="F97" s="7">
        <f t="shared" ca="1" si="25"/>
        <v>3187633.6400706521</v>
      </c>
      <c r="G97" s="7">
        <f t="shared" ca="1" si="25"/>
        <v>-5314641.2984966887</v>
      </c>
      <c r="H97" s="7">
        <f t="shared" ca="1" si="25"/>
        <v>4130546.1187103624</v>
      </c>
      <c r="I97" s="7">
        <f t="shared" ca="1" si="25"/>
        <v>3907530.700740247</v>
      </c>
      <c r="J97" s="7">
        <f t="shared" ca="1" si="25"/>
        <v>3690724.3227783637</v>
      </c>
      <c r="K97" s="7">
        <f t="shared" ca="1" si="25"/>
        <v>3480007.5982225072</v>
      </c>
      <c r="L97" s="7">
        <f t="shared" ca="1" si="25"/>
        <v>3275262.0746387606</v>
      </c>
      <c r="M97" s="7">
        <f t="shared" ca="1" si="25"/>
        <v>3076370.289373626</v>
      </c>
      <c r="N97" s="7">
        <f t="shared" ca="1" si="25"/>
        <v>2883215.8210319281</v>
      </c>
      <c r="O97" s="7">
        <f t="shared" ca="1" si="25"/>
        <v>2695683.3370158672</v>
      </c>
      <c r="P97" s="7">
        <f t="shared" ca="1" si="25"/>
        <v>2513658.6373128993</v>
      </c>
      <c r="Q97" s="7">
        <f t="shared" ca="1" si="25"/>
        <v>2337028.6947120735</v>
      </c>
      <c r="R97" s="7">
        <f t="shared" ca="1" si="25"/>
        <v>2165681.6916215857</v>
      </c>
      <c r="S97" s="7">
        <f t="shared" ca="1" si="25"/>
        <v>1999507.0536528258</v>
      </c>
      <c r="T97" s="7">
        <f t="shared" ca="1" si="25"/>
        <v>1838395.4801296336</v>
      </c>
      <c r="U97" s="7">
        <f t="shared" ca="1" si="25"/>
        <v>1682238.9716748712</v>
      </c>
      <c r="V97" s="7">
        <f t="shared" ca="1" si="25"/>
        <v>1530930.8550201105</v>
      </c>
      <c r="W97" s="7">
        <f t="shared" ca="1" si="25"/>
        <v>-4772623.0843387619</v>
      </c>
      <c r="X97" s="7">
        <f t="shared" ca="1" si="25"/>
        <v>-1306108.7964818776</v>
      </c>
      <c r="Y97" s="7">
        <f t="shared" ca="1" si="25"/>
        <v>4559672.5779459504</v>
      </c>
      <c r="Z97" s="7">
        <f t="shared" ca="1" si="25"/>
        <v>4330510.0874154465</v>
      </c>
      <c r="AA97" s="7">
        <f t="shared" ca="1" si="25"/>
        <v>1250301.2991918353</v>
      </c>
      <c r="AB97" s="7">
        <f t="shared" ca="1" si="25"/>
        <v>4459393.2115700068</v>
      </c>
      <c r="AC97" s="7">
        <f t="shared" ca="1" si="25"/>
        <v>4233650.9998559821</v>
      </c>
      <c r="AD97" s="7">
        <f t="shared" ca="1" si="25"/>
        <v>4013923.5216720523</v>
      </c>
      <c r="AE97" s="7">
        <f t="shared" ca="1" si="25"/>
        <v>3800102.2076280518</v>
      </c>
      <c r="AF97" s="7">
        <f t="shared" ca="1" si="25"/>
        <v>3592079.0058956044</v>
      </c>
      <c r="AG97" s="7">
        <f t="shared" ca="1" si="25"/>
        <v>3389746.4523578929</v>
      </c>
    </row>
    <row r="98" spans="1:33" ht="14.25" x14ac:dyDescent="0.45">
      <c r="A98" s="69"/>
      <c r="B98" s="20" t="s">
        <v>4</v>
      </c>
      <c r="C98" s="7">
        <f t="shared" ref="C98:AG98" ca="1" si="26">C$97/(1+$C$59)^C$71</f>
        <v>0</v>
      </c>
      <c r="D98" s="7">
        <f t="shared" ca="1" si="26"/>
        <v>-15437275.632350465</v>
      </c>
      <c r="E98" s="7">
        <f t="shared" ca="1" si="26"/>
        <v>2938234.7186976154</v>
      </c>
      <c r="F98" s="7">
        <f t="shared" ca="1" si="26"/>
        <v>2602058.5726955314</v>
      </c>
      <c r="G98" s="7">
        <f t="shared" ca="1" si="26"/>
        <v>-4054514.400373166</v>
      </c>
      <c r="H98" s="7">
        <f t="shared" ca="1" si="26"/>
        <v>2945022.2963603963</v>
      </c>
      <c r="I98" s="7">
        <f t="shared" ca="1" si="26"/>
        <v>2603752.6967625516</v>
      </c>
      <c r="J98" s="7">
        <f t="shared" ca="1" si="26"/>
        <v>2298397.6193774082</v>
      </c>
      <c r="K98" s="7">
        <f t="shared" ca="1" si="26"/>
        <v>2025396.1061210115</v>
      </c>
      <c r="L98" s="7">
        <f t="shared" ca="1" si="26"/>
        <v>1781525.5582021822</v>
      </c>
      <c r="M98" s="7">
        <f t="shared" ca="1" si="26"/>
        <v>1563870.6589473598</v>
      </c>
      <c r="N98" s="7">
        <f t="shared" ca="1" si="26"/>
        <v>1369795.0670029903</v>
      </c>
      <c r="O98" s="7">
        <f t="shared" ca="1" si="26"/>
        <v>1196915.6399610185</v>
      </c>
      <c r="P98" s="7">
        <f t="shared" ca="1" si="26"/>
        <v>1043078.9686128011</v>
      </c>
      <c r="Q98" s="7">
        <f t="shared" ca="1" si="26"/>
        <v>906340.02056155645</v>
      </c>
      <c r="R98" s="7">
        <f t="shared" ca="1" si="26"/>
        <v>784942.70894057595</v>
      </c>
      <c r="S98" s="7">
        <f t="shared" ca="1" si="26"/>
        <v>677302.21761055035</v>
      </c>
      <c r="T98" s="7">
        <f t="shared" ca="1" si="26"/>
        <v>581988.92855401384</v>
      </c>
      <c r="U98" s="7">
        <f t="shared" ca="1" si="26"/>
        <v>497713.81034854561</v>
      </c>
      <c r="V98" s="7">
        <f t="shared" ca="1" si="26"/>
        <v>423315.13867646991</v>
      </c>
      <c r="W98" s="7">
        <f t="shared" ca="1" si="26"/>
        <v>-1233336.4982612731</v>
      </c>
      <c r="X98" s="7">
        <f t="shared" ca="1" si="26"/>
        <v>-315442.36705912987</v>
      </c>
      <c r="Y98" s="7">
        <f t="shared" ca="1" si="26"/>
        <v>1029178.12974979</v>
      </c>
      <c r="Z98" s="7">
        <f t="shared" ca="1" si="26"/>
        <v>913507.60623529053</v>
      </c>
      <c r="AA98" s="7">
        <f t="shared" ca="1" si="26"/>
        <v>246492.6750532591</v>
      </c>
      <c r="AB98" s="7">
        <f t="shared" ca="1" si="26"/>
        <v>821639.53148003225</v>
      </c>
      <c r="AC98" s="7">
        <f t="shared" ca="1" si="26"/>
        <v>729015.62115857191</v>
      </c>
      <c r="AD98" s="7">
        <f t="shared" ca="1" si="26"/>
        <v>645962.18665843911</v>
      </c>
      <c r="AE98" s="7">
        <f t="shared" ca="1" si="26"/>
        <v>571543.77948848775</v>
      </c>
      <c r="AF98" s="7">
        <f t="shared" ca="1" si="26"/>
        <v>504912.73804775247</v>
      </c>
      <c r="AG98" s="7">
        <f t="shared" ca="1" si="26"/>
        <v>445301.21933125448</v>
      </c>
    </row>
    <row r="99" spans="1:33" ht="13.15" x14ac:dyDescent="0.4">
      <c r="A99" s="69"/>
      <c r="B99" s="82" t="s">
        <v>6</v>
      </c>
      <c r="C99" s="138">
        <f ca="1">SUMIF(D71:AG71,TEXT(C35+1,"&lt;0"),D98:AG98)</f>
        <v>11106635.316591419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33" ht="13.15" x14ac:dyDescent="0.4">
      <c r="A100" s="69"/>
      <c r="B100" s="82" t="s">
        <v>8</v>
      </c>
      <c r="C100" s="138">
        <f>SUM(C93:C96)</f>
        <v>22793364.060764521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33" ht="13.15" x14ac:dyDescent="0.4">
      <c r="A101" s="69"/>
      <c r="B101" s="5" t="s">
        <v>7</v>
      </c>
      <c r="C101" s="138">
        <f ca="1">C99-C100</f>
        <v>-11686728.744173102</v>
      </c>
      <c r="D101" s="2"/>
      <c r="E101" s="295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33" x14ac:dyDescent="0.35">
      <c r="D102" s="137"/>
      <c r="E102" s="137"/>
      <c r="P102" s="84"/>
    </row>
    <row r="103" spans="1:33" x14ac:dyDescent="0.35">
      <c r="E103" s="285"/>
      <c r="F103" s="1"/>
    </row>
    <row r="104" spans="1:33" x14ac:dyDescent="0.35">
      <c r="Z104" s="142"/>
    </row>
    <row r="106" spans="1:33" x14ac:dyDescent="0.35">
      <c r="Z106" s="84"/>
    </row>
    <row r="653" spans="7:7" x14ac:dyDescent="0.35">
      <c r="G653" s="286">
        <f>C7-(10)</f>
        <v>136.7044890233997</v>
      </c>
    </row>
  </sheetData>
  <mergeCells count="11">
    <mergeCell ref="F33:H33"/>
    <mergeCell ref="F47:H47"/>
    <mergeCell ref="F51:H51"/>
    <mergeCell ref="F54:H54"/>
    <mergeCell ref="F59:H59"/>
    <mergeCell ref="F19:H19"/>
    <mergeCell ref="F3:H3"/>
    <mergeCell ref="F7:H7"/>
    <mergeCell ref="F8:H8"/>
    <mergeCell ref="F10:H10"/>
    <mergeCell ref="F18:H18"/>
  </mergeCells>
  <hyperlinks>
    <hyperlink ref="F58" r:id="rId1" xr:uid="{7159A9B1-9B1A-4E30-993E-23037401882C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ECEE-2D71-427D-A662-037D8F472AF2}">
  <sheetPr codeName="Sheet10"/>
  <dimension ref="A1:AG5020"/>
  <sheetViews>
    <sheetView zoomScale="70" zoomScaleNormal="70" workbookViewId="0">
      <selection activeCell="A3" sqref="A3"/>
    </sheetView>
  </sheetViews>
  <sheetFormatPr defaultColWidth="8.73046875" defaultRowHeight="12.75" x14ac:dyDescent="0.35"/>
  <cols>
    <col min="1" max="1" width="29.265625" style="145" customWidth="1"/>
    <col min="2" max="2" width="16.265625" style="145" customWidth="1"/>
    <col min="3" max="3" width="16.3984375" style="145" customWidth="1"/>
    <col min="4" max="33" width="20.73046875" style="145" customWidth="1"/>
    <col min="34" max="16384" width="8.73046875" style="145"/>
  </cols>
  <sheetData>
    <row r="1" spans="1:9" ht="20.65" x14ac:dyDescent="0.6">
      <c r="A1" s="173" t="s">
        <v>198</v>
      </c>
      <c r="B1" s="173"/>
      <c r="C1" s="150"/>
      <c r="F1" s="70"/>
    </row>
    <row r="2" spans="1:9" ht="13.15" x14ac:dyDescent="0.4">
      <c r="A2" s="146" t="s">
        <v>449</v>
      </c>
      <c r="B2" s="146"/>
      <c r="C2" s="146"/>
      <c r="D2" s="146"/>
      <c r="E2" s="146"/>
      <c r="F2" s="70"/>
    </row>
    <row r="3" spans="1:9" ht="16.149999999999999" thickBot="1" x14ac:dyDescent="0.55000000000000004">
      <c r="A3" s="70" t="s">
        <v>199</v>
      </c>
      <c r="B3" s="291">
        <f ca="1">'Prob Redevelop Alt Case'!C101</f>
        <v>-11686728.744173102</v>
      </c>
      <c r="C3" s="152"/>
      <c r="D3" s="70"/>
      <c r="E3" s="70"/>
      <c r="F3" s="70"/>
    </row>
    <row r="4" spans="1:9" ht="16.149999999999999" thickTop="1" x14ac:dyDescent="0.5">
      <c r="A4" s="70" t="s">
        <v>200</v>
      </c>
      <c r="B4" s="212">
        <v>49</v>
      </c>
      <c r="C4" s="152"/>
      <c r="D4" s="70"/>
      <c r="E4" s="70"/>
      <c r="F4" s="70"/>
    </row>
    <row r="5" spans="1:9" ht="15.75" x14ac:dyDescent="0.5">
      <c r="A5" s="216" t="s">
        <v>430</v>
      </c>
      <c r="B5" s="219" t="s">
        <v>428</v>
      </c>
      <c r="C5" s="152"/>
      <c r="D5" s="70"/>
      <c r="E5" s="70"/>
      <c r="F5" s="70"/>
      <c r="I5" s="70"/>
    </row>
    <row r="6" spans="1:9" ht="15" x14ac:dyDescent="0.4">
      <c r="A6" s="210" t="s">
        <v>284</v>
      </c>
      <c r="B6" s="326">
        <f>AVERAGE($B$20:$B$5019)/D6</f>
        <v>-2.4194636230763109</v>
      </c>
      <c r="C6" s="211" t="s">
        <v>287</v>
      </c>
      <c r="D6" s="292">
        <f>1000000</f>
        <v>1000000</v>
      </c>
      <c r="E6" s="214"/>
      <c r="F6" s="70"/>
    </row>
    <row r="7" spans="1:9" ht="15" x14ac:dyDescent="0.4">
      <c r="A7" s="216" t="s">
        <v>285</v>
      </c>
      <c r="B7" s="327">
        <f>STDEV($B$20:$B$5019)/D6</f>
        <v>17.793506158063508</v>
      </c>
      <c r="E7" s="215"/>
      <c r="F7" s="70"/>
    </row>
    <row r="8" spans="1:9" ht="15" x14ac:dyDescent="0.4">
      <c r="A8" s="216" t="s">
        <v>446</v>
      </c>
      <c r="B8" s="327">
        <f>SKEW($B$20:$B$5019)</f>
        <v>-0.13289924658579622</v>
      </c>
      <c r="E8" s="215"/>
      <c r="F8" s="70"/>
    </row>
    <row r="9" spans="1:9" ht="15" x14ac:dyDescent="0.4">
      <c r="A9" s="216" t="s">
        <v>447</v>
      </c>
      <c r="B9" s="327">
        <f>KURT($B$20:$B$5019)</f>
        <v>0.88295592363530728</v>
      </c>
      <c r="E9" s="215"/>
      <c r="F9" s="70"/>
    </row>
    <row r="10" spans="1:9" ht="15" x14ac:dyDescent="0.4">
      <c r="A10" s="210" t="s">
        <v>286</v>
      </c>
      <c r="B10" s="326">
        <f>FORECAST(0.05,OFFSET($D$21:$D$70,MATCH(0.05,$F$21:$F$70,1)-1,0,2), OFFSET($F$21:$F$70,MATCH(0.05,$F$21:$F$70,1)-1,0,2))/D6</f>
        <v>-30.58700556708353</v>
      </c>
      <c r="E10" s="215"/>
      <c r="F10" s="70"/>
    </row>
    <row r="11" spans="1:9" ht="15" x14ac:dyDescent="0.4">
      <c r="A11" s="216" t="s">
        <v>289</v>
      </c>
      <c r="B11" s="327">
        <f>FORECAST(0.5,OFFSET($D$21:$D$70,MATCH(0.5,$F$21:$F$70,1)-1,0,2), OFFSET($F$21:$F$70,MATCH(0.5,$F$21:$F$70,1)-1,0,2))/D6</f>
        <v>-2.5547553552427815</v>
      </c>
      <c r="E11" s="70"/>
      <c r="F11" s="70"/>
    </row>
    <row r="12" spans="1:9" ht="15" x14ac:dyDescent="0.4">
      <c r="A12" s="210" t="s">
        <v>290</v>
      </c>
      <c r="B12" s="326">
        <f>FORECAST(0.95,OFFSET($D$21:$D$70,MATCH(0.95,$F$21:$F$70,1)-1,0,2), OFFSET($F$21:$F$70,MATCH(0.95,$F$21:$F$70,1)-1,0,2))/D6</f>
        <v>26.95932561336544</v>
      </c>
      <c r="C12" s="151"/>
      <c r="D12" s="70"/>
      <c r="E12" s="70"/>
      <c r="F12" s="70"/>
    </row>
    <row r="13" spans="1:9" ht="18" x14ac:dyDescent="0.6">
      <c r="A13" s="216" t="s">
        <v>410</v>
      </c>
      <c r="B13" s="218">
        <f ca="1">($B$6-$D$13)/$D$13</f>
        <v>-0.17872404396985178</v>
      </c>
      <c r="C13" s="211" t="s">
        <v>207</v>
      </c>
      <c r="D13" s="217">
        <f ca="1">'Deterministic (Set Flow)'!C94/D6</f>
        <v>-2.9459813176212051</v>
      </c>
      <c r="E13" s="70"/>
      <c r="F13" s="70"/>
    </row>
    <row r="14" spans="1:9" ht="15" x14ac:dyDescent="0.4">
      <c r="A14" s="210" t="s">
        <v>204</v>
      </c>
      <c r="B14" s="213">
        <f>($B$6-(1.96*$B$7))</f>
        <v>-37.294735692880785</v>
      </c>
      <c r="C14" s="210" t="s">
        <v>205</v>
      </c>
      <c r="D14" s="213">
        <f>$B$6+(1.96*$B$7)</f>
        <v>32.455808446728163</v>
      </c>
      <c r="E14" s="70" t="s">
        <v>206</v>
      </c>
      <c r="F14" s="70"/>
    </row>
    <row r="16" spans="1:9" ht="15.75" x14ac:dyDescent="0.5">
      <c r="A16" s="304" t="s">
        <v>201</v>
      </c>
      <c r="B16" s="304">
        <v>5000</v>
      </c>
      <c r="C16" s="152"/>
      <c r="D16" s="304" t="s">
        <v>202</v>
      </c>
      <c r="E16" s="167">
        <f>MAX($B$20:$B$5019)</f>
        <v>63464249.315361619</v>
      </c>
      <c r="F16" s="168"/>
      <c r="G16" s="168"/>
      <c r="H16" s="168"/>
    </row>
    <row r="17" spans="1:22" ht="15.75" x14ac:dyDescent="0.5">
      <c r="B17" s="149"/>
      <c r="C17" s="152"/>
      <c r="D17" s="304" t="s">
        <v>203</v>
      </c>
      <c r="E17" s="167">
        <f>MIN($B$20:$B$5019)</f>
        <v>-93225141.31879206</v>
      </c>
      <c r="F17" s="70"/>
      <c r="J17" s="153"/>
    </row>
    <row r="18" spans="1:22" x14ac:dyDescent="0.35">
      <c r="F18" s="70"/>
      <c r="J18" s="154"/>
    </row>
    <row r="19" spans="1:22" ht="13.15" x14ac:dyDescent="0.4">
      <c r="A19" s="170">
        <f ca="1">B3</f>
        <v>-11686728.744173102</v>
      </c>
      <c r="E19" s="146" t="s">
        <v>208</v>
      </c>
      <c r="F19" s="70"/>
      <c r="H19" s="146" t="s">
        <v>215</v>
      </c>
    </row>
    <row r="20" spans="1:22" x14ac:dyDescent="0.35">
      <c r="A20" s="70">
        <f>1</f>
        <v>1</v>
      </c>
      <c r="B20" s="170">
        <f t="dataTable" ref="B20:B5019" dt2D="1" dtr="1" r1="A18" r2="B18" ca="1"/>
        <v>-11686728.744173102</v>
      </c>
      <c r="D20" s="70" t="s">
        <v>209</v>
      </c>
      <c r="E20" s="70" t="s">
        <v>210</v>
      </c>
      <c r="F20" s="148" t="s">
        <v>211</v>
      </c>
      <c r="G20" s="148" t="s">
        <v>212</v>
      </c>
      <c r="H20" s="148" t="s">
        <v>213</v>
      </c>
      <c r="I20" s="148" t="s">
        <v>210</v>
      </c>
      <c r="J20" s="148" t="s">
        <v>214</v>
      </c>
    </row>
    <row r="21" spans="1:22" x14ac:dyDescent="0.35">
      <c r="A21" s="70">
        <f>A20+1</f>
        <v>2</v>
      </c>
      <c r="B21" s="170">
        <v>-11686728.744173102</v>
      </c>
      <c r="D21" s="166">
        <f>E17</f>
        <v>-93225141.31879206</v>
      </c>
      <c r="E21" s="145">
        <f t="shared" ref="E21:E71" si="0">COUNTIF($B$20:$B$5019,"&lt;="&amp;TEXT($D21,"?.?"))</f>
        <v>1</v>
      </c>
      <c r="F21" s="165">
        <f>$E21/$B$16</f>
        <v>2.0000000000000001E-4</v>
      </c>
      <c r="G21" s="145">
        <f>1</f>
        <v>1</v>
      </c>
      <c r="H21" s="161">
        <f>0.5*D21+0.5*D22</f>
        <v>-91626269.985790491</v>
      </c>
      <c r="I21" s="145">
        <f>E22</f>
        <v>1</v>
      </c>
      <c r="J21" s="169">
        <f>I21/$B$16</f>
        <v>2.0000000000000001E-4</v>
      </c>
      <c r="K21" s="300">
        <f t="shared" ref="K21:K70" si="1">H21/1000000</f>
        <v>-91.626269985790486</v>
      </c>
      <c r="U21" s="145">
        <v>1</v>
      </c>
      <c r="V21" s="145">
        <v>-847034.65870566294</v>
      </c>
    </row>
    <row r="22" spans="1:22" x14ac:dyDescent="0.35">
      <c r="A22" s="70">
        <f t="shared" ref="A22:A85" si="2">A21+1</f>
        <v>3</v>
      </c>
      <c r="B22" s="170">
        <v>-11686728.744173102</v>
      </c>
      <c r="C22" s="150"/>
      <c r="D22" s="166">
        <f t="shared" ref="D22:D53" si="3">D21+($E$16-$E$17)/$B$4</f>
        <v>-90027398.652788922</v>
      </c>
      <c r="E22" s="145">
        <f t="shared" si="0"/>
        <v>1</v>
      </c>
      <c r="F22" s="165">
        <f t="shared" ref="F22:F71" si="4">$E22/$B$16</f>
        <v>2.0000000000000001E-4</v>
      </c>
      <c r="G22" s="145">
        <f>G21+1</f>
        <v>2</v>
      </c>
      <c r="H22" s="161">
        <f t="shared" ref="H22:H70" si="5">0.5*D22+0.5*D23</f>
        <v>-88428527.319787353</v>
      </c>
      <c r="I22" s="145">
        <f>E23-E22</f>
        <v>1</v>
      </c>
      <c r="J22" s="169">
        <f t="shared" ref="J22:J70" si="6">I22/$B$16</f>
        <v>2.0000000000000001E-4</v>
      </c>
      <c r="K22" s="300">
        <f t="shared" si="1"/>
        <v>-88.428527319787349</v>
      </c>
      <c r="U22" s="145">
        <v>2</v>
      </c>
      <c r="V22" s="145">
        <v>-5936186.6529950555</v>
      </c>
    </row>
    <row r="23" spans="1:22" ht="13.15" x14ac:dyDescent="0.4">
      <c r="A23" s="70">
        <f t="shared" si="2"/>
        <v>4</v>
      </c>
      <c r="B23" s="170">
        <v>-11686728.744173102</v>
      </c>
      <c r="C23" s="146"/>
      <c r="D23" s="166">
        <f t="shared" si="3"/>
        <v>-86829655.986785784</v>
      </c>
      <c r="E23" s="145">
        <f t="shared" si="0"/>
        <v>2</v>
      </c>
      <c r="F23" s="165">
        <f t="shared" si="4"/>
        <v>4.0000000000000002E-4</v>
      </c>
      <c r="G23" s="145">
        <f t="shared" ref="G23:G70" si="7">G22+1</f>
        <v>3</v>
      </c>
      <c r="H23" s="161">
        <f t="shared" si="5"/>
        <v>-85230784.653784215</v>
      </c>
      <c r="I23" s="145">
        <f t="shared" ref="I23:I70" si="8">E24-E23</f>
        <v>0</v>
      </c>
      <c r="J23" s="169">
        <f t="shared" si="6"/>
        <v>0</v>
      </c>
      <c r="K23" s="300">
        <f t="shared" si="1"/>
        <v>-85.230784653784212</v>
      </c>
      <c r="U23" s="145">
        <v>3</v>
      </c>
      <c r="V23" s="145">
        <v>-41317475.143918693</v>
      </c>
    </row>
    <row r="24" spans="1:22" x14ac:dyDescent="0.35">
      <c r="A24" s="70">
        <f t="shared" si="2"/>
        <v>5</v>
      </c>
      <c r="B24" s="170">
        <v>-11686728.744173102</v>
      </c>
      <c r="C24" s="155"/>
      <c r="D24" s="166">
        <f t="shared" si="3"/>
        <v>-83631913.320782647</v>
      </c>
      <c r="E24" s="145">
        <f t="shared" si="0"/>
        <v>2</v>
      </c>
      <c r="F24" s="165">
        <f t="shared" si="4"/>
        <v>4.0000000000000002E-4</v>
      </c>
      <c r="G24" s="145">
        <f t="shared" si="7"/>
        <v>4</v>
      </c>
      <c r="H24" s="161">
        <f t="shared" si="5"/>
        <v>-82033041.987781078</v>
      </c>
      <c r="I24" s="145">
        <f t="shared" si="8"/>
        <v>1</v>
      </c>
      <c r="J24" s="169">
        <f t="shared" si="6"/>
        <v>2.0000000000000001E-4</v>
      </c>
      <c r="K24" s="300">
        <f t="shared" si="1"/>
        <v>-82.033041987781075</v>
      </c>
      <c r="U24" s="145">
        <v>4</v>
      </c>
      <c r="V24" s="145">
        <v>-5507608.9715181068</v>
      </c>
    </row>
    <row r="25" spans="1:22" x14ac:dyDescent="0.35">
      <c r="A25" s="70">
        <f t="shared" si="2"/>
        <v>6</v>
      </c>
      <c r="B25" s="170">
        <v>-11686728.744173102</v>
      </c>
      <c r="C25" s="155"/>
      <c r="D25" s="166">
        <f t="shared" si="3"/>
        <v>-80434170.654779509</v>
      </c>
      <c r="E25" s="145">
        <f t="shared" si="0"/>
        <v>3</v>
      </c>
      <c r="F25" s="165">
        <f t="shared" si="4"/>
        <v>5.9999999999999995E-4</v>
      </c>
      <c r="G25" s="145">
        <f t="shared" si="7"/>
        <v>5</v>
      </c>
      <c r="H25" s="161">
        <f t="shared" si="5"/>
        <v>-78835299.32177794</v>
      </c>
      <c r="I25" s="145">
        <f t="shared" si="8"/>
        <v>2</v>
      </c>
      <c r="J25" s="169">
        <f t="shared" si="6"/>
        <v>4.0000000000000002E-4</v>
      </c>
      <c r="K25" s="300">
        <f t="shared" si="1"/>
        <v>-78.835299321777939</v>
      </c>
      <c r="U25" s="145">
        <v>5</v>
      </c>
      <c r="V25" s="145">
        <v>16241616.804840721</v>
      </c>
    </row>
    <row r="26" spans="1:22" x14ac:dyDescent="0.35">
      <c r="A26" s="70">
        <f t="shared" si="2"/>
        <v>7</v>
      </c>
      <c r="B26" s="170">
        <v>-11686728.744173102</v>
      </c>
      <c r="C26" s="155"/>
      <c r="D26" s="166">
        <f t="shared" si="3"/>
        <v>-77236427.988776371</v>
      </c>
      <c r="E26" s="145">
        <f t="shared" si="0"/>
        <v>5</v>
      </c>
      <c r="F26" s="165">
        <f t="shared" si="4"/>
        <v>1E-3</v>
      </c>
      <c r="G26" s="145">
        <f t="shared" si="7"/>
        <v>6</v>
      </c>
      <c r="H26" s="161">
        <f t="shared" si="5"/>
        <v>-75637556.655774802</v>
      </c>
      <c r="I26" s="145">
        <f t="shared" si="8"/>
        <v>1</v>
      </c>
      <c r="J26" s="169">
        <f t="shared" si="6"/>
        <v>2.0000000000000001E-4</v>
      </c>
      <c r="K26" s="300">
        <f t="shared" si="1"/>
        <v>-75.637556655774802</v>
      </c>
      <c r="U26" s="145">
        <v>6</v>
      </c>
      <c r="V26" s="145">
        <v>-23276371.324043091</v>
      </c>
    </row>
    <row r="27" spans="1:22" x14ac:dyDescent="0.35">
      <c r="A27" s="70">
        <f t="shared" si="2"/>
        <v>8</v>
      </c>
      <c r="B27" s="170">
        <v>-11686728.744173102</v>
      </c>
      <c r="C27" s="155"/>
      <c r="D27" s="166">
        <f t="shared" si="3"/>
        <v>-74038685.322773233</v>
      </c>
      <c r="E27" s="145">
        <f t="shared" si="0"/>
        <v>6</v>
      </c>
      <c r="F27" s="165">
        <f t="shared" si="4"/>
        <v>1.1999999999999999E-3</v>
      </c>
      <c r="G27" s="145">
        <f t="shared" si="7"/>
        <v>7</v>
      </c>
      <c r="H27" s="161">
        <f t="shared" si="5"/>
        <v>-72439813.989771664</v>
      </c>
      <c r="I27" s="145">
        <f t="shared" si="8"/>
        <v>2</v>
      </c>
      <c r="J27" s="169">
        <f t="shared" si="6"/>
        <v>4.0000000000000002E-4</v>
      </c>
      <c r="K27" s="300">
        <f t="shared" si="1"/>
        <v>-72.439813989771665</v>
      </c>
      <c r="U27" s="145">
        <v>7</v>
      </c>
      <c r="V27" s="145">
        <v>-13463134.523703059</v>
      </c>
    </row>
    <row r="28" spans="1:22" x14ac:dyDescent="0.35">
      <c r="A28" s="70">
        <f t="shared" si="2"/>
        <v>9</v>
      </c>
      <c r="B28" s="170">
        <v>-11686728.744173102</v>
      </c>
      <c r="C28" s="155"/>
      <c r="D28" s="166">
        <f t="shared" si="3"/>
        <v>-70840942.656770095</v>
      </c>
      <c r="E28" s="145">
        <f t="shared" si="0"/>
        <v>8</v>
      </c>
      <c r="F28" s="165">
        <f t="shared" si="4"/>
        <v>1.6000000000000001E-3</v>
      </c>
      <c r="G28" s="145">
        <f t="shared" si="7"/>
        <v>8</v>
      </c>
      <c r="H28" s="161">
        <f t="shared" si="5"/>
        <v>-69242071.323768526</v>
      </c>
      <c r="I28" s="145">
        <f t="shared" si="8"/>
        <v>2</v>
      </c>
      <c r="J28" s="169">
        <f t="shared" si="6"/>
        <v>4.0000000000000002E-4</v>
      </c>
      <c r="K28" s="300">
        <f t="shared" si="1"/>
        <v>-69.242071323768528</v>
      </c>
      <c r="U28" s="145">
        <v>8</v>
      </c>
      <c r="V28" s="145">
        <v>13072956.294284083</v>
      </c>
    </row>
    <row r="29" spans="1:22" x14ac:dyDescent="0.35">
      <c r="A29" s="70">
        <f t="shared" si="2"/>
        <v>10</v>
      </c>
      <c r="B29" s="170">
        <v>-11686728.744173102</v>
      </c>
      <c r="C29" s="156"/>
      <c r="D29" s="166">
        <f t="shared" si="3"/>
        <v>-67643199.990766957</v>
      </c>
      <c r="E29" s="145">
        <f t="shared" si="0"/>
        <v>10</v>
      </c>
      <c r="F29" s="165">
        <f t="shared" si="4"/>
        <v>2E-3</v>
      </c>
      <c r="G29" s="145">
        <f t="shared" si="7"/>
        <v>9</v>
      </c>
      <c r="H29" s="161">
        <f t="shared" si="5"/>
        <v>-66044328.657765388</v>
      </c>
      <c r="I29" s="145">
        <f t="shared" si="8"/>
        <v>1</v>
      </c>
      <c r="J29" s="169">
        <f t="shared" si="6"/>
        <v>2.0000000000000001E-4</v>
      </c>
      <c r="K29" s="300">
        <f t="shared" si="1"/>
        <v>-66.044328657765391</v>
      </c>
      <c r="U29" s="145">
        <v>9</v>
      </c>
      <c r="V29" s="145">
        <v>-38224274.579520062</v>
      </c>
    </row>
    <row r="30" spans="1:22" x14ac:dyDescent="0.35">
      <c r="A30" s="70">
        <f t="shared" si="2"/>
        <v>11</v>
      </c>
      <c r="B30" s="170">
        <v>-11686728.744173102</v>
      </c>
      <c r="C30" s="157"/>
      <c r="D30" s="166">
        <f t="shared" si="3"/>
        <v>-64445457.32476382</v>
      </c>
      <c r="E30" s="145">
        <f t="shared" si="0"/>
        <v>11</v>
      </c>
      <c r="F30" s="165">
        <f t="shared" si="4"/>
        <v>2.2000000000000001E-3</v>
      </c>
      <c r="G30" s="145">
        <f t="shared" si="7"/>
        <v>10</v>
      </c>
      <c r="H30" s="161">
        <f t="shared" si="5"/>
        <v>-62846585.991762251</v>
      </c>
      <c r="I30" s="145">
        <f t="shared" si="8"/>
        <v>4</v>
      </c>
      <c r="J30" s="169">
        <f t="shared" si="6"/>
        <v>8.0000000000000004E-4</v>
      </c>
      <c r="K30" s="300">
        <f t="shared" si="1"/>
        <v>-62.846585991762254</v>
      </c>
      <c r="U30" s="145">
        <v>10</v>
      </c>
      <c r="V30" s="145">
        <v>-20322236.262528855</v>
      </c>
    </row>
    <row r="31" spans="1:22" x14ac:dyDescent="0.35">
      <c r="A31" s="70">
        <f t="shared" si="2"/>
        <v>12</v>
      </c>
      <c r="B31" s="170">
        <v>-11686728.744173102</v>
      </c>
      <c r="C31" s="157"/>
      <c r="D31" s="166">
        <f t="shared" si="3"/>
        <v>-61247714.658760682</v>
      </c>
      <c r="E31" s="145">
        <f t="shared" si="0"/>
        <v>15</v>
      </c>
      <c r="F31" s="165">
        <f t="shared" si="4"/>
        <v>3.0000000000000001E-3</v>
      </c>
      <c r="G31" s="145">
        <f t="shared" si="7"/>
        <v>11</v>
      </c>
      <c r="H31" s="161">
        <f t="shared" si="5"/>
        <v>-59648843.325759113</v>
      </c>
      <c r="I31" s="145">
        <f t="shared" si="8"/>
        <v>5</v>
      </c>
      <c r="J31" s="169">
        <f t="shared" si="6"/>
        <v>1E-3</v>
      </c>
      <c r="K31" s="300">
        <f t="shared" si="1"/>
        <v>-59.64884332575911</v>
      </c>
      <c r="U31" s="145">
        <v>11</v>
      </c>
      <c r="V31" s="145">
        <v>-13600232.382699564</v>
      </c>
    </row>
    <row r="32" spans="1:22" x14ac:dyDescent="0.35">
      <c r="A32" s="70">
        <f t="shared" si="2"/>
        <v>13</v>
      </c>
      <c r="B32" s="170">
        <v>-11686728.744173102</v>
      </c>
      <c r="C32" s="157"/>
      <c r="D32" s="166">
        <f t="shared" si="3"/>
        <v>-58049971.992757544</v>
      </c>
      <c r="E32" s="145">
        <f t="shared" si="0"/>
        <v>20</v>
      </c>
      <c r="F32" s="165">
        <f t="shared" si="4"/>
        <v>4.0000000000000001E-3</v>
      </c>
      <c r="G32" s="145">
        <f t="shared" si="7"/>
        <v>12</v>
      </c>
      <c r="H32" s="161">
        <f t="shared" si="5"/>
        <v>-56451100.659755975</v>
      </c>
      <c r="I32" s="145">
        <f t="shared" si="8"/>
        <v>14</v>
      </c>
      <c r="J32" s="169">
        <f t="shared" si="6"/>
        <v>2.8E-3</v>
      </c>
      <c r="K32" s="300">
        <f t="shared" si="1"/>
        <v>-56.451100659755973</v>
      </c>
      <c r="U32" s="145">
        <v>12</v>
      </c>
      <c r="V32" s="145">
        <v>-247266.44586190581</v>
      </c>
    </row>
    <row r="33" spans="1:33" x14ac:dyDescent="0.35">
      <c r="A33" s="70">
        <f t="shared" si="2"/>
        <v>14</v>
      </c>
      <c r="B33" s="170">
        <v>-11686728.744173102</v>
      </c>
      <c r="C33" s="157"/>
      <c r="D33" s="166">
        <f t="shared" si="3"/>
        <v>-54852229.326754406</v>
      </c>
      <c r="E33" s="145">
        <f t="shared" si="0"/>
        <v>34</v>
      </c>
      <c r="F33" s="165">
        <f t="shared" si="4"/>
        <v>6.7999999999999996E-3</v>
      </c>
      <c r="G33" s="145">
        <f t="shared" si="7"/>
        <v>13</v>
      </c>
      <c r="H33" s="161">
        <f t="shared" si="5"/>
        <v>-53253357.993752837</v>
      </c>
      <c r="I33" s="145">
        <f t="shared" si="8"/>
        <v>10</v>
      </c>
      <c r="J33" s="169">
        <f t="shared" si="6"/>
        <v>2E-3</v>
      </c>
      <c r="K33" s="300">
        <f t="shared" si="1"/>
        <v>-53.253357993752836</v>
      </c>
      <c r="U33" s="145">
        <v>13</v>
      </c>
      <c r="V33" s="145">
        <v>-21891998.523030519</v>
      </c>
    </row>
    <row r="34" spans="1:33" x14ac:dyDescent="0.35">
      <c r="A34" s="70">
        <f t="shared" si="2"/>
        <v>15</v>
      </c>
      <c r="B34" s="170">
        <v>-11686728.744173102</v>
      </c>
      <c r="C34" s="157"/>
      <c r="D34" s="166">
        <f t="shared" si="3"/>
        <v>-51654486.660751268</v>
      </c>
      <c r="E34" s="145">
        <f t="shared" si="0"/>
        <v>44</v>
      </c>
      <c r="F34" s="165">
        <f t="shared" si="4"/>
        <v>8.8000000000000005E-3</v>
      </c>
      <c r="G34" s="145">
        <f t="shared" si="7"/>
        <v>14</v>
      </c>
      <c r="H34" s="161">
        <f t="shared" si="5"/>
        <v>-50055615.327749699</v>
      </c>
      <c r="I34" s="145">
        <f t="shared" si="8"/>
        <v>7</v>
      </c>
      <c r="J34" s="169">
        <f t="shared" si="6"/>
        <v>1.4E-3</v>
      </c>
      <c r="K34" s="300">
        <f t="shared" si="1"/>
        <v>-50.055615327749699</v>
      </c>
      <c r="U34" s="145">
        <v>14</v>
      </c>
      <c r="V34" s="145">
        <v>90760.473392602056</v>
      </c>
    </row>
    <row r="35" spans="1:33" x14ac:dyDescent="0.35">
      <c r="A35" s="70">
        <f t="shared" si="2"/>
        <v>16</v>
      </c>
      <c r="B35" s="170">
        <v>-11686728.744173102</v>
      </c>
      <c r="C35" s="158"/>
      <c r="D35" s="166">
        <f t="shared" si="3"/>
        <v>-48456743.99474813</v>
      </c>
      <c r="E35" s="145">
        <f t="shared" si="0"/>
        <v>51</v>
      </c>
      <c r="F35" s="165">
        <f t="shared" si="4"/>
        <v>1.0200000000000001E-2</v>
      </c>
      <c r="G35" s="145">
        <f t="shared" si="7"/>
        <v>15</v>
      </c>
      <c r="H35" s="161">
        <f t="shared" si="5"/>
        <v>-46857872.661746562</v>
      </c>
      <c r="I35" s="145">
        <f t="shared" si="8"/>
        <v>12</v>
      </c>
      <c r="J35" s="169">
        <f t="shared" si="6"/>
        <v>2.3999999999999998E-3</v>
      </c>
      <c r="K35" s="300">
        <f t="shared" si="1"/>
        <v>-46.857872661746562</v>
      </c>
      <c r="U35" s="145">
        <v>15</v>
      </c>
      <c r="V35" s="145">
        <v>11238118.502796125</v>
      </c>
    </row>
    <row r="36" spans="1:33" ht="15.75" x14ac:dyDescent="0.5">
      <c r="A36" s="70">
        <f t="shared" si="2"/>
        <v>17</v>
      </c>
      <c r="B36" s="170">
        <v>-11686728.744173102</v>
      </c>
      <c r="C36" s="159"/>
      <c r="D36" s="166">
        <f t="shared" si="3"/>
        <v>-45259001.328744993</v>
      </c>
      <c r="E36" s="145">
        <f t="shared" si="0"/>
        <v>63</v>
      </c>
      <c r="F36" s="165">
        <f t="shared" si="4"/>
        <v>1.26E-2</v>
      </c>
      <c r="G36" s="145">
        <f t="shared" si="7"/>
        <v>16</v>
      </c>
      <c r="H36" s="161">
        <f t="shared" si="5"/>
        <v>-43660129.995743424</v>
      </c>
      <c r="I36" s="145">
        <f t="shared" si="8"/>
        <v>22</v>
      </c>
      <c r="J36" s="169">
        <f t="shared" si="6"/>
        <v>4.4000000000000003E-3</v>
      </c>
      <c r="K36" s="300">
        <f t="shared" si="1"/>
        <v>-43.660129995743425</v>
      </c>
      <c r="U36" s="145">
        <v>16</v>
      </c>
      <c r="V36" s="145">
        <v>5837226.9491823278</v>
      </c>
    </row>
    <row r="37" spans="1:33" x14ac:dyDescent="0.35">
      <c r="A37" s="70">
        <f t="shared" si="2"/>
        <v>18</v>
      </c>
      <c r="B37" s="170">
        <v>-11686728.744173102</v>
      </c>
      <c r="D37" s="166">
        <f t="shared" si="3"/>
        <v>-42061258.662741855</v>
      </c>
      <c r="E37" s="145">
        <f t="shared" si="0"/>
        <v>85</v>
      </c>
      <c r="F37" s="165">
        <f t="shared" si="4"/>
        <v>1.7000000000000001E-2</v>
      </c>
      <c r="G37" s="145">
        <f t="shared" si="7"/>
        <v>17</v>
      </c>
      <c r="H37" s="161">
        <f t="shared" si="5"/>
        <v>-40462387.329740286</v>
      </c>
      <c r="I37" s="145">
        <f t="shared" si="8"/>
        <v>28</v>
      </c>
      <c r="J37" s="169">
        <f t="shared" si="6"/>
        <v>5.5999999999999999E-3</v>
      </c>
      <c r="K37" s="300">
        <f t="shared" si="1"/>
        <v>-40.462387329740288</v>
      </c>
      <c r="U37" s="145">
        <v>17</v>
      </c>
      <c r="V37" s="145">
        <v>8487150.297085505</v>
      </c>
    </row>
    <row r="38" spans="1:33" x14ac:dyDescent="0.35">
      <c r="A38" s="70">
        <f t="shared" si="2"/>
        <v>19</v>
      </c>
      <c r="B38" s="170">
        <v>-11686728.744173102</v>
      </c>
      <c r="C38" s="154"/>
      <c r="D38" s="166">
        <f t="shared" si="3"/>
        <v>-38863515.996738717</v>
      </c>
      <c r="E38" s="145">
        <f t="shared" si="0"/>
        <v>113</v>
      </c>
      <c r="F38" s="165">
        <f t="shared" si="4"/>
        <v>2.2599999999999999E-2</v>
      </c>
      <c r="G38" s="145">
        <f t="shared" si="7"/>
        <v>18</v>
      </c>
      <c r="H38" s="161">
        <f t="shared" si="5"/>
        <v>-37264644.663737148</v>
      </c>
      <c r="I38" s="145">
        <f t="shared" si="8"/>
        <v>39</v>
      </c>
      <c r="J38" s="169">
        <f t="shared" si="6"/>
        <v>7.7999999999999996E-3</v>
      </c>
      <c r="K38" s="300">
        <f t="shared" si="1"/>
        <v>-37.264644663737151</v>
      </c>
      <c r="L38" s="154"/>
      <c r="M38" s="154"/>
      <c r="N38" s="154"/>
      <c r="O38" s="154"/>
      <c r="P38" s="154"/>
      <c r="Q38" s="154"/>
      <c r="R38" s="154"/>
      <c r="S38" s="154"/>
      <c r="T38" s="154"/>
      <c r="U38" s="154">
        <v>18</v>
      </c>
      <c r="V38" s="154">
        <v>-11628016.546980776</v>
      </c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</row>
    <row r="39" spans="1:33" x14ac:dyDescent="0.35">
      <c r="A39" s="70">
        <f t="shared" si="2"/>
        <v>20</v>
      </c>
      <c r="B39" s="170">
        <v>-11686728.744173102</v>
      </c>
      <c r="D39" s="166">
        <f t="shared" si="3"/>
        <v>-35665773.330735579</v>
      </c>
      <c r="E39" s="145">
        <f t="shared" si="0"/>
        <v>152</v>
      </c>
      <c r="F39" s="165">
        <f t="shared" si="4"/>
        <v>3.04E-2</v>
      </c>
      <c r="G39" s="145">
        <f t="shared" si="7"/>
        <v>19</v>
      </c>
      <c r="H39" s="161">
        <f t="shared" si="5"/>
        <v>-34066901.99773401</v>
      </c>
      <c r="I39" s="145">
        <f t="shared" si="8"/>
        <v>58</v>
      </c>
      <c r="J39" s="169">
        <f t="shared" si="6"/>
        <v>1.1599999999999999E-2</v>
      </c>
      <c r="K39" s="300">
        <f t="shared" si="1"/>
        <v>-34.066901997734007</v>
      </c>
      <c r="U39" s="145">
        <v>19</v>
      </c>
      <c r="V39" s="145">
        <v>-12815692.0421285</v>
      </c>
    </row>
    <row r="40" spans="1:33" x14ac:dyDescent="0.35">
      <c r="A40" s="70">
        <f t="shared" si="2"/>
        <v>21</v>
      </c>
      <c r="B40" s="170">
        <v>-11686728.744173102</v>
      </c>
      <c r="C40" s="160"/>
      <c r="D40" s="166">
        <f t="shared" si="3"/>
        <v>-32468030.664732441</v>
      </c>
      <c r="E40" s="145">
        <f t="shared" si="0"/>
        <v>210</v>
      </c>
      <c r="F40" s="165">
        <f t="shared" si="4"/>
        <v>4.2000000000000003E-2</v>
      </c>
      <c r="G40" s="145">
        <f t="shared" si="7"/>
        <v>20</v>
      </c>
      <c r="H40" s="161">
        <f t="shared" si="5"/>
        <v>-30869159.331730872</v>
      </c>
      <c r="I40" s="145">
        <f t="shared" si="8"/>
        <v>68</v>
      </c>
      <c r="J40" s="169">
        <f t="shared" si="6"/>
        <v>1.3599999999999999E-2</v>
      </c>
      <c r="K40" s="300">
        <f t="shared" si="1"/>
        <v>-30.869159331730874</v>
      </c>
      <c r="L40" s="160"/>
      <c r="M40" s="160"/>
      <c r="N40" s="160"/>
      <c r="O40" s="160"/>
      <c r="P40" s="160"/>
      <c r="Q40" s="160"/>
      <c r="R40" s="160"/>
      <c r="S40" s="160"/>
      <c r="T40" s="160"/>
      <c r="U40" s="160">
        <v>20</v>
      </c>
      <c r="V40" s="160">
        <v>21404435.776482061</v>
      </c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</row>
    <row r="41" spans="1:33" ht="15.75" x14ac:dyDescent="0.5">
      <c r="A41" s="70">
        <f t="shared" si="2"/>
        <v>22</v>
      </c>
      <c r="B41" s="170">
        <v>-11686728.744173102</v>
      </c>
      <c r="C41" s="147"/>
      <c r="D41" s="166">
        <f t="shared" si="3"/>
        <v>-29270287.998729303</v>
      </c>
      <c r="E41" s="145">
        <f t="shared" si="0"/>
        <v>278</v>
      </c>
      <c r="F41" s="165">
        <f t="shared" si="4"/>
        <v>5.5599999999999997E-2</v>
      </c>
      <c r="G41" s="145">
        <f t="shared" si="7"/>
        <v>21</v>
      </c>
      <c r="H41" s="161">
        <f t="shared" si="5"/>
        <v>-27671416.665727735</v>
      </c>
      <c r="I41" s="145">
        <f t="shared" si="8"/>
        <v>119</v>
      </c>
      <c r="J41" s="169">
        <f t="shared" si="6"/>
        <v>2.3800000000000002E-2</v>
      </c>
      <c r="K41" s="300">
        <f t="shared" si="1"/>
        <v>-27.671416665727733</v>
      </c>
      <c r="L41" s="147"/>
      <c r="M41" s="147"/>
      <c r="N41" s="147"/>
      <c r="O41" s="147"/>
      <c r="P41" s="147"/>
      <c r="Q41" s="147"/>
      <c r="R41" s="147"/>
      <c r="S41" s="147"/>
      <c r="T41" s="147"/>
      <c r="U41" s="147">
        <v>21</v>
      </c>
      <c r="V41" s="147">
        <v>-8336124.5659389365</v>
      </c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</row>
    <row r="42" spans="1:33" x14ac:dyDescent="0.35">
      <c r="A42" s="70">
        <f t="shared" si="2"/>
        <v>23</v>
      </c>
      <c r="B42" s="170">
        <v>-11686728.744173102</v>
      </c>
      <c r="C42" s="154"/>
      <c r="D42" s="166">
        <f t="shared" si="3"/>
        <v>-26072545.332726166</v>
      </c>
      <c r="E42" s="145">
        <f t="shared" si="0"/>
        <v>397</v>
      </c>
      <c r="F42" s="165">
        <f t="shared" si="4"/>
        <v>7.9399999999999998E-2</v>
      </c>
      <c r="G42" s="145">
        <f t="shared" si="7"/>
        <v>22</v>
      </c>
      <c r="H42" s="161">
        <f t="shared" si="5"/>
        <v>-24473673.999724597</v>
      </c>
      <c r="I42" s="145">
        <f t="shared" si="8"/>
        <v>148</v>
      </c>
      <c r="J42" s="169">
        <f t="shared" si="6"/>
        <v>2.9600000000000001E-2</v>
      </c>
      <c r="K42" s="300">
        <f t="shared" si="1"/>
        <v>-24.473673999724596</v>
      </c>
      <c r="L42" s="154"/>
      <c r="M42" s="154"/>
      <c r="N42" s="154"/>
      <c r="O42" s="154"/>
      <c r="P42" s="154"/>
      <c r="Q42" s="154"/>
      <c r="R42" s="154"/>
      <c r="S42" s="154"/>
      <c r="T42" s="154"/>
      <c r="U42" s="154">
        <v>22</v>
      </c>
      <c r="V42" s="154">
        <v>-1906270.5803038776</v>
      </c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</row>
    <row r="43" spans="1:33" x14ac:dyDescent="0.35">
      <c r="A43" s="70">
        <f t="shared" si="2"/>
        <v>24</v>
      </c>
      <c r="B43" s="170">
        <v>-11686728.744173102</v>
      </c>
      <c r="C43" s="154"/>
      <c r="D43" s="166">
        <f t="shared" si="3"/>
        <v>-22874802.666723028</v>
      </c>
      <c r="E43" s="145">
        <f t="shared" si="0"/>
        <v>545</v>
      </c>
      <c r="F43" s="165">
        <f t="shared" si="4"/>
        <v>0.109</v>
      </c>
      <c r="G43" s="145">
        <f t="shared" si="7"/>
        <v>23</v>
      </c>
      <c r="H43" s="161">
        <f t="shared" si="5"/>
        <v>-21275931.333721459</v>
      </c>
      <c r="I43" s="145">
        <f t="shared" si="8"/>
        <v>195</v>
      </c>
      <c r="J43" s="169">
        <f t="shared" si="6"/>
        <v>3.9E-2</v>
      </c>
      <c r="K43" s="300">
        <f t="shared" si="1"/>
        <v>-21.275931333721459</v>
      </c>
      <c r="L43" s="154"/>
      <c r="M43" s="154"/>
      <c r="N43" s="154"/>
      <c r="O43" s="154"/>
      <c r="P43" s="154"/>
      <c r="Q43" s="154"/>
      <c r="R43" s="154"/>
      <c r="S43" s="154"/>
      <c r="T43" s="154"/>
      <c r="U43" s="154">
        <v>23</v>
      </c>
      <c r="V43" s="154">
        <v>-11969335.066993155</v>
      </c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</row>
    <row r="44" spans="1:33" x14ac:dyDescent="0.35">
      <c r="A44" s="70">
        <f t="shared" si="2"/>
        <v>25</v>
      </c>
      <c r="B44" s="170">
        <v>-11686728.744173102</v>
      </c>
      <c r="C44" s="154"/>
      <c r="D44" s="166">
        <f t="shared" si="3"/>
        <v>-19677060.00071989</v>
      </c>
      <c r="E44" s="145">
        <f t="shared" si="0"/>
        <v>740</v>
      </c>
      <c r="F44" s="165">
        <f t="shared" si="4"/>
        <v>0.14799999999999999</v>
      </c>
      <c r="G44" s="145">
        <f t="shared" si="7"/>
        <v>24</v>
      </c>
      <c r="H44" s="161">
        <f t="shared" si="5"/>
        <v>-18078188.667718321</v>
      </c>
      <c r="I44" s="145">
        <f t="shared" si="8"/>
        <v>239</v>
      </c>
      <c r="J44" s="169">
        <f t="shared" si="6"/>
        <v>4.7800000000000002E-2</v>
      </c>
      <c r="K44" s="300">
        <f t="shared" si="1"/>
        <v>-18.078188667718322</v>
      </c>
      <c r="L44" s="154"/>
      <c r="M44" s="154"/>
      <c r="N44" s="154"/>
      <c r="O44" s="154"/>
      <c r="P44" s="154"/>
      <c r="Q44" s="154"/>
      <c r="R44" s="154"/>
      <c r="S44" s="154"/>
      <c r="T44" s="154"/>
      <c r="U44" s="154">
        <v>24</v>
      </c>
      <c r="V44" s="154">
        <v>-6531407.6056156643</v>
      </c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</row>
    <row r="45" spans="1:33" x14ac:dyDescent="0.35">
      <c r="A45" s="70">
        <f t="shared" si="2"/>
        <v>26</v>
      </c>
      <c r="B45" s="170">
        <v>-11686728.744173102</v>
      </c>
      <c r="C45" s="154"/>
      <c r="D45" s="166">
        <f t="shared" si="3"/>
        <v>-16479317.334716754</v>
      </c>
      <c r="E45" s="145">
        <f t="shared" si="0"/>
        <v>979</v>
      </c>
      <c r="F45" s="165">
        <f t="shared" si="4"/>
        <v>0.1958</v>
      </c>
      <c r="G45" s="145">
        <f t="shared" si="7"/>
        <v>25</v>
      </c>
      <c r="H45" s="161">
        <f t="shared" si="5"/>
        <v>-14880446.001715187</v>
      </c>
      <c r="I45" s="145">
        <f t="shared" si="8"/>
        <v>299</v>
      </c>
      <c r="J45" s="169">
        <f t="shared" si="6"/>
        <v>5.9799999999999999E-2</v>
      </c>
      <c r="K45" s="300">
        <f t="shared" si="1"/>
        <v>-14.880446001715187</v>
      </c>
      <c r="L45" s="154"/>
      <c r="M45" s="154"/>
      <c r="N45" s="154"/>
      <c r="O45" s="154"/>
      <c r="P45" s="154"/>
      <c r="Q45" s="154"/>
      <c r="R45" s="154"/>
      <c r="S45" s="154"/>
      <c r="T45" s="154"/>
      <c r="U45" s="154">
        <v>25</v>
      </c>
      <c r="V45" s="154">
        <v>11123170.121731363</v>
      </c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</row>
    <row r="46" spans="1:33" x14ac:dyDescent="0.35">
      <c r="A46" s="70">
        <f t="shared" si="2"/>
        <v>27</v>
      </c>
      <c r="B46" s="170">
        <v>-11686728.744173102</v>
      </c>
      <c r="C46" s="154"/>
      <c r="D46" s="166">
        <f t="shared" si="3"/>
        <v>-13281574.668713618</v>
      </c>
      <c r="E46" s="145">
        <f t="shared" si="0"/>
        <v>1278</v>
      </c>
      <c r="F46" s="165">
        <f t="shared" si="4"/>
        <v>0.25559999999999999</v>
      </c>
      <c r="G46" s="145">
        <f t="shared" si="7"/>
        <v>26</v>
      </c>
      <c r="H46" s="161">
        <f t="shared" si="5"/>
        <v>-11682703.335712049</v>
      </c>
      <c r="I46" s="145">
        <f t="shared" si="8"/>
        <v>356</v>
      </c>
      <c r="J46" s="169">
        <f t="shared" si="6"/>
        <v>7.1199999999999999E-2</v>
      </c>
      <c r="K46" s="300">
        <f t="shared" si="1"/>
        <v>-11.682703335712048</v>
      </c>
      <c r="L46" s="154"/>
      <c r="M46" s="154"/>
      <c r="N46" s="154"/>
      <c r="O46" s="154"/>
      <c r="P46" s="154"/>
      <c r="Q46" s="154"/>
      <c r="R46" s="154"/>
      <c r="S46" s="154"/>
      <c r="T46" s="154"/>
      <c r="U46" s="154">
        <v>26</v>
      </c>
      <c r="V46" s="154">
        <v>19393507.553235672</v>
      </c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</row>
    <row r="47" spans="1:33" x14ac:dyDescent="0.35">
      <c r="A47" s="70">
        <f t="shared" si="2"/>
        <v>28</v>
      </c>
      <c r="B47" s="170">
        <v>-11686728.744173102</v>
      </c>
      <c r="C47" s="160"/>
      <c r="D47" s="166">
        <f t="shared" si="3"/>
        <v>-10083832.002710482</v>
      </c>
      <c r="E47" s="145">
        <f t="shared" si="0"/>
        <v>1634</v>
      </c>
      <c r="F47" s="165">
        <f t="shared" si="4"/>
        <v>0.32679999999999998</v>
      </c>
      <c r="G47" s="145">
        <f t="shared" si="7"/>
        <v>27</v>
      </c>
      <c r="H47" s="161">
        <f t="shared" si="5"/>
        <v>-8484960.6697089151</v>
      </c>
      <c r="I47" s="145">
        <f t="shared" si="8"/>
        <v>357</v>
      </c>
      <c r="J47" s="169">
        <f t="shared" si="6"/>
        <v>7.1400000000000005E-2</v>
      </c>
      <c r="K47" s="300">
        <f t="shared" si="1"/>
        <v>-8.484960669708915</v>
      </c>
      <c r="L47" s="160"/>
      <c r="M47" s="160"/>
      <c r="N47" s="160"/>
      <c r="O47" s="160"/>
      <c r="P47" s="160"/>
      <c r="Q47" s="160"/>
      <c r="R47" s="160"/>
      <c r="S47" s="160"/>
      <c r="T47" s="160"/>
      <c r="U47" s="160">
        <v>27</v>
      </c>
      <c r="V47" s="160">
        <v>-1984403.2623512559</v>
      </c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</row>
    <row r="48" spans="1:33" x14ac:dyDescent="0.35">
      <c r="A48" s="70">
        <f t="shared" si="2"/>
        <v>29</v>
      </c>
      <c r="B48" s="170">
        <v>-11686728.744173102</v>
      </c>
      <c r="C48" s="154"/>
      <c r="D48" s="166">
        <f t="shared" si="3"/>
        <v>-6886089.3367073461</v>
      </c>
      <c r="E48" s="145">
        <f t="shared" si="0"/>
        <v>1991</v>
      </c>
      <c r="F48" s="165">
        <f t="shared" si="4"/>
        <v>0.3982</v>
      </c>
      <c r="G48" s="145">
        <f t="shared" si="7"/>
        <v>28</v>
      </c>
      <c r="H48" s="161">
        <f t="shared" si="5"/>
        <v>-5287218.0037057782</v>
      </c>
      <c r="I48" s="145">
        <f t="shared" si="8"/>
        <v>375</v>
      </c>
      <c r="J48" s="169">
        <f t="shared" si="6"/>
        <v>7.4999999999999997E-2</v>
      </c>
      <c r="K48" s="300">
        <f t="shared" si="1"/>
        <v>-5.2872180037057781</v>
      </c>
      <c r="L48" s="154"/>
      <c r="M48" s="154"/>
      <c r="N48" s="154"/>
      <c r="O48" s="154"/>
      <c r="P48" s="154"/>
      <c r="Q48" s="154"/>
      <c r="R48" s="154"/>
      <c r="S48" s="154"/>
      <c r="T48" s="154"/>
      <c r="U48" s="154">
        <v>28</v>
      </c>
      <c r="V48" s="154">
        <v>-14880732.742804429</v>
      </c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4"/>
    </row>
    <row r="49" spans="1:33" x14ac:dyDescent="0.35">
      <c r="A49" s="70">
        <f t="shared" si="2"/>
        <v>30</v>
      </c>
      <c r="B49" s="170">
        <v>-11686728.744173102</v>
      </c>
      <c r="C49" s="161"/>
      <c r="D49" s="166">
        <f t="shared" si="3"/>
        <v>-3688346.6707042102</v>
      </c>
      <c r="E49" s="145">
        <f t="shared" si="0"/>
        <v>2366</v>
      </c>
      <c r="F49" s="165">
        <f t="shared" si="4"/>
        <v>0.47320000000000001</v>
      </c>
      <c r="G49" s="145">
        <f t="shared" si="7"/>
        <v>29</v>
      </c>
      <c r="H49" s="161">
        <f t="shared" si="5"/>
        <v>-2089475.3377026422</v>
      </c>
      <c r="I49" s="145">
        <f t="shared" si="8"/>
        <v>378</v>
      </c>
      <c r="J49" s="169">
        <f t="shared" si="6"/>
        <v>7.5600000000000001E-2</v>
      </c>
      <c r="K49" s="300">
        <f t="shared" si="1"/>
        <v>-2.089475337702642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>
        <v>29</v>
      </c>
      <c r="V49" s="161">
        <v>6319499.6206409521</v>
      </c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</row>
    <row r="50" spans="1:33" x14ac:dyDescent="0.35">
      <c r="A50" s="70">
        <f t="shared" si="2"/>
        <v>31</v>
      </c>
      <c r="B50" s="170">
        <v>-11686728.744173102</v>
      </c>
      <c r="C50" s="161"/>
      <c r="D50" s="166">
        <f t="shared" si="3"/>
        <v>-490604.00470107421</v>
      </c>
      <c r="E50" s="145">
        <f t="shared" si="0"/>
        <v>2744</v>
      </c>
      <c r="F50" s="165">
        <f t="shared" si="4"/>
        <v>0.54879999999999995</v>
      </c>
      <c r="G50" s="145">
        <f t="shared" si="7"/>
        <v>30</v>
      </c>
      <c r="H50" s="161">
        <f t="shared" si="5"/>
        <v>1108267.3283004938</v>
      </c>
      <c r="I50" s="145">
        <f t="shared" si="8"/>
        <v>361</v>
      </c>
      <c r="J50" s="169">
        <f t="shared" si="6"/>
        <v>7.22E-2</v>
      </c>
      <c r="K50" s="300">
        <f t="shared" si="1"/>
        <v>1.1082673283004938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>
        <v>30</v>
      </c>
      <c r="V50" s="161">
        <v>-2618636.0949129835</v>
      </c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</row>
    <row r="51" spans="1:33" x14ac:dyDescent="0.35">
      <c r="A51" s="70">
        <f t="shared" si="2"/>
        <v>32</v>
      </c>
      <c r="B51" s="170">
        <v>-11686728.744173102</v>
      </c>
      <c r="C51" s="161"/>
      <c r="D51" s="166">
        <f t="shared" si="3"/>
        <v>2707138.6613020618</v>
      </c>
      <c r="E51" s="145">
        <f t="shared" si="0"/>
        <v>3105</v>
      </c>
      <c r="F51" s="165">
        <f t="shared" si="4"/>
        <v>0.621</v>
      </c>
      <c r="G51" s="145">
        <f t="shared" si="7"/>
        <v>31</v>
      </c>
      <c r="H51" s="161">
        <f t="shared" si="5"/>
        <v>4306009.9943036297</v>
      </c>
      <c r="I51" s="145">
        <f t="shared" si="8"/>
        <v>355</v>
      </c>
      <c r="J51" s="169">
        <f t="shared" si="6"/>
        <v>7.0999999999999994E-2</v>
      </c>
      <c r="K51" s="300">
        <f t="shared" si="1"/>
        <v>4.3060099943036301</v>
      </c>
      <c r="L51" s="161"/>
      <c r="M51" s="161"/>
      <c r="N51" s="161"/>
      <c r="O51" s="161"/>
      <c r="P51" s="161"/>
      <c r="Q51" s="161"/>
      <c r="R51" s="161"/>
      <c r="S51" s="161"/>
      <c r="T51" s="161"/>
      <c r="U51" s="161">
        <v>31</v>
      </c>
      <c r="V51" s="161">
        <v>-11957864.282986529</v>
      </c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</row>
    <row r="52" spans="1:33" x14ac:dyDescent="0.35">
      <c r="A52" s="70">
        <f t="shared" si="2"/>
        <v>33</v>
      </c>
      <c r="B52" s="170">
        <v>-11686728.744173102</v>
      </c>
      <c r="C52" s="161"/>
      <c r="D52" s="166">
        <f t="shared" si="3"/>
        <v>5904881.3273051977</v>
      </c>
      <c r="E52" s="145">
        <f t="shared" si="0"/>
        <v>3460</v>
      </c>
      <c r="F52" s="165">
        <f t="shared" si="4"/>
        <v>0.69199999999999995</v>
      </c>
      <c r="G52" s="145">
        <f t="shared" si="7"/>
        <v>32</v>
      </c>
      <c r="H52" s="161">
        <f t="shared" si="5"/>
        <v>7503752.6603067657</v>
      </c>
      <c r="I52" s="145">
        <f t="shared" si="8"/>
        <v>292</v>
      </c>
      <c r="J52" s="169">
        <f t="shared" si="6"/>
        <v>5.8400000000000001E-2</v>
      </c>
      <c r="K52" s="300">
        <f t="shared" si="1"/>
        <v>7.5037526603067661</v>
      </c>
      <c r="L52" s="161"/>
      <c r="M52" s="161"/>
      <c r="N52" s="161"/>
      <c r="O52" s="161"/>
      <c r="P52" s="161"/>
      <c r="Q52" s="161"/>
      <c r="R52" s="161"/>
      <c r="S52" s="161"/>
      <c r="T52" s="161"/>
      <c r="U52" s="161">
        <v>32</v>
      </c>
      <c r="V52" s="161">
        <v>-17144351.187458124</v>
      </c>
      <c r="W52" s="161"/>
      <c r="X52" s="161"/>
      <c r="Y52" s="161"/>
      <c r="Z52" s="161"/>
      <c r="AA52" s="161"/>
      <c r="AB52" s="161"/>
      <c r="AC52" s="161"/>
      <c r="AD52" s="161"/>
      <c r="AE52" s="161"/>
      <c r="AF52" s="161"/>
    </row>
    <row r="53" spans="1:33" x14ac:dyDescent="0.35">
      <c r="A53" s="70">
        <f t="shared" si="2"/>
        <v>34</v>
      </c>
      <c r="B53" s="170">
        <v>-11686728.744173102</v>
      </c>
      <c r="C53" s="162"/>
      <c r="D53" s="166">
        <f t="shared" si="3"/>
        <v>9102623.9933083337</v>
      </c>
      <c r="E53" s="145">
        <f t="shared" si="0"/>
        <v>3752</v>
      </c>
      <c r="F53" s="165">
        <f t="shared" si="4"/>
        <v>0.75039999999999996</v>
      </c>
      <c r="G53" s="145">
        <f t="shared" si="7"/>
        <v>33</v>
      </c>
      <c r="H53" s="161">
        <f t="shared" si="5"/>
        <v>10701495.326309901</v>
      </c>
      <c r="I53" s="145">
        <f t="shared" si="8"/>
        <v>293</v>
      </c>
      <c r="J53" s="169">
        <f t="shared" si="6"/>
        <v>5.8599999999999999E-2</v>
      </c>
      <c r="K53" s="300">
        <f t="shared" si="1"/>
        <v>10.701495326309901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>
        <v>33</v>
      </c>
      <c r="V53" s="161">
        <v>26149442.616539717</v>
      </c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</row>
    <row r="54" spans="1:33" x14ac:dyDescent="0.35">
      <c r="A54" s="70">
        <f t="shared" si="2"/>
        <v>35</v>
      </c>
      <c r="B54" s="170">
        <v>-11686728.744173102</v>
      </c>
      <c r="C54" s="162"/>
      <c r="D54" s="166">
        <f t="shared" ref="D54:D71" si="9">D53+($E$16-$E$17)/$B$4</f>
        <v>12300366.65931147</v>
      </c>
      <c r="E54" s="145">
        <f t="shared" si="0"/>
        <v>4045</v>
      </c>
      <c r="F54" s="165">
        <f t="shared" si="4"/>
        <v>0.80900000000000005</v>
      </c>
      <c r="G54" s="145">
        <f t="shared" si="7"/>
        <v>34</v>
      </c>
      <c r="H54" s="161">
        <f t="shared" si="5"/>
        <v>13899237.992313039</v>
      </c>
      <c r="I54" s="145">
        <f t="shared" si="8"/>
        <v>235</v>
      </c>
      <c r="J54" s="169">
        <f t="shared" si="6"/>
        <v>4.7E-2</v>
      </c>
      <c r="K54" s="300">
        <f t="shared" si="1"/>
        <v>13.899237992313038</v>
      </c>
      <c r="L54" s="162"/>
      <c r="M54" s="162"/>
      <c r="N54" s="162"/>
      <c r="O54" s="162"/>
      <c r="P54" s="162"/>
      <c r="Q54" s="162"/>
      <c r="R54" s="162"/>
      <c r="S54" s="162"/>
      <c r="T54" s="162"/>
      <c r="U54" s="162">
        <v>34</v>
      </c>
      <c r="V54" s="162">
        <v>9407585.6687232554</v>
      </c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</row>
    <row r="55" spans="1:33" x14ac:dyDescent="0.35">
      <c r="A55" s="70">
        <f t="shared" si="2"/>
        <v>36</v>
      </c>
      <c r="B55" s="170">
        <v>-11686728.744173102</v>
      </c>
      <c r="C55" s="162"/>
      <c r="D55" s="166">
        <f t="shared" si="9"/>
        <v>15498109.325314606</v>
      </c>
      <c r="E55" s="145">
        <f t="shared" si="0"/>
        <v>4280</v>
      </c>
      <c r="F55" s="165">
        <f t="shared" si="4"/>
        <v>0.85599999999999998</v>
      </c>
      <c r="G55" s="145">
        <f t="shared" si="7"/>
        <v>35</v>
      </c>
      <c r="H55" s="161">
        <f t="shared" si="5"/>
        <v>17096980.658316173</v>
      </c>
      <c r="I55" s="145">
        <f t="shared" si="8"/>
        <v>181</v>
      </c>
      <c r="J55" s="169">
        <f t="shared" si="6"/>
        <v>3.6200000000000003E-2</v>
      </c>
      <c r="K55" s="300">
        <f t="shared" si="1"/>
        <v>17.096980658316173</v>
      </c>
      <c r="L55" s="162"/>
      <c r="M55" s="162"/>
      <c r="N55" s="162"/>
      <c r="O55" s="162"/>
      <c r="P55" s="162"/>
      <c r="Q55" s="162"/>
      <c r="R55" s="162"/>
      <c r="S55" s="162"/>
      <c r="T55" s="162"/>
      <c r="U55" s="162">
        <v>35</v>
      </c>
      <c r="V55" s="162">
        <v>24623756.746957101</v>
      </c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</row>
    <row r="56" spans="1:33" x14ac:dyDescent="0.35">
      <c r="A56" s="70">
        <f t="shared" si="2"/>
        <v>37</v>
      </c>
      <c r="B56" s="170">
        <v>-11686728.744173102</v>
      </c>
      <c r="C56" s="163"/>
      <c r="D56" s="166">
        <f t="shared" si="9"/>
        <v>18695851.991317742</v>
      </c>
      <c r="E56" s="145">
        <f t="shared" si="0"/>
        <v>4461</v>
      </c>
      <c r="F56" s="165">
        <f t="shared" si="4"/>
        <v>0.89219999999999999</v>
      </c>
      <c r="G56" s="145">
        <f t="shared" si="7"/>
        <v>36</v>
      </c>
      <c r="H56" s="161">
        <f t="shared" si="5"/>
        <v>20294723.32431931</v>
      </c>
      <c r="I56" s="145">
        <f t="shared" si="8"/>
        <v>128</v>
      </c>
      <c r="J56" s="169">
        <f t="shared" si="6"/>
        <v>2.5600000000000001E-2</v>
      </c>
      <c r="K56" s="300">
        <f t="shared" si="1"/>
        <v>20.29472332431931</v>
      </c>
      <c r="L56" s="163"/>
      <c r="M56" s="163"/>
      <c r="N56" s="163"/>
      <c r="O56" s="163"/>
      <c r="P56" s="163"/>
      <c r="Q56" s="163"/>
      <c r="R56" s="163"/>
      <c r="S56" s="163"/>
      <c r="T56" s="163"/>
      <c r="U56" s="163">
        <v>36</v>
      </c>
      <c r="V56" s="163">
        <v>-23459929.151047353</v>
      </c>
      <c r="W56" s="163"/>
    </row>
    <row r="57" spans="1:33" x14ac:dyDescent="0.35">
      <c r="A57" s="70">
        <f t="shared" si="2"/>
        <v>38</v>
      </c>
      <c r="B57" s="170">
        <v>-11686728.744173102</v>
      </c>
      <c r="C57" s="163"/>
      <c r="D57" s="166">
        <f t="shared" si="9"/>
        <v>21893594.657320879</v>
      </c>
      <c r="E57" s="145">
        <f t="shared" si="0"/>
        <v>4589</v>
      </c>
      <c r="F57" s="165">
        <f t="shared" si="4"/>
        <v>0.91779999999999995</v>
      </c>
      <c r="G57" s="145">
        <f t="shared" si="7"/>
        <v>37</v>
      </c>
      <c r="H57" s="161">
        <f t="shared" si="5"/>
        <v>23492465.990322448</v>
      </c>
      <c r="I57" s="145">
        <f t="shared" si="8"/>
        <v>102</v>
      </c>
      <c r="J57" s="169">
        <f t="shared" si="6"/>
        <v>2.0400000000000001E-2</v>
      </c>
      <c r="K57" s="300">
        <f t="shared" si="1"/>
        <v>23.492465990322447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>
        <v>37</v>
      </c>
      <c r="V57" s="163">
        <v>973970.00661800429</v>
      </c>
      <c r="W57" s="163"/>
    </row>
    <row r="58" spans="1:33" x14ac:dyDescent="0.35">
      <c r="A58" s="70">
        <f t="shared" si="2"/>
        <v>39</v>
      </c>
      <c r="B58" s="170">
        <v>-11686728.744173102</v>
      </c>
      <c r="C58" s="164"/>
      <c r="D58" s="166">
        <f t="shared" si="9"/>
        <v>25091337.323324017</v>
      </c>
      <c r="E58" s="145">
        <f t="shared" si="0"/>
        <v>4691</v>
      </c>
      <c r="F58" s="165">
        <f t="shared" si="4"/>
        <v>0.93820000000000003</v>
      </c>
      <c r="G58" s="145">
        <f t="shared" si="7"/>
        <v>38</v>
      </c>
      <c r="H58" s="161">
        <f t="shared" si="5"/>
        <v>26690208.656325586</v>
      </c>
      <c r="I58" s="145">
        <f t="shared" si="8"/>
        <v>101</v>
      </c>
      <c r="J58" s="169">
        <f t="shared" si="6"/>
        <v>2.0199999999999999E-2</v>
      </c>
      <c r="K58" s="300">
        <f t="shared" si="1"/>
        <v>26.690208656325588</v>
      </c>
      <c r="L58" s="163"/>
      <c r="M58" s="163"/>
      <c r="N58" s="163"/>
      <c r="O58" s="163"/>
      <c r="P58" s="163"/>
      <c r="Q58" s="163"/>
      <c r="R58" s="163"/>
      <c r="S58" s="163"/>
      <c r="T58" s="163"/>
      <c r="U58" s="163">
        <v>38</v>
      </c>
      <c r="V58" s="163">
        <v>1907873.4719398655</v>
      </c>
      <c r="W58" s="163"/>
    </row>
    <row r="59" spans="1:33" x14ac:dyDescent="0.35">
      <c r="A59" s="70">
        <f t="shared" si="2"/>
        <v>40</v>
      </c>
      <c r="B59" s="170">
        <v>-11686728.744173102</v>
      </c>
      <c r="D59" s="166">
        <f t="shared" si="9"/>
        <v>28289079.989327155</v>
      </c>
      <c r="E59" s="145">
        <f t="shared" si="0"/>
        <v>4792</v>
      </c>
      <c r="F59" s="165">
        <f t="shared" si="4"/>
        <v>0.95840000000000003</v>
      </c>
      <c r="G59" s="145">
        <f t="shared" si="7"/>
        <v>39</v>
      </c>
      <c r="H59" s="161">
        <f t="shared" si="5"/>
        <v>29887951.322328724</v>
      </c>
      <c r="I59" s="145">
        <f t="shared" si="8"/>
        <v>55</v>
      </c>
      <c r="J59" s="169">
        <f t="shared" si="6"/>
        <v>1.0999999999999999E-2</v>
      </c>
      <c r="K59" s="300">
        <f t="shared" si="1"/>
        <v>29.887951322328725</v>
      </c>
      <c r="U59" s="145">
        <v>39</v>
      </c>
      <c r="V59" s="145">
        <v>-24138525.684875585</v>
      </c>
    </row>
    <row r="60" spans="1:33" x14ac:dyDescent="0.35">
      <c r="A60" s="70">
        <f t="shared" si="2"/>
        <v>41</v>
      </c>
      <c r="B60" s="170">
        <v>-11686728.744173102</v>
      </c>
      <c r="D60" s="166">
        <f t="shared" si="9"/>
        <v>31486822.655330293</v>
      </c>
      <c r="E60" s="145">
        <f t="shared" si="0"/>
        <v>4847</v>
      </c>
      <c r="F60" s="165">
        <f t="shared" si="4"/>
        <v>0.96940000000000004</v>
      </c>
      <c r="G60" s="145">
        <f t="shared" si="7"/>
        <v>40</v>
      </c>
      <c r="H60" s="161">
        <f t="shared" si="5"/>
        <v>33085693.988331862</v>
      </c>
      <c r="I60" s="145">
        <f t="shared" si="8"/>
        <v>51</v>
      </c>
      <c r="J60" s="169">
        <f t="shared" si="6"/>
        <v>1.0200000000000001E-2</v>
      </c>
      <c r="K60" s="300">
        <f t="shared" si="1"/>
        <v>33.085693988331862</v>
      </c>
      <c r="U60" s="145">
        <v>40</v>
      </c>
      <c r="V60" s="145">
        <v>-686491.80429869518</v>
      </c>
    </row>
    <row r="61" spans="1:33" x14ac:dyDescent="0.35">
      <c r="A61" s="70">
        <f t="shared" si="2"/>
        <v>42</v>
      </c>
      <c r="B61" s="170">
        <v>-11686728.744173102</v>
      </c>
      <c r="D61" s="166">
        <f t="shared" si="9"/>
        <v>34684565.321333431</v>
      </c>
      <c r="E61" s="145">
        <f t="shared" si="0"/>
        <v>4898</v>
      </c>
      <c r="F61" s="165">
        <f t="shared" si="4"/>
        <v>0.97960000000000003</v>
      </c>
      <c r="G61" s="145">
        <f t="shared" si="7"/>
        <v>41</v>
      </c>
      <c r="H61" s="161">
        <f t="shared" si="5"/>
        <v>36283436.654335</v>
      </c>
      <c r="I61" s="145">
        <f t="shared" si="8"/>
        <v>26</v>
      </c>
      <c r="J61" s="169">
        <f t="shared" si="6"/>
        <v>5.1999999999999998E-3</v>
      </c>
      <c r="K61" s="300">
        <f t="shared" si="1"/>
        <v>36.283436654334999</v>
      </c>
      <c r="U61" s="145">
        <v>41</v>
      </c>
      <c r="V61" s="145">
        <v>10743070.509562124</v>
      </c>
    </row>
    <row r="62" spans="1:33" x14ac:dyDescent="0.35">
      <c r="A62" s="70">
        <f t="shared" si="2"/>
        <v>43</v>
      </c>
      <c r="B62" s="170">
        <v>-11686728.744173102</v>
      </c>
      <c r="D62" s="166">
        <f t="shared" si="9"/>
        <v>37882307.987336569</v>
      </c>
      <c r="E62" s="145">
        <f t="shared" si="0"/>
        <v>4924</v>
      </c>
      <c r="F62" s="165">
        <f t="shared" si="4"/>
        <v>0.98480000000000001</v>
      </c>
      <c r="G62" s="145">
        <f t="shared" si="7"/>
        <v>42</v>
      </c>
      <c r="H62" s="161">
        <f t="shared" si="5"/>
        <v>39481179.320338137</v>
      </c>
      <c r="I62" s="145">
        <f t="shared" si="8"/>
        <v>27</v>
      </c>
      <c r="J62" s="169">
        <f t="shared" si="6"/>
        <v>5.4000000000000003E-3</v>
      </c>
      <c r="K62" s="300">
        <f t="shared" si="1"/>
        <v>39.481179320338136</v>
      </c>
      <c r="U62" s="145">
        <v>42</v>
      </c>
      <c r="V62" s="145">
        <v>-82767923.481059909</v>
      </c>
    </row>
    <row r="63" spans="1:33" x14ac:dyDescent="0.35">
      <c r="A63" s="70">
        <f t="shared" si="2"/>
        <v>44</v>
      </c>
      <c r="B63" s="170">
        <v>-11686728.744173102</v>
      </c>
      <c r="D63" s="166">
        <f t="shared" si="9"/>
        <v>41080050.653339706</v>
      </c>
      <c r="E63" s="145">
        <f t="shared" si="0"/>
        <v>4951</v>
      </c>
      <c r="F63" s="165">
        <f t="shared" si="4"/>
        <v>0.99019999999999997</v>
      </c>
      <c r="G63" s="145">
        <f t="shared" si="7"/>
        <v>43</v>
      </c>
      <c r="H63" s="161">
        <f t="shared" si="5"/>
        <v>42678921.986341275</v>
      </c>
      <c r="I63" s="145">
        <f t="shared" si="8"/>
        <v>19</v>
      </c>
      <c r="J63" s="169">
        <f t="shared" si="6"/>
        <v>3.8E-3</v>
      </c>
      <c r="K63" s="300">
        <f t="shared" si="1"/>
        <v>42.678921986341273</v>
      </c>
      <c r="U63" s="145">
        <v>43</v>
      </c>
      <c r="V63" s="145">
        <v>-23023922.340758175</v>
      </c>
    </row>
    <row r="64" spans="1:33" x14ac:dyDescent="0.35">
      <c r="A64" s="70">
        <f t="shared" si="2"/>
        <v>45</v>
      </c>
      <c r="B64" s="170">
        <v>-11686728.744173102</v>
      </c>
      <c r="D64" s="166">
        <f t="shared" si="9"/>
        <v>44277793.319342844</v>
      </c>
      <c r="E64" s="145">
        <f t="shared" si="0"/>
        <v>4970</v>
      </c>
      <c r="F64" s="165">
        <f t="shared" si="4"/>
        <v>0.99399999999999999</v>
      </c>
      <c r="G64" s="145">
        <f t="shared" si="7"/>
        <v>44</v>
      </c>
      <c r="H64" s="161">
        <f t="shared" si="5"/>
        <v>45876664.652344413</v>
      </c>
      <c r="I64" s="145">
        <f t="shared" si="8"/>
        <v>9</v>
      </c>
      <c r="J64" s="169">
        <f t="shared" si="6"/>
        <v>1.8E-3</v>
      </c>
      <c r="K64" s="300">
        <f t="shared" si="1"/>
        <v>45.876664652344417</v>
      </c>
      <c r="U64" s="145">
        <v>44</v>
      </c>
      <c r="V64" s="145">
        <v>69008.904185745865</v>
      </c>
    </row>
    <row r="65" spans="1:22" x14ac:dyDescent="0.35">
      <c r="A65" s="70">
        <f t="shared" si="2"/>
        <v>46</v>
      </c>
      <c r="B65" s="170">
        <v>-11686728.744173102</v>
      </c>
      <c r="D65" s="166">
        <f t="shared" si="9"/>
        <v>47475535.985345982</v>
      </c>
      <c r="E65" s="145">
        <f t="shared" si="0"/>
        <v>4979</v>
      </c>
      <c r="F65" s="165">
        <f t="shared" si="4"/>
        <v>0.99580000000000002</v>
      </c>
      <c r="G65" s="145">
        <f t="shared" si="7"/>
        <v>45</v>
      </c>
      <c r="H65" s="161">
        <f t="shared" si="5"/>
        <v>49074407.318347551</v>
      </c>
      <c r="I65" s="145">
        <f t="shared" si="8"/>
        <v>15</v>
      </c>
      <c r="J65" s="169">
        <f t="shared" si="6"/>
        <v>3.0000000000000001E-3</v>
      </c>
      <c r="K65" s="300">
        <f t="shared" si="1"/>
        <v>49.074407318347554</v>
      </c>
      <c r="U65" s="145">
        <v>45</v>
      </c>
      <c r="V65" s="145">
        <v>-5587616.5590776931</v>
      </c>
    </row>
    <row r="66" spans="1:22" x14ac:dyDescent="0.35">
      <c r="A66" s="70">
        <f t="shared" si="2"/>
        <v>47</v>
      </c>
      <c r="B66" s="170">
        <v>-11686728.744173102</v>
      </c>
      <c r="D66" s="166">
        <f t="shared" si="9"/>
        <v>50673278.65134912</v>
      </c>
      <c r="E66" s="145">
        <f t="shared" si="0"/>
        <v>4994</v>
      </c>
      <c r="F66" s="165">
        <f t="shared" si="4"/>
        <v>0.99880000000000002</v>
      </c>
      <c r="G66" s="145">
        <f t="shared" si="7"/>
        <v>46</v>
      </c>
      <c r="H66" s="161">
        <f t="shared" si="5"/>
        <v>52272149.984350689</v>
      </c>
      <c r="I66" s="145">
        <f t="shared" si="8"/>
        <v>3</v>
      </c>
      <c r="J66" s="169">
        <f t="shared" si="6"/>
        <v>5.9999999999999995E-4</v>
      </c>
      <c r="K66" s="300">
        <f t="shared" si="1"/>
        <v>52.27214998435069</v>
      </c>
      <c r="U66" s="145">
        <v>46</v>
      </c>
      <c r="V66" s="145">
        <v>-5456651.5376091693</v>
      </c>
    </row>
    <row r="67" spans="1:22" x14ac:dyDescent="0.35">
      <c r="A67" s="70">
        <f t="shared" si="2"/>
        <v>48</v>
      </c>
      <c r="B67" s="170">
        <v>-11686728.744173102</v>
      </c>
      <c r="D67" s="166">
        <f t="shared" si="9"/>
        <v>53871021.317352258</v>
      </c>
      <c r="E67" s="145">
        <f t="shared" si="0"/>
        <v>4997</v>
      </c>
      <c r="F67" s="165">
        <f t="shared" si="4"/>
        <v>0.99939999999999996</v>
      </c>
      <c r="G67" s="145">
        <f t="shared" si="7"/>
        <v>47</v>
      </c>
      <c r="H67" s="161">
        <f t="shared" si="5"/>
        <v>55469892.650353827</v>
      </c>
      <c r="I67" s="145">
        <f t="shared" si="8"/>
        <v>1</v>
      </c>
      <c r="J67" s="169">
        <f t="shared" si="6"/>
        <v>2.0000000000000001E-4</v>
      </c>
      <c r="K67" s="300">
        <f t="shared" si="1"/>
        <v>55.469892650353827</v>
      </c>
      <c r="U67" s="145">
        <v>47</v>
      </c>
      <c r="V67" s="145">
        <v>3547205.9502877258</v>
      </c>
    </row>
    <row r="68" spans="1:22" x14ac:dyDescent="0.35">
      <c r="A68" s="70">
        <f t="shared" si="2"/>
        <v>49</v>
      </c>
      <c r="B68" s="170">
        <v>-11686728.744173102</v>
      </c>
      <c r="D68" s="166">
        <f t="shared" si="9"/>
        <v>57068763.983355395</v>
      </c>
      <c r="E68" s="145">
        <f t="shared" si="0"/>
        <v>4998</v>
      </c>
      <c r="F68" s="165">
        <f t="shared" si="4"/>
        <v>0.99960000000000004</v>
      </c>
      <c r="G68" s="145">
        <f t="shared" si="7"/>
        <v>48</v>
      </c>
      <c r="H68" s="161">
        <f t="shared" si="5"/>
        <v>58667635.316356964</v>
      </c>
      <c r="I68" s="145">
        <f t="shared" si="8"/>
        <v>1</v>
      </c>
      <c r="J68" s="169">
        <f t="shared" si="6"/>
        <v>2.0000000000000001E-4</v>
      </c>
      <c r="K68" s="300">
        <f t="shared" si="1"/>
        <v>58.667635316356964</v>
      </c>
      <c r="U68" s="145">
        <v>48</v>
      </c>
      <c r="V68" s="145">
        <v>-8318334.7927557267</v>
      </c>
    </row>
    <row r="69" spans="1:22" x14ac:dyDescent="0.35">
      <c r="A69" s="70">
        <f t="shared" si="2"/>
        <v>50</v>
      </c>
      <c r="B69" s="170">
        <v>-11686728.744173102</v>
      </c>
      <c r="D69" s="166">
        <f t="shared" si="9"/>
        <v>60266506.649358533</v>
      </c>
      <c r="E69" s="145">
        <f t="shared" si="0"/>
        <v>4999</v>
      </c>
      <c r="F69" s="165">
        <f t="shared" si="4"/>
        <v>0.99980000000000002</v>
      </c>
      <c r="G69" s="145">
        <f t="shared" si="7"/>
        <v>49</v>
      </c>
      <c r="H69" s="161">
        <f t="shared" si="5"/>
        <v>61865377.982360102</v>
      </c>
      <c r="I69" s="145">
        <f t="shared" si="8"/>
        <v>0</v>
      </c>
      <c r="J69" s="169">
        <f t="shared" si="6"/>
        <v>0</v>
      </c>
      <c r="K69" s="300">
        <f t="shared" si="1"/>
        <v>61.865377982360101</v>
      </c>
      <c r="U69" s="145">
        <v>49</v>
      </c>
      <c r="V69" s="145">
        <v>6645416.2199754491</v>
      </c>
    </row>
    <row r="70" spans="1:22" x14ac:dyDescent="0.35">
      <c r="A70" s="70">
        <f t="shared" si="2"/>
        <v>51</v>
      </c>
      <c r="B70" s="170">
        <v>-11686728.744173102</v>
      </c>
      <c r="D70" s="166">
        <f t="shared" si="9"/>
        <v>63464249.315361671</v>
      </c>
      <c r="E70" s="145">
        <f t="shared" si="0"/>
        <v>4999</v>
      </c>
      <c r="F70" s="165">
        <f t="shared" si="4"/>
        <v>0.99980000000000002</v>
      </c>
      <c r="G70" s="145">
        <f t="shared" si="7"/>
        <v>50</v>
      </c>
      <c r="H70" s="161">
        <f t="shared" si="5"/>
        <v>65063120.64836324</v>
      </c>
      <c r="I70" s="145">
        <f t="shared" si="8"/>
        <v>1</v>
      </c>
      <c r="J70" s="169">
        <f t="shared" si="6"/>
        <v>2.0000000000000001E-4</v>
      </c>
      <c r="K70" s="300">
        <f t="shared" si="1"/>
        <v>65.063120648363238</v>
      </c>
      <c r="U70" s="145">
        <v>50</v>
      </c>
      <c r="V70" s="145">
        <v>-39226401.038525045</v>
      </c>
    </row>
    <row r="71" spans="1:22" x14ac:dyDescent="0.35">
      <c r="A71" s="70">
        <f t="shared" si="2"/>
        <v>52</v>
      </c>
      <c r="B71" s="170">
        <v>-11686728.744173102</v>
      </c>
      <c r="D71" s="166">
        <f t="shared" si="9"/>
        <v>66661991.981364809</v>
      </c>
      <c r="E71" s="145">
        <f t="shared" si="0"/>
        <v>5000</v>
      </c>
      <c r="F71" s="165">
        <f t="shared" si="4"/>
        <v>1</v>
      </c>
      <c r="K71" s="161"/>
      <c r="U71" s="145">
        <v>51</v>
      </c>
      <c r="V71" s="145">
        <v>12887470.326971754</v>
      </c>
    </row>
    <row r="72" spans="1:22" x14ac:dyDescent="0.35">
      <c r="A72" s="70">
        <f t="shared" si="2"/>
        <v>53</v>
      </c>
      <c r="B72" s="170">
        <v>-11686728.744173102</v>
      </c>
      <c r="D72" s="166"/>
      <c r="F72" s="165"/>
      <c r="U72" s="145">
        <v>52</v>
      </c>
      <c r="V72" s="145">
        <v>-18506077.978390556</v>
      </c>
    </row>
    <row r="73" spans="1:22" x14ac:dyDescent="0.35">
      <c r="A73" s="70">
        <f t="shared" si="2"/>
        <v>54</v>
      </c>
      <c r="B73" s="170">
        <v>-11686728.744173102</v>
      </c>
      <c r="D73" s="166"/>
      <c r="F73" s="165"/>
      <c r="U73" s="145">
        <v>53</v>
      </c>
      <c r="V73" s="145">
        <v>38163034.130578503</v>
      </c>
    </row>
    <row r="74" spans="1:22" x14ac:dyDescent="0.35">
      <c r="A74" s="70">
        <f t="shared" si="2"/>
        <v>55</v>
      </c>
      <c r="B74" s="170">
        <v>-11686728.744173102</v>
      </c>
      <c r="D74" s="166"/>
      <c r="F74" s="165"/>
      <c r="U74" s="145">
        <v>54</v>
      </c>
      <c r="V74" s="145">
        <v>50351825.390072569</v>
      </c>
    </row>
    <row r="75" spans="1:22" x14ac:dyDescent="0.35">
      <c r="A75" s="70">
        <f t="shared" si="2"/>
        <v>56</v>
      </c>
      <c r="B75" s="170">
        <v>-11686728.744173102</v>
      </c>
      <c r="D75" s="166"/>
      <c r="F75" s="165"/>
      <c r="U75" s="145">
        <v>55</v>
      </c>
      <c r="V75" s="145">
        <v>1974433.3596981019</v>
      </c>
    </row>
    <row r="76" spans="1:22" x14ac:dyDescent="0.35">
      <c r="A76" s="70">
        <f t="shared" si="2"/>
        <v>57</v>
      </c>
      <c r="B76" s="170">
        <v>-11686728.744173102</v>
      </c>
      <c r="D76" s="166"/>
      <c r="F76" s="165"/>
      <c r="U76" s="145">
        <v>56</v>
      </c>
      <c r="V76" s="145">
        <v>9920135.0388532355</v>
      </c>
    </row>
    <row r="77" spans="1:22" x14ac:dyDescent="0.35">
      <c r="A77" s="70">
        <f t="shared" si="2"/>
        <v>58</v>
      </c>
      <c r="B77" s="170">
        <v>-11686728.744173102</v>
      </c>
      <c r="U77" s="145">
        <v>57</v>
      </c>
      <c r="V77" s="145">
        <v>11724362.018524475</v>
      </c>
    </row>
    <row r="78" spans="1:22" x14ac:dyDescent="0.35">
      <c r="A78" s="70">
        <f t="shared" si="2"/>
        <v>59</v>
      </c>
      <c r="B78" s="170">
        <v>-11686728.744173102</v>
      </c>
      <c r="U78" s="145">
        <v>58</v>
      </c>
      <c r="V78" s="145">
        <v>-9526915.1106816586</v>
      </c>
    </row>
    <row r="79" spans="1:22" x14ac:dyDescent="0.35">
      <c r="A79" s="70">
        <f t="shared" si="2"/>
        <v>60</v>
      </c>
      <c r="B79" s="170">
        <v>-11686728.744173102</v>
      </c>
      <c r="U79" s="145">
        <v>59</v>
      </c>
      <c r="V79" s="145">
        <v>-24704714.646100957</v>
      </c>
    </row>
    <row r="80" spans="1:22" x14ac:dyDescent="0.35">
      <c r="A80" s="70">
        <f t="shared" si="2"/>
        <v>61</v>
      </c>
      <c r="B80" s="170">
        <v>-11686728.744173102</v>
      </c>
      <c r="U80" s="145">
        <v>60</v>
      </c>
      <c r="V80" s="145">
        <v>-27653402.95878749</v>
      </c>
    </row>
    <row r="81" spans="1:22" x14ac:dyDescent="0.35">
      <c r="A81" s="70">
        <f t="shared" si="2"/>
        <v>62</v>
      </c>
      <c r="B81" s="170">
        <v>-11686728.744173102</v>
      </c>
      <c r="U81" s="145">
        <v>61</v>
      </c>
      <c r="V81" s="145">
        <v>2270181.2448823862</v>
      </c>
    </row>
    <row r="82" spans="1:22" x14ac:dyDescent="0.35">
      <c r="A82" s="70">
        <f t="shared" si="2"/>
        <v>63</v>
      </c>
      <c r="B82" s="170">
        <v>-11686728.744173102</v>
      </c>
      <c r="U82" s="145">
        <v>62</v>
      </c>
      <c r="V82" s="145">
        <v>32555662.500669286</v>
      </c>
    </row>
    <row r="83" spans="1:22" x14ac:dyDescent="0.35">
      <c r="A83" s="70">
        <f t="shared" si="2"/>
        <v>64</v>
      </c>
      <c r="B83" s="170">
        <v>-11686728.744173102</v>
      </c>
      <c r="U83" s="145">
        <v>63</v>
      </c>
      <c r="V83" s="145">
        <v>-11989619.067296533</v>
      </c>
    </row>
    <row r="84" spans="1:22" x14ac:dyDescent="0.35">
      <c r="A84" s="70">
        <f t="shared" si="2"/>
        <v>65</v>
      </c>
      <c r="B84" s="170">
        <v>-11686728.744173102</v>
      </c>
      <c r="U84" s="145">
        <v>64</v>
      </c>
      <c r="V84" s="145">
        <v>26702002.248832203</v>
      </c>
    </row>
    <row r="85" spans="1:22" x14ac:dyDescent="0.35">
      <c r="A85" s="70">
        <f t="shared" si="2"/>
        <v>66</v>
      </c>
      <c r="B85" s="170">
        <v>-11686728.744173102</v>
      </c>
      <c r="U85" s="145">
        <v>65</v>
      </c>
      <c r="V85" s="145">
        <v>15473896.334731173</v>
      </c>
    </row>
    <row r="86" spans="1:22" x14ac:dyDescent="0.35">
      <c r="A86" s="70">
        <f t="shared" ref="A86:A149" si="10">A85+1</f>
        <v>67</v>
      </c>
      <c r="B86" s="170">
        <v>-11686728.744173102</v>
      </c>
      <c r="U86" s="145">
        <v>66</v>
      </c>
      <c r="V86" s="145">
        <v>20161766.136759609</v>
      </c>
    </row>
    <row r="87" spans="1:22" x14ac:dyDescent="0.35">
      <c r="A87" s="70">
        <f t="shared" si="10"/>
        <v>68</v>
      </c>
      <c r="B87" s="170">
        <v>-11686728.744173102</v>
      </c>
      <c r="U87" s="145">
        <v>67</v>
      </c>
      <c r="V87" s="145">
        <v>22296154.142596379</v>
      </c>
    </row>
    <row r="88" spans="1:22" x14ac:dyDescent="0.35">
      <c r="A88" s="70">
        <f t="shared" si="10"/>
        <v>69</v>
      </c>
      <c r="B88" s="170">
        <v>-11686728.744173102</v>
      </c>
      <c r="U88" s="145">
        <v>68</v>
      </c>
      <c r="V88" s="145">
        <v>-4705849.5117868818</v>
      </c>
    </row>
    <row r="89" spans="1:22" x14ac:dyDescent="0.35">
      <c r="A89" s="70">
        <f t="shared" si="10"/>
        <v>70</v>
      </c>
      <c r="B89" s="170">
        <v>-11686728.744173102</v>
      </c>
      <c r="U89" s="145">
        <v>69</v>
      </c>
      <c r="V89" s="145">
        <v>-4026746.8034648336</v>
      </c>
    </row>
    <row r="90" spans="1:22" x14ac:dyDescent="0.35">
      <c r="A90" s="70">
        <f t="shared" si="10"/>
        <v>71</v>
      </c>
      <c r="B90" s="170">
        <v>-11686728.744173102</v>
      </c>
      <c r="U90" s="145">
        <v>70</v>
      </c>
      <c r="V90" s="145">
        <v>-18751845.408389743</v>
      </c>
    </row>
    <row r="91" spans="1:22" x14ac:dyDescent="0.35">
      <c r="A91" s="70">
        <f t="shared" si="10"/>
        <v>72</v>
      </c>
      <c r="B91" s="170">
        <v>-11686728.744173102</v>
      </c>
      <c r="U91" s="145">
        <v>71</v>
      </c>
      <c r="V91" s="145">
        <v>40971346.18965432</v>
      </c>
    </row>
    <row r="92" spans="1:22" x14ac:dyDescent="0.35">
      <c r="A92" s="70">
        <f t="shared" si="10"/>
        <v>73</v>
      </c>
      <c r="B92" s="170">
        <v>-11686728.744173102</v>
      </c>
      <c r="U92" s="145">
        <v>72</v>
      </c>
      <c r="V92" s="145">
        <v>18209359.23541135</v>
      </c>
    </row>
    <row r="93" spans="1:22" x14ac:dyDescent="0.35">
      <c r="A93" s="70">
        <f t="shared" si="10"/>
        <v>74</v>
      </c>
      <c r="B93" s="170">
        <v>-11686728.744173102</v>
      </c>
      <c r="U93" s="145">
        <v>73</v>
      </c>
      <c r="V93" s="145">
        <v>17876773.483108893</v>
      </c>
    </row>
    <row r="94" spans="1:22" x14ac:dyDescent="0.35">
      <c r="A94" s="70">
        <f t="shared" si="10"/>
        <v>75</v>
      </c>
      <c r="B94" s="170">
        <v>-11686728.744173102</v>
      </c>
      <c r="U94" s="145">
        <v>74</v>
      </c>
      <c r="V94" s="145">
        <v>8343082.2333108746</v>
      </c>
    </row>
    <row r="95" spans="1:22" x14ac:dyDescent="0.35">
      <c r="A95" s="70">
        <f t="shared" si="10"/>
        <v>76</v>
      </c>
      <c r="B95" s="170">
        <v>-11686728.744173102</v>
      </c>
      <c r="U95" s="145">
        <v>75</v>
      </c>
      <c r="V95" s="145">
        <v>5544759.9791924059</v>
      </c>
    </row>
    <row r="96" spans="1:22" x14ac:dyDescent="0.35">
      <c r="A96" s="70">
        <f t="shared" si="10"/>
        <v>77</v>
      </c>
      <c r="B96" s="170">
        <v>-11686728.744173102</v>
      </c>
      <c r="U96" s="145">
        <v>76</v>
      </c>
      <c r="V96" s="145">
        <v>6288599.2845053859</v>
      </c>
    </row>
    <row r="97" spans="1:22" x14ac:dyDescent="0.35">
      <c r="A97" s="70">
        <f t="shared" si="10"/>
        <v>78</v>
      </c>
      <c r="B97" s="170">
        <v>-11686728.744173102</v>
      </c>
      <c r="U97" s="145">
        <v>77</v>
      </c>
      <c r="V97" s="145">
        <v>-56429141.627335601</v>
      </c>
    </row>
    <row r="98" spans="1:22" x14ac:dyDescent="0.35">
      <c r="A98" s="70">
        <f t="shared" si="10"/>
        <v>79</v>
      </c>
      <c r="B98" s="170">
        <v>-11686728.744173102</v>
      </c>
      <c r="U98" s="145">
        <v>78</v>
      </c>
      <c r="V98" s="145">
        <v>-2924969.5913883056</v>
      </c>
    </row>
    <row r="99" spans="1:22" x14ac:dyDescent="0.35">
      <c r="A99" s="70">
        <f t="shared" si="10"/>
        <v>80</v>
      </c>
      <c r="B99" s="170">
        <v>-11686728.744173102</v>
      </c>
      <c r="U99" s="145">
        <v>79</v>
      </c>
      <c r="V99" s="145">
        <v>-11166148.328286666</v>
      </c>
    </row>
    <row r="100" spans="1:22" x14ac:dyDescent="0.35">
      <c r="A100" s="70">
        <f t="shared" si="10"/>
        <v>81</v>
      </c>
      <c r="B100" s="170">
        <v>-11686728.744173102</v>
      </c>
      <c r="U100" s="145">
        <v>80</v>
      </c>
      <c r="V100" s="145">
        <v>14250676.017655998</v>
      </c>
    </row>
    <row r="101" spans="1:22" x14ac:dyDescent="0.35">
      <c r="A101" s="70">
        <f t="shared" si="10"/>
        <v>82</v>
      </c>
      <c r="B101" s="170">
        <v>-11686728.744173102</v>
      </c>
      <c r="U101" s="145">
        <v>81</v>
      </c>
      <c r="V101" s="145">
        <v>14851243.953029372</v>
      </c>
    </row>
    <row r="102" spans="1:22" x14ac:dyDescent="0.35">
      <c r="A102" s="70">
        <f t="shared" si="10"/>
        <v>83</v>
      </c>
      <c r="B102" s="170">
        <v>-11686728.744173102</v>
      </c>
      <c r="U102" s="145">
        <v>82</v>
      </c>
      <c r="V102" s="145">
        <v>1164673.6944343895</v>
      </c>
    </row>
    <row r="103" spans="1:22" x14ac:dyDescent="0.35">
      <c r="A103" s="70">
        <f t="shared" si="10"/>
        <v>84</v>
      </c>
      <c r="B103" s="170">
        <v>-11686728.744173102</v>
      </c>
      <c r="U103" s="145">
        <v>83</v>
      </c>
      <c r="V103" s="145">
        <v>8292686.6158780493</v>
      </c>
    </row>
    <row r="104" spans="1:22" x14ac:dyDescent="0.35">
      <c r="A104" s="70">
        <f t="shared" si="10"/>
        <v>85</v>
      </c>
      <c r="B104" s="170">
        <v>-11686728.744173102</v>
      </c>
      <c r="U104" s="145">
        <v>84</v>
      </c>
      <c r="V104" s="145">
        <v>-26314510.901798431</v>
      </c>
    </row>
    <row r="105" spans="1:22" x14ac:dyDescent="0.35">
      <c r="A105" s="70">
        <f t="shared" si="10"/>
        <v>86</v>
      </c>
      <c r="B105" s="170">
        <v>-11686728.744173102</v>
      </c>
      <c r="U105" s="145">
        <v>85</v>
      </c>
      <c r="V105" s="145">
        <v>3347788.6063648127</v>
      </c>
    </row>
    <row r="106" spans="1:22" x14ac:dyDescent="0.35">
      <c r="A106" s="70">
        <f t="shared" si="10"/>
        <v>87</v>
      </c>
      <c r="B106" s="170">
        <v>-11686728.744173102</v>
      </c>
      <c r="U106" s="145">
        <v>86</v>
      </c>
      <c r="V106" s="145">
        <v>-36474400.508353539</v>
      </c>
    </row>
    <row r="107" spans="1:22" x14ac:dyDescent="0.35">
      <c r="A107" s="70">
        <f t="shared" si="10"/>
        <v>88</v>
      </c>
      <c r="B107" s="170">
        <v>-11686728.744173102</v>
      </c>
      <c r="U107" s="145">
        <v>87</v>
      </c>
      <c r="V107" s="145">
        <v>1660356.6297084466</v>
      </c>
    </row>
    <row r="108" spans="1:22" x14ac:dyDescent="0.35">
      <c r="A108" s="70">
        <f t="shared" si="10"/>
        <v>89</v>
      </c>
      <c r="B108" s="170">
        <v>-11686728.744173102</v>
      </c>
      <c r="U108" s="145">
        <v>88</v>
      </c>
      <c r="V108" s="145">
        <v>-13852604.64609349</v>
      </c>
    </row>
    <row r="109" spans="1:22" x14ac:dyDescent="0.35">
      <c r="A109" s="70">
        <f t="shared" si="10"/>
        <v>90</v>
      </c>
      <c r="B109" s="170">
        <v>-11686728.744173102</v>
      </c>
      <c r="U109" s="145">
        <v>89</v>
      </c>
      <c r="V109" s="145">
        <v>-3431546.4368193243</v>
      </c>
    </row>
    <row r="110" spans="1:22" x14ac:dyDescent="0.35">
      <c r="A110" s="70">
        <f t="shared" si="10"/>
        <v>91</v>
      </c>
      <c r="B110" s="170">
        <v>-11686728.744173102</v>
      </c>
      <c r="U110" s="145">
        <v>90</v>
      </c>
      <c r="V110" s="145">
        <v>5730123.9580610134</v>
      </c>
    </row>
    <row r="111" spans="1:22" x14ac:dyDescent="0.35">
      <c r="A111" s="70">
        <f t="shared" si="10"/>
        <v>92</v>
      </c>
      <c r="B111" s="170">
        <v>-11686728.744173102</v>
      </c>
      <c r="U111" s="145">
        <v>91</v>
      </c>
      <c r="V111" s="145">
        <v>-9007793.947264066</v>
      </c>
    </row>
    <row r="112" spans="1:22" x14ac:dyDescent="0.35">
      <c r="A112" s="70">
        <f t="shared" si="10"/>
        <v>93</v>
      </c>
      <c r="B112" s="170">
        <v>-11686728.744173102</v>
      </c>
      <c r="U112" s="145">
        <v>92</v>
      </c>
      <c r="V112" s="145">
        <v>-9119156.362136472</v>
      </c>
    </row>
    <row r="113" spans="1:22" x14ac:dyDescent="0.35">
      <c r="A113" s="70">
        <f t="shared" si="10"/>
        <v>94</v>
      </c>
      <c r="B113" s="170">
        <v>-11686728.744173102</v>
      </c>
      <c r="U113" s="145">
        <v>93</v>
      </c>
      <c r="V113" s="145">
        <v>-20880689.337781515</v>
      </c>
    </row>
    <row r="114" spans="1:22" x14ac:dyDescent="0.35">
      <c r="A114" s="70">
        <f t="shared" si="10"/>
        <v>95</v>
      </c>
      <c r="B114" s="170">
        <v>-11686728.744173102</v>
      </c>
      <c r="U114" s="145">
        <v>94</v>
      </c>
      <c r="V114" s="145">
        <v>-4471730.9862234946</v>
      </c>
    </row>
    <row r="115" spans="1:22" x14ac:dyDescent="0.35">
      <c r="A115" s="70">
        <f t="shared" si="10"/>
        <v>96</v>
      </c>
      <c r="B115" s="170">
        <v>-11686728.744173102</v>
      </c>
      <c r="U115" s="145">
        <v>95</v>
      </c>
      <c r="V115" s="145">
        <v>-5284955.1771090999</v>
      </c>
    </row>
    <row r="116" spans="1:22" x14ac:dyDescent="0.35">
      <c r="A116" s="70">
        <f t="shared" si="10"/>
        <v>97</v>
      </c>
      <c r="B116" s="170">
        <v>-11686728.744173102</v>
      </c>
      <c r="U116" s="145">
        <v>96</v>
      </c>
      <c r="V116" s="145">
        <v>-9031238.6243729908</v>
      </c>
    </row>
    <row r="117" spans="1:22" x14ac:dyDescent="0.35">
      <c r="A117" s="70">
        <f t="shared" si="10"/>
        <v>98</v>
      </c>
      <c r="B117" s="170">
        <v>-11686728.744173102</v>
      </c>
      <c r="U117" s="145">
        <v>97</v>
      </c>
      <c r="V117" s="145">
        <v>-2815516.6821328774</v>
      </c>
    </row>
    <row r="118" spans="1:22" x14ac:dyDescent="0.35">
      <c r="A118" s="70">
        <f t="shared" si="10"/>
        <v>99</v>
      </c>
      <c r="B118" s="170">
        <v>-11686728.744173102</v>
      </c>
      <c r="U118" s="145">
        <v>98</v>
      </c>
      <c r="V118" s="145">
        <v>-13831701.884843647</v>
      </c>
    </row>
    <row r="119" spans="1:22" x14ac:dyDescent="0.35">
      <c r="A119" s="70">
        <f t="shared" si="10"/>
        <v>100</v>
      </c>
      <c r="B119" s="170">
        <v>-11686728.744173102</v>
      </c>
      <c r="U119" s="145">
        <v>99</v>
      </c>
      <c r="V119" s="145">
        <v>21579967.86328166</v>
      </c>
    </row>
    <row r="120" spans="1:22" x14ac:dyDescent="0.35">
      <c r="A120" s="70">
        <f t="shared" si="10"/>
        <v>101</v>
      </c>
      <c r="B120" s="170">
        <v>-11686728.744173102</v>
      </c>
      <c r="U120" s="145">
        <v>100</v>
      </c>
      <c r="V120" s="145">
        <v>-5509149.7096236497</v>
      </c>
    </row>
    <row r="121" spans="1:22" x14ac:dyDescent="0.35">
      <c r="A121" s="70">
        <f t="shared" si="10"/>
        <v>102</v>
      </c>
      <c r="B121" s="170">
        <v>-11686728.744173102</v>
      </c>
      <c r="U121" s="145">
        <v>101</v>
      </c>
      <c r="V121" s="145">
        <v>16222332.221996866</v>
      </c>
    </row>
    <row r="122" spans="1:22" x14ac:dyDescent="0.35">
      <c r="A122" s="70">
        <f t="shared" si="10"/>
        <v>103</v>
      </c>
      <c r="B122" s="170">
        <v>-11686728.744173102</v>
      </c>
      <c r="U122" s="145">
        <v>102</v>
      </c>
      <c r="V122" s="145">
        <v>-11946575.666439233</v>
      </c>
    </row>
    <row r="123" spans="1:22" x14ac:dyDescent="0.35">
      <c r="A123" s="70">
        <f t="shared" si="10"/>
        <v>104</v>
      </c>
      <c r="B123" s="170">
        <v>-11686728.744173102</v>
      </c>
      <c r="U123" s="145">
        <v>103</v>
      </c>
      <c r="V123" s="145">
        <v>-3364732.8719339408</v>
      </c>
    </row>
    <row r="124" spans="1:22" x14ac:dyDescent="0.35">
      <c r="A124" s="70">
        <f t="shared" si="10"/>
        <v>105</v>
      </c>
      <c r="B124" s="170">
        <v>-11686728.744173102</v>
      </c>
      <c r="U124" s="145">
        <v>104</v>
      </c>
      <c r="V124" s="145">
        <v>-3608123.389650017</v>
      </c>
    </row>
    <row r="125" spans="1:22" x14ac:dyDescent="0.35">
      <c r="A125" s="70">
        <f t="shared" si="10"/>
        <v>106</v>
      </c>
      <c r="B125" s="170">
        <v>-11686728.744173102</v>
      </c>
      <c r="U125" s="145">
        <v>105</v>
      </c>
      <c r="V125" s="145">
        <v>6089063.0050798506</v>
      </c>
    </row>
    <row r="126" spans="1:22" x14ac:dyDescent="0.35">
      <c r="A126" s="70">
        <f t="shared" si="10"/>
        <v>107</v>
      </c>
      <c r="B126" s="170">
        <v>-11686728.744173102</v>
      </c>
      <c r="U126" s="145">
        <v>106</v>
      </c>
      <c r="V126" s="145">
        <v>-12470176.389313284</v>
      </c>
    </row>
    <row r="127" spans="1:22" x14ac:dyDescent="0.35">
      <c r="A127" s="70">
        <f t="shared" si="10"/>
        <v>108</v>
      </c>
      <c r="B127" s="170">
        <v>-11686728.744173102</v>
      </c>
      <c r="U127" s="145">
        <v>107</v>
      </c>
      <c r="V127" s="145">
        <v>2973675.4300604165</v>
      </c>
    </row>
    <row r="128" spans="1:22" x14ac:dyDescent="0.35">
      <c r="A128" s="70">
        <f t="shared" si="10"/>
        <v>109</v>
      </c>
      <c r="B128" s="170">
        <v>-11686728.744173102</v>
      </c>
      <c r="U128" s="145">
        <v>108</v>
      </c>
      <c r="V128" s="145">
        <v>21869856.784048289</v>
      </c>
    </row>
    <row r="129" spans="1:22" x14ac:dyDescent="0.35">
      <c r="A129" s="70">
        <f t="shared" si="10"/>
        <v>110</v>
      </c>
      <c r="B129" s="170">
        <v>-11686728.744173102</v>
      </c>
      <c r="U129" s="145">
        <v>109</v>
      </c>
      <c r="V129" s="145">
        <v>-7125334.6557674222</v>
      </c>
    </row>
    <row r="130" spans="1:22" x14ac:dyDescent="0.35">
      <c r="A130" s="70">
        <f t="shared" si="10"/>
        <v>111</v>
      </c>
      <c r="B130" s="170">
        <v>-11686728.744173102</v>
      </c>
      <c r="U130" s="145">
        <v>110</v>
      </c>
      <c r="V130" s="145">
        <v>45522496.221126854</v>
      </c>
    </row>
    <row r="131" spans="1:22" x14ac:dyDescent="0.35">
      <c r="A131" s="70">
        <f t="shared" si="10"/>
        <v>112</v>
      </c>
      <c r="B131" s="170">
        <v>-11686728.744173102</v>
      </c>
      <c r="U131" s="145">
        <v>111</v>
      </c>
      <c r="V131" s="145">
        <v>13038073.197299421</v>
      </c>
    </row>
    <row r="132" spans="1:22" x14ac:dyDescent="0.35">
      <c r="A132" s="70">
        <f t="shared" si="10"/>
        <v>113</v>
      </c>
      <c r="B132" s="170">
        <v>-11686728.744173102</v>
      </c>
      <c r="U132" s="145">
        <v>112</v>
      </c>
      <c r="V132" s="145">
        <v>-14587231.100068484</v>
      </c>
    </row>
    <row r="133" spans="1:22" x14ac:dyDescent="0.35">
      <c r="A133" s="70">
        <f t="shared" si="10"/>
        <v>114</v>
      </c>
      <c r="B133" s="170">
        <v>-11686728.744173102</v>
      </c>
      <c r="U133" s="145">
        <v>113</v>
      </c>
      <c r="V133" s="145">
        <v>-16129219.600956451</v>
      </c>
    </row>
    <row r="134" spans="1:22" x14ac:dyDescent="0.35">
      <c r="A134" s="70">
        <f t="shared" si="10"/>
        <v>115</v>
      </c>
      <c r="B134" s="170">
        <v>-11686728.744173102</v>
      </c>
      <c r="U134" s="145">
        <v>114</v>
      </c>
      <c r="V134" s="145">
        <v>-11612377.866828935</v>
      </c>
    </row>
    <row r="135" spans="1:22" x14ac:dyDescent="0.35">
      <c r="A135" s="70">
        <f t="shared" si="10"/>
        <v>116</v>
      </c>
      <c r="B135" s="170">
        <v>-11686728.744173102</v>
      </c>
      <c r="U135" s="145">
        <v>115</v>
      </c>
      <c r="V135" s="145">
        <v>-24813239.713392656</v>
      </c>
    </row>
    <row r="136" spans="1:22" x14ac:dyDescent="0.35">
      <c r="A136" s="70">
        <f t="shared" si="10"/>
        <v>117</v>
      </c>
      <c r="B136" s="170">
        <v>-11686728.744173102</v>
      </c>
      <c r="U136" s="145">
        <v>116</v>
      </c>
      <c r="V136" s="145">
        <v>10017237.508421436</v>
      </c>
    </row>
    <row r="137" spans="1:22" x14ac:dyDescent="0.35">
      <c r="A137" s="70">
        <f t="shared" si="10"/>
        <v>118</v>
      </c>
      <c r="B137" s="170">
        <v>-11686728.744173102</v>
      </c>
      <c r="U137" s="145">
        <v>117</v>
      </c>
      <c r="V137" s="145">
        <v>-13203020.173245136</v>
      </c>
    </row>
    <row r="138" spans="1:22" x14ac:dyDescent="0.35">
      <c r="A138" s="70">
        <f t="shared" si="10"/>
        <v>119</v>
      </c>
      <c r="B138" s="170">
        <v>-11686728.744173102</v>
      </c>
      <c r="U138" s="145">
        <v>118</v>
      </c>
      <c r="V138" s="145">
        <v>-18993512.37407314</v>
      </c>
    </row>
    <row r="139" spans="1:22" x14ac:dyDescent="0.35">
      <c r="A139" s="70">
        <f t="shared" si="10"/>
        <v>120</v>
      </c>
      <c r="B139" s="170">
        <v>-11686728.744173102</v>
      </c>
      <c r="U139" s="145">
        <v>119</v>
      </c>
      <c r="V139" s="145">
        <v>-6414095.3230392858</v>
      </c>
    </row>
    <row r="140" spans="1:22" x14ac:dyDescent="0.35">
      <c r="A140" s="70">
        <f t="shared" si="10"/>
        <v>121</v>
      </c>
      <c r="B140" s="170">
        <v>-11686728.744173102</v>
      </c>
      <c r="U140" s="145">
        <v>120</v>
      </c>
      <c r="V140" s="145">
        <v>-12410764.437374802</v>
      </c>
    </row>
    <row r="141" spans="1:22" x14ac:dyDescent="0.35">
      <c r="A141" s="70">
        <f t="shared" si="10"/>
        <v>122</v>
      </c>
      <c r="B141" s="170">
        <v>-11686728.744173102</v>
      </c>
      <c r="U141" s="145">
        <v>121</v>
      </c>
      <c r="V141" s="145">
        <v>-539184.22953287885</v>
      </c>
    </row>
    <row r="142" spans="1:22" x14ac:dyDescent="0.35">
      <c r="A142" s="70">
        <f t="shared" si="10"/>
        <v>123</v>
      </c>
      <c r="B142" s="170">
        <v>-11686728.744173102</v>
      </c>
      <c r="U142" s="145">
        <v>122</v>
      </c>
      <c r="V142" s="145">
        <v>-696482.95821041614</v>
      </c>
    </row>
    <row r="143" spans="1:22" x14ac:dyDescent="0.35">
      <c r="A143" s="70">
        <f t="shared" si="10"/>
        <v>124</v>
      </c>
      <c r="B143" s="170">
        <v>-11686728.744173102</v>
      </c>
      <c r="U143" s="145">
        <v>123</v>
      </c>
      <c r="V143" s="145">
        <v>-1019950.248840414</v>
      </c>
    </row>
    <row r="144" spans="1:22" x14ac:dyDescent="0.35">
      <c r="A144" s="70">
        <f t="shared" si="10"/>
        <v>125</v>
      </c>
      <c r="B144" s="170">
        <v>-11686728.744173102</v>
      </c>
      <c r="U144" s="145">
        <v>124</v>
      </c>
      <c r="V144" s="145">
        <v>-5286630.5725022219</v>
      </c>
    </row>
    <row r="145" spans="1:22" x14ac:dyDescent="0.35">
      <c r="A145" s="70">
        <f t="shared" si="10"/>
        <v>126</v>
      </c>
      <c r="B145" s="170">
        <v>-11686728.744173102</v>
      </c>
      <c r="U145" s="145">
        <v>125</v>
      </c>
      <c r="V145" s="145">
        <v>3817508.4661276601</v>
      </c>
    </row>
    <row r="146" spans="1:22" x14ac:dyDescent="0.35">
      <c r="A146" s="70">
        <f t="shared" si="10"/>
        <v>127</v>
      </c>
      <c r="B146" s="170">
        <v>-11686728.744173102</v>
      </c>
      <c r="U146" s="145">
        <v>126</v>
      </c>
      <c r="V146" s="145">
        <v>-2943853.0897051226</v>
      </c>
    </row>
    <row r="147" spans="1:22" x14ac:dyDescent="0.35">
      <c r="A147" s="70">
        <f t="shared" si="10"/>
        <v>128</v>
      </c>
      <c r="B147" s="170">
        <v>-11686728.744173102</v>
      </c>
      <c r="U147" s="145">
        <v>127</v>
      </c>
      <c r="V147" s="145">
        <v>-44009903.392453775</v>
      </c>
    </row>
    <row r="148" spans="1:22" x14ac:dyDescent="0.35">
      <c r="A148" s="70">
        <f t="shared" si="10"/>
        <v>129</v>
      </c>
      <c r="B148" s="170">
        <v>-11686728.744173102</v>
      </c>
      <c r="U148" s="145">
        <v>128</v>
      </c>
      <c r="V148" s="145">
        <v>-637283.53716903925</v>
      </c>
    </row>
    <row r="149" spans="1:22" x14ac:dyDescent="0.35">
      <c r="A149" s="70">
        <f t="shared" si="10"/>
        <v>130</v>
      </c>
      <c r="B149" s="170">
        <v>-11686728.744173102</v>
      </c>
      <c r="U149" s="145">
        <v>129</v>
      </c>
      <c r="V149" s="145">
        <v>-4470550.7175513078</v>
      </c>
    </row>
    <row r="150" spans="1:22" x14ac:dyDescent="0.35">
      <c r="A150" s="70">
        <f t="shared" ref="A150:A213" si="11">A149+1</f>
        <v>131</v>
      </c>
      <c r="B150" s="170">
        <v>-11686728.744173102</v>
      </c>
      <c r="U150" s="145">
        <v>130</v>
      </c>
      <c r="V150" s="145">
        <v>13131318.709651865</v>
      </c>
    </row>
    <row r="151" spans="1:22" x14ac:dyDescent="0.35">
      <c r="A151" s="70">
        <f t="shared" si="11"/>
        <v>132</v>
      </c>
      <c r="B151" s="170">
        <v>-11686728.744173102</v>
      </c>
      <c r="U151" s="145">
        <v>131</v>
      </c>
      <c r="V151" s="145">
        <v>-25140264.701939058</v>
      </c>
    </row>
    <row r="152" spans="1:22" x14ac:dyDescent="0.35">
      <c r="A152" s="70">
        <f t="shared" si="11"/>
        <v>133</v>
      </c>
      <c r="B152" s="170">
        <v>-11686728.744173102</v>
      </c>
      <c r="U152" s="145">
        <v>132</v>
      </c>
      <c r="V152" s="145">
        <v>23343324.57139647</v>
      </c>
    </row>
    <row r="153" spans="1:22" x14ac:dyDescent="0.35">
      <c r="A153" s="70">
        <f t="shared" si="11"/>
        <v>134</v>
      </c>
      <c r="B153" s="170">
        <v>-11686728.744173102</v>
      </c>
      <c r="U153" s="145">
        <v>133</v>
      </c>
      <c r="V153" s="145">
        <v>10637699.761616576</v>
      </c>
    </row>
    <row r="154" spans="1:22" x14ac:dyDescent="0.35">
      <c r="A154" s="70">
        <f t="shared" si="11"/>
        <v>135</v>
      </c>
      <c r="B154" s="170">
        <v>-11686728.744173102</v>
      </c>
      <c r="U154" s="145">
        <v>134</v>
      </c>
      <c r="V154" s="145">
        <v>-24691573.860355806</v>
      </c>
    </row>
    <row r="155" spans="1:22" x14ac:dyDescent="0.35">
      <c r="A155" s="70">
        <f t="shared" si="11"/>
        <v>136</v>
      </c>
      <c r="B155" s="170">
        <v>-11686728.744173102</v>
      </c>
      <c r="U155" s="145">
        <v>135</v>
      </c>
      <c r="V155" s="145">
        <v>-918479.14819120616</v>
      </c>
    </row>
    <row r="156" spans="1:22" x14ac:dyDescent="0.35">
      <c r="A156" s="70">
        <f t="shared" si="11"/>
        <v>137</v>
      </c>
      <c r="B156" s="170">
        <v>-11686728.744173102</v>
      </c>
      <c r="U156" s="145">
        <v>136</v>
      </c>
      <c r="V156" s="145">
        <v>-4126102.1798348501</v>
      </c>
    </row>
    <row r="157" spans="1:22" x14ac:dyDescent="0.35">
      <c r="A157" s="70">
        <f t="shared" si="11"/>
        <v>138</v>
      </c>
      <c r="B157" s="170">
        <v>-11686728.744173102</v>
      </c>
      <c r="U157" s="145">
        <v>137</v>
      </c>
      <c r="V157" s="145">
        <v>7957490.4053910151</v>
      </c>
    </row>
    <row r="158" spans="1:22" x14ac:dyDescent="0.35">
      <c r="A158" s="70">
        <f t="shared" si="11"/>
        <v>139</v>
      </c>
      <c r="B158" s="170">
        <v>-11686728.744173102</v>
      </c>
      <c r="U158" s="145">
        <v>138</v>
      </c>
      <c r="V158" s="145">
        <v>11413509.648573082</v>
      </c>
    </row>
    <row r="159" spans="1:22" x14ac:dyDescent="0.35">
      <c r="A159" s="70">
        <f t="shared" si="11"/>
        <v>140</v>
      </c>
      <c r="B159" s="170">
        <v>-11686728.744173102</v>
      </c>
      <c r="U159" s="145">
        <v>139</v>
      </c>
      <c r="V159" s="145">
        <v>-8788753.432219157</v>
      </c>
    </row>
    <row r="160" spans="1:22" x14ac:dyDescent="0.35">
      <c r="A160" s="70">
        <f t="shared" si="11"/>
        <v>141</v>
      </c>
      <c r="B160" s="170">
        <v>-11686728.744173102</v>
      </c>
      <c r="U160" s="145">
        <v>140</v>
      </c>
      <c r="V160" s="145">
        <v>5554208.8172940612</v>
      </c>
    </row>
    <row r="161" spans="1:22" x14ac:dyDescent="0.35">
      <c r="A161" s="70">
        <f t="shared" si="11"/>
        <v>142</v>
      </c>
      <c r="B161" s="170">
        <v>-11686728.744173102</v>
      </c>
      <c r="U161" s="145">
        <v>141</v>
      </c>
      <c r="V161" s="145">
        <v>15343146.28660484</v>
      </c>
    </row>
    <row r="162" spans="1:22" x14ac:dyDescent="0.35">
      <c r="A162" s="70">
        <f t="shared" si="11"/>
        <v>143</v>
      </c>
      <c r="B162" s="170">
        <v>-11686728.744173102</v>
      </c>
      <c r="U162" s="145">
        <v>142</v>
      </c>
      <c r="V162" s="145">
        <v>-14137037.412589151</v>
      </c>
    </row>
    <row r="163" spans="1:22" x14ac:dyDescent="0.35">
      <c r="A163" s="70">
        <f t="shared" si="11"/>
        <v>144</v>
      </c>
      <c r="B163" s="170">
        <v>-11686728.744173102</v>
      </c>
      <c r="U163" s="145">
        <v>143</v>
      </c>
      <c r="V163" s="145">
        <v>17922054.364237446</v>
      </c>
    </row>
    <row r="164" spans="1:22" x14ac:dyDescent="0.35">
      <c r="A164" s="70">
        <f t="shared" si="11"/>
        <v>145</v>
      </c>
      <c r="B164" s="170">
        <v>-11686728.744173102</v>
      </c>
      <c r="U164" s="145">
        <v>144</v>
      </c>
      <c r="V164" s="145">
        <v>-38174748.299937509</v>
      </c>
    </row>
    <row r="165" spans="1:22" x14ac:dyDescent="0.35">
      <c r="A165" s="70">
        <f t="shared" si="11"/>
        <v>146</v>
      </c>
      <c r="B165" s="170">
        <v>-11686728.744173102</v>
      </c>
      <c r="U165" s="145">
        <v>145</v>
      </c>
      <c r="V165" s="145">
        <v>-8652442.1023439094</v>
      </c>
    </row>
    <row r="166" spans="1:22" x14ac:dyDescent="0.35">
      <c r="A166" s="70">
        <f t="shared" si="11"/>
        <v>147</v>
      </c>
      <c r="B166" s="170">
        <v>-11686728.744173102</v>
      </c>
      <c r="U166" s="145">
        <v>146</v>
      </c>
      <c r="V166" s="145">
        <v>-12777140.908798797</v>
      </c>
    </row>
    <row r="167" spans="1:22" x14ac:dyDescent="0.35">
      <c r="A167" s="70">
        <f t="shared" si="11"/>
        <v>148</v>
      </c>
      <c r="B167" s="170">
        <v>-11686728.744173102</v>
      </c>
      <c r="U167" s="145">
        <v>147</v>
      </c>
      <c r="V167" s="145">
        <v>-2741966.6171740443</v>
      </c>
    </row>
    <row r="168" spans="1:22" x14ac:dyDescent="0.35">
      <c r="A168" s="70">
        <f t="shared" si="11"/>
        <v>149</v>
      </c>
      <c r="B168" s="170">
        <v>-11686728.744173102</v>
      </c>
      <c r="U168" s="145">
        <v>148</v>
      </c>
      <c r="V168" s="145">
        <v>10546515.606679112</v>
      </c>
    </row>
    <row r="169" spans="1:22" x14ac:dyDescent="0.35">
      <c r="A169" s="70">
        <f t="shared" si="11"/>
        <v>150</v>
      </c>
      <c r="B169" s="170">
        <v>-11686728.744173102</v>
      </c>
      <c r="U169" s="145">
        <v>149</v>
      </c>
      <c r="V169" s="145">
        <v>39788338.10934671</v>
      </c>
    </row>
    <row r="170" spans="1:22" x14ac:dyDescent="0.35">
      <c r="A170" s="70">
        <f t="shared" si="11"/>
        <v>151</v>
      </c>
      <c r="B170" s="170">
        <v>-11686728.744173102</v>
      </c>
      <c r="U170" s="145">
        <v>150</v>
      </c>
      <c r="V170" s="145">
        <v>7078018.1193451248</v>
      </c>
    </row>
    <row r="171" spans="1:22" x14ac:dyDescent="0.35">
      <c r="A171" s="70">
        <f t="shared" si="11"/>
        <v>152</v>
      </c>
      <c r="B171" s="170">
        <v>-11686728.744173102</v>
      </c>
      <c r="U171" s="145">
        <v>151</v>
      </c>
      <c r="V171" s="145">
        <v>254264.19923899695</v>
      </c>
    </row>
    <row r="172" spans="1:22" x14ac:dyDescent="0.35">
      <c r="A172" s="70">
        <f t="shared" si="11"/>
        <v>153</v>
      </c>
      <c r="B172" s="170">
        <v>-11686728.744173102</v>
      </c>
      <c r="U172" s="145">
        <v>152</v>
      </c>
      <c r="V172" s="145">
        <v>-7813585.3070870582</v>
      </c>
    </row>
    <row r="173" spans="1:22" x14ac:dyDescent="0.35">
      <c r="A173" s="70">
        <f t="shared" si="11"/>
        <v>154</v>
      </c>
      <c r="B173" s="170">
        <v>-11686728.744173102</v>
      </c>
      <c r="U173" s="145">
        <v>153</v>
      </c>
      <c r="V173" s="145">
        <v>-7338783.0485361032</v>
      </c>
    </row>
    <row r="174" spans="1:22" x14ac:dyDescent="0.35">
      <c r="A174" s="70">
        <f t="shared" si="11"/>
        <v>155</v>
      </c>
      <c r="B174" s="170">
        <v>-11686728.744173102</v>
      </c>
      <c r="U174" s="145">
        <v>154</v>
      </c>
      <c r="V174" s="145">
        <v>-22405543.277054798</v>
      </c>
    </row>
    <row r="175" spans="1:22" x14ac:dyDescent="0.35">
      <c r="A175" s="70">
        <f t="shared" si="11"/>
        <v>156</v>
      </c>
      <c r="B175" s="170">
        <v>-11686728.744173102</v>
      </c>
      <c r="U175" s="145">
        <v>155</v>
      </c>
      <c r="V175" s="145">
        <v>13337189.735435639</v>
      </c>
    </row>
    <row r="176" spans="1:22" x14ac:dyDescent="0.35">
      <c r="A176" s="70">
        <f t="shared" si="11"/>
        <v>157</v>
      </c>
      <c r="B176" s="170">
        <v>-11686728.744173102</v>
      </c>
      <c r="U176" s="145">
        <v>156</v>
      </c>
      <c r="V176" s="145">
        <v>23918136.667145677</v>
      </c>
    </row>
    <row r="177" spans="1:22" x14ac:dyDescent="0.35">
      <c r="A177" s="70">
        <f t="shared" si="11"/>
        <v>158</v>
      </c>
      <c r="B177" s="170">
        <v>-11686728.744173102</v>
      </c>
      <c r="U177" s="145">
        <v>157</v>
      </c>
      <c r="V177" s="145">
        <v>-4639442.3098975793</v>
      </c>
    </row>
    <row r="178" spans="1:22" x14ac:dyDescent="0.35">
      <c r="A178" s="70">
        <f t="shared" si="11"/>
        <v>159</v>
      </c>
      <c r="B178" s="170">
        <v>-11686728.744173102</v>
      </c>
      <c r="U178" s="145">
        <v>158</v>
      </c>
      <c r="V178" s="145">
        <v>21171184.545554165</v>
      </c>
    </row>
    <row r="179" spans="1:22" x14ac:dyDescent="0.35">
      <c r="A179" s="70">
        <f t="shared" si="11"/>
        <v>160</v>
      </c>
      <c r="B179" s="170">
        <v>-11686728.744173102</v>
      </c>
      <c r="U179" s="145">
        <v>159</v>
      </c>
      <c r="V179" s="145">
        <v>-16671969.129980214</v>
      </c>
    </row>
    <row r="180" spans="1:22" x14ac:dyDescent="0.35">
      <c r="A180" s="70">
        <f t="shared" si="11"/>
        <v>161</v>
      </c>
      <c r="B180" s="170">
        <v>-11686728.744173102</v>
      </c>
      <c r="U180" s="145">
        <v>160</v>
      </c>
      <c r="V180" s="145">
        <v>7690662.2254622132</v>
      </c>
    </row>
    <row r="181" spans="1:22" x14ac:dyDescent="0.35">
      <c r="A181" s="70">
        <f t="shared" si="11"/>
        <v>162</v>
      </c>
      <c r="B181" s="170">
        <v>-11686728.744173102</v>
      </c>
      <c r="U181" s="145">
        <v>161</v>
      </c>
      <c r="V181" s="145">
        <v>35956254.675262965</v>
      </c>
    </row>
    <row r="182" spans="1:22" x14ac:dyDescent="0.35">
      <c r="A182" s="70">
        <f t="shared" si="11"/>
        <v>163</v>
      </c>
      <c r="B182" s="170">
        <v>-11686728.744173102</v>
      </c>
      <c r="U182" s="145">
        <v>162</v>
      </c>
      <c r="V182" s="145">
        <v>-10290248.270669777</v>
      </c>
    </row>
    <row r="183" spans="1:22" x14ac:dyDescent="0.35">
      <c r="A183" s="70">
        <f t="shared" si="11"/>
        <v>164</v>
      </c>
      <c r="B183" s="170">
        <v>-11686728.744173102</v>
      </c>
      <c r="U183" s="145">
        <v>163</v>
      </c>
      <c r="V183" s="145">
        <v>-3917162.7287912741</v>
      </c>
    </row>
    <row r="184" spans="1:22" x14ac:dyDescent="0.35">
      <c r="A184" s="70">
        <f t="shared" si="11"/>
        <v>165</v>
      </c>
      <c r="B184" s="170">
        <v>-11686728.744173102</v>
      </c>
      <c r="U184" s="145">
        <v>164</v>
      </c>
      <c r="V184" s="145">
        <v>-50434945.952577353</v>
      </c>
    </row>
    <row r="185" spans="1:22" x14ac:dyDescent="0.35">
      <c r="A185" s="70">
        <f t="shared" si="11"/>
        <v>166</v>
      </c>
      <c r="B185" s="170">
        <v>-11686728.744173102</v>
      </c>
      <c r="U185" s="145">
        <v>165</v>
      </c>
      <c r="V185" s="145">
        <v>-21068407.063177798</v>
      </c>
    </row>
    <row r="186" spans="1:22" x14ac:dyDescent="0.35">
      <c r="A186" s="70">
        <f t="shared" si="11"/>
        <v>167</v>
      </c>
      <c r="B186" s="170">
        <v>-11686728.744173102</v>
      </c>
      <c r="U186" s="145">
        <v>166</v>
      </c>
      <c r="V186" s="145">
        <v>-18849724.495265</v>
      </c>
    </row>
    <row r="187" spans="1:22" x14ac:dyDescent="0.35">
      <c r="A187" s="70">
        <f t="shared" si="11"/>
        <v>168</v>
      </c>
      <c r="B187" s="170">
        <v>-11686728.744173102</v>
      </c>
      <c r="U187" s="145">
        <v>167</v>
      </c>
      <c r="V187" s="145">
        <v>-165020.91949885711</v>
      </c>
    </row>
    <row r="188" spans="1:22" x14ac:dyDescent="0.35">
      <c r="A188" s="70">
        <f t="shared" si="11"/>
        <v>169</v>
      </c>
      <c r="B188" s="170">
        <v>-11686728.744173102</v>
      </c>
      <c r="U188" s="145">
        <v>168</v>
      </c>
      <c r="V188" s="145">
        <v>8706222.8288440667</v>
      </c>
    </row>
    <row r="189" spans="1:22" x14ac:dyDescent="0.35">
      <c r="A189" s="70">
        <f t="shared" si="11"/>
        <v>170</v>
      </c>
      <c r="B189" s="170">
        <v>-11686728.744173102</v>
      </c>
      <c r="U189" s="145">
        <v>169</v>
      </c>
      <c r="V189" s="145">
        <v>11390616.641584925</v>
      </c>
    </row>
    <row r="190" spans="1:22" x14ac:dyDescent="0.35">
      <c r="A190" s="70">
        <f t="shared" si="11"/>
        <v>171</v>
      </c>
      <c r="B190" s="170">
        <v>-11686728.744173102</v>
      </c>
      <c r="U190" s="145">
        <v>170</v>
      </c>
      <c r="V190" s="145">
        <v>17395964.887182787</v>
      </c>
    </row>
    <row r="191" spans="1:22" x14ac:dyDescent="0.35">
      <c r="A191" s="70">
        <f t="shared" si="11"/>
        <v>172</v>
      </c>
      <c r="B191" s="170">
        <v>-11686728.744173102</v>
      </c>
      <c r="U191" s="145">
        <v>171</v>
      </c>
      <c r="V191" s="145">
        <v>-2973320.9777037892</v>
      </c>
    </row>
    <row r="192" spans="1:22" x14ac:dyDescent="0.35">
      <c r="A192" s="70">
        <f t="shared" si="11"/>
        <v>173</v>
      </c>
      <c r="B192" s="170">
        <v>-11686728.744173102</v>
      </c>
      <c r="U192" s="145">
        <v>172</v>
      </c>
      <c r="V192" s="145">
        <v>-17922952.277689416</v>
      </c>
    </row>
    <row r="193" spans="1:22" x14ac:dyDescent="0.35">
      <c r="A193" s="70">
        <f t="shared" si="11"/>
        <v>174</v>
      </c>
      <c r="B193" s="170">
        <v>-11686728.744173102</v>
      </c>
      <c r="U193" s="145">
        <v>173</v>
      </c>
      <c r="V193" s="145">
        <v>-16985394.044775914</v>
      </c>
    </row>
    <row r="194" spans="1:22" x14ac:dyDescent="0.35">
      <c r="A194" s="70">
        <f t="shared" si="11"/>
        <v>175</v>
      </c>
      <c r="B194" s="170">
        <v>-11686728.744173102</v>
      </c>
      <c r="U194" s="145">
        <v>174</v>
      </c>
      <c r="V194" s="145">
        <v>24509356.000695802</v>
      </c>
    </row>
    <row r="195" spans="1:22" x14ac:dyDescent="0.35">
      <c r="A195" s="70">
        <f t="shared" si="11"/>
        <v>176</v>
      </c>
      <c r="B195" s="170">
        <v>-11686728.744173102</v>
      </c>
      <c r="U195" s="145">
        <v>175</v>
      </c>
      <c r="V195" s="145">
        <v>-17272001.535585802</v>
      </c>
    </row>
    <row r="196" spans="1:22" x14ac:dyDescent="0.35">
      <c r="A196" s="70">
        <f t="shared" si="11"/>
        <v>177</v>
      </c>
      <c r="B196" s="170">
        <v>-11686728.744173102</v>
      </c>
      <c r="U196" s="145">
        <v>176</v>
      </c>
      <c r="V196" s="145">
        <v>-38007910.859903134</v>
      </c>
    </row>
    <row r="197" spans="1:22" x14ac:dyDescent="0.35">
      <c r="A197" s="70">
        <f t="shared" si="11"/>
        <v>178</v>
      </c>
      <c r="B197" s="170">
        <v>-11686728.744173102</v>
      </c>
      <c r="U197" s="145">
        <v>177</v>
      </c>
      <c r="V197" s="145">
        <v>-28051727.236230671</v>
      </c>
    </row>
    <row r="198" spans="1:22" x14ac:dyDescent="0.35">
      <c r="A198" s="70">
        <f t="shared" si="11"/>
        <v>179</v>
      </c>
      <c r="B198" s="170">
        <v>-11686728.744173102</v>
      </c>
      <c r="U198" s="145">
        <v>178</v>
      </c>
      <c r="V198" s="145">
        <v>10534320.186193164</v>
      </c>
    </row>
    <row r="199" spans="1:22" x14ac:dyDescent="0.35">
      <c r="A199" s="70">
        <f t="shared" si="11"/>
        <v>180</v>
      </c>
      <c r="B199" s="170">
        <v>-11686728.744173102</v>
      </c>
      <c r="U199" s="145">
        <v>179</v>
      </c>
      <c r="V199" s="145">
        <v>-9951908.5813307576</v>
      </c>
    </row>
    <row r="200" spans="1:22" x14ac:dyDescent="0.35">
      <c r="A200" s="70">
        <f t="shared" si="11"/>
        <v>181</v>
      </c>
      <c r="B200" s="170">
        <v>-11686728.744173102</v>
      </c>
      <c r="U200" s="145">
        <v>180</v>
      </c>
      <c r="V200" s="145">
        <v>7257431.9773404971</v>
      </c>
    </row>
    <row r="201" spans="1:22" x14ac:dyDescent="0.35">
      <c r="A201" s="70">
        <f t="shared" si="11"/>
        <v>182</v>
      </c>
      <c r="B201" s="170">
        <v>-11686728.744173102</v>
      </c>
      <c r="U201" s="145">
        <v>181</v>
      </c>
      <c r="V201" s="145">
        <v>13260746.9420253</v>
      </c>
    </row>
    <row r="202" spans="1:22" x14ac:dyDescent="0.35">
      <c r="A202" s="70">
        <f t="shared" si="11"/>
        <v>183</v>
      </c>
      <c r="B202" s="170">
        <v>-11686728.744173102</v>
      </c>
      <c r="U202" s="145">
        <v>182</v>
      </c>
      <c r="V202" s="145">
        <v>-28162404.171529885</v>
      </c>
    </row>
    <row r="203" spans="1:22" x14ac:dyDescent="0.35">
      <c r="A203" s="70">
        <f t="shared" si="11"/>
        <v>184</v>
      </c>
      <c r="B203" s="170">
        <v>-11686728.744173102</v>
      </c>
      <c r="U203" s="145">
        <v>183</v>
      </c>
      <c r="V203" s="145">
        <v>-39033739.620980442</v>
      </c>
    </row>
    <row r="204" spans="1:22" x14ac:dyDescent="0.35">
      <c r="A204" s="70">
        <f t="shared" si="11"/>
        <v>185</v>
      </c>
      <c r="B204" s="170">
        <v>-11686728.744173102</v>
      </c>
      <c r="U204" s="145">
        <v>184</v>
      </c>
      <c r="V204" s="145">
        <v>-21630537.808306299</v>
      </c>
    </row>
    <row r="205" spans="1:22" x14ac:dyDescent="0.35">
      <c r="A205" s="70">
        <f t="shared" si="11"/>
        <v>186</v>
      </c>
      <c r="B205" s="170">
        <v>-11686728.744173102</v>
      </c>
      <c r="U205" s="145">
        <v>185</v>
      </c>
      <c r="V205" s="145">
        <v>-35785135.258769415</v>
      </c>
    </row>
    <row r="206" spans="1:22" x14ac:dyDescent="0.35">
      <c r="A206" s="70">
        <f t="shared" si="11"/>
        <v>187</v>
      </c>
      <c r="B206" s="170">
        <v>-11686728.744173102</v>
      </c>
      <c r="U206" s="145">
        <v>186</v>
      </c>
      <c r="V206" s="145">
        <v>931710.20392282307</v>
      </c>
    </row>
    <row r="207" spans="1:22" x14ac:dyDescent="0.35">
      <c r="A207" s="70">
        <f t="shared" si="11"/>
        <v>188</v>
      </c>
      <c r="B207" s="170">
        <v>-11686728.744173102</v>
      </c>
      <c r="U207" s="145">
        <v>187</v>
      </c>
      <c r="V207" s="145">
        <v>-17717502.429082431</v>
      </c>
    </row>
    <row r="208" spans="1:22" x14ac:dyDescent="0.35">
      <c r="A208" s="70">
        <f t="shared" si="11"/>
        <v>189</v>
      </c>
      <c r="B208" s="170">
        <v>-11686728.744173102</v>
      </c>
      <c r="U208" s="145">
        <v>188</v>
      </c>
      <c r="V208" s="145">
        <v>26631665.443893768</v>
      </c>
    </row>
    <row r="209" spans="1:22" x14ac:dyDescent="0.35">
      <c r="A209" s="70">
        <f t="shared" si="11"/>
        <v>190</v>
      </c>
      <c r="B209" s="170">
        <v>-11686728.744173102</v>
      </c>
      <c r="U209" s="145">
        <v>189</v>
      </c>
      <c r="V209" s="145">
        <v>22232133.617551055</v>
      </c>
    </row>
    <row r="210" spans="1:22" x14ac:dyDescent="0.35">
      <c r="A210" s="70">
        <f t="shared" si="11"/>
        <v>191</v>
      </c>
      <c r="B210" s="170">
        <v>-11686728.744173102</v>
      </c>
      <c r="U210" s="145">
        <v>190</v>
      </c>
      <c r="V210" s="145">
        <v>-29130848.248172473</v>
      </c>
    </row>
    <row r="211" spans="1:22" x14ac:dyDescent="0.35">
      <c r="A211" s="70">
        <f t="shared" si="11"/>
        <v>192</v>
      </c>
      <c r="B211" s="170">
        <v>-11686728.744173102</v>
      </c>
      <c r="U211" s="145">
        <v>191</v>
      </c>
      <c r="V211" s="145">
        <v>-1979195.3547641784</v>
      </c>
    </row>
    <row r="212" spans="1:22" x14ac:dyDescent="0.35">
      <c r="A212" s="70">
        <f t="shared" si="11"/>
        <v>193</v>
      </c>
      <c r="B212" s="170">
        <v>-11686728.744173102</v>
      </c>
      <c r="U212" s="145">
        <v>192</v>
      </c>
      <c r="V212" s="145">
        <v>249770.80483505502</v>
      </c>
    </row>
    <row r="213" spans="1:22" x14ac:dyDescent="0.35">
      <c r="A213" s="70">
        <f t="shared" si="11"/>
        <v>194</v>
      </c>
      <c r="B213" s="170">
        <v>-11686728.744173102</v>
      </c>
      <c r="U213" s="145">
        <v>193</v>
      </c>
      <c r="V213" s="145">
        <v>-10347990.732881811</v>
      </c>
    </row>
    <row r="214" spans="1:22" x14ac:dyDescent="0.35">
      <c r="A214" s="70">
        <f t="shared" ref="A214:A277" si="12">A213+1</f>
        <v>195</v>
      </c>
      <c r="B214" s="170">
        <v>-11686728.744173102</v>
      </c>
      <c r="U214" s="145">
        <v>194</v>
      </c>
      <c r="V214" s="145">
        <v>13234814.553054966</v>
      </c>
    </row>
    <row r="215" spans="1:22" x14ac:dyDescent="0.35">
      <c r="A215" s="70">
        <f t="shared" si="12"/>
        <v>196</v>
      </c>
      <c r="B215" s="170">
        <v>-11686728.744173102</v>
      </c>
      <c r="U215" s="145">
        <v>195</v>
      </c>
      <c r="V215" s="145">
        <v>9120527.526553072</v>
      </c>
    </row>
    <row r="216" spans="1:22" x14ac:dyDescent="0.35">
      <c r="A216" s="70">
        <f t="shared" si="12"/>
        <v>197</v>
      </c>
      <c r="B216" s="170">
        <v>-11686728.744173102</v>
      </c>
      <c r="U216" s="145">
        <v>196</v>
      </c>
      <c r="V216" s="145">
        <v>10403041.612023041</v>
      </c>
    </row>
    <row r="217" spans="1:22" x14ac:dyDescent="0.35">
      <c r="A217" s="70">
        <f t="shared" si="12"/>
        <v>198</v>
      </c>
      <c r="B217" s="170">
        <v>-11686728.744173102</v>
      </c>
      <c r="U217" s="145">
        <v>197</v>
      </c>
      <c r="V217" s="145">
        <v>-8640024.9825574495</v>
      </c>
    </row>
    <row r="218" spans="1:22" x14ac:dyDescent="0.35">
      <c r="A218" s="70">
        <f t="shared" si="12"/>
        <v>199</v>
      </c>
      <c r="B218" s="170">
        <v>-11686728.744173102</v>
      </c>
      <c r="U218" s="145">
        <v>198</v>
      </c>
      <c r="V218" s="145">
        <v>-4722466.4996055141</v>
      </c>
    </row>
    <row r="219" spans="1:22" x14ac:dyDescent="0.35">
      <c r="A219" s="70">
        <f t="shared" si="12"/>
        <v>200</v>
      </c>
      <c r="B219" s="170">
        <v>-11686728.744173102</v>
      </c>
      <c r="U219" s="145">
        <v>199</v>
      </c>
      <c r="V219" s="145">
        <v>-23072433.940896463</v>
      </c>
    </row>
    <row r="220" spans="1:22" x14ac:dyDescent="0.35">
      <c r="A220" s="70">
        <f t="shared" si="12"/>
        <v>201</v>
      </c>
      <c r="B220" s="170">
        <v>-11686728.744173102</v>
      </c>
      <c r="U220" s="145">
        <v>200</v>
      </c>
      <c r="V220" s="145">
        <v>224029.26995692775</v>
      </c>
    </row>
    <row r="221" spans="1:22" x14ac:dyDescent="0.35">
      <c r="A221" s="70">
        <f t="shared" si="12"/>
        <v>202</v>
      </c>
      <c r="B221" s="170">
        <v>-11686728.744173102</v>
      </c>
      <c r="U221" s="145">
        <v>201</v>
      </c>
      <c r="V221" s="145">
        <v>13397832.767239079</v>
      </c>
    </row>
    <row r="222" spans="1:22" x14ac:dyDescent="0.35">
      <c r="A222" s="70">
        <f t="shared" si="12"/>
        <v>203</v>
      </c>
      <c r="B222" s="170">
        <v>-11686728.744173102</v>
      </c>
      <c r="U222" s="145">
        <v>202</v>
      </c>
      <c r="V222" s="145">
        <v>339732.60307881981</v>
      </c>
    </row>
    <row r="223" spans="1:22" x14ac:dyDescent="0.35">
      <c r="A223" s="70">
        <f t="shared" si="12"/>
        <v>204</v>
      </c>
      <c r="B223" s="170">
        <v>-11686728.744173102</v>
      </c>
      <c r="U223" s="145">
        <v>203</v>
      </c>
      <c r="V223" s="145">
        <v>-11335233.785116322</v>
      </c>
    </row>
    <row r="224" spans="1:22" x14ac:dyDescent="0.35">
      <c r="A224" s="70">
        <f t="shared" si="12"/>
        <v>205</v>
      </c>
      <c r="B224" s="170">
        <v>-11686728.744173102</v>
      </c>
      <c r="U224" s="145">
        <v>204</v>
      </c>
      <c r="V224" s="145">
        <v>-22695035.014448363</v>
      </c>
    </row>
    <row r="225" spans="1:22" x14ac:dyDescent="0.35">
      <c r="A225" s="70">
        <f t="shared" si="12"/>
        <v>206</v>
      </c>
      <c r="B225" s="170">
        <v>-11686728.744173102</v>
      </c>
      <c r="U225" s="145">
        <v>205</v>
      </c>
      <c r="V225" s="145">
        <v>18210560.499919761</v>
      </c>
    </row>
    <row r="226" spans="1:22" x14ac:dyDescent="0.35">
      <c r="A226" s="70">
        <f t="shared" si="12"/>
        <v>207</v>
      </c>
      <c r="B226" s="170">
        <v>-11686728.744173102</v>
      </c>
      <c r="U226" s="145">
        <v>206</v>
      </c>
      <c r="V226" s="145">
        <v>20585332.830703389</v>
      </c>
    </row>
    <row r="227" spans="1:22" x14ac:dyDescent="0.35">
      <c r="A227" s="70">
        <f t="shared" si="12"/>
        <v>208</v>
      </c>
      <c r="B227" s="170">
        <v>-11686728.744173102</v>
      </c>
      <c r="U227" s="145">
        <v>207</v>
      </c>
      <c r="V227" s="145">
        <v>-20205087.206342958</v>
      </c>
    </row>
    <row r="228" spans="1:22" x14ac:dyDescent="0.35">
      <c r="A228" s="70">
        <f t="shared" si="12"/>
        <v>209</v>
      </c>
      <c r="B228" s="170">
        <v>-11686728.744173102</v>
      </c>
      <c r="U228" s="145">
        <v>208</v>
      </c>
      <c r="V228" s="145">
        <v>-4847016.5040631182</v>
      </c>
    </row>
    <row r="229" spans="1:22" x14ac:dyDescent="0.35">
      <c r="A229" s="70">
        <f t="shared" si="12"/>
        <v>210</v>
      </c>
      <c r="B229" s="170">
        <v>-11686728.744173102</v>
      </c>
      <c r="U229" s="145">
        <v>209</v>
      </c>
      <c r="V229" s="145">
        <v>12972310.703277327</v>
      </c>
    </row>
    <row r="230" spans="1:22" x14ac:dyDescent="0.35">
      <c r="A230" s="70">
        <f t="shared" si="12"/>
        <v>211</v>
      </c>
      <c r="B230" s="170">
        <v>-11686728.744173102</v>
      </c>
      <c r="U230" s="145">
        <v>210</v>
      </c>
      <c r="V230" s="145">
        <v>-786751.11038851365</v>
      </c>
    </row>
    <row r="231" spans="1:22" x14ac:dyDescent="0.35">
      <c r="A231" s="70">
        <f t="shared" si="12"/>
        <v>212</v>
      </c>
      <c r="B231" s="170">
        <v>-11686728.744173102</v>
      </c>
      <c r="U231" s="145">
        <v>211</v>
      </c>
      <c r="V231" s="145">
        <v>-28006208.619309068</v>
      </c>
    </row>
    <row r="232" spans="1:22" x14ac:dyDescent="0.35">
      <c r="A232" s="70">
        <f t="shared" si="12"/>
        <v>213</v>
      </c>
      <c r="B232" s="170">
        <v>-11686728.744173102</v>
      </c>
      <c r="U232" s="145">
        <v>212</v>
      </c>
      <c r="V232" s="145">
        <v>13764430.94470052</v>
      </c>
    </row>
    <row r="233" spans="1:22" x14ac:dyDescent="0.35">
      <c r="A233" s="70">
        <f t="shared" si="12"/>
        <v>214</v>
      </c>
      <c r="B233" s="170">
        <v>-11686728.744173102</v>
      </c>
      <c r="U233" s="145">
        <v>213</v>
      </c>
      <c r="V233" s="145">
        <v>-6000908.2040129602</v>
      </c>
    </row>
    <row r="234" spans="1:22" x14ac:dyDescent="0.35">
      <c r="A234" s="70">
        <f t="shared" si="12"/>
        <v>215</v>
      </c>
      <c r="B234" s="170">
        <v>-11686728.744173102</v>
      </c>
      <c r="U234" s="145">
        <v>214</v>
      </c>
      <c r="V234" s="145">
        <v>11775868.35800318</v>
      </c>
    </row>
    <row r="235" spans="1:22" x14ac:dyDescent="0.35">
      <c r="A235" s="70">
        <f t="shared" si="12"/>
        <v>216</v>
      </c>
      <c r="B235" s="170">
        <v>-11686728.744173102</v>
      </c>
      <c r="U235" s="145">
        <v>215</v>
      </c>
      <c r="V235" s="145">
        <v>-1876234.2330003902</v>
      </c>
    </row>
    <row r="236" spans="1:22" x14ac:dyDescent="0.35">
      <c r="A236" s="70">
        <f t="shared" si="12"/>
        <v>217</v>
      </c>
      <c r="B236" s="170">
        <v>-11686728.744173102</v>
      </c>
      <c r="U236" s="145">
        <v>216</v>
      </c>
      <c r="V236" s="145">
        <v>-24846204.863585994</v>
      </c>
    </row>
    <row r="237" spans="1:22" x14ac:dyDescent="0.35">
      <c r="A237" s="70">
        <f t="shared" si="12"/>
        <v>218</v>
      </c>
      <c r="B237" s="170">
        <v>-11686728.744173102</v>
      </c>
      <c r="U237" s="145">
        <v>217</v>
      </c>
      <c r="V237" s="145">
        <v>-12970324.039553167</v>
      </c>
    </row>
    <row r="238" spans="1:22" x14ac:dyDescent="0.35">
      <c r="A238" s="70">
        <f t="shared" si="12"/>
        <v>219</v>
      </c>
      <c r="B238" s="170">
        <v>-11686728.744173102</v>
      </c>
      <c r="U238" s="145">
        <v>218</v>
      </c>
      <c r="V238" s="145">
        <v>2807246.0611216649</v>
      </c>
    </row>
    <row r="239" spans="1:22" x14ac:dyDescent="0.35">
      <c r="A239" s="70">
        <f t="shared" si="12"/>
        <v>220</v>
      </c>
      <c r="B239" s="170">
        <v>-11686728.744173102</v>
      </c>
      <c r="U239" s="145">
        <v>219</v>
      </c>
      <c r="V239" s="145">
        <v>12221167.345655214</v>
      </c>
    </row>
    <row r="240" spans="1:22" x14ac:dyDescent="0.35">
      <c r="A240" s="70">
        <f t="shared" si="12"/>
        <v>221</v>
      </c>
      <c r="B240" s="170">
        <v>-11686728.744173102</v>
      </c>
      <c r="U240" s="145">
        <v>220</v>
      </c>
      <c r="V240" s="145">
        <v>-24039604.780652873</v>
      </c>
    </row>
    <row r="241" spans="1:22" x14ac:dyDescent="0.35">
      <c r="A241" s="70">
        <f t="shared" si="12"/>
        <v>222</v>
      </c>
      <c r="B241" s="170">
        <v>-11686728.744173102</v>
      </c>
      <c r="U241" s="145">
        <v>221</v>
      </c>
      <c r="V241" s="145">
        <v>1102040.7957914397</v>
      </c>
    </row>
    <row r="242" spans="1:22" x14ac:dyDescent="0.35">
      <c r="A242" s="70">
        <f t="shared" si="12"/>
        <v>223</v>
      </c>
      <c r="B242" s="170">
        <v>-11686728.744173102</v>
      </c>
      <c r="U242" s="145">
        <v>222</v>
      </c>
      <c r="V242" s="145">
        <v>-36714766.545375004</v>
      </c>
    </row>
    <row r="243" spans="1:22" x14ac:dyDescent="0.35">
      <c r="A243" s="70">
        <f t="shared" si="12"/>
        <v>224</v>
      </c>
      <c r="B243" s="170">
        <v>-11686728.744173102</v>
      </c>
      <c r="U243" s="145">
        <v>223</v>
      </c>
      <c r="V243" s="145">
        <v>-24092732.46354603</v>
      </c>
    </row>
    <row r="244" spans="1:22" x14ac:dyDescent="0.35">
      <c r="A244" s="70">
        <f t="shared" si="12"/>
        <v>225</v>
      </c>
      <c r="B244" s="170">
        <v>-11686728.744173102</v>
      </c>
      <c r="U244" s="145">
        <v>224</v>
      </c>
      <c r="V244" s="145">
        <v>12895682.013374966</v>
      </c>
    </row>
    <row r="245" spans="1:22" x14ac:dyDescent="0.35">
      <c r="A245" s="70">
        <f t="shared" si="12"/>
        <v>226</v>
      </c>
      <c r="B245" s="170">
        <v>-11686728.744173102</v>
      </c>
      <c r="U245" s="145">
        <v>225</v>
      </c>
      <c r="V245" s="145">
        <v>289950.71364677325</v>
      </c>
    </row>
    <row r="246" spans="1:22" x14ac:dyDescent="0.35">
      <c r="A246" s="70">
        <f t="shared" si="12"/>
        <v>227</v>
      </c>
      <c r="B246" s="170">
        <v>-11686728.744173102</v>
      </c>
      <c r="U246" s="145">
        <v>226</v>
      </c>
      <c r="V246" s="145">
        <v>-13688075.001290089</v>
      </c>
    </row>
    <row r="247" spans="1:22" x14ac:dyDescent="0.35">
      <c r="A247" s="70">
        <f t="shared" si="12"/>
        <v>228</v>
      </c>
      <c r="B247" s="170">
        <v>-11686728.744173102</v>
      </c>
      <c r="U247" s="145">
        <v>227</v>
      </c>
      <c r="V247" s="145">
        <v>-10645039.014849868</v>
      </c>
    </row>
    <row r="248" spans="1:22" x14ac:dyDescent="0.35">
      <c r="A248" s="70">
        <f t="shared" si="12"/>
        <v>229</v>
      </c>
      <c r="B248" s="170">
        <v>-11686728.744173102</v>
      </c>
      <c r="U248" s="145">
        <v>228</v>
      </c>
      <c r="V248" s="145">
        <v>-18053775.274649303</v>
      </c>
    </row>
    <row r="249" spans="1:22" x14ac:dyDescent="0.35">
      <c r="A249" s="70">
        <f t="shared" si="12"/>
        <v>230</v>
      </c>
      <c r="B249" s="170">
        <v>-11686728.744173102</v>
      </c>
      <c r="U249" s="145">
        <v>229</v>
      </c>
      <c r="V249" s="145">
        <v>-7147416.0918078385</v>
      </c>
    </row>
    <row r="250" spans="1:22" x14ac:dyDescent="0.35">
      <c r="A250" s="70">
        <f t="shared" si="12"/>
        <v>231</v>
      </c>
      <c r="B250" s="170">
        <v>-11686728.744173102</v>
      </c>
      <c r="U250" s="145">
        <v>230</v>
      </c>
      <c r="V250" s="145">
        <v>-52921897.930397034</v>
      </c>
    </row>
    <row r="251" spans="1:22" x14ac:dyDescent="0.35">
      <c r="A251" s="70">
        <f t="shared" si="12"/>
        <v>232</v>
      </c>
      <c r="B251" s="170">
        <v>-11686728.744173102</v>
      </c>
      <c r="U251" s="145">
        <v>231</v>
      </c>
      <c r="V251" s="145">
        <v>14264673.484240308</v>
      </c>
    </row>
    <row r="252" spans="1:22" x14ac:dyDescent="0.35">
      <c r="A252" s="70">
        <f t="shared" si="12"/>
        <v>233</v>
      </c>
      <c r="B252" s="170">
        <v>-11686728.744173102</v>
      </c>
      <c r="U252" s="145">
        <v>232</v>
      </c>
      <c r="V252" s="145">
        <v>-6715332.4229087979</v>
      </c>
    </row>
    <row r="253" spans="1:22" x14ac:dyDescent="0.35">
      <c r="A253" s="70">
        <f t="shared" si="12"/>
        <v>234</v>
      </c>
      <c r="B253" s="170">
        <v>-11686728.744173102</v>
      </c>
      <c r="U253" s="145">
        <v>233</v>
      </c>
      <c r="V253" s="145">
        <v>-35421310.188210152</v>
      </c>
    </row>
    <row r="254" spans="1:22" x14ac:dyDescent="0.35">
      <c r="A254" s="70">
        <f t="shared" si="12"/>
        <v>235</v>
      </c>
      <c r="B254" s="170">
        <v>-11686728.744173102</v>
      </c>
      <c r="U254" s="145">
        <v>234</v>
      </c>
      <c r="V254" s="145">
        <v>-445088.34155324847</v>
      </c>
    </row>
    <row r="255" spans="1:22" x14ac:dyDescent="0.35">
      <c r="A255" s="70">
        <f t="shared" si="12"/>
        <v>236</v>
      </c>
      <c r="B255" s="170">
        <v>-11686728.744173102</v>
      </c>
      <c r="U255" s="145">
        <v>235</v>
      </c>
      <c r="V255" s="145">
        <v>-18635479.973712251</v>
      </c>
    </row>
    <row r="256" spans="1:22" x14ac:dyDescent="0.35">
      <c r="A256" s="70">
        <f t="shared" si="12"/>
        <v>237</v>
      </c>
      <c r="B256" s="170">
        <v>-11686728.744173102</v>
      </c>
      <c r="U256" s="145">
        <v>236</v>
      </c>
      <c r="V256" s="145">
        <v>27505417.702128358</v>
      </c>
    </row>
    <row r="257" spans="1:22" x14ac:dyDescent="0.35">
      <c r="A257" s="70">
        <f t="shared" si="12"/>
        <v>238</v>
      </c>
      <c r="B257" s="170">
        <v>-11686728.744173102</v>
      </c>
      <c r="U257" s="145">
        <v>237</v>
      </c>
      <c r="V257" s="145">
        <v>-11579362.95651334</v>
      </c>
    </row>
    <row r="258" spans="1:22" x14ac:dyDescent="0.35">
      <c r="A258" s="70">
        <f t="shared" si="12"/>
        <v>239</v>
      </c>
      <c r="B258" s="170">
        <v>-11686728.744173102</v>
      </c>
      <c r="U258" s="145">
        <v>238</v>
      </c>
      <c r="V258" s="145">
        <v>-13357847.971738875</v>
      </c>
    </row>
    <row r="259" spans="1:22" x14ac:dyDescent="0.35">
      <c r="A259" s="70">
        <f t="shared" si="12"/>
        <v>240</v>
      </c>
      <c r="B259" s="170">
        <v>-11686728.744173102</v>
      </c>
      <c r="U259" s="145">
        <v>239</v>
      </c>
      <c r="V259" s="145">
        <v>-55768454.366673537</v>
      </c>
    </row>
    <row r="260" spans="1:22" x14ac:dyDescent="0.35">
      <c r="A260" s="70">
        <f t="shared" si="12"/>
        <v>241</v>
      </c>
      <c r="B260" s="170">
        <v>-11686728.744173102</v>
      </c>
      <c r="U260" s="145">
        <v>240</v>
      </c>
      <c r="V260" s="145">
        <v>-6387017.2352730073</v>
      </c>
    </row>
    <row r="261" spans="1:22" x14ac:dyDescent="0.35">
      <c r="A261" s="70">
        <f t="shared" si="12"/>
        <v>242</v>
      </c>
      <c r="B261" s="170">
        <v>-11686728.744173102</v>
      </c>
      <c r="U261" s="145">
        <v>241</v>
      </c>
      <c r="V261" s="145">
        <v>14101349.062460296</v>
      </c>
    </row>
    <row r="262" spans="1:22" x14ac:dyDescent="0.35">
      <c r="A262" s="70">
        <f t="shared" si="12"/>
        <v>243</v>
      </c>
      <c r="B262" s="170">
        <v>-11686728.744173102</v>
      </c>
      <c r="U262" s="145">
        <v>242</v>
      </c>
      <c r="V262" s="145">
        <v>-8371831.6183297224</v>
      </c>
    </row>
    <row r="263" spans="1:22" x14ac:dyDescent="0.35">
      <c r="A263" s="70">
        <f t="shared" si="12"/>
        <v>244</v>
      </c>
      <c r="B263" s="170">
        <v>-11686728.744173102</v>
      </c>
      <c r="U263" s="145">
        <v>243</v>
      </c>
      <c r="V263" s="145">
        <v>-10840002.155416768</v>
      </c>
    </row>
    <row r="264" spans="1:22" x14ac:dyDescent="0.35">
      <c r="A264" s="70">
        <f t="shared" si="12"/>
        <v>245</v>
      </c>
      <c r="B264" s="170">
        <v>-11686728.744173102</v>
      </c>
      <c r="U264" s="145">
        <v>244</v>
      </c>
      <c r="V264" s="145">
        <v>10444319.076093961</v>
      </c>
    </row>
    <row r="265" spans="1:22" x14ac:dyDescent="0.35">
      <c r="A265" s="70">
        <f t="shared" si="12"/>
        <v>246</v>
      </c>
      <c r="B265" s="170">
        <v>-11686728.744173102</v>
      </c>
      <c r="U265" s="145">
        <v>245</v>
      </c>
      <c r="V265" s="145">
        <v>2833543.0388541333</v>
      </c>
    </row>
    <row r="266" spans="1:22" x14ac:dyDescent="0.35">
      <c r="A266" s="70">
        <f t="shared" si="12"/>
        <v>247</v>
      </c>
      <c r="B266" s="170">
        <v>-11686728.744173102</v>
      </c>
      <c r="U266" s="145">
        <v>246</v>
      </c>
      <c r="V266" s="145">
        <v>-12338364.18745349</v>
      </c>
    </row>
    <row r="267" spans="1:22" x14ac:dyDescent="0.35">
      <c r="A267" s="70">
        <f t="shared" si="12"/>
        <v>248</v>
      </c>
      <c r="B267" s="170">
        <v>-11686728.744173102</v>
      </c>
      <c r="U267" s="145">
        <v>247</v>
      </c>
      <c r="V267" s="145">
        <v>5131061.3330167048</v>
      </c>
    </row>
    <row r="268" spans="1:22" x14ac:dyDescent="0.35">
      <c r="A268" s="70">
        <f t="shared" si="12"/>
        <v>249</v>
      </c>
      <c r="B268" s="170">
        <v>-11686728.744173102</v>
      </c>
      <c r="U268" s="145">
        <v>248</v>
      </c>
      <c r="V268" s="145">
        <v>-57412999.983442716</v>
      </c>
    </row>
    <row r="269" spans="1:22" x14ac:dyDescent="0.35">
      <c r="A269" s="70">
        <f t="shared" si="12"/>
        <v>250</v>
      </c>
      <c r="B269" s="170">
        <v>-11686728.744173102</v>
      </c>
      <c r="U269" s="145">
        <v>249</v>
      </c>
      <c r="V269" s="145">
        <v>1044377.2457916588</v>
      </c>
    </row>
    <row r="270" spans="1:22" x14ac:dyDescent="0.35">
      <c r="A270" s="70">
        <f t="shared" si="12"/>
        <v>251</v>
      </c>
      <c r="B270" s="170">
        <v>-11686728.744173102</v>
      </c>
      <c r="U270" s="145">
        <v>250</v>
      </c>
      <c r="V270" s="145">
        <v>31155519.791598726</v>
      </c>
    </row>
    <row r="271" spans="1:22" x14ac:dyDescent="0.35">
      <c r="A271" s="70">
        <f t="shared" si="12"/>
        <v>252</v>
      </c>
      <c r="B271" s="170">
        <v>-11686728.744173102</v>
      </c>
      <c r="U271" s="145">
        <v>251</v>
      </c>
      <c r="V271" s="145">
        <v>1653324.8241243809</v>
      </c>
    </row>
    <row r="272" spans="1:22" x14ac:dyDescent="0.35">
      <c r="A272" s="70">
        <f t="shared" si="12"/>
        <v>253</v>
      </c>
      <c r="B272" s="170">
        <v>-11686728.744173102</v>
      </c>
      <c r="U272" s="145">
        <v>252</v>
      </c>
      <c r="V272" s="145">
        <v>818527.72631301731</v>
      </c>
    </row>
    <row r="273" spans="1:22" x14ac:dyDescent="0.35">
      <c r="A273" s="70">
        <f t="shared" si="12"/>
        <v>254</v>
      </c>
      <c r="B273" s="170">
        <v>-11686728.744173102</v>
      </c>
      <c r="U273" s="145">
        <v>253</v>
      </c>
      <c r="V273" s="145">
        <v>-24726412.348989584</v>
      </c>
    </row>
    <row r="274" spans="1:22" x14ac:dyDescent="0.35">
      <c r="A274" s="70">
        <f t="shared" si="12"/>
        <v>255</v>
      </c>
      <c r="B274" s="170">
        <v>-11686728.744173102</v>
      </c>
      <c r="U274" s="145">
        <v>254</v>
      </c>
      <c r="V274" s="145">
        <v>-19552669.670193873</v>
      </c>
    </row>
    <row r="275" spans="1:22" x14ac:dyDescent="0.35">
      <c r="A275" s="70">
        <f t="shared" si="12"/>
        <v>256</v>
      </c>
      <c r="B275" s="170">
        <v>-11686728.744173102</v>
      </c>
      <c r="U275" s="145">
        <v>255</v>
      </c>
      <c r="V275" s="145">
        <v>27056246.257236596</v>
      </c>
    </row>
    <row r="276" spans="1:22" x14ac:dyDescent="0.35">
      <c r="A276" s="70">
        <f t="shared" si="12"/>
        <v>257</v>
      </c>
      <c r="B276" s="170">
        <v>-11686728.744173102</v>
      </c>
      <c r="U276" s="145">
        <v>256</v>
      </c>
      <c r="V276" s="145">
        <v>-26545227.420931287</v>
      </c>
    </row>
    <row r="277" spans="1:22" x14ac:dyDescent="0.35">
      <c r="A277" s="70">
        <f t="shared" si="12"/>
        <v>258</v>
      </c>
      <c r="B277" s="170">
        <v>-11686728.744173102</v>
      </c>
      <c r="U277" s="145">
        <v>257</v>
      </c>
      <c r="V277" s="145">
        <v>13652544.742461015</v>
      </c>
    </row>
    <row r="278" spans="1:22" x14ac:dyDescent="0.35">
      <c r="A278" s="70">
        <f t="shared" ref="A278:A341" si="13">A277+1</f>
        <v>259</v>
      </c>
      <c r="B278" s="170">
        <v>-11686728.744173102</v>
      </c>
      <c r="U278" s="145">
        <v>258</v>
      </c>
      <c r="V278" s="145">
        <v>-7878280.0022478215</v>
      </c>
    </row>
    <row r="279" spans="1:22" x14ac:dyDescent="0.35">
      <c r="A279" s="70">
        <f t="shared" si="13"/>
        <v>260</v>
      </c>
      <c r="B279" s="170">
        <v>-11686728.744173102</v>
      </c>
      <c r="U279" s="145">
        <v>259</v>
      </c>
      <c r="V279" s="145">
        <v>13876363.706100568</v>
      </c>
    </row>
    <row r="280" spans="1:22" x14ac:dyDescent="0.35">
      <c r="A280" s="70">
        <f t="shared" si="13"/>
        <v>261</v>
      </c>
      <c r="B280" s="170">
        <v>-11686728.744173102</v>
      </c>
      <c r="U280" s="145">
        <v>260</v>
      </c>
      <c r="V280" s="145">
        <v>-29891443.674923822</v>
      </c>
    </row>
    <row r="281" spans="1:22" x14ac:dyDescent="0.35">
      <c r="A281" s="70">
        <f t="shared" si="13"/>
        <v>262</v>
      </c>
      <c r="B281" s="170">
        <v>-11686728.744173102</v>
      </c>
      <c r="U281" s="145">
        <v>261</v>
      </c>
      <c r="V281" s="145">
        <v>-26087892.229256008</v>
      </c>
    </row>
    <row r="282" spans="1:22" x14ac:dyDescent="0.35">
      <c r="A282" s="70">
        <f t="shared" si="13"/>
        <v>263</v>
      </c>
      <c r="B282" s="170">
        <v>-11686728.744173102</v>
      </c>
      <c r="U282" s="145">
        <v>262</v>
      </c>
      <c r="V282" s="145">
        <v>9705402.6282330379</v>
      </c>
    </row>
    <row r="283" spans="1:22" x14ac:dyDescent="0.35">
      <c r="A283" s="70">
        <f t="shared" si="13"/>
        <v>264</v>
      </c>
      <c r="B283" s="170">
        <v>-11686728.744173102</v>
      </c>
      <c r="U283" s="145">
        <v>263</v>
      </c>
      <c r="V283" s="145">
        <v>-38306581.231509194</v>
      </c>
    </row>
    <row r="284" spans="1:22" x14ac:dyDescent="0.35">
      <c r="A284" s="70">
        <f t="shared" si="13"/>
        <v>265</v>
      </c>
      <c r="B284" s="170">
        <v>-11686728.744173102</v>
      </c>
      <c r="U284" s="145">
        <v>264</v>
      </c>
      <c r="V284" s="145">
        <v>-414160.82629392669</v>
      </c>
    </row>
    <row r="285" spans="1:22" x14ac:dyDescent="0.35">
      <c r="A285" s="70">
        <f t="shared" si="13"/>
        <v>266</v>
      </c>
      <c r="B285" s="170">
        <v>-11686728.744173102</v>
      </c>
      <c r="U285" s="145">
        <v>265</v>
      </c>
      <c r="V285" s="145">
        <v>-1860240.5554924235</v>
      </c>
    </row>
    <row r="286" spans="1:22" x14ac:dyDescent="0.35">
      <c r="A286" s="70">
        <f t="shared" si="13"/>
        <v>267</v>
      </c>
      <c r="B286" s="170">
        <v>-11686728.744173102</v>
      </c>
      <c r="U286" s="145">
        <v>266</v>
      </c>
      <c r="V286" s="145">
        <v>-939844.0418160893</v>
      </c>
    </row>
    <row r="287" spans="1:22" x14ac:dyDescent="0.35">
      <c r="A287" s="70">
        <f t="shared" si="13"/>
        <v>268</v>
      </c>
      <c r="B287" s="170">
        <v>-11686728.744173102</v>
      </c>
      <c r="U287" s="145">
        <v>267</v>
      </c>
      <c r="V287" s="145">
        <v>16943886.683620363</v>
      </c>
    </row>
    <row r="288" spans="1:22" x14ac:dyDescent="0.35">
      <c r="A288" s="70">
        <f t="shared" si="13"/>
        <v>269</v>
      </c>
      <c r="B288" s="170">
        <v>-11686728.744173102</v>
      </c>
      <c r="U288" s="145">
        <v>268</v>
      </c>
      <c r="V288" s="145">
        <v>-17654671.95860235</v>
      </c>
    </row>
    <row r="289" spans="1:22" x14ac:dyDescent="0.35">
      <c r="A289" s="70">
        <f t="shared" si="13"/>
        <v>270</v>
      </c>
      <c r="B289" s="170">
        <v>-11686728.744173102</v>
      </c>
      <c r="U289" s="145">
        <v>269</v>
      </c>
      <c r="V289" s="145">
        <v>-16461939.20497058</v>
      </c>
    </row>
    <row r="290" spans="1:22" x14ac:dyDescent="0.35">
      <c r="A290" s="70">
        <f t="shared" si="13"/>
        <v>271</v>
      </c>
      <c r="B290" s="170">
        <v>-11686728.744173102</v>
      </c>
      <c r="U290" s="145">
        <v>270</v>
      </c>
      <c r="V290" s="145">
        <v>4114685.7320096865</v>
      </c>
    </row>
    <row r="291" spans="1:22" x14ac:dyDescent="0.35">
      <c r="A291" s="70">
        <f t="shared" si="13"/>
        <v>272</v>
      </c>
      <c r="B291" s="170">
        <v>-11686728.744173102</v>
      </c>
      <c r="U291" s="145">
        <v>271</v>
      </c>
      <c r="V291" s="145">
        <v>5173010.0836084895</v>
      </c>
    </row>
    <row r="292" spans="1:22" x14ac:dyDescent="0.35">
      <c r="A292" s="70">
        <f t="shared" si="13"/>
        <v>273</v>
      </c>
      <c r="B292" s="170">
        <v>-11686728.744173102</v>
      </c>
      <c r="U292" s="145">
        <v>272</v>
      </c>
      <c r="V292" s="145">
        <v>1568361.5291326828</v>
      </c>
    </row>
    <row r="293" spans="1:22" x14ac:dyDescent="0.35">
      <c r="A293" s="70">
        <f t="shared" si="13"/>
        <v>274</v>
      </c>
      <c r="B293" s="170">
        <v>-11686728.744173102</v>
      </c>
      <c r="U293" s="145">
        <v>273</v>
      </c>
      <c r="V293" s="145">
        <v>-8813376.4768310208</v>
      </c>
    </row>
    <row r="294" spans="1:22" x14ac:dyDescent="0.35">
      <c r="A294" s="70">
        <f t="shared" si="13"/>
        <v>275</v>
      </c>
      <c r="B294" s="170">
        <v>-11686728.744173102</v>
      </c>
      <c r="U294" s="145">
        <v>274</v>
      </c>
      <c r="V294" s="145">
        <v>-98964.160992138088</v>
      </c>
    </row>
    <row r="295" spans="1:22" x14ac:dyDescent="0.35">
      <c r="A295" s="70">
        <f t="shared" si="13"/>
        <v>276</v>
      </c>
      <c r="B295" s="170">
        <v>-11686728.744173102</v>
      </c>
      <c r="U295" s="145">
        <v>275</v>
      </c>
      <c r="V295" s="145">
        <v>-19234541.559233718</v>
      </c>
    </row>
    <row r="296" spans="1:22" x14ac:dyDescent="0.35">
      <c r="A296" s="70">
        <f t="shared" si="13"/>
        <v>277</v>
      </c>
      <c r="B296" s="170">
        <v>-11686728.744173102</v>
      </c>
      <c r="U296" s="145">
        <v>276</v>
      </c>
      <c r="V296" s="145">
        <v>-24215612.486432236</v>
      </c>
    </row>
    <row r="297" spans="1:22" x14ac:dyDescent="0.35">
      <c r="A297" s="70">
        <f t="shared" si="13"/>
        <v>278</v>
      </c>
      <c r="B297" s="170">
        <v>-11686728.744173102</v>
      </c>
      <c r="U297" s="145">
        <v>277</v>
      </c>
      <c r="V297" s="145">
        <v>-10385909.187210975</v>
      </c>
    </row>
    <row r="298" spans="1:22" x14ac:dyDescent="0.35">
      <c r="A298" s="70">
        <f t="shared" si="13"/>
        <v>279</v>
      </c>
      <c r="B298" s="170">
        <v>-11686728.744173102</v>
      </c>
      <c r="U298" s="145">
        <v>278</v>
      </c>
      <c r="V298" s="145">
        <v>39289481.495420709</v>
      </c>
    </row>
    <row r="299" spans="1:22" x14ac:dyDescent="0.35">
      <c r="A299" s="70">
        <f t="shared" si="13"/>
        <v>280</v>
      </c>
      <c r="B299" s="170">
        <v>-11686728.744173102</v>
      </c>
      <c r="U299" s="145">
        <v>279</v>
      </c>
      <c r="V299" s="145">
        <v>27764202.710372735</v>
      </c>
    </row>
    <row r="300" spans="1:22" x14ac:dyDescent="0.35">
      <c r="A300" s="70">
        <f t="shared" si="13"/>
        <v>281</v>
      </c>
      <c r="B300" s="170">
        <v>-11686728.744173102</v>
      </c>
      <c r="U300" s="145">
        <v>280</v>
      </c>
      <c r="V300" s="145">
        <v>-28591139.052912083</v>
      </c>
    </row>
    <row r="301" spans="1:22" x14ac:dyDescent="0.35">
      <c r="A301" s="70">
        <f t="shared" si="13"/>
        <v>282</v>
      </c>
      <c r="B301" s="170">
        <v>-11686728.744173102</v>
      </c>
      <c r="U301" s="145">
        <v>281</v>
      </c>
      <c r="V301" s="145">
        <v>10736934.521759197</v>
      </c>
    </row>
    <row r="302" spans="1:22" x14ac:dyDescent="0.35">
      <c r="A302" s="70">
        <f t="shared" si="13"/>
        <v>283</v>
      </c>
      <c r="B302" s="170">
        <v>-11686728.744173102</v>
      </c>
      <c r="U302" s="145">
        <v>282</v>
      </c>
      <c r="V302" s="145">
        <v>-10866953.113697659</v>
      </c>
    </row>
    <row r="303" spans="1:22" x14ac:dyDescent="0.35">
      <c r="A303" s="70">
        <f t="shared" si="13"/>
        <v>284</v>
      </c>
      <c r="B303" s="170">
        <v>-11686728.744173102</v>
      </c>
      <c r="U303" s="145">
        <v>283</v>
      </c>
      <c r="V303" s="145">
        <v>15644243.661482662</v>
      </c>
    </row>
    <row r="304" spans="1:22" x14ac:dyDescent="0.35">
      <c r="A304" s="70">
        <f t="shared" si="13"/>
        <v>285</v>
      </c>
      <c r="B304" s="170">
        <v>-11686728.744173102</v>
      </c>
      <c r="U304" s="145">
        <v>284</v>
      </c>
      <c r="V304" s="145">
        <v>4778229.0914277025</v>
      </c>
    </row>
    <row r="305" spans="1:22" x14ac:dyDescent="0.35">
      <c r="A305" s="70">
        <f t="shared" si="13"/>
        <v>286</v>
      </c>
      <c r="B305" s="170">
        <v>-11686728.744173102</v>
      </c>
      <c r="U305" s="145">
        <v>285</v>
      </c>
      <c r="V305" s="145">
        <v>-4822686.863694042</v>
      </c>
    </row>
    <row r="306" spans="1:22" x14ac:dyDescent="0.35">
      <c r="A306" s="70">
        <f t="shared" si="13"/>
        <v>287</v>
      </c>
      <c r="B306" s="170">
        <v>-11686728.744173102</v>
      </c>
      <c r="U306" s="145">
        <v>286</v>
      </c>
      <c r="V306" s="145">
        <v>20564315.50964136</v>
      </c>
    </row>
    <row r="307" spans="1:22" x14ac:dyDescent="0.35">
      <c r="A307" s="70">
        <f t="shared" si="13"/>
        <v>288</v>
      </c>
      <c r="B307" s="170">
        <v>-11686728.744173102</v>
      </c>
      <c r="U307" s="145">
        <v>287</v>
      </c>
      <c r="V307" s="145">
        <v>7134786.8897211291</v>
      </c>
    </row>
    <row r="308" spans="1:22" x14ac:dyDescent="0.35">
      <c r="A308" s="70">
        <f t="shared" si="13"/>
        <v>289</v>
      </c>
      <c r="B308" s="170">
        <v>-11686728.744173102</v>
      </c>
      <c r="U308" s="145">
        <v>288</v>
      </c>
      <c r="V308" s="145">
        <v>9862406.2802984007</v>
      </c>
    </row>
    <row r="309" spans="1:22" x14ac:dyDescent="0.35">
      <c r="A309" s="70">
        <f t="shared" si="13"/>
        <v>290</v>
      </c>
      <c r="B309" s="170">
        <v>-11686728.744173102</v>
      </c>
      <c r="U309" s="145">
        <v>289</v>
      </c>
      <c r="V309" s="145">
        <v>-2110752.7362210602</v>
      </c>
    </row>
    <row r="310" spans="1:22" x14ac:dyDescent="0.35">
      <c r="A310" s="70">
        <f t="shared" si="13"/>
        <v>291</v>
      </c>
      <c r="B310" s="170">
        <v>-11686728.744173102</v>
      </c>
      <c r="U310" s="145">
        <v>290</v>
      </c>
      <c r="V310" s="145">
        <v>-1255873.0226690993</v>
      </c>
    </row>
    <row r="311" spans="1:22" x14ac:dyDescent="0.35">
      <c r="A311" s="70">
        <f t="shared" si="13"/>
        <v>292</v>
      </c>
      <c r="B311" s="170">
        <v>-11686728.744173102</v>
      </c>
      <c r="U311" s="145">
        <v>291</v>
      </c>
      <c r="V311" s="145">
        <v>-4983078.1345746368</v>
      </c>
    </row>
    <row r="312" spans="1:22" x14ac:dyDescent="0.35">
      <c r="A312" s="70">
        <f t="shared" si="13"/>
        <v>293</v>
      </c>
      <c r="B312" s="170">
        <v>-11686728.744173102</v>
      </c>
      <c r="U312" s="145">
        <v>292</v>
      </c>
      <c r="V312" s="145">
        <v>-8609865.1414393112</v>
      </c>
    </row>
    <row r="313" spans="1:22" x14ac:dyDescent="0.35">
      <c r="A313" s="70">
        <f t="shared" si="13"/>
        <v>294</v>
      </c>
      <c r="B313" s="170">
        <v>-11686728.744173102</v>
      </c>
      <c r="U313" s="145">
        <v>293</v>
      </c>
      <c r="V313" s="145">
        <v>-13274390.173421759</v>
      </c>
    </row>
    <row r="314" spans="1:22" x14ac:dyDescent="0.35">
      <c r="A314" s="70">
        <f t="shared" si="13"/>
        <v>295</v>
      </c>
      <c r="B314" s="170">
        <v>-11686728.744173102</v>
      </c>
      <c r="U314" s="145">
        <v>294</v>
      </c>
      <c r="V314" s="145">
        <v>-16074892.496886382</v>
      </c>
    </row>
    <row r="315" spans="1:22" x14ac:dyDescent="0.35">
      <c r="A315" s="70">
        <f t="shared" si="13"/>
        <v>296</v>
      </c>
      <c r="B315" s="170">
        <v>-11686728.744173102</v>
      </c>
      <c r="U315" s="145">
        <v>295</v>
      </c>
      <c r="V315" s="145">
        <v>12811624.92100146</v>
      </c>
    </row>
    <row r="316" spans="1:22" x14ac:dyDescent="0.35">
      <c r="A316" s="70">
        <f t="shared" si="13"/>
        <v>297</v>
      </c>
      <c r="B316" s="170">
        <v>-11686728.744173102</v>
      </c>
      <c r="U316" s="145">
        <v>296</v>
      </c>
      <c r="V316" s="145">
        <v>-17040112.517248049</v>
      </c>
    </row>
    <row r="317" spans="1:22" x14ac:dyDescent="0.35">
      <c r="A317" s="70">
        <f t="shared" si="13"/>
        <v>298</v>
      </c>
      <c r="B317" s="170">
        <v>-11686728.744173102</v>
      </c>
      <c r="U317" s="145">
        <v>297</v>
      </c>
      <c r="V317" s="145">
        <v>-10512032.421117017</v>
      </c>
    </row>
    <row r="318" spans="1:22" x14ac:dyDescent="0.35">
      <c r="A318" s="70">
        <f t="shared" si="13"/>
        <v>299</v>
      </c>
      <c r="B318" s="170">
        <v>-11686728.744173102</v>
      </c>
      <c r="U318" s="145">
        <v>298</v>
      </c>
      <c r="V318" s="145">
        <v>25278173.369018357</v>
      </c>
    </row>
    <row r="319" spans="1:22" x14ac:dyDescent="0.35">
      <c r="A319" s="70">
        <f t="shared" si="13"/>
        <v>300</v>
      </c>
      <c r="B319" s="170">
        <v>-11686728.744173102</v>
      </c>
      <c r="U319" s="145">
        <v>299</v>
      </c>
      <c r="V319" s="145">
        <v>-11155835.085562849</v>
      </c>
    </row>
    <row r="320" spans="1:22" x14ac:dyDescent="0.35">
      <c r="A320" s="70">
        <f t="shared" si="13"/>
        <v>301</v>
      </c>
      <c r="B320" s="170">
        <v>-11686728.744173102</v>
      </c>
      <c r="U320" s="145">
        <v>300</v>
      </c>
      <c r="V320" s="145">
        <v>-37934282.066186078</v>
      </c>
    </row>
    <row r="321" spans="1:22" x14ac:dyDescent="0.35">
      <c r="A321" s="70">
        <f t="shared" si="13"/>
        <v>302</v>
      </c>
      <c r="B321" s="170">
        <v>-11686728.744173102</v>
      </c>
      <c r="U321" s="145">
        <v>301</v>
      </c>
      <c r="V321" s="145">
        <v>-5961841.5073991381</v>
      </c>
    </row>
    <row r="322" spans="1:22" x14ac:dyDescent="0.35">
      <c r="A322" s="70">
        <f t="shared" si="13"/>
        <v>303</v>
      </c>
      <c r="B322" s="170">
        <v>-11686728.744173102</v>
      </c>
      <c r="U322" s="145">
        <v>302</v>
      </c>
      <c r="V322" s="145">
        <v>6119865.686392501</v>
      </c>
    </row>
    <row r="323" spans="1:22" x14ac:dyDescent="0.35">
      <c r="A323" s="70">
        <f t="shared" si="13"/>
        <v>304</v>
      </c>
      <c r="B323" s="170">
        <v>-11686728.744173102</v>
      </c>
      <c r="U323" s="145">
        <v>303</v>
      </c>
      <c r="V323" s="145">
        <v>-120585.37449370325</v>
      </c>
    </row>
    <row r="324" spans="1:22" x14ac:dyDescent="0.35">
      <c r="A324" s="70">
        <f t="shared" si="13"/>
        <v>305</v>
      </c>
      <c r="B324" s="170">
        <v>-11686728.744173102</v>
      </c>
      <c r="U324" s="145">
        <v>304</v>
      </c>
      <c r="V324" s="145">
        <v>-2220800.9749421403</v>
      </c>
    </row>
    <row r="325" spans="1:22" x14ac:dyDescent="0.35">
      <c r="A325" s="70">
        <f t="shared" si="13"/>
        <v>306</v>
      </c>
      <c r="B325" s="170">
        <v>-11686728.744173102</v>
      </c>
      <c r="U325" s="145">
        <v>305</v>
      </c>
      <c r="V325" s="145">
        <v>20031413.326361738</v>
      </c>
    </row>
    <row r="326" spans="1:22" x14ac:dyDescent="0.35">
      <c r="A326" s="70">
        <f t="shared" si="13"/>
        <v>307</v>
      </c>
      <c r="B326" s="170">
        <v>-11686728.744173102</v>
      </c>
      <c r="U326" s="145">
        <v>306</v>
      </c>
      <c r="V326" s="145">
        <v>-40005407.587587222</v>
      </c>
    </row>
    <row r="327" spans="1:22" x14ac:dyDescent="0.35">
      <c r="A327" s="70">
        <f t="shared" si="13"/>
        <v>308</v>
      </c>
      <c r="B327" s="170">
        <v>-11686728.744173102</v>
      </c>
      <c r="U327" s="145">
        <v>307</v>
      </c>
      <c r="V327" s="145">
        <v>126879.01844769344</v>
      </c>
    </row>
    <row r="328" spans="1:22" x14ac:dyDescent="0.35">
      <c r="A328" s="70">
        <f t="shared" si="13"/>
        <v>309</v>
      </c>
      <c r="B328" s="170">
        <v>-11686728.744173102</v>
      </c>
      <c r="U328" s="145">
        <v>308</v>
      </c>
      <c r="V328" s="145">
        <v>-5767776.4743372127</v>
      </c>
    </row>
    <row r="329" spans="1:22" x14ac:dyDescent="0.35">
      <c r="A329" s="70">
        <f t="shared" si="13"/>
        <v>310</v>
      </c>
      <c r="B329" s="170">
        <v>-11686728.744173102</v>
      </c>
      <c r="U329" s="145">
        <v>309</v>
      </c>
      <c r="V329" s="145">
        <v>-35396085.232604668</v>
      </c>
    </row>
    <row r="330" spans="1:22" x14ac:dyDescent="0.35">
      <c r="A330" s="70">
        <f t="shared" si="13"/>
        <v>311</v>
      </c>
      <c r="B330" s="170">
        <v>-11686728.744173102</v>
      </c>
      <c r="U330" s="145">
        <v>310</v>
      </c>
      <c r="V330" s="145">
        <v>-11245002.804834481</v>
      </c>
    </row>
    <row r="331" spans="1:22" x14ac:dyDescent="0.35">
      <c r="A331" s="70">
        <f t="shared" si="13"/>
        <v>312</v>
      </c>
      <c r="B331" s="170">
        <v>-11686728.744173102</v>
      </c>
      <c r="U331" s="145">
        <v>311</v>
      </c>
      <c r="V331" s="145">
        <v>8049250.9485470057</v>
      </c>
    </row>
    <row r="332" spans="1:22" x14ac:dyDescent="0.35">
      <c r="A332" s="70">
        <f t="shared" si="13"/>
        <v>313</v>
      </c>
      <c r="B332" s="170">
        <v>-11686728.744173102</v>
      </c>
      <c r="U332" s="145">
        <v>312</v>
      </c>
      <c r="V332" s="145">
        <v>-6716239.4093856402</v>
      </c>
    </row>
    <row r="333" spans="1:22" x14ac:dyDescent="0.35">
      <c r="A333" s="70">
        <f t="shared" si="13"/>
        <v>314</v>
      </c>
      <c r="B333" s="170">
        <v>-11686728.744173102</v>
      </c>
      <c r="U333" s="145">
        <v>313</v>
      </c>
      <c r="V333" s="145">
        <v>-1878457.7516404651</v>
      </c>
    </row>
    <row r="334" spans="1:22" x14ac:dyDescent="0.35">
      <c r="A334" s="70">
        <f t="shared" si="13"/>
        <v>315</v>
      </c>
      <c r="B334" s="170">
        <v>-11686728.744173102</v>
      </c>
      <c r="U334" s="145">
        <v>314</v>
      </c>
      <c r="V334" s="145">
        <v>-4882444.7941512503</v>
      </c>
    </row>
    <row r="335" spans="1:22" x14ac:dyDescent="0.35">
      <c r="A335" s="70">
        <f t="shared" si="13"/>
        <v>316</v>
      </c>
      <c r="B335" s="170">
        <v>-11686728.744173102</v>
      </c>
      <c r="U335" s="145">
        <v>315</v>
      </c>
      <c r="V335" s="145">
        <v>3323059.8378295749</v>
      </c>
    </row>
    <row r="336" spans="1:22" x14ac:dyDescent="0.35">
      <c r="A336" s="70">
        <f t="shared" si="13"/>
        <v>317</v>
      </c>
      <c r="B336" s="170">
        <v>-11686728.744173102</v>
      </c>
      <c r="U336" s="145">
        <v>316</v>
      </c>
      <c r="V336" s="145">
        <v>28314378.271473493</v>
      </c>
    </row>
    <row r="337" spans="1:22" x14ac:dyDescent="0.35">
      <c r="A337" s="70">
        <f t="shared" si="13"/>
        <v>318</v>
      </c>
      <c r="B337" s="170">
        <v>-11686728.744173102</v>
      </c>
      <c r="U337" s="145">
        <v>317</v>
      </c>
      <c r="V337" s="145">
        <v>-16412382.279066591</v>
      </c>
    </row>
    <row r="338" spans="1:22" x14ac:dyDescent="0.35">
      <c r="A338" s="70">
        <f t="shared" si="13"/>
        <v>319</v>
      </c>
      <c r="B338" s="170">
        <v>-11686728.744173102</v>
      </c>
      <c r="U338" s="145">
        <v>318</v>
      </c>
      <c r="V338" s="145">
        <v>9104636.7640933096</v>
      </c>
    </row>
    <row r="339" spans="1:22" x14ac:dyDescent="0.35">
      <c r="A339" s="70">
        <f t="shared" si="13"/>
        <v>320</v>
      </c>
      <c r="B339" s="170">
        <v>-11686728.744173102</v>
      </c>
      <c r="U339" s="145">
        <v>319</v>
      </c>
      <c r="V339" s="145">
        <v>9558570.911051333</v>
      </c>
    </row>
    <row r="340" spans="1:22" x14ac:dyDescent="0.35">
      <c r="A340" s="70">
        <f t="shared" si="13"/>
        <v>321</v>
      </c>
      <c r="B340" s="170">
        <v>-11686728.744173102</v>
      </c>
      <c r="U340" s="145">
        <v>320</v>
      </c>
      <c r="V340" s="145">
        <v>-6067556.1467024293</v>
      </c>
    </row>
    <row r="341" spans="1:22" x14ac:dyDescent="0.35">
      <c r="A341" s="70">
        <f t="shared" si="13"/>
        <v>322</v>
      </c>
      <c r="B341" s="170">
        <v>-11686728.744173102</v>
      </c>
      <c r="U341" s="145">
        <v>321</v>
      </c>
      <c r="V341" s="145">
        <v>12815009.966419481</v>
      </c>
    </row>
    <row r="342" spans="1:22" x14ac:dyDescent="0.35">
      <c r="A342" s="70">
        <f t="shared" ref="A342:A405" si="14">A341+1</f>
        <v>323</v>
      </c>
      <c r="B342" s="170">
        <v>-11686728.744173102</v>
      </c>
      <c r="U342" s="145">
        <v>322</v>
      </c>
      <c r="V342" s="145">
        <v>2456933.6031810418</v>
      </c>
    </row>
    <row r="343" spans="1:22" x14ac:dyDescent="0.35">
      <c r="A343" s="70">
        <f t="shared" si="14"/>
        <v>324</v>
      </c>
      <c r="B343" s="170">
        <v>-11686728.744173102</v>
      </c>
      <c r="U343" s="145">
        <v>323</v>
      </c>
      <c r="V343" s="145">
        <v>2303847.0026014037</v>
      </c>
    </row>
    <row r="344" spans="1:22" x14ac:dyDescent="0.35">
      <c r="A344" s="70">
        <f t="shared" si="14"/>
        <v>325</v>
      </c>
      <c r="B344" s="170">
        <v>-11686728.744173102</v>
      </c>
      <c r="U344" s="145">
        <v>324</v>
      </c>
      <c r="V344" s="145">
        <v>-16171698.339542845</v>
      </c>
    </row>
    <row r="345" spans="1:22" x14ac:dyDescent="0.35">
      <c r="A345" s="70">
        <f t="shared" si="14"/>
        <v>326</v>
      </c>
      <c r="B345" s="170">
        <v>-11686728.744173102</v>
      </c>
      <c r="U345" s="145">
        <v>325</v>
      </c>
      <c r="V345" s="145">
        <v>20099504.553681139</v>
      </c>
    </row>
    <row r="346" spans="1:22" x14ac:dyDescent="0.35">
      <c r="A346" s="70">
        <f t="shared" si="14"/>
        <v>327</v>
      </c>
      <c r="B346" s="170">
        <v>-11686728.744173102</v>
      </c>
      <c r="U346" s="145">
        <v>326</v>
      </c>
      <c r="V346" s="145">
        <v>-4473296.3030650131</v>
      </c>
    </row>
    <row r="347" spans="1:22" x14ac:dyDescent="0.35">
      <c r="A347" s="70">
        <f t="shared" si="14"/>
        <v>328</v>
      </c>
      <c r="B347" s="170">
        <v>-11686728.744173102</v>
      </c>
      <c r="U347" s="145">
        <v>327</v>
      </c>
      <c r="V347" s="145">
        <v>-2118408.4454621058</v>
      </c>
    </row>
    <row r="348" spans="1:22" x14ac:dyDescent="0.35">
      <c r="A348" s="70">
        <f t="shared" si="14"/>
        <v>329</v>
      </c>
      <c r="B348" s="170">
        <v>-11686728.744173102</v>
      </c>
      <c r="U348" s="145">
        <v>328</v>
      </c>
      <c r="V348" s="145">
        <v>4259357.7904598005</v>
      </c>
    </row>
    <row r="349" spans="1:22" x14ac:dyDescent="0.35">
      <c r="A349" s="70">
        <f t="shared" si="14"/>
        <v>330</v>
      </c>
      <c r="B349" s="170">
        <v>-11686728.744173102</v>
      </c>
      <c r="U349" s="145">
        <v>329</v>
      </c>
      <c r="V349" s="145">
        <v>26127704.410658725</v>
      </c>
    </row>
    <row r="350" spans="1:22" x14ac:dyDescent="0.35">
      <c r="A350" s="70">
        <f t="shared" si="14"/>
        <v>331</v>
      </c>
      <c r="B350" s="170">
        <v>-11686728.744173102</v>
      </c>
      <c r="U350" s="145">
        <v>330</v>
      </c>
      <c r="V350" s="145">
        <v>11601654.492509287</v>
      </c>
    </row>
    <row r="351" spans="1:22" x14ac:dyDescent="0.35">
      <c r="A351" s="70">
        <f t="shared" si="14"/>
        <v>332</v>
      </c>
      <c r="B351" s="170">
        <v>-11686728.744173102</v>
      </c>
      <c r="U351" s="145">
        <v>331</v>
      </c>
      <c r="V351" s="145">
        <v>-2149695.1029319949</v>
      </c>
    </row>
    <row r="352" spans="1:22" x14ac:dyDescent="0.35">
      <c r="A352" s="70">
        <f t="shared" si="14"/>
        <v>333</v>
      </c>
      <c r="B352" s="170">
        <v>-11686728.744173102</v>
      </c>
      <c r="U352" s="145">
        <v>332</v>
      </c>
      <c r="V352" s="145">
        <v>-12328255.026111512</v>
      </c>
    </row>
    <row r="353" spans="1:22" x14ac:dyDescent="0.35">
      <c r="A353" s="70">
        <f t="shared" si="14"/>
        <v>334</v>
      </c>
      <c r="B353" s="170">
        <v>-11686728.744173102</v>
      </c>
      <c r="U353" s="145">
        <v>333</v>
      </c>
      <c r="V353" s="145">
        <v>15567032.605605301</v>
      </c>
    </row>
    <row r="354" spans="1:22" x14ac:dyDescent="0.35">
      <c r="A354" s="70">
        <f t="shared" si="14"/>
        <v>335</v>
      </c>
      <c r="B354" s="170">
        <v>-11686728.744173102</v>
      </c>
      <c r="U354" s="145">
        <v>334</v>
      </c>
      <c r="V354" s="145">
        <v>16065612.363644827</v>
      </c>
    </row>
    <row r="355" spans="1:22" x14ac:dyDescent="0.35">
      <c r="A355" s="70">
        <f t="shared" si="14"/>
        <v>336</v>
      </c>
      <c r="B355" s="170">
        <v>-11686728.744173102</v>
      </c>
      <c r="U355" s="145">
        <v>335</v>
      </c>
      <c r="V355" s="145">
        <v>-6950795.3732300214</v>
      </c>
    </row>
    <row r="356" spans="1:22" x14ac:dyDescent="0.35">
      <c r="A356" s="70">
        <f t="shared" si="14"/>
        <v>337</v>
      </c>
      <c r="B356" s="170">
        <v>-11686728.744173102</v>
      </c>
      <c r="U356" s="145">
        <v>336</v>
      </c>
      <c r="V356" s="145">
        <v>-29525334.37443801</v>
      </c>
    </row>
    <row r="357" spans="1:22" x14ac:dyDescent="0.35">
      <c r="A357" s="70">
        <f t="shared" si="14"/>
        <v>338</v>
      </c>
      <c r="B357" s="170">
        <v>-11686728.744173102</v>
      </c>
      <c r="U357" s="145">
        <v>337</v>
      </c>
      <c r="V357" s="145">
        <v>1772582.2811015137</v>
      </c>
    </row>
    <row r="358" spans="1:22" x14ac:dyDescent="0.35">
      <c r="A358" s="70">
        <f t="shared" si="14"/>
        <v>339</v>
      </c>
      <c r="B358" s="170">
        <v>-11686728.744173102</v>
      </c>
      <c r="U358" s="145">
        <v>338</v>
      </c>
      <c r="V358" s="145">
        <v>-12054774.942847507</v>
      </c>
    </row>
    <row r="359" spans="1:22" x14ac:dyDescent="0.35">
      <c r="A359" s="70">
        <f t="shared" si="14"/>
        <v>340</v>
      </c>
      <c r="B359" s="170">
        <v>-11686728.744173102</v>
      </c>
      <c r="U359" s="145">
        <v>339</v>
      </c>
      <c r="V359" s="145">
        <v>-2443870.8728213944</v>
      </c>
    </row>
    <row r="360" spans="1:22" x14ac:dyDescent="0.35">
      <c r="A360" s="70">
        <f t="shared" si="14"/>
        <v>341</v>
      </c>
      <c r="B360" s="170">
        <v>-11686728.744173102</v>
      </c>
      <c r="U360" s="145">
        <v>340</v>
      </c>
      <c r="V360" s="145">
        <v>2943759.6463235803</v>
      </c>
    </row>
    <row r="361" spans="1:22" x14ac:dyDescent="0.35">
      <c r="A361" s="70">
        <f t="shared" si="14"/>
        <v>342</v>
      </c>
      <c r="B361" s="170">
        <v>-11686728.744173102</v>
      </c>
      <c r="U361" s="145">
        <v>341</v>
      </c>
      <c r="V361" s="145">
        <v>-2327567.9568276517</v>
      </c>
    </row>
    <row r="362" spans="1:22" x14ac:dyDescent="0.35">
      <c r="A362" s="70">
        <f t="shared" si="14"/>
        <v>343</v>
      </c>
      <c r="B362" s="170">
        <v>-11686728.744173102</v>
      </c>
      <c r="U362" s="145">
        <v>342</v>
      </c>
      <c r="V362" s="145">
        <v>-721742.84797096625</v>
      </c>
    </row>
    <row r="363" spans="1:22" x14ac:dyDescent="0.35">
      <c r="A363" s="70">
        <f t="shared" si="14"/>
        <v>344</v>
      </c>
      <c r="B363" s="170">
        <v>-11686728.744173102</v>
      </c>
      <c r="U363" s="145">
        <v>343</v>
      </c>
      <c r="V363" s="145">
        <v>-35115327.636489943</v>
      </c>
    </row>
    <row r="364" spans="1:22" x14ac:dyDescent="0.35">
      <c r="A364" s="70">
        <f t="shared" si="14"/>
        <v>345</v>
      </c>
      <c r="B364" s="170">
        <v>-11686728.744173102</v>
      </c>
      <c r="U364" s="145">
        <v>344</v>
      </c>
      <c r="V364" s="145">
        <v>18855224.310308605</v>
      </c>
    </row>
    <row r="365" spans="1:22" x14ac:dyDescent="0.35">
      <c r="A365" s="70">
        <f t="shared" si="14"/>
        <v>346</v>
      </c>
      <c r="B365" s="170">
        <v>-11686728.744173102</v>
      </c>
      <c r="U365" s="145">
        <v>345</v>
      </c>
      <c r="V365" s="145">
        <v>-10893387.901241042</v>
      </c>
    </row>
    <row r="366" spans="1:22" x14ac:dyDescent="0.35">
      <c r="A366" s="70">
        <f t="shared" si="14"/>
        <v>347</v>
      </c>
      <c r="B366" s="170">
        <v>-11686728.744173102</v>
      </c>
      <c r="U366" s="145">
        <v>346</v>
      </c>
      <c r="V366" s="145">
        <v>11710308.071163636</v>
      </c>
    </row>
    <row r="367" spans="1:22" x14ac:dyDescent="0.35">
      <c r="A367" s="70">
        <f t="shared" si="14"/>
        <v>348</v>
      </c>
      <c r="B367" s="170">
        <v>-11686728.744173102</v>
      </c>
      <c r="U367" s="145">
        <v>347</v>
      </c>
      <c r="V367" s="145">
        <v>-59850874.407366112</v>
      </c>
    </row>
    <row r="368" spans="1:22" x14ac:dyDescent="0.35">
      <c r="A368" s="70">
        <f t="shared" si="14"/>
        <v>349</v>
      </c>
      <c r="B368" s="170">
        <v>-11686728.744173102</v>
      </c>
      <c r="U368" s="145">
        <v>348</v>
      </c>
      <c r="V368" s="145">
        <v>-18820636.615080938</v>
      </c>
    </row>
    <row r="369" spans="1:22" x14ac:dyDescent="0.35">
      <c r="A369" s="70">
        <f t="shared" si="14"/>
        <v>350</v>
      </c>
      <c r="B369" s="170">
        <v>-11686728.744173102</v>
      </c>
      <c r="U369" s="145">
        <v>349</v>
      </c>
      <c r="V369" s="145">
        <v>-4415813.6057980619</v>
      </c>
    </row>
    <row r="370" spans="1:22" x14ac:dyDescent="0.35">
      <c r="A370" s="70">
        <f t="shared" si="14"/>
        <v>351</v>
      </c>
      <c r="B370" s="170">
        <v>-11686728.744173102</v>
      </c>
      <c r="U370" s="145">
        <v>350</v>
      </c>
      <c r="V370" s="145">
        <v>-8438606.3248005249</v>
      </c>
    </row>
    <row r="371" spans="1:22" x14ac:dyDescent="0.35">
      <c r="A371" s="70">
        <f t="shared" si="14"/>
        <v>352</v>
      </c>
      <c r="B371" s="170">
        <v>-11686728.744173102</v>
      </c>
      <c r="U371" s="145">
        <v>351</v>
      </c>
      <c r="V371" s="145">
        <v>-19447611.493142612</v>
      </c>
    </row>
    <row r="372" spans="1:22" x14ac:dyDescent="0.35">
      <c r="A372" s="70">
        <f t="shared" si="14"/>
        <v>353</v>
      </c>
      <c r="B372" s="170">
        <v>-11686728.744173102</v>
      </c>
      <c r="U372" s="145">
        <v>352</v>
      </c>
      <c r="V372" s="145">
        <v>-11170038.370436555</v>
      </c>
    </row>
    <row r="373" spans="1:22" x14ac:dyDescent="0.35">
      <c r="A373" s="70">
        <f t="shared" si="14"/>
        <v>354</v>
      </c>
      <c r="B373" s="170">
        <v>-11686728.744173102</v>
      </c>
      <c r="U373" s="145">
        <v>353</v>
      </c>
      <c r="V373" s="145">
        <v>-9609293.3429612592</v>
      </c>
    </row>
    <row r="374" spans="1:22" x14ac:dyDescent="0.35">
      <c r="A374" s="70">
        <f t="shared" si="14"/>
        <v>355</v>
      </c>
      <c r="B374" s="170">
        <v>-11686728.744173102</v>
      </c>
      <c r="U374" s="145">
        <v>354</v>
      </c>
      <c r="V374" s="145">
        <v>-3964790.1653338224</v>
      </c>
    </row>
    <row r="375" spans="1:22" x14ac:dyDescent="0.35">
      <c r="A375" s="70">
        <f t="shared" si="14"/>
        <v>356</v>
      </c>
      <c r="B375" s="170">
        <v>-11686728.744173102</v>
      </c>
      <c r="U375" s="145">
        <v>355</v>
      </c>
      <c r="V375" s="145">
        <v>-3549197.0679572411</v>
      </c>
    </row>
    <row r="376" spans="1:22" x14ac:dyDescent="0.35">
      <c r="A376" s="70">
        <f t="shared" si="14"/>
        <v>357</v>
      </c>
      <c r="B376" s="170">
        <v>-11686728.744173102</v>
      </c>
      <c r="U376" s="145">
        <v>356</v>
      </c>
      <c r="V376" s="145">
        <v>-4979581.3700323701</v>
      </c>
    </row>
    <row r="377" spans="1:22" x14ac:dyDescent="0.35">
      <c r="A377" s="70">
        <f t="shared" si="14"/>
        <v>358</v>
      </c>
      <c r="B377" s="170">
        <v>-11686728.744173102</v>
      </c>
      <c r="U377" s="145">
        <v>357</v>
      </c>
      <c r="V377" s="145">
        <v>-10639631.975128854</v>
      </c>
    </row>
    <row r="378" spans="1:22" x14ac:dyDescent="0.35">
      <c r="A378" s="70">
        <f t="shared" si="14"/>
        <v>359</v>
      </c>
      <c r="B378" s="170">
        <v>-11686728.744173102</v>
      </c>
      <c r="U378" s="145">
        <v>358</v>
      </c>
      <c r="V378" s="145">
        <v>3509526.2012526691</v>
      </c>
    </row>
    <row r="379" spans="1:22" x14ac:dyDescent="0.35">
      <c r="A379" s="70">
        <f t="shared" si="14"/>
        <v>360</v>
      </c>
      <c r="B379" s="170">
        <v>-11686728.744173102</v>
      </c>
      <c r="U379" s="145">
        <v>359</v>
      </c>
      <c r="V379" s="145">
        <v>9088847.9431408681</v>
      </c>
    </row>
    <row r="380" spans="1:22" x14ac:dyDescent="0.35">
      <c r="A380" s="70">
        <f t="shared" si="14"/>
        <v>361</v>
      </c>
      <c r="B380" s="170">
        <v>-11686728.744173102</v>
      </c>
      <c r="U380" s="145">
        <v>360</v>
      </c>
      <c r="V380" s="145">
        <v>-9899427.8422151133</v>
      </c>
    </row>
    <row r="381" spans="1:22" x14ac:dyDescent="0.35">
      <c r="A381" s="70">
        <f t="shared" si="14"/>
        <v>362</v>
      </c>
      <c r="B381" s="170">
        <v>-11686728.744173102</v>
      </c>
      <c r="U381" s="145">
        <v>361</v>
      </c>
      <c r="V381" s="145">
        <v>-17826386.489613496</v>
      </c>
    </row>
    <row r="382" spans="1:22" x14ac:dyDescent="0.35">
      <c r="A382" s="70">
        <f t="shared" si="14"/>
        <v>363</v>
      </c>
      <c r="B382" s="170">
        <v>-11686728.744173102</v>
      </c>
      <c r="U382" s="145">
        <v>362</v>
      </c>
      <c r="V382" s="145">
        <v>17693283.047960319</v>
      </c>
    </row>
    <row r="383" spans="1:22" x14ac:dyDescent="0.35">
      <c r="A383" s="70">
        <f t="shared" si="14"/>
        <v>364</v>
      </c>
      <c r="B383" s="170">
        <v>-11686728.744173102</v>
      </c>
      <c r="U383" s="145">
        <v>363</v>
      </c>
      <c r="V383" s="145">
        <v>-5633894.6652823687</v>
      </c>
    </row>
    <row r="384" spans="1:22" x14ac:dyDescent="0.35">
      <c r="A384" s="70">
        <f t="shared" si="14"/>
        <v>365</v>
      </c>
      <c r="B384" s="170">
        <v>-11686728.744173102</v>
      </c>
      <c r="U384" s="145">
        <v>364</v>
      </c>
      <c r="V384" s="145">
        <v>16119737.342307203</v>
      </c>
    </row>
    <row r="385" spans="1:22" x14ac:dyDescent="0.35">
      <c r="A385" s="70">
        <f t="shared" si="14"/>
        <v>366</v>
      </c>
      <c r="B385" s="170">
        <v>-11686728.744173102</v>
      </c>
      <c r="U385" s="145">
        <v>365</v>
      </c>
      <c r="V385" s="145">
        <v>-12825110.553925138</v>
      </c>
    </row>
    <row r="386" spans="1:22" x14ac:dyDescent="0.35">
      <c r="A386" s="70">
        <f t="shared" si="14"/>
        <v>367</v>
      </c>
      <c r="B386" s="170">
        <v>-11686728.744173102</v>
      </c>
      <c r="U386" s="145">
        <v>366</v>
      </c>
      <c r="V386" s="145">
        <v>18484596.006125942</v>
      </c>
    </row>
    <row r="387" spans="1:22" x14ac:dyDescent="0.35">
      <c r="A387" s="70">
        <f t="shared" si="14"/>
        <v>368</v>
      </c>
      <c r="B387" s="170">
        <v>-11686728.744173102</v>
      </c>
      <c r="U387" s="145">
        <v>367</v>
      </c>
      <c r="V387" s="145">
        <v>-8209606.7582844272</v>
      </c>
    </row>
    <row r="388" spans="1:22" x14ac:dyDescent="0.35">
      <c r="A388" s="70">
        <f t="shared" si="14"/>
        <v>369</v>
      </c>
      <c r="B388" s="170">
        <v>-11686728.744173102</v>
      </c>
      <c r="U388" s="145">
        <v>368</v>
      </c>
      <c r="V388" s="145">
        <v>21138350.975886654</v>
      </c>
    </row>
    <row r="389" spans="1:22" x14ac:dyDescent="0.35">
      <c r="A389" s="70">
        <f t="shared" si="14"/>
        <v>370</v>
      </c>
      <c r="B389" s="170">
        <v>-11686728.744173102</v>
      </c>
      <c r="U389" s="145">
        <v>369</v>
      </c>
      <c r="V389" s="145">
        <v>1486304.8755519614</v>
      </c>
    </row>
    <row r="390" spans="1:22" x14ac:dyDescent="0.35">
      <c r="A390" s="70">
        <f t="shared" si="14"/>
        <v>371</v>
      </c>
      <c r="B390" s="170">
        <v>-11686728.744173102</v>
      </c>
      <c r="U390" s="145">
        <v>370</v>
      </c>
      <c r="V390" s="145">
        <v>-11770427.21349063</v>
      </c>
    </row>
    <row r="391" spans="1:22" x14ac:dyDescent="0.35">
      <c r="A391" s="70">
        <f t="shared" si="14"/>
        <v>372</v>
      </c>
      <c r="B391" s="170">
        <v>-11686728.744173102</v>
      </c>
      <c r="U391" s="145">
        <v>371</v>
      </c>
      <c r="V391" s="145">
        <v>5666874.2519953288</v>
      </c>
    </row>
    <row r="392" spans="1:22" x14ac:dyDescent="0.35">
      <c r="A392" s="70">
        <f t="shared" si="14"/>
        <v>373</v>
      </c>
      <c r="B392" s="170">
        <v>-11686728.744173102</v>
      </c>
      <c r="U392" s="145">
        <v>372</v>
      </c>
      <c r="V392" s="145">
        <v>-23178098.932638675</v>
      </c>
    </row>
    <row r="393" spans="1:22" x14ac:dyDescent="0.35">
      <c r="A393" s="70">
        <f t="shared" si="14"/>
        <v>374</v>
      </c>
      <c r="B393" s="170">
        <v>-11686728.744173102</v>
      </c>
      <c r="U393" s="145">
        <v>373</v>
      </c>
      <c r="V393" s="145">
        <v>-13913429.773751987</v>
      </c>
    </row>
    <row r="394" spans="1:22" x14ac:dyDescent="0.35">
      <c r="A394" s="70">
        <f t="shared" si="14"/>
        <v>375</v>
      </c>
      <c r="B394" s="170">
        <v>-11686728.744173102</v>
      </c>
      <c r="U394" s="145">
        <v>374</v>
      </c>
      <c r="V394" s="145">
        <v>-3774468.9315131996</v>
      </c>
    </row>
    <row r="395" spans="1:22" x14ac:dyDescent="0.35">
      <c r="A395" s="70">
        <f t="shared" si="14"/>
        <v>376</v>
      </c>
      <c r="B395" s="170">
        <v>-11686728.744173102</v>
      </c>
      <c r="U395" s="145">
        <v>375</v>
      </c>
      <c r="V395" s="145">
        <v>21065249.576022938</v>
      </c>
    </row>
    <row r="396" spans="1:22" x14ac:dyDescent="0.35">
      <c r="A396" s="70">
        <f t="shared" si="14"/>
        <v>377</v>
      </c>
      <c r="B396" s="170">
        <v>-11686728.744173102</v>
      </c>
      <c r="U396" s="145">
        <v>376</v>
      </c>
      <c r="V396" s="145">
        <v>-15650167.997911923</v>
      </c>
    </row>
    <row r="397" spans="1:22" x14ac:dyDescent="0.35">
      <c r="A397" s="70">
        <f t="shared" si="14"/>
        <v>378</v>
      </c>
      <c r="B397" s="170">
        <v>-11686728.744173102</v>
      </c>
      <c r="U397" s="145">
        <v>377</v>
      </c>
      <c r="V397" s="145">
        <v>-14849628.515983</v>
      </c>
    </row>
    <row r="398" spans="1:22" x14ac:dyDescent="0.35">
      <c r="A398" s="70">
        <f t="shared" si="14"/>
        <v>379</v>
      </c>
      <c r="B398" s="170">
        <v>-11686728.744173102</v>
      </c>
      <c r="U398" s="145">
        <v>378</v>
      </c>
      <c r="V398" s="145">
        <v>-14914079.023912299</v>
      </c>
    </row>
    <row r="399" spans="1:22" x14ac:dyDescent="0.35">
      <c r="A399" s="70">
        <f t="shared" si="14"/>
        <v>380</v>
      </c>
      <c r="B399" s="170">
        <v>-11686728.744173102</v>
      </c>
      <c r="U399" s="145">
        <v>379</v>
      </c>
      <c r="V399" s="145">
        <v>-45183479.924924493</v>
      </c>
    </row>
    <row r="400" spans="1:22" x14ac:dyDescent="0.35">
      <c r="A400" s="70">
        <f t="shared" si="14"/>
        <v>381</v>
      </c>
      <c r="B400" s="170">
        <v>-11686728.744173102</v>
      </c>
      <c r="U400" s="145">
        <v>380</v>
      </c>
      <c r="V400" s="145">
        <v>6718947.0874131732</v>
      </c>
    </row>
    <row r="401" spans="1:22" x14ac:dyDescent="0.35">
      <c r="A401" s="70">
        <f t="shared" si="14"/>
        <v>382</v>
      </c>
      <c r="B401" s="170">
        <v>-11686728.744173102</v>
      </c>
      <c r="U401" s="145">
        <v>381</v>
      </c>
      <c r="V401" s="145">
        <v>-19215939.629355207</v>
      </c>
    </row>
    <row r="402" spans="1:22" x14ac:dyDescent="0.35">
      <c r="A402" s="70">
        <f t="shared" si="14"/>
        <v>383</v>
      </c>
      <c r="B402" s="170">
        <v>-11686728.744173102</v>
      </c>
      <c r="U402" s="145">
        <v>382</v>
      </c>
      <c r="V402" s="145">
        <v>-11897183.577866327</v>
      </c>
    </row>
    <row r="403" spans="1:22" x14ac:dyDescent="0.35">
      <c r="A403" s="70">
        <f t="shared" si="14"/>
        <v>384</v>
      </c>
      <c r="B403" s="170">
        <v>-11686728.744173102</v>
      </c>
      <c r="U403" s="145">
        <v>383</v>
      </c>
      <c r="V403" s="145">
        <v>-17674126.232045766</v>
      </c>
    </row>
    <row r="404" spans="1:22" x14ac:dyDescent="0.35">
      <c r="A404" s="70">
        <f t="shared" si="14"/>
        <v>385</v>
      </c>
      <c r="B404" s="170">
        <v>-11686728.744173102</v>
      </c>
      <c r="U404" s="145">
        <v>384</v>
      </c>
      <c r="V404" s="145">
        <v>-8946860.7986973487</v>
      </c>
    </row>
    <row r="405" spans="1:22" x14ac:dyDescent="0.35">
      <c r="A405" s="70">
        <f t="shared" si="14"/>
        <v>386</v>
      </c>
      <c r="B405" s="170">
        <v>-11686728.744173102</v>
      </c>
      <c r="U405" s="145">
        <v>385</v>
      </c>
      <c r="V405" s="145">
        <v>-29741903.454314221</v>
      </c>
    </row>
    <row r="406" spans="1:22" x14ac:dyDescent="0.35">
      <c r="A406" s="70">
        <f t="shared" ref="A406:A469" si="15">A405+1</f>
        <v>387</v>
      </c>
      <c r="B406" s="170">
        <v>-11686728.744173102</v>
      </c>
      <c r="U406" s="145">
        <v>386</v>
      </c>
      <c r="V406" s="145">
        <v>-11152930.176483313</v>
      </c>
    </row>
    <row r="407" spans="1:22" x14ac:dyDescent="0.35">
      <c r="A407" s="70">
        <f t="shared" si="15"/>
        <v>388</v>
      </c>
      <c r="B407" s="170">
        <v>-11686728.744173102</v>
      </c>
      <c r="U407" s="145">
        <v>387</v>
      </c>
      <c r="V407" s="145">
        <v>18619502.953548986</v>
      </c>
    </row>
    <row r="408" spans="1:22" x14ac:dyDescent="0.35">
      <c r="A408" s="70">
        <f t="shared" si="15"/>
        <v>389</v>
      </c>
      <c r="B408" s="170">
        <v>-11686728.744173102</v>
      </c>
      <c r="U408" s="145">
        <v>388</v>
      </c>
      <c r="V408" s="145">
        <v>9310917.7396814451</v>
      </c>
    </row>
    <row r="409" spans="1:22" x14ac:dyDescent="0.35">
      <c r="A409" s="70">
        <f t="shared" si="15"/>
        <v>390</v>
      </c>
      <c r="B409" s="170">
        <v>-11686728.744173102</v>
      </c>
      <c r="U409" s="145">
        <v>389</v>
      </c>
      <c r="V409" s="145">
        <v>9206864.53449177</v>
      </c>
    </row>
    <row r="410" spans="1:22" x14ac:dyDescent="0.35">
      <c r="A410" s="70">
        <f t="shared" si="15"/>
        <v>391</v>
      </c>
      <c r="B410" s="170">
        <v>-11686728.744173102</v>
      </c>
      <c r="U410" s="145">
        <v>390</v>
      </c>
      <c r="V410" s="145">
        <v>-2067175.772895854</v>
      </c>
    </row>
    <row r="411" spans="1:22" x14ac:dyDescent="0.35">
      <c r="A411" s="70">
        <f t="shared" si="15"/>
        <v>392</v>
      </c>
      <c r="B411" s="170">
        <v>-11686728.744173102</v>
      </c>
      <c r="U411" s="145">
        <v>391</v>
      </c>
      <c r="V411" s="145">
        <v>-34594221.796467714</v>
      </c>
    </row>
    <row r="412" spans="1:22" x14ac:dyDescent="0.35">
      <c r="A412" s="70">
        <f t="shared" si="15"/>
        <v>393</v>
      </c>
      <c r="B412" s="170">
        <v>-11686728.744173102</v>
      </c>
      <c r="U412" s="145">
        <v>392</v>
      </c>
      <c r="V412" s="145">
        <v>-11105955.297626287</v>
      </c>
    </row>
    <row r="413" spans="1:22" x14ac:dyDescent="0.35">
      <c r="A413" s="70">
        <f t="shared" si="15"/>
        <v>394</v>
      </c>
      <c r="B413" s="170">
        <v>-11686728.744173102</v>
      </c>
      <c r="U413" s="145">
        <v>393</v>
      </c>
      <c r="V413" s="145">
        <v>-16369863.292016026</v>
      </c>
    </row>
    <row r="414" spans="1:22" x14ac:dyDescent="0.35">
      <c r="A414" s="70">
        <f t="shared" si="15"/>
        <v>395</v>
      </c>
      <c r="B414" s="170">
        <v>-11686728.744173102</v>
      </c>
      <c r="U414" s="145">
        <v>394</v>
      </c>
      <c r="V414" s="145">
        <v>19782770.336904187</v>
      </c>
    </row>
    <row r="415" spans="1:22" x14ac:dyDescent="0.35">
      <c r="A415" s="70">
        <f t="shared" si="15"/>
        <v>396</v>
      </c>
      <c r="B415" s="170">
        <v>-11686728.744173102</v>
      </c>
      <c r="U415" s="145">
        <v>395</v>
      </c>
      <c r="V415" s="145">
        <v>-5859804.689480504</v>
      </c>
    </row>
    <row r="416" spans="1:22" x14ac:dyDescent="0.35">
      <c r="A416" s="70">
        <f t="shared" si="15"/>
        <v>397</v>
      </c>
      <c r="B416" s="170">
        <v>-11686728.744173102</v>
      </c>
      <c r="U416" s="145">
        <v>396</v>
      </c>
      <c r="V416" s="145">
        <v>-13780431.005346313</v>
      </c>
    </row>
    <row r="417" spans="1:22" x14ac:dyDescent="0.35">
      <c r="A417" s="70">
        <f t="shared" si="15"/>
        <v>398</v>
      </c>
      <c r="B417" s="170">
        <v>-11686728.744173102</v>
      </c>
      <c r="U417" s="145">
        <v>397</v>
      </c>
      <c r="V417" s="145">
        <v>17830716.620908815</v>
      </c>
    </row>
    <row r="418" spans="1:22" x14ac:dyDescent="0.35">
      <c r="A418" s="70">
        <f t="shared" si="15"/>
        <v>399</v>
      </c>
      <c r="B418" s="170">
        <v>-11686728.744173102</v>
      </c>
      <c r="U418" s="145">
        <v>398</v>
      </c>
      <c r="V418" s="145">
        <v>-22732931.854115635</v>
      </c>
    </row>
    <row r="419" spans="1:22" x14ac:dyDescent="0.35">
      <c r="A419" s="70">
        <f t="shared" si="15"/>
        <v>400</v>
      </c>
      <c r="B419" s="170">
        <v>-11686728.744173102</v>
      </c>
      <c r="U419" s="145">
        <v>399</v>
      </c>
      <c r="V419" s="145">
        <v>-27781597.188107431</v>
      </c>
    </row>
    <row r="420" spans="1:22" x14ac:dyDescent="0.35">
      <c r="A420" s="70">
        <f t="shared" si="15"/>
        <v>401</v>
      </c>
      <c r="B420" s="170">
        <v>-11686728.744173102</v>
      </c>
      <c r="U420" s="145">
        <v>400</v>
      </c>
      <c r="V420" s="145">
        <v>1452798.0075945593</v>
      </c>
    </row>
    <row r="421" spans="1:22" x14ac:dyDescent="0.35">
      <c r="A421" s="70">
        <f t="shared" si="15"/>
        <v>402</v>
      </c>
      <c r="B421" s="170">
        <v>-11686728.744173102</v>
      </c>
      <c r="U421" s="145">
        <v>401</v>
      </c>
      <c r="V421" s="145">
        <v>-6768744.7069963962</v>
      </c>
    </row>
    <row r="422" spans="1:22" x14ac:dyDescent="0.35">
      <c r="A422" s="70">
        <f t="shared" si="15"/>
        <v>403</v>
      </c>
      <c r="B422" s="170">
        <v>-11686728.744173102</v>
      </c>
      <c r="U422" s="145">
        <v>402</v>
      </c>
      <c r="V422" s="145">
        <v>26924864.362747394</v>
      </c>
    </row>
    <row r="423" spans="1:22" x14ac:dyDescent="0.35">
      <c r="A423" s="70">
        <f t="shared" si="15"/>
        <v>404</v>
      </c>
      <c r="B423" s="170">
        <v>-11686728.744173102</v>
      </c>
      <c r="U423" s="145">
        <v>403</v>
      </c>
      <c r="V423" s="145">
        <v>-14727609.182902724</v>
      </c>
    </row>
    <row r="424" spans="1:22" x14ac:dyDescent="0.35">
      <c r="A424" s="70">
        <f t="shared" si="15"/>
        <v>405</v>
      </c>
      <c r="B424" s="170">
        <v>-11686728.744173102</v>
      </c>
      <c r="U424" s="145">
        <v>404</v>
      </c>
      <c r="V424" s="145">
        <v>3368089.4256810993</v>
      </c>
    </row>
    <row r="425" spans="1:22" x14ac:dyDescent="0.35">
      <c r="A425" s="70">
        <f t="shared" si="15"/>
        <v>406</v>
      </c>
      <c r="B425" s="170">
        <v>-11686728.744173102</v>
      </c>
      <c r="U425" s="145">
        <v>405</v>
      </c>
      <c r="V425" s="145">
        <v>-516091.46277096868</v>
      </c>
    </row>
    <row r="426" spans="1:22" x14ac:dyDescent="0.35">
      <c r="A426" s="70">
        <f t="shared" si="15"/>
        <v>407</v>
      </c>
      <c r="B426" s="170">
        <v>-11686728.744173102</v>
      </c>
      <c r="U426" s="145">
        <v>406</v>
      </c>
      <c r="V426" s="145">
        <v>9055985.0261318162</v>
      </c>
    </row>
    <row r="427" spans="1:22" x14ac:dyDescent="0.35">
      <c r="A427" s="70">
        <f t="shared" si="15"/>
        <v>408</v>
      </c>
      <c r="B427" s="170">
        <v>-11686728.744173102</v>
      </c>
      <c r="U427" s="145">
        <v>407</v>
      </c>
      <c r="V427" s="145">
        <v>-12975241.837048162</v>
      </c>
    </row>
    <row r="428" spans="1:22" x14ac:dyDescent="0.35">
      <c r="A428" s="70">
        <f t="shared" si="15"/>
        <v>409</v>
      </c>
      <c r="B428" s="170">
        <v>-11686728.744173102</v>
      </c>
      <c r="U428" s="145">
        <v>408</v>
      </c>
      <c r="V428" s="145">
        <v>-24423411.354748573</v>
      </c>
    </row>
    <row r="429" spans="1:22" x14ac:dyDescent="0.35">
      <c r="A429" s="70">
        <f t="shared" si="15"/>
        <v>410</v>
      </c>
      <c r="B429" s="170">
        <v>-11686728.744173102</v>
      </c>
      <c r="U429" s="145">
        <v>409</v>
      </c>
      <c r="V429" s="145">
        <v>16038956.570185833</v>
      </c>
    </row>
    <row r="430" spans="1:22" x14ac:dyDescent="0.35">
      <c r="A430" s="70">
        <f t="shared" si="15"/>
        <v>411</v>
      </c>
      <c r="B430" s="170">
        <v>-11686728.744173102</v>
      </c>
      <c r="U430" s="145">
        <v>410</v>
      </c>
      <c r="V430" s="145">
        <v>-12171260.03138471</v>
      </c>
    </row>
    <row r="431" spans="1:22" x14ac:dyDescent="0.35">
      <c r="A431" s="70">
        <f t="shared" si="15"/>
        <v>412</v>
      </c>
      <c r="B431" s="170">
        <v>-11686728.744173102</v>
      </c>
      <c r="U431" s="145">
        <v>411</v>
      </c>
      <c r="V431" s="145">
        <v>36907593.069420181</v>
      </c>
    </row>
    <row r="432" spans="1:22" x14ac:dyDescent="0.35">
      <c r="A432" s="70">
        <f t="shared" si="15"/>
        <v>413</v>
      </c>
      <c r="B432" s="170">
        <v>-11686728.744173102</v>
      </c>
      <c r="U432" s="145">
        <v>412</v>
      </c>
      <c r="V432" s="145">
        <v>-9162659.4347966686</v>
      </c>
    </row>
    <row r="433" spans="1:22" x14ac:dyDescent="0.35">
      <c r="A433" s="70">
        <f t="shared" si="15"/>
        <v>414</v>
      </c>
      <c r="B433" s="170">
        <v>-11686728.744173102</v>
      </c>
      <c r="U433" s="145">
        <v>413</v>
      </c>
      <c r="V433" s="145">
        <v>-13550735.259653911</v>
      </c>
    </row>
    <row r="434" spans="1:22" x14ac:dyDescent="0.35">
      <c r="A434" s="70">
        <f t="shared" si="15"/>
        <v>415</v>
      </c>
      <c r="B434" s="170">
        <v>-11686728.744173102</v>
      </c>
      <c r="U434" s="145">
        <v>414</v>
      </c>
      <c r="V434" s="145">
        <v>-3863493.7921020314</v>
      </c>
    </row>
    <row r="435" spans="1:22" x14ac:dyDescent="0.35">
      <c r="A435" s="70">
        <f t="shared" si="15"/>
        <v>416</v>
      </c>
      <c r="B435" s="170">
        <v>-11686728.744173102</v>
      </c>
      <c r="U435" s="145">
        <v>415</v>
      </c>
      <c r="V435" s="145">
        <v>-13189972.754075943</v>
      </c>
    </row>
    <row r="436" spans="1:22" x14ac:dyDescent="0.35">
      <c r="A436" s="70">
        <f t="shared" si="15"/>
        <v>417</v>
      </c>
      <c r="B436" s="170">
        <v>-11686728.744173102</v>
      </c>
      <c r="U436" s="145">
        <v>416</v>
      </c>
      <c r="V436" s="145">
        <v>-16705764.081570571</v>
      </c>
    </row>
    <row r="437" spans="1:22" x14ac:dyDescent="0.35">
      <c r="A437" s="70">
        <f t="shared" si="15"/>
        <v>418</v>
      </c>
      <c r="B437" s="170">
        <v>-11686728.744173102</v>
      </c>
      <c r="U437" s="145">
        <v>417</v>
      </c>
      <c r="V437" s="145">
        <v>-17166996.989149947</v>
      </c>
    </row>
    <row r="438" spans="1:22" x14ac:dyDescent="0.35">
      <c r="A438" s="70">
        <f t="shared" si="15"/>
        <v>419</v>
      </c>
      <c r="B438" s="170">
        <v>-11686728.744173102</v>
      </c>
      <c r="U438" s="145">
        <v>418</v>
      </c>
      <c r="V438" s="145">
        <v>-31825679.253594115</v>
      </c>
    </row>
    <row r="439" spans="1:22" x14ac:dyDescent="0.35">
      <c r="A439" s="70">
        <f t="shared" si="15"/>
        <v>420</v>
      </c>
      <c r="B439" s="170">
        <v>-11686728.744173102</v>
      </c>
      <c r="U439" s="145">
        <v>419</v>
      </c>
      <c r="V439" s="145">
        <v>-18814121.398433805</v>
      </c>
    </row>
    <row r="440" spans="1:22" x14ac:dyDescent="0.35">
      <c r="A440" s="70">
        <f t="shared" si="15"/>
        <v>421</v>
      </c>
      <c r="B440" s="170">
        <v>-11686728.744173102</v>
      </c>
      <c r="U440" s="145">
        <v>420</v>
      </c>
      <c r="V440" s="145">
        <v>6141330.2551504783</v>
      </c>
    </row>
    <row r="441" spans="1:22" x14ac:dyDescent="0.35">
      <c r="A441" s="70">
        <f t="shared" si="15"/>
        <v>422</v>
      </c>
      <c r="B441" s="170">
        <v>-11686728.744173102</v>
      </c>
      <c r="U441" s="145">
        <v>421</v>
      </c>
      <c r="V441" s="145">
        <v>-821688.43872569129</v>
      </c>
    </row>
    <row r="442" spans="1:22" x14ac:dyDescent="0.35">
      <c r="A442" s="70">
        <f t="shared" si="15"/>
        <v>423</v>
      </c>
      <c r="B442" s="170">
        <v>-11686728.744173102</v>
      </c>
      <c r="U442" s="145">
        <v>422</v>
      </c>
      <c r="V442" s="145">
        <v>-6497387.6000039391</v>
      </c>
    </row>
    <row r="443" spans="1:22" x14ac:dyDescent="0.35">
      <c r="A443" s="70">
        <f t="shared" si="15"/>
        <v>424</v>
      </c>
      <c r="B443" s="170">
        <v>-11686728.744173102</v>
      </c>
      <c r="U443" s="145">
        <v>423</v>
      </c>
      <c r="V443" s="145">
        <v>10754158.380262934</v>
      </c>
    </row>
    <row r="444" spans="1:22" x14ac:dyDescent="0.35">
      <c r="A444" s="70">
        <f t="shared" si="15"/>
        <v>425</v>
      </c>
      <c r="B444" s="170">
        <v>-11686728.744173102</v>
      </c>
      <c r="U444" s="145">
        <v>424</v>
      </c>
      <c r="V444" s="145">
        <v>11753166.165359974</v>
      </c>
    </row>
    <row r="445" spans="1:22" x14ac:dyDescent="0.35">
      <c r="A445" s="70">
        <f t="shared" si="15"/>
        <v>426</v>
      </c>
      <c r="B445" s="170">
        <v>-11686728.744173102</v>
      </c>
      <c r="U445" s="145">
        <v>425</v>
      </c>
      <c r="V445" s="145">
        <v>-1052596.4248015471</v>
      </c>
    </row>
    <row r="446" spans="1:22" x14ac:dyDescent="0.35">
      <c r="A446" s="70">
        <f t="shared" si="15"/>
        <v>427</v>
      </c>
      <c r="B446" s="170">
        <v>-11686728.744173102</v>
      </c>
      <c r="U446" s="145">
        <v>426</v>
      </c>
      <c r="V446" s="145">
        <v>-135795.45338499174</v>
      </c>
    </row>
    <row r="447" spans="1:22" x14ac:dyDescent="0.35">
      <c r="A447" s="70">
        <f t="shared" si="15"/>
        <v>428</v>
      </c>
      <c r="B447" s="170">
        <v>-11686728.744173102</v>
      </c>
      <c r="U447" s="145">
        <v>427</v>
      </c>
      <c r="V447" s="145">
        <v>1611082.3170119822</v>
      </c>
    </row>
    <row r="448" spans="1:22" x14ac:dyDescent="0.35">
      <c r="A448" s="70">
        <f t="shared" si="15"/>
        <v>429</v>
      </c>
      <c r="B448" s="170">
        <v>-11686728.744173102</v>
      </c>
      <c r="U448" s="145">
        <v>428</v>
      </c>
      <c r="V448" s="145">
        <v>18156857.98617126</v>
      </c>
    </row>
    <row r="449" spans="1:22" x14ac:dyDescent="0.35">
      <c r="A449" s="70">
        <f t="shared" si="15"/>
        <v>430</v>
      </c>
      <c r="B449" s="170">
        <v>-11686728.744173102</v>
      </c>
      <c r="U449" s="145">
        <v>429</v>
      </c>
      <c r="V449" s="145">
        <v>3267126.6895880662</v>
      </c>
    </row>
    <row r="450" spans="1:22" x14ac:dyDescent="0.35">
      <c r="A450" s="70">
        <f t="shared" si="15"/>
        <v>431</v>
      </c>
      <c r="B450" s="170">
        <v>-11686728.744173102</v>
      </c>
      <c r="U450" s="145">
        <v>430</v>
      </c>
      <c r="V450" s="145">
        <v>35259924.20422525</v>
      </c>
    </row>
    <row r="451" spans="1:22" x14ac:dyDescent="0.35">
      <c r="A451" s="70">
        <f t="shared" si="15"/>
        <v>432</v>
      </c>
      <c r="B451" s="170">
        <v>-11686728.744173102</v>
      </c>
      <c r="U451" s="145">
        <v>431</v>
      </c>
      <c r="V451" s="145">
        <v>-11791250.789321767</v>
      </c>
    </row>
    <row r="452" spans="1:22" x14ac:dyDescent="0.35">
      <c r="A452" s="70">
        <f t="shared" si="15"/>
        <v>433</v>
      </c>
      <c r="B452" s="170">
        <v>-11686728.744173102</v>
      </c>
      <c r="U452" s="145">
        <v>432</v>
      </c>
      <c r="V452" s="145">
        <v>6602435.0667570643</v>
      </c>
    </row>
    <row r="453" spans="1:22" x14ac:dyDescent="0.35">
      <c r="A453" s="70">
        <f t="shared" si="15"/>
        <v>434</v>
      </c>
      <c r="B453" s="170">
        <v>-11686728.744173102</v>
      </c>
      <c r="U453" s="145">
        <v>433</v>
      </c>
      <c r="V453" s="145">
        <v>-35662235.075608164</v>
      </c>
    </row>
    <row r="454" spans="1:22" x14ac:dyDescent="0.35">
      <c r="A454" s="70">
        <f t="shared" si="15"/>
        <v>435</v>
      </c>
      <c r="B454" s="170">
        <v>-11686728.744173102</v>
      </c>
      <c r="U454" s="145">
        <v>434</v>
      </c>
      <c r="V454" s="145">
        <v>6307955.5890146829</v>
      </c>
    </row>
    <row r="455" spans="1:22" x14ac:dyDescent="0.35">
      <c r="A455" s="70">
        <f t="shared" si="15"/>
        <v>436</v>
      </c>
      <c r="B455" s="170">
        <v>-11686728.744173102</v>
      </c>
      <c r="U455" s="145">
        <v>435</v>
      </c>
      <c r="V455" s="145">
        <v>-12640494.401926523</v>
      </c>
    </row>
    <row r="456" spans="1:22" x14ac:dyDescent="0.35">
      <c r="A456" s="70">
        <f t="shared" si="15"/>
        <v>437</v>
      </c>
      <c r="B456" s="170">
        <v>-11686728.744173102</v>
      </c>
      <c r="U456" s="145">
        <v>436</v>
      </c>
      <c r="V456" s="145">
        <v>-12682217.355608799</v>
      </c>
    </row>
    <row r="457" spans="1:22" x14ac:dyDescent="0.35">
      <c r="A457" s="70">
        <f t="shared" si="15"/>
        <v>438</v>
      </c>
      <c r="B457" s="170">
        <v>-11686728.744173102</v>
      </c>
      <c r="U457" s="145">
        <v>437</v>
      </c>
      <c r="V457" s="145">
        <v>2887039.3934075125</v>
      </c>
    </row>
    <row r="458" spans="1:22" x14ac:dyDescent="0.35">
      <c r="A458" s="70">
        <f t="shared" si="15"/>
        <v>439</v>
      </c>
      <c r="B458" s="170">
        <v>-11686728.744173102</v>
      </c>
      <c r="U458" s="145">
        <v>438</v>
      </c>
      <c r="V458" s="145">
        <v>-20600822.357754812</v>
      </c>
    </row>
    <row r="459" spans="1:22" x14ac:dyDescent="0.35">
      <c r="A459" s="70">
        <f t="shared" si="15"/>
        <v>440</v>
      </c>
      <c r="B459" s="170">
        <v>-11686728.744173102</v>
      </c>
      <c r="U459" s="145">
        <v>439</v>
      </c>
      <c r="V459" s="145">
        <v>-11343806.203976689</v>
      </c>
    </row>
    <row r="460" spans="1:22" x14ac:dyDescent="0.35">
      <c r="A460" s="70">
        <f t="shared" si="15"/>
        <v>441</v>
      </c>
      <c r="B460" s="170">
        <v>-11686728.744173102</v>
      </c>
      <c r="U460" s="145">
        <v>440</v>
      </c>
      <c r="V460" s="145">
        <v>25478833.656909928</v>
      </c>
    </row>
    <row r="461" spans="1:22" x14ac:dyDescent="0.35">
      <c r="A461" s="70">
        <f t="shared" si="15"/>
        <v>442</v>
      </c>
      <c r="B461" s="170">
        <v>-11686728.744173102</v>
      </c>
      <c r="U461" s="145">
        <v>441</v>
      </c>
      <c r="V461" s="145">
        <v>-7807314.8805135936</v>
      </c>
    </row>
    <row r="462" spans="1:22" x14ac:dyDescent="0.35">
      <c r="A462" s="70">
        <f t="shared" si="15"/>
        <v>443</v>
      </c>
      <c r="B462" s="170">
        <v>-11686728.744173102</v>
      </c>
      <c r="U462" s="145">
        <v>442</v>
      </c>
      <c r="V462" s="145">
        <v>12666101.24826343</v>
      </c>
    </row>
    <row r="463" spans="1:22" x14ac:dyDescent="0.35">
      <c r="A463" s="70">
        <f t="shared" si="15"/>
        <v>444</v>
      </c>
      <c r="B463" s="170">
        <v>-11686728.744173102</v>
      </c>
      <c r="U463" s="145">
        <v>443</v>
      </c>
      <c r="V463" s="145">
        <v>-6153584.2976117749</v>
      </c>
    </row>
    <row r="464" spans="1:22" x14ac:dyDescent="0.35">
      <c r="A464" s="70">
        <f t="shared" si="15"/>
        <v>445</v>
      </c>
      <c r="B464" s="170">
        <v>-11686728.744173102</v>
      </c>
      <c r="U464" s="145">
        <v>444</v>
      </c>
      <c r="V464" s="145">
        <v>-12072798.4698734</v>
      </c>
    </row>
    <row r="465" spans="1:22" x14ac:dyDescent="0.35">
      <c r="A465" s="70">
        <f t="shared" si="15"/>
        <v>446</v>
      </c>
      <c r="B465" s="170">
        <v>-11686728.744173102</v>
      </c>
      <c r="U465" s="145">
        <v>445</v>
      </c>
      <c r="V465" s="145">
        <v>-8873864.6101338677</v>
      </c>
    </row>
    <row r="466" spans="1:22" x14ac:dyDescent="0.35">
      <c r="A466" s="70">
        <f t="shared" si="15"/>
        <v>447</v>
      </c>
      <c r="B466" s="170">
        <v>-11686728.744173102</v>
      </c>
      <c r="U466" s="145">
        <v>446</v>
      </c>
      <c r="V466" s="145">
        <v>-18818610.128274679</v>
      </c>
    </row>
    <row r="467" spans="1:22" x14ac:dyDescent="0.35">
      <c r="A467" s="70">
        <f t="shared" si="15"/>
        <v>448</v>
      </c>
      <c r="B467" s="170">
        <v>-11686728.744173102</v>
      </c>
      <c r="U467" s="145">
        <v>447</v>
      </c>
      <c r="V467" s="145">
        <v>-4190374.5280165449</v>
      </c>
    </row>
    <row r="468" spans="1:22" x14ac:dyDescent="0.35">
      <c r="A468" s="70">
        <f t="shared" si="15"/>
        <v>449</v>
      </c>
      <c r="B468" s="170">
        <v>-11686728.744173102</v>
      </c>
      <c r="U468" s="145">
        <v>448</v>
      </c>
      <c r="V468" s="145">
        <v>1032641.4828777984</v>
      </c>
    </row>
    <row r="469" spans="1:22" x14ac:dyDescent="0.35">
      <c r="A469" s="70">
        <f t="shared" si="15"/>
        <v>450</v>
      </c>
      <c r="B469" s="170">
        <v>-11686728.744173102</v>
      </c>
      <c r="U469" s="145">
        <v>449</v>
      </c>
      <c r="V469" s="145">
        <v>-1281992.8968446553</v>
      </c>
    </row>
    <row r="470" spans="1:22" x14ac:dyDescent="0.35">
      <c r="A470" s="70">
        <f t="shared" ref="A470:A533" si="16">A469+1</f>
        <v>451</v>
      </c>
      <c r="B470" s="170">
        <v>-11686728.744173102</v>
      </c>
      <c r="U470" s="145">
        <v>450</v>
      </c>
      <c r="V470" s="145">
        <v>-5707435.700563699</v>
      </c>
    </row>
    <row r="471" spans="1:22" x14ac:dyDescent="0.35">
      <c r="A471" s="70">
        <f t="shared" si="16"/>
        <v>452</v>
      </c>
      <c r="B471" s="170">
        <v>-11686728.744173102</v>
      </c>
      <c r="U471" s="145">
        <v>451</v>
      </c>
      <c r="V471" s="145">
        <v>-5502455.6115808375</v>
      </c>
    </row>
    <row r="472" spans="1:22" x14ac:dyDescent="0.35">
      <c r="A472" s="70">
        <f t="shared" si="16"/>
        <v>453</v>
      </c>
      <c r="B472" s="170">
        <v>-11686728.744173102</v>
      </c>
      <c r="U472" s="145">
        <v>452</v>
      </c>
      <c r="V472" s="145">
        <v>-2117784.8146141376</v>
      </c>
    </row>
    <row r="473" spans="1:22" x14ac:dyDescent="0.35">
      <c r="A473" s="70">
        <f t="shared" si="16"/>
        <v>454</v>
      </c>
      <c r="B473" s="170">
        <v>-11686728.744173102</v>
      </c>
      <c r="U473" s="145">
        <v>453</v>
      </c>
      <c r="V473" s="145">
        <v>15271986.791161094</v>
      </c>
    </row>
    <row r="474" spans="1:22" x14ac:dyDescent="0.35">
      <c r="A474" s="70">
        <f t="shared" si="16"/>
        <v>455</v>
      </c>
      <c r="B474" s="170">
        <v>-11686728.744173102</v>
      </c>
      <c r="U474" s="145">
        <v>454</v>
      </c>
      <c r="V474" s="145">
        <v>16976557.860292867</v>
      </c>
    </row>
    <row r="475" spans="1:22" x14ac:dyDescent="0.35">
      <c r="A475" s="70">
        <f t="shared" si="16"/>
        <v>456</v>
      </c>
      <c r="B475" s="170">
        <v>-11686728.744173102</v>
      </c>
      <c r="U475" s="145">
        <v>455</v>
      </c>
      <c r="V475" s="145">
        <v>9470994.4040347151</v>
      </c>
    </row>
    <row r="476" spans="1:22" x14ac:dyDescent="0.35">
      <c r="A476" s="70">
        <f t="shared" si="16"/>
        <v>457</v>
      </c>
      <c r="B476" s="170">
        <v>-11686728.744173102</v>
      </c>
      <c r="U476" s="145">
        <v>456</v>
      </c>
      <c r="V476" s="145">
        <v>17081863.356573228</v>
      </c>
    </row>
    <row r="477" spans="1:22" x14ac:dyDescent="0.35">
      <c r="A477" s="70">
        <f t="shared" si="16"/>
        <v>458</v>
      </c>
      <c r="B477" s="170">
        <v>-11686728.744173102</v>
      </c>
      <c r="U477" s="145">
        <v>457</v>
      </c>
      <c r="V477" s="145">
        <v>-17051058.978807755</v>
      </c>
    </row>
    <row r="478" spans="1:22" x14ac:dyDescent="0.35">
      <c r="A478" s="70">
        <f t="shared" si="16"/>
        <v>459</v>
      </c>
      <c r="B478" s="170">
        <v>-11686728.744173102</v>
      </c>
      <c r="U478" s="145">
        <v>458</v>
      </c>
      <c r="V478" s="145">
        <v>1796528.6464825422</v>
      </c>
    </row>
    <row r="479" spans="1:22" x14ac:dyDescent="0.35">
      <c r="A479" s="70">
        <f t="shared" si="16"/>
        <v>460</v>
      </c>
      <c r="B479" s="170">
        <v>-11686728.744173102</v>
      </c>
      <c r="U479" s="145">
        <v>459</v>
      </c>
      <c r="V479" s="145">
        <v>-7182866.3727366868</v>
      </c>
    </row>
    <row r="480" spans="1:22" x14ac:dyDescent="0.35">
      <c r="A480" s="70">
        <f t="shared" si="16"/>
        <v>461</v>
      </c>
      <c r="B480" s="170">
        <v>-11686728.744173102</v>
      </c>
      <c r="U480" s="145">
        <v>460</v>
      </c>
      <c r="V480" s="145">
        <v>41531855.693047568</v>
      </c>
    </row>
    <row r="481" spans="1:22" x14ac:dyDescent="0.35">
      <c r="A481" s="70">
        <f t="shared" si="16"/>
        <v>462</v>
      </c>
      <c r="B481" s="170">
        <v>-11686728.744173102</v>
      </c>
      <c r="U481" s="145">
        <v>461</v>
      </c>
      <c r="V481" s="145">
        <v>10080713.548592068</v>
      </c>
    </row>
    <row r="482" spans="1:22" x14ac:dyDescent="0.35">
      <c r="A482" s="70">
        <f t="shared" si="16"/>
        <v>463</v>
      </c>
      <c r="B482" s="170">
        <v>-11686728.744173102</v>
      </c>
      <c r="U482" s="145">
        <v>462</v>
      </c>
      <c r="V482" s="145">
        <v>1011510.2147433609</v>
      </c>
    </row>
    <row r="483" spans="1:22" x14ac:dyDescent="0.35">
      <c r="A483" s="70">
        <f t="shared" si="16"/>
        <v>464</v>
      </c>
      <c r="B483" s="170">
        <v>-11686728.744173102</v>
      </c>
      <c r="U483" s="145">
        <v>463</v>
      </c>
      <c r="V483" s="145">
        <v>7214093.5715925023</v>
      </c>
    </row>
    <row r="484" spans="1:22" x14ac:dyDescent="0.35">
      <c r="A484" s="70">
        <f t="shared" si="16"/>
        <v>465</v>
      </c>
      <c r="B484" s="170">
        <v>-11686728.744173102</v>
      </c>
      <c r="U484" s="145">
        <v>464</v>
      </c>
      <c r="V484" s="145">
        <v>3456233.4194936641</v>
      </c>
    </row>
    <row r="485" spans="1:22" x14ac:dyDescent="0.35">
      <c r="A485" s="70">
        <f t="shared" si="16"/>
        <v>466</v>
      </c>
      <c r="B485" s="170">
        <v>-11686728.744173102</v>
      </c>
      <c r="U485" s="145">
        <v>465</v>
      </c>
      <c r="V485" s="145">
        <v>19079250.403898809</v>
      </c>
    </row>
    <row r="486" spans="1:22" x14ac:dyDescent="0.35">
      <c r="A486" s="70">
        <f t="shared" si="16"/>
        <v>467</v>
      </c>
      <c r="B486" s="170">
        <v>-11686728.744173102</v>
      </c>
      <c r="U486" s="145">
        <v>466</v>
      </c>
      <c r="V486" s="145">
        <v>26465872.910708424</v>
      </c>
    </row>
    <row r="487" spans="1:22" x14ac:dyDescent="0.35">
      <c r="A487" s="70">
        <f t="shared" si="16"/>
        <v>468</v>
      </c>
      <c r="B487" s="170">
        <v>-11686728.744173102</v>
      </c>
      <c r="U487" s="145">
        <v>467</v>
      </c>
      <c r="V487" s="145">
        <v>-55062728.985213153</v>
      </c>
    </row>
    <row r="488" spans="1:22" x14ac:dyDescent="0.35">
      <c r="A488" s="70">
        <f t="shared" si="16"/>
        <v>469</v>
      </c>
      <c r="B488" s="170">
        <v>-11686728.744173102</v>
      </c>
      <c r="U488" s="145">
        <v>468</v>
      </c>
      <c r="V488" s="145">
        <v>-20043302.432793308</v>
      </c>
    </row>
    <row r="489" spans="1:22" x14ac:dyDescent="0.35">
      <c r="A489" s="70">
        <f t="shared" si="16"/>
        <v>470</v>
      </c>
      <c r="B489" s="170">
        <v>-11686728.744173102</v>
      </c>
      <c r="U489" s="145">
        <v>469</v>
      </c>
      <c r="V489" s="145">
        <v>-1455381.8682140671</v>
      </c>
    </row>
    <row r="490" spans="1:22" x14ac:dyDescent="0.35">
      <c r="A490" s="70">
        <f t="shared" si="16"/>
        <v>471</v>
      </c>
      <c r="B490" s="170">
        <v>-11686728.744173102</v>
      </c>
      <c r="U490" s="145">
        <v>470</v>
      </c>
      <c r="V490" s="145">
        <v>-12234330.632366635</v>
      </c>
    </row>
    <row r="491" spans="1:22" x14ac:dyDescent="0.35">
      <c r="A491" s="70">
        <f t="shared" si="16"/>
        <v>472</v>
      </c>
      <c r="B491" s="170">
        <v>-11686728.744173102</v>
      </c>
      <c r="U491" s="145">
        <v>471</v>
      </c>
      <c r="V491" s="145">
        <v>4965166.8823635392</v>
      </c>
    </row>
    <row r="492" spans="1:22" x14ac:dyDescent="0.35">
      <c r="A492" s="70">
        <f t="shared" si="16"/>
        <v>473</v>
      </c>
      <c r="B492" s="170">
        <v>-11686728.744173102</v>
      </c>
      <c r="U492" s="145">
        <v>472</v>
      </c>
      <c r="V492" s="145">
        <v>16124688.501262959</v>
      </c>
    </row>
    <row r="493" spans="1:22" x14ac:dyDescent="0.35">
      <c r="A493" s="70">
        <f t="shared" si="16"/>
        <v>474</v>
      </c>
      <c r="B493" s="170">
        <v>-11686728.744173102</v>
      </c>
      <c r="U493" s="145">
        <v>473</v>
      </c>
      <c r="V493" s="145">
        <v>-29168632.092598617</v>
      </c>
    </row>
    <row r="494" spans="1:22" x14ac:dyDescent="0.35">
      <c r="A494" s="70">
        <f t="shared" si="16"/>
        <v>475</v>
      </c>
      <c r="B494" s="170">
        <v>-11686728.744173102</v>
      </c>
      <c r="U494" s="145">
        <v>474</v>
      </c>
      <c r="V494" s="145">
        <v>-21529220.323189173</v>
      </c>
    </row>
    <row r="495" spans="1:22" x14ac:dyDescent="0.35">
      <c r="A495" s="70">
        <f t="shared" si="16"/>
        <v>476</v>
      </c>
      <c r="B495" s="170">
        <v>-11686728.744173102</v>
      </c>
      <c r="U495" s="145">
        <v>475</v>
      </c>
      <c r="V495" s="145">
        <v>609449.27423955128</v>
      </c>
    </row>
    <row r="496" spans="1:22" x14ac:dyDescent="0.35">
      <c r="A496" s="70">
        <f t="shared" si="16"/>
        <v>477</v>
      </c>
      <c r="B496" s="170">
        <v>-11686728.744173102</v>
      </c>
      <c r="U496" s="145">
        <v>476</v>
      </c>
      <c r="V496" s="145">
        <v>30591900.026167959</v>
      </c>
    </row>
    <row r="497" spans="1:22" x14ac:dyDescent="0.35">
      <c r="A497" s="70">
        <f t="shared" si="16"/>
        <v>478</v>
      </c>
      <c r="B497" s="170">
        <v>-11686728.744173102</v>
      </c>
      <c r="U497" s="145">
        <v>477</v>
      </c>
      <c r="V497" s="145">
        <v>15343146.213652644</v>
      </c>
    </row>
    <row r="498" spans="1:22" x14ac:dyDescent="0.35">
      <c r="A498" s="70">
        <f t="shared" si="16"/>
        <v>479</v>
      </c>
      <c r="B498" s="170">
        <v>-11686728.744173102</v>
      </c>
      <c r="U498" s="145">
        <v>478</v>
      </c>
      <c r="V498" s="145">
        <v>-54126098.798070565</v>
      </c>
    </row>
    <row r="499" spans="1:22" x14ac:dyDescent="0.35">
      <c r="A499" s="70">
        <f t="shared" si="16"/>
        <v>480</v>
      </c>
      <c r="B499" s="170">
        <v>-11686728.744173102</v>
      </c>
      <c r="U499" s="145">
        <v>479</v>
      </c>
      <c r="V499" s="145">
        <v>-15332028.356937032</v>
      </c>
    </row>
    <row r="500" spans="1:22" x14ac:dyDescent="0.35">
      <c r="A500" s="70">
        <f t="shared" si="16"/>
        <v>481</v>
      </c>
      <c r="B500" s="170">
        <v>-11686728.744173102</v>
      </c>
      <c r="U500" s="145">
        <v>480</v>
      </c>
      <c r="V500" s="145">
        <v>18261322.950214732</v>
      </c>
    </row>
    <row r="501" spans="1:22" x14ac:dyDescent="0.35">
      <c r="A501" s="70">
        <f t="shared" si="16"/>
        <v>482</v>
      </c>
      <c r="B501" s="170">
        <v>-11686728.744173102</v>
      </c>
      <c r="U501" s="145">
        <v>481</v>
      </c>
      <c r="V501" s="145">
        <v>3006985.9758790284</v>
      </c>
    </row>
    <row r="502" spans="1:22" x14ac:dyDescent="0.35">
      <c r="A502" s="70">
        <f t="shared" si="16"/>
        <v>483</v>
      </c>
      <c r="B502" s="170">
        <v>-11686728.744173102</v>
      </c>
      <c r="U502" s="145">
        <v>482</v>
      </c>
      <c r="V502" s="145">
        <v>-24929192.179377574</v>
      </c>
    </row>
    <row r="503" spans="1:22" x14ac:dyDescent="0.35">
      <c r="A503" s="70">
        <f t="shared" si="16"/>
        <v>484</v>
      </c>
      <c r="B503" s="170">
        <v>-11686728.744173102</v>
      </c>
      <c r="U503" s="145">
        <v>483</v>
      </c>
      <c r="V503" s="145">
        <v>-18568514.30088155</v>
      </c>
    </row>
    <row r="504" spans="1:22" x14ac:dyDescent="0.35">
      <c r="A504" s="70">
        <f t="shared" si="16"/>
        <v>485</v>
      </c>
      <c r="B504" s="170">
        <v>-11686728.744173102</v>
      </c>
      <c r="U504" s="145">
        <v>484</v>
      </c>
      <c r="V504" s="145">
        <v>32494708.713528171</v>
      </c>
    </row>
    <row r="505" spans="1:22" x14ac:dyDescent="0.35">
      <c r="A505" s="70">
        <f t="shared" si="16"/>
        <v>486</v>
      </c>
      <c r="B505" s="170">
        <v>-11686728.744173102</v>
      </c>
      <c r="U505" s="145">
        <v>485</v>
      </c>
      <c r="V505" s="145">
        <v>-8313580.4567874875</v>
      </c>
    </row>
    <row r="506" spans="1:22" x14ac:dyDescent="0.35">
      <c r="A506" s="70">
        <f t="shared" si="16"/>
        <v>487</v>
      </c>
      <c r="B506" s="170">
        <v>-11686728.744173102</v>
      </c>
      <c r="U506" s="145">
        <v>486</v>
      </c>
      <c r="V506" s="145">
        <v>26114439.538745638</v>
      </c>
    </row>
    <row r="507" spans="1:22" x14ac:dyDescent="0.35">
      <c r="A507" s="70">
        <f t="shared" si="16"/>
        <v>488</v>
      </c>
      <c r="B507" s="170">
        <v>-11686728.744173102</v>
      </c>
      <c r="U507" s="145">
        <v>487</v>
      </c>
      <c r="V507" s="145">
        <v>-8651440.7172400542</v>
      </c>
    </row>
    <row r="508" spans="1:22" x14ac:dyDescent="0.35">
      <c r="A508" s="70">
        <f t="shared" si="16"/>
        <v>489</v>
      </c>
      <c r="B508" s="170">
        <v>-11686728.744173102</v>
      </c>
      <c r="U508" s="145">
        <v>488</v>
      </c>
      <c r="V508" s="145">
        <v>10752310.498154305</v>
      </c>
    </row>
    <row r="509" spans="1:22" x14ac:dyDescent="0.35">
      <c r="A509" s="70">
        <f t="shared" si="16"/>
        <v>490</v>
      </c>
      <c r="B509" s="170">
        <v>-11686728.744173102</v>
      </c>
      <c r="U509" s="145">
        <v>489</v>
      </c>
      <c r="V509" s="145">
        <v>27967830.900515579</v>
      </c>
    </row>
    <row r="510" spans="1:22" x14ac:dyDescent="0.35">
      <c r="A510" s="70">
        <f t="shared" si="16"/>
        <v>491</v>
      </c>
      <c r="B510" s="170">
        <v>-11686728.744173102</v>
      </c>
      <c r="U510" s="145">
        <v>490</v>
      </c>
      <c r="V510" s="145">
        <v>-8525502.8016226683</v>
      </c>
    </row>
    <row r="511" spans="1:22" x14ac:dyDescent="0.35">
      <c r="A511" s="70">
        <f t="shared" si="16"/>
        <v>492</v>
      </c>
      <c r="B511" s="170">
        <v>-11686728.744173102</v>
      </c>
      <c r="U511" s="145">
        <v>491</v>
      </c>
      <c r="V511" s="145">
        <v>-15355004.142305009</v>
      </c>
    </row>
    <row r="512" spans="1:22" x14ac:dyDescent="0.35">
      <c r="A512" s="70">
        <f t="shared" si="16"/>
        <v>493</v>
      </c>
      <c r="B512" s="170">
        <v>-11686728.744173102</v>
      </c>
      <c r="U512" s="145">
        <v>492</v>
      </c>
      <c r="V512" s="145">
        <v>22995536.017301023</v>
      </c>
    </row>
    <row r="513" spans="1:22" x14ac:dyDescent="0.35">
      <c r="A513" s="70">
        <f t="shared" si="16"/>
        <v>494</v>
      </c>
      <c r="B513" s="170">
        <v>-11686728.744173102</v>
      </c>
      <c r="U513" s="145">
        <v>493</v>
      </c>
      <c r="V513" s="145">
        <v>-4071066.6467602625</v>
      </c>
    </row>
    <row r="514" spans="1:22" x14ac:dyDescent="0.35">
      <c r="A514" s="70">
        <f t="shared" si="16"/>
        <v>495</v>
      </c>
      <c r="B514" s="170">
        <v>-11686728.744173102</v>
      </c>
      <c r="U514" s="145">
        <v>494</v>
      </c>
      <c r="V514" s="145">
        <v>12068133.695011184</v>
      </c>
    </row>
    <row r="515" spans="1:22" x14ac:dyDescent="0.35">
      <c r="A515" s="70">
        <f t="shared" si="16"/>
        <v>496</v>
      </c>
      <c r="B515" s="170">
        <v>-11686728.744173102</v>
      </c>
      <c r="U515" s="145">
        <v>495</v>
      </c>
      <c r="V515" s="145">
        <v>11585645.987138279</v>
      </c>
    </row>
    <row r="516" spans="1:22" x14ac:dyDescent="0.35">
      <c r="A516" s="70">
        <f t="shared" si="16"/>
        <v>497</v>
      </c>
      <c r="B516" s="170">
        <v>-11686728.744173102</v>
      </c>
      <c r="U516" s="145">
        <v>496</v>
      </c>
      <c r="V516" s="145">
        <v>-10518788.285769507</v>
      </c>
    </row>
    <row r="517" spans="1:22" x14ac:dyDescent="0.35">
      <c r="A517" s="70">
        <f t="shared" si="16"/>
        <v>498</v>
      </c>
      <c r="B517" s="170">
        <v>-11686728.744173102</v>
      </c>
      <c r="U517" s="145">
        <v>497</v>
      </c>
      <c r="V517" s="145">
        <v>5000498.8037734553</v>
      </c>
    </row>
    <row r="518" spans="1:22" x14ac:dyDescent="0.35">
      <c r="A518" s="70">
        <f t="shared" si="16"/>
        <v>499</v>
      </c>
      <c r="B518" s="170">
        <v>-11686728.744173102</v>
      </c>
      <c r="U518" s="145">
        <v>498</v>
      </c>
      <c r="V518" s="145">
        <v>11950712.966354396</v>
      </c>
    </row>
    <row r="519" spans="1:22" x14ac:dyDescent="0.35">
      <c r="A519" s="70">
        <f t="shared" si="16"/>
        <v>500</v>
      </c>
      <c r="B519" s="170">
        <v>-11686728.744173102</v>
      </c>
      <c r="U519" s="145">
        <v>499</v>
      </c>
      <c r="V519" s="145">
        <v>4374139.3385544904</v>
      </c>
    </row>
    <row r="520" spans="1:22" x14ac:dyDescent="0.35">
      <c r="A520" s="70">
        <f t="shared" si="16"/>
        <v>501</v>
      </c>
      <c r="B520" s="170">
        <v>-11686728.744173102</v>
      </c>
      <c r="U520" s="145">
        <v>500</v>
      </c>
      <c r="V520" s="145">
        <v>14665655.368574385</v>
      </c>
    </row>
    <row r="521" spans="1:22" x14ac:dyDescent="0.35">
      <c r="A521" s="70">
        <f t="shared" si="16"/>
        <v>502</v>
      </c>
      <c r="B521" s="170">
        <v>-11686728.744173102</v>
      </c>
      <c r="U521" s="145">
        <v>501</v>
      </c>
      <c r="V521" s="145">
        <v>-17423011.291025765</v>
      </c>
    </row>
    <row r="522" spans="1:22" x14ac:dyDescent="0.35">
      <c r="A522" s="70">
        <f t="shared" si="16"/>
        <v>503</v>
      </c>
      <c r="B522" s="170">
        <v>-11686728.744173102</v>
      </c>
      <c r="U522" s="145">
        <v>502</v>
      </c>
      <c r="V522" s="145">
        <v>-22897581.099578701</v>
      </c>
    </row>
    <row r="523" spans="1:22" x14ac:dyDescent="0.35">
      <c r="A523" s="70">
        <f t="shared" si="16"/>
        <v>504</v>
      </c>
      <c r="B523" s="170">
        <v>-11686728.744173102</v>
      </c>
      <c r="U523" s="145">
        <v>503</v>
      </c>
      <c r="V523" s="145">
        <v>-3061213.6409703866</v>
      </c>
    </row>
    <row r="524" spans="1:22" x14ac:dyDescent="0.35">
      <c r="A524" s="70">
        <f t="shared" si="16"/>
        <v>505</v>
      </c>
      <c r="B524" s="170">
        <v>-11686728.744173102</v>
      </c>
      <c r="U524" s="145">
        <v>504</v>
      </c>
      <c r="V524" s="145">
        <v>7472462.2315271646</v>
      </c>
    </row>
    <row r="525" spans="1:22" x14ac:dyDescent="0.35">
      <c r="A525" s="70">
        <f t="shared" si="16"/>
        <v>506</v>
      </c>
      <c r="B525" s="170">
        <v>-11686728.744173102</v>
      </c>
      <c r="U525" s="145">
        <v>505</v>
      </c>
      <c r="V525" s="145">
        <v>-18893667.404796556</v>
      </c>
    </row>
    <row r="526" spans="1:22" x14ac:dyDescent="0.35">
      <c r="A526" s="70">
        <f t="shared" si="16"/>
        <v>507</v>
      </c>
      <c r="B526" s="170">
        <v>-11686728.744173102</v>
      </c>
      <c r="U526" s="145">
        <v>506</v>
      </c>
      <c r="V526" s="145">
        <v>39585495.96777267</v>
      </c>
    </row>
    <row r="527" spans="1:22" x14ac:dyDescent="0.35">
      <c r="A527" s="70">
        <f t="shared" si="16"/>
        <v>508</v>
      </c>
      <c r="B527" s="170">
        <v>-11686728.744173102</v>
      </c>
      <c r="U527" s="145">
        <v>507</v>
      </c>
      <c r="V527" s="145">
        <v>-17009943.428183284</v>
      </c>
    </row>
    <row r="528" spans="1:22" x14ac:dyDescent="0.35">
      <c r="A528" s="70">
        <f t="shared" si="16"/>
        <v>509</v>
      </c>
      <c r="B528" s="170">
        <v>-11686728.744173102</v>
      </c>
      <c r="U528" s="145">
        <v>508</v>
      </c>
      <c r="V528" s="145">
        <v>-244298.40887598321</v>
      </c>
    </row>
    <row r="529" spans="1:22" x14ac:dyDescent="0.35">
      <c r="A529" s="70">
        <f t="shared" si="16"/>
        <v>510</v>
      </c>
      <c r="B529" s="170">
        <v>-11686728.744173102</v>
      </c>
      <c r="U529" s="145">
        <v>509</v>
      </c>
      <c r="V529" s="145">
        <v>-6015837.6855092626</v>
      </c>
    </row>
    <row r="530" spans="1:22" x14ac:dyDescent="0.35">
      <c r="A530" s="70">
        <f t="shared" si="16"/>
        <v>511</v>
      </c>
      <c r="B530" s="170">
        <v>-11686728.744173102</v>
      </c>
      <c r="U530" s="145">
        <v>510</v>
      </c>
      <c r="V530" s="145">
        <v>-20079008.25124155</v>
      </c>
    </row>
    <row r="531" spans="1:22" x14ac:dyDescent="0.35">
      <c r="A531" s="70">
        <f t="shared" si="16"/>
        <v>512</v>
      </c>
      <c r="B531" s="170">
        <v>-11686728.744173102</v>
      </c>
      <c r="U531" s="145">
        <v>511</v>
      </c>
      <c r="V531" s="145">
        <v>-7999274.1158426739</v>
      </c>
    </row>
    <row r="532" spans="1:22" x14ac:dyDescent="0.35">
      <c r="A532" s="70">
        <f t="shared" si="16"/>
        <v>513</v>
      </c>
      <c r="B532" s="170">
        <v>-11686728.744173102</v>
      </c>
      <c r="U532" s="145">
        <v>512</v>
      </c>
      <c r="V532" s="145">
        <v>-46576261.914362296</v>
      </c>
    </row>
    <row r="533" spans="1:22" x14ac:dyDescent="0.35">
      <c r="A533" s="70">
        <f t="shared" si="16"/>
        <v>514</v>
      </c>
      <c r="B533" s="170">
        <v>-11686728.744173102</v>
      </c>
      <c r="U533" s="145">
        <v>513</v>
      </c>
      <c r="V533" s="145">
        <v>-16505953.798919832</v>
      </c>
    </row>
    <row r="534" spans="1:22" x14ac:dyDescent="0.35">
      <c r="A534" s="70">
        <f t="shared" ref="A534:A597" si="17">A533+1</f>
        <v>515</v>
      </c>
      <c r="B534" s="170">
        <v>-11686728.744173102</v>
      </c>
      <c r="U534" s="145">
        <v>514</v>
      </c>
      <c r="V534" s="145">
        <v>26016196.006210893</v>
      </c>
    </row>
    <row r="535" spans="1:22" x14ac:dyDescent="0.35">
      <c r="A535" s="70">
        <f t="shared" si="17"/>
        <v>516</v>
      </c>
      <c r="B535" s="170">
        <v>-11686728.744173102</v>
      </c>
      <c r="U535" s="145">
        <v>515</v>
      </c>
      <c r="V535" s="145">
        <v>10709940.420848846</v>
      </c>
    </row>
    <row r="536" spans="1:22" x14ac:dyDescent="0.35">
      <c r="A536" s="70">
        <f t="shared" si="17"/>
        <v>517</v>
      </c>
      <c r="B536" s="170">
        <v>-11686728.744173102</v>
      </c>
      <c r="U536" s="145">
        <v>516</v>
      </c>
      <c r="V536" s="145">
        <v>-14980329.692978855</v>
      </c>
    </row>
    <row r="537" spans="1:22" x14ac:dyDescent="0.35">
      <c r="A537" s="70">
        <f t="shared" si="17"/>
        <v>518</v>
      </c>
      <c r="B537" s="170">
        <v>-11686728.744173102</v>
      </c>
      <c r="U537" s="145">
        <v>517</v>
      </c>
      <c r="V537" s="145">
        <v>-15537489.302570542</v>
      </c>
    </row>
    <row r="538" spans="1:22" x14ac:dyDescent="0.35">
      <c r="A538" s="70">
        <f t="shared" si="17"/>
        <v>519</v>
      </c>
      <c r="B538" s="170">
        <v>-11686728.744173102</v>
      </c>
      <c r="U538" s="145">
        <v>518</v>
      </c>
      <c r="V538" s="145">
        <v>6846622.0784474723</v>
      </c>
    </row>
    <row r="539" spans="1:22" x14ac:dyDescent="0.35">
      <c r="A539" s="70">
        <f t="shared" si="17"/>
        <v>520</v>
      </c>
      <c r="B539" s="170">
        <v>-11686728.744173102</v>
      </c>
      <c r="U539" s="145">
        <v>519</v>
      </c>
      <c r="V539" s="145">
        <v>-24603254.264983471</v>
      </c>
    </row>
    <row r="540" spans="1:22" x14ac:dyDescent="0.35">
      <c r="A540" s="70">
        <f t="shared" si="17"/>
        <v>521</v>
      </c>
      <c r="B540" s="170">
        <v>-11686728.744173102</v>
      </c>
      <c r="U540" s="145">
        <v>520</v>
      </c>
      <c r="V540" s="145">
        <v>-19924626.436809681</v>
      </c>
    </row>
    <row r="541" spans="1:22" x14ac:dyDescent="0.35">
      <c r="A541" s="70">
        <f t="shared" si="17"/>
        <v>522</v>
      </c>
      <c r="B541" s="170">
        <v>-11686728.744173102</v>
      </c>
      <c r="U541" s="145">
        <v>521</v>
      </c>
      <c r="V541" s="145">
        <v>12281910.70559077</v>
      </c>
    </row>
    <row r="542" spans="1:22" x14ac:dyDescent="0.35">
      <c r="A542" s="70">
        <f t="shared" si="17"/>
        <v>523</v>
      </c>
      <c r="B542" s="170">
        <v>-11686728.744173102</v>
      </c>
      <c r="U542" s="145">
        <v>522</v>
      </c>
      <c r="V542" s="145">
        <v>-8257093.932256205</v>
      </c>
    </row>
    <row r="543" spans="1:22" x14ac:dyDescent="0.35">
      <c r="A543" s="70">
        <f t="shared" si="17"/>
        <v>524</v>
      </c>
      <c r="B543" s="170">
        <v>-11686728.744173102</v>
      </c>
      <c r="U543" s="145">
        <v>523</v>
      </c>
      <c r="V543" s="145">
        <v>-10403007.053779297</v>
      </c>
    </row>
    <row r="544" spans="1:22" x14ac:dyDescent="0.35">
      <c r="A544" s="70">
        <f t="shared" si="17"/>
        <v>525</v>
      </c>
      <c r="B544" s="170">
        <v>-11686728.744173102</v>
      </c>
      <c r="U544" s="145">
        <v>524</v>
      </c>
      <c r="V544" s="145">
        <v>-17106779.523081023</v>
      </c>
    </row>
    <row r="545" spans="1:22" x14ac:dyDescent="0.35">
      <c r="A545" s="70">
        <f t="shared" si="17"/>
        <v>526</v>
      </c>
      <c r="B545" s="170">
        <v>-11686728.744173102</v>
      </c>
      <c r="U545" s="145">
        <v>525</v>
      </c>
      <c r="V545" s="145">
        <v>-687052.30391964689</v>
      </c>
    </row>
    <row r="546" spans="1:22" x14ac:dyDescent="0.35">
      <c r="A546" s="70">
        <f t="shared" si="17"/>
        <v>527</v>
      </c>
      <c r="B546" s="170">
        <v>-11686728.744173102</v>
      </c>
      <c r="U546" s="145">
        <v>526</v>
      </c>
      <c r="V546" s="145">
        <v>25108695.579181571</v>
      </c>
    </row>
    <row r="547" spans="1:22" x14ac:dyDescent="0.35">
      <c r="A547" s="70">
        <f t="shared" si="17"/>
        <v>528</v>
      </c>
      <c r="B547" s="170">
        <v>-11686728.744173102</v>
      </c>
      <c r="U547" s="145">
        <v>527</v>
      </c>
      <c r="V547" s="145">
        <v>-28725462.080413219</v>
      </c>
    </row>
    <row r="548" spans="1:22" x14ac:dyDescent="0.35">
      <c r="A548" s="70">
        <f t="shared" si="17"/>
        <v>529</v>
      </c>
      <c r="B548" s="170">
        <v>-11686728.744173102</v>
      </c>
      <c r="U548" s="145">
        <v>528</v>
      </c>
      <c r="V548" s="145">
        <v>2978653.5920652337</v>
      </c>
    </row>
    <row r="549" spans="1:22" x14ac:dyDescent="0.35">
      <c r="A549" s="70">
        <f t="shared" si="17"/>
        <v>530</v>
      </c>
      <c r="B549" s="170">
        <v>-11686728.744173102</v>
      </c>
      <c r="U549" s="145">
        <v>529</v>
      </c>
      <c r="V549" s="145">
        <v>-16752233.134885432</v>
      </c>
    </row>
    <row r="550" spans="1:22" x14ac:dyDescent="0.35">
      <c r="A550" s="70">
        <f t="shared" si="17"/>
        <v>531</v>
      </c>
      <c r="B550" s="170">
        <v>-11686728.744173102</v>
      </c>
      <c r="U550" s="145">
        <v>530</v>
      </c>
      <c r="V550" s="145">
        <v>-6246232.6721529327</v>
      </c>
    </row>
    <row r="551" spans="1:22" x14ac:dyDescent="0.35">
      <c r="A551" s="70">
        <f t="shared" si="17"/>
        <v>532</v>
      </c>
      <c r="B551" s="170">
        <v>-11686728.744173102</v>
      </c>
      <c r="U551" s="145">
        <v>531</v>
      </c>
      <c r="V551" s="145">
        <v>-987863.31074167043</v>
      </c>
    </row>
    <row r="552" spans="1:22" x14ac:dyDescent="0.35">
      <c r="A552" s="70">
        <f t="shared" si="17"/>
        <v>533</v>
      </c>
      <c r="B552" s="170">
        <v>-11686728.744173102</v>
      </c>
      <c r="U552" s="145">
        <v>532</v>
      </c>
      <c r="V552" s="145">
        <v>4483188.2755778767</v>
      </c>
    </row>
    <row r="553" spans="1:22" x14ac:dyDescent="0.35">
      <c r="A553" s="70">
        <f t="shared" si="17"/>
        <v>534</v>
      </c>
      <c r="B553" s="170">
        <v>-11686728.744173102</v>
      </c>
      <c r="U553" s="145">
        <v>533</v>
      </c>
      <c r="V553" s="145">
        <v>-16807751.109460913</v>
      </c>
    </row>
    <row r="554" spans="1:22" x14ac:dyDescent="0.35">
      <c r="A554" s="70">
        <f t="shared" si="17"/>
        <v>535</v>
      </c>
      <c r="B554" s="170">
        <v>-11686728.744173102</v>
      </c>
      <c r="U554" s="145">
        <v>534</v>
      </c>
      <c r="V554" s="145">
        <v>-15173355.12225401</v>
      </c>
    </row>
    <row r="555" spans="1:22" x14ac:dyDescent="0.35">
      <c r="A555" s="70">
        <f t="shared" si="17"/>
        <v>536</v>
      </c>
      <c r="B555" s="170">
        <v>-11686728.744173102</v>
      </c>
      <c r="U555" s="145">
        <v>535</v>
      </c>
      <c r="V555" s="145">
        <v>8099587.5629582182</v>
      </c>
    </row>
    <row r="556" spans="1:22" x14ac:dyDescent="0.35">
      <c r="A556" s="70">
        <f t="shared" si="17"/>
        <v>537</v>
      </c>
      <c r="B556" s="170">
        <v>-11686728.744173102</v>
      </c>
      <c r="U556" s="145">
        <v>536</v>
      </c>
      <c r="V556" s="145">
        <v>-6120387.4606640264</v>
      </c>
    </row>
    <row r="557" spans="1:22" x14ac:dyDescent="0.35">
      <c r="A557" s="70">
        <f t="shared" si="17"/>
        <v>538</v>
      </c>
      <c r="B557" s="170">
        <v>-11686728.744173102</v>
      </c>
      <c r="U557" s="145">
        <v>537</v>
      </c>
      <c r="V557" s="145">
        <v>18610190.826432347</v>
      </c>
    </row>
    <row r="558" spans="1:22" x14ac:dyDescent="0.35">
      <c r="A558" s="70">
        <f t="shared" si="17"/>
        <v>539</v>
      </c>
      <c r="B558" s="170">
        <v>-11686728.744173102</v>
      </c>
      <c r="U558" s="145">
        <v>538</v>
      </c>
      <c r="V558" s="145">
        <v>-6739177.6376979966</v>
      </c>
    </row>
    <row r="559" spans="1:22" x14ac:dyDescent="0.35">
      <c r="A559" s="70">
        <f t="shared" si="17"/>
        <v>540</v>
      </c>
      <c r="B559" s="170">
        <v>-11686728.744173102</v>
      </c>
      <c r="U559" s="145">
        <v>539</v>
      </c>
      <c r="V559" s="145">
        <v>9372930.7604971081</v>
      </c>
    </row>
    <row r="560" spans="1:22" x14ac:dyDescent="0.35">
      <c r="A560" s="70">
        <f t="shared" si="17"/>
        <v>541</v>
      </c>
      <c r="B560" s="170">
        <v>-11686728.744173102</v>
      </c>
      <c r="U560" s="145">
        <v>540</v>
      </c>
      <c r="V560" s="145">
        <v>-12145146.112742674</v>
      </c>
    </row>
    <row r="561" spans="1:22" x14ac:dyDescent="0.35">
      <c r="A561" s="70">
        <f t="shared" si="17"/>
        <v>542</v>
      </c>
      <c r="B561" s="170">
        <v>-11686728.744173102</v>
      </c>
      <c r="U561" s="145">
        <v>541</v>
      </c>
      <c r="V561" s="145">
        <v>2235585.2454203069</v>
      </c>
    </row>
    <row r="562" spans="1:22" x14ac:dyDescent="0.35">
      <c r="A562" s="70">
        <f t="shared" si="17"/>
        <v>543</v>
      </c>
      <c r="B562" s="170">
        <v>-11686728.744173102</v>
      </c>
      <c r="U562" s="145">
        <v>542</v>
      </c>
      <c r="V562" s="145">
        <v>-35588553.061190411</v>
      </c>
    </row>
    <row r="563" spans="1:22" x14ac:dyDescent="0.35">
      <c r="A563" s="70">
        <f t="shared" si="17"/>
        <v>544</v>
      </c>
      <c r="B563" s="170">
        <v>-11686728.744173102</v>
      </c>
      <c r="U563" s="145">
        <v>543</v>
      </c>
      <c r="V563" s="145">
        <v>2831531.1019461676</v>
      </c>
    </row>
    <row r="564" spans="1:22" x14ac:dyDescent="0.35">
      <c r="A564" s="70">
        <f t="shared" si="17"/>
        <v>545</v>
      </c>
      <c r="B564" s="170">
        <v>-11686728.744173102</v>
      </c>
      <c r="U564" s="145">
        <v>544</v>
      </c>
      <c r="V564" s="145">
        <v>-9671805.6154375076</v>
      </c>
    </row>
    <row r="565" spans="1:22" x14ac:dyDescent="0.35">
      <c r="A565" s="70">
        <f t="shared" si="17"/>
        <v>546</v>
      </c>
      <c r="B565" s="170">
        <v>-11686728.744173102</v>
      </c>
      <c r="U565" s="145">
        <v>545</v>
      </c>
      <c r="V565" s="145">
        <v>-23884870.16073402</v>
      </c>
    </row>
    <row r="566" spans="1:22" x14ac:dyDescent="0.35">
      <c r="A566" s="70">
        <f t="shared" si="17"/>
        <v>547</v>
      </c>
      <c r="B566" s="170">
        <v>-11686728.744173102</v>
      </c>
      <c r="U566" s="145">
        <v>546</v>
      </c>
      <c r="V566" s="145">
        <v>-39878827.953850396</v>
      </c>
    </row>
    <row r="567" spans="1:22" x14ac:dyDescent="0.35">
      <c r="A567" s="70">
        <f t="shared" si="17"/>
        <v>548</v>
      </c>
      <c r="B567" s="170">
        <v>-11686728.744173102</v>
      </c>
      <c r="U567" s="145">
        <v>547</v>
      </c>
      <c r="V567" s="145">
        <v>-6716613.7118928991</v>
      </c>
    </row>
    <row r="568" spans="1:22" x14ac:dyDescent="0.35">
      <c r="A568" s="70">
        <f t="shared" si="17"/>
        <v>549</v>
      </c>
      <c r="B568" s="170">
        <v>-11686728.744173102</v>
      </c>
      <c r="U568" s="145">
        <v>548</v>
      </c>
      <c r="V568" s="145">
        <v>17997629.639249228</v>
      </c>
    </row>
    <row r="569" spans="1:22" x14ac:dyDescent="0.35">
      <c r="A569" s="70">
        <f t="shared" si="17"/>
        <v>550</v>
      </c>
      <c r="B569" s="170">
        <v>-11686728.744173102</v>
      </c>
      <c r="U569" s="145">
        <v>549</v>
      </c>
      <c r="V569" s="145">
        <v>13738257.635923728</v>
      </c>
    </row>
    <row r="570" spans="1:22" x14ac:dyDescent="0.35">
      <c r="A570" s="70">
        <f t="shared" si="17"/>
        <v>551</v>
      </c>
      <c r="B570" s="170">
        <v>-11686728.744173102</v>
      </c>
      <c r="U570" s="145">
        <v>550</v>
      </c>
      <c r="V570" s="145">
        <v>-3894578.664995797</v>
      </c>
    </row>
    <row r="571" spans="1:22" x14ac:dyDescent="0.35">
      <c r="A571" s="70">
        <f t="shared" si="17"/>
        <v>552</v>
      </c>
      <c r="B571" s="170">
        <v>-11686728.744173102</v>
      </c>
      <c r="U571" s="145">
        <v>551</v>
      </c>
      <c r="V571" s="145">
        <v>39193286.806641035</v>
      </c>
    </row>
    <row r="572" spans="1:22" x14ac:dyDescent="0.35">
      <c r="A572" s="70">
        <f t="shared" si="17"/>
        <v>553</v>
      </c>
      <c r="B572" s="170">
        <v>-11686728.744173102</v>
      </c>
      <c r="U572" s="145">
        <v>552</v>
      </c>
      <c r="V572" s="145">
        <v>3744037.5303859077</v>
      </c>
    </row>
    <row r="573" spans="1:22" x14ac:dyDescent="0.35">
      <c r="A573" s="70">
        <f t="shared" si="17"/>
        <v>554</v>
      </c>
      <c r="B573" s="170">
        <v>-11686728.744173102</v>
      </c>
      <c r="U573" s="145">
        <v>553</v>
      </c>
      <c r="V573" s="145">
        <v>1968459.0600452982</v>
      </c>
    </row>
    <row r="574" spans="1:22" x14ac:dyDescent="0.35">
      <c r="A574" s="70">
        <f t="shared" si="17"/>
        <v>555</v>
      </c>
      <c r="B574" s="170">
        <v>-11686728.744173102</v>
      </c>
      <c r="U574" s="145">
        <v>554</v>
      </c>
      <c r="V574" s="145">
        <v>-13827200.077922851</v>
      </c>
    </row>
    <row r="575" spans="1:22" x14ac:dyDescent="0.35">
      <c r="A575" s="70">
        <f t="shared" si="17"/>
        <v>556</v>
      </c>
      <c r="B575" s="170">
        <v>-11686728.744173102</v>
      </c>
      <c r="U575" s="145">
        <v>555</v>
      </c>
      <c r="V575" s="145">
        <v>2509800.7244350649</v>
      </c>
    </row>
    <row r="576" spans="1:22" x14ac:dyDescent="0.35">
      <c r="A576" s="70">
        <f t="shared" si="17"/>
        <v>557</v>
      </c>
      <c r="B576" s="170">
        <v>-11686728.744173102</v>
      </c>
      <c r="U576" s="145">
        <v>556</v>
      </c>
      <c r="V576" s="145">
        <v>-4338814.0644871574</v>
      </c>
    </row>
    <row r="577" spans="1:22" x14ac:dyDescent="0.35">
      <c r="A577" s="70">
        <f t="shared" si="17"/>
        <v>558</v>
      </c>
      <c r="B577" s="170">
        <v>-11686728.744173102</v>
      </c>
      <c r="U577" s="145">
        <v>557</v>
      </c>
      <c r="V577" s="145">
        <v>11834763.97597025</v>
      </c>
    </row>
    <row r="578" spans="1:22" x14ac:dyDescent="0.35">
      <c r="A578" s="70">
        <f t="shared" si="17"/>
        <v>559</v>
      </c>
      <c r="B578" s="170">
        <v>-11686728.744173102</v>
      </c>
      <c r="U578" s="145">
        <v>558</v>
      </c>
      <c r="V578" s="145">
        <v>21887621.076808278</v>
      </c>
    </row>
    <row r="579" spans="1:22" x14ac:dyDescent="0.35">
      <c r="A579" s="70">
        <f t="shared" si="17"/>
        <v>560</v>
      </c>
      <c r="B579" s="170">
        <v>-11686728.744173102</v>
      </c>
      <c r="U579" s="145">
        <v>559</v>
      </c>
      <c r="V579" s="145">
        <v>-7713473.2170016952</v>
      </c>
    </row>
    <row r="580" spans="1:22" x14ac:dyDescent="0.35">
      <c r="A580" s="70">
        <f t="shared" si="17"/>
        <v>561</v>
      </c>
      <c r="B580" s="170">
        <v>-11686728.744173102</v>
      </c>
      <c r="U580" s="145">
        <v>560</v>
      </c>
      <c r="V580" s="145">
        <v>14578569.775733151</v>
      </c>
    </row>
    <row r="581" spans="1:22" x14ac:dyDescent="0.35">
      <c r="A581" s="70">
        <f t="shared" si="17"/>
        <v>562</v>
      </c>
      <c r="B581" s="170">
        <v>-11686728.744173102</v>
      </c>
      <c r="U581" s="145">
        <v>561</v>
      </c>
      <c r="V581" s="145">
        <v>-17864055.550639592</v>
      </c>
    </row>
    <row r="582" spans="1:22" x14ac:dyDescent="0.35">
      <c r="A582" s="70">
        <f t="shared" si="17"/>
        <v>563</v>
      </c>
      <c r="B582" s="170">
        <v>-11686728.744173102</v>
      </c>
      <c r="U582" s="145">
        <v>562</v>
      </c>
      <c r="V582" s="145">
        <v>20188132.791575167</v>
      </c>
    </row>
    <row r="583" spans="1:22" x14ac:dyDescent="0.35">
      <c r="A583" s="70">
        <f t="shared" si="17"/>
        <v>564</v>
      </c>
      <c r="B583" s="170">
        <v>-11686728.744173102</v>
      </c>
      <c r="U583" s="145">
        <v>563</v>
      </c>
      <c r="V583" s="145">
        <v>14274358.739970323</v>
      </c>
    </row>
    <row r="584" spans="1:22" x14ac:dyDescent="0.35">
      <c r="A584" s="70">
        <f t="shared" si="17"/>
        <v>565</v>
      </c>
      <c r="B584" s="170">
        <v>-11686728.744173102</v>
      </c>
      <c r="U584" s="145">
        <v>564</v>
      </c>
      <c r="V584" s="145">
        <v>24417122.086068138</v>
      </c>
    </row>
    <row r="585" spans="1:22" x14ac:dyDescent="0.35">
      <c r="A585" s="70">
        <f t="shared" si="17"/>
        <v>566</v>
      </c>
      <c r="B585" s="170">
        <v>-11686728.744173102</v>
      </c>
      <c r="U585" s="145">
        <v>565</v>
      </c>
      <c r="V585" s="145">
        <v>-73669167.191224575</v>
      </c>
    </row>
    <row r="586" spans="1:22" x14ac:dyDescent="0.35">
      <c r="A586" s="70">
        <f t="shared" si="17"/>
        <v>567</v>
      </c>
      <c r="B586" s="170">
        <v>-11686728.744173102</v>
      </c>
      <c r="U586" s="145">
        <v>566</v>
      </c>
      <c r="V586" s="145">
        <v>-54991124.232287988</v>
      </c>
    </row>
    <row r="587" spans="1:22" x14ac:dyDescent="0.35">
      <c r="A587" s="70">
        <f t="shared" si="17"/>
        <v>568</v>
      </c>
      <c r="B587" s="170">
        <v>-11686728.744173102</v>
      </c>
      <c r="U587" s="145">
        <v>567</v>
      </c>
      <c r="V587" s="145">
        <v>-16148865.406075904</v>
      </c>
    </row>
    <row r="588" spans="1:22" x14ac:dyDescent="0.35">
      <c r="A588" s="70">
        <f t="shared" si="17"/>
        <v>569</v>
      </c>
      <c r="B588" s="170">
        <v>-11686728.744173102</v>
      </c>
      <c r="U588" s="145">
        <v>568</v>
      </c>
      <c r="V588" s="145">
        <v>4392880.2469875328</v>
      </c>
    </row>
    <row r="589" spans="1:22" x14ac:dyDescent="0.35">
      <c r="A589" s="70">
        <f t="shared" si="17"/>
        <v>570</v>
      </c>
      <c r="B589" s="170">
        <v>-11686728.744173102</v>
      </c>
      <c r="U589" s="145">
        <v>569</v>
      </c>
      <c r="V589" s="145">
        <v>25431450.918363806</v>
      </c>
    </row>
    <row r="590" spans="1:22" x14ac:dyDescent="0.35">
      <c r="A590" s="70">
        <f t="shared" si="17"/>
        <v>571</v>
      </c>
      <c r="B590" s="170">
        <v>-11686728.744173102</v>
      </c>
      <c r="U590" s="145">
        <v>570</v>
      </c>
      <c r="V590" s="145">
        <v>-25140113.283110924</v>
      </c>
    </row>
    <row r="591" spans="1:22" x14ac:dyDescent="0.35">
      <c r="A591" s="70">
        <f t="shared" si="17"/>
        <v>572</v>
      </c>
      <c r="B591" s="170">
        <v>-11686728.744173102</v>
      </c>
      <c r="U591" s="145">
        <v>571</v>
      </c>
      <c r="V591" s="145">
        <v>-936930.88695735112</v>
      </c>
    </row>
    <row r="592" spans="1:22" x14ac:dyDescent="0.35">
      <c r="A592" s="70">
        <f t="shared" si="17"/>
        <v>573</v>
      </c>
      <c r="B592" s="170">
        <v>-11686728.744173102</v>
      </c>
      <c r="U592" s="145">
        <v>572</v>
      </c>
      <c r="V592" s="145">
        <v>-46285559.707614049</v>
      </c>
    </row>
    <row r="593" spans="1:22" x14ac:dyDescent="0.35">
      <c r="A593" s="70">
        <f t="shared" si="17"/>
        <v>574</v>
      </c>
      <c r="B593" s="170">
        <v>-11686728.744173102</v>
      </c>
      <c r="U593" s="145">
        <v>573</v>
      </c>
      <c r="V593" s="145">
        <v>16286355.894485615</v>
      </c>
    </row>
    <row r="594" spans="1:22" x14ac:dyDescent="0.35">
      <c r="A594" s="70">
        <f t="shared" si="17"/>
        <v>575</v>
      </c>
      <c r="B594" s="170">
        <v>-11686728.744173102</v>
      </c>
      <c r="U594" s="145">
        <v>574</v>
      </c>
      <c r="V594" s="145">
        <v>-6573837.792325546</v>
      </c>
    </row>
    <row r="595" spans="1:22" x14ac:dyDescent="0.35">
      <c r="A595" s="70">
        <f t="shared" si="17"/>
        <v>576</v>
      </c>
      <c r="B595" s="170">
        <v>-11686728.744173102</v>
      </c>
      <c r="U595" s="145">
        <v>575</v>
      </c>
      <c r="V595" s="145">
        <v>20563482.421589151</v>
      </c>
    </row>
    <row r="596" spans="1:22" x14ac:dyDescent="0.35">
      <c r="A596" s="70">
        <f t="shared" si="17"/>
        <v>577</v>
      </c>
      <c r="B596" s="170">
        <v>-11686728.744173102</v>
      </c>
      <c r="U596" s="145">
        <v>576</v>
      </c>
      <c r="V596" s="145">
        <v>-8655371.8905454259</v>
      </c>
    </row>
    <row r="597" spans="1:22" x14ac:dyDescent="0.35">
      <c r="A597" s="70">
        <f t="shared" si="17"/>
        <v>578</v>
      </c>
      <c r="B597" s="170">
        <v>-11686728.744173102</v>
      </c>
      <c r="U597" s="145">
        <v>577</v>
      </c>
      <c r="V597" s="145">
        <v>-13172477.882277016</v>
      </c>
    </row>
    <row r="598" spans="1:22" x14ac:dyDescent="0.35">
      <c r="A598" s="70">
        <f t="shared" ref="A598:A661" si="18">A597+1</f>
        <v>579</v>
      </c>
      <c r="B598" s="170">
        <v>-11686728.744173102</v>
      </c>
      <c r="U598" s="145">
        <v>578</v>
      </c>
      <c r="V598" s="145">
        <v>19389279.833933137</v>
      </c>
    </row>
    <row r="599" spans="1:22" x14ac:dyDescent="0.35">
      <c r="A599" s="70">
        <f t="shared" si="18"/>
        <v>580</v>
      </c>
      <c r="B599" s="170">
        <v>-11686728.744173102</v>
      </c>
      <c r="U599" s="145">
        <v>579</v>
      </c>
      <c r="V599" s="145">
        <v>15679775.523014907</v>
      </c>
    </row>
    <row r="600" spans="1:22" x14ac:dyDescent="0.35">
      <c r="A600" s="70">
        <f t="shared" si="18"/>
        <v>581</v>
      </c>
      <c r="B600" s="170">
        <v>-11686728.744173102</v>
      </c>
      <c r="U600" s="145">
        <v>580</v>
      </c>
      <c r="V600" s="145">
        <v>-2282860.4038398247</v>
      </c>
    </row>
    <row r="601" spans="1:22" x14ac:dyDescent="0.35">
      <c r="A601" s="70">
        <f t="shared" si="18"/>
        <v>582</v>
      </c>
      <c r="B601" s="170">
        <v>-11686728.744173102</v>
      </c>
      <c r="U601" s="145">
        <v>581</v>
      </c>
      <c r="V601" s="145">
        <v>-8861739.0844785236</v>
      </c>
    </row>
    <row r="602" spans="1:22" x14ac:dyDescent="0.35">
      <c r="A602" s="70">
        <f t="shared" si="18"/>
        <v>583</v>
      </c>
      <c r="B602" s="170">
        <v>-11686728.744173102</v>
      </c>
      <c r="U602" s="145">
        <v>582</v>
      </c>
      <c r="V602" s="145">
        <v>-1855558.8856470361</v>
      </c>
    </row>
    <row r="603" spans="1:22" x14ac:dyDescent="0.35">
      <c r="A603" s="70">
        <f t="shared" si="18"/>
        <v>584</v>
      </c>
      <c r="B603" s="170">
        <v>-11686728.744173102</v>
      </c>
      <c r="U603" s="145">
        <v>583</v>
      </c>
      <c r="V603" s="145">
        <v>39813448.738417804</v>
      </c>
    </row>
    <row r="604" spans="1:22" x14ac:dyDescent="0.35">
      <c r="A604" s="70">
        <f t="shared" si="18"/>
        <v>585</v>
      </c>
      <c r="B604" s="170">
        <v>-11686728.744173102</v>
      </c>
      <c r="U604" s="145">
        <v>584</v>
      </c>
      <c r="V604" s="145">
        <v>1811894.7880501784</v>
      </c>
    </row>
    <row r="605" spans="1:22" x14ac:dyDescent="0.35">
      <c r="A605" s="70">
        <f t="shared" si="18"/>
        <v>586</v>
      </c>
      <c r="B605" s="170">
        <v>-11686728.744173102</v>
      </c>
      <c r="U605" s="145">
        <v>585</v>
      </c>
      <c r="V605" s="145">
        <v>4137147.2467285767</v>
      </c>
    </row>
    <row r="606" spans="1:22" x14ac:dyDescent="0.35">
      <c r="A606" s="70">
        <f t="shared" si="18"/>
        <v>587</v>
      </c>
      <c r="B606" s="170">
        <v>-11686728.744173102</v>
      </c>
      <c r="U606" s="145">
        <v>586</v>
      </c>
      <c r="V606" s="145">
        <v>-33184409.855905838</v>
      </c>
    </row>
    <row r="607" spans="1:22" x14ac:dyDescent="0.35">
      <c r="A607" s="70">
        <f t="shared" si="18"/>
        <v>588</v>
      </c>
      <c r="B607" s="170">
        <v>-11686728.744173102</v>
      </c>
      <c r="U607" s="145">
        <v>587</v>
      </c>
      <c r="V607" s="145">
        <v>-16498445.641949646</v>
      </c>
    </row>
    <row r="608" spans="1:22" x14ac:dyDescent="0.35">
      <c r="A608" s="70">
        <f t="shared" si="18"/>
        <v>589</v>
      </c>
      <c r="B608" s="170">
        <v>-11686728.744173102</v>
      </c>
      <c r="U608" s="145">
        <v>588</v>
      </c>
      <c r="V608" s="145">
        <v>12181807.248955488</v>
      </c>
    </row>
    <row r="609" spans="1:22" x14ac:dyDescent="0.35">
      <c r="A609" s="70">
        <f t="shared" si="18"/>
        <v>590</v>
      </c>
      <c r="B609" s="170">
        <v>-11686728.744173102</v>
      </c>
      <c r="U609" s="145">
        <v>589</v>
      </c>
      <c r="V609" s="145">
        <v>1042115.8931947798</v>
      </c>
    </row>
    <row r="610" spans="1:22" x14ac:dyDescent="0.35">
      <c r="A610" s="70">
        <f t="shared" si="18"/>
        <v>591</v>
      </c>
      <c r="B610" s="170">
        <v>-11686728.744173102</v>
      </c>
      <c r="U610" s="145">
        <v>590</v>
      </c>
      <c r="V610" s="145">
        <v>-4975976.5188077241</v>
      </c>
    </row>
    <row r="611" spans="1:22" x14ac:dyDescent="0.35">
      <c r="A611" s="70">
        <f t="shared" si="18"/>
        <v>592</v>
      </c>
      <c r="B611" s="170">
        <v>-11686728.744173102</v>
      </c>
      <c r="U611" s="145">
        <v>591</v>
      </c>
      <c r="V611" s="145">
        <v>16402813.849428073</v>
      </c>
    </row>
    <row r="612" spans="1:22" x14ac:dyDescent="0.35">
      <c r="A612" s="70">
        <f t="shared" si="18"/>
        <v>593</v>
      </c>
      <c r="B612" s="170">
        <v>-11686728.744173102</v>
      </c>
      <c r="U612" s="145">
        <v>592</v>
      </c>
      <c r="V612" s="145">
        <v>-2865081.460234629</v>
      </c>
    </row>
    <row r="613" spans="1:22" x14ac:dyDescent="0.35">
      <c r="A613" s="70">
        <f t="shared" si="18"/>
        <v>594</v>
      </c>
      <c r="B613" s="170">
        <v>-11686728.744173102</v>
      </c>
      <c r="U613" s="145">
        <v>593</v>
      </c>
      <c r="V613" s="145">
        <v>8975537.411611367</v>
      </c>
    </row>
    <row r="614" spans="1:22" x14ac:dyDescent="0.35">
      <c r="A614" s="70">
        <f t="shared" si="18"/>
        <v>595</v>
      </c>
      <c r="B614" s="170">
        <v>-11686728.744173102</v>
      </c>
      <c r="U614" s="145">
        <v>594</v>
      </c>
      <c r="V614" s="145">
        <v>-7787647.8529328052</v>
      </c>
    </row>
    <row r="615" spans="1:22" x14ac:dyDescent="0.35">
      <c r="A615" s="70">
        <f t="shared" si="18"/>
        <v>596</v>
      </c>
      <c r="B615" s="170">
        <v>-11686728.744173102</v>
      </c>
      <c r="U615" s="145">
        <v>595</v>
      </c>
      <c r="V615" s="145">
        <v>-25402128.319118831</v>
      </c>
    </row>
    <row r="616" spans="1:22" x14ac:dyDescent="0.35">
      <c r="A616" s="70">
        <f t="shared" si="18"/>
        <v>597</v>
      </c>
      <c r="B616" s="170">
        <v>-11686728.744173102</v>
      </c>
      <c r="U616" s="145">
        <v>596</v>
      </c>
      <c r="V616" s="145">
        <v>-18018953.008083001</v>
      </c>
    </row>
    <row r="617" spans="1:22" x14ac:dyDescent="0.35">
      <c r="A617" s="70">
        <f t="shared" si="18"/>
        <v>598</v>
      </c>
      <c r="B617" s="170">
        <v>-11686728.744173102</v>
      </c>
      <c r="U617" s="145">
        <v>597</v>
      </c>
      <c r="V617" s="145">
        <v>-7926010.2392637394</v>
      </c>
    </row>
    <row r="618" spans="1:22" x14ac:dyDescent="0.35">
      <c r="A618" s="70">
        <f t="shared" si="18"/>
        <v>599</v>
      </c>
      <c r="B618" s="170">
        <v>-11686728.744173102</v>
      </c>
      <c r="U618" s="145">
        <v>598</v>
      </c>
      <c r="V618" s="145">
        <v>22227473.26395059</v>
      </c>
    </row>
    <row r="619" spans="1:22" x14ac:dyDescent="0.35">
      <c r="A619" s="70">
        <f t="shared" si="18"/>
        <v>600</v>
      </c>
      <c r="B619" s="170">
        <v>-11686728.744173102</v>
      </c>
      <c r="U619" s="145">
        <v>599</v>
      </c>
      <c r="V619" s="145">
        <v>8581840.2096402161</v>
      </c>
    </row>
    <row r="620" spans="1:22" x14ac:dyDescent="0.35">
      <c r="A620" s="70">
        <f t="shared" si="18"/>
        <v>601</v>
      </c>
      <c r="B620" s="170">
        <v>-11686728.744173102</v>
      </c>
      <c r="U620" s="145">
        <v>600</v>
      </c>
      <c r="V620" s="145">
        <v>8210232.7915310934</v>
      </c>
    </row>
    <row r="621" spans="1:22" x14ac:dyDescent="0.35">
      <c r="A621" s="70">
        <f t="shared" si="18"/>
        <v>602</v>
      </c>
      <c r="B621" s="170">
        <v>-11686728.744173102</v>
      </c>
      <c r="U621" s="145">
        <v>601</v>
      </c>
      <c r="V621" s="145">
        <v>-24774977.247369584</v>
      </c>
    </row>
    <row r="622" spans="1:22" x14ac:dyDescent="0.35">
      <c r="A622" s="70">
        <f t="shared" si="18"/>
        <v>603</v>
      </c>
      <c r="B622" s="170">
        <v>-11686728.744173102</v>
      </c>
      <c r="U622" s="145">
        <v>602</v>
      </c>
      <c r="V622" s="145">
        <v>12064881.719364319</v>
      </c>
    </row>
    <row r="623" spans="1:22" x14ac:dyDescent="0.35">
      <c r="A623" s="70">
        <f t="shared" si="18"/>
        <v>604</v>
      </c>
      <c r="B623" s="170">
        <v>-11686728.744173102</v>
      </c>
      <c r="U623" s="145">
        <v>603</v>
      </c>
      <c r="V623" s="145">
        <v>-30233616.491176978</v>
      </c>
    </row>
    <row r="624" spans="1:22" x14ac:dyDescent="0.35">
      <c r="A624" s="70">
        <f t="shared" si="18"/>
        <v>605</v>
      </c>
      <c r="B624" s="170">
        <v>-11686728.744173102</v>
      </c>
      <c r="U624" s="145">
        <v>604</v>
      </c>
      <c r="V624" s="145">
        <v>1571364.1284211539</v>
      </c>
    </row>
    <row r="625" spans="1:22" x14ac:dyDescent="0.35">
      <c r="A625" s="70">
        <f t="shared" si="18"/>
        <v>606</v>
      </c>
      <c r="B625" s="170">
        <v>-11686728.744173102</v>
      </c>
      <c r="U625" s="145">
        <v>605</v>
      </c>
      <c r="V625" s="145">
        <v>17838028.666383352</v>
      </c>
    </row>
    <row r="626" spans="1:22" x14ac:dyDescent="0.35">
      <c r="A626" s="70">
        <f t="shared" si="18"/>
        <v>607</v>
      </c>
      <c r="B626" s="170">
        <v>-11686728.744173102</v>
      </c>
      <c r="U626" s="145">
        <v>606</v>
      </c>
      <c r="V626" s="145">
        <v>-11005292.556898624</v>
      </c>
    </row>
    <row r="627" spans="1:22" x14ac:dyDescent="0.35">
      <c r="A627" s="70">
        <f t="shared" si="18"/>
        <v>608</v>
      </c>
      <c r="B627" s="170">
        <v>-11686728.744173102</v>
      </c>
      <c r="U627" s="145">
        <v>607</v>
      </c>
      <c r="V627" s="145">
        <v>5070495.6421520375</v>
      </c>
    </row>
    <row r="628" spans="1:22" x14ac:dyDescent="0.35">
      <c r="A628" s="70">
        <f t="shared" si="18"/>
        <v>609</v>
      </c>
      <c r="B628" s="170">
        <v>-11686728.744173102</v>
      </c>
      <c r="U628" s="145">
        <v>608</v>
      </c>
      <c r="V628" s="145">
        <v>-42221446.816178977</v>
      </c>
    </row>
    <row r="629" spans="1:22" x14ac:dyDescent="0.35">
      <c r="A629" s="70">
        <f t="shared" si="18"/>
        <v>610</v>
      </c>
      <c r="B629" s="170">
        <v>-11686728.744173102</v>
      </c>
      <c r="U629" s="145">
        <v>609</v>
      </c>
      <c r="V629" s="145">
        <v>-8367471.5147503167</v>
      </c>
    </row>
    <row r="630" spans="1:22" x14ac:dyDescent="0.35">
      <c r="A630" s="70">
        <f t="shared" si="18"/>
        <v>611</v>
      </c>
      <c r="B630" s="170">
        <v>-11686728.744173102</v>
      </c>
      <c r="U630" s="145">
        <v>610</v>
      </c>
      <c r="V630" s="145">
        <v>-7246862.8508870751</v>
      </c>
    </row>
    <row r="631" spans="1:22" x14ac:dyDescent="0.35">
      <c r="A631" s="70">
        <f t="shared" si="18"/>
        <v>612</v>
      </c>
      <c r="B631" s="170">
        <v>-11686728.744173102</v>
      </c>
      <c r="U631" s="145">
        <v>611</v>
      </c>
      <c r="V631" s="145">
        <v>-12783451.053448495</v>
      </c>
    </row>
    <row r="632" spans="1:22" x14ac:dyDescent="0.35">
      <c r="A632" s="70">
        <f t="shared" si="18"/>
        <v>613</v>
      </c>
      <c r="B632" s="170">
        <v>-11686728.744173102</v>
      </c>
      <c r="U632" s="145">
        <v>612</v>
      </c>
      <c r="V632" s="145">
        <v>11853476.021366902</v>
      </c>
    </row>
    <row r="633" spans="1:22" x14ac:dyDescent="0.35">
      <c r="A633" s="70">
        <f t="shared" si="18"/>
        <v>614</v>
      </c>
      <c r="B633" s="170">
        <v>-11686728.744173102</v>
      </c>
      <c r="U633" s="145">
        <v>613</v>
      </c>
      <c r="V633" s="145">
        <v>-20947377.169541437</v>
      </c>
    </row>
    <row r="634" spans="1:22" x14ac:dyDescent="0.35">
      <c r="A634" s="70">
        <f t="shared" si="18"/>
        <v>615</v>
      </c>
      <c r="B634" s="170">
        <v>-11686728.744173102</v>
      </c>
      <c r="U634" s="145">
        <v>614</v>
      </c>
      <c r="V634" s="145">
        <v>3155056.0738988481</v>
      </c>
    </row>
    <row r="635" spans="1:22" x14ac:dyDescent="0.35">
      <c r="A635" s="70">
        <f t="shared" si="18"/>
        <v>616</v>
      </c>
      <c r="B635" s="170">
        <v>-11686728.744173102</v>
      </c>
      <c r="U635" s="145">
        <v>615</v>
      </c>
      <c r="V635" s="145">
        <v>-6784720.0625099577</v>
      </c>
    </row>
    <row r="636" spans="1:22" x14ac:dyDescent="0.35">
      <c r="A636" s="70">
        <f t="shared" si="18"/>
        <v>617</v>
      </c>
      <c r="B636" s="170">
        <v>-11686728.744173102</v>
      </c>
      <c r="U636" s="145">
        <v>616</v>
      </c>
      <c r="V636" s="145">
        <v>6481075.6089657694</v>
      </c>
    </row>
    <row r="637" spans="1:22" x14ac:dyDescent="0.35">
      <c r="A637" s="70">
        <f t="shared" si="18"/>
        <v>618</v>
      </c>
      <c r="B637" s="170">
        <v>-11686728.744173102</v>
      </c>
      <c r="U637" s="145">
        <v>617</v>
      </c>
      <c r="V637" s="145">
        <v>-25511801.486529157</v>
      </c>
    </row>
    <row r="638" spans="1:22" x14ac:dyDescent="0.35">
      <c r="A638" s="70">
        <f t="shared" si="18"/>
        <v>619</v>
      </c>
      <c r="B638" s="170">
        <v>-11686728.744173102</v>
      </c>
      <c r="U638" s="145">
        <v>618</v>
      </c>
      <c r="V638" s="145">
        <v>-43535446.211951084</v>
      </c>
    </row>
    <row r="639" spans="1:22" x14ac:dyDescent="0.35">
      <c r="A639" s="70">
        <f t="shared" si="18"/>
        <v>620</v>
      </c>
      <c r="B639" s="170">
        <v>-11686728.744173102</v>
      </c>
      <c r="U639" s="145">
        <v>619</v>
      </c>
      <c r="V639" s="145">
        <v>-2523101.6808130257</v>
      </c>
    </row>
    <row r="640" spans="1:22" x14ac:dyDescent="0.35">
      <c r="A640" s="70">
        <f t="shared" si="18"/>
        <v>621</v>
      </c>
      <c r="B640" s="170">
        <v>-11686728.744173102</v>
      </c>
      <c r="U640" s="145">
        <v>620</v>
      </c>
      <c r="V640" s="145">
        <v>-36425122.65883515</v>
      </c>
    </row>
    <row r="641" spans="1:22" x14ac:dyDescent="0.35">
      <c r="A641" s="70">
        <f t="shared" si="18"/>
        <v>622</v>
      </c>
      <c r="B641" s="170">
        <v>-11686728.744173102</v>
      </c>
      <c r="U641" s="145">
        <v>621</v>
      </c>
      <c r="V641" s="145">
        <v>-27634315.520499699</v>
      </c>
    </row>
    <row r="642" spans="1:22" x14ac:dyDescent="0.35">
      <c r="A642" s="70">
        <f t="shared" si="18"/>
        <v>623</v>
      </c>
      <c r="B642" s="170">
        <v>-11686728.744173102</v>
      </c>
      <c r="U642" s="145">
        <v>622</v>
      </c>
      <c r="V642" s="145">
        <v>-16445455.575257165</v>
      </c>
    </row>
    <row r="643" spans="1:22" x14ac:dyDescent="0.35">
      <c r="A643" s="70">
        <f t="shared" si="18"/>
        <v>624</v>
      </c>
      <c r="B643" s="170">
        <v>-11686728.744173102</v>
      </c>
      <c r="U643" s="145">
        <v>623</v>
      </c>
      <c r="V643" s="145">
        <v>-19486175.780316629</v>
      </c>
    </row>
    <row r="644" spans="1:22" x14ac:dyDescent="0.35">
      <c r="A644" s="70">
        <f t="shared" si="18"/>
        <v>625</v>
      </c>
      <c r="B644" s="170">
        <v>-11686728.744173102</v>
      </c>
      <c r="U644" s="145">
        <v>624</v>
      </c>
      <c r="V644" s="145">
        <v>-12048365.512840202</v>
      </c>
    </row>
    <row r="645" spans="1:22" x14ac:dyDescent="0.35">
      <c r="A645" s="70">
        <f t="shared" si="18"/>
        <v>626</v>
      </c>
      <c r="B645" s="170">
        <v>-11686728.744173102</v>
      </c>
      <c r="U645" s="145">
        <v>625</v>
      </c>
      <c r="V645" s="145">
        <v>-33543644.360061377</v>
      </c>
    </row>
    <row r="646" spans="1:22" x14ac:dyDescent="0.35">
      <c r="A646" s="70">
        <f t="shared" si="18"/>
        <v>627</v>
      </c>
      <c r="B646" s="170">
        <v>-11686728.744173102</v>
      </c>
      <c r="U646" s="145">
        <v>626</v>
      </c>
      <c r="V646" s="145">
        <v>-19865922.528804559</v>
      </c>
    </row>
    <row r="647" spans="1:22" x14ac:dyDescent="0.35">
      <c r="A647" s="70">
        <f t="shared" si="18"/>
        <v>628</v>
      </c>
      <c r="B647" s="170">
        <v>-11686728.744173102</v>
      </c>
      <c r="U647" s="145">
        <v>627</v>
      </c>
      <c r="V647" s="145">
        <v>-19125887.285031877</v>
      </c>
    </row>
    <row r="648" spans="1:22" x14ac:dyDescent="0.35">
      <c r="A648" s="70">
        <f t="shared" si="18"/>
        <v>629</v>
      </c>
      <c r="B648" s="170">
        <v>-11686728.744173102</v>
      </c>
      <c r="U648" s="145">
        <v>628</v>
      </c>
      <c r="V648" s="145">
        <v>-5386058.8553203754</v>
      </c>
    </row>
    <row r="649" spans="1:22" x14ac:dyDescent="0.35">
      <c r="A649" s="70">
        <f t="shared" si="18"/>
        <v>630</v>
      </c>
      <c r="B649" s="170">
        <v>-11686728.744173102</v>
      </c>
      <c r="U649" s="145">
        <v>629</v>
      </c>
      <c r="V649" s="145">
        <v>17188975.430586375</v>
      </c>
    </row>
    <row r="650" spans="1:22" x14ac:dyDescent="0.35">
      <c r="A650" s="70">
        <f t="shared" si="18"/>
        <v>631</v>
      </c>
      <c r="B650" s="170">
        <v>-11686728.744173102</v>
      </c>
      <c r="U650" s="145">
        <v>630</v>
      </c>
      <c r="V650" s="145">
        <v>26515891.819793675</v>
      </c>
    </row>
    <row r="651" spans="1:22" x14ac:dyDescent="0.35">
      <c r="A651" s="70">
        <f t="shared" si="18"/>
        <v>632</v>
      </c>
      <c r="B651" s="170">
        <v>-11686728.744173102</v>
      </c>
      <c r="U651" s="145">
        <v>631</v>
      </c>
      <c r="V651" s="145">
        <v>24435379.122502171</v>
      </c>
    </row>
    <row r="652" spans="1:22" x14ac:dyDescent="0.35">
      <c r="A652" s="70">
        <f t="shared" si="18"/>
        <v>633</v>
      </c>
      <c r="B652" s="170">
        <v>-11686728.744173102</v>
      </c>
      <c r="U652" s="145">
        <v>632</v>
      </c>
      <c r="V652" s="145">
        <v>-7969157.622959476</v>
      </c>
    </row>
    <row r="653" spans="1:22" x14ac:dyDescent="0.35">
      <c r="A653" s="70">
        <f t="shared" si="18"/>
        <v>634</v>
      </c>
      <c r="B653" s="170">
        <v>-11686728.744173102</v>
      </c>
      <c r="U653" s="145">
        <v>633</v>
      </c>
      <c r="V653" s="145">
        <v>14810979.469044119</v>
      </c>
    </row>
    <row r="654" spans="1:22" x14ac:dyDescent="0.35">
      <c r="A654" s="70">
        <f t="shared" si="18"/>
        <v>635</v>
      </c>
      <c r="B654" s="170">
        <v>-11686728.744173102</v>
      </c>
      <c r="U654" s="145">
        <v>634</v>
      </c>
      <c r="V654" s="145">
        <v>-4884862.6077763531</v>
      </c>
    </row>
    <row r="655" spans="1:22" x14ac:dyDescent="0.35">
      <c r="A655" s="70">
        <f t="shared" si="18"/>
        <v>636</v>
      </c>
      <c r="B655" s="170">
        <v>-11686728.744173102</v>
      </c>
      <c r="U655" s="145">
        <v>635</v>
      </c>
      <c r="V655" s="145">
        <v>-15048990.295943562</v>
      </c>
    </row>
    <row r="656" spans="1:22" x14ac:dyDescent="0.35">
      <c r="A656" s="70">
        <f t="shared" si="18"/>
        <v>637</v>
      </c>
      <c r="B656" s="170">
        <v>-11686728.744173102</v>
      </c>
      <c r="U656" s="145">
        <v>636</v>
      </c>
      <c r="V656" s="145">
        <v>-304457.28136235103</v>
      </c>
    </row>
    <row r="657" spans="1:22" x14ac:dyDescent="0.35">
      <c r="A657" s="70">
        <f t="shared" si="18"/>
        <v>638</v>
      </c>
      <c r="B657" s="170">
        <v>-11686728.744173102</v>
      </c>
      <c r="U657" s="145">
        <v>637</v>
      </c>
      <c r="V657" s="145">
        <v>11696647.871886585</v>
      </c>
    </row>
    <row r="658" spans="1:22" x14ac:dyDescent="0.35">
      <c r="A658" s="70">
        <f t="shared" si="18"/>
        <v>639</v>
      </c>
      <c r="B658" s="170">
        <v>-11686728.744173102</v>
      </c>
      <c r="U658" s="145">
        <v>638</v>
      </c>
      <c r="V658" s="145">
        <v>-13552483.147349369</v>
      </c>
    </row>
    <row r="659" spans="1:22" x14ac:dyDescent="0.35">
      <c r="A659" s="70">
        <f t="shared" si="18"/>
        <v>640</v>
      </c>
      <c r="B659" s="170">
        <v>-11686728.744173102</v>
      </c>
      <c r="U659" s="145">
        <v>639</v>
      </c>
      <c r="V659" s="145">
        <v>-8011210.8465567753</v>
      </c>
    </row>
    <row r="660" spans="1:22" x14ac:dyDescent="0.35">
      <c r="A660" s="70">
        <f t="shared" si="18"/>
        <v>641</v>
      </c>
      <c r="B660" s="170">
        <v>-11686728.744173102</v>
      </c>
      <c r="U660" s="145">
        <v>640</v>
      </c>
      <c r="V660" s="145">
        <v>1420231.8479510881</v>
      </c>
    </row>
    <row r="661" spans="1:22" x14ac:dyDescent="0.35">
      <c r="A661" s="70">
        <f t="shared" si="18"/>
        <v>642</v>
      </c>
      <c r="B661" s="170">
        <v>-11686728.744173102</v>
      </c>
      <c r="U661" s="145">
        <v>641</v>
      </c>
      <c r="V661" s="145">
        <v>-10392527.841138661</v>
      </c>
    </row>
    <row r="662" spans="1:22" x14ac:dyDescent="0.35">
      <c r="A662" s="70">
        <f t="shared" ref="A662:A725" si="19">A661+1</f>
        <v>643</v>
      </c>
      <c r="B662" s="170">
        <v>-11686728.744173102</v>
      </c>
      <c r="U662" s="145">
        <v>642</v>
      </c>
      <c r="V662" s="145">
        <v>15323887.503805347</v>
      </c>
    </row>
    <row r="663" spans="1:22" x14ac:dyDescent="0.35">
      <c r="A663" s="70">
        <f t="shared" si="19"/>
        <v>644</v>
      </c>
      <c r="B663" s="170">
        <v>-11686728.744173102</v>
      </c>
      <c r="U663" s="145">
        <v>643</v>
      </c>
      <c r="V663" s="145">
        <v>4250339.5188690126</v>
      </c>
    </row>
    <row r="664" spans="1:22" x14ac:dyDescent="0.35">
      <c r="A664" s="70">
        <f t="shared" si="19"/>
        <v>645</v>
      </c>
      <c r="B664" s="170">
        <v>-11686728.744173102</v>
      </c>
      <c r="U664" s="145">
        <v>644</v>
      </c>
      <c r="V664" s="145">
        <v>1977672.2776101716</v>
      </c>
    </row>
    <row r="665" spans="1:22" x14ac:dyDescent="0.35">
      <c r="A665" s="70">
        <f t="shared" si="19"/>
        <v>646</v>
      </c>
      <c r="B665" s="170">
        <v>-11686728.744173102</v>
      </c>
      <c r="U665" s="145">
        <v>645</v>
      </c>
      <c r="V665" s="145">
        <v>-5381159.9223114178</v>
      </c>
    </row>
    <row r="666" spans="1:22" x14ac:dyDescent="0.35">
      <c r="A666" s="70">
        <f t="shared" si="19"/>
        <v>647</v>
      </c>
      <c r="B666" s="170">
        <v>-11686728.744173102</v>
      </c>
      <c r="U666" s="145">
        <v>646</v>
      </c>
      <c r="V666" s="145">
        <v>-26243419.2364709</v>
      </c>
    </row>
    <row r="667" spans="1:22" x14ac:dyDescent="0.35">
      <c r="A667" s="70">
        <f t="shared" si="19"/>
        <v>648</v>
      </c>
      <c r="B667" s="170">
        <v>-11686728.744173102</v>
      </c>
      <c r="U667" s="145">
        <v>647</v>
      </c>
      <c r="V667" s="145">
        <v>13620832.719772756</v>
      </c>
    </row>
    <row r="668" spans="1:22" x14ac:dyDescent="0.35">
      <c r="A668" s="70">
        <f t="shared" si="19"/>
        <v>649</v>
      </c>
      <c r="B668" s="170">
        <v>-11686728.744173102</v>
      </c>
      <c r="U668" s="145">
        <v>648</v>
      </c>
      <c r="V668" s="145">
        <v>2356011.394579161</v>
      </c>
    </row>
    <row r="669" spans="1:22" x14ac:dyDescent="0.35">
      <c r="A669" s="70">
        <f t="shared" si="19"/>
        <v>650</v>
      </c>
      <c r="B669" s="170">
        <v>-11686728.744173102</v>
      </c>
      <c r="U669" s="145">
        <v>649</v>
      </c>
      <c r="V669" s="145">
        <v>5312191.4423314445</v>
      </c>
    </row>
    <row r="670" spans="1:22" x14ac:dyDescent="0.35">
      <c r="A670" s="70">
        <f t="shared" si="19"/>
        <v>651</v>
      </c>
      <c r="B670" s="170">
        <v>-11686728.744173102</v>
      </c>
      <c r="U670" s="145">
        <v>650</v>
      </c>
      <c r="V670" s="145">
        <v>20788476.270948052</v>
      </c>
    </row>
    <row r="671" spans="1:22" x14ac:dyDescent="0.35">
      <c r="A671" s="70">
        <f t="shared" si="19"/>
        <v>652</v>
      </c>
      <c r="B671" s="170">
        <v>-11686728.744173102</v>
      </c>
      <c r="U671" s="145">
        <v>651</v>
      </c>
      <c r="V671" s="145">
        <v>9318262.2310249917</v>
      </c>
    </row>
    <row r="672" spans="1:22" x14ac:dyDescent="0.35">
      <c r="A672" s="70">
        <f t="shared" si="19"/>
        <v>653</v>
      </c>
      <c r="B672" s="170">
        <v>-11686728.744173102</v>
      </c>
      <c r="U672" s="145">
        <v>652</v>
      </c>
      <c r="V672" s="145">
        <v>-23136666.480251305</v>
      </c>
    </row>
    <row r="673" spans="1:22" x14ac:dyDescent="0.35">
      <c r="A673" s="70">
        <f t="shared" si="19"/>
        <v>654</v>
      </c>
      <c r="B673" s="170">
        <v>-11686728.744173102</v>
      </c>
      <c r="U673" s="145">
        <v>653</v>
      </c>
      <c r="V673" s="145">
        <v>1499109.6619764753</v>
      </c>
    </row>
    <row r="674" spans="1:22" x14ac:dyDescent="0.35">
      <c r="A674" s="70">
        <f t="shared" si="19"/>
        <v>655</v>
      </c>
      <c r="B674" s="170">
        <v>-11686728.744173102</v>
      </c>
      <c r="U674" s="145">
        <v>654</v>
      </c>
      <c r="V674" s="145">
        <v>7174175.1014122814</v>
      </c>
    </row>
    <row r="675" spans="1:22" x14ac:dyDescent="0.35">
      <c r="A675" s="70">
        <f t="shared" si="19"/>
        <v>656</v>
      </c>
      <c r="B675" s="170">
        <v>-11686728.744173102</v>
      </c>
      <c r="U675" s="145">
        <v>655</v>
      </c>
      <c r="V675" s="145">
        <v>30893371.255560651</v>
      </c>
    </row>
    <row r="676" spans="1:22" x14ac:dyDescent="0.35">
      <c r="A676" s="70">
        <f t="shared" si="19"/>
        <v>657</v>
      </c>
      <c r="B676" s="170">
        <v>-11686728.744173102</v>
      </c>
      <c r="U676" s="145">
        <v>656</v>
      </c>
      <c r="V676" s="145">
        <v>26529676.030378021</v>
      </c>
    </row>
    <row r="677" spans="1:22" x14ac:dyDescent="0.35">
      <c r="A677" s="70">
        <f t="shared" si="19"/>
        <v>658</v>
      </c>
      <c r="B677" s="170">
        <v>-11686728.744173102</v>
      </c>
      <c r="U677" s="145">
        <v>657</v>
      </c>
      <c r="V677" s="145">
        <v>20684755.96762339</v>
      </c>
    </row>
    <row r="678" spans="1:22" x14ac:dyDescent="0.35">
      <c r="A678" s="70">
        <f t="shared" si="19"/>
        <v>659</v>
      </c>
      <c r="B678" s="170">
        <v>-11686728.744173102</v>
      </c>
      <c r="U678" s="145">
        <v>658</v>
      </c>
      <c r="V678" s="145">
        <v>-14266650.400437985</v>
      </c>
    </row>
    <row r="679" spans="1:22" x14ac:dyDescent="0.35">
      <c r="A679" s="70">
        <f t="shared" si="19"/>
        <v>660</v>
      </c>
      <c r="B679" s="170">
        <v>-11686728.744173102</v>
      </c>
      <c r="U679" s="145">
        <v>659</v>
      </c>
      <c r="V679" s="145">
        <v>31475136.498163406</v>
      </c>
    </row>
    <row r="680" spans="1:22" x14ac:dyDescent="0.35">
      <c r="A680" s="70">
        <f t="shared" si="19"/>
        <v>661</v>
      </c>
      <c r="B680" s="170">
        <v>-11686728.744173102</v>
      </c>
      <c r="U680" s="145">
        <v>660</v>
      </c>
      <c r="V680" s="145">
        <v>2917564.6030560695</v>
      </c>
    </row>
    <row r="681" spans="1:22" x14ac:dyDescent="0.35">
      <c r="A681" s="70">
        <f t="shared" si="19"/>
        <v>662</v>
      </c>
      <c r="B681" s="170">
        <v>-11686728.744173102</v>
      </c>
      <c r="U681" s="145">
        <v>661</v>
      </c>
      <c r="V681" s="145">
        <v>19008565.62319839</v>
      </c>
    </row>
    <row r="682" spans="1:22" x14ac:dyDescent="0.35">
      <c r="A682" s="70">
        <f t="shared" si="19"/>
        <v>663</v>
      </c>
      <c r="B682" s="170">
        <v>-11686728.744173102</v>
      </c>
      <c r="U682" s="145">
        <v>662</v>
      </c>
      <c r="V682" s="145">
        <v>9205282.2479056381</v>
      </c>
    </row>
    <row r="683" spans="1:22" x14ac:dyDescent="0.35">
      <c r="A683" s="70">
        <f t="shared" si="19"/>
        <v>664</v>
      </c>
      <c r="B683" s="170">
        <v>-11686728.744173102</v>
      </c>
      <c r="U683" s="145">
        <v>663</v>
      </c>
      <c r="V683" s="145">
        <v>14761272.39587751</v>
      </c>
    </row>
    <row r="684" spans="1:22" x14ac:dyDescent="0.35">
      <c r="A684" s="70">
        <f t="shared" si="19"/>
        <v>665</v>
      </c>
      <c r="B684" s="170">
        <v>-11686728.744173102</v>
      </c>
      <c r="U684" s="145">
        <v>664</v>
      </c>
      <c r="V684" s="145">
        <v>-2472030.4767811485</v>
      </c>
    </row>
    <row r="685" spans="1:22" x14ac:dyDescent="0.35">
      <c r="A685" s="70">
        <f t="shared" si="19"/>
        <v>666</v>
      </c>
      <c r="B685" s="170">
        <v>-11686728.744173102</v>
      </c>
      <c r="U685" s="145">
        <v>665</v>
      </c>
      <c r="V685" s="145">
        <v>9341171.8951537646</v>
      </c>
    </row>
    <row r="686" spans="1:22" x14ac:dyDescent="0.35">
      <c r="A686" s="70">
        <f t="shared" si="19"/>
        <v>667</v>
      </c>
      <c r="B686" s="170">
        <v>-11686728.744173102</v>
      </c>
      <c r="U686" s="145">
        <v>666</v>
      </c>
      <c r="V686" s="145">
        <v>-12652609.215113522</v>
      </c>
    </row>
    <row r="687" spans="1:22" x14ac:dyDescent="0.35">
      <c r="A687" s="70">
        <f t="shared" si="19"/>
        <v>668</v>
      </c>
      <c r="B687" s="170">
        <v>-11686728.744173102</v>
      </c>
      <c r="U687" s="145">
        <v>667</v>
      </c>
      <c r="V687" s="145">
        <v>2533757.984555833</v>
      </c>
    </row>
    <row r="688" spans="1:22" x14ac:dyDescent="0.35">
      <c r="A688" s="70">
        <f t="shared" si="19"/>
        <v>669</v>
      </c>
      <c r="B688" s="170">
        <v>-11686728.744173102</v>
      </c>
      <c r="U688" s="145">
        <v>668</v>
      </c>
      <c r="V688" s="145">
        <v>15892462.898813762</v>
      </c>
    </row>
    <row r="689" spans="1:22" x14ac:dyDescent="0.35">
      <c r="A689" s="70">
        <f t="shared" si="19"/>
        <v>670</v>
      </c>
      <c r="B689" s="170">
        <v>-11686728.744173102</v>
      </c>
      <c r="U689" s="145">
        <v>669</v>
      </c>
      <c r="V689" s="145">
        <v>-20656363.828010559</v>
      </c>
    </row>
    <row r="690" spans="1:22" x14ac:dyDescent="0.35">
      <c r="A690" s="70">
        <f t="shared" si="19"/>
        <v>671</v>
      </c>
      <c r="B690" s="170">
        <v>-11686728.744173102</v>
      </c>
      <c r="U690" s="145">
        <v>670</v>
      </c>
      <c r="V690" s="145">
        <v>4702359.0887384266</v>
      </c>
    </row>
    <row r="691" spans="1:22" x14ac:dyDescent="0.35">
      <c r="A691" s="70">
        <f t="shared" si="19"/>
        <v>672</v>
      </c>
      <c r="B691" s="170">
        <v>-11686728.744173102</v>
      </c>
      <c r="U691" s="145">
        <v>671</v>
      </c>
      <c r="V691" s="145">
        <v>-12297671.362468207</v>
      </c>
    </row>
    <row r="692" spans="1:22" x14ac:dyDescent="0.35">
      <c r="A692" s="70">
        <f t="shared" si="19"/>
        <v>673</v>
      </c>
      <c r="B692" s="170">
        <v>-11686728.744173102</v>
      </c>
      <c r="U692" s="145">
        <v>672</v>
      </c>
      <c r="V692" s="145">
        <v>-16410068.315114109</v>
      </c>
    </row>
    <row r="693" spans="1:22" x14ac:dyDescent="0.35">
      <c r="A693" s="70">
        <f t="shared" si="19"/>
        <v>674</v>
      </c>
      <c r="B693" s="170">
        <v>-11686728.744173102</v>
      </c>
      <c r="U693" s="145">
        <v>673</v>
      </c>
      <c r="V693" s="145">
        <v>16619067.256418958</v>
      </c>
    </row>
    <row r="694" spans="1:22" x14ac:dyDescent="0.35">
      <c r="A694" s="70">
        <f t="shared" si="19"/>
        <v>675</v>
      </c>
      <c r="B694" s="170">
        <v>-11686728.744173102</v>
      </c>
      <c r="U694" s="145">
        <v>674</v>
      </c>
      <c r="V694" s="145">
        <v>-31956055.119223669</v>
      </c>
    </row>
    <row r="695" spans="1:22" x14ac:dyDescent="0.35">
      <c r="A695" s="70">
        <f t="shared" si="19"/>
        <v>676</v>
      </c>
      <c r="B695" s="170">
        <v>-11686728.744173102</v>
      </c>
      <c r="U695" s="145">
        <v>675</v>
      </c>
      <c r="V695" s="145">
        <v>-25077255.811744202</v>
      </c>
    </row>
    <row r="696" spans="1:22" x14ac:dyDescent="0.35">
      <c r="A696" s="70">
        <f t="shared" si="19"/>
        <v>677</v>
      </c>
      <c r="B696" s="170">
        <v>-11686728.744173102</v>
      </c>
      <c r="U696" s="145">
        <v>676</v>
      </c>
      <c r="V696" s="145">
        <v>2147667.8031516634</v>
      </c>
    </row>
    <row r="697" spans="1:22" x14ac:dyDescent="0.35">
      <c r="A697" s="70">
        <f t="shared" si="19"/>
        <v>678</v>
      </c>
      <c r="B697" s="170">
        <v>-11686728.744173102</v>
      </c>
      <c r="U697" s="145">
        <v>677</v>
      </c>
      <c r="V697" s="145">
        <v>21560248.573927805</v>
      </c>
    </row>
    <row r="698" spans="1:22" x14ac:dyDescent="0.35">
      <c r="A698" s="70">
        <f t="shared" si="19"/>
        <v>679</v>
      </c>
      <c r="B698" s="170">
        <v>-11686728.744173102</v>
      </c>
      <c r="U698" s="145">
        <v>678</v>
      </c>
      <c r="V698" s="145">
        <v>-11333722.345030881</v>
      </c>
    </row>
    <row r="699" spans="1:22" x14ac:dyDescent="0.35">
      <c r="A699" s="70">
        <f t="shared" si="19"/>
        <v>680</v>
      </c>
      <c r="B699" s="170">
        <v>-11686728.744173102</v>
      </c>
      <c r="U699" s="145">
        <v>679</v>
      </c>
      <c r="V699" s="145">
        <v>-2694058.4229277689</v>
      </c>
    </row>
    <row r="700" spans="1:22" x14ac:dyDescent="0.35">
      <c r="A700" s="70">
        <f t="shared" si="19"/>
        <v>681</v>
      </c>
      <c r="B700" s="170">
        <v>-11686728.744173102</v>
      </c>
      <c r="U700" s="145">
        <v>680</v>
      </c>
      <c r="V700" s="145">
        <v>25818241.588206518</v>
      </c>
    </row>
    <row r="701" spans="1:22" x14ac:dyDescent="0.35">
      <c r="A701" s="70">
        <f t="shared" si="19"/>
        <v>682</v>
      </c>
      <c r="B701" s="170">
        <v>-11686728.744173102</v>
      </c>
      <c r="U701" s="145">
        <v>681</v>
      </c>
      <c r="V701" s="145">
        <v>-12840716.228578828</v>
      </c>
    </row>
    <row r="702" spans="1:22" x14ac:dyDescent="0.35">
      <c r="A702" s="70">
        <f t="shared" si="19"/>
        <v>683</v>
      </c>
      <c r="B702" s="170">
        <v>-11686728.744173102</v>
      </c>
      <c r="U702" s="145">
        <v>682</v>
      </c>
      <c r="V702" s="145">
        <v>14915185.088882416</v>
      </c>
    </row>
    <row r="703" spans="1:22" x14ac:dyDescent="0.35">
      <c r="A703" s="70">
        <f t="shared" si="19"/>
        <v>684</v>
      </c>
      <c r="B703" s="170">
        <v>-11686728.744173102</v>
      </c>
      <c r="U703" s="145">
        <v>683</v>
      </c>
      <c r="V703" s="145">
        <v>4394889.8174342699</v>
      </c>
    </row>
    <row r="704" spans="1:22" x14ac:dyDescent="0.35">
      <c r="A704" s="70">
        <f t="shared" si="19"/>
        <v>685</v>
      </c>
      <c r="B704" s="170">
        <v>-11686728.744173102</v>
      </c>
      <c r="U704" s="145">
        <v>684</v>
      </c>
      <c r="V704" s="145">
        <v>-11667035.268725017</v>
      </c>
    </row>
    <row r="705" spans="1:22" x14ac:dyDescent="0.35">
      <c r="A705" s="70">
        <f t="shared" si="19"/>
        <v>686</v>
      </c>
      <c r="B705" s="170">
        <v>-11686728.744173102</v>
      </c>
      <c r="U705" s="145">
        <v>685</v>
      </c>
      <c r="V705" s="145">
        <v>26226248.722962283</v>
      </c>
    </row>
    <row r="706" spans="1:22" x14ac:dyDescent="0.35">
      <c r="A706" s="70">
        <f t="shared" si="19"/>
        <v>687</v>
      </c>
      <c r="B706" s="170">
        <v>-11686728.744173102</v>
      </c>
      <c r="U706" s="145">
        <v>686</v>
      </c>
      <c r="V706" s="145">
        <v>-18721161.850958724</v>
      </c>
    </row>
    <row r="707" spans="1:22" x14ac:dyDescent="0.35">
      <c r="A707" s="70">
        <f t="shared" si="19"/>
        <v>688</v>
      </c>
      <c r="B707" s="170">
        <v>-11686728.744173102</v>
      </c>
      <c r="U707" s="145">
        <v>687</v>
      </c>
      <c r="V707" s="145">
        <v>-11266897.220523503</v>
      </c>
    </row>
    <row r="708" spans="1:22" x14ac:dyDescent="0.35">
      <c r="A708" s="70">
        <f t="shared" si="19"/>
        <v>689</v>
      </c>
      <c r="B708" s="170">
        <v>-11686728.744173102</v>
      </c>
      <c r="U708" s="145">
        <v>688</v>
      </c>
      <c r="V708" s="145">
        <v>-2735386.752484791</v>
      </c>
    </row>
    <row r="709" spans="1:22" x14ac:dyDescent="0.35">
      <c r="A709" s="70">
        <f t="shared" si="19"/>
        <v>690</v>
      </c>
      <c r="B709" s="170">
        <v>-11686728.744173102</v>
      </c>
      <c r="U709" s="145">
        <v>689</v>
      </c>
      <c r="V709" s="145">
        <v>-3854015.0213029049</v>
      </c>
    </row>
    <row r="710" spans="1:22" x14ac:dyDescent="0.35">
      <c r="A710" s="70">
        <f t="shared" si="19"/>
        <v>691</v>
      </c>
      <c r="B710" s="170">
        <v>-11686728.744173102</v>
      </c>
      <c r="U710" s="145">
        <v>690</v>
      </c>
      <c r="V710" s="145">
        <v>-12326110.221727846</v>
      </c>
    </row>
    <row r="711" spans="1:22" x14ac:dyDescent="0.35">
      <c r="A711" s="70">
        <f t="shared" si="19"/>
        <v>692</v>
      </c>
      <c r="B711" s="170">
        <v>-11686728.744173102</v>
      </c>
      <c r="U711" s="145">
        <v>691</v>
      </c>
      <c r="V711" s="145">
        <v>-44942744.104767509</v>
      </c>
    </row>
    <row r="712" spans="1:22" x14ac:dyDescent="0.35">
      <c r="A712" s="70">
        <f t="shared" si="19"/>
        <v>693</v>
      </c>
      <c r="B712" s="170">
        <v>-11686728.744173102</v>
      </c>
      <c r="U712" s="145">
        <v>692</v>
      </c>
      <c r="V712" s="145">
        <v>42377340.084081918</v>
      </c>
    </row>
    <row r="713" spans="1:22" x14ac:dyDescent="0.35">
      <c r="A713" s="70">
        <f t="shared" si="19"/>
        <v>694</v>
      </c>
      <c r="B713" s="170">
        <v>-11686728.744173102</v>
      </c>
      <c r="U713" s="145">
        <v>693</v>
      </c>
      <c r="V713" s="145">
        <v>18011690.521523964</v>
      </c>
    </row>
    <row r="714" spans="1:22" x14ac:dyDescent="0.35">
      <c r="A714" s="70">
        <f t="shared" si="19"/>
        <v>695</v>
      </c>
      <c r="B714" s="170">
        <v>-11686728.744173102</v>
      </c>
      <c r="U714" s="145">
        <v>694</v>
      </c>
      <c r="V714" s="145">
        <v>-16696832.80371999</v>
      </c>
    </row>
    <row r="715" spans="1:22" x14ac:dyDescent="0.35">
      <c r="A715" s="70">
        <f t="shared" si="19"/>
        <v>696</v>
      </c>
      <c r="B715" s="170">
        <v>-11686728.744173102</v>
      </c>
      <c r="U715" s="145">
        <v>695</v>
      </c>
      <c r="V715" s="145">
        <v>6175156.4360359535</v>
      </c>
    </row>
    <row r="716" spans="1:22" x14ac:dyDescent="0.35">
      <c r="A716" s="70">
        <f t="shared" si="19"/>
        <v>697</v>
      </c>
      <c r="B716" s="170">
        <v>-11686728.744173102</v>
      </c>
      <c r="U716" s="145">
        <v>696</v>
      </c>
      <c r="V716" s="145">
        <v>37721059.142018341</v>
      </c>
    </row>
    <row r="717" spans="1:22" x14ac:dyDescent="0.35">
      <c r="A717" s="70">
        <f t="shared" si="19"/>
        <v>698</v>
      </c>
      <c r="B717" s="170">
        <v>-11686728.744173102</v>
      </c>
      <c r="U717" s="145">
        <v>697</v>
      </c>
      <c r="V717" s="145">
        <v>44760151.815039888</v>
      </c>
    </row>
    <row r="718" spans="1:22" x14ac:dyDescent="0.35">
      <c r="A718" s="70">
        <f t="shared" si="19"/>
        <v>699</v>
      </c>
      <c r="B718" s="170">
        <v>-11686728.744173102</v>
      </c>
      <c r="U718" s="145">
        <v>698</v>
      </c>
      <c r="V718" s="145">
        <v>-5623625.4372386634</v>
      </c>
    </row>
    <row r="719" spans="1:22" x14ac:dyDescent="0.35">
      <c r="A719" s="70">
        <f t="shared" si="19"/>
        <v>700</v>
      </c>
      <c r="B719" s="170">
        <v>-11686728.744173102</v>
      </c>
      <c r="U719" s="145">
        <v>699</v>
      </c>
      <c r="V719" s="145">
        <v>-2671918.0684809443</v>
      </c>
    </row>
    <row r="720" spans="1:22" x14ac:dyDescent="0.35">
      <c r="A720" s="70">
        <f t="shared" si="19"/>
        <v>701</v>
      </c>
      <c r="B720" s="170">
        <v>-11686728.744173102</v>
      </c>
      <c r="U720" s="145">
        <v>700</v>
      </c>
      <c r="V720" s="145">
        <v>-24744592.301865436</v>
      </c>
    </row>
    <row r="721" spans="1:22" x14ac:dyDescent="0.35">
      <c r="A721" s="70">
        <f t="shared" si="19"/>
        <v>702</v>
      </c>
      <c r="B721" s="170">
        <v>-11686728.744173102</v>
      </c>
      <c r="U721" s="145">
        <v>701</v>
      </c>
      <c r="V721" s="145">
        <v>-8782123.2805568986</v>
      </c>
    </row>
    <row r="722" spans="1:22" x14ac:dyDescent="0.35">
      <c r="A722" s="70">
        <f t="shared" si="19"/>
        <v>703</v>
      </c>
      <c r="B722" s="170">
        <v>-11686728.744173102</v>
      </c>
      <c r="U722" s="145">
        <v>702</v>
      </c>
      <c r="V722" s="145">
        <v>-35309854.54011976</v>
      </c>
    </row>
    <row r="723" spans="1:22" x14ac:dyDescent="0.35">
      <c r="A723" s="70">
        <f t="shared" si="19"/>
        <v>704</v>
      </c>
      <c r="B723" s="170">
        <v>-11686728.744173102</v>
      </c>
      <c r="U723" s="145">
        <v>703</v>
      </c>
      <c r="V723" s="145">
        <v>-6605016.3659819327</v>
      </c>
    </row>
    <row r="724" spans="1:22" x14ac:dyDescent="0.35">
      <c r="A724" s="70">
        <f t="shared" si="19"/>
        <v>705</v>
      </c>
      <c r="B724" s="170">
        <v>-11686728.744173102</v>
      </c>
      <c r="U724" s="145">
        <v>704</v>
      </c>
      <c r="V724" s="145">
        <v>-34288940.550382532</v>
      </c>
    </row>
    <row r="725" spans="1:22" x14ac:dyDescent="0.35">
      <c r="A725" s="70">
        <f t="shared" si="19"/>
        <v>706</v>
      </c>
      <c r="B725" s="170">
        <v>-11686728.744173102</v>
      </c>
      <c r="U725" s="145">
        <v>705</v>
      </c>
      <c r="V725" s="145">
        <v>-6167141.6456711702</v>
      </c>
    </row>
    <row r="726" spans="1:22" x14ac:dyDescent="0.35">
      <c r="A726" s="70">
        <f t="shared" ref="A726:A789" si="20">A725+1</f>
        <v>707</v>
      </c>
      <c r="B726" s="170">
        <v>-11686728.744173102</v>
      </c>
      <c r="U726" s="145">
        <v>706</v>
      </c>
      <c r="V726" s="145">
        <v>-12192053.549545139</v>
      </c>
    </row>
    <row r="727" spans="1:22" x14ac:dyDescent="0.35">
      <c r="A727" s="70">
        <f t="shared" si="20"/>
        <v>708</v>
      </c>
      <c r="B727" s="170">
        <v>-11686728.744173102</v>
      </c>
      <c r="U727" s="145">
        <v>707</v>
      </c>
      <c r="V727" s="145">
        <v>18090105.382666126</v>
      </c>
    </row>
    <row r="728" spans="1:22" x14ac:dyDescent="0.35">
      <c r="A728" s="70">
        <f t="shared" si="20"/>
        <v>709</v>
      </c>
      <c r="B728" s="170">
        <v>-11686728.744173102</v>
      </c>
      <c r="U728" s="145">
        <v>708</v>
      </c>
      <c r="V728" s="145">
        <v>20176930.071781941</v>
      </c>
    </row>
    <row r="729" spans="1:22" x14ac:dyDescent="0.35">
      <c r="A729" s="70">
        <f t="shared" si="20"/>
        <v>710</v>
      </c>
      <c r="B729" s="170">
        <v>-11686728.744173102</v>
      </c>
      <c r="U729" s="145">
        <v>709</v>
      </c>
      <c r="V729" s="145">
        <v>-32305667.69791358</v>
      </c>
    </row>
    <row r="730" spans="1:22" x14ac:dyDescent="0.35">
      <c r="A730" s="70">
        <f t="shared" si="20"/>
        <v>711</v>
      </c>
      <c r="B730" s="170">
        <v>-11686728.744173102</v>
      </c>
      <c r="U730" s="145">
        <v>710</v>
      </c>
      <c r="V730" s="145">
        <v>-14501076.402247371</v>
      </c>
    </row>
    <row r="731" spans="1:22" x14ac:dyDescent="0.35">
      <c r="A731" s="70">
        <f t="shared" si="20"/>
        <v>712</v>
      </c>
      <c r="B731" s="170">
        <v>-11686728.744173102</v>
      </c>
      <c r="U731" s="145">
        <v>711</v>
      </c>
      <c r="V731" s="145">
        <v>3355128.6565456912</v>
      </c>
    </row>
    <row r="732" spans="1:22" x14ac:dyDescent="0.35">
      <c r="A732" s="70">
        <f t="shared" si="20"/>
        <v>713</v>
      </c>
      <c r="B732" s="170">
        <v>-11686728.744173102</v>
      </c>
      <c r="U732" s="145">
        <v>712</v>
      </c>
      <c r="V732" s="145">
        <v>19852122.040599689</v>
      </c>
    </row>
    <row r="733" spans="1:22" x14ac:dyDescent="0.35">
      <c r="A733" s="70">
        <f t="shared" si="20"/>
        <v>714</v>
      </c>
      <c r="B733" s="170">
        <v>-11686728.744173102</v>
      </c>
      <c r="U733" s="145">
        <v>713</v>
      </c>
      <c r="V733" s="145">
        <v>2257425.7997462451</v>
      </c>
    </row>
    <row r="734" spans="1:22" x14ac:dyDescent="0.35">
      <c r="A734" s="70">
        <f t="shared" si="20"/>
        <v>715</v>
      </c>
      <c r="B734" s="170">
        <v>-11686728.744173102</v>
      </c>
      <c r="U734" s="145">
        <v>714</v>
      </c>
      <c r="V734" s="145">
        <v>-11923666.026953887</v>
      </c>
    </row>
    <row r="735" spans="1:22" x14ac:dyDescent="0.35">
      <c r="A735" s="70">
        <f t="shared" si="20"/>
        <v>716</v>
      </c>
      <c r="B735" s="170">
        <v>-11686728.744173102</v>
      </c>
      <c r="U735" s="145">
        <v>715</v>
      </c>
      <c r="V735" s="145">
        <v>329654.07870968059</v>
      </c>
    </row>
    <row r="736" spans="1:22" x14ac:dyDescent="0.35">
      <c r="A736" s="70">
        <f t="shared" si="20"/>
        <v>717</v>
      </c>
      <c r="B736" s="170">
        <v>-11686728.744173102</v>
      </c>
      <c r="U736" s="145">
        <v>716</v>
      </c>
      <c r="V736" s="145">
        <v>-29579891.938333668</v>
      </c>
    </row>
    <row r="737" spans="1:22" x14ac:dyDescent="0.35">
      <c r="A737" s="70">
        <f t="shared" si="20"/>
        <v>718</v>
      </c>
      <c r="B737" s="170">
        <v>-11686728.744173102</v>
      </c>
      <c r="U737" s="145">
        <v>717</v>
      </c>
      <c r="V737" s="145">
        <v>2016233.1217811927</v>
      </c>
    </row>
    <row r="738" spans="1:22" x14ac:dyDescent="0.35">
      <c r="A738" s="70">
        <f t="shared" si="20"/>
        <v>719</v>
      </c>
      <c r="B738" s="170">
        <v>-11686728.744173102</v>
      </c>
      <c r="U738" s="145">
        <v>718</v>
      </c>
      <c r="V738" s="145">
        <v>14274294.958012216</v>
      </c>
    </row>
    <row r="739" spans="1:22" x14ac:dyDescent="0.35">
      <c r="A739" s="70">
        <f t="shared" si="20"/>
        <v>720</v>
      </c>
      <c r="B739" s="170">
        <v>-11686728.744173102</v>
      </c>
      <c r="U739" s="145">
        <v>719</v>
      </c>
      <c r="V739" s="145">
        <v>-17636506.348988622</v>
      </c>
    </row>
    <row r="740" spans="1:22" x14ac:dyDescent="0.35">
      <c r="A740" s="70">
        <f t="shared" si="20"/>
        <v>721</v>
      </c>
      <c r="B740" s="170">
        <v>-11686728.744173102</v>
      </c>
      <c r="U740" s="145">
        <v>720</v>
      </c>
      <c r="V740" s="145">
        <v>-17152722.805993613</v>
      </c>
    </row>
    <row r="741" spans="1:22" x14ac:dyDescent="0.35">
      <c r="A741" s="70">
        <f t="shared" si="20"/>
        <v>722</v>
      </c>
      <c r="B741" s="170">
        <v>-11686728.744173102</v>
      </c>
      <c r="U741" s="145">
        <v>721</v>
      </c>
      <c r="V741" s="145">
        <v>-11041085.833513409</v>
      </c>
    </row>
    <row r="742" spans="1:22" x14ac:dyDescent="0.35">
      <c r="A742" s="70">
        <f t="shared" si="20"/>
        <v>723</v>
      </c>
      <c r="B742" s="170">
        <v>-11686728.744173102</v>
      </c>
      <c r="U742" s="145">
        <v>722</v>
      </c>
      <c r="V742" s="145">
        <v>9624440.8629057147</v>
      </c>
    </row>
    <row r="743" spans="1:22" x14ac:dyDescent="0.35">
      <c r="A743" s="70">
        <f t="shared" si="20"/>
        <v>724</v>
      </c>
      <c r="B743" s="170">
        <v>-11686728.744173102</v>
      </c>
      <c r="U743" s="145">
        <v>723</v>
      </c>
      <c r="V743" s="145">
        <v>15880443.788683455</v>
      </c>
    </row>
    <row r="744" spans="1:22" x14ac:dyDescent="0.35">
      <c r="A744" s="70">
        <f t="shared" si="20"/>
        <v>725</v>
      </c>
      <c r="B744" s="170">
        <v>-11686728.744173102</v>
      </c>
      <c r="U744" s="145">
        <v>724</v>
      </c>
      <c r="V744" s="145">
        <v>-10369384.783120751</v>
      </c>
    </row>
    <row r="745" spans="1:22" x14ac:dyDescent="0.35">
      <c r="A745" s="70">
        <f t="shared" si="20"/>
        <v>726</v>
      </c>
      <c r="B745" s="170">
        <v>-11686728.744173102</v>
      </c>
      <c r="U745" s="145">
        <v>725</v>
      </c>
      <c r="V745" s="145">
        <v>-12831022.15554313</v>
      </c>
    </row>
    <row r="746" spans="1:22" x14ac:dyDescent="0.35">
      <c r="A746" s="70">
        <f t="shared" si="20"/>
        <v>727</v>
      </c>
      <c r="B746" s="170">
        <v>-11686728.744173102</v>
      </c>
      <c r="U746" s="145">
        <v>726</v>
      </c>
      <c r="V746" s="145">
        <v>12332779.925937407</v>
      </c>
    </row>
    <row r="747" spans="1:22" x14ac:dyDescent="0.35">
      <c r="A747" s="70">
        <f t="shared" si="20"/>
        <v>728</v>
      </c>
      <c r="B747" s="170">
        <v>-11686728.744173102</v>
      </c>
      <c r="U747" s="145">
        <v>727</v>
      </c>
      <c r="V747" s="145">
        <v>-27860863.10818892</v>
      </c>
    </row>
    <row r="748" spans="1:22" x14ac:dyDescent="0.35">
      <c r="A748" s="70">
        <f t="shared" si="20"/>
        <v>729</v>
      </c>
      <c r="B748" s="170">
        <v>-11686728.744173102</v>
      </c>
      <c r="U748" s="145">
        <v>728</v>
      </c>
      <c r="V748" s="145">
        <v>-20545766.447886895</v>
      </c>
    </row>
    <row r="749" spans="1:22" x14ac:dyDescent="0.35">
      <c r="A749" s="70">
        <f t="shared" si="20"/>
        <v>730</v>
      </c>
      <c r="B749" s="170">
        <v>-11686728.744173102</v>
      </c>
      <c r="U749" s="145">
        <v>729</v>
      </c>
      <c r="V749" s="145">
        <v>-25583893.047871564</v>
      </c>
    </row>
    <row r="750" spans="1:22" x14ac:dyDescent="0.35">
      <c r="A750" s="70">
        <f t="shared" si="20"/>
        <v>731</v>
      </c>
      <c r="B750" s="170">
        <v>-11686728.744173102</v>
      </c>
      <c r="U750" s="145">
        <v>730</v>
      </c>
      <c r="V750" s="145">
        <v>-6740932.8256399594</v>
      </c>
    </row>
    <row r="751" spans="1:22" x14ac:dyDescent="0.35">
      <c r="A751" s="70">
        <f t="shared" si="20"/>
        <v>732</v>
      </c>
      <c r="B751" s="170">
        <v>-11686728.744173102</v>
      </c>
      <c r="U751" s="145">
        <v>731</v>
      </c>
      <c r="V751" s="145">
        <v>-17568178.398430832</v>
      </c>
    </row>
    <row r="752" spans="1:22" x14ac:dyDescent="0.35">
      <c r="A752" s="70">
        <f t="shared" si="20"/>
        <v>733</v>
      </c>
      <c r="B752" s="170">
        <v>-11686728.744173102</v>
      </c>
      <c r="U752" s="145">
        <v>732</v>
      </c>
      <c r="V752" s="145">
        <v>-19353759.819986459</v>
      </c>
    </row>
    <row r="753" spans="1:22" x14ac:dyDescent="0.35">
      <c r="A753" s="70">
        <f t="shared" si="20"/>
        <v>734</v>
      </c>
      <c r="B753" s="170">
        <v>-11686728.744173102</v>
      </c>
      <c r="U753" s="145">
        <v>733</v>
      </c>
      <c r="V753" s="145">
        <v>-7781616.0324974786</v>
      </c>
    </row>
    <row r="754" spans="1:22" x14ac:dyDescent="0.35">
      <c r="A754" s="70">
        <f t="shared" si="20"/>
        <v>735</v>
      </c>
      <c r="B754" s="170">
        <v>-11686728.744173102</v>
      </c>
      <c r="U754" s="145">
        <v>734</v>
      </c>
      <c r="V754" s="145">
        <v>24144858.146666728</v>
      </c>
    </row>
    <row r="755" spans="1:22" x14ac:dyDescent="0.35">
      <c r="A755" s="70">
        <f t="shared" si="20"/>
        <v>736</v>
      </c>
      <c r="B755" s="170">
        <v>-11686728.744173102</v>
      </c>
      <c r="U755" s="145">
        <v>735</v>
      </c>
      <c r="V755" s="145">
        <v>37290750.7251404</v>
      </c>
    </row>
    <row r="756" spans="1:22" x14ac:dyDescent="0.35">
      <c r="A756" s="70">
        <f t="shared" si="20"/>
        <v>737</v>
      </c>
      <c r="B756" s="170">
        <v>-11686728.744173102</v>
      </c>
      <c r="U756" s="145">
        <v>736</v>
      </c>
      <c r="V756" s="145">
        <v>14677918.155408777</v>
      </c>
    </row>
    <row r="757" spans="1:22" x14ac:dyDescent="0.35">
      <c r="A757" s="70">
        <f t="shared" si="20"/>
        <v>738</v>
      </c>
      <c r="B757" s="170">
        <v>-11686728.744173102</v>
      </c>
      <c r="U757" s="145">
        <v>737</v>
      </c>
      <c r="V757" s="145">
        <v>17264970.50306844</v>
      </c>
    </row>
    <row r="758" spans="1:22" x14ac:dyDescent="0.35">
      <c r="A758" s="70">
        <f t="shared" si="20"/>
        <v>739</v>
      </c>
      <c r="B758" s="170">
        <v>-11686728.744173102</v>
      </c>
      <c r="U758" s="145">
        <v>738</v>
      </c>
      <c r="V758" s="145">
        <v>-40626204.301862538</v>
      </c>
    </row>
    <row r="759" spans="1:22" x14ac:dyDescent="0.35">
      <c r="A759" s="70">
        <f t="shared" si="20"/>
        <v>740</v>
      </c>
      <c r="B759" s="170">
        <v>-11686728.744173102</v>
      </c>
      <c r="U759" s="145">
        <v>739</v>
      </c>
      <c r="V759" s="145">
        <v>2082571.0945400819</v>
      </c>
    </row>
    <row r="760" spans="1:22" x14ac:dyDescent="0.35">
      <c r="A760" s="70">
        <f t="shared" si="20"/>
        <v>741</v>
      </c>
      <c r="B760" s="170">
        <v>-11686728.744173102</v>
      </c>
      <c r="U760" s="145">
        <v>740</v>
      </c>
      <c r="V760" s="145">
        <v>12959094.84129576</v>
      </c>
    </row>
    <row r="761" spans="1:22" x14ac:dyDescent="0.35">
      <c r="A761" s="70">
        <f t="shared" si="20"/>
        <v>742</v>
      </c>
      <c r="B761" s="170">
        <v>-11686728.744173102</v>
      </c>
      <c r="U761" s="145">
        <v>741</v>
      </c>
      <c r="V761" s="145">
        <v>11931450.74370379</v>
      </c>
    </row>
    <row r="762" spans="1:22" x14ac:dyDescent="0.35">
      <c r="A762" s="70">
        <f t="shared" si="20"/>
        <v>743</v>
      </c>
      <c r="B762" s="170">
        <v>-11686728.744173102</v>
      </c>
      <c r="U762" s="145">
        <v>742</v>
      </c>
      <c r="V762" s="145">
        <v>-8309426.9323107377</v>
      </c>
    </row>
    <row r="763" spans="1:22" x14ac:dyDescent="0.35">
      <c r="A763" s="70">
        <f t="shared" si="20"/>
        <v>744</v>
      </c>
      <c r="B763" s="170">
        <v>-11686728.744173102</v>
      </c>
      <c r="U763" s="145">
        <v>743</v>
      </c>
      <c r="V763" s="145">
        <v>1953629.1747867167</v>
      </c>
    </row>
    <row r="764" spans="1:22" x14ac:dyDescent="0.35">
      <c r="A764" s="70">
        <f t="shared" si="20"/>
        <v>745</v>
      </c>
      <c r="B764" s="170">
        <v>-11686728.744173102</v>
      </c>
      <c r="U764" s="145">
        <v>744</v>
      </c>
      <c r="V764" s="145">
        <v>-381295.37757796794</v>
      </c>
    </row>
    <row r="765" spans="1:22" x14ac:dyDescent="0.35">
      <c r="A765" s="70">
        <f t="shared" si="20"/>
        <v>746</v>
      </c>
      <c r="B765" s="170">
        <v>-11686728.744173102</v>
      </c>
      <c r="U765" s="145">
        <v>745</v>
      </c>
      <c r="V765" s="145">
        <v>-10952496.548375005</v>
      </c>
    </row>
    <row r="766" spans="1:22" x14ac:dyDescent="0.35">
      <c r="A766" s="70">
        <f t="shared" si="20"/>
        <v>747</v>
      </c>
      <c r="B766" s="170">
        <v>-11686728.744173102</v>
      </c>
      <c r="U766" s="145">
        <v>746</v>
      </c>
      <c r="V766" s="145">
        <v>-7675013.2037194036</v>
      </c>
    </row>
    <row r="767" spans="1:22" x14ac:dyDescent="0.35">
      <c r="A767" s="70">
        <f t="shared" si="20"/>
        <v>748</v>
      </c>
      <c r="B767" s="170">
        <v>-11686728.744173102</v>
      </c>
      <c r="U767" s="145">
        <v>747</v>
      </c>
      <c r="V767" s="145">
        <v>-33433932.238892037</v>
      </c>
    </row>
    <row r="768" spans="1:22" x14ac:dyDescent="0.35">
      <c r="A768" s="70">
        <f t="shared" si="20"/>
        <v>749</v>
      </c>
      <c r="B768" s="170">
        <v>-11686728.744173102</v>
      </c>
      <c r="U768" s="145">
        <v>748</v>
      </c>
      <c r="V768" s="145">
        <v>-17201926.853417758</v>
      </c>
    </row>
    <row r="769" spans="1:22" x14ac:dyDescent="0.35">
      <c r="A769" s="70">
        <f t="shared" si="20"/>
        <v>750</v>
      </c>
      <c r="B769" s="170">
        <v>-11686728.744173102</v>
      </c>
      <c r="U769" s="145">
        <v>749</v>
      </c>
      <c r="V769" s="145">
        <v>-7376575.8117144071</v>
      </c>
    </row>
    <row r="770" spans="1:22" x14ac:dyDescent="0.35">
      <c r="A770" s="70">
        <f t="shared" si="20"/>
        <v>751</v>
      </c>
      <c r="B770" s="170">
        <v>-11686728.744173102</v>
      </c>
      <c r="U770" s="145">
        <v>750</v>
      </c>
      <c r="V770" s="145">
        <v>14927003.663242124</v>
      </c>
    </row>
    <row r="771" spans="1:22" x14ac:dyDescent="0.35">
      <c r="A771" s="70">
        <f t="shared" si="20"/>
        <v>752</v>
      </c>
      <c r="B771" s="170">
        <v>-11686728.744173102</v>
      </c>
      <c r="U771" s="145">
        <v>751</v>
      </c>
      <c r="V771" s="145">
        <v>2762557.6411854737</v>
      </c>
    </row>
    <row r="772" spans="1:22" x14ac:dyDescent="0.35">
      <c r="A772" s="70">
        <f t="shared" si="20"/>
        <v>753</v>
      </c>
      <c r="B772" s="170">
        <v>-11686728.744173102</v>
      </c>
      <c r="U772" s="145">
        <v>752</v>
      </c>
      <c r="V772" s="145">
        <v>-19939825.03553915</v>
      </c>
    </row>
    <row r="773" spans="1:22" x14ac:dyDescent="0.35">
      <c r="A773" s="70">
        <f t="shared" si="20"/>
        <v>754</v>
      </c>
      <c r="B773" s="170">
        <v>-11686728.744173102</v>
      </c>
      <c r="U773" s="145">
        <v>753</v>
      </c>
      <c r="V773" s="145">
        <v>-9292292.1987824999</v>
      </c>
    </row>
    <row r="774" spans="1:22" x14ac:dyDescent="0.35">
      <c r="A774" s="70">
        <f t="shared" si="20"/>
        <v>755</v>
      </c>
      <c r="B774" s="170">
        <v>-11686728.744173102</v>
      </c>
      <c r="U774" s="145">
        <v>754</v>
      </c>
      <c r="V774" s="145">
        <v>8098996.2066511922</v>
      </c>
    </row>
    <row r="775" spans="1:22" x14ac:dyDescent="0.35">
      <c r="A775" s="70">
        <f t="shared" si="20"/>
        <v>756</v>
      </c>
      <c r="B775" s="170">
        <v>-11686728.744173102</v>
      </c>
      <c r="U775" s="145">
        <v>755</v>
      </c>
      <c r="V775" s="145">
        <v>53193415.940999031</v>
      </c>
    </row>
    <row r="776" spans="1:22" x14ac:dyDescent="0.35">
      <c r="A776" s="70">
        <f t="shared" si="20"/>
        <v>757</v>
      </c>
      <c r="B776" s="170">
        <v>-11686728.744173102</v>
      </c>
      <c r="U776" s="145">
        <v>756</v>
      </c>
      <c r="V776" s="145">
        <v>-9160566.6989579201</v>
      </c>
    </row>
    <row r="777" spans="1:22" x14ac:dyDescent="0.35">
      <c r="A777" s="70">
        <f t="shared" si="20"/>
        <v>758</v>
      </c>
      <c r="B777" s="170">
        <v>-11686728.744173102</v>
      </c>
      <c r="U777" s="145">
        <v>757</v>
      </c>
      <c r="V777" s="145">
        <v>-27796186.508544184</v>
      </c>
    </row>
    <row r="778" spans="1:22" x14ac:dyDescent="0.35">
      <c r="A778" s="70">
        <f t="shared" si="20"/>
        <v>759</v>
      </c>
      <c r="B778" s="170">
        <v>-11686728.744173102</v>
      </c>
      <c r="U778" s="145">
        <v>758</v>
      </c>
      <c r="V778" s="145">
        <v>-6878990.6898264699</v>
      </c>
    </row>
    <row r="779" spans="1:22" x14ac:dyDescent="0.35">
      <c r="A779" s="70">
        <f t="shared" si="20"/>
        <v>760</v>
      </c>
      <c r="B779" s="170">
        <v>-11686728.744173102</v>
      </c>
      <c r="U779" s="145">
        <v>759</v>
      </c>
      <c r="V779" s="145">
        <v>2054701.1223040782</v>
      </c>
    </row>
    <row r="780" spans="1:22" x14ac:dyDescent="0.35">
      <c r="A780" s="70">
        <f t="shared" si="20"/>
        <v>761</v>
      </c>
      <c r="B780" s="170">
        <v>-11686728.744173102</v>
      </c>
      <c r="U780" s="145">
        <v>760</v>
      </c>
      <c r="V780" s="145">
        <v>19912461.67406258</v>
      </c>
    </row>
    <row r="781" spans="1:22" x14ac:dyDescent="0.35">
      <c r="A781" s="70">
        <f t="shared" si="20"/>
        <v>762</v>
      </c>
      <c r="B781" s="170">
        <v>-11686728.744173102</v>
      </c>
      <c r="U781" s="145">
        <v>761</v>
      </c>
      <c r="V781" s="145">
        <v>4324994.9744499736</v>
      </c>
    </row>
    <row r="782" spans="1:22" x14ac:dyDescent="0.35">
      <c r="A782" s="70">
        <f t="shared" si="20"/>
        <v>763</v>
      </c>
      <c r="B782" s="170">
        <v>-11686728.744173102</v>
      </c>
      <c r="U782" s="145">
        <v>762</v>
      </c>
      <c r="V782" s="145">
        <v>11319305.446247295</v>
      </c>
    </row>
    <row r="783" spans="1:22" x14ac:dyDescent="0.35">
      <c r="A783" s="70">
        <f t="shared" si="20"/>
        <v>764</v>
      </c>
      <c r="B783" s="170">
        <v>-11686728.744173102</v>
      </c>
      <c r="U783" s="145">
        <v>763</v>
      </c>
      <c r="V783" s="145">
        <v>12787793.239346389</v>
      </c>
    </row>
    <row r="784" spans="1:22" x14ac:dyDescent="0.35">
      <c r="A784" s="70">
        <f t="shared" si="20"/>
        <v>765</v>
      </c>
      <c r="B784" s="170">
        <v>-11686728.744173102</v>
      </c>
      <c r="U784" s="145">
        <v>764</v>
      </c>
      <c r="V784" s="145">
        <v>7788213.5836991817</v>
      </c>
    </row>
    <row r="785" spans="1:22" x14ac:dyDescent="0.35">
      <c r="A785" s="70">
        <f t="shared" si="20"/>
        <v>766</v>
      </c>
      <c r="B785" s="170">
        <v>-11686728.744173102</v>
      </c>
      <c r="U785" s="145">
        <v>765</v>
      </c>
      <c r="V785" s="145">
        <v>41449406.0528607</v>
      </c>
    </row>
    <row r="786" spans="1:22" x14ac:dyDescent="0.35">
      <c r="A786" s="70">
        <f t="shared" si="20"/>
        <v>767</v>
      </c>
      <c r="B786" s="170">
        <v>-11686728.744173102</v>
      </c>
      <c r="U786" s="145">
        <v>766</v>
      </c>
      <c r="V786" s="145">
        <v>23549050.441279016</v>
      </c>
    </row>
    <row r="787" spans="1:22" x14ac:dyDescent="0.35">
      <c r="A787" s="70">
        <f t="shared" si="20"/>
        <v>768</v>
      </c>
      <c r="B787" s="170">
        <v>-11686728.744173102</v>
      </c>
      <c r="U787" s="145">
        <v>767</v>
      </c>
      <c r="V787" s="145">
        <v>-6873422.712914966</v>
      </c>
    </row>
    <row r="788" spans="1:22" x14ac:dyDescent="0.35">
      <c r="A788" s="70">
        <f t="shared" si="20"/>
        <v>769</v>
      </c>
      <c r="B788" s="170">
        <v>-11686728.744173102</v>
      </c>
      <c r="U788" s="145">
        <v>768</v>
      </c>
      <c r="V788" s="145">
        <v>7348932.2046145052</v>
      </c>
    </row>
    <row r="789" spans="1:22" x14ac:dyDescent="0.35">
      <c r="A789" s="70">
        <f t="shared" si="20"/>
        <v>770</v>
      </c>
      <c r="B789" s="170">
        <v>-11686728.744173102</v>
      </c>
      <c r="U789" s="145">
        <v>769</v>
      </c>
      <c r="V789" s="145">
        <v>-14604421.192985369</v>
      </c>
    </row>
    <row r="790" spans="1:22" x14ac:dyDescent="0.35">
      <c r="A790" s="70">
        <f t="shared" ref="A790:A853" si="21">A789+1</f>
        <v>771</v>
      </c>
      <c r="B790" s="170">
        <v>-11686728.744173102</v>
      </c>
      <c r="U790" s="145">
        <v>770</v>
      </c>
      <c r="V790" s="145">
        <v>-1595303.3212357275</v>
      </c>
    </row>
    <row r="791" spans="1:22" x14ac:dyDescent="0.35">
      <c r="A791" s="70">
        <f t="shared" si="21"/>
        <v>772</v>
      </c>
      <c r="B791" s="170">
        <v>-11686728.744173102</v>
      </c>
      <c r="U791" s="145">
        <v>771</v>
      </c>
      <c r="V791" s="145">
        <v>-18957577.524550512</v>
      </c>
    </row>
    <row r="792" spans="1:22" x14ac:dyDescent="0.35">
      <c r="A792" s="70">
        <f t="shared" si="21"/>
        <v>773</v>
      </c>
      <c r="B792" s="170">
        <v>-11686728.744173102</v>
      </c>
      <c r="U792" s="145">
        <v>772</v>
      </c>
      <c r="V792" s="145">
        <v>28827340.848652449</v>
      </c>
    </row>
    <row r="793" spans="1:22" x14ac:dyDescent="0.35">
      <c r="A793" s="70">
        <f t="shared" si="21"/>
        <v>774</v>
      </c>
      <c r="B793" s="170">
        <v>-11686728.744173102</v>
      </c>
      <c r="U793" s="145">
        <v>773</v>
      </c>
      <c r="V793" s="145">
        <v>14018693.511192981</v>
      </c>
    </row>
    <row r="794" spans="1:22" x14ac:dyDescent="0.35">
      <c r="A794" s="70">
        <f t="shared" si="21"/>
        <v>775</v>
      </c>
      <c r="B794" s="170">
        <v>-11686728.744173102</v>
      </c>
      <c r="U794" s="145">
        <v>774</v>
      </c>
      <c r="V794" s="145">
        <v>-8913984.2266586348</v>
      </c>
    </row>
    <row r="795" spans="1:22" x14ac:dyDescent="0.35">
      <c r="A795" s="70">
        <f t="shared" si="21"/>
        <v>776</v>
      </c>
      <c r="B795" s="170">
        <v>-11686728.744173102</v>
      </c>
      <c r="U795" s="145">
        <v>775</v>
      </c>
      <c r="V795" s="145">
        <v>21797430.573913872</v>
      </c>
    </row>
    <row r="796" spans="1:22" x14ac:dyDescent="0.35">
      <c r="A796" s="70">
        <f t="shared" si="21"/>
        <v>777</v>
      </c>
      <c r="B796" s="170">
        <v>-11686728.744173102</v>
      </c>
      <c r="U796" s="145">
        <v>776</v>
      </c>
      <c r="V796" s="145">
        <v>-8867646.779958101</v>
      </c>
    </row>
    <row r="797" spans="1:22" x14ac:dyDescent="0.35">
      <c r="A797" s="70">
        <f t="shared" si="21"/>
        <v>778</v>
      </c>
      <c r="B797" s="170">
        <v>-11686728.744173102</v>
      </c>
      <c r="U797" s="145">
        <v>777</v>
      </c>
      <c r="V797" s="145">
        <v>25098.101906143129</v>
      </c>
    </row>
    <row r="798" spans="1:22" x14ac:dyDescent="0.35">
      <c r="A798" s="70">
        <f t="shared" si="21"/>
        <v>779</v>
      </c>
      <c r="B798" s="170">
        <v>-11686728.744173102</v>
      </c>
      <c r="U798" s="145">
        <v>778</v>
      </c>
      <c r="V798" s="145">
        <v>-12243429.202170843</v>
      </c>
    </row>
    <row r="799" spans="1:22" x14ac:dyDescent="0.35">
      <c r="A799" s="70">
        <f t="shared" si="21"/>
        <v>780</v>
      </c>
      <c r="B799" s="170">
        <v>-11686728.744173102</v>
      </c>
      <c r="U799" s="145">
        <v>779</v>
      </c>
      <c r="V799" s="145">
        <v>4014317.661692068</v>
      </c>
    </row>
    <row r="800" spans="1:22" x14ac:dyDescent="0.35">
      <c r="A800" s="70">
        <f t="shared" si="21"/>
        <v>781</v>
      </c>
      <c r="B800" s="170">
        <v>-11686728.744173102</v>
      </c>
      <c r="U800" s="145">
        <v>780</v>
      </c>
      <c r="V800" s="145">
        <v>-9309280.7040131595</v>
      </c>
    </row>
    <row r="801" spans="1:22" x14ac:dyDescent="0.35">
      <c r="A801" s="70">
        <f t="shared" si="21"/>
        <v>782</v>
      </c>
      <c r="B801" s="170">
        <v>-11686728.744173102</v>
      </c>
      <c r="U801" s="145">
        <v>781</v>
      </c>
      <c r="V801" s="145">
        <v>-16010503.776002629</v>
      </c>
    </row>
    <row r="802" spans="1:22" x14ac:dyDescent="0.35">
      <c r="A802" s="70">
        <f t="shared" si="21"/>
        <v>783</v>
      </c>
      <c r="B802" s="170">
        <v>-11686728.744173102</v>
      </c>
      <c r="U802" s="145">
        <v>782</v>
      </c>
      <c r="V802" s="145">
        <v>-22688867.728277929</v>
      </c>
    </row>
    <row r="803" spans="1:22" x14ac:dyDescent="0.35">
      <c r="A803" s="70">
        <f t="shared" si="21"/>
        <v>784</v>
      </c>
      <c r="B803" s="170">
        <v>-11686728.744173102</v>
      </c>
      <c r="U803" s="145">
        <v>783</v>
      </c>
      <c r="V803" s="145">
        <v>5988632.9904099591</v>
      </c>
    </row>
    <row r="804" spans="1:22" x14ac:dyDescent="0.35">
      <c r="A804" s="70">
        <f t="shared" si="21"/>
        <v>785</v>
      </c>
      <c r="B804" s="170">
        <v>-11686728.744173102</v>
      </c>
      <c r="U804" s="145">
        <v>784</v>
      </c>
      <c r="V804" s="145">
        <v>-29614529.419353101</v>
      </c>
    </row>
    <row r="805" spans="1:22" x14ac:dyDescent="0.35">
      <c r="A805" s="70">
        <f t="shared" si="21"/>
        <v>786</v>
      </c>
      <c r="B805" s="170">
        <v>-11686728.744173102</v>
      </c>
      <c r="U805" s="145">
        <v>785</v>
      </c>
      <c r="V805" s="145">
        <v>26246224.953193761</v>
      </c>
    </row>
    <row r="806" spans="1:22" x14ac:dyDescent="0.35">
      <c r="A806" s="70">
        <f t="shared" si="21"/>
        <v>787</v>
      </c>
      <c r="B806" s="170">
        <v>-11686728.744173102</v>
      </c>
      <c r="U806" s="145">
        <v>786</v>
      </c>
      <c r="V806" s="145">
        <v>14989135.650899801</v>
      </c>
    </row>
    <row r="807" spans="1:22" x14ac:dyDescent="0.35">
      <c r="A807" s="70">
        <f t="shared" si="21"/>
        <v>788</v>
      </c>
      <c r="B807" s="170">
        <v>-11686728.744173102</v>
      </c>
      <c r="U807" s="145">
        <v>787</v>
      </c>
      <c r="V807" s="145">
        <v>-56521419.576105721</v>
      </c>
    </row>
    <row r="808" spans="1:22" x14ac:dyDescent="0.35">
      <c r="A808" s="70">
        <f t="shared" si="21"/>
        <v>789</v>
      </c>
      <c r="B808" s="170">
        <v>-11686728.744173102</v>
      </c>
      <c r="U808" s="145">
        <v>788</v>
      </c>
      <c r="V808" s="145">
        <v>-5661959.4437153731</v>
      </c>
    </row>
    <row r="809" spans="1:22" x14ac:dyDescent="0.35">
      <c r="A809" s="70">
        <f t="shared" si="21"/>
        <v>790</v>
      </c>
      <c r="B809" s="170">
        <v>-11686728.744173102</v>
      </c>
      <c r="U809" s="145">
        <v>789</v>
      </c>
      <c r="V809" s="145">
        <v>-20312719.296494424</v>
      </c>
    </row>
    <row r="810" spans="1:22" x14ac:dyDescent="0.35">
      <c r="A810" s="70">
        <f t="shared" si="21"/>
        <v>791</v>
      </c>
      <c r="B810" s="170">
        <v>-11686728.744173102</v>
      </c>
      <c r="U810" s="145">
        <v>790</v>
      </c>
      <c r="V810" s="145">
        <v>21056184.201321803</v>
      </c>
    </row>
    <row r="811" spans="1:22" x14ac:dyDescent="0.35">
      <c r="A811" s="70">
        <f t="shared" si="21"/>
        <v>792</v>
      </c>
      <c r="B811" s="170">
        <v>-11686728.744173102</v>
      </c>
      <c r="U811" s="145">
        <v>791</v>
      </c>
      <c r="V811" s="145">
        <v>5793828.8844655156</v>
      </c>
    </row>
    <row r="812" spans="1:22" x14ac:dyDescent="0.35">
      <c r="A812" s="70">
        <f t="shared" si="21"/>
        <v>793</v>
      </c>
      <c r="B812" s="170">
        <v>-11686728.744173102</v>
      </c>
      <c r="U812" s="145">
        <v>792</v>
      </c>
      <c r="V812" s="145">
        <v>-32942445.047005668</v>
      </c>
    </row>
    <row r="813" spans="1:22" x14ac:dyDescent="0.35">
      <c r="A813" s="70">
        <f t="shared" si="21"/>
        <v>794</v>
      </c>
      <c r="B813" s="170">
        <v>-11686728.744173102</v>
      </c>
      <c r="U813" s="145">
        <v>793</v>
      </c>
      <c r="V813" s="145">
        <v>6262715.6177155077</v>
      </c>
    </row>
    <row r="814" spans="1:22" x14ac:dyDescent="0.35">
      <c r="A814" s="70">
        <f t="shared" si="21"/>
        <v>795</v>
      </c>
      <c r="B814" s="170">
        <v>-11686728.744173102</v>
      </c>
      <c r="U814" s="145">
        <v>794</v>
      </c>
      <c r="V814" s="145">
        <v>-11659860.537754819</v>
      </c>
    </row>
    <row r="815" spans="1:22" x14ac:dyDescent="0.35">
      <c r="A815" s="70">
        <f t="shared" si="21"/>
        <v>796</v>
      </c>
      <c r="B815" s="170">
        <v>-11686728.744173102</v>
      </c>
      <c r="U815" s="145">
        <v>795</v>
      </c>
      <c r="V815" s="145">
        <v>19467846.438058387</v>
      </c>
    </row>
    <row r="816" spans="1:22" x14ac:dyDescent="0.35">
      <c r="A816" s="70">
        <f t="shared" si="21"/>
        <v>797</v>
      </c>
      <c r="B816" s="170">
        <v>-11686728.744173102</v>
      </c>
      <c r="U816" s="145">
        <v>796</v>
      </c>
      <c r="V816" s="145">
        <v>1965661.6300583221</v>
      </c>
    </row>
    <row r="817" spans="1:22" x14ac:dyDescent="0.35">
      <c r="A817" s="70">
        <f t="shared" si="21"/>
        <v>798</v>
      </c>
      <c r="B817" s="170">
        <v>-11686728.744173102</v>
      </c>
      <c r="U817" s="145">
        <v>797</v>
      </c>
      <c r="V817" s="145">
        <v>-12409982.487800932</v>
      </c>
    </row>
    <row r="818" spans="1:22" x14ac:dyDescent="0.35">
      <c r="A818" s="70">
        <f t="shared" si="21"/>
        <v>799</v>
      </c>
      <c r="B818" s="170">
        <v>-11686728.744173102</v>
      </c>
      <c r="U818" s="145">
        <v>798</v>
      </c>
      <c r="V818" s="145">
        <v>3820991.7846925035</v>
      </c>
    </row>
    <row r="819" spans="1:22" x14ac:dyDescent="0.35">
      <c r="A819" s="70">
        <f t="shared" si="21"/>
        <v>800</v>
      </c>
      <c r="B819" s="170">
        <v>-11686728.744173102</v>
      </c>
      <c r="U819" s="145">
        <v>799</v>
      </c>
      <c r="V819" s="145">
        <v>-4008756.5399496816</v>
      </c>
    </row>
    <row r="820" spans="1:22" x14ac:dyDescent="0.35">
      <c r="A820" s="70">
        <f t="shared" si="21"/>
        <v>801</v>
      </c>
      <c r="B820" s="170">
        <v>-11686728.744173102</v>
      </c>
      <c r="U820" s="145">
        <v>800</v>
      </c>
      <c r="V820" s="145">
        <v>6291483.7250115275</v>
      </c>
    </row>
    <row r="821" spans="1:22" x14ac:dyDescent="0.35">
      <c r="A821" s="70">
        <f t="shared" si="21"/>
        <v>802</v>
      </c>
      <c r="B821" s="170">
        <v>-11686728.744173102</v>
      </c>
      <c r="U821" s="145">
        <v>801</v>
      </c>
      <c r="V821" s="145">
        <v>-29312286.020267222</v>
      </c>
    </row>
    <row r="822" spans="1:22" x14ac:dyDescent="0.35">
      <c r="A822" s="70">
        <f t="shared" si="21"/>
        <v>803</v>
      </c>
      <c r="B822" s="170">
        <v>-11686728.744173102</v>
      </c>
      <c r="U822" s="145">
        <v>802</v>
      </c>
      <c r="V822" s="145">
        <v>4213672.8446680605</v>
      </c>
    </row>
    <row r="823" spans="1:22" x14ac:dyDescent="0.35">
      <c r="A823" s="70">
        <f t="shared" si="21"/>
        <v>804</v>
      </c>
      <c r="B823" s="170">
        <v>-11686728.744173102</v>
      </c>
      <c r="U823" s="145">
        <v>803</v>
      </c>
      <c r="V823" s="145">
        <v>10640325.597946852</v>
      </c>
    </row>
    <row r="824" spans="1:22" x14ac:dyDescent="0.35">
      <c r="A824" s="70">
        <f t="shared" si="21"/>
        <v>805</v>
      </c>
      <c r="B824" s="170">
        <v>-11686728.744173102</v>
      </c>
      <c r="U824" s="145">
        <v>804</v>
      </c>
      <c r="V824" s="145">
        <v>9289415.3947061561</v>
      </c>
    </row>
    <row r="825" spans="1:22" x14ac:dyDescent="0.35">
      <c r="A825" s="70">
        <f t="shared" si="21"/>
        <v>806</v>
      </c>
      <c r="B825" s="170">
        <v>-11686728.744173102</v>
      </c>
      <c r="U825" s="145">
        <v>805</v>
      </c>
      <c r="V825" s="145">
        <v>-25591739.325880416</v>
      </c>
    </row>
    <row r="826" spans="1:22" x14ac:dyDescent="0.35">
      <c r="A826" s="70">
        <f t="shared" si="21"/>
        <v>807</v>
      </c>
      <c r="B826" s="170">
        <v>-11686728.744173102</v>
      </c>
      <c r="U826" s="145">
        <v>806</v>
      </c>
      <c r="V826" s="145">
        <v>5274675.0030551516</v>
      </c>
    </row>
    <row r="827" spans="1:22" x14ac:dyDescent="0.35">
      <c r="A827" s="70">
        <f t="shared" si="21"/>
        <v>808</v>
      </c>
      <c r="B827" s="170">
        <v>-11686728.744173102</v>
      </c>
      <c r="U827" s="145">
        <v>807</v>
      </c>
      <c r="V827" s="145">
        <v>11700917.158024445</v>
      </c>
    </row>
    <row r="828" spans="1:22" x14ac:dyDescent="0.35">
      <c r="A828" s="70">
        <f t="shared" si="21"/>
        <v>809</v>
      </c>
      <c r="B828" s="170">
        <v>-11686728.744173102</v>
      </c>
      <c r="U828" s="145">
        <v>808</v>
      </c>
      <c r="V828" s="145">
        <v>6176477.4468449689</v>
      </c>
    </row>
    <row r="829" spans="1:22" x14ac:dyDescent="0.35">
      <c r="A829" s="70">
        <f t="shared" si="21"/>
        <v>810</v>
      </c>
      <c r="B829" s="170">
        <v>-11686728.744173102</v>
      </c>
      <c r="U829" s="145">
        <v>809</v>
      </c>
      <c r="V829" s="145">
        <v>14089011.084763229</v>
      </c>
    </row>
    <row r="830" spans="1:22" x14ac:dyDescent="0.35">
      <c r="A830" s="70">
        <f t="shared" si="21"/>
        <v>811</v>
      </c>
      <c r="B830" s="170">
        <v>-11686728.744173102</v>
      </c>
      <c r="U830" s="145">
        <v>810</v>
      </c>
      <c r="V830" s="145">
        <v>-5379525.2930063624</v>
      </c>
    </row>
    <row r="831" spans="1:22" x14ac:dyDescent="0.35">
      <c r="A831" s="70">
        <f t="shared" si="21"/>
        <v>812</v>
      </c>
      <c r="B831" s="170">
        <v>-11686728.744173102</v>
      </c>
      <c r="U831" s="145">
        <v>811</v>
      </c>
      <c r="V831" s="145">
        <v>-4475046.9880190361</v>
      </c>
    </row>
    <row r="832" spans="1:22" x14ac:dyDescent="0.35">
      <c r="A832" s="70">
        <f t="shared" si="21"/>
        <v>813</v>
      </c>
      <c r="B832" s="170">
        <v>-11686728.744173102</v>
      </c>
      <c r="U832" s="145">
        <v>812</v>
      </c>
      <c r="V832" s="145">
        <v>-28026728.833679698</v>
      </c>
    </row>
    <row r="833" spans="1:22" x14ac:dyDescent="0.35">
      <c r="A833" s="70">
        <f t="shared" si="21"/>
        <v>814</v>
      </c>
      <c r="B833" s="170">
        <v>-11686728.744173102</v>
      </c>
      <c r="U833" s="145">
        <v>813</v>
      </c>
      <c r="V833" s="145">
        <v>9384250.1862357333</v>
      </c>
    </row>
    <row r="834" spans="1:22" x14ac:dyDescent="0.35">
      <c r="A834" s="70">
        <f t="shared" si="21"/>
        <v>815</v>
      </c>
      <c r="B834" s="170">
        <v>-11686728.744173102</v>
      </c>
      <c r="U834" s="145">
        <v>814</v>
      </c>
      <c r="V834" s="145">
        <v>5409832.6334673539</v>
      </c>
    </row>
    <row r="835" spans="1:22" x14ac:dyDescent="0.35">
      <c r="A835" s="70">
        <f t="shared" si="21"/>
        <v>816</v>
      </c>
      <c r="B835" s="170">
        <v>-11686728.744173102</v>
      </c>
      <c r="U835" s="145">
        <v>815</v>
      </c>
      <c r="V835" s="145">
        <v>-23235103.026426092</v>
      </c>
    </row>
    <row r="836" spans="1:22" x14ac:dyDescent="0.35">
      <c r="A836" s="70">
        <f t="shared" si="21"/>
        <v>817</v>
      </c>
      <c r="B836" s="170">
        <v>-11686728.744173102</v>
      </c>
      <c r="U836" s="145">
        <v>816</v>
      </c>
      <c r="V836" s="145">
        <v>-11034355.595550006</v>
      </c>
    </row>
    <row r="837" spans="1:22" x14ac:dyDescent="0.35">
      <c r="A837" s="70">
        <f t="shared" si="21"/>
        <v>818</v>
      </c>
      <c r="B837" s="170">
        <v>-11686728.744173102</v>
      </c>
      <c r="U837" s="145">
        <v>817</v>
      </c>
      <c r="V837" s="145">
        <v>3706247.0488616601</v>
      </c>
    </row>
    <row r="838" spans="1:22" x14ac:dyDescent="0.35">
      <c r="A838" s="70">
        <f t="shared" si="21"/>
        <v>819</v>
      </c>
      <c r="B838" s="170">
        <v>-11686728.744173102</v>
      </c>
      <c r="U838" s="145">
        <v>818</v>
      </c>
      <c r="V838" s="145">
        <v>6710710.42674537</v>
      </c>
    </row>
    <row r="839" spans="1:22" x14ac:dyDescent="0.35">
      <c r="A839" s="70">
        <f t="shared" si="21"/>
        <v>820</v>
      </c>
      <c r="B839" s="170">
        <v>-11686728.744173102</v>
      </c>
      <c r="U839" s="145">
        <v>819</v>
      </c>
      <c r="V839" s="145">
        <v>23094507.804027926</v>
      </c>
    </row>
    <row r="840" spans="1:22" x14ac:dyDescent="0.35">
      <c r="A840" s="70">
        <f t="shared" si="21"/>
        <v>821</v>
      </c>
      <c r="B840" s="170">
        <v>-11686728.744173102</v>
      </c>
      <c r="U840" s="145">
        <v>820</v>
      </c>
      <c r="V840" s="145">
        <v>-11355677.415100643</v>
      </c>
    </row>
    <row r="841" spans="1:22" x14ac:dyDescent="0.35">
      <c r="A841" s="70">
        <f t="shared" si="21"/>
        <v>822</v>
      </c>
      <c r="B841" s="170">
        <v>-11686728.744173102</v>
      </c>
      <c r="U841" s="145">
        <v>821</v>
      </c>
      <c r="V841" s="145">
        <v>-9524618.713340167</v>
      </c>
    </row>
    <row r="842" spans="1:22" x14ac:dyDescent="0.35">
      <c r="A842" s="70">
        <f t="shared" si="21"/>
        <v>823</v>
      </c>
      <c r="B842" s="170">
        <v>-11686728.744173102</v>
      </c>
      <c r="U842" s="145">
        <v>822</v>
      </c>
      <c r="V842" s="145">
        <v>-9668232.1861204319</v>
      </c>
    </row>
    <row r="843" spans="1:22" x14ac:dyDescent="0.35">
      <c r="A843" s="70">
        <f t="shared" si="21"/>
        <v>824</v>
      </c>
      <c r="B843" s="170">
        <v>-11686728.744173102</v>
      </c>
      <c r="U843" s="145">
        <v>823</v>
      </c>
      <c r="V843" s="145">
        <v>-23210009.167729568</v>
      </c>
    </row>
    <row r="844" spans="1:22" x14ac:dyDescent="0.35">
      <c r="A844" s="70">
        <f t="shared" si="21"/>
        <v>825</v>
      </c>
      <c r="B844" s="170">
        <v>-11686728.744173102</v>
      </c>
      <c r="U844" s="145">
        <v>824</v>
      </c>
      <c r="V844" s="145">
        <v>-19781926.430706989</v>
      </c>
    </row>
    <row r="845" spans="1:22" x14ac:dyDescent="0.35">
      <c r="A845" s="70">
        <f t="shared" si="21"/>
        <v>826</v>
      </c>
      <c r="B845" s="170">
        <v>-11686728.744173102</v>
      </c>
      <c r="U845" s="145">
        <v>825</v>
      </c>
      <c r="V845" s="145">
        <v>-20142714.529764369</v>
      </c>
    </row>
    <row r="846" spans="1:22" x14ac:dyDescent="0.35">
      <c r="A846" s="70">
        <f t="shared" si="21"/>
        <v>827</v>
      </c>
      <c r="B846" s="170">
        <v>-11686728.744173102</v>
      </c>
      <c r="U846" s="145">
        <v>826</v>
      </c>
      <c r="V846" s="145">
        <v>-22152585.08854419</v>
      </c>
    </row>
    <row r="847" spans="1:22" x14ac:dyDescent="0.35">
      <c r="A847" s="70">
        <f t="shared" si="21"/>
        <v>828</v>
      </c>
      <c r="B847" s="170">
        <v>-11686728.744173102</v>
      </c>
      <c r="U847" s="145">
        <v>827</v>
      </c>
      <c r="V847" s="145">
        <v>-8993021.2390061654</v>
      </c>
    </row>
    <row r="848" spans="1:22" x14ac:dyDescent="0.35">
      <c r="A848" s="70">
        <f t="shared" si="21"/>
        <v>829</v>
      </c>
      <c r="B848" s="170">
        <v>-11686728.744173102</v>
      </c>
      <c r="U848" s="145">
        <v>828</v>
      </c>
      <c r="V848" s="145">
        <v>-29270047.245614588</v>
      </c>
    </row>
    <row r="849" spans="1:22" x14ac:dyDescent="0.35">
      <c r="A849" s="70">
        <f t="shared" si="21"/>
        <v>830</v>
      </c>
      <c r="B849" s="170">
        <v>-11686728.744173102</v>
      </c>
      <c r="U849" s="145">
        <v>829</v>
      </c>
      <c r="V849" s="145">
        <v>-13165644.767250547</v>
      </c>
    </row>
    <row r="850" spans="1:22" x14ac:dyDescent="0.35">
      <c r="A850" s="70">
        <f t="shared" si="21"/>
        <v>831</v>
      </c>
      <c r="B850" s="170">
        <v>-11686728.744173102</v>
      </c>
      <c r="U850" s="145">
        <v>830</v>
      </c>
      <c r="V850" s="145">
        <v>-5143817.5033041984</v>
      </c>
    </row>
    <row r="851" spans="1:22" x14ac:dyDescent="0.35">
      <c r="A851" s="70">
        <f t="shared" si="21"/>
        <v>832</v>
      </c>
      <c r="B851" s="170">
        <v>-11686728.744173102</v>
      </c>
      <c r="U851" s="145">
        <v>831</v>
      </c>
      <c r="V851" s="145">
        <v>762762.49461998045</v>
      </c>
    </row>
    <row r="852" spans="1:22" x14ac:dyDescent="0.35">
      <c r="A852" s="70">
        <f t="shared" si="21"/>
        <v>833</v>
      </c>
      <c r="B852" s="170">
        <v>-11686728.744173102</v>
      </c>
      <c r="U852" s="145">
        <v>832</v>
      </c>
      <c r="V852" s="145">
        <v>-22479913.713242859</v>
      </c>
    </row>
    <row r="853" spans="1:22" x14ac:dyDescent="0.35">
      <c r="A853" s="70">
        <f t="shared" si="21"/>
        <v>834</v>
      </c>
      <c r="B853" s="170">
        <v>-11686728.744173102</v>
      </c>
      <c r="U853" s="145">
        <v>833</v>
      </c>
      <c r="V853" s="145">
        <v>-47911751.173745066</v>
      </c>
    </row>
    <row r="854" spans="1:22" x14ac:dyDescent="0.35">
      <c r="A854" s="70">
        <f t="shared" ref="A854:A917" si="22">A853+1</f>
        <v>835</v>
      </c>
      <c r="B854" s="170">
        <v>-11686728.744173102</v>
      </c>
      <c r="U854" s="145">
        <v>834</v>
      </c>
      <c r="V854" s="145">
        <v>4296549.9988994077</v>
      </c>
    </row>
    <row r="855" spans="1:22" x14ac:dyDescent="0.35">
      <c r="A855" s="70">
        <f t="shared" si="22"/>
        <v>836</v>
      </c>
      <c r="B855" s="170">
        <v>-11686728.744173102</v>
      </c>
      <c r="U855" s="145">
        <v>835</v>
      </c>
      <c r="V855" s="145">
        <v>5112105.564399071</v>
      </c>
    </row>
    <row r="856" spans="1:22" x14ac:dyDescent="0.35">
      <c r="A856" s="70">
        <f t="shared" si="22"/>
        <v>837</v>
      </c>
      <c r="B856" s="170">
        <v>-11686728.744173102</v>
      </c>
      <c r="U856" s="145">
        <v>836</v>
      </c>
      <c r="V856" s="145">
        <v>29116130.199588098</v>
      </c>
    </row>
    <row r="857" spans="1:22" x14ac:dyDescent="0.35">
      <c r="A857" s="70">
        <f t="shared" si="22"/>
        <v>838</v>
      </c>
      <c r="B857" s="170">
        <v>-11686728.744173102</v>
      </c>
      <c r="U857" s="145">
        <v>837</v>
      </c>
      <c r="V857" s="145">
        <v>-44453279.970280826</v>
      </c>
    </row>
    <row r="858" spans="1:22" x14ac:dyDescent="0.35">
      <c r="A858" s="70">
        <f t="shared" si="22"/>
        <v>839</v>
      </c>
      <c r="B858" s="170">
        <v>-11686728.744173102</v>
      </c>
      <c r="U858" s="145">
        <v>838</v>
      </c>
      <c r="V858" s="145">
        <v>-13786842.993593233</v>
      </c>
    </row>
    <row r="859" spans="1:22" x14ac:dyDescent="0.35">
      <c r="A859" s="70">
        <f t="shared" si="22"/>
        <v>840</v>
      </c>
      <c r="B859" s="170">
        <v>-11686728.744173102</v>
      </c>
      <c r="U859" s="145">
        <v>839</v>
      </c>
      <c r="V859" s="145">
        <v>-2078417.4450987615</v>
      </c>
    </row>
    <row r="860" spans="1:22" x14ac:dyDescent="0.35">
      <c r="A860" s="70">
        <f t="shared" si="22"/>
        <v>841</v>
      </c>
      <c r="B860" s="170">
        <v>-11686728.744173102</v>
      </c>
      <c r="U860" s="145">
        <v>840</v>
      </c>
      <c r="V860" s="145">
        <v>13356095.324855149</v>
      </c>
    </row>
    <row r="861" spans="1:22" x14ac:dyDescent="0.35">
      <c r="A861" s="70">
        <f t="shared" si="22"/>
        <v>842</v>
      </c>
      <c r="B861" s="170">
        <v>-11686728.744173102</v>
      </c>
      <c r="U861" s="145">
        <v>841</v>
      </c>
      <c r="V861" s="145">
        <v>-55479245.751386657</v>
      </c>
    </row>
    <row r="862" spans="1:22" x14ac:dyDescent="0.35">
      <c r="A862" s="70">
        <f t="shared" si="22"/>
        <v>843</v>
      </c>
      <c r="B862" s="170">
        <v>-11686728.744173102</v>
      </c>
      <c r="U862" s="145">
        <v>842</v>
      </c>
      <c r="V862" s="145">
        <v>-11428843.690942001</v>
      </c>
    </row>
    <row r="863" spans="1:22" x14ac:dyDescent="0.35">
      <c r="A863" s="70">
        <f t="shared" si="22"/>
        <v>844</v>
      </c>
      <c r="B863" s="170">
        <v>-11686728.744173102</v>
      </c>
      <c r="U863" s="145">
        <v>843</v>
      </c>
      <c r="V863" s="145">
        <v>11219764.478860322</v>
      </c>
    </row>
    <row r="864" spans="1:22" x14ac:dyDescent="0.35">
      <c r="A864" s="70">
        <f t="shared" si="22"/>
        <v>845</v>
      </c>
      <c r="B864" s="170">
        <v>-11686728.744173102</v>
      </c>
      <c r="U864" s="145">
        <v>844</v>
      </c>
      <c r="V864" s="145">
        <v>-5375836.1201423854</v>
      </c>
    </row>
    <row r="865" spans="1:22" x14ac:dyDescent="0.35">
      <c r="A865" s="70">
        <f t="shared" si="22"/>
        <v>846</v>
      </c>
      <c r="B865" s="170">
        <v>-11686728.744173102</v>
      </c>
      <c r="U865" s="145">
        <v>845</v>
      </c>
      <c r="V865" s="145">
        <v>27126495.357306205</v>
      </c>
    </row>
    <row r="866" spans="1:22" x14ac:dyDescent="0.35">
      <c r="A866" s="70">
        <f t="shared" si="22"/>
        <v>847</v>
      </c>
      <c r="B866" s="170">
        <v>-11686728.744173102</v>
      </c>
      <c r="U866" s="145">
        <v>846</v>
      </c>
      <c r="V866" s="145">
        <v>17495329.499664325</v>
      </c>
    </row>
    <row r="867" spans="1:22" x14ac:dyDescent="0.35">
      <c r="A867" s="70">
        <f t="shared" si="22"/>
        <v>848</v>
      </c>
      <c r="B867" s="170">
        <v>-11686728.744173102</v>
      </c>
      <c r="U867" s="145">
        <v>847</v>
      </c>
      <c r="V867" s="145">
        <v>15621639.850672901</v>
      </c>
    </row>
    <row r="868" spans="1:22" x14ac:dyDescent="0.35">
      <c r="A868" s="70">
        <f t="shared" si="22"/>
        <v>849</v>
      </c>
      <c r="B868" s="170">
        <v>-11686728.744173102</v>
      </c>
      <c r="U868" s="145">
        <v>848</v>
      </c>
      <c r="V868" s="145">
        <v>13079042.476134151</v>
      </c>
    </row>
    <row r="869" spans="1:22" x14ac:dyDescent="0.35">
      <c r="A869" s="70">
        <f t="shared" si="22"/>
        <v>850</v>
      </c>
      <c r="B869" s="170">
        <v>-11686728.744173102</v>
      </c>
      <c r="U869" s="145">
        <v>849</v>
      </c>
      <c r="V869" s="145">
        <v>-6092886.4172480367</v>
      </c>
    </row>
    <row r="870" spans="1:22" x14ac:dyDescent="0.35">
      <c r="A870" s="70">
        <f t="shared" si="22"/>
        <v>851</v>
      </c>
      <c r="B870" s="170">
        <v>-11686728.744173102</v>
      </c>
      <c r="U870" s="145">
        <v>850</v>
      </c>
      <c r="V870" s="145">
        <v>12423461.663987029</v>
      </c>
    </row>
    <row r="871" spans="1:22" x14ac:dyDescent="0.35">
      <c r="A871" s="70">
        <f t="shared" si="22"/>
        <v>852</v>
      </c>
      <c r="B871" s="170">
        <v>-11686728.744173102</v>
      </c>
      <c r="U871" s="145">
        <v>851</v>
      </c>
      <c r="V871" s="145">
        <v>32620691.011259228</v>
      </c>
    </row>
    <row r="872" spans="1:22" x14ac:dyDescent="0.35">
      <c r="A872" s="70">
        <f t="shared" si="22"/>
        <v>853</v>
      </c>
      <c r="B872" s="170">
        <v>-11686728.744173102</v>
      </c>
      <c r="U872" s="145">
        <v>852</v>
      </c>
      <c r="V872" s="145">
        <v>-4758841.3603975698</v>
      </c>
    </row>
    <row r="873" spans="1:22" x14ac:dyDescent="0.35">
      <c r="A873" s="70">
        <f t="shared" si="22"/>
        <v>854</v>
      </c>
      <c r="B873" s="170">
        <v>-11686728.744173102</v>
      </c>
      <c r="U873" s="145">
        <v>853</v>
      </c>
      <c r="V873" s="145">
        <v>-15125091.745135952</v>
      </c>
    </row>
    <row r="874" spans="1:22" x14ac:dyDescent="0.35">
      <c r="A874" s="70">
        <f t="shared" si="22"/>
        <v>855</v>
      </c>
      <c r="B874" s="170">
        <v>-11686728.744173102</v>
      </c>
      <c r="U874" s="145">
        <v>854</v>
      </c>
      <c r="V874" s="145">
        <v>29937475.615250193</v>
      </c>
    </row>
    <row r="875" spans="1:22" x14ac:dyDescent="0.35">
      <c r="A875" s="70">
        <f t="shared" si="22"/>
        <v>856</v>
      </c>
      <c r="B875" s="170">
        <v>-11686728.744173102</v>
      </c>
      <c r="U875" s="145">
        <v>855</v>
      </c>
      <c r="V875" s="145">
        <v>-15414839.030234268</v>
      </c>
    </row>
    <row r="876" spans="1:22" x14ac:dyDescent="0.35">
      <c r="A876" s="70">
        <f t="shared" si="22"/>
        <v>857</v>
      </c>
      <c r="B876" s="170">
        <v>-11686728.744173102</v>
      </c>
      <c r="U876" s="145">
        <v>856</v>
      </c>
      <c r="V876" s="145">
        <v>-8294048.876097912</v>
      </c>
    </row>
    <row r="877" spans="1:22" x14ac:dyDescent="0.35">
      <c r="A877" s="70">
        <f t="shared" si="22"/>
        <v>858</v>
      </c>
      <c r="B877" s="170">
        <v>-11686728.744173102</v>
      </c>
      <c r="U877" s="145">
        <v>857</v>
      </c>
      <c r="V877" s="145">
        <v>9917502.6244067848</v>
      </c>
    </row>
    <row r="878" spans="1:22" x14ac:dyDescent="0.35">
      <c r="A878" s="70">
        <f t="shared" si="22"/>
        <v>859</v>
      </c>
      <c r="B878" s="170">
        <v>-11686728.744173102</v>
      </c>
      <c r="U878" s="145">
        <v>858</v>
      </c>
      <c r="V878" s="145">
        <v>15547934.300830223</v>
      </c>
    </row>
    <row r="879" spans="1:22" x14ac:dyDescent="0.35">
      <c r="A879" s="70">
        <f t="shared" si="22"/>
        <v>860</v>
      </c>
      <c r="B879" s="170">
        <v>-11686728.744173102</v>
      </c>
      <c r="U879" s="145">
        <v>859</v>
      </c>
      <c r="V879" s="145">
        <v>11464205.460403647</v>
      </c>
    </row>
    <row r="880" spans="1:22" x14ac:dyDescent="0.35">
      <c r="A880" s="70">
        <f t="shared" si="22"/>
        <v>861</v>
      </c>
      <c r="B880" s="170">
        <v>-11686728.744173102</v>
      </c>
      <c r="U880" s="145">
        <v>860</v>
      </c>
      <c r="V880" s="145">
        <v>13458417.102669396</v>
      </c>
    </row>
    <row r="881" spans="1:22" x14ac:dyDescent="0.35">
      <c r="A881" s="70">
        <f t="shared" si="22"/>
        <v>862</v>
      </c>
      <c r="B881" s="170">
        <v>-11686728.744173102</v>
      </c>
      <c r="U881" s="145">
        <v>861</v>
      </c>
      <c r="V881" s="145">
        <v>3953789.0427668542</v>
      </c>
    </row>
    <row r="882" spans="1:22" x14ac:dyDescent="0.35">
      <c r="A882" s="70">
        <f t="shared" si="22"/>
        <v>863</v>
      </c>
      <c r="B882" s="170">
        <v>-11686728.744173102</v>
      </c>
      <c r="U882" s="145">
        <v>862</v>
      </c>
      <c r="V882" s="145">
        <v>28664449.028219484</v>
      </c>
    </row>
    <row r="883" spans="1:22" x14ac:dyDescent="0.35">
      <c r="A883" s="70">
        <f t="shared" si="22"/>
        <v>864</v>
      </c>
      <c r="B883" s="170">
        <v>-11686728.744173102</v>
      </c>
      <c r="U883" s="145">
        <v>863</v>
      </c>
      <c r="V883" s="145">
        <v>23931574.624698147</v>
      </c>
    </row>
    <row r="884" spans="1:22" x14ac:dyDescent="0.35">
      <c r="A884" s="70">
        <f t="shared" si="22"/>
        <v>865</v>
      </c>
      <c r="B884" s="170">
        <v>-11686728.744173102</v>
      </c>
      <c r="U884" s="145">
        <v>864</v>
      </c>
      <c r="V884" s="145">
        <v>12442870.308611427</v>
      </c>
    </row>
    <row r="885" spans="1:22" x14ac:dyDescent="0.35">
      <c r="A885" s="70">
        <f t="shared" si="22"/>
        <v>866</v>
      </c>
      <c r="B885" s="170">
        <v>-11686728.744173102</v>
      </c>
      <c r="U885" s="145">
        <v>865</v>
      </c>
      <c r="V885" s="145">
        <v>520616.57268196344</v>
      </c>
    </row>
    <row r="886" spans="1:22" x14ac:dyDescent="0.35">
      <c r="A886" s="70">
        <f t="shared" si="22"/>
        <v>867</v>
      </c>
      <c r="B886" s="170">
        <v>-11686728.744173102</v>
      </c>
      <c r="U886" s="145">
        <v>866</v>
      </c>
      <c r="V886" s="145">
        <v>-34858014.443753026</v>
      </c>
    </row>
    <row r="887" spans="1:22" x14ac:dyDescent="0.35">
      <c r="A887" s="70">
        <f t="shared" si="22"/>
        <v>868</v>
      </c>
      <c r="B887" s="170">
        <v>-11686728.744173102</v>
      </c>
      <c r="U887" s="145">
        <v>867</v>
      </c>
      <c r="V887" s="145">
        <v>-4095740.0516408235</v>
      </c>
    </row>
    <row r="888" spans="1:22" x14ac:dyDescent="0.35">
      <c r="A888" s="70">
        <f t="shared" si="22"/>
        <v>869</v>
      </c>
      <c r="B888" s="170">
        <v>-11686728.744173102</v>
      </c>
      <c r="U888" s="145">
        <v>868</v>
      </c>
      <c r="V888" s="145">
        <v>-5548878.53019353</v>
      </c>
    </row>
    <row r="889" spans="1:22" x14ac:dyDescent="0.35">
      <c r="A889" s="70">
        <f t="shared" si="22"/>
        <v>870</v>
      </c>
      <c r="B889" s="170">
        <v>-11686728.744173102</v>
      </c>
      <c r="U889" s="145">
        <v>869</v>
      </c>
      <c r="V889" s="145">
        <v>-20814265.167841081</v>
      </c>
    </row>
    <row r="890" spans="1:22" x14ac:dyDescent="0.35">
      <c r="A890" s="70">
        <f t="shared" si="22"/>
        <v>871</v>
      </c>
      <c r="B890" s="170">
        <v>-11686728.744173102</v>
      </c>
      <c r="U890" s="145">
        <v>870</v>
      </c>
      <c r="V890" s="145">
        <v>-20108319.620310202</v>
      </c>
    </row>
    <row r="891" spans="1:22" x14ac:dyDescent="0.35">
      <c r="A891" s="70">
        <f t="shared" si="22"/>
        <v>872</v>
      </c>
      <c r="B891" s="170">
        <v>-11686728.744173102</v>
      </c>
      <c r="U891" s="145">
        <v>871</v>
      </c>
      <c r="V891" s="145">
        <v>-11709625.196787667</v>
      </c>
    </row>
    <row r="892" spans="1:22" x14ac:dyDescent="0.35">
      <c r="A892" s="70">
        <f t="shared" si="22"/>
        <v>873</v>
      </c>
      <c r="B892" s="170">
        <v>-11686728.744173102</v>
      </c>
      <c r="U892" s="145">
        <v>872</v>
      </c>
      <c r="V892" s="145">
        <v>-4151310.4385777973</v>
      </c>
    </row>
    <row r="893" spans="1:22" x14ac:dyDescent="0.35">
      <c r="A893" s="70">
        <f t="shared" si="22"/>
        <v>874</v>
      </c>
      <c r="B893" s="170">
        <v>-11686728.744173102</v>
      </c>
      <c r="U893" s="145">
        <v>873</v>
      </c>
      <c r="V893" s="145">
        <v>-10584659.661565043</v>
      </c>
    </row>
    <row r="894" spans="1:22" x14ac:dyDescent="0.35">
      <c r="A894" s="70">
        <f t="shared" si="22"/>
        <v>875</v>
      </c>
      <c r="B894" s="170">
        <v>-11686728.744173102</v>
      </c>
      <c r="U894" s="145">
        <v>874</v>
      </c>
      <c r="V894" s="145">
        <v>-9463062.2259875592</v>
      </c>
    </row>
    <row r="895" spans="1:22" x14ac:dyDescent="0.35">
      <c r="A895" s="70">
        <f t="shared" si="22"/>
        <v>876</v>
      </c>
      <c r="B895" s="170">
        <v>-11686728.744173102</v>
      </c>
      <c r="U895" s="145">
        <v>875</v>
      </c>
      <c r="V895" s="145">
        <v>-19727398.547502842</v>
      </c>
    </row>
    <row r="896" spans="1:22" x14ac:dyDescent="0.35">
      <c r="A896" s="70">
        <f t="shared" si="22"/>
        <v>877</v>
      </c>
      <c r="B896" s="170">
        <v>-11686728.744173102</v>
      </c>
      <c r="U896" s="145">
        <v>876</v>
      </c>
      <c r="V896" s="145">
        <v>10632862.552131832</v>
      </c>
    </row>
    <row r="897" spans="1:22" x14ac:dyDescent="0.35">
      <c r="A897" s="70">
        <f t="shared" si="22"/>
        <v>878</v>
      </c>
      <c r="B897" s="170">
        <v>-11686728.744173102</v>
      </c>
      <c r="U897" s="145">
        <v>877</v>
      </c>
      <c r="V897" s="145">
        <v>-15750555.787900835</v>
      </c>
    </row>
    <row r="898" spans="1:22" x14ac:dyDescent="0.35">
      <c r="A898" s="70">
        <f t="shared" si="22"/>
        <v>879</v>
      </c>
      <c r="B898" s="170">
        <v>-11686728.744173102</v>
      </c>
      <c r="U898" s="145">
        <v>878</v>
      </c>
      <c r="V898" s="145">
        <v>-1487226.3985767551</v>
      </c>
    </row>
    <row r="899" spans="1:22" x14ac:dyDescent="0.35">
      <c r="A899" s="70">
        <f t="shared" si="22"/>
        <v>880</v>
      </c>
      <c r="B899" s="170">
        <v>-11686728.744173102</v>
      </c>
      <c r="U899" s="145">
        <v>879</v>
      </c>
      <c r="V899" s="145">
        <v>-5892463.84968457</v>
      </c>
    </row>
    <row r="900" spans="1:22" x14ac:dyDescent="0.35">
      <c r="A900" s="70">
        <f t="shared" si="22"/>
        <v>881</v>
      </c>
      <c r="B900" s="170">
        <v>-11686728.744173102</v>
      </c>
      <c r="U900" s="145">
        <v>880</v>
      </c>
      <c r="V900" s="145">
        <v>-27631858.304889239</v>
      </c>
    </row>
    <row r="901" spans="1:22" x14ac:dyDescent="0.35">
      <c r="A901" s="70">
        <f t="shared" si="22"/>
        <v>882</v>
      </c>
      <c r="B901" s="170">
        <v>-11686728.744173102</v>
      </c>
      <c r="U901" s="145">
        <v>881</v>
      </c>
      <c r="V901" s="145">
        <v>-4355849.3619599193</v>
      </c>
    </row>
    <row r="902" spans="1:22" x14ac:dyDescent="0.35">
      <c r="A902" s="70">
        <f t="shared" si="22"/>
        <v>883</v>
      </c>
      <c r="B902" s="170">
        <v>-11686728.744173102</v>
      </c>
      <c r="U902" s="145">
        <v>882</v>
      </c>
      <c r="V902" s="145">
        <v>-16728883.501304114</v>
      </c>
    </row>
    <row r="903" spans="1:22" x14ac:dyDescent="0.35">
      <c r="A903" s="70">
        <f t="shared" si="22"/>
        <v>884</v>
      </c>
      <c r="B903" s="170">
        <v>-11686728.744173102</v>
      </c>
      <c r="U903" s="145">
        <v>883</v>
      </c>
      <c r="V903" s="145">
        <v>-27846292.522108778</v>
      </c>
    </row>
    <row r="904" spans="1:22" x14ac:dyDescent="0.35">
      <c r="A904" s="70">
        <f t="shared" si="22"/>
        <v>885</v>
      </c>
      <c r="B904" s="170">
        <v>-11686728.744173102</v>
      </c>
      <c r="U904" s="145">
        <v>884</v>
      </c>
      <c r="V904" s="145">
        <v>-2030515.7274006233</v>
      </c>
    </row>
    <row r="905" spans="1:22" x14ac:dyDescent="0.35">
      <c r="A905" s="70">
        <f t="shared" si="22"/>
        <v>886</v>
      </c>
      <c r="B905" s="170">
        <v>-11686728.744173102</v>
      </c>
      <c r="U905" s="145">
        <v>885</v>
      </c>
      <c r="V905" s="145">
        <v>-16679603.56418635</v>
      </c>
    </row>
    <row r="906" spans="1:22" x14ac:dyDescent="0.35">
      <c r="A906" s="70">
        <f t="shared" si="22"/>
        <v>887</v>
      </c>
      <c r="B906" s="170">
        <v>-11686728.744173102</v>
      </c>
      <c r="U906" s="145">
        <v>886</v>
      </c>
      <c r="V906" s="145">
        <v>8907292.9370207377</v>
      </c>
    </row>
    <row r="907" spans="1:22" x14ac:dyDescent="0.35">
      <c r="A907" s="70">
        <f t="shared" si="22"/>
        <v>888</v>
      </c>
      <c r="B907" s="170">
        <v>-11686728.744173102</v>
      </c>
      <c r="U907" s="145">
        <v>887</v>
      </c>
      <c r="V907" s="145">
        <v>26169817.066668324</v>
      </c>
    </row>
    <row r="908" spans="1:22" x14ac:dyDescent="0.35">
      <c r="A908" s="70">
        <f t="shared" si="22"/>
        <v>889</v>
      </c>
      <c r="B908" s="170">
        <v>-11686728.744173102</v>
      </c>
      <c r="U908" s="145">
        <v>888</v>
      </c>
      <c r="V908" s="145">
        <v>6624101.0721371174</v>
      </c>
    </row>
    <row r="909" spans="1:22" x14ac:dyDescent="0.35">
      <c r="A909" s="70">
        <f t="shared" si="22"/>
        <v>890</v>
      </c>
      <c r="B909" s="170">
        <v>-11686728.744173102</v>
      </c>
      <c r="U909" s="145">
        <v>889</v>
      </c>
      <c r="V909" s="145">
        <v>-16680232.259390909</v>
      </c>
    </row>
    <row r="910" spans="1:22" x14ac:dyDescent="0.35">
      <c r="A910" s="70">
        <f t="shared" si="22"/>
        <v>891</v>
      </c>
      <c r="B910" s="170">
        <v>-11686728.744173102</v>
      </c>
      <c r="U910" s="145">
        <v>890</v>
      </c>
      <c r="V910" s="145">
        <v>-4945700.150100112</v>
      </c>
    </row>
    <row r="911" spans="1:22" x14ac:dyDescent="0.35">
      <c r="A911" s="70">
        <f t="shared" si="22"/>
        <v>892</v>
      </c>
      <c r="B911" s="170">
        <v>-11686728.744173102</v>
      </c>
      <c r="U911" s="145">
        <v>891</v>
      </c>
      <c r="V911" s="145">
        <v>-3734312.8428027108</v>
      </c>
    </row>
    <row r="912" spans="1:22" x14ac:dyDescent="0.35">
      <c r="A912" s="70">
        <f t="shared" si="22"/>
        <v>893</v>
      </c>
      <c r="B912" s="170">
        <v>-11686728.744173102</v>
      </c>
      <c r="U912" s="145">
        <v>892</v>
      </c>
      <c r="V912" s="145">
        <v>-17763695.227294814</v>
      </c>
    </row>
    <row r="913" spans="1:22" x14ac:dyDescent="0.35">
      <c r="A913" s="70">
        <f t="shared" si="22"/>
        <v>894</v>
      </c>
      <c r="B913" s="170">
        <v>-11686728.744173102</v>
      </c>
      <c r="U913" s="145">
        <v>893</v>
      </c>
      <c r="V913" s="145">
        <v>-9610048.4946361426</v>
      </c>
    </row>
    <row r="914" spans="1:22" x14ac:dyDescent="0.35">
      <c r="A914" s="70">
        <f t="shared" si="22"/>
        <v>895</v>
      </c>
      <c r="B914" s="170">
        <v>-11686728.744173102</v>
      </c>
      <c r="U914" s="145">
        <v>894</v>
      </c>
      <c r="V914" s="145">
        <v>-906786.33978590742</v>
      </c>
    </row>
    <row r="915" spans="1:22" x14ac:dyDescent="0.35">
      <c r="A915" s="70">
        <f t="shared" si="22"/>
        <v>896</v>
      </c>
      <c r="B915" s="170">
        <v>-11686728.744173102</v>
      </c>
      <c r="U915" s="145">
        <v>895</v>
      </c>
      <c r="V915" s="145">
        <v>-18502996.403497316</v>
      </c>
    </row>
    <row r="916" spans="1:22" x14ac:dyDescent="0.35">
      <c r="A916" s="70">
        <f t="shared" si="22"/>
        <v>897</v>
      </c>
      <c r="B916" s="170">
        <v>-11686728.744173102</v>
      </c>
      <c r="U916" s="145">
        <v>896</v>
      </c>
      <c r="V916" s="145">
        <v>-5010103.931292057</v>
      </c>
    </row>
    <row r="917" spans="1:22" x14ac:dyDescent="0.35">
      <c r="A917" s="70">
        <f t="shared" si="22"/>
        <v>898</v>
      </c>
      <c r="B917" s="170">
        <v>-11686728.744173102</v>
      </c>
      <c r="U917" s="145">
        <v>897</v>
      </c>
      <c r="V917" s="145">
        <v>-17182113.765220545</v>
      </c>
    </row>
    <row r="918" spans="1:22" x14ac:dyDescent="0.35">
      <c r="A918" s="70">
        <f t="shared" ref="A918:A981" si="23">A917+1</f>
        <v>899</v>
      </c>
      <c r="B918" s="170">
        <v>-11686728.744173102</v>
      </c>
      <c r="U918" s="145">
        <v>898</v>
      </c>
      <c r="V918" s="145">
        <v>-26795286.932537649</v>
      </c>
    </row>
    <row r="919" spans="1:22" x14ac:dyDescent="0.35">
      <c r="A919" s="70">
        <f t="shared" si="23"/>
        <v>900</v>
      </c>
      <c r="B919" s="170">
        <v>-11686728.744173102</v>
      </c>
      <c r="U919" s="145">
        <v>899</v>
      </c>
      <c r="V919" s="145">
        <v>4403553.4731030464</v>
      </c>
    </row>
    <row r="920" spans="1:22" x14ac:dyDescent="0.35">
      <c r="A920" s="70">
        <f t="shared" si="23"/>
        <v>901</v>
      </c>
      <c r="B920" s="170">
        <v>-11686728.744173102</v>
      </c>
      <c r="U920" s="145">
        <v>900</v>
      </c>
      <c r="V920" s="145">
        <v>-43205265.038030878</v>
      </c>
    </row>
    <row r="921" spans="1:22" x14ac:dyDescent="0.35">
      <c r="A921" s="70">
        <f t="shared" si="23"/>
        <v>902</v>
      </c>
      <c r="B921" s="170">
        <v>-11686728.744173102</v>
      </c>
      <c r="U921" s="145">
        <v>901</v>
      </c>
      <c r="V921" s="145">
        <v>8969595.0993320793</v>
      </c>
    </row>
    <row r="922" spans="1:22" x14ac:dyDescent="0.35">
      <c r="A922" s="70">
        <f t="shared" si="23"/>
        <v>903</v>
      </c>
      <c r="B922" s="170">
        <v>-11686728.744173102</v>
      </c>
      <c r="U922" s="145">
        <v>902</v>
      </c>
      <c r="V922" s="145">
        <v>-3610847.9749988317</v>
      </c>
    </row>
    <row r="923" spans="1:22" x14ac:dyDescent="0.35">
      <c r="A923" s="70">
        <f t="shared" si="23"/>
        <v>904</v>
      </c>
      <c r="B923" s="170">
        <v>-11686728.744173102</v>
      </c>
      <c r="U923" s="145">
        <v>903</v>
      </c>
      <c r="V923" s="145">
        <v>1418944.7399493083</v>
      </c>
    </row>
    <row r="924" spans="1:22" x14ac:dyDescent="0.35">
      <c r="A924" s="70">
        <f t="shared" si="23"/>
        <v>905</v>
      </c>
      <c r="B924" s="170">
        <v>-11686728.744173102</v>
      </c>
      <c r="U924" s="145">
        <v>904</v>
      </c>
      <c r="V924" s="145">
        <v>17134368.886168487</v>
      </c>
    </row>
    <row r="925" spans="1:22" x14ac:dyDescent="0.35">
      <c r="A925" s="70">
        <f t="shared" si="23"/>
        <v>906</v>
      </c>
      <c r="B925" s="170">
        <v>-11686728.744173102</v>
      </c>
      <c r="U925" s="145">
        <v>905</v>
      </c>
      <c r="V925" s="145">
        <v>12566358.892789386</v>
      </c>
    </row>
    <row r="926" spans="1:22" x14ac:dyDescent="0.35">
      <c r="A926" s="70">
        <f t="shared" si="23"/>
        <v>907</v>
      </c>
      <c r="B926" s="170">
        <v>-11686728.744173102</v>
      </c>
      <c r="U926" s="145">
        <v>906</v>
      </c>
      <c r="V926" s="145">
        <v>15545179.733063173</v>
      </c>
    </row>
    <row r="927" spans="1:22" x14ac:dyDescent="0.35">
      <c r="A927" s="70">
        <f t="shared" si="23"/>
        <v>908</v>
      </c>
      <c r="B927" s="170">
        <v>-11686728.744173102</v>
      </c>
      <c r="U927" s="145">
        <v>907</v>
      </c>
      <c r="V927" s="145">
        <v>11005014.876576249</v>
      </c>
    </row>
    <row r="928" spans="1:22" x14ac:dyDescent="0.35">
      <c r="A928" s="70">
        <f t="shared" si="23"/>
        <v>909</v>
      </c>
      <c r="B928" s="170">
        <v>-11686728.744173102</v>
      </c>
      <c r="U928" s="145">
        <v>908</v>
      </c>
      <c r="V928" s="145">
        <v>-10189832.105702922</v>
      </c>
    </row>
    <row r="929" spans="1:22" x14ac:dyDescent="0.35">
      <c r="A929" s="70">
        <f t="shared" si="23"/>
        <v>910</v>
      </c>
      <c r="B929" s="170">
        <v>-11686728.744173102</v>
      </c>
      <c r="U929" s="145">
        <v>909</v>
      </c>
      <c r="V929" s="145">
        <v>42789608.080493905</v>
      </c>
    </row>
    <row r="930" spans="1:22" x14ac:dyDescent="0.35">
      <c r="A930" s="70">
        <f t="shared" si="23"/>
        <v>911</v>
      </c>
      <c r="B930" s="170">
        <v>-11686728.744173102</v>
      </c>
      <c r="U930" s="145">
        <v>910</v>
      </c>
      <c r="V930" s="145">
        <v>23360773.909709662</v>
      </c>
    </row>
    <row r="931" spans="1:22" x14ac:dyDescent="0.35">
      <c r="A931" s="70">
        <f t="shared" si="23"/>
        <v>912</v>
      </c>
      <c r="B931" s="170">
        <v>-11686728.744173102</v>
      </c>
      <c r="U931" s="145">
        <v>911</v>
      </c>
      <c r="V931" s="145">
        <v>-14484025.568577606</v>
      </c>
    </row>
    <row r="932" spans="1:22" x14ac:dyDescent="0.35">
      <c r="A932" s="70">
        <f t="shared" si="23"/>
        <v>913</v>
      </c>
      <c r="B932" s="170">
        <v>-11686728.744173102</v>
      </c>
      <c r="U932" s="145">
        <v>912</v>
      </c>
      <c r="V932" s="145">
        <v>9601034.2557391264</v>
      </c>
    </row>
    <row r="933" spans="1:22" x14ac:dyDescent="0.35">
      <c r="A933" s="70">
        <f t="shared" si="23"/>
        <v>914</v>
      </c>
      <c r="B933" s="170">
        <v>-11686728.744173102</v>
      </c>
      <c r="U933" s="145">
        <v>913</v>
      </c>
      <c r="V933" s="145">
        <v>5344837.3797266055</v>
      </c>
    </row>
    <row r="934" spans="1:22" x14ac:dyDescent="0.35">
      <c r="A934" s="70">
        <f t="shared" si="23"/>
        <v>915</v>
      </c>
      <c r="B934" s="170">
        <v>-11686728.744173102</v>
      </c>
      <c r="U934" s="145">
        <v>914</v>
      </c>
      <c r="V934" s="145">
        <v>5202390.6156581901</v>
      </c>
    </row>
    <row r="935" spans="1:22" x14ac:dyDescent="0.35">
      <c r="A935" s="70">
        <f t="shared" si="23"/>
        <v>916</v>
      </c>
      <c r="B935" s="170">
        <v>-11686728.744173102</v>
      </c>
      <c r="U935" s="145">
        <v>915</v>
      </c>
      <c r="V935" s="145">
        <v>-1796422.8754736744</v>
      </c>
    </row>
    <row r="936" spans="1:22" x14ac:dyDescent="0.35">
      <c r="A936" s="70">
        <f t="shared" si="23"/>
        <v>917</v>
      </c>
      <c r="B936" s="170">
        <v>-11686728.744173102</v>
      </c>
      <c r="U936" s="145">
        <v>916</v>
      </c>
      <c r="V936" s="145">
        <v>17466485.578906309</v>
      </c>
    </row>
    <row r="937" spans="1:22" x14ac:dyDescent="0.35">
      <c r="A937" s="70">
        <f t="shared" si="23"/>
        <v>918</v>
      </c>
      <c r="B937" s="170">
        <v>-11686728.744173102</v>
      </c>
      <c r="U937" s="145">
        <v>917</v>
      </c>
      <c r="V937" s="145">
        <v>-937256.54516068846</v>
      </c>
    </row>
    <row r="938" spans="1:22" x14ac:dyDescent="0.35">
      <c r="A938" s="70">
        <f t="shared" si="23"/>
        <v>919</v>
      </c>
      <c r="B938" s="170">
        <v>-11686728.744173102</v>
      </c>
      <c r="U938" s="145">
        <v>918</v>
      </c>
      <c r="V938" s="145">
        <v>2606242.0039607994</v>
      </c>
    </row>
    <row r="939" spans="1:22" x14ac:dyDescent="0.35">
      <c r="A939" s="70">
        <f t="shared" si="23"/>
        <v>920</v>
      </c>
      <c r="B939" s="170">
        <v>-11686728.744173102</v>
      </c>
      <c r="U939" s="145">
        <v>919</v>
      </c>
      <c r="V939" s="145">
        <v>8929738.6633297503</v>
      </c>
    </row>
    <row r="940" spans="1:22" x14ac:dyDescent="0.35">
      <c r="A940" s="70">
        <f t="shared" si="23"/>
        <v>921</v>
      </c>
      <c r="B940" s="170">
        <v>-11686728.744173102</v>
      </c>
      <c r="U940" s="145">
        <v>920</v>
      </c>
      <c r="V940" s="145">
        <v>25362321.363602005</v>
      </c>
    </row>
    <row r="941" spans="1:22" x14ac:dyDescent="0.35">
      <c r="A941" s="70">
        <f t="shared" si="23"/>
        <v>922</v>
      </c>
      <c r="B941" s="170">
        <v>-11686728.744173102</v>
      </c>
      <c r="U941" s="145">
        <v>921</v>
      </c>
      <c r="V941" s="145">
        <v>-19848832.067379359</v>
      </c>
    </row>
    <row r="942" spans="1:22" x14ac:dyDescent="0.35">
      <c r="A942" s="70">
        <f t="shared" si="23"/>
        <v>923</v>
      </c>
      <c r="B942" s="170">
        <v>-11686728.744173102</v>
      </c>
      <c r="U942" s="145">
        <v>922</v>
      </c>
      <c r="V942" s="145">
        <v>21668232.210122503</v>
      </c>
    </row>
    <row r="943" spans="1:22" x14ac:dyDescent="0.35">
      <c r="A943" s="70">
        <f t="shared" si="23"/>
        <v>924</v>
      </c>
      <c r="B943" s="170">
        <v>-11686728.744173102</v>
      </c>
      <c r="U943" s="145">
        <v>923</v>
      </c>
      <c r="V943" s="145">
        <v>-22501379.789121497</v>
      </c>
    </row>
    <row r="944" spans="1:22" x14ac:dyDescent="0.35">
      <c r="A944" s="70">
        <f t="shared" si="23"/>
        <v>925</v>
      </c>
      <c r="B944" s="170">
        <v>-11686728.744173102</v>
      </c>
      <c r="U944" s="145">
        <v>924</v>
      </c>
      <c r="V944" s="145">
        <v>-20116596.635366991</v>
      </c>
    </row>
    <row r="945" spans="1:22" x14ac:dyDescent="0.35">
      <c r="A945" s="70">
        <f t="shared" si="23"/>
        <v>926</v>
      </c>
      <c r="B945" s="170">
        <v>-11686728.744173102</v>
      </c>
      <c r="U945" s="145">
        <v>925</v>
      </c>
      <c r="V945" s="145">
        <v>-7130641.0404351633</v>
      </c>
    </row>
    <row r="946" spans="1:22" x14ac:dyDescent="0.35">
      <c r="A946" s="70">
        <f t="shared" si="23"/>
        <v>927</v>
      </c>
      <c r="B946" s="170">
        <v>-11686728.744173102</v>
      </c>
      <c r="U946" s="145">
        <v>926</v>
      </c>
      <c r="V946" s="145">
        <v>518320.27404091135</v>
      </c>
    </row>
    <row r="947" spans="1:22" x14ac:dyDescent="0.35">
      <c r="A947" s="70">
        <f t="shared" si="23"/>
        <v>928</v>
      </c>
      <c r="B947" s="170">
        <v>-11686728.744173102</v>
      </c>
      <c r="U947" s="145">
        <v>927</v>
      </c>
      <c r="V947" s="145">
        <v>-29603969.584715709</v>
      </c>
    </row>
    <row r="948" spans="1:22" x14ac:dyDescent="0.35">
      <c r="A948" s="70">
        <f t="shared" si="23"/>
        <v>929</v>
      </c>
      <c r="B948" s="170">
        <v>-11686728.744173102</v>
      </c>
      <c r="U948" s="145">
        <v>928</v>
      </c>
      <c r="V948" s="145">
        <v>16212355.85374935</v>
      </c>
    </row>
    <row r="949" spans="1:22" x14ac:dyDescent="0.35">
      <c r="A949" s="70">
        <f t="shared" si="23"/>
        <v>930</v>
      </c>
      <c r="B949" s="170">
        <v>-11686728.744173102</v>
      </c>
      <c r="U949" s="145">
        <v>929</v>
      </c>
      <c r="V949" s="145">
        <v>-10213441.987245761</v>
      </c>
    </row>
    <row r="950" spans="1:22" x14ac:dyDescent="0.35">
      <c r="A950" s="70">
        <f t="shared" si="23"/>
        <v>931</v>
      </c>
      <c r="B950" s="170">
        <v>-11686728.744173102</v>
      </c>
      <c r="U950" s="145">
        <v>930</v>
      </c>
      <c r="V950" s="145">
        <v>-3310339.0800994337</v>
      </c>
    </row>
    <row r="951" spans="1:22" x14ac:dyDescent="0.35">
      <c r="A951" s="70">
        <f t="shared" si="23"/>
        <v>932</v>
      </c>
      <c r="B951" s="170">
        <v>-11686728.744173102</v>
      </c>
      <c r="U951" s="145">
        <v>931</v>
      </c>
      <c r="V951" s="145">
        <v>-4813871.6738162078</v>
      </c>
    </row>
    <row r="952" spans="1:22" x14ac:dyDescent="0.35">
      <c r="A952" s="70">
        <f t="shared" si="23"/>
        <v>933</v>
      </c>
      <c r="B952" s="170">
        <v>-11686728.744173102</v>
      </c>
      <c r="U952" s="145">
        <v>932</v>
      </c>
      <c r="V952" s="145">
        <v>6101707.7093733586</v>
      </c>
    </row>
    <row r="953" spans="1:22" x14ac:dyDescent="0.35">
      <c r="A953" s="70">
        <f t="shared" si="23"/>
        <v>934</v>
      </c>
      <c r="B953" s="170">
        <v>-11686728.744173102</v>
      </c>
      <c r="U953" s="145">
        <v>933</v>
      </c>
      <c r="V953" s="145">
        <v>2713803.2835936658</v>
      </c>
    </row>
    <row r="954" spans="1:22" x14ac:dyDescent="0.35">
      <c r="A954" s="70">
        <f t="shared" si="23"/>
        <v>935</v>
      </c>
      <c r="B954" s="170">
        <v>-11686728.744173102</v>
      </c>
      <c r="U954" s="145">
        <v>934</v>
      </c>
      <c r="V954" s="145">
        <v>-10304166.741730195</v>
      </c>
    </row>
    <row r="955" spans="1:22" x14ac:dyDescent="0.35">
      <c r="A955" s="70">
        <f t="shared" si="23"/>
        <v>936</v>
      </c>
      <c r="B955" s="170">
        <v>-11686728.744173102</v>
      </c>
      <c r="U955" s="145">
        <v>935</v>
      </c>
      <c r="V955" s="145">
        <v>14255288.732665595</v>
      </c>
    </row>
    <row r="956" spans="1:22" x14ac:dyDescent="0.35">
      <c r="A956" s="70">
        <f t="shared" si="23"/>
        <v>937</v>
      </c>
      <c r="B956" s="170">
        <v>-11686728.744173102</v>
      </c>
      <c r="U956" s="145">
        <v>936</v>
      </c>
      <c r="V956" s="145">
        <v>-25594643.592284948</v>
      </c>
    </row>
    <row r="957" spans="1:22" x14ac:dyDescent="0.35">
      <c r="A957" s="70">
        <f t="shared" si="23"/>
        <v>938</v>
      </c>
      <c r="B957" s="170">
        <v>-11686728.744173102</v>
      </c>
      <c r="U957" s="145">
        <v>937</v>
      </c>
      <c r="V957" s="145">
        <v>15438012.58572517</v>
      </c>
    </row>
    <row r="958" spans="1:22" x14ac:dyDescent="0.35">
      <c r="A958" s="70">
        <f t="shared" si="23"/>
        <v>939</v>
      </c>
      <c r="B958" s="170">
        <v>-11686728.744173102</v>
      </c>
      <c r="U958" s="145">
        <v>938</v>
      </c>
      <c r="V958" s="145">
        <v>-7169689.0923888274</v>
      </c>
    </row>
    <row r="959" spans="1:22" x14ac:dyDescent="0.35">
      <c r="A959" s="70">
        <f t="shared" si="23"/>
        <v>940</v>
      </c>
      <c r="B959" s="170">
        <v>-11686728.744173102</v>
      </c>
      <c r="U959" s="145">
        <v>939</v>
      </c>
      <c r="V959" s="145">
        <v>9746244.1256925426</v>
      </c>
    </row>
    <row r="960" spans="1:22" x14ac:dyDescent="0.35">
      <c r="A960" s="70">
        <f t="shared" si="23"/>
        <v>941</v>
      </c>
      <c r="B960" s="170">
        <v>-11686728.744173102</v>
      </c>
      <c r="U960" s="145">
        <v>940</v>
      </c>
      <c r="V960" s="145">
        <v>-15425924.539800564</v>
      </c>
    </row>
    <row r="961" spans="1:22" x14ac:dyDescent="0.35">
      <c r="A961" s="70">
        <f t="shared" si="23"/>
        <v>942</v>
      </c>
      <c r="B961" s="170">
        <v>-11686728.744173102</v>
      </c>
      <c r="U961" s="145">
        <v>941</v>
      </c>
      <c r="V961" s="145">
        <v>-20137396.443469524</v>
      </c>
    </row>
    <row r="962" spans="1:22" x14ac:dyDescent="0.35">
      <c r="A962" s="70">
        <f t="shared" si="23"/>
        <v>943</v>
      </c>
      <c r="B962" s="170">
        <v>-11686728.744173102</v>
      </c>
      <c r="U962" s="145">
        <v>942</v>
      </c>
      <c r="V962" s="145">
        <v>-16971879.223843254</v>
      </c>
    </row>
    <row r="963" spans="1:22" x14ac:dyDescent="0.35">
      <c r="A963" s="70">
        <f t="shared" si="23"/>
        <v>944</v>
      </c>
      <c r="B963" s="170">
        <v>-11686728.744173102</v>
      </c>
      <c r="U963" s="145">
        <v>943</v>
      </c>
      <c r="V963" s="145">
        <v>1443774.5497855321</v>
      </c>
    </row>
    <row r="964" spans="1:22" x14ac:dyDescent="0.35">
      <c r="A964" s="70">
        <f t="shared" si="23"/>
        <v>945</v>
      </c>
      <c r="B964" s="170">
        <v>-11686728.744173102</v>
      </c>
      <c r="U964" s="145">
        <v>944</v>
      </c>
      <c r="V964" s="145">
        <v>-8320856.7128976807</v>
      </c>
    </row>
    <row r="965" spans="1:22" x14ac:dyDescent="0.35">
      <c r="A965" s="70">
        <f t="shared" si="23"/>
        <v>946</v>
      </c>
      <c r="B965" s="170">
        <v>-11686728.744173102</v>
      </c>
      <c r="U965" s="145">
        <v>945</v>
      </c>
      <c r="V965" s="145">
        <v>-625911.79257786646</v>
      </c>
    </row>
    <row r="966" spans="1:22" x14ac:dyDescent="0.35">
      <c r="A966" s="70">
        <f t="shared" si="23"/>
        <v>947</v>
      </c>
      <c r="B966" s="170">
        <v>-11686728.744173102</v>
      </c>
      <c r="U966" s="145">
        <v>946</v>
      </c>
      <c r="V966" s="145">
        <v>-12919436.842020515</v>
      </c>
    </row>
    <row r="967" spans="1:22" x14ac:dyDescent="0.35">
      <c r="A967" s="70">
        <f t="shared" si="23"/>
        <v>948</v>
      </c>
      <c r="B967" s="170">
        <v>-11686728.744173102</v>
      </c>
      <c r="U967" s="145">
        <v>947</v>
      </c>
      <c r="V967" s="145">
        <v>-35191395.676346205</v>
      </c>
    </row>
    <row r="968" spans="1:22" x14ac:dyDescent="0.35">
      <c r="A968" s="70">
        <f t="shared" si="23"/>
        <v>949</v>
      </c>
      <c r="B968" s="170">
        <v>-11686728.744173102</v>
      </c>
      <c r="U968" s="145">
        <v>948</v>
      </c>
      <c r="V968" s="145">
        <v>-2900486.3755255546</v>
      </c>
    </row>
    <row r="969" spans="1:22" x14ac:dyDescent="0.35">
      <c r="A969" s="70">
        <f t="shared" si="23"/>
        <v>950</v>
      </c>
      <c r="B969" s="170">
        <v>-11686728.744173102</v>
      </c>
      <c r="U969" s="145">
        <v>949</v>
      </c>
      <c r="V969" s="145">
        <v>-7885189.374109406</v>
      </c>
    </row>
    <row r="970" spans="1:22" x14ac:dyDescent="0.35">
      <c r="A970" s="70">
        <f t="shared" si="23"/>
        <v>951</v>
      </c>
      <c r="B970" s="170">
        <v>-11686728.744173102</v>
      </c>
      <c r="U970" s="145">
        <v>950</v>
      </c>
      <c r="V970" s="145">
        <v>-7729423.8046158552</v>
      </c>
    </row>
    <row r="971" spans="1:22" x14ac:dyDescent="0.35">
      <c r="A971" s="70">
        <f t="shared" si="23"/>
        <v>952</v>
      </c>
      <c r="B971" s="170">
        <v>-11686728.744173102</v>
      </c>
      <c r="U971" s="145">
        <v>951</v>
      </c>
      <c r="V971" s="145">
        <v>7222151.8604457639</v>
      </c>
    </row>
    <row r="972" spans="1:22" x14ac:dyDescent="0.35">
      <c r="A972" s="70">
        <f t="shared" si="23"/>
        <v>953</v>
      </c>
      <c r="B972" s="170">
        <v>-11686728.744173102</v>
      </c>
      <c r="U972" s="145">
        <v>952</v>
      </c>
      <c r="V972" s="145">
        <v>8354365.75165857</v>
      </c>
    </row>
    <row r="973" spans="1:22" x14ac:dyDescent="0.35">
      <c r="A973" s="70">
        <f t="shared" si="23"/>
        <v>954</v>
      </c>
      <c r="B973" s="170">
        <v>-11686728.744173102</v>
      </c>
      <c r="U973" s="145">
        <v>953</v>
      </c>
      <c r="V973" s="145">
        <v>-7931808.6027007438</v>
      </c>
    </row>
    <row r="974" spans="1:22" x14ac:dyDescent="0.35">
      <c r="A974" s="70">
        <f t="shared" si="23"/>
        <v>955</v>
      </c>
      <c r="B974" s="170">
        <v>-11686728.744173102</v>
      </c>
      <c r="U974" s="145">
        <v>954</v>
      </c>
      <c r="V974" s="145">
        <v>5519459.2193011902</v>
      </c>
    </row>
    <row r="975" spans="1:22" x14ac:dyDescent="0.35">
      <c r="A975" s="70">
        <f t="shared" si="23"/>
        <v>956</v>
      </c>
      <c r="B975" s="170">
        <v>-11686728.744173102</v>
      </c>
      <c r="U975" s="145">
        <v>955</v>
      </c>
      <c r="V975" s="145">
        <v>-28883901.398657735</v>
      </c>
    </row>
    <row r="976" spans="1:22" x14ac:dyDescent="0.35">
      <c r="A976" s="70">
        <f t="shared" si="23"/>
        <v>957</v>
      </c>
      <c r="B976" s="170">
        <v>-11686728.744173102</v>
      </c>
      <c r="U976" s="145">
        <v>956</v>
      </c>
      <c r="V976" s="145">
        <v>-1190716.5148761421</v>
      </c>
    </row>
    <row r="977" spans="1:22" x14ac:dyDescent="0.35">
      <c r="A977" s="70">
        <f t="shared" si="23"/>
        <v>958</v>
      </c>
      <c r="B977" s="170">
        <v>-11686728.744173102</v>
      </c>
      <c r="U977" s="145">
        <v>957</v>
      </c>
      <c r="V977" s="145">
        <v>-25100141.676455412</v>
      </c>
    </row>
    <row r="978" spans="1:22" x14ac:dyDescent="0.35">
      <c r="A978" s="70">
        <f t="shared" si="23"/>
        <v>959</v>
      </c>
      <c r="B978" s="170">
        <v>-11686728.744173102</v>
      </c>
      <c r="U978" s="145">
        <v>958</v>
      </c>
      <c r="V978" s="145">
        <v>10211750.05888404</v>
      </c>
    </row>
    <row r="979" spans="1:22" x14ac:dyDescent="0.35">
      <c r="A979" s="70">
        <f t="shared" si="23"/>
        <v>960</v>
      </c>
      <c r="B979" s="170">
        <v>-11686728.744173102</v>
      </c>
      <c r="U979" s="145">
        <v>959</v>
      </c>
      <c r="V979" s="145">
        <v>-18349813.593172643</v>
      </c>
    </row>
    <row r="980" spans="1:22" x14ac:dyDescent="0.35">
      <c r="A980" s="70">
        <f t="shared" si="23"/>
        <v>961</v>
      </c>
      <c r="B980" s="170">
        <v>-11686728.744173102</v>
      </c>
      <c r="U980" s="145">
        <v>960</v>
      </c>
      <c r="V980" s="145">
        <v>16878872.684539825</v>
      </c>
    </row>
    <row r="981" spans="1:22" x14ac:dyDescent="0.35">
      <c r="A981" s="70">
        <f t="shared" si="23"/>
        <v>962</v>
      </c>
      <c r="B981" s="170">
        <v>-11686728.744173102</v>
      </c>
      <c r="U981" s="145">
        <v>961</v>
      </c>
      <c r="V981" s="145">
        <v>-32180576.806195483</v>
      </c>
    </row>
    <row r="982" spans="1:22" x14ac:dyDescent="0.35">
      <c r="A982" s="70">
        <f t="shared" ref="A982:A1045" si="24">A981+1</f>
        <v>963</v>
      </c>
      <c r="B982" s="170">
        <v>-11686728.744173102</v>
      </c>
      <c r="U982" s="145">
        <v>962</v>
      </c>
      <c r="V982" s="145">
        <v>5042808.6672879271</v>
      </c>
    </row>
    <row r="983" spans="1:22" x14ac:dyDescent="0.35">
      <c r="A983" s="70">
        <f t="shared" si="24"/>
        <v>964</v>
      </c>
      <c r="B983" s="170">
        <v>-11686728.744173102</v>
      </c>
      <c r="U983" s="145">
        <v>963</v>
      </c>
      <c r="V983" s="145">
        <v>35838864.779272638</v>
      </c>
    </row>
    <row r="984" spans="1:22" x14ac:dyDescent="0.35">
      <c r="A984" s="70">
        <f t="shared" si="24"/>
        <v>965</v>
      </c>
      <c r="B984" s="170">
        <v>-11686728.744173102</v>
      </c>
      <c r="U984" s="145">
        <v>964</v>
      </c>
      <c r="V984" s="145">
        <v>10434974.733050726</v>
      </c>
    </row>
    <row r="985" spans="1:22" x14ac:dyDescent="0.35">
      <c r="A985" s="70">
        <f t="shared" si="24"/>
        <v>966</v>
      </c>
      <c r="B985" s="170">
        <v>-11686728.744173102</v>
      </c>
      <c r="U985" s="145">
        <v>965</v>
      </c>
      <c r="V985" s="145">
        <v>7703204.1855951063</v>
      </c>
    </row>
    <row r="986" spans="1:22" x14ac:dyDescent="0.35">
      <c r="A986" s="70">
        <f t="shared" si="24"/>
        <v>967</v>
      </c>
      <c r="B986" s="170">
        <v>-11686728.744173102</v>
      </c>
      <c r="U986" s="145">
        <v>966</v>
      </c>
      <c r="V986" s="145">
        <v>-15751458.357642518</v>
      </c>
    </row>
    <row r="987" spans="1:22" x14ac:dyDescent="0.35">
      <c r="A987" s="70">
        <f t="shared" si="24"/>
        <v>968</v>
      </c>
      <c r="B987" s="170">
        <v>-11686728.744173102</v>
      </c>
      <c r="U987" s="145">
        <v>967</v>
      </c>
      <c r="V987" s="145">
        <v>5014514.8652958088</v>
      </c>
    </row>
    <row r="988" spans="1:22" x14ac:dyDescent="0.35">
      <c r="A988" s="70">
        <f t="shared" si="24"/>
        <v>969</v>
      </c>
      <c r="B988" s="170">
        <v>-11686728.744173102</v>
      </c>
      <c r="U988" s="145">
        <v>968</v>
      </c>
      <c r="V988" s="145">
        <v>-29415608.99181198</v>
      </c>
    </row>
    <row r="989" spans="1:22" x14ac:dyDescent="0.35">
      <c r="A989" s="70">
        <f t="shared" si="24"/>
        <v>970</v>
      </c>
      <c r="B989" s="170">
        <v>-11686728.744173102</v>
      </c>
      <c r="U989" s="145">
        <v>969</v>
      </c>
      <c r="V989" s="145">
        <v>-18904706.413194768</v>
      </c>
    </row>
    <row r="990" spans="1:22" x14ac:dyDescent="0.35">
      <c r="A990" s="70">
        <f t="shared" si="24"/>
        <v>971</v>
      </c>
      <c r="B990" s="170">
        <v>-11686728.744173102</v>
      </c>
      <c r="U990" s="145">
        <v>970</v>
      </c>
      <c r="V990" s="145">
        <v>5732495.7725375369</v>
      </c>
    </row>
    <row r="991" spans="1:22" x14ac:dyDescent="0.35">
      <c r="A991" s="70">
        <f t="shared" si="24"/>
        <v>972</v>
      </c>
      <c r="B991" s="170">
        <v>-11686728.744173102</v>
      </c>
      <c r="U991" s="145">
        <v>971</v>
      </c>
      <c r="V991" s="145">
        <v>-6563453.5895128772</v>
      </c>
    </row>
    <row r="992" spans="1:22" x14ac:dyDescent="0.35">
      <c r="A992" s="70">
        <f t="shared" si="24"/>
        <v>973</v>
      </c>
      <c r="B992" s="170">
        <v>-11686728.744173102</v>
      </c>
      <c r="U992" s="145">
        <v>972</v>
      </c>
      <c r="V992" s="145">
        <v>379690.32039926574</v>
      </c>
    </row>
    <row r="993" spans="1:22" x14ac:dyDescent="0.35">
      <c r="A993" s="70">
        <f t="shared" si="24"/>
        <v>974</v>
      </c>
      <c r="B993" s="170">
        <v>-11686728.744173102</v>
      </c>
      <c r="U993" s="145">
        <v>973</v>
      </c>
      <c r="V993" s="145">
        <v>31288301.129645061</v>
      </c>
    </row>
    <row r="994" spans="1:22" x14ac:dyDescent="0.35">
      <c r="A994" s="70">
        <f t="shared" si="24"/>
        <v>975</v>
      </c>
      <c r="B994" s="170">
        <v>-11686728.744173102</v>
      </c>
      <c r="U994" s="145">
        <v>974</v>
      </c>
      <c r="V994" s="145">
        <v>12574455.285523985</v>
      </c>
    </row>
    <row r="995" spans="1:22" x14ac:dyDescent="0.35">
      <c r="A995" s="70">
        <f t="shared" si="24"/>
        <v>976</v>
      </c>
      <c r="B995" s="170">
        <v>-11686728.744173102</v>
      </c>
      <c r="U995" s="145">
        <v>975</v>
      </c>
      <c r="V995" s="145">
        <v>39596477.118240491</v>
      </c>
    </row>
    <row r="996" spans="1:22" x14ac:dyDescent="0.35">
      <c r="A996" s="70">
        <f t="shared" si="24"/>
        <v>977</v>
      </c>
      <c r="B996" s="170">
        <v>-11686728.744173102</v>
      </c>
      <c r="U996" s="145">
        <v>976</v>
      </c>
      <c r="V996" s="145">
        <v>18741684.374121245</v>
      </c>
    </row>
    <row r="997" spans="1:22" x14ac:dyDescent="0.35">
      <c r="A997" s="70">
        <f t="shared" si="24"/>
        <v>978</v>
      </c>
      <c r="B997" s="170">
        <v>-11686728.744173102</v>
      </c>
      <c r="U997" s="145">
        <v>977</v>
      </c>
      <c r="V997" s="145">
        <v>6907739.5102722496</v>
      </c>
    </row>
    <row r="998" spans="1:22" x14ac:dyDescent="0.35">
      <c r="A998" s="70">
        <f t="shared" si="24"/>
        <v>979</v>
      </c>
      <c r="B998" s="170">
        <v>-11686728.744173102</v>
      </c>
      <c r="U998" s="145">
        <v>978</v>
      </c>
      <c r="V998" s="145">
        <v>-56586962.408498541</v>
      </c>
    </row>
    <row r="999" spans="1:22" x14ac:dyDescent="0.35">
      <c r="A999" s="70">
        <f t="shared" si="24"/>
        <v>980</v>
      </c>
      <c r="B999" s="170">
        <v>-11686728.744173102</v>
      </c>
      <c r="U999" s="145">
        <v>979</v>
      </c>
      <c r="V999" s="145">
        <v>8810055.8953915089</v>
      </c>
    </row>
    <row r="1000" spans="1:22" x14ac:dyDescent="0.35">
      <c r="A1000" s="70">
        <f t="shared" si="24"/>
        <v>981</v>
      </c>
      <c r="B1000" s="170">
        <v>-11686728.744173102</v>
      </c>
      <c r="U1000" s="145">
        <v>980</v>
      </c>
      <c r="V1000" s="145">
        <v>-32406914.380787641</v>
      </c>
    </row>
    <row r="1001" spans="1:22" x14ac:dyDescent="0.35">
      <c r="A1001" s="70">
        <f t="shared" si="24"/>
        <v>982</v>
      </c>
      <c r="B1001" s="170">
        <v>-11686728.744173102</v>
      </c>
      <c r="U1001" s="145">
        <v>981</v>
      </c>
      <c r="V1001" s="145">
        <v>13420015.040186711</v>
      </c>
    </row>
    <row r="1002" spans="1:22" x14ac:dyDescent="0.35">
      <c r="A1002" s="70">
        <f t="shared" si="24"/>
        <v>983</v>
      </c>
      <c r="B1002" s="170">
        <v>-11686728.744173102</v>
      </c>
      <c r="U1002" s="145">
        <v>982</v>
      </c>
      <c r="V1002" s="145">
        <v>11048770.654754251</v>
      </c>
    </row>
    <row r="1003" spans="1:22" x14ac:dyDescent="0.35">
      <c r="A1003" s="70">
        <f t="shared" si="24"/>
        <v>984</v>
      </c>
      <c r="B1003" s="170">
        <v>-11686728.744173102</v>
      </c>
      <c r="U1003" s="145">
        <v>983</v>
      </c>
      <c r="V1003" s="145">
        <v>-7798820.8403986823</v>
      </c>
    </row>
    <row r="1004" spans="1:22" x14ac:dyDescent="0.35">
      <c r="A1004" s="70">
        <f t="shared" si="24"/>
        <v>985</v>
      </c>
      <c r="B1004" s="170">
        <v>-11686728.744173102</v>
      </c>
      <c r="U1004" s="145">
        <v>984</v>
      </c>
      <c r="V1004" s="145">
        <v>-10868574.321841326</v>
      </c>
    </row>
    <row r="1005" spans="1:22" x14ac:dyDescent="0.35">
      <c r="A1005" s="70">
        <f t="shared" si="24"/>
        <v>986</v>
      </c>
      <c r="B1005" s="170">
        <v>-11686728.744173102</v>
      </c>
      <c r="U1005" s="145">
        <v>985</v>
      </c>
      <c r="V1005" s="145">
        <v>-333526.91257302463</v>
      </c>
    </row>
    <row r="1006" spans="1:22" x14ac:dyDescent="0.35">
      <c r="A1006" s="70">
        <f t="shared" si="24"/>
        <v>987</v>
      </c>
      <c r="B1006" s="170">
        <v>-11686728.744173102</v>
      </c>
      <c r="U1006" s="145">
        <v>986</v>
      </c>
      <c r="V1006" s="145">
        <v>-9595307.2569264937</v>
      </c>
    </row>
    <row r="1007" spans="1:22" x14ac:dyDescent="0.35">
      <c r="A1007" s="70">
        <f t="shared" si="24"/>
        <v>988</v>
      </c>
      <c r="B1007" s="170">
        <v>-11686728.744173102</v>
      </c>
      <c r="U1007" s="145">
        <v>987</v>
      </c>
      <c r="V1007" s="145">
        <v>-31711047.217521209</v>
      </c>
    </row>
    <row r="1008" spans="1:22" x14ac:dyDescent="0.35">
      <c r="A1008" s="70">
        <f t="shared" si="24"/>
        <v>989</v>
      </c>
      <c r="B1008" s="170">
        <v>-11686728.744173102</v>
      </c>
      <c r="U1008" s="145">
        <v>988</v>
      </c>
      <c r="V1008" s="145">
        <v>10220170.815914441</v>
      </c>
    </row>
    <row r="1009" spans="1:22" x14ac:dyDescent="0.35">
      <c r="A1009" s="70">
        <f t="shared" si="24"/>
        <v>990</v>
      </c>
      <c r="B1009" s="170">
        <v>-11686728.744173102</v>
      </c>
      <c r="U1009" s="145">
        <v>989</v>
      </c>
      <c r="V1009" s="145">
        <v>8491572.0920235664</v>
      </c>
    </row>
    <row r="1010" spans="1:22" x14ac:dyDescent="0.35">
      <c r="A1010" s="70">
        <f t="shared" si="24"/>
        <v>991</v>
      </c>
      <c r="B1010" s="170">
        <v>-11686728.744173102</v>
      </c>
      <c r="U1010" s="145">
        <v>990</v>
      </c>
      <c r="V1010" s="145">
        <v>-3349876.0834932253</v>
      </c>
    </row>
    <row r="1011" spans="1:22" x14ac:dyDescent="0.35">
      <c r="A1011" s="70">
        <f t="shared" si="24"/>
        <v>992</v>
      </c>
      <c r="B1011" s="170">
        <v>-11686728.744173102</v>
      </c>
      <c r="U1011" s="145">
        <v>991</v>
      </c>
      <c r="V1011" s="145">
        <v>-11398729.332634665</v>
      </c>
    </row>
    <row r="1012" spans="1:22" x14ac:dyDescent="0.35">
      <c r="A1012" s="70">
        <f t="shared" si="24"/>
        <v>993</v>
      </c>
      <c r="B1012" s="170">
        <v>-11686728.744173102</v>
      </c>
      <c r="U1012" s="145">
        <v>992</v>
      </c>
      <c r="V1012" s="145">
        <v>10818649.315316007</v>
      </c>
    </row>
    <row r="1013" spans="1:22" x14ac:dyDescent="0.35">
      <c r="A1013" s="70">
        <f t="shared" si="24"/>
        <v>994</v>
      </c>
      <c r="B1013" s="170">
        <v>-11686728.744173102</v>
      </c>
      <c r="U1013" s="145">
        <v>993</v>
      </c>
      <c r="V1013" s="145">
        <v>-54004294.742554873</v>
      </c>
    </row>
    <row r="1014" spans="1:22" x14ac:dyDescent="0.35">
      <c r="A1014" s="70">
        <f t="shared" si="24"/>
        <v>995</v>
      </c>
      <c r="B1014" s="170">
        <v>-11686728.744173102</v>
      </c>
      <c r="U1014" s="145">
        <v>994</v>
      </c>
      <c r="V1014" s="145">
        <v>-8577632.0932179838</v>
      </c>
    </row>
    <row r="1015" spans="1:22" x14ac:dyDescent="0.35">
      <c r="A1015" s="70">
        <f t="shared" si="24"/>
        <v>996</v>
      </c>
      <c r="B1015" s="170">
        <v>-11686728.744173102</v>
      </c>
      <c r="U1015" s="145">
        <v>995</v>
      </c>
      <c r="V1015" s="145">
        <v>-8651162.4942961205</v>
      </c>
    </row>
    <row r="1016" spans="1:22" x14ac:dyDescent="0.35">
      <c r="A1016" s="70">
        <f t="shared" si="24"/>
        <v>997</v>
      </c>
      <c r="B1016" s="170">
        <v>-11686728.744173102</v>
      </c>
      <c r="U1016" s="145">
        <v>996</v>
      </c>
      <c r="V1016" s="145">
        <v>-19758879.115983523</v>
      </c>
    </row>
    <row r="1017" spans="1:22" x14ac:dyDescent="0.35">
      <c r="A1017" s="70">
        <f t="shared" si="24"/>
        <v>998</v>
      </c>
      <c r="B1017" s="170">
        <v>-11686728.744173102</v>
      </c>
      <c r="U1017" s="145">
        <v>997</v>
      </c>
      <c r="V1017" s="145">
        <v>-2861993.7318170816</v>
      </c>
    </row>
    <row r="1018" spans="1:22" x14ac:dyDescent="0.35">
      <c r="A1018" s="70">
        <f t="shared" si="24"/>
        <v>999</v>
      </c>
      <c r="B1018" s="170">
        <v>-11686728.744173102</v>
      </c>
      <c r="U1018" s="145">
        <v>998</v>
      </c>
      <c r="V1018" s="145">
        <v>-6658020.592984695</v>
      </c>
    </row>
    <row r="1019" spans="1:22" x14ac:dyDescent="0.35">
      <c r="A1019" s="70">
        <f t="shared" si="24"/>
        <v>1000</v>
      </c>
      <c r="B1019" s="170">
        <v>-11686728.744173102</v>
      </c>
      <c r="U1019" s="145">
        <v>999</v>
      </c>
      <c r="V1019" s="145">
        <v>949647.59929493815</v>
      </c>
    </row>
    <row r="1020" spans="1:22" x14ac:dyDescent="0.35">
      <c r="A1020" s="70">
        <f t="shared" si="24"/>
        <v>1001</v>
      </c>
      <c r="B1020" s="170">
        <v>-11686728.744173102</v>
      </c>
      <c r="U1020" s="145">
        <v>1000</v>
      </c>
      <c r="V1020" s="145">
        <v>-22007829.200390134</v>
      </c>
    </row>
    <row r="1021" spans="1:22" x14ac:dyDescent="0.35">
      <c r="A1021" s="70">
        <f t="shared" si="24"/>
        <v>1002</v>
      </c>
      <c r="B1021" s="170">
        <v>-11686728.744173102</v>
      </c>
      <c r="U1021" s="145">
        <v>1001</v>
      </c>
      <c r="V1021" s="145">
        <v>-10496459.99193969</v>
      </c>
    </row>
    <row r="1022" spans="1:22" x14ac:dyDescent="0.35">
      <c r="A1022" s="70">
        <f t="shared" si="24"/>
        <v>1003</v>
      </c>
      <c r="B1022" s="170">
        <v>-11686728.744173102</v>
      </c>
      <c r="U1022" s="145">
        <v>1002</v>
      </c>
      <c r="V1022" s="145">
        <v>-939656.87838093564</v>
      </c>
    </row>
    <row r="1023" spans="1:22" x14ac:dyDescent="0.35">
      <c r="A1023" s="70">
        <f t="shared" si="24"/>
        <v>1004</v>
      </c>
      <c r="B1023" s="170">
        <v>-11686728.744173102</v>
      </c>
      <c r="U1023" s="145">
        <v>1003</v>
      </c>
      <c r="V1023" s="145">
        <v>-16562805.614948478</v>
      </c>
    </row>
    <row r="1024" spans="1:22" x14ac:dyDescent="0.35">
      <c r="A1024" s="70">
        <f t="shared" si="24"/>
        <v>1005</v>
      </c>
      <c r="B1024" s="170">
        <v>-11686728.744173102</v>
      </c>
      <c r="U1024" s="145">
        <v>1004</v>
      </c>
      <c r="V1024" s="145">
        <v>-9275940.0308585037</v>
      </c>
    </row>
    <row r="1025" spans="1:22" x14ac:dyDescent="0.35">
      <c r="A1025" s="70">
        <f t="shared" si="24"/>
        <v>1006</v>
      </c>
      <c r="B1025" s="170">
        <v>-11686728.744173102</v>
      </c>
      <c r="U1025" s="145">
        <v>1005</v>
      </c>
      <c r="V1025" s="145">
        <v>-8582456.0105558299</v>
      </c>
    </row>
    <row r="1026" spans="1:22" x14ac:dyDescent="0.35">
      <c r="A1026" s="70">
        <f t="shared" si="24"/>
        <v>1007</v>
      </c>
      <c r="B1026" s="170">
        <v>-11686728.744173102</v>
      </c>
      <c r="U1026" s="145">
        <v>1006</v>
      </c>
      <c r="V1026" s="145">
        <v>-4898190.6028012298</v>
      </c>
    </row>
    <row r="1027" spans="1:22" x14ac:dyDescent="0.35">
      <c r="A1027" s="70">
        <f t="shared" si="24"/>
        <v>1008</v>
      </c>
      <c r="B1027" s="170">
        <v>-11686728.744173102</v>
      </c>
      <c r="U1027" s="145">
        <v>1007</v>
      </c>
      <c r="V1027" s="145">
        <v>-12153246.075554768</v>
      </c>
    </row>
    <row r="1028" spans="1:22" x14ac:dyDescent="0.35">
      <c r="A1028" s="70">
        <f t="shared" si="24"/>
        <v>1009</v>
      </c>
      <c r="B1028" s="170">
        <v>-11686728.744173102</v>
      </c>
      <c r="U1028" s="145">
        <v>1008</v>
      </c>
      <c r="V1028" s="145">
        <v>11330939.346682522</v>
      </c>
    </row>
    <row r="1029" spans="1:22" x14ac:dyDescent="0.35">
      <c r="A1029" s="70">
        <f t="shared" si="24"/>
        <v>1010</v>
      </c>
      <c r="B1029" s="170">
        <v>-11686728.744173102</v>
      </c>
      <c r="U1029" s="145">
        <v>1009</v>
      </c>
      <c r="V1029" s="145">
        <v>9783164.9695784301</v>
      </c>
    </row>
    <row r="1030" spans="1:22" x14ac:dyDescent="0.35">
      <c r="A1030" s="70">
        <f t="shared" si="24"/>
        <v>1011</v>
      </c>
      <c r="B1030" s="170">
        <v>-11686728.744173102</v>
      </c>
      <c r="U1030" s="145">
        <v>1010</v>
      </c>
      <c r="V1030" s="145">
        <v>-5060825.3101845793</v>
      </c>
    </row>
    <row r="1031" spans="1:22" x14ac:dyDescent="0.35">
      <c r="A1031" s="70">
        <f t="shared" si="24"/>
        <v>1012</v>
      </c>
      <c r="B1031" s="170">
        <v>-11686728.744173102</v>
      </c>
      <c r="U1031" s="145">
        <v>1011</v>
      </c>
      <c r="V1031" s="145">
        <v>722055.68972398341</v>
      </c>
    </row>
    <row r="1032" spans="1:22" x14ac:dyDescent="0.35">
      <c r="A1032" s="70">
        <f t="shared" si="24"/>
        <v>1013</v>
      </c>
      <c r="B1032" s="170">
        <v>-11686728.744173102</v>
      </c>
      <c r="U1032" s="145">
        <v>1012</v>
      </c>
      <c r="V1032" s="145">
        <v>-11566457.786747355</v>
      </c>
    </row>
    <row r="1033" spans="1:22" x14ac:dyDescent="0.35">
      <c r="A1033" s="70">
        <f t="shared" si="24"/>
        <v>1014</v>
      </c>
      <c r="B1033" s="170">
        <v>-11686728.744173102</v>
      </c>
      <c r="U1033" s="145">
        <v>1013</v>
      </c>
      <c r="V1033" s="145">
        <v>5955681.1196523607</v>
      </c>
    </row>
    <row r="1034" spans="1:22" x14ac:dyDescent="0.35">
      <c r="A1034" s="70">
        <f t="shared" si="24"/>
        <v>1015</v>
      </c>
      <c r="B1034" s="170">
        <v>-11686728.744173102</v>
      </c>
      <c r="U1034" s="145">
        <v>1014</v>
      </c>
      <c r="V1034" s="145">
        <v>-20491448.262320172</v>
      </c>
    </row>
    <row r="1035" spans="1:22" x14ac:dyDescent="0.35">
      <c r="A1035" s="70">
        <f t="shared" si="24"/>
        <v>1016</v>
      </c>
      <c r="B1035" s="170">
        <v>-11686728.744173102</v>
      </c>
      <c r="U1035" s="145">
        <v>1015</v>
      </c>
      <c r="V1035" s="145">
        <v>11449581.149638608</v>
      </c>
    </row>
    <row r="1036" spans="1:22" x14ac:dyDescent="0.35">
      <c r="A1036" s="70">
        <f t="shared" si="24"/>
        <v>1017</v>
      </c>
      <c r="B1036" s="170">
        <v>-11686728.744173102</v>
      </c>
      <c r="U1036" s="145">
        <v>1016</v>
      </c>
      <c r="V1036" s="145">
        <v>-5798050.1714726649</v>
      </c>
    </row>
    <row r="1037" spans="1:22" x14ac:dyDescent="0.35">
      <c r="A1037" s="70">
        <f t="shared" si="24"/>
        <v>1018</v>
      </c>
      <c r="B1037" s="170">
        <v>-11686728.744173102</v>
      </c>
      <c r="U1037" s="145">
        <v>1017</v>
      </c>
      <c r="V1037" s="145">
        <v>30805313.34652539</v>
      </c>
    </row>
    <row r="1038" spans="1:22" x14ac:dyDescent="0.35">
      <c r="A1038" s="70">
        <f t="shared" si="24"/>
        <v>1019</v>
      </c>
      <c r="B1038" s="170">
        <v>-11686728.744173102</v>
      </c>
      <c r="U1038" s="145">
        <v>1018</v>
      </c>
      <c r="V1038" s="145">
        <v>-840940.12486681715</v>
      </c>
    </row>
    <row r="1039" spans="1:22" x14ac:dyDescent="0.35">
      <c r="A1039" s="70">
        <f t="shared" si="24"/>
        <v>1020</v>
      </c>
      <c r="B1039" s="170">
        <v>-11686728.744173102</v>
      </c>
      <c r="U1039" s="145">
        <v>1019</v>
      </c>
      <c r="V1039" s="145">
        <v>7707202.0616812557</v>
      </c>
    </row>
    <row r="1040" spans="1:22" x14ac:dyDescent="0.35">
      <c r="A1040" s="70">
        <f t="shared" si="24"/>
        <v>1021</v>
      </c>
      <c r="B1040" s="170">
        <v>-11686728.744173102</v>
      </c>
      <c r="U1040" s="145">
        <v>1020</v>
      </c>
      <c r="V1040" s="145">
        <v>12887521.787215453</v>
      </c>
    </row>
    <row r="1041" spans="1:22" x14ac:dyDescent="0.35">
      <c r="A1041" s="70">
        <f t="shared" si="24"/>
        <v>1022</v>
      </c>
      <c r="B1041" s="170">
        <v>-11686728.744173102</v>
      </c>
      <c r="U1041" s="145">
        <v>1021</v>
      </c>
      <c r="V1041" s="145">
        <v>-12248224.235207263</v>
      </c>
    </row>
    <row r="1042" spans="1:22" x14ac:dyDescent="0.35">
      <c r="A1042" s="70">
        <f t="shared" si="24"/>
        <v>1023</v>
      </c>
      <c r="B1042" s="170">
        <v>-11686728.744173102</v>
      </c>
      <c r="U1042" s="145">
        <v>1022</v>
      </c>
      <c r="V1042" s="145">
        <v>-5946967.2232604101</v>
      </c>
    </row>
    <row r="1043" spans="1:22" x14ac:dyDescent="0.35">
      <c r="A1043" s="70">
        <f t="shared" si="24"/>
        <v>1024</v>
      </c>
      <c r="B1043" s="170">
        <v>-11686728.744173102</v>
      </c>
      <c r="U1043" s="145">
        <v>1023</v>
      </c>
      <c r="V1043" s="145">
        <v>-15627872.058674525</v>
      </c>
    </row>
    <row r="1044" spans="1:22" x14ac:dyDescent="0.35">
      <c r="A1044" s="70">
        <f t="shared" si="24"/>
        <v>1025</v>
      </c>
      <c r="B1044" s="170">
        <v>-11686728.744173102</v>
      </c>
      <c r="U1044" s="145">
        <v>1024</v>
      </c>
      <c r="V1044" s="145">
        <v>-2541784.6030349657</v>
      </c>
    </row>
    <row r="1045" spans="1:22" x14ac:dyDescent="0.35">
      <c r="A1045" s="70">
        <f t="shared" si="24"/>
        <v>1026</v>
      </c>
      <c r="B1045" s="170">
        <v>-11686728.744173102</v>
      </c>
      <c r="U1045" s="145">
        <v>1025</v>
      </c>
      <c r="V1045" s="145">
        <v>-34179062.535808623</v>
      </c>
    </row>
    <row r="1046" spans="1:22" x14ac:dyDescent="0.35">
      <c r="A1046" s="70">
        <f t="shared" ref="A1046:A1109" si="25">A1045+1</f>
        <v>1027</v>
      </c>
      <c r="B1046" s="170">
        <v>-11686728.744173102</v>
      </c>
      <c r="U1046" s="145">
        <v>1026</v>
      </c>
      <c r="V1046" s="145">
        <v>29131598.582540873</v>
      </c>
    </row>
    <row r="1047" spans="1:22" x14ac:dyDescent="0.35">
      <c r="A1047" s="70">
        <f t="shared" si="25"/>
        <v>1028</v>
      </c>
      <c r="B1047" s="170">
        <v>-11686728.744173102</v>
      </c>
      <c r="U1047" s="145">
        <v>1027</v>
      </c>
      <c r="V1047" s="145">
        <v>4829764.3034249917</v>
      </c>
    </row>
    <row r="1048" spans="1:22" x14ac:dyDescent="0.35">
      <c r="A1048" s="70">
        <f t="shared" si="25"/>
        <v>1029</v>
      </c>
      <c r="B1048" s="170">
        <v>-11686728.744173102</v>
      </c>
      <c r="U1048" s="145">
        <v>1028</v>
      </c>
      <c r="V1048" s="145">
        <v>-17705015.364116773</v>
      </c>
    </row>
    <row r="1049" spans="1:22" x14ac:dyDescent="0.35">
      <c r="A1049" s="70">
        <f t="shared" si="25"/>
        <v>1030</v>
      </c>
      <c r="B1049" s="170">
        <v>-11686728.744173102</v>
      </c>
      <c r="U1049" s="145">
        <v>1029</v>
      </c>
      <c r="V1049" s="145">
        <v>-2535828.5752545036</v>
      </c>
    </row>
    <row r="1050" spans="1:22" x14ac:dyDescent="0.35">
      <c r="A1050" s="70">
        <f t="shared" si="25"/>
        <v>1031</v>
      </c>
      <c r="B1050" s="170">
        <v>-11686728.744173102</v>
      </c>
      <c r="U1050" s="145">
        <v>1030</v>
      </c>
      <c r="V1050" s="145">
        <v>-1991727.5183113515</v>
      </c>
    </row>
    <row r="1051" spans="1:22" x14ac:dyDescent="0.35">
      <c r="A1051" s="70">
        <f t="shared" si="25"/>
        <v>1032</v>
      </c>
      <c r="B1051" s="170">
        <v>-11686728.744173102</v>
      </c>
      <c r="U1051" s="145">
        <v>1031</v>
      </c>
      <c r="V1051" s="145">
        <v>7491460.06962993</v>
      </c>
    </row>
    <row r="1052" spans="1:22" x14ac:dyDescent="0.35">
      <c r="A1052" s="70">
        <f t="shared" si="25"/>
        <v>1033</v>
      </c>
      <c r="B1052" s="170">
        <v>-11686728.744173102</v>
      </c>
      <c r="U1052" s="145">
        <v>1032</v>
      </c>
      <c r="V1052" s="145">
        <v>-7153227.7871404029</v>
      </c>
    </row>
    <row r="1053" spans="1:22" x14ac:dyDescent="0.35">
      <c r="A1053" s="70">
        <f t="shared" si="25"/>
        <v>1034</v>
      </c>
      <c r="B1053" s="170">
        <v>-11686728.744173102</v>
      </c>
      <c r="U1053" s="145">
        <v>1033</v>
      </c>
      <c r="V1053" s="145">
        <v>-10248573.863554422</v>
      </c>
    </row>
    <row r="1054" spans="1:22" x14ac:dyDescent="0.35">
      <c r="A1054" s="70">
        <f t="shared" si="25"/>
        <v>1035</v>
      </c>
      <c r="B1054" s="170">
        <v>-11686728.744173102</v>
      </c>
      <c r="U1054" s="145">
        <v>1034</v>
      </c>
      <c r="V1054" s="145">
        <v>-269389.02869266272</v>
      </c>
    </row>
    <row r="1055" spans="1:22" x14ac:dyDescent="0.35">
      <c r="A1055" s="70">
        <f t="shared" si="25"/>
        <v>1036</v>
      </c>
      <c r="B1055" s="170">
        <v>-11686728.744173102</v>
      </c>
      <c r="U1055" s="145">
        <v>1035</v>
      </c>
      <c r="V1055" s="145">
        <v>3337314.6987177916</v>
      </c>
    </row>
    <row r="1056" spans="1:22" x14ac:dyDescent="0.35">
      <c r="A1056" s="70">
        <f t="shared" si="25"/>
        <v>1037</v>
      </c>
      <c r="B1056" s="170">
        <v>-11686728.744173102</v>
      </c>
      <c r="U1056" s="145">
        <v>1036</v>
      </c>
      <c r="V1056" s="145">
        <v>17868525.798228696</v>
      </c>
    </row>
    <row r="1057" spans="1:22" x14ac:dyDescent="0.35">
      <c r="A1057" s="70">
        <f t="shared" si="25"/>
        <v>1038</v>
      </c>
      <c r="B1057" s="170">
        <v>-11686728.744173102</v>
      </c>
      <c r="U1057" s="145">
        <v>1037</v>
      </c>
      <c r="V1057" s="145">
        <v>8809172.8199677654</v>
      </c>
    </row>
    <row r="1058" spans="1:22" x14ac:dyDescent="0.35">
      <c r="A1058" s="70">
        <f t="shared" si="25"/>
        <v>1039</v>
      </c>
      <c r="B1058" s="170">
        <v>-11686728.744173102</v>
      </c>
      <c r="U1058" s="145">
        <v>1038</v>
      </c>
      <c r="V1058" s="145">
        <v>-17968780.701628953</v>
      </c>
    </row>
    <row r="1059" spans="1:22" x14ac:dyDescent="0.35">
      <c r="A1059" s="70">
        <f t="shared" si="25"/>
        <v>1040</v>
      </c>
      <c r="B1059" s="170">
        <v>-11686728.744173102</v>
      </c>
      <c r="U1059" s="145">
        <v>1039</v>
      </c>
      <c r="V1059" s="145">
        <v>-20063958.826552559</v>
      </c>
    </row>
    <row r="1060" spans="1:22" x14ac:dyDescent="0.35">
      <c r="A1060" s="70">
        <f t="shared" si="25"/>
        <v>1041</v>
      </c>
      <c r="B1060" s="170">
        <v>-11686728.744173102</v>
      </c>
      <c r="U1060" s="145">
        <v>1040</v>
      </c>
      <c r="V1060" s="145">
        <v>-15114776.672966581</v>
      </c>
    </row>
    <row r="1061" spans="1:22" x14ac:dyDescent="0.35">
      <c r="A1061" s="70">
        <f t="shared" si="25"/>
        <v>1042</v>
      </c>
      <c r="B1061" s="170">
        <v>-11686728.744173102</v>
      </c>
      <c r="U1061" s="145">
        <v>1041</v>
      </c>
      <c r="V1061" s="145">
        <v>29722297.309939511</v>
      </c>
    </row>
    <row r="1062" spans="1:22" x14ac:dyDescent="0.35">
      <c r="A1062" s="70">
        <f t="shared" si="25"/>
        <v>1043</v>
      </c>
      <c r="B1062" s="170">
        <v>-11686728.744173102</v>
      </c>
      <c r="U1062" s="145">
        <v>1042</v>
      </c>
      <c r="V1062" s="145">
        <v>-4192410.9491575565</v>
      </c>
    </row>
    <row r="1063" spans="1:22" x14ac:dyDescent="0.35">
      <c r="A1063" s="70">
        <f t="shared" si="25"/>
        <v>1044</v>
      </c>
      <c r="B1063" s="170">
        <v>-11686728.744173102</v>
      </c>
      <c r="U1063" s="145">
        <v>1043</v>
      </c>
      <c r="V1063" s="145">
        <v>6614759.4814444706</v>
      </c>
    </row>
    <row r="1064" spans="1:22" x14ac:dyDescent="0.35">
      <c r="A1064" s="70">
        <f t="shared" si="25"/>
        <v>1045</v>
      </c>
      <c r="B1064" s="170">
        <v>-11686728.744173102</v>
      </c>
      <c r="U1064" s="145">
        <v>1044</v>
      </c>
      <c r="V1064" s="145">
        <v>17286598.106107377</v>
      </c>
    </row>
    <row r="1065" spans="1:22" x14ac:dyDescent="0.35">
      <c r="A1065" s="70">
        <f t="shared" si="25"/>
        <v>1046</v>
      </c>
      <c r="B1065" s="170">
        <v>-11686728.744173102</v>
      </c>
      <c r="U1065" s="145">
        <v>1045</v>
      </c>
      <c r="V1065" s="145">
        <v>34679951.181544729</v>
      </c>
    </row>
    <row r="1066" spans="1:22" x14ac:dyDescent="0.35">
      <c r="A1066" s="70">
        <f t="shared" si="25"/>
        <v>1047</v>
      </c>
      <c r="B1066" s="170">
        <v>-11686728.744173102</v>
      </c>
      <c r="U1066" s="145">
        <v>1046</v>
      </c>
      <c r="V1066" s="145">
        <v>-2577263.8193373196</v>
      </c>
    </row>
    <row r="1067" spans="1:22" x14ac:dyDescent="0.35">
      <c r="A1067" s="70">
        <f t="shared" si="25"/>
        <v>1048</v>
      </c>
      <c r="B1067" s="170">
        <v>-11686728.744173102</v>
      </c>
      <c r="U1067" s="145">
        <v>1047</v>
      </c>
      <c r="V1067" s="145">
        <v>-878975.37064381316</v>
      </c>
    </row>
    <row r="1068" spans="1:22" x14ac:dyDescent="0.35">
      <c r="A1068" s="70">
        <f t="shared" si="25"/>
        <v>1049</v>
      </c>
      <c r="B1068" s="170">
        <v>-11686728.744173102</v>
      </c>
      <c r="U1068" s="145">
        <v>1048</v>
      </c>
      <c r="V1068" s="145">
        <v>-18544603.979534429</v>
      </c>
    </row>
    <row r="1069" spans="1:22" x14ac:dyDescent="0.35">
      <c r="A1069" s="70">
        <f t="shared" si="25"/>
        <v>1050</v>
      </c>
      <c r="B1069" s="170">
        <v>-11686728.744173102</v>
      </c>
      <c r="U1069" s="145">
        <v>1049</v>
      </c>
      <c r="V1069" s="145">
        <v>6902004.8969608247</v>
      </c>
    </row>
    <row r="1070" spans="1:22" x14ac:dyDescent="0.35">
      <c r="A1070" s="70">
        <f t="shared" si="25"/>
        <v>1051</v>
      </c>
      <c r="B1070" s="170">
        <v>-11686728.744173102</v>
      </c>
      <c r="U1070" s="145">
        <v>1050</v>
      </c>
      <c r="V1070" s="145">
        <v>-25209739.473949134</v>
      </c>
    </row>
    <row r="1071" spans="1:22" x14ac:dyDescent="0.35">
      <c r="A1071" s="70">
        <f t="shared" si="25"/>
        <v>1052</v>
      </c>
      <c r="B1071" s="170">
        <v>-11686728.744173102</v>
      </c>
      <c r="U1071" s="145">
        <v>1051</v>
      </c>
      <c r="V1071" s="145">
        <v>-26173.967134058475</v>
      </c>
    </row>
    <row r="1072" spans="1:22" x14ac:dyDescent="0.35">
      <c r="A1072" s="70">
        <f t="shared" si="25"/>
        <v>1053</v>
      </c>
      <c r="B1072" s="170">
        <v>-11686728.744173102</v>
      </c>
      <c r="U1072" s="145">
        <v>1052</v>
      </c>
      <c r="V1072" s="145">
        <v>-47456288.1210237</v>
      </c>
    </row>
    <row r="1073" spans="1:22" x14ac:dyDescent="0.35">
      <c r="A1073" s="70">
        <f t="shared" si="25"/>
        <v>1054</v>
      </c>
      <c r="B1073" s="170">
        <v>-11686728.744173102</v>
      </c>
      <c r="U1073" s="145">
        <v>1053</v>
      </c>
      <c r="V1073" s="145">
        <v>2814171.3137308732</v>
      </c>
    </row>
    <row r="1074" spans="1:22" x14ac:dyDescent="0.35">
      <c r="A1074" s="70">
        <f t="shared" si="25"/>
        <v>1055</v>
      </c>
      <c r="B1074" s="170">
        <v>-11686728.744173102</v>
      </c>
      <c r="U1074" s="145">
        <v>1054</v>
      </c>
      <c r="V1074" s="145">
        <v>-5628856.9332004972</v>
      </c>
    </row>
    <row r="1075" spans="1:22" x14ac:dyDescent="0.35">
      <c r="A1075" s="70">
        <f t="shared" si="25"/>
        <v>1056</v>
      </c>
      <c r="B1075" s="170">
        <v>-11686728.744173102</v>
      </c>
      <c r="U1075" s="145">
        <v>1055</v>
      </c>
      <c r="V1075" s="145">
        <v>-5959863.9921671953</v>
      </c>
    </row>
    <row r="1076" spans="1:22" x14ac:dyDescent="0.35">
      <c r="A1076" s="70">
        <f t="shared" si="25"/>
        <v>1057</v>
      </c>
      <c r="B1076" s="170">
        <v>-11686728.744173102</v>
      </c>
      <c r="U1076" s="145">
        <v>1056</v>
      </c>
      <c r="V1076" s="145">
        <v>42044998.288389295</v>
      </c>
    </row>
    <row r="1077" spans="1:22" x14ac:dyDescent="0.35">
      <c r="A1077" s="70">
        <f t="shared" si="25"/>
        <v>1058</v>
      </c>
      <c r="B1077" s="170">
        <v>-11686728.744173102</v>
      </c>
      <c r="U1077" s="145">
        <v>1057</v>
      </c>
      <c r="V1077" s="145">
        <v>-3512909.8641035929</v>
      </c>
    </row>
    <row r="1078" spans="1:22" x14ac:dyDescent="0.35">
      <c r="A1078" s="70">
        <f t="shared" si="25"/>
        <v>1059</v>
      </c>
      <c r="B1078" s="170">
        <v>-11686728.744173102</v>
      </c>
      <c r="U1078" s="145">
        <v>1058</v>
      </c>
      <c r="V1078" s="145">
        <v>-8953676.0464626066</v>
      </c>
    </row>
    <row r="1079" spans="1:22" x14ac:dyDescent="0.35">
      <c r="A1079" s="70">
        <f t="shared" si="25"/>
        <v>1060</v>
      </c>
      <c r="B1079" s="170">
        <v>-11686728.744173102</v>
      </c>
      <c r="U1079" s="145">
        <v>1059</v>
      </c>
      <c r="V1079" s="145">
        <v>12062270.867005743</v>
      </c>
    </row>
    <row r="1080" spans="1:22" x14ac:dyDescent="0.35">
      <c r="A1080" s="70">
        <f t="shared" si="25"/>
        <v>1061</v>
      </c>
      <c r="B1080" s="170">
        <v>-11686728.744173102</v>
      </c>
      <c r="U1080" s="145">
        <v>1060</v>
      </c>
      <c r="V1080" s="145">
        <v>24756933.627380744</v>
      </c>
    </row>
    <row r="1081" spans="1:22" x14ac:dyDescent="0.35">
      <c r="A1081" s="70">
        <f t="shared" si="25"/>
        <v>1062</v>
      </c>
      <c r="B1081" s="170">
        <v>-11686728.744173102</v>
      </c>
      <c r="U1081" s="145">
        <v>1061</v>
      </c>
      <c r="V1081" s="145">
        <v>-1603331.6819132268</v>
      </c>
    </row>
    <row r="1082" spans="1:22" x14ac:dyDescent="0.35">
      <c r="A1082" s="70">
        <f t="shared" si="25"/>
        <v>1063</v>
      </c>
      <c r="B1082" s="170">
        <v>-11686728.744173102</v>
      </c>
      <c r="U1082" s="145">
        <v>1062</v>
      </c>
      <c r="V1082" s="145">
        <v>-9016028.1575661302</v>
      </c>
    </row>
    <row r="1083" spans="1:22" x14ac:dyDescent="0.35">
      <c r="A1083" s="70">
        <f t="shared" si="25"/>
        <v>1064</v>
      </c>
      <c r="B1083" s="170">
        <v>-11686728.744173102</v>
      </c>
      <c r="U1083" s="145">
        <v>1063</v>
      </c>
      <c r="V1083" s="145">
        <v>-4760660.6635339521</v>
      </c>
    </row>
    <row r="1084" spans="1:22" x14ac:dyDescent="0.35">
      <c r="A1084" s="70">
        <f t="shared" si="25"/>
        <v>1065</v>
      </c>
      <c r="B1084" s="170">
        <v>-11686728.744173102</v>
      </c>
      <c r="U1084" s="145">
        <v>1064</v>
      </c>
      <c r="V1084" s="145">
        <v>-9801725.5636992529</v>
      </c>
    </row>
    <row r="1085" spans="1:22" x14ac:dyDescent="0.35">
      <c r="A1085" s="70">
        <f t="shared" si="25"/>
        <v>1066</v>
      </c>
      <c r="B1085" s="170">
        <v>-11686728.744173102</v>
      </c>
      <c r="U1085" s="145">
        <v>1065</v>
      </c>
      <c r="V1085" s="145">
        <v>664389.35518357158</v>
      </c>
    </row>
    <row r="1086" spans="1:22" x14ac:dyDescent="0.35">
      <c r="A1086" s="70">
        <f t="shared" si="25"/>
        <v>1067</v>
      </c>
      <c r="B1086" s="170">
        <v>-11686728.744173102</v>
      </c>
      <c r="U1086" s="145">
        <v>1066</v>
      </c>
      <c r="V1086" s="145">
        <v>-1415683.3045319244</v>
      </c>
    </row>
    <row r="1087" spans="1:22" x14ac:dyDescent="0.35">
      <c r="A1087" s="70">
        <f t="shared" si="25"/>
        <v>1068</v>
      </c>
      <c r="B1087" s="170">
        <v>-11686728.744173102</v>
      </c>
      <c r="U1087" s="145">
        <v>1067</v>
      </c>
      <c r="V1087" s="145">
        <v>-4254685.1028532125</v>
      </c>
    </row>
    <row r="1088" spans="1:22" x14ac:dyDescent="0.35">
      <c r="A1088" s="70">
        <f t="shared" si="25"/>
        <v>1069</v>
      </c>
      <c r="B1088" s="170">
        <v>-11686728.744173102</v>
      </c>
      <c r="U1088" s="145">
        <v>1068</v>
      </c>
      <c r="V1088" s="145">
        <v>-5023445.4624670222</v>
      </c>
    </row>
    <row r="1089" spans="1:22" x14ac:dyDescent="0.35">
      <c r="A1089" s="70">
        <f t="shared" si="25"/>
        <v>1070</v>
      </c>
      <c r="B1089" s="170">
        <v>-11686728.744173102</v>
      </c>
      <c r="U1089" s="145">
        <v>1069</v>
      </c>
      <c r="V1089" s="145">
        <v>-32747680.69611679</v>
      </c>
    </row>
    <row r="1090" spans="1:22" x14ac:dyDescent="0.35">
      <c r="A1090" s="70">
        <f t="shared" si="25"/>
        <v>1071</v>
      </c>
      <c r="B1090" s="170">
        <v>-11686728.744173102</v>
      </c>
      <c r="U1090" s="145">
        <v>1070</v>
      </c>
      <c r="V1090" s="145">
        <v>8687479.4407871887</v>
      </c>
    </row>
    <row r="1091" spans="1:22" x14ac:dyDescent="0.35">
      <c r="A1091" s="70">
        <f t="shared" si="25"/>
        <v>1072</v>
      </c>
      <c r="B1091" s="170">
        <v>-11686728.744173102</v>
      </c>
      <c r="U1091" s="145">
        <v>1071</v>
      </c>
      <c r="V1091" s="145">
        <v>11990913.122067757</v>
      </c>
    </row>
    <row r="1092" spans="1:22" x14ac:dyDescent="0.35">
      <c r="A1092" s="70">
        <f t="shared" si="25"/>
        <v>1073</v>
      </c>
      <c r="B1092" s="170">
        <v>-11686728.744173102</v>
      </c>
      <c r="U1092" s="145">
        <v>1072</v>
      </c>
      <c r="V1092" s="145">
        <v>-24210086.749900378</v>
      </c>
    </row>
    <row r="1093" spans="1:22" x14ac:dyDescent="0.35">
      <c r="A1093" s="70">
        <f t="shared" si="25"/>
        <v>1074</v>
      </c>
      <c r="B1093" s="170">
        <v>-11686728.744173102</v>
      </c>
      <c r="U1093" s="145">
        <v>1073</v>
      </c>
      <c r="V1093" s="145">
        <v>-14731675.281442074</v>
      </c>
    </row>
    <row r="1094" spans="1:22" x14ac:dyDescent="0.35">
      <c r="A1094" s="70">
        <f t="shared" si="25"/>
        <v>1075</v>
      </c>
      <c r="B1094" s="170">
        <v>-11686728.744173102</v>
      </c>
      <c r="U1094" s="145">
        <v>1074</v>
      </c>
      <c r="V1094" s="145">
        <v>-39339549.50872016</v>
      </c>
    </row>
    <row r="1095" spans="1:22" x14ac:dyDescent="0.35">
      <c r="A1095" s="70">
        <f t="shared" si="25"/>
        <v>1076</v>
      </c>
      <c r="B1095" s="170">
        <v>-11686728.744173102</v>
      </c>
      <c r="U1095" s="145">
        <v>1075</v>
      </c>
      <c r="V1095" s="145">
        <v>25885602.248352364</v>
      </c>
    </row>
    <row r="1096" spans="1:22" x14ac:dyDescent="0.35">
      <c r="A1096" s="70">
        <f t="shared" si="25"/>
        <v>1077</v>
      </c>
      <c r="B1096" s="170">
        <v>-11686728.744173102</v>
      </c>
      <c r="U1096" s="145">
        <v>1076</v>
      </c>
      <c r="V1096" s="145">
        <v>-19053335.576368775</v>
      </c>
    </row>
    <row r="1097" spans="1:22" x14ac:dyDescent="0.35">
      <c r="A1097" s="70">
        <f t="shared" si="25"/>
        <v>1078</v>
      </c>
      <c r="B1097" s="170">
        <v>-11686728.744173102</v>
      </c>
      <c r="U1097" s="145">
        <v>1077</v>
      </c>
      <c r="V1097" s="145">
        <v>223916.22483355924</v>
      </c>
    </row>
    <row r="1098" spans="1:22" x14ac:dyDescent="0.35">
      <c r="A1098" s="70">
        <f t="shared" si="25"/>
        <v>1079</v>
      </c>
      <c r="B1098" s="170">
        <v>-11686728.744173102</v>
      </c>
      <c r="U1098" s="145">
        <v>1078</v>
      </c>
      <c r="V1098" s="145">
        <v>16213643.25811927</v>
      </c>
    </row>
    <row r="1099" spans="1:22" x14ac:dyDescent="0.35">
      <c r="A1099" s="70">
        <f t="shared" si="25"/>
        <v>1080</v>
      </c>
      <c r="B1099" s="170">
        <v>-11686728.744173102</v>
      </c>
      <c r="U1099" s="145">
        <v>1079</v>
      </c>
      <c r="V1099" s="145">
        <v>-5113619.501701422</v>
      </c>
    </row>
    <row r="1100" spans="1:22" x14ac:dyDescent="0.35">
      <c r="A1100" s="70">
        <f t="shared" si="25"/>
        <v>1081</v>
      </c>
      <c r="B1100" s="170">
        <v>-11686728.744173102</v>
      </c>
      <c r="U1100" s="145">
        <v>1080</v>
      </c>
      <c r="V1100" s="145">
        <v>-55912785.723342732</v>
      </c>
    </row>
    <row r="1101" spans="1:22" x14ac:dyDescent="0.35">
      <c r="A1101" s="70">
        <f t="shared" si="25"/>
        <v>1082</v>
      </c>
      <c r="B1101" s="170">
        <v>-11686728.744173102</v>
      </c>
      <c r="U1101" s="145">
        <v>1081</v>
      </c>
      <c r="V1101" s="145">
        <v>16247626.288805448</v>
      </c>
    </row>
    <row r="1102" spans="1:22" x14ac:dyDescent="0.35">
      <c r="A1102" s="70">
        <f t="shared" si="25"/>
        <v>1083</v>
      </c>
      <c r="B1102" s="170">
        <v>-11686728.744173102</v>
      </c>
      <c r="U1102" s="145">
        <v>1082</v>
      </c>
      <c r="V1102" s="145">
        <v>-23992385.371363919</v>
      </c>
    </row>
    <row r="1103" spans="1:22" x14ac:dyDescent="0.35">
      <c r="A1103" s="70">
        <f t="shared" si="25"/>
        <v>1084</v>
      </c>
      <c r="B1103" s="170">
        <v>-11686728.744173102</v>
      </c>
      <c r="U1103" s="145">
        <v>1083</v>
      </c>
      <c r="V1103" s="145">
        <v>10977032.06089969</v>
      </c>
    </row>
    <row r="1104" spans="1:22" x14ac:dyDescent="0.35">
      <c r="A1104" s="70">
        <f t="shared" si="25"/>
        <v>1085</v>
      </c>
      <c r="B1104" s="170">
        <v>-11686728.744173102</v>
      </c>
      <c r="U1104" s="145">
        <v>1084</v>
      </c>
      <c r="V1104" s="145">
        <v>-7250018.0698212683</v>
      </c>
    </row>
    <row r="1105" spans="1:22" x14ac:dyDescent="0.35">
      <c r="A1105" s="70">
        <f t="shared" si="25"/>
        <v>1086</v>
      </c>
      <c r="B1105" s="170">
        <v>-11686728.744173102</v>
      </c>
      <c r="U1105" s="145">
        <v>1085</v>
      </c>
      <c r="V1105" s="145">
        <v>-24109987.71879968</v>
      </c>
    </row>
    <row r="1106" spans="1:22" x14ac:dyDescent="0.35">
      <c r="A1106" s="70">
        <f t="shared" si="25"/>
        <v>1087</v>
      </c>
      <c r="B1106" s="170">
        <v>-11686728.744173102</v>
      </c>
      <c r="U1106" s="145">
        <v>1086</v>
      </c>
      <c r="V1106" s="145">
        <v>40909845.588336438</v>
      </c>
    </row>
    <row r="1107" spans="1:22" x14ac:dyDescent="0.35">
      <c r="A1107" s="70">
        <f t="shared" si="25"/>
        <v>1088</v>
      </c>
      <c r="B1107" s="170">
        <v>-11686728.744173102</v>
      </c>
      <c r="U1107" s="145">
        <v>1087</v>
      </c>
      <c r="V1107" s="145">
        <v>16799707.37102852</v>
      </c>
    </row>
    <row r="1108" spans="1:22" x14ac:dyDescent="0.35">
      <c r="A1108" s="70">
        <f t="shared" si="25"/>
        <v>1089</v>
      </c>
      <c r="B1108" s="170">
        <v>-11686728.744173102</v>
      </c>
      <c r="U1108" s="145">
        <v>1088</v>
      </c>
      <c r="V1108" s="145">
        <v>25452370.091225524</v>
      </c>
    </row>
    <row r="1109" spans="1:22" x14ac:dyDescent="0.35">
      <c r="A1109" s="70">
        <f t="shared" si="25"/>
        <v>1090</v>
      </c>
      <c r="B1109" s="170">
        <v>-11686728.744173102</v>
      </c>
      <c r="U1109" s="145">
        <v>1089</v>
      </c>
      <c r="V1109" s="145">
        <v>-1817122.8867053799</v>
      </c>
    </row>
    <row r="1110" spans="1:22" x14ac:dyDescent="0.35">
      <c r="A1110" s="70">
        <f t="shared" ref="A1110:A1173" si="26">A1109+1</f>
        <v>1091</v>
      </c>
      <c r="B1110" s="170">
        <v>-11686728.744173102</v>
      </c>
      <c r="U1110" s="145">
        <v>1090</v>
      </c>
      <c r="V1110" s="145">
        <v>-2944351.027783867</v>
      </c>
    </row>
    <row r="1111" spans="1:22" x14ac:dyDescent="0.35">
      <c r="A1111" s="70">
        <f t="shared" si="26"/>
        <v>1092</v>
      </c>
      <c r="B1111" s="170">
        <v>-11686728.744173102</v>
      </c>
      <c r="U1111" s="145">
        <v>1091</v>
      </c>
      <c r="V1111" s="145">
        <v>375660.49955934286</v>
      </c>
    </row>
    <row r="1112" spans="1:22" x14ac:dyDescent="0.35">
      <c r="A1112" s="70">
        <f t="shared" si="26"/>
        <v>1093</v>
      </c>
      <c r="B1112" s="170">
        <v>-11686728.744173102</v>
      </c>
      <c r="U1112" s="145">
        <v>1092</v>
      </c>
      <c r="V1112" s="145">
        <v>12442667.127165236</v>
      </c>
    </row>
    <row r="1113" spans="1:22" x14ac:dyDescent="0.35">
      <c r="A1113" s="70">
        <f t="shared" si="26"/>
        <v>1094</v>
      </c>
      <c r="B1113" s="170">
        <v>-11686728.744173102</v>
      </c>
      <c r="U1113" s="145">
        <v>1093</v>
      </c>
      <c r="V1113" s="145">
        <v>-7991307.7518597543</v>
      </c>
    </row>
    <row r="1114" spans="1:22" x14ac:dyDescent="0.35">
      <c r="A1114" s="70">
        <f t="shared" si="26"/>
        <v>1095</v>
      </c>
      <c r="B1114" s="170">
        <v>-11686728.744173102</v>
      </c>
      <c r="U1114" s="145">
        <v>1094</v>
      </c>
      <c r="V1114" s="145">
        <v>-2889367.1750773191</v>
      </c>
    </row>
    <row r="1115" spans="1:22" x14ac:dyDescent="0.35">
      <c r="A1115" s="70">
        <f t="shared" si="26"/>
        <v>1096</v>
      </c>
      <c r="B1115" s="170">
        <v>-11686728.744173102</v>
      </c>
      <c r="U1115" s="145">
        <v>1095</v>
      </c>
      <c r="V1115" s="145">
        <v>7265837.7873531692</v>
      </c>
    </row>
    <row r="1116" spans="1:22" x14ac:dyDescent="0.35">
      <c r="A1116" s="70">
        <f t="shared" si="26"/>
        <v>1097</v>
      </c>
      <c r="B1116" s="170">
        <v>-11686728.744173102</v>
      </c>
      <c r="U1116" s="145">
        <v>1096</v>
      </c>
      <c r="V1116" s="145">
        <v>5523980.8625280485</v>
      </c>
    </row>
    <row r="1117" spans="1:22" x14ac:dyDescent="0.35">
      <c r="A1117" s="70">
        <f t="shared" si="26"/>
        <v>1098</v>
      </c>
      <c r="B1117" s="170">
        <v>-11686728.744173102</v>
      </c>
      <c r="U1117" s="145">
        <v>1097</v>
      </c>
      <c r="V1117" s="145">
        <v>-8640701.9253132474</v>
      </c>
    </row>
    <row r="1118" spans="1:22" x14ac:dyDescent="0.35">
      <c r="A1118" s="70">
        <f t="shared" si="26"/>
        <v>1099</v>
      </c>
      <c r="B1118" s="170">
        <v>-11686728.744173102</v>
      </c>
      <c r="U1118" s="145">
        <v>1098</v>
      </c>
      <c r="V1118" s="145">
        <v>-3690027.000008069</v>
      </c>
    </row>
    <row r="1119" spans="1:22" x14ac:dyDescent="0.35">
      <c r="A1119" s="70">
        <f t="shared" si="26"/>
        <v>1100</v>
      </c>
      <c r="B1119" s="170">
        <v>-11686728.744173102</v>
      </c>
      <c r="U1119" s="145">
        <v>1099</v>
      </c>
      <c r="V1119" s="145">
        <v>4936614.8348543085</v>
      </c>
    </row>
    <row r="1120" spans="1:22" x14ac:dyDescent="0.35">
      <c r="A1120" s="70">
        <f t="shared" si="26"/>
        <v>1101</v>
      </c>
      <c r="B1120" s="170">
        <v>-11686728.744173102</v>
      </c>
      <c r="U1120" s="145">
        <v>1100</v>
      </c>
      <c r="V1120" s="145">
        <v>-2953105.8396513462</v>
      </c>
    </row>
    <row r="1121" spans="1:22" x14ac:dyDescent="0.35">
      <c r="A1121" s="70">
        <f t="shared" si="26"/>
        <v>1102</v>
      </c>
      <c r="B1121" s="170">
        <v>-11686728.744173102</v>
      </c>
      <c r="U1121" s="145">
        <v>1101</v>
      </c>
      <c r="V1121" s="145">
        <v>-14152756.436206177</v>
      </c>
    </row>
    <row r="1122" spans="1:22" x14ac:dyDescent="0.35">
      <c r="A1122" s="70">
        <f t="shared" si="26"/>
        <v>1103</v>
      </c>
      <c r="B1122" s="170">
        <v>-11686728.744173102</v>
      </c>
      <c r="U1122" s="145">
        <v>1102</v>
      </c>
      <c r="V1122" s="145">
        <v>-460440.02446161956</v>
      </c>
    </row>
    <row r="1123" spans="1:22" x14ac:dyDescent="0.35">
      <c r="A1123" s="70">
        <f t="shared" si="26"/>
        <v>1104</v>
      </c>
      <c r="B1123" s="170">
        <v>-11686728.744173102</v>
      </c>
      <c r="U1123" s="145">
        <v>1103</v>
      </c>
      <c r="V1123" s="145">
        <v>736685.22251860052</v>
      </c>
    </row>
    <row r="1124" spans="1:22" x14ac:dyDescent="0.35">
      <c r="A1124" s="70">
        <f t="shared" si="26"/>
        <v>1105</v>
      </c>
      <c r="B1124" s="170">
        <v>-11686728.744173102</v>
      </c>
      <c r="U1124" s="145">
        <v>1104</v>
      </c>
      <c r="V1124" s="145">
        <v>-22575506.364166763</v>
      </c>
    </row>
    <row r="1125" spans="1:22" x14ac:dyDescent="0.35">
      <c r="A1125" s="70">
        <f t="shared" si="26"/>
        <v>1106</v>
      </c>
      <c r="B1125" s="170">
        <v>-11686728.744173102</v>
      </c>
      <c r="U1125" s="145">
        <v>1105</v>
      </c>
      <c r="V1125" s="145">
        <v>-4673992.8662311602</v>
      </c>
    </row>
    <row r="1126" spans="1:22" x14ac:dyDescent="0.35">
      <c r="A1126" s="70">
        <f t="shared" si="26"/>
        <v>1107</v>
      </c>
      <c r="B1126" s="170">
        <v>-11686728.744173102</v>
      </c>
      <c r="U1126" s="145">
        <v>1106</v>
      </c>
      <c r="V1126" s="145">
        <v>6680524.71912691</v>
      </c>
    </row>
    <row r="1127" spans="1:22" x14ac:dyDescent="0.35">
      <c r="A1127" s="70">
        <f t="shared" si="26"/>
        <v>1108</v>
      </c>
      <c r="B1127" s="170">
        <v>-11686728.744173102</v>
      </c>
      <c r="U1127" s="145">
        <v>1107</v>
      </c>
      <c r="V1127" s="145">
        <v>2096796.7561013661</v>
      </c>
    </row>
    <row r="1128" spans="1:22" x14ac:dyDescent="0.35">
      <c r="A1128" s="70">
        <f t="shared" si="26"/>
        <v>1109</v>
      </c>
      <c r="B1128" s="170">
        <v>-11686728.744173102</v>
      </c>
      <c r="U1128" s="145">
        <v>1108</v>
      </c>
      <c r="V1128" s="145">
        <v>480768.45963411406</v>
      </c>
    </row>
    <row r="1129" spans="1:22" x14ac:dyDescent="0.35">
      <c r="A1129" s="70">
        <f t="shared" si="26"/>
        <v>1110</v>
      </c>
      <c r="B1129" s="170">
        <v>-11686728.744173102</v>
      </c>
      <c r="U1129" s="145">
        <v>1109</v>
      </c>
      <c r="V1129" s="145">
        <v>642976.77414732426</v>
      </c>
    </row>
    <row r="1130" spans="1:22" x14ac:dyDescent="0.35">
      <c r="A1130" s="70">
        <f t="shared" si="26"/>
        <v>1111</v>
      </c>
      <c r="B1130" s="170">
        <v>-11686728.744173102</v>
      </c>
      <c r="U1130" s="145">
        <v>1110</v>
      </c>
      <c r="V1130" s="145">
        <v>976274.51379736513</v>
      </c>
    </row>
    <row r="1131" spans="1:22" x14ac:dyDescent="0.35">
      <c r="A1131" s="70">
        <f t="shared" si="26"/>
        <v>1112</v>
      </c>
      <c r="B1131" s="170">
        <v>-11686728.744173102</v>
      </c>
      <c r="U1131" s="145">
        <v>1111</v>
      </c>
      <c r="V1131" s="145">
        <v>-25591584.697556946</v>
      </c>
    </row>
    <row r="1132" spans="1:22" x14ac:dyDescent="0.35">
      <c r="A1132" s="70">
        <f t="shared" si="26"/>
        <v>1113</v>
      </c>
      <c r="B1132" s="170">
        <v>-11686728.744173102</v>
      </c>
      <c r="U1132" s="145">
        <v>1112</v>
      </c>
      <c r="V1132" s="145">
        <v>3200774.0892434567</v>
      </c>
    </row>
    <row r="1133" spans="1:22" x14ac:dyDescent="0.35">
      <c r="A1133" s="70">
        <f t="shared" si="26"/>
        <v>1114</v>
      </c>
      <c r="B1133" s="170">
        <v>-11686728.744173102</v>
      </c>
      <c r="U1133" s="145">
        <v>1113</v>
      </c>
      <c r="V1133" s="145">
        <v>-24470472.634614352</v>
      </c>
    </row>
    <row r="1134" spans="1:22" x14ac:dyDescent="0.35">
      <c r="A1134" s="70">
        <f t="shared" si="26"/>
        <v>1115</v>
      </c>
      <c r="B1134" s="170">
        <v>-11686728.744173102</v>
      </c>
      <c r="U1134" s="145">
        <v>1114</v>
      </c>
      <c r="V1134" s="145">
        <v>-21058553.816612028</v>
      </c>
    </row>
    <row r="1135" spans="1:22" x14ac:dyDescent="0.35">
      <c r="A1135" s="70">
        <f t="shared" si="26"/>
        <v>1116</v>
      </c>
      <c r="B1135" s="170">
        <v>-11686728.744173102</v>
      </c>
      <c r="U1135" s="145">
        <v>1115</v>
      </c>
      <c r="V1135" s="145">
        <v>860877.08401217684</v>
      </c>
    </row>
    <row r="1136" spans="1:22" x14ac:dyDescent="0.35">
      <c r="A1136" s="70">
        <f t="shared" si="26"/>
        <v>1117</v>
      </c>
      <c r="B1136" s="170">
        <v>-11686728.744173102</v>
      </c>
      <c r="U1136" s="145">
        <v>1116</v>
      </c>
      <c r="V1136" s="145">
        <v>15282111.365142591</v>
      </c>
    </row>
    <row r="1137" spans="1:22" x14ac:dyDescent="0.35">
      <c r="A1137" s="70">
        <f t="shared" si="26"/>
        <v>1118</v>
      </c>
      <c r="B1137" s="170">
        <v>-11686728.744173102</v>
      </c>
      <c r="U1137" s="145">
        <v>1117</v>
      </c>
      <c r="V1137" s="145">
        <v>-1847974.2455642559</v>
      </c>
    </row>
    <row r="1138" spans="1:22" x14ac:dyDescent="0.35">
      <c r="A1138" s="70">
        <f t="shared" si="26"/>
        <v>1119</v>
      </c>
      <c r="B1138" s="170">
        <v>-11686728.744173102</v>
      </c>
      <c r="U1138" s="145">
        <v>1118</v>
      </c>
      <c r="V1138" s="145">
        <v>15130739.470536061</v>
      </c>
    </row>
    <row r="1139" spans="1:22" x14ac:dyDescent="0.35">
      <c r="A1139" s="70">
        <f t="shared" si="26"/>
        <v>1120</v>
      </c>
      <c r="B1139" s="170">
        <v>-11686728.744173102</v>
      </c>
      <c r="U1139" s="145">
        <v>1119</v>
      </c>
      <c r="V1139" s="145">
        <v>1501445.2627274469</v>
      </c>
    </row>
    <row r="1140" spans="1:22" x14ac:dyDescent="0.35">
      <c r="A1140" s="70">
        <f t="shared" si="26"/>
        <v>1121</v>
      </c>
      <c r="B1140" s="170">
        <v>-11686728.744173102</v>
      </c>
      <c r="U1140" s="145">
        <v>1120</v>
      </c>
      <c r="V1140" s="145">
        <v>-6594756.2938700113</v>
      </c>
    </row>
    <row r="1141" spans="1:22" x14ac:dyDescent="0.35">
      <c r="A1141" s="70">
        <f t="shared" si="26"/>
        <v>1122</v>
      </c>
      <c r="B1141" s="170">
        <v>-11686728.744173102</v>
      </c>
      <c r="U1141" s="145">
        <v>1121</v>
      </c>
      <c r="V1141" s="145">
        <v>-6799357.0873068683</v>
      </c>
    </row>
    <row r="1142" spans="1:22" x14ac:dyDescent="0.35">
      <c r="A1142" s="70">
        <f t="shared" si="26"/>
        <v>1123</v>
      </c>
      <c r="B1142" s="170">
        <v>-11686728.744173102</v>
      </c>
      <c r="U1142" s="145">
        <v>1122</v>
      </c>
      <c r="V1142" s="145">
        <v>13565733.904501282</v>
      </c>
    </row>
    <row r="1143" spans="1:22" x14ac:dyDescent="0.35">
      <c r="A1143" s="70">
        <f t="shared" si="26"/>
        <v>1124</v>
      </c>
      <c r="B1143" s="170">
        <v>-11686728.744173102</v>
      </c>
      <c r="U1143" s="145">
        <v>1123</v>
      </c>
      <c r="V1143" s="145">
        <v>10489474.231737055</v>
      </c>
    </row>
    <row r="1144" spans="1:22" x14ac:dyDescent="0.35">
      <c r="A1144" s="70">
        <f t="shared" si="26"/>
        <v>1125</v>
      </c>
      <c r="B1144" s="170">
        <v>-11686728.744173102</v>
      </c>
      <c r="U1144" s="145">
        <v>1124</v>
      </c>
      <c r="V1144" s="145">
        <v>-28116345.466739848</v>
      </c>
    </row>
    <row r="1145" spans="1:22" x14ac:dyDescent="0.35">
      <c r="A1145" s="70">
        <f t="shared" si="26"/>
        <v>1126</v>
      </c>
      <c r="B1145" s="170">
        <v>-11686728.744173102</v>
      </c>
      <c r="U1145" s="145">
        <v>1125</v>
      </c>
      <c r="V1145" s="145">
        <v>-649264.51532036439</v>
      </c>
    </row>
    <row r="1146" spans="1:22" x14ac:dyDescent="0.35">
      <c r="A1146" s="70">
        <f t="shared" si="26"/>
        <v>1127</v>
      </c>
      <c r="B1146" s="170">
        <v>-11686728.744173102</v>
      </c>
      <c r="U1146" s="145">
        <v>1126</v>
      </c>
      <c r="V1146" s="145">
        <v>17425156.969253965</v>
      </c>
    </row>
    <row r="1147" spans="1:22" x14ac:dyDescent="0.35">
      <c r="A1147" s="70">
        <f t="shared" si="26"/>
        <v>1128</v>
      </c>
      <c r="B1147" s="170">
        <v>-11686728.744173102</v>
      </c>
      <c r="U1147" s="145">
        <v>1127</v>
      </c>
      <c r="V1147" s="145">
        <v>13349628.789652776</v>
      </c>
    </row>
    <row r="1148" spans="1:22" x14ac:dyDescent="0.35">
      <c r="A1148" s="70">
        <f t="shared" si="26"/>
        <v>1129</v>
      </c>
      <c r="B1148" s="170">
        <v>-11686728.744173102</v>
      </c>
      <c r="U1148" s="145">
        <v>1128</v>
      </c>
      <c r="V1148" s="145">
        <v>13340937.380750369</v>
      </c>
    </row>
    <row r="1149" spans="1:22" x14ac:dyDescent="0.35">
      <c r="A1149" s="70">
        <f t="shared" si="26"/>
        <v>1130</v>
      </c>
      <c r="B1149" s="170">
        <v>-11686728.744173102</v>
      </c>
      <c r="U1149" s="145">
        <v>1129</v>
      </c>
      <c r="V1149" s="145">
        <v>-57327439.624764629</v>
      </c>
    </row>
    <row r="1150" spans="1:22" x14ac:dyDescent="0.35">
      <c r="A1150" s="70">
        <f t="shared" si="26"/>
        <v>1131</v>
      </c>
      <c r="B1150" s="170">
        <v>-11686728.744173102</v>
      </c>
      <c r="U1150" s="145">
        <v>1130</v>
      </c>
      <c r="V1150" s="145">
        <v>-26738076.146592967</v>
      </c>
    </row>
    <row r="1151" spans="1:22" x14ac:dyDescent="0.35">
      <c r="A1151" s="70">
        <f t="shared" si="26"/>
        <v>1132</v>
      </c>
      <c r="B1151" s="170">
        <v>-11686728.744173102</v>
      </c>
      <c r="U1151" s="145">
        <v>1131</v>
      </c>
      <c r="V1151" s="145">
        <v>19213148.865083016</v>
      </c>
    </row>
    <row r="1152" spans="1:22" x14ac:dyDescent="0.35">
      <c r="A1152" s="70">
        <f t="shared" si="26"/>
        <v>1133</v>
      </c>
      <c r="B1152" s="170">
        <v>-11686728.744173102</v>
      </c>
      <c r="U1152" s="145">
        <v>1132</v>
      </c>
      <c r="V1152" s="145">
        <v>5375299.6047651842</v>
      </c>
    </row>
    <row r="1153" spans="1:22" x14ac:dyDescent="0.35">
      <c r="A1153" s="70">
        <f t="shared" si="26"/>
        <v>1134</v>
      </c>
      <c r="B1153" s="170">
        <v>-11686728.744173102</v>
      </c>
      <c r="U1153" s="145">
        <v>1133</v>
      </c>
      <c r="V1153" s="145">
        <v>-6402907.8182430044</v>
      </c>
    </row>
    <row r="1154" spans="1:22" x14ac:dyDescent="0.35">
      <c r="A1154" s="70">
        <f t="shared" si="26"/>
        <v>1135</v>
      </c>
      <c r="B1154" s="170">
        <v>-11686728.744173102</v>
      </c>
      <c r="U1154" s="145">
        <v>1134</v>
      </c>
      <c r="V1154" s="145">
        <v>-2464984.8957734369</v>
      </c>
    </row>
    <row r="1155" spans="1:22" x14ac:dyDescent="0.35">
      <c r="A1155" s="70">
        <f t="shared" si="26"/>
        <v>1136</v>
      </c>
      <c r="B1155" s="170">
        <v>-11686728.744173102</v>
      </c>
      <c r="U1155" s="145">
        <v>1135</v>
      </c>
      <c r="V1155" s="145">
        <v>-13935201.376378817</v>
      </c>
    </row>
    <row r="1156" spans="1:22" x14ac:dyDescent="0.35">
      <c r="A1156" s="70">
        <f t="shared" si="26"/>
        <v>1137</v>
      </c>
      <c r="B1156" s="170">
        <v>-11686728.744173102</v>
      </c>
      <c r="U1156" s="145">
        <v>1136</v>
      </c>
      <c r="V1156" s="145">
        <v>-16747277.939212827</v>
      </c>
    </row>
    <row r="1157" spans="1:22" x14ac:dyDescent="0.35">
      <c r="A1157" s="70">
        <f t="shared" si="26"/>
        <v>1138</v>
      </c>
      <c r="B1157" s="170">
        <v>-11686728.744173102</v>
      </c>
      <c r="U1157" s="145">
        <v>1137</v>
      </c>
      <c r="V1157" s="145">
        <v>-26118381.623668961</v>
      </c>
    </row>
    <row r="1158" spans="1:22" x14ac:dyDescent="0.35">
      <c r="A1158" s="70">
        <f t="shared" si="26"/>
        <v>1139</v>
      </c>
      <c r="B1158" s="170">
        <v>-11686728.744173102</v>
      </c>
      <c r="U1158" s="145">
        <v>1138</v>
      </c>
      <c r="V1158" s="145">
        <v>957111.36445827782</v>
      </c>
    </row>
    <row r="1159" spans="1:22" x14ac:dyDescent="0.35">
      <c r="A1159" s="70">
        <f t="shared" si="26"/>
        <v>1140</v>
      </c>
      <c r="B1159" s="170">
        <v>-11686728.744173102</v>
      </c>
      <c r="U1159" s="145">
        <v>1139</v>
      </c>
      <c r="V1159" s="145">
        <v>48116470.029497907</v>
      </c>
    </row>
    <row r="1160" spans="1:22" x14ac:dyDescent="0.35">
      <c r="A1160" s="70">
        <f t="shared" si="26"/>
        <v>1141</v>
      </c>
      <c r="B1160" s="170">
        <v>-11686728.744173102</v>
      </c>
      <c r="U1160" s="145">
        <v>1140</v>
      </c>
      <c r="V1160" s="145">
        <v>-7286827.2327985782</v>
      </c>
    </row>
    <row r="1161" spans="1:22" x14ac:dyDescent="0.35">
      <c r="A1161" s="70">
        <f t="shared" si="26"/>
        <v>1142</v>
      </c>
      <c r="B1161" s="170">
        <v>-11686728.744173102</v>
      </c>
      <c r="U1161" s="145">
        <v>1141</v>
      </c>
      <c r="V1161" s="145">
        <v>10695301.227531195</v>
      </c>
    </row>
    <row r="1162" spans="1:22" x14ac:dyDescent="0.35">
      <c r="A1162" s="70">
        <f t="shared" si="26"/>
        <v>1143</v>
      </c>
      <c r="B1162" s="170">
        <v>-11686728.744173102</v>
      </c>
      <c r="U1162" s="145">
        <v>1142</v>
      </c>
      <c r="V1162" s="145">
        <v>15774789.440882903</v>
      </c>
    </row>
    <row r="1163" spans="1:22" x14ac:dyDescent="0.35">
      <c r="A1163" s="70">
        <f t="shared" si="26"/>
        <v>1144</v>
      </c>
      <c r="B1163" s="170">
        <v>-11686728.744173102</v>
      </c>
      <c r="U1163" s="145">
        <v>1143</v>
      </c>
      <c r="V1163" s="145">
        <v>8801027.4025422931</v>
      </c>
    </row>
    <row r="1164" spans="1:22" x14ac:dyDescent="0.35">
      <c r="A1164" s="70">
        <f t="shared" si="26"/>
        <v>1145</v>
      </c>
      <c r="B1164" s="170">
        <v>-11686728.744173102</v>
      </c>
      <c r="U1164" s="145">
        <v>1144</v>
      </c>
      <c r="V1164" s="145">
        <v>23228705.458351403</v>
      </c>
    </row>
    <row r="1165" spans="1:22" x14ac:dyDescent="0.35">
      <c r="A1165" s="70">
        <f t="shared" si="26"/>
        <v>1146</v>
      </c>
      <c r="B1165" s="170">
        <v>-11686728.744173102</v>
      </c>
      <c r="U1165" s="145">
        <v>1145</v>
      </c>
      <c r="V1165" s="145">
        <v>4565810.2666390613</v>
      </c>
    </row>
    <row r="1166" spans="1:22" x14ac:dyDescent="0.35">
      <c r="A1166" s="70">
        <f t="shared" si="26"/>
        <v>1147</v>
      </c>
      <c r="B1166" s="170">
        <v>-11686728.744173102</v>
      </c>
      <c r="U1166" s="145">
        <v>1146</v>
      </c>
      <c r="V1166" s="145">
        <v>-5194503.4085673746</v>
      </c>
    </row>
    <row r="1167" spans="1:22" x14ac:dyDescent="0.35">
      <c r="A1167" s="70">
        <f t="shared" si="26"/>
        <v>1148</v>
      </c>
      <c r="B1167" s="170">
        <v>-11686728.744173102</v>
      </c>
      <c r="U1167" s="145">
        <v>1147</v>
      </c>
      <c r="V1167" s="145">
        <v>27885548.88294632</v>
      </c>
    </row>
    <row r="1168" spans="1:22" x14ac:dyDescent="0.35">
      <c r="A1168" s="70">
        <f t="shared" si="26"/>
        <v>1149</v>
      </c>
      <c r="B1168" s="170">
        <v>-11686728.744173102</v>
      </c>
      <c r="U1168" s="145">
        <v>1148</v>
      </c>
      <c r="V1168" s="145">
        <v>14358330.625408441</v>
      </c>
    </row>
    <row r="1169" spans="1:22" x14ac:dyDescent="0.35">
      <c r="A1169" s="70">
        <f t="shared" si="26"/>
        <v>1150</v>
      </c>
      <c r="B1169" s="170">
        <v>-11686728.744173102</v>
      </c>
      <c r="U1169" s="145">
        <v>1149</v>
      </c>
      <c r="V1169" s="145">
        <v>-18551381.671773292</v>
      </c>
    </row>
    <row r="1170" spans="1:22" x14ac:dyDescent="0.35">
      <c r="A1170" s="70">
        <f t="shared" si="26"/>
        <v>1151</v>
      </c>
      <c r="B1170" s="170">
        <v>-11686728.744173102</v>
      </c>
      <c r="U1170" s="145">
        <v>1150</v>
      </c>
      <c r="V1170" s="145">
        <v>-14626075.436869593</v>
      </c>
    </row>
    <row r="1171" spans="1:22" x14ac:dyDescent="0.35">
      <c r="A1171" s="70">
        <f t="shared" si="26"/>
        <v>1152</v>
      </c>
      <c r="B1171" s="170">
        <v>-11686728.744173102</v>
      </c>
      <c r="U1171" s="145">
        <v>1151</v>
      </c>
      <c r="V1171" s="145">
        <v>-5979007.4483748041</v>
      </c>
    </row>
    <row r="1172" spans="1:22" x14ac:dyDescent="0.35">
      <c r="A1172" s="70">
        <f t="shared" si="26"/>
        <v>1153</v>
      </c>
      <c r="B1172" s="170">
        <v>-11686728.744173102</v>
      </c>
      <c r="U1172" s="145">
        <v>1152</v>
      </c>
      <c r="V1172" s="145">
        <v>9446655.0276428312</v>
      </c>
    </row>
    <row r="1173" spans="1:22" x14ac:dyDescent="0.35">
      <c r="A1173" s="70">
        <f t="shared" si="26"/>
        <v>1154</v>
      </c>
      <c r="B1173" s="170">
        <v>-11686728.744173102</v>
      </c>
      <c r="U1173" s="145">
        <v>1153</v>
      </c>
      <c r="V1173" s="145">
        <v>-1349927.9244088922</v>
      </c>
    </row>
    <row r="1174" spans="1:22" x14ac:dyDescent="0.35">
      <c r="A1174" s="70">
        <f t="shared" ref="A1174:A1237" si="27">A1173+1</f>
        <v>1155</v>
      </c>
      <c r="B1174" s="170">
        <v>-11686728.744173102</v>
      </c>
      <c r="U1174" s="145">
        <v>1154</v>
      </c>
      <c r="V1174" s="145">
        <v>-9695302.2974217329</v>
      </c>
    </row>
    <row r="1175" spans="1:22" x14ac:dyDescent="0.35">
      <c r="A1175" s="70">
        <f t="shared" si="27"/>
        <v>1156</v>
      </c>
      <c r="B1175" s="170">
        <v>-11686728.744173102</v>
      </c>
      <c r="U1175" s="145">
        <v>1155</v>
      </c>
      <c r="V1175" s="145">
        <v>-4706387.1081646159</v>
      </c>
    </row>
    <row r="1176" spans="1:22" x14ac:dyDescent="0.35">
      <c r="A1176" s="70">
        <f t="shared" si="27"/>
        <v>1157</v>
      </c>
      <c r="B1176" s="170">
        <v>-11686728.744173102</v>
      </c>
      <c r="U1176" s="145">
        <v>1156</v>
      </c>
      <c r="V1176" s="145">
        <v>-2340165.3755360357</v>
      </c>
    </row>
    <row r="1177" spans="1:22" x14ac:dyDescent="0.35">
      <c r="A1177" s="70">
        <f t="shared" si="27"/>
        <v>1158</v>
      </c>
      <c r="B1177" s="170">
        <v>-11686728.744173102</v>
      </c>
      <c r="U1177" s="145">
        <v>1157</v>
      </c>
      <c r="V1177" s="145">
        <v>-1485808.8458228111</v>
      </c>
    </row>
    <row r="1178" spans="1:22" x14ac:dyDescent="0.35">
      <c r="A1178" s="70">
        <f t="shared" si="27"/>
        <v>1159</v>
      </c>
      <c r="B1178" s="170">
        <v>-11686728.744173102</v>
      </c>
      <c r="U1178" s="145">
        <v>1158</v>
      </c>
      <c r="V1178" s="145">
        <v>-11457975.987592246</v>
      </c>
    </row>
    <row r="1179" spans="1:22" x14ac:dyDescent="0.35">
      <c r="A1179" s="70">
        <f t="shared" si="27"/>
        <v>1160</v>
      </c>
      <c r="B1179" s="170">
        <v>-11686728.744173102</v>
      </c>
      <c r="U1179" s="145">
        <v>1159</v>
      </c>
      <c r="V1179" s="145">
        <v>-18528747.899740115</v>
      </c>
    </row>
    <row r="1180" spans="1:22" x14ac:dyDescent="0.35">
      <c r="A1180" s="70">
        <f t="shared" si="27"/>
        <v>1161</v>
      </c>
      <c r="B1180" s="170">
        <v>-11686728.744173102</v>
      </c>
      <c r="U1180" s="145">
        <v>1160</v>
      </c>
      <c r="V1180" s="145">
        <v>10893221.165671811</v>
      </c>
    </row>
    <row r="1181" spans="1:22" x14ac:dyDescent="0.35">
      <c r="A1181" s="70">
        <f t="shared" si="27"/>
        <v>1162</v>
      </c>
      <c r="B1181" s="170">
        <v>-11686728.744173102</v>
      </c>
      <c r="U1181" s="145">
        <v>1161</v>
      </c>
      <c r="V1181" s="145">
        <v>22927841.244575605</v>
      </c>
    </row>
    <row r="1182" spans="1:22" x14ac:dyDescent="0.35">
      <c r="A1182" s="70">
        <f t="shared" si="27"/>
        <v>1163</v>
      </c>
      <c r="B1182" s="170">
        <v>-11686728.744173102</v>
      </c>
      <c r="U1182" s="145">
        <v>1162</v>
      </c>
      <c r="V1182" s="145">
        <v>-11424998.546645019</v>
      </c>
    </row>
    <row r="1183" spans="1:22" x14ac:dyDescent="0.35">
      <c r="A1183" s="70">
        <f t="shared" si="27"/>
        <v>1164</v>
      </c>
      <c r="B1183" s="170">
        <v>-11686728.744173102</v>
      </c>
      <c r="U1183" s="145">
        <v>1163</v>
      </c>
      <c r="V1183" s="145">
        <v>-13075801.594380405</v>
      </c>
    </row>
    <row r="1184" spans="1:22" x14ac:dyDescent="0.35">
      <c r="A1184" s="70">
        <f t="shared" si="27"/>
        <v>1165</v>
      </c>
      <c r="B1184" s="170">
        <v>-11686728.744173102</v>
      </c>
      <c r="U1184" s="145">
        <v>1164</v>
      </c>
      <c r="V1184" s="145">
        <v>-1612473.6128269807</v>
      </c>
    </row>
    <row r="1185" spans="1:22" x14ac:dyDescent="0.35">
      <c r="A1185" s="70">
        <f t="shared" si="27"/>
        <v>1166</v>
      </c>
      <c r="B1185" s="170">
        <v>-11686728.744173102</v>
      </c>
      <c r="U1185" s="145">
        <v>1165</v>
      </c>
      <c r="V1185" s="145">
        <v>-9316589.9251655005</v>
      </c>
    </row>
    <row r="1186" spans="1:22" x14ac:dyDescent="0.35">
      <c r="A1186" s="70">
        <f t="shared" si="27"/>
        <v>1167</v>
      </c>
      <c r="B1186" s="170">
        <v>-11686728.744173102</v>
      </c>
      <c r="U1186" s="145">
        <v>1166</v>
      </c>
      <c r="V1186" s="145">
        <v>9494706.0654414855</v>
      </c>
    </row>
    <row r="1187" spans="1:22" x14ac:dyDescent="0.35">
      <c r="A1187" s="70">
        <f t="shared" si="27"/>
        <v>1168</v>
      </c>
      <c r="B1187" s="170">
        <v>-11686728.744173102</v>
      </c>
      <c r="U1187" s="145">
        <v>1167</v>
      </c>
      <c r="V1187" s="145">
        <v>-24768350.329297245</v>
      </c>
    </row>
    <row r="1188" spans="1:22" x14ac:dyDescent="0.35">
      <c r="A1188" s="70">
        <f t="shared" si="27"/>
        <v>1169</v>
      </c>
      <c r="B1188" s="170">
        <v>-11686728.744173102</v>
      </c>
      <c r="U1188" s="145">
        <v>1168</v>
      </c>
      <c r="V1188" s="145">
        <v>-2707724.9896107167</v>
      </c>
    </row>
    <row r="1189" spans="1:22" x14ac:dyDescent="0.35">
      <c r="A1189" s="70">
        <f t="shared" si="27"/>
        <v>1170</v>
      </c>
      <c r="B1189" s="170">
        <v>-11686728.744173102</v>
      </c>
      <c r="U1189" s="145">
        <v>1169</v>
      </c>
      <c r="V1189" s="145">
        <v>19685564.767297015</v>
      </c>
    </row>
    <row r="1190" spans="1:22" x14ac:dyDescent="0.35">
      <c r="A1190" s="70">
        <f t="shared" si="27"/>
        <v>1171</v>
      </c>
      <c r="B1190" s="170">
        <v>-11686728.744173102</v>
      </c>
      <c r="U1190" s="145">
        <v>1170</v>
      </c>
      <c r="V1190" s="145">
        <v>4877.1871581822634</v>
      </c>
    </row>
    <row r="1191" spans="1:22" x14ac:dyDescent="0.35">
      <c r="A1191" s="70">
        <f t="shared" si="27"/>
        <v>1172</v>
      </c>
      <c r="B1191" s="170">
        <v>-11686728.744173102</v>
      </c>
      <c r="U1191" s="145">
        <v>1171</v>
      </c>
      <c r="V1191" s="145">
        <v>-15955160.821235431</v>
      </c>
    </row>
    <row r="1192" spans="1:22" x14ac:dyDescent="0.35">
      <c r="A1192" s="70">
        <f t="shared" si="27"/>
        <v>1173</v>
      </c>
      <c r="B1192" s="170">
        <v>-11686728.744173102</v>
      </c>
      <c r="U1192" s="145">
        <v>1172</v>
      </c>
      <c r="V1192" s="145">
        <v>11288861.026729926</v>
      </c>
    </row>
    <row r="1193" spans="1:22" x14ac:dyDescent="0.35">
      <c r="A1193" s="70">
        <f t="shared" si="27"/>
        <v>1174</v>
      </c>
      <c r="B1193" s="170">
        <v>-11686728.744173102</v>
      </c>
      <c r="U1193" s="145">
        <v>1173</v>
      </c>
      <c r="V1193" s="145">
        <v>-30446778.92441795</v>
      </c>
    </row>
    <row r="1194" spans="1:22" x14ac:dyDescent="0.35">
      <c r="A1194" s="70">
        <f t="shared" si="27"/>
        <v>1175</v>
      </c>
      <c r="B1194" s="170">
        <v>-11686728.744173102</v>
      </c>
      <c r="U1194" s="145">
        <v>1174</v>
      </c>
      <c r="V1194" s="145">
        <v>-14640093.732523888</v>
      </c>
    </row>
    <row r="1195" spans="1:22" x14ac:dyDescent="0.35">
      <c r="A1195" s="70">
        <f t="shared" si="27"/>
        <v>1176</v>
      </c>
      <c r="B1195" s="170">
        <v>-11686728.744173102</v>
      </c>
      <c r="U1195" s="145">
        <v>1175</v>
      </c>
      <c r="V1195" s="145">
        <v>3236460.3090521805</v>
      </c>
    </row>
    <row r="1196" spans="1:22" x14ac:dyDescent="0.35">
      <c r="A1196" s="70">
        <f t="shared" si="27"/>
        <v>1177</v>
      </c>
      <c r="B1196" s="170">
        <v>-11686728.744173102</v>
      </c>
      <c r="U1196" s="145">
        <v>1176</v>
      </c>
      <c r="V1196" s="145">
        <v>-1662767.7293793224</v>
      </c>
    </row>
    <row r="1197" spans="1:22" x14ac:dyDescent="0.35">
      <c r="A1197" s="70">
        <f t="shared" si="27"/>
        <v>1178</v>
      </c>
      <c r="B1197" s="170">
        <v>-11686728.744173102</v>
      </c>
      <c r="U1197" s="145">
        <v>1177</v>
      </c>
      <c r="V1197" s="145">
        <v>-11022210.400598429</v>
      </c>
    </row>
    <row r="1198" spans="1:22" x14ac:dyDescent="0.35">
      <c r="A1198" s="70">
        <f t="shared" si="27"/>
        <v>1179</v>
      </c>
      <c r="B1198" s="170">
        <v>-11686728.744173102</v>
      </c>
      <c r="U1198" s="145">
        <v>1178</v>
      </c>
      <c r="V1198" s="145">
        <v>1846121.6828155182</v>
      </c>
    </row>
    <row r="1199" spans="1:22" x14ac:dyDescent="0.35">
      <c r="A1199" s="70">
        <f t="shared" si="27"/>
        <v>1180</v>
      </c>
      <c r="B1199" s="170">
        <v>-11686728.744173102</v>
      </c>
      <c r="U1199" s="145">
        <v>1179</v>
      </c>
      <c r="V1199" s="145">
        <v>303183.60769134387</v>
      </c>
    </row>
    <row r="1200" spans="1:22" x14ac:dyDescent="0.35">
      <c r="A1200" s="70">
        <f t="shared" si="27"/>
        <v>1181</v>
      </c>
      <c r="B1200" s="170">
        <v>-11686728.744173102</v>
      </c>
      <c r="U1200" s="145">
        <v>1180</v>
      </c>
      <c r="V1200" s="145">
        <v>-4742552.7582229786</v>
      </c>
    </row>
    <row r="1201" spans="1:22" x14ac:dyDescent="0.35">
      <c r="A1201" s="70">
        <f t="shared" si="27"/>
        <v>1182</v>
      </c>
      <c r="B1201" s="170">
        <v>-11686728.744173102</v>
      </c>
      <c r="U1201" s="145">
        <v>1181</v>
      </c>
      <c r="V1201" s="145">
        <v>15917766.41368477</v>
      </c>
    </row>
    <row r="1202" spans="1:22" x14ac:dyDescent="0.35">
      <c r="A1202" s="70">
        <f t="shared" si="27"/>
        <v>1183</v>
      </c>
      <c r="B1202" s="170">
        <v>-11686728.744173102</v>
      </c>
      <c r="U1202" s="145">
        <v>1182</v>
      </c>
      <c r="V1202" s="145">
        <v>-24068521.890994575</v>
      </c>
    </row>
    <row r="1203" spans="1:22" x14ac:dyDescent="0.35">
      <c r="A1203" s="70">
        <f t="shared" si="27"/>
        <v>1184</v>
      </c>
      <c r="B1203" s="170">
        <v>-11686728.744173102</v>
      </c>
      <c r="U1203" s="145">
        <v>1183</v>
      </c>
      <c r="V1203" s="145">
        <v>-17433632.471180428</v>
      </c>
    </row>
    <row r="1204" spans="1:22" x14ac:dyDescent="0.35">
      <c r="A1204" s="70">
        <f t="shared" si="27"/>
        <v>1185</v>
      </c>
      <c r="B1204" s="170">
        <v>-11686728.744173102</v>
      </c>
      <c r="U1204" s="145">
        <v>1184</v>
      </c>
      <c r="V1204" s="145">
        <v>2334821.2948277593</v>
      </c>
    </row>
    <row r="1205" spans="1:22" x14ac:dyDescent="0.35">
      <c r="A1205" s="70">
        <f t="shared" si="27"/>
        <v>1186</v>
      </c>
      <c r="B1205" s="170">
        <v>-11686728.744173102</v>
      </c>
      <c r="U1205" s="145">
        <v>1185</v>
      </c>
      <c r="V1205" s="145">
        <v>1240220.8779782392</v>
      </c>
    </row>
    <row r="1206" spans="1:22" x14ac:dyDescent="0.35">
      <c r="A1206" s="70">
        <f t="shared" si="27"/>
        <v>1187</v>
      </c>
      <c r="B1206" s="170">
        <v>-11686728.744173102</v>
      </c>
      <c r="U1206" s="145">
        <v>1186</v>
      </c>
      <c r="V1206" s="145">
        <v>-3744978.2870035022</v>
      </c>
    </row>
    <row r="1207" spans="1:22" x14ac:dyDescent="0.35">
      <c r="A1207" s="70">
        <f t="shared" si="27"/>
        <v>1188</v>
      </c>
      <c r="B1207" s="170">
        <v>-11686728.744173102</v>
      </c>
      <c r="U1207" s="145">
        <v>1187</v>
      </c>
      <c r="V1207" s="145">
        <v>4745035.9805322662</v>
      </c>
    </row>
    <row r="1208" spans="1:22" x14ac:dyDescent="0.35">
      <c r="A1208" s="70">
        <f t="shared" si="27"/>
        <v>1189</v>
      </c>
      <c r="B1208" s="170">
        <v>-11686728.744173102</v>
      </c>
      <c r="U1208" s="145">
        <v>1188</v>
      </c>
      <c r="V1208" s="145">
        <v>24959314.351083282</v>
      </c>
    </row>
    <row r="1209" spans="1:22" x14ac:dyDescent="0.35">
      <c r="A1209" s="70">
        <f t="shared" si="27"/>
        <v>1190</v>
      </c>
      <c r="B1209" s="170">
        <v>-11686728.744173102</v>
      </c>
      <c r="U1209" s="145">
        <v>1189</v>
      </c>
      <c r="V1209" s="145">
        <v>-13383489.505796233</v>
      </c>
    </row>
    <row r="1210" spans="1:22" x14ac:dyDescent="0.35">
      <c r="A1210" s="70">
        <f t="shared" si="27"/>
        <v>1191</v>
      </c>
      <c r="B1210" s="170">
        <v>-11686728.744173102</v>
      </c>
      <c r="U1210" s="145">
        <v>1190</v>
      </c>
      <c r="V1210" s="145">
        <v>23404725.541049056</v>
      </c>
    </row>
    <row r="1211" spans="1:22" x14ac:dyDescent="0.35">
      <c r="A1211" s="70">
        <f t="shared" si="27"/>
        <v>1192</v>
      </c>
      <c r="B1211" s="170">
        <v>-11686728.744173102</v>
      </c>
      <c r="U1211" s="145">
        <v>1191</v>
      </c>
      <c r="V1211" s="145">
        <v>-1385554.5178058632</v>
      </c>
    </row>
    <row r="1212" spans="1:22" x14ac:dyDescent="0.35">
      <c r="A1212" s="70">
        <f t="shared" si="27"/>
        <v>1193</v>
      </c>
      <c r="B1212" s="170">
        <v>-11686728.744173102</v>
      </c>
      <c r="U1212" s="145">
        <v>1192</v>
      </c>
      <c r="V1212" s="145">
        <v>-16051429.900626261</v>
      </c>
    </row>
    <row r="1213" spans="1:22" x14ac:dyDescent="0.35">
      <c r="A1213" s="70">
        <f t="shared" si="27"/>
        <v>1194</v>
      </c>
      <c r="B1213" s="170">
        <v>-11686728.744173102</v>
      </c>
      <c r="U1213" s="145">
        <v>1193</v>
      </c>
      <c r="V1213" s="145">
        <v>7653671.863959603</v>
      </c>
    </row>
    <row r="1214" spans="1:22" x14ac:dyDescent="0.35">
      <c r="A1214" s="70">
        <f t="shared" si="27"/>
        <v>1195</v>
      </c>
      <c r="B1214" s="170">
        <v>-11686728.744173102</v>
      </c>
      <c r="U1214" s="145">
        <v>1194</v>
      </c>
      <c r="V1214" s="145">
        <v>-10988188.212032208</v>
      </c>
    </row>
    <row r="1215" spans="1:22" x14ac:dyDescent="0.35">
      <c r="A1215" s="70">
        <f t="shared" si="27"/>
        <v>1196</v>
      </c>
      <c r="B1215" s="170">
        <v>-11686728.744173102</v>
      </c>
      <c r="U1215" s="145">
        <v>1195</v>
      </c>
      <c r="V1215" s="145">
        <v>20322887.261903122</v>
      </c>
    </row>
    <row r="1216" spans="1:22" x14ac:dyDescent="0.35">
      <c r="A1216" s="70">
        <f t="shared" si="27"/>
        <v>1197</v>
      </c>
      <c r="B1216" s="170">
        <v>-11686728.744173102</v>
      </c>
      <c r="U1216" s="145">
        <v>1196</v>
      </c>
      <c r="V1216" s="145">
        <v>-16774784.411263181</v>
      </c>
    </row>
    <row r="1217" spans="1:22" x14ac:dyDescent="0.35">
      <c r="A1217" s="70">
        <f t="shared" si="27"/>
        <v>1198</v>
      </c>
      <c r="B1217" s="170">
        <v>-11686728.744173102</v>
      </c>
      <c r="U1217" s="145">
        <v>1197</v>
      </c>
      <c r="V1217" s="145">
        <v>8732952.7044123784</v>
      </c>
    </row>
    <row r="1218" spans="1:22" x14ac:dyDescent="0.35">
      <c r="A1218" s="70">
        <f t="shared" si="27"/>
        <v>1199</v>
      </c>
      <c r="B1218" s="170">
        <v>-11686728.744173102</v>
      </c>
      <c r="U1218" s="145">
        <v>1198</v>
      </c>
      <c r="V1218" s="145">
        <v>13594365.480210461</v>
      </c>
    </row>
    <row r="1219" spans="1:22" x14ac:dyDescent="0.35">
      <c r="A1219" s="70">
        <f t="shared" si="27"/>
        <v>1200</v>
      </c>
      <c r="B1219" s="170">
        <v>-11686728.744173102</v>
      </c>
      <c r="U1219" s="145">
        <v>1199</v>
      </c>
      <c r="V1219" s="145">
        <v>-2146897.0182566084</v>
      </c>
    </row>
    <row r="1220" spans="1:22" x14ac:dyDescent="0.35">
      <c r="A1220" s="70">
        <f t="shared" si="27"/>
        <v>1201</v>
      </c>
      <c r="B1220" s="170">
        <v>-11686728.744173102</v>
      </c>
      <c r="U1220" s="145">
        <v>1200</v>
      </c>
      <c r="V1220" s="145">
        <v>-2527783.6845139321</v>
      </c>
    </row>
    <row r="1221" spans="1:22" x14ac:dyDescent="0.35">
      <c r="A1221" s="70">
        <f t="shared" si="27"/>
        <v>1202</v>
      </c>
      <c r="B1221" s="170">
        <v>-11686728.744173102</v>
      </c>
      <c r="U1221" s="145">
        <v>1201</v>
      </c>
      <c r="V1221" s="145">
        <v>26921856.266574148</v>
      </c>
    </row>
    <row r="1222" spans="1:22" x14ac:dyDescent="0.35">
      <c r="A1222" s="70">
        <f t="shared" si="27"/>
        <v>1203</v>
      </c>
      <c r="B1222" s="170">
        <v>-11686728.744173102</v>
      </c>
      <c r="U1222" s="145">
        <v>1202</v>
      </c>
      <c r="V1222" s="145">
        <v>516978.46187078953</v>
      </c>
    </row>
    <row r="1223" spans="1:22" x14ac:dyDescent="0.35">
      <c r="A1223" s="70">
        <f t="shared" si="27"/>
        <v>1204</v>
      </c>
      <c r="B1223" s="170">
        <v>-11686728.744173102</v>
      </c>
      <c r="U1223" s="145">
        <v>1203</v>
      </c>
      <c r="V1223" s="145">
        <v>-15626244.436422618</v>
      </c>
    </row>
    <row r="1224" spans="1:22" x14ac:dyDescent="0.35">
      <c r="A1224" s="70">
        <f t="shared" si="27"/>
        <v>1205</v>
      </c>
      <c r="B1224" s="170">
        <v>-11686728.744173102</v>
      </c>
      <c r="U1224" s="145">
        <v>1204</v>
      </c>
      <c r="V1224" s="145">
        <v>2542949.5996781103</v>
      </c>
    </row>
    <row r="1225" spans="1:22" x14ac:dyDescent="0.35">
      <c r="A1225" s="70">
        <f t="shared" si="27"/>
        <v>1206</v>
      </c>
      <c r="B1225" s="170">
        <v>-11686728.744173102</v>
      </c>
      <c r="U1225" s="145">
        <v>1205</v>
      </c>
      <c r="V1225" s="145">
        <v>-54566297.944027305</v>
      </c>
    </row>
    <row r="1226" spans="1:22" x14ac:dyDescent="0.35">
      <c r="A1226" s="70">
        <f t="shared" si="27"/>
        <v>1207</v>
      </c>
      <c r="B1226" s="170">
        <v>-11686728.744173102</v>
      </c>
      <c r="U1226" s="145">
        <v>1206</v>
      </c>
      <c r="V1226" s="145">
        <v>-10344597.241078185</v>
      </c>
    </row>
    <row r="1227" spans="1:22" x14ac:dyDescent="0.35">
      <c r="A1227" s="70">
        <f t="shared" si="27"/>
        <v>1208</v>
      </c>
      <c r="B1227" s="170">
        <v>-11686728.744173102</v>
      </c>
      <c r="U1227" s="145">
        <v>1207</v>
      </c>
      <c r="V1227" s="145">
        <v>6600247.9407535717</v>
      </c>
    </row>
    <row r="1228" spans="1:22" x14ac:dyDescent="0.35">
      <c r="A1228" s="70">
        <f t="shared" si="27"/>
        <v>1209</v>
      </c>
      <c r="B1228" s="170">
        <v>-11686728.744173102</v>
      </c>
      <c r="U1228" s="145">
        <v>1208</v>
      </c>
      <c r="V1228" s="145">
        <v>-10452943.066476196</v>
      </c>
    </row>
    <row r="1229" spans="1:22" x14ac:dyDescent="0.35">
      <c r="A1229" s="70">
        <f t="shared" si="27"/>
        <v>1210</v>
      </c>
      <c r="B1229" s="170">
        <v>-11686728.744173102</v>
      </c>
      <c r="U1229" s="145">
        <v>1209</v>
      </c>
      <c r="V1229" s="145">
        <v>2003544.2893056944</v>
      </c>
    </row>
    <row r="1230" spans="1:22" x14ac:dyDescent="0.35">
      <c r="A1230" s="70">
        <f t="shared" si="27"/>
        <v>1211</v>
      </c>
      <c r="B1230" s="170">
        <v>-11686728.744173102</v>
      </c>
      <c r="U1230" s="145">
        <v>1210</v>
      </c>
      <c r="V1230" s="145">
        <v>-44284705.782530583</v>
      </c>
    </row>
    <row r="1231" spans="1:22" x14ac:dyDescent="0.35">
      <c r="A1231" s="70">
        <f t="shared" si="27"/>
        <v>1212</v>
      </c>
      <c r="B1231" s="170">
        <v>-11686728.744173102</v>
      </c>
      <c r="U1231" s="145">
        <v>1211</v>
      </c>
      <c r="V1231" s="145">
        <v>16913407.060902569</v>
      </c>
    </row>
    <row r="1232" spans="1:22" x14ac:dyDescent="0.35">
      <c r="A1232" s="70">
        <f t="shared" si="27"/>
        <v>1213</v>
      </c>
      <c r="B1232" s="170">
        <v>-11686728.744173102</v>
      </c>
      <c r="U1232" s="145">
        <v>1212</v>
      </c>
      <c r="V1232" s="145">
        <v>-42895591.604593374</v>
      </c>
    </row>
    <row r="1233" spans="1:22" x14ac:dyDescent="0.35">
      <c r="A1233" s="70">
        <f t="shared" si="27"/>
        <v>1214</v>
      </c>
      <c r="B1233" s="170">
        <v>-11686728.744173102</v>
      </c>
      <c r="U1233" s="145">
        <v>1213</v>
      </c>
      <c r="V1233" s="145">
        <v>-18961563.122799143</v>
      </c>
    </row>
    <row r="1234" spans="1:22" x14ac:dyDescent="0.35">
      <c r="A1234" s="70">
        <f t="shared" si="27"/>
        <v>1215</v>
      </c>
      <c r="B1234" s="170">
        <v>-11686728.744173102</v>
      </c>
      <c r="U1234" s="145">
        <v>1214</v>
      </c>
      <c r="V1234" s="145">
        <v>-3300694.6769618355</v>
      </c>
    </row>
    <row r="1235" spans="1:22" x14ac:dyDescent="0.35">
      <c r="A1235" s="70">
        <f t="shared" si="27"/>
        <v>1216</v>
      </c>
      <c r="B1235" s="170">
        <v>-11686728.744173102</v>
      </c>
      <c r="U1235" s="145">
        <v>1215</v>
      </c>
      <c r="V1235" s="145">
        <v>27872155.260817856</v>
      </c>
    </row>
    <row r="1236" spans="1:22" x14ac:dyDescent="0.35">
      <c r="A1236" s="70">
        <f t="shared" si="27"/>
        <v>1217</v>
      </c>
      <c r="B1236" s="170">
        <v>-11686728.744173102</v>
      </c>
      <c r="U1236" s="145">
        <v>1216</v>
      </c>
      <c r="V1236" s="145">
        <v>-5867391.5783683248</v>
      </c>
    </row>
    <row r="1237" spans="1:22" x14ac:dyDescent="0.35">
      <c r="A1237" s="70">
        <f t="shared" si="27"/>
        <v>1218</v>
      </c>
      <c r="B1237" s="170">
        <v>-11686728.744173102</v>
      </c>
      <c r="U1237" s="145">
        <v>1217</v>
      </c>
      <c r="V1237" s="145">
        <v>-713702.03115535155</v>
      </c>
    </row>
    <row r="1238" spans="1:22" x14ac:dyDescent="0.35">
      <c r="A1238" s="70">
        <f t="shared" ref="A1238:A1301" si="28">A1237+1</f>
        <v>1219</v>
      </c>
      <c r="B1238" s="170">
        <v>-11686728.744173102</v>
      </c>
      <c r="U1238" s="145">
        <v>1218</v>
      </c>
      <c r="V1238" s="145">
        <v>-5836533.3243983276</v>
      </c>
    </row>
    <row r="1239" spans="1:22" x14ac:dyDescent="0.35">
      <c r="A1239" s="70">
        <f t="shared" si="28"/>
        <v>1220</v>
      </c>
      <c r="B1239" s="170">
        <v>-11686728.744173102</v>
      </c>
      <c r="U1239" s="145">
        <v>1219</v>
      </c>
      <c r="V1239" s="145">
        <v>8952128.4333526045</v>
      </c>
    </row>
    <row r="1240" spans="1:22" x14ac:dyDescent="0.35">
      <c r="A1240" s="70">
        <f t="shared" si="28"/>
        <v>1221</v>
      </c>
      <c r="B1240" s="170">
        <v>-11686728.744173102</v>
      </c>
      <c r="U1240" s="145">
        <v>1220</v>
      </c>
      <c r="V1240" s="145">
        <v>-28207853.709307518</v>
      </c>
    </row>
    <row r="1241" spans="1:22" x14ac:dyDescent="0.35">
      <c r="A1241" s="70">
        <f t="shared" si="28"/>
        <v>1222</v>
      </c>
      <c r="B1241" s="170">
        <v>-11686728.744173102</v>
      </c>
      <c r="U1241" s="145">
        <v>1221</v>
      </c>
      <c r="V1241" s="145">
        <v>33458080.896225523</v>
      </c>
    </row>
    <row r="1242" spans="1:22" x14ac:dyDescent="0.35">
      <c r="A1242" s="70">
        <f t="shared" si="28"/>
        <v>1223</v>
      </c>
      <c r="B1242" s="170">
        <v>-11686728.744173102</v>
      </c>
      <c r="U1242" s="145">
        <v>1222</v>
      </c>
      <c r="V1242" s="145">
        <v>9709932.7264200896</v>
      </c>
    </row>
    <row r="1243" spans="1:22" x14ac:dyDescent="0.35">
      <c r="A1243" s="70">
        <f t="shared" si="28"/>
        <v>1224</v>
      </c>
      <c r="B1243" s="170">
        <v>-11686728.744173102</v>
      </c>
      <c r="U1243" s="145">
        <v>1223</v>
      </c>
      <c r="V1243" s="145">
        <v>261473.56222626194</v>
      </c>
    </row>
    <row r="1244" spans="1:22" x14ac:dyDescent="0.35">
      <c r="A1244" s="70">
        <f t="shared" si="28"/>
        <v>1225</v>
      </c>
      <c r="B1244" s="170">
        <v>-11686728.744173102</v>
      </c>
      <c r="U1244" s="145">
        <v>1224</v>
      </c>
      <c r="V1244" s="145">
        <v>-20055373.044026755</v>
      </c>
    </row>
    <row r="1245" spans="1:22" x14ac:dyDescent="0.35">
      <c r="A1245" s="70">
        <f t="shared" si="28"/>
        <v>1226</v>
      </c>
      <c r="B1245" s="170">
        <v>-11686728.744173102</v>
      </c>
      <c r="U1245" s="145">
        <v>1225</v>
      </c>
      <c r="V1245" s="145">
        <v>-1757211.7553508468</v>
      </c>
    </row>
    <row r="1246" spans="1:22" x14ac:dyDescent="0.35">
      <c r="A1246" s="70">
        <f t="shared" si="28"/>
        <v>1227</v>
      </c>
      <c r="B1246" s="170">
        <v>-11686728.744173102</v>
      </c>
      <c r="U1246" s="145">
        <v>1226</v>
      </c>
      <c r="V1246" s="145">
        <v>-12810125.142963821</v>
      </c>
    </row>
    <row r="1247" spans="1:22" x14ac:dyDescent="0.35">
      <c r="A1247" s="70">
        <f t="shared" si="28"/>
        <v>1228</v>
      </c>
      <c r="B1247" s="170">
        <v>-11686728.744173102</v>
      </c>
      <c r="U1247" s="145">
        <v>1227</v>
      </c>
      <c r="V1247" s="145">
        <v>-17612123.843762238</v>
      </c>
    </row>
    <row r="1248" spans="1:22" x14ac:dyDescent="0.35">
      <c r="A1248" s="70">
        <f t="shared" si="28"/>
        <v>1229</v>
      </c>
      <c r="B1248" s="170">
        <v>-11686728.744173102</v>
      </c>
      <c r="U1248" s="145">
        <v>1228</v>
      </c>
      <c r="V1248" s="145">
        <v>12924987.440430254</v>
      </c>
    </row>
    <row r="1249" spans="1:22" x14ac:dyDescent="0.35">
      <c r="A1249" s="70">
        <f t="shared" si="28"/>
        <v>1230</v>
      </c>
      <c r="B1249" s="170">
        <v>-11686728.744173102</v>
      </c>
      <c r="U1249" s="145">
        <v>1229</v>
      </c>
      <c r="V1249" s="145">
        <v>-30462331.654003382</v>
      </c>
    </row>
    <row r="1250" spans="1:22" x14ac:dyDescent="0.35">
      <c r="A1250" s="70">
        <f t="shared" si="28"/>
        <v>1231</v>
      </c>
      <c r="B1250" s="170">
        <v>-11686728.744173102</v>
      </c>
      <c r="U1250" s="145">
        <v>1230</v>
      </c>
      <c r="V1250" s="145">
        <v>-11064903.801914377</v>
      </c>
    </row>
    <row r="1251" spans="1:22" x14ac:dyDescent="0.35">
      <c r="A1251" s="70">
        <f t="shared" si="28"/>
        <v>1232</v>
      </c>
      <c r="B1251" s="170">
        <v>-11686728.744173102</v>
      </c>
      <c r="U1251" s="145">
        <v>1231</v>
      </c>
      <c r="V1251" s="145">
        <v>1239913.6192739382</v>
      </c>
    </row>
    <row r="1252" spans="1:22" x14ac:dyDescent="0.35">
      <c r="A1252" s="70">
        <f t="shared" si="28"/>
        <v>1233</v>
      </c>
      <c r="B1252" s="170">
        <v>-11686728.744173102</v>
      </c>
      <c r="U1252" s="145">
        <v>1232</v>
      </c>
      <c r="V1252" s="145">
        <v>-31884875.426220097</v>
      </c>
    </row>
    <row r="1253" spans="1:22" x14ac:dyDescent="0.35">
      <c r="A1253" s="70">
        <f t="shared" si="28"/>
        <v>1234</v>
      </c>
      <c r="B1253" s="170">
        <v>-11686728.744173102</v>
      </c>
      <c r="U1253" s="145">
        <v>1233</v>
      </c>
      <c r="V1253" s="145">
        <v>-19216784.838348094</v>
      </c>
    </row>
    <row r="1254" spans="1:22" x14ac:dyDescent="0.35">
      <c r="A1254" s="70">
        <f t="shared" si="28"/>
        <v>1235</v>
      </c>
      <c r="B1254" s="170">
        <v>-11686728.744173102</v>
      </c>
      <c r="U1254" s="145">
        <v>1234</v>
      </c>
      <c r="V1254" s="145">
        <v>25616272.078104705</v>
      </c>
    </row>
    <row r="1255" spans="1:22" x14ac:dyDescent="0.35">
      <c r="A1255" s="70">
        <f t="shared" si="28"/>
        <v>1236</v>
      </c>
      <c r="B1255" s="170">
        <v>-11686728.744173102</v>
      </c>
      <c r="U1255" s="145">
        <v>1235</v>
      </c>
      <c r="V1255" s="145">
        <v>-54038220.762589917</v>
      </c>
    </row>
    <row r="1256" spans="1:22" x14ac:dyDescent="0.35">
      <c r="A1256" s="70">
        <f t="shared" si="28"/>
        <v>1237</v>
      </c>
      <c r="B1256" s="170">
        <v>-11686728.744173102</v>
      </c>
      <c r="U1256" s="145">
        <v>1236</v>
      </c>
      <c r="V1256" s="145">
        <v>-5920138.6580581591</v>
      </c>
    </row>
    <row r="1257" spans="1:22" x14ac:dyDescent="0.35">
      <c r="A1257" s="70">
        <f t="shared" si="28"/>
        <v>1238</v>
      </c>
      <c r="B1257" s="170">
        <v>-11686728.744173102</v>
      </c>
      <c r="U1257" s="145">
        <v>1237</v>
      </c>
      <c r="V1257" s="145">
        <v>-10932782.234568903</v>
      </c>
    </row>
    <row r="1258" spans="1:22" x14ac:dyDescent="0.35">
      <c r="A1258" s="70">
        <f t="shared" si="28"/>
        <v>1239</v>
      </c>
      <c r="B1258" s="170">
        <v>-11686728.744173102</v>
      </c>
      <c r="U1258" s="145">
        <v>1238</v>
      </c>
      <c r="V1258" s="145">
        <v>14392298.060636565</v>
      </c>
    </row>
    <row r="1259" spans="1:22" x14ac:dyDescent="0.35">
      <c r="A1259" s="70">
        <f t="shared" si="28"/>
        <v>1240</v>
      </c>
      <c r="B1259" s="170">
        <v>-11686728.744173102</v>
      </c>
      <c r="U1259" s="145">
        <v>1239</v>
      </c>
      <c r="V1259" s="145">
        <v>-14136640.295658756</v>
      </c>
    </row>
    <row r="1260" spans="1:22" x14ac:dyDescent="0.35">
      <c r="A1260" s="70">
        <f t="shared" si="28"/>
        <v>1241</v>
      </c>
      <c r="B1260" s="170">
        <v>-11686728.744173102</v>
      </c>
      <c r="U1260" s="145">
        <v>1240</v>
      </c>
      <c r="V1260" s="145">
        <v>620372.88531567156</v>
      </c>
    </row>
    <row r="1261" spans="1:22" x14ac:dyDescent="0.35">
      <c r="A1261" s="70">
        <f t="shared" si="28"/>
        <v>1242</v>
      </c>
      <c r="B1261" s="170">
        <v>-11686728.744173102</v>
      </c>
      <c r="U1261" s="145">
        <v>1241</v>
      </c>
      <c r="V1261" s="145">
        <v>-22379986.043768756</v>
      </c>
    </row>
    <row r="1262" spans="1:22" x14ac:dyDescent="0.35">
      <c r="A1262" s="70">
        <f t="shared" si="28"/>
        <v>1243</v>
      </c>
      <c r="B1262" s="170">
        <v>-11686728.744173102</v>
      </c>
      <c r="U1262" s="145">
        <v>1242</v>
      </c>
      <c r="V1262" s="145">
        <v>16958392.294009428</v>
      </c>
    </row>
    <row r="1263" spans="1:22" x14ac:dyDescent="0.35">
      <c r="A1263" s="70">
        <f t="shared" si="28"/>
        <v>1244</v>
      </c>
      <c r="B1263" s="170">
        <v>-11686728.744173102</v>
      </c>
      <c r="U1263" s="145">
        <v>1243</v>
      </c>
      <c r="V1263" s="145">
        <v>11699980.004329078</v>
      </c>
    </row>
    <row r="1264" spans="1:22" x14ac:dyDescent="0.35">
      <c r="A1264" s="70">
        <f t="shared" si="28"/>
        <v>1245</v>
      </c>
      <c r="B1264" s="170">
        <v>-11686728.744173102</v>
      </c>
      <c r="U1264" s="145">
        <v>1244</v>
      </c>
      <c r="V1264" s="145">
        <v>36285865.166937202</v>
      </c>
    </row>
    <row r="1265" spans="1:22" x14ac:dyDescent="0.35">
      <c r="A1265" s="70">
        <f t="shared" si="28"/>
        <v>1246</v>
      </c>
      <c r="B1265" s="170">
        <v>-11686728.744173102</v>
      </c>
      <c r="U1265" s="145">
        <v>1245</v>
      </c>
      <c r="V1265" s="145">
        <v>-10973627.91810799</v>
      </c>
    </row>
    <row r="1266" spans="1:22" x14ac:dyDescent="0.35">
      <c r="A1266" s="70">
        <f t="shared" si="28"/>
        <v>1247</v>
      </c>
      <c r="B1266" s="170">
        <v>-11686728.744173102</v>
      </c>
      <c r="U1266" s="145">
        <v>1246</v>
      </c>
      <c r="V1266" s="145">
        <v>-20978413.467823945</v>
      </c>
    </row>
    <row r="1267" spans="1:22" x14ac:dyDescent="0.35">
      <c r="A1267" s="70">
        <f t="shared" si="28"/>
        <v>1248</v>
      </c>
      <c r="B1267" s="170">
        <v>-11686728.744173102</v>
      </c>
      <c r="U1267" s="145">
        <v>1247</v>
      </c>
      <c r="V1267" s="145">
        <v>9931127.3117077053</v>
      </c>
    </row>
    <row r="1268" spans="1:22" x14ac:dyDescent="0.35">
      <c r="A1268" s="70">
        <f t="shared" si="28"/>
        <v>1249</v>
      </c>
      <c r="B1268" s="170">
        <v>-11686728.744173102</v>
      </c>
      <c r="U1268" s="145">
        <v>1248</v>
      </c>
      <c r="V1268" s="145">
        <v>12100024.869782656</v>
      </c>
    </row>
    <row r="1269" spans="1:22" x14ac:dyDescent="0.35">
      <c r="A1269" s="70">
        <f t="shared" si="28"/>
        <v>1250</v>
      </c>
      <c r="B1269" s="170">
        <v>-11686728.744173102</v>
      </c>
      <c r="U1269" s="145">
        <v>1249</v>
      </c>
      <c r="V1269" s="145">
        <v>-876531.43169531971</v>
      </c>
    </row>
    <row r="1270" spans="1:22" x14ac:dyDescent="0.35">
      <c r="A1270" s="70">
        <f t="shared" si="28"/>
        <v>1251</v>
      </c>
      <c r="B1270" s="170">
        <v>-11686728.744173102</v>
      </c>
      <c r="U1270" s="145">
        <v>1250</v>
      </c>
      <c r="V1270" s="145">
        <v>20225675.471927878</v>
      </c>
    </row>
    <row r="1271" spans="1:22" x14ac:dyDescent="0.35">
      <c r="A1271" s="70">
        <f t="shared" si="28"/>
        <v>1252</v>
      </c>
      <c r="B1271" s="170">
        <v>-11686728.744173102</v>
      </c>
      <c r="U1271" s="145">
        <v>1251</v>
      </c>
      <c r="V1271" s="145">
        <v>13609840.295222715</v>
      </c>
    </row>
    <row r="1272" spans="1:22" x14ac:dyDescent="0.35">
      <c r="A1272" s="70">
        <f t="shared" si="28"/>
        <v>1253</v>
      </c>
      <c r="B1272" s="170">
        <v>-11686728.744173102</v>
      </c>
      <c r="U1272" s="145">
        <v>1252</v>
      </c>
      <c r="V1272" s="145">
        <v>-24232917.64466235</v>
      </c>
    </row>
    <row r="1273" spans="1:22" x14ac:dyDescent="0.35">
      <c r="A1273" s="70">
        <f t="shared" si="28"/>
        <v>1254</v>
      </c>
      <c r="B1273" s="170">
        <v>-11686728.744173102</v>
      </c>
      <c r="U1273" s="145">
        <v>1253</v>
      </c>
      <c r="V1273" s="145">
        <v>6725104.1178348362</v>
      </c>
    </row>
    <row r="1274" spans="1:22" x14ac:dyDescent="0.35">
      <c r="A1274" s="70">
        <f t="shared" si="28"/>
        <v>1255</v>
      </c>
      <c r="B1274" s="170">
        <v>-11686728.744173102</v>
      </c>
      <c r="U1274" s="145">
        <v>1254</v>
      </c>
      <c r="V1274" s="145">
        <v>-20269868.541868426</v>
      </c>
    </row>
    <row r="1275" spans="1:22" x14ac:dyDescent="0.35">
      <c r="A1275" s="70">
        <f t="shared" si="28"/>
        <v>1256</v>
      </c>
      <c r="B1275" s="170">
        <v>-11686728.744173102</v>
      </c>
      <c r="U1275" s="145">
        <v>1255</v>
      </c>
      <c r="V1275" s="145">
        <v>16013513.485247239</v>
      </c>
    </row>
    <row r="1276" spans="1:22" x14ac:dyDescent="0.35">
      <c r="A1276" s="70">
        <f t="shared" si="28"/>
        <v>1257</v>
      </c>
      <c r="B1276" s="170">
        <v>-11686728.744173102</v>
      </c>
      <c r="U1276" s="145">
        <v>1256</v>
      </c>
      <c r="V1276" s="145">
        <v>-8532130.6009910218</v>
      </c>
    </row>
    <row r="1277" spans="1:22" x14ac:dyDescent="0.35">
      <c r="A1277" s="70">
        <f t="shared" si="28"/>
        <v>1258</v>
      </c>
      <c r="B1277" s="170">
        <v>-11686728.744173102</v>
      </c>
      <c r="U1277" s="145">
        <v>1257</v>
      </c>
      <c r="V1277" s="145">
        <v>-17199348.227421027</v>
      </c>
    </row>
    <row r="1278" spans="1:22" x14ac:dyDescent="0.35">
      <c r="A1278" s="70">
        <f t="shared" si="28"/>
        <v>1259</v>
      </c>
      <c r="B1278" s="170">
        <v>-11686728.744173102</v>
      </c>
      <c r="U1278" s="145">
        <v>1258</v>
      </c>
      <c r="V1278" s="145">
        <v>-14471044.151776627</v>
      </c>
    </row>
    <row r="1279" spans="1:22" x14ac:dyDescent="0.35">
      <c r="A1279" s="70">
        <f t="shared" si="28"/>
        <v>1260</v>
      </c>
      <c r="B1279" s="170">
        <v>-11686728.744173102</v>
      </c>
      <c r="U1279" s="145">
        <v>1259</v>
      </c>
      <c r="V1279" s="145">
        <v>2711675.7175113261</v>
      </c>
    </row>
    <row r="1280" spans="1:22" x14ac:dyDescent="0.35">
      <c r="A1280" s="70">
        <f t="shared" si="28"/>
        <v>1261</v>
      </c>
      <c r="B1280" s="170">
        <v>-11686728.744173102</v>
      </c>
      <c r="U1280" s="145">
        <v>1260</v>
      </c>
      <c r="V1280" s="145">
        <v>11048329.22602782</v>
      </c>
    </row>
    <row r="1281" spans="1:22" x14ac:dyDescent="0.35">
      <c r="A1281" s="70">
        <f t="shared" si="28"/>
        <v>1262</v>
      </c>
      <c r="B1281" s="170">
        <v>-11686728.744173102</v>
      </c>
      <c r="U1281" s="145">
        <v>1261</v>
      </c>
      <c r="V1281" s="145">
        <v>-10315126.351912465</v>
      </c>
    </row>
    <row r="1282" spans="1:22" x14ac:dyDescent="0.35">
      <c r="A1282" s="70">
        <f t="shared" si="28"/>
        <v>1263</v>
      </c>
      <c r="B1282" s="170">
        <v>-11686728.744173102</v>
      </c>
      <c r="U1282" s="145">
        <v>1262</v>
      </c>
      <c r="V1282" s="145">
        <v>-15995035.119679492</v>
      </c>
    </row>
    <row r="1283" spans="1:22" x14ac:dyDescent="0.35">
      <c r="A1283" s="70">
        <f t="shared" si="28"/>
        <v>1264</v>
      </c>
      <c r="B1283" s="170">
        <v>-11686728.744173102</v>
      </c>
      <c r="U1283" s="145">
        <v>1263</v>
      </c>
      <c r="V1283" s="145">
        <v>-10619031.596683968</v>
      </c>
    </row>
    <row r="1284" spans="1:22" x14ac:dyDescent="0.35">
      <c r="A1284" s="70">
        <f t="shared" si="28"/>
        <v>1265</v>
      </c>
      <c r="B1284" s="170">
        <v>-11686728.744173102</v>
      </c>
      <c r="U1284" s="145">
        <v>1264</v>
      </c>
      <c r="V1284" s="145">
        <v>10277207.622742929</v>
      </c>
    </row>
    <row r="1285" spans="1:22" x14ac:dyDescent="0.35">
      <c r="A1285" s="70">
        <f t="shared" si="28"/>
        <v>1266</v>
      </c>
      <c r="B1285" s="170">
        <v>-11686728.744173102</v>
      </c>
      <c r="U1285" s="145">
        <v>1265</v>
      </c>
      <c r="V1285" s="145">
        <v>26395555.391526382</v>
      </c>
    </row>
    <row r="1286" spans="1:22" x14ac:dyDescent="0.35">
      <c r="A1286" s="70">
        <f t="shared" si="28"/>
        <v>1267</v>
      </c>
      <c r="B1286" s="170">
        <v>-11686728.744173102</v>
      </c>
      <c r="U1286" s="145">
        <v>1266</v>
      </c>
      <c r="V1286" s="145">
        <v>-7125333.5621622317</v>
      </c>
    </row>
    <row r="1287" spans="1:22" x14ac:dyDescent="0.35">
      <c r="A1287" s="70">
        <f t="shared" si="28"/>
        <v>1268</v>
      </c>
      <c r="B1287" s="170">
        <v>-11686728.744173102</v>
      </c>
      <c r="U1287" s="145">
        <v>1267</v>
      </c>
      <c r="V1287" s="145">
        <v>-26676450.036461633</v>
      </c>
    </row>
    <row r="1288" spans="1:22" x14ac:dyDescent="0.35">
      <c r="A1288" s="70">
        <f t="shared" si="28"/>
        <v>1269</v>
      </c>
      <c r="B1288" s="170">
        <v>-11686728.744173102</v>
      </c>
      <c r="U1288" s="145">
        <v>1268</v>
      </c>
      <c r="V1288" s="145">
        <v>9149224.5426869355</v>
      </c>
    </row>
    <row r="1289" spans="1:22" x14ac:dyDescent="0.35">
      <c r="A1289" s="70">
        <f t="shared" si="28"/>
        <v>1270</v>
      </c>
      <c r="B1289" s="170">
        <v>-11686728.744173102</v>
      </c>
      <c r="U1289" s="145">
        <v>1269</v>
      </c>
      <c r="V1289" s="145">
        <v>41625576.825914979</v>
      </c>
    </row>
    <row r="1290" spans="1:22" x14ac:dyDescent="0.35">
      <c r="A1290" s="70">
        <f t="shared" si="28"/>
        <v>1271</v>
      </c>
      <c r="B1290" s="170">
        <v>-11686728.744173102</v>
      </c>
      <c r="U1290" s="145">
        <v>1270</v>
      </c>
      <c r="V1290" s="145">
        <v>20647066.611403115</v>
      </c>
    </row>
    <row r="1291" spans="1:22" x14ac:dyDescent="0.35">
      <c r="A1291" s="70">
        <f t="shared" si="28"/>
        <v>1272</v>
      </c>
      <c r="B1291" s="170">
        <v>-11686728.744173102</v>
      </c>
      <c r="U1291" s="145">
        <v>1271</v>
      </c>
      <c r="V1291" s="145">
        <v>-526575.22398541868</v>
      </c>
    </row>
    <row r="1292" spans="1:22" x14ac:dyDescent="0.35">
      <c r="A1292" s="70">
        <f t="shared" si="28"/>
        <v>1273</v>
      </c>
      <c r="B1292" s="170">
        <v>-11686728.744173102</v>
      </c>
      <c r="U1292" s="145">
        <v>1272</v>
      </c>
      <c r="V1292" s="145">
        <v>49298027.937022552</v>
      </c>
    </row>
    <row r="1293" spans="1:22" x14ac:dyDescent="0.35">
      <c r="A1293" s="70">
        <f t="shared" si="28"/>
        <v>1274</v>
      </c>
      <c r="B1293" s="170">
        <v>-11686728.744173102</v>
      </c>
      <c r="U1293" s="145">
        <v>1273</v>
      </c>
      <c r="V1293" s="145">
        <v>7087215.4214226156</v>
      </c>
    </row>
    <row r="1294" spans="1:22" x14ac:dyDescent="0.35">
      <c r="A1294" s="70">
        <f t="shared" si="28"/>
        <v>1275</v>
      </c>
      <c r="B1294" s="170">
        <v>-11686728.744173102</v>
      </c>
      <c r="U1294" s="145">
        <v>1274</v>
      </c>
      <c r="V1294" s="145">
        <v>23349084.471587002</v>
      </c>
    </row>
    <row r="1295" spans="1:22" x14ac:dyDescent="0.35">
      <c r="A1295" s="70">
        <f t="shared" si="28"/>
        <v>1276</v>
      </c>
      <c r="B1295" s="170">
        <v>-11686728.744173102</v>
      </c>
      <c r="U1295" s="145">
        <v>1275</v>
      </c>
      <c r="V1295" s="145">
        <v>-8000232.9154080395</v>
      </c>
    </row>
    <row r="1296" spans="1:22" x14ac:dyDescent="0.35">
      <c r="A1296" s="70">
        <f t="shared" si="28"/>
        <v>1277</v>
      </c>
      <c r="B1296" s="170">
        <v>-11686728.744173102</v>
      </c>
      <c r="U1296" s="145">
        <v>1276</v>
      </c>
      <c r="V1296" s="145">
        <v>-20069389.927087404</v>
      </c>
    </row>
    <row r="1297" spans="1:22" x14ac:dyDescent="0.35">
      <c r="A1297" s="70">
        <f t="shared" si="28"/>
        <v>1278</v>
      </c>
      <c r="B1297" s="170">
        <v>-11686728.744173102</v>
      </c>
      <c r="U1297" s="145">
        <v>1277</v>
      </c>
      <c r="V1297" s="145">
        <v>7051015.1421682015</v>
      </c>
    </row>
    <row r="1298" spans="1:22" x14ac:dyDescent="0.35">
      <c r="A1298" s="70">
        <f t="shared" si="28"/>
        <v>1279</v>
      </c>
      <c r="B1298" s="170">
        <v>-11686728.744173102</v>
      </c>
      <c r="U1298" s="145">
        <v>1278</v>
      </c>
      <c r="V1298" s="145">
        <v>-4705155.1601340827</v>
      </c>
    </row>
    <row r="1299" spans="1:22" x14ac:dyDescent="0.35">
      <c r="A1299" s="70">
        <f t="shared" si="28"/>
        <v>1280</v>
      </c>
      <c r="B1299" s="170">
        <v>-11686728.744173102</v>
      </c>
      <c r="U1299" s="145">
        <v>1279</v>
      </c>
      <c r="V1299" s="145">
        <v>24447814.051376335</v>
      </c>
    </row>
    <row r="1300" spans="1:22" x14ac:dyDescent="0.35">
      <c r="A1300" s="70">
        <f t="shared" si="28"/>
        <v>1281</v>
      </c>
      <c r="B1300" s="170">
        <v>-11686728.744173102</v>
      </c>
      <c r="U1300" s="145">
        <v>1280</v>
      </c>
      <c r="V1300" s="145">
        <v>3175865.6969656125</v>
      </c>
    </row>
    <row r="1301" spans="1:22" x14ac:dyDescent="0.35">
      <c r="A1301" s="70">
        <f t="shared" si="28"/>
        <v>1282</v>
      </c>
      <c r="B1301" s="170">
        <v>-11686728.744173102</v>
      </c>
      <c r="U1301" s="145">
        <v>1281</v>
      </c>
      <c r="V1301" s="145">
        <v>5958316.8913565539</v>
      </c>
    </row>
    <row r="1302" spans="1:22" x14ac:dyDescent="0.35">
      <c r="A1302" s="70">
        <f t="shared" ref="A1302:A1365" si="29">A1301+1</f>
        <v>1283</v>
      </c>
      <c r="B1302" s="170">
        <v>-11686728.744173102</v>
      </c>
      <c r="U1302" s="145">
        <v>1282</v>
      </c>
      <c r="V1302" s="145">
        <v>-15258314.611967223</v>
      </c>
    </row>
    <row r="1303" spans="1:22" x14ac:dyDescent="0.35">
      <c r="A1303" s="70">
        <f t="shared" si="29"/>
        <v>1284</v>
      </c>
      <c r="B1303" s="170">
        <v>-11686728.744173102</v>
      </c>
      <c r="U1303" s="145">
        <v>1283</v>
      </c>
      <c r="V1303" s="145">
        <v>-14136162.597036391</v>
      </c>
    </row>
    <row r="1304" spans="1:22" x14ac:dyDescent="0.35">
      <c r="A1304" s="70">
        <f t="shared" si="29"/>
        <v>1285</v>
      </c>
      <c r="B1304" s="170">
        <v>-11686728.744173102</v>
      </c>
      <c r="U1304" s="145">
        <v>1284</v>
      </c>
      <c r="V1304" s="145">
        <v>43813515.663850307</v>
      </c>
    </row>
    <row r="1305" spans="1:22" x14ac:dyDescent="0.35">
      <c r="A1305" s="70">
        <f t="shared" si="29"/>
        <v>1286</v>
      </c>
      <c r="B1305" s="170">
        <v>-11686728.744173102</v>
      </c>
      <c r="U1305" s="145">
        <v>1285</v>
      </c>
      <c r="V1305" s="145">
        <v>-2678834.5545279831</v>
      </c>
    </row>
    <row r="1306" spans="1:22" x14ac:dyDescent="0.35">
      <c r="A1306" s="70">
        <f t="shared" si="29"/>
        <v>1287</v>
      </c>
      <c r="B1306" s="170">
        <v>-11686728.744173102</v>
      </c>
      <c r="U1306" s="145">
        <v>1286</v>
      </c>
      <c r="V1306" s="145">
        <v>-40545285.570189573</v>
      </c>
    </row>
    <row r="1307" spans="1:22" x14ac:dyDescent="0.35">
      <c r="A1307" s="70">
        <f t="shared" si="29"/>
        <v>1288</v>
      </c>
      <c r="B1307" s="170">
        <v>-11686728.744173102</v>
      </c>
      <c r="U1307" s="145">
        <v>1287</v>
      </c>
      <c r="V1307" s="145">
        <v>35564207.0120399</v>
      </c>
    </row>
    <row r="1308" spans="1:22" x14ac:dyDescent="0.35">
      <c r="A1308" s="70">
        <f t="shared" si="29"/>
        <v>1289</v>
      </c>
      <c r="B1308" s="170">
        <v>-11686728.744173102</v>
      </c>
      <c r="U1308" s="145">
        <v>1288</v>
      </c>
      <c r="V1308" s="145">
        <v>12337263.6422465</v>
      </c>
    </row>
    <row r="1309" spans="1:22" x14ac:dyDescent="0.35">
      <c r="A1309" s="70">
        <f t="shared" si="29"/>
        <v>1290</v>
      </c>
      <c r="B1309" s="170">
        <v>-11686728.744173102</v>
      </c>
      <c r="U1309" s="145">
        <v>1289</v>
      </c>
      <c r="V1309" s="145">
        <v>11616495.830495834</v>
      </c>
    </row>
    <row r="1310" spans="1:22" x14ac:dyDescent="0.35">
      <c r="A1310" s="70">
        <f t="shared" si="29"/>
        <v>1291</v>
      </c>
      <c r="B1310" s="170">
        <v>-11686728.744173102</v>
      </c>
      <c r="U1310" s="145">
        <v>1290</v>
      </c>
      <c r="V1310" s="145">
        <v>-22251769.15163767</v>
      </c>
    </row>
    <row r="1311" spans="1:22" x14ac:dyDescent="0.35">
      <c r="A1311" s="70">
        <f t="shared" si="29"/>
        <v>1292</v>
      </c>
      <c r="B1311" s="170">
        <v>-11686728.744173102</v>
      </c>
      <c r="U1311" s="145">
        <v>1291</v>
      </c>
      <c r="V1311" s="145">
        <v>-29702044.247661419</v>
      </c>
    </row>
    <row r="1312" spans="1:22" x14ac:dyDescent="0.35">
      <c r="A1312" s="70">
        <f t="shared" si="29"/>
        <v>1293</v>
      </c>
      <c r="B1312" s="170">
        <v>-11686728.744173102</v>
      </c>
      <c r="U1312" s="145">
        <v>1292</v>
      </c>
      <c r="V1312" s="145">
        <v>206913.53634720854</v>
      </c>
    </row>
    <row r="1313" spans="1:22" x14ac:dyDescent="0.35">
      <c r="A1313" s="70">
        <f t="shared" si="29"/>
        <v>1294</v>
      </c>
      <c r="B1313" s="170">
        <v>-11686728.744173102</v>
      </c>
      <c r="U1313" s="145">
        <v>1293</v>
      </c>
      <c r="V1313" s="145">
        <v>4243988.1048539653</v>
      </c>
    </row>
    <row r="1314" spans="1:22" x14ac:dyDescent="0.35">
      <c r="A1314" s="70">
        <f t="shared" si="29"/>
        <v>1295</v>
      </c>
      <c r="B1314" s="170">
        <v>-11686728.744173102</v>
      </c>
      <c r="U1314" s="145">
        <v>1294</v>
      </c>
      <c r="V1314" s="145">
        <v>15896248.560242444</v>
      </c>
    </row>
    <row r="1315" spans="1:22" x14ac:dyDescent="0.35">
      <c r="A1315" s="70">
        <f t="shared" si="29"/>
        <v>1296</v>
      </c>
      <c r="B1315" s="170">
        <v>-11686728.744173102</v>
      </c>
      <c r="U1315" s="145">
        <v>1295</v>
      </c>
      <c r="V1315" s="145">
        <v>15861772.435726725</v>
      </c>
    </row>
    <row r="1316" spans="1:22" x14ac:dyDescent="0.35">
      <c r="A1316" s="70">
        <f t="shared" si="29"/>
        <v>1297</v>
      </c>
      <c r="B1316" s="170">
        <v>-11686728.744173102</v>
      </c>
      <c r="U1316" s="145">
        <v>1296</v>
      </c>
      <c r="V1316" s="145">
        <v>-1108415.8823909387</v>
      </c>
    </row>
    <row r="1317" spans="1:22" x14ac:dyDescent="0.35">
      <c r="A1317" s="70">
        <f t="shared" si="29"/>
        <v>1298</v>
      </c>
      <c r="B1317" s="170">
        <v>-11686728.744173102</v>
      </c>
      <c r="U1317" s="145">
        <v>1297</v>
      </c>
      <c r="V1317" s="145">
        <v>-22467358.186022084</v>
      </c>
    </row>
    <row r="1318" spans="1:22" x14ac:dyDescent="0.35">
      <c r="A1318" s="70">
        <f t="shared" si="29"/>
        <v>1299</v>
      </c>
      <c r="B1318" s="170">
        <v>-11686728.744173102</v>
      </c>
      <c r="U1318" s="145">
        <v>1298</v>
      </c>
      <c r="V1318" s="145">
        <v>12212956.123807557</v>
      </c>
    </row>
    <row r="1319" spans="1:22" x14ac:dyDescent="0.35">
      <c r="A1319" s="70">
        <f t="shared" si="29"/>
        <v>1300</v>
      </c>
      <c r="B1319" s="170">
        <v>-11686728.744173102</v>
      </c>
      <c r="U1319" s="145">
        <v>1299</v>
      </c>
      <c r="V1319" s="145">
        <v>11635890.22948838</v>
      </c>
    </row>
    <row r="1320" spans="1:22" x14ac:dyDescent="0.35">
      <c r="A1320" s="70">
        <f t="shared" si="29"/>
        <v>1301</v>
      </c>
      <c r="B1320" s="170">
        <v>-11686728.744173102</v>
      </c>
      <c r="U1320" s="145">
        <v>1300</v>
      </c>
      <c r="V1320" s="145">
        <v>-8272899.1411762349</v>
      </c>
    </row>
    <row r="1321" spans="1:22" x14ac:dyDescent="0.35">
      <c r="A1321" s="70">
        <f t="shared" si="29"/>
        <v>1302</v>
      </c>
      <c r="B1321" s="170">
        <v>-11686728.744173102</v>
      </c>
      <c r="U1321" s="145">
        <v>1301</v>
      </c>
      <c r="V1321" s="145">
        <v>-11426456.459292514</v>
      </c>
    </row>
    <row r="1322" spans="1:22" x14ac:dyDescent="0.35">
      <c r="A1322" s="70">
        <f t="shared" si="29"/>
        <v>1303</v>
      </c>
      <c r="B1322" s="170">
        <v>-11686728.744173102</v>
      </c>
      <c r="U1322" s="145">
        <v>1302</v>
      </c>
      <c r="V1322" s="145">
        <v>-11528482.722914599</v>
      </c>
    </row>
    <row r="1323" spans="1:22" x14ac:dyDescent="0.35">
      <c r="A1323" s="70">
        <f t="shared" si="29"/>
        <v>1304</v>
      </c>
      <c r="B1323" s="170">
        <v>-11686728.744173102</v>
      </c>
      <c r="U1323" s="145">
        <v>1303</v>
      </c>
      <c r="V1323" s="145">
        <v>-8894023.5591133311</v>
      </c>
    </row>
    <row r="1324" spans="1:22" x14ac:dyDescent="0.35">
      <c r="A1324" s="70">
        <f t="shared" si="29"/>
        <v>1305</v>
      </c>
      <c r="B1324" s="170">
        <v>-11686728.744173102</v>
      </c>
      <c r="U1324" s="145">
        <v>1304</v>
      </c>
      <c r="V1324" s="145">
        <v>40980094.679583669</v>
      </c>
    </row>
    <row r="1325" spans="1:22" x14ac:dyDescent="0.35">
      <c r="A1325" s="70">
        <f t="shared" si="29"/>
        <v>1306</v>
      </c>
      <c r="B1325" s="170">
        <v>-11686728.744173102</v>
      </c>
      <c r="U1325" s="145">
        <v>1305</v>
      </c>
      <c r="V1325" s="145">
        <v>-6144235.2923195045</v>
      </c>
    </row>
    <row r="1326" spans="1:22" x14ac:dyDescent="0.35">
      <c r="A1326" s="70">
        <f t="shared" si="29"/>
        <v>1307</v>
      </c>
      <c r="B1326" s="170">
        <v>-11686728.744173102</v>
      </c>
      <c r="U1326" s="145">
        <v>1306</v>
      </c>
      <c r="V1326" s="145">
        <v>20712916.605432138</v>
      </c>
    </row>
    <row r="1327" spans="1:22" x14ac:dyDescent="0.35">
      <c r="A1327" s="70">
        <f t="shared" si="29"/>
        <v>1308</v>
      </c>
      <c r="B1327" s="170">
        <v>-11686728.744173102</v>
      </c>
      <c r="U1327" s="145">
        <v>1307</v>
      </c>
      <c r="V1327" s="145">
        <v>-14679642.982776586</v>
      </c>
    </row>
    <row r="1328" spans="1:22" x14ac:dyDescent="0.35">
      <c r="A1328" s="70">
        <f t="shared" si="29"/>
        <v>1309</v>
      </c>
      <c r="B1328" s="170">
        <v>-11686728.744173102</v>
      </c>
      <c r="U1328" s="145">
        <v>1308</v>
      </c>
      <c r="V1328" s="145">
        <v>20201458.611660808</v>
      </c>
    </row>
    <row r="1329" spans="1:22" x14ac:dyDescent="0.35">
      <c r="A1329" s="70">
        <f t="shared" si="29"/>
        <v>1310</v>
      </c>
      <c r="B1329" s="170">
        <v>-11686728.744173102</v>
      </c>
      <c r="U1329" s="145">
        <v>1309</v>
      </c>
      <c r="V1329" s="145">
        <v>-8434701.7292103954</v>
      </c>
    </row>
    <row r="1330" spans="1:22" x14ac:dyDescent="0.35">
      <c r="A1330" s="70">
        <f t="shared" si="29"/>
        <v>1311</v>
      </c>
      <c r="B1330" s="170">
        <v>-11686728.744173102</v>
      </c>
      <c r="U1330" s="145">
        <v>1310</v>
      </c>
      <c r="V1330" s="145">
        <v>3542063.8344666809</v>
      </c>
    </row>
    <row r="1331" spans="1:22" x14ac:dyDescent="0.35">
      <c r="A1331" s="70">
        <f t="shared" si="29"/>
        <v>1312</v>
      </c>
      <c r="B1331" s="170">
        <v>-11686728.744173102</v>
      </c>
      <c r="U1331" s="145">
        <v>1311</v>
      </c>
      <c r="V1331" s="145">
        <v>-7227845.8940854259</v>
      </c>
    </row>
    <row r="1332" spans="1:22" x14ac:dyDescent="0.35">
      <c r="A1332" s="70">
        <f t="shared" si="29"/>
        <v>1313</v>
      </c>
      <c r="B1332" s="170">
        <v>-11686728.744173102</v>
      </c>
      <c r="U1332" s="145">
        <v>1312</v>
      </c>
      <c r="V1332" s="145">
        <v>20595601.541425698</v>
      </c>
    </row>
    <row r="1333" spans="1:22" x14ac:dyDescent="0.35">
      <c r="A1333" s="70">
        <f t="shared" si="29"/>
        <v>1314</v>
      </c>
      <c r="B1333" s="170">
        <v>-11686728.744173102</v>
      </c>
      <c r="U1333" s="145">
        <v>1313</v>
      </c>
      <c r="V1333" s="145">
        <v>7462855.1041018292</v>
      </c>
    </row>
    <row r="1334" spans="1:22" x14ac:dyDescent="0.35">
      <c r="A1334" s="70">
        <f t="shared" si="29"/>
        <v>1315</v>
      </c>
      <c r="B1334" s="170">
        <v>-11686728.744173102</v>
      </c>
      <c r="U1334" s="145">
        <v>1314</v>
      </c>
      <c r="V1334" s="145">
        <v>13671999.4860732</v>
      </c>
    </row>
    <row r="1335" spans="1:22" x14ac:dyDescent="0.35">
      <c r="A1335" s="70">
        <f t="shared" si="29"/>
        <v>1316</v>
      </c>
      <c r="B1335" s="170">
        <v>-11686728.744173102</v>
      </c>
      <c r="U1335" s="145">
        <v>1315</v>
      </c>
      <c r="V1335" s="145">
        <v>6487128.1932219155</v>
      </c>
    </row>
    <row r="1336" spans="1:22" x14ac:dyDescent="0.35">
      <c r="A1336" s="70">
        <f t="shared" si="29"/>
        <v>1317</v>
      </c>
      <c r="B1336" s="170">
        <v>-11686728.744173102</v>
      </c>
      <c r="U1336" s="145">
        <v>1316</v>
      </c>
      <c r="V1336" s="145">
        <v>4640643.9626608267</v>
      </c>
    </row>
    <row r="1337" spans="1:22" x14ac:dyDescent="0.35">
      <c r="A1337" s="70">
        <f t="shared" si="29"/>
        <v>1318</v>
      </c>
      <c r="B1337" s="170">
        <v>-11686728.744173102</v>
      </c>
      <c r="U1337" s="145">
        <v>1317</v>
      </c>
      <c r="V1337" s="145">
        <v>24817439.760466285</v>
      </c>
    </row>
    <row r="1338" spans="1:22" x14ac:dyDescent="0.35">
      <c r="A1338" s="70">
        <f t="shared" si="29"/>
        <v>1319</v>
      </c>
      <c r="B1338" s="170">
        <v>-11686728.744173102</v>
      </c>
      <c r="U1338" s="145">
        <v>1318</v>
      </c>
      <c r="V1338" s="145">
        <v>-4475929.9606791809</v>
      </c>
    </row>
    <row r="1339" spans="1:22" x14ac:dyDescent="0.35">
      <c r="A1339" s="70">
        <f t="shared" si="29"/>
        <v>1320</v>
      </c>
      <c r="B1339" s="170">
        <v>-11686728.744173102</v>
      </c>
      <c r="U1339" s="145">
        <v>1319</v>
      </c>
      <c r="V1339" s="145">
        <v>-5084954.8936929591</v>
      </c>
    </row>
    <row r="1340" spans="1:22" x14ac:dyDescent="0.35">
      <c r="A1340" s="70">
        <f t="shared" si="29"/>
        <v>1321</v>
      </c>
      <c r="B1340" s="170">
        <v>-11686728.744173102</v>
      </c>
      <c r="U1340" s="145">
        <v>1320</v>
      </c>
      <c r="V1340" s="145">
        <v>-15293256.478362396</v>
      </c>
    </row>
    <row r="1341" spans="1:22" x14ac:dyDescent="0.35">
      <c r="A1341" s="70">
        <f t="shared" si="29"/>
        <v>1322</v>
      </c>
      <c r="B1341" s="170">
        <v>-11686728.744173102</v>
      </c>
      <c r="U1341" s="145">
        <v>1321</v>
      </c>
      <c r="V1341" s="145">
        <v>-42406285.370980978</v>
      </c>
    </row>
    <row r="1342" spans="1:22" x14ac:dyDescent="0.35">
      <c r="A1342" s="70">
        <f t="shared" si="29"/>
        <v>1323</v>
      </c>
      <c r="B1342" s="170">
        <v>-11686728.744173102</v>
      </c>
      <c r="U1342" s="145">
        <v>1322</v>
      </c>
      <c r="V1342" s="145">
        <v>26870235.305199772</v>
      </c>
    </row>
    <row r="1343" spans="1:22" x14ac:dyDescent="0.35">
      <c r="A1343" s="70">
        <f t="shared" si="29"/>
        <v>1324</v>
      </c>
      <c r="B1343" s="170">
        <v>-11686728.744173102</v>
      </c>
      <c r="U1343" s="145">
        <v>1323</v>
      </c>
      <c r="V1343" s="145">
        <v>40408663.00169313</v>
      </c>
    </row>
    <row r="1344" spans="1:22" x14ac:dyDescent="0.35">
      <c r="A1344" s="70">
        <f t="shared" si="29"/>
        <v>1325</v>
      </c>
      <c r="B1344" s="170">
        <v>-11686728.744173102</v>
      </c>
      <c r="U1344" s="145">
        <v>1324</v>
      </c>
      <c r="V1344" s="145">
        <v>-14466908.7441785</v>
      </c>
    </row>
    <row r="1345" spans="1:22" x14ac:dyDescent="0.35">
      <c r="A1345" s="70">
        <f t="shared" si="29"/>
        <v>1326</v>
      </c>
      <c r="B1345" s="170">
        <v>-11686728.744173102</v>
      </c>
      <c r="U1345" s="145">
        <v>1325</v>
      </c>
      <c r="V1345" s="145">
        <v>22266054.45077686</v>
      </c>
    </row>
    <row r="1346" spans="1:22" x14ac:dyDescent="0.35">
      <c r="A1346" s="70">
        <f t="shared" si="29"/>
        <v>1327</v>
      </c>
      <c r="B1346" s="170">
        <v>-11686728.744173102</v>
      </c>
      <c r="U1346" s="145">
        <v>1326</v>
      </c>
      <c r="V1346" s="145">
        <v>-4624808.8573816549</v>
      </c>
    </row>
    <row r="1347" spans="1:22" x14ac:dyDescent="0.35">
      <c r="A1347" s="70">
        <f t="shared" si="29"/>
        <v>1328</v>
      </c>
      <c r="B1347" s="170">
        <v>-11686728.744173102</v>
      </c>
      <c r="U1347" s="145">
        <v>1327</v>
      </c>
      <c r="V1347" s="145">
        <v>3302323.8997473195</v>
      </c>
    </row>
    <row r="1348" spans="1:22" x14ac:dyDescent="0.35">
      <c r="A1348" s="70">
        <f t="shared" si="29"/>
        <v>1329</v>
      </c>
      <c r="B1348" s="170">
        <v>-11686728.744173102</v>
      </c>
      <c r="U1348" s="145">
        <v>1328</v>
      </c>
      <c r="V1348" s="145">
        <v>-14421521.811436485</v>
      </c>
    </row>
    <row r="1349" spans="1:22" x14ac:dyDescent="0.35">
      <c r="A1349" s="70">
        <f t="shared" si="29"/>
        <v>1330</v>
      </c>
      <c r="B1349" s="170">
        <v>-11686728.744173102</v>
      </c>
      <c r="U1349" s="145">
        <v>1329</v>
      </c>
      <c r="V1349" s="145">
        <v>-36772609.925355494</v>
      </c>
    </row>
    <row r="1350" spans="1:22" x14ac:dyDescent="0.35">
      <c r="A1350" s="70">
        <f t="shared" si="29"/>
        <v>1331</v>
      </c>
      <c r="B1350" s="170">
        <v>-11686728.744173102</v>
      </c>
      <c r="U1350" s="145">
        <v>1330</v>
      </c>
      <c r="V1350" s="145">
        <v>7242323.7757096961</v>
      </c>
    </row>
    <row r="1351" spans="1:22" x14ac:dyDescent="0.35">
      <c r="A1351" s="70">
        <f t="shared" si="29"/>
        <v>1332</v>
      </c>
      <c r="B1351" s="170">
        <v>-11686728.744173102</v>
      </c>
      <c r="U1351" s="145">
        <v>1331</v>
      </c>
      <c r="V1351" s="145">
        <v>3383105.4949850291</v>
      </c>
    </row>
    <row r="1352" spans="1:22" x14ac:dyDescent="0.35">
      <c r="A1352" s="70">
        <f t="shared" si="29"/>
        <v>1333</v>
      </c>
      <c r="B1352" s="170">
        <v>-11686728.744173102</v>
      </c>
      <c r="U1352" s="145">
        <v>1332</v>
      </c>
      <c r="V1352" s="145">
        <v>5922406.7846717238</v>
      </c>
    </row>
    <row r="1353" spans="1:22" x14ac:dyDescent="0.35">
      <c r="A1353" s="70">
        <f t="shared" si="29"/>
        <v>1334</v>
      </c>
      <c r="B1353" s="170">
        <v>-11686728.744173102</v>
      </c>
      <c r="U1353" s="145">
        <v>1333</v>
      </c>
      <c r="V1353" s="145">
        <v>-13015098.864446197</v>
      </c>
    </row>
    <row r="1354" spans="1:22" x14ac:dyDescent="0.35">
      <c r="A1354" s="70">
        <f t="shared" si="29"/>
        <v>1335</v>
      </c>
      <c r="B1354" s="170">
        <v>-11686728.744173102</v>
      </c>
      <c r="U1354" s="145">
        <v>1334</v>
      </c>
      <c r="V1354" s="145">
        <v>-29420591.325727563</v>
      </c>
    </row>
    <row r="1355" spans="1:22" x14ac:dyDescent="0.35">
      <c r="A1355" s="70">
        <f t="shared" si="29"/>
        <v>1336</v>
      </c>
      <c r="B1355" s="170">
        <v>-11686728.744173102</v>
      </c>
      <c r="U1355" s="145">
        <v>1335</v>
      </c>
      <c r="V1355" s="145">
        <v>39641983.457667433</v>
      </c>
    </row>
    <row r="1356" spans="1:22" x14ac:dyDescent="0.35">
      <c r="A1356" s="70">
        <f t="shared" si="29"/>
        <v>1337</v>
      </c>
      <c r="B1356" s="170">
        <v>-11686728.744173102</v>
      </c>
      <c r="U1356" s="145">
        <v>1336</v>
      </c>
      <c r="V1356" s="145">
        <v>-698947.22294019535</v>
      </c>
    </row>
    <row r="1357" spans="1:22" x14ac:dyDescent="0.35">
      <c r="A1357" s="70">
        <f t="shared" si="29"/>
        <v>1338</v>
      </c>
      <c r="B1357" s="170">
        <v>-11686728.744173102</v>
      </c>
      <c r="U1357" s="145">
        <v>1337</v>
      </c>
      <c r="V1357" s="145">
        <v>-15127445.371768547</v>
      </c>
    </row>
    <row r="1358" spans="1:22" x14ac:dyDescent="0.35">
      <c r="A1358" s="70">
        <f t="shared" si="29"/>
        <v>1339</v>
      </c>
      <c r="B1358" s="170">
        <v>-11686728.744173102</v>
      </c>
      <c r="U1358" s="145">
        <v>1338</v>
      </c>
      <c r="V1358" s="145">
        <v>-29220672.856018327</v>
      </c>
    </row>
    <row r="1359" spans="1:22" x14ac:dyDescent="0.35">
      <c r="A1359" s="70">
        <f t="shared" si="29"/>
        <v>1340</v>
      </c>
      <c r="B1359" s="170">
        <v>-11686728.744173102</v>
      </c>
      <c r="U1359" s="145">
        <v>1339</v>
      </c>
      <c r="V1359" s="145">
        <v>6749650.8643251769</v>
      </c>
    </row>
    <row r="1360" spans="1:22" x14ac:dyDescent="0.35">
      <c r="A1360" s="70">
        <f t="shared" si="29"/>
        <v>1341</v>
      </c>
      <c r="B1360" s="170">
        <v>-11686728.744173102</v>
      </c>
      <c r="U1360" s="145">
        <v>1340</v>
      </c>
      <c r="V1360" s="145">
        <v>23977700.902384624</v>
      </c>
    </row>
    <row r="1361" spans="1:22" x14ac:dyDescent="0.35">
      <c r="A1361" s="70">
        <f t="shared" si="29"/>
        <v>1342</v>
      </c>
      <c r="B1361" s="170">
        <v>-11686728.744173102</v>
      </c>
      <c r="U1361" s="145">
        <v>1341</v>
      </c>
      <c r="V1361" s="145">
        <v>-21125032.257787153</v>
      </c>
    </row>
    <row r="1362" spans="1:22" x14ac:dyDescent="0.35">
      <c r="A1362" s="70">
        <f t="shared" si="29"/>
        <v>1343</v>
      </c>
      <c r="B1362" s="170">
        <v>-11686728.744173102</v>
      </c>
      <c r="U1362" s="145">
        <v>1342</v>
      </c>
      <c r="V1362" s="145">
        <v>-26871591.155321885</v>
      </c>
    </row>
    <row r="1363" spans="1:22" x14ac:dyDescent="0.35">
      <c r="A1363" s="70">
        <f t="shared" si="29"/>
        <v>1344</v>
      </c>
      <c r="B1363" s="170">
        <v>-11686728.744173102</v>
      </c>
      <c r="U1363" s="145">
        <v>1343</v>
      </c>
      <c r="V1363" s="145">
        <v>-5382397.8305719588</v>
      </c>
    </row>
    <row r="1364" spans="1:22" x14ac:dyDescent="0.35">
      <c r="A1364" s="70">
        <f t="shared" si="29"/>
        <v>1345</v>
      </c>
      <c r="B1364" s="170">
        <v>-11686728.744173102</v>
      </c>
      <c r="U1364" s="145">
        <v>1344</v>
      </c>
      <c r="V1364" s="145">
        <v>4502052.8634455502</v>
      </c>
    </row>
    <row r="1365" spans="1:22" x14ac:dyDescent="0.35">
      <c r="A1365" s="70">
        <f t="shared" si="29"/>
        <v>1346</v>
      </c>
      <c r="B1365" s="170">
        <v>-11686728.744173102</v>
      </c>
      <c r="U1365" s="145">
        <v>1345</v>
      </c>
      <c r="V1365" s="145">
        <v>-20345942.655759815</v>
      </c>
    </row>
    <row r="1366" spans="1:22" x14ac:dyDescent="0.35">
      <c r="A1366" s="70">
        <f t="shared" ref="A1366:A1429" si="30">A1365+1</f>
        <v>1347</v>
      </c>
      <c r="B1366" s="170">
        <v>-11686728.744173102</v>
      </c>
      <c r="U1366" s="145">
        <v>1346</v>
      </c>
      <c r="V1366" s="145">
        <v>1749400.6914513968</v>
      </c>
    </row>
    <row r="1367" spans="1:22" x14ac:dyDescent="0.35">
      <c r="A1367" s="70">
        <f t="shared" si="30"/>
        <v>1348</v>
      </c>
      <c r="B1367" s="170">
        <v>-11686728.744173102</v>
      </c>
      <c r="U1367" s="145">
        <v>1347</v>
      </c>
      <c r="V1367" s="145">
        <v>-38492873.177946195</v>
      </c>
    </row>
    <row r="1368" spans="1:22" x14ac:dyDescent="0.35">
      <c r="A1368" s="70">
        <f t="shared" si="30"/>
        <v>1349</v>
      </c>
      <c r="B1368" s="170">
        <v>-11686728.744173102</v>
      </c>
      <c r="U1368" s="145">
        <v>1348</v>
      </c>
      <c r="V1368" s="145">
        <v>-5369088.0637798775</v>
      </c>
    </row>
    <row r="1369" spans="1:22" x14ac:dyDescent="0.35">
      <c r="A1369" s="70">
        <f t="shared" si="30"/>
        <v>1350</v>
      </c>
      <c r="B1369" s="170">
        <v>-11686728.744173102</v>
      </c>
      <c r="U1369" s="145">
        <v>1349</v>
      </c>
      <c r="V1369" s="145">
        <v>3786994.8207730465</v>
      </c>
    </row>
    <row r="1370" spans="1:22" x14ac:dyDescent="0.35">
      <c r="A1370" s="70">
        <f t="shared" si="30"/>
        <v>1351</v>
      </c>
      <c r="B1370" s="170">
        <v>-11686728.744173102</v>
      </c>
      <c r="U1370" s="145">
        <v>1350</v>
      </c>
      <c r="V1370" s="145">
        <v>2812265.8081106544</v>
      </c>
    </row>
    <row r="1371" spans="1:22" x14ac:dyDescent="0.35">
      <c r="A1371" s="70">
        <f t="shared" si="30"/>
        <v>1352</v>
      </c>
      <c r="B1371" s="170">
        <v>-11686728.744173102</v>
      </c>
      <c r="U1371" s="145">
        <v>1351</v>
      </c>
      <c r="V1371" s="145">
        <v>-3751780.4692094214</v>
      </c>
    </row>
    <row r="1372" spans="1:22" x14ac:dyDescent="0.35">
      <c r="A1372" s="70">
        <f t="shared" si="30"/>
        <v>1353</v>
      </c>
      <c r="B1372" s="170">
        <v>-11686728.744173102</v>
      </c>
      <c r="U1372" s="145">
        <v>1352</v>
      </c>
      <c r="V1372" s="145">
        <v>-29738995.165343087</v>
      </c>
    </row>
    <row r="1373" spans="1:22" x14ac:dyDescent="0.35">
      <c r="A1373" s="70">
        <f t="shared" si="30"/>
        <v>1354</v>
      </c>
      <c r="B1373" s="170">
        <v>-11686728.744173102</v>
      </c>
      <c r="U1373" s="145">
        <v>1353</v>
      </c>
      <c r="V1373" s="145">
        <v>-14636138.930465367</v>
      </c>
    </row>
    <row r="1374" spans="1:22" x14ac:dyDescent="0.35">
      <c r="A1374" s="70">
        <f t="shared" si="30"/>
        <v>1355</v>
      </c>
      <c r="B1374" s="170">
        <v>-11686728.744173102</v>
      </c>
      <c r="U1374" s="145">
        <v>1354</v>
      </c>
      <c r="V1374" s="145">
        <v>-9605568.9119414277</v>
      </c>
    </row>
    <row r="1375" spans="1:22" x14ac:dyDescent="0.35">
      <c r="A1375" s="70">
        <f t="shared" si="30"/>
        <v>1356</v>
      </c>
      <c r="B1375" s="170">
        <v>-11686728.744173102</v>
      </c>
      <c r="U1375" s="145">
        <v>1355</v>
      </c>
      <c r="V1375" s="145">
        <v>5737430.7755019516</v>
      </c>
    </row>
    <row r="1376" spans="1:22" x14ac:dyDescent="0.35">
      <c r="A1376" s="70">
        <f t="shared" si="30"/>
        <v>1357</v>
      </c>
      <c r="B1376" s="170">
        <v>-11686728.744173102</v>
      </c>
      <c r="U1376" s="145">
        <v>1356</v>
      </c>
      <c r="V1376" s="145">
        <v>17440401.502308145</v>
      </c>
    </row>
    <row r="1377" spans="1:22" x14ac:dyDescent="0.35">
      <c r="A1377" s="70">
        <f t="shared" si="30"/>
        <v>1358</v>
      </c>
      <c r="B1377" s="170">
        <v>-11686728.744173102</v>
      </c>
      <c r="U1377" s="145">
        <v>1357</v>
      </c>
      <c r="V1377" s="145">
        <v>21317363.642470047</v>
      </c>
    </row>
    <row r="1378" spans="1:22" x14ac:dyDescent="0.35">
      <c r="A1378" s="70">
        <f t="shared" si="30"/>
        <v>1359</v>
      </c>
      <c r="B1378" s="170">
        <v>-11686728.744173102</v>
      </c>
      <c r="U1378" s="145">
        <v>1358</v>
      </c>
      <c r="V1378" s="145">
        <v>-8103498.5467823371</v>
      </c>
    </row>
    <row r="1379" spans="1:22" x14ac:dyDescent="0.35">
      <c r="A1379" s="70">
        <f t="shared" si="30"/>
        <v>1360</v>
      </c>
      <c r="B1379" s="170">
        <v>-11686728.744173102</v>
      </c>
      <c r="U1379" s="145">
        <v>1359</v>
      </c>
      <c r="V1379" s="145">
        <v>-11723232.739128601</v>
      </c>
    </row>
    <row r="1380" spans="1:22" x14ac:dyDescent="0.35">
      <c r="A1380" s="70">
        <f t="shared" si="30"/>
        <v>1361</v>
      </c>
      <c r="B1380" s="170">
        <v>-11686728.744173102</v>
      </c>
      <c r="U1380" s="145">
        <v>1360</v>
      </c>
      <c r="V1380" s="145">
        <v>-28189222.249954034</v>
      </c>
    </row>
    <row r="1381" spans="1:22" x14ac:dyDescent="0.35">
      <c r="A1381" s="70">
        <f t="shared" si="30"/>
        <v>1362</v>
      </c>
      <c r="B1381" s="170">
        <v>-11686728.744173102</v>
      </c>
      <c r="U1381" s="145">
        <v>1361</v>
      </c>
      <c r="V1381" s="145">
        <v>4946066.0105971135</v>
      </c>
    </row>
    <row r="1382" spans="1:22" x14ac:dyDescent="0.35">
      <c r="A1382" s="70">
        <f t="shared" si="30"/>
        <v>1363</v>
      </c>
      <c r="B1382" s="170">
        <v>-11686728.744173102</v>
      </c>
      <c r="U1382" s="145">
        <v>1362</v>
      </c>
      <c r="V1382" s="145">
        <v>-14657640.33765737</v>
      </c>
    </row>
    <row r="1383" spans="1:22" x14ac:dyDescent="0.35">
      <c r="A1383" s="70">
        <f t="shared" si="30"/>
        <v>1364</v>
      </c>
      <c r="B1383" s="170">
        <v>-11686728.744173102</v>
      </c>
      <c r="U1383" s="145">
        <v>1363</v>
      </c>
      <c r="V1383" s="145">
        <v>-3498930.0946805328</v>
      </c>
    </row>
    <row r="1384" spans="1:22" x14ac:dyDescent="0.35">
      <c r="A1384" s="70">
        <f t="shared" si="30"/>
        <v>1365</v>
      </c>
      <c r="B1384" s="170">
        <v>-11686728.744173102</v>
      </c>
      <c r="U1384" s="145">
        <v>1364</v>
      </c>
      <c r="V1384" s="145">
        <v>-10096114.148368485</v>
      </c>
    </row>
    <row r="1385" spans="1:22" x14ac:dyDescent="0.35">
      <c r="A1385" s="70">
        <f t="shared" si="30"/>
        <v>1366</v>
      </c>
      <c r="B1385" s="170">
        <v>-11686728.744173102</v>
      </c>
      <c r="U1385" s="145">
        <v>1365</v>
      </c>
      <c r="V1385" s="145">
        <v>9505053.0768294372</v>
      </c>
    </row>
    <row r="1386" spans="1:22" x14ac:dyDescent="0.35">
      <c r="A1386" s="70">
        <f t="shared" si="30"/>
        <v>1367</v>
      </c>
      <c r="B1386" s="170">
        <v>-11686728.744173102</v>
      </c>
      <c r="U1386" s="145">
        <v>1366</v>
      </c>
      <c r="V1386" s="145">
        <v>15704771.663506459</v>
      </c>
    </row>
    <row r="1387" spans="1:22" x14ac:dyDescent="0.35">
      <c r="A1387" s="70">
        <f t="shared" si="30"/>
        <v>1368</v>
      </c>
      <c r="B1387" s="170">
        <v>-11686728.744173102</v>
      </c>
      <c r="U1387" s="145">
        <v>1367</v>
      </c>
      <c r="V1387" s="145">
        <v>-11831843.833010007</v>
      </c>
    </row>
    <row r="1388" spans="1:22" x14ac:dyDescent="0.35">
      <c r="A1388" s="70">
        <f t="shared" si="30"/>
        <v>1369</v>
      </c>
      <c r="B1388" s="170">
        <v>-11686728.744173102</v>
      </c>
      <c r="U1388" s="145">
        <v>1368</v>
      </c>
      <c r="V1388" s="145">
        <v>27486696.387960639</v>
      </c>
    </row>
    <row r="1389" spans="1:22" x14ac:dyDescent="0.35">
      <c r="A1389" s="70">
        <f t="shared" si="30"/>
        <v>1370</v>
      </c>
      <c r="B1389" s="170">
        <v>-11686728.744173102</v>
      </c>
      <c r="U1389" s="145">
        <v>1369</v>
      </c>
      <c r="V1389" s="145">
        <v>-6814946.4133546893</v>
      </c>
    </row>
    <row r="1390" spans="1:22" x14ac:dyDescent="0.35">
      <c r="A1390" s="70">
        <f t="shared" si="30"/>
        <v>1371</v>
      </c>
      <c r="B1390" s="170">
        <v>-11686728.744173102</v>
      </c>
      <c r="U1390" s="145">
        <v>1370</v>
      </c>
      <c r="V1390" s="145">
        <v>-6794671.969120279</v>
      </c>
    </row>
    <row r="1391" spans="1:22" x14ac:dyDescent="0.35">
      <c r="A1391" s="70">
        <f t="shared" si="30"/>
        <v>1372</v>
      </c>
      <c r="B1391" s="170">
        <v>-11686728.744173102</v>
      </c>
      <c r="U1391" s="145">
        <v>1371</v>
      </c>
      <c r="V1391" s="145">
        <v>-33168248.406250931</v>
      </c>
    </row>
    <row r="1392" spans="1:22" x14ac:dyDescent="0.35">
      <c r="A1392" s="70">
        <f t="shared" si="30"/>
        <v>1373</v>
      </c>
      <c r="B1392" s="170">
        <v>-11686728.744173102</v>
      </c>
      <c r="U1392" s="145">
        <v>1372</v>
      </c>
      <c r="V1392" s="145">
        <v>-7124547.0890671089</v>
      </c>
    </row>
    <row r="1393" spans="1:22" x14ac:dyDescent="0.35">
      <c r="A1393" s="70">
        <f t="shared" si="30"/>
        <v>1374</v>
      </c>
      <c r="B1393" s="170">
        <v>-11686728.744173102</v>
      </c>
      <c r="U1393" s="145">
        <v>1373</v>
      </c>
      <c r="V1393" s="145">
        <v>24924928.05005008</v>
      </c>
    </row>
    <row r="1394" spans="1:22" x14ac:dyDescent="0.35">
      <c r="A1394" s="70">
        <f t="shared" si="30"/>
        <v>1375</v>
      </c>
      <c r="B1394" s="170">
        <v>-11686728.744173102</v>
      </c>
      <c r="U1394" s="145">
        <v>1374</v>
      </c>
      <c r="V1394" s="145">
        <v>408377.77079974487</v>
      </c>
    </row>
    <row r="1395" spans="1:22" x14ac:dyDescent="0.35">
      <c r="A1395" s="70">
        <f t="shared" si="30"/>
        <v>1376</v>
      </c>
      <c r="B1395" s="170">
        <v>-11686728.744173102</v>
      </c>
      <c r="U1395" s="145">
        <v>1375</v>
      </c>
      <c r="V1395" s="145">
        <v>26452699.834310219</v>
      </c>
    </row>
    <row r="1396" spans="1:22" x14ac:dyDescent="0.35">
      <c r="A1396" s="70">
        <f t="shared" si="30"/>
        <v>1377</v>
      </c>
      <c r="B1396" s="170">
        <v>-11686728.744173102</v>
      </c>
      <c r="U1396" s="145">
        <v>1376</v>
      </c>
      <c r="V1396" s="145">
        <v>-9366888.9016948976</v>
      </c>
    </row>
    <row r="1397" spans="1:22" x14ac:dyDescent="0.35">
      <c r="A1397" s="70">
        <f t="shared" si="30"/>
        <v>1378</v>
      </c>
      <c r="B1397" s="170">
        <v>-11686728.744173102</v>
      </c>
      <c r="U1397" s="145">
        <v>1377</v>
      </c>
      <c r="V1397" s="145">
        <v>-10096393.490075616</v>
      </c>
    </row>
    <row r="1398" spans="1:22" x14ac:dyDescent="0.35">
      <c r="A1398" s="70">
        <f t="shared" si="30"/>
        <v>1379</v>
      </c>
      <c r="B1398" s="170">
        <v>-11686728.744173102</v>
      </c>
      <c r="U1398" s="145">
        <v>1378</v>
      </c>
      <c r="V1398" s="145">
        <v>-5166009.7922457345</v>
      </c>
    </row>
    <row r="1399" spans="1:22" x14ac:dyDescent="0.35">
      <c r="A1399" s="70">
        <f t="shared" si="30"/>
        <v>1380</v>
      </c>
      <c r="B1399" s="170">
        <v>-11686728.744173102</v>
      </c>
      <c r="U1399" s="145">
        <v>1379</v>
      </c>
      <c r="V1399" s="145">
        <v>-39406959.819301635</v>
      </c>
    </row>
    <row r="1400" spans="1:22" x14ac:dyDescent="0.35">
      <c r="A1400" s="70">
        <f t="shared" si="30"/>
        <v>1381</v>
      </c>
      <c r="B1400" s="170">
        <v>-11686728.744173102</v>
      </c>
      <c r="U1400" s="145">
        <v>1380</v>
      </c>
      <c r="V1400" s="145">
        <v>36680835.047703043</v>
      </c>
    </row>
    <row r="1401" spans="1:22" x14ac:dyDescent="0.35">
      <c r="A1401" s="70">
        <f t="shared" si="30"/>
        <v>1382</v>
      </c>
      <c r="B1401" s="170">
        <v>-11686728.744173102</v>
      </c>
      <c r="U1401" s="145">
        <v>1381</v>
      </c>
      <c r="V1401" s="145">
        <v>6596129.1857358515</v>
      </c>
    </row>
    <row r="1402" spans="1:22" x14ac:dyDescent="0.35">
      <c r="A1402" s="70">
        <f t="shared" si="30"/>
        <v>1383</v>
      </c>
      <c r="B1402" s="170">
        <v>-11686728.744173102</v>
      </c>
      <c r="U1402" s="145">
        <v>1382</v>
      </c>
      <c r="V1402" s="145">
        <v>-2104659.5542125851</v>
      </c>
    </row>
    <row r="1403" spans="1:22" x14ac:dyDescent="0.35">
      <c r="A1403" s="70">
        <f t="shared" si="30"/>
        <v>1384</v>
      </c>
      <c r="B1403" s="170">
        <v>-11686728.744173102</v>
      </c>
      <c r="U1403" s="145">
        <v>1383</v>
      </c>
      <c r="V1403" s="145">
        <v>-15548230.346600208</v>
      </c>
    </row>
    <row r="1404" spans="1:22" x14ac:dyDescent="0.35">
      <c r="A1404" s="70">
        <f t="shared" si="30"/>
        <v>1385</v>
      </c>
      <c r="B1404" s="170">
        <v>-11686728.744173102</v>
      </c>
      <c r="U1404" s="145">
        <v>1384</v>
      </c>
      <c r="V1404" s="145">
        <v>-5484825.2989722546</v>
      </c>
    </row>
    <row r="1405" spans="1:22" x14ac:dyDescent="0.35">
      <c r="A1405" s="70">
        <f t="shared" si="30"/>
        <v>1386</v>
      </c>
      <c r="B1405" s="170">
        <v>-11686728.744173102</v>
      </c>
      <c r="U1405" s="145">
        <v>1385</v>
      </c>
      <c r="V1405" s="145">
        <v>-8644473.3840480167</v>
      </c>
    </row>
    <row r="1406" spans="1:22" x14ac:dyDescent="0.35">
      <c r="A1406" s="70">
        <f t="shared" si="30"/>
        <v>1387</v>
      </c>
      <c r="B1406" s="170">
        <v>-11686728.744173102</v>
      </c>
      <c r="U1406" s="145">
        <v>1386</v>
      </c>
      <c r="V1406" s="145">
        <v>224002.32251679897</v>
      </c>
    </row>
    <row r="1407" spans="1:22" x14ac:dyDescent="0.35">
      <c r="A1407" s="70">
        <f t="shared" si="30"/>
        <v>1388</v>
      </c>
      <c r="B1407" s="170">
        <v>-11686728.744173102</v>
      </c>
      <c r="U1407" s="145">
        <v>1387</v>
      </c>
      <c r="V1407" s="145">
        <v>-23732791.980316315</v>
      </c>
    </row>
    <row r="1408" spans="1:22" x14ac:dyDescent="0.35">
      <c r="A1408" s="70">
        <f t="shared" si="30"/>
        <v>1389</v>
      </c>
      <c r="B1408" s="170">
        <v>-11686728.744173102</v>
      </c>
      <c r="U1408" s="145">
        <v>1388</v>
      </c>
      <c r="V1408" s="145">
        <v>-20502395.400499571</v>
      </c>
    </row>
    <row r="1409" spans="1:22" x14ac:dyDescent="0.35">
      <c r="A1409" s="70">
        <f t="shared" si="30"/>
        <v>1390</v>
      </c>
      <c r="B1409" s="170">
        <v>-11686728.744173102</v>
      </c>
      <c r="U1409" s="145">
        <v>1389</v>
      </c>
      <c r="V1409" s="145">
        <v>20025767.96431876</v>
      </c>
    </row>
    <row r="1410" spans="1:22" x14ac:dyDescent="0.35">
      <c r="A1410" s="70">
        <f t="shared" si="30"/>
        <v>1391</v>
      </c>
      <c r="B1410" s="170">
        <v>-11686728.744173102</v>
      </c>
      <c r="U1410" s="145">
        <v>1390</v>
      </c>
      <c r="V1410" s="145">
        <v>-4156065.8466390558</v>
      </c>
    </row>
    <row r="1411" spans="1:22" x14ac:dyDescent="0.35">
      <c r="A1411" s="70">
        <f t="shared" si="30"/>
        <v>1392</v>
      </c>
      <c r="B1411" s="170">
        <v>-11686728.744173102</v>
      </c>
      <c r="U1411" s="145">
        <v>1391</v>
      </c>
      <c r="V1411" s="145">
        <v>11936787.049632568</v>
      </c>
    </row>
    <row r="1412" spans="1:22" x14ac:dyDescent="0.35">
      <c r="A1412" s="70">
        <f t="shared" si="30"/>
        <v>1393</v>
      </c>
      <c r="B1412" s="170">
        <v>-11686728.744173102</v>
      </c>
      <c r="U1412" s="145">
        <v>1392</v>
      </c>
      <c r="V1412" s="145">
        <v>-6848327.5074103177</v>
      </c>
    </row>
    <row r="1413" spans="1:22" x14ac:dyDescent="0.35">
      <c r="A1413" s="70">
        <f t="shared" si="30"/>
        <v>1394</v>
      </c>
      <c r="B1413" s="170">
        <v>-11686728.744173102</v>
      </c>
      <c r="U1413" s="145">
        <v>1393</v>
      </c>
      <c r="V1413" s="145">
        <v>21604722.439777821</v>
      </c>
    </row>
    <row r="1414" spans="1:22" x14ac:dyDescent="0.35">
      <c r="A1414" s="70">
        <f t="shared" si="30"/>
        <v>1395</v>
      </c>
      <c r="B1414" s="170">
        <v>-11686728.744173102</v>
      </c>
      <c r="U1414" s="145">
        <v>1394</v>
      </c>
      <c r="V1414" s="145">
        <v>-27051475.436723355</v>
      </c>
    </row>
    <row r="1415" spans="1:22" x14ac:dyDescent="0.35">
      <c r="A1415" s="70">
        <f t="shared" si="30"/>
        <v>1396</v>
      </c>
      <c r="B1415" s="170">
        <v>-11686728.744173102</v>
      </c>
      <c r="U1415" s="145">
        <v>1395</v>
      </c>
      <c r="V1415" s="145">
        <v>9334922.5528248176</v>
      </c>
    </row>
    <row r="1416" spans="1:22" x14ac:dyDescent="0.35">
      <c r="A1416" s="70">
        <f t="shared" si="30"/>
        <v>1397</v>
      </c>
      <c r="B1416" s="170">
        <v>-11686728.744173102</v>
      </c>
      <c r="U1416" s="145">
        <v>1396</v>
      </c>
      <c r="V1416" s="145">
        <v>-7752451.8850567918</v>
      </c>
    </row>
    <row r="1417" spans="1:22" x14ac:dyDescent="0.35">
      <c r="A1417" s="70">
        <f t="shared" si="30"/>
        <v>1398</v>
      </c>
      <c r="B1417" s="170">
        <v>-11686728.744173102</v>
      </c>
      <c r="U1417" s="145">
        <v>1397</v>
      </c>
      <c r="V1417" s="145">
        <v>8102371.6378234252</v>
      </c>
    </row>
    <row r="1418" spans="1:22" x14ac:dyDescent="0.35">
      <c r="A1418" s="70">
        <f t="shared" si="30"/>
        <v>1399</v>
      </c>
      <c r="B1418" s="170">
        <v>-11686728.744173102</v>
      </c>
      <c r="U1418" s="145">
        <v>1398</v>
      </c>
      <c r="V1418" s="145">
        <v>17863532.613095649</v>
      </c>
    </row>
    <row r="1419" spans="1:22" x14ac:dyDescent="0.35">
      <c r="A1419" s="70">
        <f t="shared" si="30"/>
        <v>1400</v>
      </c>
      <c r="B1419" s="170">
        <v>-11686728.744173102</v>
      </c>
      <c r="U1419" s="145">
        <v>1399</v>
      </c>
      <c r="V1419" s="145">
        <v>-24749360.574955638</v>
      </c>
    </row>
    <row r="1420" spans="1:22" x14ac:dyDescent="0.35">
      <c r="A1420" s="70">
        <f t="shared" si="30"/>
        <v>1401</v>
      </c>
      <c r="B1420" s="170">
        <v>-11686728.744173102</v>
      </c>
      <c r="U1420" s="145">
        <v>1400</v>
      </c>
      <c r="V1420" s="145">
        <v>5846249.2299391665</v>
      </c>
    </row>
    <row r="1421" spans="1:22" x14ac:dyDescent="0.35">
      <c r="A1421" s="70">
        <f t="shared" si="30"/>
        <v>1402</v>
      </c>
      <c r="B1421" s="170">
        <v>-11686728.744173102</v>
      </c>
      <c r="U1421" s="145">
        <v>1401</v>
      </c>
      <c r="V1421" s="145">
        <v>5021318.7569195665</v>
      </c>
    </row>
    <row r="1422" spans="1:22" x14ac:dyDescent="0.35">
      <c r="A1422" s="70">
        <f t="shared" si="30"/>
        <v>1403</v>
      </c>
      <c r="B1422" s="170">
        <v>-11686728.744173102</v>
      </c>
      <c r="U1422" s="145">
        <v>1402</v>
      </c>
      <c r="V1422" s="145">
        <v>8907015.8867777102</v>
      </c>
    </row>
    <row r="1423" spans="1:22" x14ac:dyDescent="0.35">
      <c r="A1423" s="70">
        <f t="shared" si="30"/>
        <v>1404</v>
      </c>
      <c r="B1423" s="170">
        <v>-11686728.744173102</v>
      </c>
      <c r="U1423" s="145">
        <v>1403</v>
      </c>
      <c r="V1423" s="145">
        <v>12168428.626809537</v>
      </c>
    </row>
    <row r="1424" spans="1:22" x14ac:dyDescent="0.35">
      <c r="A1424" s="70">
        <f t="shared" si="30"/>
        <v>1405</v>
      </c>
      <c r="B1424" s="170">
        <v>-11686728.744173102</v>
      </c>
      <c r="U1424" s="145">
        <v>1404</v>
      </c>
      <c r="V1424" s="145">
        <v>29031302.453165267</v>
      </c>
    </row>
    <row r="1425" spans="1:22" x14ac:dyDescent="0.35">
      <c r="A1425" s="70">
        <f t="shared" si="30"/>
        <v>1406</v>
      </c>
      <c r="B1425" s="170">
        <v>-11686728.744173102</v>
      </c>
      <c r="U1425" s="145">
        <v>1405</v>
      </c>
      <c r="V1425" s="145">
        <v>-261767.2111001946</v>
      </c>
    </row>
    <row r="1426" spans="1:22" x14ac:dyDescent="0.35">
      <c r="A1426" s="70">
        <f t="shared" si="30"/>
        <v>1407</v>
      </c>
      <c r="B1426" s="170">
        <v>-11686728.744173102</v>
      </c>
      <c r="U1426" s="145">
        <v>1406</v>
      </c>
      <c r="V1426" s="145">
        <v>-1690803.1377479173</v>
      </c>
    </row>
    <row r="1427" spans="1:22" x14ac:dyDescent="0.35">
      <c r="A1427" s="70">
        <f t="shared" si="30"/>
        <v>1408</v>
      </c>
      <c r="B1427" s="170">
        <v>-11686728.744173102</v>
      </c>
      <c r="U1427" s="145">
        <v>1407</v>
      </c>
      <c r="V1427" s="145">
        <v>-1734111.4425599165</v>
      </c>
    </row>
    <row r="1428" spans="1:22" x14ac:dyDescent="0.35">
      <c r="A1428" s="70">
        <f t="shared" si="30"/>
        <v>1409</v>
      </c>
      <c r="B1428" s="170">
        <v>-11686728.744173102</v>
      </c>
      <c r="U1428" s="145">
        <v>1408</v>
      </c>
      <c r="V1428" s="145">
        <v>-8735210.1700223256</v>
      </c>
    </row>
    <row r="1429" spans="1:22" x14ac:dyDescent="0.35">
      <c r="A1429" s="70">
        <f t="shared" si="30"/>
        <v>1410</v>
      </c>
      <c r="B1429" s="170">
        <v>-11686728.744173102</v>
      </c>
      <c r="U1429" s="145">
        <v>1409</v>
      </c>
      <c r="V1429" s="145">
        <v>-23658621.936157204</v>
      </c>
    </row>
    <row r="1430" spans="1:22" x14ac:dyDescent="0.35">
      <c r="A1430" s="70">
        <f t="shared" ref="A1430:A1493" si="31">A1429+1</f>
        <v>1411</v>
      </c>
      <c r="B1430" s="170">
        <v>-11686728.744173102</v>
      </c>
      <c r="U1430" s="145">
        <v>1410</v>
      </c>
      <c r="V1430" s="145">
        <v>-2007430.920922026</v>
      </c>
    </row>
    <row r="1431" spans="1:22" x14ac:dyDescent="0.35">
      <c r="A1431" s="70">
        <f t="shared" si="31"/>
        <v>1412</v>
      </c>
      <c r="B1431" s="170">
        <v>-11686728.744173102</v>
      </c>
      <c r="U1431" s="145">
        <v>1411</v>
      </c>
      <c r="V1431" s="145">
        <v>-6784170.8373989817</v>
      </c>
    </row>
    <row r="1432" spans="1:22" x14ac:dyDescent="0.35">
      <c r="A1432" s="70">
        <f t="shared" si="31"/>
        <v>1413</v>
      </c>
      <c r="B1432" s="170">
        <v>-11686728.744173102</v>
      </c>
      <c r="U1432" s="145">
        <v>1412</v>
      </c>
      <c r="V1432" s="145">
        <v>-1056978.4925802276</v>
      </c>
    </row>
    <row r="1433" spans="1:22" x14ac:dyDescent="0.35">
      <c r="A1433" s="70">
        <f t="shared" si="31"/>
        <v>1414</v>
      </c>
      <c r="B1433" s="170">
        <v>-11686728.744173102</v>
      </c>
      <c r="U1433" s="145">
        <v>1413</v>
      </c>
      <c r="V1433" s="145">
        <v>10029622.649360545</v>
      </c>
    </row>
    <row r="1434" spans="1:22" x14ac:dyDescent="0.35">
      <c r="A1434" s="70">
        <f t="shared" si="31"/>
        <v>1415</v>
      </c>
      <c r="B1434" s="170">
        <v>-11686728.744173102</v>
      </c>
      <c r="U1434" s="145">
        <v>1414</v>
      </c>
      <c r="V1434" s="145">
        <v>4576172.1331045926</v>
      </c>
    </row>
    <row r="1435" spans="1:22" x14ac:dyDescent="0.35">
      <c r="A1435" s="70">
        <f t="shared" si="31"/>
        <v>1416</v>
      </c>
      <c r="B1435" s="170">
        <v>-11686728.744173102</v>
      </c>
      <c r="U1435" s="145">
        <v>1415</v>
      </c>
      <c r="V1435" s="145">
        <v>34014276.305416703</v>
      </c>
    </row>
    <row r="1436" spans="1:22" x14ac:dyDescent="0.35">
      <c r="A1436" s="70">
        <f t="shared" si="31"/>
        <v>1417</v>
      </c>
      <c r="B1436" s="170">
        <v>-11686728.744173102</v>
      </c>
      <c r="U1436" s="145">
        <v>1416</v>
      </c>
      <c r="V1436" s="145">
        <v>-21819585.645444397</v>
      </c>
    </row>
    <row r="1437" spans="1:22" x14ac:dyDescent="0.35">
      <c r="A1437" s="70">
        <f t="shared" si="31"/>
        <v>1418</v>
      </c>
      <c r="B1437" s="170">
        <v>-11686728.744173102</v>
      </c>
      <c r="U1437" s="145">
        <v>1417</v>
      </c>
      <c r="V1437" s="145">
        <v>9331590.7660068497</v>
      </c>
    </row>
    <row r="1438" spans="1:22" x14ac:dyDescent="0.35">
      <c r="A1438" s="70">
        <f t="shared" si="31"/>
        <v>1419</v>
      </c>
      <c r="B1438" s="170">
        <v>-11686728.744173102</v>
      </c>
      <c r="U1438" s="145">
        <v>1418</v>
      </c>
      <c r="V1438" s="145">
        <v>-27701887.785698324</v>
      </c>
    </row>
    <row r="1439" spans="1:22" x14ac:dyDescent="0.35">
      <c r="A1439" s="70">
        <f t="shared" si="31"/>
        <v>1420</v>
      </c>
      <c r="B1439" s="170">
        <v>-11686728.744173102</v>
      </c>
      <c r="U1439" s="145">
        <v>1419</v>
      </c>
      <c r="V1439" s="145">
        <v>-7398662.6343178675</v>
      </c>
    </row>
    <row r="1440" spans="1:22" x14ac:dyDescent="0.35">
      <c r="A1440" s="70">
        <f t="shared" si="31"/>
        <v>1421</v>
      </c>
      <c r="B1440" s="170">
        <v>-11686728.744173102</v>
      </c>
      <c r="U1440" s="145">
        <v>1420</v>
      </c>
      <c r="V1440" s="145">
        <v>29238325.767946932</v>
      </c>
    </row>
    <row r="1441" spans="1:22" x14ac:dyDescent="0.35">
      <c r="A1441" s="70">
        <f t="shared" si="31"/>
        <v>1422</v>
      </c>
      <c r="B1441" s="170">
        <v>-11686728.744173102</v>
      </c>
      <c r="U1441" s="145">
        <v>1421</v>
      </c>
      <c r="V1441" s="145">
        <v>6264604.4420606792</v>
      </c>
    </row>
    <row r="1442" spans="1:22" x14ac:dyDescent="0.35">
      <c r="A1442" s="70">
        <f t="shared" si="31"/>
        <v>1423</v>
      </c>
      <c r="B1442" s="170">
        <v>-11686728.744173102</v>
      </c>
      <c r="U1442" s="145">
        <v>1422</v>
      </c>
      <c r="V1442" s="145">
        <v>6499560.2668974586</v>
      </c>
    </row>
    <row r="1443" spans="1:22" x14ac:dyDescent="0.35">
      <c r="A1443" s="70">
        <f t="shared" si="31"/>
        <v>1424</v>
      </c>
      <c r="B1443" s="170">
        <v>-11686728.744173102</v>
      </c>
      <c r="U1443" s="145">
        <v>1423</v>
      </c>
      <c r="V1443" s="145">
        <v>-23374455.592605982</v>
      </c>
    </row>
    <row r="1444" spans="1:22" x14ac:dyDescent="0.35">
      <c r="A1444" s="70">
        <f t="shared" si="31"/>
        <v>1425</v>
      </c>
      <c r="B1444" s="170">
        <v>-11686728.744173102</v>
      </c>
      <c r="U1444" s="145">
        <v>1424</v>
      </c>
      <c r="V1444" s="145">
        <v>-3212660.8742537536</v>
      </c>
    </row>
    <row r="1445" spans="1:22" x14ac:dyDescent="0.35">
      <c r="A1445" s="70">
        <f t="shared" si="31"/>
        <v>1426</v>
      </c>
      <c r="B1445" s="170">
        <v>-11686728.744173102</v>
      </c>
      <c r="U1445" s="145">
        <v>1425</v>
      </c>
      <c r="V1445" s="145">
        <v>15344167.854647983</v>
      </c>
    </row>
    <row r="1446" spans="1:22" x14ac:dyDescent="0.35">
      <c r="A1446" s="70">
        <f t="shared" si="31"/>
        <v>1427</v>
      </c>
      <c r="B1446" s="170">
        <v>-11686728.744173102</v>
      </c>
      <c r="U1446" s="145">
        <v>1426</v>
      </c>
      <c r="V1446" s="145">
        <v>-6442377.2975138687</v>
      </c>
    </row>
    <row r="1447" spans="1:22" x14ac:dyDescent="0.35">
      <c r="A1447" s="70">
        <f t="shared" si="31"/>
        <v>1428</v>
      </c>
      <c r="B1447" s="170">
        <v>-11686728.744173102</v>
      </c>
      <c r="U1447" s="145">
        <v>1427</v>
      </c>
      <c r="V1447" s="145">
        <v>4240287.7215165794</v>
      </c>
    </row>
    <row r="1448" spans="1:22" x14ac:dyDescent="0.35">
      <c r="A1448" s="70">
        <f t="shared" si="31"/>
        <v>1429</v>
      </c>
      <c r="B1448" s="170">
        <v>-11686728.744173102</v>
      </c>
      <c r="U1448" s="145">
        <v>1428</v>
      </c>
      <c r="V1448" s="145">
        <v>4391775.4960526116</v>
      </c>
    </row>
    <row r="1449" spans="1:22" x14ac:dyDescent="0.35">
      <c r="A1449" s="70">
        <f t="shared" si="31"/>
        <v>1430</v>
      </c>
      <c r="B1449" s="170">
        <v>-11686728.744173102</v>
      </c>
      <c r="U1449" s="145">
        <v>1429</v>
      </c>
      <c r="V1449" s="145">
        <v>20869892.922246493</v>
      </c>
    </row>
    <row r="1450" spans="1:22" x14ac:dyDescent="0.35">
      <c r="A1450" s="70">
        <f t="shared" si="31"/>
        <v>1431</v>
      </c>
      <c r="B1450" s="170">
        <v>-11686728.744173102</v>
      </c>
      <c r="U1450" s="145">
        <v>1430</v>
      </c>
      <c r="V1450" s="145">
        <v>-8017970.4859613292</v>
      </c>
    </row>
    <row r="1451" spans="1:22" x14ac:dyDescent="0.35">
      <c r="A1451" s="70">
        <f t="shared" si="31"/>
        <v>1432</v>
      </c>
      <c r="B1451" s="170">
        <v>-11686728.744173102</v>
      </c>
      <c r="U1451" s="145">
        <v>1431</v>
      </c>
      <c r="V1451" s="145">
        <v>-23562541.756682839</v>
      </c>
    </row>
    <row r="1452" spans="1:22" x14ac:dyDescent="0.35">
      <c r="A1452" s="70">
        <f t="shared" si="31"/>
        <v>1433</v>
      </c>
      <c r="B1452" s="170">
        <v>-11686728.744173102</v>
      </c>
      <c r="U1452" s="145">
        <v>1432</v>
      </c>
      <c r="V1452" s="145">
        <v>-23270537.392582886</v>
      </c>
    </row>
    <row r="1453" spans="1:22" x14ac:dyDescent="0.35">
      <c r="A1453" s="70">
        <f t="shared" si="31"/>
        <v>1434</v>
      </c>
      <c r="B1453" s="170">
        <v>-11686728.744173102</v>
      </c>
      <c r="U1453" s="145">
        <v>1433</v>
      </c>
      <c r="V1453" s="145">
        <v>21118654.001492627</v>
      </c>
    </row>
    <row r="1454" spans="1:22" x14ac:dyDescent="0.35">
      <c r="A1454" s="70">
        <f t="shared" si="31"/>
        <v>1435</v>
      </c>
      <c r="B1454" s="170">
        <v>-11686728.744173102</v>
      </c>
      <c r="U1454" s="145">
        <v>1434</v>
      </c>
      <c r="V1454" s="145">
        <v>5722982.8756265789</v>
      </c>
    </row>
    <row r="1455" spans="1:22" x14ac:dyDescent="0.35">
      <c r="A1455" s="70">
        <f t="shared" si="31"/>
        <v>1436</v>
      </c>
      <c r="B1455" s="170">
        <v>-11686728.744173102</v>
      </c>
      <c r="U1455" s="145">
        <v>1435</v>
      </c>
      <c r="V1455" s="145">
        <v>8639841.3356872499</v>
      </c>
    </row>
    <row r="1456" spans="1:22" x14ac:dyDescent="0.35">
      <c r="A1456" s="70">
        <f t="shared" si="31"/>
        <v>1437</v>
      </c>
      <c r="B1456" s="170">
        <v>-11686728.744173102</v>
      </c>
      <c r="U1456" s="145">
        <v>1436</v>
      </c>
      <c r="V1456" s="145">
        <v>-2118518.8279184662</v>
      </c>
    </row>
    <row r="1457" spans="1:22" x14ac:dyDescent="0.35">
      <c r="A1457" s="70">
        <f t="shared" si="31"/>
        <v>1438</v>
      </c>
      <c r="B1457" s="170">
        <v>-11686728.744173102</v>
      </c>
      <c r="U1457" s="145">
        <v>1437</v>
      </c>
      <c r="V1457" s="145">
        <v>-23121467.133396368</v>
      </c>
    </row>
    <row r="1458" spans="1:22" x14ac:dyDescent="0.35">
      <c r="A1458" s="70">
        <f t="shared" si="31"/>
        <v>1439</v>
      </c>
      <c r="B1458" s="170">
        <v>-11686728.744173102</v>
      </c>
      <c r="U1458" s="145">
        <v>1438</v>
      </c>
      <c r="V1458" s="145">
        <v>1436852.1647631042</v>
      </c>
    </row>
    <row r="1459" spans="1:22" x14ac:dyDescent="0.35">
      <c r="A1459" s="70">
        <f t="shared" si="31"/>
        <v>1440</v>
      </c>
      <c r="B1459" s="170">
        <v>-11686728.744173102</v>
      </c>
      <c r="U1459" s="145">
        <v>1439</v>
      </c>
      <c r="V1459" s="145">
        <v>7000241.9683160596</v>
      </c>
    </row>
    <row r="1460" spans="1:22" x14ac:dyDescent="0.35">
      <c r="A1460" s="70">
        <f t="shared" si="31"/>
        <v>1441</v>
      </c>
      <c r="B1460" s="170">
        <v>-11686728.744173102</v>
      </c>
      <c r="U1460" s="145">
        <v>1440</v>
      </c>
      <c r="V1460" s="145">
        <v>-9903876.7356555015</v>
      </c>
    </row>
    <row r="1461" spans="1:22" x14ac:dyDescent="0.35">
      <c r="A1461" s="70">
        <f t="shared" si="31"/>
        <v>1442</v>
      </c>
      <c r="B1461" s="170">
        <v>-11686728.744173102</v>
      </c>
      <c r="U1461" s="145">
        <v>1441</v>
      </c>
      <c r="V1461" s="145">
        <v>-2538520.7932855561</v>
      </c>
    </row>
    <row r="1462" spans="1:22" x14ac:dyDescent="0.35">
      <c r="A1462" s="70">
        <f t="shared" si="31"/>
        <v>1443</v>
      </c>
      <c r="B1462" s="170">
        <v>-11686728.744173102</v>
      </c>
      <c r="U1462" s="145">
        <v>1442</v>
      </c>
      <c r="V1462" s="145">
        <v>-860125.49867336825</v>
      </c>
    </row>
    <row r="1463" spans="1:22" x14ac:dyDescent="0.35">
      <c r="A1463" s="70">
        <f t="shared" si="31"/>
        <v>1444</v>
      </c>
      <c r="B1463" s="170">
        <v>-11686728.744173102</v>
      </c>
      <c r="U1463" s="145">
        <v>1443</v>
      </c>
      <c r="V1463" s="145">
        <v>3156877.1437626556</v>
      </c>
    </row>
    <row r="1464" spans="1:22" x14ac:dyDescent="0.35">
      <c r="A1464" s="70">
        <f t="shared" si="31"/>
        <v>1445</v>
      </c>
      <c r="B1464" s="170">
        <v>-11686728.744173102</v>
      </c>
      <c r="U1464" s="145">
        <v>1444</v>
      </c>
      <c r="V1464" s="145">
        <v>-23890621.253819197</v>
      </c>
    </row>
    <row r="1465" spans="1:22" x14ac:dyDescent="0.35">
      <c r="A1465" s="70">
        <f t="shared" si="31"/>
        <v>1446</v>
      </c>
      <c r="B1465" s="170">
        <v>-11686728.744173102</v>
      </c>
      <c r="U1465" s="145">
        <v>1445</v>
      </c>
      <c r="V1465" s="145">
        <v>-8271907.5141851604</v>
      </c>
    </row>
    <row r="1466" spans="1:22" x14ac:dyDescent="0.35">
      <c r="A1466" s="70">
        <f t="shared" si="31"/>
        <v>1447</v>
      </c>
      <c r="B1466" s="170">
        <v>-11686728.744173102</v>
      </c>
      <c r="U1466" s="145">
        <v>1446</v>
      </c>
      <c r="V1466" s="145">
        <v>-4478175.7779376432</v>
      </c>
    </row>
    <row r="1467" spans="1:22" x14ac:dyDescent="0.35">
      <c r="A1467" s="70">
        <f t="shared" si="31"/>
        <v>1448</v>
      </c>
      <c r="B1467" s="170">
        <v>-11686728.744173102</v>
      </c>
      <c r="U1467" s="145">
        <v>1447</v>
      </c>
      <c r="V1467" s="145">
        <v>26806984.865426876</v>
      </c>
    </row>
    <row r="1468" spans="1:22" x14ac:dyDescent="0.35">
      <c r="A1468" s="70">
        <f t="shared" si="31"/>
        <v>1449</v>
      </c>
      <c r="B1468" s="170">
        <v>-11686728.744173102</v>
      </c>
      <c r="U1468" s="145">
        <v>1448</v>
      </c>
      <c r="V1468" s="145">
        <v>6897493.0625115633</v>
      </c>
    </row>
    <row r="1469" spans="1:22" x14ac:dyDescent="0.35">
      <c r="A1469" s="70">
        <f t="shared" si="31"/>
        <v>1450</v>
      </c>
      <c r="B1469" s="170">
        <v>-11686728.744173102</v>
      </c>
      <c r="U1469" s="145">
        <v>1449</v>
      </c>
      <c r="V1469" s="145">
        <v>-13886395.557070287</v>
      </c>
    </row>
    <row r="1470" spans="1:22" x14ac:dyDescent="0.35">
      <c r="A1470" s="70">
        <f t="shared" si="31"/>
        <v>1451</v>
      </c>
      <c r="B1470" s="170">
        <v>-11686728.744173102</v>
      </c>
      <c r="U1470" s="145">
        <v>1450</v>
      </c>
      <c r="V1470" s="145">
        <v>-12106254.751465127</v>
      </c>
    </row>
    <row r="1471" spans="1:22" x14ac:dyDescent="0.35">
      <c r="A1471" s="70">
        <f t="shared" si="31"/>
        <v>1452</v>
      </c>
      <c r="B1471" s="170">
        <v>-11686728.744173102</v>
      </c>
      <c r="U1471" s="145">
        <v>1451</v>
      </c>
      <c r="V1471" s="145">
        <v>21013917.783363849</v>
      </c>
    </row>
    <row r="1472" spans="1:22" x14ac:dyDescent="0.35">
      <c r="A1472" s="70">
        <f t="shared" si="31"/>
        <v>1453</v>
      </c>
      <c r="B1472" s="170">
        <v>-11686728.744173102</v>
      </c>
      <c r="U1472" s="145">
        <v>1452</v>
      </c>
      <c r="V1472" s="145">
        <v>20517827.458771918</v>
      </c>
    </row>
    <row r="1473" spans="1:22" x14ac:dyDescent="0.35">
      <c r="A1473" s="70">
        <f t="shared" si="31"/>
        <v>1454</v>
      </c>
      <c r="B1473" s="170">
        <v>-11686728.744173102</v>
      </c>
      <c r="U1473" s="145">
        <v>1453</v>
      </c>
      <c r="V1473" s="145">
        <v>-5094144.0980564356</v>
      </c>
    </row>
    <row r="1474" spans="1:22" x14ac:dyDescent="0.35">
      <c r="A1474" s="70">
        <f t="shared" si="31"/>
        <v>1455</v>
      </c>
      <c r="B1474" s="170">
        <v>-11686728.744173102</v>
      </c>
      <c r="U1474" s="145">
        <v>1454</v>
      </c>
      <c r="V1474" s="145">
        <v>9568668.963945061</v>
      </c>
    </row>
    <row r="1475" spans="1:22" x14ac:dyDescent="0.35">
      <c r="A1475" s="70">
        <f t="shared" si="31"/>
        <v>1456</v>
      </c>
      <c r="B1475" s="170">
        <v>-11686728.744173102</v>
      </c>
      <c r="U1475" s="145">
        <v>1455</v>
      </c>
      <c r="V1475" s="145">
        <v>-16834758.014153324</v>
      </c>
    </row>
    <row r="1476" spans="1:22" x14ac:dyDescent="0.35">
      <c r="A1476" s="70">
        <f t="shared" si="31"/>
        <v>1457</v>
      </c>
      <c r="B1476" s="170">
        <v>-11686728.744173102</v>
      </c>
      <c r="U1476" s="145">
        <v>1456</v>
      </c>
      <c r="V1476" s="145">
        <v>-22756021.632550828</v>
      </c>
    </row>
    <row r="1477" spans="1:22" x14ac:dyDescent="0.35">
      <c r="A1477" s="70">
        <f t="shared" si="31"/>
        <v>1458</v>
      </c>
      <c r="B1477" s="170">
        <v>-11686728.744173102</v>
      </c>
      <c r="U1477" s="145">
        <v>1457</v>
      </c>
      <c r="V1477" s="145">
        <v>13324104.754773594</v>
      </c>
    </row>
    <row r="1478" spans="1:22" x14ac:dyDescent="0.35">
      <c r="A1478" s="70">
        <f t="shared" si="31"/>
        <v>1459</v>
      </c>
      <c r="B1478" s="170">
        <v>-11686728.744173102</v>
      </c>
      <c r="U1478" s="145">
        <v>1458</v>
      </c>
      <c r="V1478" s="145">
        <v>14627441.931889277</v>
      </c>
    </row>
    <row r="1479" spans="1:22" x14ac:dyDescent="0.35">
      <c r="A1479" s="70">
        <f t="shared" si="31"/>
        <v>1460</v>
      </c>
      <c r="B1479" s="170">
        <v>-11686728.744173102</v>
      </c>
      <c r="U1479" s="145">
        <v>1459</v>
      </c>
      <c r="V1479" s="145">
        <v>-9886788.0691350922</v>
      </c>
    </row>
    <row r="1480" spans="1:22" x14ac:dyDescent="0.35">
      <c r="A1480" s="70">
        <f t="shared" si="31"/>
        <v>1461</v>
      </c>
      <c r="B1480" s="170">
        <v>-11686728.744173102</v>
      </c>
      <c r="U1480" s="145">
        <v>1460</v>
      </c>
      <c r="V1480" s="145">
        <v>79379.090091846883</v>
      </c>
    </row>
    <row r="1481" spans="1:22" x14ac:dyDescent="0.35">
      <c r="A1481" s="70">
        <f t="shared" si="31"/>
        <v>1462</v>
      </c>
      <c r="B1481" s="170">
        <v>-11686728.744173102</v>
      </c>
      <c r="U1481" s="145">
        <v>1461</v>
      </c>
      <c r="V1481" s="145">
        <v>-15702021.200184362</v>
      </c>
    </row>
    <row r="1482" spans="1:22" x14ac:dyDescent="0.35">
      <c r="A1482" s="70">
        <f t="shared" si="31"/>
        <v>1463</v>
      </c>
      <c r="B1482" s="170">
        <v>-11686728.744173102</v>
      </c>
      <c r="U1482" s="145">
        <v>1462</v>
      </c>
      <c r="V1482" s="145">
        <v>1698044.4723117687</v>
      </c>
    </row>
    <row r="1483" spans="1:22" x14ac:dyDescent="0.35">
      <c r="A1483" s="70">
        <f t="shared" si="31"/>
        <v>1464</v>
      </c>
      <c r="B1483" s="170">
        <v>-11686728.744173102</v>
      </c>
      <c r="U1483" s="145">
        <v>1463</v>
      </c>
      <c r="V1483" s="145">
        <v>-18875926.170958702</v>
      </c>
    </row>
    <row r="1484" spans="1:22" x14ac:dyDescent="0.35">
      <c r="A1484" s="70">
        <f t="shared" si="31"/>
        <v>1465</v>
      </c>
      <c r="B1484" s="170">
        <v>-11686728.744173102</v>
      </c>
      <c r="U1484" s="145">
        <v>1464</v>
      </c>
      <c r="V1484" s="145">
        <v>3246746.0725906678</v>
      </c>
    </row>
    <row r="1485" spans="1:22" x14ac:dyDescent="0.35">
      <c r="A1485" s="70">
        <f t="shared" si="31"/>
        <v>1466</v>
      </c>
      <c r="B1485" s="170">
        <v>-11686728.744173102</v>
      </c>
      <c r="U1485" s="145">
        <v>1465</v>
      </c>
      <c r="V1485" s="145">
        <v>-9657106.6175433267</v>
      </c>
    </row>
    <row r="1486" spans="1:22" x14ac:dyDescent="0.35">
      <c r="A1486" s="70">
        <f t="shared" si="31"/>
        <v>1467</v>
      </c>
      <c r="B1486" s="170">
        <v>-11686728.744173102</v>
      </c>
      <c r="U1486" s="145">
        <v>1466</v>
      </c>
      <c r="V1486" s="145">
        <v>-43063921.607460849</v>
      </c>
    </row>
    <row r="1487" spans="1:22" x14ac:dyDescent="0.35">
      <c r="A1487" s="70">
        <f t="shared" si="31"/>
        <v>1468</v>
      </c>
      <c r="B1487" s="170">
        <v>-11686728.744173102</v>
      </c>
      <c r="U1487" s="145">
        <v>1467</v>
      </c>
      <c r="V1487" s="145">
        <v>-11875565.316070128</v>
      </c>
    </row>
    <row r="1488" spans="1:22" x14ac:dyDescent="0.35">
      <c r="A1488" s="70">
        <f t="shared" si="31"/>
        <v>1469</v>
      </c>
      <c r="B1488" s="170">
        <v>-11686728.744173102</v>
      </c>
      <c r="U1488" s="145">
        <v>1468</v>
      </c>
      <c r="V1488" s="145">
        <v>-75893.493203043938</v>
      </c>
    </row>
    <row r="1489" spans="1:22" x14ac:dyDescent="0.35">
      <c r="A1489" s="70">
        <f t="shared" si="31"/>
        <v>1470</v>
      </c>
      <c r="B1489" s="170">
        <v>-11686728.744173102</v>
      </c>
      <c r="U1489" s="145">
        <v>1469</v>
      </c>
      <c r="V1489" s="145">
        <v>-34546684.956212185</v>
      </c>
    </row>
    <row r="1490" spans="1:22" x14ac:dyDescent="0.35">
      <c r="A1490" s="70">
        <f t="shared" si="31"/>
        <v>1471</v>
      </c>
      <c r="B1490" s="170">
        <v>-11686728.744173102</v>
      </c>
      <c r="U1490" s="145">
        <v>1470</v>
      </c>
      <c r="V1490" s="145">
        <v>-21084512.328109771</v>
      </c>
    </row>
    <row r="1491" spans="1:22" x14ac:dyDescent="0.35">
      <c r="A1491" s="70">
        <f t="shared" si="31"/>
        <v>1472</v>
      </c>
      <c r="B1491" s="170">
        <v>-11686728.744173102</v>
      </c>
      <c r="U1491" s="145">
        <v>1471</v>
      </c>
      <c r="V1491" s="145">
        <v>-51834.520649760962</v>
      </c>
    </row>
    <row r="1492" spans="1:22" x14ac:dyDescent="0.35">
      <c r="A1492" s="70">
        <f t="shared" si="31"/>
        <v>1473</v>
      </c>
      <c r="B1492" s="170">
        <v>-11686728.744173102</v>
      </c>
      <c r="U1492" s="145">
        <v>1472</v>
      </c>
      <c r="V1492" s="145">
        <v>-7044579.0932634175</v>
      </c>
    </row>
    <row r="1493" spans="1:22" x14ac:dyDescent="0.35">
      <c r="A1493" s="70">
        <f t="shared" si="31"/>
        <v>1474</v>
      </c>
      <c r="B1493" s="170">
        <v>-11686728.744173102</v>
      </c>
      <c r="U1493" s="145">
        <v>1473</v>
      </c>
      <c r="V1493" s="145">
        <v>-11682021.502596239</v>
      </c>
    </row>
    <row r="1494" spans="1:22" x14ac:dyDescent="0.35">
      <c r="A1494" s="70">
        <f t="shared" ref="A1494:A1557" si="32">A1493+1</f>
        <v>1475</v>
      </c>
      <c r="B1494" s="170">
        <v>-11686728.744173102</v>
      </c>
      <c r="U1494" s="145">
        <v>1474</v>
      </c>
      <c r="V1494" s="145">
        <v>43500.717894960195</v>
      </c>
    </row>
    <row r="1495" spans="1:22" x14ac:dyDescent="0.35">
      <c r="A1495" s="70">
        <f t="shared" si="32"/>
        <v>1476</v>
      </c>
      <c r="B1495" s="170">
        <v>-11686728.744173102</v>
      </c>
      <c r="U1495" s="145">
        <v>1475</v>
      </c>
      <c r="V1495" s="145">
        <v>4320532.6519888602</v>
      </c>
    </row>
    <row r="1496" spans="1:22" x14ac:dyDescent="0.35">
      <c r="A1496" s="70">
        <f t="shared" si="32"/>
        <v>1477</v>
      </c>
      <c r="B1496" s="170">
        <v>-11686728.744173102</v>
      </c>
      <c r="U1496" s="145">
        <v>1476</v>
      </c>
      <c r="V1496" s="145">
        <v>-3563852.8396689072</v>
      </c>
    </row>
    <row r="1497" spans="1:22" x14ac:dyDescent="0.35">
      <c r="A1497" s="70">
        <f t="shared" si="32"/>
        <v>1478</v>
      </c>
      <c r="B1497" s="170">
        <v>-11686728.744173102</v>
      </c>
      <c r="U1497" s="145">
        <v>1477</v>
      </c>
      <c r="V1497" s="145">
        <v>-12309625.696870772</v>
      </c>
    </row>
    <row r="1498" spans="1:22" x14ac:dyDescent="0.35">
      <c r="A1498" s="70">
        <f t="shared" si="32"/>
        <v>1479</v>
      </c>
      <c r="B1498" s="170">
        <v>-11686728.744173102</v>
      </c>
      <c r="U1498" s="145">
        <v>1478</v>
      </c>
      <c r="V1498" s="145">
        <v>20461858.28347908</v>
      </c>
    </row>
    <row r="1499" spans="1:22" x14ac:dyDescent="0.35">
      <c r="A1499" s="70">
        <f t="shared" si="32"/>
        <v>1480</v>
      </c>
      <c r="B1499" s="170">
        <v>-11686728.744173102</v>
      </c>
      <c r="U1499" s="145">
        <v>1479</v>
      </c>
      <c r="V1499" s="145">
        <v>-11449279.951523099</v>
      </c>
    </row>
    <row r="1500" spans="1:22" x14ac:dyDescent="0.35">
      <c r="A1500" s="70">
        <f t="shared" si="32"/>
        <v>1481</v>
      </c>
      <c r="B1500" s="170">
        <v>-11686728.744173102</v>
      </c>
      <c r="U1500" s="145">
        <v>1480</v>
      </c>
      <c r="V1500" s="145">
        <v>-11709730.826343225</v>
      </c>
    </row>
    <row r="1501" spans="1:22" x14ac:dyDescent="0.35">
      <c r="A1501" s="70">
        <f t="shared" si="32"/>
        <v>1482</v>
      </c>
      <c r="B1501" s="170">
        <v>-11686728.744173102</v>
      </c>
      <c r="U1501" s="145">
        <v>1481</v>
      </c>
      <c r="V1501" s="145">
        <v>-13322664.402744027</v>
      </c>
    </row>
    <row r="1502" spans="1:22" x14ac:dyDescent="0.35">
      <c r="A1502" s="70">
        <f t="shared" si="32"/>
        <v>1483</v>
      </c>
      <c r="B1502" s="170">
        <v>-11686728.744173102</v>
      </c>
      <c r="U1502" s="145">
        <v>1482</v>
      </c>
      <c r="V1502" s="145">
        <v>11503006.894613847</v>
      </c>
    </row>
    <row r="1503" spans="1:22" x14ac:dyDescent="0.35">
      <c r="A1503" s="70">
        <f t="shared" si="32"/>
        <v>1484</v>
      </c>
      <c r="B1503" s="170">
        <v>-11686728.744173102</v>
      </c>
      <c r="U1503" s="145">
        <v>1483</v>
      </c>
      <c r="V1503" s="145">
        <v>6030030.0495298095</v>
      </c>
    </row>
    <row r="1504" spans="1:22" x14ac:dyDescent="0.35">
      <c r="A1504" s="70">
        <f t="shared" si="32"/>
        <v>1485</v>
      </c>
      <c r="B1504" s="170">
        <v>-11686728.744173102</v>
      </c>
      <c r="U1504" s="145">
        <v>1484</v>
      </c>
      <c r="V1504" s="145">
        <v>-18471430.291872721</v>
      </c>
    </row>
    <row r="1505" spans="1:22" x14ac:dyDescent="0.35">
      <c r="A1505" s="70">
        <f t="shared" si="32"/>
        <v>1486</v>
      </c>
      <c r="B1505" s="170">
        <v>-11686728.744173102</v>
      </c>
      <c r="U1505" s="145">
        <v>1485</v>
      </c>
      <c r="V1505" s="145">
        <v>1287147.1250144616</v>
      </c>
    </row>
    <row r="1506" spans="1:22" x14ac:dyDescent="0.35">
      <c r="A1506" s="70">
        <f t="shared" si="32"/>
        <v>1487</v>
      </c>
      <c r="B1506" s="170">
        <v>-11686728.744173102</v>
      </c>
      <c r="U1506" s="145">
        <v>1486</v>
      </c>
      <c r="V1506" s="145">
        <v>32702040.290924493</v>
      </c>
    </row>
    <row r="1507" spans="1:22" x14ac:dyDescent="0.35">
      <c r="A1507" s="70">
        <f t="shared" si="32"/>
        <v>1488</v>
      </c>
      <c r="B1507" s="170">
        <v>-11686728.744173102</v>
      </c>
      <c r="U1507" s="145">
        <v>1487</v>
      </c>
      <c r="V1507" s="145">
        <v>2395097.1985323578</v>
      </c>
    </row>
    <row r="1508" spans="1:22" x14ac:dyDescent="0.35">
      <c r="A1508" s="70">
        <f t="shared" si="32"/>
        <v>1489</v>
      </c>
      <c r="B1508" s="170">
        <v>-11686728.744173102</v>
      </c>
      <c r="U1508" s="145">
        <v>1488</v>
      </c>
      <c r="V1508" s="145">
        <v>-3836716.0071551464</v>
      </c>
    </row>
    <row r="1509" spans="1:22" x14ac:dyDescent="0.35">
      <c r="A1509" s="70">
        <f t="shared" si="32"/>
        <v>1490</v>
      </c>
      <c r="B1509" s="170">
        <v>-11686728.744173102</v>
      </c>
      <c r="U1509" s="145">
        <v>1489</v>
      </c>
      <c r="V1509" s="145">
        <v>-28985739.499302153</v>
      </c>
    </row>
    <row r="1510" spans="1:22" x14ac:dyDescent="0.35">
      <c r="A1510" s="70">
        <f t="shared" si="32"/>
        <v>1491</v>
      </c>
      <c r="B1510" s="170">
        <v>-11686728.744173102</v>
      </c>
      <c r="U1510" s="145">
        <v>1490</v>
      </c>
      <c r="V1510" s="145">
        <v>12452117.772130284</v>
      </c>
    </row>
    <row r="1511" spans="1:22" x14ac:dyDescent="0.35">
      <c r="A1511" s="70">
        <f t="shared" si="32"/>
        <v>1492</v>
      </c>
      <c r="B1511" s="170">
        <v>-11686728.744173102</v>
      </c>
      <c r="U1511" s="145">
        <v>1491</v>
      </c>
      <c r="V1511" s="145">
        <v>-26610051.601778269</v>
      </c>
    </row>
    <row r="1512" spans="1:22" x14ac:dyDescent="0.35">
      <c r="A1512" s="70">
        <f t="shared" si="32"/>
        <v>1493</v>
      </c>
      <c r="B1512" s="170">
        <v>-11686728.744173102</v>
      </c>
      <c r="U1512" s="145">
        <v>1492</v>
      </c>
      <c r="V1512" s="145">
        <v>-18669950.529890083</v>
      </c>
    </row>
    <row r="1513" spans="1:22" x14ac:dyDescent="0.35">
      <c r="A1513" s="70">
        <f t="shared" si="32"/>
        <v>1494</v>
      </c>
      <c r="B1513" s="170">
        <v>-11686728.744173102</v>
      </c>
      <c r="U1513" s="145">
        <v>1493</v>
      </c>
      <c r="V1513" s="145">
        <v>-23832685.669166561</v>
      </c>
    </row>
    <row r="1514" spans="1:22" x14ac:dyDescent="0.35">
      <c r="A1514" s="70">
        <f t="shared" si="32"/>
        <v>1495</v>
      </c>
      <c r="B1514" s="170">
        <v>-11686728.744173102</v>
      </c>
      <c r="U1514" s="145">
        <v>1494</v>
      </c>
      <c r="V1514" s="145">
        <v>-16109295.641289657</v>
      </c>
    </row>
    <row r="1515" spans="1:22" x14ac:dyDescent="0.35">
      <c r="A1515" s="70">
        <f t="shared" si="32"/>
        <v>1496</v>
      </c>
      <c r="B1515" s="170">
        <v>-11686728.744173102</v>
      </c>
      <c r="U1515" s="145">
        <v>1495</v>
      </c>
      <c r="V1515" s="145">
        <v>-17089382.867697172</v>
      </c>
    </row>
    <row r="1516" spans="1:22" x14ac:dyDescent="0.35">
      <c r="A1516" s="70">
        <f t="shared" si="32"/>
        <v>1497</v>
      </c>
      <c r="B1516" s="170">
        <v>-11686728.744173102</v>
      </c>
      <c r="U1516" s="145">
        <v>1496</v>
      </c>
      <c r="V1516" s="145">
        <v>-18610137.240003888</v>
      </c>
    </row>
    <row r="1517" spans="1:22" x14ac:dyDescent="0.35">
      <c r="A1517" s="70">
        <f t="shared" si="32"/>
        <v>1498</v>
      </c>
      <c r="B1517" s="170">
        <v>-11686728.744173102</v>
      </c>
      <c r="U1517" s="145">
        <v>1497</v>
      </c>
      <c r="V1517" s="145">
        <v>4071346.933850579</v>
      </c>
    </row>
    <row r="1518" spans="1:22" x14ac:dyDescent="0.35">
      <c r="A1518" s="70">
        <f t="shared" si="32"/>
        <v>1499</v>
      </c>
      <c r="B1518" s="170">
        <v>-11686728.744173102</v>
      </c>
      <c r="U1518" s="145">
        <v>1498</v>
      </c>
      <c r="V1518" s="145">
        <v>-1739407.6022187844</v>
      </c>
    </row>
    <row r="1519" spans="1:22" x14ac:dyDescent="0.35">
      <c r="A1519" s="70">
        <f t="shared" si="32"/>
        <v>1500</v>
      </c>
      <c r="B1519" s="170">
        <v>-11686728.744173102</v>
      </c>
      <c r="U1519" s="145">
        <v>1499</v>
      </c>
      <c r="V1519" s="145">
        <v>-9249342.8164186571</v>
      </c>
    </row>
    <row r="1520" spans="1:22" x14ac:dyDescent="0.35">
      <c r="A1520" s="70">
        <f t="shared" si="32"/>
        <v>1501</v>
      </c>
      <c r="B1520" s="170">
        <v>-11686728.744173102</v>
      </c>
      <c r="U1520" s="145">
        <v>1500</v>
      </c>
      <c r="V1520" s="145">
        <v>-4338467.75976751</v>
      </c>
    </row>
    <row r="1521" spans="1:22" x14ac:dyDescent="0.35">
      <c r="A1521" s="70">
        <f t="shared" si="32"/>
        <v>1502</v>
      </c>
      <c r="B1521" s="170">
        <v>-11686728.744173102</v>
      </c>
      <c r="U1521" s="145">
        <v>1501</v>
      </c>
      <c r="V1521" s="145">
        <v>42575319.147154689</v>
      </c>
    </row>
    <row r="1522" spans="1:22" x14ac:dyDescent="0.35">
      <c r="A1522" s="70">
        <f t="shared" si="32"/>
        <v>1503</v>
      </c>
      <c r="B1522" s="170">
        <v>-11686728.744173102</v>
      </c>
      <c r="U1522" s="145">
        <v>1502</v>
      </c>
      <c r="V1522" s="145">
        <v>14789121.716816328</v>
      </c>
    </row>
    <row r="1523" spans="1:22" x14ac:dyDescent="0.35">
      <c r="A1523" s="70">
        <f t="shared" si="32"/>
        <v>1504</v>
      </c>
      <c r="B1523" s="170">
        <v>-11686728.744173102</v>
      </c>
      <c r="U1523" s="145">
        <v>1503</v>
      </c>
      <c r="V1523" s="145">
        <v>8192632.3142813332</v>
      </c>
    </row>
    <row r="1524" spans="1:22" x14ac:dyDescent="0.35">
      <c r="A1524" s="70">
        <f t="shared" si="32"/>
        <v>1505</v>
      </c>
      <c r="B1524" s="170">
        <v>-11686728.744173102</v>
      </c>
      <c r="U1524" s="145">
        <v>1504</v>
      </c>
      <c r="V1524" s="145">
        <v>-457044.84474000707</v>
      </c>
    </row>
    <row r="1525" spans="1:22" x14ac:dyDescent="0.35">
      <c r="A1525" s="70">
        <f t="shared" si="32"/>
        <v>1506</v>
      </c>
      <c r="B1525" s="170">
        <v>-11686728.744173102</v>
      </c>
      <c r="U1525" s="145">
        <v>1505</v>
      </c>
      <c r="V1525" s="145">
        <v>10155784.561814297</v>
      </c>
    </row>
    <row r="1526" spans="1:22" x14ac:dyDescent="0.35">
      <c r="A1526" s="70">
        <f t="shared" si="32"/>
        <v>1507</v>
      </c>
      <c r="B1526" s="170">
        <v>-11686728.744173102</v>
      </c>
      <c r="U1526" s="145">
        <v>1506</v>
      </c>
      <c r="V1526" s="145">
        <v>-10168031.032531571</v>
      </c>
    </row>
    <row r="1527" spans="1:22" x14ac:dyDescent="0.35">
      <c r="A1527" s="70">
        <f t="shared" si="32"/>
        <v>1508</v>
      </c>
      <c r="B1527" s="170">
        <v>-11686728.744173102</v>
      </c>
      <c r="U1527" s="145">
        <v>1507</v>
      </c>
      <c r="V1527" s="145">
        <v>2900478.4068247601</v>
      </c>
    </row>
    <row r="1528" spans="1:22" x14ac:dyDescent="0.35">
      <c r="A1528" s="70">
        <f t="shared" si="32"/>
        <v>1509</v>
      </c>
      <c r="B1528" s="170">
        <v>-11686728.744173102</v>
      </c>
      <c r="U1528" s="145">
        <v>1508</v>
      </c>
      <c r="V1528" s="145">
        <v>3030321.5168803893</v>
      </c>
    </row>
    <row r="1529" spans="1:22" x14ac:dyDescent="0.35">
      <c r="A1529" s="70">
        <f t="shared" si="32"/>
        <v>1510</v>
      </c>
      <c r="B1529" s="170">
        <v>-11686728.744173102</v>
      </c>
      <c r="U1529" s="145">
        <v>1509</v>
      </c>
      <c r="V1529" s="145">
        <v>-16922896.737563536</v>
      </c>
    </row>
    <row r="1530" spans="1:22" x14ac:dyDescent="0.35">
      <c r="A1530" s="70">
        <f t="shared" si="32"/>
        <v>1511</v>
      </c>
      <c r="B1530" s="170">
        <v>-11686728.744173102</v>
      </c>
      <c r="U1530" s="145">
        <v>1510</v>
      </c>
      <c r="V1530" s="145">
        <v>23382245.936625298</v>
      </c>
    </row>
    <row r="1531" spans="1:22" x14ac:dyDescent="0.35">
      <c r="A1531" s="70">
        <f t="shared" si="32"/>
        <v>1512</v>
      </c>
      <c r="B1531" s="170">
        <v>-11686728.744173102</v>
      </c>
      <c r="U1531" s="145">
        <v>1511</v>
      </c>
      <c r="V1531" s="145">
        <v>-19360251.777253725</v>
      </c>
    </row>
    <row r="1532" spans="1:22" x14ac:dyDescent="0.35">
      <c r="A1532" s="70">
        <f t="shared" si="32"/>
        <v>1513</v>
      </c>
      <c r="B1532" s="170">
        <v>-11686728.744173102</v>
      </c>
      <c r="U1532" s="145">
        <v>1512</v>
      </c>
      <c r="V1532" s="145">
        <v>-12340135.933280557</v>
      </c>
    </row>
    <row r="1533" spans="1:22" x14ac:dyDescent="0.35">
      <c r="A1533" s="70">
        <f t="shared" si="32"/>
        <v>1514</v>
      </c>
      <c r="B1533" s="170">
        <v>-11686728.744173102</v>
      </c>
      <c r="U1533" s="145">
        <v>1513</v>
      </c>
      <c r="V1533" s="145">
        <v>-205661.08921054751</v>
      </c>
    </row>
    <row r="1534" spans="1:22" x14ac:dyDescent="0.35">
      <c r="A1534" s="70">
        <f t="shared" si="32"/>
        <v>1515</v>
      </c>
      <c r="B1534" s="170">
        <v>-11686728.744173102</v>
      </c>
      <c r="U1534" s="145">
        <v>1514</v>
      </c>
      <c r="V1534" s="145">
        <v>-9380027.0826468095</v>
      </c>
    </row>
    <row r="1535" spans="1:22" x14ac:dyDescent="0.35">
      <c r="A1535" s="70">
        <f t="shared" si="32"/>
        <v>1516</v>
      </c>
      <c r="B1535" s="170">
        <v>-11686728.744173102</v>
      </c>
      <c r="U1535" s="145">
        <v>1515</v>
      </c>
      <c r="V1535" s="145">
        <v>-13075056.981978189</v>
      </c>
    </row>
    <row r="1536" spans="1:22" x14ac:dyDescent="0.35">
      <c r="A1536" s="70">
        <f t="shared" si="32"/>
        <v>1517</v>
      </c>
      <c r="B1536" s="170">
        <v>-11686728.744173102</v>
      </c>
      <c r="U1536" s="145">
        <v>1516</v>
      </c>
      <c r="V1536" s="145">
        <v>-6527129.8792793192</v>
      </c>
    </row>
    <row r="1537" spans="1:22" x14ac:dyDescent="0.35">
      <c r="A1537" s="70">
        <f t="shared" si="32"/>
        <v>1518</v>
      </c>
      <c r="B1537" s="170">
        <v>-11686728.744173102</v>
      </c>
      <c r="U1537" s="145">
        <v>1517</v>
      </c>
      <c r="V1537" s="145">
        <v>-9098832.7153761089</v>
      </c>
    </row>
    <row r="1538" spans="1:22" x14ac:dyDescent="0.35">
      <c r="A1538" s="70">
        <f t="shared" si="32"/>
        <v>1519</v>
      </c>
      <c r="B1538" s="170">
        <v>-11686728.744173102</v>
      </c>
      <c r="U1538" s="145">
        <v>1518</v>
      </c>
      <c r="V1538" s="145">
        <v>-11641321.749792641</v>
      </c>
    </row>
    <row r="1539" spans="1:22" x14ac:dyDescent="0.35">
      <c r="A1539" s="70">
        <f t="shared" si="32"/>
        <v>1520</v>
      </c>
      <c r="B1539" s="170">
        <v>-11686728.744173102</v>
      </c>
      <c r="U1539" s="145">
        <v>1519</v>
      </c>
      <c r="V1539" s="145">
        <v>-46076011.684785545</v>
      </c>
    </row>
    <row r="1540" spans="1:22" x14ac:dyDescent="0.35">
      <c r="A1540" s="70">
        <f t="shared" si="32"/>
        <v>1521</v>
      </c>
      <c r="B1540" s="170">
        <v>-11686728.744173102</v>
      </c>
      <c r="U1540" s="145">
        <v>1520</v>
      </c>
      <c r="V1540" s="145">
        <v>-15068555.643749809</v>
      </c>
    </row>
    <row r="1541" spans="1:22" x14ac:dyDescent="0.35">
      <c r="A1541" s="70">
        <f t="shared" si="32"/>
        <v>1522</v>
      </c>
      <c r="B1541" s="170">
        <v>-11686728.744173102</v>
      </c>
      <c r="U1541" s="145">
        <v>1521</v>
      </c>
      <c r="V1541" s="145">
        <v>-13674420.892977707</v>
      </c>
    </row>
    <row r="1542" spans="1:22" x14ac:dyDescent="0.35">
      <c r="A1542" s="70">
        <f t="shared" si="32"/>
        <v>1523</v>
      </c>
      <c r="B1542" s="170">
        <v>-11686728.744173102</v>
      </c>
      <c r="U1542" s="145">
        <v>1522</v>
      </c>
      <c r="V1542" s="145">
        <v>-10551607.012047134</v>
      </c>
    </row>
    <row r="1543" spans="1:22" x14ac:dyDescent="0.35">
      <c r="A1543" s="70">
        <f t="shared" si="32"/>
        <v>1524</v>
      </c>
      <c r="B1543" s="170">
        <v>-11686728.744173102</v>
      </c>
      <c r="U1543" s="145">
        <v>1523</v>
      </c>
      <c r="V1543" s="145">
        <v>-6059503.2303638943</v>
      </c>
    </row>
    <row r="1544" spans="1:22" x14ac:dyDescent="0.35">
      <c r="A1544" s="70">
        <f t="shared" si="32"/>
        <v>1525</v>
      </c>
      <c r="B1544" s="170">
        <v>-11686728.744173102</v>
      </c>
      <c r="U1544" s="145">
        <v>1524</v>
      </c>
      <c r="V1544" s="145">
        <v>-5412592.316508837</v>
      </c>
    </row>
    <row r="1545" spans="1:22" x14ac:dyDescent="0.35">
      <c r="A1545" s="70">
        <f t="shared" si="32"/>
        <v>1526</v>
      </c>
      <c r="B1545" s="170">
        <v>-11686728.744173102</v>
      </c>
      <c r="U1545" s="145">
        <v>1525</v>
      </c>
      <c r="V1545" s="145">
        <v>-33142152.642264359</v>
      </c>
    </row>
    <row r="1546" spans="1:22" x14ac:dyDescent="0.35">
      <c r="A1546" s="70">
        <f t="shared" si="32"/>
        <v>1527</v>
      </c>
      <c r="B1546" s="170">
        <v>-11686728.744173102</v>
      </c>
      <c r="U1546" s="145">
        <v>1526</v>
      </c>
      <c r="V1546" s="145">
        <v>14820956.631927729</v>
      </c>
    </row>
    <row r="1547" spans="1:22" x14ac:dyDescent="0.35">
      <c r="A1547" s="70">
        <f t="shared" si="32"/>
        <v>1528</v>
      </c>
      <c r="B1547" s="170">
        <v>-11686728.744173102</v>
      </c>
      <c r="U1547" s="145">
        <v>1527</v>
      </c>
      <c r="V1547" s="145">
        <v>23117887.283495367</v>
      </c>
    </row>
    <row r="1548" spans="1:22" x14ac:dyDescent="0.35">
      <c r="A1548" s="70">
        <f t="shared" si="32"/>
        <v>1529</v>
      </c>
      <c r="B1548" s="170">
        <v>-11686728.744173102</v>
      </c>
      <c r="U1548" s="145">
        <v>1528</v>
      </c>
      <c r="V1548" s="145">
        <v>14070244.456830457</v>
      </c>
    </row>
    <row r="1549" spans="1:22" x14ac:dyDescent="0.35">
      <c r="A1549" s="70">
        <f t="shared" si="32"/>
        <v>1530</v>
      </c>
      <c r="B1549" s="170">
        <v>-11686728.744173102</v>
      </c>
      <c r="U1549" s="145">
        <v>1529</v>
      </c>
      <c r="V1549" s="145">
        <v>15248566.411617689</v>
      </c>
    </row>
    <row r="1550" spans="1:22" x14ac:dyDescent="0.35">
      <c r="A1550" s="70">
        <f t="shared" si="32"/>
        <v>1531</v>
      </c>
      <c r="B1550" s="170">
        <v>-11686728.744173102</v>
      </c>
      <c r="U1550" s="145">
        <v>1530</v>
      </c>
      <c r="V1550" s="145">
        <v>-4389728.4984801561</v>
      </c>
    </row>
    <row r="1551" spans="1:22" x14ac:dyDescent="0.35">
      <c r="A1551" s="70">
        <f t="shared" si="32"/>
        <v>1532</v>
      </c>
      <c r="B1551" s="170">
        <v>-11686728.744173102</v>
      </c>
      <c r="U1551" s="145">
        <v>1531</v>
      </c>
      <c r="V1551" s="145">
        <v>-597507.48239770532</v>
      </c>
    </row>
    <row r="1552" spans="1:22" x14ac:dyDescent="0.35">
      <c r="A1552" s="70">
        <f t="shared" si="32"/>
        <v>1533</v>
      </c>
      <c r="B1552" s="170">
        <v>-11686728.744173102</v>
      </c>
      <c r="U1552" s="145">
        <v>1532</v>
      </c>
      <c r="V1552" s="145">
        <v>26735240.471365724</v>
      </c>
    </row>
    <row r="1553" spans="1:22" x14ac:dyDescent="0.35">
      <c r="A1553" s="70">
        <f t="shared" si="32"/>
        <v>1534</v>
      </c>
      <c r="B1553" s="170">
        <v>-11686728.744173102</v>
      </c>
      <c r="U1553" s="145">
        <v>1533</v>
      </c>
      <c r="V1553" s="145">
        <v>13012404.462145191</v>
      </c>
    </row>
    <row r="1554" spans="1:22" x14ac:dyDescent="0.35">
      <c r="A1554" s="70">
        <f t="shared" si="32"/>
        <v>1535</v>
      </c>
      <c r="B1554" s="170">
        <v>-11686728.744173102</v>
      </c>
      <c r="U1554" s="145">
        <v>1534</v>
      </c>
      <c r="V1554" s="145">
        <v>-11862481.856848191</v>
      </c>
    </row>
    <row r="1555" spans="1:22" x14ac:dyDescent="0.35">
      <c r="A1555" s="70">
        <f t="shared" si="32"/>
        <v>1536</v>
      </c>
      <c r="B1555" s="170">
        <v>-11686728.744173102</v>
      </c>
      <c r="U1555" s="145">
        <v>1535</v>
      </c>
      <c r="V1555" s="145">
        <v>-32028227.494786456</v>
      </c>
    </row>
    <row r="1556" spans="1:22" x14ac:dyDescent="0.35">
      <c r="A1556" s="70">
        <f t="shared" si="32"/>
        <v>1537</v>
      </c>
      <c r="B1556" s="170">
        <v>-11686728.744173102</v>
      </c>
      <c r="U1556" s="145">
        <v>1536</v>
      </c>
      <c r="V1556" s="145">
        <v>31780652.66458305</v>
      </c>
    </row>
    <row r="1557" spans="1:22" x14ac:dyDescent="0.35">
      <c r="A1557" s="70">
        <f t="shared" si="32"/>
        <v>1538</v>
      </c>
      <c r="B1557" s="170">
        <v>-11686728.744173102</v>
      </c>
      <c r="U1557" s="145">
        <v>1537</v>
      </c>
      <c r="V1557" s="145">
        <v>-28498145.133922286</v>
      </c>
    </row>
    <row r="1558" spans="1:22" x14ac:dyDescent="0.35">
      <c r="A1558" s="70">
        <f t="shared" ref="A1558:A1621" si="33">A1557+1</f>
        <v>1539</v>
      </c>
      <c r="B1558" s="170">
        <v>-11686728.744173102</v>
      </c>
      <c r="U1558" s="145">
        <v>1538</v>
      </c>
      <c r="V1558" s="145">
        <v>5223631.0424720459</v>
      </c>
    </row>
    <row r="1559" spans="1:22" x14ac:dyDescent="0.35">
      <c r="A1559" s="70">
        <f t="shared" si="33"/>
        <v>1540</v>
      </c>
      <c r="B1559" s="170">
        <v>-11686728.744173102</v>
      </c>
      <c r="U1559" s="145">
        <v>1539</v>
      </c>
      <c r="V1559" s="145">
        <v>1897658.8874779791</v>
      </c>
    </row>
    <row r="1560" spans="1:22" x14ac:dyDescent="0.35">
      <c r="A1560" s="70">
        <f t="shared" si="33"/>
        <v>1541</v>
      </c>
      <c r="B1560" s="170">
        <v>-11686728.744173102</v>
      </c>
      <c r="U1560" s="145">
        <v>1540</v>
      </c>
      <c r="V1560" s="145">
        <v>9337692.3845186308</v>
      </c>
    </row>
    <row r="1561" spans="1:22" x14ac:dyDescent="0.35">
      <c r="A1561" s="70">
        <f t="shared" si="33"/>
        <v>1542</v>
      </c>
      <c r="B1561" s="170">
        <v>-11686728.744173102</v>
      </c>
      <c r="U1561" s="145">
        <v>1541</v>
      </c>
      <c r="V1561" s="145">
        <v>5118240.8528573923</v>
      </c>
    </row>
    <row r="1562" spans="1:22" x14ac:dyDescent="0.35">
      <c r="A1562" s="70">
        <f t="shared" si="33"/>
        <v>1543</v>
      </c>
      <c r="B1562" s="170">
        <v>-11686728.744173102</v>
      </c>
      <c r="U1562" s="145">
        <v>1542</v>
      </c>
      <c r="V1562" s="145">
        <v>1338316.8005324937</v>
      </c>
    </row>
    <row r="1563" spans="1:22" x14ac:dyDescent="0.35">
      <c r="A1563" s="70">
        <f t="shared" si="33"/>
        <v>1544</v>
      </c>
      <c r="B1563" s="170">
        <v>-11686728.744173102</v>
      </c>
      <c r="U1563" s="145">
        <v>1543</v>
      </c>
      <c r="V1563" s="145">
        <v>-57456196.337827966</v>
      </c>
    </row>
    <row r="1564" spans="1:22" x14ac:dyDescent="0.35">
      <c r="A1564" s="70">
        <f t="shared" si="33"/>
        <v>1545</v>
      </c>
      <c r="B1564" s="170">
        <v>-11686728.744173102</v>
      </c>
      <c r="U1564" s="145">
        <v>1544</v>
      </c>
      <c r="V1564" s="145">
        <v>-12538311.036151201</v>
      </c>
    </row>
    <row r="1565" spans="1:22" x14ac:dyDescent="0.35">
      <c r="A1565" s="70">
        <f t="shared" si="33"/>
        <v>1546</v>
      </c>
      <c r="B1565" s="170">
        <v>-11686728.744173102</v>
      </c>
      <c r="U1565" s="145">
        <v>1545</v>
      </c>
      <c r="V1565" s="145">
        <v>6572882.7091106251</v>
      </c>
    </row>
    <row r="1566" spans="1:22" x14ac:dyDescent="0.35">
      <c r="A1566" s="70">
        <f t="shared" si="33"/>
        <v>1547</v>
      </c>
      <c r="B1566" s="170">
        <v>-11686728.744173102</v>
      </c>
      <c r="U1566" s="145">
        <v>1546</v>
      </c>
      <c r="V1566" s="145">
        <v>-18558239.72550711</v>
      </c>
    </row>
    <row r="1567" spans="1:22" x14ac:dyDescent="0.35">
      <c r="A1567" s="70">
        <f t="shared" si="33"/>
        <v>1548</v>
      </c>
      <c r="B1567" s="170">
        <v>-11686728.744173102</v>
      </c>
      <c r="U1567" s="145">
        <v>1547</v>
      </c>
      <c r="V1567" s="145">
        <v>-3106612.2773806192</v>
      </c>
    </row>
    <row r="1568" spans="1:22" x14ac:dyDescent="0.35">
      <c r="A1568" s="70">
        <f t="shared" si="33"/>
        <v>1549</v>
      </c>
      <c r="B1568" s="170">
        <v>-11686728.744173102</v>
      </c>
      <c r="U1568" s="145">
        <v>1548</v>
      </c>
      <c r="V1568" s="145">
        <v>-8394587.22188548</v>
      </c>
    </row>
    <row r="1569" spans="1:22" x14ac:dyDescent="0.35">
      <c r="A1569" s="70">
        <f t="shared" si="33"/>
        <v>1550</v>
      </c>
      <c r="B1569" s="170">
        <v>-11686728.744173102</v>
      </c>
      <c r="U1569" s="145">
        <v>1549</v>
      </c>
      <c r="V1569" s="145">
        <v>2230110.790877331</v>
      </c>
    </row>
    <row r="1570" spans="1:22" x14ac:dyDescent="0.35">
      <c r="A1570" s="70">
        <f t="shared" si="33"/>
        <v>1551</v>
      </c>
      <c r="B1570" s="170">
        <v>-11686728.744173102</v>
      </c>
      <c r="U1570" s="145">
        <v>1550</v>
      </c>
      <c r="V1570" s="145">
        <v>-8740984.2087201755</v>
      </c>
    </row>
    <row r="1571" spans="1:22" x14ac:dyDescent="0.35">
      <c r="A1571" s="70">
        <f t="shared" si="33"/>
        <v>1552</v>
      </c>
      <c r="B1571" s="170">
        <v>-11686728.744173102</v>
      </c>
      <c r="U1571" s="145">
        <v>1551</v>
      </c>
      <c r="V1571" s="145">
        <v>-30464843.434611849</v>
      </c>
    </row>
    <row r="1572" spans="1:22" x14ac:dyDescent="0.35">
      <c r="A1572" s="70">
        <f t="shared" si="33"/>
        <v>1553</v>
      </c>
      <c r="B1572" s="170">
        <v>-11686728.744173102</v>
      </c>
      <c r="U1572" s="145">
        <v>1552</v>
      </c>
      <c r="V1572" s="145">
        <v>-9834455.2144072689</v>
      </c>
    </row>
    <row r="1573" spans="1:22" x14ac:dyDescent="0.35">
      <c r="A1573" s="70">
        <f t="shared" si="33"/>
        <v>1554</v>
      </c>
      <c r="B1573" s="170">
        <v>-11686728.744173102</v>
      </c>
      <c r="U1573" s="145">
        <v>1553</v>
      </c>
      <c r="V1573" s="145">
        <v>34429547.782584101</v>
      </c>
    </row>
    <row r="1574" spans="1:22" x14ac:dyDescent="0.35">
      <c r="A1574" s="70">
        <f t="shared" si="33"/>
        <v>1555</v>
      </c>
      <c r="B1574" s="170">
        <v>-11686728.744173102</v>
      </c>
      <c r="U1574" s="145">
        <v>1554</v>
      </c>
      <c r="V1574" s="145">
        <v>-10327649.926141007</v>
      </c>
    </row>
    <row r="1575" spans="1:22" x14ac:dyDescent="0.35">
      <c r="A1575" s="70">
        <f t="shared" si="33"/>
        <v>1556</v>
      </c>
      <c r="B1575" s="170">
        <v>-11686728.744173102</v>
      </c>
      <c r="U1575" s="145">
        <v>1555</v>
      </c>
      <c r="V1575" s="145">
        <v>18485683.289306305</v>
      </c>
    </row>
    <row r="1576" spans="1:22" x14ac:dyDescent="0.35">
      <c r="A1576" s="70">
        <f t="shared" si="33"/>
        <v>1557</v>
      </c>
      <c r="B1576" s="170">
        <v>-11686728.744173102</v>
      </c>
      <c r="U1576" s="145">
        <v>1556</v>
      </c>
      <c r="V1576" s="145">
        <v>-976735.86508288607</v>
      </c>
    </row>
    <row r="1577" spans="1:22" x14ac:dyDescent="0.35">
      <c r="A1577" s="70">
        <f t="shared" si="33"/>
        <v>1558</v>
      </c>
      <c r="B1577" s="170">
        <v>-11686728.744173102</v>
      </c>
      <c r="U1577" s="145">
        <v>1557</v>
      </c>
      <c r="V1577" s="145">
        <v>-5852809.84465467</v>
      </c>
    </row>
    <row r="1578" spans="1:22" x14ac:dyDescent="0.35">
      <c r="A1578" s="70">
        <f t="shared" si="33"/>
        <v>1559</v>
      </c>
      <c r="B1578" s="170">
        <v>-11686728.744173102</v>
      </c>
      <c r="U1578" s="145">
        <v>1558</v>
      </c>
      <c r="V1578" s="145">
        <v>-2305360.7813556045</v>
      </c>
    </row>
    <row r="1579" spans="1:22" x14ac:dyDescent="0.35">
      <c r="A1579" s="70">
        <f t="shared" si="33"/>
        <v>1560</v>
      </c>
      <c r="B1579" s="170">
        <v>-11686728.744173102</v>
      </c>
      <c r="U1579" s="145">
        <v>1559</v>
      </c>
      <c r="V1579" s="145">
        <v>27900811.284178898</v>
      </c>
    </row>
    <row r="1580" spans="1:22" x14ac:dyDescent="0.35">
      <c r="A1580" s="70">
        <f t="shared" si="33"/>
        <v>1561</v>
      </c>
      <c r="B1580" s="170">
        <v>-11686728.744173102</v>
      </c>
      <c r="U1580" s="145">
        <v>1560</v>
      </c>
      <c r="V1580" s="145">
        <v>-11001632.424101392</v>
      </c>
    </row>
    <row r="1581" spans="1:22" x14ac:dyDescent="0.35">
      <c r="A1581" s="70">
        <f t="shared" si="33"/>
        <v>1562</v>
      </c>
      <c r="B1581" s="170">
        <v>-11686728.744173102</v>
      </c>
      <c r="U1581" s="145">
        <v>1561</v>
      </c>
      <c r="V1581" s="145">
        <v>-26857200.644662153</v>
      </c>
    </row>
    <row r="1582" spans="1:22" x14ac:dyDescent="0.35">
      <c r="A1582" s="70">
        <f t="shared" si="33"/>
        <v>1563</v>
      </c>
      <c r="B1582" s="170">
        <v>-11686728.744173102</v>
      </c>
      <c r="U1582" s="145">
        <v>1562</v>
      </c>
      <c r="V1582" s="145">
        <v>44163886.425501354</v>
      </c>
    </row>
    <row r="1583" spans="1:22" x14ac:dyDescent="0.35">
      <c r="A1583" s="70">
        <f t="shared" si="33"/>
        <v>1564</v>
      </c>
      <c r="B1583" s="170">
        <v>-11686728.744173102</v>
      </c>
      <c r="U1583" s="145">
        <v>1563</v>
      </c>
      <c r="V1583" s="145">
        <v>10170200.045096364</v>
      </c>
    </row>
    <row r="1584" spans="1:22" x14ac:dyDescent="0.35">
      <c r="A1584" s="70">
        <f t="shared" si="33"/>
        <v>1565</v>
      </c>
      <c r="B1584" s="170">
        <v>-11686728.744173102</v>
      </c>
      <c r="U1584" s="145">
        <v>1564</v>
      </c>
      <c r="V1584" s="145">
        <v>1125201.074706804</v>
      </c>
    </row>
    <row r="1585" spans="1:22" x14ac:dyDescent="0.35">
      <c r="A1585" s="70">
        <f t="shared" si="33"/>
        <v>1566</v>
      </c>
      <c r="B1585" s="170">
        <v>-11686728.744173102</v>
      </c>
      <c r="U1585" s="145">
        <v>1565</v>
      </c>
      <c r="V1585" s="145">
        <v>6696150.1671365872</v>
      </c>
    </row>
    <row r="1586" spans="1:22" x14ac:dyDescent="0.35">
      <c r="A1586" s="70">
        <f t="shared" si="33"/>
        <v>1567</v>
      </c>
      <c r="B1586" s="170">
        <v>-11686728.744173102</v>
      </c>
      <c r="U1586" s="145">
        <v>1566</v>
      </c>
      <c r="V1586" s="145">
        <v>-1953777.6895370781</v>
      </c>
    </row>
    <row r="1587" spans="1:22" x14ac:dyDescent="0.35">
      <c r="A1587" s="70">
        <f t="shared" si="33"/>
        <v>1568</v>
      </c>
      <c r="B1587" s="170">
        <v>-11686728.744173102</v>
      </c>
      <c r="U1587" s="145">
        <v>1567</v>
      </c>
      <c r="V1587" s="145">
        <v>-26907774.328320894</v>
      </c>
    </row>
    <row r="1588" spans="1:22" x14ac:dyDescent="0.35">
      <c r="A1588" s="70">
        <f t="shared" si="33"/>
        <v>1569</v>
      </c>
      <c r="B1588" s="170">
        <v>-11686728.744173102</v>
      </c>
      <c r="U1588" s="145">
        <v>1568</v>
      </c>
      <c r="V1588" s="145">
        <v>-3936358.4279140681</v>
      </c>
    </row>
    <row r="1589" spans="1:22" x14ac:dyDescent="0.35">
      <c r="A1589" s="70">
        <f t="shared" si="33"/>
        <v>1570</v>
      </c>
      <c r="B1589" s="170">
        <v>-11686728.744173102</v>
      </c>
      <c r="U1589" s="145">
        <v>1569</v>
      </c>
      <c r="V1589" s="145">
        <v>3009536.987404108</v>
      </c>
    </row>
    <row r="1590" spans="1:22" x14ac:dyDescent="0.35">
      <c r="A1590" s="70">
        <f t="shared" si="33"/>
        <v>1571</v>
      </c>
      <c r="B1590" s="170">
        <v>-11686728.744173102</v>
      </c>
      <c r="U1590" s="145">
        <v>1570</v>
      </c>
      <c r="V1590" s="145">
        <v>9701084.096871078</v>
      </c>
    </row>
    <row r="1591" spans="1:22" x14ac:dyDescent="0.35">
      <c r="A1591" s="70">
        <f t="shared" si="33"/>
        <v>1572</v>
      </c>
      <c r="B1591" s="170">
        <v>-11686728.744173102</v>
      </c>
      <c r="U1591" s="145">
        <v>1571</v>
      </c>
      <c r="V1591" s="145">
        <v>-2730578.6139445864</v>
      </c>
    </row>
    <row r="1592" spans="1:22" x14ac:dyDescent="0.35">
      <c r="A1592" s="70">
        <f t="shared" si="33"/>
        <v>1573</v>
      </c>
      <c r="B1592" s="170">
        <v>-11686728.744173102</v>
      </c>
      <c r="U1592" s="145">
        <v>1572</v>
      </c>
      <c r="V1592" s="145">
        <v>-17914627.535701223</v>
      </c>
    </row>
    <row r="1593" spans="1:22" x14ac:dyDescent="0.35">
      <c r="A1593" s="70">
        <f t="shared" si="33"/>
        <v>1574</v>
      </c>
      <c r="B1593" s="170">
        <v>-11686728.744173102</v>
      </c>
      <c r="U1593" s="145">
        <v>1573</v>
      </c>
      <c r="V1593" s="145">
        <v>1006503.8373883404</v>
      </c>
    </row>
    <row r="1594" spans="1:22" x14ac:dyDescent="0.35">
      <c r="A1594" s="70">
        <f t="shared" si="33"/>
        <v>1575</v>
      </c>
      <c r="B1594" s="170">
        <v>-11686728.744173102</v>
      </c>
      <c r="U1594" s="145">
        <v>1574</v>
      </c>
      <c r="V1594" s="145">
        <v>12399377.366858855</v>
      </c>
    </row>
    <row r="1595" spans="1:22" x14ac:dyDescent="0.35">
      <c r="A1595" s="70">
        <f t="shared" si="33"/>
        <v>1576</v>
      </c>
      <c r="B1595" s="170">
        <v>-11686728.744173102</v>
      </c>
      <c r="U1595" s="145">
        <v>1575</v>
      </c>
      <c r="V1595" s="145">
        <v>-8907093.2250970677</v>
      </c>
    </row>
    <row r="1596" spans="1:22" x14ac:dyDescent="0.35">
      <c r="A1596" s="70">
        <f t="shared" si="33"/>
        <v>1577</v>
      </c>
      <c r="B1596" s="170">
        <v>-11686728.744173102</v>
      </c>
      <c r="U1596" s="145">
        <v>1576</v>
      </c>
      <c r="V1596" s="145">
        <v>7201294.5415110029</v>
      </c>
    </row>
    <row r="1597" spans="1:22" x14ac:dyDescent="0.35">
      <c r="A1597" s="70">
        <f t="shared" si="33"/>
        <v>1578</v>
      </c>
      <c r="B1597" s="170">
        <v>-11686728.744173102</v>
      </c>
      <c r="U1597" s="145">
        <v>1577</v>
      </c>
      <c r="V1597" s="145">
        <v>-6421851.3360318355</v>
      </c>
    </row>
    <row r="1598" spans="1:22" x14ac:dyDescent="0.35">
      <c r="A1598" s="70">
        <f t="shared" si="33"/>
        <v>1579</v>
      </c>
      <c r="B1598" s="170">
        <v>-11686728.744173102</v>
      </c>
      <c r="U1598" s="145">
        <v>1578</v>
      </c>
      <c r="V1598" s="145">
        <v>19928397.906844813</v>
      </c>
    </row>
    <row r="1599" spans="1:22" x14ac:dyDescent="0.35">
      <c r="A1599" s="70">
        <f t="shared" si="33"/>
        <v>1580</v>
      </c>
      <c r="B1599" s="170">
        <v>-11686728.744173102</v>
      </c>
      <c r="U1599" s="145">
        <v>1579</v>
      </c>
      <c r="V1599" s="145">
        <v>16465877.384599697</v>
      </c>
    </row>
    <row r="1600" spans="1:22" x14ac:dyDescent="0.35">
      <c r="A1600" s="70">
        <f t="shared" si="33"/>
        <v>1581</v>
      </c>
      <c r="B1600" s="170">
        <v>-11686728.744173102</v>
      </c>
      <c r="U1600" s="145">
        <v>1580</v>
      </c>
      <c r="V1600" s="145">
        <v>-16228967.298144486</v>
      </c>
    </row>
    <row r="1601" spans="1:22" x14ac:dyDescent="0.35">
      <c r="A1601" s="70">
        <f t="shared" si="33"/>
        <v>1582</v>
      </c>
      <c r="B1601" s="170">
        <v>-11686728.744173102</v>
      </c>
      <c r="U1601" s="145">
        <v>1581</v>
      </c>
      <c r="V1601" s="145">
        <v>-5256533.4878910091</v>
      </c>
    </row>
    <row r="1602" spans="1:22" x14ac:dyDescent="0.35">
      <c r="A1602" s="70">
        <f t="shared" si="33"/>
        <v>1583</v>
      </c>
      <c r="B1602" s="170">
        <v>-11686728.744173102</v>
      </c>
      <c r="U1602" s="145">
        <v>1582</v>
      </c>
      <c r="V1602" s="145">
        <v>5083975.4701969698</v>
      </c>
    </row>
    <row r="1603" spans="1:22" x14ac:dyDescent="0.35">
      <c r="A1603" s="70">
        <f t="shared" si="33"/>
        <v>1584</v>
      </c>
      <c r="B1603" s="170">
        <v>-11686728.744173102</v>
      </c>
      <c r="U1603" s="145">
        <v>1583</v>
      </c>
      <c r="V1603" s="145">
        <v>2236448.9709317759</v>
      </c>
    </row>
    <row r="1604" spans="1:22" x14ac:dyDescent="0.35">
      <c r="A1604" s="70">
        <f t="shared" si="33"/>
        <v>1585</v>
      </c>
      <c r="B1604" s="170">
        <v>-11686728.744173102</v>
      </c>
      <c r="U1604" s="145">
        <v>1584</v>
      </c>
      <c r="V1604" s="145">
        <v>-155132.33437070623</v>
      </c>
    </row>
    <row r="1605" spans="1:22" x14ac:dyDescent="0.35">
      <c r="A1605" s="70">
        <f t="shared" si="33"/>
        <v>1586</v>
      </c>
      <c r="B1605" s="170">
        <v>-11686728.744173102</v>
      </c>
      <c r="U1605" s="145">
        <v>1585</v>
      </c>
      <c r="V1605" s="145">
        <v>18069676.490191415</v>
      </c>
    </row>
    <row r="1606" spans="1:22" x14ac:dyDescent="0.35">
      <c r="A1606" s="70">
        <f t="shared" si="33"/>
        <v>1587</v>
      </c>
      <c r="B1606" s="170">
        <v>-11686728.744173102</v>
      </c>
      <c r="U1606" s="145">
        <v>1586</v>
      </c>
      <c r="V1606" s="145">
        <v>-25137509.154346973</v>
      </c>
    </row>
    <row r="1607" spans="1:22" x14ac:dyDescent="0.35">
      <c r="A1607" s="70">
        <f t="shared" si="33"/>
        <v>1588</v>
      </c>
      <c r="B1607" s="170">
        <v>-11686728.744173102</v>
      </c>
      <c r="U1607" s="145">
        <v>1587</v>
      </c>
      <c r="V1607" s="145">
        <v>-1208000.6995979212</v>
      </c>
    </row>
    <row r="1608" spans="1:22" x14ac:dyDescent="0.35">
      <c r="A1608" s="70">
        <f t="shared" si="33"/>
        <v>1589</v>
      </c>
      <c r="B1608" s="170">
        <v>-11686728.744173102</v>
      </c>
      <c r="U1608" s="145">
        <v>1588</v>
      </c>
      <c r="V1608" s="145">
        <v>908366.25793697685</v>
      </c>
    </row>
    <row r="1609" spans="1:22" x14ac:dyDescent="0.35">
      <c r="A1609" s="70">
        <f t="shared" si="33"/>
        <v>1590</v>
      </c>
      <c r="B1609" s="170">
        <v>-11686728.744173102</v>
      </c>
      <c r="U1609" s="145">
        <v>1589</v>
      </c>
      <c r="V1609" s="145">
        <v>-12098003.646423761</v>
      </c>
    </row>
    <row r="1610" spans="1:22" x14ac:dyDescent="0.35">
      <c r="A1610" s="70">
        <f t="shared" si="33"/>
        <v>1591</v>
      </c>
      <c r="B1610" s="170">
        <v>-11686728.744173102</v>
      </c>
      <c r="U1610" s="145">
        <v>1590</v>
      </c>
      <c r="V1610" s="145">
        <v>-22903424.43127596</v>
      </c>
    </row>
    <row r="1611" spans="1:22" x14ac:dyDescent="0.35">
      <c r="A1611" s="70">
        <f t="shared" si="33"/>
        <v>1592</v>
      </c>
      <c r="B1611" s="170">
        <v>-11686728.744173102</v>
      </c>
      <c r="U1611" s="145">
        <v>1591</v>
      </c>
      <c r="V1611" s="145">
        <v>35876694.219754823</v>
      </c>
    </row>
    <row r="1612" spans="1:22" x14ac:dyDescent="0.35">
      <c r="A1612" s="70">
        <f t="shared" si="33"/>
        <v>1593</v>
      </c>
      <c r="B1612" s="170">
        <v>-11686728.744173102</v>
      </c>
      <c r="U1612" s="145">
        <v>1592</v>
      </c>
      <c r="V1612" s="145">
        <v>1370096.0967769623</v>
      </c>
    </row>
    <row r="1613" spans="1:22" x14ac:dyDescent="0.35">
      <c r="A1613" s="70">
        <f t="shared" si="33"/>
        <v>1594</v>
      </c>
      <c r="B1613" s="170">
        <v>-11686728.744173102</v>
      </c>
      <c r="U1613" s="145">
        <v>1593</v>
      </c>
      <c r="V1613" s="145">
        <v>-351151.1287945658</v>
      </c>
    </row>
    <row r="1614" spans="1:22" x14ac:dyDescent="0.35">
      <c r="A1614" s="70">
        <f t="shared" si="33"/>
        <v>1595</v>
      </c>
      <c r="B1614" s="170">
        <v>-11686728.744173102</v>
      </c>
      <c r="U1614" s="145">
        <v>1594</v>
      </c>
      <c r="V1614" s="145">
        <v>-20096052.427992556</v>
      </c>
    </row>
    <row r="1615" spans="1:22" x14ac:dyDescent="0.35">
      <c r="A1615" s="70">
        <f t="shared" si="33"/>
        <v>1596</v>
      </c>
      <c r="B1615" s="170">
        <v>-11686728.744173102</v>
      </c>
      <c r="U1615" s="145">
        <v>1595</v>
      </c>
      <c r="V1615" s="145">
        <v>-1871713.4689702652</v>
      </c>
    </row>
    <row r="1616" spans="1:22" x14ac:dyDescent="0.35">
      <c r="A1616" s="70">
        <f t="shared" si="33"/>
        <v>1597</v>
      </c>
      <c r="B1616" s="170">
        <v>-11686728.744173102</v>
      </c>
      <c r="U1616" s="145">
        <v>1596</v>
      </c>
      <c r="V1616" s="145">
        <v>21815853.393199697</v>
      </c>
    </row>
    <row r="1617" spans="1:22" x14ac:dyDescent="0.35">
      <c r="A1617" s="70">
        <f t="shared" si="33"/>
        <v>1598</v>
      </c>
      <c r="B1617" s="170">
        <v>-11686728.744173102</v>
      </c>
      <c r="U1617" s="145">
        <v>1597</v>
      </c>
      <c r="V1617" s="145">
        <v>4747926.6929356344</v>
      </c>
    </row>
    <row r="1618" spans="1:22" x14ac:dyDescent="0.35">
      <c r="A1618" s="70">
        <f t="shared" si="33"/>
        <v>1599</v>
      </c>
      <c r="B1618" s="170">
        <v>-11686728.744173102</v>
      </c>
      <c r="U1618" s="145">
        <v>1598</v>
      </c>
      <c r="V1618" s="145">
        <v>3755414.8740313984</v>
      </c>
    </row>
    <row r="1619" spans="1:22" x14ac:dyDescent="0.35">
      <c r="A1619" s="70">
        <f t="shared" si="33"/>
        <v>1600</v>
      </c>
      <c r="B1619" s="170">
        <v>-11686728.744173102</v>
      </c>
      <c r="U1619" s="145">
        <v>1599</v>
      </c>
      <c r="V1619" s="145">
        <v>-35339514.963515483</v>
      </c>
    </row>
    <row r="1620" spans="1:22" x14ac:dyDescent="0.35">
      <c r="A1620" s="70">
        <f t="shared" si="33"/>
        <v>1601</v>
      </c>
      <c r="B1620" s="170">
        <v>-11686728.744173102</v>
      </c>
      <c r="U1620" s="145">
        <v>1600</v>
      </c>
      <c r="V1620" s="145">
        <v>25061587.48881115</v>
      </c>
    </row>
    <row r="1621" spans="1:22" x14ac:dyDescent="0.35">
      <c r="A1621" s="70">
        <f t="shared" si="33"/>
        <v>1602</v>
      </c>
      <c r="B1621" s="170">
        <v>-11686728.744173102</v>
      </c>
      <c r="U1621" s="145">
        <v>1601</v>
      </c>
      <c r="V1621" s="145">
        <v>-15838549.884411398</v>
      </c>
    </row>
    <row r="1622" spans="1:22" x14ac:dyDescent="0.35">
      <c r="A1622" s="70">
        <f t="shared" ref="A1622:A1685" si="34">A1621+1</f>
        <v>1603</v>
      </c>
      <c r="B1622" s="170">
        <v>-11686728.744173102</v>
      </c>
      <c r="U1622" s="145">
        <v>1602</v>
      </c>
      <c r="V1622" s="145">
        <v>-4716464.4829773735</v>
      </c>
    </row>
    <row r="1623" spans="1:22" x14ac:dyDescent="0.35">
      <c r="A1623" s="70">
        <f t="shared" si="34"/>
        <v>1604</v>
      </c>
      <c r="B1623" s="170">
        <v>-11686728.744173102</v>
      </c>
      <c r="U1623" s="145">
        <v>1603</v>
      </c>
      <c r="V1623" s="145">
        <v>-40507761.160446972</v>
      </c>
    </row>
    <row r="1624" spans="1:22" x14ac:dyDescent="0.35">
      <c r="A1624" s="70">
        <f t="shared" si="34"/>
        <v>1605</v>
      </c>
      <c r="B1624" s="170">
        <v>-11686728.744173102</v>
      </c>
      <c r="U1624" s="145">
        <v>1604</v>
      </c>
      <c r="V1624" s="145">
        <v>-22456083.419829007</v>
      </c>
    </row>
    <row r="1625" spans="1:22" x14ac:dyDescent="0.35">
      <c r="A1625" s="70">
        <f t="shared" si="34"/>
        <v>1606</v>
      </c>
      <c r="B1625" s="170">
        <v>-11686728.744173102</v>
      </c>
      <c r="U1625" s="145">
        <v>1605</v>
      </c>
      <c r="V1625" s="145">
        <v>14593187.129216</v>
      </c>
    </row>
    <row r="1626" spans="1:22" x14ac:dyDescent="0.35">
      <c r="A1626" s="70">
        <f t="shared" si="34"/>
        <v>1607</v>
      </c>
      <c r="B1626" s="170">
        <v>-11686728.744173102</v>
      </c>
      <c r="U1626" s="145">
        <v>1606</v>
      </c>
      <c r="V1626" s="145">
        <v>-21899400.092405282</v>
      </c>
    </row>
    <row r="1627" spans="1:22" x14ac:dyDescent="0.35">
      <c r="A1627" s="70">
        <f t="shared" si="34"/>
        <v>1608</v>
      </c>
      <c r="B1627" s="170">
        <v>-11686728.744173102</v>
      </c>
      <c r="U1627" s="145">
        <v>1607</v>
      </c>
      <c r="V1627" s="145">
        <v>-5711531.0045473315</v>
      </c>
    </row>
    <row r="1628" spans="1:22" x14ac:dyDescent="0.35">
      <c r="A1628" s="70">
        <f t="shared" si="34"/>
        <v>1609</v>
      </c>
      <c r="B1628" s="170">
        <v>-11686728.744173102</v>
      </c>
      <c r="U1628" s="145">
        <v>1608</v>
      </c>
      <c r="V1628" s="145">
        <v>9328228.9817454964</v>
      </c>
    </row>
    <row r="1629" spans="1:22" x14ac:dyDescent="0.35">
      <c r="A1629" s="70">
        <f t="shared" si="34"/>
        <v>1610</v>
      </c>
      <c r="B1629" s="170">
        <v>-11686728.744173102</v>
      </c>
      <c r="U1629" s="145">
        <v>1609</v>
      </c>
      <c r="V1629" s="145">
        <v>5159131.845299162</v>
      </c>
    </row>
    <row r="1630" spans="1:22" x14ac:dyDescent="0.35">
      <c r="A1630" s="70">
        <f t="shared" si="34"/>
        <v>1611</v>
      </c>
      <c r="B1630" s="170">
        <v>-11686728.744173102</v>
      </c>
      <c r="U1630" s="145">
        <v>1610</v>
      </c>
      <c r="V1630" s="145">
        <v>-20104144.584708311</v>
      </c>
    </row>
    <row r="1631" spans="1:22" x14ac:dyDescent="0.35">
      <c r="A1631" s="70">
        <f t="shared" si="34"/>
        <v>1612</v>
      </c>
      <c r="B1631" s="170">
        <v>-11686728.744173102</v>
      </c>
      <c r="U1631" s="145">
        <v>1611</v>
      </c>
      <c r="V1631" s="145">
        <v>13221657.832125321</v>
      </c>
    </row>
    <row r="1632" spans="1:22" x14ac:dyDescent="0.35">
      <c r="A1632" s="70">
        <f t="shared" si="34"/>
        <v>1613</v>
      </c>
      <c r="B1632" s="170">
        <v>-11686728.744173102</v>
      </c>
      <c r="U1632" s="145">
        <v>1612</v>
      </c>
      <c r="V1632" s="145">
        <v>-15606815.164663017</v>
      </c>
    </row>
    <row r="1633" spans="1:22" x14ac:dyDescent="0.35">
      <c r="A1633" s="70">
        <f t="shared" si="34"/>
        <v>1614</v>
      </c>
      <c r="B1633" s="170">
        <v>-11686728.744173102</v>
      </c>
      <c r="U1633" s="145">
        <v>1613</v>
      </c>
      <c r="V1633" s="145">
        <v>-26178191.501689471</v>
      </c>
    </row>
    <row r="1634" spans="1:22" x14ac:dyDescent="0.35">
      <c r="A1634" s="70">
        <f t="shared" si="34"/>
        <v>1615</v>
      </c>
      <c r="B1634" s="170">
        <v>-11686728.744173102</v>
      </c>
      <c r="U1634" s="145">
        <v>1614</v>
      </c>
      <c r="V1634" s="145">
        <v>-23971162.011993472</v>
      </c>
    </row>
    <row r="1635" spans="1:22" x14ac:dyDescent="0.35">
      <c r="A1635" s="70">
        <f t="shared" si="34"/>
        <v>1616</v>
      </c>
      <c r="B1635" s="170">
        <v>-11686728.744173102</v>
      </c>
      <c r="U1635" s="145">
        <v>1615</v>
      </c>
      <c r="V1635" s="145">
        <v>-12803226.026819853</v>
      </c>
    </row>
    <row r="1636" spans="1:22" x14ac:dyDescent="0.35">
      <c r="A1636" s="70">
        <f t="shared" si="34"/>
        <v>1617</v>
      </c>
      <c r="B1636" s="170">
        <v>-11686728.744173102</v>
      </c>
      <c r="U1636" s="145">
        <v>1616</v>
      </c>
      <c r="V1636" s="145">
        <v>10088210.87667888</v>
      </c>
    </row>
    <row r="1637" spans="1:22" x14ac:dyDescent="0.35">
      <c r="A1637" s="70">
        <f t="shared" si="34"/>
        <v>1618</v>
      </c>
      <c r="B1637" s="170">
        <v>-11686728.744173102</v>
      </c>
      <c r="U1637" s="145">
        <v>1617</v>
      </c>
      <c r="V1637" s="145">
        <v>5464354.9164518267</v>
      </c>
    </row>
    <row r="1638" spans="1:22" x14ac:dyDescent="0.35">
      <c r="A1638" s="70">
        <f t="shared" si="34"/>
        <v>1619</v>
      </c>
      <c r="B1638" s="170">
        <v>-11686728.744173102</v>
      </c>
      <c r="U1638" s="145">
        <v>1618</v>
      </c>
      <c r="V1638" s="145">
        <v>-25302033.461315215</v>
      </c>
    </row>
    <row r="1639" spans="1:22" x14ac:dyDescent="0.35">
      <c r="A1639" s="70">
        <f t="shared" si="34"/>
        <v>1620</v>
      </c>
      <c r="B1639" s="170">
        <v>-11686728.744173102</v>
      </c>
      <c r="U1639" s="145">
        <v>1619</v>
      </c>
      <c r="V1639" s="145">
        <v>-29377693.841552489</v>
      </c>
    </row>
    <row r="1640" spans="1:22" x14ac:dyDescent="0.35">
      <c r="A1640" s="70">
        <f t="shared" si="34"/>
        <v>1621</v>
      </c>
      <c r="B1640" s="170">
        <v>-11686728.744173102</v>
      </c>
      <c r="U1640" s="145">
        <v>1620</v>
      </c>
      <c r="V1640" s="145">
        <v>18178671.264216259</v>
      </c>
    </row>
    <row r="1641" spans="1:22" x14ac:dyDescent="0.35">
      <c r="A1641" s="70">
        <f t="shared" si="34"/>
        <v>1622</v>
      </c>
      <c r="B1641" s="170">
        <v>-11686728.744173102</v>
      </c>
      <c r="U1641" s="145">
        <v>1621</v>
      </c>
      <c r="V1641" s="145">
        <v>34529159.518106446</v>
      </c>
    </row>
    <row r="1642" spans="1:22" x14ac:dyDescent="0.35">
      <c r="A1642" s="70">
        <f t="shared" si="34"/>
        <v>1623</v>
      </c>
      <c r="B1642" s="170">
        <v>-11686728.744173102</v>
      </c>
      <c r="U1642" s="145">
        <v>1622</v>
      </c>
      <c r="V1642" s="145">
        <v>-2080409.7021381781</v>
      </c>
    </row>
    <row r="1643" spans="1:22" x14ac:dyDescent="0.35">
      <c r="A1643" s="70">
        <f t="shared" si="34"/>
        <v>1624</v>
      </c>
      <c r="B1643" s="170">
        <v>-11686728.744173102</v>
      </c>
      <c r="U1643" s="145">
        <v>1623</v>
      </c>
      <c r="V1643" s="145">
        <v>33274506.363038488</v>
      </c>
    </row>
    <row r="1644" spans="1:22" x14ac:dyDescent="0.35">
      <c r="A1644" s="70">
        <f t="shared" si="34"/>
        <v>1625</v>
      </c>
      <c r="B1644" s="170">
        <v>-11686728.744173102</v>
      </c>
      <c r="U1644" s="145">
        <v>1624</v>
      </c>
      <c r="V1644" s="145">
        <v>-33435.776131764054</v>
      </c>
    </row>
    <row r="1645" spans="1:22" x14ac:dyDescent="0.35">
      <c r="A1645" s="70">
        <f t="shared" si="34"/>
        <v>1626</v>
      </c>
      <c r="B1645" s="170">
        <v>-11686728.744173102</v>
      </c>
      <c r="U1645" s="145">
        <v>1625</v>
      </c>
      <c r="V1645" s="145">
        <v>3964296.6344342455</v>
      </c>
    </row>
    <row r="1646" spans="1:22" x14ac:dyDescent="0.35">
      <c r="A1646" s="70">
        <f t="shared" si="34"/>
        <v>1627</v>
      </c>
      <c r="B1646" s="170">
        <v>-11686728.744173102</v>
      </c>
      <c r="U1646" s="145">
        <v>1626</v>
      </c>
      <c r="V1646" s="145">
        <v>-34283912.109614812</v>
      </c>
    </row>
    <row r="1647" spans="1:22" x14ac:dyDescent="0.35">
      <c r="A1647" s="70">
        <f t="shared" si="34"/>
        <v>1628</v>
      </c>
      <c r="B1647" s="170">
        <v>-11686728.744173102</v>
      </c>
      <c r="U1647" s="145">
        <v>1627</v>
      </c>
      <c r="V1647" s="145">
        <v>-8405402.5227812473</v>
      </c>
    </row>
    <row r="1648" spans="1:22" x14ac:dyDescent="0.35">
      <c r="A1648" s="70">
        <f t="shared" si="34"/>
        <v>1629</v>
      </c>
      <c r="B1648" s="170">
        <v>-11686728.744173102</v>
      </c>
      <c r="U1648" s="145">
        <v>1628</v>
      </c>
      <c r="V1648" s="145">
        <v>13495191.581302963</v>
      </c>
    </row>
    <row r="1649" spans="1:22" x14ac:dyDescent="0.35">
      <c r="A1649" s="70">
        <f t="shared" si="34"/>
        <v>1630</v>
      </c>
      <c r="B1649" s="170">
        <v>-11686728.744173102</v>
      </c>
      <c r="U1649" s="145">
        <v>1629</v>
      </c>
      <c r="V1649" s="145">
        <v>6060192.5521727689</v>
      </c>
    </row>
    <row r="1650" spans="1:22" x14ac:dyDescent="0.35">
      <c r="A1650" s="70">
        <f t="shared" si="34"/>
        <v>1631</v>
      </c>
      <c r="B1650" s="170">
        <v>-11686728.744173102</v>
      </c>
      <c r="U1650" s="145">
        <v>1630</v>
      </c>
      <c r="V1650" s="145">
        <v>-359692.56394224241</v>
      </c>
    </row>
    <row r="1651" spans="1:22" x14ac:dyDescent="0.35">
      <c r="A1651" s="70">
        <f t="shared" si="34"/>
        <v>1632</v>
      </c>
      <c r="B1651" s="170">
        <v>-11686728.744173102</v>
      </c>
      <c r="U1651" s="145">
        <v>1631</v>
      </c>
      <c r="V1651" s="145">
        <v>10559804.479640976</v>
      </c>
    </row>
    <row r="1652" spans="1:22" x14ac:dyDescent="0.35">
      <c r="A1652" s="70">
        <f t="shared" si="34"/>
        <v>1633</v>
      </c>
      <c r="B1652" s="170">
        <v>-11686728.744173102</v>
      </c>
      <c r="U1652" s="145">
        <v>1632</v>
      </c>
      <c r="V1652" s="145">
        <v>17749281.130274221</v>
      </c>
    </row>
    <row r="1653" spans="1:22" x14ac:dyDescent="0.35">
      <c r="A1653" s="70">
        <f t="shared" si="34"/>
        <v>1634</v>
      </c>
      <c r="B1653" s="170">
        <v>-11686728.744173102</v>
      </c>
      <c r="U1653" s="145">
        <v>1633</v>
      </c>
      <c r="V1653" s="145">
        <v>-26748430.773010142</v>
      </c>
    </row>
    <row r="1654" spans="1:22" x14ac:dyDescent="0.35">
      <c r="A1654" s="70">
        <f t="shared" si="34"/>
        <v>1635</v>
      </c>
      <c r="B1654" s="170">
        <v>-11686728.744173102</v>
      </c>
      <c r="U1654" s="145">
        <v>1634</v>
      </c>
      <c r="V1654" s="145">
        <v>43010298.471179828</v>
      </c>
    </row>
    <row r="1655" spans="1:22" x14ac:dyDescent="0.35">
      <c r="A1655" s="70">
        <f t="shared" si="34"/>
        <v>1636</v>
      </c>
      <c r="B1655" s="170">
        <v>-11686728.744173102</v>
      </c>
      <c r="U1655" s="145">
        <v>1635</v>
      </c>
      <c r="V1655" s="145">
        <v>-12131867.694618244</v>
      </c>
    </row>
    <row r="1656" spans="1:22" x14ac:dyDescent="0.35">
      <c r="A1656" s="70">
        <f t="shared" si="34"/>
        <v>1637</v>
      </c>
      <c r="B1656" s="170">
        <v>-11686728.744173102</v>
      </c>
      <c r="U1656" s="145">
        <v>1636</v>
      </c>
      <c r="V1656" s="145">
        <v>-4986771.9487374723</v>
      </c>
    </row>
    <row r="1657" spans="1:22" x14ac:dyDescent="0.35">
      <c r="A1657" s="70">
        <f t="shared" si="34"/>
        <v>1638</v>
      </c>
      <c r="B1657" s="170">
        <v>-11686728.744173102</v>
      </c>
      <c r="U1657" s="145">
        <v>1637</v>
      </c>
      <c r="V1657" s="145">
        <v>-10682373.801920086</v>
      </c>
    </row>
    <row r="1658" spans="1:22" x14ac:dyDescent="0.35">
      <c r="A1658" s="70">
        <f t="shared" si="34"/>
        <v>1639</v>
      </c>
      <c r="B1658" s="170">
        <v>-11686728.744173102</v>
      </c>
      <c r="U1658" s="145">
        <v>1638</v>
      </c>
      <c r="V1658" s="145">
        <v>12854900.54744155</v>
      </c>
    </row>
    <row r="1659" spans="1:22" x14ac:dyDescent="0.35">
      <c r="A1659" s="70">
        <f t="shared" si="34"/>
        <v>1640</v>
      </c>
      <c r="B1659" s="170">
        <v>-11686728.744173102</v>
      </c>
      <c r="U1659" s="145">
        <v>1639</v>
      </c>
      <c r="V1659" s="145">
        <v>4883632.0195924267</v>
      </c>
    </row>
    <row r="1660" spans="1:22" x14ac:dyDescent="0.35">
      <c r="A1660" s="70">
        <f t="shared" si="34"/>
        <v>1641</v>
      </c>
      <c r="B1660" s="170">
        <v>-11686728.744173102</v>
      </c>
      <c r="U1660" s="145">
        <v>1640</v>
      </c>
      <c r="V1660" s="145">
        <v>15592243.591467284</v>
      </c>
    </row>
    <row r="1661" spans="1:22" x14ac:dyDescent="0.35">
      <c r="A1661" s="70">
        <f t="shared" si="34"/>
        <v>1642</v>
      </c>
      <c r="B1661" s="170">
        <v>-11686728.744173102</v>
      </c>
      <c r="U1661" s="145">
        <v>1641</v>
      </c>
      <c r="V1661" s="145">
        <v>4116054.2832630537</v>
      </c>
    </row>
    <row r="1662" spans="1:22" x14ac:dyDescent="0.35">
      <c r="A1662" s="70">
        <f t="shared" si="34"/>
        <v>1643</v>
      </c>
      <c r="B1662" s="170">
        <v>-11686728.744173102</v>
      </c>
      <c r="U1662" s="145">
        <v>1642</v>
      </c>
      <c r="V1662" s="145">
        <v>14491050.027950875</v>
      </c>
    </row>
    <row r="1663" spans="1:22" x14ac:dyDescent="0.35">
      <c r="A1663" s="70">
        <f t="shared" si="34"/>
        <v>1644</v>
      </c>
      <c r="B1663" s="170">
        <v>-11686728.744173102</v>
      </c>
      <c r="U1663" s="145">
        <v>1643</v>
      </c>
      <c r="V1663" s="145">
        <v>5787263.4228337444</v>
      </c>
    </row>
    <row r="1664" spans="1:22" x14ac:dyDescent="0.35">
      <c r="A1664" s="70">
        <f t="shared" si="34"/>
        <v>1645</v>
      </c>
      <c r="B1664" s="170">
        <v>-11686728.744173102</v>
      </c>
      <c r="U1664" s="145">
        <v>1644</v>
      </c>
      <c r="V1664" s="145">
        <v>3376627.2680118531</v>
      </c>
    </row>
    <row r="1665" spans="1:22" x14ac:dyDescent="0.35">
      <c r="A1665" s="70">
        <f t="shared" si="34"/>
        <v>1646</v>
      </c>
      <c r="B1665" s="170">
        <v>-11686728.744173102</v>
      </c>
      <c r="U1665" s="145">
        <v>1645</v>
      </c>
      <c r="V1665" s="145">
        <v>-10336271.001854368</v>
      </c>
    </row>
    <row r="1666" spans="1:22" x14ac:dyDescent="0.35">
      <c r="A1666" s="70">
        <f t="shared" si="34"/>
        <v>1647</v>
      </c>
      <c r="B1666" s="170">
        <v>-11686728.744173102</v>
      </c>
      <c r="U1666" s="145">
        <v>1646</v>
      </c>
      <c r="V1666" s="145">
        <v>-34154797.96303615</v>
      </c>
    </row>
    <row r="1667" spans="1:22" x14ac:dyDescent="0.35">
      <c r="A1667" s="70">
        <f t="shared" si="34"/>
        <v>1648</v>
      </c>
      <c r="B1667" s="170">
        <v>-11686728.744173102</v>
      </c>
      <c r="U1667" s="145">
        <v>1647</v>
      </c>
      <c r="V1667" s="145">
        <v>-4987870.8999341689</v>
      </c>
    </row>
    <row r="1668" spans="1:22" x14ac:dyDescent="0.35">
      <c r="A1668" s="70">
        <f t="shared" si="34"/>
        <v>1649</v>
      </c>
      <c r="B1668" s="170">
        <v>-11686728.744173102</v>
      </c>
      <c r="U1668" s="145">
        <v>1648</v>
      </c>
      <c r="V1668" s="145">
        <v>-5520380.2743341699</v>
      </c>
    </row>
    <row r="1669" spans="1:22" x14ac:dyDescent="0.35">
      <c r="A1669" s="70">
        <f t="shared" si="34"/>
        <v>1650</v>
      </c>
      <c r="B1669" s="170">
        <v>-11686728.744173102</v>
      </c>
      <c r="U1669" s="145">
        <v>1649</v>
      </c>
      <c r="V1669" s="145">
        <v>88512.337227661163</v>
      </c>
    </row>
    <row r="1670" spans="1:22" x14ac:dyDescent="0.35">
      <c r="A1670" s="70">
        <f t="shared" si="34"/>
        <v>1651</v>
      </c>
      <c r="B1670" s="170">
        <v>-11686728.744173102</v>
      </c>
      <c r="U1670" s="145">
        <v>1650</v>
      </c>
      <c r="V1670" s="145">
        <v>33703372.739230074</v>
      </c>
    </row>
    <row r="1671" spans="1:22" x14ac:dyDescent="0.35">
      <c r="A1671" s="70">
        <f t="shared" si="34"/>
        <v>1652</v>
      </c>
      <c r="B1671" s="170">
        <v>-11686728.744173102</v>
      </c>
      <c r="U1671" s="145">
        <v>1651</v>
      </c>
      <c r="V1671" s="145">
        <v>-20561323.610961188</v>
      </c>
    </row>
    <row r="1672" spans="1:22" x14ac:dyDescent="0.35">
      <c r="A1672" s="70">
        <f t="shared" si="34"/>
        <v>1653</v>
      </c>
      <c r="B1672" s="170">
        <v>-11686728.744173102</v>
      </c>
      <c r="U1672" s="145">
        <v>1652</v>
      </c>
      <c r="V1672" s="145">
        <v>-382735.29949647561</v>
      </c>
    </row>
    <row r="1673" spans="1:22" x14ac:dyDescent="0.35">
      <c r="A1673" s="70">
        <f t="shared" si="34"/>
        <v>1654</v>
      </c>
      <c r="B1673" s="170">
        <v>-11686728.744173102</v>
      </c>
      <c r="U1673" s="145">
        <v>1653</v>
      </c>
      <c r="V1673" s="145">
        <v>14860540.963488683</v>
      </c>
    </row>
    <row r="1674" spans="1:22" x14ac:dyDescent="0.35">
      <c r="A1674" s="70">
        <f t="shared" si="34"/>
        <v>1655</v>
      </c>
      <c r="B1674" s="170">
        <v>-11686728.744173102</v>
      </c>
      <c r="U1674" s="145">
        <v>1654</v>
      </c>
      <c r="V1674" s="145">
        <v>2521509.2460880466</v>
      </c>
    </row>
    <row r="1675" spans="1:22" x14ac:dyDescent="0.35">
      <c r="A1675" s="70">
        <f t="shared" si="34"/>
        <v>1656</v>
      </c>
      <c r="B1675" s="170">
        <v>-11686728.744173102</v>
      </c>
      <c r="U1675" s="145">
        <v>1655</v>
      </c>
      <c r="V1675" s="145">
        <v>6966653.0190194957</v>
      </c>
    </row>
    <row r="1676" spans="1:22" x14ac:dyDescent="0.35">
      <c r="A1676" s="70">
        <f t="shared" si="34"/>
        <v>1657</v>
      </c>
      <c r="B1676" s="170">
        <v>-11686728.744173102</v>
      </c>
      <c r="U1676" s="145">
        <v>1656</v>
      </c>
      <c r="V1676" s="145">
        <v>-19312465.507772684</v>
      </c>
    </row>
    <row r="1677" spans="1:22" x14ac:dyDescent="0.35">
      <c r="A1677" s="70">
        <f t="shared" si="34"/>
        <v>1658</v>
      </c>
      <c r="B1677" s="170">
        <v>-11686728.744173102</v>
      </c>
      <c r="U1677" s="145">
        <v>1657</v>
      </c>
      <c r="V1677" s="145">
        <v>-14231282.624955472</v>
      </c>
    </row>
    <row r="1678" spans="1:22" x14ac:dyDescent="0.35">
      <c r="A1678" s="70">
        <f t="shared" si="34"/>
        <v>1659</v>
      </c>
      <c r="B1678" s="170">
        <v>-11686728.744173102</v>
      </c>
      <c r="U1678" s="145">
        <v>1658</v>
      </c>
      <c r="V1678" s="145">
        <v>-40194875.221088596</v>
      </c>
    </row>
    <row r="1679" spans="1:22" x14ac:dyDescent="0.35">
      <c r="A1679" s="70">
        <f t="shared" si="34"/>
        <v>1660</v>
      </c>
      <c r="B1679" s="170">
        <v>-11686728.744173102</v>
      </c>
      <c r="U1679" s="145">
        <v>1659</v>
      </c>
      <c r="V1679" s="145">
        <v>13943594.865294125</v>
      </c>
    </row>
    <row r="1680" spans="1:22" x14ac:dyDescent="0.35">
      <c r="A1680" s="70">
        <f t="shared" si="34"/>
        <v>1661</v>
      </c>
      <c r="B1680" s="170">
        <v>-11686728.744173102</v>
      </c>
      <c r="U1680" s="145">
        <v>1660</v>
      </c>
      <c r="V1680" s="145">
        <v>20784557.097490393</v>
      </c>
    </row>
    <row r="1681" spans="1:22" x14ac:dyDescent="0.35">
      <c r="A1681" s="70">
        <f t="shared" si="34"/>
        <v>1662</v>
      </c>
      <c r="B1681" s="170">
        <v>-11686728.744173102</v>
      </c>
      <c r="U1681" s="145">
        <v>1661</v>
      </c>
      <c r="V1681" s="145">
        <v>40658918.018721282</v>
      </c>
    </row>
    <row r="1682" spans="1:22" x14ac:dyDescent="0.35">
      <c r="A1682" s="70">
        <f t="shared" si="34"/>
        <v>1663</v>
      </c>
      <c r="B1682" s="170">
        <v>-11686728.744173102</v>
      </c>
      <c r="U1682" s="145">
        <v>1662</v>
      </c>
      <c r="V1682" s="145">
        <v>-11096152.121048504</v>
      </c>
    </row>
    <row r="1683" spans="1:22" x14ac:dyDescent="0.35">
      <c r="A1683" s="70">
        <f t="shared" si="34"/>
        <v>1664</v>
      </c>
      <c r="B1683" s="170">
        <v>-11686728.744173102</v>
      </c>
      <c r="U1683" s="145">
        <v>1663</v>
      </c>
      <c r="V1683" s="145">
        <v>12486352.027633429</v>
      </c>
    </row>
    <row r="1684" spans="1:22" x14ac:dyDescent="0.35">
      <c r="A1684" s="70">
        <f t="shared" si="34"/>
        <v>1665</v>
      </c>
      <c r="B1684" s="170">
        <v>-11686728.744173102</v>
      </c>
      <c r="U1684" s="145">
        <v>1664</v>
      </c>
      <c r="V1684" s="145">
        <v>-53908990.187805265</v>
      </c>
    </row>
    <row r="1685" spans="1:22" x14ac:dyDescent="0.35">
      <c r="A1685" s="70">
        <f t="shared" si="34"/>
        <v>1666</v>
      </c>
      <c r="B1685" s="170">
        <v>-11686728.744173102</v>
      </c>
      <c r="U1685" s="145">
        <v>1665</v>
      </c>
      <c r="V1685" s="145">
        <v>18356156.837163579</v>
      </c>
    </row>
    <row r="1686" spans="1:22" x14ac:dyDescent="0.35">
      <c r="A1686" s="70">
        <f t="shared" ref="A1686:A1749" si="35">A1685+1</f>
        <v>1667</v>
      </c>
      <c r="B1686" s="170">
        <v>-11686728.744173102</v>
      </c>
      <c r="U1686" s="145">
        <v>1666</v>
      </c>
      <c r="V1686" s="145">
        <v>3200147.015898712</v>
      </c>
    </row>
    <row r="1687" spans="1:22" x14ac:dyDescent="0.35">
      <c r="A1687" s="70">
        <f t="shared" si="35"/>
        <v>1668</v>
      </c>
      <c r="B1687" s="170">
        <v>-11686728.744173102</v>
      </c>
      <c r="U1687" s="145">
        <v>1667</v>
      </c>
      <c r="V1687" s="145">
        <v>18484430.795744494</v>
      </c>
    </row>
    <row r="1688" spans="1:22" x14ac:dyDescent="0.35">
      <c r="A1688" s="70">
        <f t="shared" si="35"/>
        <v>1669</v>
      </c>
      <c r="B1688" s="170">
        <v>-11686728.744173102</v>
      </c>
      <c r="U1688" s="145">
        <v>1668</v>
      </c>
      <c r="V1688" s="145">
        <v>-2014476.2771355584</v>
      </c>
    </row>
    <row r="1689" spans="1:22" x14ac:dyDescent="0.35">
      <c r="A1689" s="70">
        <f t="shared" si="35"/>
        <v>1670</v>
      </c>
      <c r="B1689" s="170">
        <v>-11686728.744173102</v>
      </c>
      <c r="U1689" s="145">
        <v>1669</v>
      </c>
      <c r="V1689" s="145">
        <v>14205099.02926667</v>
      </c>
    </row>
    <row r="1690" spans="1:22" x14ac:dyDescent="0.35">
      <c r="A1690" s="70">
        <f t="shared" si="35"/>
        <v>1671</v>
      </c>
      <c r="B1690" s="170">
        <v>-11686728.744173102</v>
      </c>
      <c r="U1690" s="145">
        <v>1670</v>
      </c>
      <c r="V1690" s="145">
        <v>-16827772.642627344</v>
      </c>
    </row>
    <row r="1691" spans="1:22" x14ac:dyDescent="0.35">
      <c r="A1691" s="70">
        <f t="shared" si="35"/>
        <v>1672</v>
      </c>
      <c r="B1691" s="170">
        <v>-11686728.744173102</v>
      </c>
      <c r="U1691" s="145">
        <v>1671</v>
      </c>
      <c r="V1691" s="145">
        <v>-4872225.6725678556</v>
      </c>
    </row>
    <row r="1692" spans="1:22" x14ac:dyDescent="0.35">
      <c r="A1692" s="70">
        <f t="shared" si="35"/>
        <v>1673</v>
      </c>
      <c r="B1692" s="170">
        <v>-11686728.744173102</v>
      </c>
      <c r="U1692" s="145">
        <v>1672</v>
      </c>
      <c r="V1692" s="145">
        <v>-7876659.789402131</v>
      </c>
    </row>
    <row r="1693" spans="1:22" x14ac:dyDescent="0.35">
      <c r="A1693" s="70">
        <f t="shared" si="35"/>
        <v>1674</v>
      </c>
      <c r="B1693" s="170">
        <v>-11686728.744173102</v>
      </c>
      <c r="U1693" s="145">
        <v>1673</v>
      </c>
      <c r="V1693" s="145">
        <v>-19958404.665926222</v>
      </c>
    </row>
    <row r="1694" spans="1:22" x14ac:dyDescent="0.35">
      <c r="A1694" s="70">
        <f t="shared" si="35"/>
        <v>1675</v>
      </c>
      <c r="B1694" s="170">
        <v>-11686728.744173102</v>
      </c>
      <c r="U1694" s="145">
        <v>1674</v>
      </c>
      <c r="V1694" s="145">
        <v>3006985.0000504777</v>
      </c>
    </row>
    <row r="1695" spans="1:22" x14ac:dyDescent="0.35">
      <c r="A1695" s="70">
        <f t="shared" si="35"/>
        <v>1676</v>
      </c>
      <c r="B1695" s="170">
        <v>-11686728.744173102</v>
      </c>
      <c r="U1695" s="145">
        <v>1675</v>
      </c>
      <c r="V1695" s="145">
        <v>20155377.142016605</v>
      </c>
    </row>
    <row r="1696" spans="1:22" x14ac:dyDescent="0.35">
      <c r="A1696" s="70">
        <f t="shared" si="35"/>
        <v>1677</v>
      </c>
      <c r="B1696" s="170">
        <v>-11686728.744173102</v>
      </c>
      <c r="U1696" s="145">
        <v>1676</v>
      </c>
      <c r="V1696" s="145">
        <v>-23553776.819465484</v>
      </c>
    </row>
    <row r="1697" spans="1:22" x14ac:dyDescent="0.35">
      <c r="A1697" s="70">
        <f t="shared" si="35"/>
        <v>1678</v>
      </c>
      <c r="B1697" s="170">
        <v>-11686728.744173102</v>
      </c>
      <c r="U1697" s="145">
        <v>1677</v>
      </c>
      <c r="V1697" s="145">
        <v>-16994345.400422152</v>
      </c>
    </row>
    <row r="1698" spans="1:22" x14ac:dyDescent="0.35">
      <c r="A1698" s="70">
        <f t="shared" si="35"/>
        <v>1679</v>
      </c>
      <c r="B1698" s="170">
        <v>-11686728.744173102</v>
      </c>
      <c r="U1698" s="145">
        <v>1678</v>
      </c>
      <c r="V1698" s="145">
        <v>-6704832.3261937834</v>
      </c>
    </row>
    <row r="1699" spans="1:22" x14ac:dyDescent="0.35">
      <c r="A1699" s="70">
        <f t="shared" si="35"/>
        <v>1680</v>
      </c>
      <c r="B1699" s="170">
        <v>-11686728.744173102</v>
      </c>
      <c r="U1699" s="145">
        <v>1679</v>
      </c>
      <c r="V1699" s="145">
        <v>-85702.829199843109</v>
      </c>
    </row>
    <row r="1700" spans="1:22" x14ac:dyDescent="0.35">
      <c r="A1700" s="70">
        <f t="shared" si="35"/>
        <v>1681</v>
      </c>
      <c r="B1700" s="170">
        <v>-11686728.744173102</v>
      </c>
      <c r="U1700" s="145">
        <v>1680</v>
      </c>
      <c r="V1700" s="145">
        <v>-4015876.3301269561</v>
      </c>
    </row>
    <row r="1701" spans="1:22" x14ac:dyDescent="0.35">
      <c r="A1701" s="70">
        <f t="shared" si="35"/>
        <v>1682</v>
      </c>
      <c r="B1701" s="170">
        <v>-11686728.744173102</v>
      </c>
      <c r="U1701" s="145">
        <v>1681</v>
      </c>
      <c r="V1701" s="145">
        <v>-28958546.644709215</v>
      </c>
    </row>
    <row r="1702" spans="1:22" x14ac:dyDescent="0.35">
      <c r="A1702" s="70">
        <f t="shared" si="35"/>
        <v>1683</v>
      </c>
      <c r="B1702" s="170">
        <v>-11686728.744173102</v>
      </c>
      <c r="U1702" s="145">
        <v>1682</v>
      </c>
      <c r="V1702" s="145">
        <v>17437510.994523361</v>
      </c>
    </row>
    <row r="1703" spans="1:22" x14ac:dyDescent="0.35">
      <c r="A1703" s="70">
        <f t="shared" si="35"/>
        <v>1684</v>
      </c>
      <c r="B1703" s="170">
        <v>-11686728.744173102</v>
      </c>
      <c r="U1703" s="145">
        <v>1683</v>
      </c>
      <c r="V1703" s="145">
        <v>-15957810.256954506</v>
      </c>
    </row>
    <row r="1704" spans="1:22" x14ac:dyDescent="0.35">
      <c r="A1704" s="70">
        <f t="shared" si="35"/>
        <v>1685</v>
      </c>
      <c r="B1704" s="170">
        <v>-11686728.744173102</v>
      </c>
      <c r="U1704" s="145">
        <v>1684</v>
      </c>
      <c r="V1704" s="145">
        <v>-18923301.901883416</v>
      </c>
    </row>
    <row r="1705" spans="1:22" x14ac:dyDescent="0.35">
      <c r="A1705" s="70">
        <f t="shared" si="35"/>
        <v>1686</v>
      </c>
      <c r="B1705" s="170">
        <v>-11686728.744173102</v>
      </c>
      <c r="U1705" s="145">
        <v>1685</v>
      </c>
      <c r="V1705" s="145">
        <v>2460383.7198690102</v>
      </c>
    </row>
    <row r="1706" spans="1:22" x14ac:dyDescent="0.35">
      <c r="A1706" s="70">
        <f t="shared" si="35"/>
        <v>1687</v>
      </c>
      <c r="B1706" s="170">
        <v>-11686728.744173102</v>
      </c>
      <c r="U1706" s="145">
        <v>1686</v>
      </c>
      <c r="V1706" s="145">
        <v>-31442537.579406001</v>
      </c>
    </row>
    <row r="1707" spans="1:22" x14ac:dyDescent="0.35">
      <c r="A1707" s="70">
        <f t="shared" si="35"/>
        <v>1688</v>
      </c>
      <c r="B1707" s="170">
        <v>-11686728.744173102</v>
      </c>
      <c r="U1707" s="145">
        <v>1687</v>
      </c>
      <c r="V1707" s="145">
        <v>-10523905.416972185</v>
      </c>
    </row>
    <row r="1708" spans="1:22" x14ac:dyDescent="0.35">
      <c r="A1708" s="70">
        <f t="shared" si="35"/>
        <v>1689</v>
      </c>
      <c r="B1708" s="170">
        <v>-11686728.744173102</v>
      </c>
      <c r="U1708" s="145">
        <v>1688</v>
      </c>
      <c r="V1708" s="145">
        <v>16245594.793946359</v>
      </c>
    </row>
    <row r="1709" spans="1:22" x14ac:dyDescent="0.35">
      <c r="A1709" s="70">
        <f t="shared" si="35"/>
        <v>1690</v>
      </c>
      <c r="B1709" s="170">
        <v>-11686728.744173102</v>
      </c>
      <c r="U1709" s="145">
        <v>1689</v>
      </c>
      <c r="V1709" s="145">
        <v>-21073939.127029575</v>
      </c>
    </row>
    <row r="1710" spans="1:22" x14ac:dyDescent="0.35">
      <c r="A1710" s="70">
        <f t="shared" si="35"/>
        <v>1691</v>
      </c>
      <c r="B1710" s="170">
        <v>-11686728.744173102</v>
      </c>
      <c r="U1710" s="145">
        <v>1690</v>
      </c>
      <c r="V1710" s="145">
        <v>21756689.967855103</v>
      </c>
    </row>
    <row r="1711" spans="1:22" x14ac:dyDescent="0.35">
      <c r="A1711" s="70">
        <f t="shared" si="35"/>
        <v>1692</v>
      </c>
      <c r="B1711" s="170">
        <v>-11686728.744173102</v>
      </c>
      <c r="U1711" s="145">
        <v>1691</v>
      </c>
      <c r="V1711" s="145">
        <v>17014254.191877104</v>
      </c>
    </row>
    <row r="1712" spans="1:22" x14ac:dyDescent="0.35">
      <c r="A1712" s="70">
        <f t="shared" si="35"/>
        <v>1693</v>
      </c>
      <c r="B1712" s="170">
        <v>-11686728.744173102</v>
      </c>
      <c r="U1712" s="145">
        <v>1692</v>
      </c>
      <c r="V1712" s="145">
        <v>8275285.5576422587</v>
      </c>
    </row>
    <row r="1713" spans="1:22" x14ac:dyDescent="0.35">
      <c r="A1713" s="70">
        <f t="shared" si="35"/>
        <v>1694</v>
      </c>
      <c r="B1713" s="170">
        <v>-11686728.744173102</v>
      </c>
      <c r="U1713" s="145">
        <v>1693</v>
      </c>
      <c r="V1713" s="145">
        <v>-24182434.089570776</v>
      </c>
    </row>
    <row r="1714" spans="1:22" x14ac:dyDescent="0.35">
      <c r="A1714" s="70">
        <f t="shared" si="35"/>
        <v>1695</v>
      </c>
      <c r="B1714" s="170">
        <v>-11686728.744173102</v>
      </c>
      <c r="U1714" s="145">
        <v>1694</v>
      </c>
      <c r="V1714" s="145">
        <v>5861.9017959758639</v>
      </c>
    </row>
    <row r="1715" spans="1:22" x14ac:dyDescent="0.35">
      <c r="A1715" s="70">
        <f t="shared" si="35"/>
        <v>1696</v>
      </c>
      <c r="B1715" s="170">
        <v>-11686728.744173102</v>
      </c>
      <c r="U1715" s="145">
        <v>1695</v>
      </c>
      <c r="V1715" s="145">
        <v>-9975323.5133362897</v>
      </c>
    </row>
    <row r="1716" spans="1:22" x14ac:dyDescent="0.35">
      <c r="A1716" s="70">
        <f t="shared" si="35"/>
        <v>1697</v>
      </c>
      <c r="B1716" s="170">
        <v>-11686728.744173102</v>
      </c>
      <c r="U1716" s="145">
        <v>1696</v>
      </c>
      <c r="V1716" s="145">
        <v>-18069577.018205538</v>
      </c>
    </row>
    <row r="1717" spans="1:22" x14ac:dyDescent="0.35">
      <c r="A1717" s="70">
        <f t="shared" si="35"/>
        <v>1698</v>
      </c>
      <c r="B1717" s="170">
        <v>-11686728.744173102</v>
      </c>
      <c r="U1717" s="145">
        <v>1697</v>
      </c>
      <c r="V1717" s="145">
        <v>25040282.905902468</v>
      </c>
    </row>
    <row r="1718" spans="1:22" x14ac:dyDescent="0.35">
      <c r="A1718" s="70">
        <f t="shared" si="35"/>
        <v>1699</v>
      </c>
      <c r="B1718" s="170">
        <v>-11686728.744173102</v>
      </c>
      <c r="U1718" s="145">
        <v>1698</v>
      </c>
      <c r="V1718" s="145">
        <v>3879282.2055739053</v>
      </c>
    </row>
    <row r="1719" spans="1:22" x14ac:dyDescent="0.35">
      <c r="A1719" s="70">
        <f t="shared" si="35"/>
        <v>1700</v>
      </c>
      <c r="B1719" s="170">
        <v>-11686728.744173102</v>
      </c>
      <c r="U1719" s="145">
        <v>1699</v>
      </c>
      <c r="V1719" s="145">
        <v>-14379677.40264486</v>
      </c>
    </row>
    <row r="1720" spans="1:22" x14ac:dyDescent="0.35">
      <c r="A1720" s="70">
        <f t="shared" si="35"/>
        <v>1701</v>
      </c>
      <c r="B1720" s="170">
        <v>-11686728.744173102</v>
      </c>
      <c r="U1720" s="145">
        <v>1700</v>
      </c>
      <c r="V1720" s="145">
        <v>850254.95483933389</v>
      </c>
    </row>
    <row r="1721" spans="1:22" x14ac:dyDescent="0.35">
      <c r="A1721" s="70">
        <f t="shared" si="35"/>
        <v>1702</v>
      </c>
      <c r="B1721" s="170">
        <v>-11686728.744173102</v>
      </c>
      <c r="U1721" s="145">
        <v>1701</v>
      </c>
      <c r="V1721" s="145">
        <v>5584504.2527365535</v>
      </c>
    </row>
    <row r="1722" spans="1:22" x14ac:dyDescent="0.35">
      <c r="A1722" s="70">
        <f t="shared" si="35"/>
        <v>1703</v>
      </c>
      <c r="B1722" s="170">
        <v>-11686728.744173102</v>
      </c>
      <c r="U1722" s="145">
        <v>1702</v>
      </c>
      <c r="V1722" s="145">
        <v>17709933.885729104</v>
      </c>
    </row>
    <row r="1723" spans="1:22" x14ac:dyDescent="0.35">
      <c r="A1723" s="70">
        <f t="shared" si="35"/>
        <v>1704</v>
      </c>
      <c r="B1723" s="170">
        <v>-11686728.744173102</v>
      </c>
      <c r="U1723" s="145">
        <v>1703</v>
      </c>
      <c r="V1723" s="145">
        <v>7338730.8490825519</v>
      </c>
    </row>
    <row r="1724" spans="1:22" x14ac:dyDescent="0.35">
      <c r="A1724" s="70">
        <f t="shared" si="35"/>
        <v>1705</v>
      </c>
      <c r="B1724" s="170">
        <v>-11686728.744173102</v>
      </c>
      <c r="U1724" s="145">
        <v>1704</v>
      </c>
      <c r="V1724" s="145">
        <v>41040449.680074707</v>
      </c>
    </row>
    <row r="1725" spans="1:22" x14ac:dyDescent="0.35">
      <c r="A1725" s="70">
        <f t="shared" si="35"/>
        <v>1706</v>
      </c>
      <c r="B1725" s="170">
        <v>-11686728.744173102</v>
      </c>
      <c r="U1725" s="145">
        <v>1705</v>
      </c>
      <c r="V1725" s="145">
        <v>-12700809.590830777</v>
      </c>
    </row>
    <row r="1726" spans="1:22" x14ac:dyDescent="0.35">
      <c r="A1726" s="70">
        <f t="shared" si="35"/>
        <v>1707</v>
      </c>
      <c r="B1726" s="170">
        <v>-11686728.744173102</v>
      </c>
      <c r="U1726" s="145">
        <v>1706</v>
      </c>
      <c r="V1726" s="145">
        <v>-28499190.670859013</v>
      </c>
    </row>
    <row r="1727" spans="1:22" x14ac:dyDescent="0.35">
      <c r="A1727" s="70">
        <f t="shared" si="35"/>
        <v>1708</v>
      </c>
      <c r="B1727" s="170">
        <v>-11686728.744173102</v>
      </c>
      <c r="U1727" s="145">
        <v>1707</v>
      </c>
      <c r="V1727" s="145">
        <v>10034708.858850189</v>
      </c>
    </row>
    <row r="1728" spans="1:22" x14ac:dyDescent="0.35">
      <c r="A1728" s="70">
        <f t="shared" si="35"/>
        <v>1709</v>
      </c>
      <c r="B1728" s="170">
        <v>-11686728.744173102</v>
      </c>
      <c r="U1728" s="145">
        <v>1708</v>
      </c>
      <c r="V1728" s="145">
        <v>-19666415.28428977</v>
      </c>
    </row>
    <row r="1729" spans="1:22" x14ac:dyDescent="0.35">
      <c r="A1729" s="70">
        <f t="shared" si="35"/>
        <v>1710</v>
      </c>
      <c r="B1729" s="170">
        <v>-11686728.744173102</v>
      </c>
      <c r="U1729" s="145">
        <v>1709</v>
      </c>
      <c r="V1729" s="145">
        <v>-24251958.990256011</v>
      </c>
    </row>
    <row r="1730" spans="1:22" x14ac:dyDescent="0.35">
      <c r="A1730" s="70">
        <f t="shared" si="35"/>
        <v>1711</v>
      </c>
      <c r="B1730" s="170">
        <v>-11686728.744173102</v>
      </c>
      <c r="U1730" s="145">
        <v>1710</v>
      </c>
      <c r="V1730" s="145">
        <v>40465272.369740441</v>
      </c>
    </row>
    <row r="1731" spans="1:22" x14ac:dyDescent="0.35">
      <c r="A1731" s="70">
        <f t="shared" si="35"/>
        <v>1712</v>
      </c>
      <c r="B1731" s="170">
        <v>-11686728.744173102</v>
      </c>
      <c r="U1731" s="145">
        <v>1711</v>
      </c>
      <c r="V1731" s="145">
        <v>-24088593.590037487</v>
      </c>
    </row>
    <row r="1732" spans="1:22" x14ac:dyDescent="0.35">
      <c r="A1732" s="70">
        <f t="shared" si="35"/>
        <v>1713</v>
      </c>
      <c r="B1732" s="170">
        <v>-11686728.744173102</v>
      </c>
      <c r="U1732" s="145">
        <v>1712</v>
      </c>
      <c r="V1732" s="145">
        <v>11774130.738601398</v>
      </c>
    </row>
    <row r="1733" spans="1:22" x14ac:dyDescent="0.35">
      <c r="A1733" s="70">
        <f t="shared" si="35"/>
        <v>1714</v>
      </c>
      <c r="B1733" s="170">
        <v>-11686728.744173102</v>
      </c>
      <c r="U1733" s="145">
        <v>1713</v>
      </c>
      <c r="V1733" s="145">
        <v>1383305.5714177303</v>
      </c>
    </row>
    <row r="1734" spans="1:22" x14ac:dyDescent="0.35">
      <c r="A1734" s="70">
        <f t="shared" si="35"/>
        <v>1715</v>
      </c>
      <c r="B1734" s="170">
        <v>-11686728.744173102</v>
      </c>
      <c r="U1734" s="145">
        <v>1714</v>
      </c>
      <c r="V1734" s="145">
        <v>-1901424.5217676479</v>
      </c>
    </row>
    <row r="1735" spans="1:22" x14ac:dyDescent="0.35">
      <c r="A1735" s="70">
        <f t="shared" si="35"/>
        <v>1716</v>
      </c>
      <c r="B1735" s="170">
        <v>-11686728.744173102</v>
      </c>
      <c r="U1735" s="145">
        <v>1715</v>
      </c>
      <c r="V1735" s="145">
        <v>-13706114.411758155</v>
      </c>
    </row>
    <row r="1736" spans="1:22" x14ac:dyDescent="0.35">
      <c r="A1736" s="70">
        <f t="shared" si="35"/>
        <v>1717</v>
      </c>
      <c r="B1736" s="170">
        <v>-11686728.744173102</v>
      </c>
      <c r="U1736" s="145">
        <v>1716</v>
      </c>
      <c r="V1736" s="145">
        <v>-810536.68645808101</v>
      </c>
    </row>
    <row r="1737" spans="1:22" x14ac:dyDescent="0.35">
      <c r="A1737" s="70">
        <f t="shared" si="35"/>
        <v>1718</v>
      </c>
      <c r="B1737" s="170">
        <v>-11686728.744173102</v>
      </c>
      <c r="U1737" s="145">
        <v>1717</v>
      </c>
      <c r="V1737" s="145">
        <v>-9373769.3796931803</v>
      </c>
    </row>
    <row r="1738" spans="1:22" x14ac:dyDescent="0.35">
      <c r="A1738" s="70">
        <f t="shared" si="35"/>
        <v>1719</v>
      </c>
      <c r="B1738" s="170">
        <v>-11686728.744173102</v>
      </c>
      <c r="U1738" s="145">
        <v>1718</v>
      </c>
      <c r="V1738" s="145">
        <v>-6136624.0261411946</v>
      </c>
    </row>
    <row r="1739" spans="1:22" x14ac:dyDescent="0.35">
      <c r="A1739" s="70">
        <f t="shared" si="35"/>
        <v>1720</v>
      </c>
      <c r="B1739" s="170">
        <v>-11686728.744173102</v>
      </c>
      <c r="U1739" s="145">
        <v>1719</v>
      </c>
      <c r="V1739" s="145">
        <v>-47061407.729009375</v>
      </c>
    </row>
    <row r="1740" spans="1:22" x14ac:dyDescent="0.35">
      <c r="A1740" s="70">
        <f t="shared" si="35"/>
        <v>1721</v>
      </c>
      <c r="B1740" s="170">
        <v>-11686728.744173102</v>
      </c>
      <c r="U1740" s="145">
        <v>1720</v>
      </c>
      <c r="V1740" s="145">
        <v>-21612208.991779268</v>
      </c>
    </row>
    <row r="1741" spans="1:22" x14ac:dyDescent="0.35">
      <c r="A1741" s="70">
        <f t="shared" si="35"/>
        <v>1722</v>
      </c>
      <c r="B1741" s="170">
        <v>-11686728.744173102</v>
      </c>
      <c r="U1741" s="145">
        <v>1721</v>
      </c>
      <c r="V1741" s="145">
        <v>29952408.698485285</v>
      </c>
    </row>
    <row r="1742" spans="1:22" x14ac:dyDescent="0.35">
      <c r="A1742" s="70">
        <f t="shared" si="35"/>
        <v>1723</v>
      </c>
      <c r="B1742" s="170">
        <v>-11686728.744173102</v>
      </c>
      <c r="U1742" s="145">
        <v>1722</v>
      </c>
      <c r="V1742" s="145">
        <v>-29431525.880382027</v>
      </c>
    </row>
    <row r="1743" spans="1:22" x14ac:dyDescent="0.35">
      <c r="A1743" s="70">
        <f t="shared" si="35"/>
        <v>1724</v>
      </c>
      <c r="B1743" s="170">
        <v>-11686728.744173102</v>
      </c>
      <c r="U1743" s="145">
        <v>1723</v>
      </c>
      <c r="V1743" s="145">
        <v>-6976309.895461116</v>
      </c>
    </row>
    <row r="1744" spans="1:22" x14ac:dyDescent="0.35">
      <c r="A1744" s="70">
        <f t="shared" si="35"/>
        <v>1725</v>
      </c>
      <c r="B1744" s="170">
        <v>-11686728.744173102</v>
      </c>
      <c r="U1744" s="145">
        <v>1724</v>
      </c>
      <c r="V1744" s="145">
        <v>359449.53600073978</v>
      </c>
    </row>
    <row r="1745" spans="1:22" x14ac:dyDescent="0.35">
      <c r="A1745" s="70">
        <f t="shared" si="35"/>
        <v>1726</v>
      </c>
      <c r="B1745" s="170">
        <v>-11686728.744173102</v>
      </c>
      <c r="U1745" s="145">
        <v>1725</v>
      </c>
      <c r="V1745" s="145">
        <v>7608542.2365139946</v>
      </c>
    </row>
    <row r="1746" spans="1:22" x14ac:dyDescent="0.35">
      <c r="A1746" s="70">
        <f t="shared" si="35"/>
        <v>1727</v>
      </c>
      <c r="B1746" s="170">
        <v>-11686728.744173102</v>
      </c>
      <c r="U1746" s="145">
        <v>1726</v>
      </c>
      <c r="V1746" s="145">
        <v>-10780807.050089782</v>
      </c>
    </row>
    <row r="1747" spans="1:22" x14ac:dyDescent="0.35">
      <c r="A1747" s="70">
        <f t="shared" si="35"/>
        <v>1728</v>
      </c>
      <c r="B1747" s="170">
        <v>-11686728.744173102</v>
      </c>
      <c r="U1747" s="145">
        <v>1727</v>
      </c>
      <c r="V1747" s="145">
        <v>-27388600.457221996</v>
      </c>
    </row>
    <row r="1748" spans="1:22" x14ac:dyDescent="0.35">
      <c r="A1748" s="70">
        <f t="shared" si="35"/>
        <v>1729</v>
      </c>
      <c r="B1748" s="170">
        <v>-11686728.744173102</v>
      </c>
      <c r="U1748" s="145">
        <v>1728</v>
      </c>
      <c r="V1748" s="145">
        <v>-12947037.674825078</v>
      </c>
    </row>
    <row r="1749" spans="1:22" x14ac:dyDescent="0.35">
      <c r="A1749" s="70">
        <f t="shared" si="35"/>
        <v>1730</v>
      </c>
      <c r="B1749" s="170">
        <v>-11686728.744173102</v>
      </c>
      <c r="U1749" s="145">
        <v>1729</v>
      </c>
      <c r="V1749" s="145">
        <v>-34975611.558281153</v>
      </c>
    </row>
    <row r="1750" spans="1:22" x14ac:dyDescent="0.35">
      <c r="A1750" s="70">
        <f t="shared" ref="A1750:A1813" si="36">A1749+1</f>
        <v>1731</v>
      </c>
      <c r="B1750" s="170">
        <v>-11686728.744173102</v>
      </c>
      <c r="U1750" s="145">
        <v>1730</v>
      </c>
      <c r="V1750" s="145">
        <v>-10534769.176615311</v>
      </c>
    </row>
    <row r="1751" spans="1:22" x14ac:dyDescent="0.35">
      <c r="A1751" s="70">
        <f t="shared" si="36"/>
        <v>1732</v>
      </c>
      <c r="B1751" s="170">
        <v>-11686728.744173102</v>
      </c>
      <c r="U1751" s="145">
        <v>1731</v>
      </c>
      <c r="V1751" s="145">
        <v>6738629.1603448316</v>
      </c>
    </row>
    <row r="1752" spans="1:22" x14ac:dyDescent="0.35">
      <c r="A1752" s="70">
        <f t="shared" si="36"/>
        <v>1733</v>
      </c>
      <c r="B1752" s="170">
        <v>-11686728.744173102</v>
      </c>
      <c r="U1752" s="145">
        <v>1732</v>
      </c>
      <c r="V1752" s="145">
        <v>-14196615.453238169</v>
      </c>
    </row>
    <row r="1753" spans="1:22" x14ac:dyDescent="0.35">
      <c r="A1753" s="70">
        <f t="shared" si="36"/>
        <v>1734</v>
      </c>
      <c r="B1753" s="170">
        <v>-11686728.744173102</v>
      </c>
      <c r="U1753" s="145">
        <v>1733</v>
      </c>
      <c r="V1753" s="145">
        <v>9769318.7289658114</v>
      </c>
    </row>
    <row r="1754" spans="1:22" x14ac:dyDescent="0.35">
      <c r="A1754" s="70">
        <f t="shared" si="36"/>
        <v>1735</v>
      </c>
      <c r="B1754" s="170">
        <v>-11686728.744173102</v>
      </c>
      <c r="U1754" s="145">
        <v>1734</v>
      </c>
      <c r="V1754" s="145">
        <v>-20655853.162747193</v>
      </c>
    </row>
    <row r="1755" spans="1:22" x14ac:dyDescent="0.35">
      <c r="A1755" s="70">
        <f t="shared" si="36"/>
        <v>1736</v>
      </c>
      <c r="B1755" s="170">
        <v>-11686728.744173102</v>
      </c>
      <c r="U1755" s="145">
        <v>1735</v>
      </c>
      <c r="V1755" s="145">
        <v>36860956.451695308</v>
      </c>
    </row>
    <row r="1756" spans="1:22" x14ac:dyDescent="0.35">
      <c r="A1756" s="70">
        <f t="shared" si="36"/>
        <v>1737</v>
      </c>
      <c r="B1756" s="170">
        <v>-11686728.744173102</v>
      </c>
      <c r="U1756" s="145">
        <v>1736</v>
      </c>
      <c r="V1756" s="145">
        <v>-1832546.0971291736</v>
      </c>
    </row>
    <row r="1757" spans="1:22" x14ac:dyDescent="0.35">
      <c r="A1757" s="70">
        <f t="shared" si="36"/>
        <v>1738</v>
      </c>
      <c r="B1757" s="170">
        <v>-11686728.744173102</v>
      </c>
      <c r="U1757" s="145">
        <v>1737</v>
      </c>
      <c r="V1757" s="145">
        <v>-21487031.446782511</v>
      </c>
    </row>
    <row r="1758" spans="1:22" x14ac:dyDescent="0.35">
      <c r="A1758" s="70">
        <f t="shared" si="36"/>
        <v>1739</v>
      </c>
      <c r="B1758" s="170">
        <v>-11686728.744173102</v>
      </c>
      <c r="U1758" s="145">
        <v>1738</v>
      </c>
      <c r="V1758" s="145">
        <v>-4880489.1682820544</v>
      </c>
    </row>
    <row r="1759" spans="1:22" x14ac:dyDescent="0.35">
      <c r="A1759" s="70">
        <f t="shared" si="36"/>
        <v>1740</v>
      </c>
      <c r="B1759" s="170">
        <v>-11686728.744173102</v>
      </c>
      <c r="U1759" s="145">
        <v>1739</v>
      </c>
      <c r="V1759" s="145">
        <v>18626677.794925097</v>
      </c>
    </row>
    <row r="1760" spans="1:22" x14ac:dyDescent="0.35">
      <c r="A1760" s="70">
        <f t="shared" si="36"/>
        <v>1741</v>
      </c>
      <c r="B1760" s="170">
        <v>-11686728.744173102</v>
      </c>
      <c r="U1760" s="145">
        <v>1740</v>
      </c>
      <c r="V1760" s="145">
        <v>-20942934.948263697</v>
      </c>
    </row>
    <row r="1761" spans="1:22" x14ac:dyDescent="0.35">
      <c r="A1761" s="70">
        <f t="shared" si="36"/>
        <v>1742</v>
      </c>
      <c r="B1761" s="170">
        <v>-11686728.744173102</v>
      </c>
      <c r="U1761" s="145">
        <v>1741</v>
      </c>
      <c r="V1761" s="145">
        <v>12106560.490149528</v>
      </c>
    </row>
    <row r="1762" spans="1:22" x14ac:dyDescent="0.35">
      <c r="A1762" s="70">
        <f t="shared" si="36"/>
        <v>1743</v>
      </c>
      <c r="B1762" s="170">
        <v>-11686728.744173102</v>
      </c>
      <c r="U1762" s="145">
        <v>1742</v>
      </c>
      <c r="V1762" s="145">
        <v>41028038.538255773</v>
      </c>
    </row>
    <row r="1763" spans="1:22" x14ac:dyDescent="0.35">
      <c r="A1763" s="70">
        <f t="shared" si="36"/>
        <v>1744</v>
      </c>
      <c r="B1763" s="170">
        <v>-11686728.744173102</v>
      </c>
      <c r="U1763" s="145">
        <v>1743</v>
      </c>
      <c r="V1763" s="145">
        <v>9666709.5117296427</v>
      </c>
    </row>
    <row r="1764" spans="1:22" x14ac:dyDescent="0.35">
      <c r="A1764" s="70">
        <f t="shared" si="36"/>
        <v>1745</v>
      </c>
      <c r="B1764" s="170">
        <v>-11686728.744173102</v>
      </c>
      <c r="U1764" s="145">
        <v>1744</v>
      </c>
      <c r="V1764" s="145">
        <v>-17504363.118433781</v>
      </c>
    </row>
    <row r="1765" spans="1:22" x14ac:dyDescent="0.35">
      <c r="A1765" s="70">
        <f t="shared" si="36"/>
        <v>1746</v>
      </c>
      <c r="B1765" s="170">
        <v>-11686728.744173102</v>
      </c>
      <c r="U1765" s="145">
        <v>1745</v>
      </c>
      <c r="V1765" s="145">
        <v>-63522324.377935097</v>
      </c>
    </row>
    <row r="1766" spans="1:22" x14ac:dyDescent="0.35">
      <c r="A1766" s="70">
        <f t="shared" si="36"/>
        <v>1747</v>
      </c>
      <c r="B1766" s="170">
        <v>-11686728.744173102</v>
      </c>
      <c r="U1766" s="145">
        <v>1746</v>
      </c>
      <c r="V1766" s="145">
        <v>-28449682.587590307</v>
      </c>
    </row>
    <row r="1767" spans="1:22" x14ac:dyDescent="0.35">
      <c r="A1767" s="70">
        <f t="shared" si="36"/>
        <v>1748</v>
      </c>
      <c r="B1767" s="170">
        <v>-11686728.744173102</v>
      </c>
      <c r="U1767" s="145">
        <v>1747</v>
      </c>
      <c r="V1767" s="145">
        <v>-6279976.4961048365</v>
      </c>
    </row>
    <row r="1768" spans="1:22" x14ac:dyDescent="0.35">
      <c r="A1768" s="70">
        <f t="shared" si="36"/>
        <v>1749</v>
      </c>
      <c r="B1768" s="170">
        <v>-11686728.744173102</v>
      </c>
      <c r="U1768" s="145">
        <v>1748</v>
      </c>
      <c r="V1768" s="145">
        <v>838833.31526051462</v>
      </c>
    </row>
    <row r="1769" spans="1:22" x14ac:dyDescent="0.35">
      <c r="A1769" s="70">
        <f t="shared" si="36"/>
        <v>1750</v>
      </c>
      <c r="B1769" s="170">
        <v>-11686728.744173102</v>
      </c>
      <c r="U1769" s="145">
        <v>1749</v>
      </c>
      <c r="V1769" s="145">
        <v>-12156907.188875251</v>
      </c>
    </row>
    <row r="1770" spans="1:22" x14ac:dyDescent="0.35">
      <c r="A1770" s="70">
        <f t="shared" si="36"/>
        <v>1751</v>
      </c>
      <c r="B1770" s="170">
        <v>-11686728.744173102</v>
      </c>
      <c r="U1770" s="145">
        <v>1750</v>
      </c>
      <c r="V1770" s="145">
        <v>23936081.369823866</v>
      </c>
    </row>
    <row r="1771" spans="1:22" x14ac:dyDescent="0.35">
      <c r="A1771" s="70">
        <f t="shared" si="36"/>
        <v>1752</v>
      </c>
      <c r="B1771" s="170">
        <v>-11686728.744173102</v>
      </c>
      <c r="U1771" s="145">
        <v>1751</v>
      </c>
      <c r="V1771" s="145">
        <v>-26852762.564333916</v>
      </c>
    </row>
    <row r="1772" spans="1:22" x14ac:dyDescent="0.35">
      <c r="A1772" s="70">
        <f t="shared" si="36"/>
        <v>1753</v>
      </c>
      <c r="B1772" s="170">
        <v>-11686728.744173102</v>
      </c>
      <c r="U1772" s="145">
        <v>1752</v>
      </c>
      <c r="V1772" s="145">
        <v>-9118167.4725102615</v>
      </c>
    </row>
    <row r="1773" spans="1:22" x14ac:dyDescent="0.35">
      <c r="A1773" s="70">
        <f t="shared" si="36"/>
        <v>1754</v>
      </c>
      <c r="B1773" s="170">
        <v>-11686728.744173102</v>
      </c>
      <c r="U1773" s="145">
        <v>1753</v>
      </c>
      <c r="V1773" s="145">
        <v>2364288.142182596</v>
      </c>
    </row>
    <row r="1774" spans="1:22" x14ac:dyDescent="0.35">
      <c r="A1774" s="70">
        <f t="shared" si="36"/>
        <v>1755</v>
      </c>
      <c r="B1774" s="170">
        <v>-11686728.744173102</v>
      </c>
      <c r="U1774" s="145">
        <v>1754</v>
      </c>
      <c r="V1774" s="145">
        <v>7958138.88320788</v>
      </c>
    </row>
    <row r="1775" spans="1:22" x14ac:dyDescent="0.35">
      <c r="A1775" s="70">
        <f t="shared" si="36"/>
        <v>1756</v>
      </c>
      <c r="B1775" s="170">
        <v>-11686728.744173102</v>
      </c>
      <c r="U1775" s="145">
        <v>1755</v>
      </c>
      <c r="V1775" s="145">
        <v>-3076473.5659879148</v>
      </c>
    </row>
    <row r="1776" spans="1:22" x14ac:dyDescent="0.35">
      <c r="A1776" s="70">
        <f t="shared" si="36"/>
        <v>1757</v>
      </c>
      <c r="B1776" s="170">
        <v>-11686728.744173102</v>
      </c>
      <c r="U1776" s="145">
        <v>1756</v>
      </c>
      <c r="V1776" s="145">
        <v>-11434907.792866671</v>
      </c>
    </row>
    <row r="1777" spans="1:22" x14ac:dyDescent="0.35">
      <c r="A1777" s="70">
        <f t="shared" si="36"/>
        <v>1758</v>
      </c>
      <c r="B1777" s="170">
        <v>-11686728.744173102</v>
      </c>
      <c r="U1777" s="145">
        <v>1757</v>
      </c>
      <c r="V1777" s="145">
        <v>-8154108.0136507805</v>
      </c>
    </row>
    <row r="1778" spans="1:22" x14ac:dyDescent="0.35">
      <c r="A1778" s="70">
        <f t="shared" si="36"/>
        <v>1759</v>
      </c>
      <c r="B1778" s="170">
        <v>-11686728.744173102</v>
      </c>
      <c r="U1778" s="145">
        <v>1758</v>
      </c>
      <c r="V1778" s="145">
        <v>-27271618.055727378</v>
      </c>
    </row>
    <row r="1779" spans="1:22" x14ac:dyDescent="0.35">
      <c r="A1779" s="70">
        <f t="shared" si="36"/>
        <v>1760</v>
      </c>
      <c r="B1779" s="170">
        <v>-11686728.744173102</v>
      </c>
      <c r="U1779" s="145">
        <v>1759</v>
      </c>
      <c r="V1779" s="145">
        <v>-251695.07753139734</v>
      </c>
    </row>
    <row r="1780" spans="1:22" x14ac:dyDescent="0.35">
      <c r="A1780" s="70">
        <f t="shared" si="36"/>
        <v>1761</v>
      </c>
      <c r="B1780" s="170">
        <v>-11686728.744173102</v>
      </c>
      <c r="U1780" s="145">
        <v>1760</v>
      </c>
      <c r="V1780" s="145">
        <v>2130925.4223337583</v>
      </c>
    </row>
    <row r="1781" spans="1:22" x14ac:dyDescent="0.35">
      <c r="A1781" s="70">
        <f t="shared" si="36"/>
        <v>1762</v>
      </c>
      <c r="B1781" s="170">
        <v>-11686728.744173102</v>
      </c>
      <c r="U1781" s="145">
        <v>1761</v>
      </c>
      <c r="V1781" s="145">
        <v>-33335416.215538867</v>
      </c>
    </row>
    <row r="1782" spans="1:22" x14ac:dyDescent="0.35">
      <c r="A1782" s="70">
        <f t="shared" si="36"/>
        <v>1763</v>
      </c>
      <c r="B1782" s="170">
        <v>-11686728.744173102</v>
      </c>
      <c r="U1782" s="145">
        <v>1762</v>
      </c>
      <c r="V1782" s="145">
        <v>-15547814.131202029</v>
      </c>
    </row>
    <row r="1783" spans="1:22" x14ac:dyDescent="0.35">
      <c r="A1783" s="70">
        <f t="shared" si="36"/>
        <v>1764</v>
      </c>
      <c r="B1783" s="170">
        <v>-11686728.744173102</v>
      </c>
      <c r="U1783" s="145">
        <v>1763</v>
      </c>
      <c r="V1783" s="145">
        <v>-7231976.606615074</v>
      </c>
    </row>
    <row r="1784" spans="1:22" x14ac:dyDescent="0.35">
      <c r="A1784" s="70">
        <f t="shared" si="36"/>
        <v>1765</v>
      </c>
      <c r="B1784" s="170">
        <v>-11686728.744173102</v>
      </c>
      <c r="U1784" s="145">
        <v>1764</v>
      </c>
      <c r="V1784" s="145">
        <v>10422713.76977098</v>
      </c>
    </row>
    <row r="1785" spans="1:22" x14ac:dyDescent="0.35">
      <c r="A1785" s="70">
        <f t="shared" si="36"/>
        <v>1766</v>
      </c>
      <c r="B1785" s="170">
        <v>-11686728.744173102</v>
      </c>
      <c r="U1785" s="145">
        <v>1765</v>
      </c>
      <c r="V1785" s="145">
        <v>-24418435.122914553</v>
      </c>
    </row>
    <row r="1786" spans="1:22" x14ac:dyDescent="0.35">
      <c r="A1786" s="70">
        <f t="shared" si="36"/>
        <v>1767</v>
      </c>
      <c r="B1786" s="170">
        <v>-11686728.744173102</v>
      </c>
      <c r="U1786" s="145">
        <v>1766</v>
      </c>
      <c r="V1786" s="145">
        <v>-22910479.336952306</v>
      </c>
    </row>
    <row r="1787" spans="1:22" x14ac:dyDescent="0.35">
      <c r="A1787" s="70">
        <f t="shared" si="36"/>
        <v>1768</v>
      </c>
      <c r="B1787" s="170">
        <v>-11686728.744173102</v>
      </c>
      <c r="U1787" s="145">
        <v>1767</v>
      </c>
      <c r="V1787" s="145">
        <v>34029826.007342517</v>
      </c>
    </row>
    <row r="1788" spans="1:22" x14ac:dyDescent="0.35">
      <c r="A1788" s="70">
        <f t="shared" si="36"/>
        <v>1769</v>
      </c>
      <c r="B1788" s="170">
        <v>-11686728.744173102</v>
      </c>
      <c r="U1788" s="145">
        <v>1768</v>
      </c>
      <c r="V1788" s="145">
        <v>-7458142.8434555158</v>
      </c>
    </row>
    <row r="1789" spans="1:22" x14ac:dyDescent="0.35">
      <c r="A1789" s="70">
        <f t="shared" si="36"/>
        <v>1770</v>
      </c>
      <c r="B1789" s="170">
        <v>-11686728.744173102</v>
      </c>
      <c r="U1789" s="145">
        <v>1769</v>
      </c>
      <c r="V1789" s="145">
        <v>-16820254.357468996</v>
      </c>
    </row>
    <row r="1790" spans="1:22" x14ac:dyDescent="0.35">
      <c r="A1790" s="70">
        <f t="shared" si="36"/>
        <v>1771</v>
      </c>
      <c r="B1790" s="170">
        <v>-11686728.744173102</v>
      </c>
      <c r="U1790" s="145">
        <v>1770</v>
      </c>
      <c r="V1790" s="145">
        <v>5188164.8536313437</v>
      </c>
    </row>
    <row r="1791" spans="1:22" x14ac:dyDescent="0.35">
      <c r="A1791" s="70">
        <f t="shared" si="36"/>
        <v>1772</v>
      </c>
      <c r="B1791" s="170">
        <v>-11686728.744173102</v>
      </c>
      <c r="U1791" s="145">
        <v>1771</v>
      </c>
      <c r="V1791" s="145">
        <v>33977928.585863315</v>
      </c>
    </row>
    <row r="1792" spans="1:22" x14ac:dyDescent="0.35">
      <c r="A1792" s="70">
        <f t="shared" si="36"/>
        <v>1773</v>
      </c>
      <c r="B1792" s="170">
        <v>-11686728.744173102</v>
      </c>
      <c r="U1792" s="145">
        <v>1772</v>
      </c>
      <c r="V1792" s="145">
        <v>31180320.240766406</v>
      </c>
    </row>
    <row r="1793" spans="1:22" x14ac:dyDescent="0.35">
      <c r="A1793" s="70">
        <f t="shared" si="36"/>
        <v>1774</v>
      </c>
      <c r="B1793" s="170">
        <v>-11686728.744173102</v>
      </c>
      <c r="U1793" s="145">
        <v>1773</v>
      </c>
      <c r="V1793" s="145">
        <v>-5361409.0085141622</v>
      </c>
    </row>
    <row r="1794" spans="1:22" x14ac:dyDescent="0.35">
      <c r="A1794" s="70">
        <f t="shared" si="36"/>
        <v>1775</v>
      </c>
      <c r="B1794" s="170">
        <v>-11686728.744173102</v>
      </c>
      <c r="U1794" s="145">
        <v>1774</v>
      </c>
      <c r="V1794" s="145">
        <v>24802931.595144272</v>
      </c>
    </row>
    <row r="1795" spans="1:22" x14ac:dyDescent="0.35">
      <c r="A1795" s="70">
        <f t="shared" si="36"/>
        <v>1776</v>
      </c>
      <c r="B1795" s="170">
        <v>-11686728.744173102</v>
      </c>
      <c r="U1795" s="145">
        <v>1775</v>
      </c>
      <c r="V1795" s="145">
        <v>-14874452.891556598</v>
      </c>
    </row>
    <row r="1796" spans="1:22" x14ac:dyDescent="0.35">
      <c r="A1796" s="70">
        <f t="shared" si="36"/>
        <v>1777</v>
      </c>
      <c r="B1796" s="170">
        <v>-11686728.744173102</v>
      </c>
      <c r="U1796" s="145">
        <v>1776</v>
      </c>
      <c r="V1796" s="145">
        <v>-4378830.7534019928</v>
      </c>
    </row>
    <row r="1797" spans="1:22" x14ac:dyDescent="0.35">
      <c r="A1797" s="70">
        <f t="shared" si="36"/>
        <v>1778</v>
      </c>
      <c r="B1797" s="170">
        <v>-11686728.744173102</v>
      </c>
      <c r="U1797" s="145">
        <v>1777</v>
      </c>
      <c r="V1797" s="145">
        <v>1926284.9999944828</v>
      </c>
    </row>
    <row r="1798" spans="1:22" x14ac:dyDescent="0.35">
      <c r="A1798" s="70">
        <f t="shared" si="36"/>
        <v>1779</v>
      </c>
      <c r="B1798" s="170">
        <v>-11686728.744173102</v>
      </c>
      <c r="U1798" s="145">
        <v>1778</v>
      </c>
      <c r="V1798" s="145">
        <v>-2442479.1552075595</v>
      </c>
    </row>
    <row r="1799" spans="1:22" x14ac:dyDescent="0.35">
      <c r="A1799" s="70">
        <f t="shared" si="36"/>
        <v>1780</v>
      </c>
      <c r="B1799" s="170">
        <v>-11686728.744173102</v>
      </c>
      <c r="U1799" s="145">
        <v>1779</v>
      </c>
      <c r="V1799" s="145">
        <v>4681291.7908903994</v>
      </c>
    </row>
    <row r="1800" spans="1:22" x14ac:dyDescent="0.35">
      <c r="A1800" s="70">
        <f t="shared" si="36"/>
        <v>1781</v>
      </c>
      <c r="B1800" s="170">
        <v>-11686728.744173102</v>
      </c>
      <c r="U1800" s="145">
        <v>1780</v>
      </c>
      <c r="V1800" s="145">
        <v>156107.64204570651</v>
      </c>
    </row>
    <row r="1801" spans="1:22" x14ac:dyDescent="0.35">
      <c r="A1801" s="70">
        <f t="shared" si="36"/>
        <v>1782</v>
      </c>
      <c r="B1801" s="170">
        <v>-11686728.744173102</v>
      </c>
      <c r="U1801" s="145">
        <v>1781</v>
      </c>
      <c r="V1801" s="145">
        <v>-18599156.070303742</v>
      </c>
    </row>
    <row r="1802" spans="1:22" x14ac:dyDescent="0.35">
      <c r="A1802" s="70">
        <f t="shared" si="36"/>
        <v>1783</v>
      </c>
      <c r="B1802" s="170">
        <v>-11686728.744173102</v>
      </c>
      <c r="U1802" s="145">
        <v>1782</v>
      </c>
      <c r="V1802" s="145">
        <v>22869419.556502916</v>
      </c>
    </row>
    <row r="1803" spans="1:22" x14ac:dyDescent="0.35">
      <c r="A1803" s="70">
        <f t="shared" si="36"/>
        <v>1784</v>
      </c>
      <c r="B1803" s="170">
        <v>-11686728.744173102</v>
      </c>
      <c r="U1803" s="145">
        <v>1783</v>
      </c>
      <c r="V1803" s="145">
        <v>16599209.035740625</v>
      </c>
    </row>
    <row r="1804" spans="1:22" x14ac:dyDescent="0.35">
      <c r="A1804" s="70">
        <f t="shared" si="36"/>
        <v>1785</v>
      </c>
      <c r="B1804" s="170">
        <v>-11686728.744173102</v>
      </c>
      <c r="U1804" s="145">
        <v>1784</v>
      </c>
      <c r="V1804" s="145">
        <v>-13465721.252644634</v>
      </c>
    </row>
    <row r="1805" spans="1:22" x14ac:dyDescent="0.35">
      <c r="A1805" s="70">
        <f t="shared" si="36"/>
        <v>1786</v>
      </c>
      <c r="B1805" s="170">
        <v>-11686728.744173102</v>
      </c>
      <c r="U1805" s="145">
        <v>1785</v>
      </c>
      <c r="V1805" s="145">
        <v>23307271.030424327</v>
      </c>
    </row>
    <row r="1806" spans="1:22" x14ac:dyDescent="0.35">
      <c r="A1806" s="70">
        <f t="shared" si="36"/>
        <v>1787</v>
      </c>
      <c r="B1806" s="170">
        <v>-11686728.744173102</v>
      </c>
      <c r="U1806" s="145">
        <v>1786</v>
      </c>
      <c r="V1806" s="145">
        <v>12315422.76957079</v>
      </c>
    </row>
    <row r="1807" spans="1:22" x14ac:dyDescent="0.35">
      <c r="A1807" s="70">
        <f t="shared" si="36"/>
        <v>1788</v>
      </c>
      <c r="B1807" s="170">
        <v>-11686728.744173102</v>
      </c>
      <c r="U1807" s="145">
        <v>1787</v>
      </c>
      <c r="V1807" s="145">
        <v>18149248.447712637</v>
      </c>
    </row>
    <row r="1808" spans="1:22" x14ac:dyDescent="0.35">
      <c r="A1808" s="70">
        <f t="shared" si="36"/>
        <v>1789</v>
      </c>
      <c r="B1808" s="170">
        <v>-11686728.744173102</v>
      </c>
      <c r="U1808" s="145">
        <v>1788</v>
      </c>
      <c r="V1808" s="145">
        <v>-7128531.558168564</v>
      </c>
    </row>
    <row r="1809" spans="1:22" x14ac:dyDescent="0.35">
      <c r="A1809" s="70">
        <f t="shared" si="36"/>
        <v>1790</v>
      </c>
      <c r="B1809" s="170">
        <v>-11686728.744173102</v>
      </c>
      <c r="U1809" s="145">
        <v>1789</v>
      </c>
      <c r="V1809" s="145">
        <v>13782123.461424626</v>
      </c>
    </row>
    <row r="1810" spans="1:22" x14ac:dyDescent="0.35">
      <c r="A1810" s="70">
        <f t="shared" si="36"/>
        <v>1791</v>
      </c>
      <c r="B1810" s="170">
        <v>-11686728.744173102</v>
      </c>
      <c r="U1810" s="145">
        <v>1790</v>
      </c>
      <c r="V1810" s="145">
        <v>-9329147.0081000347</v>
      </c>
    </row>
    <row r="1811" spans="1:22" x14ac:dyDescent="0.35">
      <c r="A1811" s="70">
        <f t="shared" si="36"/>
        <v>1792</v>
      </c>
      <c r="B1811" s="170">
        <v>-11686728.744173102</v>
      </c>
      <c r="U1811" s="145">
        <v>1791</v>
      </c>
      <c r="V1811" s="145">
        <v>-15059367.226052178</v>
      </c>
    </row>
    <row r="1812" spans="1:22" x14ac:dyDescent="0.35">
      <c r="A1812" s="70">
        <f t="shared" si="36"/>
        <v>1793</v>
      </c>
      <c r="B1812" s="170">
        <v>-11686728.744173102</v>
      </c>
      <c r="U1812" s="145">
        <v>1792</v>
      </c>
      <c r="V1812" s="145">
        <v>-25108883.958759859</v>
      </c>
    </row>
    <row r="1813" spans="1:22" x14ac:dyDescent="0.35">
      <c r="A1813" s="70">
        <f t="shared" si="36"/>
        <v>1794</v>
      </c>
      <c r="B1813" s="170">
        <v>-11686728.744173102</v>
      </c>
      <c r="U1813" s="145">
        <v>1793</v>
      </c>
      <c r="V1813" s="145">
        <v>-12508885.308938988</v>
      </c>
    </row>
    <row r="1814" spans="1:22" x14ac:dyDescent="0.35">
      <c r="A1814" s="70">
        <f t="shared" ref="A1814:A1877" si="37">A1813+1</f>
        <v>1795</v>
      </c>
      <c r="B1814" s="170">
        <v>-11686728.744173102</v>
      </c>
      <c r="U1814" s="145">
        <v>1794</v>
      </c>
      <c r="V1814" s="145">
        <v>-10315825.823626952</v>
      </c>
    </row>
    <row r="1815" spans="1:22" x14ac:dyDescent="0.35">
      <c r="A1815" s="70">
        <f t="shared" si="37"/>
        <v>1796</v>
      </c>
      <c r="B1815" s="170">
        <v>-11686728.744173102</v>
      </c>
      <c r="U1815" s="145">
        <v>1795</v>
      </c>
      <c r="V1815" s="145">
        <v>34671678.292583212</v>
      </c>
    </row>
    <row r="1816" spans="1:22" x14ac:dyDescent="0.35">
      <c r="A1816" s="70">
        <f t="shared" si="37"/>
        <v>1797</v>
      </c>
      <c r="B1816" s="170">
        <v>-11686728.744173102</v>
      </c>
      <c r="U1816" s="145">
        <v>1796</v>
      </c>
      <c r="V1816" s="145">
        <v>-18608583.722851679</v>
      </c>
    </row>
    <row r="1817" spans="1:22" x14ac:dyDescent="0.35">
      <c r="A1817" s="70">
        <f t="shared" si="37"/>
        <v>1798</v>
      </c>
      <c r="B1817" s="170">
        <v>-11686728.744173102</v>
      </c>
      <c r="U1817" s="145">
        <v>1797</v>
      </c>
      <c r="V1817" s="145">
        <v>-11801635.520314176</v>
      </c>
    </row>
    <row r="1818" spans="1:22" x14ac:dyDescent="0.35">
      <c r="A1818" s="70">
        <f t="shared" si="37"/>
        <v>1799</v>
      </c>
      <c r="B1818" s="170">
        <v>-11686728.744173102</v>
      </c>
      <c r="U1818" s="145">
        <v>1798</v>
      </c>
      <c r="V1818" s="145">
        <v>16778378.692505606</v>
      </c>
    </row>
    <row r="1819" spans="1:22" x14ac:dyDescent="0.35">
      <c r="A1819" s="70">
        <f t="shared" si="37"/>
        <v>1800</v>
      </c>
      <c r="B1819" s="170">
        <v>-11686728.744173102</v>
      </c>
      <c r="U1819" s="145">
        <v>1799</v>
      </c>
      <c r="V1819" s="145">
        <v>5019060.5191207081</v>
      </c>
    </row>
    <row r="1820" spans="1:22" x14ac:dyDescent="0.35">
      <c r="A1820" s="70">
        <f t="shared" si="37"/>
        <v>1801</v>
      </c>
      <c r="B1820" s="170">
        <v>-11686728.744173102</v>
      </c>
      <c r="U1820" s="145">
        <v>1800</v>
      </c>
      <c r="V1820" s="145">
        <v>12950890.342116602</v>
      </c>
    </row>
    <row r="1821" spans="1:22" x14ac:dyDescent="0.35">
      <c r="A1821" s="70">
        <f t="shared" si="37"/>
        <v>1802</v>
      </c>
      <c r="B1821" s="170">
        <v>-11686728.744173102</v>
      </c>
      <c r="U1821" s="145">
        <v>1801</v>
      </c>
      <c r="V1821" s="145">
        <v>-22471383.028814472</v>
      </c>
    </row>
    <row r="1822" spans="1:22" x14ac:dyDescent="0.35">
      <c r="A1822" s="70">
        <f t="shared" si="37"/>
        <v>1803</v>
      </c>
      <c r="B1822" s="170">
        <v>-11686728.744173102</v>
      </c>
      <c r="U1822" s="145">
        <v>1802</v>
      </c>
      <c r="V1822" s="145">
        <v>-12939559.459058711</v>
      </c>
    </row>
    <row r="1823" spans="1:22" x14ac:dyDescent="0.35">
      <c r="A1823" s="70">
        <f t="shared" si="37"/>
        <v>1804</v>
      </c>
      <c r="B1823" s="170">
        <v>-11686728.744173102</v>
      </c>
      <c r="U1823" s="145">
        <v>1803</v>
      </c>
      <c r="V1823" s="145">
        <v>27627649.183758371</v>
      </c>
    </row>
    <row r="1824" spans="1:22" x14ac:dyDescent="0.35">
      <c r="A1824" s="70">
        <f t="shared" si="37"/>
        <v>1805</v>
      </c>
      <c r="B1824" s="170">
        <v>-11686728.744173102</v>
      </c>
      <c r="U1824" s="145">
        <v>1804</v>
      </c>
      <c r="V1824" s="145">
        <v>-15200571.775278974</v>
      </c>
    </row>
    <row r="1825" spans="1:22" x14ac:dyDescent="0.35">
      <c r="A1825" s="70">
        <f t="shared" si="37"/>
        <v>1806</v>
      </c>
      <c r="B1825" s="170">
        <v>-11686728.744173102</v>
      </c>
      <c r="U1825" s="145">
        <v>1805</v>
      </c>
      <c r="V1825" s="145">
        <v>-10607347.24251622</v>
      </c>
    </row>
    <row r="1826" spans="1:22" x14ac:dyDescent="0.35">
      <c r="A1826" s="70">
        <f t="shared" si="37"/>
        <v>1807</v>
      </c>
      <c r="B1826" s="170">
        <v>-11686728.744173102</v>
      </c>
      <c r="U1826" s="145">
        <v>1806</v>
      </c>
      <c r="V1826" s="145">
        <v>17315394.220488809</v>
      </c>
    </row>
    <row r="1827" spans="1:22" x14ac:dyDescent="0.35">
      <c r="A1827" s="70">
        <f t="shared" si="37"/>
        <v>1808</v>
      </c>
      <c r="B1827" s="170">
        <v>-11686728.744173102</v>
      </c>
      <c r="U1827" s="145">
        <v>1807</v>
      </c>
      <c r="V1827" s="145">
        <v>-9545643.6443374213</v>
      </c>
    </row>
    <row r="1828" spans="1:22" x14ac:dyDescent="0.35">
      <c r="A1828" s="70">
        <f t="shared" si="37"/>
        <v>1809</v>
      </c>
      <c r="B1828" s="170">
        <v>-11686728.744173102</v>
      </c>
      <c r="U1828" s="145">
        <v>1808</v>
      </c>
      <c r="V1828" s="145">
        <v>-16761365.298328169</v>
      </c>
    </row>
    <row r="1829" spans="1:22" x14ac:dyDescent="0.35">
      <c r="A1829" s="70">
        <f t="shared" si="37"/>
        <v>1810</v>
      </c>
      <c r="B1829" s="170">
        <v>-11686728.744173102</v>
      </c>
      <c r="U1829" s="145">
        <v>1809</v>
      </c>
      <c r="V1829" s="145">
        <v>-14976682.489558667</v>
      </c>
    </row>
    <row r="1830" spans="1:22" x14ac:dyDescent="0.35">
      <c r="A1830" s="70">
        <f t="shared" si="37"/>
        <v>1811</v>
      </c>
      <c r="B1830" s="170">
        <v>-11686728.744173102</v>
      </c>
      <c r="U1830" s="145">
        <v>1810</v>
      </c>
      <c r="V1830" s="145">
        <v>10026004.163526677</v>
      </c>
    </row>
    <row r="1831" spans="1:22" x14ac:dyDescent="0.35">
      <c r="A1831" s="70">
        <f t="shared" si="37"/>
        <v>1812</v>
      </c>
      <c r="B1831" s="170">
        <v>-11686728.744173102</v>
      </c>
      <c r="U1831" s="145">
        <v>1811</v>
      </c>
      <c r="V1831" s="145">
        <v>22460057.347861342</v>
      </c>
    </row>
    <row r="1832" spans="1:22" x14ac:dyDescent="0.35">
      <c r="A1832" s="70">
        <f t="shared" si="37"/>
        <v>1813</v>
      </c>
      <c r="B1832" s="170">
        <v>-11686728.744173102</v>
      </c>
      <c r="U1832" s="145">
        <v>1812</v>
      </c>
      <c r="V1832" s="145">
        <v>-539342.90402658284</v>
      </c>
    </row>
    <row r="1833" spans="1:22" x14ac:dyDescent="0.35">
      <c r="A1833" s="70">
        <f t="shared" si="37"/>
        <v>1814</v>
      </c>
      <c r="B1833" s="170">
        <v>-11686728.744173102</v>
      </c>
      <c r="U1833" s="145">
        <v>1813</v>
      </c>
      <c r="V1833" s="145">
        <v>-4529626.2195641883</v>
      </c>
    </row>
    <row r="1834" spans="1:22" x14ac:dyDescent="0.35">
      <c r="A1834" s="70">
        <f t="shared" si="37"/>
        <v>1815</v>
      </c>
      <c r="B1834" s="170">
        <v>-11686728.744173102</v>
      </c>
      <c r="U1834" s="145">
        <v>1814</v>
      </c>
      <c r="V1834" s="145">
        <v>11628052.598407283</v>
      </c>
    </row>
    <row r="1835" spans="1:22" x14ac:dyDescent="0.35">
      <c r="A1835" s="70">
        <f t="shared" si="37"/>
        <v>1816</v>
      </c>
      <c r="B1835" s="170">
        <v>-11686728.744173102</v>
      </c>
      <c r="U1835" s="145">
        <v>1815</v>
      </c>
      <c r="V1835" s="145">
        <v>-10859993.938186528</v>
      </c>
    </row>
    <row r="1836" spans="1:22" x14ac:dyDescent="0.35">
      <c r="A1836" s="70">
        <f t="shared" si="37"/>
        <v>1817</v>
      </c>
      <c r="B1836" s="170">
        <v>-11686728.744173102</v>
      </c>
      <c r="U1836" s="145">
        <v>1816</v>
      </c>
      <c r="V1836" s="145">
        <v>24498337.581425235</v>
      </c>
    </row>
    <row r="1837" spans="1:22" x14ac:dyDescent="0.35">
      <c r="A1837" s="70">
        <f t="shared" si="37"/>
        <v>1818</v>
      </c>
      <c r="B1837" s="170">
        <v>-11686728.744173102</v>
      </c>
      <c r="U1837" s="145">
        <v>1817</v>
      </c>
      <c r="V1837" s="145">
        <v>-16303095.405075394</v>
      </c>
    </row>
    <row r="1838" spans="1:22" x14ac:dyDescent="0.35">
      <c r="A1838" s="70">
        <f t="shared" si="37"/>
        <v>1819</v>
      </c>
      <c r="B1838" s="170">
        <v>-11686728.744173102</v>
      </c>
      <c r="U1838" s="145">
        <v>1818</v>
      </c>
      <c r="V1838" s="145">
        <v>-16090556.769798363</v>
      </c>
    </row>
    <row r="1839" spans="1:22" x14ac:dyDescent="0.35">
      <c r="A1839" s="70">
        <f t="shared" si="37"/>
        <v>1820</v>
      </c>
      <c r="B1839" s="170">
        <v>-11686728.744173102</v>
      </c>
      <c r="U1839" s="145">
        <v>1819</v>
      </c>
      <c r="V1839" s="145">
        <v>10964114.513534807</v>
      </c>
    </row>
    <row r="1840" spans="1:22" x14ac:dyDescent="0.35">
      <c r="A1840" s="70">
        <f t="shared" si="37"/>
        <v>1821</v>
      </c>
      <c r="B1840" s="170">
        <v>-11686728.744173102</v>
      </c>
      <c r="U1840" s="145">
        <v>1820</v>
      </c>
      <c r="V1840" s="145">
        <v>-10104378.722574141</v>
      </c>
    </row>
    <row r="1841" spans="1:22" x14ac:dyDescent="0.35">
      <c r="A1841" s="70">
        <f t="shared" si="37"/>
        <v>1822</v>
      </c>
      <c r="B1841" s="170">
        <v>-11686728.744173102</v>
      </c>
      <c r="U1841" s="145">
        <v>1821</v>
      </c>
      <c r="V1841" s="145">
        <v>-22023736.474149961</v>
      </c>
    </row>
    <row r="1842" spans="1:22" x14ac:dyDescent="0.35">
      <c r="A1842" s="70">
        <f t="shared" si="37"/>
        <v>1823</v>
      </c>
      <c r="B1842" s="170">
        <v>-11686728.744173102</v>
      </c>
      <c r="U1842" s="145">
        <v>1822</v>
      </c>
      <c r="V1842" s="145">
        <v>12938035.65342208</v>
      </c>
    </row>
    <row r="1843" spans="1:22" x14ac:dyDescent="0.35">
      <c r="A1843" s="70">
        <f t="shared" si="37"/>
        <v>1824</v>
      </c>
      <c r="B1843" s="170">
        <v>-11686728.744173102</v>
      </c>
      <c r="U1843" s="145">
        <v>1823</v>
      </c>
      <c r="V1843" s="145">
        <v>-27650896.009531915</v>
      </c>
    </row>
    <row r="1844" spans="1:22" x14ac:dyDescent="0.35">
      <c r="A1844" s="70">
        <f t="shared" si="37"/>
        <v>1825</v>
      </c>
      <c r="B1844" s="170">
        <v>-11686728.744173102</v>
      </c>
      <c r="U1844" s="145">
        <v>1824</v>
      </c>
      <c r="V1844" s="145">
        <v>10773057.804926738</v>
      </c>
    </row>
    <row r="1845" spans="1:22" x14ac:dyDescent="0.35">
      <c r="A1845" s="70">
        <f t="shared" si="37"/>
        <v>1826</v>
      </c>
      <c r="B1845" s="170">
        <v>-11686728.744173102</v>
      </c>
      <c r="U1845" s="145">
        <v>1825</v>
      </c>
      <c r="V1845" s="145">
        <v>-7726056.3141330741</v>
      </c>
    </row>
    <row r="1846" spans="1:22" x14ac:dyDescent="0.35">
      <c r="A1846" s="70">
        <f t="shared" si="37"/>
        <v>1827</v>
      </c>
      <c r="B1846" s="170">
        <v>-11686728.744173102</v>
      </c>
      <c r="U1846" s="145">
        <v>1826</v>
      </c>
      <c r="V1846" s="145">
        <v>-50988210.693360642</v>
      </c>
    </row>
    <row r="1847" spans="1:22" x14ac:dyDescent="0.35">
      <c r="A1847" s="70">
        <f t="shared" si="37"/>
        <v>1828</v>
      </c>
      <c r="B1847" s="170">
        <v>-11686728.744173102</v>
      </c>
      <c r="U1847" s="145">
        <v>1827</v>
      </c>
      <c r="V1847" s="145">
        <v>44792444.657310754</v>
      </c>
    </row>
    <row r="1848" spans="1:22" x14ac:dyDescent="0.35">
      <c r="A1848" s="70">
        <f t="shared" si="37"/>
        <v>1829</v>
      </c>
      <c r="B1848" s="170">
        <v>-11686728.744173102</v>
      </c>
      <c r="U1848" s="145">
        <v>1828</v>
      </c>
      <c r="V1848" s="145">
        <v>-9910380.9649817962</v>
      </c>
    </row>
    <row r="1849" spans="1:22" x14ac:dyDescent="0.35">
      <c r="A1849" s="70">
        <f t="shared" si="37"/>
        <v>1830</v>
      </c>
      <c r="B1849" s="170">
        <v>-11686728.744173102</v>
      </c>
      <c r="U1849" s="145">
        <v>1829</v>
      </c>
      <c r="V1849" s="145">
        <v>14686759.67435699</v>
      </c>
    </row>
    <row r="1850" spans="1:22" x14ac:dyDescent="0.35">
      <c r="A1850" s="70">
        <f t="shared" si="37"/>
        <v>1831</v>
      </c>
      <c r="B1850" s="170">
        <v>-11686728.744173102</v>
      </c>
      <c r="U1850" s="145">
        <v>1830</v>
      </c>
      <c r="V1850" s="145">
        <v>6275190.6410426311</v>
      </c>
    </row>
    <row r="1851" spans="1:22" x14ac:dyDescent="0.35">
      <c r="A1851" s="70">
        <f t="shared" si="37"/>
        <v>1832</v>
      </c>
      <c r="B1851" s="170">
        <v>-11686728.744173102</v>
      </c>
      <c r="U1851" s="145">
        <v>1831</v>
      </c>
      <c r="V1851" s="145">
        <v>-15378402.4750182</v>
      </c>
    </row>
    <row r="1852" spans="1:22" x14ac:dyDescent="0.35">
      <c r="A1852" s="70">
        <f t="shared" si="37"/>
        <v>1833</v>
      </c>
      <c r="B1852" s="170">
        <v>-11686728.744173102</v>
      </c>
      <c r="U1852" s="145">
        <v>1832</v>
      </c>
      <c r="V1852" s="145">
        <v>35150189.536075011</v>
      </c>
    </row>
    <row r="1853" spans="1:22" x14ac:dyDescent="0.35">
      <c r="A1853" s="70">
        <f t="shared" si="37"/>
        <v>1834</v>
      </c>
      <c r="B1853" s="170">
        <v>-11686728.744173102</v>
      </c>
      <c r="U1853" s="145">
        <v>1833</v>
      </c>
      <c r="V1853" s="145">
        <v>-7872583.3885433748</v>
      </c>
    </row>
    <row r="1854" spans="1:22" x14ac:dyDescent="0.35">
      <c r="A1854" s="70">
        <f t="shared" si="37"/>
        <v>1835</v>
      </c>
      <c r="B1854" s="170">
        <v>-11686728.744173102</v>
      </c>
      <c r="U1854" s="145">
        <v>1834</v>
      </c>
      <c r="V1854" s="145">
        <v>24489071.319890443</v>
      </c>
    </row>
    <row r="1855" spans="1:22" x14ac:dyDescent="0.35">
      <c r="A1855" s="70">
        <f t="shared" si="37"/>
        <v>1836</v>
      </c>
      <c r="B1855" s="170">
        <v>-11686728.744173102</v>
      </c>
      <c r="U1855" s="145">
        <v>1835</v>
      </c>
      <c r="V1855" s="145">
        <v>6857489.1887142584</v>
      </c>
    </row>
    <row r="1856" spans="1:22" x14ac:dyDescent="0.35">
      <c r="A1856" s="70">
        <f t="shared" si="37"/>
        <v>1837</v>
      </c>
      <c r="B1856" s="170">
        <v>-11686728.744173102</v>
      </c>
      <c r="U1856" s="145">
        <v>1836</v>
      </c>
      <c r="V1856" s="145">
        <v>-15456650.232058575</v>
      </c>
    </row>
    <row r="1857" spans="1:22" x14ac:dyDescent="0.35">
      <c r="A1857" s="70">
        <f t="shared" si="37"/>
        <v>1838</v>
      </c>
      <c r="B1857" s="170">
        <v>-11686728.744173102</v>
      </c>
      <c r="U1857" s="145">
        <v>1837</v>
      </c>
      <c r="V1857" s="145">
        <v>-4657099.9241446294</v>
      </c>
    </row>
    <row r="1858" spans="1:22" x14ac:dyDescent="0.35">
      <c r="A1858" s="70">
        <f t="shared" si="37"/>
        <v>1839</v>
      </c>
      <c r="B1858" s="170">
        <v>-11686728.744173102</v>
      </c>
      <c r="U1858" s="145">
        <v>1838</v>
      </c>
      <c r="V1858" s="145">
        <v>-15353707.852087764</v>
      </c>
    </row>
    <row r="1859" spans="1:22" x14ac:dyDescent="0.35">
      <c r="A1859" s="70">
        <f t="shared" si="37"/>
        <v>1840</v>
      </c>
      <c r="B1859" s="170">
        <v>-11686728.744173102</v>
      </c>
      <c r="U1859" s="145">
        <v>1839</v>
      </c>
      <c r="V1859" s="145">
        <v>2525614.3701675832</v>
      </c>
    </row>
    <row r="1860" spans="1:22" x14ac:dyDescent="0.35">
      <c r="A1860" s="70">
        <f t="shared" si="37"/>
        <v>1841</v>
      </c>
      <c r="B1860" s="170">
        <v>-11686728.744173102</v>
      </c>
      <c r="U1860" s="145">
        <v>1840</v>
      </c>
      <c r="V1860" s="145">
        <v>-15891660.183889667</v>
      </c>
    </row>
    <row r="1861" spans="1:22" x14ac:dyDescent="0.35">
      <c r="A1861" s="70">
        <f t="shared" si="37"/>
        <v>1842</v>
      </c>
      <c r="B1861" s="170">
        <v>-11686728.744173102</v>
      </c>
      <c r="U1861" s="145">
        <v>1841</v>
      </c>
      <c r="V1861" s="145">
        <v>11260668.08972409</v>
      </c>
    </row>
    <row r="1862" spans="1:22" x14ac:dyDescent="0.35">
      <c r="A1862" s="70">
        <f t="shared" si="37"/>
        <v>1843</v>
      </c>
      <c r="B1862" s="170">
        <v>-11686728.744173102</v>
      </c>
      <c r="U1862" s="145">
        <v>1842</v>
      </c>
      <c r="V1862" s="145">
        <v>-16200375.778087296</v>
      </c>
    </row>
    <row r="1863" spans="1:22" x14ac:dyDescent="0.35">
      <c r="A1863" s="70">
        <f t="shared" si="37"/>
        <v>1844</v>
      </c>
      <c r="B1863" s="170">
        <v>-11686728.744173102</v>
      </c>
      <c r="U1863" s="145">
        <v>1843</v>
      </c>
      <c r="V1863" s="145">
        <v>-28433158.731307216</v>
      </c>
    </row>
    <row r="1864" spans="1:22" x14ac:dyDescent="0.35">
      <c r="A1864" s="70">
        <f t="shared" si="37"/>
        <v>1845</v>
      </c>
      <c r="B1864" s="170">
        <v>-11686728.744173102</v>
      </c>
      <c r="U1864" s="145">
        <v>1844</v>
      </c>
      <c r="V1864" s="145">
        <v>11365392.304743454</v>
      </c>
    </row>
    <row r="1865" spans="1:22" x14ac:dyDescent="0.35">
      <c r="A1865" s="70">
        <f t="shared" si="37"/>
        <v>1846</v>
      </c>
      <c r="B1865" s="170">
        <v>-11686728.744173102</v>
      </c>
      <c r="U1865" s="145">
        <v>1845</v>
      </c>
      <c r="V1865" s="145">
        <v>-18828634.925566453</v>
      </c>
    </row>
    <row r="1866" spans="1:22" x14ac:dyDescent="0.35">
      <c r="A1866" s="70">
        <f t="shared" si="37"/>
        <v>1847</v>
      </c>
      <c r="B1866" s="170">
        <v>-11686728.744173102</v>
      </c>
      <c r="U1866" s="145">
        <v>1846</v>
      </c>
      <c r="V1866" s="145">
        <v>-28823446.445028767</v>
      </c>
    </row>
    <row r="1867" spans="1:22" x14ac:dyDescent="0.35">
      <c r="A1867" s="70">
        <f t="shared" si="37"/>
        <v>1848</v>
      </c>
      <c r="B1867" s="170">
        <v>-11686728.744173102</v>
      </c>
      <c r="U1867" s="145">
        <v>1847</v>
      </c>
      <c r="V1867" s="145">
        <v>-19616699.524635881</v>
      </c>
    </row>
    <row r="1868" spans="1:22" x14ac:dyDescent="0.35">
      <c r="A1868" s="70">
        <f t="shared" si="37"/>
        <v>1849</v>
      </c>
      <c r="B1868" s="170">
        <v>-11686728.744173102</v>
      </c>
      <c r="U1868" s="145">
        <v>1848</v>
      </c>
      <c r="V1868" s="145">
        <v>-2625106.6746187657</v>
      </c>
    </row>
    <row r="1869" spans="1:22" x14ac:dyDescent="0.35">
      <c r="A1869" s="70">
        <f t="shared" si="37"/>
        <v>1850</v>
      </c>
      <c r="B1869" s="170">
        <v>-11686728.744173102</v>
      </c>
      <c r="U1869" s="145">
        <v>1849</v>
      </c>
      <c r="V1869" s="145">
        <v>3748734.0600700155</v>
      </c>
    </row>
    <row r="1870" spans="1:22" x14ac:dyDescent="0.35">
      <c r="A1870" s="70">
        <f t="shared" si="37"/>
        <v>1851</v>
      </c>
      <c r="B1870" s="170">
        <v>-11686728.744173102</v>
      </c>
      <c r="U1870" s="145">
        <v>1850</v>
      </c>
      <c r="V1870" s="145">
        <v>7388853.4677351825</v>
      </c>
    </row>
    <row r="1871" spans="1:22" x14ac:dyDescent="0.35">
      <c r="A1871" s="70">
        <f t="shared" si="37"/>
        <v>1852</v>
      </c>
      <c r="B1871" s="170">
        <v>-11686728.744173102</v>
      </c>
      <c r="U1871" s="145">
        <v>1851</v>
      </c>
      <c r="V1871" s="145">
        <v>31101180.211566549</v>
      </c>
    </row>
    <row r="1872" spans="1:22" x14ac:dyDescent="0.35">
      <c r="A1872" s="70">
        <f t="shared" si="37"/>
        <v>1853</v>
      </c>
      <c r="B1872" s="170">
        <v>-11686728.744173102</v>
      </c>
      <c r="U1872" s="145">
        <v>1852</v>
      </c>
      <c r="V1872" s="145">
        <v>5206081.449860096</v>
      </c>
    </row>
    <row r="1873" spans="1:22" x14ac:dyDescent="0.35">
      <c r="A1873" s="70">
        <f t="shared" si="37"/>
        <v>1854</v>
      </c>
      <c r="B1873" s="170">
        <v>-11686728.744173102</v>
      </c>
      <c r="U1873" s="145">
        <v>1853</v>
      </c>
      <c r="V1873" s="145">
        <v>-11076775.098758988</v>
      </c>
    </row>
    <row r="1874" spans="1:22" x14ac:dyDescent="0.35">
      <c r="A1874" s="70">
        <f t="shared" si="37"/>
        <v>1855</v>
      </c>
      <c r="B1874" s="170">
        <v>-11686728.744173102</v>
      </c>
      <c r="U1874" s="145">
        <v>1854</v>
      </c>
      <c r="V1874" s="145">
        <v>-5265839.0987373907</v>
      </c>
    </row>
    <row r="1875" spans="1:22" x14ac:dyDescent="0.35">
      <c r="A1875" s="70">
        <f t="shared" si="37"/>
        <v>1856</v>
      </c>
      <c r="B1875" s="170">
        <v>-11686728.744173102</v>
      </c>
      <c r="U1875" s="145">
        <v>1855</v>
      </c>
      <c r="V1875" s="145">
        <v>14468551.526546158</v>
      </c>
    </row>
    <row r="1876" spans="1:22" x14ac:dyDescent="0.35">
      <c r="A1876" s="70">
        <f t="shared" si="37"/>
        <v>1857</v>
      </c>
      <c r="B1876" s="170">
        <v>-11686728.744173102</v>
      </c>
      <c r="U1876" s="145">
        <v>1856</v>
      </c>
      <c r="V1876" s="145">
        <v>-2678046.52604183</v>
      </c>
    </row>
    <row r="1877" spans="1:22" x14ac:dyDescent="0.35">
      <c r="A1877" s="70">
        <f t="shared" si="37"/>
        <v>1858</v>
      </c>
      <c r="B1877" s="170">
        <v>-11686728.744173102</v>
      </c>
      <c r="U1877" s="145">
        <v>1857</v>
      </c>
      <c r="V1877" s="145">
        <v>356476.4305309467</v>
      </c>
    </row>
    <row r="1878" spans="1:22" x14ac:dyDescent="0.35">
      <c r="A1878" s="70">
        <f t="shared" ref="A1878:A1941" si="38">A1877+1</f>
        <v>1859</v>
      </c>
      <c r="B1878" s="170">
        <v>-11686728.744173102</v>
      </c>
      <c r="U1878" s="145">
        <v>1858</v>
      </c>
      <c r="V1878" s="145">
        <v>8318635.1217098013</v>
      </c>
    </row>
    <row r="1879" spans="1:22" x14ac:dyDescent="0.35">
      <c r="A1879" s="70">
        <f t="shared" si="38"/>
        <v>1860</v>
      </c>
      <c r="B1879" s="170">
        <v>-11686728.744173102</v>
      </c>
      <c r="U1879" s="145">
        <v>1859</v>
      </c>
      <c r="V1879" s="145">
        <v>-16680358.473096577</v>
      </c>
    </row>
    <row r="1880" spans="1:22" x14ac:dyDescent="0.35">
      <c r="A1880" s="70">
        <f t="shared" si="38"/>
        <v>1861</v>
      </c>
      <c r="B1880" s="170">
        <v>-11686728.744173102</v>
      </c>
      <c r="U1880" s="145">
        <v>1860</v>
      </c>
      <c r="V1880" s="145">
        <v>4753732.2454775274</v>
      </c>
    </row>
    <row r="1881" spans="1:22" x14ac:dyDescent="0.35">
      <c r="A1881" s="70">
        <f t="shared" si="38"/>
        <v>1862</v>
      </c>
      <c r="B1881" s="170">
        <v>-11686728.744173102</v>
      </c>
      <c r="U1881" s="145">
        <v>1861</v>
      </c>
      <c r="V1881" s="145">
        <v>2651386.9605104961</v>
      </c>
    </row>
    <row r="1882" spans="1:22" x14ac:dyDescent="0.35">
      <c r="A1882" s="70">
        <f t="shared" si="38"/>
        <v>1863</v>
      </c>
      <c r="B1882" s="170">
        <v>-11686728.744173102</v>
      </c>
      <c r="U1882" s="145">
        <v>1862</v>
      </c>
      <c r="V1882" s="145">
        <v>3287368.0764561743</v>
      </c>
    </row>
    <row r="1883" spans="1:22" x14ac:dyDescent="0.35">
      <c r="A1883" s="70">
        <f t="shared" si="38"/>
        <v>1864</v>
      </c>
      <c r="B1883" s="170">
        <v>-11686728.744173102</v>
      </c>
      <c r="U1883" s="145">
        <v>1863</v>
      </c>
      <c r="V1883" s="145">
        <v>21646416.034685854</v>
      </c>
    </row>
    <row r="1884" spans="1:22" x14ac:dyDescent="0.35">
      <c r="A1884" s="70">
        <f t="shared" si="38"/>
        <v>1865</v>
      </c>
      <c r="B1884" s="170">
        <v>-11686728.744173102</v>
      </c>
      <c r="U1884" s="145">
        <v>1864</v>
      </c>
      <c r="V1884" s="145">
        <v>-10150033.550279457</v>
      </c>
    </row>
    <row r="1885" spans="1:22" x14ac:dyDescent="0.35">
      <c r="A1885" s="70">
        <f t="shared" si="38"/>
        <v>1866</v>
      </c>
      <c r="B1885" s="170">
        <v>-11686728.744173102</v>
      </c>
      <c r="U1885" s="145">
        <v>1865</v>
      </c>
      <c r="V1885" s="145">
        <v>2910364.584440574</v>
      </c>
    </row>
    <row r="1886" spans="1:22" x14ac:dyDescent="0.35">
      <c r="A1886" s="70">
        <f t="shared" si="38"/>
        <v>1867</v>
      </c>
      <c r="B1886" s="170">
        <v>-11686728.744173102</v>
      </c>
      <c r="U1886" s="145">
        <v>1866</v>
      </c>
      <c r="V1886" s="145">
        <v>-11349552.614925936</v>
      </c>
    </row>
    <row r="1887" spans="1:22" x14ac:dyDescent="0.35">
      <c r="A1887" s="70">
        <f t="shared" si="38"/>
        <v>1868</v>
      </c>
      <c r="B1887" s="170">
        <v>-11686728.744173102</v>
      </c>
      <c r="U1887" s="145">
        <v>1867</v>
      </c>
      <c r="V1887" s="145">
        <v>-24208805.996132828</v>
      </c>
    </row>
    <row r="1888" spans="1:22" x14ac:dyDescent="0.35">
      <c r="A1888" s="70">
        <f t="shared" si="38"/>
        <v>1869</v>
      </c>
      <c r="B1888" s="170">
        <v>-11686728.744173102</v>
      </c>
      <c r="U1888" s="145">
        <v>1868</v>
      </c>
      <c r="V1888" s="145">
        <v>-775476.67728637159</v>
      </c>
    </row>
    <row r="1889" spans="1:22" x14ac:dyDescent="0.35">
      <c r="A1889" s="70">
        <f t="shared" si="38"/>
        <v>1870</v>
      </c>
      <c r="B1889" s="170">
        <v>-11686728.744173102</v>
      </c>
      <c r="U1889" s="145">
        <v>1869</v>
      </c>
      <c r="V1889" s="145">
        <v>-11604480.441011433</v>
      </c>
    </row>
    <row r="1890" spans="1:22" x14ac:dyDescent="0.35">
      <c r="A1890" s="70">
        <f t="shared" si="38"/>
        <v>1871</v>
      </c>
      <c r="B1890" s="170">
        <v>-11686728.744173102</v>
      </c>
      <c r="U1890" s="145">
        <v>1870</v>
      </c>
      <c r="V1890" s="145">
        <v>-19896111.975066442</v>
      </c>
    </row>
    <row r="1891" spans="1:22" x14ac:dyDescent="0.35">
      <c r="A1891" s="70">
        <f t="shared" si="38"/>
        <v>1872</v>
      </c>
      <c r="B1891" s="170">
        <v>-11686728.744173102</v>
      </c>
      <c r="U1891" s="145">
        <v>1871</v>
      </c>
      <c r="V1891" s="145">
        <v>-4801929.4082679488</v>
      </c>
    </row>
    <row r="1892" spans="1:22" x14ac:dyDescent="0.35">
      <c r="A1892" s="70">
        <f t="shared" si="38"/>
        <v>1873</v>
      </c>
      <c r="B1892" s="170">
        <v>-11686728.744173102</v>
      </c>
      <c r="U1892" s="145">
        <v>1872</v>
      </c>
      <c r="V1892" s="145">
        <v>-20607443.610419102</v>
      </c>
    </row>
    <row r="1893" spans="1:22" x14ac:dyDescent="0.35">
      <c r="A1893" s="70">
        <f t="shared" si="38"/>
        <v>1874</v>
      </c>
      <c r="B1893" s="170">
        <v>-11686728.744173102</v>
      </c>
      <c r="U1893" s="145">
        <v>1873</v>
      </c>
      <c r="V1893" s="145">
        <v>-25906668.385657303</v>
      </c>
    </row>
    <row r="1894" spans="1:22" x14ac:dyDescent="0.35">
      <c r="A1894" s="70">
        <f t="shared" si="38"/>
        <v>1875</v>
      </c>
      <c r="B1894" s="170">
        <v>-11686728.744173102</v>
      </c>
      <c r="U1894" s="145">
        <v>1874</v>
      </c>
      <c r="V1894" s="145">
        <v>44189983.281084582</v>
      </c>
    </row>
    <row r="1895" spans="1:22" x14ac:dyDescent="0.35">
      <c r="A1895" s="70">
        <f t="shared" si="38"/>
        <v>1876</v>
      </c>
      <c r="B1895" s="170">
        <v>-11686728.744173102</v>
      </c>
      <c r="U1895" s="145">
        <v>1875</v>
      </c>
      <c r="V1895" s="145">
        <v>-3102248.4458872192</v>
      </c>
    </row>
    <row r="1896" spans="1:22" x14ac:dyDescent="0.35">
      <c r="A1896" s="70">
        <f t="shared" si="38"/>
        <v>1877</v>
      </c>
      <c r="B1896" s="170">
        <v>-11686728.744173102</v>
      </c>
      <c r="U1896" s="145">
        <v>1876</v>
      </c>
      <c r="V1896" s="145">
        <v>-20939964.305031307</v>
      </c>
    </row>
    <row r="1897" spans="1:22" x14ac:dyDescent="0.35">
      <c r="A1897" s="70">
        <f t="shared" si="38"/>
        <v>1878</v>
      </c>
      <c r="B1897" s="170">
        <v>-11686728.744173102</v>
      </c>
      <c r="U1897" s="145">
        <v>1877</v>
      </c>
      <c r="V1897" s="145">
        <v>5837847.8510198444</v>
      </c>
    </row>
    <row r="1898" spans="1:22" x14ac:dyDescent="0.35">
      <c r="A1898" s="70">
        <f t="shared" si="38"/>
        <v>1879</v>
      </c>
      <c r="B1898" s="170">
        <v>-11686728.744173102</v>
      </c>
      <c r="U1898" s="145">
        <v>1878</v>
      </c>
      <c r="V1898" s="145">
        <v>-13534607.881358644</v>
      </c>
    </row>
    <row r="1899" spans="1:22" x14ac:dyDescent="0.35">
      <c r="A1899" s="70">
        <f t="shared" si="38"/>
        <v>1880</v>
      </c>
      <c r="B1899" s="170">
        <v>-11686728.744173102</v>
      </c>
      <c r="U1899" s="145">
        <v>1879</v>
      </c>
      <c r="V1899" s="145">
        <v>17660775.68631836</v>
      </c>
    </row>
    <row r="1900" spans="1:22" x14ac:dyDescent="0.35">
      <c r="A1900" s="70">
        <f t="shared" si="38"/>
        <v>1881</v>
      </c>
      <c r="B1900" s="170">
        <v>-11686728.744173102</v>
      </c>
      <c r="U1900" s="145">
        <v>1880</v>
      </c>
      <c r="V1900" s="145">
        <v>25869328.870430917</v>
      </c>
    </row>
    <row r="1901" spans="1:22" x14ac:dyDescent="0.35">
      <c r="A1901" s="70">
        <f t="shared" si="38"/>
        <v>1882</v>
      </c>
      <c r="B1901" s="170">
        <v>-11686728.744173102</v>
      </c>
      <c r="U1901" s="145">
        <v>1881</v>
      </c>
      <c r="V1901" s="145">
        <v>-8699914.3142038174</v>
      </c>
    </row>
    <row r="1902" spans="1:22" x14ac:dyDescent="0.35">
      <c r="A1902" s="70">
        <f t="shared" si="38"/>
        <v>1883</v>
      </c>
      <c r="B1902" s="170">
        <v>-11686728.744173102</v>
      </c>
      <c r="U1902" s="145">
        <v>1882</v>
      </c>
      <c r="V1902" s="145">
        <v>4943043.0822221339</v>
      </c>
    </row>
    <row r="1903" spans="1:22" x14ac:dyDescent="0.35">
      <c r="A1903" s="70">
        <f t="shared" si="38"/>
        <v>1884</v>
      </c>
      <c r="B1903" s="170">
        <v>-11686728.744173102</v>
      </c>
      <c r="U1903" s="145">
        <v>1883</v>
      </c>
      <c r="V1903" s="145">
        <v>-12820801.749848288</v>
      </c>
    </row>
    <row r="1904" spans="1:22" x14ac:dyDescent="0.35">
      <c r="A1904" s="70">
        <f t="shared" si="38"/>
        <v>1885</v>
      </c>
      <c r="B1904" s="170">
        <v>-11686728.744173102</v>
      </c>
      <c r="U1904" s="145">
        <v>1884</v>
      </c>
      <c r="V1904" s="145">
        <v>-20145343.056761615</v>
      </c>
    </row>
    <row r="1905" spans="1:22" x14ac:dyDescent="0.35">
      <c r="A1905" s="70">
        <f t="shared" si="38"/>
        <v>1886</v>
      </c>
      <c r="B1905" s="170">
        <v>-11686728.744173102</v>
      </c>
      <c r="U1905" s="145">
        <v>1885</v>
      </c>
      <c r="V1905" s="145">
        <v>6177329.5399812944</v>
      </c>
    </row>
    <row r="1906" spans="1:22" x14ac:dyDescent="0.35">
      <c r="A1906" s="70">
        <f t="shared" si="38"/>
        <v>1887</v>
      </c>
      <c r="B1906" s="170">
        <v>-11686728.744173102</v>
      </c>
      <c r="U1906" s="145">
        <v>1886</v>
      </c>
      <c r="V1906" s="145">
        <v>11314228.595620554</v>
      </c>
    </row>
    <row r="1907" spans="1:22" x14ac:dyDescent="0.35">
      <c r="A1907" s="70">
        <f t="shared" si="38"/>
        <v>1888</v>
      </c>
      <c r="B1907" s="170">
        <v>-11686728.744173102</v>
      </c>
      <c r="U1907" s="145">
        <v>1887</v>
      </c>
      <c r="V1907" s="145">
        <v>4397603.7067480609</v>
      </c>
    </row>
    <row r="1908" spans="1:22" x14ac:dyDescent="0.35">
      <c r="A1908" s="70">
        <f t="shared" si="38"/>
        <v>1889</v>
      </c>
      <c r="B1908" s="170">
        <v>-11686728.744173102</v>
      </c>
      <c r="U1908" s="145">
        <v>1888</v>
      </c>
      <c r="V1908" s="145">
        <v>-12678330.628939236</v>
      </c>
    </row>
    <row r="1909" spans="1:22" x14ac:dyDescent="0.35">
      <c r="A1909" s="70">
        <f t="shared" si="38"/>
        <v>1890</v>
      </c>
      <c r="B1909" s="170">
        <v>-11686728.744173102</v>
      </c>
      <c r="U1909" s="145">
        <v>1889</v>
      </c>
      <c r="V1909" s="145">
        <v>-26050659.448814515</v>
      </c>
    </row>
    <row r="1910" spans="1:22" x14ac:dyDescent="0.35">
      <c r="A1910" s="70">
        <f t="shared" si="38"/>
        <v>1891</v>
      </c>
      <c r="B1910" s="170">
        <v>-11686728.744173102</v>
      </c>
      <c r="U1910" s="145">
        <v>1890</v>
      </c>
      <c r="V1910" s="145">
        <v>-6204231.7370369546</v>
      </c>
    </row>
    <row r="1911" spans="1:22" x14ac:dyDescent="0.35">
      <c r="A1911" s="70">
        <f t="shared" si="38"/>
        <v>1892</v>
      </c>
      <c r="B1911" s="170">
        <v>-11686728.744173102</v>
      </c>
      <c r="U1911" s="145">
        <v>1891</v>
      </c>
      <c r="V1911" s="145">
        <v>-531983.87274286523</v>
      </c>
    </row>
    <row r="1912" spans="1:22" x14ac:dyDescent="0.35">
      <c r="A1912" s="70">
        <f t="shared" si="38"/>
        <v>1893</v>
      </c>
      <c r="B1912" s="170">
        <v>-11686728.744173102</v>
      </c>
      <c r="U1912" s="145">
        <v>1892</v>
      </c>
      <c r="V1912" s="145">
        <v>-5918756.7608525027</v>
      </c>
    </row>
    <row r="1913" spans="1:22" x14ac:dyDescent="0.35">
      <c r="A1913" s="70">
        <f t="shared" si="38"/>
        <v>1894</v>
      </c>
      <c r="B1913" s="170">
        <v>-11686728.744173102</v>
      </c>
      <c r="U1913" s="145">
        <v>1893</v>
      </c>
      <c r="V1913" s="145">
        <v>-3248419.4421782736</v>
      </c>
    </row>
    <row r="1914" spans="1:22" x14ac:dyDescent="0.35">
      <c r="A1914" s="70">
        <f t="shared" si="38"/>
        <v>1895</v>
      </c>
      <c r="B1914" s="170">
        <v>-11686728.744173102</v>
      </c>
      <c r="U1914" s="145">
        <v>1894</v>
      </c>
      <c r="V1914" s="145">
        <v>850761.14437987655</v>
      </c>
    </row>
    <row r="1915" spans="1:22" x14ac:dyDescent="0.35">
      <c r="A1915" s="70">
        <f t="shared" si="38"/>
        <v>1896</v>
      </c>
      <c r="B1915" s="170">
        <v>-11686728.744173102</v>
      </c>
      <c r="U1915" s="145">
        <v>1895</v>
      </c>
      <c r="V1915" s="145">
        <v>17729900.018766247</v>
      </c>
    </row>
    <row r="1916" spans="1:22" x14ac:dyDescent="0.35">
      <c r="A1916" s="70">
        <f t="shared" si="38"/>
        <v>1897</v>
      </c>
      <c r="B1916" s="170">
        <v>-11686728.744173102</v>
      </c>
      <c r="U1916" s="145">
        <v>1896</v>
      </c>
      <c r="V1916" s="145">
        <v>-19114597.038296796</v>
      </c>
    </row>
    <row r="1917" spans="1:22" x14ac:dyDescent="0.35">
      <c r="A1917" s="70">
        <f t="shared" si="38"/>
        <v>1898</v>
      </c>
      <c r="B1917" s="170">
        <v>-11686728.744173102</v>
      </c>
      <c r="U1917" s="145">
        <v>1897</v>
      </c>
      <c r="V1917" s="145">
        <v>1436496.5726362318</v>
      </c>
    </row>
    <row r="1918" spans="1:22" x14ac:dyDescent="0.35">
      <c r="A1918" s="70">
        <f t="shared" si="38"/>
        <v>1899</v>
      </c>
      <c r="B1918" s="170">
        <v>-11686728.744173102</v>
      </c>
      <c r="U1918" s="145">
        <v>1898</v>
      </c>
      <c r="V1918" s="145">
        <v>-4617441.2492826954</v>
      </c>
    </row>
    <row r="1919" spans="1:22" x14ac:dyDescent="0.35">
      <c r="A1919" s="70">
        <f t="shared" si="38"/>
        <v>1900</v>
      </c>
      <c r="B1919" s="170">
        <v>-11686728.744173102</v>
      </c>
      <c r="U1919" s="145">
        <v>1899</v>
      </c>
      <c r="V1919" s="145">
        <v>-5251757.1590950303</v>
      </c>
    </row>
    <row r="1920" spans="1:22" x14ac:dyDescent="0.35">
      <c r="A1920" s="70">
        <f t="shared" si="38"/>
        <v>1901</v>
      </c>
      <c r="B1920" s="170">
        <v>-11686728.744173102</v>
      </c>
      <c r="U1920" s="145">
        <v>1900</v>
      </c>
      <c r="V1920" s="145">
        <v>-7905506.3249259554</v>
      </c>
    </row>
    <row r="1921" spans="1:22" x14ac:dyDescent="0.35">
      <c r="A1921" s="70">
        <f t="shared" si="38"/>
        <v>1902</v>
      </c>
      <c r="B1921" s="170">
        <v>-11686728.744173102</v>
      </c>
      <c r="U1921" s="145">
        <v>1901</v>
      </c>
      <c r="V1921" s="145">
        <v>2806950.0541075394</v>
      </c>
    </row>
    <row r="1922" spans="1:22" x14ac:dyDescent="0.35">
      <c r="A1922" s="70">
        <f t="shared" si="38"/>
        <v>1903</v>
      </c>
      <c r="B1922" s="170">
        <v>-11686728.744173102</v>
      </c>
      <c r="U1922" s="145">
        <v>1902</v>
      </c>
      <c r="V1922" s="145">
        <v>8931887.2384053282</v>
      </c>
    </row>
    <row r="1923" spans="1:22" x14ac:dyDescent="0.35">
      <c r="A1923" s="70">
        <f t="shared" si="38"/>
        <v>1904</v>
      </c>
      <c r="B1923" s="170">
        <v>-11686728.744173102</v>
      </c>
      <c r="U1923" s="145">
        <v>1903</v>
      </c>
      <c r="V1923" s="145">
        <v>13355603.484475099</v>
      </c>
    </row>
    <row r="1924" spans="1:22" x14ac:dyDescent="0.35">
      <c r="A1924" s="70">
        <f t="shared" si="38"/>
        <v>1905</v>
      </c>
      <c r="B1924" s="170">
        <v>-11686728.744173102</v>
      </c>
      <c r="U1924" s="145">
        <v>1904</v>
      </c>
      <c r="V1924" s="145">
        <v>-16850882.983490799</v>
      </c>
    </row>
    <row r="1925" spans="1:22" x14ac:dyDescent="0.35">
      <c r="A1925" s="70">
        <f t="shared" si="38"/>
        <v>1906</v>
      </c>
      <c r="B1925" s="170">
        <v>-11686728.744173102</v>
      </c>
      <c r="U1925" s="145">
        <v>1905</v>
      </c>
      <c r="V1925" s="145">
        <v>-20360342.884173077</v>
      </c>
    </row>
    <row r="1926" spans="1:22" x14ac:dyDescent="0.35">
      <c r="A1926" s="70">
        <f t="shared" si="38"/>
        <v>1907</v>
      </c>
      <c r="B1926" s="170">
        <v>-11686728.744173102</v>
      </c>
      <c r="U1926" s="145">
        <v>1906</v>
      </c>
      <c r="V1926" s="145">
        <v>36239746.636489503</v>
      </c>
    </row>
    <row r="1927" spans="1:22" x14ac:dyDescent="0.35">
      <c r="A1927" s="70">
        <f t="shared" si="38"/>
        <v>1908</v>
      </c>
      <c r="B1927" s="170">
        <v>-11686728.744173102</v>
      </c>
      <c r="U1927" s="145">
        <v>1907</v>
      </c>
      <c r="V1927" s="145">
        <v>-9530290.4630073439</v>
      </c>
    </row>
    <row r="1928" spans="1:22" x14ac:dyDescent="0.35">
      <c r="A1928" s="70">
        <f t="shared" si="38"/>
        <v>1909</v>
      </c>
      <c r="B1928" s="170">
        <v>-11686728.744173102</v>
      </c>
      <c r="U1928" s="145">
        <v>1908</v>
      </c>
      <c r="V1928" s="145">
        <v>-9222972.1512968093</v>
      </c>
    </row>
    <row r="1929" spans="1:22" x14ac:dyDescent="0.35">
      <c r="A1929" s="70">
        <f t="shared" si="38"/>
        <v>1910</v>
      </c>
      <c r="B1929" s="170">
        <v>-11686728.744173102</v>
      </c>
      <c r="U1929" s="145">
        <v>1909</v>
      </c>
      <c r="V1929" s="145">
        <v>1671047.2637804374</v>
      </c>
    </row>
    <row r="1930" spans="1:22" x14ac:dyDescent="0.35">
      <c r="A1930" s="70">
        <f t="shared" si="38"/>
        <v>1911</v>
      </c>
      <c r="B1930" s="170">
        <v>-11686728.744173102</v>
      </c>
      <c r="U1930" s="145">
        <v>1910</v>
      </c>
      <c r="V1930" s="145">
        <v>-25266286.450304676</v>
      </c>
    </row>
    <row r="1931" spans="1:22" x14ac:dyDescent="0.35">
      <c r="A1931" s="70">
        <f t="shared" si="38"/>
        <v>1912</v>
      </c>
      <c r="B1931" s="170">
        <v>-11686728.744173102</v>
      </c>
      <c r="U1931" s="145">
        <v>1911</v>
      </c>
      <c r="V1931" s="145">
        <v>1332456.1800858043</v>
      </c>
    </row>
    <row r="1932" spans="1:22" x14ac:dyDescent="0.35">
      <c r="A1932" s="70">
        <f t="shared" si="38"/>
        <v>1913</v>
      </c>
      <c r="B1932" s="170">
        <v>-11686728.744173102</v>
      </c>
      <c r="U1932" s="145">
        <v>1912</v>
      </c>
      <c r="V1932" s="145">
        <v>22001403.189393587</v>
      </c>
    </row>
    <row r="1933" spans="1:22" x14ac:dyDescent="0.35">
      <c r="A1933" s="70">
        <f t="shared" si="38"/>
        <v>1914</v>
      </c>
      <c r="B1933" s="170">
        <v>-11686728.744173102</v>
      </c>
      <c r="U1933" s="145">
        <v>1913</v>
      </c>
      <c r="V1933" s="145">
        <v>11538385.581095383</v>
      </c>
    </row>
    <row r="1934" spans="1:22" x14ac:dyDescent="0.35">
      <c r="A1934" s="70">
        <f t="shared" si="38"/>
        <v>1915</v>
      </c>
      <c r="B1934" s="170">
        <v>-11686728.744173102</v>
      </c>
      <c r="U1934" s="145">
        <v>1914</v>
      </c>
      <c r="V1934" s="145">
        <v>16220762.917129189</v>
      </c>
    </row>
    <row r="1935" spans="1:22" x14ac:dyDescent="0.35">
      <c r="A1935" s="70">
        <f t="shared" si="38"/>
        <v>1916</v>
      </c>
      <c r="B1935" s="170">
        <v>-11686728.744173102</v>
      </c>
      <c r="U1935" s="145">
        <v>1915</v>
      </c>
      <c r="V1935" s="145">
        <v>-10556324.89287331</v>
      </c>
    </row>
    <row r="1936" spans="1:22" x14ac:dyDescent="0.35">
      <c r="A1936" s="70">
        <f t="shared" si="38"/>
        <v>1917</v>
      </c>
      <c r="B1936" s="170">
        <v>-11686728.744173102</v>
      </c>
      <c r="U1936" s="145">
        <v>1916</v>
      </c>
      <c r="V1936" s="145">
        <v>16485194.766416386</v>
      </c>
    </row>
    <row r="1937" spans="1:22" x14ac:dyDescent="0.35">
      <c r="A1937" s="70">
        <f t="shared" si="38"/>
        <v>1918</v>
      </c>
      <c r="B1937" s="170">
        <v>-11686728.744173102</v>
      </c>
      <c r="U1937" s="145">
        <v>1917</v>
      </c>
      <c r="V1937" s="145">
        <v>8475260.8038555905</v>
      </c>
    </row>
    <row r="1938" spans="1:22" x14ac:dyDescent="0.35">
      <c r="A1938" s="70">
        <f t="shared" si="38"/>
        <v>1919</v>
      </c>
      <c r="B1938" s="170">
        <v>-11686728.744173102</v>
      </c>
      <c r="U1938" s="145">
        <v>1918</v>
      </c>
      <c r="V1938" s="145">
        <v>-12918686.209465036</v>
      </c>
    </row>
    <row r="1939" spans="1:22" x14ac:dyDescent="0.35">
      <c r="A1939" s="70">
        <f t="shared" si="38"/>
        <v>1920</v>
      </c>
      <c r="B1939" s="170">
        <v>-11686728.744173102</v>
      </c>
      <c r="U1939" s="145">
        <v>1919</v>
      </c>
      <c r="V1939" s="145">
        <v>-2614284.6657036617</v>
      </c>
    </row>
    <row r="1940" spans="1:22" x14ac:dyDescent="0.35">
      <c r="A1940" s="70">
        <f t="shared" si="38"/>
        <v>1921</v>
      </c>
      <c r="B1940" s="170">
        <v>-11686728.744173102</v>
      </c>
      <c r="U1940" s="145">
        <v>1920</v>
      </c>
      <c r="V1940" s="145">
        <v>10553537.69947926</v>
      </c>
    </row>
    <row r="1941" spans="1:22" x14ac:dyDescent="0.35">
      <c r="A1941" s="70">
        <f t="shared" si="38"/>
        <v>1922</v>
      </c>
      <c r="B1941" s="170">
        <v>-11686728.744173102</v>
      </c>
      <c r="U1941" s="145">
        <v>1921</v>
      </c>
      <c r="V1941" s="145">
        <v>6926273.5714123249</v>
      </c>
    </row>
    <row r="1942" spans="1:22" x14ac:dyDescent="0.35">
      <c r="A1942" s="70">
        <f t="shared" ref="A1942:A2005" si="39">A1941+1</f>
        <v>1923</v>
      </c>
      <c r="B1942" s="170">
        <v>-11686728.744173102</v>
      </c>
      <c r="U1942" s="145">
        <v>1922</v>
      </c>
      <c r="V1942" s="145">
        <v>399844.48479245603</v>
      </c>
    </row>
    <row r="1943" spans="1:22" x14ac:dyDescent="0.35">
      <c r="A1943" s="70">
        <f t="shared" si="39"/>
        <v>1924</v>
      </c>
      <c r="B1943" s="170">
        <v>-11686728.744173102</v>
      </c>
      <c r="U1943" s="145">
        <v>1923</v>
      </c>
      <c r="V1943" s="145">
        <v>-19578272.251749832</v>
      </c>
    </row>
    <row r="1944" spans="1:22" x14ac:dyDescent="0.35">
      <c r="A1944" s="70">
        <f t="shared" si="39"/>
        <v>1925</v>
      </c>
      <c r="B1944" s="170">
        <v>-11686728.744173102</v>
      </c>
      <c r="U1944" s="145">
        <v>1924</v>
      </c>
      <c r="V1944" s="145">
        <v>12413746.209414996</v>
      </c>
    </row>
    <row r="1945" spans="1:22" x14ac:dyDescent="0.35">
      <c r="A1945" s="70">
        <f t="shared" si="39"/>
        <v>1926</v>
      </c>
      <c r="B1945" s="170">
        <v>-11686728.744173102</v>
      </c>
      <c r="U1945" s="145">
        <v>1925</v>
      </c>
      <c r="V1945" s="145">
        <v>-17413189.802920237</v>
      </c>
    </row>
    <row r="1946" spans="1:22" x14ac:dyDescent="0.35">
      <c r="A1946" s="70">
        <f t="shared" si="39"/>
        <v>1927</v>
      </c>
      <c r="B1946" s="170">
        <v>-11686728.744173102</v>
      </c>
      <c r="U1946" s="145">
        <v>1926</v>
      </c>
      <c r="V1946" s="145">
        <v>25162682.786446486</v>
      </c>
    </row>
    <row r="1947" spans="1:22" x14ac:dyDescent="0.35">
      <c r="A1947" s="70">
        <f t="shared" si="39"/>
        <v>1928</v>
      </c>
      <c r="B1947" s="170">
        <v>-11686728.744173102</v>
      </c>
      <c r="U1947" s="145">
        <v>1927</v>
      </c>
      <c r="V1947" s="145">
        <v>-157474.34336993843</v>
      </c>
    </row>
    <row r="1948" spans="1:22" x14ac:dyDescent="0.35">
      <c r="A1948" s="70">
        <f t="shared" si="39"/>
        <v>1929</v>
      </c>
      <c r="B1948" s="170">
        <v>-11686728.744173102</v>
      </c>
      <c r="U1948" s="145">
        <v>1928</v>
      </c>
      <c r="V1948" s="145">
        <v>-13375383.058393801</v>
      </c>
    </row>
    <row r="1949" spans="1:22" x14ac:dyDescent="0.35">
      <c r="A1949" s="70">
        <f t="shared" si="39"/>
        <v>1930</v>
      </c>
      <c r="B1949" s="170">
        <v>-11686728.744173102</v>
      </c>
      <c r="U1949" s="145">
        <v>1929</v>
      </c>
      <c r="V1949" s="145">
        <v>-17685028.169880107</v>
      </c>
    </row>
    <row r="1950" spans="1:22" x14ac:dyDescent="0.35">
      <c r="A1950" s="70">
        <f t="shared" si="39"/>
        <v>1931</v>
      </c>
      <c r="B1950" s="170">
        <v>-11686728.744173102</v>
      </c>
      <c r="U1950" s="145">
        <v>1930</v>
      </c>
      <c r="V1950" s="145">
        <v>-21814447.553340688</v>
      </c>
    </row>
    <row r="1951" spans="1:22" x14ac:dyDescent="0.35">
      <c r="A1951" s="70">
        <f t="shared" si="39"/>
        <v>1932</v>
      </c>
      <c r="B1951" s="170">
        <v>-11686728.744173102</v>
      </c>
      <c r="U1951" s="145">
        <v>1931</v>
      </c>
      <c r="V1951" s="145">
        <v>13432734.288380779</v>
      </c>
    </row>
    <row r="1952" spans="1:22" x14ac:dyDescent="0.35">
      <c r="A1952" s="70">
        <f t="shared" si="39"/>
        <v>1933</v>
      </c>
      <c r="B1952" s="170">
        <v>-11686728.744173102</v>
      </c>
      <c r="U1952" s="145">
        <v>1932</v>
      </c>
      <c r="V1952" s="145">
        <v>-14405091.696653567</v>
      </c>
    </row>
    <row r="1953" spans="1:22" x14ac:dyDescent="0.35">
      <c r="A1953" s="70">
        <f t="shared" si="39"/>
        <v>1934</v>
      </c>
      <c r="B1953" s="170">
        <v>-11686728.744173102</v>
      </c>
      <c r="U1953" s="145">
        <v>1933</v>
      </c>
      <c r="V1953" s="145">
        <v>-5337401.6634670589</v>
      </c>
    </row>
    <row r="1954" spans="1:22" x14ac:dyDescent="0.35">
      <c r="A1954" s="70">
        <f t="shared" si="39"/>
        <v>1935</v>
      </c>
      <c r="B1954" s="170">
        <v>-11686728.744173102</v>
      </c>
      <c r="U1954" s="145">
        <v>1934</v>
      </c>
      <c r="V1954" s="145">
        <v>-21291916.109719642</v>
      </c>
    </row>
    <row r="1955" spans="1:22" x14ac:dyDescent="0.35">
      <c r="A1955" s="70">
        <f t="shared" si="39"/>
        <v>1936</v>
      </c>
      <c r="B1955" s="170">
        <v>-11686728.744173102</v>
      </c>
      <c r="U1955" s="145">
        <v>1935</v>
      </c>
      <c r="V1955" s="145">
        <v>18326212.624040715</v>
      </c>
    </row>
    <row r="1956" spans="1:22" x14ac:dyDescent="0.35">
      <c r="A1956" s="70">
        <f t="shared" si="39"/>
        <v>1937</v>
      </c>
      <c r="B1956" s="170">
        <v>-11686728.744173102</v>
      </c>
      <c r="U1956" s="145">
        <v>1936</v>
      </c>
      <c r="V1956" s="145">
        <v>-20764483.7648682</v>
      </c>
    </row>
    <row r="1957" spans="1:22" x14ac:dyDescent="0.35">
      <c r="A1957" s="70">
        <f t="shared" si="39"/>
        <v>1938</v>
      </c>
      <c r="B1957" s="170">
        <v>-11686728.744173102</v>
      </c>
      <c r="U1957" s="145">
        <v>1937</v>
      </c>
      <c r="V1957" s="145">
        <v>-10196673.222962141</v>
      </c>
    </row>
    <row r="1958" spans="1:22" x14ac:dyDescent="0.35">
      <c r="A1958" s="70">
        <f t="shared" si="39"/>
        <v>1939</v>
      </c>
      <c r="B1958" s="170">
        <v>-11686728.744173102</v>
      </c>
      <c r="U1958" s="145">
        <v>1938</v>
      </c>
      <c r="V1958" s="145">
        <v>1931883.742299173</v>
      </c>
    </row>
    <row r="1959" spans="1:22" x14ac:dyDescent="0.35">
      <c r="A1959" s="70">
        <f t="shared" si="39"/>
        <v>1940</v>
      </c>
      <c r="B1959" s="170">
        <v>-11686728.744173102</v>
      </c>
      <c r="U1959" s="145">
        <v>1939</v>
      </c>
      <c r="V1959" s="145">
        <v>5842736.4948100038</v>
      </c>
    </row>
    <row r="1960" spans="1:22" x14ac:dyDescent="0.35">
      <c r="A1960" s="70">
        <f t="shared" si="39"/>
        <v>1941</v>
      </c>
      <c r="B1960" s="170">
        <v>-11686728.744173102</v>
      </c>
      <c r="U1960" s="145">
        <v>1940</v>
      </c>
      <c r="V1960" s="145">
        <v>-11388310.732427668</v>
      </c>
    </row>
    <row r="1961" spans="1:22" x14ac:dyDescent="0.35">
      <c r="A1961" s="70">
        <f t="shared" si="39"/>
        <v>1942</v>
      </c>
      <c r="B1961" s="170">
        <v>-11686728.744173102</v>
      </c>
      <c r="U1961" s="145">
        <v>1941</v>
      </c>
      <c r="V1961" s="145">
        <v>19800098.938233502</v>
      </c>
    </row>
    <row r="1962" spans="1:22" x14ac:dyDescent="0.35">
      <c r="A1962" s="70">
        <f t="shared" si="39"/>
        <v>1943</v>
      </c>
      <c r="B1962" s="170">
        <v>-11686728.744173102</v>
      </c>
      <c r="U1962" s="145">
        <v>1942</v>
      </c>
      <c r="V1962" s="145">
        <v>-22139187.449834026</v>
      </c>
    </row>
    <row r="1963" spans="1:22" x14ac:dyDescent="0.35">
      <c r="A1963" s="70">
        <f t="shared" si="39"/>
        <v>1944</v>
      </c>
      <c r="B1963" s="170">
        <v>-11686728.744173102</v>
      </c>
      <c r="U1963" s="145">
        <v>1943</v>
      </c>
      <c r="V1963" s="145">
        <v>-70063070.06067434</v>
      </c>
    </row>
    <row r="1964" spans="1:22" x14ac:dyDescent="0.35">
      <c r="A1964" s="70">
        <f t="shared" si="39"/>
        <v>1945</v>
      </c>
      <c r="B1964" s="170">
        <v>-11686728.744173102</v>
      </c>
      <c r="U1964" s="145">
        <v>1944</v>
      </c>
      <c r="V1964" s="145">
        <v>-5606257.3997304216</v>
      </c>
    </row>
    <row r="1965" spans="1:22" x14ac:dyDescent="0.35">
      <c r="A1965" s="70">
        <f t="shared" si="39"/>
        <v>1946</v>
      </c>
      <c r="B1965" s="170">
        <v>-11686728.744173102</v>
      </c>
      <c r="U1965" s="145">
        <v>1945</v>
      </c>
      <c r="V1965" s="145">
        <v>-13993946.768885184</v>
      </c>
    </row>
    <row r="1966" spans="1:22" x14ac:dyDescent="0.35">
      <c r="A1966" s="70">
        <f t="shared" si="39"/>
        <v>1947</v>
      </c>
      <c r="B1966" s="170">
        <v>-11686728.744173102</v>
      </c>
      <c r="U1966" s="145">
        <v>1946</v>
      </c>
      <c r="V1966" s="145">
        <v>-28703254.548307672</v>
      </c>
    </row>
    <row r="1967" spans="1:22" x14ac:dyDescent="0.35">
      <c r="A1967" s="70">
        <f t="shared" si="39"/>
        <v>1948</v>
      </c>
      <c r="B1967" s="170">
        <v>-11686728.744173102</v>
      </c>
      <c r="U1967" s="145">
        <v>1947</v>
      </c>
      <c r="V1967" s="145">
        <v>4608244.9735336266</v>
      </c>
    </row>
    <row r="1968" spans="1:22" x14ac:dyDescent="0.35">
      <c r="A1968" s="70">
        <f t="shared" si="39"/>
        <v>1949</v>
      </c>
      <c r="B1968" s="170">
        <v>-11686728.744173102</v>
      </c>
      <c r="U1968" s="145">
        <v>1948</v>
      </c>
      <c r="V1968" s="145">
        <v>27765755.105607443</v>
      </c>
    </row>
    <row r="1969" spans="1:22" x14ac:dyDescent="0.35">
      <c r="A1969" s="70">
        <f t="shared" si="39"/>
        <v>1950</v>
      </c>
      <c r="B1969" s="170">
        <v>-11686728.744173102</v>
      </c>
      <c r="U1969" s="145">
        <v>1949</v>
      </c>
      <c r="V1969" s="145">
        <v>-1222117.2111815959</v>
      </c>
    </row>
    <row r="1970" spans="1:22" x14ac:dyDescent="0.35">
      <c r="A1970" s="70">
        <f t="shared" si="39"/>
        <v>1951</v>
      </c>
      <c r="B1970" s="170">
        <v>-11686728.744173102</v>
      </c>
      <c r="U1970" s="145">
        <v>1950</v>
      </c>
      <c r="V1970" s="145">
        <v>26225286.589874744</v>
      </c>
    </row>
    <row r="1971" spans="1:22" x14ac:dyDescent="0.35">
      <c r="A1971" s="70">
        <f t="shared" si="39"/>
        <v>1952</v>
      </c>
      <c r="B1971" s="170">
        <v>-11686728.744173102</v>
      </c>
      <c r="U1971" s="145">
        <v>1951</v>
      </c>
      <c r="V1971" s="145">
        <v>44148374.85891974</v>
      </c>
    </row>
    <row r="1972" spans="1:22" x14ac:dyDescent="0.35">
      <c r="A1972" s="70">
        <f t="shared" si="39"/>
        <v>1953</v>
      </c>
      <c r="B1972" s="170">
        <v>-11686728.744173102</v>
      </c>
      <c r="U1972" s="145">
        <v>1952</v>
      </c>
      <c r="V1972" s="145">
        <v>-974490.80770106427</v>
      </c>
    </row>
    <row r="1973" spans="1:22" x14ac:dyDescent="0.35">
      <c r="A1973" s="70">
        <f t="shared" si="39"/>
        <v>1954</v>
      </c>
      <c r="B1973" s="170">
        <v>-11686728.744173102</v>
      </c>
      <c r="U1973" s="145">
        <v>1953</v>
      </c>
      <c r="V1973" s="145">
        <v>-29598330.884321943</v>
      </c>
    </row>
    <row r="1974" spans="1:22" x14ac:dyDescent="0.35">
      <c r="A1974" s="70">
        <f t="shared" si="39"/>
        <v>1955</v>
      </c>
      <c r="B1974" s="170">
        <v>-11686728.744173102</v>
      </c>
      <c r="U1974" s="145">
        <v>1954</v>
      </c>
      <c r="V1974" s="145">
        <v>-8360821.5453377571</v>
      </c>
    </row>
    <row r="1975" spans="1:22" x14ac:dyDescent="0.35">
      <c r="A1975" s="70">
        <f t="shared" si="39"/>
        <v>1956</v>
      </c>
      <c r="B1975" s="170">
        <v>-11686728.744173102</v>
      </c>
      <c r="U1975" s="145">
        <v>1955</v>
      </c>
      <c r="V1975" s="145">
        <v>-9718328.7564806398</v>
      </c>
    </row>
    <row r="1976" spans="1:22" x14ac:dyDescent="0.35">
      <c r="A1976" s="70">
        <f t="shared" si="39"/>
        <v>1957</v>
      </c>
      <c r="B1976" s="170">
        <v>-11686728.744173102</v>
      </c>
      <c r="U1976" s="145">
        <v>1956</v>
      </c>
      <c r="V1976" s="145">
        <v>-27073177.659804814</v>
      </c>
    </row>
    <row r="1977" spans="1:22" x14ac:dyDescent="0.35">
      <c r="A1977" s="70">
        <f t="shared" si="39"/>
        <v>1958</v>
      </c>
      <c r="B1977" s="170">
        <v>-11686728.744173102</v>
      </c>
      <c r="U1977" s="145">
        <v>1957</v>
      </c>
      <c r="V1977" s="145">
        <v>7709539.9508925825</v>
      </c>
    </row>
    <row r="1978" spans="1:22" x14ac:dyDescent="0.35">
      <c r="A1978" s="70">
        <f t="shared" si="39"/>
        <v>1959</v>
      </c>
      <c r="B1978" s="170">
        <v>-11686728.744173102</v>
      </c>
      <c r="U1978" s="145">
        <v>1958</v>
      </c>
      <c r="V1978" s="145">
        <v>-17639017.828467883</v>
      </c>
    </row>
    <row r="1979" spans="1:22" x14ac:dyDescent="0.35">
      <c r="A1979" s="70">
        <f t="shared" si="39"/>
        <v>1960</v>
      </c>
      <c r="B1979" s="170">
        <v>-11686728.744173102</v>
      </c>
      <c r="U1979" s="145">
        <v>1959</v>
      </c>
      <c r="V1979" s="145">
        <v>22092583.078529455</v>
      </c>
    </row>
    <row r="1980" spans="1:22" x14ac:dyDescent="0.35">
      <c r="A1980" s="70">
        <f t="shared" si="39"/>
        <v>1961</v>
      </c>
      <c r="B1980" s="170">
        <v>-11686728.744173102</v>
      </c>
      <c r="U1980" s="145">
        <v>1960</v>
      </c>
      <c r="V1980" s="145">
        <v>-10328263.049848106</v>
      </c>
    </row>
    <row r="1981" spans="1:22" x14ac:dyDescent="0.35">
      <c r="A1981" s="70">
        <f t="shared" si="39"/>
        <v>1962</v>
      </c>
      <c r="B1981" s="170">
        <v>-11686728.744173102</v>
      </c>
      <c r="U1981" s="145">
        <v>1961</v>
      </c>
      <c r="V1981" s="145">
        <v>-14248251.972666845</v>
      </c>
    </row>
    <row r="1982" spans="1:22" x14ac:dyDescent="0.35">
      <c r="A1982" s="70">
        <f t="shared" si="39"/>
        <v>1963</v>
      </c>
      <c r="B1982" s="170">
        <v>-11686728.744173102</v>
      </c>
      <c r="U1982" s="145">
        <v>1962</v>
      </c>
      <c r="V1982" s="145">
        <v>-27382333.175777987</v>
      </c>
    </row>
    <row r="1983" spans="1:22" x14ac:dyDescent="0.35">
      <c r="A1983" s="70">
        <f t="shared" si="39"/>
        <v>1964</v>
      </c>
      <c r="B1983" s="170">
        <v>-11686728.744173102</v>
      </c>
      <c r="U1983" s="145">
        <v>1963</v>
      </c>
      <c r="V1983" s="145">
        <v>-8989315.9645718411</v>
      </c>
    </row>
    <row r="1984" spans="1:22" x14ac:dyDescent="0.35">
      <c r="A1984" s="70">
        <f t="shared" si="39"/>
        <v>1965</v>
      </c>
      <c r="B1984" s="170">
        <v>-11686728.744173102</v>
      </c>
      <c r="U1984" s="145">
        <v>1964</v>
      </c>
      <c r="V1984" s="145">
        <v>17805961.670407139</v>
      </c>
    </row>
    <row r="1985" spans="1:22" x14ac:dyDescent="0.35">
      <c r="A1985" s="70">
        <f t="shared" si="39"/>
        <v>1966</v>
      </c>
      <c r="B1985" s="170">
        <v>-11686728.744173102</v>
      </c>
      <c r="U1985" s="145">
        <v>1965</v>
      </c>
      <c r="V1985" s="145">
        <v>-14038237.615570769</v>
      </c>
    </row>
    <row r="1986" spans="1:22" x14ac:dyDescent="0.35">
      <c r="A1986" s="70">
        <f t="shared" si="39"/>
        <v>1967</v>
      </c>
      <c r="B1986" s="170">
        <v>-11686728.744173102</v>
      </c>
      <c r="U1986" s="145">
        <v>1966</v>
      </c>
      <c r="V1986" s="145">
        <v>1871437.8456811346</v>
      </c>
    </row>
    <row r="1987" spans="1:22" x14ac:dyDescent="0.35">
      <c r="A1987" s="70">
        <f t="shared" si="39"/>
        <v>1968</v>
      </c>
      <c r="B1987" s="170">
        <v>-11686728.744173102</v>
      </c>
      <c r="U1987" s="145">
        <v>1967</v>
      </c>
      <c r="V1987" s="145">
        <v>11740730.246744957</v>
      </c>
    </row>
    <row r="1988" spans="1:22" x14ac:dyDescent="0.35">
      <c r="A1988" s="70">
        <f t="shared" si="39"/>
        <v>1969</v>
      </c>
      <c r="B1988" s="170">
        <v>-11686728.744173102</v>
      </c>
      <c r="U1988" s="145">
        <v>1968</v>
      </c>
      <c r="V1988" s="145">
        <v>-16558041.854290865</v>
      </c>
    </row>
    <row r="1989" spans="1:22" x14ac:dyDescent="0.35">
      <c r="A1989" s="70">
        <f t="shared" si="39"/>
        <v>1970</v>
      </c>
      <c r="B1989" s="170">
        <v>-11686728.744173102</v>
      </c>
      <c r="U1989" s="145">
        <v>1969</v>
      </c>
      <c r="V1989" s="145">
        <v>-38706516.083180606</v>
      </c>
    </row>
    <row r="1990" spans="1:22" x14ac:dyDescent="0.35">
      <c r="A1990" s="70">
        <f t="shared" si="39"/>
        <v>1971</v>
      </c>
      <c r="B1990" s="170">
        <v>-11686728.744173102</v>
      </c>
      <c r="U1990" s="145">
        <v>1970</v>
      </c>
      <c r="V1990" s="145">
        <v>-3440502.0102163665</v>
      </c>
    </row>
    <row r="1991" spans="1:22" x14ac:dyDescent="0.35">
      <c r="A1991" s="70">
        <f t="shared" si="39"/>
        <v>1972</v>
      </c>
      <c r="B1991" s="170">
        <v>-11686728.744173102</v>
      </c>
      <c r="U1991" s="145">
        <v>1971</v>
      </c>
      <c r="V1991" s="145">
        <v>-4694502.3198206276</v>
      </c>
    </row>
    <row r="1992" spans="1:22" x14ac:dyDescent="0.35">
      <c r="A1992" s="70">
        <f t="shared" si="39"/>
        <v>1973</v>
      </c>
      <c r="B1992" s="170">
        <v>-11686728.744173102</v>
      </c>
      <c r="U1992" s="145">
        <v>1972</v>
      </c>
      <c r="V1992" s="145">
        <v>-5143489.9062306602</v>
      </c>
    </row>
    <row r="1993" spans="1:22" x14ac:dyDescent="0.35">
      <c r="A1993" s="70">
        <f t="shared" si="39"/>
        <v>1974</v>
      </c>
      <c r="B1993" s="170">
        <v>-11686728.744173102</v>
      </c>
      <c r="U1993" s="145">
        <v>1973</v>
      </c>
      <c r="V1993" s="145">
        <v>52129.636949516833</v>
      </c>
    </row>
    <row r="1994" spans="1:22" x14ac:dyDescent="0.35">
      <c r="A1994" s="70">
        <f t="shared" si="39"/>
        <v>1975</v>
      </c>
      <c r="B1994" s="170">
        <v>-11686728.744173102</v>
      </c>
      <c r="U1994" s="145">
        <v>1974</v>
      </c>
      <c r="V1994" s="145">
        <v>-9652442.216654731</v>
      </c>
    </row>
    <row r="1995" spans="1:22" x14ac:dyDescent="0.35">
      <c r="A1995" s="70">
        <f t="shared" si="39"/>
        <v>1976</v>
      </c>
      <c r="B1995" s="170">
        <v>-11686728.744173102</v>
      </c>
      <c r="U1995" s="145">
        <v>1975</v>
      </c>
      <c r="V1995" s="145">
        <v>26049133.927312832</v>
      </c>
    </row>
    <row r="1996" spans="1:22" x14ac:dyDescent="0.35">
      <c r="A1996" s="70">
        <f t="shared" si="39"/>
        <v>1977</v>
      </c>
      <c r="B1996" s="170">
        <v>-11686728.744173102</v>
      </c>
      <c r="U1996" s="145">
        <v>1976</v>
      </c>
      <c r="V1996" s="145">
        <v>-3190919.6913553327</v>
      </c>
    </row>
    <row r="1997" spans="1:22" x14ac:dyDescent="0.35">
      <c r="A1997" s="70">
        <f t="shared" si="39"/>
        <v>1978</v>
      </c>
      <c r="B1997" s="170">
        <v>-11686728.744173102</v>
      </c>
      <c r="U1997" s="145">
        <v>1977</v>
      </c>
      <c r="V1997" s="145">
        <v>-3666233.5949424356</v>
      </c>
    </row>
    <row r="1998" spans="1:22" x14ac:dyDescent="0.35">
      <c r="A1998" s="70">
        <f t="shared" si="39"/>
        <v>1979</v>
      </c>
      <c r="B1998" s="170">
        <v>-11686728.744173102</v>
      </c>
      <c r="U1998" s="145">
        <v>1978</v>
      </c>
      <c r="V1998" s="145">
        <v>6537838.3253031969</v>
      </c>
    </row>
    <row r="1999" spans="1:22" x14ac:dyDescent="0.35">
      <c r="A1999" s="70">
        <f t="shared" si="39"/>
        <v>1980</v>
      </c>
      <c r="B1999" s="170">
        <v>-11686728.744173102</v>
      </c>
      <c r="U1999" s="145">
        <v>1979</v>
      </c>
      <c r="V1999" s="145">
        <v>-36543254.803650603</v>
      </c>
    </row>
    <row r="2000" spans="1:22" x14ac:dyDescent="0.35">
      <c r="A2000" s="70">
        <f t="shared" si="39"/>
        <v>1981</v>
      </c>
      <c r="B2000" s="170">
        <v>-11686728.744173102</v>
      </c>
      <c r="U2000" s="145">
        <v>1980</v>
      </c>
      <c r="V2000" s="145">
        <v>-15928558.919881737</v>
      </c>
    </row>
    <row r="2001" spans="1:22" x14ac:dyDescent="0.35">
      <c r="A2001" s="70">
        <f t="shared" si="39"/>
        <v>1982</v>
      </c>
      <c r="B2001" s="170">
        <v>-11686728.744173102</v>
      </c>
      <c r="U2001" s="145">
        <v>1981</v>
      </c>
      <c r="V2001" s="145">
        <v>-15588482.389570363</v>
      </c>
    </row>
    <row r="2002" spans="1:22" x14ac:dyDescent="0.35">
      <c r="A2002" s="70">
        <f t="shared" si="39"/>
        <v>1983</v>
      </c>
      <c r="B2002" s="170">
        <v>-11686728.744173102</v>
      </c>
      <c r="U2002" s="145">
        <v>1982</v>
      </c>
      <c r="V2002" s="145">
        <v>6220159.2283134721</v>
      </c>
    </row>
    <row r="2003" spans="1:22" x14ac:dyDescent="0.35">
      <c r="A2003" s="70">
        <f t="shared" si="39"/>
        <v>1984</v>
      </c>
      <c r="B2003" s="170">
        <v>-11686728.744173102</v>
      </c>
      <c r="U2003" s="145">
        <v>1983</v>
      </c>
      <c r="V2003" s="145">
        <v>-13276294.496404918</v>
      </c>
    </row>
    <row r="2004" spans="1:22" x14ac:dyDescent="0.35">
      <c r="A2004" s="70">
        <f t="shared" si="39"/>
        <v>1985</v>
      </c>
      <c r="B2004" s="170">
        <v>-11686728.744173102</v>
      </c>
      <c r="U2004" s="145">
        <v>1984</v>
      </c>
      <c r="V2004" s="145">
        <v>4892967.5117453411</v>
      </c>
    </row>
    <row r="2005" spans="1:22" x14ac:dyDescent="0.35">
      <c r="A2005" s="70">
        <f t="shared" si="39"/>
        <v>1986</v>
      </c>
      <c r="B2005" s="170">
        <v>-11686728.744173102</v>
      </c>
      <c r="U2005" s="145">
        <v>1985</v>
      </c>
      <c r="V2005" s="145">
        <v>-11255933.159912672</v>
      </c>
    </row>
    <row r="2006" spans="1:22" x14ac:dyDescent="0.35">
      <c r="A2006" s="70">
        <f t="shared" ref="A2006:A2069" si="40">A2005+1</f>
        <v>1987</v>
      </c>
      <c r="B2006" s="170">
        <v>-11686728.744173102</v>
      </c>
      <c r="U2006" s="145">
        <v>1986</v>
      </c>
      <c r="V2006" s="145">
        <v>-9857259.66601336</v>
      </c>
    </row>
    <row r="2007" spans="1:22" x14ac:dyDescent="0.35">
      <c r="A2007" s="70">
        <f t="shared" si="40"/>
        <v>1988</v>
      </c>
      <c r="B2007" s="170">
        <v>-11686728.744173102</v>
      </c>
      <c r="U2007" s="145">
        <v>1987</v>
      </c>
      <c r="V2007" s="145">
        <v>21940771.749572005</v>
      </c>
    </row>
    <row r="2008" spans="1:22" x14ac:dyDescent="0.35">
      <c r="A2008" s="70">
        <f t="shared" si="40"/>
        <v>1989</v>
      </c>
      <c r="B2008" s="170">
        <v>-11686728.744173102</v>
      </c>
      <c r="U2008" s="145">
        <v>1988</v>
      </c>
      <c r="V2008" s="145">
        <v>-14254125.972530713</v>
      </c>
    </row>
    <row r="2009" spans="1:22" x14ac:dyDescent="0.35">
      <c r="A2009" s="70">
        <f t="shared" si="40"/>
        <v>1990</v>
      </c>
      <c r="B2009" s="170">
        <v>-11686728.744173102</v>
      </c>
      <c r="U2009" s="145">
        <v>1989</v>
      </c>
      <c r="V2009" s="145">
        <v>-47068025.063632861</v>
      </c>
    </row>
    <row r="2010" spans="1:22" x14ac:dyDescent="0.35">
      <c r="A2010" s="70">
        <f t="shared" si="40"/>
        <v>1991</v>
      </c>
      <c r="B2010" s="170">
        <v>-11686728.744173102</v>
      </c>
      <c r="U2010" s="145">
        <v>1990</v>
      </c>
      <c r="V2010" s="145">
        <v>-5429809.0313298665</v>
      </c>
    </row>
    <row r="2011" spans="1:22" x14ac:dyDescent="0.35">
      <c r="A2011" s="70">
        <f t="shared" si="40"/>
        <v>1992</v>
      </c>
      <c r="B2011" s="170">
        <v>-11686728.744173102</v>
      </c>
      <c r="U2011" s="145">
        <v>1991</v>
      </c>
      <c r="V2011" s="145">
        <v>2810593.0812318027</v>
      </c>
    </row>
    <row r="2012" spans="1:22" x14ac:dyDescent="0.35">
      <c r="A2012" s="70">
        <f t="shared" si="40"/>
        <v>1993</v>
      </c>
      <c r="B2012" s="170">
        <v>-11686728.744173102</v>
      </c>
      <c r="U2012" s="145">
        <v>1992</v>
      </c>
      <c r="V2012" s="145">
        <v>-14690111.784955159</v>
      </c>
    </row>
    <row r="2013" spans="1:22" x14ac:dyDescent="0.35">
      <c r="A2013" s="70">
        <f t="shared" si="40"/>
        <v>1994</v>
      </c>
      <c r="B2013" s="170">
        <v>-11686728.744173102</v>
      </c>
      <c r="U2013" s="145">
        <v>1993</v>
      </c>
      <c r="V2013" s="145">
        <v>-3407604.0603770912</v>
      </c>
    </row>
    <row r="2014" spans="1:22" x14ac:dyDescent="0.35">
      <c r="A2014" s="70">
        <f t="shared" si="40"/>
        <v>1995</v>
      </c>
      <c r="B2014" s="170">
        <v>-11686728.744173102</v>
      </c>
      <c r="U2014" s="145">
        <v>1994</v>
      </c>
      <c r="V2014" s="145">
        <v>-15511140.317162855</v>
      </c>
    </row>
    <row r="2015" spans="1:22" x14ac:dyDescent="0.35">
      <c r="A2015" s="70">
        <f t="shared" si="40"/>
        <v>1996</v>
      </c>
      <c r="B2015" s="170">
        <v>-11686728.744173102</v>
      </c>
      <c r="U2015" s="145">
        <v>1995</v>
      </c>
      <c r="V2015" s="145">
        <v>10565123.782411218</v>
      </c>
    </row>
    <row r="2016" spans="1:22" x14ac:dyDescent="0.35">
      <c r="A2016" s="70">
        <f t="shared" si="40"/>
        <v>1997</v>
      </c>
      <c r="B2016" s="170">
        <v>-11686728.744173102</v>
      </c>
      <c r="U2016" s="145">
        <v>1996</v>
      </c>
      <c r="V2016" s="145">
        <v>4778068.5597834289</v>
      </c>
    </row>
    <row r="2017" spans="1:22" x14ac:dyDescent="0.35">
      <c r="A2017" s="70">
        <f t="shared" si="40"/>
        <v>1998</v>
      </c>
      <c r="B2017" s="170">
        <v>-11686728.744173102</v>
      </c>
      <c r="U2017" s="145">
        <v>1997</v>
      </c>
      <c r="V2017" s="145">
        <v>-30855821.194774099</v>
      </c>
    </row>
    <row r="2018" spans="1:22" x14ac:dyDescent="0.35">
      <c r="A2018" s="70">
        <f t="shared" si="40"/>
        <v>1999</v>
      </c>
      <c r="B2018" s="170">
        <v>-11686728.744173102</v>
      </c>
      <c r="U2018" s="145">
        <v>1998</v>
      </c>
      <c r="V2018" s="145">
        <v>48081520.912066996</v>
      </c>
    </row>
    <row r="2019" spans="1:22" x14ac:dyDescent="0.35">
      <c r="A2019" s="70">
        <f t="shared" si="40"/>
        <v>2000</v>
      </c>
      <c r="B2019" s="170">
        <v>-11686728.744173102</v>
      </c>
      <c r="U2019" s="145">
        <v>1999</v>
      </c>
      <c r="V2019" s="145">
        <v>-19959152.194918446</v>
      </c>
    </row>
    <row r="2020" spans="1:22" x14ac:dyDescent="0.35">
      <c r="A2020" s="70">
        <f t="shared" si="40"/>
        <v>2001</v>
      </c>
      <c r="B2020" s="145">
        <v>-11686728.744173102</v>
      </c>
      <c r="U2020" s="145">
        <v>2000</v>
      </c>
      <c r="V2020" s="145">
        <v>1847088.6775558591</v>
      </c>
    </row>
    <row r="2021" spans="1:22" x14ac:dyDescent="0.35">
      <c r="A2021" s="70">
        <f t="shared" si="40"/>
        <v>2002</v>
      </c>
      <c r="B2021" s="145">
        <v>-11686728.744173102</v>
      </c>
      <c r="U2021" s="145">
        <v>2001</v>
      </c>
      <c r="V2021" s="145">
        <v>-775888.79493205063</v>
      </c>
    </row>
    <row r="2022" spans="1:22" x14ac:dyDescent="0.35">
      <c r="A2022" s="70">
        <f t="shared" si="40"/>
        <v>2003</v>
      </c>
      <c r="B2022" s="145">
        <v>-11686728.744173102</v>
      </c>
      <c r="U2022" s="145">
        <v>2002</v>
      </c>
      <c r="V2022" s="145">
        <v>-29036266.071037658</v>
      </c>
    </row>
    <row r="2023" spans="1:22" x14ac:dyDescent="0.35">
      <c r="A2023" s="70">
        <f t="shared" si="40"/>
        <v>2004</v>
      </c>
      <c r="B2023" s="145">
        <v>-11686728.744173102</v>
      </c>
      <c r="U2023" s="145">
        <v>2003</v>
      </c>
      <c r="V2023" s="145">
        <v>-21589324.933688853</v>
      </c>
    </row>
    <row r="2024" spans="1:22" x14ac:dyDescent="0.35">
      <c r="A2024" s="70">
        <f t="shared" si="40"/>
        <v>2005</v>
      </c>
      <c r="B2024" s="145">
        <v>-11686728.744173102</v>
      </c>
      <c r="U2024" s="145">
        <v>2004</v>
      </c>
      <c r="V2024" s="145">
        <v>14839077.443817008</v>
      </c>
    </row>
    <row r="2025" spans="1:22" x14ac:dyDescent="0.35">
      <c r="A2025" s="70">
        <f t="shared" si="40"/>
        <v>2006</v>
      </c>
      <c r="B2025" s="145">
        <v>-11686728.744173102</v>
      </c>
      <c r="U2025" s="145">
        <v>2005</v>
      </c>
      <c r="V2025" s="145">
        <v>24341.2743608132</v>
      </c>
    </row>
    <row r="2026" spans="1:22" x14ac:dyDescent="0.35">
      <c r="A2026" s="70">
        <f t="shared" si="40"/>
        <v>2007</v>
      </c>
      <c r="B2026" s="145">
        <v>-11686728.744173102</v>
      </c>
      <c r="U2026" s="145">
        <v>2006</v>
      </c>
      <c r="V2026" s="145">
        <v>-7541357.8656609058</v>
      </c>
    </row>
    <row r="2027" spans="1:22" x14ac:dyDescent="0.35">
      <c r="A2027" s="70">
        <f t="shared" si="40"/>
        <v>2008</v>
      </c>
      <c r="B2027" s="145">
        <v>-11686728.744173102</v>
      </c>
      <c r="U2027" s="145">
        <v>2007</v>
      </c>
      <c r="V2027" s="145">
        <v>-26528448.157881014</v>
      </c>
    </row>
    <row r="2028" spans="1:22" x14ac:dyDescent="0.35">
      <c r="A2028" s="70">
        <f t="shared" si="40"/>
        <v>2009</v>
      </c>
      <c r="B2028" s="145">
        <v>-11686728.744173102</v>
      </c>
      <c r="U2028" s="145">
        <v>2008</v>
      </c>
      <c r="V2028" s="145">
        <v>-8165603.0135932807</v>
      </c>
    </row>
    <row r="2029" spans="1:22" x14ac:dyDescent="0.35">
      <c r="A2029" s="70">
        <f t="shared" si="40"/>
        <v>2010</v>
      </c>
      <c r="B2029" s="145">
        <v>-11686728.744173102</v>
      </c>
      <c r="U2029" s="145">
        <v>2009</v>
      </c>
      <c r="V2029" s="145">
        <v>-11286081.217252716</v>
      </c>
    </row>
    <row r="2030" spans="1:22" x14ac:dyDescent="0.35">
      <c r="A2030" s="70">
        <f t="shared" si="40"/>
        <v>2011</v>
      </c>
      <c r="B2030" s="145">
        <v>-11686728.744173102</v>
      </c>
      <c r="U2030" s="145">
        <v>2010</v>
      </c>
      <c r="V2030" s="145">
        <v>4027562.8763510734</v>
      </c>
    </row>
    <row r="2031" spans="1:22" x14ac:dyDescent="0.35">
      <c r="A2031" s="70">
        <f t="shared" si="40"/>
        <v>2012</v>
      </c>
      <c r="B2031" s="145">
        <v>-11686728.744173102</v>
      </c>
      <c r="U2031" s="145">
        <v>2011</v>
      </c>
      <c r="V2031" s="145">
        <v>-1020934.1683073975</v>
      </c>
    </row>
    <row r="2032" spans="1:22" x14ac:dyDescent="0.35">
      <c r="A2032" s="70">
        <f t="shared" si="40"/>
        <v>2013</v>
      </c>
      <c r="B2032" s="145">
        <v>-11686728.744173102</v>
      </c>
      <c r="U2032" s="145">
        <v>2012</v>
      </c>
      <c r="V2032" s="145">
        <v>23172338.888541542</v>
      </c>
    </row>
    <row r="2033" spans="1:22" x14ac:dyDescent="0.35">
      <c r="A2033" s="70">
        <f t="shared" si="40"/>
        <v>2014</v>
      </c>
      <c r="B2033" s="145">
        <v>-11686728.744173102</v>
      </c>
      <c r="U2033" s="145">
        <v>2013</v>
      </c>
      <c r="V2033" s="145">
        <v>-5591634.2494486608</v>
      </c>
    </row>
    <row r="2034" spans="1:22" x14ac:dyDescent="0.35">
      <c r="A2034" s="70">
        <f t="shared" si="40"/>
        <v>2015</v>
      </c>
      <c r="B2034" s="145">
        <v>-11686728.744173102</v>
      </c>
      <c r="U2034" s="145">
        <v>2014</v>
      </c>
      <c r="V2034" s="145">
        <v>-2313033.7557942793</v>
      </c>
    </row>
    <row r="2035" spans="1:22" x14ac:dyDescent="0.35">
      <c r="A2035" s="70">
        <f t="shared" si="40"/>
        <v>2016</v>
      </c>
      <c r="B2035" s="145">
        <v>-11686728.744173102</v>
      </c>
      <c r="U2035" s="145">
        <v>2015</v>
      </c>
      <c r="V2035" s="145">
        <v>19951908.569249652</v>
      </c>
    </row>
    <row r="2036" spans="1:22" x14ac:dyDescent="0.35">
      <c r="A2036" s="70">
        <f t="shared" si="40"/>
        <v>2017</v>
      </c>
      <c r="B2036" s="145">
        <v>-11686728.744173102</v>
      </c>
      <c r="U2036" s="145">
        <v>2016</v>
      </c>
      <c r="V2036" s="145">
        <v>-1394064.2283248976</v>
      </c>
    </row>
    <row r="2037" spans="1:22" x14ac:dyDescent="0.35">
      <c r="A2037" s="70">
        <f t="shared" si="40"/>
        <v>2018</v>
      </c>
      <c r="B2037" s="145">
        <v>-11686728.744173102</v>
      </c>
      <c r="U2037" s="145">
        <v>2017</v>
      </c>
      <c r="V2037" s="145">
        <v>2974115.5773581378</v>
      </c>
    </row>
    <row r="2038" spans="1:22" x14ac:dyDescent="0.35">
      <c r="A2038" s="70">
        <f t="shared" si="40"/>
        <v>2019</v>
      </c>
      <c r="B2038" s="145">
        <v>-11686728.744173102</v>
      </c>
      <c r="U2038" s="145">
        <v>2018</v>
      </c>
      <c r="V2038" s="145">
        <v>17119403.606019419</v>
      </c>
    </row>
    <row r="2039" spans="1:22" x14ac:dyDescent="0.35">
      <c r="A2039" s="70">
        <f t="shared" si="40"/>
        <v>2020</v>
      </c>
      <c r="B2039" s="145">
        <v>-11686728.744173102</v>
      </c>
      <c r="U2039" s="145">
        <v>2019</v>
      </c>
      <c r="V2039" s="145">
        <v>-12841100.398092585</v>
      </c>
    </row>
    <row r="2040" spans="1:22" x14ac:dyDescent="0.35">
      <c r="A2040" s="70">
        <f t="shared" si="40"/>
        <v>2021</v>
      </c>
      <c r="B2040" s="145">
        <v>-11686728.744173102</v>
      </c>
      <c r="U2040" s="145">
        <v>2020</v>
      </c>
      <c r="V2040" s="145">
        <v>3121563.2331093177</v>
      </c>
    </row>
    <row r="2041" spans="1:22" x14ac:dyDescent="0.35">
      <c r="A2041" s="70">
        <f t="shared" si="40"/>
        <v>2022</v>
      </c>
      <c r="B2041" s="145">
        <v>-11686728.744173102</v>
      </c>
      <c r="U2041" s="145">
        <v>2021</v>
      </c>
      <c r="V2041" s="145">
        <v>-26984670.463805132</v>
      </c>
    </row>
    <row r="2042" spans="1:22" x14ac:dyDescent="0.35">
      <c r="A2042" s="70">
        <f t="shared" si="40"/>
        <v>2023</v>
      </c>
      <c r="B2042" s="145">
        <v>-11686728.744173102</v>
      </c>
      <c r="U2042" s="145">
        <v>2022</v>
      </c>
      <c r="V2042" s="145">
        <v>-12387540.167328116</v>
      </c>
    </row>
    <row r="2043" spans="1:22" x14ac:dyDescent="0.35">
      <c r="A2043" s="70">
        <f t="shared" si="40"/>
        <v>2024</v>
      </c>
      <c r="B2043" s="145">
        <v>-11686728.744173102</v>
      </c>
      <c r="U2043" s="145">
        <v>2023</v>
      </c>
      <c r="V2043" s="145">
        <v>1059838.3507235497</v>
      </c>
    </row>
    <row r="2044" spans="1:22" x14ac:dyDescent="0.35">
      <c r="A2044" s="70">
        <f t="shared" si="40"/>
        <v>2025</v>
      </c>
      <c r="B2044" s="145">
        <v>-11686728.744173102</v>
      </c>
      <c r="U2044" s="145">
        <v>2024</v>
      </c>
      <c r="V2044" s="145">
        <v>-16798494.839274891</v>
      </c>
    </row>
    <row r="2045" spans="1:22" x14ac:dyDescent="0.35">
      <c r="A2045" s="70">
        <f t="shared" si="40"/>
        <v>2026</v>
      </c>
      <c r="B2045" s="145">
        <v>-11686728.744173102</v>
      </c>
      <c r="U2045" s="145">
        <v>2025</v>
      </c>
      <c r="V2045" s="145">
        <v>-3058316.3600877561</v>
      </c>
    </row>
    <row r="2046" spans="1:22" x14ac:dyDescent="0.35">
      <c r="A2046" s="70">
        <f t="shared" si="40"/>
        <v>2027</v>
      </c>
      <c r="B2046" s="145">
        <v>-11686728.744173102</v>
      </c>
      <c r="U2046" s="145">
        <v>2026</v>
      </c>
      <c r="V2046" s="145">
        <v>-8760817.1425348129</v>
      </c>
    </row>
    <row r="2047" spans="1:22" x14ac:dyDescent="0.35">
      <c r="A2047" s="70">
        <f t="shared" si="40"/>
        <v>2028</v>
      </c>
      <c r="B2047" s="145">
        <v>-11686728.744173102</v>
      </c>
      <c r="U2047" s="145">
        <v>2027</v>
      </c>
      <c r="V2047" s="145">
        <v>1446342.760649126</v>
      </c>
    </row>
    <row r="2048" spans="1:22" x14ac:dyDescent="0.35">
      <c r="A2048" s="70">
        <f t="shared" si="40"/>
        <v>2029</v>
      </c>
      <c r="B2048" s="145">
        <v>-11686728.744173102</v>
      </c>
      <c r="U2048" s="145">
        <v>2028</v>
      </c>
      <c r="V2048" s="145">
        <v>6034093.9204642214</v>
      </c>
    </row>
    <row r="2049" spans="1:22" x14ac:dyDescent="0.35">
      <c r="A2049" s="70">
        <f t="shared" si="40"/>
        <v>2030</v>
      </c>
      <c r="B2049" s="145">
        <v>-11686728.744173102</v>
      </c>
      <c r="U2049" s="145">
        <v>2029</v>
      </c>
      <c r="V2049" s="145">
        <v>23869449.465117171</v>
      </c>
    </row>
    <row r="2050" spans="1:22" x14ac:dyDescent="0.35">
      <c r="A2050" s="70">
        <f t="shared" si="40"/>
        <v>2031</v>
      </c>
      <c r="B2050" s="145">
        <v>-11686728.744173102</v>
      </c>
      <c r="U2050" s="145">
        <v>2030</v>
      </c>
      <c r="V2050" s="145">
        <v>2346723.7295289747</v>
      </c>
    </row>
    <row r="2051" spans="1:22" x14ac:dyDescent="0.35">
      <c r="A2051" s="70">
        <f t="shared" si="40"/>
        <v>2032</v>
      </c>
      <c r="B2051" s="145">
        <v>-11686728.744173102</v>
      </c>
      <c r="U2051" s="145">
        <v>2031</v>
      </c>
      <c r="V2051" s="145">
        <v>-10527432.5566334</v>
      </c>
    </row>
    <row r="2052" spans="1:22" x14ac:dyDescent="0.35">
      <c r="A2052" s="70">
        <f t="shared" si="40"/>
        <v>2033</v>
      </c>
      <c r="B2052" s="145">
        <v>-11686728.744173102</v>
      </c>
      <c r="U2052" s="145">
        <v>2032</v>
      </c>
      <c r="V2052" s="145">
        <v>-17646469.629741386</v>
      </c>
    </row>
    <row r="2053" spans="1:22" x14ac:dyDescent="0.35">
      <c r="A2053" s="70">
        <f t="shared" si="40"/>
        <v>2034</v>
      </c>
      <c r="B2053" s="145">
        <v>-11686728.744173102</v>
      </c>
      <c r="U2053" s="145">
        <v>2033</v>
      </c>
      <c r="V2053" s="145">
        <v>6648787.6915519945</v>
      </c>
    </row>
    <row r="2054" spans="1:22" x14ac:dyDescent="0.35">
      <c r="A2054" s="70">
        <f t="shared" si="40"/>
        <v>2035</v>
      </c>
      <c r="B2054" s="145">
        <v>-11686728.744173102</v>
      </c>
      <c r="U2054" s="145">
        <v>2034</v>
      </c>
      <c r="V2054" s="145">
        <v>-2453533.4625304416</v>
      </c>
    </row>
    <row r="2055" spans="1:22" x14ac:dyDescent="0.35">
      <c r="A2055" s="70">
        <f t="shared" si="40"/>
        <v>2036</v>
      </c>
      <c r="B2055" s="145">
        <v>-11686728.744173102</v>
      </c>
      <c r="U2055" s="145">
        <v>2035</v>
      </c>
      <c r="V2055" s="145">
        <v>10809226.527143389</v>
      </c>
    </row>
    <row r="2056" spans="1:22" x14ac:dyDescent="0.35">
      <c r="A2056" s="70">
        <f t="shared" si="40"/>
        <v>2037</v>
      </c>
      <c r="B2056" s="145">
        <v>-11686728.744173102</v>
      </c>
      <c r="U2056" s="145">
        <v>2036</v>
      </c>
      <c r="V2056" s="145">
        <v>-18749359.944247723</v>
      </c>
    </row>
    <row r="2057" spans="1:22" x14ac:dyDescent="0.35">
      <c r="A2057" s="70">
        <f t="shared" si="40"/>
        <v>2038</v>
      </c>
      <c r="B2057" s="145">
        <v>-11686728.744173102</v>
      </c>
      <c r="U2057" s="145">
        <v>2037</v>
      </c>
      <c r="V2057" s="145">
        <v>-9752898.1594857927</v>
      </c>
    </row>
    <row r="2058" spans="1:22" x14ac:dyDescent="0.35">
      <c r="A2058" s="70">
        <f t="shared" si="40"/>
        <v>2039</v>
      </c>
      <c r="B2058" s="145">
        <v>-11686728.744173102</v>
      </c>
      <c r="U2058" s="145">
        <v>2038</v>
      </c>
      <c r="V2058" s="145">
        <v>-9647709.567848146</v>
      </c>
    </row>
    <row r="2059" spans="1:22" x14ac:dyDescent="0.35">
      <c r="A2059" s="70">
        <f t="shared" si="40"/>
        <v>2040</v>
      </c>
      <c r="B2059" s="145">
        <v>-11686728.744173102</v>
      </c>
      <c r="U2059" s="145">
        <v>2039</v>
      </c>
      <c r="V2059" s="145">
        <v>-1646963.5100006647</v>
      </c>
    </row>
    <row r="2060" spans="1:22" x14ac:dyDescent="0.35">
      <c r="A2060" s="70">
        <f t="shared" si="40"/>
        <v>2041</v>
      </c>
      <c r="B2060" s="145">
        <v>-11686728.744173102</v>
      </c>
      <c r="U2060" s="145">
        <v>2040</v>
      </c>
      <c r="V2060" s="145">
        <v>15630696.026383542</v>
      </c>
    </row>
    <row r="2061" spans="1:22" x14ac:dyDescent="0.35">
      <c r="A2061" s="70">
        <f t="shared" si="40"/>
        <v>2042</v>
      </c>
      <c r="B2061" s="145">
        <v>-11686728.744173102</v>
      </c>
      <c r="U2061" s="145">
        <v>2041</v>
      </c>
      <c r="V2061" s="145">
        <v>13671159.045735639</v>
      </c>
    </row>
    <row r="2062" spans="1:22" x14ac:dyDescent="0.35">
      <c r="A2062" s="70">
        <f t="shared" si="40"/>
        <v>2043</v>
      </c>
      <c r="B2062" s="145">
        <v>-11686728.744173102</v>
      </c>
      <c r="U2062" s="145">
        <v>2042</v>
      </c>
      <c r="V2062" s="145">
        <v>12405427.715048984</v>
      </c>
    </row>
    <row r="2063" spans="1:22" x14ac:dyDescent="0.35">
      <c r="A2063" s="70">
        <f t="shared" si="40"/>
        <v>2044</v>
      </c>
      <c r="B2063" s="145">
        <v>-11686728.744173102</v>
      </c>
      <c r="U2063" s="145">
        <v>2043</v>
      </c>
      <c r="V2063" s="145">
        <v>-4161139.4365279973</v>
      </c>
    </row>
    <row r="2064" spans="1:22" x14ac:dyDescent="0.35">
      <c r="A2064" s="70">
        <f t="shared" si="40"/>
        <v>2045</v>
      </c>
      <c r="B2064" s="145">
        <v>-11686728.744173102</v>
      </c>
      <c r="U2064" s="145">
        <v>2044</v>
      </c>
      <c r="V2064" s="145">
        <v>-10921899.54890785</v>
      </c>
    </row>
    <row r="2065" spans="1:22" x14ac:dyDescent="0.35">
      <c r="A2065" s="70">
        <f t="shared" si="40"/>
        <v>2046</v>
      </c>
      <c r="B2065" s="145">
        <v>-11686728.744173102</v>
      </c>
      <c r="U2065" s="145">
        <v>2045</v>
      </c>
      <c r="V2065" s="145">
        <v>-29280915.526025027</v>
      </c>
    </row>
    <row r="2066" spans="1:22" x14ac:dyDescent="0.35">
      <c r="A2066" s="70">
        <f t="shared" si="40"/>
        <v>2047</v>
      </c>
      <c r="B2066" s="145">
        <v>-11686728.744173102</v>
      </c>
      <c r="U2066" s="145">
        <v>2046</v>
      </c>
      <c r="V2066" s="145">
        <v>14476971.403195318</v>
      </c>
    </row>
    <row r="2067" spans="1:22" x14ac:dyDescent="0.35">
      <c r="A2067" s="70">
        <f t="shared" si="40"/>
        <v>2048</v>
      </c>
      <c r="B2067" s="145">
        <v>-11686728.744173102</v>
      </c>
      <c r="U2067" s="145">
        <v>2047</v>
      </c>
      <c r="V2067" s="145">
        <v>-5732507.9824099466</v>
      </c>
    </row>
    <row r="2068" spans="1:22" x14ac:dyDescent="0.35">
      <c r="A2068" s="70">
        <f t="shared" si="40"/>
        <v>2049</v>
      </c>
      <c r="B2068" s="145">
        <v>-11686728.744173102</v>
      </c>
      <c r="U2068" s="145">
        <v>2048</v>
      </c>
      <c r="V2068" s="145">
        <v>-7195126.2390545402</v>
      </c>
    </row>
    <row r="2069" spans="1:22" x14ac:dyDescent="0.35">
      <c r="A2069" s="70">
        <f t="shared" si="40"/>
        <v>2050</v>
      </c>
      <c r="B2069" s="145">
        <v>-11686728.744173102</v>
      </c>
      <c r="U2069" s="145">
        <v>2049</v>
      </c>
      <c r="V2069" s="145">
        <v>-9724263.5869647674</v>
      </c>
    </row>
    <row r="2070" spans="1:22" x14ac:dyDescent="0.35">
      <c r="A2070" s="70">
        <f t="shared" ref="A2070:A2133" si="41">A2069+1</f>
        <v>2051</v>
      </c>
      <c r="B2070" s="145">
        <v>-11686728.744173102</v>
      </c>
      <c r="U2070" s="145">
        <v>2050</v>
      </c>
      <c r="V2070" s="145">
        <v>15089865.130597807</v>
      </c>
    </row>
    <row r="2071" spans="1:22" x14ac:dyDescent="0.35">
      <c r="A2071" s="70">
        <f t="shared" si="41"/>
        <v>2052</v>
      </c>
      <c r="B2071" s="145">
        <v>-11686728.744173102</v>
      </c>
      <c r="U2071" s="145">
        <v>2051</v>
      </c>
      <c r="V2071" s="145">
        <v>20414659.327671878</v>
      </c>
    </row>
    <row r="2072" spans="1:22" x14ac:dyDescent="0.35">
      <c r="A2072" s="70">
        <f t="shared" si="41"/>
        <v>2053</v>
      </c>
      <c r="B2072" s="145">
        <v>-11686728.744173102</v>
      </c>
      <c r="U2072" s="145">
        <v>2052</v>
      </c>
      <c r="V2072" s="145">
        <v>-17645878.51355508</v>
      </c>
    </row>
    <row r="2073" spans="1:22" x14ac:dyDescent="0.35">
      <c r="A2073" s="70">
        <f t="shared" si="41"/>
        <v>2054</v>
      </c>
      <c r="B2073" s="145">
        <v>-11686728.744173102</v>
      </c>
      <c r="U2073" s="145">
        <v>2053</v>
      </c>
      <c r="V2073" s="145">
        <v>4662912.932401754</v>
      </c>
    </row>
    <row r="2074" spans="1:22" x14ac:dyDescent="0.35">
      <c r="A2074" s="70">
        <f t="shared" si="41"/>
        <v>2055</v>
      </c>
      <c r="B2074" s="145">
        <v>-11686728.744173102</v>
      </c>
      <c r="U2074" s="145">
        <v>2054</v>
      </c>
      <c r="V2074" s="145">
        <v>-12275057.704399025</v>
      </c>
    </row>
    <row r="2075" spans="1:22" x14ac:dyDescent="0.35">
      <c r="A2075" s="70">
        <f t="shared" si="41"/>
        <v>2056</v>
      </c>
      <c r="B2075" s="145">
        <v>-11686728.744173102</v>
      </c>
      <c r="U2075" s="145">
        <v>2055</v>
      </c>
      <c r="V2075" s="145">
        <v>-10843031.883692442</v>
      </c>
    </row>
    <row r="2076" spans="1:22" x14ac:dyDescent="0.35">
      <c r="A2076" s="70">
        <f t="shared" si="41"/>
        <v>2057</v>
      </c>
      <c r="B2076" s="145">
        <v>-11686728.744173102</v>
      </c>
      <c r="U2076" s="145">
        <v>2056</v>
      </c>
      <c r="V2076" s="145">
        <v>-9726629.8550148103</v>
      </c>
    </row>
    <row r="2077" spans="1:22" x14ac:dyDescent="0.35">
      <c r="A2077" s="70">
        <f t="shared" si="41"/>
        <v>2058</v>
      </c>
      <c r="B2077" s="145">
        <v>-11686728.744173102</v>
      </c>
      <c r="U2077" s="145">
        <v>2057</v>
      </c>
      <c r="V2077" s="145">
        <v>-5309925.7849744447</v>
      </c>
    </row>
    <row r="2078" spans="1:22" x14ac:dyDescent="0.35">
      <c r="A2078" s="70">
        <f t="shared" si="41"/>
        <v>2059</v>
      </c>
      <c r="B2078" s="145">
        <v>-11686728.744173102</v>
      </c>
      <c r="U2078" s="145">
        <v>2058</v>
      </c>
      <c r="V2078" s="145">
        <v>-1319496.4235911928</v>
      </c>
    </row>
    <row r="2079" spans="1:22" x14ac:dyDescent="0.35">
      <c r="A2079" s="70">
        <f t="shared" si="41"/>
        <v>2060</v>
      </c>
      <c r="B2079" s="145">
        <v>-11686728.744173102</v>
      </c>
      <c r="U2079" s="145">
        <v>2059</v>
      </c>
      <c r="V2079" s="145">
        <v>6255707.2447530404</v>
      </c>
    </row>
    <row r="2080" spans="1:22" x14ac:dyDescent="0.35">
      <c r="A2080" s="70">
        <f t="shared" si="41"/>
        <v>2061</v>
      </c>
      <c r="B2080" s="145">
        <v>-11686728.744173102</v>
      </c>
      <c r="U2080" s="145">
        <v>2060</v>
      </c>
      <c r="V2080" s="145">
        <v>-22487589.351326883</v>
      </c>
    </row>
    <row r="2081" spans="1:22" x14ac:dyDescent="0.35">
      <c r="A2081" s="70">
        <f t="shared" si="41"/>
        <v>2062</v>
      </c>
      <c r="B2081" s="145">
        <v>-11686728.744173102</v>
      </c>
      <c r="U2081" s="145">
        <v>2061</v>
      </c>
      <c r="V2081" s="145">
        <v>11473371.842350964</v>
      </c>
    </row>
    <row r="2082" spans="1:22" x14ac:dyDescent="0.35">
      <c r="A2082" s="70">
        <f t="shared" si="41"/>
        <v>2063</v>
      </c>
      <c r="B2082" s="145">
        <v>-11686728.744173102</v>
      </c>
      <c r="U2082" s="145">
        <v>2062</v>
      </c>
      <c r="V2082" s="145">
        <v>14993833.606899198</v>
      </c>
    </row>
    <row r="2083" spans="1:22" x14ac:dyDescent="0.35">
      <c r="A2083" s="70">
        <f t="shared" si="41"/>
        <v>2064</v>
      </c>
      <c r="B2083" s="145">
        <v>-11686728.744173102</v>
      </c>
      <c r="U2083" s="145">
        <v>2063</v>
      </c>
      <c r="V2083" s="145">
        <v>22967562.456249069</v>
      </c>
    </row>
    <row r="2084" spans="1:22" x14ac:dyDescent="0.35">
      <c r="A2084" s="70">
        <f t="shared" si="41"/>
        <v>2065</v>
      </c>
      <c r="B2084" s="145">
        <v>-11686728.744173102</v>
      </c>
      <c r="U2084" s="145">
        <v>2064</v>
      </c>
      <c r="V2084" s="145">
        <v>-24654192.346598681</v>
      </c>
    </row>
    <row r="2085" spans="1:22" x14ac:dyDescent="0.35">
      <c r="A2085" s="70">
        <f t="shared" si="41"/>
        <v>2066</v>
      </c>
      <c r="B2085" s="145">
        <v>-11686728.744173102</v>
      </c>
      <c r="U2085" s="145">
        <v>2065</v>
      </c>
      <c r="V2085" s="145">
        <v>-2113000.8760224544</v>
      </c>
    </row>
    <row r="2086" spans="1:22" x14ac:dyDescent="0.35">
      <c r="A2086" s="70">
        <f t="shared" si="41"/>
        <v>2067</v>
      </c>
      <c r="B2086" s="145">
        <v>-11686728.744173102</v>
      </c>
      <c r="U2086" s="145">
        <v>2066</v>
      </c>
      <c r="V2086" s="145">
        <v>-2008830.2060481496</v>
      </c>
    </row>
    <row r="2087" spans="1:22" x14ac:dyDescent="0.35">
      <c r="A2087" s="70">
        <f t="shared" si="41"/>
        <v>2068</v>
      </c>
      <c r="B2087" s="145">
        <v>-11686728.744173102</v>
      </c>
      <c r="U2087" s="145">
        <v>2067</v>
      </c>
      <c r="V2087" s="145">
        <v>-8137948.6253888272</v>
      </c>
    </row>
    <row r="2088" spans="1:22" x14ac:dyDescent="0.35">
      <c r="A2088" s="70">
        <f t="shared" si="41"/>
        <v>2069</v>
      </c>
      <c r="B2088" s="145">
        <v>-11686728.744173102</v>
      </c>
      <c r="U2088" s="145">
        <v>2068</v>
      </c>
      <c r="V2088" s="145">
        <v>-17970779.07442968</v>
      </c>
    </row>
    <row r="2089" spans="1:22" x14ac:dyDescent="0.35">
      <c r="A2089" s="70">
        <f t="shared" si="41"/>
        <v>2070</v>
      </c>
      <c r="B2089" s="145">
        <v>-11686728.744173102</v>
      </c>
      <c r="U2089" s="145">
        <v>2069</v>
      </c>
      <c r="V2089" s="145">
        <v>-150468.24324499071</v>
      </c>
    </row>
    <row r="2090" spans="1:22" x14ac:dyDescent="0.35">
      <c r="A2090" s="70">
        <f t="shared" si="41"/>
        <v>2071</v>
      </c>
      <c r="B2090" s="145">
        <v>-11686728.744173102</v>
      </c>
      <c r="U2090" s="145">
        <v>2070</v>
      </c>
      <c r="V2090" s="145">
        <v>47537705.568704836</v>
      </c>
    </row>
    <row r="2091" spans="1:22" x14ac:dyDescent="0.35">
      <c r="A2091" s="70">
        <f t="shared" si="41"/>
        <v>2072</v>
      </c>
      <c r="B2091" s="145">
        <v>-11686728.744173102</v>
      </c>
      <c r="U2091" s="145">
        <v>2071</v>
      </c>
      <c r="V2091" s="145">
        <v>-14371661.878073107</v>
      </c>
    </row>
    <row r="2092" spans="1:22" x14ac:dyDescent="0.35">
      <c r="A2092" s="70">
        <f t="shared" si="41"/>
        <v>2073</v>
      </c>
      <c r="B2092" s="145">
        <v>-11686728.744173102</v>
      </c>
      <c r="U2092" s="145">
        <v>2072</v>
      </c>
      <c r="V2092" s="145">
        <v>-21040049.593174871</v>
      </c>
    </row>
    <row r="2093" spans="1:22" x14ac:dyDescent="0.35">
      <c r="A2093" s="70">
        <f t="shared" si="41"/>
        <v>2074</v>
      </c>
      <c r="B2093" s="145">
        <v>-11686728.744173102</v>
      </c>
      <c r="U2093" s="145">
        <v>2073</v>
      </c>
      <c r="V2093" s="145">
        <v>-12651173.523563208</v>
      </c>
    </row>
    <row r="2094" spans="1:22" x14ac:dyDescent="0.35">
      <c r="A2094" s="70">
        <f t="shared" si="41"/>
        <v>2075</v>
      </c>
      <c r="B2094" s="145">
        <v>-11686728.744173102</v>
      </c>
      <c r="U2094" s="145">
        <v>2074</v>
      </c>
      <c r="V2094" s="145">
        <v>-35464346.884859748</v>
      </c>
    </row>
    <row r="2095" spans="1:22" x14ac:dyDescent="0.35">
      <c r="A2095" s="70">
        <f t="shared" si="41"/>
        <v>2076</v>
      </c>
      <c r="B2095" s="145">
        <v>-11686728.744173102</v>
      </c>
      <c r="U2095" s="145">
        <v>2075</v>
      </c>
      <c r="V2095" s="145">
        <v>8268666.3928125203</v>
      </c>
    </row>
    <row r="2096" spans="1:22" x14ac:dyDescent="0.35">
      <c r="A2096" s="70">
        <f t="shared" si="41"/>
        <v>2077</v>
      </c>
      <c r="B2096" s="145">
        <v>-11686728.744173102</v>
      </c>
      <c r="U2096" s="145">
        <v>2076</v>
      </c>
      <c r="V2096" s="145">
        <v>2605368.1761768237</v>
      </c>
    </row>
    <row r="2097" spans="1:22" x14ac:dyDescent="0.35">
      <c r="A2097" s="70">
        <f t="shared" si="41"/>
        <v>2078</v>
      </c>
      <c r="B2097" s="145">
        <v>-11686728.744173102</v>
      </c>
      <c r="U2097" s="145">
        <v>2077</v>
      </c>
      <c r="V2097" s="145">
        <v>-10595710.478078835</v>
      </c>
    </row>
    <row r="2098" spans="1:22" x14ac:dyDescent="0.35">
      <c r="A2098" s="70">
        <f t="shared" si="41"/>
        <v>2079</v>
      </c>
      <c r="B2098" s="145">
        <v>-11686728.744173102</v>
      </c>
      <c r="U2098" s="145">
        <v>2078</v>
      </c>
      <c r="V2098" s="145">
        <v>20087930.137153506</v>
      </c>
    </row>
    <row r="2099" spans="1:22" x14ac:dyDescent="0.35">
      <c r="A2099" s="70">
        <f t="shared" si="41"/>
        <v>2080</v>
      </c>
      <c r="B2099" s="145">
        <v>-11686728.744173102</v>
      </c>
      <c r="U2099" s="145">
        <v>2079</v>
      </c>
      <c r="V2099" s="145">
        <v>12653654.688450929</v>
      </c>
    </row>
    <row r="2100" spans="1:22" x14ac:dyDescent="0.35">
      <c r="A2100" s="70">
        <f t="shared" si="41"/>
        <v>2081</v>
      </c>
      <c r="B2100" s="145">
        <v>-11686728.744173102</v>
      </c>
      <c r="U2100" s="145">
        <v>2080</v>
      </c>
      <c r="V2100" s="145">
        <v>-6442334.5005639698</v>
      </c>
    </row>
    <row r="2101" spans="1:22" x14ac:dyDescent="0.35">
      <c r="A2101" s="70">
        <f t="shared" si="41"/>
        <v>2082</v>
      </c>
      <c r="B2101" s="145">
        <v>-11686728.744173102</v>
      </c>
      <c r="U2101" s="145">
        <v>2081</v>
      </c>
      <c r="V2101" s="145">
        <v>9339115.6205706671</v>
      </c>
    </row>
    <row r="2102" spans="1:22" x14ac:dyDescent="0.35">
      <c r="A2102" s="70">
        <f t="shared" si="41"/>
        <v>2083</v>
      </c>
      <c r="B2102" s="145">
        <v>-11686728.744173102</v>
      </c>
      <c r="U2102" s="145">
        <v>2082</v>
      </c>
      <c r="V2102" s="145">
        <v>-22807019.564193413</v>
      </c>
    </row>
    <row r="2103" spans="1:22" x14ac:dyDescent="0.35">
      <c r="A2103" s="70">
        <f t="shared" si="41"/>
        <v>2084</v>
      </c>
      <c r="B2103" s="145">
        <v>-11686728.744173102</v>
      </c>
      <c r="U2103" s="145">
        <v>2083</v>
      </c>
      <c r="V2103" s="145">
        <v>-13620698.128945639</v>
      </c>
    </row>
    <row r="2104" spans="1:22" x14ac:dyDescent="0.35">
      <c r="A2104" s="70">
        <f t="shared" si="41"/>
        <v>2085</v>
      </c>
      <c r="B2104" s="145">
        <v>-11686728.744173102</v>
      </c>
      <c r="U2104" s="145">
        <v>2084</v>
      </c>
      <c r="V2104" s="145">
        <v>19298071.561958436</v>
      </c>
    </row>
    <row r="2105" spans="1:22" x14ac:dyDescent="0.35">
      <c r="A2105" s="70">
        <f t="shared" si="41"/>
        <v>2086</v>
      </c>
      <c r="B2105" s="145">
        <v>-11686728.744173102</v>
      </c>
      <c r="U2105" s="145">
        <v>2085</v>
      </c>
      <c r="V2105" s="145">
        <v>-33833799.755396537</v>
      </c>
    </row>
    <row r="2106" spans="1:22" x14ac:dyDescent="0.35">
      <c r="A2106" s="70">
        <f t="shared" si="41"/>
        <v>2087</v>
      </c>
      <c r="B2106" s="145">
        <v>-11686728.744173102</v>
      </c>
      <c r="U2106" s="145">
        <v>2086</v>
      </c>
      <c r="V2106" s="145">
        <v>14065533.286761209</v>
      </c>
    </row>
    <row r="2107" spans="1:22" x14ac:dyDescent="0.35">
      <c r="A2107" s="70">
        <f t="shared" si="41"/>
        <v>2088</v>
      </c>
      <c r="B2107" s="145">
        <v>-11686728.744173102</v>
      </c>
      <c r="U2107" s="145">
        <v>2087</v>
      </c>
      <c r="V2107" s="145">
        <v>-14638439.413135052</v>
      </c>
    </row>
    <row r="2108" spans="1:22" x14ac:dyDescent="0.35">
      <c r="A2108" s="70">
        <f t="shared" si="41"/>
        <v>2089</v>
      </c>
      <c r="B2108" s="145">
        <v>-11686728.744173102</v>
      </c>
      <c r="U2108" s="145">
        <v>2088</v>
      </c>
      <c r="V2108" s="145">
        <v>28614461.872000072</v>
      </c>
    </row>
    <row r="2109" spans="1:22" x14ac:dyDescent="0.35">
      <c r="A2109" s="70">
        <f t="shared" si="41"/>
        <v>2090</v>
      </c>
      <c r="B2109" s="145">
        <v>-11686728.744173102</v>
      </c>
      <c r="U2109" s="145">
        <v>2089</v>
      </c>
      <c r="V2109" s="145">
        <v>18040848.933605023</v>
      </c>
    </row>
    <row r="2110" spans="1:22" x14ac:dyDescent="0.35">
      <c r="A2110" s="70">
        <f t="shared" si="41"/>
        <v>2091</v>
      </c>
      <c r="B2110" s="145">
        <v>-11686728.744173102</v>
      </c>
      <c r="U2110" s="145">
        <v>2090</v>
      </c>
      <c r="V2110" s="145">
        <v>12463491.281983264</v>
      </c>
    </row>
    <row r="2111" spans="1:22" x14ac:dyDescent="0.35">
      <c r="A2111" s="70">
        <f t="shared" si="41"/>
        <v>2092</v>
      </c>
      <c r="B2111" s="145">
        <v>-11686728.744173102</v>
      </c>
      <c r="U2111" s="145">
        <v>2091</v>
      </c>
      <c r="V2111" s="145">
        <v>-17658806.798923954</v>
      </c>
    </row>
    <row r="2112" spans="1:22" x14ac:dyDescent="0.35">
      <c r="A2112" s="70">
        <f t="shared" si="41"/>
        <v>2093</v>
      </c>
      <c r="B2112" s="145">
        <v>-11686728.744173102</v>
      </c>
      <c r="U2112" s="145">
        <v>2092</v>
      </c>
      <c r="V2112" s="145">
        <v>-134963.00625629723</v>
      </c>
    </row>
    <row r="2113" spans="1:22" x14ac:dyDescent="0.35">
      <c r="A2113" s="70">
        <f t="shared" si="41"/>
        <v>2094</v>
      </c>
      <c r="B2113" s="145">
        <v>-11686728.744173102</v>
      </c>
      <c r="U2113" s="145">
        <v>2093</v>
      </c>
      <c r="V2113" s="145">
        <v>5692418.3663726822</v>
      </c>
    </row>
    <row r="2114" spans="1:22" x14ac:dyDescent="0.35">
      <c r="A2114" s="70">
        <f t="shared" si="41"/>
        <v>2095</v>
      </c>
      <c r="B2114" s="145">
        <v>-11686728.744173102</v>
      </c>
      <c r="U2114" s="145">
        <v>2094</v>
      </c>
      <c r="V2114" s="145">
        <v>24053445.57166262</v>
      </c>
    </row>
    <row r="2115" spans="1:22" x14ac:dyDescent="0.35">
      <c r="A2115" s="70">
        <f t="shared" si="41"/>
        <v>2096</v>
      </c>
      <c r="B2115" s="145">
        <v>-11686728.744173102</v>
      </c>
      <c r="U2115" s="145">
        <v>2095</v>
      </c>
      <c r="V2115" s="145">
        <v>3365430.1980675086</v>
      </c>
    </row>
    <row r="2116" spans="1:22" x14ac:dyDescent="0.35">
      <c r="A2116" s="70">
        <f t="shared" si="41"/>
        <v>2097</v>
      </c>
      <c r="B2116" s="145">
        <v>-11686728.744173102</v>
      </c>
      <c r="U2116" s="145">
        <v>2096</v>
      </c>
      <c r="V2116" s="145">
        <v>-372731.9127012305</v>
      </c>
    </row>
    <row r="2117" spans="1:22" x14ac:dyDescent="0.35">
      <c r="A2117" s="70">
        <f t="shared" si="41"/>
        <v>2098</v>
      </c>
      <c r="B2117" s="145">
        <v>-11686728.744173102</v>
      </c>
      <c r="U2117" s="145">
        <v>2097</v>
      </c>
      <c r="V2117" s="145">
        <v>-20404109.876059528</v>
      </c>
    </row>
    <row r="2118" spans="1:22" x14ac:dyDescent="0.35">
      <c r="A2118" s="70">
        <f t="shared" si="41"/>
        <v>2099</v>
      </c>
      <c r="B2118" s="145">
        <v>-11686728.744173102</v>
      </c>
      <c r="U2118" s="145">
        <v>2098</v>
      </c>
      <c r="V2118" s="145">
        <v>6846518.1707700901</v>
      </c>
    </row>
    <row r="2119" spans="1:22" x14ac:dyDescent="0.35">
      <c r="A2119" s="70">
        <f t="shared" si="41"/>
        <v>2100</v>
      </c>
      <c r="B2119" s="145">
        <v>-11686728.744173102</v>
      </c>
      <c r="U2119" s="145">
        <v>2099</v>
      </c>
      <c r="V2119" s="145">
        <v>32768775.068838924</v>
      </c>
    </row>
    <row r="2120" spans="1:22" x14ac:dyDescent="0.35">
      <c r="A2120" s="70">
        <f t="shared" si="41"/>
        <v>2101</v>
      </c>
      <c r="B2120" s="145">
        <v>-11686728.744173102</v>
      </c>
      <c r="U2120" s="145">
        <v>2100</v>
      </c>
      <c r="V2120" s="145">
        <v>6093618.2802543305</v>
      </c>
    </row>
    <row r="2121" spans="1:22" x14ac:dyDescent="0.35">
      <c r="A2121" s="70">
        <f t="shared" si="41"/>
        <v>2102</v>
      </c>
      <c r="B2121" s="145">
        <v>-11686728.744173102</v>
      </c>
      <c r="U2121" s="145">
        <v>2101</v>
      </c>
      <c r="V2121" s="145">
        <v>4825702.6802330241</v>
      </c>
    </row>
    <row r="2122" spans="1:22" x14ac:dyDescent="0.35">
      <c r="A2122" s="70">
        <f t="shared" si="41"/>
        <v>2103</v>
      </c>
      <c r="B2122" s="145">
        <v>-11686728.744173102</v>
      </c>
      <c r="U2122" s="145">
        <v>2102</v>
      </c>
      <c r="V2122" s="145">
        <v>32818972.080391511</v>
      </c>
    </row>
    <row r="2123" spans="1:22" x14ac:dyDescent="0.35">
      <c r="A2123" s="70">
        <f t="shared" si="41"/>
        <v>2104</v>
      </c>
      <c r="B2123" s="145">
        <v>-11686728.744173102</v>
      </c>
      <c r="U2123" s="145">
        <v>2103</v>
      </c>
      <c r="V2123" s="145">
        <v>-25045408.686867859</v>
      </c>
    </row>
    <row r="2124" spans="1:22" x14ac:dyDescent="0.35">
      <c r="A2124" s="70">
        <f t="shared" si="41"/>
        <v>2105</v>
      </c>
      <c r="B2124" s="145">
        <v>-11686728.744173102</v>
      </c>
      <c r="U2124" s="145">
        <v>2104</v>
      </c>
      <c r="V2124" s="145">
        <v>18606395.097400375</v>
      </c>
    </row>
    <row r="2125" spans="1:22" x14ac:dyDescent="0.35">
      <c r="A2125" s="70">
        <f t="shared" si="41"/>
        <v>2106</v>
      </c>
      <c r="B2125" s="145">
        <v>-11686728.744173102</v>
      </c>
      <c r="U2125" s="145">
        <v>2105</v>
      </c>
      <c r="V2125" s="145">
        <v>21236258.367223628</v>
      </c>
    </row>
    <row r="2126" spans="1:22" x14ac:dyDescent="0.35">
      <c r="A2126" s="70">
        <f t="shared" si="41"/>
        <v>2107</v>
      </c>
      <c r="B2126" s="145">
        <v>-11686728.744173102</v>
      </c>
      <c r="U2126" s="145">
        <v>2106</v>
      </c>
      <c r="V2126" s="145">
        <v>-16709318.087944252</v>
      </c>
    </row>
    <row r="2127" spans="1:22" x14ac:dyDescent="0.35">
      <c r="A2127" s="70">
        <f t="shared" si="41"/>
        <v>2108</v>
      </c>
      <c r="B2127" s="145">
        <v>-11686728.744173102</v>
      </c>
      <c r="U2127" s="145">
        <v>2107</v>
      </c>
      <c r="V2127" s="145">
        <v>8548968.7992157862</v>
      </c>
    </row>
    <row r="2128" spans="1:22" x14ac:dyDescent="0.35">
      <c r="A2128" s="70">
        <f t="shared" si="41"/>
        <v>2109</v>
      </c>
      <c r="B2128" s="145">
        <v>-11686728.744173102</v>
      </c>
      <c r="U2128" s="145">
        <v>2108</v>
      </c>
      <c r="V2128" s="145">
        <v>-6007380.7489625253</v>
      </c>
    </row>
    <row r="2129" spans="1:22" x14ac:dyDescent="0.35">
      <c r="A2129" s="70">
        <f t="shared" si="41"/>
        <v>2110</v>
      </c>
      <c r="B2129" s="145">
        <v>-11686728.744173102</v>
      </c>
      <c r="U2129" s="145">
        <v>2109</v>
      </c>
      <c r="V2129" s="145">
        <v>8124313.2799619213</v>
      </c>
    </row>
    <row r="2130" spans="1:22" x14ac:dyDescent="0.35">
      <c r="A2130" s="70">
        <f t="shared" si="41"/>
        <v>2111</v>
      </c>
      <c r="B2130" s="145">
        <v>-11686728.744173102</v>
      </c>
      <c r="U2130" s="145">
        <v>2110</v>
      </c>
      <c r="V2130" s="145">
        <v>11051247.974777583</v>
      </c>
    </row>
    <row r="2131" spans="1:22" x14ac:dyDescent="0.35">
      <c r="A2131" s="70">
        <f t="shared" si="41"/>
        <v>2112</v>
      </c>
      <c r="B2131" s="145">
        <v>-11686728.744173102</v>
      </c>
      <c r="U2131" s="145">
        <v>2111</v>
      </c>
      <c r="V2131" s="145">
        <v>9962774.1242218353</v>
      </c>
    </row>
    <row r="2132" spans="1:22" x14ac:dyDescent="0.35">
      <c r="A2132" s="70">
        <f t="shared" si="41"/>
        <v>2113</v>
      </c>
      <c r="B2132" s="145">
        <v>-11686728.744173102</v>
      </c>
      <c r="U2132" s="145">
        <v>2112</v>
      </c>
      <c r="V2132" s="145">
        <v>5843635.1691541187</v>
      </c>
    </row>
    <row r="2133" spans="1:22" x14ac:dyDescent="0.35">
      <c r="A2133" s="70">
        <f t="shared" si="41"/>
        <v>2114</v>
      </c>
      <c r="B2133" s="145">
        <v>-11686728.744173102</v>
      </c>
      <c r="U2133" s="145">
        <v>2113</v>
      </c>
      <c r="V2133" s="145">
        <v>-8110503.6671230011</v>
      </c>
    </row>
    <row r="2134" spans="1:22" x14ac:dyDescent="0.35">
      <c r="A2134" s="70">
        <f t="shared" ref="A2134:A2197" si="42">A2133+1</f>
        <v>2115</v>
      </c>
      <c r="B2134" s="145">
        <v>-11686728.744173102</v>
      </c>
      <c r="U2134" s="145">
        <v>2114</v>
      </c>
      <c r="V2134" s="145">
        <v>21589887.076066501</v>
      </c>
    </row>
    <row r="2135" spans="1:22" x14ac:dyDescent="0.35">
      <c r="A2135" s="70">
        <f t="shared" si="42"/>
        <v>2116</v>
      </c>
      <c r="B2135" s="145">
        <v>-11686728.744173102</v>
      </c>
      <c r="U2135" s="145">
        <v>2115</v>
      </c>
      <c r="V2135" s="145">
        <v>-12473677.793843705</v>
      </c>
    </row>
    <row r="2136" spans="1:22" x14ac:dyDescent="0.35">
      <c r="A2136" s="70">
        <f t="shared" si="42"/>
        <v>2117</v>
      </c>
      <c r="B2136" s="145">
        <v>-11686728.744173102</v>
      </c>
      <c r="U2136" s="145">
        <v>2116</v>
      </c>
      <c r="V2136" s="145">
        <v>-5532714.2745092995</v>
      </c>
    </row>
    <row r="2137" spans="1:22" x14ac:dyDescent="0.35">
      <c r="A2137" s="70">
        <f t="shared" si="42"/>
        <v>2118</v>
      </c>
      <c r="B2137" s="145">
        <v>-11686728.744173102</v>
      </c>
      <c r="U2137" s="145">
        <v>2117</v>
      </c>
      <c r="V2137" s="145">
        <v>-12049083.699347975</v>
      </c>
    </row>
    <row r="2138" spans="1:22" x14ac:dyDescent="0.35">
      <c r="A2138" s="70">
        <f t="shared" si="42"/>
        <v>2119</v>
      </c>
      <c r="B2138" s="145">
        <v>-11686728.744173102</v>
      </c>
      <c r="U2138" s="145">
        <v>2118</v>
      </c>
      <c r="V2138" s="145">
        <v>-15355431.646408701</v>
      </c>
    </row>
    <row r="2139" spans="1:22" x14ac:dyDescent="0.35">
      <c r="A2139" s="70">
        <f t="shared" si="42"/>
        <v>2120</v>
      </c>
      <c r="B2139" s="145">
        <v>-11686728.744173102</v>
      </c>
      <c r="U2139" s="145">
        <v>2119</v>
      </c>
      <c r="V2139" s="145">
        <v>23131886.246710256</v>
      </c>
    </row>
    <row r="2140" spans="1:22" x14ac:dyDescent="0.35">
      <c r="A2140" s="70">
        <f t="shared" si="42"/>
        <v>2121</v>
      </c>
      <c r="B2140" s="145">
        <v>-11686728.744173102</v>
      </c>
      <c r="U2140" s="145">
        <v>2120</v>
      </c>
      <c r="V2140" s="145">
        <v>10807868.280913807</v>
      </c>
    </row>
    <row r="2141" spans="1:22" x14ac:dyDescent="0.35">
      <c r="A2141" s="70">
        <f t="shared" si="42"/>
        <v>2122</v>
      </c>
      <c r="B2141" s="145">
        <v>-11686728.744173102</v>
      </c>
      <c r="U2141" s="145">
        <v>2121</v>
      </c>
      <c r="V2141" s="145">
        <v>13613091.483823597</v>
      </c>
    </row>
    <row r="2142" spans="1:22" x14ac:dyDescent="0.35">
      <c r="A2142" s="70">
        <f t="shared" si="42"/>
        <v>2123</v>
      </c>
      <c r="B2142" s="145">
        <v>-11686728.744173102</v>
      </c>
      <c r="U2142" s="145">
        <v>2122</v>
      </c>
      <c r="V2142" s="145">
        <v>-14791632.396396874</v>
      </c>
    </row>
    <row r="2143" spans="1:22" x14ac:dyDescent="0.35">
      <c r="A2143" s="70">
        <f t="shared" si="42"/>
        <v>2124</v>
      </c>
      <c r="B2143" s="145">
        <v>-11686728.744173102</v>
      </c>
      <c r="U2143" s="145">
        <v>2123</v>
      </c>
      <c r="V2143" s="145">
        <v>6920661.3846708797</v>
      </c>
    </row>
    <row r="2144" spans="1:22" x14ac:dyDescent="0.35">
      <c r="A2144" s="70">
        <f t="shared" si="42"/>
        <v>2125</v>
      </c>
      <c r="B2144" s="145">
        <v>-11686728.744173102</v>
      </c>
      <c r="U2144" s="145">
        <v>2124</v>
      </c>
      <c r="V2144" s="145">
        <v>2626446.7757380866</v>
      </c>
    </row>
    <row r="2145" spans="1:22" x14ac:dyDescent="0.35">
      <c r="A2145" s="70">
        <f t="shared" si="42"/>
        <v>2126</v>
      </c>
      <c r="B2145" s="145">
        <v>-11686728.744173102</v>
      </c>
      <c r="U2145" s="145">
        <v>2125</v>
      </c>
      <c r="V2145" s="145">
        <v>5067086.4828001447</v>
      </c>
    </row>
    <row r="2146" spans="1:22" x14ac:dyDescent="0.35">
      <c r="A2146" s="70">
        <f t="shared" si="42"/>
        <v>2127</v>
      </c>
      <c r="B2146" s="145">
        <v>-11686728.744173102</v>
      </c>
      <c r="U2146" s="145">
        <v>2126</v>
      </c>
      <c r="V2146" s="145">
        <v>-25603435.358035736</v>
      </c>
    </row>
    <row r="2147" spans="1:22" x14ac:dyDescent="0.35">
      <c r="A2147" s="70">
        <f t="shared" si="42"/>
        <v>2128</v>
      </c>
      <c r="B2147" s="145">
        <v>-11686728.744173102</v>
      </c>
      <c r="U2147" s="145">
        <v>2127</v>
      </c>
      <c r="V2147" s="145">
        <v>4976289.5709953792</v>
      </c>
    </row>
    <row r="2148" spans="1:22" x14ac:dyDescent="0.35">
      <c r="A2148" s="70">
        <f t="shared" si="42"/>
        <v>2129</v>
      </c>
      <c r="B2148" s="145">
        <v>-11686728.744173102</v>
      </c>
      <c r="U2148" s="145">
        <v>2128</v>
      </c>
      <c r="V2148" s="145">
        <v>27105754.630544752</v>
      </c>
    </row>
    <row r="2149" spans="1:22" x14ac:dyDescent="0.35">
      <c r="A2149" s="70">
        <f t="shared" si="42"/>
        <v>2130</v>
      </c>
      <c r="B2149" s="145">
        <v>-11686728.744173102</v>
      </c>
      <c r="U2149" s="145">
        <v>2129</v>
      </c>
      <c r="V2149" s="145">
        <v>369098.49831204861</v>
      </c>
    </row>
    <row r="2150" spans="1:22" x14ac:dyDescent="0.35">
      <c r="A2150" s="70">
        <f t="shared" si="42"/>
        <v>2131</v>
      </c>
      <c r="B2150" s="145">
        <v>-11686728.744173102</v>
      </c>
      <c r="U2150" s="145">
        <v>2130</v>
      </c>
      <c r="V2150" s="145">
        <v>25969016.984959468</v>
      </c>
    </row>
    <row r="2151" spans="1:22" x14ac:dyDescent="0.35">
      <c r="A2151" s="70">
        <f t="shared" si="42"/>
        <v>2132</v>
      </c>
      <c r="B2151" s="145">
        <v>-11686728.744173102</v>
      </c>
      <c r="U2151" s="145">
        <v>2131</v>
      </c>
      <c r="V2151" s="145">
        <v>925425.59209354222</v>
      </c>
    </row>
    <row r="2152" spans="1:22" x14ac:dyDescent="0.35">
      <c r="A2152" s="70">
        <f t="shared" si="42"/>
        <v>2133</v>
      </c>
      <c r="B2152" s="145">
        <v>-11686728.744173102</v>
      </c>
      <c r="U2152" s="145">
        <v>2132</v>
      </c>
      <c r="V2152" s="145">
        <v>15986745.8618076</v>
      </c>
    </row>
    <row r="2153" spans="1:22" x14ac:dyDescent="0.35">
      <c r="A2153" s="70">
        <f t="shared" si="42"/>
        <v>2134</v>
      </c>
      <c r="B2153" s="145">
        <v>-11686728.744173102</v>
      </c>
      <c r="U2153" s="145">
        <v>2133</v>
      </c>
      <c r="V2153" s="145">
        <v>33717740.341527477</v>
      </c>
    </row>
    <row r="2154" spans="1:22" x14ac:dyDescent="0.35">
      <c r="A2154" s="70">
        <f t="shared" si="42"/>
        <v>2135</v>
      </c>
      <c r="B2154" s="145">
        <v>-11686728.744173102</v>
      </c>
      <c r="U2154" s="145">
        <v>2134</v>
      </c>
      <c r="V2154" s="145">
        <v>-16950009.508936886</v>
      </c>
    </row>
    <row r="2155" spans="1:22" x14ac:dyDescent="0.35">
      <c r="A2155" s="70">
        <f t="shared" si="42"/>
        <v>2136</v>
      </c>
      <c r="B2155" s="145">
        <v>-11686728.744173102</v>
      </c>
      <c r="U2155" s="145">
        <v>2135</v>
      </c>
      <c r="V2155" s="145">
        <v>-14125066.448070068</v>
      </c>
    </row>
    <row r="2156" spans="1:22" x14ac:dyDescent="0.35">
      <c r="A2156" s="70">
        <f t="shared" si="42"/>
        <v>2137</v>
      </c>
      <c r="B2156" s="145">
        <v>-11686728.744173102</v>
      </c>
      <c r="U2156" s="145">
        <v>2136</v>
      </c>
      <c r="V2156" s="145">
        <v>-14460316.417823229</v>
      </c>
    </row>
    <row r="2157" spans="1:22" x14ac:dyDescent="0.35">
      <c r="A2157" s="70">
        <f t="shared" si="42"/>
        <v>2138</v>
      </c>
      <c r="B2157" s="145">
        <v>-11686728.744173102</v>
      </c>
      <c r="U2157" s="145">
        <v>2137</v>
      </c>
      <c r="V2157" s="145">
        <v>22339699.87514291</v>
      </c>
    </row>
    <row r="2158" spans="1:22" x14ac:dyDescent="0.35">
      <c r="A2158" s="70">
        <f t="shared" si="42"/>
        <v>2139</v>
      </c>
      <c r="B2158" s="145">
        <v>-11686728.744173102</v>
      </c>
      <c r="U2158" s="145">
        <v>2138</v>
      </c>
      <c r="V2158" s="145">
        <v>-10187852.632799346</v>
      </c>
    </row>
    <row r="2159" spans="1:22" x14ac:dyDescent="0.35">
      <c r="A2159" s="70">
        <f t="shared" si="42"/>
        <v>2140</v>
      </c>
      <c r="B2159" s="145">
        <v>-11686728.744173102</v>
      </c>
      <c r="U2159" s="145">
        <v>2139</v>
      </c>
      <c r="V2159" s="145">
        <v>12022597.766452942</v>
      </c>
    </row>
    <row r="2160" spans="1:22" x14ac:dyDescent="0.35">
      <c r="A2160" s="70">
        <f t="shared" si="42"/>
        <v>2141</v>
      </c>
      <c r="B2160" s="145">
        <v>-11686728.744173102</v>
      </c>
      <c r="U2160" s="145">
        <v>2140</v>
      </c>
      <c r="V2160" s="145">
        <v>13265719.201390415</v>
      </c>
    </row>
    <row r="2161" spans="1:22" x14ac:dyDescent="0.35">
      <c r="A2161" s="70">
        <f t="shared" si="42"/>
        <v>2142</v>
      </c>
      <c r="B2161" s="145">
        <v>-11686728.744173102</v>
      </c>
      <c r="U2161" s="145">
        <v>2141</v>
      </c>
      <c r="V2161" s="145">
        <v>-21286910.95310054</v>
      </c>
    </row>
    <row r="2162" spans="1:22" x14ac:dyDescent="0.35">
      <c r="A2162" s="70">
        <f t="shared" si="42"/>
        <v>2143</v>
      </c>
      <c r="B2162" s="145">
        <v>-11686728.744173102</v>
      </c>
      <c r="U2162" s="145">
        <v>2142</v>
      </c>
      <c r="V2162" s="145">
        <v>231136.0541440621</v>
      </c>
    </row>
    <row r="2163" spans="1:22" x14ac:dyDescent="0.35">
      <c r="A2163" s="70">
        <f t="shared" si="42"/>
        <v>2144</v>
      </c>
      <c r="B2163" s="145">
        <v>-11686728.744173102</v>
      </c>
      <c r="U2163" s="145">
        <v>2143</v>
      </c>
      <c r="V2163" s="145">
        <v>-2903961.3009538725</v>
      </c>
    </row>
    <row r="2164" spans="1:22" x14ac:dyDescent="0.35">
      <c r="A2164" s="70">
        <f t="shared" si="42"/>
        <v>2145</v>
      </c>
      <c r="B2164" s="145">
        <v>-11686728.744173102</v>
      </c>
      <c r="U2164" s="145">
        <v>2144</v>
      </c>
      <c r="V2164" s="145">
        <v>8649195.0722102784</v>
      </c>
    </row>
    <row r="2165" spans="1:22" x14ac:dyDescent="0.35">
      <c r="A2165" s="70">
        <f t="shared" si="42"/>
        <v>2146</v>
      </c>
      <c r="B2165" s="145">
        <v>-11686728.744173102</v>
      </c>
      <c r="U2165" s="145">
        <v>2145</v>
      </c>
      <c r="V2165" s="145">
        <v>-5051630.7271178663</v>
      </c>
    </row>
    <row r="2166" spans="1:22" x14ac:dyDescent="0.35">
      <c r="A2166" s="70">
        <f t="shared" si="42"/>
        <v>2147</v>
      </c>
      <c r="B2166" s="145">
        <v>-11686728.744173102</v>
      </c>
      <c r="U2166" s="145">
        <v>2146</v>
      </c>
      <c r="V2166" s="145">
        <v>21587602.395578474</v>
      </c>
    </row>
    <row r="2167" spans="1:22" x14ac:dyDescent="0.35">
      <c r="A2167" s="70">
        <f t="shared" si="42"/>
        <v>2148</v>
      </c>
      <c r="B2167" s="145">
        <v>-11686728.744173102</v>
      </c>
      <c r="U2167" s="145">
        <v>2147</v>
      </c>
      <c r="V2167" s="145">
        <v>-8635731.6367923915</v>
      </c>
    </row>
    <row r="2168" spans="1:22" x14ac:dyDescent="0.35">
      <c r="A2168" s="70">
        <f t="shared" si="42"/>
        <v>2149</v>
      </c>
      <c r="B2168" s="145">
        <v>-11686728.744173102</v>
      </c>
      <c r="U2168" s="145">
        <v>2148</v>
      </c>
      <c r="V2168" s="145">
        <v>-4402783.8063375205</v>
      </c>
    </row>
    <row r="2169" spans="1:22" x14ac:dyDescent="0.35">
      <c r="A2169" s="70">
        <f t="shared" si="42"/>
        <v>2150</v>
      </c>
      <c r="B2169" s="145">
        <v>-11686728.744173102</v>
      </c>
      <c r="U2169" s="145">
        <v>2149</v>
      </c>
      <c r="V2169" s="145">
        <v>-19317061.569573715</v>
      </c>
    </row>
    <row r="2170" spans="1:22" x14ac:dyDescent="0.35">
      <c r="A2170" s="70">
        <f t="shared" si="42"/>
        <v>2151</v>
      </c>
      <c r="B2170" s="145">
        <v>-11686728.744173102</v>
      </c>
      <c r="U2170" s="145">
        <v>2150</v>
      </c>
      <c r="V2170" s="145">
        <v>-25963287.224875085</v>
      </c>
    </row>
    <row r="2171" spans="1:22" x14ac:dyDescent="0.35">
      <c r="A2171" s="70">
        <f t="shared" si="42"/>
        <v>2152</v>
      </c>
      <c r="B2171" s="145">
        <v>-11686728.744173102</v>
      </c>
      <c r="U2171" s="145">
        <v>2151</v>
      </c>
      <c r="V2171" s="145">
        <v>-17707324.434303332</v>
      </c>
    </row>
    <row r="2172" spans="1:22" x14ac:dyDescent="0.35">
      <c r="A2172" s="70">
        <f t="shared" si="42"/>
        <v>2153</v>
      </c>
      <c r="B2172" s="145">
        <v>-11686728.744173102</v>
      </c>
      <c r="U2172" s="145">
        <v>2152</v>
      </c>
      <c r="V2172" s="145">
        <v>-32060064.051455833</v>
      </c>
    </row>
    <row r="2173" spans="1:22" x14ac:dyDescent="0.35">
      <c r="A2173" s="70">
        <f t="shared" si="42"/>
        <v>2154</v>
      </c>
      <c r="B2173" s="145">
        <v>-11686728.744173102</v>
      </c>
      <c r="U2173" s="145">
        <v>2153</v>
      </c>
      <c r="V2173" s="145">
        <v>-35201856.788204543</v>
      </c>
    </row>
    <row r="2174" spans="1:22" x14ac:dyDescent="0.35">
      <c r="A2174" s="70">
        <f t="shared" si="42"/>
        <v>2155</v>
      </c>
      <c r="B2174" s="145">
        <v>-11686728.744173102</v>
      </c>
      <c r="U2174" s="145">
        <v>2154</v>
      </c>
      <c r="V2174" s="145">
        <v>-37672894.159028366</v>
      </c>
    </row>
    <row r="2175" spans="1:22" x14ac:dyDescent="0.35">
      <c r="A2175" s="70">
        <f t="shared" si="42"/>
        <v>2156</v>
      </c>
      <c r="B2175" s="145">
        <v>-11686728.744173102</v>
      </c>
      <c r="U2175" s="145">
        <v>2155</v>
      </c>
      <c r="V2175" s="145">
        <v>14896359.491374932</v>
      </c>
    </row>
    <row r="2176" spans="1:22" x14ac:dyDescent="0.35">
      <c r="A2176" s="70">
        <f t="shared" si="42"/>
        <v>2157</v>
      </c>
      <c r="B2176" s="145">
        <v>-11686728.744173102</v>
      </c>
      <c r="U2176" s="145">
        <v>2156</v>
      </c>
      <c r="V2176" s="145">
        <v>-17355175.566465795</v>
      </c>
    </row>
    <row r="2177" spans="1:22" x14ac:dyDescent="0.35">
      <c r="A2177" s="70">
        <f t="shared" si="42"/>
        <v>2158</v>
      </c>
      <c r="B2177" s="145">
        <v>-11686728.744173102</v>
      </c>
      <c r="U2177" s="145">
        <v>2157</v>
      </c>
      <c r="V2177" s="145">
        <v>-15596758.529279299</v>
      </c>
    </row>
    <row r="2178" spans="1:22" x14ac:dyDescent="0.35">
      <c r="A2178" s="70">
        <f t="shared" si="42"/>
        <v>2159</v>
      </c>
      <c r="B2178" s="145">
        <v>-11686728.744173102</v>
      </c>
      <c r="U2178" s="145">
        <v>2158</v>
      </c>
      <c r="V2178" s="145">
        <v>-9199676.964322377</v>
      </c>
    </row>
    <row r="2179" spans="1:22" x14ac:dyDescent="0.35">
      <c r="A2179" s="70">
        <f t="shared" si="42"/>
        <v>2160</v>
      </c>
      <c r="B2179" s="145">
        <v>-11686728.744173102</v>
      </c>
      <c r="U2179" s="145">
        <v>2159</v>
      </c>
      <c r="V2179" s="145">
        <v>-7445084.3882406559</v>
      </c>
    </row>
    <row r="2180" spans="1:22" x14ac:dyDescent="0.35">
      <c r="A2180" s="70">
        <f t="shared" si="42"/>
        <v>2161</v>
      </c>
      <c r="B2180" s="145">
        <v>-11686728.744173102</v>
      </c>
      <c r="U2180" s="145">
        <v>2160</v>
      </c>
      <c r="V2180" s="145">
        <v>-11027024.436403487</v>
      </c>
    </row>
    <row r="2181" spans="1:22" x14ac:dyDescent="0.35">
      <c r="A2181" s="70">
        <f t="shared" si="42"/>
        <v>2162</v>
      </c>
      <c r="B2181" s="145">
        <v>-11686728.744173102</v>
      </c>
      <c r="U2181" s="145">
        <v>2161</v>
      </c>
      <c r="V2181" s="145">
        <v>23762418.30350681</v>
      </c>
    </row>
    <row r="2182" spans="1:22" x14ac:dyDescent="0.35">
      <c r="A2182" s="70">
        <f t="shared" si="42"/>
        <v>2163</v>
      </c>
      <c r="B2182" s="145">
        <v>-11686728.744173102</v>
      </c>
      <c r="U2182" s="145">
        <v>2162</v>
      </c>
      <c r="V2182" s="145">
        <v>14341077.042996615</v>
      </c>
    </row>
    <row r="2183" spans="1:22" x14ac:dyDescent="0.35">
      <c r="A2183" s="70">
        <f t="shared" si="42"/>
        <v>2164</v>
      </c>
      <c r="B2183" s="145">
        <v>-11686728.744173102</v>
      </c>
      <c r="U2183" s="145">
        <v>2163</v>
      </c>
      <c r="V2183" s="145">
        <v>-13866348.399433829</v>
      </c>
    </row>
    <row r="2184" spans="1:22" x14ac:dyDescent="0.35">
      <c r="A2184" s="70">
        <f t="shared" si="42"/>
        <v>2165</v>
      </c>
      <c r="B2184" s="145">
        <v>-11686728.744173102</v>
      </c>
      <c r="U2184" s="145">
        <v>2164</v>
      </c>
      <c r="V2184" s="145">
        <v>6502935.1752881557</v>
      </c>
    </row>
    <row r="2185" spans="1:22" x14ac:dyDescent="0.35">
      <c r="A2185" s="70">
        <f t="shared" si="42"/>
        <v>2166</v>
      </c>
      <c r="B2185" s="145">
        <v>-11686728.744173102</v>
      </c>
      <c r="U2185" s="145">
        <v>2165</v>
      </c>
      <c r="V2185" s="145">
        <v>7487942.8351400793</v>
      </c>
    </row>
    <row r="2186" spans="1:22" x14ac:dyDescent="0.35">
      <c r="A2186" s="70">
        <f t="shared" si="42"/>
        <v>2167</v>
      </c>
      <c r="B2186" s="145">
        <v>-11686728.744173102</v>
      </c>
      <c r="U2186" s="145">
        <v>2166</v>
      </c>
      <c r="V2186" s="145">
        <v>-24581120.787559245</v>
      </c>
    </row>
    <row r="2187" spans="1:22" x14ac:dyDescent="0.35">
      <c r="A2187" s="70">
        <f t="shared" si="42"/>
        <v>2168</v>
      </c>
      <c r="B2187" s="145">
        <v>-11686728.744173102</v>
      </c>
      <c r="U2187" s="145">
        <v>2167</v>
      </c>
      <c r="V2187" s="145">
        <v>8733861.0079818219</v>
      </c>
    </row>
    <row r="2188" spans="1:22" x14ac:dyDescent="0.35">
      <c r="A2188" s="70">
        <f t="shared" si="42"/>
        <v>2169</v>
      </c>
      <c r="B2188" s="145">
        <v>-11686728.744173102</v>
      </c>
      <c r="U2188" s="145">
        <v>2168</v>
      </c>
      <c r="V2188" s="145">
        <v>-1764392.9858977422</v>
      </c>
    </row>
    <row r="2189" spans="1:22" x14ac:dyDescent="0.35">
      <c r="A2189" s="70">
        <f t="shared" si="42"/>
        <v>2170</v>
      </c>
      <c r="B2189" s="145">
        <v>-11686728.744173102</v>
      </c>
      <c r="U2189" s="145">
        <v>2169</v>
      </c>
      <c r="V2189" s="145">
        <v>-452704.85236023739</v>
      </c>
    </row>
    <row r="2190" spans="1:22" x14ac:dyDescent="0.35">
      <c r="A2190" s="70">
        <f t="shared" si="42"/>
        <v>2171</v>
      </c>
      <c r="B2190" s="145">
        <v>-11686728.744173102</v>
      </c>
      <c r="U2190" s="145">
        <v>2170</v>
      </c>
      <c r="V2190" s="145">
        <v>-3909638.4221610539</v>
      </c>
    </row>
    <row r="2191" spans="1:22" x14ac:dyDescent="0.35">
      <c r="A2191" s="70">
        <f t="shared" si="42"/>
        <v>2172</v>
      </c>
      <c r="B2191" s="145">
        <v>-11686728.744173102</v>
      </c>
      <c r="U2191" s="145">
        <v>2171</v>
      </c>
      <c r="V2191" s="145">
        <v>-11272574.342996335</v>
      </c>
    </row>
    <row r="2192" spans="1:22" x14ac:dyDescent="0.35">
      <c r="A2192" s="70">
        <f t="shared" si="42"/>
        <v>2173</v>
      </c>
      <c r="B2192" s="145">
        <v>-11686728.744173102</v>
      </c>
      <c r="U2192" s="145">
        <v>2172</v>
      </c>
      <c r="V2192" s="145">
        <v>12162274.822193906</v>
      </c>
    </row>
    <row r="2193" spans="1:22" x14ac:dyDescent="0.35">
      <c r="A2193" s="70">
        <f t="shared" si="42"/>
        <v>2174</v>
      </c>
      <c r="B2193" s="145">
        <v>-11686728.744173102</v>
      </c>
      <c r="U2193" s="145">
        <v>2173</v>
      </c>
      <c r="V2193" s="145">
        <v>8444758.9400368966</v>
      </c>
    </row>
    <row r="2194" spans="1:22" x14ac:dyDescent="0.35">
      <c r="A2194" s="70">
        <f t="shared" si="42"/>
        <v>2175</v>
      </c>
      <c r="B2194" s="145">
        <v>-11686728.744173102</v>
      </c>
      <c r="U2194" s="145">
        <v>2174</v>
      </c>
      <c r="V2194" s="145">
        <v>-5837593.7074096464</v>
      </c>
    </row>
    <row r="2195" spans="1:22" x14ac:dyDescent="0.35">
      <c r="A2195" s="70">
        <f t="shared" si="42"/>
        <v>2176</v>
      </c>
      <c r="B2195" s="145">
        <v>-11686728.744173102</v>
      </c>
      <c r="U2195" s="145">
        <v>2175</v>
      </c>
      <c r="V2195" s="145">
        <v>-15176202.27493657</v>
      </c>
    </row>
    <row r="2196" spans="1:22" x14ac:dyDescent="0.35">
      <c r="A2196" s="70">
        <f t="shared" si="42"/>
        <v>2177</v>
      </c>
      <c r="B2196" s="145">
        <v>-11686728.744173102</v>
      </c>
      <c r="U2196" s="145">
        <v>2176</v>
      </c>
      <c r="V2196" s="145">
        <v>-11612268.920397658</v>
      </c>
    </row>
    <row r="2197" spans="1:22" x14ac:dyDescent="0.35">
      <c r="A2197" s="70">
        <f t="shared" si="42"/>
        <v>2178</v>
      </c>
      <c r="B2197" s="145">
        <v>-11686728.744173102</v>
      </c>
      <c r="U2197" s="145">
        <v>2177</v>
      </c>
      <c r="V2197" s="145">
        <v>-24868712.071003728</v>
      </c>
    </row>
    <row r="2198" spans="1:22" x14ac:dyDescent="0.35">
      <c r="A2198" s="70">
        <f t="shared" ref="A2198:A2261" si="43">A2197+1</f>
        <v>2179</v>
      </c>
      <c r="B2198" s="145">
        <v>-11686728.744173102</v>
      </c>
      <c r="U2198" s="145">
        <v>2178</v>
      </c>
      <c r="V2198" s="145">
        <v>17272741.812286288</v>
      </c>
    </row>
    <row r="2199" spans="1:22" x14ac:dyDescent="0.35">
      <c r="A2199" s="70">
        <f t="shared" si="43"/>
        <v>2180</v>
      </c>
      <c r="B2199" s="145">
        <v>-11686728.744173102</v>
      </c>
      <c r="U2199" s="145">
        <v>2179</v>
      </c>
      <c r="V2199" s="145">
        <v>-31304900.191053614</v>
      </c>
    </row>
    <row r="2200" spans="1:22" x14ac:dyDescent="0.35">
      <c r="A2200" s="70">
        <f t="shared" si="43"/>
        <v>2181</v>
      </c>
      <c r="B2200" s="145">
        <v>-11686728.744173102</v>
      </c>
      <c r="U2200" s="145">
        <v>2180</v>
      </c>
      <c r="V2200" s="145">
        <v>2397179.8986139409</v>
      </c>
    </row>
    <row r="2201" spans="1:22" x14ac:dyDescent="0.35">
      <c r="A2201" s="70">
        <f t="shared" si="43"/>
        <v>2182</v>
      </c>
      <c r="B2201" s="145">
        <v>-11686728.744173102</v>
      </c>
      <c r="U2201" s="145">
        <v>2181</v>
      </c>
      <c r="V2201" s="145">
        <v>1657208.5948513933</v>
      </c>
    </row>
    <row r="2202" spans="1:22" x14ac:dyDescent="0.35">
      <c r="A2202" s="70">
        <f t="shared" si="43"/>
        <v>2183</v>
      </c>
      <c r="B2202" s="145">
        <v>-11686728.744173102</v>
      </c>
      <c r="U2202" s="145">
        <v>2182</v>
      </c>
      <c r="V2202" s="145">
        <v>1289246.6918330416</v>
      </c>
    </row>
    <row r="2203" spans="1:22" x14ac:dyDescent="0.35">
      <c r="A2203" s="70">
        <f t="shared" si="43"/>
        <v>2184</v>
      </c>
      <c r="B2203" s="145">
        <v>-11686728.744173102</v>
      </c>
      <c r="U2203" s="145">
        <v>2183</v>
      </c>
      <c r="V2203" s="145">
        <v>12996316.216734469</v>
      </c>
    </row>
    <row r="2204" spans="1:22" x14ac:dyDescent="0.35">
      <c r="A2204" s="70">
        <f t="shared" si="43"/>
        <v>2185</v>
      </c>
      <c r="B2204" s="145">
        <v>-11686728.744173102</v>
      </c>
      <c r="U2204" s="145">
        <v>2184</v>
      </c>
      <c r="V2204" s="145">
        <v>-18411369.855449498</v>
      </c>
    </row>
    <row r="2205" spans="1:22" x14ac:dyDescent="0.35">
      <c r="A2205" s="70">
        <f t="shared" si="43"/>
        <v>2186</v>
      </c>
      <c r="B2205" s="145">
        <v>-11686728.744173102</v>
      </c>
      <c r="U2205" s="145">
        <v>2185</v>
      </c>
      <c r="V2205" s="145">
        <v>21674959.691739377</v>
      </c>
    </row>
    <row r="2206" spans="1:22" x14ac:dyDescent="0.35">
      <c r="A2206" s="70">
        <f t="shared" si="43"/>
        <v>2187</v>
      </c>
      <c r="B2206" s="145">
        <v>-11686728.744173102</v>
      </c>
      <c r="U2206" s="145">
        <v>2186</v>
      </c>
      <c r="V2206" s="145">
        <v>1034302.1503476761</v>
      </c>
    </row>
    <row r="2207" spans="1:22" x14ac:dyDescent="0.35">
      <c r="A2207" s="70">
        <f t="shared" si="43"/>
        <v>2188</v>
      </c>
      <c r="B2207" s="145">
        <v>-11686728.744173102</v>
      </c>
      <c r="U2207" s="145">
        <v>2187</v>
      </c>
      <c r="V2207" s="145">
        <v>25937391.125475563</v>
      </c>
    </row>
    <row r="2208" spans="1:22" x14ac:dyDescent="0.35">
      <c r="A2208" s="70">
        <f t="shared" si="43"/>
        <v>2189</v>
      </c>
      <c r="B2208" s="145">
        <v>-11686728.744173102</v>
      </c>
      <c r="U2208" s="145">
        <v>2188</v>
      </c>
      <c r="V2208" s="145">
        <v>-17938525.223598607</v>
      </c>
    </row>
    <row r="2209" spans="1:22" x14ac:dyDescent="0.35">
      <c r="A2209" s="70">
        <f t="shared" si="43"/>
        <v>2190</v>
      </c>
      <c r="B2209" s="145">
        <v>-11686728.744173102</v>
      </c>
      <c r="U2209" s="145">
        <v>2189</v>
      </c>
      <c r="V2209" s="145">
        <v>11718926.485968441</v>
      </c>
    </row>
    <row r="2210" spans="1:22" x14ac:dyDescent="0.35">
      <c r="A2210" s="70">
        <f t="shared" si="43"/>
        <v>2191</v>
      </c>
      <c r="B2210" s="145">
        <v>-11686728.744173102</v>
      </c>
      <c r="U2210" s="145">
        <v>2190</v>
      </c>
      <c r="V2210" s="145">
        <v>-4290210.8657138795</v>
      </c>
    </row>
    <row r="2211" spans="1:22" x14ac:dyDescent="0.35">
      <c r="A2211" s="70">
        <f t="shared" si="43"/>
        <v>2192</v>
      </c>
      <c r="B2211" s="145">
        <v>-11686728.744173102</v>
      </c>
      <c r="U2211" s="145">
        <v>2191</v>
      </c>
      <c r="V2211" s="145">
        <v>5503812.2374698333</v>
      </c>
    </row>
    <row r="2212" spans="1:22" x14ac:dyDescent="0.35">
      <c r="A2212" s="70">
        <f t="shared" si="43"/>
        <v>2193</v>
      </c>
      <c r="B2212" s="145">
        <v>-11686728.744173102</v>
      </c>
      <c r="U2212" s="145">
        <v>2192</v>
      </c>
      <c r="V2212" s="145">
        <v>-4975005.3619249016</v>
      </c>
    </row>
    <row r="2213" spans="1:22" x14ac:dyDescent="0.35">
      <c r="A2213" s="70">
        <f t="shared" si="43"/>
        <v>2194</v>
      </c>
      <c r="B2213" s="145">
        <v>-11686728.744173102</v>
      </c>
      <c r="U2213" s="145">
        <v>2193</v>
      </c>
      <c r="V2213" s="145">
        <v>26042323.402240239</v>
      </c>
    </row>
    <row r="2214" spans="1:22" x14ac:dyDescent="0.35">
      <c r="A2214" s="70">
        <f t="shared" si="43"/>
        <v>2195</v>
      </c>
      <c r="B2214" s="145">
        <v>-11686728.744173102</v>
      </c>
      <c r="U2214" s="145">
        <v>2194</v>
      </c>
      <c r="V2214" s="145">
        <v>-11027534.653328292</v>
      </c>
    </row>
    <row r="2215" spans="1:22" x14ac:dyDescent="0.35">
      <c r="A2215" s="70">
        <f t="shared" si="43"/>
        <v>2196</v>
      </c>
      <c r="B2215" s="145">
        <v>-11686728.744173102</v>
      </c>
      <c r="U2215" s="145">
        <v>2195</v>
      </c>
      <c r="V2215" s="145">
        <v>1575431.4616416804</v>
      </c>
    </row>
    <row r="2216" spans="1:22" x14ac:dyDescent="0.35">
      <c r="A2216" s="70">
        <f t="shared" si="43"/>
        <v>2197</v>
      </c>
      <c r="B2216" s="145">
        <v>-11686728.744173102</v>
      </c>
      <c r="U2216" s="145">
        <v>2196</v>
      </c>
      <c r="V2216" s="145">
        <v>-20876615.542250626</v>
      </c>
    </row>
    <row r="2217" spans="1:22" x14ac:dyDescent="0.35">
      <c r="A2217" s="70">
        <f t="shared" si="43"/>
        <v>2198</v>
      </c>
      <c r="B2217" s="145">
        <v>-11686728.744173102</v>
      </c>
      <c r="U2217" s="145">
        <v>2197</v>
      </c>
      <c r="V2217" s="145">
        <v>19757660.045999289</v>
      </c>
    </row>
    <row r="2218" spans="1:22" x14ac:dyDescent="0.35">
      <c r="A2218" s="70">
        <f t="shared" si="43"/>
        <v>2199</v>
      </c>
      <c r="B2218" s="145">
        <v>-11686728.744173102</v>
      </c>
      <c r="U2218" s="145">
        <v>2198</v>
      </c>
      <c r="V2218" s="145">
        <v>26770232.992470354</v>
      </c>
    </row>
    <row r="2219" spans="1:22" x14ac:dyDescent="0.35">
      <c r="A2219" s="70">
        <f t="shared" si="43"/>
        <v>2200</v>
      </c>
      <c r="B2219" s="145">
        <v>-11686728.744173102</v>
      </c>
      <c r="U2219" s="145">
        <v>2199</v>
      </c>
      <c r="V2219" s="145">
        <v>-8285020.6995398067</v>
      </c>
    </row>
    <row r="2220" spans="1:22" x14ac:dyDescent="0.35">
      <c r="A2220" s="70">
        <f t="shared" si="43"/>
        <v>2201</v>
      </c>
      <c r="B2220" s="145">
        <v>-11686728.744173102</v>
      </c>
      <c r="U2220" s="145">
        <v>2200</v>
      </c>
      <c r="V2220" s="145">
        <v>17173752.081131503</v>
      </c>
    </row>
    <row r="2221" spans="1:22" x14ac:dyDescent="0.35">
      <c r="A2221" s="70">
        <f t="shared" si="43"/>
        <v>2202</v>
      </c>
      <c r="B2221" s="145">
        <v>-11686728.744173102</v>
      </c>
      <c r="U2221" s="145">
        <v>2201</v>
      </c>
      <c r="V2221" s="145">
        <v>-3491511.7720989026</v>
      </c>
    </row>
    <row r="2222" spans="1:22" x14ac:dyDescent="0.35">
      <c r="A2222" s="70">
        <f t="shared" si="43"/>
        <v>2203</v>
      </c>
      <c r="B2222" s="145">
        <v>-11686728.744173102</v>
      </c>
      <c r="U2222" s="145">
        <v>2202</v>
      </c>
      <c r="V2222" s="145">
        <v>11561589.134549521</v>
      </c>
    </row>
    <row r="2223" spans="1:22" x14ac:dyDescent="0.35">
      <c r="A2223" s="70">
        <f t="shared" si="43"/>
        <v>2204</v>
      </c>
      <c r="B2223" s="145">
        <v>-11686728.744173102</v>
      </c>
      <c r="U2223" s="145">
        <v>2203</v>
      </c>
      <c r="V2223" s="145">
        <v>1503797.5220191553</v>
      </c>
    </row>
    <row r="2224" spans="1:22" x14ac:dyDescent="0.35">
      <c r="A2224" s="70">
        <f t="shared" si="43"/>
        <v>2205</v>
      </c>
      <c r="B2224" s="145">
        <v>-11686728.744173102</v>
      </c>
      <c r="U2224" s="145">
        <v>2204</v>
      </c>
      <c r="V2224" s="145">
        <v>-19821304.058924381</v>
      </c>
    </row>
    <row r="2225" spans="1:22" x14ac:dyDescent="0.35">
      <c r="A2225" s="70">
        <f t="shared" si="43"/>
        <v>2206</v>
      </c>
      <c r="B2225" s="145">
        <v>-11686728.744173102</v>
      </c>
      <c r="U2225" s="145">
        <v>2205</v>
      </c>
      <c r="V2225" s="145">
        <v>-1941494.9795665145</v>
      </c>
    </row>
    <row r="2226" spans="1:22" x14ac:dyDescent="0.35">
      <c r="A2226" s="70">
        <f t="shared" si="43"/>
        <v>2207</v>
      </c>
      <c r="B2226" s="145">
        <v>-11686728.744173102</v>
      </c>
      <c r="U2226" s="145">
        <v>2206</v>
      </c>
      <c r="V2226" s="145">
        <v>-13728627.778072089</v>
      </c>
    </row>
    <row r="2227" spans="1:22" x14ac:dyDescent="0.35">
      <c r="A2227" s="70">
        <f t="shared" si="43"/>
        <v>2208</v>
      </c>
      <c r="B2227" s="145">
        <v>-11686728.744173102</v>
      </c>
      <c r="U2227" s="145">
        <v>2207</v>
      </c>
      <c r="V2227" s="145">
        <v>287473.48589682207</v>
      </c>
    </row>
    <row r="2228" spans="1:22" x14ac:dyDescent="0.35">
      <c r="A2228" s="70">
        <f t="shared" si="43"/>
        <v>2209</v>
      </c>
      <c r="B2228" s="145">
        <v>-11686728.744173102</v>
      </c>
      <c r="U2228" s="145">
        <v>2208</v>
      </c>
      <c r="V2228" s="145">
        <v>-28265555.416351017</v>
      </c>
    </row>
    <row r="2229" spans="1:22" x14ac:dyDescent="0.35">
      <c r="A2229" s="70">
        <f t="shared" si="43"/>
        <v>2210</v>
      </c>
      <c r="B2229" s="145">
        <v>-11686728.744173102</v>
      </c>
      <c r="U2229" s="145">
        <v>2209</v>
      </c>
      <c r="V2229" s="145">
        <v>11200973.461312275</v>
      </c>
    </row>
    <row r="2230" spans="1:22" x14ac:dyDescent="0.35">
      <c r="A2230" s="70">
        <f t="shared" si="43"/>
        <v>2211</v>
      </c>
      <c r="B2230" s="145">
        <v>-11686728.744173102</v>
      </c>
      <c r="U2230" s="145">
        <v>2210</v>
      </c>
      <c r="V2230" s="145">
        <v>-416523.5283892937</v>
      </c>
    </row>
    <row r="2231" spans="1:22" x14ac:dyDescent="0.35">
      <c r="A2231" s="70">
        <f t="shared" si="43"/>
        <v>2212</v>
      </c>
      <c r="B2231" s="145">
        <v>-11686728.744173102</v>
      </c>
      <c r="U2231" s="145">
        <v>2211</v>
      </c>
      <c r="V2231" s="145">
        <v>23741525.787437826</v>
      </c>
    </row>
    <row r="2232" spans="1:22" x14ac:dyDescent="0.35">
      <c r="A2232" s="70">
        <f t="shared" si="43"/>
        <v>2213</v>
      </c>
      <c r="B2232" s="145">
        <v>-11686728.744173102</v>
      </c>
      <c r="U2232" s="145">
        <v>2212</v>
      </c>
      <c r="V2232" s="145">
        <v>-25304973.694304645</v>
      </c>
    </row>
    <row r="2233" spans="1:22" x14ac:dyDescent="0.35">
      <c r="A2233" s="70">
        <f t="shared" si="43"/>
        <v>2214</v>
      </c>
      <c r="B2233" s="145">
        <v>-11686728.744173102</v>
      </c>
      <c r="U2233" s="145">
        <v>2213</v>
      </c>
      <c r="V2233" s="145">
        <v>8521848.8674804308</v>
      </c>
    </row>
    <row r="2234" spans="1:22" x14ac:dyDescent="0.35">
      <c r="A2234" s="70">
        <f t="shared" si="43"/>
        <v>2215</v>
      </c>
      <c r="B2234" s="145">
        <v>-11686728.744173102</v>
      </c>
      <c r="U2234" s="145">
        <v>2214</v>
      </c>
      <c r="V2234" s="145">
        <v>-6758526.8813389018</v>
      </c>
    </row>
    <row r="2235" spans="1:22" x14ac:dyDescent="0.35">
      <c r="A2235" s="70">
        <f t="shared" si="43"/>
        <v>2216</v>
      </c>
      <c r="B2235" s="145">
        <v>-11686728.744173102</v>
      </c>
      <c r="U2235" s="145">
        <v>2215</v>
      </c>
      <c r="V2235" s="145">
        <v>-9252939.2834299915</v>
      </c>
    </row>
    <row r="2236" spans="1:22" x14ac:dyDescent="0.35">
      <c r="A2236" s="70">
        <f t="shared" si="43"/>
        <v>2217</v>
      </c>
      <c r="B2236" s="145">
        <v>-11686728.744173102</v>
      </c>
      <c r="U2236" s="145">
        <v>2216</v>
      </c>
      <c r="V2236" s="145">
        <v>7153476.1866908371</v>
      </c>
    </row>
    <row r="2237" spans="1:22" x14ac:dyDescent="0.35">
      <c r="A2237" s="70">
        <f t="shared" si="43"/>
        <v>2218</v>
      </c>
      <c r="B2237" s="145">
        <v>-11686728.744173102</v>
      </c>
      <c r="U2237" s="145">
        <v>2217</v>
      </c>
      <c r="V2237" s="145">
        <v>12451112.890925586</v>
      </c>
    </row>
    <row r="2238" spans="1:22" x14ac:dyDescent="0.35">
      <c r="A2238" s="70">
        <f t="shared" si="43"/>
        <v>2219</v>
      </c>
      <c r="B2238" s="145">
        <v>-11686728.744173102</v>
      </c>
      <c r="U2238" s="145">
        <v>2218</v>
      </c>
      <c r="V2238" s="145">
        <v>14388371.951734923</v>
      </c>
    </row>
    <row r="2239" spans="1:22" x14ac:dyDescent="0.35">
      <c r="A2239" s="70">
        <f t="shared" si="43"/>
        <v>2220</v>
      </c>
      <c r="B2239" s="145">
        <v>-11686728.744173102</v>
      </c>
      <c r="U2239" s="145">
        <v>2219</v>
      </c>
      <c r="V2239" s="145">
        <v>-10284797.789113924</v>
      </c>
    </row>
    <row r="2240" spans="1:22" x14ac:dyDescent="0.35">
      <c r="A2240" s="70">
        <f t="shared" si="43"/>
        <v>2221</v>
      </c>
      <c r="B2240" s="145">
        <v>-11686728.744173102</v>
      </c>
      <c r="U2240" s="145">
        <v>2220</v>
      </c>
      <c r="V2240" s="145">
        <v>-15538130.518834179</v>
      </c>
    </row>
    <row r="2241" spans="1:22" x14ac:dyDescent="0.35">
      <c r="A2241" s="70">
        <f t="shared" si="43"/>
        <v>2222</v>
      </c>
      <c r="B2241" s="145">
        <v>-11686728.744173102</v>
      </c>
      <c r="U2241" s="145">
        <v>2221</v>
      </c>
      <c r="V2241" s="145">
        <v>14662261.006329745</v>
      </c>
    </row>
    <row r="2242" spans="1:22" x14ac:dyDescent="0.35">
      <c r="A2242" s="70">
        <f t="shared" si="43"/>
        <v>2223</v>
      </c>
      <c r="B2242" s="145">
        <v>-11686728.744173102</v>
      </c>
      <c r="U2242" s="145">
        <v>2222</v>
      </c>
      <c r="V2242" s="145">
        <v>-6067931.0158005897</v>
      </c>
    </row>
    <row r="2243" spans="1:22" x14ac:dyDescent="0.35">
      <c r="A2243" s="70">
        <f t="shared" si="43"/>
        <v>2224</v>
      </c>
      <c r="B2243" s="145">
        <v>-11686728.744173102</v>
      </c>
      <c r="U2243" s="145">
        <v>2223</v>
      </c>
      <c r="V2243" s="145">
        <v>-12510150.337210961</v>
      </c>
    </row>
    <row r="2244" spans="1:22" x14ac:dyDescent="0.35">
      <c r="A2244" s="70">
        <f t="shared" si="43"/>
        <v>2225</v>
      </c>
      <c r="B2244" s="145">
        <v>-11686728.744173102</v>
      </c>
      <c r="U2244" s="145">
        <v>2224</v>
      </c>
      <c r="V2244" s="145">
        <v>12377441.458349891</v>
      </c>
    </row>
    <row r="2245" spans="1:22" x14ac:dyDescent="0.35">
      <c r="A2245" s="70">
        <f t="shared" si="43"/>
        <v>2226</v>
      </c>
      <c r="B2245" s="145">
        <v>-11686728.744173102</v>
      </c>
      <c r="U2245" s="145">
        <v>2225</v>
      </c>
      <c r="V2245" s="145">
        <v>-1919137.2355046049</v>
      </c>
    </row>
    <row r="2246" spans="1:22" x14ac:dyDescent="0.35">
      <c r="A2246" s="70">
        <f t="shared" si="43"/>
        <v>2227</v>
      </c>
      <c r="B2246" s="145">
        <v>-11686728.744173102</v>
      </c>
      <c r="U2246" s="145">
        <v>2226</v>
      </c>
      <c r="V2246" s="145">
        <v>-6615611.9939626195</v>
      </c>
    </row>
    <row r="2247" spans="1:22" x14ac:dyDescent="0.35">
      <c r="A2247" s="70">
        <f t="shared" si="43"/>
        <v>2228</v>
      </c>
      <c r="B2247" s="145">
        <v>-11686728.744173102</v>
      </c>
      <c r="U2247" s="145">
        <v>2227</v>
      </c>
      <c r="V2247" s="145">
        <v>18585697.320549238</v>
      </c>
    </row>
    <row r="2248" spans="1:22" x14ac:dyDescent="0.35">
      <c r="A2248" s="70">
        <f t="shared" si="43"/>
        <v>2229</v>
      </c>
      <c r="B2248" s="145">
        <v>-11686728.744173102</v>
      </c>
      <c r="U2248" s="145">
        <v>2228</v>
      </c>
      <c r="V2248" s="145">
        <v>-17819230.369871333</v>
      </c>
    </row>
    <row r="2249" spans="1:22" x14ac:dyDescent="0.35">
      <c r="A2249" s="70">
        <f t="shared" si="43"/>
        <v>2230</v>
      </c>
      <c r="B2249" s="145">
        <v>-11686728.744173102</v>
      </c>
      <c r="U2249" s="145">
        <v>2229</v>
      </c>
      <c r="V2249" s="145">
        <v>24807917.901852082</v>
      </c>
    </row>
    <row r="2250" spans="1:22" x14ac:dyDescent="0.35">
      <c r="A2250" s="70">
        <f t="shared" si="43"/>
        <v>2231</v>
      </c>
      <c r="B2250" s="145">
        <v>-11686728.744173102</v>
      </c>
      <c r="U2250" s="145">
        <v>2230</v>
      </c>
      <c r="V2250" s="145">
        <v>7969940.3550135493</v>
      </c>
    </row>
    <row r="2251" spans="1:22" x14ac:dyDescent="0.35">
      <c r="A2251" s="70">
        <f t="shared" si="43"/>
        <v>2232</v>
      </c>
      <c r="B2251" s="145">
        <v>-11686728.744173102</v>
      </c>
      <c r="U2251" s="145">
        <v>2231</v>
      </c>
      <c r="V2251" s="145">
        <v>3626503.0537586473</v>
      </c>
    </row>
    <row r="2252" spans="1:22" x14ac:dyDescent="0.35">
      <c r="A2252" s="70">
        <f t="shared" si="43"/>
        <v>2233</v>
      </c>
      <c r="B2252" s="145">
        <v>-11686728.744173102</v>
      </c>
      <c r="U2252" s="145">
        <v>2232</v>
      </c>
      <c r="V2252" s="145">
        <v>-12579508.667323768</v>
      </c>
    </row>
    <row r="2253" spans="1:22" x14ac:dyDescent="0.35">
      <c r="A2253" s="70">
        <f t="shared" si="43"/>
        <v>2234</v>
      </c>
      <c r="B2253" s="145">
        <v>-11686728.744173102</v>
      </c>
      <c r="U2253" s="145">
        <v>2233</v>
      </c>
      <c r="V2253" s="145">
        <v>49086706.244973078</v>
      </c>
    </row>
    <row r="2254" spans="1:22" x14ac:dyDescent="0.35">
      <c r="A2254" s="70">
        <f t="shared" si="43"/>
        <v>2235</v>
      </c>
      <c r="B2254" s="145">
        <v>-11686728.744173102</v>
      </c>
      <c r="U2254" s="145">
        <v>2234</v>
      </c>
      <c r="V2254" s="145">
        <v>-6342682.6939670444</v>
      </c>
    </row>
    <row r="2255" spans="1:22" x14ac:dyDescent="0.35">
      <c r="A2255" s="70">
        <f t="shared" si="43"/>
        <v>2236</v>
      </c>
      <c r="B2255" s="145">
        <v>-11686728.744173102</v>
      </c>
      <c r="U2255" s="145">
        <v>2235</v>
      </c>
      <c r="V2255" s="145">
        <v>18252432.933531437</v>
      </c>
    </row>
    <row r="2256" spans="1:22" x14ac:dyDescent="0.35">
      <c r="A2256" s="70">
        <f t="shared" si="43"/>
        <v>2237</v>
      </c>
      <c r="B2256" s="145">
        <v>-11686728.744173102</v>
      </c>
      <c r="U2256" s="145">
        <v>2236</v>
      </c>
      <c r="V2256" s="145">
        <v>8805309.1882448718</v>
      </c>
    </row>
    <row r="2257" spans="1:22" x14ac:dyDescent="0.35">
      <c r="A2257" s="70">
        <f t="shared" si="43"/>
        <v>2238</v>
      </c>
      <c r="B2257" s="145">
        <v>-11686728.744173102</v>
      </c>
      <c r="U2257" s="145">
        <v>2237</v>
      </c>
      <c r="V2257" s="145">
        <v>-294970.34291359037</v>
      </c>
    </row>
    <row r="2258" spans="1:22" x14ac:dyDescent="0.35">
      <c r="A2258" s="70">
        <f t="shared" si="43"/>
        <v>2239</v>
      </c>
      <c r="B2258" s="145">
        <v>-11686728.744173102</v>
      </c>
      <c r="U2258" s="145">
        <v>2238</v>
      </c>
      <c r="V2258" s="145">
        <v>-5195550.409588065</v>
      </c>
    </row>
    <row r="2259" spans="1:22" x14ac:dyDescent="0.35">
      <c r="A2259" s="70">
        <f t="shared" si="43"/>
        <v>2240</v>
      </c>
      <c r="B2259" s="145">
        <v>-11686728.744173102</v>
      </c>
      <c r="U2259" s="145">
        <v>2239</v>
      </c>
      <c r="V2259" s="145">
        <v>543408.898694776</v>
      </c>
    </row>
    <row r="2260" spans="1:22" x14ac:dyDescent="0.35">
      <c r="A2260" s="70">
        <f t="shared" si="43"/>
        <v>2241</v>
      </c>
      <c r="B2260" s="145">
        <v>-11686728.744173102</v>
      </c>
      <c r="U2260" s="145">
        <v>2240</v>
      </c>
      <c r="V2260" s="145">
        <v>-2809294.3561970033</v>
      </c>
    </row>
    <row r="2261" spans="1:22" x14ac:dyDescent="0.35">
      <c r="A2261" s="70">
        <f t="shared" si="43"/>
        <v>2242</v>
      </c>
      <c r="B2261" s="145">
        <v>-11686728.744173102</v>
      </c>
      <c r="U2261" s="145">
        <v>2241</v>
      </c>
      <c r="V2261" s="145">
        <v>-34333948.050880924</v>
      </c>
    </row>
    <row r="2262" spans="1:22" x14ac:dyDescent="0.35">
      <c r="A2262" s="70">
        <f t="shared" ref="A2262:A2325" si="44">A2261+1</f>
        <v>2243</v>
      </c>
      <c r="B2262" s="145">
        <v>-11686728.744173102</v>
      </c>
      <c r="U2262" s="145">
        <v>2242</v>
      </c>
      <c r="V2262" s="145">
        <v>3486679.1232694387</v>
      </c>
    </row>
    <row r="2263" spans="1:22" x14ac:dyDescent="0.35">
      <c r="A2263" s="70">
        <f t="shared" si="44"/>
        <v>2244</v>
      </c>
      <c r="B2263" s="145">
        <v>-11686728.744173102</v>
      </c>
      <c r="U2263" s="145">
        <v>2243</v>
      </c>
      <c r="V2263" s="145">
        <v>11317776.512562007</v>
      </c>
    </row>
    <row r="2264" spans="1:22" x14ac:dyDescent="0.35">
      <c r="A2264" s="70">
        <f t="shared" si="44"/>
        <v>2245</v>
      </c>
      <c r="B2264" s="145">
        <v>-11686728.744173102</v>
      </c>
      <c r="U2264" s="145">
        <v>2244</v>
      </c>
      <c r="V2264" s="145">
        <v>-8523383.1553740669</v>
      </c>
    </row>
    <row r="2265" spans="1:22" x14ac:dyDescent="0.35">
      <c r="A2265" s="70">
        <f t="shared" si="44"/>
        <v>2246</v>
      </c>
      <c r="B2265" s="145">
        <v>-11686728.744173102</v>
      </c>
      <c r="U2265" s="145">
        <v>2245</v>
      </c>
      <c r="V2265" s="145">
        <v>-9471905.8394086119</v>
      </c>
    </row>
    <row r="2266" spans="1:22" x14ac:dyDescent="0.35">
      <c r="A2266" s="70">
        <f t="shared" si="44"/>
        <v>2247</v>
      </c>
      <c r="B2266" s="145">
        <v>-11686728.744173102</v>
      </c>
      <c r="U2266" s="145">
        <v>2246</v>
      </c>
      <c r="V2266" s="145">
        <v>-2141193.6420919113</v>
      </c>
    </row>
    <row r="2267" spans="1:22" x14ac:dyDescent="0.35">
      <c r="A2267" s="70">
        <f t="shared" si="44"/>
        <v>2248</v>
      </c>
      <c r="B2267" s="145">
        <v>-11686728.744173102</v>
      </c>
      <c r="U2267" s="145">
        <v>2247</v>
      </c>
      <c r="V2267" s="145">
        <v>-18786.139599706978</v>
      </c>
    </row>
    <row r="2268" spans="1:22" x14ac:dyDescent="0.35">
      <c r="A2268" s="70">
        <f t="shared" si="44"/>
        <v>2249</v>
      </c>
      <c r="B2268" s="145">
        <v>-11686728.744173102</v>
      </c>
      <c r="U2268" s="145">
        <v>2248</v>
      </c>
      <c r="V2268" s="145">
        <v>-1123838.0510377567</v>
      </c>
    </row>
    <row r="2269" spans="1:22" x14ac:dyDescent="0.35">
      <c r="A2269" s="70">
        <f t="shared" si="44"/>
        <v>2250</v>
      </c>
      <c r="B2269" s="145">
        <v>-11686728.744173102</v>
      </c>
      <c r="U2269" s="145">
        <v>2249</v>
      </c>
      <c r="V2269" s="145">
        <v>9546295.314765662</v>
      </c>
    </row>
    <row r="2270" spans="1:22" x14ac:dyDescent="0.35">
      <c r="A2270" s="70">
        <f t="shared" si="44"/>
        <v>2251</v>
      </c>
      <c r="B2270" s="145">
        <v>-11686728.744173102</v>
      </c>
      <c r="U2270" s="145">
        <v>2250</v>
      </c>
      <c r="V2270" s="145">
        <v>-14186883.073374048</v>
      </c>
    </row>
    <row r="2271" spans="1:22" x14ac:dyDescent="0.35">
      <c r="A2271" s="70">
        <f t="shared" si="44"/>
        <v>2252</v>
      </c>
      <c r="B2271" s="145">
        <v>-11686728.744173102</v>
      </c>
      <c r="U2271" s="145">
        <v>2251</v>
      </c>
      <c r="V2271" s="145">
        <v>-30461023.112778064</v>
      </c>
    </row>
    <row r="2272" spans="1:22" x14ac:dyDescent="0.35">
      <c r="A2272" s="70">
        <f t="shared" si="44"/>
        <v>2253</v>
      </c>
      <c r="B2272" s="145">
        <v>-11686728.744173102</v>
      </c>
      <c r="U2272" s="145">
        <v>2252</v>
      </c>
      <c r="V2272" s="145">
        <v>8890404.6987195127</v>
      </c>
    </row>
    <row r="2273" spans="1:22" x14ac:dyDescent="0.35">
      <c r="A2273" s="70">
        <f t="shared" si="44"/>
        <v>2254</v>
      </c>
      <c r="B2273" s="145">
        <v>-11686728.744173102</v>
      </c>
      <c r="U2273" s="145">
        <v>2253</v>
      </c>
      <c r="V2273" s="145">
        <v>15327996.71090075</v>
      </c>
    </row>
    <row r="2274" spans="1:22" x14ac:dyDescent="0.35">
      <c r="A2274" s="70">
        <f t="shared" si="44"/>
        <v>2255</v>
      </c>
      <c r="B2274" s="145">
        <v>-11686728.744173102</v>
      </c>
      <c r="U2274" s="145">
        <v>2254</v>
      </c>
      <c r="V2274" s="145">
        <v>-28927103.357743047</v>
      </c>
    </row>
    <row r="2275" spans="1:22" x14ac:dyDescent="0.35">
      <c r="A2275" s="70">
        <f t="shared" si="44"/>
        <v>2256</v>
      </c>
      <c r="B2275" s="145">
        <v>-11686728.744173102</v>
      </c>
      <c r="U2275" s="145">
        <v>2255</v>
      </c>
      <c r="V2275" s="145">
        <v>11231773.987499535</v>
      </c>
    </row>
    <row r="2276" spans="1:22" x14ac:dyDescent="0.35">
      <c r="A2276" s="70">
        <f t="shared" si="44"/>
        <v>2257</v>
      </c>
      <c r="B2276" s="145">
        <v>-11686728.744173102</v>
      </c>
      <c r="U2276" s="145">
        <v>2256</v>
      </c>
      <c r="V2276" s="145">
        <v>-4733125.2172392756</v>
      </c>
    </row>
    <row r="2277" spans="1:22" x14ac:dyDescent="0.35">
      <c r="A2277" s="70">
        <f t="shared" si="44"/>
        <v>2258</v>
      </c>
      <c r="B2277" s="145">
        <v>-11686728.744173102</v>
      </c>
      <c r="U2277" s="145">
        <v>2257</v>
      </c>
      <c r="V2277" s="145">
        <v>-35827563.081188217</v>
      </c>
    </row>
    <row r="2278" spans="1:22" x14ac:dyDescent="0.35">
      <c r="A2278" s="70">
        <f t="shared" si="44"/>
        <v>2259</v>
      </c>
      <c r="B2278" s="145">
        <v>-11686728.744173102</v>
      </c>
      <c r="U2278" s="145">
        <v>2258</v>
      </c>
      <c r="V2278" s="145">
        <v>-24892638.720971856</v>
      </c>
    </row>
    <row r="2279" spans="1:22" x14ac:dyDescent="0.35">
      <c r="A2279" s="70">
        <f t="shared" si="44"/>
        <v>2260</v>
      </c>
      <c r="B2279" s="145">
        <v>-11686728.744173102</v>
      </c>
      <c r="U2279" s="145">
        <v>2259</v>
      </c>
      <c r="V2279" s="145">
        <v>-14431518.714346059</v>
      </c>
    </row>
    <row r="2280" spans="1:22" x14ac:dyDescent="0.35">
      <c r="A2280" s="70">
        <f t="shared" si="44"/>
        <v>2261</v>
      </c>
      <c r="B2280" s="145">
        <v>-11686728.744173102</v>
      </c>
      <c r="U2280" s="145">
        <v>2260</v>
      </c>
      <c r="V2280" s="145">
        <v>-15720572.082641918</v>
      </c>
    </row>
    <row r="2281" spans="1:22" x14ac:dyDescent="0.35">
      <c r="A2281" s="70">
        <f t="shared" si="44"/>
        <v>2262</v>
      </c>
      <c r="B2281" s="145">
        <v>-11686728.744173102</v>
      </c>
      <c r="U2281" s="145">
        <v>2261</v>
      </c>
      <c r="V2281" s="145">
        <v>2862067.7590183057</v>
      </c>
    </row>
    <row r="2282" spans="1:22" x14ac:dyDescent="0.35">
      <c r="A2282" s="70">
        <f t="shared" si="44"/>
        <v>2263</v>
      </c>
      <c r="B2282" s="145">
        <v>-11686728.744173102</v>
      </c>
      <c r="U2282" s="145">
        <v>2262</v>
      </c>
      <c r="V2282" s="145">
        <v>10090966.68005861</v>
      </c>
    </row>
    <row r="2283" spans="1:22" x14ac:dyDescent="0.35">
      <c r="A2283" s="70">
        <f t="shared" si="44"/>
        <v>2264</v>
      </c>
      <c r="B2283" s="145">
        <v>-11686728.744173102</v>
      </c>
      <c r="U2283" s="145">
        <v>2263</v>
      </c>
      <c r="V2283" s="145">
        <v>-18204113.86975066</v>
      </c>
    </row>
    <row r="2284" spans="1:22" x14ac:dyDescent="0.35">
      <c r="A2284" s="70">
        <f t="shared" si="44"/>
        <v>2265</v>
      </c>
      <c r="B2284" s="145">
        <v>-11686728.744173102</v>
      </c>
      <c r="U2284" s="145">
        <v>2264</v>
      </c>
      <c r="V2284" s="145">
        <v>-11269652.982199332</v>
      </c>
    </row>
    <row r="2285" spans="1:22" x14ac:dyDescent="0.35">
      <c r="A2285" s="70">
        <f t="shared" si="44"/>
        <v>2266</v>
      </c>
      <c r="B2285" s="145">
        <v>-11686728.744173102</v>
      </c>
      <c r="U2285" s="145">
        <v>2265</v>
      </c>
      <c r="V2285" s="145">
        <v>27923486.987297453</v>
      </c>
    </row>
    <row r="2286" spans="1:22" x14ac:dyDescent="0.35">
      <c r="A2286" s="70">
        <f t="shared" si="44"/>
        <v>2267</v>
      </c>
      <c r="B2286" s="145">
        <v>-11686728.744173102</v>
      </c>
      <c r="U2286" s="145">
        <v>2266</v>
      </c>
      <c r="V2286" s="145">
        <v>1937145.2509890907</v>
      </c>
    </row>
    <row r="2287" spans="1:22" x14ac:dyDescent="0.35">
      <c r="A2287" s="70">
        <f t="shared" si="44"/>
        <v>2268</v>
      </c>
      <c r="B2287" s="145">
        <v>-11686728.744173102</v>
      </c>
      <c r="U2287" s="145">
        <v>2267</v>
      </c>
      <c r="V2287" s="145">
        <v>-1885604.7466352396</v>
      </c>
    </row>
    <row r="2288" spans="1:22" x14ac:dyDescent="0.35">
      <c r="A2288" s="70">
        <f t="shared" si="44"/>
        <v>2269</v>
      </c>
      <c r="B2288" s="145">
        <v>-11686728.744173102</v>
      </c>
      <c r="U2288" s="145">
        <v>2268</v>
      </c>
      <c r="V2288" s="145">
        <v>-597188.22239975631</v>
      </c>
    </row>
    <row r="2289" spans="1:22" x14ac:dyDescent="0.35">
      <c r="A2289" s="70">
        <f t="shared" si="44"/>
        <v>2270</v>
      </c>
      <c r="B2289" s="145">
        <v>-11686728.744173102</v>
      </c>
      <c r="U2289" s="145">
        <v>2269</v>
      </c>
      <c r="V2289" s="145">
        <v>88139.708637926728</v>
      </c>
    </row>
    <row r="2290" spans="1:22" x14ac:dyDescent="0.35">
      <c r="A2290" s="70">
        <f t="shared" si="44"/>
        <v>2271</v>
      </c>
      <c r="B2290" s="145">
        <v>-11686728.744173102</v>
      </c>
      <c r="U2290" s="145">
        <v>2270</v>
      </c>
      <c r="V2290" s="145">
        <v>-20589125.794411391</v>
      </c>
    </row>
    <row r="2291" spans="1:22" x14ac:dyDescent="0.35">
      <c r="A2291" s="70">
        <f t="shared" si="44"/>
        <v>2272</v>
      </c>
      <c r="B2291" s="145">
        <v>-11686728.744173102</v>
      </c>
      <c r="U2291" s="145">
        <v>2271</v>
      </c>
      <c r="V2291" s="145">
        <v>32732121.89597939</v>
      </c>
    </row>
    <row r="2292" spans="1:22" x14ac:dyDescent="0.35">
      <c r="A2292" s="70">
        <f t="shared" si="44"/>
        <v>2273</v>
      </c>
      <c r="B2292" s="145">
        <v>-11686728.744173102</v>
      </c>
      <c r="U2292" s="145">
        <v>2272</v>
      </c>
      <c r="V2292" s="145">
        <v>-3567609.8521005027</v>
      </c>
    </row>
    <row r="2293" spans="1:22" x14ac:dyDescent="0.35">
      <c r="A2293" s="70">
        <f t="shared" si="44"/>
        <v>2274</v>
      </c>
      <c r="B2293" s="145">
        <v>-11686728.744173102</v>
      </c>
      <c r="U2293" s="145">
        <v>2273</v>
      </c>
      <c r="V2293" s="145">
        <v>-12355398.055321828</v>
      </c>
    </row>
    <row r="2294" spans="1:22" x14ac:dyDescent="0.35">
      <c r="A2294" s="70">
        <f t="shared" si="44"/>
        <v>2275</v>
      </c>
      <c r="B2294" s="145">
        <v>-11686728.744173102</v>
      </c>
      <c r="U2294" s="145">
        <v>2274</v>
      </c>
      <c r="V2294" s="145">
        <v>15576.225835286081</v>
      </c>
    </row>
    <row r="2295" spans="1:22" x14ac:dyDescent="0.35">
      <c r="A2295" s="70">
        <f t="shared" si="44"/>
        <v>2276</v>
      </c>
      <c r="B2295" s="145">
        <v>-11686728.744173102</v>
      </c>
      <c r="U2295" s="145">
        <v>2275</v>
      </c>
      <c r="V2295" s="145">
        <v>1819069.3359929919</v>
      </c>
    </row>
    <row r="2296" spans="1:22" x14ac:dyDescent="0.35">
      <c r="A2296" s="70">
        <f t="shared" si="44"/>
        <v>2277</v>
      </c>
      <c r="B2296" s="145">
        <v>-11686728.744173102</v>
      </c>
      <c r="U2296" s="145">
        <v>2276</v>
      </c>
      <c r="V2296" s="145">
        <v>-14382734.47272042</v>
      </c>
    </row>
    <row r="2297" spans="1:22" x14ac:dyDescent="0.35">
      <c r="A2297" s="70">
        <f t="shared" si="44"/>
        <v>2278</v>
      </c>
      <c r="B2297" s="145">
        <v>-11686728.744173102</v>
      </c>
      <c r="U2297" s="145">
        <v>2277</v>
      </c>
      <c r="V2297" s="145">
        <v>-13011231.116551585</v>
      </c>
    </row>
    <row r="2298" spans="1:22" x14ac:dyDescent="0.35">
      <c r="A2298" s="70">
        <f t="shared" si="44"/>
        <v>2279</v>
      </c>
      <c r="B2298" s="145">
        <v>-11686728.744173102</v>
      </c>
      <c r="U2298" s="145">
        <v>2278</v>
      </c>
      <c r="V2298" s="145">
        <v>-11406618.917991139</v>
      </c>
    </row>
    <row r="2299" spans="1:22" x14ac:dyDescent="0.35">
      <c r="A2299" s="70">
        <f t="shared" si="44"/>
        <v>2280</v>
      </c>
      <c r="B2299" s="145">
        <v>-11686728.744173102</v>
      </c>
      <c r="U2299" s="145">
        <v>2279</v>
      </c>
      <c r="V2299" s="145">
        <v>10459359.135827076</v>
      </c>
    </row>
    <row r="2300" spans="1:22" x14ac:dyDescent="0.35">
      <c r="A2300" s="70">
        <f t="shared" si="44"/>
        <v>2281</v>
      </c>
      <c r="B2300" s="145">
        <v>-11686728.744173102</v>
      </c>
      <c r="U2300" s="145">
        <v>2280</v>
      </c>
      <c r="V2300" s="145">
        <v>-11909349.023852361</v>
      </c>
    </row>
    <row r="2301" spans="1:22" x14ac:dyDescent="0.35">
      <c r="A2301" s="70">
        <f t="shared" si="44"/>
        <v>2282</v>
      </c>
      <c r="B2301" s="145">
        <v>-11686728.744173102</v>
      </c>
      <c r="U2301" s="145">
        <v>2281</v>
      </c>
      <c r="V2301" s="145">
        <v>-16834987.600792017</v>
      </c>
    </row>
    <row r="2302" spans="1:22" x14ac:dyDescent="0.35">
      <c r="A2302" s="70">
        <f t="shared" si="44"/>
        <v>2283</v>
      </c>
      <c r="B2302" s="145">
        <v>-11686728.744173102</v>
      </c>
      <c r="U2302" s="145">
        <v>2282</v>
      </c>
      <c r="V2302" s="145">
        <v>-22360588.321855441</v>
      </c>
    </row>
    <row r="2303" spans="1:22" x14ac:dyDescent="0.35">
      <c r="A2303" s="70">
        <f t="shared" si="44"/>
        <v>2284</v>
      </c>
      <c r="B2303" s="145">
        <v>-11686728.744173102</v>
      </c>
      <c r="U2303" s="145">
        <v>2283</v>
      </c>
      <c r="V2303" s="145">
        <v>-19972691.522267632</v>
      </c>
    </row>
    <row r="2304" spans="1:22" x14ac:dyDescent="0.35">
      <c r="A2304" s="70">
        <f t="shared" si="44"/>
        <v>2285</v>
      </c>
      <c r="B2304" s="145">
        <v>-11686728.744173102</v>
      </c>
      <c r="U2304" s="145">
        <v>2284</v>
      </c>
      <c r="V2304" s="145">
        <v>-21456645.082424689</v>
      </c>
    </row>
    <row r="2305" spans="1:22" x14ac:dyDescent="0.35">
      <c r="A2305" s="70">
        <f t="shared" si="44"/>
        <v>2286</v>
      </c>
      <c r="B2305" s="145">
        <v>-11686728.744173102</v>
      </c>
      <c r="U2305" s="145">
        <v>2285</v>
      </c>
      <c r="V2305" s="145">
        <v>11647448.695419781</v>
      </c>
    </row>
    <row r="2306" spans="1:22" x14ac:dyDescent="0.35">
      <c r="A2306" s="70">
        <f t="shared" si="44"/>
        <v>2287</v>
      </c>
      <c r="B2306" s="145">
        <v>-11686728.744173102</v>
      </c>
      <c r="U2306" s="145">
        <v>2286</v>
      </c>
      <c r="V2306" s="145">
        <v>-5435261.3558865674</v>
      </c>
    </row>
    <row r="2307" spans="1:22" x14ac:dyDescent="0.35">
      <c r="A2307" s="70">
        <f t="shared" si="44"/>
        <v>2288</v>
      </c>
      <c r="B2307" s="145">
        <v>-11686728.744173102</v>
      </c>
      <c r="U2307" s="145">
        <v>2287</v>
      </c>
      <c r="V2307" s="145">
        <v>-31374317.281862259</v>
      </c>
    </row>
    <row r="2308" spans="1:22" x14ac:dyDescent="0.35">
      <c r="A2308" s="70">
        <f t="shared" si="44"/>
        <v>2289</v>
      </c>
      <c r="B2308" s="145">
        <v>-11686728.744173102</v>
      </c>
      <c r="U2308" s="145">
        <v>2288</v>
      </c>
      <c r="V2308" s="145">
        <v>-9131274.8985105231</v>
      </c>
    </row>
    <row r="2309" spans="1:22" x14ac:dyDescent="0.35">
      <c r="A2309" s="70">
        <f t="shared" si="44"/>
        <v>2290</v>
      </c>
      <c r="B2309" s="145">
        <v>-11686728.744173102</v>
      </c>
      <c r="U2309" s="145">
        <v>2289</v>
      </c>
      <c r="V2309" s="145">
        <v>-2718411.4367051721</v>
      </c>
    </row>
    <row r="2310" spans="1:22" x14ac:dyDescent="0.35">
      <c r="A2310" s="70">
        <f t="shared" si="44"/>
        <v>2291</v>
      </c>
      <c r="B2310" s="145">
        <v>-11686728.744173102</v>
      </c>
      <c r="U2310" s="145">
        <v>2290</v>
      </c>
      <c r="V2310" s="145">
        <v>-4672942.1086423658</v>
      </c>
    </row>
    <row r="2311" spans="1:22" x14ac:dyDescent="0.35">
      <c r="A2311" s="70">
        <f t="shared" si="44"/>
        <v>2292</v>
      </c>
      <c r="B2311" s="145">
        <v>-11686728.744173102</v>
      </c>
      <c r="U2311" s="145">
        <v>2291</v>
      </c>
      <c r="V2311" s="145">
        <v>-14568928.138428289</v>
      </c>
    </row>
    <row r="2312" spans="1:22" x14ac:dyDescent="0.35">
      <c r="A2312" s="70">
        <f t="shared" si="44"/>
        <v>2293</v>
      </c>
      <c r="B2312" s="145">
        <v>-11686728.744173102</v>
      </c>
      <c r="U2312" s="145">
        <v>2292</v>
      </c>
      <c r="V2312" s="145">
        <v>-7705252.8622120693</v>
      </c>
    </row>
    <row r="2313" spans="1:22" x14ac:dyDescent="0.35">
      <c r="A2313" s="70">
        <f t="shared" si="44"/>
        <v>2294</v>
      </c>
      <c r="B2313" s="145">
        <v>-11686728.744173102</v>
      </c>
      <c r="U2313" s="145">
        <v>2293</v>
      </c>
      <c r="V2313" s="145">
        <v>9749467.581481345</v>
      </c>
    </row>
    <row r="2314" spans="1:22" x14ac:dyDescent="0.35">
      <c r="A2314" s="70">
        <f t="shared" si="44"/>
        <v>2295</v>
      </c>
      <c r="B2314" s="145">
        <v>-11686728.744173102</v>
      </c>
      <c r="U2314" s="145">
        <v>2294</v>
      </c>
      <c r="V2314" s="145">
        <v>28773880.477093738</v>
      </c>
    </row>
    <row r="2315" spans="1:22" x14ac:dyDescent="0.35">
      <c r="A2315" s="70">
        <f t="shared" si="44"/>
        <v>2296</v>
      </c>
      <c r="B2315" s="145">
        <v>-11686728.744173102</v>
      </c>
      <c r="U2315" s="145">
        <v>2295</v>
      </c>
      <c r="V2315" s="145">
        <v>-21915591.631910086</v>
      </c>
    </row>
    <row r="2316" spans="1:22" x14ac:dyDescent="0.35">
      <c r="A2316" s="70">
        <f t="shared" si="44"/>
        <v>2297</v>
      </c>
      <c r="B2316" s="145">
        <v>-11686728.744173102</v>
      </c>
      <c r="U2316" s="145">
        <v>2296</v>
      </c>
      <c r="V2316" s="145">
        <v>-60388582.304944687</v>
      </c>
    </row>
    <row r="2317" spans="1:22" x14ac:dyDescent="0.35">
      <c r="A2317" s="70">
        <f t="shared" si="44"/>
        <v>2298</v>
      </c>
      <c r="B2317" s="145">
        <v>-11686728.744173102</v>
      </c>
      <c r="U2317" s="145">
        <v>2297</v>
      </c>
      <c r="V2317" s="145">
        <v>-23922953.520522371</v>
      </c>
    </row>
    <row r="2318" spans="1:22" x14ac:dyDescent="0.35">
      <c r="A2318" s="70">
        <f t="shared" si="44"/>
        <v>2299</v>
      </c>
      <c r="B2318" s="145">
        <v>-11686728.744173102</v>
      </c>
      <c r="U2318" s="145">
        <v>2298</v>
      </c>
      <c r="V2318" s="145">
        <v>-13814742.230090642</v>
      </c>
    </row>
    <row r="2319" spans="1:22" x14ac:dyDescent="0.35">
      <c r="A2319" s="70">
        <f t="shared" si="44"/>
        <v>2300</v>
      </c>
      <c r="B2319" s="145">
        <v>-11686728.744173102</v>
      </c>
      <c r="U2319" s="145">
        <v>2299</v>
      </c>
      <c r="V2319" s="145">
        <v>14897932.697659113</v>
      </c>
    </row>
    <row r="2320" spans="1:22" x14ac:dyDescent="0.35">
      <c r="A2320" s="70">
        <f t="shared" si="44"/>
        <v>2301</v>
      </c>
      <c r="B2320" s="145">
        <v>-11686728.744173102</v>
      </c>
      <c r="U2320" s="145">
        <v>2300</v>
      </c>
      <c r="V2320" s="145">
        <v>-36150502.213137195</v>
      </c>
    </row>
    <row r="2321" spans="1:22" x14ac:dyDescent="0.35">
      <c r="A2321" s="70">
        <f t="shared" si="44"/>
        <v>2302</v>
      </c>
      <c r="B2321" s="145">
        <v>-11686728.744173102</v>
      </c>
      <c r="U2321" s="145">
        <v>2301</v>
      </c>
      <c r="V2321" s="145">
        <v>-2651340.4277651571</v>
      </c>
    </row>
    <row r="2322" spans="1:22" x14ac:dyDescent="0.35">
      <c r="A2322" s="70">
        <f t="shared" si="44"/>
        <v>2303</v>
      </c>
      <c r="B2322" s="145">
        <v>-11686728.744173102</v>
      </c>
      <c r="U2322" s="145">
        <v>2302</v>
      </c>
      <c r="V2322" s="145">
        <v>6702164.3972908109</v>
      </c>
    </row>
    <row r="2323" spans="1:22" x14ac:dyDescent="0.35">
      <c r="A2323" s="70">
        <f t="shared" si="44"/>
        <v>2304</v>
      </c>
      <c r="B2323" s="145">
        <v>-11686728.744173102</v>
      </c>
      <c r="U2323" s="145">
        <v>2303</v>
      </c>
      <c r="V2323" s="145">
        <v>7509049.7068042643</v>
      </c>
    </row>
    <row r="2324" spans="1:22" x14ac:dyDescent="0.35">
      <c r="A2324" s="70">
        <f t="shared" si="44"/>
        <v>2305</v>
      </c>
      <c r="B2324" s="145">
        <v>-11686728.744173102</v>
      </c>
      <c r="U2324" s="145">
        <v>2304</v>
      </c>
      <c r="V2324" s="145">
        <v>18459571.982940458</v>
      </c>
    </row>
    <row r="2325" spans="1:22" x14ac:dyDescent="0.35">
      <c r="A2325" s="70">
        <f t="shared" si="44"/>
        <v>2306</v>
      </c>
      <c r="B2325" s="145">
        <v>-11686728.744173102</v>
      </c>
      <c r="U2325" s="145">
        <v>2305</v>
      </c>
      <c r="V2325" s="145">
        <v>5630055.4772693142</v>
      </c>
    </row>
    <row r="2326" spans="1:22" x14ac:dyDescent="0.35">
      <c r="A2326" s="70">
        <f t="shared" ref="A2326:A2389" si="45">A2325+1</f>
        <v>2307</v>
      </c>
      <c r="B2326" s="145">
        <v>-11686728.744173102</v>
      </c>
      <c r="U2326" s="145">
        <v>2306</v>
      </c>
      <c r="V2326" s="145">
        <v>-33999858.605458513</v>
      </c>
    </row>
    <row r="2327" spans="1:22" x14ac:dyDescent="0.35">
      <c r="A2327" s="70">
        <f t="shared" si="45"/>
        <v>2308</v>
      </c>
      <c r="B2327" s="145">
        <v>-11686728.744173102</v>
      </c>
      <c r="U2327" s="145">
        <v>2307</v>
      </c>
      <c r="V2327" s="145">
        <v>18917575.101698093</v>
      </c>
    </row>
    <row r="2328" spans="1:22" x14ac:dyDescent="0.35">
      <c r="A2328" s="70">
        <f t="shared" si="45"/>
        <v>2309</v>
      </c>
      <c r="B2328" s="145">
        <v>-11686728.744173102</v>
      </c>
      <c r="U2328" s="145">
        <v>2308</v>
      </c>
      <c r="V2328" s="145">
        <v>-13060754.552336719</v>
      </c>
    </row>
    <row r="2329" spans="1:22" x14ac:dyDescent="0.35">
      <c r="A2329" s="70">
        <f t="shared" si="45"/>
        <v>2310</v>
      </c>
      <c r="B2329" s="145">
        <v>-11686728.744173102</v>
      </c>
      <c r="U2329" s="145">
        <v>2309</v>
      </c>
      <c r="V2329" s="145">
        <v>12299459.77306129</v>
      </c>
    </row>
    <row r="2330" spans="1:22" x14ac:dyDescent="0.35">
      <c r="A2330" s="70">
        <f t="shared" si="45"/>
        <v>2311</v>
      </c>
      <c r="B2330" s="145">
        <v>-11686728.744173102</v>
      </c>
      <c r="U2330" s="145">
        <v>2310</v>
      </c>
      <c r="V2330" s="145">
        <v>3919680.3563081697</v>
      </c>
    </row>
    <row r="2331" spans="1:22" x14ac:dyDescent="0.35">
      <c r="A2331" s="70">
        <f t="shared" si="45"/>
        <v>2312</v>
      </c>
      <c r="B2331" s="145">
        <v>-11686728.744173102</v>
      </c>
      <c r="U2331" s="145">
        <v>2311</v>
      </c>
      <c r="V2331" s="145">
        <v>-13674271.295929546</v>
      </c>
    </row>
    <row r="2332" spans="1:22" x14ac:dyDescent="0.35">
      <c r="A2332" s="70">
        <f t="shared" si="45"/>
        <v>2313</v>
      </c>
      <c r="B2332" s="145">
        <v>-11686728.744173102</v>
      </c>
      <c r="U2332" s="145">
        <v>2312</v>
      </c>
      <c r="V2332" s="145">
        <v>-14020366.729567368</v>
      </c>
    </row>
    <row r="2333" spans="1:22" x14ac:dyDescent="0.35">
      <c r="A2333" s="70">
        <f t="shared" si="45"/>
        <v>2314</v>
      </c>
      <c r="B2333" s="145">
        <v>-11686728.744173102</v>
      </c>
      <c r="U2333" s="145">
        <v>2313</v>
      </c>
      <c r="V2333" s="145">
        <v>33531750.130878959</v>
      </c>
    </row>
    <row r="2334" spans="1:22" x14ac:dyDescent="0.35">
      <c r="A2334" s="70">
        <f t="shared" si="45"/>
        <v>2315</v>
      </c>
      <c r="B2334" s="145">
        <v>-11686728.744173102</v>
      </c>
      <c r="U2334" s="145">
        <v>2314</v>
      </c>
      <c r="V2334" s="145">
        <v>9617899.7517117821</v>
      </c>
    </row>
    <row r="2335" spans="1:22" x14ac:dyDescent="0.35">
      <c r="A2335" s="70">
        <f t="shared" si="45"/>
        <v>2316</v>
      </c>
      <c r="B2335" s="145">
        <v>-11686728.744173102</v>
      </c>
      <c r="U2335" s="145">
        <v>2315</v>
      </c>
      <c r="V2335" s="145">
        <v>-1458820.9387494661</v>
      </c>
    </row>
    <row r="2336" spans="1:22" x14ac:dyDescent="0.35">
      <c r="A2336" s="70">
        <f t="shared" si="45"/>
        <v>2317</v>
      </c>
      <c r="B2336" s="145">
        <v>-11686728.744173102</v>
      </c>
      <c r="U2336" s="145">
        <v>2316</v>
      </c>
      <c r="V2336" s="145">
        <v>7199294.618872188</v>
      </c>
    </row>
    <row r="2337" spans="1:22" x14ac:dyDescent="0.35">
      <c r="A2337" s="70">
        <f t="shared" si="45"/>
        <v>2318</v>
      </c>
      <c r="B2337" s="145">
        <v>-11686728.744173102</v>
      </c>
      <c r="U2337" s="145">
        <v>2317</v>
      </c>
      <c r="V2337" s="145">
        <v>8050194.6430903524</v>
      </c>
    </row>
    <row r="2338" spans="1:22" x14ac:dyDescent="0.35">
      <c r="A2338" s="70">
        <f t="shared" si="45"/>
        <v>2319</v>
      </c>
      <c r="B2338" s="145">
        <v>-11686728.744173102</v>
      </c>
      <c r="U2338" s="145">
        <v>2318</v>
      </c>
      <c r="V2338" s="145">
        <v>-415343.86816195399</v>
      </c>
    </row>
    <row r="2339" spans="1:22" x14ac:dyDescent="0.35">
      <c r="A2339" s="70">
        <f t="shared" si="45"/>
        <v>2320</v>
      </c>
      <c r="B2339" s="145">
        <v>-11686728.744173102</v>
      </c>
      <c r="U2339" s="145">
        <v>2319</v>
      </c>
      <c r="V2339" s="145">
        <v>-1723935.5189625695</v>
      </c>
    </row>
    <row r="2340" spans="1:22" x14ac:dyDescent="0.35">
      <c r="A2340" s="70">
        <f t="shared" si="45"/>
        <v>2321</v>
      </c>
      <c r="B2340" s="145">
        <v>-11686728.744173102</v>
      </c>
      <c r="U2340" s="145">
        <v>2320</v>
      </c>
      <c r="V2340" s="145">
        <v>-27340841.518834475</v>
      </c>
    </row>
    <row r="2341" spans="1:22" x14ac:dyDescent="0.35">
      <c r="A2341" s="70">
        <f t="shared" si="45"/>
        <v>2322</v>
      </c>
      <c r="B2341" s="145">
        <v>-11686728.744173102</v>
      </c>
      <c r="U2341" s="145">
        <v>2321</v>
      </c>
      <c r="V2341" s="145">
        <v>2829470.8441648521</v>
      </c>
    </row>
    <row r="2342" spans="1:22" x14ac:dyDescent="0.35">
      <c r="A2342" s="70">
        <f t="shared" si="45"/>
        <v>2323</v>
      </c>
      <c r="B2342" s="145">
        <v>-11686728.744173102</v>
      </c>
      <c r="U2342" s="145">
        <v>2322</v>
      </c>
      <c r="V2342" s="145">
        <v>-762931.64421407506</v>
      </c>
    </row>
    <row r="2343" spans="1:22" x14ac:dyDescent="0.35">
      <c r="A2343" s="70">
        <f t="shared" si="45"/>
        <v>2324</v>
      </c>
      <c r="B2343" s="145">
        <v>-11686728.744173102</v>
      </c>
      <c r="U2343" s="145">
        <v>2323</v>
      </c>
      <c r="V2343" s="145">
        <v>-2056186.1457515471</v>
      </c>
    </row>
    <row r="2344" spans="1:22" x14ac:dyDescent="0.35">
      <c r="A2344" s="70">
        <f t="shared" si="45"/>
        <v>2325</v>
      </c>
      <c r="B2344" s="145">
        <v>-11686728.744173102</v>
      </c>
      <c r="U2344" s="145">
        <v>2324</v>
      </c>
      <c r="V2344" s="145">
        <v>-614936.21061214432</v>
      </c>
    </row>
    <row r="2345" spans="1:22" x14ac:dyDescent="0.35">
      <c r="A2345" s="70">
        <f t="shared" si="45"/>
        <v>2326</v>
      </c>
      <c r="B2345" s="145">
        <v>-11686728.744173102</v>
      </c>
      <c r="U2345" s="145">
        <v>2325</v>
      </c>
      <c r="V2345" s="145">
        <v>-3791799.4897686914</v>
      </c>
    </row>
    <row r="2346" spans="1:22" x14ac:dyDescent="0.35">
      <c r="A2346" s="70">
        <f t="shared" si="45"/>
        <v>2327</v>
      </c>
      <c r="B2346" s="145">
        <v>-11686728.744173102</v>
      </c>
      <c r="U2346" s="145">
        <v>2326</v>
      </c>
      <c r="V2346" s="145">
        <v>20971784.392996315</v>
      </c>
    </row>
    <row r="2347" spans="1:22" x14ac:dyDescent="0.35">
      <c r="A2347" s="70">
        <f t="shared" si="45"/>
        <v>2328</v>
      </c>
      <c r="B2347" s="145">
        <v>-11686728.744173102</v>
      </c>
      <c r="U2347" s="145">
        <v>2327</v>
      </c>
      <c r="V2347" s="145">
        <v>5593076.4235478938</v>
      </c>
    </row>
    <row r="2348" spans="1:22" x14ac:dyDescent="0.35">
      <c r="A2348" s="70">
        <f t="shared" si="45"/>
        <v>2329</v>
      </c>
      <c r="B2348" s="145">
        <v>-11686728.744173102</v>
      </c>
      <c r="U2348" s="145">
        <v>2328</v>
      </c>
      <c r="V2348" s="145">
        <v>48720911.98157756</v>
      </c>
    </row>
    <row r="2349" spans="1:22" x14ac:dyDescent="0.35">
      <c r="A2349" s="70">
        <f t="shared" si="45"/>
        <v>2330</v>
      </c>
      <c r="B2349" s="145">
        <v>-11686728.744173102</v>
      </c>
      <c r="U2349" s="145">
        <v>2329</v>
      </c>
      <c r="V2349" s="145">
        <v>-22127066.107761007</v>
      </c>
    </row>
    <row r="2350" spans="1:22" x14ac:dyDescent="0.35">
      <c r="A2350" s="70">
        <f t="shared" si="45"/>
        <v>2331</v>
      </c>
      <c r="B2350" s="145">
        <v>-11686728.744173102</v>
      </c>
      <c r="U2350" s="145">
        <v>2330</v>
      </c>
      <c r="V2350" s="145">
        <v>22635116.877463091</v>
      </c>
    </row>
    <row r="2351" spans="1:22" x14ac:dyDescent="0.35">
      <c r="A2351" s="70">
        <f t="shared" si="45"/>
        <v>2332</v>
      </c>
      <c r="B2351" s="145">
        <v>-11686728.744173102</v>
      </c>
      <c r="U2351" s="145">
        <v>2331</v>
      </c>
      <c r="V2351" s="145">
        <v>-33012893.095010437</v>
      </c>
    </row>
    <row r="2352" spans="1:22" x14ac:dyDescent="0.35">
      <c r="A2352" s="70">
        <f t="shared" si="45"/>
        <v>2333</v>
      </c>
      <c r="B2352" s="145">
        <v>-11686728.744173102</v>
      </c>
      <c r="U2352" s="145">
        <v>2332</v>
      </c>
      <c r="V2352" s="145">
        <v>-4295538.8589781933</v>
      </c>
    </row>
    <row r="2353" spans="1:22" x14ac:dyDescent="0.35">
      <c r="A2353" s="70">
        <f t="shared" si="45"/>
        <v>2334</v>
      </c>
      <c r="B2353" s="145">
        <v>-11686728.744173102</v>
      </c>
      <c r="U2353" s="145">
        <v>2333</v>
      </c>
      <c r="V2353" s="145">
        <v>-7968796.3425195664</v>
      </c>
    </row>
    <row r="2354" spans="1:22" x14ac:dyDescent="0.35">
      <c r="A2354" s="70">
        <f t="shared" si="45"/>
        <v>2335</v>
      </c>
      <c r="B2354" s="145">
        <v>-11686728.744173102</v>
      </c>
      <c r="U2354" s="145">
        <v>2334</v>
      </c>
      <c r="V2354" s="145">
        <v>4762550.1645426936</v>
      </c>
    </row>
    <row r="2355" spans="1:22" x14ac:dyDescent="0.35">
      <c r="A2355" s="70">
        <f t="shared" si="45"/>
        <v>2336</v>
      </c>
      <c r="B2355" s="145">
        <v>-11686728.744173102</v>
      </c>
      <c r="U2355" s="145">
        <v>2335</v>
      </c>
      <c r="V2355" s="145">
        <v>13448322.686095722</v>
      </c>
    </row>
    <row r="2356" spans="1:22" x14ac:dyDescent="0.35">
      <c r="A2356" s="70">
        <f t="shared" si="45"/>
        <v>2337</v>
      </c>
      <c r="B2356" s="145">
        <v>-11686728.744173102</v>
      </c>
      <c r="U2356" s="145">
        <v>2336</v>
      </c>
      <c r="V2356" s="145">
        <v>32658437.656569421</v>
      </c>
    </row>
    <row r="2357" spans="1:22" x14ac:dyDescent="0.35">
      <c r="A2357" s="70">
        <f t="shared" si="45"/>
        <v>2338</v>
      </c>
      <c r="B2357" s="145">
        <v>-11686728.744173102</v>
      </c>
      <c r="U2357" s="145">
        <v>2337</v>
      </c>
      <c r="V2357" s="145">
        <v>-1561368.0461256765</v>
      </c>
    </row>
    <row r="2358" spans="1:22" x14ac:dyDescent="0.35">
      <c r="A2358" s="70">
        <f t="shared" si="45"/>
        <v>2339</v>
      </c>
      <c r="B2358" s="145">
        <v>-11686728.744173102</v>
      </c>
      <c r="U2358" s="145">
        <v>2338</v>
      </c>
      <c r="V2358" s="145">
        <v>-10339406.153968923</v>
      </c>
    </row>
    <row r="2359" spans="1:22" x14ac:dyDescent="0.35">
      <c r="A2359" s="70">
        <f t="shared" si="45"/>
        <v>2340</v>
      </c>
      <c r="B2359" s="145">
        <v>-11686728.744173102</v>
      </c>
      <c r="U2359" s="145">
        <v>2339</v>
      </c>
      <c r="V2359" s="145">
        <v>5051361.8732588217</v>
      </c>
    </row>
    <row r="2360" spans="1:22" x14ac:dyDescent="0.35">
      <c r="A2360" s="70">
        <f t="shared" si="45"/>
        <v>2341</v>
      </c>
      <c r="B2360" s="145">
        <v>-11686728.744173102</v>
      </c>
      <c r="U2360" s="145">
        <v>2340</v>
      </c>
      <c r="V2360" s="145">
        <v>9498771.1733238474</v>
      </c>
    </row>
    <row r="2361" spans="1:22" x14ac:dyDescent="0.35">
      <c r="A2361" s="70">
        <f t="shared" si="45"/>
        <v>2342</v>
      </c>
      <c r="B2361" s="145">
        <v>-11686728.744173102</v>
      </c>
      <c r="U2361" s="145">
        <v>2341</v>
      </c>
      <c r="V2361" s="145">
        <v>52860256.831415549</v>
      </c>
    </row>
    <row r="2362" spans="1:22" x14ac:dyDescent="0.35">
      <c r="A2362" s="70">
        <f t="shared" si="45"/>
        <v>2343</v>
      </c>
      <c r="B2362" s="145">
        <v>-11686728.744173102</v>
      </c>
      <c r="U2362" s="145">
        <v>2342</v>
      </c>
      <c r="V2362" s="145">
        <v>-8384204.7018183917</v>
      </c>
    </row>
    <row r="2363" spans="1:22" x14ac:dyDescent="0.35">
      <c r="A2363" s="70">
        <f t="shared" si="45"/>
        <v>2344</v>
      </c>
      <c r="B2363" s="145">
        <v>-11686728.744173102</v>
      </c>
      <c r="U2363" s="145">
        <v>2343</v>
      </c>
      <c r="V2363" s="145">
        <v>6860708.1919101141</v>
      </c>
    </row>
    <row r="2364" spans="1:22" x14ac:dyDescent="0.35">
      <c r="A2364" s="70">
        <f t="shared" si="45"/>
        <v>2345</v>
      </c>
      <c r="B2364" s="145">
        <v>-11686728.744173102</v>
      </c>
      <c r="U2364" s="145">
        <v>2344</v>
      </c>
      <c r="V2364" s="145">
        <v>18101981.958820559</v>
      </c>
    </row>
    <row r="2365" spans="1:22" x14ac:dyDescent="0.35">
      <c r="A2365" s="70">
        <f t="shared" si="45"/>
        <v>2346</v>
      </c>
      <c r="B2365" s="145">
        <v>-11686728.744173102</v>
      </c>
      <c r="U2365" s="145">
        <v>2345</v>
      </c>
      <c r="V2365" s="145">
        <v>-7174716.4973259717</v>
      </c>
    </row>
    <row r="2366" spans="1:22" x14ac:dyDescent="0.35">
      <c r="A2366" s="70">
        <f t="shared" si="45"/>
        <v>2347</v>
      </c>
      <c r="B2366" s="145">
        <v>-11686728.744173102</v>
      </c>
      <c r="U2366" s="145">
        <v>2346</v>
      </c>
      <c r="V2366" s="145">
        <v>28085246.513278775</v>
      </c>
    </row>
    <row r="2367" spans="1:22" x14ac:dyDescent="0.35">
      <c r="A2367" s="70">
        <f t="shared" si="45"/>
        <v>2348</v>
      </c>
      <c r="B2367" s="145">
        <v>-11686728.744173102</v>
      </c>
      <c r="U2367" s="145">
        <v>2347</v>
      </c>
      <c r="V2367" s="145">
        <v>12336364.845545396</v>
      </c>
    </row>
    <row r="2368" spans="1:22" x14ac:dyDescent="0.35">
      <c r="A2368" s="70">
        <f t="shared" si="45"/>
        <v>2349</v>
      </c>
      <c r="B2368" s="145">
        <v>-11686728.744173102</v>
      </c>
      <c r="U2368" s="145">
        <v>2348</v>
      </c>
      <c r="V2368" s="145">
        <v>13450106.710932214</v>
      </c>
    </row>
    <row r="2369" spans="1:22" x14ac:dyDescent="0.35">
      <c r="A2369" s="70">
        <f t="shared" si="45"/>
        <v>2350</v>
      </c>
      <c r="B2369" s="145">
        <v>-11686728.744173102</v>
      </c>
      <c r="U2369" s="145">
        <v>2349</v>
      </c>
      <c r="V2369" s="145">
        <v>-450568.59212882072</v>
      </c>
    </row>
    <row r="2370" spans="1:22" x14ac:dyDescent="0.35">
      <c r="A2370" s="70">
        <f t="shared" si="45"/>
        <v>2351</v>
      </c>
      <c r="B2370" s="145">
        <v>-11686728.744173102</v>
      </c>
      <c r="U2370" s="145">
        <v>2350</v>
      </c>
      <c r="V2370" s="145">
        <v>-16649978.293594604</v>
      </c>
    </row>
    <row r="2371" spans="1:22" x14ac:dyDescent="0.35">
      <c r="A2371" s="70">
        <f t="shared" si="45"/>
        <v>2352</v>
      </c>
      <c r="B2371" s="145">
        <v>-11686728.744173102</v>
      </c>
      <c r="U2371" s="145">
        <v>2351</v>
      </c>
      <c r="V2371" s="145">
        <v>5091452.3924025074</v>
      </c>
    </row>
    <row r="2372" spans="1:22" x14ac:dyDescent="0.35">
      <c r="A2372" s="70">
        <f t="shared" si="45"/>
        <v>2353</v>
      </c>
      <c r="B2372" s="145">
        <v>-11686728.744173102</v>
      </c>
      <c r="U2372" s="145">
        <v>2352</v>
      </c>
      <c r="V2372" s="145">
        <v>10708341.55327687</v>
      </c>
    </row>
    <row r="2373" spans="1:22" x14ac:dyDescent="0.35">
      <c r="A2373" s="70">
        <f t="shared" si="45"/>
        <v>2354</v>
      </c>
      <c r="B2373" s="145">
        <v>-11686728.744173102</v>
      </c>
      <c r="U2373" s="145">
        <v>2353</v>
      </c>
      <c r="V2373" s="145">
        <v>19728781.872394457</v>
      </c>
    </row>
    <row r="2374" spans="1:22" x14ac:dyDescent="0.35">
      <c r="A2374" s="70">
        <f t="shared" si="45"/>
        <v>2355</v>
      </c>
      <c r="B2374" s="145">
        <v>-11686728.744173102</v>
      </c>
      <c r="U2374" s="145">
        <v>2354</v>
      </c>
      <c r="V2374" s="145">
        <v>81335.584971241653</v>
      </c>
    </row>
    <row r="2375" spans="1:22" x14ac:dyDescent="0.35">
      <c r="A2375" s="70">
        <f t="shared" si="45"/>
        <v>2356</v>
      </c>
      <c r="B2375" s="145">
        <v>-11686728.744173102</v>
      </c>
      <c r="U2375" s="145">
        <v>2355</v>
      </c>
      <c r="V2375" s="145">
        <v>-5163827.5833363384</v>
      </c>
    </row>
    <row r="2376" spans="1:22" x14ac:dyDescent="0.35">
      <c r="A2376" s="70">
        <f t="shared" si="45"/>
        <v>2357</v>
      </c>
      <c r="B2376" s="145">
        <v>-11686728.744173102</v>
      </c>
      <c r="U2376" s="145">
        <v>2356</v>
      </c>
      <c r="V2376" s="145">
        <v>-2078484.1843202263</v>
      </c>
    </row>
    <row r="2377" spans="1:22" x14ac:dyDescent="0.35">
      <c r="A2377" s="70">
        <f t="shared" si="45"/>
        <v>2358</v>
      </c>
      <c r="B2377" s="145">
        <v>-11686728.744173102</v>
      </c>
      <c r="U2377" s="145">
        <v>2357</v>
      </c>
      <c r="V2377" s="145">
        <v>-21503838.933754254</v>
      </c>
    </row>
    <row r="2378" spans="1:22" x14ac:dyDescent="0.35">
      <c r="A2378" s="70">
        <f t="shared" si="45"/>
        <v>2359</v>
      </c>
      <c r="B2378" s="145">
        <v>-11686728.744173102</v>
      </c>
      <c r="U2378" s="145">
        <v>2358</v>
      </c>
      <c r="V2378" s="145">
        <v>-12669130.917153526</v>
      </c>
    </row>
    <row r="2379" spans="1:22" x14ac:dyDescent="0.35">
      <c r="A2379" s="70">
        <f t="shared" si="45"/>
        <v>2360</v>
      </c>
      <c r="B2379" s="145">
        <v>-11686728.744173102</v>
      </c>
      <c r="U2379" s="145">
        <v>2359</v>
      </c>
      <c r="V2379" s="145">
        <v>-9634541.5122217126</v>
      </c>
    </row>
    <row r="2380" spans="1:22" x14ac:dyDescent="0.35">
      <c r="A2380" s="70">
        <f t="shared" si="45"/>
        <v>2361</v>
      </c>
      <c r="B2380" s="145">
        <v>-11686728.744173102</v>
      </c>
      <c r="U2380" s="145">
        <v>2360</v>
      </c>
      <c r="V2380" s="145">
        <v>-5920547.962340869</v>
      </c>
    </row>
    <row r="2381" spans="1:22" x14ac:dyDescent="0.35">
      <c r="A2381" s="70">
        <f t="shared" si="45"/>
        <v>2362</v>
      </c>
      <c r="B2381" s="145">
        <v>-11686728.744173102</v>
      </c>
      <c r="U2381" s="145">
        <v>2361</v>
      </c>
      <c r="V2381" s="145">
        <v>7061231.5078687668</v>
      </c>
    </row>
    <row r="2382" spans="1:22" x14ac:dyDescent="0.35">
      <c r="A2382" s="70">
        <f t="shared" si="45"/>
        <v>2363</v>
      </c>
      <c r="B2382" s="145">
        <v>-11686728.744173102</v>
      </c>
      <c r="U2382" s="145">
        <v>2362</v>
      </c>
      <c r="V2382" s="145">
        <v>-16246410.278037615</v>
      </c>
    </row>
    <row r="2383" spans="1:22" x14ac:dyDescent="0.35">
      <c r="A2383" s="70">
        <f t="shared" si="45"/>
        <v>2364</v>
      </c>
      <c r="B2383" s="145">
        <v>-11686728.744173102</v>
      </c>
      <c r="U2383" s="145">
        <v>2363</v>
      </c>
      <c r="V2383" s="145">
        <v>-15849415.792507658</v>
      </c>
    </row>
    <row r="2384" spans="1:22" x14ac:dyDescent="0.35">
      <c r="A2384" s="70">
        <f t="shared" si="45"/>
        <v>2365</v>
      </c>
      <c r="B2384" s="145">
        <v>-11686728.744173102</v>
      </c>
      <c r="U2384" s="145">
        <v>2364</v>
      </c>
      <c r="V2384" s="145">
        <v>-7710190.5663345661</v>
      </c>
    </row>
    <row r="2385" spans="1:22" x14ac:dyDescent="0.35">
      <c r="A2385" s="70">
        <f t="shared" si="45"/>
        <v>2366</v>
      </c>
      <c r="B2385" s="145">
        <v>-11686728.744173102</v>
      </c>
      <c r="U2385" s="145">
        <v>2365</v>
      </c>
      <c r="V2385" s="145">
        <v>-18020798.858446985</v>
      </c>
    </row>
    <row r="2386" spans="1:22" x14ac:dyDescent="0.35">
      <c r="A2386" s="70">
        <f t="shared" si="45"/>
        <v>2367</v>
      </c>
      <c r="B2386" s="145">
        <v>-11686728.744173102</v>
      </c>
      <c r="U2386" s="145">
        <v>2366</v>
      </c>
      <c r="V2386" s="145">
        <v>-12613116.069670927</v>
      </c>
    </row>
    <row r="2387" spans="1:22" x14ac:dyDescent="0.35">
      <c r="A2387" s="70">
        <f t="shared" si="45"/>
        <v>2368</v>
      </c>
      <c r="B2387" s="145">
        <v>-11686728.744173102</v>
      </c>
      <c r="U2387" s="145">
        <v>2367</v>
      </c>
      <c r="V2387" s="145">
        <v>10104263.131232757</v>
      </c>
    </row>
    <row r="2388" spans="1:22" x14ac:dyDescent="0.35">
      <c r="A2388" s="70">
        <f t="shared" si="45"/>
        <v>2369</v>
      </c>
      <c r="B2388" s="145">
        <v>-11686728.744173102</v>
      </c>
      <c r="U2388" s="145">
        <v>2368</v>
      </c>
      <c r="V2388" s="145">
        <v>-5609373.2764108926</v>
      </c>
    </row>
    <row r="2389" spans="1:22" x14ac:dyDescent="0.35">
      <c r="A2389" s="70">
        <f t="shared" si="45"/>
        <v>2370</v>
      </c>
      <c r="B2389" s="145">
        <v>-11686728.744173102</v>
      </c>
      <c r="U2389" s="145">
        <v>2369</v>
      </c>
      <c r="V2389" s="145">
        <v>16930000.394424304</v>
      </c>
    </row>
    <row r="2390" spans="1:22" x14ac:dyDescent="0.35">
      <c r="A2390" s="70">
        <f t="shared" ref="A2390:A2453" si="46">A2389+1</f>
        <v>2371</v>
      </c>
      <c r="B2390" s="145">
        <v>-11686728.744173102</v>
      </c>
      <c r="U2390" s="145">
        <v>2370</v>
      </c>
      <c r="V2390" s="145">
        <v>-6206593.1929786392</v>
      </c>
    </row>
    <row r="2391" spans="1:22" x14ac:dyDescent="0.35">
      <c r="A2391" s="70">
        <f t="shared" si="46"/>
        <v>2372</v>
      </c>
      <c r="B2391" s="145">
        <v>-11686728.744173102</v>
      </c>
      <c r="U2391" s="145">
        <v>2371</v>
      </c>
      <c r="V2391" s="145">
        <v>-34056136.985105231</v>
      </c>
    </row>
    <row r="2392" spans="1:22" x14ac:dyDescent="0.35">
      <c r="A2392" s="70">
        <f t="shared" si="46"/>
        <v>2373</v>
      </c>
      <c r="B2392" s="145">
        <v>-11686728.744173102</v>
      </c>
      <c r="U2392" s="145">
        <v>2372</v>
      </c>
      <c r="V2392" s="145">
        <v>-14353253.654852394</v>
      </c>
    </row>
    <row r="2393" spans="1:22" x14ac:dyDescent="0.35">
      <c r="A2393" s="70">
        <f t="shared" si="46"/>
        <v>2374</v>
      </c>
      <c r="B2393" s="145">
        <v>-11686728.744173102</v>
      </c>
      <c r="U2393" s="145">
        <v>2373</v>
      </c>
      <c r="V2393" s="145">
        <v>783125.43728613481</v>
      </c>
    </row>
    <row r="2394" spans="1:22" x14ac:dyDescent="0.35">
      <c r="A2394" s="70">
        <f t="shared" si="46"/>
        <v>2375</v>
      </c>
      <c r="B2394" s="145">
        <v>-11686728.744173102</v>
      </c>
      <c r="U2394" s="145">
        <v>2374</v>
      </c>
      <c r="V2394" s="145">
        <v>-26040245.607102588</v>
      </c>
    </row>
    <row r="2395" spans="1:22" x14ac:dyDescent="0.35">
      <c r="A2395" s="70">
        <f t="shared" si="46"/>
        <v>2376</v>
      </c>
      <c r="B2395" s="145">
        <v>-11686728.744173102</v>
      </c>
      <c r="U2395" s="145">
        <v>2375</v>
      </c>
      <c r="V2395" s="145">
        <v>10660965.117724448</v>
      </c>
    </row>
    <row r="2396" spans="1:22" x14ac:dyDescent="0.35">
      <c r="A2396" s="70">
        <f t="shared" si="46"/>
        <v>2377</v>
      </c>
      <c r="B2396" s="145">
        <v>-11686728.744173102</v>
      </c>
      <c r="U2396" s="145">
        <v>2376</v>
      </c>
      <c r="V2396" s="145">
        <v>4139305.2881497443</v>
      </c>
    </row>
    <row r="2397" spans="1:22" x14ac:dyDescent="0.35">
      <c r="A2397" s="70">
        <f t="shared" si="46"/>
        <v>2378</v>
      </c>
      <c r="B2397" s="145">
        <v>-11686728.744173102</v>
      </c>
      <c r="U2397" s="145">
        <v>2377</v>
      </c>
      <c r="V2397" s="145">
        <v>11271965.052060574</v>
      </c>
    </row>
    <row r="2398" spans="1:22" x14ac:dyDescent="0.35">
      <c r="A2398" s="70">
        <f t="shared" si="46"/>
        <v>2379</v>
      </c>
      <c r="B2398" s="145">
        <v>-11686728.744173102</v>
      </c>
      <c r="U2398" s="145">
        <v>2378</v>
      </c>
      <c r="V2398" s="145">
        <v>-3750389.3860893175</v>
      </c>
    </row>
    <row r="2399" spans="1:22" x14ac:dyDescent="0.35">
      <c r="A2399" s="70">
        <f t="shared" si="46"/>
        <v>2380</v>
      </c>
      <c r="B2399" s="145">
        <v>-11686728.744173102</v>
      </c>
      <c r="U2399" s="145">
        <v>2379</v>
      </c>
      <c r="V2399" s="145">
        <v>3694191.5368874185</v>
      </c>
    </row>
    <row r="2400" spans="1:22" x14ac:dyDescent="0.35">
      <c r="A2400" s="70">
        <f t="shared" si="46"/>
        <v>2381</v>
      </c>
      <c r="B2400" s="145">
        <v>-11686728.744173102</v>
      </c>
      <c r="U2400" s="145">
        <v>2380</v>
      </c>
      <c r="V2400" s="145">
        <v>14040461.516046409</v>
      </c>
    </row>
    <row r="2401" spans="1:22" x14ac:dyDescent="0.35">
      <c r="A2401" s="70">
        <f t="shared" si="46"/>
        <v>2382</v>
      </c>
      <c r="B2401" s="145">
        <v>-11686728.744173102</v>
      </c>
      <c r="U2401" s="145">
        <v>2381</v>
      </c>
      <c r="V2401" s="145">
        <v>-38544643.000925109</v>
      </c>
    </row>
    <row r="2402" spans="1:22" x14ac:dyDescent="0.35">
      <c r="A2402" s="70">
        <f t="shared" si="46"/>
        <v>2383</v>
      </c>
      <c r="B2402" s="145">
        <v>-11686728.744173102</v>
      </c>
      <c r="U2402" s="145">
        <v>2382</v>
      </c>
      <c r="V2402" s="145">
        <v>-6262267.5194264464</v>
      </c>
    </row>
    <row r="2403" spans="1:22" x14ac:dyDescent="0.35">
      <c r="A2403" s="70">
        <f t="shared" si="46"/>
        <v>2384</v>
      </c>
      <c r="B2403" s="145">
        <v>-11686728.744173102</v>
      </c>
      <c r="U2403" s="145">
        <v>2383</v>
      </c>
      <c r="V2403" s="145">
        <v>-13754351.710993782</v>
      </c>
    </row>
    <row r="2404" spans="1:22" x14ac:dyDescent="0.35">
      <c r="A2404" s="70">
        <f t="shared" si="46"/>
        <v>2385</v>
      </c>
      <c r="B2404" s="145">
        <v>-11686728.744173102</v>
      </c>
      <c r="U2404" s="145">
        <v>2384</v>
      </c>
      <c r="V2404" s="145">
        <v>-20501489.552367937</v>
      </c>
    </row>
    <row r="2405" spans="1:22" x14ac:dyDescent="0.35">
      <c r="A2405" s="70">
        <f t="shared" si="46"/>
        <v>2386</v>
      </c>
      <c r="B2405" s="145">
        <v>-11686728.744173102</v>
      </c>
      <c r="U2405" s="145">
        <v>2385</v>
      </c>
      <c r="V2405" s="145">
        <v>-23475335.26421978</v>
      </c>
    </row>
    <row r="2406" spans="1:22" x14ac:dyDescent="0.35">
      <c r="A2406" s="70">
        <f t="shared" si="46"/>
        <v>2387</v>
      </c>
      <c r="B2406" s="145">
        <v>-11686728.744173102</v>
      </c>
      <c r="U2406" s="145">
        <v>2386</v>
      </c>
      <c r="V2406" s="145">
        <v>-23197904.55422711</v>
      </c>
    </row>
    <row r="2407" spans="1:22" x14ac:dyDescent="0.35">
      <c r="A2407" s="70">
        <f t="shared" si="46"/>
        <v>2388</v>
      </c>
      <c r="B2407" s="145">
        <v>-11686728.744173102</v>
      </c>
      <c r="U2407" s="145">
        <v>2387</v>
      </c>
      <c r="V2407" s="145">
        <v>5699298.3303533308</v>
      </c>
    </row>
    <row r="2408" spans="1:22" x14ac:dyDescent="0.35">
      <c r="A2408" s="70">
        <f t="shared" si="46"/>
        <v>2389</v>
      </c>
      <c r="B2408" s="145">
        <v>-11686728.744173102</v>
      </c>
      <c r="U2408" s="145">
        <v>2388</v>
      </c>
      <c r="V2408" s="145">
        <v>18332251.574276399</v>
      </c>
    </row>
    <row r="2409" spans="1:22" x14ac:dyDescent="0.35">
      <c r="A2409" s="70">
        <f t="shared" si="46"/>
        <v>2390</v>
      </c>
      <c r="B2409" s="145">
        <v>-11686728.744173102</v>
      </c>
      <c r="U2409" s="145">
        <v>2389</v>
      </c>
      <c r="V2409" s="145">
        <v>-18743105.44108244</v>
      </c>
    </row>
    <row r="2410" spans="1:22" x14ac:dyDescent="0.35">
      <c r="A2410" s="70">
        <f t="shared" si="46"/>
        <v>2391</v>
      </c>
      <c r="B2410" s="145">
        <v>-11686728.744173102</v>
      </c>
      <c r="U2410" s="145">
        <v>2390</v>
      </c>
      <c r="V2410" s="145">
        <v>-18459199.461365364</v>
      </c>
    </row>
    <row r="2411" spans="1:22" x14ac:dyDescent="0.35">
      <c r="A2411" s="70">
        <f t="shared" si="46"/>
        <v>2392</v>
      </c>
      <c r="B2411" s="145">
        <v>-11686728.744173102</v>
      </c>
      <c r="U2411" s="145">
        <v>2391</v>
      </c>
      <c r="V2411" s="145">
        <v>-16092041.377751544</v>
      </c>
    </row>
    <row r="2412" spans="1:22" x14ac:dyDescent="0.35">
      <c r="A2412" s="70">
        <f t="shared" si="46"/>
        <v>2393</v>
      </c>
      <c r="B2412" s="145">
        <v>-11686728.744173102</v>
      </c>
      <c r="U2412" s="145">
        <v>2392</v>
      </c>
      <c r="V2412" s="145">
        <v>-10329133.954171974</v>
      </c>
    </row>
    <row r="2413" spans="1:22" x14ac:dyDescent="0.35">
      <c r="A2413" s="70">
        <f t="shared" si="46"/>
        <v>2394</v>
      </c>
      <c r="B2413" s="145">
        <v>-11686728.744173102</v>
      </c>
      <c r="U2413" s="145">
        <v>2393</v>
      </c>
      <c r="V2413" s="145">
        <v>-40824428.626252741</v>
      </c>
    </row>
    <row r="2414" spans="1:22" x14ac:dyDescent="0.35">
      <c r="A2414" s="70">
        <f t="shared" si="46"/>
        <v>2395</v>
      </c>
      <c r="B2414" s="145">
        <v>-11686728.744173102</v>
      </c>
      <c r="U2414" s="145">
        <v>2394</v>
      </c>
      <c r="V2414" s="145">
        <v>7275251.3167347796</v>
      </c>
    </row>
    <row r="2415" spans="1:22" x14ac:dyDescent="0.35">
      <c r="A2415" s="70">
        <f t="shared" si="46"/>
        <v>2396</v>
      </c>
      <c r="B2415" s="145">
        <v>-11686728.744173102</v>
      </c>
      <c r="U2415" s="145">
        <v>2395</v>
      </c>
      <c r="V2415" s="145">
        <v>11594282.370110296</v>
      </c>
    </row>
    <row r="2416" spans="1:22" x14ac:dyDescent="0.35">
      <c r="A2416" s="70">
        <f t="shared" si="46"/>
        <v>2397</v>
      </c>
      <c r="B2416" s="145">
        <v>-11686728.744173102</v>
      </c>
      <c r="U2416" s="145">
        <v>2396</v>
      </c>
      <c r="V2416" s="145">
        <v>-16977519.712823197</v>
      </c>
    </row>
    <row r="2417" spans="1:22" x14ac:dyDescent="0.35">
      <c r="A2417" s="70">
        <f t="shared" si="46"/>
        <v>2398</v>
      </c>
      <c r="B2417" s="145">
        <v>-11686728.744173102</v>
      </c>
      <c r="U2417" s="145">
        <v>2397</v>
      </c>
      <c r="V2417" s="145">
        <v>2797623.0916192383</v>
      </c>
    </row>
    <row r="2418" spans="1:22" x14ac:dyDescent="0.35">
      <c r="A2418" s="70">
        <f t="shared" si="46"/>
        <v>2399</v>
      </c>
      <c r="B2418" s="145">
        <v>-11686728.744173102</v>
      </c>
      <c r="U2418" s="145">
        <v>2398</v>
      </c>
      <c r="V2418" s="145">
        <v>10938876.630574279</v>
      </c>
    </row>
    <row r="2419" spans="1:22" x14ac:dyDescent="0.35">
      <c r="A2419" s="70">
        <f t="shared" si="46"/>
        <v>2400</v>
      </c>
      <c r="B2419" s="145">
        <v>-11686728.744173102</v>
      </c>
      <c r="U2419" s="145">
        <v>2399</v>
      </c>
      <c r="V2419" s="145">
        <v>9543870.9412770607</v>
      </c>
    </row>
    <row r="2420" spans="1:22" x14ac:dyDescent="0.35">
      <c r="A2420" s="70">
        <f t="shared" si="46"/>
        <v>2401</v>
      </c>
      <c r="B2420" s="145">
        <v>-11686728.744173102</v>
      </c>
      <c r="U2420" s="145">
        <v>2400</v>
      </c>
      <c r="V2420" s="145">
        <v>-15673989.418444224</v>
      </c>
    </row>
    <row r="2421" spans="1:22" x14ac:dyDescent="0.35">
      <c r="A2421" s="70">
        <f t="shared" si="46"/>
        <v>2402</v>
      </c>
      <c r="B2421" s="145">
        <v>-11686728.744173102</v>
      </c>
      <c r="U2421" s="145">
        <v>2401</v>
      </c>
      <c r="V2421" s="145">
        <v>-20006007.128462877</v>
      </c>
    </row>
    <row r="2422" spans="1:22" x14ac:dyDescent="0.35">
      <c r="A2422" s="70">
        <f t="shared" si="46"/>
        <v>2403</v>
      </c>
      <c r="B2422" s="145">
        <v>-11686728.744173102</v>
      </c>
      <c r="U2422" s="145">
        <v>2402</v>
      </c>
      <c r="V2422" s="145">
        <v>14951546.295691676</v>
      </c>
    </row>
    <row r="2423" spans="1:22" x14ac:dyDescent="0.35">
      <c r="A2423" s="70">
        <f t="shared" si="46"/>
        <v>2404</v>
      </c>
      <c r="B2423" s="145">
        <v>-11686728.744173102</v>
      </c>
      <c r="U2423" s="145">
        <v>2403</v>
      </c>
      <c r="V2423" s="145">
        <v>8226198.9950254038</v>
      </c>
    </row>
    <row r="2424" spans="1:22" x14ac:dyDescent="0.35">
      <c r="A2424" s="70">
        <f t="shared" si="46"/>
        <v>2405</v>
      </c>
      <c r="B2424" s="145">
        <v>-11686728.744173102</v>
      </c>
      <c r="U2424" s="145">
        <v>2404</v>
      </c>
      <c r="V2424" s="145">
        <v>-9209511.0023379717</v>
      </c>
    </row>
    <row r="2425" spans="1:22" x14ac:dyDescent="0.35">
      <c r="A2425" s="70">
        <f t="shared" si="46"/>
        <v>2406</v>
      </c>
      <c r="B2425" s="145">
        <v>-11686728.744173102</v>
      </c>
      <c r="U2425" s="145">
        <v>2405</v>
      </c>
      <c r="V2425" s="145">
        <v>-5076029.3250078782</v>
      </c>
    </row>
    <row r="2426" spans="1:22" x14ac:dyDescent="0.35">
      <c r="A2426" s="70">
        <f t="shared" si="46"/>
        <v>2407</v>
      </c>
      <c r="B2426" s="145">
        <v>-11686728.744173102</v>
      </c>
      <c r="U2426" s="145">
        <v>2406</v>
      </c>
      <c r="V2426" s="145">
        <v>4970887.6209379993</v>
      </c>
    </row>
    <row r="2427" spans="1:22" x14ac:dyDescent="0.35">
      <c r="A2427" s="70">
        <f t="shared" si="46"/>
        <v>2408</v>
      </c>
      <c r="B2427" s="145">
        <v>-11686728.744173102</v>
      </c>
      <c r="U2427" s="145">
        <v>2407</v>
      </c>
      <c r="V2427" s="145">
        <v>11467720.837368414</v>
      </c>
    </row>
    <row r="2428" spans="1:22" x14ac:dyDescent="0.35">
      <c r="A2428" s="70">
        <f t="shared" si="46"/>
        <v>2409</v>
      </c>
      <c r="B2428" s="145">
        <v>-11686728.744173102</v>
      </c>
      <c r="U2428" s="145">
        <v>2408</v>
      </c>
      <c r="V2428" s="145">
        <v>-8948140.2912725341</v>
      </c>
    </row>
    <row r="2429" spans="1:22" x14ac:dyDescent="0.35">
      <c r="A2429" s="70">
        <f t="shared" si="46"/>
        <v>2410</v>
      </c>
      <c r="B2429" s="145">
        <v>-11686728.744173102</v>
      </c>
      <c r="U2429" s="145">
        <v>2409</v>
      </c>
      <c r="V2429" s="145">
        <v>6190815.8163207062</v>
      </c>
    </row>
    <row r="2430" spans="1:22" x14ac:dyDescent="0.35">
      <c r="A2430" s="70">
        <f t="shared" si="46"/>
        <v>2411</v>
      </c>
      <c r="B2430" s="145">
        <v>-11686728.744173102</v>
      </c>
      <c r="U2430" s="145">
        <v>2410</v>
      </c>
      <c r="V2430" s="145">
        <v>-5208020.7550918292</v>
      </c>
    </row>
    <row r="2431" spans="1:22" x14ac:dyDescent="0.35">
      <c r="A2431" s="70">
        <f t="shared" si="46"/>
        <v>2412</v>
      </c>
      <c r="B2431" s="145">
        <v>-11686728.744173102</v>
      </c>
      <c r="U2431" s="145">
        <v>2411</v>
      </c>
      <c r="V2431" s="145">
        <v>21896146.042817369</v>
      </c>
    </row>
    <row r="2432" spans="1:22" x14ac:dyDescent="0.35">
      <c r="A2432" s="70">
        <f t="shared" si="46"/>
        <v>2413</v>
      </c>
      <c r="B2432" s="145">
        <v>-11686728.744173102</v>
      </c>
      <c r="U2432" s="145">
        <v>2412</v>
      </c>
      <c r="V2432" s="145">
        <v>-9667116.1759869233</v>
      </c>
    </row>
    <row r="2433" spans="1:22" x14ac:dyDescent="0.35">
      <c r="A2433" s="70">
        <f t="shared" si="46"/>
        <v>2414</v>
      </c>
      <c r="B2433" s="145">
        <v>-11686728.744173102</v>
      </c>
      <c r="U2433" s="145">
        <v>2413</v>
      </c>
      <c r="V2433" s="145">
        <v>-5707519.7148848902</v>
      </c>
    </row>
    <row r="2434" spans="1:22" x14ac:dyDescent="0.35">
      <c r="A2434" s="70">
        <f t="shared" si="46"/>
        <v>2415</v>
      </c>
      <c r="B2434" s="145">
        <v>-11686728.744173102</v>
      </c>
      <c r="U2434" s="145">
        <v>2414</v>
      </c>
      <c r="V2434" s="145">
        <v>48369705.961849123</v>
      </c>
    </row>
    <row r="2435" spans="1:22" x14ac:dyDescent="0.35">
      <c r="A2435" s="70">
        <f t="shared" si="46"/>
        <v>2416</v>
      </c>
      <c r="B2435" s="145">
        <v>-11686728.744173102</v>
      </c>
      <c r="U2435" s="145">
        <v>2415</v>
      </c>
      <c r="V2435" s="145">
        <v>-26187071.187832382</v>
      </c>
    </row>
    <row r="2436" spans="1:22" x14ac:dyDescent="0.35">
      <c r="A2436" s="70">
        <f t="shared" si="46"/>
        <v>2417</v>
      </c>
      <c r="B2436" s="145">
        <v>-11686728.744173102</v>
      </c>
      <c r="U2436" s="145">
        <v>2416</v>
      </c>
      <c r="V2436" s="145">
        <v>-1609058.7948101126</v>
      </c>
    </row>
    <row r="2437" spans="1:22" x14ac:dyDescent="0.35">
      <c r="A2437" s="70">
        <f t="shared" si="46"/>
        <v>2418</v>
      </c>
      <c r="B2437" s="145">
        <v>-11686728.744173102</v>
      </c>
      <c r="U2437" s="145">
        <v>2417</v>
      </c>
      <c r="V2437" s="145">
        <v>-8005773.2283841986</v>
      </c>
    </row>
    <row r="2438" spans="1:22" x14ac:dyDescent="0.35">
      <c r="A2438" s="70">
        <f t="shared" si="46"/>
        <v>2419</v>
      </c>
      <c r="B2438" s="145">
        <v>-11686728.744173102</v>
      </c>
      <c r="U2438" s="145">
        <v>2418</v>
      </c>
      <c r="V2438" s="145">
        <v>-15405961.220874459</v>
      </c>
    </row>
    <row r="2439" spans="1:22" x14ac:dyDescent="0.35">
      <c r="A2439" s="70">
        <f t="shared" si="46"/>
        <v>2420</v>
      </c>
      <c r="B2439" s="145">
        <v>-11686728.744173102</v>
      </c>
      <c r="U2439" s="145">
        <v>2419</v>
      </c>
      <c r="V2439" s="145">
        <v>17501655.143864579</v>
      </c>
    </row>
    <row r="2440" spans="1:22" x14ac:dyDescent="0.35">
      <c r="A2440" s="70">
        <f t="shared" si="46"/>
        <v>2421</v>
      </c>
      <c r="B2440" s="145">
        <v>-11686728.744173102</v>
      </c>
      <c r="U2440" s="145">
        <v>2420</v>
      </c>
      <c r="V2440" s="145">
        <v>-16113024.717988722</v>
      </c>
    </row>
    <row r="2441" spans="1:22" x14ac:dyDescent="0.35">
      <c r="A2441" s="70">
        <f t="shared" si="46"/>
        <v>2422</v>
      </c>
      <c r="B2441" s="145">
        <v>-11686728.744173102</v>
      </c>
      <c r="U2441" s="145">
        <v>2421</v>
      </c>
      <c r="V2441" s="145">
        <v>15978696.662012909</v>
      </c>
    </row>
    <row r="2442" spans="1:22" x14ac:dyDescent="0.35">
      <c r="A2442" s="70">
        <f t="shared" si="46"/>
        <v>2423</v>
      </c>
      <c r="B2442" s="145">
        <v>-11686728.744173102</v>
      </c>
      <c r="U2442" s="145">
        <v>2422</v>
      </c>
      <c r="V2442" s="145">
        <v>-10746890.183490524</v>
      </c>
    </row>
    <row r="2443" spans="1:22" x14ac:dyDescent="0.35">
      <c r="A2443" s="70">
        <f t="shared" si="46"/>
        <v>2424</v>
      </c>
      <c r="B2443" s="145">
        <v>-11686728.744173102</v>
      </c>
      <c r="U2443" s="145">
        <v>2423</v>
      </c>
      <c r="V2443" s="145">
        <v>-27298281.803051468</v>
      </c>
    </row>
    <row r="2444" spans="1:22" x14ac:dyDescent="0.35">
      <c r="A2444" s="70">
        <f t="shared" si="46"/>
        <v>2425</v>
      </c>
      <c r="B2444" s="145">
        <v>-11686728.744173102</v>
      </c>
      <c r="U2444" s="145">
        <v>2424</v>
      </c>
      <c r="V2444" s="145">
        <v>3644218.0573273972</v>
      </c>
    </row>
    <row r="2445" spans="1:22" x14ac:dyDescent="0.35">
      <c r="A2445" s="70">
        <f t="shared" si="46"/>
        <v>2426</v>
      </c>
      <c r="B2445" s="145">
        <v>-11686728.744173102</v>
      </c>
      <c r="U2445" s="145">
        <v>2425</v>
      </c>
      <c r="V2445" s="145">
        <v>-45088.413701299578</v>
      </c>
    </row>
    <row r="2446" spans="1:22" x14ac:dyDescent="0.35">
      <c r="A2446" s="70">
        <f t="shared" si="46"/>
        <v>2427</v>
      </c>
      <c r="B2446" s="145">
        <v>-11686728.744173102</v>
      </c>
      <c r="U2446" s="145">
        <v>2426</v>
      </c>
      <c r="V2446" s="145">
        <v>16845725.057409681</v>
      </c>
    </row>
    <row r="2447" spans="1:22" x14ac:dyDescent="0.35">
      <c r="A2447" s="70">
        <f t="shared" si="46"/>
        <v>2428</v>
      </c>
      <c r="B2447" s="145">
        <v>-11686728.744173102</v>
      </c>
      <c r="U2447" s="145">
        <v>2427</v>
      </c>
      <c r="V2447" s="145">
        <v>9520114.3997656442</v>
      </c>
    </row>
    <row r="2448" spans="1:22" x14ac:dyDescent="0.35">
      <c r="A2448" s="70">
        <f t="shared" si="46"/>
        <v>2429</v>
      </c>
      <c r="B2448" s="145">
        <v>-11686728.744173102</v>
      </c>
      <c r="U2448" s="145">
        <v>2428</v>
      </c>
      <c r="V2448" s="145">
        <v>15151766.157476574</v>
      </c>
    </row>
    <row r="2449" spans="1:22" x14ac:dyDescent="0.35">
      <c r="A2449" s="70">
        <f t="shared" si="46"/>
        <v>2430</v>
      </c>
      <c r="B2449" s="145">
        <v>-11686728.744173102</v>
      </c>
      <c r="U2449" s="145">
        <v>2429</v>
      </c>
      <c r="V2449" s="145">
        <v>14803245.320286959</v>
      </c>
    </row>
    <row r="2450" spans="1:22" x14ac:dyDescent="0.35">
      <c r="A2450" s="70">
        <f t="shared" si="46"/>
        <v>2431</v>
      </c>
      <c r="B2450" s="145">
        <v>-11686728.744173102</v>
      </c>
      <c r="U2450" s="145">
        <v>2430</v>
      </c>
      <c r="V2450" s="145">
        <v>12684600.572141912</v>
      </c>
    </row>
    <row r="2451" spans="1:22" x14ac:dyDescent="0.35">
      <c r="A2451" s="70">
        <f t="shared" si="46"/>
        <v>2432</v>
      </c>
      <c r="B2451" s="145">
        <v>-11686728.744173102</v>
      </c>
      <c r="U2451" s="145">
        <v>2431</v>
      </c>
      <c r="V2451" s="145">
        <v>-9253479.9309344627</v>
      </c>
    </row>
    <row r="2452" spans="1:22" x14ac:dyDescent="0.35">
      <c r="A2452" s="70">
        <f t="shared" si="46"/>
        <v>2433</v>
      </c>
      <c r="B2452" s="145">
        <v>-11686728.744173102</v>
      </c>
      <c r="U2452" s="145">
        <v>2432</v>
      </c>
      <c r="V2452" s="145">
        <v>-34599234.643359572</v>
      </c>
    </row>
    <row r="2453" spans="1:22" x14ac:dyDescent="0.35">
      <c r="A2453" s="70">
        <f t="shared" si="46"/>
        <v>2434</v>
      </c>
      <c r="B2453" s="145">
        <v>-11686728.744173102</v>
      </c>
      <c r="U2453" s="145">
        <v>2433</v>
      </c>
      <c r="V2453" s="145">
        <v>4828052.7055292726</v>
      </c>
    </row>
    <row r="2454" spans="1:22" x14ac:dyDescent="0.35">
      <c r="A2454" s="70">
        <f t="shared" ref="A2454:A2517" si="47">A2453+1</f>
        <v>2435</v>
      </c>
      <c r="B2454" s="145">
        <v>-11686728.744173102</v>
      </c>
      <c r="U2454" s="145">
        <v>2434</v>
      </c>
      <c r="V2454" s="145">
        <v>15707717.116265915</v>
      </c>
    </row>
    <row r="2455" spans="1:22" x14ac:dyDescent="0.35">
      <c r="A2455" s="70">
        <f t="shared" si="47"/>
        <v>2436</v>
      </c>
      <c r="B2455" s="145">
        <v>-11686728.744173102</v>
      </c>
      <c r="U2455" s="145">
        <v>2435</v>
      </c>
      <c r="V2455" s="145">
        <v>-43065947.096274696</v>
      </c>
    </row>
    <row r="2456" spans="1:22" x14ac:dyDescent="0.35">
      <c r="A2456" s="70">
        <f t="shared" si="47"/>
        <v>2437</v>
      </c>
      <c r="B2456" s="145">
        <v>-11686728.744173102</v>
      </c>
      <c r="U2456" s="145">
        <v>2436</v>
      </c>
      <c r="V2456" s="145">
        <v>8761002.6880144291</v>
      </c>
    </row>
    <row r="2457" spans="1:22" x14ac:dyDescent="0.35">
      <c r="A2457" s="70">
        <f t="shared" si="47"/>
        <v>2438</v>
      </c>
      <c r="B2457" s="145">
        <v>-11686728.744173102</v>
      </c>
      <c r="U2457" s="145">
        <v>2437</v>
      </c>
      <c r="V2457" s="145">
        <v>27987870.189259902</v>
      </c>
    </row>
    <row r="2458" spans="1:22" x14ac:dyDescent="0.35">
      <c r="A2458" s="70">
        <f t="shared" si="47"/>
        <v>2439</v>
      </c>
      <c r="B2458" s="145">
        <v>-11686728.744173102</v>
      </c>
      <c r="U2458" s="145">
        <v>2438</v>
      </c>
      <c r="V2458" s="145">
        <v>5983039.8021501228</v>
      </c>
    </row>
    <row r="2459" spans="1:22" x14ac:dyDescent="0.35">
      <c r="A2459" s="70">
        <f t="shared" si="47"/>
        <v>2440</v>
      </c>
      <c r="B2459" s="145">
        <v>-11686728.744173102</v>
      </c>
      <c r="U2459" s="145">
        <v>2439</v>
      </c>
      <c r="V2459" s="145">
        <v>10617587.362972006</v>
      </c>
    </row>
    <row r="2460" spans="1:22" x14ac:dyDescent="0.35">
      <c r="A2460" s="70">
        <f t="shared" si="47"/>
        <v>2441</v>
      </c>
      <c r="B2460" s="145">
        <v>-11686728.744173102</v>
      </c>
      <c r="U2460" s="145">
        <v>2440</v>
      </c>
      <c r="V2460" s="145">
        <v>-5041751.0256527737</v>
      </c>
    </row>
    <row r="2461" spans="1:22" x14ac:dyDescent="0.35">
      <c r="A2461" s="70">
        <f t="shared" si="47"/>
        <v>2442</v>
      </c>
      <c r="B2461" s="145">
        <v>-11686728.744173102</v>
      </c>
      <c r="U2461" s="145">
        <v>2441</v>
      </c>
      <c r="V2461" s="145">
        <v>-9254298.0381323062</v>
      </c>
    </row>
    <row r="2462" spans="1:22" x14ac:dyDescent="0.35">
      <c r="A2462" s="70">
        <f t="shared" si="47"/>
        <v>2443</v>
      </c>
      <c r="B2462" s="145">
        <v>-11686728.744173102</v>
      </c>
      <c r="U2462" s="145">
        <v>2442</v>
      </c>
      <c r="V2462" s="145">
        <v>-29366967.197766449</v>
      </c>
    </row>
    <row r="2463" spans="1:22" x14ac:dyDescent="0.35">
      <c r="A2463" s="70">
        <f t="shared" si="47"/>
        <v>2444</v>
      </c>
      <c r="B2463" s="145">
        <v>-11686728.744173102</v>
      </c>
      <c r="U2463" s="145">
        <v>2443</v>
      </c>
      <c r="V2463" s="145">
        <v>12416227.868941229</v>
      </c>
    </row>
    <row r="2464" spans="1:22" x14ac:dyDescent="0.35">
      <c r="A2464" s="70">
        <f t="shared" si="47"/>
        <v>2445</v>
      </c>
      <c r="B2464" s="145">
        <v>-11686728.744173102</v>
      </c>
      <c r="U2464" s="145">
        <v>2444</v>
      </c>
      <c r="V2464" s="145">
        <v>14157907.613284491</v>
      </c>
    </row>
    <row r="2465" spans="1:22" x14ac:dyDescent="0.35">
      <c r="A2465" s="70">
        <f t="shared" si="47"/>
        <v>2446</v>
      </c>
      <c r="B2465" s="145">
        <v>-11686728.744173102</v>
      </c>
      <c r="U2465" s="145">
        <v>2445</v>
      </c>
      <c r="V2465" s="145">
        <v>-9939045.1488524899</v>
      </c>
    </row>
    <row r="2466" spans="1:22" x14ac:dyDescent="0.35">
      <c r="A2466" s="70">
        <f t="shared" si="47"/>
        <v>2447</v>
      </c>
      <c r="B2466" s="145">
        <v>-11686728.744173102</v>
      </c>
      <c r="U2466" s="145">
        <v>2446</v>
      </c>
      <c r="V2466" s="145">
        <v>58550245.514620125</v>
      </c>
    </row>
    <row r="2467" spans="1:22" x14ac:dyDescent="0.35">
      <c r="A2467" s="70">
        <f t="shared" si="47"/>
        <v>2448</v>
      </c>
      <c r="B2467" s="145">
        <v>-11686728.744173102</v>
      </c>
      <c r="U2467" s="145">
        <v>2447</v>
      </c>
      <c r="V2467" s="145">
        <v>-9242201.7535022926</v>
      </c>
    </row>
    <row r="2468" spans="1:22" x14ac:dyDescent="0.35">
      <c r="A2468" s="70">
        <f t="shared" si="47"/>
        <v>2449</v>
      </c>
      <c r="B2468" s="145">
        <v>-11686728.744173102</v>
      </c>
      <c r="U2468" s="145">
        <v>2448</v>
      </c>
      <c r="V2468" s="145">
        <v>23694266.648317005</v>
      </c>
    </row>
    <row r="2469" spans="1:22" x14ac:dyDescent="0.35">
      <c r="A2469" s="70">
        <f t="shared" si="47"/>
        <v>2450</v>
      </c>
      <c r="B2469" s="145">
        <v>-11686728.744173102</v>
      </c>
      <c r="U2469" s="145">
        <v>2449</v>
      </c>
      <c r="V2469" s="145">
        <v>-31393058.935368586</v>
      </c>
    </row>
    <row r="2470" spans="1:22" x14ac:dyDescent="0.35">
      <c r="A2470" s="70">
        <f t="shared" si="47"/>
        <v>2451</v>
      </c>
      <c r="B2470" s="145">
        <v>-11686728.744173102</v>
      </c>
      <c r="U2470" s="145">
        <v>2450</v>
      </c>
      <c r="V2470" s="145">
        <v>3983676.9227095917</v>
      </c>
    </row>
    <row r="2471" spans="1:22" x14ac:dyDescent="0.35">
      <c r="A2471" s="70">
        <f t="shared" si="47"/>
        <v>2452</v>
      </c>
      <c r="B2471" s="145">
        <v>-11686728.744173102</v>
      </c>
      <c r="U2471" s="145">
        <v>2451</v>
      </c>
      <c r="V2471" s="145">
        <v>2972488.2356711105</v>
      </c>
    </row>
    <row r="2472" spans="1:22" x14ac:dyDescent="0.35">
      <c r="A2472" s="70">
        <f t="shared" si="47"/>
        <v>2453</v>
      </c>
      <c r="B2472" s="145">
        <v>-11686728.744173102</v>
      </c>
      <c r="U2472" s="145">
        <v>2452</v>
      </c>
      <c r="V2472" s="145">
        <v>1349753.4346810617</v>
      </c>
    </row>
    <row r="2473" spans="1:22" x14ac:dyDescent="0.35">
      <c r="A2473" s="70">
        <f t="shared" si="47"/>
        <v>2454</v>
      </c>
      <c r="B2473" s="145">
        <v>-11686728.744173102</v>
      </c>
      <c r="U2473" s="145">
        <v>2453</v>
      </c>
      <c r="V2473" s="145">
        <v>-9264902.8694340177</v>
      </c>
    </row>
    <row r="2474" spans="1:22" x14ac:dyDescent="0.35">
      <c r="A2474" s="70">
        <f t="shared" si="47"/>
        <v>2455</v>
      </c>
      <c r="B2474" s="145">
        <v>-11686728.744173102</v>
      </c>
      <c r="U2474" s="145">
        <v>2454</v>
      </c>
      <c r="V2474" s="145">
        <v>2205989.8135297298</v>
      </c>
    </row>
    <row r="2475" spans="1:22" x14ac:dyDescent="0.35">
      <c r="A2475" s="70">
        <f t="shared" si="47"/>
        <v>2456</v>
      </c>
      <c r="B2475" s="145">
        <v>-11686728.744173102</v>
      </c>
      <c r="U2475" s="145">
        <v>2455</v>
      </c>
      <c r="V2475" s="145">
        <v>-5456345.616319349</v>
      </c>
    </row>
    <row r="2476" spans="1:22" x14ac:dyDescent="0.35">
      <c r="A2476" s="70">
        <f t="shared" si="47"/>
        <v>2457</v>
      </c>
      <c r="B2476" s="145">
        <v>-11686728.744173102</v>
      </c>
      <c r="U2476" s="145">
        <v>2456</v>
      </c>
      <c r="V2476" s="145">
        <v>6786341.7422101609</v>
      </c>
    </row>
    <row r="2477" spans="1:22" x14ac:dyDescent="0.35">
      <c r="A2477" s="70">
        <f t="shared" si="47"/>
        <v>2458</v>
      </c>
      <c r="B2477" s="145">
        <v>-11686728.744173102</v>
      </c>
      <c r="U2477" s="145">
        <v>2457</v>
      </c>
      <c r="V2477" s="145">
        <v>16790757.926613797</v>
      </c>
    </row>
    <row r="2478" spans="1:22" x14ac:dyDescent="0.35">
      <c r="A2478" s="70">
        <f t="shared" si="47"/>
        <v>2459</v>
      </c>
      <c r="B2478" s="145">
        <v>-11686728.744173102</v>
      </c>
      <c r="U2478" s="145">
        <v>2458</v>
      </c>
      <c r="V2478" s="145">
        <v>-5242432.9657086954</v>
      </c>
    </row>
    <row r="2479" spans="1:22" x14ac:dyDescent="0.35">
      <c r="A2479" s="70">
        <f t="shared" si="47"/>
        <v>2460</v>
      </c>
      <c r="B2479" s="145">
        <v>-11686728.744173102</v>
      </c>
      <c r="U2479" s="145">
        <v>2459</v>
      </c>
      <c r="V2479" s="145">
        <v>1956948.1169243902</v>
      </c>
    </row>
    <row r="2480" spans="1:22" x14ac:dyDescent="0.35">
      <c r="A2480" s="70">
        <f t="shared" si="47"/>
        <v>2461</v>
      </c>
      <c r="B2480" s="145">
        <v>-11686728.744173102</v>
      </c>
      <c r="U2480" s="145">
        <v>2460</v>
      </c>
      <c r="V2480" s="145">
        <v>6286318.7300002091</v>
      </c>
    </row>
    <row r="2481" spans="1:22" x14ac:dyDescent="0.35">
      <c r="A2481" s="70">
        <f t="shared" si="47"/>
        <v>2462</v>
      </c>
      <c r="B2481" s="145">
        <v>-11686728.744173102</v>
      </c>
      <c r="U2481" s="145">
        <v>2461</v>
      </c>
      <c r="V2481" s="145">
        <v>26484706.308842845</v>
      </c>
    </row>
    <row r="2482" spans="1:22" x14ac:dyDescent="0.35">
      <c r="A2482" s="70">
        <f t="shared" si="47"/>
        <v>2463</v>
      </c>
      <c r="B2482" s="145">
        <v>-11686728.744173102</v>
      </c>
      <c r="U2482" s="145">
        <v>2462</v>
      </c>
      <c r="V2482" s="145">
        <v>30909058.213626765</v>
      </c>
    </row>
    <row r="2483" spans="1:22" x14ac:dyDescent="0.35">
      <c r="A2483" s="70">
        <f t="shared" si="47"/>
        <v>2464</v>
      </c>
      <c r="B2483" s="145">
        <v>-11686728.744173102</v>
      </c>
      <c r="U2483" s="145">
        <v>2463</v>
      </c>
      <c r="V2483" s="145">
        <v>-1974947.9581997246</v>
      </c>
    </row>
    <row r="2484" spans="1:22" x14ac:dyDescent="0.35">
      <c r="A2484" s="70">
        <f t="shared" si="47"/>
        <v>2465</v>
      </c>
      <c r="B2484" s="145">
        <v>-11686728.744173102</v>
      </c>
      <c r="U2484" s="145">
        <v>2464</v>
      </c>
      <c r="V2484" s="145">
        <v>-9458929.3479282875</v>
      </c>
    </row>
    <row r="2485" spans="1:22" x14ac:dyDescent="0.35">
      <c r="A2485" s="70">
        <f t="shared" si="47"/>
        <v>2466</v>
      </c>
      <c r="B2485" s="145">
        <v>-11686728.744173102</v>
      </c>
      <c r="U2485" s="145">
        <v>2465</v>
      </c>
      <c r="V2485" s="145">
        <v>12019225.926836297</v>
      </c>
    </row>
    <row r="2486" spans="1:22" x14ac:dyDescent="0.35">
      <c r="A2486" s="70">
        <f t="shared" si="47"/>
        <v>2467</v>
      </c>
      <c r="B2486" s="145">
        <v>-11686728.744173102</v>
      </c>
      <c r="U2486" s="145">
        <v>2466</v>
      </c>
      <c r="V2486" s="145">
        <v>-22176977.849963631</v>
      </c>
    </row>
    <row r="2487" spans="1:22" x14ac:dyDescent="0.35">
      <c r="A2487" s="70">
        <f t="shared" si="47"/>
        <v>2468</v>
      </c>
      <c r="B2487" s="145">
        <v>-11686728.744173102</v>
      </c>
      <c r="U2487" s="145">
        <v>2467</v>
      </c>
      <c r="V2487" s="145">
        <v>5849858.6852843352</v>
      </c>
    </row>
    <row r="2488" spans="1:22" x14ac:dyDescent="0.35">
      <c r="A2488" s="70">
        <f t="shared" si="47"/>
        <v>2469</v>
      </c>
      <c r="B2488" s="145">
        <v>-11686728.744173102</v>
      </c>
      <c r="U2488" s="145">
        <v>2468</v>
      </c>
      <c r="V2488" s="145">
        <v>7861711.0921395645</v>
      </c>
    </row>
    <row r="2489" spans="1:22" x14ac:dyDescent="0.35">
      <c r="A2489" s="70">
        <f t="shared" si="47"/>
        <v>2470</v>
      </c>
      <c r="B2489" s="145">
        <v>-11686728.744173102</v>
      </c>
      <c r="U2489" s="145">
        <v>2469</v>
      </c>
      <c r="V2489" s="145">
        <v>6201203.994339224</v>
      </c>
    </row>
    <row r="2490" spans="1:22" x14ac:dyDescent="0.35">
      <c r="A2490" s="70">
        <f t="shared" si="47"/>
        <v>2471</v>
      </c>
      <c r="B2490" s="145">
        <v>-11686728.744173102</v>
      </c>
      <c r="U2490" s="145">
        <v>2470</v>
      </c>
      <c r="V2490" s="145">
        <v>12968930.749770302</v>
      </c>
    </row>
    <row r="2491" spans="1:22" x14ac:dyDescent="0.35">
      <c r="A2491" s="70">
        <f t="shared" si="47"/>
        <v>2472</v>
      </c>
      <c r="B2491" s="145">
        <v>-11686728.744173102</v>
      </c>
      <c r="U2491" s="145">
        <v>2471</v>
      </c>
      <c r="V2491" s="145">
        <v>-6168149.8453693818</v>
      </c>
    </row>
    <row r="2492" spans="1:22" x14ac:dyDescent="0.35">
      <c r="A2492" s="70">
        <f t="shared" si="47"/>
        <v>2473</v>
      </c>
      <c r="B2492" s="145">
        <v>-11686728.744173102</v>
      </c>
      <c r="U2492" s="145">
        <v>2472</v>
      </c>
      <c r="V2492" s="145">
        <v>18389508.829407383</v>
      </c>
    </row>
    <row r="2493" spans="1:22" x14ac:dyDescent="0.35">
      <c r="A2493" s="70">
        <f t="shared" si="47"/>
        <v>2474</v>
      </c>
      <c r="B2493" s="145">
        <v>-11686728.744173102</v>
      </c>
      <c r="U2493" s="145">
        <v>2473</v>
      </c>
      <c r="V2493" s="145">
        <v>-2136850.3415563293</v>
      </c>
    </row>
    <row r="2494" spans="1:22" x14ac:dyDescent="0.35">
      <c r="A2494" s="70">
        <f t="shared" si="47"/>
        <v>2475</v>
      </c>
      <c r="B2494" s="145">
        <v>-11686728.744173102</v>
      </c>
      <c r="U2494" s="145">
        <v>2474</v>
      </c>
      <c r="V2494" s="145">
        <v>11899150.403440963</v>
      </c>
    </row>
    <row r="2495" spans="1:22" x14ac:dyDescent="0.35">
      <c r="A2495" s="70">
        <f t="shared" si="47"/>
        <v>2476</v>
      </c>
      <c r="B2495" s="145">
        <v>-11686728.744173102</v>
      </c>
      <c r="U2495" s="145">
        <v>2475</v>
      </c>
      <c r="V2495" s="145">
        <v>-14438522.562475996</v>
      </c>
    </row>
    <row r="2496" spans="1:22" x14ac:dyDescent="0.35">
      <c r="A2496" s="70">
        <f t="shared" si="47"/>
        <v>2477</v>
      </c>
      <c r="B2496" s="145">
        <v>-11686728.744173102</v>
      </c>
      <c r="U2496" s="145">
        <v>2476</v>
      </c>
      <c r="V2496" s="145">
        <v>-22212261.681660909</v>
      </c>
    </row>
    <row r="2497" spans="1:22" x14ac:dyDescent="0.35">
      <c r="A2497" s="70">
        <f t="shared" si="47"/>
        <v>2478</v>
      </c>
      <c r="B2497" s="145">
        <v>-11686728.744173102</v>
      </c>
      <c r="U2497" s="145">
        <v>2477</v>
      </c>
      <c r="V2497" s="145">
        <v>-9756060.8000691496</v>
      </c>
    </row>
    <row r="2498" spans="1:22" x14ac:dyDescent="0.35">
      <c r="A2498" s="70">
        <f t="shared" si="47"/>
        <v>2479</v>
      </c>
      <c r="B2498" s="145">
        <v>-11686728.744173102</v>
      </c>
      <c r="U2498" s="145">
        <v>2478</v>
      </c>
      <c r="V2498" s="145">
        <v>-9322375.1904310696</v>
      </c>
    </row>
    <row r="2499" spans="1:22" x14ac:dyDescent="0.35">
      <c r="A2499" s="70">
        <f t="shared" si="47"/>
        <v>2480</v>
      </c>
      <c r="B2499" s="145">
        <v>-11686728.744173102</v>
      </c>
      <c r="U2499" s="145">
        <v>2479</v>
      </c>
      <c r="V2499" s="145">
        <v>20387646.74818258</v>
      </c>
    </row>
    <row r="2500" spans="1:22" x14ac:dyDescent="0.35">
      <c r="A2500" s="70">
        <f t="shared" si="47"/>
        <v>2481</v>
      </c>
      <c r="B2500" s="145">
        <v>-11686728.744173102</v>
      </c>
      <c r="U2500" s="145">
        <v>2480</v>
      </c>
      <c r="V2500" s="145">
        <v>-246772.11766794696</v>
      </c>
    </row>
    <row r="2501" spans="1:22" x14ac:dyDescent="0.35">
      <c r="A2501" s="70">
        <f t="shared" si="47"/>
        <v>2482</v>
      </c>
      <c r="B2501" s="145">
        <v>-11686728.744173102</v>
      </c>
      <c r="U2501" s="145">
        <v>2481</v>
      </c>
      <c r="V2501" s="145">
        <v>-12983408.745852266</v>
      </c>
    </row>
    <row r="2502" spans="1:22" x14ac:dyDescent="0.35">
      <c r="A2502" s="70">
        <f t="shared" si="47"/>
        <v>2483</v>
      </c>
      <c r="B2502" s="145">
        <v>-11686728.744173102</v>
      </c>
      <c r="U2502" s="145">
        <v>2482</v>
      </c>
      <c r="V2502" s="145">
        <v>-8140766.2642672043</v>
      </c>
    </row>
    <row r="2503" spans="1:22" x14ac:dyDescent="0.35">
      <c r="A2503" s="70">
        <f t="shared" si="47"/>
        <v>2484</v>
      </c>
      <c r="B2503" s="145">
        <v>-11686728.744173102</v>
      </c>
      <c r="U2503" s="145">
        <v>2483</v>
      </c>
      <c r="V2503" s="145">
        <v>10052239.083004586</v>
      </c>
    </row>
    <row r="2504" spans="1:22" x14ac:dyDescent="0.35">
      <c r="A2504" s="70">
        <f t="shared" si="47"/>
        <v>2485</v>
      </c>
      <c r="B2504" s="145">
        <v>-11686728.744173102</v>
      </c>
      <c r="U2504" s="145">
        <v>2484</v>
      </c>
      <c r="V2504" s="145">
        <v>-31874789.780471537</v>
      </c>
    </row>
    <row r="2505" spans="1:22" x14ac:dyDescent="0.35">
      <c r="A2505" s="70">
        <f t="shared" si="47"/>
        <v>2486</v>
      </c>
      <c r="B2505" s="145">
        <v>-11686728.744173102</v>
      </c>
      <c r="U2505" s="145">
        <v>2485</v>
      </c>
      <c r="V2505" s="145">
        <v>32187011.468398131</v>
      </c>
    </row>
    <row r="2506" spans="1:22" x14ac:dyDescent="0.35">
      <c r="A2506" s="70">
        <f t="shared" si="47"/>
        <v>2487</v>
      </c>
      <c r="B2506" s="145">
        <v>-11686728.744173102</v>
      </c>
      <c r="U2506" s="145">
        <v>2486</v>
      </c>
      <c r="V2506" s="145">
        <v>4586550.4509493038</v>
      </c>
    </row>
    <row r="2507" spans="1:22" x14ac:dyDescent="0.35">
      <c r="A2507" s="70">
        <f t="shared" si="47"/>
        <v>2488</v>
      </c>
      <c r="B2507" s="145">
        <v>-11686728.744173102</v>
      </c>
      <c r="U2507" s="145">
        <v>2487</v>
      </c>
      <c r="V2507" s="145">
        <v>9711757.4291263446</v>
      </c>
    </row>
    <row r="2508" spans="1:22" x14ac:dyDescent="0.35">
      <c r="A2508" s="70">
        <f t="shared" si="47"/>
        <v>2489</v>
      </c>
      <c r="B2508" s="145">
        <v>-11686728.744173102</v>
      </c>
      <c r="U2508" s="145">
        <v>2488</v>
      </c>
      <c r="V2508" s="145">
        <v>-72681.082612182945</v>
      </c>
    </row>
    <row r="2509" spans="1:22" x14ac:dyDescent="0.35">
      <c r="A2509" s="70">
        <f t="shared" si="47"/>
        <v>2490</v>
      </c>
      <c r="B2509" s="145">
        <v>-11686728.744173102</v>
      </c>
      <c r="U2509" s="145">
        <v>2489</v>
      </c>
      <c r="V2509" s="145">
        <v>861311.6402134411</v>
      </c>
    </row>
    <row r="2510" spans="1:22" x14ac:dyDescent="0.35">
      <c r="A2510" s="70">
        <f t="shared" si="47"/>
        <v>2491</v>
      </c>
      <c r="B2510" s="145">
        <v>-11686728.744173102</v>
      </c>
      <c r="U2510" s="145">
        <v>2490</v>
      </c>
      <c r="V2510" s="145">
        <v>-11160763.007703951</v>
      </c>
    </row>
    <row r="2511" spans="1:22" x14ac:dyDescent="0.35">
      <c r="A2511" s="70">
        <f t="shared" si="47"/>
        <v>2492</v>
      </c>
      <c r="B2511" s="145">
        <v>-11686728.744173102</v>
      </c>
      <c r="U2511" s="145">
        <v>2491</v>
      </c>
      <c r="V2511" s="145">
        <v>-25336935.146164872</v>
      </c>
    </row>
    <row r="2512" spans="1:22" x14ac:dyDescent="0.35">
      <c r="A2512" s="70">
        <f t="shared" si="47"/>
        <v>2493</v>
      </c>
      <c r="B2512" s="145">
        <v>-11686728.744173102</v>
      </c>
      <c r="U2512" s="145">
        <v>2492</v>
      </c>
      <c r="V2512" s="145">
        <v>-7742286.2628056128</v>
      </c>
    </row>
    <row r="2513" spans="1:22" x14ac:dyDescent="0.35">
      <c r="A2513" s="70">
        <f t="shared" si="47"/>
        <v>2494</v>
      </c>
      <c r="B2513" s="145">
        <v>-11686728.744173102</v>
      </c>
      <c r="U2513" s="145">
        <v>2493</v>
      </c>
      <c r="V2513" s="145">
        <v>-16516994.905350158</v>
      </c>
    </row>
    <row r="2514" spans="1:22" x14ac:dyDescent="0.35">
      <c r="A2514" s="70">
        <f t="shared" si="47"/>
        <v>2495</v>
      </c>
      <c r="B2514" s="145">
        <v>-11686728.744173102</v>
      </c>
      <c r="U2514" s="145">
        <v>2494</v>
      </c>
      <c r="V2514" s="145">
        <v>16962394.49317193</v>
      </c>
    </row>
    <row r="2515" spans="1:22" x14ac:dyDescent="0.35">
      <c r="A2515" s="70">
        <f t="shared" si="47"/>
        <v>2496</v>
      </c>
      <c r="B2515" s="145">
        <v>-11686728.744173102</v>
      </c>
      <c r="U2515" s="145">
        <v>2495</v>
      </c>
      <c r="V2515" s="145">
        <v>26975048.078044102</v>
      </c>
    </row>
    <row r="2516" spans="1:22" x14ac:dyDescent="0.35">
      <c r="A2516" s="70">
        <f t="shared" si="47"/>
        <v>2497</v>
      </c>
      <c r="B2516" s="145">
        <v>-11686728.744173102</v>
      </c>
      <c r="U2516" s="145">
        <v>2496</v>
      </c>
      <c r="V2516" s="145">
        <v>-5719759.4872225951</v>
      </c>
    </row>
    <row r="2517" spans="1:22" x14ac:dyDescent="0.35">
      <c r="A2517" s="70">
        <f t="shared" si="47"/>
        <v>2498</v>
      </c>
      <c r="B2517" s="145">
        <v>-11686728.744173102</v>
      </c>
      <c r="U2517" s="145">
        <v>2497</v>
      </c>
      <c r="V2517" s="145">
        <v>34077498.208110042</v>
      </c>
    </row>
    <row r="2518" spans="1:22" x14ac:dyDescent="0.35">
      <c r="A2518" s="70">
        <f t="shared" ref="A2518:A2581" si="48">A2517+1</f>
        <v>2499</v>
      </c>
      <c r="B2518" s="145">
        <v>-11686728.744173102</v>
      </c>
      <c r="U2518" s="145">
        <v>2498</v>
      </c>
      <c r="V2518" s="145">
        <v>20871094.094220471</v>
      </c>
    </row>
    <row r="2519" spans="1:22" x14ac:dyDescent="0.35">
      <c r="A2519" s="70">
        <f t="shared" si="48"/>
        <v>2500</v>
      </c>
      <c r="B2519" s="145">
        <v>-11686728.744173102</v>
      </c>
      <c r="U2519" s="145">
        <v>2499</v>
      </c>
      <c r="V2519" s="145">
        <v>-5408478.4938626476</v>
      </c>
    </row>
    <row r="2520" spans="1:22" x14ac:dyDescent="0.35">
      <c r="A2520" s="70">
        <f t="shared" si="48"/>
        <v>2501</v>
      </c>
      <c r="B2520" s="145">
        <v>-11686728.744173102</v>
      </c>
      <c r="U2520" s="145">
        <v>2500</v>
      </c>
      <c r="V2520" s="145">
        <v>-6486447.2177532688</v>
      </c>
    </row>
    <row r="2521" spans="1:22" x14ac:dyDescent="0.35">
      <c r="A2521" s="70">
        <f t="shared" si="48"/>
        <v>2502</v>
      </c>
      <c r="B2521" s="145">
        <v>-11686728.744173102</v>
      </c>
      <c r="U2521" s="145">
        <v>2501</v>
      </c>
      <c r="V2521" s="145">
        <v>-1583526.4850607682</v>
      </c>
    </row>
    <row r="2522" spans="1:22" x14ac:dyDescent="0.35">
      <c r="A2522" s="70">
        <f t="shared" si="48"/>
        <v>2503</v>
      </c>
      <c r="B2522" s="145">
        <v>-11686728.744173102</v>
      </c>
      <c r="U2522" s="145">
        <v>2502</v>
      </c>
      <c r="V2522" s="145">
        <v>-20631392.499264538</v>
      </c>
    </row>
    <row r="2523" spans="1:22" x14ac:dyDescent="0.35">
      <c r="A2523" s="70">
        <f t="shared" si="48"/>
        <v>2504</v>
      </c>
      <c r="B2523" s="145">
        <v>-11686728.744173102</v>
      </c>
      <c r="U2523" s="145">
        <v>2503</v>
      </c>
      <c r="V2523" s="145">
        <v>3579890.069130227</v>
      </c>
    </row>
    <row r="2524" spans="1:22" x14ac:dyDescent="0.35">
      <c r="A2524" s="70">
        <f t="shared" si="48"/>
        <v>2505</v>
      </c>
      <c r="B2524" s="145">
        <v>-11686728.744173102</v>
      </c>
      <c r="U2524" s="145">
        <v>2504</v>
      </c>
      <c r="V2524" s="145">
        <v>1103418.3351368718</v>
      </c>
    </row>
    <row r="2525" spans="1:22" x14ac:dyDescent="0.35">
      <c r="A2525" s="70">
        <f t="shared" si="48"/>
        <v>2506</v>
      </c>
      <c r="B2525" s="145">
        <v>-11686728.744173102</v>
      </c>
      <c r="U2525" s="145">
        <v>2505</v>
      </c>
      <c r="V2525" s="145">
        <v>-4825254.0576058663</v>
      </c>
    </row>
    <row r="2526" spans="1:22" x14ac:dyDescent="0.35">
      <c r="A2526" s="70">
        <f t="shared" si="48"/>
        <v>2507</v>
      </c>
      <c r="B2526" s="145">
        <v>-11686728.744173102</v>
      </c>
      <c r="U2526" s="145">
        <v>2506</v>
      </c>
      <c r="V2526" s="145">
        <v>469751.9800786972</v>
      </c>
    </row>
    <row r="2527" spans="1:22" x14ac:dyDescent="0.35">
      <c r="A2527" s="70">
        <f t="shared" si="48"/>
        <v>2508</v>
      </c>
      <c r="B2527" s="145">
        <v>-11686728.744173102</v>
      </c>
      <c r="U2527" s="145">
        <v>2507</v>
      </c>
      <c r="V2527" s="145">
        <v>-5858046.8396068309</v>
      </c>
    </row>
    <row r="2528" spans="1:22" x14ac:dyDescent="0.35">
      <c r="A2528" s="70">
        <f t="shared" si="48"/>
        <v>2509</v>
      </c>
      <c r="B2528" s="145">
        <v>-11686728.744173102</v>
      </c>
      <c r="U2528" s="145">
        <v>2508</v>
      </c>
      <c r="V2528" s="145">
        <v>3372688.9426827952</v>
      </c>
    </row>
    <row r="2529" spans="1:22" x14ac:dyDescent="0.35">
      <c r="A2529" s="70">
        <f t="shared" si="48"/>
        <v>2510</v>
      </c>
      <c r="B2529" s="145">
        <v>-11686728.744173102</v>
      </c>
      <c r="U2529" s="145">
        <v>2509</v>
      </c>
      <c r="V2529" s="145">
        <v>8596787.4742496833</v>
      </c>
    </row>
    <row r="2530" spans="1:22" x14ac:dyDescent="0.35">
      <c r="A2530" s="70">
        <f t="shared" si="48"/>
        <v>2511</v>
      </c>
      <c r="B2530" s="145">
        <v>-11686728.744173102</v>
      </c>
      <c r="U2530" s="145">
        <v>2510</v>
      </c>
      <c r="V2530" s="145">
        <v>28252705.254111469</v>
      </c>
    </row>
    <row r="2531" spans="1:22" x14ac:dyDescent="0.35">
      <c r="A2531" s="70">
        <f t="shared" si="48"/>
        <v>2512</v>
      </c>
      <c r="B2531" s="145">
        <v>-11686728.744173102</v>
      </c>
      <c r="U2531" s="145">
        <v>2511</v>
      </c>
      <c r="V2531" s="145">
        <v>8397766.8367990889</v>
      </c>
    </row>
    <row r="2532" spans="1:22" x14ac:dyDescent="0.35">
      <c r="A2532" s="70">
        <f t="shared" si="48"/>
        <v>2513</v>
      </c>
      <c r="B2532" s="145">
        <v>-11686728.744173102</v>
      </c>
      <c r="U2532" s="145">
        <v>2512</v>
      </c>
      <c r="V2532" s="145">
        <v>-29437280.380992655</v>
      </c>
    </row>
    <row r="2533" spans="1:22" x14ac:dyDescent="0.35">
      <c r="A2533" s="70">
        <f t="shared" si="48"/>
        <v>2514</v>
      </c>
      <c r="B2533" s="145">
        <v>-11686728.744173102</v>
      </c>
      <c r="U2533" s="145">
        <v>2513</v>
      </c>
      <c r="V2533" s="145">
        <v>48359556.393639572</v>
      </c>
    </row>
    <row r="2534" spans="1:22" x14ac:dyDescent="0.35">
      <c r="A2534" s="70">
        <f t="shared" si="48"/>
        <v>2515</v>
      </c>
      <c r="B2534" s="145">
        <v>-11686728.744173102</v>
      </c>
      <c r="U2534" s="145">
        <v>2514</v>
      </c>
      <c r="V2534" s="145">
        <v>-907351.48114596307</v>
      </c>
    </row>
    <row r="2535" spans="1:22" x14ac:dyDescent="0.35">
      <c r="A2535" s="70">
        <f t="shared" si="48"/>
        <v>2516</v>
      </c>
      <c r="B2535" s="145">
        <v>-11686728.744173102</v>
      </c>
      <c r="U2535" s="145">
        <v>2515</v>
      </c>
      <c r="V2535" s="145">
        <v>-12582993.141201545</v>
      </c>
    </row>
    <row r="2536" spans="1:22" x14ac:dyDescent="0.35">
      <c r="A2536" s="70">
        <f t="shared" si="48"/>
        <v>2517</v>
      </c>
      <c r="B2536" s="145">
        <v>-11686728.744173102</v>
      </c>
      <c r="U2536" s="145">
        <v>2516</v>
      </c>
      <c r="V2536" s="145">
        <v>20412090.488530569</v>
      </c>
    </row>
    <row r="2537" spans="1:22" x14ac:dyDescent="0.35">
      <c r="A2537" s="70">
        <f t="shared" si="48"/>
        <v>2518</v>
      </c>
      <c r="B2537" s="145">
        <v>-11686728.744173102</v>
      </c>
      <c r="U2537" s="145">
        <v>2517</v>
      </c>
      <c r="V2537" s="145">
        <v>-10953580.977182113</v>
      </c>
    </row>
    <row r="2538" spans="1:22" x14ac:dyDescent="0.35">
      <c r="A2538" s="70">
        <f t="shared" si="48"/>
        <v>2519</v>
      </c>
      <c r="B2538" s="145">
        <v>-11686728.744173102</v>
      </c>
      <c r="U2538" s="145">
        <v>2518</v>
      </c>
      <c r="V2538" s="145">
        <v>-14606803.563344819</v>
      </c>
    </row>
    <row r="2539" spans="1:22" x14ac:dyDescent="0.35">
      <c r="A2539" s="70">
        <f t="shared" si="48"/>
        <v>2520</v>
      </c>
      <c r="B2539" s="145">
        <v>-11686728.744173102</v>
      </c>
      <c r="U2539" s="145">
        <v>2519</v>
      </c>
      <c r="V2539" s="145">
        <v>-14584005.661458727</v>
      </c>
    </row>
    <row r="2540" spans="1:22" x14ac:dyDescent="0.35">
      <c r="A2540" s="70">
        <f t="shared" si="48"/>
        <v>2521</v>
      </c>
      <c r="B2540" s="145">
        <v>-11686728.744173102</v>
      </c>
      <c r="U2540" s="145">
        <v>2520</v>
      </c>
      <c r="V2540" s="145">
        <v>5172493.3922686875</v>
      </c>
    </row>
    <row r="2541" spans="1:22" x14ac:dyDescent="0.35">
      <c r="A2541" s="70">
        <f t="shared" si="48"/>
        <v>2522</v>
      </c>
      <c r="B2541" s="145">
        <v>-11686728.744173102</v>
      </c>
      <c r="U2541" s="145">
        <v>2521</v>
      </c>
      <c r="V2541" s="145">
        <v>-34514011.383142702</v>
      </c>
    </row>
    <row r="2542" spans="1:22" x14ac:dyDescent="0.35">
      <c r="A2542" s="70">
        <f t="shared" si="48"/>
        <v>2523</v>
      </c>
      <c r="B2542" s="145">
        <v>-11686728.744173102</v>
      </c>
      <c r="U2542" s="145">
        <v>2522</v>
      </c>
      <c r="V2542" s="145">
        <v>3889758.1198639609</v>
      </c>
    </row>
    <row r="2543" spans="1:22" x14ac:dyDescent="0.35">
      <c r="A2543" s="70">
        <f t="shared" si="48"/>
        <v>2524</v>
      </c>
      <c r="B2543" s="145">
        <v>-11686728.744173102</v>
      </c>
      <c r="U2543" s="145">
        <v>2523</v>
      </c>
      <c r="V2543" s="145">
        <v>-16310561.559932541</v>
      </c>
    </row>
    <row r="2544" spans="1:22" x14ac:dyDescent="0.35">
      <c r="A2544" s="70">
        <f t="shared" si="48"/>
        <v>2525</v>
      </c>
      <c r="B2544" s="145">
        <v>-11686728.744173102</v>
      </c>
      <c r="U2544" s="145">
        <v>2524</v>
      </c>
      <c r="V2544" s="145">
        <v>10985446.686702557</v>
      </c>
    </row>
    <row r="2545" spans="1:22" x14ac:dyDescent="0.35">
      <c r="A2545" s="70">
        <f t="shared" si="48"/>
        <v>2526</v>
      </c>
      <c r="B2545" s="145">
        <v>-11686728.744173102</v>
      </c>
      <c r="U2545" s="145">
        <v>2525</v>
      </c>
      <c r="V2545" s="145">
        <v>14320465.270091671</v>
      </c>
    </row>
    <row r="2546" spans="1:22" x14ac:dyDescent="0.35">
      <c r="A2546" s="70">
        <f t="shared" si="48"/>
        <v>2527</v>
      </c>
      <c r="B2546" s="145">
        <v>-11686728.744173102</v>
      </c>
      <c r="U2546" s="145">
        <v>2526</v>
      </c>
      <c r="V2546" s="145">
        <v>3734259.9082520939</v>
      </c>
    </row>
    <row r="2547" spans="1:22" x14ac:dyDescent="0.35">
      <c r="A2547" s="70">
        <f t="shared" si="48"/>
        <v>2528</v>
      </c>
      <c r="B2547" s="145">
        <v>-11686728.744173102</v>
      </c>
      <c r="U2547" s="145">
        <v>2527</v>
      </c>
      <c r="V2547" s="145">
        <v>-6094845.4436754417</v>
      </c>
    </row>
    <row r="2548" spans="1:22" x14ac:dyDescent="0.35">
      <c r="A2548" s="70">
        <f t="shared" si="48"/>
        <v>2529</v>
      </c>
      <c r="B2548" s="145">
        <v>-11686728.744173102</v>
      </c>
      <c r="U2548" s="145">
        <v>2528</v>
      </c>
      <c r="V2548" s="145">
        <v>-18558960.668027677</v>
      </c>
    </row>
    <row r="2549" spans="1:22" x14ac:dyDescent="0.35">
      <c r="A2549" s="70">
        <f t="shared" si="48"/>
        <v>2530</v>
      </c>
      <c r="B2549" s="145">
        <v>-11686728.744173102</v>
      </c>
      <c r="U2549" s="145">
        <v>2529</v>
      </c>
      <c r="V2549" s="145">
        <v>13403392.843486141</v>
      </c>
    </row>
    <row r="2550" spans="1:22" x14ac:dyDescent="0.35">
      <c r="A2550" s="70">
        <f t="shared" si="48"/>
        <v>2531</v>
      </c>
      <c r="B2550" s="145">
        <v>-11686728.744173102</v>
      </c>
      <c r="U2550" s="145">
        <v>2530</v>
      </c>
      <c r="V2550" s="145">
        <v>4875541.9470771104</v>
      </c>
    </row>
    <row r="2551" spans="1:22" x14ac:dyDescent="0.35">
      <c r="A2551" s="70">
        <f t="shared" si="48"/>
        <v>2532</v>
      </c>
      <c r="B2551" s="145">
        <v>-11686728.744173102</v>
      </c>
      <c r="U2551" s="145">
        <v>2531</v>
      </c>
      <c r="V2551" s="145">
        <v>48065799.896942437</v>
      </c>
    </row>
    <row r="2552" spans="1:22" x14ac:dyDescent="0.35">
      <c r="A2552" s="70">
        <f t="shared" si="48"/>
        <v>2533</v>
      </c>
      <c r="B2552" s="145">
        <v>-11686728.744173102</v>
      </c>
      <c r="U2552" s="145">
        <v>2532</v>
      </c>
      <c r="V2552" s="145">
        <v>1861332.8360624462</v>
      </c>
    </row>
    <row r="2553" spans="1:22" x14ac:dyDescent="0.35">
      <c r="A2553" s="70">
        <f t="shared" si="48"/>
        <v>2534</v>
      </c>
      <c r="B2553" s="145">
        <v>-11686728.744173102</v>
      </c>
      <c r="U2553" s="145">
        <v>2533</v>
      </c>
      <c r="V2553" s="145">
        <v>5706419.9010578468</v>
      </c>
    </row>
    <row r="2554" spans="1:22" x14ac:dyDescent="0.35">
      <c r="A2554" s="70">
        <f t="shared" si="48"/>
        <v>2535</v>
      </c>
      <c r="B2554" s="145">
        <v>-11686728.744173102</v>
      </c>
      <c r="U2554" s="145">
        <v>2534</v>
      </c>
      <c r="V2554" s="145">
        <v>10561313.187896479</v>
      </c>
    </row>
    <row r="2555" spans="1:22" x14ac:dyDescent="0.35">
      <c r="A2555" s="70">
        <f t="shared" si="48"/>
        <v>2536</v>
      </c>
      <c r="B2555" s="145">
        <v>-11686728.744173102</v>
      </c>
      <c r="U2555" s="145">
        <v>2535</v>
      </c>
      <c r="V2555" s="145">
        <v>-15409374.927678851</v>
      </c>
    </row>
    <row r="2556" spans="1:22" x14ac:dyDescent="0.35">
      <c r="A2556" s="70">
        <f t="shared" si="48"/>
        <v>2537</v>
      </c>
      <c r="B2556" s="145">
        <v>-11686728.744173102</v>
      </c>
      <c r="U2556" s="145">
        <v>2536</v>
      </c>
      <c r="V2556" s="145">
        <v>19519157.669858053</v>
      </c>
    </row>
    <row r="2557" spans="1:22" x14ac:dyDescent="0.35">
      <c r="A2557" s="70">
        <f t="shared" si="48"/>
        <v>2538</v>
      </c>
      <c r="B2557" s="145">
        <v>-11686728.744173102</v>
      </c>
      <c r="U2557" s="145">
        <v>2537</v>
      </c>
      <c r="V2557" s="145">
        <v>-1141884.2196727917</v>
      </c>
    </row>
    <row r="2558" spans="1:22" x14ac:dyDescent="0.35">
      <c r="A2558" s="70">
        <f t="shared" si="48"/>
        <v>2539</v>
      </c>
      <c r="B2558" s="145">
        <v>-11686728.744173102</v>
      </c>
      <c r="U2558" s="145">
        <v>2538</v>
      </c>
      <c r="V2558" s="145">
        <v>3280411.6699917614</v>
      </c>
    </row>
    <row r="2559" spans="1:22" x14ac:dyDescent="0.35">
      <c r="A2559" s="70">
        <f t="shared" si="48"/>
        <v>2540</v>
      </c>
      <c r="B2559" s="145">
        <v>-11686728.744173102</v>
      </c>
      <c r="U2559" s="145">
        <v>2539</v>
      </c>
      <c r="V2559" s="145">
        <v>5111467.5027305223</v>
      </c>
    </row>
    <row r="2560" spans="1:22" x14ac:dyDescent="0.35">
      <c r="A2560" s="70">
        <f t="shared" si="48"/>
        <v>2541</v>
      </c>
      <c r="B2560" s="145">
        <v>-11686728.744173102</v>
      </c>
      <c r="U2560" s="145">
        <v>2540</v>
      </c>
      <c r="V2560" s="145">
        <v>14426301.227687389</v>
      </c>
    </row>
    <row r="2561" spans="1:22" x14ac:dyDescent="0.35">
      <c r="A2561" s="70">
        <f t="shared" si="48"/>
        <v>2542</v>
      </c>
      <c r="B2561" s="145">
        <v>-11686728.744173102</v>
      </c>
      <c r="U2561" s="145">
        <v>2541</v>
      </c>
      <c r="V2561" s="145">
        <v>-10500309.592590965</v>
      </c>
    </row>
    <row r="2562" spans="1:22" x14ac:dyDescent="0.35">
      <c r="A2562" s="70">
        <f t="shared" si="48"/>
        <v>2543</v>
      </c>
      <c r="B2562" s="145">
        <v>-11686728.744173102</v>
      </c>
      <c r="U2562" s="145">
        <v>2542</v>
      </c>
      <c r="V2562" s="145">
        <v>-910056.15937976539</v>
      </c>
    </row>
    <row r="2563" spans="1:22" x14ac:dyDescent="0.35">
      <c r="A2563" s="70">
        <f t="shared" si="48"/>
        <v>2544</v>
      </c>
      <c r="B2563" s="145">
        <v>-11686728.744173102</v>
      </c>
      <c r="U2563" s="145">
        <v>2543</v>
      </c>
      <c r="V2563" s="145">
        <v>-10722360.25654415</v>
      </c>
    </row>
    <row r="2564" spans="1:22" x14ac:dyDescent="0.35">
      <c r="A2564" s="70">
        <f t="shared" si="48"/>
        <v>2545</v>
      </c>
      <c r="B2564" s="145">
        <v>-11686728.744173102</v>
      </c>
      <c r="U2564" s="145">
        <v>2544</v>
      </c>
      <c r="V2564" s="145">
        <v>-13506771.970337514</v>
      </c>
    </row>
    <row r="2565" spans="1:22" x14ac:dyDescent="0.35">
      <c r="A2565" s="70">
        <f t="shared" si="48"/>
        <v>2546</v>
      </c>
      <c r="B2565" s="145">
        <v>-11686728.744173102</v>
      </c>
      <c r="U2565" s="145">
        <v>2545</v>
      </c>
      <c r="V2565" s="145">
        <v>-20791136.46528792</v>
      </c>
    </row>
    <row r="2566" spans="1:22" x14ac:dyDescent="0.35">
      <c r="A2566" s="70">
        <f t="shared" si="48"/>
        <v>2547</v>
      </c>
      <c r="B2566" s="145">
        <v>-11686728.744173102</v>
      </c>
      <c r="U2566" s="145">
        <v>2546</v>
      </c>
      <c r="V2566" s="145">
        <v>-1119810.4626667537</v>
      </c>
    </row>
    <row r="2567" spans="1:22" x14ac:dyDescent="0.35">
      <c r="A2567" s="70">
        <f t="shared" si="48"/>
        <v>2548</v>
      </c>
      <c r="B2567" s="145">
        <v>-11686728.744173102</v>
      </c>
      <c r="U2567" s="145">
        <v>2547</v>
      </c>
      <c r="V2567" s="145">
        <v>-37757877.152841851</v>
      </c>
    </row>
    <row r="2568" spans="1:22" x14ac:dyDescent="0.35">
      <c r="A2568" s="70">
        <f t="shared" si="48"/>
        <v>2549</v>
      </c>
      <c r="B2568" s="145">
        <v>-11686728.744173102</v>
      </c>
      <c r="U2568" s="145">
        <v>2548</v>
      </c>
      <c r="V2568" s="145">
        <v>12196195.882239956</v>
      </c>
    </row>
    <row r="2569" spans="1:22" x14ac:dyDescent="0.35">
      <c r="A2569" s="70">
        <f t="shared" si="48"/>
        <v>2550</v>
      </c>
      <c r="B2569" s="145">
        <v>-11686728.744173102</v>
      </c>
      <c r="U2569" s="145">
        <v>2549</v>
      </c>
      <c r="V2569" s="145">
        <v>-1970690.5061910786</v>
      </c>
    </row>
    <row r="2570" spans="1:22" x14ac:dyDescent="0.35">
      <c r="A2570" s="70">
        <f t="shared" si="48"/>
        <v>2551</v>
      </c>
      <c r="B2570" s="145">
        <v>-11686728.744173102</v>
      </c>
      <c r="U2570" s="145">
        <v>2550</v>
      </c>
      <c r="V2570" s="145">
        <v>8418423.7247989848</v>
      </c>
    </row>
    <row r="2571" spans="1:22" x14ac:dyDescent="0.35">
      <c r="A2571" s="70">
        <f t="shared" si="48"/>
        <v>2552</v>
      </c>
      <c r="B2571" s="145">
        <v>-11686728.744173102</v>
      </c>
      <c r="U2571" s="145">
        <v>2551</v>
      </c>
      <c r="V2571" s="145">
        <v>-10791964.045421787</v>
      </c>
    </row>
    <row r="2572" spans="1:22" x14ac:dyDescent="0.35">
      <c r="A2572" s="70">
        <f t="shared" si="48"/>
        <v>2553</v>
      </c>
      <c r="B2572" s="145">
        <v>-11686728.744173102</v>
      </c>
      <c r="U2572" s="145">
        <v>2552</v>
      </c>
      <c r="V2572" s="145">
        <v>-26915084.121351413</v>
      </c>
    </row>
    <row r="2573" spans="1:22" x14ac:dyDescent="0.35">
      <c r="A2573" s="70">
        <f t="shared" si="48"/>
        <v>2554</v>
      </c>
      <c r="B2573" s="145">
        <v>-11686728.744173102</v>
      </c>
      <c r="U2573" s="145">
        <v>2553</v>
      </c>
      <c r="V2573" s="145">
        <v>-23751596.997930307</v>
      </c>
    </row>
    <row r="2574" spans="1:22" x14ac:dyDescent="0.35">
      <c r="A2574" s="70">
        <f t="shared" si="48"/>
        <v>2555</v>
      </c>
      <c r="B2574" s="145">
        <v>-11686728.744173102</v>
      </c>
      <c r="U2574" s="145">
        <v>2554</v>
      </c>
      <c r="V2574" s="145">
        <v>-15120003.577486958</v>
      </c>
    </row>
    <row r="2575" spans="1:22" x14ac:dyDescent="0.35">
      <c r="A2575" s="70">
        <f t="shared" si="48"/>
        <v>2556</v>
      </c>
      <c r="B2575" s="145">
        <v>-11686728.744173102</v>
      </c>
      <c r="U2575" s="145">
        <v>2555</v>
      </c>
      <c r="V2575" s="145">
        <v>-12392488.498468617</v>
      </c>
    </row>
    <row r="2576" spans="1:22" x14ac:dyDescent="0.35">
      <c r="A2576" s="70">
        <f t="shared" si="48"/>
        <v>2557</v>
      </c>
      <c r="B2576" s="145">
        <v>-11686728.744173102</v>
      </c>
      <c r="U2576" s="145">
        <v>2556</v>
      </c>
      <c r="V2576" s="145">
        <v>-6651477.6103426293</v>
      </c>
    </row>
    <row r="2577" spans="1:22" x14ac:dyDescent="0.35">
      <c r="A2577" s="70">
        <f t="shared" si="48"/>
        <v>2558</v>
      </c>
      <c r="B2577" s="145">
        <v>-11686728.744173102</v>
      </c>
      <c r="U2577" s="145">
        <v>2557</v>
      </c>
      <c r="V2577" s="145">
        <v>-40960030.32012549</v>
      </c>
    </row>
    <row r="2578" spans="1:22" x14ac:dyDescent="0.35">
      <c r="A2578" s="70">
        <f t="shared" si="48"/>
        <v>2559</v>
      </c>
      <c r="B2578" s="145">
        <v>-11686728.744173102</v>
      </c>
      <c r="U2578" s="145">
        <v>2558</v>
      </c>
      <c r="V2578" s="145">
        <v>-20146556.290310774</v>
      </c>
    </row>
    <row r="2579" spans="1:22" x14ac:dyDescent="0.35">
      <c r="A2579" s="70">
        <f t="shared" si="48"/>
        <v>2560</v>
      </c>
      <c r="B2579" s="145">
        <v>-11686728.744173102</v>
      </c>
      <c r="U2579" s="145">
        <v>2559</v>
      </c>
      <c r="V2579" s="145">
        <v>6268586.5462682024</v>
      </c>
    </row>
    <row r="2580" spans="1:22" x14ac:dyDescent="0.35">
      <c r="A2580" s="70">
        <f t="shared" si="48"/>
        <v>2561</v>
      </c>
      <c r="B2580" s="145">
        <v>-11686728.744173102</v>
      </c>
      <c r="U2580" s="145">
        <v>2560</v>
      </c>
      <c r="V2580" s="145">
        <v>8164134.3788582869</v>
      </c>
    </row>
    <row r="2581" spans="1:22" x14ac:dyDescent="0.35">
      <c r="A2581" s="70">
        <f t="shared" si="48"/>
        <v>2562</v>
      </c>
      <c r="B2581" s="145">
        <v>-11686728.744173102</v>
      </c>
      <c r="U2581" s="145">
        <v>2561</v>
      </c>
      <c r="V2581" s="145">
        <v>-4494100.7688458338</v>
      </c>
    </row>
    <row r="2582" spans="1:22" x14ac:dyDescent="0.35">
      <c r="A2582" s="70">
        <f t="shared" ref="A2582:A2645" si="49">A2581+1</f>
        <v>2563</v>
      </c>
      <c r="B2582" s="145">
        <v>-11686728.744173102</v>
      </c>
      <c r="U2582" s="145">
        <v>2562</v>
      </c>
      <c r="V2582" s="145">
        <v>12759569.072532751</v>
      </c>
    </row>
    <row r="2583" spans="1:22" x14ac:dyDescent="0.35">
      <c r="A2583" s="70">
        <f t="shared" si="49"/>
        <v>2564</v>
      </c>
      <c r="B2583" s="145">
        <v>-11686728.744173102</v>
      </c>
      <c r="U2583" s="145">
        <v>2563</v>
      </c>
      <c r="V2583" s="145">
        <v>-2524726.7767414004</v>
      </c>
    </row>
    <row r="2584" spans="1:22" x14ac:dyDescent="0.35">
      <c r="A2584" s="70">
        <f t="shared" si="49"/>
        <v>2565</v>
      </c>
      <c r="B2584" s="145">
        <v>-11686728.744173102</v>
      </c>
      <c r="U2584" s="145">
        <v>2564</v>
      </c>
      <c r="V2584" s="145">
        <v>-26982440.686798915</v>
      </c>
    </row>
    <row r="2585" spans="1:22" x14ac:dyDescent="0.35">
      <c r="A2585" s="70">
        <f t="shared" si="49"/>
        <v>2566</v>
      </c>
      <c r="B2585" s="145">
        <v>-11686728.744173102</v>
      </c>
      <c r="U2585" s="145">
        <v>2565</v>
      </c>
      <c r="V2585" s="145">
        <v>17076482.088757016</v>
      </c>
    </row>
    <row r="2586" spans="1:22" x14ac:dyDescent="0.35">
      <c r="A2586" s="70">
        <f t="shared" si="49"/>
        <v>2567</v>
      </c>
      <c r="B2586" s="145">
        <v>-11686728.744173102</v>
      </c>
      <c r="U2586" s="145">
        <v>2566</v>
      </c>
      <c r="V2586" s="145">
        <v>-22049157.578537166</v>
      </c>
    </row>
    <row r="2587" spans="1:22" x14ac:dyDescent="0.35">
      <c r="A2587" s="70">
        <f t="shared" si="49"/>
        <v>2568</v>
      </c>
      <c r="B2587" s="145">
        <v>-11686728.744173102</v>
      </c>
      <c r="U2587" s="145">
        <v>2567</v>
      </c>
      <c r="V2587" s="145">
        <v>31288833.59814794</v>
      </c>
    </row>
    <row r="2588" spans="1:22" x14ac:dyDescent="0.35">
      <c r="A2588" s="70">
        <f t="shared" si="49"/>
        <v>2569</v>
      </c>
      <c r="B2588" s="145">
        <v>-11686728.744173102</v>
      </c>
      <c r="U2588" s="145">
        <v>2568</v>
      </c>
      <c r="V2588" s="145">
        <v>-25731710.766942196</v>
      </c>
    </row>
    <row r="2589" spans="1:22" x14ac:dyDescent="0.35">
      <c r="A2589" s="70">
        <f t="shared" si="49"/>
        <v>2570</v>
      </c>
      <c r="B2589" s="145">
        <v>-11686728.744173102</v>
      </c>
      <c r="U2589" s="145">
        <v>2569</v>
      </c>
      <c r="V2589" s="145">
        <v>14319243.801231593</v>
      </c>
    </row>
    <row r="2590" spans="1:22" x14ac:dyDescent="0.35">
      <c r="A2590" s="70">
        <f t="shared" si="49"/>
        <v>2571</v>
      </c>
      <c r="B2590" s="145">
        <v>-11686728.744173102</v>
      </c>
      <c r="U2590" s="145">
        <v>2570</v>
      </c>
      <c r="V2590" s="145">
        <v>20451840.94572429</v>
      </c>
    </row>
    <row r="2591" spans="1:22" x14ac:dyDescent="0.35">
      <c r="A2591" s="70">
        <f t="shared" si="49"/>
        <v>2572</v>
      </c>
      <c r="B2591" s="145">
        <v>-11686728.744173102</v>
      </c>
      <c r="U2591" s="145">
        <v>2571</v>
      </c>
      <c r="V2591" s="145">
        <v>-25049658.183136687</v>
      </c>
    </row>
    <row r="2592" spans="1:22" x14ac:dyDescent="0.35">
      <c r="A2592" s="70">
        <f t="shared" si="49"/>
        <v>2573</v>
      </c>
      <c r="B2592" s="145">
        <v>-11686728.744173102</v>
      </c>
      <c r="U2592" s="145">
        <v>2572</v>
      </c>
      <c r="V2592" s="145">
        <v>-12635852.012767678</v>
      </c>
    </row>
    <row r="2593" spans="1:22" x14ac:dyDescent="0.35">
      <c r="A2593" s="70">
        <f t="shared" si="49"/>
        <v>2574</v>
      </c>
      <c r="B2593" s="145">
        <v>-11686728.744173102</v>
      </c>
      <c r="U2593" s="145">
        <v>2573</v>
      </c>
      <c r="V2593" s="145">
        <v>-3129137.7599132061</v>
      </c>
    </row>
    <row r="2594" spans="1:22" x14ac:dyDescent="0.35">
      <c r="A2594" s="70">
        <f t="shared" si="49"/>
        <v>2575</v>
      </c>
      <c r="B2594" s="145">
        <v>-11686728.744173102</v>
      </c>
      <c r="U2594" s="145">
        <v>2574</v>
      </c>
      <c r="V2594" s="145">
        <v>-13520575.69313493</v>
      </c>
    </row>
    <row r="2595" spans="1:22" x14ac:dyDescent="0.35">
      <c r="A2595" s="70">
        <f t="shared" si="49"/>
        <v>2576</v>
      </c>
      <c r="B2595" s="145">
        <v>-11686728.744173102</v>
      </c>
      <c r="U2595" s="145">
        <v>2575</v>
      </c>
      <c r="V2595" s="145">
        <v>-4598352.7911879439</v>
      </c>
    </row>
    <row r="2596" spans="1:22" x14ac:dyDescent="0.35">
      <c r="A2596" s="70">
        <f t="shared" si="49"/>
        <v>2577</v>
      </c>
      <c r="B2596" s="145">
        <v>-11686728.744173102</v>
      </c>
      <c r="U2596" s="145">
        <v>2576</v>
      </c>
      <c r="V2596" s="145">
        <v>11485339.494283319</v>
      </c>
    </row>
    <row r="2597" spans="1:22" x14ac:dyDescent="0.35">
      <c r="A2597" s="70">
        <f t="shared" si="49"/>
        <v>2578</v>
      </c>
      <c r="B2597" s="145">
        <v>-11686728.744173102</v>
      </c>
      <c r="U2597" s="145">
        <v>2577</v>
      </c>
      <c r="V2597" s="145">
        <v>-21601292.767657824</v>
      </c>
    </row>
    <row r="2598" spans="1:22" x14ac:dyDescent="0.35">
      <c r="A2598" s="70">
        <f t="shared" si="49"/>
        <v>2579</v>
      </c>
      <c r="B2598" s="145">
        <v>-11686728.744173102</v>
      </c>
      <c r="U2598" s="145">
        <v>2578</v>
      </c>
      <c r="V2598" s="145">
        <v>-1711250.1679175459</v>
      </c>
    </row>
    <row r="2599" spans="1:22" x14ac:dyDescent="0.35">
      <c r="A2599" s="70">
        <f t="shared" si="49"/>
        <v>2580</v>
      </c>
      <c r="B2599" s="145">
        <v>-11686728.744173102</v>
      </c>
      <c r="U2599" s="145">
        <v>2579</v>
      </c>
      <c r="V2599" s="145">
        <v>-1356024.9120314717</v>
      </c>
    </row>
    <row r="2600" spans="1:22" x14ac:dyDescent="0.35">
      <c r="A2600" s="70">
        <f t="shared" si="49"/>
        <v>2581</v>
      </c>
      <c r="B2600" s="145">
        <v>-11686728.744173102</v>
      </c>
      <c r="U2600" s="145">
        <v>2580</v>
      </c>
      <c r="V2600" s="145">
        <v>27528295.390365124</v>
      </c>
    </row>
    <row r="2601" spans="1:22" x14ac:dyDescent="0.35">
      <c r="A2601" s="70">
        <f t="shared" si="49"/>
        <v>2582</v>
      </c>
      <c r="B2601" s="145">
        <v>-11686728.744173102</v>
      </c>
      <c r="U2601" s="145">
        <v>2581</v>
      </c>
      <c r="V2601" s="145">
        <v>16319551.711969569</v>
      </c>
    </row>
    <row r="2602" spans="1:22" x14ac:dyDescent="0.35">
      <c r="A2602" s="70">
        <f t="shared" si="49"/>
        <v>2583</v>
      </c>
      <c r="B2602" s="145">
        <v>-11686728.744173102</v>
      </c>
      <c r="U2602" s="145">
        <v>2582</v>
      </c>
      <c r="V2602" s="145">
        <v>3899290.0096517727</v>
      </c>
    </row>
    <row r="2603" spans="1:22" x14ac:dyDescent="0.35">
      <c r="A2603" s="70">
        <f t="shared" si="49"/>
        <v>2584</v>
      </c>
      <c r="B2603" s="145">
        <v>-11686728.744173102</v>
      </c>
      <c r="U2603" s="145">
        <v>2583</v>
      </c>
      <c r="V2603" s="145">
        <v>-17039742.680635005</v>
      </c>
    </row>
    <row r="2604" spans="1:22" x14ac:dyDescent="0.35">
      <c r="A2604" s="70">
        <f t="shared" si="49"/>
        <v>2585</v>
      </c>
      <c r="B2604" s="145">
        <v>-11686728.744173102</v>
      </c>
      <c r="U2604" s="145">
        <v>2584</v>
      </c>
      <c r="V2604" s="145">
        <v>-28509832.13321447</v>
      </c>
    </row>
    <row r="2605" spans="1:22" x14ac:dyDescent="0.35">
      <c r="A2605" s="70">
        <f t="shared" si="49"/>
        <v>2586</v>
      </c>
      <c r="B2605" s="145">
        <v>-11686728.744173102</v>
      </c>
      <c r="U2605" s="145">
        <v>2585</v>
      </c>
      <c r="V2605" s="145">
        <v>-11191530.133162357</v>
      </c>
    </row>
    <row r="2606" spans="1:22" x14ac:dyDescent="0.35">
      <c r="A2606" s="70">
        <f t="shared" si="49"/>
        <v>2587</v>
      </c>
      <c r="B2606" s="145">
        <v>-11686728.744173102</v>
      </c>
      <c r="U2606" s="145">
        <v>2586</v>
      </c>
      <c r="V2606" s="145">
        <v>29361.895364582539</v>
      </c>
    </row>
    <row r="2607" spans="1:22" x14ac:dyDescent="0.35">
      <c r="A2607" s="70">
        <f t="shared" si="49"/>
        <v>2588</v>
      </c>
      <c r="B2607" s="145">
        <v>-11686728.744173102</v>
      </c>
      <c r="U2607" s="145">
        <v>2587</v>
      </c>
      <c r="V2607" s="145">
        <v>13210158.130721774</v>
      </c>
    </row>
    <row r="2608" spans="1:22" x14ac:dyDescent="0.35">
      <c r="A2608" s="70">
        <f t="shared" si="49"/>
        <v>2589</v>
      </c>
      <c r="B2608" s="145">
        <v>-11686728.744173102</v>
      </c>
      <c r="U2608" s="145">
        <v>2588</v>
      </c>
      <c r="V2608" s="145">
        <v>27514599.71042056</v>
      </c>
    </row>
    <row r="2609" spans="1:22" x14ac:dyDescent="0.35">
      <c r="A2609" s="70">
        <f t="shared" si="49"/>
        <v>2590</v>
      </c>
      <c r="B2609" s="145">
        <v>-11686728.744173102</v>
      </c>
      <c r="U2609" s="145">
        <v>2589</v>
      </c>
      <c r="V2609" s="145">
        <v>-9014373.1460579243</v>
      </c>
    </row>
    <row r="2610" spans="1:22" x14ac:dyDescent="0.35">
      <c r="A2610" s="70">
        <f t="shared" si="49"/>
        <v>2591</v>
      </c>
      <c r="B2610" s="145">
        <v>-11686728.744173102</v>
      </c>
      <c r="U2610" s="145">
        <v>2590</v>
      </c>
      <c r="V2610" s="145">
        <v>-3267347.0171491913</v>
      </c>
    </row>
    <row r="2611" spans="1:22" x14ac:dyDescent="0.35">
      <c r="A2611" s="70">
        <f t="shared" si="49"/>
        <v>2592</v>
      </c>
      <c r="B2611" s="145">
        <v>-11686728.744173102</v>
      </c>
      <c r="U2611" s="145">
        <v>2591</v>
      </c>
      <c r="V2611" s="145">
        <v>7110702.4604063779</v>
      </c>
    </row>
    <row r="2612" spans="1:22" x14ac:dyDescent="0.35">
      <c r="A2612" s="70">
        <f t="shared" si="49"/>
        <v>2593</v>
      </c>
      <c r="B2612" s="145">
        <v>-11686728.744173102</v>
      </c>
      <c r="U2612" s="145">
        <v>2592</v>
      </c>
      <c r="V2612" s="145">
        <v>-16139515.465742772</v>
      </c>
    </row>
    <row r="2613" spans="1:22" x14ac:dyDescent="0.35">
      <c r="A2613" s="70">
        <f t="shared" si="49"/>
        <v>2594</v>
      </c>
      <c r="B2613" s="145">
        <v>-11686728.744173102</v>
      </c>
      <c r="U2613" s="145">
        <v>2593</v>
      </c>
      <c r="V2613" s="145">
        <v>14996803.059666507</v>
      </c>
    </row>
    <row r="2614" spans="1:22" x14ac:dyDescent="0.35">
      <c r="A2614" s="70">
        <f t="shared" si="49"/>
        <v>2595</v>
      </c>
      <c r="B2614" s="145">
        <v>-11686728.744173102</v>
      </c>
      <c r="U2614" s="145">
        <v>2594</v>
      </c>
      <c r="V2614" s="145">
        <v>1576228.4607741162</v>
      </c>
    </row>
    <row r="2615" spans="1:22" x14ac:dyDescent="0.35">
      <c r="A2615" s="70">
        <f t="shared" si="49"/>
        <v>2596</v>
      </c>
      <c r="B2615" s="145">
        <v>-11686728.744173102</v>
      </c>
      <c r="U2615" s="145">
        <v>2595</v>
      </c>
      <c r="V2615" s="145">
        <v>-2951179.1708923802</v>
      </c>
    </row>
    <row r="2616" spans="1:22" x14ac:dyDescent="0.35">
      <c r="A2616" s="70">
        <f t="shared" si="49"/>
        <v>2597</v>
      </c>
      <c r="B2616" s="145">
        <v>-11686728.744173102</v>
      </c>
      <c r="U2616" s="145">
        <v>2596</v>
      </c>
      <c r="V2616" s="145">
        <v>-33791822.383435458</v>
      </c>
    </row>
    <row r="2617" spans="1:22" x14ac:dyDescent="0.35">
      <c r="A2617" s="70">
        <f t="shared" si="49"/>
        <v>2598</v>
      </c>
      <c r="B2617" s="145">
        <v>-11686728.744173102</v>
      </c>
      <c r="U2617" s="145">
        <v>2597</v>
      </c>
      <c r="V2617" s="145">
        <v>-7919715.6021250188</v>
      </c>
    </row>
    <row r="2618" spans="1:22" x14ac:dyDescent="0.35">
      <c r="A2618" s="70">
        <f t="shared" si="49"/>
        <v>2599</v>
      </c>
      <c r="B2618" s="145">
        <v>-11686728.744173102</v>
      </c>
      <c r="U2618" s="145">
        <v>2598</v>
      </c>
      <c r="V2618" s="145">
        <v>-7433258.6468421295</v>
      </c>
    </row>
    <row r="2619" spans="1:22" x14ac:dyDescent="0.35">
      <c r="A2619" s="70">
        <f t="shared" si="49"/>
        <v>2600</v>
      </c>
      <c r="B2619" s="145">
        <v>-11686728.744173102</v>
      </c>
      <c r="U2619" s="145">
        <v>2599</v>
      </c>
      <c r="V2619" s="145">
        <v>-5050604.2067419942</v>
      </c>
    </row>
    <row r="2620" spans="1:22" x14ac:dyDescent="0.35">
      <c r="A2620" s="70">
        <f t="shared" si="49"/>
        <v>2601</v>
      </c>
      <c r="B2620" s="145">
        <v>-11686728.744173102</v>
      </c>
      <c r="U2620" s="145">
        <v>2600</v>
      </c>
      <c r="V2620" s="145">
        <v>-13098447.779044932</v>
      </c>
    </row>
    <row r="2621" spans="1:22" x14ac:dyDescent="0.35">
      <c r="A2621" s="70">
        <f t="shared" si="49"/>
        <v>2602</v>
      </c>
      <c r="B2621" s="145">
        <v>-11686728.744173102</v>
      </c>
      <c r="U2621" s="145">
        <v>2601</v>
      </c>
      <c r="V2621" s="145">
        <v>2572616.61103715</v>
      </c>
    </row>
    <row r="2622" spans="1:22" x14ac:dyDescent="0.35">
      <c r="A2622" s="70">
        <f t="shared" si="49"/>
        <v>2603</v>
      </c>
      <c r="B2622" s="145">
        <v>-11686728.744173102</v>
      </c>
      <c r="U2622" s="145">
        <v>2602</v>
      </c>
      <c r="V2622" s="145">
        <v>9418493.9985455908</v>
      </c>
    </row>
    <row r="2623" spans="1:22" x14ac:dyDescent="0.35">
      <c r="A2623" s="70">
        <f t="shared" si="49"/>
        <v>2604</v>
      </c>
      <c r="B2623" s="145">
        <v>-11686728.744173102</v>
      </c>
      <c r="U2623" s="145">
        <v>2603</v>
      </c>
      <c r="V2623" s="145">
        <v>-25301258.58220784</v>
      </c>
    </row>
    <row r="2624" spans="1:22" x14ac:dyDescent="0.35">
      <c r="A2624" s="70">
        <f t="shared" si="49"/>
        <v>2605</v>
      </c>
      <c r="B2624" s="145">
        <v>-11686728.744173102</v>
      </c>
      <c r="U2624" s="145">
        <v>2604</v>
      </c>
      <c r="V2624" s="145">
        <v>1111024.9818000272</v>
      </c>
    </row>
    <row r="2625" spans="1:22" x14ac:dyDescent="0.35">
      <c r="A2625" s="70">
        <f t="shared" si="49"/>
        <v>2606</v>
      </c>
      <c r="B2625" s="145">
        <v>-11686728.744173102</v>
      </c>
      <c r="U2625" s="145">
        <v>2605</v>
      </c>
      <c r="V2625" s="145">
        <v>6201340.2086443268</v>
      </c>
    </row>
    <row r="2626" spans="1:22" x14ac:dyDescent="0.35">
      <c r="A2626" s="70">
        <f t="shared" si="49"/>
        <v>2607</v>
      </c>
      <c r="B2626" s="145">
        <v>-11686728.744173102</v>
      </c>
      <c r="U2626" s="145">
        <v>2606</v>
      </c>
      <c r="V2626" s="145">
        <v>-13644357.745892297</v>
      </c>
    </row>
    <row r="2627" spans="1:22" x14ac:dyDescent="0.35">
      <c r="A2627" s="70">
        <f t="shared" si="49"/>
        <v>2608</v>
      </c>
      <c r="B2627" s="145">
        <v>-11686728.744173102</v>
      </c>
      <c r="U2627" s="145">
        <v>2607</v>
      </c>
      <c r="V2627" s="145">
        <v>-19658776.04773666</v>
      </c>
    </row>
    <row r="2628" spans="1:22" x14ac:dyDescent="0.35">
      <c r="A2628" s="70">
        <f t="shared" si="49"/>
        <v>2609</v>
      </c>
      <c r="B2628" s="145">
        <v>-11686728.744173102</v>
      </c>
      <c r="U2628" s="145">
        <v>2608</v>
      </c>
      <c r="V2628" s="145">
        <v>14181818.354248252</v>
      </c>
    </row>
    <row r="2629" spans="1:22" x14ac:dyDescent="0.35">
      <c r="A2629" s="70">
        <f t="shared" si="49"/>
        <v>2610</v>
      </c>
      <c r="B2629" s="145">
        <v>-11686728.744173102</v>
      </c>
      <c r="U2629" s="145">
        <v>2609</v>
      </c>
      <c r="V2629" s="145">
        <v>-8326744.9168452397</v>
      </c>
    </row>
    <row r="2630" spans="1:22" x14ac:dyDescent="0.35">
      <c r="A2630" s="70">
        <f t="shared" si="49"/>
        <v>2611</v>
      </c>
      <c r="B2630" s="145">
        <v>-11686728.744173102</v>
      </c>
      <c r="U2630" s="145">
        <v>2610</v>
      </c>
      <c r="V2630" s="145">
        <v>3722027.5678477623</v>
      </c>
    </row>
    <row r="2631" spans="1:22" x14ac:dyDescent="0.35">
      <c r="A2631" s="70">
        <f t="shared" si="49"/>
        <v>2612</v>
      </c>
      <c r="B2631" s="145">
        <v>-11686728.744173102</v>
      </c>
      <c r="U2631" s="145">
        <v>2611</v>
      </c>
      <c r="V2631" s="145">
        <v>33413919.363739043</v>
      </c>
    </row>
    <row r="2632" spans="1:22" x14ac:dyDescent="0.35">
      <c r="A2632" s="70">
        <f t="shared" si="49"/>
        <v>2613</v>
      </c>
      <c r="B2632" s="145">
        <v>-11686728.744173102</v>
      </c>
      <c r="U2632" s="145">
        <v>2612</v>
      </c>
      <c r="V2632" s="145">
        <v>7698486.1915220506</v>
      </c>
    </row>
    <row r="2633" spans="1:22" x14ac:dyDescent="0.35">
      <c r="A2633" s="70">
        <f t="shared" si="49"/>
        <v>2614</v>
      </c>
      <c r="B2633" s="145">
        <v>-11686728.744173102</v>
      </c>
      <c r="U2633" s="145">
        <v>2613</v>
      </c>
      <c r="V2633" s="145">
        <v>1024156.3312656321</v>
      </c>
    </row>
    <row r="2634" spans="1:22" x14ac:dyDescent="0.35">
      <c r="A2634" s="70">
        <f t="shared" si="49"/>
        <v>2615</v>
      </c>
      <c r="B2634" s="145">
        <v>-11686728.744173102</v>
      </c>
      <c r="U2634" s="145">
        <v>2614</v>
      </c>
      <c r="V2634" s="145">
        <v>-35598066.293441616</v>
      </c>
    </row>
    <row r="2635" spans="1:22" x14ac:dyDescent="0.35">
      <c r="A2635" s="70">
        <f t="shared" si="49"/>
        <v>2616</v>
      </c>
      <c r="B2635" s="145">
        <v>-11686728.744173102</v>
      </c>
      <c r="U2635" s="145">
        <v>2615</v>
      </c>
      <c r="V2635" s="145">
        <v>-1543801.3750556819</v>
      </c>
    </row>
    <row r="2636" spans="1:22" x14ac:dyDescent="0.35">
      <c r="A2636" s="70">
        <f t="shared" si="49"/>
        <v>2617</v>
      </c>
      <c r="B2636" s="145">
        <v>-11686728.744173102</v>
      </c>
      <c r="U2636" s="145">
        <v>2616</v>
      </c>
      <c r="V2636" s="145">
        <v>4475933.4140320756</v>
      </c>
    </row>
    <row r="2637" spans="1:22" x14ac:dyDescent="0.35">
      <c r="A2637" s="70">
        <f t="shared" si="49"/>
        <v>2618</v>
      </c>
      <c r="B2637" s="145">
        <v>-11686728.744173102</v>
      </c>
      <c r="U2637" s="145">
        <v>2617</v>
      </c>
      <c r="V2637" s="145">
        <v>18005983.350545961</v>
      </c>
    </row>
    <row r="2638" spans="1:22" x14ac:dyDescent="0.35">
      <c r="A2638" s="70">
        <f t="shared" si="49"/>
        <v>2619</v>
      </c>
      <c r="B2638" s="145">
        <v>-11686728.744173102</v>
      </c>
      <c r="U2638" s="145">
        <v>2618</v>
      </c>
      <c r="V2638" s="145">
        <v>-31448648.710493475</v>
      </c>
    </row>
    <row r="2639" spans="1:22" x14ac:dyDescent="0.35">
      <c r="A2639" s="70">
        <f t="shared" si="49"/>
        <v>2620</v>
      </c>
      <c r="B2639" s="145">
        <v>-11686728.744173102</v>
      </c>
      <c r="U2639" s="145">
        <v>2619</v>
      </c>
      <c r="V2639" s="145">
        <v>-8179787.3322652318</v>
      </c>
    </row>
    <row r="2640" spans="1:22" x14ac:dyDescent="0.35">
      <c r="A2640" s="70">
        <f t="shared" si="49"/>
        <v>2621</v>
      </c>
      <c r="B2640" s="145">
        <v>-11686728.744173102</v>
      </c>
      <c r="U2640" s="145">
        <v>2620</v>
      </c>
      <c r="V2640" s="145">
        <v>24015698.538701616</v>
      </c>
    </row>
    <row r="2641" spans="1:22" x14ac:dyDescent="0.35">
      <c r="A2641" s="70">
        <f t="shared" si="49"/>
        <v>2622</v>
      </c>
      <c r="B2641" s="145">
        <v>-11686728.744173102</v>
      </c>
      <c r="U2641" s="145">
        <v>2621</v>
      </c>
      <c r="V2641" s="145">
        <v>-15102637.153390069</v>
      </c>
    </row>
    <row r="2642" spans="1:22" x14ac:dyDescent="0.35">
      <c r="A2642" s="70">
        <f t="shared" si="49"/>
        <v>2623</v>
      </c>
      <c r="B2642" s="145">
        <v>-11686728.744173102</v>
      </c>
      <c r="U2642" s="145">
        <v>2622</v>
      </c>
      <c r="V2642" s="145">
        <v>-9979521.2836721521</v>
      </c>
    </row>
    <row r="2643" spans="1:22" x14ac:dyDescent="0.35">
      <c r="A2643" s="70">
        <f t="shared" si="49"/>
        <v>2624</v>
      </c>
      <c r="B2643" s="145">
        <v>-11686728.744173102</v>
      </c>
      <c r="U2643" s="145">
        <v>2623</v>
      </c>
      <c r="V2643" s="145">
        <v>30556067.691628776</v>
      </c>
    </row>
    <row r="2644" spans="1:22" x14ac:dyDescent="0.35">
      <c r="A2644" s="70">
        <f t="shared" si="49"/>
        <v>2625</v>
      </c>
      <c r="B2644" s="145">
        <v>-11686728.744173102</v>
      </c>
      <c r="U2644" s="145">
        <v>2624</v>
      </c>
      <c r="V2644" s="145">
        <v>-12258090.987549283</v>
      </c>
    </row>
    <row r="2645" spans="1:22" x14ac:dyDescent="0.35">
      <c r="A2645" s="70">
        <f t="shared" si="49"/>
        <v>2626</v>
      </c>
      <c r="B2645" s="145">
        <v>-11686728.744173102</v>
      </c>
      <c r="U2645" s="145">
        <v>2625</v>
      </c>
      <c r="V2645" s="145">
        <v>17422638.010285825</v>
      </c>
    </row>
    <row r="2646" spans="1:22" x14ac:dyDescent="0.35">
      <c r="A2646" s="70">
        <f t="shared" ref="A2646:A2709" si="50">A2645+1</f>
        <v>2627</v>
      </c>
      <c r="B2646" s="145">
        <v>-11686728.744173102</v>
      </c>
      <c r="U2646" s="145">
        <v>2626</v>
      </c>
      <c r="V2646" s="145">
        <v>-2053793.8850479536</v>
      </c>
    </row>
    <row r="2647" spans="1:22" x14ac:dyDescent="0.35">
      <c r="A2647" s="70">
        <f t="shared" si="50"/>
        <v>2628</v>
      </c>
      <c r="B2647" s="145">
        <v>-11686728.744173102</v>
      </c>
      <c r="U2647" s="145">
        <v>2627</v>
      </c>
      <c r="V2647" s="145">
        <v>-25300779.477756746</v>
      </c>
    </row>
    <row r="2648" spans="1:22" x14ac:dyDescent="0.35">
      <c r="A2648" s="70">
        <f t="shared" si="50"/>
        <v>2629</v>
      </c>
      <c r="B2648" s="145">
        <v>-11686728.744173102</v>
      </c>
      <c r="U2648" s="145">
        <v>2628</v>
      </c>
      <c r="V2648" s="145">
        <v>12419860.894570611</v>
      </c>
    </row>
    <row r="2649" spans="1:22" x14ac:dyDescent="0.35">
      <c r="A2649" s="70">
        <f t="shared" si="50"/>
        <v>2630</v>
      </c>
      <c r="B2649" s="145">
        <v>-11686728.744173102</v>
      </c>
      <c r="U2649" s="145">
        <v>2629</v>
      </c>
      <c r="V2649" s="145">
        <v>-15476003.222902497</v>
      </c>
    </row>
    <row r="2650" spans="1:22" x14ac:dyDescent="0.35">
      <c r="A2650" s="70">
        <f t="shared" si="50"/>
        <v>2631</v>
      </c>
      <c r="B2650" s="145">
        <v>-11686728.744173102</v>
      </c>
      <c r="U2650" s="145">
        <v>2630</v>
      </c>
      <c r="V2650" s="145">
        <v>18949382.899474256</v>
      </c>
    </row>
    <row r="2651" spans="1:22" x14ac:dyDescent="0.35">
      <c r="A2651" s="70">
        <f t="shared" si="50"/>
        <v>2632</v>
      </c>
      <c r="B2651" s="145">
        <v>-11686728.744173102</v>
      </c>
      <c r="U2651" s="145">
        <v>2631</v>
      </c>
      <c r="V2651" s="145">
        <v>25174404.911924586</v>
      </c>
    </row>
    <row r="2652" spans="1:22" x14ac:dyDescent="0.35">
      <c r="A2652" s="70">
        <f t="shared" si="50"/>
        <v>2633</v>
      </c>
      <c r="B2652" s="145">
        <v>-11686728.744173102</v>
      </c>
      <c r="U2652" s="145">
        <v>2632</v>
      </c>
      <c r="V2652" s="145">
        <v>-11290454.704761488</v>
      </c>
    </row>
    <row r="2653" spans="1:22" x14ac:dyDescent="0.35">
      <c r="A2653" s="70">
        <f t="shared" si="50"/>
        <v>2634</v>
      </c>
      <c r="B2653" s="145">
        <v>-11686728.744173102</v>
      </c>
      <c r="U2653" s="145">
        <v>2633</v>
      </c>
      <c r="V2653" s="145">
        <v>-15174093.9327245</v>
      </c>
    </row>
    <row r="2654" spans="1:22" x14ac:dyDescent="0.35">
      <c r="A2654" s="70">
        <f t="shared" si="50"/>
        <v>2635</v>
      </c>
      <c r="B2654" s="145">
        <v>-11686728.744173102</v>
      </c>
      <c r="U2654" s="145">
        <v>2634</v>
      </c>
      <c r="V2654" s="145">
        <v>-30458298.272047069</v>
      </c>
    </row>
    <row r="2655" spans="1:22" x14ac:dyDescent="0.35">
      <c r="A2655" s="70">
        <f t="shared" si="50"/>
        <v>2636</v>
      </c>
      <c r="B2655" s="145">
        <v>-11686728.744173102</v>
      </c>
      <c r="U2655" s="145">
        <v>2635</v>
      </c>
      <c r="V2655" s="145">
        <v>-49710419.417527169</v>
      </c>
    </row>
    <row r="2656" spans="1:22" x14ac:dyDescent="0.35">
      <c r="A2656" s="70">
        <f t="shared" si="50"/>
        <v>2637</v>
      </c>
      <c r="B2656" s="145">
        <v>-11686728.744173102</v>
      </c>
      <c r="U2656" s="145">
        <v>2636</v>
      </c>
      <c r="V2656" s="145">
        <v>18164669.204291232</v>
      </c>
    </row>
    <row r="2657" spans="1:22" x14ac:dyDescent="0.35">
      <c r="A2657" s="70">
        <f t="shared" si="50"/>
        <v>2638</v>
      </c>
      <c r="B2657" s="145">
        <v>-11686728.744173102</v>
      </c>
      <c r="U2657" s="145">
        <v>2637</v>
      </c>
      <c r="V2657" s="145">
        <v>14619152.565532293</v>
      </c>
    </row>
    <row r="2658" spans="1:22" x14ac:dyDescent="0.35">
      <c r="A2658" s="70">
        <f t="shared" si="50"/>
        <v>2639</v>
      </c>
      <c r="B2658" s="145">
        <v>-11686728.744173102</v>
      </c>
      <c r="U2658" s="145">
        <v>2638</v>
      </c>
      <c r="V2658" s="145">
        <v>-21028302.335168198</v>
      </c>
    </row>
    <row r="2659" spans="1:22" x14ac:dyDescent="0.35">
      <c r="A2659" s="70">
        <f t="shared" si="50"/>
        <v>2640</v>
      </c>
      <c r="B2659" s="145">
        <v>-11686728.744173102</v>
      </c>
      <c r="U2659" s="145">
        <v>2639</v>
      </c>
      <c r="V2659" s="145">
        <v>8750724.6780984513</v>
      </c>
    </row>
    <row r="2660" spans="1:22" x14ac:dyDescent="0.35">
      <c r="A2660" s="70">
        <f t="shared" si="50"/>
        <v>2641</v>
      </c>
      <c r="B2660" s="145">
        <v>-11686728.744173102</v>
      </c>
      <c r="U2660" s="145">
        <v>2640</v>
      </c>
      <c r="V2660" s="145">
        <v>4623066.0515023172</v>
      </c>
    </row>
    <row r="2661" spans="1:22" x14ac:dyDescent="0.35">
      <c r="A2661" s="70">
        <f t="shared" si="50"/>
        <v>2642</v>
      </c>
      <c r="B2661" s="145">
        <v>-11686728.744173102</v>
      </c>
      <c r="U2661" s="145">
        <v>2641</v>
      </c>
      <c r="V2661" s="145">
        <v>-2721265.0678446796</v>
      </c>
    </row>
    <row r="2662" spans="1:22" x14ac:dyDescent="0.35">
      <c r="A2662" s="70">
        <f t="shared" si="50"/>
        <v>2643</v>
      </c>
      <c r="B2662" s="145">
        <v>-11686728.744173102</v>
      </c>
      <c r="U2662" s="145">
        <v>2642</v>
      </c>
      <c r="V2662" s="145">
        <v>51047.231425378472</v>
      </c>
    </row>
    <row r="2663" spans="1:22" x14ac:dyDescent="0.35">
      <c r="A2663" s="70">
        <f t="shared" si="50"/>
        <v>2644</v>
      </c>
      <c r="B2663" s="145">
        <v>-11686728.744173102</v>
      </c>
      <c r="U2663" s="145">
        <v>2643</v>
      </c>
      <c r="V2663" s="145">
        <v>-30254745.406307429</v>
      </c>
    </row>
    <row r="2664" spans="1:22" x14ac:dyDescent="0.35">
      <c r="A2664" s="70">
        <f t="shared" si="50"/>
        <v>2645</v>
      </c>
      <c r="B2664" s="145">
        <v>-11686728.744173102</v>
      </c>
      <c r="U2664" s="145">
        <v>2644</v>
      </c>
      <c r="V2664" s="145">
        <v>-22547978.449899919</v>
      </c>
    </row>
    <row r="2665" spans="1:22" x14ac:dyDescent="0.35">
      <c r="A2665" s="70">
        <f t="shared" si="50"/>
        <v>2646</v>
      </c>
      <c r="B2665" s="145">
        <v>-11686728.744173102</v>
      </c>
      <c r="U2665" s="145">
        <v>2645</v>
      </c>
      <c r="V2665" s="145">
        <v>-34294619.380530939</v>
      </c>
    </row>
    <row r="2666" spans="1:22" x14ac:dyDescent="0.35">
      <c r="A2666" s="70">
        <f t="shared" si="50"/>
        <v>2647</v>
      </c>
      <c r="B2666" s="145">
        <v>-11686728.744173102</v>
      </c>
      <c r="U2666" s="145">
        <v>2646</v>
      </c>
      <c r="V2666" s="145">
        <v>-35212772.315327086</v>
      </c>
    </row>
    <row r="2667" spans="1:22" x14ac:dyDescent="0.35">
      <c r="A2667" s="70">
        <f t="shared" si="50"/>
        <v>2648</v>
      </c>
      <c r="B2667" s="145">
        <v>-11686728.744173102</v>
      </c>
      <c r="U2667" s="145">
        <v>2647</v>
      </c>
      <c r="V2667" s="145">
        <v>-28800311.631117325</v>
      </c>
    </row>
    <row r="2668" spans="1:22" x14ac:dyDescent="0.35">
      <c r="A2668" s="70">
        <f t="shared" si="50"/>
        <v>2649</v>
      </c>
      <c r="B2668" s="145">
        <v>-11686728.744173102</v>
      </c>
      <c r="U2668" s="145">
        <v>2648</v>
      </c>
      <c r="V2668" s="145">
        <v>-19117567.166117236</v>
      </c>
    </row>
    <row r="2669" spans="1:22" x14ac:dyDescent="0.35">
      <c r="A2669" s="70">
        <f t="shared" si="50"/>
        <v>2650</v>
      </c>
      <c r="B2669" s="145">
        <v>-11686728.744173102</v>
      </c>
      <c r="U2669" s="145">
        <v>2649</v>
      </c>
      <c r="V2669" s="145">
        <v>-8717435.6107760072</v>
      </c>
    </row>
    <row r="2670" spans="1:22" x14ac:dyDescent="0.35">
      <c r="A2670" s="70">
        <f t="shared" si="50"/>
        <v>2651</v>
      </c>
      <c r="B2670" s="145">
        <v>-11686728.744173102</v>
      </c>
      <c r="U2670" s="145">
        <v>2650</v>
      </c>
      <c r="V2670" s="145">
        <v>-11723800.920006828</v>
      </c>
    </row>
    <row r="2671" spans="1:22" x14ac:dyDescent="0.35">
      <c r="A2671" s="70">
        <f t="shared" si="50"/>
        <v>2652</v>
      </c>
      <c r="B2671" s="145">
        <v>-11686728.744173102</v>
      </c>
      <c r="U2671" s="145">
        <v>2651</v>
      </c>
      <c r="V2671" s="145">
        <v>613291.35285229608</v>
      </c>
    </row>
    <row r="2672" spans="1:22" x14ac:dyDescent="0.35">
      <c r="A2672" s="70">
        <f t="shared" si="50"/>
        <v>2653</v>
      </c>
      <c r="B2672" s="145">
        <v>-11686728.744173102</v>
      </c>
      <c r="U2672" s="145">
        <v>2652</v>
      </c>
      <c r="V2672" s="145">
        <v>16085233.262567952</v>
      </c>
    </row>
    <row r="2673" spans="1:22" x14ac:dyDescent="0.35">
      <c r="A2673" s="70">
        <f t="shared" si="50"/>
        <v>2654</v>
      </c>
      <c r="B2673" s="145">
        <v>-11686728.744173102</v>
      </c>
      <c r="U2673" s="145">
        <v>2653</v>
      </c>
      <c r="V2673" s="145">
        <v>3936587.7126702331</v>
      </c>
    </row>
    <row r="2674" spans="1:22" x14ac:dyDescent="0.35">
      <c r="A2674" s="70">
        <f t="shared" si="50"/>
        <v>2655</v>
      </c>
      <c r="B2674" s="145">
        <v>-11686728.744173102</v>
      </c>
      <c r="U2674" s="145">
        <v>2654</v>
      </c>
      <c r="V2674" s="145">
        <v>-13324208.005237201</v>
      </c>
    </row>
    <row r="2675" spans="1:22" x14ac:dyDescent="0.35">
      <c r="A2675" s="70">
        <f t="shared" si="50"/>
        <v>2656</v>
      </c>
      <c r="B2675" s="145">
        <v>-11686728.744173102</v>
      </c>
      <c r="U2675" s="145">
        <v>2655</v>
      </c>
      <c r="V2675" s="145">
        <v>-15063017.833890194</v>
      </c>
    </row>
    <row r="2676" spans="1:22" x14ac:dyDescent="0.35">
      <c r="A2676" s="70">
        <f t="shared" si="50"/>
        <v>2657</v>
      </c>
      <c r="B2676" s="145">
        <v>-11686728.744173102</v>
      </c>
      <c r="U2676" s="145">
        <v>2656</v>
      </c>
      <c r="V2676" s="145">
        <v>6536706.4891542792</v>
      </c>
    </row>
    <row r="2677" spans="1:22" x14ac:dyDescent="0.35">
      <c r="A2677" s="70">
        <f t="shared" si="50"/>
        <v>2658</v>
      </c>
      <c r="B2677" s="145">
        <v>-11686728.744173102</v>
      </c>
      <c r="U2677" s="145">
        <v>2657</v>
      </c>
      <c r="V2677" s="145">
        <v>-40330605.507593632</v>
      </c>
    </row>
    <row r="2678" spans="1:22" x14ac:dyDescent="0.35">
      <c r="A2678" s="70">
        <f t="shared" si="50"/>
        <v>2659</v>
      </c>
      <c r="B2678" s="145">
        <v>-11686728.744173102</v>
      </c>
      <c r="U2678" s="145">
        <v>2658</v>
      </c>
      <c r="V2678" s="145">
        <v>-34441069.474793687</v>
      </c>
    </row>
    <row r="2679" spans="1:22" x14ac:dyDescent="0.35">
      <c r="A2679" s="70">
        <f t="shared" si="50"/>
        <v>2660</v>
      </c>
      <c r="B2679" s="145">
        <v>-11686728.744173102</v>
      </c>
      <c r="U2679" s="145">
        <v>2659</v>
      </c>
      <c r="V2679" s="145">
        <v>22721158.102676924</v>
      </c>
    </row>
    <row r="2680" spans="1:22" x14ac:dyDescent="0.35">
      <c r="A2680" s="70">
        <f t="shared" si="50"/>
        <v>2661</v>
      </c>
      <c r="B2680" s="145">
        <v>-11686728.744173102</v>
      </c>
      <c r="U2680" s="145">
        <v>2660</v>
      </c>
      <c r="V2680" s="145">
        <v>6800955.5803223476</v>
      </c>
    </row>
    <row r="2681" spans="1:22" x14ac:dyDescent="0.35">
      <c r="A2681" s="70">
        <f t="shared" si="50"/>
        <v>2662</v>
      </c>
      <c r="B2681" s="145">
        <v>-11686728.744173102</v>
      </c>
      <c r="U2681" s="145">
        <v>2661</v>
      </c>
      <c r="V2681" s="145">
        <v>-13637119.114700172</v>
      </c>
    </row>
    <row r="2682" spans="1:22" x14ac:dyDescent="0.35">
      <c r="A2682" s="70">
        <f t="shared" si="50"/>
        <v>2663</v>
      </c>
      <c r="B2682" s="145">
        <v>-11686728.744173102</v>
      </c>
      <c r="U2682" s="145">
        <v>2662</v>
      </c>
      <c r="V2682" s="145">
        <v>18332227.701335359</v>
      </c>
    </row>
    <row r="2683" spans="1:22" x14ac:dyDescent="0.35">
      <c r="A2683" s="70">
        <f t="shared" si="50"/>
        <v>2664</v>
      </c>
      <c r="B2683" s="145">
        <v>-11686728.744173102</v>
      </c>
      <c r="U2683" s="145">
        <v>2663</v>
      </c>
      <c r="V2683" s="145">
        <v>25704768.354591485</v>
      </c>
    </row>
    <row r="2684" spans="1:22" x14ac:dyDescent="0.35">
      <c r="A2684" s="70">
        <f t="shared" si="50"/>
        <v>2665</v>
      </c>
      <c r="B2684" s="145">
        <v>-11686728.744173102</v>
      </c>
      <c r="U2684" s="145">
        <v>2664</v>
      </c>
      <c r="V2684" s="145">
        <v>-2193516.0756290276</v>
      </c>
    </row>
    <row r="2685" spans="1:22" x14ac:dyDescent="0.35">
      <c r="A2685" s="70">
        <f t="shared" si="50"/>
        <v>2666</v>
      </c>
      <c r="B2685" s="145">
        <v>-11686728.744173102</v>
      </c>
      <c r="U2685" s="145">
        <v>2665</v>
      </c>
      <c r="V2685" s="145">
        <v>7923054.7742269188</v>
      </c>
    </row>
    <row r="2686" spans="1:22" x14ac:dyDescent="0.35">
      <c r="A2686" s="70">
        <f t="shared" si="50"/>
        <v>2667</v>
      </c>
      <c r="B2686" s="145">
        <v>-11686728.744173102</v>
      </c>
      <c r="U2686" s="145">
        <v>2666</v>
      </c>
      <c r="V2686" s="145">
        <v>21923142.703649193</v>
      </c>
    </row>
    <row r="2687" spans="1:22" x14ac:dyDescent="0.35">
      <c r="A2687" s="70">
        <f t="shared" si="50"/>
        <v>2668</v>
      </c>
      <c r="B2687" s="145">
        <v>-11686728.744173102</v>
      </c>
      <c r="U2687" s="145">
        <v>2667</v>
      </c>
      <c r="V2687" s="145">
        <v>-8855448.0868605673</v>
      </c>
    </row>
    <row r="2688" spans="1:22" x14ac:dyDescent="0.35">
      <c r="A2688" s="70">
        <f t="shared" si="50"/>
        <v>2669</v>
      </c>
      <c r="B2688" s="145">
        <v>-11686728.744173102</v>
      </c>
      <c r="U2688" s="145">
        <v>2668</v>
      </c>
      <c r="V2688" s="145">
        <v>-3375035.0336947162</v>
      </c>
    </row>
    <row r="2689" spans="1:22" x14ac:dyDescent="0.35">
      <c r="A2689" s="70">
        <f t="shared" si="50"/>
        <v>2670</v>
      </c>
      <c r="B2689" s="145">
        <v>-11686728.744173102</v>
      </c>
      <c r="U2689" s="145">
        <v>2669</v>
      </c>
      <c r="V2689" s="145">
        <v>-9886804.2444427051</v>
      </c>
    </row>
    <row r="2690" spans="1:22" x14ac:dyDescent="0.35">
      <c r="A2690" s="70">
        <f t="shared" si="50"/>
        <v>2671</v>
      </c>
      <c r="B2690" s="145">
        <v>-11686728.744173102</v>
      </c>
      <c r="U2690" s="145">
        <v>2670</v>
      </c>
      <c r="V2690" s="145">
        <v>10906987.597154431</v>
      </c>
    </row>
    <row r="2691" spans="1:22" x14ac:dyDescent="0.35">
      <c r="A2691" s="70">
        <f t="shared" si="50"/>
        <v>2672</v>
      </c>
      <c r="B2691" s="145">
        <v>-11686728.744173102</v>
      </c>
      <c r="U2691" s="145">
        <v>2671</v>
      </c>
      <c r="V2691" s="145">
        <v>-13881942.745957237</v>
      </c>
    </row>
    <row r="2692" spans="1:22" x14ac:dyDescent="0.35">
      <c r="A2692" s="70">
        <f t="shared" si="50"/>
        <v>2673</v>
      </c>
      <c r="B2692" s="145">
        <v>-11686728.744173102</v>
      </c>
      <c r="U2692" s="145">
        <v>2672</v>
      </c>
      <c r="V2692" s="145">
        <v>-13950496.358916458</v>
      </c>
    </row>
    <row r="2693" spans="1:22" x14ac:dyDescent="0.35">
      <c r="A2693" s="70">
        <f t="shared" si="50"/>
        <v>2674</v>
      </c>
      <c r="B2693" s="145">
        <v>-11686728.744173102</v>
      </c>
      <c r="U2693" s="145">
        <v>2673</v>
      </c>
      <c r="V2693" s="145">
        <v>11477601.499131139</v>
      </c>
    </row>
    <row r="2694" spans="1:22" x14ac:dyDescent="0.35">
      <c r="A2694" s="70">
        <f t="shared" si="50"/>
        <v>2675</v>
      </c>
      <c r="B2694" s="145">
        <v>-11686728.744173102</v>
      </c>
      <c r="U2694" s="145">
        <v>2674</v>
      </c>
      <c r="V2694" s="145">
        <v>13536134.026749305</v>
      </c>
    </row>
    <row r="2695" spans="1:22" x14ac:dyDescent="0.35">
      <c r="A2695" s="70">
        <f t="shared" si="50"/>
        <v>2676</v>
      </c>
      <c r="B2695" s="145">
        <v>-11686728.744173102</v>
      </c>
      <c r="U2695" s="145">
        <v>2675</v>
      </c>
      <c r="V2695" s="145">
        <v>1675755.1781765148</v>
      </c>
    </row>
    <row r="2696" spans="1:22" x14ac:dyDescent="0.35">
      <c r="A2696" s="70">
        <f t="shared" si="50"/>
        <v>2677</v>
      </c>
      <c r="B2696" s="145">
        <v>-11686728.744173102</v>
      </c>
      <c r="U2696" s="145">
        <v>2676</v>
      </c>
      <c r="V2696" s="145">
        <v>18178683.017796852</v>
      </c>
    </row>
    <row r="2697" spans="1:22" x14ac:dyDescent="0.35">
      <c r="A2697" s="70">
        <f t="shared" si="50"/>
        <v>2678</v>
      </c>
      <c r="B2697" s="145">
        <v>-11686728.744173102</v>
      </c>
      <c r="U2697" s="145">
        <v>2677</v>
      </c>
      <c r="V2697" s="145">
        <v>-7434724.9202870578</v>
      </c>
    </row>
    <row r="2698" spans="1:22" x14ac:dyDescent="0.35">
      <c r="A2698" s="70">
        <f t="shared" si="50"/>
        <v>2679</v>
      </c>
      <c r="B2698" s="145">
        <v>-11686728.744173102</v>
      </c>
      <c r="U2698" s="145">
        <v>2678</v>
      </c>
      <c r="V2698" s="145">
        <v>-3603301.290532887</v>
      </c>
    </row>
    <row r="2699" spans="1:22" x14ac:dyDescent="0.35">
      <c r="A2699" s="70">
        <f t="shared" si="50"/>
        <v>2680</v>
      </c>
      <c r="B2699" s="145">
        <v>-11686728.744173102</v>
      </c>
      <c r="U2699" s="145">
        <v>2679</v>
      </c>
      <c r="V2699" s="145">
        <v>-18205056.983533777</v>
      </c>
    </row>
    <row r="2700" spans="1:22" x14ac:dyDescent="0.35">
      <c r="A2700" s="70">
        <f t="shared" si="50"/>
        <v>2681</v>
      </c>
      <c r="B2700" s="145">
        <v>-11686728.744173102</v>
      </c>
      <c r="U2700" s="145">
        <v>2680</v>
      </c>
      <c r="V2700" s="145">
        <v>40472241.465587467</v>
      </c>
    </row>
    <row r="2701" spans="1:22" x14ac:dyDescent="0.35">
      <c r="A2701" s="70">
        <f t="shared" si="50"/>
        <v>2682</v>
      </c>
      <c r="B2701" s="145">
        <v>-11686728.744173102</v>
      </c>
      <c r="U2701" s="145">
        <v>2681</v>
      </c>
      <c r="V2701" s="145">
        <v>-18656606.866907321</v>
      </c>
    </row>
    <row r="2702" spans="1:22" x14ac:dyDescent="0.35">
      <c r="A2702" s="70">
        <f t="shared" si="50"/>
        <v>2683</v>
      </c>
      <c r="B2702" s="145">
        <v>-11686728.744173102</v>
      </c>
      <c r="U2702" s="145">
        <v>2682</v>
      </c>
      <c r="V2702" s="145">
        <v>-9571307.0813196171</v>
      </c>
    </row>
    <row r="2703" spans="1:22" x14ac:dyDescent="0.35">
      <c r="A2703" s="70">
        <f t="shared" si="50"/>
        <v>2684</v>
      </c>
      <c r="B2703" s="145">
        <v>-11686728.744173102</v>
      </c>
      <c r="U2703" s="145">
        <v>2683</v>
      </c>
      <c r="V2703" s="145">
        <v>-3581462.2699538171</v>
      </c>
    </row>
    <row r="2704" spans="1:22" x14ac:dyDescent="0.35">
      <c r="A2704" s="70">
        <f t="shared" si="50"/>
        <v>2685</v>
      </c>
      <c r="B2704" s="145">
        <v>-11686728.744173102</v>
      </c>
      <c r="U2704" s="145">
        <v>2684</v>
      </c>
      <c r="V2704" s="145">
        <v>-18068642.972273435</v>
      </c>
    </row>
    <row r="2705" spans="1:22" x14ac:dyDescent="0.35">
      <c r="A2705" s="70">
        <f t="shared" si="50"/>
        <v>2686</v>
      </c>
      <c r="B2705" s="145">
        <v>-11686728.744173102</v>
      </c>
      <c r="U2705" s="145">
        <v>2685</v>
      </c>
      <c r="V2705" s="145">
        <v>-28020769.347565468</v>
      </c>
    </row>
    <row r="2706" spans="1:22" x14ac:dyDescent="0.35">
      <c r="A2706" s="70">
        <f t="shared" si="50"/>
        <v>2687</v>
      </c>
      <c r="B2706" s="145">
        <v>-11686728.744173102</v>
      </c>
      <c r="U2706" s="145">
        <v>2686</v>
      </c>
      <c r="V2706" s="145">
        <v>-18664593.377422288</v>
      </c>
    </row>
    <row r="2707" spans="1:22" x14ac:dyDescent="0.35">
      <c r="A2707" s="70">
        <f t="shared" si="50"/>
        <v>2688</v>
      </c>
      <c r="B2707" s="145">
        <v>-11686728.744173102</v>
      </c>
      <c r="U2707" s="145">
        <v>2687</v>
      </c>
      <c r="V2707" s="145">
        <v>-2699975.4364873022</v>
      </c>
    </row>
    <row r="2708" spans="1:22" x14ac:dyDescent="0.35">
      <c r="A2708" s="70">
        <f t="shared" si="50"/>
        <v>2689</v>
      </c>
      <c r="B2708" s="145">
        <v>-11686728.744173102</v>
      </c>
      <c r="U2708" s="145">
        <v>2688</v>
      </c>
      <c r="V2708" s="145">
        <v>24280050.889501031</v>
      </c>
    </row>
    <row r="2709" spans="1:22" x14ac:dyDescent="0.35">
      <c r="A2709" s="70">
        <f t="shared" si="50"/>
        <v>2690</v>
      </c>
      <c r="B2709" s="145">
        <v>-11686728.744173102</v>
      </c>
      <c r="U2709" s="145">
        <v>2689</v>
      </c>
      <c r="V2709" s="145">
        <v>-1698137.6750650108</v>
      </c>
    </row>
    <row r="2710" spans="1:22" x14ac:dyDescent="0.35">
      <c r="A2710" s="70">
        <f t="shared" ref="A2710:A2773" si="51">A2709+1</f>
        <v>2691</v>
      </c>
      <c r="B2710" s="145">
        <v>-11686728.744173102</v>
      </c>
      <c r="U2710" s="145">
        <v>2690</v>
      </c>
      <c r="V2710" s="145">
        <v>-12197374.724084295</v>
      </c>
    </row>
    <row r="2711" spans="1:22" x14ac:dyDescent="0.35">
      <c r="A2711" s="70">
        <f t="shared" si="51"/>
        <v>2692</v>
      </c>
      <c r="B2711" s="145">
        <v>-11686728.744173102</v>
      </c>
      <c r="U2711" s="145">
        <v>2691</v>
      </c>
      <c r="V2711" s="145">
        <v>-8210427.5802005921</v>
      </c>
    </row>
    <row r="2712" spans="1:22" x14ac:dyDescent="0.35">
      <c r="A2712" s="70">
        <f t="shared" si="51"/>
        <v>2693</v>
      </c>
      <c r="B2712" s="145">
        <v>-11686728.744173102</v>
      </c>
      <c r="U2712" s="145">
        <v>2692</v>
      </c>
      <c r="V2712" s="145">
        <v>7070153.9876013733</v>
      </c>
    </row>
    <row r="2713" spans="1:22" x14ac:dyDescent="0.35">
      <c r="A2713" s="70">
        <f t="shared" si="51"/>
        <v>2694</v>
      </c>
      <c r="B2713" s="145">
        <v>-11686728.744173102</v>
      </c>
      <c r="U2713" s="145">
        <v>2693</v>
      </c>
      <c r="V2713" s="145">
        <v>-25842338.631059445</v>
      </c>
    </row>
    <row r="2714" spans="1:22" x14ac:dyDescent="0.35">
      <c r="A2714" s="70">
        <f t="shared" si="51"/>
        <v>2695</v>
      </c>
      <c r="B2714" s="145">
        <v>-11686728.744173102</v>
      </c>
      <c r="U2714" s="145">
        <v>2694</v>
      </c>
      <c r="V2714" s="145">
        <v>-1107029.3551799133</v>
      </c>
    </row>
    <row r="2715" spans="1:22" x14ac:dyDescent="0.35">
      <c r="A2715" s="70">
        <f t="shared" si="51"/>
        <v>2696</v>
      </c>
      <c r="B2715" s="145">
        <v>-11686728.744173102</v>
      </c>
      <c r="U2715" s="145">
        <v>2695</v>
      </c>
      <c r="V2715" s="145">
        <v>-13273675.700911123</v>
      </c>
    </row>
    <row r="2716" spans="1:22" x14ac:dyDescent="0.35">
      <c r="A2716" s="70">
        <f t="shared" si="51"/>
        <v>2697</v>
      </c>
      <c r="B2716" s="145">
        <v>-11686728.744173102</v>
      </c>
      <c r="U2716" s="145">
        <v>2696</v>
      </c>
      <c r="V2716" s="145">
        <v>-15251999.674919818</v>
      </c>
    </row>
    <row r="2717" spans="1:22" x14ac:dyDescent="0.35">
      <c r="A2717" s="70">
        <f t="shared" si="51"/>
        <v>2698</v>
      </c>
      <c r="B2717" s="145">
        <v>-11686728.744173102</v>
      </c>
      <c r="U2717" s="145">
        <v>2697</v>
      </c>
      <c r="V2717" s="145">
        <v>-2088220.4928790107</v>
      </c>
    </row>
    <row r="2718" spans="1:22" x14ac:dyDescent="0.35">
      <c r="A2718" s="70">
        <f t="shared" si="51"/>
        <v>2699</v>
      </c>
      <c r="B2718" s="145">
        <v>-11686728.744173102</v>
      </c>
      <c r="U2718" s="145">
        <v>2698</v>
      </c>
      <c r="V2718" s="145">
        <v>-23637680.898385577</v>
      </c>
    </row>
    <row r="2719" spans="1:22" x14ac:dyDescent="0.35">
      <c r="A2719" s="70">
        <f t="shared" si="51"/>
        <v>2700</v>
      </c>
      <c r="B2719" s="145">
        <v>-11686728.744173102</v>
      </c>
      <c r="U2719" s="145">
        <v>2699</v>
      </c>
      <c r="V2719" s="145">
        <v>-1414235.3907863051</v>
      </c>
    </row>
    <row r="2720" spans="1:22" x14ac:dyDescent="0.35">
      <c r="A2720" s="70">
        <f t="shared" si="51"/>
        <v>2701</v>
      </c>
      <c r="B2720" s="145">
        <v>-11686728.744173102</v>
      </c>
      <c r="U2720" s="145">
        <v>2700</v>
      </c>
      <c r="V2720" s="145">
        <v>6065778.467729222</v>
      </c>
    </row>
    <row r="2721" spans="1:22" x14ac:dyDescent="0.35">
      <c r="A2721" s="70">
        <f t="shared" si="51"/>
        <v>2702</v>
      </c>
      <c r="B2721" s="145">
        <v>-11686728.744173102</v>
      </c>
      <c r="U2721" s="145">
        <v>2701</v>
      </c>
      <c r="V2721" s="145">
        <v>-16348734.987061296</v>
      </c>
    </row>
    <row r="2722" spans="1:22" x14ac:dyDescent="0.35">
      <c r="A2722" s="70">
        <f t="shared" si="51"/>
        <v>2703</v>
      </c>
      <c r="B2722" s="145">
        <v>-11686728.744173102</v>
      </c>
      <c r="U2722" s="145">
        <v>2702</v>
      </c>
      <c r="V2722" s="145">
        <v>666691.09494721144</v>
      </c>
    </row>
    <row r="2723" spans="1:22" x14ac:dyDescent="0.35">
      <c r="A2723" s="70">
        <f t="shared" si="51"/>
        <v>2704</v>
      </c>
      <c r="B2723" s="145">
        <v>-11686728.744173102</v>
      </c>
      <c r="U2723" s="145">
        <v>2703</v>
      </c>
      <c r="V2723" s="145">
        <v>-14278740.360284384</v>
      </c>
    </row>
    <row r="2724" spans="1:22" x14ac:dyDescent="0.35">
      <c r="A2724" s="70">
        <f t="shared" si="51"/>
        <v>2705</v>
      </c>
      <c r="B2724" s="145">
        <v>-11686728.744173102</v>
      </c>
      <c r="U2724" s="145">
        <v>2704</v>
      </c>
      <c r="V2724" s="145">
        <v>17975314.733622015</v>
      </c>
    </row>
    <row r="2725" spans="1:22" x14ac:dyDescent="0.35">
      <c r="A2725" s="70">
        <f t="shared" si="51"/>
        <v>2706</v>
      </c>
      <c r="B2725" s="145">
        <v>-11686728.744173102</v>
      </c>
      <c r="U2725" s="145">
        <v>2705</v>
      </c>
      <c r="V2725" s="145">
        <v>25889094.273581844</v>
      </c>
    </row>
    <row r="2726" spans="1:22" x14ac:dyDescent="0.35">
      <c r="A2726" s="70">
        <f t="shared" si="51"/>
        <v>2707</v>
      </c>
      <c r="B2726" s="145">
        <v>-11686728.744173102</v>
      </c>
      <c r="U2726" s="145">
        <v>2706</v>
      </c>
      <c r="V2726" s="145">
        <v>-45443.766860019416</v>
      </c>
    </row>
    <row r="2727" spans="1:22" x14ac:dyDescent="0.35">
      <c r="A2727" s="70">
        <f t="shared" si="51"/>
        <v>2708</v>
      </c>
      <c r="B2727" s="145">
        <v>-11686728.744173102</v>
      </c>
      <c r="U2727" s="145">
        <v>2707</v>
      </c>
      <c r="V2727" s="145">
        <v>3904814.9102888107</v>
      </c>
    </row>
    <row r="2728" spans="1:22" x14ac:dyDescent="0.35">
      <c r="A2728" s="70">
        <f t="shared" si="51"/>
        <v>2709</v>
      </c>
      <c r="B2728" s="145">
        <v>-11686728.744173102</v>
      </c>
      <c r="U2728" s="145">
        <v>2708</v>
      </c>
      <c r="V2728" s="145">
        <v>-9737820.9888877086</v>
      </c>
    </row>
    <row r="2729" spans="1:22" x14ac:dyDescent="0.35">
      <c r="A2729" s="70">
        <f t="shared" si="51"/>
        <v>2710</v>
      </c>
      <c r="B2729" s="145">
        <v>-11686728.744173102</v>
      </c>
      <c r="U2729" s="145">
        <v>2709</v>
      </c>
      <c r="V2729" s="145">
        <v>2692449.456249509</v>
      </c>
    </row>
    <row r="2730" spans="1:22" x14ac:dyDescent="0.35">
      <c r="A2730" s="70">
        <f t="shared" si="51"/>
        <v>2711</v>
      </c>
      <c r="B2730" s="145">
        <v>-11686728.744173102</v>
      </c>
      <c r="U2730" s="145">
        <v>2710</v>
      </c>
      <c r="V2730" s="145">
        <v>-23496623.881233163</v>
      </c>
    </row>
    <row r="2731" spans="1:22" x14ac:dyDescent="0.35">
      <c r="A2731" s="70">
        <f t="shared" si="51"/>
        <v>2712</v>
      </c>
      <c r="B2731" s="145">
        <v>-11686728.744173102</v>
      </c>
      <c r="U2731" s="145">
        <v>2711</v>
      </c>
      <c r="V2731" s="145">
        <v>4786838.6996907555</v>
      </c>
    </row>
    <row r="2732" spans="1:22" x14ac:dyDescent="0.35">
      <c r="A2732" s="70">
        <f t="shared" si="51"/>
        <v>2713</v>
      </c>
      <c r="B2732" s="145">
        <v>-11686728.744173102</v>
      </c>
      <c r="U2732" s="145">
        <v>2712</v>
      </c>
      <c r="V2732" s="145">
        <v>-5330226.7411497328</v>
      </c>
    </row>
    <row r="2733" spans="1:22" x14ac:dyDescent="0.35">
      <c r="A2733" s="70">
        <f t="shared" si="51"/>
        <v>2714</v>
      </c>
      <c r="B2733" s="145">
        <v>-11686728.744173102</v>
      </c>
      <c r="U2733" s="145">
        <v>2713</v>
      </c>
      <c r="V2733" s="145">
        <v>12951004.208215378</v>
      </c>
    </row>
    <row r="2734" spans="1:22" x14ac:dyDescent="0.35">
      <c r="A2734" s="70">
        <f t="shared" si="51"/>
        <v>2715</v>
      </c>
      <c r="B2734" s="145">
        <v>-11686728.744173102</v>
      </c>
      <c r="U2734" s="145">
        <v>2714</v>
      </c>
      <c r="V2734" s="145">
        <v>-4007825.1729103848</v>
      </c>
    </row>
    <row r="2735" spans="1:22" x14ac:dyDescent="0.35">
      <c r="A2735" s="70">
        <f t="shared" si="51"/>
        <v>2716</v>
      </c>
      <c r="B2735" s="145">
        <v>-11686728.744173102</v>
      </c>
      <c r="U2735" s="145">
        <v>2715</v>
      </c>
      <c r="V2735" s="145">
        <v>37044060.17052976</v>
      </c>
    </row>
    <row r="2736" spans="1:22" x14ac:dyDescent="0.35">
      <c r="A2736" s="70">
        <f t="shared" si="51"/>
        <v>2717</v>
      </c>
      <c r="B2736" s="145">
        <v>-11686728.744173102</v>
      </c>
      <c r="U2736" s="145">
        <v>2716</v>
      </c>
      <c r="V2736" s="145">
        <v>-8872492.7706968971</v>
      </c>
    </row>
    <row r="2737" spans="1:22" x14ac:dyDescent="0.35">
      <c r="A2737" s="70">
        <f t="shared" si="51"/>
        <v>2718</v>
      </c>
      <c r="B2737" s="145">
        <v>-11686728.744173102</v>
      </c>
      <c r="U2737" s="145">
        <v>2717</v>
      </c>
      <c r="V2737" s="145">
        <v>-16639435.701541506</v>
      </c>
    </row>
    <row r="2738" spans="1:22" x14ac:dyDescent="0.35">
      <c r="A2738" s="70">
        <f t="shared" si="51"/>
        <v>2719</v>
      </c>
      <c r="B2738" s="145">
        <v>-11686728.744173102</v>
      </c>
      <c r="U2738" s="145">
        <v>2718</v>
      </c>
      <c r="V2738" s="145">
        <v>16983508.507926837</v>
      </c>
    </row>
    <row r="2739" spans="1:22" x14ac:dyDescent="0.35">
      <c r="A2739" s="70">
        <f t="shared" si="51"/>
        <v>2720</v>
      </c>
      <c r="B2739" s="145">
        <v>-11686728.744173102</v>
      </c>
      <c r="U2739" s="145">
        <v>2719</v>
      </c>
      <c r="V2739" s="145">
        <v>8188041.429463733</v>
      </c>
    </row>
    <row r="2740" spans="1:22" x14ac:dyDescent="0.35">
      <c r="A2740" s="70">
        <f t="shared" si="51"/>
        <v>2721</v>
      </c>
      <c r="B2740" s="145">
        <v>-11686728.744173102</v>
      </c>
      <c r="U2740" s="145">
        <v>2720</v>
      </c>
      <c r="V2740" s="145">
        <v>-19230948.463421725</v>
      </c>
    </row>
    <row r="2741" spans="1:22" x14ac:dyDescent="0.35">
      <c r="A2741" s="70">
        <f t="shared" si="51"/>
        <v>2722</v>
      </c>
      <c r="B2741" s="145">
        <v>-11686728.744173102</v>
      </c>
      <c r="U2741" s="145">
        <v>2721</v>
      </c>
      <c r="V2741" s="145">
        <v>11428509.852707542</v>
      </c>
    </row>
    <row r="2742" spans="1:22" x14ac:dyDescent="0.35">
      <c r="A2742" s="70">
        <f t="shared" si="51"/>
        <v>2723</v>
      </c>
      <c r="B2742" s="145">
        <v>-11686728.744173102</v>
      </c>
      <c r="U2742" s="145">
        <v>2722</v>
      </c>
      <c r="V2742" s="145">
        <v>-6146456.1180174183</v>
      </c>
    </row>
    <row r="2743" spans="1:22" x14ac:dyDescent="0.35">
      <c r="A2743" s="70">
        <f t="shared" si="51"/>
        <v>2724</v>
      </c>
      <c r="B2743" s="145">
        <v>-11686728.744173102</v>
      </c>
      <c r="U2743" s="145">
        <v>2723</v>
      </c>
      <c r="V2743" s="145">
        <v>11290045.586173065</v>
      </c>
    </row>
    <row r="2744" spans="1:22" x14ac:dyDescent="0.35">
      <c r="A2744" s="70">
        <f t="shared" si="51"/>
        <v>2725</v>
      </c>
      <c r="B2744" s="145">
        <v>-11686728.744173102</v>
      </c>
      <c r="U2744" s="145">
        <v>2724</v>
      </c>
      <c r="V2744" s="145">
        <v>-20902508.05961686</v>
      </c>
    </row>
    <row r="2745" spans="1:22" x14ac:dyDescent="0.35">
      <c r="A2745" s="70">
        <f t="shared" si="51"/>
        <v>2726</v>
      </c>
      <c r="B2745" s="145">
        <v>-11686728.744173102</v>
      </c>
      <c r="U2745" s="145">
        <v>2725</v>
      </c>
      <c r="V2745" s="145">
        <v>-4037574.14448734</v>
      </c>
    </row>
    <row r="2746" spans="1:22" x14ac:dyDescent="0.35">
      <c r="A2746" s="70">
        <f t="shared" si="51"/>
        <v>2727</v>
      </c>
      <c r="B2746" s="145">
        <v>-11686728.744173102</v>
      </c>
      <c r="U2746" s="145">
        <v>2726</v>
      </c>
      <c r="V2746" s="145">
        <v>9439277.9633025154</v>
      </c>
    </row>
    <row r="2747" spans="1:22" x14ac:dyDescent="0.35">
      <c r="A2747" s="70">
        <f t="shared" si="51"/>
        <v>2728</v>
      </c>
      <c r="B2747" s="145">
        <v>-11686728.744173102</v>
      </c>
      <c r="U2747" s="145">
        <v>2727</v>
      </c>
      <c r="V2747" s="145">
        <v>7651412.9045342728</v>
      </c>
    </row>
    <row r="2748" spans="1:22" x14ac:dyDescent="0.35">
      <c r="A2748" s="70">
        <f t="shared" si="51"/>
        <v>2729</v>
      </c>
      <c r="B2748" s="145">
        <v>-11686728.744173102</v>
      </c>
      <c r="U2748" s="145">
        <v>2728</v>
      </c>
      <c r="V2748" s="145">
        <v>-2479012.0471569821</v>
      </c>
    </row>
    <row r="2749" spans="1:22" x14ac:dyDescent="0.35">
      <c r="A2749" s="70">
        <f t="shared" si="51"/>
        <v>2730</v>
      </c>
      <c r="B2749" s="145">
        <v>-11686728.744173102</v>
      </c>
      <c r="U2749" s="145">
        <v>2729</v>
      </c>
      <c r="V2749" s="145">
        <v>-5294370.4793851003</v>
      </c>
    </row>
    <row r="2750" spans="1:22" x14ac:dyDescent="0.35">
      <c r="A2750" s="70">
        <f t="shared" si="51"/>
        <v>2731</v>
      </c>
      <c r="B2750" s="145">
        <v>-11686728.744173102</v>
      </c>
      <c r="U2750" s="145">
        <v>2730</v>
      </c>
      <c r="V2750" s="145">
        <v>21577062.738616593</v>
      </c>
    </row>
    <row r="2751" spans="1:22" x14ac:dyDescent="0.35">
      <c r="A2751" s="70">
        <f t="shared" si="51"/>
        <v>2732</v>
      </c>
      <c r="B2751" s="145">
        <v>-11686728.744173102</v>
      </c>
      <c r="U2751" s="145">
        <v>2731</v>
      </c>
      <c r="V2751" s="145">
        <v>-9383437.1890688613</v>
      </c>
    </row>
    <row r="2752" spans="1:22" x14ac:dyDescent="0.35">
      <c r="A2752" s="70">
        <f t="shared" si="51"/>
        <v>2733</v>
      </c>
      <c r="B2752" s="145">
        <v>-11686728.744173102</v>
      </c>
      <c r="U2752" s="145">
        <v>2732</v>
      </c>
      <c r="V2752" s="145">
        <v>-2667694.5779399108</v>
      </c>
    </row>
    <row r="2753" spans="1:22" x14ac:dyDescent="0.35">
      <c r="A2753" s="70">
        <f t="shared" si="51"/>
        <v>2734</v>
      </c>
      <c r="B2753" s="145">
        <v>-11686728.744173102</v>
      </c>
      <c r="U2753" s="145">
        <v>2733</v>
      </c>
      <c r="V2753" s="145">
        <v>10793011.116888672</v>
      </c>
    </row>
    <row r="2754" spans="1:22" x14ac:dyDescent="0.35">
      <c r="A2754" s="70">
        <f t="shared" si="51"/>
        <v>2735</v>
      </c>
      <c r="B2754" s="145">
        <v>-11686728.744173102</v>
      </c>
      <c r="U2754" s="145">
        <v>2734</v>
      </c>
      <c r="V2754" s="145">
        <v>15790758.943611994</v>
      </c>
    </row>
    <row r="2755" spans="1:22" x14ac:dyDescent="0.35">
      <c r="A2755" s="70">
        <f t="shared" si="51"/>
        <v>2736</v>
      </c>
      <c r="B2755" s="145">
        <v>-11686728.744173102</v>
      </c>
      <c r="U2755" s="145">
        <v>2735</v>
      </c>
      <c r="V2755" s="145">
        <v>-27549488.51969815</v>
      </c>
    </row>
    <row r="2756" spans="1:22" x14ac:dyDescent="0.35">
      <c r="A2756" s="70">
        <f t="shared" si="51"/>
        <v>2737</v>
      </c>
      <c r="B2756" s="145">
        <v>-11686728.744173102</v>
      </c>
      <c r="U2756" s="145">
        <v>2736</v>
      </c>
      <c r="V2756" s="145">
        <v>-3246464.6436863691</v>
      </c>
    </row>
    <row r="2757" spans="1:22" x14ac:dyDescent="0.35">
      <c r="A2757" s="70">
        <f t="shared" si="51"/>
        <v>2738</v>
      </c>
      <c r="B2757" s="145">
        <v>-11686728.744173102</v>
      </c>
      <c r="U2757" s="145">
        <v>2737</v>
      </c>
      <c r="V2757" s="145">
        <v>-21469591.208724521</v>
      </c>
    </row>
    <row r="2758" spans="1:22" x14ac:dyDescent="0.35">
      <c r="A2758" s="70">
        <f t="shared" si="51"/>
        <v>2739</v>
      </c>
      <c r="B2758" s="145">
        <v>-11686728.744173102</v>
      </c>
      <c r="U2758" s="145">
        <v>2738</v>
      </c>
      <c r="V2758" s="145">
        <v>-27902909.162205841</v>
      </c>
    </row>
    <row r="2759" spans="1:22" x14ac:dyDescent="0.35">
      <c r="A2759" s="70">
        <f t="shared" si="51"/>
        <v>2740</v>
      </c>
      <c r="B2759" s="145">
        <v>-11686728.744173102</v>
      </c>
      <c r="U2759" s="145">
        <v>2739</v>
      </c>
      <c r="V2759" s="145">
        <v>-20399758.185641084</v>
      </c>
    </row>
    <row r="2760" spans="1:22" x14ac:dyDescent="0.35">
      <c r="A2760" s="70">
        <f t="shared" si="51"/>
        <v>2741</v>
      </c>
      <c r="B2760" s="145">
        <v>-11686728.744173102</v>
      </c>
      <c r="U2760" s="145">
        <v>2740</v>
      </c>
      <c r="V2760" s="145">
        <v>22147922.172785759</v>
      </c>
    </row>
    <row r="2761" spans="1:22" x14ac:dyDescent="0.35">
      <c r="A2761" s="70">
        <f t="shared" si="51"/>
        <v>2742</v>
      </c>
      <c r="B2761" s="145">
        <v>-11686728.744173102</v>
      </c>
      <c r="U2761" s="145">
        <v>2741</v>
      </c>
      <c r="V2761" s="145">
        <v>-43708221.842443049</v>
      </c>
    </row>
    <row r="2762" spans="1:22" x14ac:dyDescent="0.35">
      <c r="A2762" s="70">
        <f t="shared" si="51"/>
        <v>2743</v>
      </c>
      <c r="B2762" s="145">
        <v>-11686728.744173102</v>
      </c>
      <c r="U2762" s="145">
        <v>2742</v>
      </c>
      <c r="V2762" s="145">
        <v>1464738.8188416883</v>
      </c>
    </row>
    <row r="2763" spans="1:22" x14ac:dyDescent="0.35">
      <c r="A2763" s="70">
        <f t="shared" si="51"/>
        <v>2744</v>
      </c>
      <c r="B2763" s="145">
        <v>-11686728.744173102</v>
      </c>
      <c r="U2763" s="145">
        <v>2743</v>
      </c>
      <c r="V2763" s="145">
        <v>-2122542.4253274314</v>
      </c>
    </row>
    <row r="2764" spans="1:22" x14ac:dyDescent="0.35">
      <c r="A2764" s="70">
        <f t="shared" si="51"/>
        <v>2745</v>
      </c>
      <c r="B2764" s="145">
        <v>-11686728.744173102</v>
      </c>
      <c r="U2764" s="145">
        <v>2744</v>
      </c>
      <c r="V2764" s="145">
        <v>8661452.4812729247</v>
      </c>
    </row>
    <row r="2765" spans="1:22" x14ac:dyDescent="0.35">
      <c r="A2765" s="70">
        <f t="shared" si="51"/>
        <v>2746</v>
      </c>
      <c r="B2765" s="145">
        <v>-11686728.744173102</v>
      </c>
      <c r="U2765" s="145">
        <v>2745</v>
      </c>
      <c r="V2765" s="145">
        <v>-4970671.3773893043</v>
      </c>
    </row>
    <row r="2766" spans="1:22" x14ac:dyDescent="0.35">
      <c r="A2766" s="70">
        <f t="shared" si="51"/>
        <v>2747</v>
      </c>
      <c r="B2766" s="145">
        <v>-11686728.744173102</v>
      </c>
      <c r="U2766" s="145">
        <v>2746</v>
      </c>
      <c r="V2766" s="145">
        <v>-17841829.475292247</v>
      </c>
    </row>
    <row r="2767" spans="1:22" x14ac:dyDescent="0.35">
      <c r="A2767" s="70">
        <f t="shared" si="51"/>
        <v>2748</v>
      </c>
      <c r="B2767" s="145">
        <v>-11686728.744173102</v>
      </c>
      <c r="U2767" s="145">
        <v>2747</v>
      </c>
      <c r="V2767" s="145">
        <v>-13764114.417455304</v>
      </c>
    </row>
    <row r="2768" spans="1:22" x14ac:dyDescent="0.35">
      <c r="A2768" s="70">
        <f t="shared" si="51"/>
        <v>2749</v>
      </c>
      <c r="B2768" s="145">
        <v>-11686728.744173102</v>
      </c>
      <c r="U2768" s="145">
        <v>2748</v>
      </c>
      <c r="V2768" s="145">
        <v>-15612912.429039555</v>
      </c>
    </row>
    <row r="2769" spans="1:22" x14ac:dyDescent="0.35">
      <c r="A2769" s="70">
        <f t="shared" si="51"/>
        <v>2750</v>
      </c>
      <c r="B2769" s="145">
        <v>-11686728.744173102</v>
      </c>
      <c r="U2769" s="145">
        <v>2749</v>
      </c>
      <c r="V2769" s="145">
        <v>-317982.00554258004</v>
      </c>
    </row>
    <row r="2770" spans="1:22" x14ac:dyDescent="0.35">
      <c r="A2770" s="70">
        <f t="shared" si="51"/>
        <v>2751</v>
      </c>
      <c r="B2770" s="145">
        <v>-11686728.744173102</v>
      </c>
      <c r="U2770" s="145">
        <v>2750</v>
      </c>
      <c r="V2770" s="145">
        <v>6583184.0370888337</v>
      </c>
    </row>
    <row r="2771" spans="1:22" x14ac:dyDescent="0.35">
      <c r="A2771" s="70">
        <f t="shared" si="51"/>
        <v>2752</v>
      </c>
      <c r="B2771" s="145">
        <v>-11686728.744173102</v>
      </c>
      <c r="U2771" s="145">
        <v>2751</v>
      </c>
      <c r="V2771" s="145">
        <v>3625537.0014679991</v>
      </c>
    </row>
    <row r="2772" spans="1:22" x14ac:dyDescent="0.35">
      <c r="A2772" s="70">
        <f t="shared" si="51"/>
        <v>2753</v>
      </c>
      <c r="B2772" s="145">
        <v>-11686728.744173102</v>
      </c>
      <c r="U2772" s="145">
        <v>2752</v>
      </c>
      <c r="V2772" s="145">
        <v>14905123.742216028</v>
      </c>
    </row>
    <row r="2773" spans="1:22" x14ac:dyDescent="0.35">
      <c r="A2773" s="70">
        <f t="shared" si="51"/>
        <v>2754</v>
      </c>
      <c r="B2773" s="145">
        <v>-11686728.744173102</v>
      </c>
      <c r="U2773" s="145">
        <v>2753</v>
      </c>
      <c r="V2773" s="145">
        <v>7269292.8254733235</v>
      </c>
    </row>
    <row r="2774" spans="1:22" x14ac:dyDescent="0.35">
      <c r="A2774" s="70">
        <f t="shared" ref="A2774:A2837" si="52">A2773+1</f>
        <v>2755</v>
      </c>
      <c r="B2774" s="145">
        <v>-11686728.744173102</v>
      </c>
      <c r="U2774" s="145">
        <v>2754</v>
      </c>
      <c r="V2774" s="145">
        <v>18473862.783328846</v>
      </c>
    </row>
    <row r="2775" spans="1:22" x14ac:dyDescent="0.35">
      <c r="A2775" s="70">
        <f t="shared" si="52"/>
        <v>2756</v>
      </c>
      <c r="B2775" s="145">
        <v>-11686728.744173102</v>
      </c>
      <c r="U2775" s="145">
        <v>2755</v>
      </c>
      <c r="V2775" s="145">
        <v>-22119254.464843161</v>
      </c>
    </row>
    <row r="2776" spans="1:22" x14ac:dyDescent="0.35">
      <c r="A2776" s="70">
        <f t="shared" si="52"/>
        <v>2757</v>
      </c>
      <c r="B2776" s="145">
        <v>-11686728.744173102</v>
      </c>
      <c r="U2776" s="145">
        <v>2756</v>
      </c>
      <c r="V2776" s="145">
        <v>-13233608.877112256</v>
      </c>
    </row>
    <row r="2777" spans="1:22" x14ac:dyDescent="0.35">
      <c r="A2777" s="70">
        <f t="shared" si="52"/>
        <v>2758</v>
      </c>
      <c r="B2777" s="145">
        <v>-11686728.744173102</v>
      </c>
      <c r="U2777" s="145">
        <v>2757</v>
      </c>
      <c r="V2777" s="145">
        <v>9986203.5652067587</v>
      </c>
    </row>
    <row r="2778" spans="1:22" x14ac:dyDescent="0.35">
      <c r="A2778" s="70">
        <f t="shared" si="52"/>
        <v>2759</v>
      </c>
      <c r="B2778" s="145">
        <v>-11686728.744173102</v>
      </c>
      <c r="U2778" s="145">
        <v>2758</v>
      </c>
      <c r="V2778" s="145">
        <v>-6694101.932868721</v>
      </c>
    </row>
    <row r="2779" spans="1:22" x14ac:dyDescent="0.35">
      <c r="A2779" s="70">
        <f t="shared" si="52"/>
        <v>2760</v>
      </c>
      <c r="B2779" s="145">
        <v>-11686728.744173102</v>
      </c>
      <c r="U2779" s="145">
        <v>2759</v>
      </c>
      <c r="V2779" s="145">
        <v>-13026890.896605274</v>
      </c>
    </row>
    <row r="2780" spans="1:22" x14ac:dyDescent="0.35">
      <c r="A2780" s="70">
        <f t="shared" si="52"/>
        <v>2761</v>
      </c>
      <c r="B2780" s="145">
        <v>-11686728.744173102</v>
      </c>
      <c r="U2780" s="145">
        <v>2760</v>
      </c>
      <c r="V2780" s="145">
        <v>1783485.9115044028</v>
      </c>
    </row>
    <row r="2781" spans="1:22" x14ac:dyDescent="0.35">
      <c r="A2781" s="70">
        <f t="shared" si="52"/>
        <v>2762</v>
      </c>
      <c r="B2781" s="145">
        <v>-11686728.744173102</v>
      </c>
      <c r="U2781" s="145">
        <v>2761</v>
      </c>
      <c r="V2781" s="145">
        <v>-10842953.200720802</v>
      </c>
    </row>
    <row r="2782" spans="1:22" x14ac:dyDescent="0.35">
      <c r="A2782" s="70">
        <f t="shared" si="52"/>
        <v>2763</v>
      </c>
      <c r="B2782" s="145">
        <v>-11686728.744173102</v>
      </c>
      <c r="U2782" s="145">
        <v>2762</v>
      </c>
      <c r="V2782" s="145">
        <v>-9332594.7177748606</v>
      </c>
    </row>
    <row r="2783" spans="1:22" x14ac:dyDescent="0.35">
      <c r="A2783" s="70">
        <f t="shared" si="52"/>
        <v>2764</v>
      </c>
      <c r="B2783" s="145">
        <v>-11686728.744173102</v>
      </c>
      <c r="U2783" s="145">
        <v>2763</v>
      </c>
      <c r="V2783" s="145">
        <v>19559713.419036657</v>
      </c>
    </row>
    <row r="2784" spans="1:22" x14ac:dyDescent="0.35">
      <c r="A2784" s="70">
        <f t="shared" si="52"/>
        <v>2765</v>
      </c>
      <c r="B2784" s="145">
        <v>-11686728.744173102</v>
      </c>
      <c r="U2784" s="145">
        <v>2764</v>
      </c>
      <c r="V2784" s="145">
        <v>-2841543.761610996</v>
      </c>
    </row>
    <row r="2785" spans="1:22" x14ac:dyDescent="0.35">
      <c r="A2785" s="70">
        <f t="shared" si="52"/>
        <v>2766</v>
      </c>
      <c r="B2785" s="145">
        <v>-11686728.744173102</v>
      </c>
      <c r="U2785" s="145">
        <v>2765</v>
      </c>
      <c r="V2785" s="145">
        <v>6020372.7372278571</v>
      </c>
    </row>
    <row r="2786" spans="1:22" x14ac:dyDescent="0.35">
      <c r="A2786" s="70">
        <f t="shared" si="52"/>
        <v>2767</v>
      </c>
      <c r="B2786" s="145">
        <v>-11686728.744173102</v>
      </c>
      <c r="U2786" s="145">
        <v>2766</v>
      </c>
      <c r="V2786" s="145">
        <v>-17280464.447546735</v>
      </c>
    </row>
    <row r="2787" spans="1:22" x14ac:dyDescent="0.35">
      <c r="A2787" s="70">
        <f t="shared" si="52"/>
        <v>2768</v>
      </c>
      <c r="B2787" s="145">
        <v>-11686728.744173102</v>
      </c>
      <c r="U2787" s="145">
        <v>2767</v>
      </c>
      <c r="V2787" s="145">
        <v>5739862.7194840685</v>
      </c>
    </row>
    <row r="2788" spans="1:22" x14ac:dyDescent="0.35">
      <c r="A2788" s="70">
        <f t="shared" si="52"/>
        <v>2769</v>
      </c>
      <c r="B2788" s="145">
        <v>-11686728.744173102</v>
      </c>
      <c r="U2788" s="145">
        <v>2768</v>
      </c>
      <c r="V2788" s="145">
        <v>14775891.709999807</v>
      </c>
    </row>
    <row r="2789" spans="1:22" x14ac:dyDescent="0.35">
      <c r="A2789" s="70">
        <f t="shared" si="52"/>
        <v>2770</v>
      </c>
      <c r="B2789" s="145">
        <v>-11686728.744173102</v>
      </c>
      <c r="U2789" s="145">
        <v>2769</v>
      </c>
      <c r="V2789" s="145">
        <v>-27495832.973247677</v>
      </c>
    </row>
    <row r="2790" spans="1:22" x14ac:dyDescent="0.35">
      <c r="A2790" s="70">
        <f t="shared" si="52"/>
        <v>2771</v>
      </c>
      <c r="B2790" s="145">
        <v>-11686728.744173102</v>
      </c>
      <c r="U2790" s="145">
        <v>2770</v>
      </c>
      <c r="V2790" s="145">
        <v>-7079580.2470277548</v>
      </c>
    </row>
    <row r="2791" spans="1:22" x14ac:dyDescent="0.35">
      <c r="A2791" s="70">
        <f t="shared" si="52"/>
        <v>2772</v>
      </c>
      <c r="B2791" s="145">
        <v>-11686728.744173102</v>
      </c>
      <c r="U2791" s="145">
        <v>2771</v>
      </c>
      <c r="V2791" s="145">
        <v>17806456.552726127</v>
      </c>
    </row>
    <row r="2792" spans="1:22" x14ac:dyDescent="0.35">
      <c r="A2792" s="70">
        <f t="shared" si="52"/>
        <v>2773</v>
      </c>
      <c r="B2792" s="145">
        <v>-11686728.744173102</v>
      </c>
      <c r="U2792" s="145">
        <v>2772</v>
      </c>
      <c r="V2792" s="145">
        <v>-9177969.013026949</v>
      </c>
    </row>
    <row r="2793" spans="1:22" x14ac:dyDescent="0.35">
      <c r="A2793" s="70">
        <f t="shared" si="52"/>
        <v>2774</v>
      </c>
      <c r="B2793" s="145">
        <v>-11686728.744173102</v>
      </c>
      <c r="U2793" s="145">
        <v>2773</v>
      </c>
      <c r="V2793" s="145">
        <v>-25601072.234233029</v>
      </c>
    </row>
    <row r="2794" spans="1:22" x14ac:dyDescent="0.35">
      <c r="A2794" s="70">
        <f t="shared" si="52"/>
        <v>2775</v>
      </c>
      <c r="B2794" s="145">
        <v>-11686728.744173102</v>
      </c>
      <c r="U2794" s="145">
        <v>2774</v>
      </c>
      <c r="V2794" s="145">
        <v>-5704580.9918507487</v>
      </c>
    </row>
    <row r="2795" spans="1:22" x14ac:dyDescent="0.35">
      <c r="A2795" s="70">
        <f t="shared" si="52"/>
        <v>2776</v>
      </c>
      <c r="B2795" s="145">
        <v>-11686728.744173102</v>
      </c>
      <c r="U2795" s="145">
        <v>2775</v>
      </c>
      <c r="V2795" s="145">
        <v>36174689.764206156</v>
      </c>
    </row>
    <row r="2796" spans="1:22" x14ac:dyDescent="0.35">
      <c r="A2796" s="70">
        <f t="shared" si="52"/>
        <v>2777</v>
      </c>
      <c r="B2796" s="145">
        <v>-11686728.744173102</v>
      </c>
      <c r="U2796" s="145">
        <v>2776</v>
      </c>
      <c r="V2796" s="145">
        <v>11362578.789835665</v>
      </c>
    </row>
    <row r="2797" spans="1:22" x14ac:dyDescent="0.35">
      <c r="A2797" s="70">
        <f t="shared" si="52"/>
        <v>2778</v>
      </c>
      <c r="B2797" s="145">
        <v>-11686728.744173102</v>
      </c>
      <c r="U2797" s="145">
        <v>2777</v>
      </c>
      <c r="V2797" s="145">
        <v>-1173806.7809987217</v>
      </c>
    </row>
    <row r="2798" spans="1:22" x14ac:dyDescent="0.35">
      <c r="A2798" s="70">
        <f t="shared" si="52"/>
        <v>2779</v>
      </c>
      <c r="B2798" s="145">
        <v>-11686728.744173102</v>
      </c>
      <c r="U2798" s="145">
        <v>2778</v>
      </c>
      <c r="V2798" s="145">
        <v>-6763832.1521325819</v>
      </c>
    </row>
    <row r="2799" spans="1:22" x14ac:dyDescent="0.35">
      <c r="A2799" s="70">
        <f t="shared" si="52"/>
        <v>2780</v>
      </c>
      <c r="B2799" s="145">
        <v>-11686728.744173102</v>
      </c>
      <c r="U2799" s="145">
        <v>2779</v>
      </c>
      <c r="V2799" s="145">
        <v>-7555090.7567053586</v>
      </c>
    </row>
    <row r="2800" spans="1:22" x14ac:dyDescent="0.35">
      <c r="A2800" s="70">
        <f t="shared" si="52"/>
        <v>2781</v>
      </c>
      <c r="B2800" s="145">
        <v>-11686728.744173102</v>
      </c>
      <c r="U2800" s="145">
        <v>2780</v>
      </c>
      <c r="V2800" s="145">
        <v>37152.646639253944</v>
      </c>
    </row>
    <row r="2801" spans="1:22" x14ac:dyDescent="0.35">
      <c r="A2801" s="70">
        <f t="shared" si="52"/>
        <v>2782</v>
      </c>
      <c r="B2801" s="145">
        <v>-11686728.744173102</v>
      </c>
      <c r="U2801" s="145">
        <v>2781</v>
      </c>
      <c r="V2801" s="145">
        <v>111008.89659995958</v>
      </c>
    </row>
    <row r="2802" spans="1:22" x14ac:dyDescent="0.35">
      <c r="A2802" s="70">
        <f t="shared" si="52"/>
        <v>2783</v>
      </c>
      <c r="B2802" s="145">
        <v>-11686728.744173102</v>
      </c>
      <c r="U2802" s="145">
        <v>2782</v>
      </c>
      <c r="V2802" s="145">
        <v>38470498.641309381</v>
      </c>
    </row>
    <row r="2803" spans="1:22" x14ac:dyDescent="0.35">
      <c r="A2803" s="70">
        <f t="shared" si="52"/>
        <v>2784</v>
      </c>
      <c r="B2803" s="145">
        <v>-11686728.744173102</v>
      </c>
      <c r="U2803" s="145">
        <v>2783</v>
      </c>
      <c r="V2803" s="145">
        <v>3838782.4884294122</v>
      </c>
    </row>
    <row r="2804" spans="1:22" x14ac:dyDescent="0.35">
      <c r="A2804" s="70">
        <f t="shared" si="52"/>
        <v>2785</v>
      </c>
      <c r="B2804" s="145">
        <v>-11686728.744173102</v>
      </c>
      <c r="U2804" s="145">
        <v>2784</v>
      </c>
      <c r="V2804" s="145">
        <v>36422520.894402236</v>
      </c>
    </row>
    <row r="2805" spans="1:22" x14ac:dyDescent="0.35">
      <c r="A2805" s="70">
        <f t="shared" si="52"/>
        <v>2786</v>
      </c>
      <c r="B2805" s="145">
        <v>-11686728.744173102</v>
      </c>
      <c r="U2805" s="145">
        <v>2785</v>
      </c>
      <c r="V2805" s="145">
        <v>-7050346.1151529998</v>
      </c>
    </row>
    <row r="2806" spans="1:22" x14ac:dyDescent="0.35">
      <c r="A2806" s="70">
        <f t="shared" si="52"/>
        <v>2787</v>
      </c>
      <c r="B2806" s="145">
        <v>-11686728.744173102</v>
      </c>
      <c r="U2806" s="145">
        <v>2786</v>
      </c>
      <c r="V2806" s="145">
        <v>-9311644.2159848083</v>
      </c>
    </row>
    <row r="2807" spans="1:22" x14ac:dyDescent="0.35">
      <c r="A2807" s="70">
        <f t="shared" si="52"/>
        <v>2788</v>
      </c>
      <c r="B2807" s="145">
        <v>-11686728.744173102</v>
      </c>
      <c r="U2807" s="145">
        <v>2787</v>
      </c>
      <c r="V2807" s="145">
        <v>-5162010.9194785245</v>
      </c>
    </row>
    <row r="2808" spans="1:22" x14ac:dyDescent="0.35">
      <c r="A2808" s="70">
        <f t="shared" si="52"/>
        <v>2789</v>
      </c>
      <c r="B2808" s="145">
        <v>-11686728.744173102</v>
      </c>
      <c r="U2808" s="145">
        <v>2788</v>
      </c>
      <c r="V2808" s="145">
        <v>-12785966.521776274</v>
      </c>
    </row>
    <row r="2809" spans="1:22" x14ac:dyDescent="0.35">
      <c r="A2809" s="70">
        <f t="shared" si="52"/>
        <v>2790</v>
      </c>
      <c r="B2809" s="145">
        <v>-11686728.744173102</v>
      </c>
      <c r="U2809" s="145">
        <v>2789</v>
      </c>
      <c r="V2809" s="145">
        <v>-17763435.626172826</v>
      </c>
    </row>
    <row r="2810" spans="1:22" x14ac:dyDescent="0.35">
      <c r="A2810" s="70">
        <f t="shared" si="52"/>
        <v>2791</v>
      </c>
      <c r="B2810" s="145">
        <v>-11686728.744173102</v>
      </c>
      <c r="U2810" s="145">
        <v>2790</v>
      </c>
      <c r="V2810" s="145">
        <v>-27581230.421593901</v>
      </c>
    </row>
    <row r="2811" spans="1:22" x14ac:dyDescent="0.35">
      <c r="A2811" s="70">
        <f t="shared" si="52"/>
        <v>2792</v>
      </c>
      <c r="B2811" s="145">
        <v>-11686728.744173102</v>
      </c>
      <c r="U2811" s="145">
        <v>2791</v>
      </c>
      <c r="V2811" s="145">
        <v>-7327119.577226948</v>
      </c>
    </row>
    <row r="2812" spans="1:22" x14ac:dyDescent="0.35">
      <c r="A2812" s="70">
        <f t="shared" si="52"/>
        <v>2793</v>
      </c>
      <c r="B2812" s="145">
        <v>-11686728.744173102</v>
      </c>
      <c r="U2812" s="145">
        <v>2792</v>
      </c>
      <c r="V2812" s="145">
        <v>-3855983.3570750691</v>
      </c>
    </row>
    <row r="2813" spans="1:22" x14ac:dyDescent="0.35">
      <c r="A2813" s="70">
        <f t="shared" si="52"/>
        <v>2794</v>
      </c>
      <c r="B2813" s="145">
        <v>-11686728.744173102</v>
      </c>
      <c r="U2813" s="145">
        <v>2793</v>
      </c>
      <c r="V2813" s="145">
        <v>4580643.9942461774</v>
      </c>
    </row>
    <row r="2814" spans="1:22" x14ac:dyDescent="0.35">
      <c r="A2814" s="70">
        <f t="shared" si="52"/>
        <v>2795</v>
      </c>
      <c r="B2814" s="145">
        <v>-11686728.744173102</v>
      </c>
      <c r="U2814" s="145">
        <v>2794</v>
      </c>
      <c r="V2814" s="145">
        <v>-11030238.720546555</v>
      </c>
    </row>
    <row r="2815" spans="1:22" x14ac:dyDescent="0.35">
      <c r="A2815" s="70">
        <f t="shared" si="52"/>
        <v>2796</v>
      </c>
      <c r="B2815" s="145">
        <v>-11686728.744173102</v>
      </c>
      <c r="U2815" s="145">
        <v>2795</v>
      </c>
      <c r="V2815" s="145">
        <v>-8529576.0751549844</v>
      </c>
    </row>
    <row r="2816" spans="1:22" x14ac:dyDescent="0.35">
      <c r="A2816" s="70">
        <f t="shared" si="52"/>
        <v>2797</v>
      </c>
      <c r="B2816" s="145">
        <v>-11686728.744173102</v>
      </c>
      <c r="U2816" s="145">
        <v>2796</v>
      </c>
      <c r="V2816" s="145">
        <v>-24202525.461695887</v>
      </c>
    </row>
    <row r="2817" spans="1:22" x14ac:dyDescent="0.35">
      <c r="A2817" s="70">
        <f t="shared" si="52"/>
        <v>2798</v>
      </c>
      <c r="B2817" s="145">
        <v>-11686728.744173102</v>
      </c>
      <c r="U2817" s="145">
        <v>2797</v>
      </c>
      <c r="V2817" s="145">
        <v>1627284.1893911101</v>
      </c>
    </row>
    <row r="2818" spans="1:22" x14ac:dyDescent="0.35">
      <c r="A2818" s="70">
        <f t="shared" si="52"/>
        <v>2799</v>
      </c>
      <c r="B2818" s="145">
        <v>-11686728.744173102</v>
      </c>
      <c r="U2818" s="145">
        <v>2798</v>
      </c>
      <c r="V2818" s="145">
        <v>-13257960.845500199</v>
      </c>
    </row>
    <row r="2819" spans="1:22" x14ac:dyDescent="0.35">
      <c r="A2819" s="70">
        <f t="shared" si="52"/>
        <v>2800</v>
      </c>
      <c r="B2819" s="145">
        <v>-11686728.744173102</v>
      </c>
      <c r="U2819" s="145">
        <v>2799</v>
      </c>
      <c r="V2819" s="145">
        <v>-27520809.671522576</v>
      </c>
    </row>
    <row r="2820" spans="1:22" x14ac:dyDescent="0.35">
      <c r="A2820" s="70">
        <f t="shared" si="52"/>
        <v>2801</v>
      </c>
      <c r="B2820" s="145">
        <v>-11686728.744173102</v>
      </c>
      <c r="U2820" s="145">
        <v>2800</v>
      </c>
      <c r="V2820" s="145">
        <v>-14100522.674514735</v>
      </c>
    </row>
    <row r="2821" spans="1:22" x14ac:dyDescent="0.35">
      <c r="A2821" s="70">
        <f t="shared" si="52"/>
        <v>2802</v>
      </c>
      <c r="B2821" s="145">
        <v>-11686728.744173102</v>
      </c>
      <c r="U2821" s="145">
        <v>2801</v>
      </c>
      <c r="V2821" s="145">
        <v>-10516921.061207879</v>
      </c>
    </row>
    <row r="2822" spans="1:22" x14ac:dyDescent="0.35">
      <c r="A2822" s="70">
        <f t="shared" si="52"/>
        <v>2803</v>
      </c>
      <c r="B2822" s="145">
        <v>-11686728.744173102</v>
      </c>
      <c r="U2822" s="145">
        <v>2802</v>
      </c>
      <c r="V2822" s="145">
        <v>-9208848.4049274214</v>
      </c>
    </row>
    <row r="2823" spans="1:22" x14ac:dyDescent="0.35">
      <c r="A2823" s="70">
        <f t="shared" si="52"/>
        <v>2804</v>
      </c>
      <c r="B2823" s="145">
        <v>-11686728.744173102</v>
      </c>
      <c r="U2823" s="145">
        <v>2803</v>
      </c>
      <c r="V2823" s="145">
        <v>-6854931.2868472971</v>
      </c>
    </row>
    <row r="2824" spans="1:22" x14ac:dyDescent="0.35">
      <c r="A2824" s="70">
        <f t="shared" si="52"/>
        <v>2805</v>
      </c>
      <c r="B2824" s="145">
        <v>-11686728.744173102</v>
      </c>
      <c r="U2824" s="145">
        <v>2804</v>
      </c>
      <c r="V2824" s="145">
        <v>-12676978.66049335</v>
      </c>
    </row>
    <row r="2825" spans="1:22" x14ac:dyDescent="0.35">
      <c r="A2825" s="70">
        <f t="shared" si="52"/>
        <v>2806</v>
      </c>
      <c r="B2825" s="145">
        <v>-11686728.744173102</v>
      </c>
      <c r="U2825" s="145">
        <v>2805</v>
      </c>
      <c r="V2825" s="145">
        <v>-13572521.928075094</v>
      </c>
    </row>
    <row r="2826" spans="1:22" x14ac:dyDescent="0.35">
      <c r="A2826" s="70">
        <f t="shared" si="52"/>
        <v>2807</v>
      </c>
      <c r="B2826" s="145">
        <v>-11686728.744173102</v>
      </c>
      <c r="U2826" s="145">
        <v>2806</v>
      </c>
      <c r="V2826" s="145">
        <v>617991.85864961892</v>
      </c>
    </row>
    <row r="2827" spans="1:22" x14ac:dyDescent="0.35">
      <c r="A2827" s="70">
        <f t="shared" si="52"/>
        <v>2808</v>
      </c>
      <c r="B2827" s="145">
        <v>-11686728.744173102</v>
      </c>
      <c r="U2827" s="145">
        <v>2807</v>
      </c>
      <c r="V2827" s="145">
        <v>-794224.76601564512</v>
      </c>
    </row>
    <row r="2828" spans="1:22" x14ac:dyDescent="0.35">
      <c r="A2828" s="70">
        <f t="shared" si="52"/>
        <v>2809</v>
      </c>
      <c r="B2828" s="145">
        <v>-11686728.744173102</v>
      </c>
      <c r="U2828" s="145">
        <v>2808</v>
      </c>
      <c r="V2828" s="145">
        <v>-4520268.9971272741</v>
      </c>
    </row>
    <row r="2829" spans="1:22" x14ac:dyDescent="0.35">
      <c r="A2829" s="70">
        <f t="shared" si="52"/>
        <v>2810</v>
      </c>
      <c r="B2829" s="145">
        <v>-11686728.744173102</v>
      </c>
      <c r="U2829" s="145">
        <v>2809</v>
      </c>
      <c r="V2829" s="145">
        <v>-4574971.7042527013</v>
      </c>
    </row>
    <row r="2830" spans="1:22" x14ac:dyDescent="0.35">
      <c r="A2830" s="70">
        <f t="shared" si="52"/>
        <v>2811</v>
      </c>
      <c r="B2830" s="145">
        <v>-11686728.744173102</v>
      </c>
      <c r="U2830" s="145">
        <v>2810</v>
      </c>
      <c r="V2830" s="145">
        <v>-3050564.2441363428</v>
      </c>
    </row>
    <row r="2831" spans="1:22" x14ac:dyDescent="0.35">
      <c r="A2831" s="70">
        <f t="shared" si="52"/>
        <v>2812</v>
      </c>
      <c r="B2831" s="145">
        <v>-11686728.744173102</v>
      </c>
      <c r="U2831" s="145">
        <v>2811</v>
      </c>
      <c r="V2831" s="145">
        <v>-5729695.9138601758</v>
      </c>
    </row>
    <row r="2832" spans="1:22" x14ac:dyDescent="0.35">
      <c r="A2832" s="70">
        <f t="shared" si="52"/>
        <v>2813</v>
      </c>
      <c r="B2832" s="145">
        <v>-11686728.744173102</v>
      </c>
      <c r="U2832" s="145">
        <v>2812</v>
      </c>
      <c r="V2832" s="145">
        <v>-8585129.6051419787</v>
      </c>
    </row>
    <row r="2833" spans="1:22" x14ac:dyDescent="0.35">
      <c r="A2833" s="70">
        <f t="shared" si="52"/>
        <v>2814</v>
      </c>
      <c r="B2833" s="145">
        <v>-11686728.744173102</v>
      </c>
      <c r="U2833" s="145">
        <v>2813</v>
      </c>
      <c r="V2833" s="145">
        <v>-337336.67528070137</v>
      </c>
    </row>
    <row r="2834" spans="1:22" x14ac:dyDescent="0.35">
      <c r="A2834" s="70">
        <f t="shared" si="52"/>
        <v>2815</v>
      </c>
      <c r="B2834" s="145">
        <v>-11686728.744173102</v>
      </c>
      <c r="U2834" s="145">
        <v>2814</v>
      </c>
      <c r="V2834" s="145">
        <v>6532755.114624247</v>
      </c>
    </row>
    <row r="2835" spans="1:22" x14ac:dyDescent="0.35">
      <c r="A2835" s="70">
        <f t="shared" si="52"/>
        <v>2816</v>
      </c>
      <c r="B2835" s="145">
        <v>-11686728.744173102</v>
      </c>
      <c r="U2835" s="145">
        <v>2815</v>
      </c>
      <c r="V2835" s="145">
        <v>-4446143.7815221287</v>
      </c>
    </row>
    <row r="2836" spans="1:22" x14ac:dyDescent="0.35">
      <c r="A2836" s="70">
        <f t="shared" si="52"/>
        <v>2817</v>
      </c>
      <c r="B2836" s="145">
        <v>-11686728.744173102</v>
      </c>
      <c r="U2836" s="145">
        <v>2816</v>
      </c>
      <c r="V2836" s="145">
        <v>-7599134.8463077955</v>
      </c>
    </row>
    <row r="2837" spans="1:22" x14ac:dyDescent="0.35">
      <c r="A2837" s="70">
        <f t="shared" si="52"/>
        <v>2818</v>
      </c>
      <c r="B2837" s="145">
        <v>-11686728.744173102</v>
      </c>
      <c r="U2837" s="145">
        <v>2817</v>
      </c>
      <c r="V2837" s="145">
        <v>5540250.7724536955</v>
      </c>
    </row>
    <row r="2838" spans="1:22" x14ac:dyDescent="0.35">
      <c r="A2838" s="70">
        <f t="shared" ref="A2838:A2901" si="53">A2837+1</f>
        <v>2819</v>
      </c>
      <c r="B2838" s="145">
        <v>-11686728.744173102</v>
      </c>
      <c r="U2838" s="145">
        <v>2818</v>
      </c>
      <c r="V2838" s="145">
        <v>-14870939.007789494</v>
      </c>
    </row>
    <row r="2839" spans="1:22" x14ac:dyDescent="0.35">
      <c r="A2839" s="70">
        <f t="shared" si="53"/>
        <v>2820</v>
      </c>
      <c r="B2839" s="145">
        <v>-11686728.744173102</v>
      </c>
      <c r="U2839" s="145">
        <v>2819</v>
      </c>
      <c r="V2839" s="145">
        <v>19448076.55550782</v>
      </c>
    </row>
    <row r="2840" spans="1:22" x14ac:dyDescent="0.35">
      <c r="A2840" s="70">
        <f t="shared" si="53"/>
        <v>2821</v>
      </c>
      <c r="B2840" s="145">
        <v>-11686728.744173102</v>
      </c>
      <c r="U2840" s="145">
        <v>2820</v>
      </c>
      <c r="V2840" s="145">
        <v>8322535.7606073581</v>
      </c>
    </row>
    <row r="2841" spans="1:22" x14ac:dyDescent="0.35">
      <c r="A2841" s="70">
        <f t="shared" si="53"/>
        <v>2822</v>
      </c>
      <c r="B2841" s="145">
        <v>-11686728.744173102</v>
      </c>
      <c r="U2841" s="145">
        <v>2821</v>
      </c>
      <c r="V2841" s="145">
        <v>13199752.490016684</v>
      </c>
    </row>
    <row r="2842" spans="1:22" x14ac:dyDescent="0.35">
      <c r="A2842" s="70">
        <f t="shared" si="53"/>
        <v>2823</v>
      </c>
      <c r="B2842" s="145">
        <v>-11686728.744173102</v>
      </c>
      <c r="U2842" s="145">
        <v>2822</v>
      </c>
      <c r="V2842" s="145">
        <v>13872360.212694518</v>
      </c>
    </row>
    <row r="2843" spans="1:22" x14ac:dyDescent="0.35">
      <c r="A2843" s="70">
        <f t="shared" si="53"/>
        <v>2824</v>
      </c>
      <c r="B2843" s="145">
        <v>-11686728.744173102</v>
      </c>
      <c r="U2843" s="145">
        <v>2823</v>
      </c>
      <c r="V2843" s="145">
        <v>-29246724.9520647</v>
      </c>
    </row>
    <row r="2844" spans="1:22" x14ac:dyDescent="0.35">
      <c r="A2844" s="70">
        <f t="shared" si="53"/>
        <v>2825</v>
      </c>
      <c r="B2844" s="145">
        <v>-11686728.744173102</v>
      </c>
      <c r="U2844" s="145">
        <v>2824</v>
      </c>
      <c r="V2844" s="145">
        <v>-4597185.1432229709</v>
      </c>
    </row>
    <row r="2845" spans="1:22" x14ac:dyDescent="0.35">
      <c r="A2845" s="70">
        <f t="shared" si="53"/>
        <v>2826</v>
      </c>
      <c r="B2845" s="145">
        <v>-11686728.744173102</v>
      </c>
      <c r="U2845" s="145">
        <v>2825</v>
      </c>
      <c r="V2845" s="145">
        <v>-19185287.57190641</v>
      </c>
    </row>
    <row r="2846" spans="1:22" x14ac:dyDescent="0.35">
      <c r="A2846" s="70">
        <f t="shared" si="53"/>
        <v>2827</v>
      </c>
      <c r="B2846" s="145">
        <v>-11686728.744173102</v>
      </c>
      <c r="U2846" s="145">
        <v>2826</v>
      </c>
      <c r="V2846" s="145">
        <v>-24401306.131362833</v>
      </c>
    </row>
    <row r="2847" spans="1:22" x14ac:dyDescent="0.35">
      <c r="A2847" s="70">
        <f t="shared" si="53"/>
        <v>2828</v>
      </c>
      <c r="B2847" s="145">
        <v>-11686728.744173102</v>
      </c>
      <c r="U2847" s="145">
        <v>2827</v>
      </c>
      <c r="V2847" s="145">
        <v>-13943888.643681299</v>
      </c>
    </row>
    <row r="2848" spans="1:22" x14ac:dyDescent="0.35">
      <c r="A2848" s="70">
        <f t="shared" si="53"/>
        <v>2829</v>
      </c>
      <c r="B2848" s="145">
        <v>-11686728.744173102</v>
      </c>
      <c r="U2848" s="145">
        <v>2828</v>
      </c>
      <c r="V2848" s="145">
        <v>-4869953.569544334</v>
      </c>
    </row>
    <row r="2849" spans="1:22" x14ac:dyDescent="0.35">
      <c r="A2849" s="70">
        <f t="shared" si="53"/>
        <v>2830</v>
      </c>
      <c r="B2849" s="145">
        <v>-11686728.744173102</v>
      </c>
      <c r="U2849" s="145">
        <v>2829</v>
      </c>
      <c r="V2849" s="145">
        <v>-13155545.77745845</v>
      </c>
    </row>
    <row r="2850" spans="1:22" x14ac:dyDescent="0.35">
      <c r="A2850" s="70">
        <f t="shared" si="53"/>
        <v>2831</v>
      </c>
      <c r="B2850" s="145">
        <v>-11686728.744173102</v>
      </c>
      <c r="U2850" s="145">
        <v>2830</v>
      </c>
      <c r="V2850" s="145">
        <v>7901573.9748126157</v>
      </c>
    </row>
    <row r="2851" spans="1:22" x14ac:dyDescent="0.35">
      <c r="A2851" s="70">
        <f t="shared" si="53"/>
        <v>2832</v>
      </c>
      <c r="B2851" s="145">
        <v>-11686728.744173102</v>
      </c>
      <c r="U2851" s="145">
        <v>2831</v>
      </c>
      <c r="V2851" s="145">
        <v>-7937999.2429173701</v>
      </c>
    </row>
    <row r="2852" spans="1:22" x14ac:dyDescent="0.35">
      <c r="A2852" s="70">
        <f t="shared" si="53"/>
        <v>2833</v>
      </c>
      <c r="B2852" s="145">
        <v>-11686728.744173102</v>
      </c>
      <c r="U2852" s="145">
        <v>2832</v>
      </c>
      <c r="V2852" s="145">
        <v>12566889.109353926</v>
      </c>
    </row>
    <row r="2853" spans="1:22" x14ac:dyDescent="0.35">
      <c r="A2853" s="70">
        <f t="shared" si="53"/>
        <v>2834</v>
      </c>
      <c r="B2853" s="145">
        <v>-11686728.744173102</v>
      </c>
      <c r="U2853" s="145">
        <v>2833</v>
      </c>
      <c r="V2853" s="145">
        <v>-1720428.3806266561</v>
      </c>
    </row>
    <row r="2854" spans="1:22" x14ac:dyDescent="0.35">
      <c r="A2854" s="70">
        <f t="shared" si="53"/>
        <v>2835</v>
      </c>
      <c r="B2854" s="145">
        <v>-11686728.744173102</v>
      </c>
      <c r="U2854" s="145">
        <v>2834</v>
      </c>
      <c r="V2854" s="145">
        <v>-10822528.085454704</v>
      </c>
    </row>
    <row r="2855" spans="1:22" x14ac:dyDescent="0.35">
      <c r="A2855" s="70">
        <f t="shared" si="53"/>
        <v>2836</v>
      </c>
      <c r="B2855" s="145">
        <v>-11686728.744173102</v>
      </c>
      <c r="U2855" s="145">
        <v>2835</v>
      </c>
      <c r="V2855" s="145">
        <v>-12925194.903328445</v>
      </c>
    </row>
    <row r="2856" spans="1:22" x14ac:dyDescent="0.35">
      <c r="A2856" s="70">
        <f t="shared" si="53"/>
        <v>2837</v>
      </c>
      <c r="B2856" s="145">
        <v>-11686728.744173102</v>
      </c>
      <c r="U2856" s="145">
        <v>2836</v>
      </c>
      <c r="V2856" s="145">
        <v>8367384.8703449741</v>
      </c>
    </row>
    <row r="2857" spans="1:22" x14ac:dyDescent="0.35">
      <c r="A2857" s="70">
        <f t="shared" si="53"/>
        <v>2838</v>
      </c>
      <c r="B2857" s="145">
        <v>-11686728.744173102</v>
      </c>
      <c r="U2857" s="145">
        <v>2837</v>
      </c>
      <c r="V2857" s="145">
        <v>-42756234.722653747</v>
      </c>
    </row>
    <row r="2858" spans="1:22" x14ac:dyDescent="0.35">
      <c r="A2858" s="70">
        <f t="shared" si="53"/>
        <v>2839</v>
      </c>
      <c r="B2858" s="145">
        <v>-11686728.744173102</v>
      </c>
      <c r="U2858" s="145">
        <v>2838</v>
      </c>
      <c r="V2858" s="145">
        <v>-12769705.41252117</v>
      </c>
    </row>
    <row r="2859" spans="1:22" x14ac:dyDescent="0.35">
      <c r="A2859" s="70">
        <f t="shared" si="53"/>
        <v>2840</v>
      </c>
      <c r="B2859" s="145">
        <v>-11686728.744173102</v>
      </c>
      <c r="U2859" s="145">
        <v>2839</v>
      </c>
      <c r="V2859" s="145">
        <v>2915872.4421414137</v>
      </c>
    </row>
    <row r="2860" spans="1:22" x14ac:dyDescent="0.35">
      <c r="A2860" s="70">
        <f t="shared" si="53"/>
        <v>2841</v>
      </c>
      <c r="B2860" s="145">
        <v>-11686728.744173102</v>
      </c>
      <c r="U2860" s="145">
        <v>2840</v>
      </c>
      <c r="V2860" s="145">
        <v>21388789.32276623</v>
      </c>
    </row>
    <row r="2861" spans="1:22" x14ac:dyDescent="0.35">
      <c r="A2861" s="70">
        <f t="shared" si="53"/>
        <v>2842</v>
      </c>
      <c r="B2861" s="145">
        <v>-11686728.744173102</v>
      </c>
      <c r="U2861" s="145">
        <v>2841</v>
      </c>
      <c r="V2861" s="145">
        <v>-44451505.846428014</v>
      </c>
    </row>
    <row r="2862" spans="1:22" x14ac:dyDescent="0.35">
      <c r="A2862" s="70">
        <f t="shared" si="53"/>
        <v>2843</v>
      </c>
      <c r="B2862" s="145">
        <v>-11686728.744173102</v>
      </c>
      <c r="U2862" s="145">
        <v>2842</v>
      </c>
      <c r="V2862" s="145">
        <v>9791236.6623032093</v>
      </c>
    </row>
    <row r="2863" spans="1:22" x14ac:dyDescent="0.35">
      <c r="A2863" s="70">
        <f t="shared" si="53"/>
        <v>2844</v>
      </c>
      <c r="B2863" s="145">
        <v>-11686728.744173102</v>
      </c>
      <c r="U2863" s="145">
        <v>2843</v>
      </c>
      <c r="V2863" s="145">
        <v>-31486446.857187688</v>
      </c>
    </row>
    <row r="2864" spans="1:22" x14ac:dyDescent="0.35">
      <c r="A2864" s="70">
        <f t="shared" si="53"/>
        <v>2845</v>
      </c>
      <c r="B2864" s="145">
        <v>-11686728.744173102</v>
      </c>
      <c r="U2864" s="145">
        <v>2844</v>
      </c>
      <c r="V2864" s="145">
        <v>24354137.486765437</v>
      </c>
    </row>
    <row r="2865" spans="1:22" x14ac:dyDescent="0.35">
      <c r="A2865" s="70">
        <f t="shared" si="53"/>
        <v>2846</v>
      </c>
      <c r="B2865" s="145">
        <v>-11686728.744173102</v>
      </c>
      <c r="U2865" s="145">
        <v>2845</v>
      </c>
      <c r="V2865" s="145">
        <v>27416990.47399335</v>
      </c>
    </row>
    <row r="2866" spans="1:22" x14ac:dyDescent="0.35">
      <c r="A2866" s="70">
        <f t="shared" si="53"/>
        <v>2847</v>
      </c>
      <c r="B2866" s="145">
        <v>-11686728.744173102</v>
      </c>
      <c r="U2866" s="145">
        <v>2846</v>
      </c>
      <c r="V2866" s="145">
        <v>-4896006.8440340608</v>
      </c>
    </row>
    <row r="2867" spans="1:22" x14ac:dyDescent="0.35">
      <c r="A2867" s="70">
        <f t="shared" si="53"/>
        <v>2848</v>
      </c>
      <c r="B2867" s="145">
        <v>-11686728.744173102</v>
      </c>
      <c r="U2867" s="145">
        <v>2847</v>
      </c>
      <c r="V2867" s="145">
        <v>6294757.2962159999</v>
      </c>
    </row>
    <row r="2868" spans="1:22" x14ac:dyDescent="0.35">
      <c r="A2868" s="70">
        <f t="shared" si="53"/>
        <v>2849</v>
      </c>
      <c r="B2868" s="145">
        <v>-11686728.744173102</v>
      </c>
      <c r="U2868" s="145">
        <v>2848</v>
      </c>
      <c r="V2868" s="145">
        <v>-5300721.4668698274</v>
      </c>
    </row>
    <row r="2869" spans="1:22" x14ac:dyDescent="0.35">
      <c r="A2869" s="70">
        <f t="shared" si="53"/>
        <v>2850</v>
      </c>
      <c r="B2869" s="145">
        <v>-11686728.744173102</v>
      </c>
      <c r="U2869" s="145">
        <v>2849</v>
      </c>
      <c r="V2869" s="145">
        <v>16618502.437824152</v>
      </c>
    </row>
    <row r="2870" spans="1:22" x14ac:dyDescent="0.35">
      <c r="A2870" s="70">
        <f t="shared" si="53"/>
        <v>2851</v>
      </c>
      <c r="B2870" s="145">
        <v>-11686728.744173102</v>
      </c>
      <c r="U2870" s="145">
        <v>2850</v>
      </c>
      <c r="V2870" s="145">
        <v>-26610933.449091941</v>
      </c>
    </row>
    <row r="2871" spans="1:22" x14ac:dyDescent="0.35">
      <c r="A2871" s="70">
        <f t="shared" si="53"/>
        <v>2852</v>
      </c>
      <c r="B2871" s="145">
        <v>-11686728.744173102</v>
      </c>
      <c r="U2871" s="145">
        <v>2851</v>
      </c>
      <c r="V2871" s="145">
        <v>-15410939.733253064</v>
      </c>
    </row>
    <row r="2872" spans="1:22" x14ac:dyDescent="0.35">
      <c r="A2872" s="70">
        <f t="shared" si="53"/>
        <v>2853</v>
      </c>
      <c r="B2872" s="145">
        <v>-11686728.744173102</v>
      </c>
      <c r="U2872" s="145">
        <v>2852</v>
      </c>
      <c r="V2872" s="145">
        <v>-2715121.0303318594</v>
      </c>
    </row>
    <row r="2873" spans="1:22" x14ac:dyDescent="0.35">
      <c r="A2873" s="70">
        <f t="shared" si="53"/>
        <v>2854</v>
      </c>
      <c r="B2873" s="145">
        <v>-11686728.744173102</v>
      </c>
      <c r="U2873" s="145">
        <v>2853</v>
      </c>
      <c r="V2873" s="145">
        <v>-2236531.2958663143</v>
      </c>
    </row>
    <row r="2874" spans="1:22" x14ac:dyDescent="0.35">
      <c r="A2874" s="70">
        <f t="shared" si="53"/>
        <v>2855</v>
      </c>
      <c r="B2874" s="145">
        <v>-11686728.744173102</v>
      </c>
      <c r="U2874" s="145">
        <v>2854</v>
      </c>
      <c r="V2874" s="145">
        <v>-3460375.8051249627</v>
      </c>
    </row>
    <row r="2875" spans="1:22" x14ac:dyDescent="0.35">
      <c r="A2875" s="70">
        <f t="shared" si="53"/>
        <v>2856</v>
      </c>
      <c r="B2875" s="145">
        <v>-11686728.744173102</v>
      </c>
      <c r="U2875" s="145">
        <v>2855</v>
      </c>
      <c r="V2875" s="145">
        <v>-30610499.610046212</v>
      </c>
    </row>
    <row r="2876" spans="1:22" x14ac:dyDescent="0.35">
      <c r="A2876" s="70">
        <f t="shared" si="53"/>
        <v>2857</v>
      </c>
      <c r="B2876" s="145">
        <v>-11686728.744173102</v>
      </c>
      <c r="U2876" s="145">
        <v>2856</v>
      </c>
      <c r="V2876" s="145">
        <v>-32404337.748507787</v>
      </c>
    </row>
    <row r="2877" spans="1:22" x14ac:dyDescent="0.35">
      <c r="A2877" s="70">
        <f t="shared" si="53"/>
        <v>2858</v>
      </c>
      <c r="B2877" s="145">
        <v>-11686728.744173102</v>
      </c>
      <c r="U2877" s="145">
        <v>2857</v>
      </c>
      <c r="V2877" s="145">
        <v>-28814018.686401881</v>
      </c>
    </row>
    <row r="2878" spans="1:22" x14ac:dyDescent="0.35">
      <c r="A2878" s="70">
        <f t="shared" si="53"/>
        <v>2859</v>
      </c>
      <c r="B2878" s="145">
        <v>-11686728.744173102</v>
      </c>
      <c r="U2878" s="145">
        <v>2858</v>
      </c>
      <c r="V2878" s="145">
        <v>6752019.2131587341</v>
      </c>
    </row>
    <row r="2879" spans="1:22" x14ac:dyDescent="0.35">
      <c r="A2879" s="70">
        <f t="shared" si="53"/>
        <v>2860</v>
      </c>
      <c r="B2879" s="145">
        <v>-11686728.744173102</v>
      </c>
      <c r="U2879" s="145">
        <v>2859</v>
      </c>
      <c r="V2879" s="145">
        <v>-16837274.919481244</v>
      </c>
    </row>
    <row r="2880" spans="1:22" x14ac:dyDescent="0.35">
      <c r="A2880" s="70">
        <f t="shared" si="53"/>
        <v>2861</v>
      </c>
      <c r="B2880" s="145">
        <v>-11686728.744173102</v>
      </c>
      <c r="U2880" s="145">
        <v>2860</v>
      </c>
      <c r="V2880" s="145">
        <v>-4892154.2903928068</v>
      </c>
    </row>
    <row r="2881" spans="1:22" x14ac:dyDescent="0.35">
      <c r="A2881" s="70">
        <f t="shared" si="53"/>
        <v>2862</v>
      </c>
      <c r="B2881" s="145">
        <v>-11686728.744173102</v>
      </c>
      <c r="U2881" s="145">
        <v>2861</v>
      </c>
      <c r="V2881" s="145">
        <v>11452054.956726976</v>
      </c>
    </row>
    <row r="2882" spans="1:22" x14ac:dyDescent="0.35">
      <c r="A2882" s="70">
        <f t="shared" si="53"/>
        <v>2863</v>
      </c>
      <c r="B2882" s="145">
        <v>-11686728.744173102</v>
      </c>
      <c r="U2882" s="145">
        <v>2862</v>
      </c>
      <c r="V2882" s="145">
        <v>4417431.3151623197</v>
      </c>
    </row>
    <row r="2883" spans="1:22" x14ac:dyDescent="0.35">
      <c r="A2883" s="70">
        <f t="shared" si="53"/>
        <v>2864</v>
      </c>
      <c r="B2883" s="145">
        <v>-11686728.744173102</v>
      </c>
      <c r="U2883" s="145">
        <v>2863</v>
      </c>
      <c r="V2883" s="145">
        <v>-2770192.3863404579</v>
      </c>
    </row>
    <row r="2884" spans="1:22" x14ac:dyDescent="0.35">
      <c r="A2884" s="70">
        <f t="shared" si="53"/>
        <v>2865</v>
      </c>
      <c r="B2884" s="145">
        <v>-11686728.744173102</v>
      </c>
      <c r="U2884" s="145">
        <v>2864</v>
      </c>
      <c r="V2884" s="145">
        <v>8952629.2458503731</v>
      </c>
    </row>
    <row r="2885" spans="1:22" x14ac:dyDescent="0.35">
      <c r="A2885" s="70">
        <f t="shared" si="53"/>
        <v>2866</v>
      </c>
      <c r="B2885" s="145">
        <v>-11686728.744173102</v>
      </c>
      <c r="U2885" s="145">
        <v>2865</v>
      </c>
      <c r="V2885" s="145">
        <v>-13721699.088391032</v>
      </c>
    </row>
    <row r="2886" spans="1:22" x14ac:dyDescent="0.35">
      <c r="A2886" s="70">
        <f t="shared" si="53"/>
        <v>2867</v>
      </c>
      <c r="B2886" s="145">
        <v>-11686728.744173102</v>
      </c>
      <c r="U2886" s="145">
        <v>2866</v>
      </c>
      <c r="V2886" s="145">
        <v>-10553954.604273219</v>
      </c>
    </row>
    <row r="2887" spans="1:22" x14ac:dyDescent="0.35">
      <c r="A2887" s="70">
        <f t="shared" si="53"/>
        <v>2868</v>
      </c>
      <c r="B2887" s="145">
        <v>-11686728.744173102</v>
      </c>
      <c r="U2887" s="145">
        <v>2867</v>
      </c>
      <c r="V2887" s="145">
        <v>-8802441.754484402</v>
      </c>
    </row>
    <row r="2888" spans="1:22" x14ac:dyDescent="0.35">
      <c r="A2888" s="70">
        <f t="shared" si="53"/>
        <v>2869</v>
      </c>
      <c r="B2888" s="145">
        <v>-11686728.744173102</v>
      </c>
      <c r="U2888" s="145">
        <v>2868</v>
      </c>
      <c r="V2888" s="145">
        <v>-46072466.259533733</v>
      </c>
    </row>
    <row r="2889" spans="1:22" x14ac:dyDescent="0.35">
      <c r="A2889" s="70">
        <f t="shared" si="53"/>
        <v>2870</v>
      </c>
      <c r="B2889" s="145">
        <v>-11686728.744173102</v>
      </c>
      <c r="U2889" s="145">
        <v>2869</v>
      </c>
      <c r="V2889" s="145">
        <v>11835710.246026494</v>
      </c>
    </row>
    <row r="2890" spans="1:22" x14ac:dyDescent="0.35">
      <c r="A2890" s="70">
        <f t="shared" si="53"/>
        <v>2871</v>
      </c>
      <c r="B2890" s="145">
        <v>-11686728.744173102</v>
      </c>
      <c r="U2890" s="145">
        <v>2870</v>
      </c>
      <c r="V2890" s="145">
        <v>16843681.045493104</v>
      </c>
    </row>
    <row r="2891" spans="1:22" x14ac:dyDescent="0.35">
      <c r="A2891" s="70">
        <f t="shared" si="53"/>
        <v>2872</v>
      </c>
      <c r="B2891" s="145">
        <v>-11686728.744173102</v>
      </c>
      <c r="U2891" s="145">
        <v>2871</v>
      </c>
      <c r="V2891" s="145">
        <v>6622245.0754348524</v>
      </c>
    </row>
    <row r="2892" spans="1:22" x14ac:dyDescent="0.35">
      <c r="A2892" s="70">
        <f t="shared" si="53"/>
        <v>2873</v>
      </c>
      <c r="B2892" s="145">
        <v>-11686728.744173102</v>
      </c>
      <c r="U2892" s="145">
        <v>2872</v>
      </c>
      <c r="V2892" s="145">
        <v>-531252.5308452826</v>
      </c>
    </row>
    <row r="2893" spans="1:22" x14ac:dyDescent="0.35">
      <c r="A2893" s="70">
        <f t="shared" si="53"/>
        <v>2874</v>
      </c>
      <c r="B2893" s="145">
        <v>-11686728.744173102</v>
      </c>
      <c r="U2893" s="145">
        <v>2873</v>
      </c>
      <c r="V2893" s="145">
        <v>33526920.325982526</v>
      </c>
    </row>
    <row r="2894" spans="1:22" x14ac:dyDescent="0.35">
      <c r="A2894" s="70">
        <f t="shared" si="53"/>
        <v>2875</v>
      </c>
      <c r="B2894" s="145">
        <v>-11686728.744173102</v>
      </c>
      <c r="U2894" s="145">
        <v>2874</v>
      </c>
      <c r="V2894" s="145">
        <v>3971000.9634825811</v>
      </c>
    </row>
    <row r="2895" spans="1:22" x14ac:dyDescent="0.35">
      <c r="A2895" s="70">
        <f t="shared" si="53"/>
        <v>2876</v>
      </c>
      <c r="B2895" s="145">
        <v>-11686728.744173102</v>
      </c>
      <c r="U2895" s="145">
        <v>2875</v>
      </c>
      <c r="V2895" s="145">
        <v>28818823.412025951</v>
      </c>
    </row>
    <row r="2896" spans="1:22" x14ac:dyDescent="0.35">
      <c r="A2896" s="70">
        <f t="shared" si="53"/>
        <v>2877</v>
      </c>
      <c r="B2896" s="145">
        <v>-11686728.744173102</v>
      </c>
      <c r="U2896" s="145">
        <v>2876</v>
      </c>
      <c r="V2896" s="145">
        <v>-2902644.098230131</v>
      </c>
    </row>
    <row r="2897" spans="1:22" x14ac:dyDescent="0.35">
      <c r="A2897" s="70">
        <f t="shared" si="53"/>
        <v>2878</v>
      </c>
      <c r="B2897" s="145">
        <v>-11686728.744173102</v>
      </c>
      <c r="U2897" s="145">
        <v>2877</v>
      </c>
      <c r="V2897" s="145">
        <v>-16535607.214742552</v>
      </c>
    </row>
    <row r="2898" spans="1:22" x14ac:dyDescent="0.35">
      <c r="A2898" s="70">
        <f t="shared" si="53"/>
        <v>2879</v>
      </c>
      <c r="B2898" s="145">
        <v>-11686728.744173102</v>
      </c>
      <c r="U2898" s="145">
        <v>2878</v>
      </c>
      <c r="V2898" s="145">
        <v>9478569.1979064457</v>
      </c>
    </row>
    <row r="2899" spans="1:22" x14ac:dyDescent="0.35">
      <c r="A2899" s="70">
        <f t="shared" si="53"/>
        <v>2880</v>
      </c>
      <c r="B2899" s="145">
        <v>-11686728.744173102</v>
      </c>
      <c r="U2899" s="145">
        <v>2879</v>
      </c>
      <c r="V2899" s="145">
        <v>-343282.04189874604</v>
      </c>
    </row>
    <row r="2900" spans="1:22" x14ac:dyDescent="0.35">
      <c r="A2900" s="70">
        <f t="shared" si="53"/>
        <v>2881</v>
      </c>
      <c r="B2900" s="145">
        <v>-11686728.744173102</v>
      </c>
      <c r="U2900" s="145">
        <v>2880</v>
      </c>
      <c r="V2900" s="145">
        <v>3362126.1037411876</v>
      </c>
    </row>
    <row r="2901" spans="1:22" x14ac:dyDescent="0.35">
      <c r="A2901" s="70">
        <f t="shared" si="53"/>
        <v>2882</v>
      </c>
      <c r="B2901" s="145">
        <v>-11686728.744173102</v>
      </c>
      <c r="U2901" s="145">
        <v>2881</v>
      </c>
      <c r="V2901" s="145">
        <v>10820063.674273994</v>
      </c>
    </row>
    <row r="2902" spans="1:22" x14ac:dyDescent="0.35">
      <c r="A2902" s="70">
        <f t="shared" ref="A2902:A2965" si="54">A2901+1</f>
        <v>2883</v>
      </c>
      <c r="B2902" s="145">
        <v>-11686728.744173102</v>
      </c>
      <c r="U2902" s="145">
        <v>2882</v>
      </c>
      <c r="V2902" s="145">
        <v>-17412398.955018271</v>
      </c>
    </row>
    <row r="2903" spans="1:22" x14ac:dyDescent="0.35">
      <c r="A2903" s="70">
        <f t="shared" si="54"/>
        <v>2884</v>
      </c>
      <c r="B2903" s="145">
        <v>-11686728.744173102</v>
      </c>
      <c r="U2903" s="145">
        <v>2883</v>
      </c>
      <c r="V2903" s="145">
        <v>-26015355.982978314</v>
      </c>
    </row>
    <row r="2904" spans="1:22" x14ac:dyDescent="0.35">
      <c r="A2904" s="70">
        <f t="shared" si="54"/>
        <v>2885</v>
      </c>
      <c r="B2904" s="145">
        <v>-11686728.744173102</v>
      </c>
      <c r="U2904" s="145">
        <v>2884</v>
      </c>
      <c r="V2904" s="145">
        <v>-5126959.6949343719</v>
      </c>
    </row>
    <row r="2905" spans="1:22" x14ac:dyDescent="0.35">
      <c r="A2905" s="70">
        <f t="shared" si="54"/>
        <v>2886</v>
      </c>
      <c r="B2905" s="145">
        <v>-11686728.744173102</v>
      </c>
      <c r="U2905" s="145">
        <v>2885</v>
      </c>
      <c r="V2905" s="145">
        <v>5440791.4693499245</v>
      </c>
    </row>
    <row r="2906" spans="1:22" x14ac:dyDescent="0.35">
      <c r="A2906" s="70">
        <f t="shared" si="54"/>
        <v>2887</v>
      </c>
      <c r="B2906" s="145">
        <v>-11686728.744173102</v>
      </c>
      <c r="U2906" s="145">
        <v>2886</v>
      </c>
      <c r="V2906" s="145">
        <v>4166313.6508859433</v>
      </c>
    </row>
    <row r="2907" spans="1:22" x14ac:dyDescent="0.35">
      <c r="A2907" s="70">
        <f t="shared" si="54"/>
        <v>2888</v>
      </c>
      <c r="B2907" s="145">
        <v>-11686728.744173102</v>
      </c>
      <c r="U2907" s="145">
        <v>2887</v>
      </c>
      <c r="V2907" s="145">
        <v>-10027974.466328863</v>
      </c>
    </row>
    <row r="2908" spans="1:22" x14ac:dyDescent="0.35">
      <c r="A2908" s="70">
        <f t="shared" si="54"/>
        <v>2889</v>
      </c>
      <c r="B2908" s="145">
        <v>-11686728.744173102</v>
      </c>
      <c r="U2908" s="145">
        <v>2888</v>
      </c>
      <c r="V2908" s="145">
        <v>-12760250.586947359</v>
      </c>
    </row>
    <row r="2909" spans="1:22" x14ac:dyDescent="0.35">
      <c r="A2909" s="70">
        <f t="shared" si="54"/>
        <v>2890</v>
      </c>
      <c r="B2909" s="145">
        <v>-11686728.744173102</v>
      </c>
      <c r="U2909" s="145">
        <v>2889</v>
      </c>
      <c r="V2909" s="145">
        <v>-17596028.755748525</v>
      </c>
    </row>
    <row r="2910" spans="1:22" x14ac:dyDescent="0.35">
      <c r="A2910" s="70">
        <f t="shared" si="54"/>
        <v>2891</v>
      </c>
      <c r="B2910" s="145">
        <v>-11686728.744173102</v>
      </c>
      <c r="U2910" s="145">
        <v>2890</v>
      </c>
      <c r="V2910" s="145">
        <v>11494224.411307458</v>
      </c>
    </row>
    <row r="2911" spans="1:22" x14ac:dyDescent="0.35">
      <c r="A2911" s="70">
        <f t="shared" si="54"/>
        <v>2892</v>
      </c>
      <c r="B2911" s="145">
        <v>-11686728.744173102</v>
      </c>
      <c r="U2911" s="145">
        <v>2891</v>
      </c>
      <c r="V2911" s="145">
        <v>15170602.09860542</v>
      </c>
    </row>
    <row r="2912" spans="1:22" x14ac:dyDescent="0.35">
      <c r="A2912" s="70">
        <f t="shared" si="54"/>
        <v>2893</v>
      </c>
      <c r="B2912" s="145">
        <v>-11686728.744173102</v>
      </c>
      <c r="U2912" s="145">
        <v>2892</v>
      </c>
      <c r="V2912" s="145">
        <v>-13596260.785569448</v>
      </c>
    </row>
    <row r="2913" spans="1:22" x14ac:dyDescent="0.35">
      <c r="A2913" s="70">
        <f t="shared" si="54"/>
        <v>2894</v>
      </c>
      <c r="B2913" s="145">
        <v>-11686728.744173102</v>
      </c>
      <c r="U2913" s="145">
        <v>2893</v>
      </c>
      <c r="V2913" s="145">
        <v>2289492.9289785177</v>
      </c>
    </row>
    <row r="2914" spans="1:22" x14ac:dyDescent="0.35">
      <c r="A2914" s="70">
        <f t="shared" si="54"/>
        <v>2895</v>
      </c>
      <c r="B2914" s="145">
        <v>-11686728.744173102</v>
      </c>
      <c r="U2914" s="145">
        <v>2894</v>
      </c>
      <c r="V2914" s="145">
        <v>6481539.8107233234</v>
      </c>
    </row>
    <row r="2915" spans="1:22" x14ac:dyDescent="0.35">
      <c r="A2915" s="70">
        <f t="shared" si="54"/>
        <v>2896</v>
      </c>
      <c r="B2915" s="145">
        <v>-11686728.744173102</v>
      </c>
      <c r="U2915" s="145">
        <v>2895</v>
      </c>
      <c r="V2915" s="145">
        <v>1191003.2519981749</v>
      </c>
    </row>
    <row r="2916" spans="1:22" x14ac:dyDescent="0.35">
      <c r="A2916" s="70">
        <f t="shared" si="54"/>
        <v>2897</v>
      </c>
      <c r="B2916" s="145">
        <v>-11686728.744173102</v>
      </c>
      <c r="U2916" s="145">
        <v>2896</v>
      </c>
      <c r="V2916" s="145">
        <v>30518606.818810448</v>
      </c>
    </row>
    <row r="2917" spans="1:22" x14ac:dyDescent="0.35">
      <c r="A2917" s="70">
        <f t="shared" si="54"/>
        <v>2898</v>
      </c>
      <c r="B2917" s="145">
        <v>-11686728.744173102</v>
      </c>
      <c r="U2917" s="145">
        <v>2897</v>
      </c>
      <c r="V2917" s="145">
        <v>4344267.7801740728</v>
      </c>
    </row>
    <row r="2918" spans="1:22" x14ac:dyDescent="0.35">
      <c r="A2918" s="70">
        <f t="shared" si="54"/>
        <v>2899</v>
      </c>
      <c r="B2918" s="145">
        <v>-11686728.744173102</v>
      </c>
      <c r="U2918" s="145">
        <v>2898</v>
      </c>
      <c r="V2918" s="145">
        <v>-7230128.5879476629</v>
      </c>
    </row>
    <row r="2919" spans="1:22" x14ac:dyDescent="0.35">
      <c r="A2919" s="70">
        <f t="shared" si="54"/>
        <v>2900</v>
      </c>
      <c r="B2919" s="145">
        <v>-11686728.744173102</v>
      </c>
      <c r="U2919" s="145">
        <v>2899</v>
      </c>
      <c r="V2919" s="145">
        <v>-20900086.246843252</v>
      </c>
    </row>
    <row r="2920" spans="1:22" x14ac:dyDescent="0.35">
      <c r="A2920" s="70">
        <f t="shared" si="54"/>
        <v>2901</v>
      </c>
      <c r="B2920" s="145">
        <v>-11686728.744173102</v>
      </c>
      <c r="U2920" s="145">
        <v>2900</v>
      </c>
      <c r="V2920" s="145">
        <v>3792225.1615082473</v>
      </c>
    </row>
    <row r="2921" spans="1:22" x14ac:dyDescent="0.35">
      <c r="A2921" s="70">
        <f t="shared" si="54"/>
        <v>2902</v>
      </c>
      <c r="B2921" s="145">
        <v>-11686728.744173102</v>
      </c>
      <c r="U2921" s="145">
        <v>2901</v>
      </c>
      <c r="V2921" s="145">
        <v>-2949579.0264359713</v>
      </c>
    </row>
    <row r="2922" spans="1:22" x14ac:dyDescent="0.35">
      <c r="A2922" s="70">
        <f t="shared" si="54"/>
        <v>2903</v>
      </c>
      <c r="B2922" s="145">
        <v>-11686728.744173102</v>
      </c>
      <c r="U2922" s="145">
        <v>2902</v>
      </c>
      <c r="V2922" s="145">
        <v>-23150821.593287714</v>
      </c>
    </row>
    <row r="2923" spans="1:22" x14ac:dyDescent="0.35">
      <c r="A2923" s="70">
        <f t="shared" si="54"/>
        <v>2904</v>
      </c>
      <c r="B2923" s="145">
        <v>-11686728.744173102</v>
      </c>
      <c r="U2923" s="145">
        <v>2903</v>
      </c>
      <c r="V2923" s="145">
        <v>19928585.440608636</v>
      </c>
    </row>
    <row r="2924" spans="1:22" x14ac:dyDescent="0.35">
      <c r="A2924" s="70">
        <f t="shared" si="54"/>
        <v>2905</v>
      </c>
      <c r="B2924" s="145">
        <v>-11686728.744173102</v>
      </c>
      <c r="U2924" s="145">
        <v>2904</v>
      </c>
      <c r="V2924" s="145">
        <v>-15333086.554408103</v>
      </c>
    </row>
    <row r="2925" spans="1:22" x14ac:dyDescent="0.35">
      <c r="A2925" s="70">
        <f t="shared" si="54"/>
        <v>2906</v>
      </c>
      <c r="B2925" s="145">
        <v>-11686728.744173102</v>
      </c>
      <c r="U2925" s="145">
        <v>2905</v>
      </c>
      <c r="V2925" s="145">
        <v>-24256103.248365872</v>
      </c>
    </row>
    <row r="2926" spans="1:22" x14ac:dyDescent="0.35">
      <c r="A2926" s="70">
        <f t="shared" si="54"/>
        <v>2907</v>
      </c>
      <c r="B2926" s="145">
        <v>-11686728.744173102</v>
      </c>
      <c r="U2926" s="145">
        <v>2906</v>
      </c>
      <c r="V2926" s="145">
        <v>7803821.0355143547</v>
      </c>
    </row>
    <row r="2927" spans="1:22" x14ac:dyDescent="0.35">
      <c r="A2927" s="70">
        <f t="shared" si="54"/>
        <v>2908</v>
      </c>
      <c r="B2927" s="145">
        <v>-11686728.744173102</v>
      </c>
      <c r="U2927" s="145">
        <v>2907</v>
      </c>
      <c r="V2927" s="145">
        <v>-21156036.872752309</v>
      </c>
    </row>
    <row r="2928" spans="1:22" x14ac:dyDescent="0.35">
      <c r="A2928" s="70">
        <f t="shared" si="54"/>
        <v>2909</v>
      </c>
      <c r="B2928" s="145">
        <v>-11686728.744173102</v>
      </c>
      <c r="U2928" s="145">
        <v>2908</v>
      </c>
      <c r="V2928" s="145">
        <v>9823348.935444694</v>
      </c>
    </row>
    <row r="2929" spans="1:22" x14ac:dyDescent="0.35">
      <c r="A2929" s="70">
        <f t="shared" si="54"/>
        <v>2910</v>
      </c>
      <c r="B2929" s="145">
        <v>-11686728.744173102</v>
      </c>
      <c r="U2929" s="145">
        <v>2909</v>
      </c>
      <c r="V2929" s="145">
        <v>-5744259.3182817567</v>
      </c>
    </row>
    <row r="2930" spans="1:22" x14ac:dyDescent="0.35">
      <c r="A2930" s="70">
        <f t="shared" si="54"/>
        <v>2911</v>
      </c>
      <c r="B2930" s="145">
        <v>-11686728.744173102</v>
      </c>
      <c r="U2930" s="145">
        <v>2910</v>
      </c>
      <c r="V2930" s="145">
        <v>-4114854.9949835539</v>
      </c>
    </row>
    <row r="2931" spans="1:22" x14ac:dyDescent="0.35">
      <c r="A2931" s="70">
        <f t="shared" si="54"/>
        <v>2912</v>
      </c>
      <c r="B2931" s="145">
        <v>-11686728.744173102</v>
      </c>
      <c r="U2931" s="145">
        <v>2911</v>
      </c>
      <c r="V2931" s="145">
        <v>-30120519.161540188</v>
      </c>
    </row>
    <row r="2932" spans="1:22" x14ac:dyDescent="0.35">
      <c r="A2932" s="70">
        <f t="shared" si="54"/>
        <v>2913</v>
      </c>
      <c r="B2932" s="145">
        <v>-11686728.744173102</v>
      </c>
      <c r="U2932" s="145">
        <v>2912</v>
      </c>
      <c r="V2932" s="145">
        <v>33874628.992990911</v>
      </c>
    </row>
    <row r="2933" spans="1:22" x14ac:dyDescent="0.35">
      <c r="A2933" s="70">
        <f t="shared" si="54"/>
        <v>2914</v>
      </c>
      <c r="B2933" s="145">
        <v>-11686728.744173102</v>
      </c>
      <c r="U2933" s="145">
        <v>2913</v>
      </c>
      <c r="V2933" s="145">
        <v>1512308.7483941242</v>
      </c>
    </row>
    <row r="2934" spans="1:22" x14ac:dyDescent="0.35">
      <c r="A2934" s="70">
        <f t="shared" si="54"/>
        <v>2915</v>
      </c>
      <c r="B2934" s="145">
        <v>-11686728.744173102</v>
      </c>
      <c r="U2934" s="145">
        <v>2914</v>
      </c>
      <c r="V2934" s="145">
        <v>14866357.77211304</v>
      </c>
    </row>
    <row r="2935" spans="1:22" x14ac:dyDescent="0.35">
      <c r="A2935" s="70">
        <f t="shared" si="54"/>
        <v>2916</v>
      </c>
      <c r="B2935" s="145">
        <v>-11686728.744173102</v>
      </c>
      <c r="U2935" s="145">
        <v>2915</v>
      </c>
      <c r="V2935" s="145">
        <v>20908397.864931464</v>
      </c>
    </row>
    <row r="2936" spans="1:22" x14ac:dyDescent="0.35">
      <c r="A2936" s="70">
        <f t="shared" si="54"/>
        <v>2917</v>
      </c>
      <c r="B2936" s="145">
        <v>-11686728.744173102</v>
      </c>
      <c r="U2936" s="145">
        <v>2916</v>
      </c>
      <c r="V2936" s="145">
        <v>4668868.4227956422</v>
      </c>
    </row>
    <row r="2937" spans="1:22" x14ac:dyDescent="0.35">
      <c r="A2937" s="70">
        <f t="shared" si="54"/>
        <v>2918</v>
      </c>
      <c r="B2937" s="145">
        <v>-11686728.744173102</v>
      </c>
      <c r="U2937" s="145">
        <v>2917</v>
      </c>
      <c r="V2937" s="145">
        <v>5865174.9190107435</v>
      </c>
    </row>
    <row r="2938" spans="1:22" x14ac:dyDescent="0.35">
      <c r="A2938" s="70">
        <f t="shared" si="54"/>
        <v>2919</v>
      </c>
      <c r="B2938" s="145">
        <v>-11686728.744173102</v>
      </c>
      <c r="U2938" s="145">
        <v>2918</v>
      </c>
      <c r="V2938" s="145">
        <v>-5377830.8070474416</v>
      </c>
    </row>
    <row r="2939" spans="1:22" x14ac:dyDescent="0.35">
      <c r="A2939" s="70">
        <f t="shared" si="54"/>
        <v>2920</v>
      </c>
      <c r="B2939" s="145">
        <v>-11686728.744173102</v>
      </c>
      <c r="U2939" s="145">
        <v>2919</v>
      </c>
      <c r="V2939" s="145">
        <v>-13060040.079202572</v>
      </c>
    </row>
    <row r="2940" spans="1:22" x14ac:dyDescent="0.35">
      <c r="A2940" s="70">
        <f t="shared" si="54"/>
        <v>2921</v>
      </c>
      <c r="B2940" s="145">
        <v>-11686728.744173102</v>
      </c>
      <c r="U2940" s="145">
        <v>2920</v>
      </c>
      <c r="V2940" s="145">
        <v>36046026.707343973</v>
      </c>
    </row>
    <row r="2941" spans="1:22" x14ac:dyDescent="0.35">
      <c r="A2941" s="70">
        <f t="shared" si="54"/>
        <v>2922</v>
      </c>
      <c r="B2941" s="145">
        <v>-11686728.744173102</v>
      </c>
      <c r="U2941" s="145">
        <v>2921</v>
      </c>
      <c r="V2941" s="145">
        <v>-11774872.85635376</v>
      </c>
    </row>
    <row r="2942" spans="1:22" x14ac:dyDescent="0.35">
      <c r="A2942" s="70">
        <f t="shared" si="54"/>
        <v>2923</v>
      </c>
      <c r="B2942" s="145">
        <v>-11686728.744173102</v>
      </c>
      <c r="U2942" s="145">
        <v>2922</v>
      </c>
      <c r="V2942" s="145">
        <v>-24147567.002821971</v>
      </c>
    </row>
    <row r="2943" spans="1:22" x14ac:dyDescent="0.35">
      <c r="A2943" s="70">
        <f t="shared" si="54"/>
        <v>2924</v>
      </c>
      <c r="B2943" s="145">
        <v>-11686728.744173102</v>
      </c>
      <c r="U2943" s="145">
        <v>2923</v>
      </c>
      <c r="V2943" s="145">
        <v>-275314.45984256268</v>
      </c>
    </row>
    <row r="2944" spans="1:22" x14ac:dyDescent="0.35">
      <c r="A2944" s="70">
        <f t="shared" si="54"/>
        <v>2925</v>
      </c>
      <c r="B2944" s="145">
        <v>-11686728.744173102</v>
      </c>
      <c r="U2944" s="145">
        <v>2924</v>
      </c>
      <c r="V2944" s="145">
        <v>3346396.5759413503</v>
      </c>
    </row>
    <row r="2945" spans="1:22" x14ac:dyDescent="0.35">
      <c r="A2945" s="70">
        <f t="shared" si="54"/>
        <v>2926</v>
      </c>
      <c r="B2945" s="145">
        <v>-11686728.744173102</v>
      </c>
      <c r="U2945" s="145">
        <v>2925</v>
      </c>
      <c r="V2945" s="145">
        <v>12370677.603253037</v>
      </c>
    </row>
    <row r="2946" spans="1:22" x14ac:dyDescent="0.35">
      <c r="A2946" s="70">
        <f t="shared" si="54"/>
        <v>2927</v>
      </c>
      <c r="B2946" s="145">
        <v>-11686728.744173102</v>
      </c>
      <c r="U2946" s="145">
        <v>2926</v>
      </c>
      <c r="V2946" s="145">
        <v>3763593.2186645456</v>
      </c>
    </row>
    <row r="2947" spans="1:22" x14ac:dyDescent="0.35">
      <c r="A2947" s="70">
        <f t="shared" si="54"/>
        <v>2928</v>
      </c>
      <c r="B2947" s="145">
        <v>-11686728.744173102</v>
      </c>
      <c r="U2947" s="145">
        <v>2927</v>
      </c>
      <c r="V2947" s="145">
        <v>-4044743.9019072801</v>
      </c>
    </row>
    <row r="2948" spans="1:22" x14ac:dyDescent="0.35">
      <c r="A2948" s="70">
        <f t="shared" si="54"/>
        <v>2929</v>
      </c>
      <c r="B2948" s="145">
        <v>-11686728.744173102</v>
      </c>
      <c r="U2948" s="145">
        <v>2928</v>
      </c>
      <c r="V2948" s="145">
        <v>-16141333.090874691</v>
      </c>
    </row>
    <row r="2949" spans="1:22" x14ac:dyDescent="0.35">
      <c r="A2949" s="70">
        <f t="shared" si="54"/>
        <v>2930</v>
      </c>
      <c r="B2949" s="145">
        <v>-11686728.744173102</v>
      </c>
      <c r="U2949" s="145">
        <v>2929</v>
      </c>
      <c r="V2949" s="145">
        <v>-12801638.221610665</v>
      </c>
    </row>
    <row r="2950" spans="1:22" x14ac:dyDescent="0.35">
      <c r="A2950" s="70">
        <f t="shared" si="54"/>
        <v>2931</v>
      </c>
      <c r="B2950" s="145">
        <v>-11686728.744173102</v>
      </c>
      <c r="U2950" s="145">
        <v>2930</v>
      </c>
      <c r="V2950" s="145">
        <v>5720163.658558391</v>
      </c>
    </row>
    <row r="2951" spans="1:22" x14ac:dyDescent="0.35">
      <c r="A2951" s="70">
        <f t="shared" si="54"/>
        <v>2932</v>
      </c>
      <c r="B2951" s="145">
        <v>-11686728.744173102</v>
      </c>
      <c r="U2951" s="145">
        <v>2931</v>
      </c>
      <c r="V2951" s="145">
        <v>4621018.9019910917</v>
      </c>
    </row>
    <row r="2952" spans="1:22" x14ac:dyDescent="0.35">
      <c r="A2952" s="70">
        <f t="shared" si="54"/>
        <v>2933</v>
      </c>
      <c r="B2952" s="145">
        <v>-11686728.744173102</v>
      </c>
      <c r="U2952" s="145">
        <v>2932</v>
      </c>
      <c r="V2952" s="145">
        <v>12447726.991224051</v>
      </c>
    </row>
    <row r="2953" spans="1:22" x14ac:dyDescent="0.35">
      <c r="A2953" s="70">
        <f t="shared" si="54"/>
        <v>2934</v>
      </c>
      <c r="B2953" s="145">
        <v>-11686728.744173102</v>
      </c>
      <c r="U2953" s="145">
        <v>2933</v>
      </c>
      <c r="V2953" s="145">
        <v>19594545.682027202</v>
      </c>
    </row>
    <row r="2954" spans="1:22" x14ac:dyDescent="0.35">
      <c r="A2954" s="70">
        <f t="shared" si="54"/>
        <v>2935</v>
      </c>
      <c r="B2954" s="145">
        <v>-11686728.744173102</v>
      </c>
      <c r="U2954" s="145">
        <v>2934</v>
      </c>
      <c r="V2954" s="145">
        <v>25311588.731197763</v>
      </c>
    </row>
    <row r="2955" spans="1:22" x14ac:dyDescent="0.35">
      <c r="A2955" s="70">
        <f t="shared" si="54"/>
        <v>2936</v>
      </c>
      <c r="B2955" s="145">
        <v>-11686728.744173102</v>
      </c>
      <c r="U2955" s="145">
        <v>2935</v>
      </c>
      <c r="V2955" s="145">
        <v>-23001665.707052827</v>
      </c>
    </row>
    <row r="2956" spans="1:22" x14ac:dyDescent="0.35">
      <c r="A2956" s="70">
        <f t="shared" si="54"/>
        <v>2937</v>
      </c>
      <c r="B2956" s="145">
        <v>-11686728.744173102</v>
      </c>
      <c r="U2956" s="145">
        <v>2936</v>
      </c>
      <c r="V2956" s="145">
        <v>-4149567.752118811</v>
      </c>
    </row>
    <row r="2957" spans="1:22" x14ac:dyDescent="0.35">
      <c r="A2957" s="70">
        <f t="shared" si="54"/>
        <v>2938</v>
      </c>
      <c r="B2957" s="145">
        <v>-11686728.744173102</v>
      </c>
      <c r="U2957" s="145">
        <v>2937</v>
      </c>
      <c r="V2957" s="145">
        <v>-10203209.266529676</v>
      </c>
    </row>
    <row r="2958" spans="1:22" x14ac:dyDescent="0.35">
      <c r="A2958" s="70">
        <f t="shared" si="54"/>
        <v>2939</v>
      </c>
      <c r="B2958" s="145">
        <v>-11686728.744173102</v>
      </c>
      <c r="U2958" s="145">
        <v>2938</v>
      </c>
      <c r="V2958" s="145">
        <v>17334876.017711677</v>
      </c>
    </row>
    <row r="2959" spans="1:22" x14ac:dyDescent="0.35">
      <c r="A2959" s="70">
        <f t="shared" si="54"/>
        <v>2940</v>
      </c>
      <c r="B2959" s="145">
        <v>-11686728.744173102</v>
      </c>
      <c r="U2959" s="145">
        <v>2939</v>
      </c>
      <c r="V2959" s="145">
        <v>-17557084.552406125</v>
      </c>
    </row>
    <row r="2960" spans="1:22" x14ac:dyDescent="0.35">
      <c r="A2960" s="70">
        <f t="shared" si="54"/>
        <v>2941</v>
      </c>
      <c r="B2960" s="145">
        <v>-11686728.744173102</v>
      </c>
      <c r="U2960" s="145">
        <v>2940</v>
      </c>
      <c r="V2960" s="145">
        <v>-3013150.4638622627</v>
      </c>
    </row>
    <row r="2961" spans="1:22" x14ac:dyDescent="0.35">
      <c r="A2961" s="70">
        <f t="shared" si="54"/>
        <v>2942</v>
      </c>
      <c r="B2961" s="145">
        <v>-11686728.744173102</v>
      </c>
      <c r="U2961" s="145">
        <v>2941</v>
      </c>
      <c r="V2961" s="145">
        <v>-2911847.1408070251</v>
      </c>
    </row>
    <row r="2962" spans="1:22" x14ac:dyDescent="0.35">
      <c r="A2962" s="70">
        <f t="shared" si="54"/>
        <v>2943</v>
      </c>
      <c r="B2962" s="145">
        <v>-11686728.744173102</v>
      </c>
      <c r="U2962" s="145">
        <v>2942</v>
      </c>
      <c r="V2962" s="145">
        <v>-2308812.9693861715</v>
      </c>
    </row>
    <row r="2963" spans="1:22" x14ac:dyDescent="0.35">
      <c r="A2963" s="70">
        <f t="shared" si="54"/>
        <v>2944</v>
      </c>
      <c r="B2963" s="145">
        <v>-11686728.744173102</v>
      </c>
      <c r="U2963" s="145">
        <v>2943</v>
      </c>
      <c r="V2963" s="145">
        <v>30925036.791418739</v>
      </c>
    </row>
    <row r="2964" spans="1:22" x14ac:dyDescent="0.35">
      <c r="A2964" s="70">
        <f t="shared" si="54"/>
        <v>2945</v>
      </c>
      <c r="B2964" s="145">
        <v>-11686728.744173102</v>
      </c>
      <c r="U2964" s="145">
        <v>2944</v>
      </c>
      <c r="V2964" s="145">
        <v>-4839593.5717115812</v>
      </c>
    </row>
    <row r="2965" spans="1:22" x14ac:dyDescent="0.35">
      <c r="A2965" s="70">
        <f t="shared" si="54"/>
        <v>2946</v>
      </c>
      <c r="B2965" s="145">
        <v>-11686728.744173102</v>
      </c>
      <c r="U2965" s="145">
        <v>2945</v>
      </c>
      <c r="V2965" s="145">
        <v>873179.64831711724</v>
      </c>
    </row>
    <row r="2966" spans="1:22" x14ac:dyDescent="0.35">
      <c r="A2966" s="70">
        <f t="shared" ref="A2966:A3029" si="55">A2965+1</f>
        <v>2947</v>
      </c>
      <c r="B2966" s="145">
        <v>-11686728.744173102</v>
      </c>
      <c r="U2966" s="145">
        <v>2946</v>
      </c>
      <c r="V2966" s="145">
        <v>6152155.3327686898</v>
      </c>
    </row>
    <row r="2967" spans="1:22" x14ac:dyDescent="0.35">
      <c r="A2967" s="70">
        <f t="shared" si="55"/>
        <v>2948</v>
      </c>
      <c r="B2967" s="145">
        <v>-11686728.744173102</v>
      </c>
      <c r="U2967" s="145">
        <v>2947</v>
      </c>
      <c r="V2967" s="145">
        <v>-15497209.422486836</v>
      </c>
    </row>
    <row r="2968" spans="1:22" x14ac:dyDescent="0.35">
      <c r="A2968" s="70">
        <f t="shared" si="55"/>
        <v>2949</v>
      </c>
      <c r="B2968" s="145">
        <v>-11686728.744173102</v>
      </c>
      <c r="U2968" s="145">
        <v>2948</v>
      </c>
      <c r="V2968" s="145">
        <v>-2143247.8888115175</v>
      </c>
    </row>
    <row r="2969" spans="1:22" x14ac:dyDescent="0.35">
      <c r="A2969" s="70">
        <f t="shared" si="55"/>
        <v>2950</v>
      </c>
      <c r="B2969" s="145">
        <v>-11686728.744173102</v>
      </c>
      <c r="U2969" s="145">
        <v>2949</v>
      </c>
      <c r="V2969" s="145">
        <v>-24672603.037361685</v>
      </c>
    </row>
    <row r="2970" spans="1:22" x14ac:dyDescent="0.35">
      <c r="A2970" s="70">
        <f t="shared" si="55"/>
        <v>2951</v>
      </c>
      <c r="B2970" s="145">
        <v>-11686728.744173102</v>
      </c>
      <c r="U2970" s="145">
        <v>2950</v>
      </c>
      <c r="V2970" s="145">
        <v>-18801528.510354195</v>
      </c>
    </row>
    <row r="2971" spans="1:22" x14ac:dyDescent="0.35">
      <c r="A2971" s="70">
        <f t="shared" si="55"/>
        <v>2952</v>
      </c>
      <c r="B2971" s="145">
        <v>-11686728.744173102</v>
      </c>
      <c r="U2971" s="145">
        <v>2951</v>
      </c>
      <c r="V2971" s="145">
        <v>-1313526.5481544435</v>
      </c>
    </row>
    <row r="2972" spans="1:22" x14ac:dyDescent="0.35">
      <c r="A2972" s="70">
        <f t="shared" si="55"/>
        <v>2953</v>
      </c>
      <c r="B2972" s="145">
        <v>-11686728.744173102</v>
      </c>
      <c r="U2972" s="145">
        <v>2952</v>
      </c>
      <c r="V2972" s="145">
        <v>-11239524.002791498</v>
      </c>
    </row>
    <row r="2973" spans="1:22" x14ac:dyDescent="0.35">
      <c r="A2973" s="70">
        <f t="shared" si="55"/>
        <v>2954</v>
      </c>
      <c r="B2973" s="145">
        <v>-11686728.744173102</v>
      </c>
      <c r="U2973" s="145">
        <v>2953</v>
      </c>
      <c r="V2973" s="145">
        <v>10566444.007782843</v>
      </c>
    </row>
    <row r="2974" spans="1:22" x14ac:dyDescent="0.35">
      <c r="A2974" s="70">
        <f t="shared" si="55"/>
        <v>2955</v>
      </c>
      <c r="B2974" s="145">
        <v>-11686728.744173102</v>
      </c>
      <c r="U2974" s="145">
        <v>2954</v>
      </c>
      <c r="V2974" s="145">
        <v>-17442279.653801054</v>
      </c>
    </row>
    <row r="2975" spans="1:22" x14ac:dyDescent="0.35">
      <c r="A2975" s="70">
        <f t="shared" si="55"/>
        <v>2956</v>
      </c>
      <c r="B2975" s="145">
        <v>-11686728.744173102</v>
      </c>
      <c r="U2975" s="145">
        <v>2955</v>
      </c>
      <c r="V2975" s="145">
        <v>-5997073.5262363888</v>
      </c>
    </row>
    <row r="2976" spans="1:22" x14ac:dyDescent="0.35">
      <c r="A2976" s="70">
        <f t="shared" si="55"/>
        <v>2957</v>
      </c>
      <c r="B2976" s="145">
        <v>-11686728.744173102</v>
      </c>
      <c r="U2976" s="145">
        <v>2956</v>
      </c>
      <c r="V2976" s="145">
        <v>-5788177.6836371198</v>
      </c>
    </row>
    <row r="2977" spans="1:22" x14ac:dyDescent="0.35">
      <c r="A2977" s="70">
        <f t="shared" si="55"/>
        <v>2958</v>
      </c>
      <c r="B2977" s="145">
        <v>-11686728.744173102</v>
      </c>
      <c r="U2977" s="145">
        <v>2957</v>
      </c>
      <c r="V2977" s="145">
        <v>-7572578.6393985171</v>
      </c>
    </row>
    <row r="2978" spans="1:22" x14ac:dyDescent="0.35">
      <c r="A2978" s="70">
        <f t="shared" si="55"/>
        <v>2959</v>
      </c>
      <c r="B2978" s="145">
        <v>-11686728.744173102</v>
      </c>
      <c r="U2978" s="145">
        <v>2958</v>
      </c>
      <c r="V2978" s="145">
        <v>-22858954.4751295</v>
      </c>
    </row>
    <row r="2979" spans="1:22" x14ac:dyDescent="0.35">
      <c r="A2979" s="70">
        <f t="shared" si="55"/>
        <v>2960</v>
      </c>
      <c r="B2979" s="145">
        <v>-11686728.744173102</v>
      </c>
      <c r="U2979" s="145">
        <v>2959</v>
      </c>
      <c r="V2979" s="145">
        <v>-18882298.391443886</v>
      </c>
    </row>
    <row r="2980" spans="1:22" x14ac:dyDescent="0.35">
      <c r="A2980" s="70">
        <f t="shared" si="55"/>
        <v>2961</v>
      </c>
      <c r="B2980" s="145">
        <v>-11686728.744173102</v>
      </c>
      <c r="U2980" s="145">
        <v>2960</v>
      </c>
      <c r="V2980" s="145">
        <v>-14030296.306022137</v>
      </c>
    </row>
    <row r="2981" spans="1:22" x14ac:dyDescent="0.35">
      <c r="A2981" s="70">
        <f t="shared" si="55"/>
        <v>2962</v>
      </c>
      <c r="B2981" s="145">
        <v>-11686728.744173102</v>
      </c>
      <c r="U2981" s="145">
        <v>2961</v>
      </c>
      <c r="V2981" s="145">
        <v>14499450.557175048</v>
      </c>
    </row>
    <row r="2982" spans="1:22" x14ac:dyDescent="0.35">
      <c r="A2982" s="70">
        <f t="shared" si="55"/>
        <v>2963</v>
      </c>
      <c r="B2982" s="145">
        <v>-11686728.744173102</v>
      </c>
      <c r="U2982" s="145">
        <v>2962</v>
      </c>
      <c r="V2982" s="145">
        <v>6963008.5491567254</v>
      </c>
    </row>
    <row r="2983" spans="1:22" x14ac:dyDescent="0.35">
      <c r="A2983" s="70">
        <f t="shared" si="55"/>
        <v>2964</v>
      </c>
      <c r="B2983" s="145">
        <v>-11686728.744173102</v>
      </c>
      <c r="U2983" s="145">
        <v>2963</v>
      </c>
      <c r="V2983" s="145">
        <v>8059142.8501479663</v>
      </c>
    </row>
    <row r="2984" spans="1:22" x14ac:dyDescent="0.35">
      <c r="A2984" s="70">
        <f t="shared" si="55"/>
        <v>2965</v>
      </c>
      <c r="B2984" s="145">
        <v>-11686728.744173102</v>
      </c>
      <c r="U2984" s="145">
        <v>2964</v>
      </c>
      <c r="V2984" s="145">
        <v>-14660441.36273854</v>
      </c>
    </row>
    <row r="2985" spans="1:22" x14ac:dyDescent="0.35">
      <c r="A2985" s="70">
        <f t="shared" si="55"/>
        <v>2966</v>
      </c>
      <c r="B2985" s="145">
        <v>-11686728.744173102</v>
      </c>
      <c r="U2985" s="145">
        <v>2965</v>
      </c>
      <c r="V2985" s="145">
        <v>7763952.5621681735</v>
      </c>
    </row>
    <row r="2986" spans="1:22" x14ac:dyDescent="0.35">
      <c r="A2986" s="70">
        <f t="shared" si="55"/>
        <v>2967</v>
      </c>
      <c r="B2986" s="145">
        <v>-11686728.744173102</v>
      </c>
      <c r="U2986" s="145">
        <v>2966</v>
      </c>
      <c r="V2986" s="145">
        <v>15706471.92914715</v>
      </c>
    </row>
    <row r="2987" spans="1:22" x14ac:dyDescent="0.35">
      <c r="A2987" s="70">
        <f t="shared" si="55"/>
        <v>2968</v>
      </c>
      <c r="B2987" s="145">
        <v>-11686728.744173102</v>
      </c>
      <c r="U2987" s="145">
        <v>2967</v>
      </c>
      <c r="V2987" s="145">
        <v>-33233038.057006888</v>
      </c>
    </row>
    <row r="2988" spans="1:22" x14ac:dyDescent="0.35">
      <c r="A2988" s="70">
        <f t="shared" si="55"/>
        <v>2969</v>
      </c>
      <c r="B2988" s="145">
        <v>-11686728.744173102</v>
      </c>
      <c r="U2988" s="145">
        <v>2968</v>
      </c>
      <c r="V2988" s="145">
        <v>15933486.466611426</v>
      </c>
    </row>
    <row r="2989" spans="1:22" x14ac:dyDescent="0.35">
      <c r="A2989" s="70">
        <f t="shared" si="55"/>
        <v>2970</v>
      </c>
      <c r="B2989" s="145">
        <v>-11686728.744173102</v>
      </c>
      <c r="U2989" s="145">
        <v>2969</v>
      </c>
      <c r="V2989" s="145">
        <v>1715970.1485995203</v>
      </c>
    </row>
    <row r="2990" spans="1:22" x14ac:dyDescent="0.35">
      <c r="A2990" s="70">
        <f t="shared" si="55"/>
        <v>2971</v>
      </c>
      <c r="B2990" s="145">
        <v>-11686728.744173102</v>
      </c>
      <c r="U2990" s="145">
        <v>2970</v>
      </c>
      <c r="V2990" s="145">
        <v>-5036462.2312849388</v>
      </c>
    </row>
    <row r="2991" spans="1:22" x14ac:dyDescent="0.35">
      <c r="A2991" s="70">
        <f t="shared" si="55"/>
        <v>2972</v>
      </c>
      <c r="B2991" s="145">
        <v>-11686728.744173102</v>
      </c>
      <c r="U2991" s="145">
        <v>2971</v>
      </c>
      <c r="V2991" s="145">
        <v>2062854.653106574</v>
      </c>
    </row>
    <row r="2992" spans="1:22" x14ac:dyDescent="0.35">
      <c r="A2992" s="70">
        <f t="shared" si="55"/>
        <v>2973</v>
      </c>
      <c r="B2992" s="145">
        <v>-11686728.744173102</v>
      </c>
      <c r="U2992" s="145">
        <v>2972</v>
      </c>
      <c r="V2992" s="145">
        <v>9448508.794754155</v>
      </c>
    </row>
    <row r="2993" spans="1:22" x14ac:dyDescent="0.35">
      <c r="A2993" s="70">
        <f t="shared" si="55"/>
        <v>2974</v>
      </c>
      <c r="B2993" s="145">
        <v>-11686728.744173102</v>
      </c>
      <c r="U2993" s="145">
        <v>2973</v>
      </c>
      <c r="V2993" s="145">
        <v>-6169373.7458652146</v>
      </c>
    </row>
    <row r="2994" spans="1:22" x14ac:dyDescent="0.35">
      <c r="A2994" s="70">
        <f t="shared" si="55"/>
        <v>2975</v>
      </c>
      <c r="B2994" s="145">
        <v>-11686728.744173102</v>
      </c>
      <c r="U2994" s="145">
        <v>2974</v>
      </c>
      <c r="V2994" s="145">
        <v>12719932.40558194</v>
      </c>
    </row>
    <row r="2995" spans="1:22" x14ac:dyDescent="0.35">
      <c r="A2995" s="70">
        <f t="shared" si="55"/>
        <v>2976</v>
      </c>
      <c r="B2995" s="145">
        <v>-11686728.744173102</v>
      </c>
      <c r="U2995" s="145">
        <v>2975</v>
      </c>
      <c r="V2995" s="145">
        <v>34126743.915367335</v>
      </c>
    </row>
    <row r="2996" spans="1:22" x14ac:dyDescent="0.35">
      <c r="A2996" s="70">
        <f t="shared" si="55"/>
        <v>2977</v>
      </c>
      <c r="B2996" s="145">
        <v>-11686728.744173102</v>
      </c>
      <c r="U2996" s="145">
        <v>2976</v>
      </c>
      <c r="V2996" s="145">
        <v>4441694.7592071332</v>
      </c>
    </row>
    <row r="2997" spans="1:22" x14ac:dyDescent="0.35">
      <c r="A2997" s="70">
        <f t="shared" si="55"/>
        <v>2978</v>
      </c>
      <c r="B2997" s="145">
        <v>-11686728.744173102</v>
      </c>
      <c r="U2997" s="145">
        <v>2977</v>
      </c>
      <c r="V2997" s="145">
        <v>38864167.324557766</v>
      </c>
    </row>
    <row r="2998" spans="1:22" x14ac:dyDescent="0.35">
      <c r="A2998" s="70">
        <f t="shared" si="55"/>
        <v>2979</v>
      </c>
      <c r="B2998" s="145">
        <v>-11686728.744173102</v>
      </c>
      <c r="U2998" s="145">
        <v>2978</v>
      </c>
      <c r="V2998" s="145">
        <v>2199198.5518766902</v>
      </c>
    </row>
    <row r="2999" spans="1:22" x14ac:dyDescent="0.35">
      <c r="A2999" s="70">
        <f t="shared" si="55"/>
        <v>2980</v>
      </c>
      <c r="B2999" s="145">
        <v>-11686728.744173102</v>
      </c>
      <c r="U2999" s="145">
        <v>2979</v>
      </c>
      <c r="V2999" s="145">
        <v>-9529827.0552029591</v>
      </c>
    </row>
    <row r="3000" spans="1:22" x14ac:dyDescent="0.35">
      <c r="A3000" s="70">
        <f t="shared" si="55"/>
        <v>2981</v>
      </c>
      <c r="B3000" s="145">
        <v>-11686728.744173102</v>
      </c>
      <c r="U3000" s="145">
        <v>2980</v>
      </c>
      <c r="V3000" s="145">
        <v>35689240.452453084</v>
      </c>
    </row>
    <row r="3001" spans="1:22" x14ac:dyDescent="0.35">
      <c r="A3001" s="70">
        <f t="shared" si="55"/>
        <v>2982</v>
      </c>
      <c r="B3001" s="145">
        <v>-11686728.744173102</v>
      </c>
      <c r="U3001" s="145">
        <v>2981</v>
      </c>
      <c r="V3001" s="145">
        <v>-15187707.15332373</v>
      </c>
    </row>
    <row r="3002" spans="1:22" x14ac:dyDescent="0.35">
      <c r="A3002" s="70">
        <f t="shared" si="55"/>
        <v>2983</v>
      </c>
      <c r="B3002" s="145">
        <v>-11686728.744173102</v>
      </c>
      <c r="U3002" s="145">
        <v>2982</v>
      </c>
      <c r="V3002" s="145">
        <v>14090636.616208289</v>
      </c>
    </row>
    <row r="3003" spans="1:22" x14ac:dyDescent="0.35">
      <c r="A3003" s="70">
        <f t="shared" si="55"/>
        <v>2984</v>
      </c>
      <c r="B3003" s="145">
        <v>-11686728.744173102</v>
      </c>
      <c r="U3003" s="145">
        <v>2983</v>
      </c>
      <c r="V3003" s="145">
        <v>-13714408.387401145</v>
      </c>
    </row>
    <row r="3004" spans="1:22" x14ac:dyDescent="0.35">
      <c r="A3004" s="70">
        <f t="shared" si="55"/>
        <v>2985</v>
      </c>
      <c r="B3004" s="145">
        <v>-11686728.744173102</v>
      </c>
      <c r="U3004" s="145">
        <v>2984</v>
      </c>
      <c r="V3004" s="145">
        <v>19581127.502547175</v>
      </c>
    </row>
    <row r="3005" spans="1:22" x14ac:dyDescent="0.35">
      <c r="A3005" s="70">
        <f t="shared" si="55"/>
        <v>2986</v>
      </c>
      <c r="B3005" s="145">
        <v>-11686728.744173102</v>
      </c>
      <c r="U3005" s="145">
        <v>2985</v>
      </c>
      <c r="V3005" s="145">
        <v>-13639923.592534095</v>
      </c>
    </row>
    <row r="3006" spans="1:22" x14ac:dyDescent="0.35">
      <c r="A3006" s="70">
        <f t="shared" si="55"/>
        <v>2987</v>
      </c>
      <c r="B3006" s="145">
        <v>-11686728.744173102</v>
      </c>
      <c r="U3006" s="145">
        <v>2986</v>
      </c>
      <c r="V3006" s="145">
        <v>-8769027.7586493343</v>
      </c>
    </row>
    <row r="3007" spans="1:22" x14ac:dyDescent="0.35">
      <c r="A3007" s="70">
        <f t="shared" si="55"/>
        <v>2988</v>
      </c>
      <c r="B3007" s="145">
        <v>-11686728.744173102</v>
      </c>
      <c r="U3007" s="145">
        <v>2987</v>
      </c>
      <c r="V3007" s="145">
        <v>-20937514.644014545</v>
      </c>
    </row>
    <row r="3008" spans="1:22" x14ac:dyDescent="0.35">
      <c r="A3008" s="70">
        <f t="shared" si="55"/>
        <v>2989</v>
      </c>
      <c r="B3008" s="145">
        <v>-11686728.744173102</v>
      </c>
      <c r="U3008" s="145">
        <v>2988</v>
      </c>
      <c r="V3008" s="145">
        <v>-12264046.672600076</v>
      </c>
    </row>
    <row r="3009" spans="1:22" x14ac:dyDescent="0.35">
      <c r="A3009" s="70">
        <f t="shared" si="55"/>
        <v>2990</v>
      </c>
      <c r="B3009" s="145">
        <v>-11686728.744173102</v>
      </c>
      <c r="U3009" s="145">
        <v>2989</v>
      </c>
      <c r="V3009" s="145">
        <v>461298.84155570902</v>
      </c>
    </row>
    <row r="3010" spans="1:22" x14ac:dyDescent="0.35">
      <c r="A3010" s="70">
        <f t="shared" si="55"/>
        <v>2991</v>
      </c>
      <c r="B3010" s="145">
        <v>-11686728.744173102</v>
      </c>
      <c r="U3010" s="145">
        <v>2990</v>
      </c>
      <c r="V3010" s="145">
        <v>-2541387.4425177947</v>
      </c>
    </row>
    <row r="3011" spans="1:22" x14ac:dyDescent="0.35">
      <c r="A3011" s="70">
        <f t="shared" si="55"/>
        <v>2992</v>
      </c>
      <c r="B3011" s="145">
        <v>-11686728.744173102</v>
      </c>
      <c r="U3011" s="145">
        <v>2991</v>
      </c>
      <c r="V3011" s="145">
        <v>-4445943.815925125</v>
      </c>
    </row>
    <row r="3012" spans="1:22" x14ac:dyDescent="0.35">
      <c r="A3012" s="70">
        <f t="shared" si="55"/>
        <v>2993</v>
      </c>
      <c r="B3012" s="145">
        <v>-11686728.744173102</v>
      </c>
      <c r="U3012" s="145">
        <v>2992</v>
      </c>
      <c r="V3012" s="145">
        <v>1507523.1776251495</v>
      </c>
    </row>
    <row r="3013" spans="1:22" x14ac:dyDescent="0.35">
      <c r="A3013" s="70">
        <f t="shared" si="55"/>
        <v>2994</v>
      </c>
      <c r="B3013" s="145">
        <v>-11686728.744173102</v>
      </c>
      <c r="U3013" s="145">
        <v>2993</v>
      </c>
      <c r="V3013" s="145">
        <v>-15858442.967071014</v>
      </c>
    </row>
    <row r="3014" spans="1:22" x14ac:dyDescent="0.35">
      <c r="A3014" s="70">
        <f t="shared" si="55"/>
        <v>2995</v>
      </c>
      <c r="B3014" s="145">
        <v>-11686728.744173102</v>
      </c>
      <c r="U3014" s="145">
        <v>2994</v>
      </c>
      <c r="V3014" s="145">
        <v>26570236.311874878</v>
      </c>
    </row>
    <row r="3015" spans="1:22" x14ac:dyDescent="0.35">
      <c r="A3015" s="70">
        <f t="shared" si="55"/>
        <v>2996</v>
      </c>
      <c r="B3015" s="145">
        <v>-11686728.744173102</v>
      </c>
      <c r="U3015" s="145">
        <v>2995</v>
      </c>
      <c r="V3015" s="145">
        <v>3536618.4213983454</v>
      </c>
    </row>
    <row r="3016" spans="1:22" x14ac:dyDescent="0.35">
      <c r="A3016" s="70">
        <f t="shared" si="55"/>
        <v>2997</v>
      </c>
      <c r="B3016" s="145">
        <v>-11686728.744173102</v>
      </c>
      <c r="U3016" s="145">
        <v>2996</v>
      </c>
      <c r="V3016" s="145">
        <v>-32901004.059503034</v>
      </c>
    </row>
    <row r="3017" spans="1:22" x14ac:dyDescent="0.35">
      <c r="A3017" s="70">
        <f t="shared" si="55"/>
        <v>2998</v>
      </c>
      <c r="B3017" s="145">
        <v>-11686728.744173102</v>
      </c>
      <c r="U3017" s="145">
        <v>2997</v>
      </c>
      <c r="V3017" s="145">
        <v>-9271346.4469242264</v>
      </c>
    </row>
    <row r="3018" spans="1:22" x14ac:dyDescent="0.35">
      <c r="A3018" s="70">
        <f t="shared" si="55"/>
        <v>2999</v>
      </c>
      <c r="B3018" s="145">
        <v>-11686728.744173102</v>
      </c>
      <c r="U3018" s="145">
        <v>2998</v>
      </c>
      <c r="V3018" s="145">
        <v>-10793411.948806535</v>
      </c>
    </row>
    <row r="3019" spans="1:22" x14ac:dyDescent="0.35">
      <c r="A3019" s="70">
        <f t="shared" si="55"/>
        <v>3000</v>
      </c>
      <c r="B3019" s="145">
        <v>-11686728.744173102</v>
      </c>
      <c r="U3019" s="145">
        <v>2999</v>
      </c>
      <c r="V3019" s="145">
        <v>29813025.004694819</v>
      </c>
    </row>
    <row r="3020" spans="1:22" x14ac:dyDescent="0.35">
      <c r="A3020" s="70">
        <f t="shared" si="55"/>
        <v>3001</v>
      </c>
      <c r="B3020" s="145">
        <v>-11686728.744173102</v>
      </c>
      <c r="U3020" s="145">
        <v>3000</v>
      </c>
      <c r="V3020" s="145">
        <v>-711616.83668208122</v>
      </c>
    </row>
    <row r="3021" spans="1:22" x14ac:dyDescent="0.35">
      <c r="A3021" s="70">
        <f t="shared" si="55"/>
        <v>3002</v>
      </c>
      <c r="B3021" s="145">
        <v>-11686728.744173102</v>
      </c>
      <c r="U3021" s="145">
        <v>3001</v>
      </c>
      <c r="V3021" s="145">
        <v>24579857.855519898</v>
      </c>
    </row>
    <row r="3022" spans="1:22" x14ac:dyDescent="0.35">
      <c r="A3022" s="70">
        <f t="shared" si="55"/>
        <v>3003</v>
      </c>
      <c r="B3022" s="145">
        <v>-11686728.744173102</v>
      </c>
      <c r="U3022" s="145">
        <v>3002</v>
      </c>
      <c r="V3022" s="145">
        <v>-13318595.351502018</v>
      </c>
    </row>
    <row r="3023" spans="1:22" x14ac:dyDescent="0.35">
      <c r="A3023" s="70">
        <f t="shared" si="55"/>
        <v>3004</v>
      </c>
      <c r="B3023" s="145">
        <v>-11686728.744173102</v>
      </c>
      <c r="U3023" s="145">
        <v>3003</v>
      </c>
      <c r="V3023" s="145">
        <v>9088819.5649406537</v>
      </c>
    </row>
    <row r="3024" spans="1:22" x14ac:dyDescent="0.35">
      <c r="A3024" s="70">
        <f t="shared" si="55"/>
        <v>3005</v>
      </c>
      <c r="B3024" s="145">
        <v>-11686728.744173102</v>
      </c>
      <c r="U3024" s="145">
        <v>3004</v>
      </c>
      <c r="V3024" s="145">
        <v>-2500678.7278257236</v>
      </c>
    </row>
    <row r="3025" spans="1:22" x14ac:dyDescent="0.35">
      <c r="A3025" s="70">
        <f t="shared" si="55"/>
        <v>3006</v>
      </c>
      <c r="B3025" s="145">
        <v>-11686728.744173102</v>
      </c>
      <c r="U3025" s="145">
        <v>3005</v>
      </c>
      <c r="V3025" s="145">
        <v>-10024373.09839358</v>
      </c>
    </row>
    <row r="3026" spans="1:22" x14ac:dyDescent="0.35">
      <c r="A3026" s="70">
        <f t="shared" si="55"/>
        <v>3007</v>
      </c>
      <c r="B3026" s="145">
        <v>-11686728.744173102</v>
      </c>
      <c r="U3026" s="145">
        <v>3006</v>
      </c>
      <c r="V3026" s="145">
        <v>4392643.6877714135</v>
      </c>
    </row>
    <row r="3027" spans="1:22" x14ac:dyDescent="0.35">
      <c r="A3027" s="70">
        <f t="shared" si="55"/>
        <v>3008</v>
      </c>
      <c r="B3027" s="145">
        <v>-11686728.744173102</v>
      </c>
      <c r="U3027" s="145">
        <v>3007</v>
      </c>
      <c r="V3027" s="145">
        <v>42508785.739084721</v>
      </c>
    </row>
    <row r="3028" spans="1:22" x14ac:dyDescent="0.35">
      <c r="A3028" s="70">
        <f t="shared" si="55"/>
        <v>3009</v>
      </c>
      <c r="B3028" s="145">
        <v>-11686728.744173102</v>
      </c>
      <c r="U3028" s="145">
        <v>3008</v>
      </c>
      <c r="V3028" s="145">
        <v>-17303564.184646152</v>
      </c>
    </row>
    <row r="3029" spans="1:22" x14ac:dyDescent="0.35">
      <c r="A3029" s="70">
        <f t="shared" si="55"/>
        <v>3010</v>
      </c>
      <c r="B3029" s="145">
        <v>-11686728.744173102</v>
      </c>
      <c r="U3029" s="145">
        <v>3009</v>
      </c>
      <c r="V3029" s="145">
        <v>2862400.182604529</v>
      </c>
    </row>
    <row r="3030" spans="1:22" x14ac:dyDescent="0.35">
      <c r="A3030" s="70">
        <f t="shared" ref="A3030:A3093" si="56">A3029+1</f>
        <v>3011</v>
      </c>
      <c r="B3030" s="145">
        <v>-11686728.744173102</v>
      </c>
      <c r="U3030" s="145">
        <v>3010</v>
      </c>
      <c r="V3030" s="145">
        <v>3582806.504217308</v>
      </c>
    </row>
    <row r="3031" spans="1:22" x14ac:dyDescent="0.35">
      <c r="A3031" s="70">
        <f t="shared" si="56"/>
        <v>3012</v>
      </c>
      <c r="B3031" s="145">
        <v>-11686728.744173102</v>
      </c>
      <c r="U3031" s="145">
        <v>3011</v>
      </c>
      <c r="V3031" s="145">
        <v>5466434.7017976232</v>
      </c>
    </row>
    <row r="3032" spans="1:22" x14ac:dyDescent="0.35">
      <c r="A3032" s="70">
        <f t="shared" si="56"/>
        <v>3013</v>
      </c>
      <c r="B3032" s="145">
        <v>-11686728.744173102</v>
      </c>
      <c r="U3032" s="145">
        <v>3012</v>
      </c>
      <c r="V3032" s="145">
        <v>-22956950.89313354</v>
      </c>
    </row>
    <row r="3033" spans="1:22" x14ac:dyDescent="0.35">
      <c r="A3033" s="70">
        <f t="shared" si="56"/>
        <v>3014</v>
      </c>
      <c r="B3033" s="145">
        <v>-11686728.744173102</v>
      </c>
      <c r="U3033" s="145">
        <v>3013</v>
      </c>
      <c r="V3033" s="145">
        <v>-12297989.163556464</v>
      </c>
    </row>
    <row r="3034" spans="1:22" x14ac:dyDescent="0.35">
      <c r="A3034" s="70">
        <f t="shared" si="56"/>
        <v>3015</v>
      </c>
      <c r="B3034" s="145">
        <v>-11686728.744173102</v>
      </c>
      <c r="U3034" s="145">
        <v>3014</v>
      </c>
      <c r="V3034" s="145">
        <v>3519227.0946038514</v>
      </c>
    </row>
    <row r="3035" spans="1:22" x14ac:dyDescent="0.35">
      <c r="A3035" s="70">
        <f t="shared" si="56"/>
        <v>3016</v>
      </c>
      <c r="B3035" s="145">
        <v>-11686728.744173102</v>
      </c>
      <c r="U3035" s="145">
        <v>3015</v>
      </c>
      <c r="V3035" s="145">
        <v>5420161.8810620867</v>
      </c>
    </row>
    <row r="3036" spans="1:22" x14ac:dyDescent="0.35">
      <c r="A3036" s="70">
        <f t="shared" si="56"/>
        <v>3017</v>
      </c>
      <c r="B3036" s="145">
        <v>-11686728.744173102</v>
      </c>
      <c r="U3036" s="145">
        <v>3016</v>
      </c>
      <c r="V3036" s="145">
        <v>475174.76487022266</v>
      </c>
    </row>
    <row r="3037" spans="1:22" x14ac:dyDescent="0.35">
      <c r="A3037" s="70">
        <f t="shared" si="56"/>
        <v>3018</v>
      </c>
      <c r="B3037" s="145">
        <v>-11686728.744173102</v>
      </c>
      <c r="U3037" s="145">
        <v>3017</v>
      </c>
      <c r="V3037" s="145">
        <v>11510971.858383317</v>
      </c>
    </row>
    <row r="3038" spans="1:22" x14ac:dyDescent="0.35">
      <c r="A3038" s="70">
        <f t="shared" si="56"/>
        <v>3019</v>
      </c>
      <c r="B3038" s="145">
        <v>-11686728.744173102</v>
      </c>
      <c r="U3038" s="145">
        <v>3018</v>
      </c>
      <c r="V3038" s="145">
        <v>11375434.400625296</v>
      </c>
    </row>
    <row r="3039" spans="1:22" x14ac:dyDescent="0.35">
      <c r="A3039" s="70">
        <f t="shared" si="56"/>
        <v>3020</v>
      </c>
      <c r="B3039" s="145">
        <v>-11686728.744173102</v>
      </c>
      <c r="U3039" s="145">
        <v>3019</v>
      </c>
      <c r="V3039" s="145">
        <v>-3599801.5888275765</v>
      </c>
    </row>
    <row r="3040" spans="1:22" x14ac:dyDescent="0.35">
      <c r="A3040" s="70">
        <f t="shared" si="56"/>
        <v>3021</v>
      </c>
      <c r="B3040" s="145">
        <v>-11686728.744173102</v>
      </c>
      <c r="U3040" s="145">
        <v>3020</v>
      </c>
      <c r="V3040" s="145">
        <v>-22012209.755659867</v>
      </c>
    </row>
    <row r="3041" spans="1:22" x14ac:dyDescent="0.35">
      <c r="A3041" s="70">
        <f t="shared" si="56"/>
        <v>3022</v>
      </c>
      <c r="B3041" s="145">
        <v>-11686728.744173102</v>
      </c>
      <c r="U3041" s="145">
        <v>3021</v>
      </c>
      <c r="V3041" s="145">
        <v>11385164.977282647</v>
      </c>
    </row>
    <row r="3042" spans="1:22" x14ac:dyDescent="0.35">
      <c r="A3042" s="70">
        <f t="shared" si="56"/>
        <v>3023</v>
      </c>
      <c r="B3042" s="145">
        <v>-11686728.744173102</v>
      </c>
      <c r="U3042" s="145">
        <v>3022</v>
      </c>
      <c r="V3042" s="145">
        <v>-17017116.78456156</v>
      </c>
    </row>
    <row r="3043" spans="1:22" x14ac:dyDescent="0.35">
      <c r="A3043" s="70">
        <f t="shared" si="56"/>
        <v>3024</v>
      </c>
      <c r="B3043" s="145">
        <v>-11686728.744173102</v>
      </c>
      <c r="U3043" s="145">
        <v>3023</v>
      </c>
      <c r="V3043" s="145">
        <v>9314592.7925619483</v>
      </c>
    </row>
    <row r="3044" spans="1:22" x14ac:dyDescent="0.35">
      <c r="A3044" s="70">
        <f t="shared" si="56"/>
        <v>3025</v>
      </c>
      <c r="B3044" s="145">
        <v>-11686728.744173102</v>
      </c>
      <c r="U3044" s="145">
        <v>3024</v>
      </c>
      <c r="V3044" s="145">
        <v>26202156.066546485</v>
      </c>
    </row>
    <row r="3045" spans="1:22" x14ac:dyDescent="0.35">
      <c r="A3045" s="70">
        <f t="shared" si="56"/>
        <v>3026</v>
      </c>
      <c r="B3045" s="145">
        <v>-11686728.744173102</v>
      </c>
      <c r="U3045" s="145">
        <v>3025</v>
      </c>
      <c r="V3045" s="145">
        <v>-13451523.800648402</v>
      </c>
    </row>
    <row r="3046" spans="1:22" x14ac:dyDescent="0.35">
      <c r="A3046" s="70">
        <f t="shared" si="56"/>
        <v>3027</v>
      </c>
      <c r="B3046" s="145">
        <v>-11686728.744173102</v>
      </c>
      <c r="U3046" s="145">
        <v>3026</v>
      </c>
      <c r="V3046" s="145">
        <v>-36152474.149334744</v>
      </c>
    </row>
    <row r="3047" spans="1:22" x14ac:dyDescent="0.35">
      <c r="A3047" s="70">
        <f t="shared" si="56"/>
        <v>3028</v>
      </c>
      <c r="B3047" s="145">
        <v>-11686728.744173102</v>
      </c>
      <c r="U3047" s="145">
        <v>3027</v>
      </c>
      <c r="V3047" s="145">
        <v>-6330335.5817285497</v>
      </c>
    </row>
    <row r="3048" spans="1:22" x14ac:dyDescent="0.35">
      <c r="A3048" s="70">
        <f t="shared" si="56"/>
        <v>3029</v>
      </c>
      <c r="B3048" s="145">
        <v>-11686728.744173102</v>
      </c>
      <c r="U3048" s="145">
        <v>3028</v>
      </c>
      <c r="V3048" s="145">
        <v>6937589.3017726839</v>
      </c>
    </row>
    <row r="3049" spans="1:22" x14ac:dyDescent="0.35">
      <c r="A3049" s="70">
        <f t="shared" si="56"/>
        <v>3030</v>
      </c>
      <c r="B3049" s="145">
        <v>-11686728.744173102</v>
      </c>
      <c r="U3049" s="145">
        <v>3029</v>
      </c>
      <c r="V3049" s="145">
        <v>-37751807.018295139</v>
      </c>
    </row>
    <row r="3050" spans="1:22" x14ac:dyDescent="0.35">
      <c r="A3050" s="70">
        <f t="shared" si="56"/>
        <v>3031</v>
      </c>
      <c r="B3050" s="145">
        <v>-11686728.744173102</v>
      </c>
      <c r="U3050" s="145">
        <v>3030</v>
      </c>
      <c r="V3050" s="145">
        <v>-3163927.3019113429</v>
      </c>
    </row>
    <row r="3051" spans="1:22" x14ac:dyDescent="0.35">
      <c r="A3051" s="70">
        <f t="shared" si="56"/>
        <v>3032</v>
      </c>
      <c r="B3051" s="145">
        <v>-11686728.744173102</v>
      </c>
      <c r="U3051" s="145">
        <v>3031</v>
      </c>
      <c r="V3051" s="145">
        <v>7693661.5429305881</v>
      </c>
    </row>
    <row r="3052" spans="1:22" x14ac:dyDescent="0.35">
      <c r="A3052" s="70">
        <f t="shared" si="56"/>
        <v>3033</v>
      </c>
      <c r="B3052" s="145">
        <v>-11686728.744173102</v>
      </c>
      <c r="U3052" s="145">
        <v>3032</v>
      </c>
      <c r="V3052" s="145">
        <v>-1301846.2165801004</v>
      </c>
    </row>
    <row r="3053" spans="1:22" x14ac:dyDescent="0.35">
      <c r="A3053" s="70">
        <f t="shared" si="56"/>
        <v>3034</v>
      </c>
      <c r="B3053" s="145">
        <v>-11686728.744173102</v>
      </c>
      <c r="U3053" s="145">
        <v>3033</v>
      </c>
      <c r="V3053" s="145">
        <v>-20078607.626102544</v>
      </c>
    </row>
    <row r="3054" spans="1:22" x14ac:dyDescent="0.35">
      <c r="A3054" s="70">
        <f t="shared" si="56"/>
        <v>3035</v>
      </c>
      <c r="B3054" s="145">
        <v>-11686728.744173102</v>
      </c>
      <c r="U3054" s="145">
        <v>3034</v>
      </c>
      <c r="V3054" s="145">
        <v>13615905.800980166</v>
      </c>
    </row>
    <row r="3055" spans="1:22" x14ac:dyDescent="0.35">
      <c r="A3055" s="70">
        <f t="shared" si="56"/>
        <v>3036</v>
      </c>
      <c r="B3055" s="145">
        <v>-11686728.744173102</v>
      </c>
      <c r="U3055" s="145">
        <v>3035</v>
      </c>
      <c r="V3055" s="145">
        <v>-16258325.846771199</v>
      </c>
    </row>
    <row r="3056" spans="1:22" x14ac:dyDescent="0.35">
      <c r="A3056" s="70">
        <f t="shared" si="56"/>
        <v>3037</v>
      </c>
      <c r="B3056" s="145">
        <v>-11686728.744173102</v>
      </c>
      <c r="U3056" s="145">
        <v>3036</v>
      </c>
      <c r="V3056" s="145">
        <v>-21321601.475391462</v>
      </c>
    </row>
    <row r="3057" spans="1:22" x14ac:dyDescent="0.35">
      <c r="A3057" s="70">
        <f t="shared" si="56"/>
        <v>3038</v>
      </c>
      <c r="B3057" s="145">
        <v>-11686728.744173102</v>
      </c>
      <c r="U3057" s="145">
        <v>3037</v>
      </c>
      <c r="V3057" s="145">
        <v>2090021.4301976599</v>
      </c>
    </row>
    <row r="3058" spans="1:22" x14ac:dyDescent="0.35">
      <c r="A3058" s="70">
        <f t="shared" si="56"/>
        <v>3039</v>
      </c>
      <c r="B3058" s="145">
        <v>-11686728.744173102</v>
      </c>
      <c r="U3058" s="145">
        <v>3038</v>
      </c>
      <c r="V3058" s="145">
        <v>-18630211.38294049</v>
      </c>
    </row>
    <row r="3059" spans="1:22" x14ac:dyDescent="0.35">
      <c r="A3059" s="70">
        <f t="shared" si="56"/>
        <v>3040</v>
      </c>
      <c r="B3059" s="145">
        <v>-11686728.744173102</v>
      </c>
      <c r="U3059" s="145">
        <v>3039</v>
      </c>
      <c r="V3059" s="145">
        <v>-17204322.804412007</v>
      </c>
    </row>
    <row r="3060" spans="1:22" x14ac:dyDescent="0.35">
      <c r="A3060" s="70">
        <f t="shared" si="56"/>
        <v>3041</v>
      </c>
      <c r="B3060" s="145">
        <v>-11686728.744173102</v>
      </c>
      <c r="U3060" s="145">
        <v>3040</v>
      </c>
      <c r="V3060" s="145">
        <v>22051834.996609777</v>
      </c>
    </row>
    <row r="3061" spans="1:22" x14ac:dyDescent="0.35">
      <c r="A3061" s="70">
        <f t="shared" si="56"/>
        <v>3042</v>
      </c>
      <c r="B3061" s="145">
        <v>-11686728.744173102</v>
      </c>
      <c r="U3061" s="145">
        <v>3041</v>
      </c>
      <c r="V3061" s="145">
        <v>8698373.5139834061</v>
      </c>
    </row>
    <row r="3062" spans="1:22" x14ac:dyDescent="0.35">
      <c r="A3062" s="70">
        <f t="shared" si="56"/>
        <v>3043</v>
      </c>
      <c r="B3062" s="145">
        <v>-11686728.744173102</v>
      </c>
      <c r="U3062" s="145">
        <v>3042</v>
      </c>
      <c r="V3062" s="145">
        <v>8974892.3553143181</v>
      </c>
    </row>
    <row r="3063" spans="1:22" x14ac:dyDescent="0.35">
      <c r="A3063" s="70">
        <f t="shared" si="56"/>
        <v>3044</v>
      </c>
      <c r="B3063" s="145">
        <v>-11686728.744173102</v>
      </c>
      <c r="U3063" s="145">
        <v>3043</v>
      </c>
      <c r="V3063" s="145">
        <v>13539436.148325983</v>
      </c>
    </row>
    <row r="3064" spans="1:22" x14ac:dyDescent="0.35">
      <c r="A3064" s="70">
        <f t="shared" si="56"/>
        <v>3045</v>
      </c>
      <c r="B3064" s="145">
        <v>-11686728.744173102</v>
      </c>
      <c r="U3064" s="145">
        <v>3044</v>
      </c>
      <c r="V3064" s="145">
        <v>-12384257.855163623</v>
      </c>
    </row>
    <row r="3065" spans="1:22" x14ac:dyDescent="0.35">
      <c r="A3065" s="70">
        <f t="shared" si="56"/>
        <v>3046</v>
      </c>
      <c r="B3065" s="145">
        <v>-11686728.744173102</v>
      </c>
      <c r="U3065" s="145">
        <v>3045</v>
      </c>
      <c r="V3065" s="145">
        <v>-9048753.04031213</v>
      </c>
    </row>
    <row r="3066" spans="1:22" x14ac:dyDescent="0.35">
      <c r="A3066" s="70">
        <f t="shared" si="56"/>
        <v>3047</v>
      </c>
      <c r="B3066" s="145">
        <v>-11686728.744173102</v>
      </c>
      <c r="U3066" s="145">
        <v>3046</v>
      </c>
      <c r="V3066" s="145">
        <v>-8382090.6099176165</v>
      </c>
    </row>
    <row r="3067" spans="1:22" x14ac:dyDescent="0.35">
      <c r="A3067" s="70">
        <f t="shared" si="56"/>
        <v>3048</v>
      </c>
      <c r="B3067" s="145">
        <v>-11686728.744173102</v>
      </c>
      <c r="U3067" s="145">
        <v>3047</v>
      </c>
      <c r="V3067" s="145">
        <v>4160049.8310199007</v>
      </c>
    </row>
    <row r="3068" spans="1:22" x14ac:dyDescent="0.35">
      <c r="A3068" s="70">
        <f t="shared" si="56"/>
        <v>3049</v>
      </c>
      <c r="B3068" s="145">
        <v>-11686728.744173102</v>
      </c>
      <c r="U3068" s="145">
        <v>3048</v>
      </c>
      <c r="V3068" s="145">
        <v>-24135676.235688932</v>
      </c>
    </row>
    <row r="3069" spans="1:22" x14ac:dyDescent="0.35">
      <c r="A3069" s="70">
        <f t="shared" si="56"/>
        <v>3050</v>
      </c>
      <c r="B3069" s="145">
        <v>-11686728.744173102</v>
      </c>
      <c r="U3069" s="145">
        <v>3049</v>
      </c>
      <c r="V3069" s="145">
        <v>3734703.6613509804</v>
      </c>
    </row>
    <row r="3070" spans="1:22" x14ac:dyDescent="0.35">
      <c r="A3070" s="70">
        <f t="shared" si="56"/>
        <v>3051</v>
      </c>
      <c r="B3070" s="145">
        <v>-11686728.744173102</v>
      </c>
      <c r="U3070" s="145">
        <v>3050</v>
      </c>
      <c r="V3070" s="145">
        <v>-5083508.6106736884</v>
      </c>
    </row>
    <row r="3071" spans="1:22" x14ac:dyDescent="0.35">
      <c r="A3071" s="70">
        <f t="shared" si="56"/>
        <v>3052</v>
      </c>
      <c r="B3071" s="145">
        <v>-11686728.744173102</v>
      </c>
      <c r="U3071" s="145">
        <v>3051</v>
      </c>
      <c r="V3071" s="145">
        <v>-9111054.0333878063</v>
      </c>
    </row>
    <row r="3072" spans="1:22" x14ac:dyDescent="0.35">
      <c r="A3072" s="70">
        <f t="shared" si="56"/>
        <v>3053</v>
      </c>
      <c r="B3072" s="145">
        <v>-11686728.744173102</v>
      </c>
      <c r="U3072" s="145">
        <v>3052</v>
      </c>
      <c r="V3072" s="145">
        <v>-26369363.647765711</v>
      </c>
    </row>
    <row r="3073" spans="1:22" x14ac:dyDescent="0.35">
      <c r="A3073" s="70">
        <f t="shared" si="56"/>
        <v>3054</v>
      </c>
      <c r="B3073" s="145">
        <v>-11686728.744173102</v>
      </c>
      <c r="U3073" s="145">
        <v>3053</v>
      </c>
      <c r="V3073" s="145">
        <v>-32335740.333144739</v>
      </c>
    </row>
    <row r="3074" spans="1:22" x14ac:dyDescent="0.35">
      <c r="A3074" s="70">
        <f t="shared" si="56"/>
        <v>3055</v>
      </c>
      <c r="B3074" s="145">
        <v>-11686728.744173102</v>
      </c>
      <c r="U3074" s="145">
        <v>3054</v>
      </c>
      <c r="V3074" s="145">
        <v>9299435.7739649937</v>
      </c>
    </row>
    <row r="3075" spans="1:22" x14ac:dyDescent="0.35">
      <c r="A3075" s="70">
        <f t="shared" si="56"/>
        <v>3056</v>
      </c>
      <c r="B3075" s="145">
        <v>-11686728.744173102</v>
      </c>
      <c r="U3075" s="145">
        <v>3055</v>
      </c>
      <c r="V3075" s="145">
        <v>26361722.129887775</v>
      </c>
    </row>
    <row r="3076" spans="1:22" x14ac:dyDescent="0.35">
      <c r="A3076" s="70">
        <f t="shared" si="56"/>
        <v>3057</v>
      </c>
      <c r="B3076" s="145">
        <v>-11686728.744173102</v>
      </c>
      <c r="U3076" s="145">
        <v>3056</v>
      </c>
      <c r="V3076" s="145">
        <v>11434651.388848804</v>
      </c>
    </row>
    <row r="3077" spans="1:22" x14ac:dyDescent="0.35">
      <c r="A3077" s="70">
        <f t="shared" si="56"/>
        <v>3058</v>
      </c>
      <c r="B3077" s="145">
        <v>-11686728.744173102</v>
      </c>
      <c r="U3077" s="145">
        <v>3057</v>
      </c>
      <c r="V3077" s="145">
        <v>1937837.2220310606</v>
      </c>
    </row>
    <row r="3078" spans="1:22" x14ac:dyDescent="0.35">
      <c r="A3078" s="70">
        <f t="shared" si="56"/>
        <v>3059</v>
      </c>
      <c r="B3078" s="145">
        <v>-11686728.744173102</v>
      </c>
      <c r="U3078" s="145">
        <v>3058</v>
      </c>
      <c r="V3078" s="145">
        <v>-14100978.398443639</v>
      </c>
    </row>
    <row r="3079" spans="1:22" x14ac:dyDescent="0.35">
      <c r="A3079" s="70">
        <f t="shared" si="56"/>
        <v>3060</v>
      </c>
      <c r="B3079" s="145">
        <v>-11686728.744173102</v>
      </c>
      <c r="U3079" s="145">
        <v>3059</v>
      </c>
      <c r="V3079" s="145">
        <v>-12911141.579460079</v>
      </c>
    </row>
    <row r="3080" spans="1:22" x14ac:dyDescent="0.35">
      <c r="A3080" s="70">
        <f t="shared" si="56"/>
        <v>3061</v>
      </c>
      <c r="B3080" s="145">
        <v>-11686728.744173102</v>
      </c>
      <c r="U3080" s="145">
        <v>3060</v>
      </c>
      <c r="V3080" s="145">
        <v>-35733928.683416471</v>
      </c>
    </row>
    <row r="3081" spans="1:22" x14ac:dyDescent="0.35">
      <c r="A3081" s="70">
        <f t="shared" si="56"/>
        <v>3062</v>
      </c>
      <c r="B3081" s="145">
        <v>-11686728.744173102</v>
      </c>
      <c r="U3081" s="145">
        <v>3061</v>
      </c>
      <c r="V3081" s="145">
        <v>23094494.848950032</v>
      </c>
    </row>
    <row r="3082" spans="1:22" x14ac:dyDescent="0.35">
      <c r="A3082" s="70">
        <f t="shared" si="56"/>
        <v>3063</v>
      </c>
      <c r="B3082" s="145">
        <v>-11686728.744173102</v>
      </c>
      <c r="U3082" s="145">
        <v>3062</v>
      </c>
      <c r="V3082" s="145">
        <v>303074.42729775235</v>
      </c>
    </row>
    <row r="3083" spans="1:22" x14ac:dyDescent="0.35">
      <c r="A3083" s="70">
        <f t="shared" si="56"/>
        <v>3064</v>
      </c>
      <c r="B3083" s="145">
        <v>-11686728.744173102</v>
      </c>
      <c r="U3083" s="145">
        <v>3063</v>
      </c>
      <c r="V3083" s="145">
        <v>-9469593.8487577438</v>
      </c>
    </row>
    <row r="3084" spans="1:22" x14ac:dyDescent="0.35">
      <c r="A3084" s="70">
        <f t="shared" si="56"/>
        <v>3065</v>
      </c>
      <c r="B3084" s="145">
        <v>-11686728.744173102</v>
      </c>
      <c r="U3084" s="145">
        <v>3064</v>
      </c>
      <c r="V3084" s="145">
        <v>12964720.955261238</v>
      </c>
    </row>
    <row r="3085" spans="1:22" x14ac:dyDescent="0.35">
      <c r="A3085" s="70">
        <f t="shared" si="56"/>
        <v>3066</v>
      </c>
      <c r="B3085" s="145">
        <v>-11686728.744173102</v>
      </c>
      <c r="U3085" s="145">
        <v>3065</v>
      </c>
      <c r="V3085" s="145">
        <v>27520565.088872656</v>
      </c>
    </row>
    <row r="3086" spans="1:22" x14ac:dyDescent="0.35">
      <c r="A3086" s="70">
        <f t="shared" si="56"/>
        <v>3067</v>
      </c>
      <c r="B3086" s="145">
        <v>-11686728.744173102</v>
      </c>
      <c r="U3086" s="145">
        <v>3066</v>
      </c>
      <c r="V3086" s="145">
        <v>21946146.328016642</v>
      </c>
    </row>
    <row r="3087" spans="1:22" x14ac:dyDescent="0.35">
      <c r="A3087" s="70">
        <f t="shared" si="56"/>
        <v>3068</v>
      </c>
      <c r="B3087" s="145">
        <v>-11686728.744173102</v>
      </c>
      <c r="U3087" s="145">
        <v>3067</v>
      </c>
      <c r="V3087" s="145">
        <v>-19924464.02822784</v>
      </c>
    </row>
    <row r="3088" spans="1:22" x14ac:dyDescent="0.35">
      <c r="A3088" s="70">
        <f t="shared" si="56"/>
        <v>3069</v>
      </c>
      <c r="B3088" s="145">
        <v>-11686728.744173102</v>
      </c>
      <c r="U3088" s="145">
        <v>3068</v>
      </c>
      <c r="V3088" s="145">
        <v>17707224.680437479</v>
      </c>
    </row>
    <row r="3089" spans="1:22" x14ac:dyDescent="0.35">
      <c r="A3089" s="70">
        <f t="shared" si="56"/>
        <v>3070</v>
      </c>
      <c r="B3089" s="145">
        <v>-11686728.744173102</v>
      </c>
      <c r="U3089" s="145">
        <v>3069</v>
      </c>
      <c r="V3089" s="145">
        <v>-10874396.383658595</v>
      </c>
    </row>
    <row r="3090" spans="1:22" x14ac:dyDescent="0.35">
      <c r="A3090" s="70">
        <f t="shared" si="56"/>
        <v>3071</v>
      </c>
      <c r="B3090" s="145">
        <v>-11686728.744173102</v>
      </c>
      <c r="U3090" s="145">
        <v>3070</v>
      </c>
      <c r="V3090" s="145">
        <v>-11693404.317636436</v>
      </c>
    </row>
    <row r="3091" spans="1:22" x14ac:dyDescent="0.35">
      <c r="A3091" s="70">
        <f t="shared" si="56"/>
        <v>3072</v>
      </c>
      <c r="B3091" s="145">
        <v>-11686728.744173102</v>
      </c>
      <c r="U3091" s="145">
        <v>3071</v>
      </c>
      <c r="V3091" s="145">
        <v>-9711539.5808213092</v>
      </c>
    </row>
    <row r="3092" spans="1:22" x14ac:dyDescent="0.35">
      <c r="A3092" s="70">
        <f t="shared" si="56"/>
        <v>3073</v>
      </c>
      <c r="B3092" s="145">
        <v>-11686728.744173102</v>
      </c>
      <c r="U3092" s="145">
        <v>3072</v>
      </c>
      <c r="V3092" s="145">
        <v>-1982733.2842695117</v>
      </c>
    </row>
    <row r="3093" spans="1:22" x14ac:dyDescent="0.35">
      <c r="A3093" s="70">
        <f t="shared" si="56"/>
        <v>3074</v>
      </c>
      <c r="B3093" s="145">
        <v>-11686728.744173102</v>
      </c>
      <c r="U3093" s="145">
        <v>3073</v>
      </c>
      <c r="V3093" s="145">
        <v>-56593174.563017756</v>
      </c>
    </row>
    <row r="3094" spans="1:22" x14ac:dyDescent="0.35">
      <c r="A3094" s="70">
        <f t="shared" ref="A3094:A3157" si="57">A3093+1</f>
        <v>3075</v>
      </c>
      <c r="B3094" s="145">
        <v>-11686728.744173102</v>
      </c>
      <c r="U3094" s="145">
        <v>3074</v>
      </c>
      <c r="V3094" s="145">
        <v>12796129.993802335</v>
      </c>
    </row>
    <row r="3095" spans="1:22" x14ac:dyDescent="0.35">
      <c r="A3095" s="70">
        <f t="shared" si="57"/>
        <v>3076</v>
      </c>
      <c r="B3095" s="145">
        <v>-11686728.744173102</v>
      </c>
      <c r="U3095" s="145">
        <v>3075</v>
      </c>
      <c r="V3095" s="145">
        <v>-18642946.663875498</v>
      </c>
    </row>
    <row r="3096" spans="1:22" x14ac:dyDescent="0.35">
      <c r="A3096" s="70">
        <f t="shared" si="57"/>
        <v>3077</v>
      </c>
      <c r="B3096" s="145">
        <v>-11686728.744173102</v>
      </c>
      <c r="U3096" s="145">
        <v>3076</v>
      </c>
      <c r="V3096" s="145">
        <v>-15620910.585002704</v>
      </c>
    </row>
    <row r="3097" spans="1:22" x14ac:dyDescent="0.35">
      <c r="A3097" s="70">
        <f t="shared" si="57"/>
        <v>3078</v>
      </c>
      <c r="B3097" s="145">
        <v>-11686728.744173102</v>
      </c>
      <c r="U3097" s="145">
        <v>3077</v>
      </c>
      <c r="V3097" s="145">
        <v>-40882936.842919409</v>
      </c>
    </row>
    <row r="3098" spans="1:22" x14ac:dyDescent="0.35">
      <c r="A3098" s="70">
        <f t="shared" si="57"/>
        <v>3079</v>
      </c>
      <c r="B3098" s="145">
        <v>-11686728.744173102</v>
      </c>
      <c r="U3098" s="145">
        <v>3078</v>
      </c>
      <c r="V3098" s="145">
        <v>-25760423.273110416</v>
      </c>
    </row>
    <row r="3099" spans="1:22" x14ac:dyDescent="0.35">
      <c r="A3099" s="70">
        <f t="shared" si="57"/>
        <v>3080</v>
      </c>
      <c r="B3099" s="145">
        <v>-11686728.744173102</v>
      </c>
      <c r="U3099" s="145">
        <v>3079</v>
      </c>
      <c r="V3099" s="145">
        <v>-4265214.0764557011</v>
      </c>
    </row>
    <row r="3100" spans="1:22" x14ac:dyDescent="0.35">
      <c r="A3100" s="70">
        <f t="shared" si="57"/>
        <v>3081</v>
      </c>
      <c r="B3100" s="145">
        <v>-11686728.744173102</v>
      </c>
      <c r="U3100" s="145">
        <v>3080</v>
      </c>
      <c r="V3100" s="145">
        <v>23664510.96979785</v>
      </c>
    </row>
    <row r="3101" spans="1:22" x14ac:dyDescent="0.35">
      <c r="A3101" s="70">
        <f t="shared" si="57"/>
        <v>3082</v>
      </c>
      <c r="B3101" s="145">
        <v>-11686728.744173102</v>
      </c>
      <c r="U3101" s="145">
        <v>3081</v>
      </c>
      <c r="V3101" s="145">
        <v>1318720.7564978972</v>
      </c>
    </row>
    <row r="3102" spans="1:22" x14ac:dyDescent="0.35">
      <c r="A3102" s="70">
        <f t="shared" si="57"/>
        <v>3083</v>
      </c>
      <c r="B3102" s="145">
        <v>-11686728.744173102</v>
      </c>
      <c r="U3102" s="145">
        <v>3082</v>
      </c>
      <c r="V3102" s="145">
        <v>18681077.281904873</v>
      </c>
    </row>
    <row r="3103" spans="1:22" x14ac:dyDescent="0.35">
      <c r="A3103" s="70">
        <f t="shared" si="57"/>
        <v>3084</v>
      </c>
      <c r="B3103" s="145">
        <v>-11686728.744173102</v>
      </c>
      <c r="U3103" s="145">
        <v>3083</v>
      </c>
      <c r="V3103" s="145">
        <v>23733266.393249523</v>
      </c>
    </row>
    <row r="3104" spans="1:22" x14ac:dyDescent="0.35">
      <c r="A3104" s="70">
        <f t="shared" si="57"/>
        <v>3085</v>
      </c>
      <c r="B3104" s="145">
        <v>-11686728.744173102</v>
      </c>
      <c r="U3104" s="145">
        <v>3084</v>
      </c>
      <c r="V3104" s="145">
        <v>11200322.495033532</v>
      </c>
    </row>
    <row r="3105" spans="1:22" x14ac:dyDescent="0.35">
      <c r="A3105" s="70">
        <f t="shared" si="57"/>
        <v>3086</v>
      </c>
      <c r="B3105" s="145">
        <v>-11686728.744173102</v>
      </c>
      <c r="U3105" s="145">
        <v>3085</v>
      </c>
      <c r="V3105" s="145">
        <v>-16093572.899551462</v>
      </c>
    </row>
    <row r="3106" spans="1:22" x14ac:dyDescent="0.35">
      <c r="A3106" s="70">
        <f t="shared" si="57"/>
        <v>3087</v>
      </c>
      <c r="B3106" s="145">
        <v>-11686728.744173102</v>
      </c>
      <c r="U3106" s="145">
        <v>3086</v>
      </c>
      <c r="V3106" s="145">
        <v>-40068929.107831538</v>
      </c>
    </row>
    <row r="3107" spans="1:22" x14ac:dyDescent="0.35">
      <c r="A3107" s="70">
        <f t="shared" si="57"/>
        <v>3088</v>
      </c>
      <c r="B3107" s="145">
        <v>-11686728.744173102</v>
      </c>
      <c r="U3107" s="145">
        <v>3087</v>
      </c>
      <c r="V3107" s="145">
        <v>-6906446.3339750059</v>
      </c>
    </row>
    <row r="3108" spans="1:22" x14ac:dyDescent="0.35">
      <c r="A3108" s="70">
        <f t="shared" si="57"/>
        <v>3089</v>
      </c>
      <c r="B3108" s="145">
        <v>-11686728.744173102</v>
      </c>
      <c r="U3108" s="145">
        <v>3088</v>
      </c>
      <c r="V3108" s="145">
        <v>-21725177.951170225</v>
      </c>
    </row>
    <row r="3109" spans="1:22" x14ac:dyDescent="0.35">
      <c r="A3109" s="70">
        <f t="shared" si="57"/>
        <v>3090</v>
      </c>
      <c r="B3109" s="145">
        <v>-11686728.744173102</v>
      </c>
      <c r="U3109" s="145">
        <v>3089</v>
      </c>
      <c r="V3109" s="145">
        <v>-1872534.9806096181</v>
      </c>
    </row>
    <row r="3110" spans="1:22" x14ac:dyDescent="0.35">
      <c r="A3110" s="70">
        <f t="shared" si="57"/>
        <v>3091</v>
      </c>
      <c r="B3110" s="145">
        <v>-11686728.744173102</v>
      </c>
      <c r="U3110" s="145">
        <v>3090</v>
      </c>
      <c r="V3110" s="145">
        <v>17739464.945616893</v>
      </c>
    </row>
    <row r="3111" spans="1:22" x14ac:dyDescent="0.35">
      <c r="A3111" s="70">
        <f t="shared" si="57"/>
        <v>3092</v>
      </c>
      <c r="B3111" s="145">
        <v>-11686728.744173102</v>
      </c>
      <c r="U3111" s="145">
        <v>3091</v>
      </c>
      <c r="V3111" s="145">
        <v>16645271.363648202</v>
      </c>
    </row>
    <row r="3112" spans="1:22" x14ac:dyDescent="0.35">
      <c r="A3112" s="70">
        <f t="shared" si="57"/>
        <v>3093</v>
      </c>
      <c r="B3112" s="145">
        <v>-11686728.744173102</v>
      </c>
      <c r="U3112" s="145">
        <v>3092</v>
      </c>
      <c r="V3112" s="145">
        <v>-1095165.1496292688</v>
      </c>
    </row>
    <row r="3113" spans="1:22" x14ac:dyDescent="0.35">
      <c r="A3113" s="70">
        <f t="shared" si="57"/>
        <v>3094</v>
      </c>
      <c r="B3113" s="145">
        <v>-11686728.744173102</v>
      </c>
      <c r="U3113" s="145">
        <v>3093</v>
      </c>
      <c r="V3113" s="145">
        <v>-16555479.898724934</v>
      </c>
    </row>
    <row r="3114" spans="1:22" x14ac:dyDescent="0.35">
      <c r="A3114" s="70">
        <f t="shared" si="57"/>
        <v>3095</v>
      </c>
      <c r="B3114" s="145">
        <v>-11686728.744173102</v>
      </c>
      <c r="U3114" s="145">
        <v>3094</v>
      </c>
      <c r="V3114" s="145">
        <v>-35162154.119906463</v>
      </c>
    </row>
    <row r="3115" spans="1:22" x14ac:dyDescent="0.35">
      <c r="A3115" s="70">
        <f t="shared" si="57"/>
        <v>3096</v>
      </c>
      <c r="B3115" s="145">
        <v>-11686728.744173102</v>
      </c>
      <c r="U3115" s="145">
        <v>3095</v>
      </c>
      <c r="V3115" s="145">
        <v>7249664.4101326168</v>
      </c>
    </row>
    <row r="3116" spans="1:22" x14ac:dyDescent="0.35">
      <c r="A3116" s="70">
        <f t="shared" si="57"/>
        <v>3097</v>
      </c>
      <c r="B3116" s="145">
        <v>-11686728.744173102</v>
      </c>
      <c r="U3116" s="145">
        <v>3096</v>
      </c>
      <c r="V3116" s="145">
        <v>16102619.424428374</v>
      </c>
    </row>
    <row r="3117" spans="1:22" x14ac:dyDescent="0.35">
      <c r="A3117" s="70">
        <f t="shared" si="57"/>
        <v>3098</v>
      </c>
      <c r="B3117" s="145">
        <v>-11686728.744173102</v>
      </c>
      <c r="U3117" s="145">
        <v>3097</v>
      </c>
      <c r="V3117" s="145">
        <v>-21024353.460993968</v>
      </c>
    </row>
    <row r="3118" spans="1:22" x14ac:dyDescent="0.35">
      <c r="A3118" s="70">
        <f t="shared" si="57"/>
        <v>3099</v>
      </c>
      <c r="B3118" s="145">
        <v>-11686728.744173102</v>
      </c>
      <c r="U3118" s="145">
        <v>3098</v>
      </c>
      <c r="V3118" s="145">
        <v>10537629.402445234</v>
      </c>
    </row>
    <row r="3119" spans="1:22" x14ac:dyDescent="0.35">
      <c r="A3119" s="70">
        <f t="shared" si="57"/>
        <v>3100</v>
      </c>
      <c r="B3119" s="145">
        <v>-11686728.744173102</v>
      </c>
      <c r="U3119" s="145">
        <v>3099</v>
      </c>
      <c r="V3119" s="145">
        <v>16782618.177949488</v>
      </c>
    </row>
    <row r="3120" spans="1:22" x14ac:dyDescent="0.35">
      <c r="A3120" s="70">
        <f t="shared" si="57"/>
        <v>3101</v>
      </c>
      <c r="B3120" s="145">
        <v>-11686728.744173102</v>
      </c>
      <c r="U3120" s="145">
        <v>3100</v>
      </c>
      <c r="V3120" s="145">
        <v>1016510.1024834663</v>
      </c>
    </row>
    <row r="3121" spans="1:22" x14ac:dyDescent="0.35">
      <c r="A3121" s="70">
        <f t="shared" si="57"/>
        <v>3102</v>
      </c>
      <c r="B3121" s="145">
        <v>-11686728.744173102</v>
      </c>
      <c r="U3121" s="145">
        <v>3101</v>
      </c>
      <c r="V3121" s="145">
        <v>27893561.599400029</v>
      </c>
    </row>
    <row r="3122" spans="1:22" x14ac:dyDescent="0.35">
      <c r="A3122" s="70">
        <f t="shared" si="57"/>
        <v>3103</v>
      </c>
      <c r="B3122" s="145">
        <v>-11686728.744173102</v>
      </c>
      <c r="U3122" s="145">
        <v>3102</v>
      </c>
      <c r="V3122" s="145">
        <v>646852.33962202072</v>
      </c>
    </row>
    <row r="3123" spans="1:22" x14ac:dyDescent="0.35">
      <c r="A3123" s="70">
        <f t="shared" si="57"/>
        <v>3104</v>
      </c>
      <c r="B3123" s="145">
        <v>-11686728.744173102</v>
      </c>
      <c r="U3123" s="145">
        <v>3103</v>
      </c>
      <c r="V3123" s="145">
        <v>830418.55478072912</v>
      </c>
    </row>
    <row r="3124" spans="1:22" x14ac:dyDescent="0.35">
      <c r="A3124" s="70">
        <f t="shared" si="57"/>
        <v>3105</v>
      </c>
      <c r="B3124" s="145">
        <v>-11686728.744173102</v>
      </c>
      <c r="U3124" s="145">
        <v>3104</v>
      </c>
      <c r="V3124" s="145">
        <v>14791904.832717463</v>
      </c>
    </row>
    <row r="3125" spans="1:22" x14ac:dyDescent="0.35">
      <c r="A3125" s="70">
        <f t="shared" si="57"/>
        <v>3106</v>
      </c>
      <c r="B3125" s="145">
        <v>-11686728.744173102</v>
      </c>
      <c r="U3125" s="145">
        <v>3105</v>
      </c>
      <c r="V3125" s="145">
        <v>-12517518.833822038</v>
      </c>
    </row>
    <row r="3126" spans="1:22" x14ac:dyDescent="0.35">
      <c r="A3126" s="70">
        <f t="shared" si="57"/>
        <v>3107</v>
      </c>
      <c r="B3126" s="145">
        <v>-11686728.744173102</v>
      </c>
      <c r="U3126" s="145">
        <v>3106</v>
      </c>
      <c r="V3126" s="145">
        <v>-15322447.920093367</v>
      </c>
    </row>
    <row r="3127" spans="1:22" x14ac:dyDescent="0.35">
      <c r="A3127" s="70">
        <f t="shared" si="57"/>
        <v>3108</v>
      </c>
      <c r="B3127" s="145">
        <v>-11686728.744173102</v>
      </c>
      <c r="U3127" s="145">
        <v>3107</v>
      </c>
      <c r="V3127" s="145">
        <v>32646238.788371414</v>
      </c>
    </row>
    <row r="3128" spans="1:22" x14ac:dyDescent="0.35">
      <c r="A3128" s="70">
        <f t="shared" si="57"/>
        <v>3109</v>
      </c>
      <c r="B3128" s="145">
        <v>-11686728.744173102</v>
      </c>
      <c r="U3128" s="145">
        <v>3108</v>
      </c>
      <c r="V3128" s="145">
        <v>24075171.560534764</v>
      </c>
    </row>
    <row r="3129" spans="1:22" x14ac:dyDescent="0.35">
      <c r="A3129" s="70">
        <f t="shared" si="57"/>
        <v>3110</v>
      </c>
      <c r="B3129" s="145">
        <v>-11686728.744173102</v>
      </c>
      <c r="U3129" s="145">
        <v>3109</v>
      </c>
      <c r="V3129" s="145">
        <v>-11269834.420918018</v>
      </c>
    </row>
    <row r="3130" spans="1:22" x14ac:dyDescent="0.35">
      <c r="A3130" s="70">
        <f t="shared" si="57"/>
        <v>3111</v>
      </c>
      <c r="B3130" s="145">
        <v>-11686728.744173102</v>
      </c>
      <c r="U3130" s="145">
        <v>3110</v>
      </c>
      <c r="V3130" s="145">
        <v>-16266827.121210691</v>
      </c>
    </row>
    <row r="3131" spans="1:22" x14ac:dyDescent="0.35">
      <c r="A3131" s="70">
        <f t="shared" si="57"/>
        <v>3112</v>
      </c>
      <c r="B3131" s="145">
        <v>-11686728.744173102</v>
      </c>
      <c r="U3131" s="145">
        <v>3111</v>
      </c>
      <c r="V3131" s="145">
        <v>952875.76388160884</v>
      </c>
    </row>
    <row r="3132" spans="1:22" x14ac:dyDescent="0.35">
      <c r="A3132" s="70">
        <f t="shared" si="57"/>
        <v>3113</v>
      </c>
      <c r="B3132" s="145">
        <v>-11686728.744173102</v>
      </c>
      <c r="U3132" s="145">
        <v>3112</v>
      </c>
      <c r="V3132" s="145">
        <v>1285202.0930508636</v>
      </c>
    </row>
    <row r="3133" spans="1:22" x14ac:dyDescent="0.35">
      <c r="A3133" s="70">
        <f t="shared" si="57"/>
        <v>3114</v>
      </c>
      <c r="B3133" s="145">
        <v>-11686728.744173102</v>
      </c>
      <c r="U3133" s="145">
        <v>3113</v>
      </c>
      <c r="V3133" s="145">
        <v>-59742447.278711893</v>
      </c>
    </row>
    <row r="3134" spans="1:22" x14ac:dyDescent="0.35">
      <c r="A3134" s="70">
        <f t="shared" si="57"/>
        <v>3115</v>
      </c>
      <c r="B3134" s="145">
        <v>-11686728.744173102</v>
      </c>
      <c r="U3134" s="145">
        <v>3114</v>
      </c>
      <c r="V3134" s="145">
        <v>33614023.743649825</v>
      </c>
    </row>
    <row r="3135" spans="1:22" x14ac:dyDescent="0.35">
      <c r="A3135" s="70">
        <f t="shared" si="57"/>
        <v>3116</v>
      </c>
      <c r="B3135" s="145">
        <v>-11686728.744173102</v>
      </c>
      <c r="U3135" s="145">
        <v>3115</v>
      </c>
      <c r="V3135" s="145">
        <v>23315807.22750099</v>
      </c>
    </row>
    <row r="3136" spans="1:22" x14ac:dyDescent="0.35">
      <c r="A3136" s="70">
        <f t="shared" si="57"/>
        <v>3117</v>
      </c>
      <c r="B3136" s="145">
        <v>-11686728.744173102</v>
      </c>
      <c r="U3136" s="145">
        <v>3116</v>
      </c>
      <c r="V3136" s="145">
        <v>-10882223.371775851</v>
      </c>
    </row>
    <row r="3137" spans="1:22" x14ac:dyDescent="0.35">
      <c r="A3137" s="70">
        <f t="shared" si="57"/>
        <v>3118</v>
      </c>
      <c r="B3137" s="145">
        <v>-11686728.744173102</v>
      </c>
      <c r="U3137" s="145">
        <v>3117</v>
      </c>
      <c r="V3137" s="145">
        <v>30156134.363731347</v>
      </c>
    </row>
    <row r="3138" spans="1:22" x14ac:dyDescent="0.35">
      <c r="A3138" s="70">
        <f t="shared" si="57"/>
        <v>3119</v>
      </c>
      <c r="B3138" s="145">
        <v>-11686728.744173102</v>
      </c>
      <c r="U3138" s="145">
        <v>3118</v>
      </c>
      <c r="V3138" s="145">
        <v>-16094786.422926012</v>
      </c>
    </row>
    <row r="3139" spans="1:22" x14ac:dyDescent="0.35">
      <c r="A3139" s="70">
        <f t="shared" si="57"/>
        <v>3120</v>
      </c>
      <c r="B3139" s="145">
        <v>-11686728.744173102</v>
      </c>
      <c r="U3139" s="145">
        <v>3119</v>
      </c>
      <c r="V3139" s="145">
        <v>-8086232.4077507351</v>
      </c>
    </row>
    <row r="3140" spans="1:22" x14ac:dyDescent="0.35">
      <c r="A3140" s="70">
        <f t="shared" si="57"/>
        <v>3121</v>
      </c>
      <c r="B3140" s="145">
        <v>-11686728.744173102</v>
      </c>
      <c r="U3140" s="145">
        <v>3120</v>
      </c>
      <c r="V3140" s="145">
        <v>-5664781.5374741703</v>
      </c>
    </row>
    <row r="3141" spans="1:22" x14ac:dyDescent="0.35">
      <c r="A3141" s="70">
        <f t="shared" si="57"/>
        <v>3122</v>
      </c>
      <c r="B3141" s="145">
        <v>-11686728.744173102</v>
      </c>
      <c r="U3141" s="145">
        <v>3121</v>
      </c>
      <c r="V3141" s="145">
        <v>-2362682.4102226887</v>
      </c>
    </row>
    <row r="3142" spans="1:22" x14ac:dyDescent="0.35">
      <c r="A3142" s="70">
        <f t="shared" si="57"/>
        <v>3123</v>
      </c>
      <c r="B3142" s="145">
        <v>-11686728.744173102</v>
      </c>
      <c r="U3142" s="145">
        <v>3122</v>
      </c>
      <c r="V3142" s="145">
        <v>4454411.5106299035</v>
      </c>
    </row>
    <row r="3143" spans="1:22" x14ac:dyDescent="0.35">
      <c r="A3143" s="70">
        <f t="shared" si="57"/>
        <v>3124</v>
      </c>
      <c r="B3143" s="145">
        <v>-11686728.744173102</v>
      </c>
      <c r="U3143" s="145">
        <v>3123</v>
      </c>
      <c r="V3143" s="145">
        <v>7188462.7495930642</v>
      </c>
    </row>
    <row r="3144" spans="1:22" x14ac:dyDescent="0.35">
      <c r="A3144" s="70">
        <f t="shared" si="57"/>
        <v>3125</v>
      </c>
      <c r="B3144" s="145">
        <v>-11686728.744173102</v>
      </c>
      <c r="U3144" s="145">
        <v>3124</v>
      </c>
      <c r="V3144" s="145">
        <v>-10650159.648766797</v>
      </c>
    </row>
    <row r="3145" spans="1:22" x14ac:dyDescent="0.35">
      <c r="A3145" s="70">
        <f t="shared" si="57"/>
        <v>3126</v>
      </c>
      <c r="B3145" s="145">
        <v>-11686728.744173102</v>
      </c>
      <c r="U3145" s="145">
        <v>3125</v>
      </c>
      <c r="V3145" s="145">
        <v>-14770293.022893868</v>
      </c>
    </row>
    <row r="3146" spans="1:22" x14ac:dyDescent="0.35">
      <c r="A3146" s="70">
        <f t="shared" si="57"/>
        <v>3127</v>
      </c>
      <c r="B3146" s="145">
        <v>-11686728.744173102</v>
      </c>
      <c r="U3146" s="145">
        <v>3126</v>
      </c>
      <c r="V3146" s="145">
        <v>22161859.021845743</v>
      </c>
    </row>
    <row r="3147" spans="1:22" x14ac:dyDescent="0.35">
      <c r="A3147" s="70">
        <f t="shared" si="57"/>
        <v>3128</v>
      </c>
      <c r="B3147" s="145">
        <v>-11686728.744173102</v>
      </c>
      <c r="U3147" s="145">
        <v>3127</v>
      </c>
      <c r="V3147" s="145">
        <v>-2044540.5081367306</v>
      </c>
    </row>
    <row r="3148" spans="1:22" x14ac:dyDescent="0.35">
      <c r="A3148" s="70">
        <f t="shared" si="57"/>
        <v>3129</v>
      </c>
      <c r="B3148" s="145">
        <v>-11686728.744173102</v>
      </c>
      <c r="U3148" s="145">
        <v>3128</v>
      </c>
      <c r="V3148" s="145">
        <v>-9060460.3872632496</v>
      </c>
    </row>
    <row r="3149" spans="1:22" x14ac:dyDescent="0.35">
      <c r="A3149" s="70">
        <f t="shared" si="57"/>
        <v>3130</v>
      </c>
      <c r="B3149" s="145">
        <v>-11686728.744173102</v>
      </c>
      <c r="U3149" s="145">
        <v>3129</v>
      </c>
      <c r="V3149" s="145">
        <v>-10804406.556853803</v>
      </c>
    </row>
    <row r="3150" spans="1:22" x14ac:dyDescent="0.35">
      <c r="A3150" s="70">
        <f t="shared" si="57"/>
        <v>3131</v>
      </c>
      <c r="B3150" s="145">
        <v>-11686728.744173102</v>
      </c>
      <c r="U3150" s="145">
        <v>3130</v>
      </c>
      <c r="V3150" s="145">
        <v>-1774801.382379327</v>
      </c>
    </row>
    <row r="3151" spans="1:22" x14ac:dyDescent="0.35">
      <c r="A3151" s="70">
        <f t="shared" si="57"/>
        <v>3132</v>
      </c>
      <c r="B3151" s="145">
        <v>-11686728.744173102</v>
      </c>
      <c r="U3151" s="145">
        <v>3131</v>
      </c>
      <c r="V3151" s="145">
        <v>-17429412.75505444</v>
      </c>
    </row>
    <row r="3152" spans="1:22" x14ac:dyDescent="0.35">
      <c r="A3152" s="70">
        <f t="shared" si="57"/>
        <v>3133</v>
      </c>
      <c r="B3152" s="145">
        <v>-11686728.744173102</v>
      </c>
      <c r="U3152" s="145">
        <v>3132</v>
      </c>
      <c r="V3152" s="145">
        <v>-24914251.858298037</v>
      </c>
    </row>
    <row r="3153" spans="1:22" x14ac:dyDescent="0.35">
      <c r="A3153" s="70">
        <f t="shared" si="57"/>
        <v>3134</v>
      </c>
      <c r="B3153" s="145">
        <v>-11686728.744173102</v>
      </c>
      <c r="U3153" s="145">
        <v>3133</v>
      </c>
      <c r="V3153" s="145">
        <v>5032957.6491343528</v>
      </c>
    </row>
    <row r="3154" spans="1:22" x14ac:dyDescent="0.35">
      <c r="A3154" s="70">
        <f t="shared" si="57"/>
        <v>3135</v>
      </c>
      <c r="B3154" s="145">
        <v>-11686728.744173102</v>
      </c>
      <c r="U3154" s="145">
        <v>3134</v>
      </c>
      <c r="V3154" s="145">
        <v>-13141677.329614654</v>
      </c>
    </row>
    <row r="3155" spans="1:22" x14ac:dyDescent="0.35">
      <c r="A3155" s="70">
        <f t="shared" si="57"/>
        <v>3136</v>
      </c>
      <c r="B3155" s="145">
        <v>-11686728.744173102</v>
      </c>
      <c r="U3155" s="145">
        <v>3135</v>
      </c>
      <c r="V3155" s="145">
        <v>4019428.1728715934</v>
      </c>
    </row>
    <row r="3156" spans="1:22" x14ac:dyDescent="0.35">
      <c r="A3156" s="70">
        <f t="shared" si="57"/>
        <v>3137</v>
      </c>
      <c r="B3156" s="145">
        <v>-11686728.744173102</v>
      </c>
      <c r="U3156" s="145">
        <v>3136</v>
      </c>
      <c r="V3156" s="145">
        <v>-16270301.472506939</v>
      </c>
    </row>
    <row r="3157" spans="1:22" x14ac:dyDescent="0.35">
      <c r="A3157" s="70">
        <f t="shared" si="57"/>
        <v>3138</v>
      </c>
      <c r="B3157" s="145">
        <v>-11686728.744173102</v>
      </c>
      <c r="U3157" s="145">
        <v>3137</v>
      </c>
      <c r="V3157" s="145">
        <v>8773798.8095192723</v>
      </c>
    </row>
    <row r="3158" spans="1:22" x14ac:dyDescent="0.35">
      <c r="A3158" s="70">
        <f t="shared" ref="A3158:A3221" si="58">A3157+1</f>
        <v>3139</v>
      </c>
      <c r="B3158" s="145">
        <v>-11686728.744173102</v>
      </c>
      <c r="U3158" s="145">
        <v>3138</v>
      </c>
      <c r="V3158" s="145">
        <v>25313606.815579243</v>
      </c>
    </row>
    <row r="3159" spans="1:22" x14ac:dyDescent="0.35">
      <c r="A3159" s="70">
        <f t="shared" si="58"/>
        <v>3140</v>
      </c>
      <c r="B3159" s="145">
        <v>-11686728.744173102</v>
      </c>
      <c r="U3159" s="145">
        <v>3139</v>
      </c>
      <c r="V3159" s="145">
        <v>-8972611.6695285551</v>
      </c>
    </row>
    <row r="3160" spans="1:22" x14ac:dyDescent="0.35">
      <c r="A3160" s="70">
        <f t="shared" si="58"/>
        <v>3141</v>
      </c>
      <c r="B3160" s="145">
        <v>-11686728.744173102</v>
      </c>
      <c r="U3160" s="145">
        <v>3140</v>
      </c>
      <c r="V3160" s="145">
        <v>-1551288.2497948296</v>
      </c>
    </row>
    <row r="3161" spans="1:22" x14ac:dyDescent="0.35">
      <c r="A3161" s="70">
        <f t="shared" si="58"/>
        <v>3142</v>
      </c>
      <c r="B3161" s="145">
        <v>-11686728.744173102</v>
      </c>
      <c r="U3161" s="145">
        <v>3141</v>
      </c>
      <c r="V3161" s="145">
        <v>-13022430.728845986</v>
      </c>
    </row>
    <row r="3162" spans="1:22" x14ac:dyDescent="0.35">
      <c r="A3162" s="70">
        <f t="shared" si="58"/>
        <v>3143</v>
      </c>
      <c r="B3162" s="145">
        <v>-11686728.744173102</v>
      </c>
      <c r="U3162" s="145">
        <v>3142</v>
      </c>
      <c r="V3162" s="145">
        <v>-10817403.4772208</v>
      </c>
    </row>
    <row r="3163" spans="1:22" x14ac:dyDescent="0.35">
      <c r="A3163" s="70">
        <f t="shared" si="58"/>
        <v>3144</v>
      </c>
      <c r="B3163" s="145">
        <v>-11686728.744173102</v>
      </c>
      <c r="U3163" s="145">
        <v>3143</v>
      </c>
      <c r="V3163" s="145">
        <v>-23615826.413555324</v>
      </c>
    </row>
    <row r="3164" spans="1:22" x14ac:dyDescent="0.35">
      <c r="A3164" s="70">
        <f t="shared" si="58"/>
        <v>3145</v>
      </c>
      <c r="B3164" s="145">
        <v>-11686728.744173102</v>
      </c>
      <c r="U3164" s="145">
        <v>3144</v>
      </c>
      <c r="V3164" s="145">
        <v>-14683447.777357122</v>
      </c>
    </row>
    <row r="3165" spans="1:22" x14ac:dyDescent="0.35">
      <c r="A3165" s="70">
        <f t="shared" si="58"/>
        <v>3146</v>
      </c>
      <c r="B3165" s="145">
        <v>-11686728.744173102</v>
      </c>
      <c r="U3165" s="145">
        <v>3145</v>
      </c>
      <c r="V3165" s="145">
        <v>-16751599.698431753</v>
      </c>
    </row>
    <row r="3166" spans="1:22" x14ac:dyDescent="0.35">
      <c r="A3166" s="70">
        <f t="shared" si="58"/>
        <v>3147</v>
      </c>
      <c r="B3166" s="145">
        <v>-11686728.744173102</v>
      </c>
      <c r="U3166" s="145">
        <v>3146</v>
      </c>
      <c r="V3166" s="145">
        <v>-1949129.4789818879</v>
      </c>
    </row>
    <row r="3167" spans="1:22" x14ac:dyDescent="0.35">
      <c r="A3167" s="70">
        <f t="shared" si="58"/>
        <v>3148</v>
      </c>
      <c r="B3167" s="145">
        <v>-11686728.744173102</v>
      </c>
      <c r="U3167" s="145">
        <v>3147</v>
      </c>
      <c r="V3167" s="145">
        <v>-2264952.1274417844</v>
      </c>
    </row>
    <row r="3168" spans="1:22" x14ac:dyDescent="0.35">
      <c r="A3168" s="70">
        <f t="shared" si="58"/>
        <v>3149</v>
      </c>
      <c r="B3168" s="145">
        <v>-11686728.744173102</v>
      </c>
      <c r="U3168" s="145">
        <v>3148</v>
      </c>
      <c r="V3168" s="145">
        <v>-8369274.8090965301</v>
      </c>
    </row>
    <row r="3169" spans="1:22" x14ac:dyDescent="0.35">
      <c r="A3169" s="70">
        <f t="shared" si="58"/>
        <v>3150</v>
      </c>
      <c r="B3169" s="145">
        <v>-11686728.744173102</v>
      </c>
      <c r="U3169" s="145">
        <v>3149</v>
      </c>
      <c r="V3169" s="145">
        <v>8152623.9332741089</v>
      </c>
    </row>
    <row r="3170" spans="1:22" x14ac:dyDescent="0.35">
      <c r="A3170" s="70">
        <f t="shared" si="58"/>
        <v>3151</v>
      </c>
      <c r="B3170" s="145">
        <v>-11686728.744173102</v>
      </c>
      <c r="U3170" s="145">
        <v>3150</v>
      </c>
      <c r="V3170" s="145">
        <v>-14906066.237294404</v>
      </c>
    </row>
    <row r="3171" spans="1:22" x14ac:dyDescent="0.35">
      <c r="A3171" s="70">
        <f t="shared" si="58"/>
        <v>3152</v>
      </c>
      <c r="B3171" s="145">
        <v>-11686728.744173102</v>
      </c>
      <c r="U3171" s="145">
        <v>3151</v>
      </c>
      <c r="V3171" s="145">
        <v>-982325.2626273483</v>
      </c>
    </row>
    <row r="3172" spans="1:22" x14ac:dyDescent="0.35">
      <c r="A3172" s="70">
        <f t="shared" si="58"/>
        <v>3153</v>
      </c>
      <c r="B3172" s="145">
        <v>-11686728.744173102</v>
      </c>
      <c r="U3172" s="145">
        <v>3152</v>
      </c>
      <c r="V3172" s="145">
        <v>6085957.9835965931</v>
      </c>
    </row>
    <row r="3173" spans="1:22" x14ac:dyDescent="0.35">
      <c r="A3173" s="70">
        <f t="shared" si="58"/>
        <v>3154</v>
      </c>
      <c r="B3173" s="145">
        <v>-11686728.744173102</v>
      </c>
      <c r="U3173" s="145">
        <v>3153</v>
      </c>
      <c r="V3173" s="145">
        <v>-1485772.9276618473</v>
      </c>
    </row>
    <row r="3174" spans="1:22" x14ac:dyDescent="0.35">
      <c r="A3174" s="70">
        <f t="shared" si="58"/>
        <v>3155</v>
      </c>
      <c r="B3174" s="145">
        <v>-11686728.744173102</v>
      </c>
      <c r="U3174" s="145">
        <v>3154</v>
      </c>
      <c r="V3174" s="145">
        <v>1408960.638810005</v>
      </c>
    </row>
    <row r="3175" spans="1:22" x14ac:dyDescent="0.35">
      <c r="A3175" s="70">
        <f t="shared" si="58"/>
        <v>3156</v>
      </c>
      <c r="B3175" s="145">
        <v>-11686728.744173102</v>
      </c>
      <c r="U3175" s="145">
        <v>3155</v>
      </c>
      <c r="V3175" s="145">
        <v>2877014.5282542706</v>
      </c>
    </row>
    <row r="3176" spans="1:22" x14ac:dyDescent="0.35">
      <c r="A3176" s="70">
        <f t="shared" si="58"/>
        <v>3157</v>
      </c>
      <c r="B3176" s="145">
        <v>-11686728.744173102</v>
      </c>
      <c r="U3176" s="145">
        <v>3156</v>
      </c>
      <c r="V3176" s="145">
        <v>-6652040.3517264202</v>
      </c>
    </row>
    <row r="3177" spans="1:22" x14ac:dyDescent="0.35">
      <c r="A3177" s="70">
        <f t="shared" si="58"/>
        <v>3158</v>
      </c>
      <c r="B3177" s="145">
        <v>-11686728.744173102</v>
      </c>
      <c r="U3177" s="145">
        <v>3157</v>
      </c>
      <c r="V3177" s="145">
        <v>-15123164.227470942</v>
      </c>
    </row>
    <row r="3178" spans="1:22" x14ac:dyDescent="0.35">
      <c r="A3178" s="70">
        <f t="shared" si="58"/>
        <v>3159</v>
      </c>
      <c r="B3178" s="145">
        <v>-11686728.744173102</v>
      </c>
      <c r="U3178" s="145">
        <v>3158</v>
      </c>
      <c r="V3178" s="145">
        <v>-12282309.279270232</v>
      </c>
    </row>
    <row r="3179" spans="1:22" x14ac:dyDescent="0.35">
      <c r="A3179" s="70">
        <f t="shared" si="58"/>
        <v>3160</v>
      </c>
      <c r="B3179" s="145">
        <v>-11686728.744173102</v>
      </c>
      <c r="U3179" s="145">
        <v>3159</v>
      </c>
      <c r="V3179" s="145">
        <v>5230728.8361537345</v>
      </c>
    </row>
    <row r="3180" spans="1:22" x14ac:dyDescent="0.35">
      <c r="A3180" s="70">
        <f t="shared" si="58"/>
        <v>3161</v>
      </c>
      <c r="B3180" s="145">
        <v>-11686728.744173102</v>
      </c>
      <c r="U3180" s="145">
        <v>3160</v>
      </c>
      <c r="V3180" s="145">
        <v>-17120443.249776434</v>
      </c>
    </row>
    <row r="3181" spans="1:22" x14ac:dyDescent="0.35">
      <c r="A3181" s="70">
        <f t="shared" si="58"/>
        <v>3162</v>
      </c>
      <c r="B3181" s="145">
        <v>-11686728.744173102</v>
      </c>
      <c r="U3181" s="145">
        <v>3161</v>
      </c>
      <c r="V3181" s="145">
        <v>-7776137.3479758091</v>
      </c>
    </row>
    <row r="3182" spans="1:22" x14ac:dyDescent="0.35">
      <c r="A3182" s="70">
        <f t="shared" si="58"/>
        <v>3163</v>
      </c>
      <c r="B3182" s="145">
        <v>-11686728.744173102</v>
      </c>
      <c r="U3182" s="145">
        <v>3162</v>
      </c>
      <c r="V3182" s="145">
        <v>-15444892.958754536</v>
      </c>
    </row>
    <row r="3183" spans="1:22" x14ac:dyDescent="0.35">
      <c r="A3183" s="70">
        <f t="shared" si="58"/>
        <v>3164</v>
      </c>
      <c r="B3183" s="145">
        <v>-11686728.744173102</v>
      </c>
      <c r="U3183" s="145">
        <v>3163</v>
      </c>
      <c r="V3183" s="145">
        <v>26742852.60847785</v>
      </c>
    </row>
    <row r="3184" spans="1:22" x14ac:dyDescent="0.35">
      <c r="A3184" s="70">
        <f t="shared" si="58"/>
        <v>3165</v>
      </c>
      <c r="B3184" s="145">
        <v>-11686728.744173102</v>
      </c>
      <c r="U3184" s="145">
        <v>3164</v>
      </c>
      <c r="V3184" s="145">
        <v>30295859.611395266</v>
      </c>
    </row>
    <row r="3185" spans="1:22" x14ac:dyDescent="0.35">
      <c r="A3185" s="70">
        <f t="shared" si="58"/>
        <v>3166</v>
      </c>
      <c r="B3185" s="145">
        <v>-11686728.744173102</v>
      </c>
      <c r="U3185" s="145">
        <v>3165</v>
      </c>
      <c r="V3185" s="145">
        <v>4559477.5579301491</v>
      </c>
    </row>
    <row r="3186" spans="1:22" x14ac:dyDescent="0.35">
      <c r="A3186" s="70">
        <f t="shared" si="58"/>
        <v>3167</v>
      </c>
      <c r="B3186" s="145">
        <v>-11686728.744173102</v>
      </c>
      <c r="U3186" s="145">
        <v>3166</v>
      </c>
      <c r="V3186" s="145">
        <v>3283764.8543036506</v>
      </c>
    </row>
    <row r="3187" spans="1:22" x14ac:dyDescent="0.35">
      <c r="A3187" s="70">
        <f t="shared" si="58"/>
        <v>3168</v>
      </c>
      <c r="B3187" s="145">
        <v>-11686728.744173102</v>
      </c>
      <c r="U3187" s="145">
        <v>3167</v>
      </c>
      <c r="V3187" s="145">
        <v>-31030624.474692307</v>
      </c>
    </row>
    <row r="3188" spans="1:22" x14ac:dyDescent="0.35">
      <c r="A3188" s="70">
        <f t="shared" si="58"/>
        <v>3169</v>
      </c>
      <c r="B3188" s="145">
        <v>-11686728.744173102</v>
      </c>
      <c r="U3188" s="145">
        <v>3168</v>
      </c>
      <c r="V3188" s="145">
        <v>19910495.068154305</v>
      </c>
    </row>
    <row r="3189" spans="1:22" x14ac:dyDescent="0.35">
      <c r="A3189" s="70">
        <f t="shared" si="58"/>
        <v>3170</v>
      </c>
      <c r="B3189" s="145">
        <v>-11686728.744173102</v>
      </c>
      <c r="U3189" s="145">
        <v>3169</v>
      </c>
      <c r="V3189" s="145">
        <v>18902028.425249271</v>
      </c>
    </row>
    <row r="3190" spans="1:22" x14ac:dyDescent="0.35">
      <c r="A3190" s="70">
        <f t="shared" si="58"/>
        <v>3171</v>
      </c>
      <c r="B3190" s="145">
        <v>-11686728.744173102</v>
      </c>
      <c r="U3190" s="145">
        <v>3170</v>
      </c>
      <c r="V3190" s="145">
        <v>-2605816.0499952324</v>
      </c>
    </row>
    <row r="3191" spans="1:22" x14ac:dyDescent="0.35">
      <c r="A3191" s="70">
        <f t="shared" si="58"/>
        <v>3172</v>
      </c>
      <c r="B3191" s="145">
        <v>-11686728.744173102</v>
      </c>
      <c r="U3191" s="145">
        <v>3171</v>
      </c>
      <c r="V3191" s="145">
        <v>16956998.701517455</v>
      </c>
    </row>
    <row r="3192" spans="1:22" x14ac:dyDescent="0.35">
      <c r="A3192" s="70">
        <f t="shared" si="58"/>
        <v>3173</v>
      </c>
      <c r="B3192" s="145">
        <v>-11686728.744173102</v>
      </c>
      <c r="U3192" s="145">
        <v>3172</v>
      </c>
      <c r="V3192" s="145">
        <v>-1460201.4759813845</v>
      </c>
    </row>
    <row r="3193" spans="1:22" x14ac:dyDescent="0.35">
      <c r="A3193" s="70">
        <f t="shared" si="58"/>
        <v>3174</v>
      </c>
      <c r="B3193" s="145">
        <v>-11686728.744173102</v>
      </c>
      <c r="U3193" s="145">
        <v>3173</v>
      </c>
      <c r="V3193" s="145">
        <v>-6307988.1244613882</v>
      </c>
    </row>
    <row r="3194" spans="1:22" x14ac:dyDescent="0.35">
      <c r="A3194" s="70">
        <f t="shared" si="58"/>
        <v>3175</v>
      </c>
      <c r="B3194" s="145">
        <v>-11686728.744173102</v>
      </c>
      <c r="U3194" s="145">
        <v>3174</v>
      </c>
      <c r="V3194" s="145">
        <v>8191957.2141347565</v>
      </c>
    </row>
    <row r="3195" spans="1:22" x14ac:dyDescent="0.35">
      <c r="A3195" s="70">
        <f t="shared" si="58"/>
        <v>3176</v>
      </c>
      <c r="B3195" s="145">
        <v>-11686728.744173102</v>
      </c>
      <c r="U3195" s="145">
        <v>3175</v>
      </c>
      <c r="V3195" s="145">
        <v>-3256169.9060639367</v>
      </c>
    </row>
    <row r="3196" spans="1:22" x14ac:dyDescent="0.35">
      <c r="A3196" s="70">
        <f t="shared" si="58"/>
        <v>3177</v>
      </c>
      <c r="B3196" s="145">
        <v>-11686728.744173102</v>
      </c>
      <c r="U3196" s="145">
        <v>3176</v>
      </c>
      <c r="V3196" s="145">
        <v>-11050444.164297372</v>
      </c>
    </row>
    <row r="3197" spans="1:22" x14ac:dyDescent="0.35">
      <c r="A3197" s="70">
        <f t="shared" si="58"/>
        <v>3178</v>
      </c>
      <c r="B3197" s="145">
        <v>-11686728.744173102</v>
      </c>
      <c r="U3197" s="145">
        <v>3177</v>
      </c>
      <c r="V3197" s="145">
        <v>6464737.3021173701</v>
      </c>
    </row>
    <row r="3198" spans="1:22" x14ac:dyDescent="0.35">
      <c r="A3198" s="70">
        <f t="shared" si="58"/>
        <v>3179</v>
      </c>
      <c r="B3198" s="145">
        <v>-11686728.744173102</v>
      </c>
      <c r="U3198" s="145">
        <v>3178</v>
      </c>
      <c r="V3198" s="145">
        <v>13397723.04733583</v>
      </c>
    </row>
    <row r="3199" spans="1:22" x14ac:dyDescent="0.35">
      <c r="A3199" s="70">
        <f t="shared" si="58"/>
        <v>3180</v>
      </c>
      <c r="B3199" s="145">
        <v>-11686728.744173102</v>
      </c>
      <c r="U3199" s="145">
        <v>3179</v>
      </c>
      <c r="V3199" s="145">
        <v>-18172821.300993454</v>
      </c>
    </row>
    <row r="3200" spans="1:22" x14ac:dyDescent="0.35">
      <c r="A3200" s="70">
        <f t="shared" si="58"/>
        <v>3181</v>
      </c>
      <c r="B3200" s="145">
        <v>-11686728.744173102</v>
      </c>
      <c r="U3200" s="145">
        <v>3180</v>
      </c>
      <c r="V3200" s="145">
        <v>-7563079.3352960981</v>
      </c>
    </row>
    <row r="3201" spans="1:22" x14ac:dyDescent="0.35">
      <c r="A3201" s="70">
        <f t="shared" si="58"/>
        <v>3182</v>
      </c>
      <c r="B3201" s="145">
        <v>-11686728.744173102</v>
      </c>
      <c r="U3201" s="145">
        <v>3181</v>
      </c>
      <c r="V3201" s="145">
        <v>-3816031.9056437891</v>
      </c>
    </row>
    <row r="3202" spans="1:22" x14ac:dyDescent="0.35">
      <c r="A3202" s="70">
        <f t="shared" si="58"/>
        <v>3183</v>
      </c>
      <c r="B3202" s="145">
        <v>-11686728.744173102</v>
      </c>
      <c r="U3202" s="145">
        <v>3182</v>
      </c>
      <c r="V3202" s="145">
        <v>9552404.9305247366</v>
      </c>
    </row>
    <row r="3203" spans="1:22" x14ac:dyDescent="0.35">
      <c r="A3203" s="70">
        <f t="shared" si="58"/>
        <v>3184</v>
      </c>
      <c r="B3203" s="145">
        <v>-11686728.744173102</v>
      </c>
      <c r="U3203" s="145">
        <v>3183</v>
      </c>
      <c r="V3203" s="145">
        <v>-19374991.348346949</v>
      </c>
    </row>
    <row r="3204" spans="1:22" x14ac:dyDescent="0.35">
      <c r="A3204" s="70">
        <f t="shared" si="58"/>
        <v>3185</v>
      </c>
      <c r="B3204" s="145">
        <v>-11686728.744173102</v>
      </c>
      <c r="U3204" s="145">
        <v>3184</v>
      </c>
      <c r="V3204" s="145">
        <v>-12330839.728403889</v>
      </c>
    </row>
    <row r="3205" spans="1:22" x14ac:dyDescent="0.35">
      <c r="A3205" s="70">
        <f t="shared" si="58"/>
        <v>3186</v>
      </c>
      <c r="B3205" s="145">
        <v>-11686728.744173102</v>
      </c>
      <c r="U3205" s="145">
        <v>3185</v>
      </c>
      <c r="V3205" s="145">
        <v>-22893108.262493491</v>
      </c>
    </row>
    <row r="3206" spans="1:22" x14ac:dyDescent="0.35">
      <c r="A3206" s="70">
        <f t="shared" si="58"/>
        <v>3187</v>
      </c>
      <c r="B3206" s="145">
        <v>-11686728.744173102</v>
      </c>
      <c r="U3206" s="145">
        <v>3186</v>
      </c>
      <c r="V3206" s="145">
        <v>-13784094.254856182</v>
      </c>
    </row>
    <row r="3207" spans="1:22" x14ac:dyDescent="0.35">
      <c r="A3207" s="70">
        <f t="shared" si="58"/>
        <v>3188</v>
      </c>
      <c r="B3207" s="145">
        <v>-11686728.744173102</v>
      </c>
      <c r="U3207" s="145">
        <v>3187</v>
      </c>
      <c r="V3207" s="145">
        <v>-26100329.895343136</v>
      </c>
    </row>
    <row r="3208" spans="1:22" x14ac:dyDescent="0.35">
      <c r="A3208" s="70">
        <f t="shared" si="58"/>
        <v>3189</v>
      </c>
      <c r="B3208" s="145">
        <v>-11686728.744173102</v>
      </c>
      <c r="U3208" s="145">
        <v>3188</v>
      </c>
      <c r="V3208" s="145">
        <v>8518425.255894132</v>
      </c>
    </row>
    <row r="3209" spans="1:22" x14ac:dyDescent="0.35">
      <c r="A3209" s="70">
        <f t="shared" si="58"/>
        <v>3190</v>
      </c>
      <c r="B3209" s="145">
        <v>-11686728.744173102</v>
      </c>
      <c r="U3209" s="145">
        <v>3189</v>
      </c>
      <c r="V3209" s="145">
        <v>12041705.171979692</v>
      </c>
    </row>
    <row r="3210" spans="1:22" x14ac:dyDescent="0.35">
      <c r="A3210" s="70">
        <f t="shared" si="58"/>
        <v>3191</v>
      </c>
      <c r="B3210" s="145">
        <v>-11686728.744173102</v>
      </c>
      <c r="U3210" s="145">
        <v>3190</v>
      </c>
      <c r="V3210" s="145">
        <v>-46124960.357576281</v>
      </c>
    </row>
    <row r="3211" spans="1:22" x14ac:dyDescent="0.35">
      <c r="A3211" s="70">
        <f t="shared" si="58"/>
        <v>3192</v>
      </c>
      <c r="B3211" s="145">
        <v>-11686728.744173102</v>
      </c>
      <c r="U3211" s="145">
        <v>3191</v>
      </c>
      <c r="V3211" s="145">
        <v>-18134454.076242127</v>
      </c>
    </row>
    <row r="3212" spans="1:22" x14ac:dyDescent="0.35">
      <c r="A3212" s="70">
        <f t="shared" si="58"/>
        <v>3193</v>
      </c>
      <c r="B3212" s="145">
        <v>-11686728.744173102</v>
      </c>
      <c r="U3212" s="145">
        <v>3192</v>
      </c>
      <c r="V3212" s="145">
        <v>-14173271.417920962</v>
      </c>
    </row>
    <row r="3213" spans="1:22" x14ac:dyDescent="0.35">
      <c r="A3213" s="70">
        <f t="shared" si="58"/>
        <v>3194</v>
      </c>
      <c r="B3213" s="145">
        <v>-11686728.744173102</v>
      </c>
      <c r="U3213" s="145">
        <v>3193</v>
      </c>
      <c r="V3213" s="145">
        <v>-10674315.114778906</v>
      </c>
    </row>
    <row r="3214" spans="1:22" x14ac:dyDescent="0.35">
      <c r="A3214" s="70">
        <f t="shared" si="58"/>
        <v>3195</v>
      </c>
      <c r="B3214" s="145">
        <v>-11686728.744173102</v>
      </c>
      <c r="U3214" s="145">
        <v>3194</v>
      </c>
      <c r="V3214" s="145">
        <v>5171686.7912185527</v>
      </c>
    </row>
    <row r="3215" spans="1:22" x14ac:dyDescent="0.35">
      <c r="A3215" s="70">
        <f t="shared" si="58"/>
        <v>3196</v>
      </c>
      <c r="B3215" s="145">
        <v>-11686728.744173102</v>
      </c>
      <c r="U3215" s="145">
        <v>3195</v>
      </c>
      <c r="V3215" s="145">
        <v>5622029.0536532626</v>
      </c>
    </row>
    <row r="3216" spans="1:22" x14ac:dyDescent="0.35">
      <c r="A3216" s="70">
        <f t="shared" si="58"/>
        <v>3197</v>
      </c>
      <c r="B3216" s="145">
        <v>-11686728.744173102</v>
      </c>
      <c r="U3216" s="145">
        <v>3196</v>
      </c>
      <c r="V3216" s="145">
        <v>-7528127.1014330573</v>
      </c>
    </row>
    <row r="3217" spans="1:22" x14ac:dyDescent="0.35">
      <c r="A3217" s="70">
        <f t="shared" si="58"/>
        <v>3198</v>
      </c>
      <c r="B3217" s="145">
        <v>-11686728.744173102</v>
      </c>
      <c r="U3217" s="145">
        <v>3197</v>
      </c>
      <c r="V3217" s="145">
        <v>1050486.1842959635</v>
      </c>
    </row>
    <row r="3218" spans="1:22" x14ac:dyDescent="0.35">
      <c r="A3218" s="70">
        <f t="shared" si="58"/>
        <v>3199</v>
      </c>
      <c r="B3218" s="145">
        <v>-11686728.744173102</v>
      </c>
      <c r="U3218" s="145">
        <v>3198</v>
      </c>
      <c r="V3218" s="145">
        <v>50317472.710602008</v>
      </c>
    </row>
    <row r="3219" spans="1:22" x14ac:dyDescent="0.35">
      <c r="A3219" s="70">
        <f t="shared" si="58"/>
        <v>3200</v>
      </c>
      <c r="B3219" s="145">
        <v>-11686728.744173102</v>
      </c>
      <c r="U3219" s="145">
        <v>3199</v>
      </c>
      <c r="V3219" s="145">
        <v>-12354672.749912234</v>
      </c>
    </row>
    <row r="3220" spans="1:22" x14ac:dyDescent="0.35">
      <c r="A3220" s="70">
        <f t="shared" si="58"/>
        <v>3201</v>
      </c>
      <c r="B3220" s="145">
        <v>-11686728.744173102</v>
      </c>
      <c r="U3220" s="145">
        <v>3200</v>
      </c>
      <c r="V3220" s="145">
        <v>-28909491.067632906</v>
      </c>
    </row>
    <row r="3221" spans="1:22" x14ac:dyDescent="0.35">
      <c r="A3221" s="70">
        <f t="shared" si="58"/>
        <v>3202</v>
      </c>
      <c r="B3221" s="145">
        <v>-11686728.744173102</v>
      </c>
      <c r="U3221" s="145">
        <v>3201</v>
      </c>
      <c r="V3221" s="145">
        <v>5732137.9385858439</v>
      </c>
    </row>
    <row r="3222" spans="1:22" x14ac:dyDescent="0.35">
      <c r="A3222" s="70">
        <f t="shared" ref="A3222:A3285" si="59">A3221+1</f>
        <v>3203</v>
      </c>
      <c r="B3222" s="145">
        <v>-11686728.744173102</v>
      </c>
      <c r="U3222" s="145">
        <v>3202</v>
      </c>
      <c r="V3222" s="145">
        <v>10033745.052370459</v>
      </c>
    </row>
    <row r="3223" spans="1:22" x14ac:dyDescent="0.35">
      <c r="A3223" s="70">
        <f t="shared" si="59"/>
        <v>3204</v>
      </c>
      <c r="B3223" s="145">
        <v>-11686728.744173102</v>
      </c>
      <c r="U3223" s="145">
        <v>3203</v>
      </c>
      <c r="V3223" s="145">
        <v>26611890.273562729</v>
      </c>
    </row>
    <row r="3224" spans="1:22" x14ac:dyDescent="0.35">
      <c r="A3224" s="70">
        <f t="shared" si="59"/>
        <v>3205</v>
      </c>
      <c r="B3224" s="145">
        <v>-11686728.744173102</v>
      </c>
      <c r="U3224" s="145">
        <v>3204</v>
      </c>
      <c r="V3224" s="145">
        <v>14090226.6298852</v>
      </c>
    </row>
    <row r="3225" spans="1:22" x14ac:dyDescent="0.35">
      <c r="A3225" s="70">
        <f t="shared" si="59"/>
        <v>3206</v>
      </c>
      <c r="B3225" s="145">
        <v>-11686728.744173102</v>
      </c>
      <c r="U3225" s="145">
        <v>3205</v>
      </c>
      <c r="V3225" s="145">
        <v>-1213710.9119202197</v>
      </c>
    </row>
    <row r="3226" spans="1:22" x14ac:dyDescent="0.35">
      <c r="A3226" s="70">
        <f t="shared" si="59"/>
        <v>3207</v>
      </c>
      <c r="B3226" s="145">
        <v>-11686728.744173102</v>
      </c>
      <c r="U3226" s="145">
        <v>3206</v>
      </c>
      <c r="V3226" s="145">
        <v>-4516285.4941207245</v>
      </c>
    </row>
    <row r="3227" spans="1:22" x14ac:dyDescent="0.35">
      <c r="A3227" s="70">
        <f t="shared" si="59"/>
        <v>3208</v>
      </c>
      <c r="B3227" s="145">
        <v>-11686728.744173102</v>
      </c>
      <c r="U3227" s="145">
        <v>3207</v>
      </c>
      <c r="V3227" s="145">
        <v>-15763937.547439806</v>
      </c>
    </row>
    <row r="3228" spans="1:22" x14ac:dyDescent="0.35">
      <c r="A3228" s="70">
        <f t="shared" si="59"/>
        <v>3209</v>
      </c>
      <c r="B3228" s="145">
        <v>-11686728.744173102</v>
      </c>
      <c r="U3228" s="145">
        <v>3208</v>
      </c>
      <c r="V3228" s="145">
        <v>-8463829.5167963803</v>
      </c>
    </row>
    <row r="3229" spans="1:22" x14ac:dyDescent="0.35">
      <c r="A3229" s="70">
        <f t="shared" si="59"/>
        <v>3210</v>
      </c>
      <c r="B3229" s="145">
        <v>-11686728.744173102</v>
      </c>
      <c r="U3229" s="145">
        <v>3209</v>
      </c>
      <c r="V3229" s="145">
        <v>-2576280.4091438428</v>
      </c>
    </row>
    <row r="3230" spans="1:22" x14ac:dyDescent="0.35">
      <c r="A3230" s="70">
        <f t="shared" si="59"/>
        <v>3211</v>
      </c>
      <c r="B3230" s="145">
        <v>-11686728.744173102</v>
      </c>
      <c r="U3230" s="145">
        <v>3210</v>
      </c>
      <c r="V3230" s="145">
        <v>-33419179.675781127</v>
      </c>
    </row>
    <row r="3231" spans="1:22" x14ac:dyDescent="0.35">
      <c r="A3231" s="70">
        <f t="shared" si="59"/>
        <v>3212</v>
      </c>
      <c r="B3231" s="145">
        <v>-11686728.744173102</v>
      </c>
      <c r="U3231" s="145">
        <v>3211</v>
      </c>
      <c r="V3231" s="145">
        <v>25729852.772073962</v>
      </c>
    </row>
    <row r="3232" spans="1:22" x14ac:dyDescent="0.35">
      <c r="A3232" s="70">
        <f t="shared" si="59"/>
        <v>3213</v>
      </c>
      <c r="B3232" s="145">
        <v>-11686728.744173102</v>
      </c>
      <c r="U3232" s="145">
        <v>3212</v>
      </c>
      <c r="V3232" s="145">
        <v>20376012.171370056</v>
      </c>
    </row>
    <row r="3233" spans="1:22" x14ac:dyDescent="0.35">
      <c r="A3233" s="70">
        <f t="shared" si="59"/>
        <v>3214</v>
      </c>
      <c r="B3233" s="145">
        <v>-11686728.744173102</v>
      </c>
      <c r="U3233" s="145">
        <v>3213</v>
      </c>
      <c r="V3233" s="145">
        <v>9792826.6188917309</v>
      </c>
    </row>
    <row r="3234" spans="1:22" x14ac:dyDescent="0.35">
      <c r="A3234" s="70">
        <f t="shared" si="59"/>
        <v>3215</v>
      </c>
      <c r="B3234" s="145">
        <v>-11686728.744173102</v>
      </c>
      <c r="U3234" s="145">
        <v>3214</v>
      </c>
      <c r="V3234" s="145">
        <v>8625146.1285006218</v>
      </c>
    </row>
    <row r="3235" spans="1:22" x14ac:dyDescent="0.35">
      <c r="A3235" s="70">
        <f t="shared" si="59"/>
        <v>3216</v>
      </c>
      <c r="B3235" s="145">
        <v>-11686728.744173102</v>
      </c>
      <c r="U3235" s="145">
        <v>3215</v>
      </c>
      <c r="V3235" s="145">
        <v>3303369.3155440055</v>
      </c>
    </row>
    <row r="3236" spans="1:22" x14ac:dyDescent="0.35">
      <c r="A3236" s="70">
        <f t="shared" si="59"/>
        <v>3217</v>
      </c>
      <c r="B3236" s="145">
        <v>-11686728.744173102</v>
      </c>
      <c r="U3236" s="145">
        <v>3216</v>
      </c>
      <c r="V3236" s="145">
        <v>8646887.5039096586</v>
      </c>
    </row>
    <row r="3237" spans="1:22" x14ac:dyDescent="0.35">
      <c r="A3237" s="70">
        <f t="shared" si="59"/>
        <v>3218</v>
      </c>
      <c r="B3237" s="145">
        <v>-11686728.744173102</v>
      </c>
      <c r="U3237" s="145">
        <v>3217</v>
      </c>
      <c r="V3237" s="145">
        <v>-11055266.585672274</v>
      </c>
    </row>
    <row r="3238" spans="1:22" x14ac:dyDescent="0.35">
      <c r="A3238" s="70">
        <f t="shared" si="59"/>
        <v>3219</v>
      </c>
      <c r="B3238" s="145">
        <v>-11686728.744173102</v>
      </c>
      <c r="U3238" s="145">
        <v>3218</v>
      </c>
      <c r="V3238" s="145">
        <v>10211990.809017684</v>
      </c>
    </row>
    <row r="3239" spans="1:22" x14ac:dyDescent="0.35">
      <c r="A3239" s="70">
        <f t="shared" si="59"/>
        <v>3220</v>
      </c>
      <c r="B3239" s="145">
        <v>-11686728.744173102</v>
      </c>
      <c r="U3239" s="145">
        <v>3219</v>
      </c>
      <c r="V3239" s="145">
        <v>-25903643.154996503</v>
      </c>
    </row>
    <row r="3240" spans="1:22" x14ac:dyDescent="0.35">
      <c r="A3240" s="70">
        <f t="shared" si="59"/>
        <v>3221</v>
      </c>
      <c r="B3240" s="145">
        <v>-11686728.744173102</v>
      </c>
      <c r="U3240" s="145">
        <v>3220</v>
      </c>
      <c r="V3240" s="145">
        <v>12445682.874341976</v>
      </c>
    </row>
    <row r="3241" spans="1:22" x14ac:dyDescent="0.35">
      <c r="A3241" s="70">
        <f t="shared" si="59"/>
        <v>3222</v>
      </c>
      <c r="B3241" s="145">
        <v>-11686728.744173102</v>
      </c>
      <c r="U3241" s="145">
        <v>3221</v>
      </c>
      <c r="V3241" s="145">
        <v>-10972332.567493081</v>
      </c>
    </row>
    <row r="3242" spans="1:22" x14ac:dyDescent="0.35">
      <c r="A3242" s="70">
        <f t="shared" si="59"/>
        <v>3223</v>
      </c>
      <c r="B3242" s="145">
        <v>-11686728.744173102</v>
      </c>
      <c r="U3242" s="145">
        <v>3222</v>
      </c>
      <c r="V3242" s="145">
        <v>32722406.963321619</v>
      </c>
    </row>
    <row r="3243" spans="1:22" x14ac:dyDescent="0.35">
      <c r="A3243" s="70">
        <f t="shared" si="59"/>
        <v>3224</v>
      </c>
      <c r="B3243" s="145">
        <v>-11686728.744173102</v>
      </c>
      <c r="U3243" s="145">
        <v>3223</v>
      </c>
      <c r="V3243" s="145">
        <v>-20577642.545348361</v>
      </c>
    </row>
    <row r="3244" spans="1:22" x14ac:dyDescent="0.35">
      <c r="A3244" s="70">
        <f t="shared" si="59"/>
        <v>3225</v>
      </c>
      <c r="B3244" s="145">
        <v>-11686728.744173102</v>
      </c>
      <c r="U3244" s="145">
        <v>3224</v>
      </c>
      <c r="V3244" s="145">
        <v>-3068603.2637607194</v>
      </c>
    </row>
    <row r="3245" spans="1:22" x14ac:dyDescent="0.35">
      <c r="A3245" s="70">
        <f t="shared" si="59"/>
        <v>3226</v>
      </c>
      <c r="B3245" s="145">
        <v>-11686728.744173102</v>
      </c>
      <c r="U3245" s="145">
        <v>3225</v>
      </c>
      <c r="V3245" s="145">
        <v>22897989.270634353</v>
      </c>
    </row>
    <row r="3246" spans="1:22" x14ac:dyDescent="0.35">
      <c r="A3246" s="70">
        <f t="shared" si="59"/>
        <v>3227</v>
      </c>
      <c r="B3246" s="145">
        <v>-11686728.744173102</v>
      </c>
      <c r="U3246" s="145">
        <v>3226</v>
      </c>
      <c r="V3246" s="145">
        <v>-19926582.46002559</v>
      </c>
    </row>
    <row r="3247" spans="1:22" x14ac:dyDescent="0.35">
      <c r="A3247" s="70">
        <f t="shared" si="59"/>
        <v>3228</v>
      </c>
      <c r="B3247" s="145">
        <v>-11686728.744173102</v>
      </c>
      <c r="U3247" s="145">
        <v>3227</v>
      </c>
      <c r="V3247" s="145">
        <v>-229920.08819132671</v>
      </c>
    </row>
    <row r="3248" spans="1:22" x14ac:dyDescent="0.35">
      <c r="A3248" s="70">
        <f t="shared" si="59"/>
        <v>3229</v>
      </c>
      <c r="B3248" s="145">
        <v>-11686728.744173102</v>
      </c>
      <c r="U3248" s="145">
        <v>3228</v>
      </c>
      <c r="V3248" s="145">
        <v>-8715567.4583564103</v>
      </c>
    </row>
    <row r="3249" spans="1:22" x14ac:dyDescent="0.35">
      <c r="A3249" s="70">
        <f t="shared" si="59"/>
        <v>3230</v>
      </c>
      <c r="B3249" s="145">
        <v>-11686728.744173102</v>
      </c>
      <c r="U3249" s="145">
        <v>3229</v>
      </c>
      <c r="V3249" s="145">
        <v>12194658.89961917</v>
      </c>
    </row>
    <row r="3250" spans="1:22" x14ac:dyDescent="0.35">
      <c r="A3250" s="70">
        <f t="shared" si="59"/>
        <v>3231</v>
      </c>
      <c r="B3250" s="145">
        <v>-11686728.744173102</v>
      </c>
      <c r="U3250" s="145">
        <v>3230</v>
      </c>
      <c r="V3250" s="145">
        <v>14470389.261230219</v>
      </c>
    </row>
    <row r="3251" spans="1:22" x14ac:dyDescent="0.35">
      <c r="A3251" s="70">
        <f t="shared" si="59"/>
        <v>3232</v>
      </c>
      <c r="B3251" s="145">
        <v>-11686728.744173102</v>
      </c>
      <c r="U3251" s="145">
        <v>3231</v>
      </c>
      <c r="V3251" s="145">
        <v>27262205.526769958</v>
      </c>
    </row>
    <row r="3252" spans="1:22" x14ac:dyDescent="0.35">
      <c r="A3252" s="70">
        <f t="shared" si="59"/>
        <v>3233</v>
      </c>
      <c r="B3252" s="145">
        <v>-11686728.744173102</v>
      </c>
      <c r="U3252" s="145">
        <v>3232</v>
      </c>
      <c r="V3252" s="145">
        <v>14753697.711482257</v>
      </c>
    </row>
    <row r="3253" spans="1:22" x14ac:dyDescent="0.35">
      <c r="A3253" s="70">
        <f t="shared" si="59"/>
        <v>3234</v>
      </c>
      <c r="B3253" s="145">
        <v>-11686728.744173102</v>
      </c>
      <c r="U3253" s="145">
        <v>3233</v>
      </c>
      <c r="V3253" s="145">
        <v>-5100044.4264651239</v>
      </c>
    </row>
    <row r="3254" spans="1:22" x14ac:dyDescent="0.35">
      <c r="A3254" s="70">
        <f t="shared" si="59"/>
        <v>3235</v>
      </c>
      <c r="B3254" s="145">
        <v>-11686728.744173102</v>
      </c>
      <c r="U3254" s="145">
        <v>3234</v>
      </c>
      <c r="V3254" s="145">
        <v>9304877.1691246182</v>
      </c>
    </row>
    <row r="3255" spans="1:22" x14ac:dyDescent="0.35">
      <c r="A3255" s="70">
        <f t="shared" si="59"/>
        <v>3236</v>
      </c>
      <c r="B3255" s="145">
        <v>-11686728.744173102</v>
      </c>
      <c r="U3255" s="145">
        <v>3235</v>
      </c>
      <c r="V3255" s="145">
        <v>-32829946.814942949</v>
      </c>
    </row>
    <row r="3256" spans="1:22" x14ac:dyDescent="0.35">
      <c r="A3256" s="70">
        <f t="shared" si="59"/>
        <v>3237</v>
      </c>
      <c r="B3256" s="145">
        <v>-11686728.744173102</v>
      </c>
      <c r="U3256" s="145">
        <v>3236</v>
      </c>
      <c r="V3256" s="145">
        <v>-11994059.673326997</v>
      </c>
    </row>
    <row r="3257" spans="1:22" x14ac:dyDescent="0.35">
      <c r="A3257" s="70">
        <f t="shared" si="59"/>
        <v>3238</v>
      </c>
      <c r="B3257" s="145">
        <v>-11686728.744173102</v>
      </c>
      <c r="U3257" s="145">
        <v>3237</v>
      </c>
      <c r="V3257" s="145">
        <v>-25772494.821579479</v>
      </c>
    </row>
    <row r="3258" spans="1:22" x14ac:dyDescent="0.35">
      <c r="A3258" s="70">
        <f t="shared" si="59"/>
        <v>3239</v>
      </c>
      <c r="B3258" s="145">
        <v>-11686728.744173102</v>
      </c>
      <c r="U3258" s="145">
        <v>3238</v>
      </c>
      <c r="V3258" s="145">
        <v>5194489.4515822902</v>
      </c>
    </row>
    <row r="3259" spans="1:22" x14ac:dyDescent="0.35">
      <c r="A3259" s="70">
        <f t="shared" si="59"/>
        <v>3240</v>
      </c>
      <c r="B3259" s="145">
        <v>-11686728.744173102</v>
      </c>
      <c r="U3259" s="145">
        <v>3239</v>
      </c>
      <c r="V3259" s="145">
        <v>-14403323.776521774</v>
      </c>
    </row>
    <row r="3260" spans="1:22" x14ac:dyDescent="0.35">
      <c r="A3260" s="70">
        <f t="shared" si="59"/>
        <v>3241</v>
      </c>
      <c r="B3260" s="145">
        <v>-11686728.744173102</v>
      </c>
      <c r="U3260" s="145">
        <v>3240</v>
      </c>
      <c r="V3260" s="145">
        <v>5188731.1532821655</v>
      </c>
    </row>
    <row r="3261" spans="1:22" x14ac:dyDescent="0.35">
      <c r="A3261" s="70">
        <f t="shared" si="59"/>
        <v>3242</v>
      </c>
      <c r="B3261" s="145">
        <v>-11686728.744173102</v>
      </c>
      <c r="U3261" s="145">
        <v>3241</v>
      </c>
      <c r="V3261" s="145">
        <v>-16928814.155623354</v>
      </c>
    </row>
    <row r="3262" spans="1:22" x14ac:dyDescent="0.35">
      <c r="A3262" s="70">
        <f t="shared" si="59"/>
        <v>3243</v>
      </c>
      <c r="B3262" s="145">
        <v>-11686728.744173102</v>
      </c>
      <c r="U3262" s="145">
        <v>3242</v>
      </c>
      <c r="V3262" s="145">
        <v>23979383.403723765</v>
      </c>
    </row>
    <row r="3263" spans="1:22" x14ac:dyDescent="0.35">
      <c r="A3263" s="70">
        <f t="shared" si="59"/>
        <v>3244</v>
      </c>
      <c r="B3263" s="145">
        <v>-11686728.744173102</v>
      </c>
      <c r="U3263" s="145">
        <v>3243</v>
      </c>
      <c r="V3263" s="145">
        <v>-18743576.418529835</v>
      </c>
    </row>
    <row r="3264" spans="1:22" x14ac:dyDescent="0.35">
      <c r="A3264" s="70">
        <f t="shared" si="59"/>
        <v>3245</v>
      </c>
      <c r="B3264" s="145">
        <v>-11686728.744173102</v>
      </c>
      <c r="U3264" s="145">
        <v>3244</v>
      </c>
      <c r="V3264" s="145">
        <v>-9819100.9408680908</v>
      </c>
    </row>
    <row r="3265" spans="1:22" x14ac:dyDescent="0.35">
      <c r="A3265" s="70">
        <f t="shared" si="59"/>
        <v>3246</v>
      </c>
      <c r="B3265" s="145">
        <v>-11686728.744173102</v>
      </c>
      <c r="U3265" s="145">
        <v>3245</v>
      </c>
      <c r="V3265" s="145">
        <v>11671805.944802403</v>
      </c>
    </row>
    <row r="3266" spans="1:22" x14ac:dyDescent="0.35">
      <c r="A3266" s="70">
        <f t="shared" si="59"/>
        <v>3247</v>
      </c>
      <c r="B3266" s="145">
        <v>-11686728.744173102</v>
      </c>
      <c r="U3266" s="145">
        <v>3246</v>
      </c>
      <c r="V3266" s="145">
        <v>-11286060.121160315</v>
      </c>
    </row>
    <row r="3267" spans="1:22" x14ac:dyDescent="0.35">
      <c r="A3267" s="70">
        <f t="shared" si="59"/>
        <v>3248</v>
      </c>
      <c r="B3267" s="145">
        <v>-11686728.744173102</v>
      </c>
      <c r="U3267" s="145">
        <v>3247</v>
      </c>
      <c r="V3267" s="145">
        <v>-12765305.077537365</v>
      </c>
    </row>
    <row r="3268" spans="1:22" x14ac:dyDescent="0.35">
      <c r="A3268" s="70">
        <f t="shared" si="59"/>
        <v>3249</v>
      </c>
      <c r="B3268" s="145">
        <v>-11686728.744173102</v>
      </c>
      <c r="U3268" s="145">
        <v>3248</v>
      </c>
      <c r="V3268" s="145">
        <v>-2964902.8746765517</v>
      </c>
    </row>
    <row r="3269" spans="1:22" x14ac:dyDescent="0.35">
      <c r="A3269" s="70">
        <f t="shared" si="59"/>
        <v>3250</v>
      </c>
      <c r="B3269" s="145">
        <v>-11686728.744173102</v>
      </c>
      <c r="U3269" s="145">
        <v>3249</v>
      </c>
      <c r="V3269" s="145">
        <v>19581580.462283682</v>
      </c>
    </row>
    <row r="3270" spans="1:22" x14ac:dyDescent="0.35">
      <c r="A3270" s="70">
        <f t="shared" si="59"/>
        <v>3251</v>
      </c>
      <c r="B3270" s="145">
        <v>-11686728.744173102</v>
      </c>
      <c r="U3270" s="145">
        <v>3250</v>
      </c>
      <c r="V3270" s="145">
        <v>-321076.4416129142</v>
      </c>
    </row>
    <row r="3271" spans="1:22" x14ac:dyDescent="0.35">
      <c r="A3271" s="70">
        <f t="shared" si="59"/>
        <v>3252</v>
      </c>
      <c r="B3271" s="145">
        <v>-11686728.744173102</v>
      </c>
      <c r="U3271" s="145">
        <v>3251</v>
      </c>
      <c r="V3271" s="145">
        <v>663888.49226913974</v>
      </c>
    </row>
    <row r="3272" spans="1:22" x14ac:dyDescent="0.35">
      <c r="A3272" s="70">
        <f t="shared" si="59"/>
        <v>3253</v>
      </c>
      <c r="B3272" s="145">
        <v>-11686728.744173102</v>
      </c>
      <c r="U3272" s="145">
        <v>3252</v>
      </c>
      <c r="V3272" s="145">
        <v>-22392970.300854355</v>
      </c>
    </row>
    <row r="3273" spans="1:22" x14ac:dyDescent="0.35">
      <c r="A3273" s="70">
        <f t="shared" si="59"/>
        <v>3254</v>
      </c>
      <c r="B3273" s="145">
        <v>-11686728.744173102</v>
      </c>
      <c r="U3273" s="145">
        <v>3253</v>
      </c>
      <c r="V3273" s="145">
        <v>15814416.841252387</v>
      </c>
    </row>
    <row r="3274" spans="1:22" x14ac:dyDescent="0.35">
      <c r="A3274" s="70">
        <f t="shared" si="59"/>
        <v>3255</v>
      </c>
      <c r="B3274" s="145">
        <v>-11686728.744173102</v>
      </c>
      <c r="U3274" s="145">
        <v>3254</v>
      </c>
      <c r="V3274" s="145">
        <v>-69735.217495158315</v>
      </c>
    </row>
    <row r="3275" spans="1:22" x14ac:dyDescent="0.35">
      <c r="A3275" s="70">
        <f t="shared" si="59"/>
        <v>3256</v>
      </c>
      <c r="B3275" s="145">
        <v>-11686728.744173102</v>
      </c>
      <c r="U3275" s="145">
        <v>3255</v>
      </c>
      <c r="V3275" s="145">
        <v>-36008740.399091765</v>
      </c>
    </row>
    <row r="3276" spans="1:22" x14ac:dyDescent="0.35">
      <c r="A3276" s="70">
        <f t="shared" si="59"/>
        <v>3257</v>
      </c>
      <c r="B3276" s="145">
        <v>-11686728.744173102</v>
      </c>
      <c r="U3276" s="145">
        <v>3256</v>
      </c>
      <c r="V3276" s="145">
        <v>-10792388.201092664</v>
      </c>
    </row>
    <row r="3277" spans="1:22" x14ac:dyDescent="0.35">
      <c r="A3277" s="70">
        <f t="shared" si="59"/>
        <v>3258</v>
      </c>
      <c r="B3277" s="145">
        <v>-11686728.744173102</v>
      </c>
      <c r="U3277" s="145">
        <v>3257</v>
      </c>
      <c r="V3277" s="145">
        <v>-7033876.6207696833</v>
      </c>
    </row>
    <row r="3278" spans="1:22" x14ac:dyDescent="0.35">
      <c r="A3278" s="70">
        <f t="shared" si="59"/>
        <v>3259</v>
      </c>
      <c r="B3278" s="145">
        <v>-11686728.744173102</v>
      </c>
      <c r="U3278" s="145">
        <v>3258</v>
      </c>
      <c r="V3278" s="145">
        <v>-769299.70459739864</v>
      </c>
    </row>
    <row r="3279" spans="1:22" x14ac:dyDescent="0.35">
      <c r="A3279" s="70">
        <f t="shared" si="59"/>
        <v>3260</v>
      </c>
      <c r="B3279" s="145">
        <v>-11686728.744173102</v>
      </c>
      <c r="U3279" s="145">
        <v>3259</v>
      </c>
      <c r="V3279" s="145">
        <v>15129379.993125122</v>
      </c>
    </row>
    <row r="3280" spans="1:22" x14ac:dyDescent="0.35">
      <c r="A3280" s="70">
        <f t="shared" si="59"/>
        <v>3261</v>
      </c>
      <c r="B3280" s="145">
        <v>-11686728.744173102</v>
      </c>
      <c r="U3280" s="145">
        <v>3260</v>
      </c>
      <c r="V3280" s="145">
        <v>30372890.365357876</v>
      </c>
    </row>
    <row r="3281" spans="1:22" x14ac:dyDescent="0.35">
      <c r="A3281" s="70">
        <f t="shared" si="59"/>
        <v>3262</v>
      </c>
      <c r="B3281" s="145">
        <v>-11686728.744173102</v>
      </c>
      <c r="U3281" s="145">
        <v>3261</v>
      </c>
      <c r="V3281" s="145">
        <v>7364432.9394284151</v>
      </c>
    </row>
    <row r="3282" spans="1:22" x14ac:dyDescent="0.35">
      <c r="A3282" s="70">
        <f t="shared" si="59"/>
        <v>3263</v>
      </c>
      <c r="B3282" s="145">
        <v>-11686728.744173102</v>
      </c>
      <c r="U3282" s="145">
        <v>3262</v>
      </c>
      <c r="V3282" s="145">
        <v>-38131800.894099042</v>
      </c>
    </row>
    <row r="3283" spans="1:22" x14ac:dyDescent="0.35">
      <c r="A3283" s="70">
        <f t="shared" si="59"/>
        <v>3264</v>
      </c>
      <c r="B3283" s="145">
        <v>-11686728.744173102</v>
      </c>
      <c r="U3283" s="145">
        <v>3263</v>
      </c>
      <c r="V3283" s="145">
        <v>-22995244.152066112</v>
      </c>
    </row>
    <row r="3284" spans="1:22" x14ac:dyDescent="0.35">
      <c r="A3284" s="70">
        <f t="shared" si="59"/>
        <v>3265</v>
      </c>
      <c r="B3284" s="145">
        <v>-11686728.744173102</v>
      </c>
      <c r="U3284" s="145">
        <v>3264</v>
      </c>
      <c r="V3284" s="145">
        <v>5688613.9507682733</v>
      </c>
    </row>
    <row r="3285" spans="1:22" x14ac:dyDescent="0.35">
      <c r="A3285" s="70">
        <f t="shared" si="59"/>
        <v>3266</v>
      </c>
      <c r="B3285" s="145">
        <v>-11686728.744173102</v>
      </c>
      <c r="U3285" s="145">
        <v>3265</v>
      </c>
      <c r="V3285" s="145">
        <v>5395347.9025969543</v>
      </c>
    </row>
    <row r="3286" spans="1:22" x14ac:dyDescent="0.35">
      <c r="A3286" s="70">
        <f t="shared" ref="A3286:A3349" si="60">A3285+1</f>
        <v>3267</v>
      </c>
      <c r="B3286" s="145">
        <v>-11686728.744173102</v>
      </c>
      <c r="U3286" s="145">
        <v>3266</v>
      </c>
      <c r="V3286" s="145">
        <v>8133501.3839796111</v>
      </c>
    </row>
    <row r="3287" spans="1:22" x14ac:dyDescent="0.35">
      <c r="A3287" s="70">
        <f t="shared" si="60"/>
        <v>3268</v>
      </c>
      <c r="B3287" s="145">
        <v>-11686728.744173102</v>
      </c>
      <c r="U3287" s="145">
        <v>3267</v>
      </c>
      <c r="V3287" s="145">
        <v>7960208.8072028942</v>
      </c>
    </row>
    <row r="3288" spans="1:22" x14ac:dyDescent="0.35">
      <c r="A3288" s="70">
        <f t="shared" si="60"/>
        <v>3269</v>
      </c>
      <c r="B3288" s="145">
        <v>-11686728.744173102</v>
      </c>
      <c r="U3288" s="145">
        <v>3268</v>
      </c>
      <c r="V3288" s="145">
        <v>12611864.534313798</v>
      </c>
    </row>
    <row r="3289" spans="1:22" x14ac:dyDescent="0.35">
      <c r="A3289" s="70">
        <f t="shared" si="60"/>
        <v>3270</v>
      </c>
      <c r="B3289" s="145">
        <v>-11686728.744173102</v>
      </c>
      <c r="U3289" s="145">
        <v>3269</v>
      </c>
      <c r="V3289" s="145">
        <v>5498531.9267819449</v>
      </c>
    </row>
    <row r="3290" spans="1:22" x14ac:dyDescent="0.35">
      <c r="A3290" s="70">
        <f t="shared" si="60"/>
        <v>3271</v>
      </c>
      <c r="B3290" s="145">
        <v>-11686728.744173102</v>
      </c>
      <c r="U3290" s="145">
        <v>3270</v>
      </c>
      <c r="V3290" s="145">
        <v>-6327045.7171522398</v>
      </c>
    </row>
    <row r="3291" spans="1:22" x14ac:dyDescent="0.35">
      <c r="A3291" s="70">
        <f t="shared" si="60"/>
        <v>3272</v>
      </c>
      <c r="B3291" s="145">
        <v>-11686728.744173102</v>
      </c>
      <c r="U3291" s="145">
        <v>3271</v>
      </c>
      <c r="V3291" s="145">
        <v>4361507.1545242257</v>
      </c>
    </row>
    <row r="3292" spans="1:22" x14ac:dyDescent="0.35">
      <c r="A3292" s="70">
        <f t="shared" si="60"/>
        <v>3273</v>
      </c>
      <c r="B3292" s="145">
        <v>-11686728.744173102</v>
      </c>
      <c r="U3292" s="145">
        <v>3272</v>
      </c>
      <c r="V3292" s="145">
        <v>4859962.4346087053</v>
      </c>
    </row>
    <row r="3293" spans="1:22" x14ac:dyDescent="0.35">
      <c r="A3293" s="70">
        <f t="shared" si="60"/>
        <v>3274</v>
      </c>
      <c r="B3293" s="145">
        <v>-11686728.744173102</v>
      </c>
      <c r="U3293" s="145">
        <v>3273</v>
      </c>
      <c r="V3293" s="145">
        <v>12513410.026214004</v>
      </c>
    </row>
    <row r="3294" spans="1:22" x14ac:dyDescent="0.35">
      <c r="A3294" s="70">
        <f t="shared" si="60"/>
        <v>3275</v>
      </c>
      <c r="B3294" s="145">
        <v>-11686728.744173102</v>
      </c>
      <c r="U3294" s="145">
        <v>3274</v>
      </c>
      <c r="V3294" s="145">
        <v>-12373239.780110875</v>
      </c>
    </row>
    <row r="3295" spans="1:22" x14ac:dyDescent="0.35">
      <c r="A3295" s="70">
        <f t="shared" si="60"/>
        <v>3276</v>
      </c>
      <c r="B3295" s="145">
        <v>-11686728.744173102</v>
      </c>
      <c r="U3295" s="145">
        <v>3275</v>
      </c>
      <c r="V3295" s="145">
        <v>15485441.912018642</v>
      </c>
    </row>
    <row r="3296" spans="1:22" x14ac:dyDescent="0.35">
      <c r="A3296" s="70">
        <f t="shared" si="60"/>
        <v>3277</v>
      </c>
      <c r="B3296" s="145">
        <v>-11686728.744173102</v>
      </c>
      <c r="U3296" s="145">
        <v>3276</v>
      </c>
      <c r="V3296" s="145">
        <v>-9120906.7414978761</v>
      </c>
    </row>
    <row r="3297" spans="1:22" x14ac:dyDescent="0.35">
      <c r="A3297" s="70">
        <f t="shared" si="60"/>
        <v>3278</v>
      </c>
      <c r="B3297" s="145">
        <v>-11686728.744173102</v>
      </c>
      <c r="U3297" s="145">
        <v>3277</v>
      </c>
      <c r="V3297" s="145">
        <v>43236715.112360895</v>
      </c>
    </row>
    <row r="3298" spans="1:22" x14ac:dyDescent="0.35">
      <c r="A3298" s="70">
        <f t="shared" si="60"/>
        <v>3279</v>
      </c>
      <c r="B3298" s="145">
        <v>-11686728.744173102</v>
      </c>
      <c r="U3298" s="145">
        <v>3278</v>
      </c>
      <c r="V3298" s="145">
        <v>-3894923.5073113926</v>
      </c>
    </row>
    <row r="3299" spans="1:22" x14ac:dyDescent="0.35">
      <c r="A3299" s="70">
        <f t="shared" si="60"/>
        <v>3280</v>
      </c>
      <c r="B3299" s="145">
        <v>-11686728.744173102</v>
      </c>
      <c r="U3299" s="145">
        <v>3279</v>
      </c>
      <c r="V3299" s="145">
        <v>9094069.0332127512</v>
      </c>
    </row>
    <row r="3300" spans="1:22" x14ac:dyDescent="0.35">
      <c r="A3300" s="70">
        <f t="shared" si="60"/>
        <v>3281</v>
      </c>
      <c r="B3300" s="145">
        <v>-11686728.744173102</v>
      </c>
      <c r="U3300" s="145">
        <v>3280</v>
      </c>
      <c r="V3300" s="145">
        <v>7695747.2625926659</v>
      </c>
    </row>
    <row r="3301" spans="1:22" x14ac:dyDescent="0.35">
      <c r="A3301" s="70">
        <f t="shared" si="60"/>
        <v>3282</v>
      </c>
      <c r="B3301" s="145">
        <v>-11686728.744173102</v>
      </c>
      <c r="U3301" s="145">
        <v>3281</v>
      </c>
      <c r="V3301" s="145">
        <v>-9065860.6299654245</v>
      </c>
    </row>
    <row r="3302" spans="1:22" x14ac:dyDescent="0.35">
      <c r="A3302" s="70">
        <f t="shared" si="60"/>
        <v>3283</v>
      </c>
      <c r="B3302" s="145">
        <v>-11686728.744173102</v>
      </c>
      <c r="U3302" s="145">
        <v>3282</v>
      </c>
      <c r="V3302" s="145">
        <v>-27387143.674014159</v>
      </c>
    </row>
    <row r="3303" spans="1:22" x14ac:dyDescent="0.35">
      <c r="A3303" s="70">
        <f t="shared" si="60"/>
        <v>3284</v>
      </c>
      <c r="B3303" s="145">
        <v>-11686728.744173102</v>
      </c>
      <c r="U3303" s="145">
        <v>3283</v>
      </c>
      <c r="V3303" s="145">
        <v>8297602.906470947</v>
      </c>
    </row>
    <row r="3304" spans="1:22" x14ac:dyDescent="0.35">
      <c r="A3304" s="70">
        <f t="shared" si="60"/>
        <v>3285</v>
      </c>
      <c r="B3304" s="145">
        <v>-11686728.744173102</v>
      </c>
      <c r="U3304" s="145">
        <v>3284</v>
      </c>
      <c r="V3304" s="145">
        <v>-67659955.424632922</v>
      </c>
    </row>
    <row r="3305" spans="1:22" x14ac:dyDescent="0.35">
      <c r="A3305" s="70">
        <f t="shared" si="60"/>
        <v>3286</v>
      </c>
      <c r="B3305" s="145">
        <v>-11686728.744173102</v>
      </c>
      <c r="U3305" s="145">
        <v>3285</v>
      </c>
      <c r="V3305" s="145">
        <v>19859442.007494844</v>
      </c>
    </row>
    <row r="3306" spans="1:22" x14ac:dyDescent="0.35">
      <c r="A3306" s="70">
        <f t="shared" si="60"/>
        <v>3287</v>
      </c>
      <c r="B3306" s="145">
        <v>-11686728.744173102</v>
      </c>
      <c r="U3306" s="145">
        <v>3286</v>
      </c>
      <c r="V3306" s="145">
        <v>31805983.232049994</v>
      </c>
    </row>
    <row r="3307" spans="1:22" x14ac:dyDescent="0.35">
      <c r="A3307" s="70">
        <f t="shared" si="60"/>
        <v>3288</v>
      </c>
      <c r="B3307" s="145">
        <v>-11686728.744173102</v>
      </c>
      <c r="U3307" s="145">
        <v>3287</v>
      </c>
      <c r="V3307" s="145">
        <v>-20644331.36338485</v>
      </c>
    </row>
    <row r="3308" spans="1:22" x14ac:dyDescent="0.35">
      <c r="A3308" s="70">
        <f t="shared" si="60"/>
        <v>3289</v>
      </c>
      <c r="B3308" s="145">
        <v>-11686728.744173102</v>
      </c>
      <c r="U3308" s="145">
        <v>3288</v>
      </c>
      <c r="V3308" s="145">
        <v>6955237.1241155341</v>
      </c>
    </row>
    <row r="3309" spans="1:22" x14ac:dyDescent="0.35">
      <c r="A3309" s="70">
        <f t="shared" si="60"/>
        <v>3290</v>
      </c>
      <c r="B3309" s="145">
        <v>-11686728.744173102</v>
      </c>
      <c r="U3309" s="145">
        <v>3289</v>
      </c>
      <c r="V3309" s="145">
        <v>-17369316.031746805</v>
      </c>
    </row>
    <row r="3310" spans="1:22" x14ac:dyDescent="0.35">
      <c r="A3310" s="70">
        <f t="shared" si="60"/>
        <v>3291</v>
      </c>
      <c r="B3310" s="145">
        <v>-11686728.744173102</v>
      </c>
      <c r="U3310" s="145">
        <v>3290</v>
      </c>
      <c r="V3310" s="145">
        <v>23674954.543981239</v>
      </c>
    </row>
    <row r="3311" spans="1:22" x14ac:dyDescent="0.35">
      <c r="A3311" s="70">
        <f t="shared" si="60"/>
        <v>3292</v>
      </c>
      <c r="B3311" s="145">
        <v>-11686728.744173102</v>
      </c>
      <c r="U3311" s="145">
        <v>3291</v>
      </c>
      <c r="V3311" s="145">
        <v>43044813.259879217</v>
      </c>
    </row>
    <row r="3312" spans="1:22" x14ac:dyDescent="0.35">
      <c r="A3312" s="70">
        <f t="shared" si="60"/>
        <v>3293</v>
      </c>
      <c r="B3312" s="145">
        <v>-11686728.744173102</v>
      </c>
      <c r="U3312" s="145">
        <v>3292</v>
      </c>
      <c r="V3312" s="145">
        <v>-19135978.786021981</v>
      </c>
    </row>
    <row r="3313" spans="1:22" x14ac:dyDescent="0.35">
      <c r="A3313" s="70">
        <f t="shared" si="60"/>
        <v>3294</v>
      </c>
      <c r="B3313" s="145">
        <v>-11686728.744173102</v>
      </c>
      <c r="U3313" s="145">
        <v>3293</v>
      </c>
      <c r="V3313" s="145">
        <v>-17600584.210854258</v>
      </c>
    </row>
    <row r="3314" spans="1:22" x14ac:dyDescent="0.35">
      <c r="A3314" s="70">
        <f t="shared" si="60"/>
        <v>3295</v>
      </c>
      <c r="B3314" s="145">
        <v>-11686728.744173102</v>
      </c>
      <c r="U3314" s="145">
        <v>3294</v>
      </c>
      <c r="V3314" s="145">
        <v>8282595.3878284208</v>
      </c>
    </row>
    <row r="3315" spans="1:22" x14ac:dyDescent="0.35">
      <c r="A3315" s="70">
        <f t="shared" si="60"/>
        <v>3296</v>
      </c>
      <c r="B3315" s="145">
        <v>-11686728.744173102</v>
      </c>
      <c r="U3315" s="145">
        <v>3295</v>
      </c>
      <c r="V3315" s="145">
        <v>-22470264.174234398</v>
      </c>
    </row>
    <row r="3316" spans="1:22" x14ac:dyDescent="0.35">
      <c r="A3316" s="70">
        <f t="shared" si="60"/>
        <v>3297</v>
      </c>
      <c r="B3316" s="145">
        <v>-11686728.744173102</v>
      </c>
      <c r="U3316" s="145">
        <v>3296</v>
      </c>
      <c r="V3316" s="145">
        <v>5189373.8719891496</v>
      </c>
    </row>
    <row r="3317" spans="1:22" x14ac:dyDescent="0.35">
      <c r="A3317" s="70">
        <f t="shared" si="60"/>
        <v>3298</v>
      </c>
      <c r="B3317" s="145">
        <v>-11686728.744173102</v>
      </c>
      <c r="U3317" s="145">
        <v>3297</v>
      </c>
      <c r="V3317" s="145">
        <v>-11739558.695021728</v>
      </c>
    </row>
    <row r="3318" spans="1:22" x14ac:dyDescent="0.35">
      <c r="A3318" s="70">
        <f t="shared" si="60"/>
        <v>3299</v>
      </c>
      <c r="B3318" s="145">
        <v>-11686728.744173102</v>
      </c>
      <c r="U3318" s="145">
        <v>3298</v>
      </c>
      <c r="V3318" s="145">
        <v>6109087.5056253374</v>
      </c>
    </row>
    <row r="3319" spans="1:22" x14ac:dyDescent="0.35">
      <c r="A3319" s="70">
        <f t="shared" si="60"/>
        <v>3300</v>
      </c>
      <c r="B3319" s="145">
        <v>-11686728.744173102</v>
      </c>
      <c r="U3319" s="145">
        <v>3299</v>
      </c>
      <c r="V3319" s="145">
        <v>-9051212.384893639</v>
      </c>
    </row>
    <row r="3320" spans="1:22" x14ac:dyDescent="0.35">
      <c r="A3320" s="70">
        <f t="shared" si="60"/>
        <v>3301</v>
      </c>
      <c r="B3320" s="145">
        <v>-11686728.744173102</v>
      </c>
      <c r="U3320" s="145">
        <v>3300</v>
      </c>
      <c r="V3320" s="145">
        <v>-6474766.680328073</v>
      </c>
    </row>
    <row r="3321" spans="1:22" x14ac:dyDescent="0.35">
      <c r="A3321" s="70">
        <f t="shared" si="60"/>
        <v>3302</v>
      </c>
      <c r="B3321" s="145">
        <v>-11686728.744173102</v>
      </c>
      <c r="U3321" s="145">
        <v>3301</v>
      </c>
      <c r="V3321" s="145">
        <v>-35665079.030218378</v>
      </c>
    </row>
    <row r="3322" spans="1:22" x14ac:dyDescent="0.35">
      <c r="A3322" s="70">
        <f t="shared" si="60"/>
        <v>3303</v>
      </c>
      <c r="B3322" s="145">
        <v>-11686728.744173102</v>
      </c>
      <c r="U3322" s="145">
        <v>3302</v>
      </c>
      <c r="V3322" s="145">
        <v>-8013579.7912821285</v>
      </c>
    </row>
    <row r="3323" spans="1:22" x14ac:dyDescent="0.35">
      <c r="A3323" s="70">
        <f t="shared" si="60"/>
        <v>3304</v>
      </c>
      <c r="B3323" s="145">
        <v>-11686728.744173102</v>
      </c>
      <c r="U3323" s="145">
        <v>3303</v>
      </c>
      <c r="V3323" s="145">
        <v>-13938242.410728049</v>
      </c>
    </row>
    <row r="3324" spans="1:22" x14ac:dyDescent="0.35">
      <c r="A3324" s="70">
        <f t="shared" si="60"/>
        <v>3305</v>
      </c>
      <c r="B3324" s="145">
        <v>-11686728.744173102</v>
      </c>
      <c r="U3324" s="145">
        <v>3304</v>
      </c>
      <c r="V3324" s="145">
        <v>-5104631.02585271</v>
      </c>
    </row>
    <row r="3325" spans="1:22" x14ac:dyDescent="0.35">
      <c r="A3325" s="70">
        <f t="shared" si="60"/>
        <v>3306</v>
      </c>
      <c r="B3325" s="145">
        <v>-11686728.744173102</v>
      </c>
      <c r="U3325" s="145">
        <v>3305</v>
      </c>
      <c r="V3325" s="145">
        <v>21389134.429914255</v>
      </c>
    </row>
    <row r="3326" spans="1:22" x14ac:dyDescent="0.35">
      <c r="A3326" s="70">
        <f t="shared" si="60"/>
        <v>3307</v>
      </c>
      <c r="B3326" s="145">
        <v>-11686728.744173102</v>
      </c>
      <c r="U3326" s="145">
        <v>3306</v>
      </c>
      <c r="V3326" s="145">
        <v>-6071161.4076118618</v>
      </c>
    </row>
    <row r="3327" spans="1:22" x14ac:dyDescent="0.35">
      <c r="A3327" s="70">
        <f t="shared" si="60"/>
        <v>3308</v>
      </c>
      <c r="B3327" s="145">
        <v>-11686728.744173102</v>
      </c>
      <c r="U3327" s="145">
        <v>3307</v>
      </c>
      <c r="V3327" s="145">
        <v>-3217331.9255978279</v>
      </c>
    </row>
    <row r="3328" spans="1:22" x14ac:dyDescent="0.35">
      <c r="A3328" s="70">
        <f t="shared" si="60"/>
        <v>3309</v>
      </c>
      <c r="B3328" s="145">
        <v>-11686728.744173102</v>
      </c>
      <c r="U3328" s="145">
        <v>3308</v>
      </c>
      <c r="V3328" s="145">
        <v>-23720110.566027455</v>
      </c>
    </row>
    <row r="3329" spans="1:22" x14ac:dyDescent="0.35">
      <c r="A3329" s="70">
        <f t="shared" si="60"/>
        <v>3310</v>
      </c>
      <c r="B3329" s="145">
        <v>-11686728.744173102</v>
      </c>
      <c r="U3329" s="145">
        <v>3309</v>
      </c>
      <c r="V3329" s="145">
        <v>-1097599.4931737445</v>
      </c>
    </row>
    <row r="3330" spans="1:22" x14ac:dyDescent="0.35">
      <c r="A3330" s="70">
        <f t="shared" si="60"/>
        <v>3311</v>
      </c>
      <c r="B3330" s="145">
        <v>-11686728.744173102</v>
      </c>
      <c r="U3330" s="145">
        <v>3310</v>
      </c>
      <c r="V3330" s="145">
        <v>11329780.323075272</v>
      </c>
    </row>
    <row r="3331" spans="1:22" x14ac:dyDescent="0.35">
      <c r="A3331" s="70">
        <f t="shared" si="60"/>
        <v>3312</v>
      </c>
      <c r="B3331" s="145">
        <v>-11686728.744173102</v>
      </c>
      <c r="U3331" s="145">
        <v>3311</v>
      </c>
      <c r="V3331" s="145">
        <v>-18753245.415145662</v>
      </c>
    </row>
    <row r="3332" spans="1:22" x14ac:dyDescent="0.35">
      <c r="A3332" s="70">
        <f t="shared" si="60"/>
        <v>3313</v>
      </c>
      <c r="B3332" s="145">
        <v>-11686728.744173102</v>
      </c>
      <c r="U3332" s="145">
        <v>3312</v>
      </c>
      <c r="V3332" s="145">
        <v>-14570972.641477481</v>
      </c>
    </row>
    <row r="3333" spans="1:22" x14ac:dyDescent="0.35">
      <c r="A3333" s="70">
        <f t="shared" si="60"/>
        <v>3314</v>
      </c>
      <c r="B3333" s="145">
        <v>-11686728.744173102</v>
      </c>
      <c r="U3333" s="145">
        <v>3313</v>
      </c>
      <c r="V3333" s="145">
        <v>-32002207.568323974</v>
      </c>
    </row>
    <row r="3334" spans="1:22" x14ac:dyDescent="0.35">
      <c r="A3334" s="70">
        <f t="shared" si="60"/>
        <v>3315</v>
      </c>
      <c r="B3334" s="145">
        <v>-11686728.744173102</v>
      </c>
      <c r="U3334" s="145">
        <v>3314</v>
      </c>
      <c r="V3334" s="145">
        <v>-365423.25743421167</v>
      </c>
    </row>
    <row r="3335" spans="1:22" x14ac:dyDescent="0.35">
      <c r="A3335" s="70">
        <f t="shared" si="60"/>
        <v>3316</v>
      </c>
      <c r="B3335" s="145">
        <v>-11686728.744173102</v>
      </c>
      <c r="U3335" s="145">
        <v>3315</v>
      </c>
      <c r="V3335" s="145">
        <v>4552300.1652605832</v>
      </c>
    </row>
    <row r="3336" spans="1:22" x14ac:dyDescent="0.35">
      <c r="A3336" s="70">
        <f t="shared" si="60"/>
        <v>3317</v>
      </c>
      <c r="B3336" s="145">
        <v>-11686728.744173102</v>
      </c>
      <c r="U3336" s="145">
        <v>3316</v>
      </c>
      <c r="V3336" s="145">
        <v>11101592.954531431</v>
      </c>
    </row>
    <row r="3337" spans="1:22" x14ac:dyDescent="0.35">
      <c r="A3337" s="70">
        <f t="shared" si="60"/>
        <v>3318</v>
      </c>
      <c r="B3337" s="145">
        <v>-11686728.744173102</v>
      </c>
      <c r="U3337" s="145">
        <v>3317</v>
      </c>
      <c r="V3337" s="145">
        <v>-5130044.0791459009</v>
      </c>
    </row>
    <row r="3338" spans="1:22" x14ac:dyDescent="0.35">
      <c r="A3338" s="70">
        <f t="shared" si="60"/>
        <v>3319</v>
      </c>
      <c r="B3338" s="145">
        <v>-11686728.744173102</v>
      </c>
      <c r="U3338" s="145">
        <v>3318</v>
      </c>
      <c r="V3338" s="145">
        <v>-13959151.022597168</v>
      </c>
    </row>
    <row r="3339" spans="1:22" x14ac:dyDescent="0.35">
      <c r="A3339" s="70">
        <f t="shared" si="60"/>
        <v>3320</v>
      </c>
      <c r="B3339" s="145">
        <v>-11686728.744173102</v>
      </c>
      <c r="U3339" s="145">
        <v>3319</v>
      </c>
      <c r="V3339" s="145">
        <v>9476654.0854501948</v>
      </c>
    </row>
    <row r="3340" spans="1:22" x14ac:dyDescent="0.35">
      <c r="A3340" s="70">
        <f t="shared" si="60"/>
        <v>3321</v>
      </c>
      <c r="B3340" s="145">
        <v>-11686728.744173102</v>
      </c>
      <c r="U3340" s="145">
        <v>3320</v>
      </c>
      <c r="V3340" s="145">
        <v>-14190446.758627562</v>
      </c>
    </row>
    <row r="3341" spans="1:22" x14ac:dyDescent="0.35">
      <c r="A3341" s="70">
        <f t="shared" si="60"/>
        <v>3322</v>
      </c>
      <c r="B3341" s="145">
        <v>-11686728.744173102</v>
      </c>
      <c r="U3341" s="145">
        <v>3321</v>
      </c>
      <c r="V3341" s="145">
        <v>10857543.240982823</v>
      </c>
    </row>
    <row r="3342" spans="1:22" x14ac:dyDescent="0.35">
      <c r="A3342" s="70">
        <f t="shared" si="60"/>
        <v>3323</v>
      </c>
      <c r="B3342" s="145">
        <v>-11686728.744173102</v>
      </c>
      <c r="U3342" s="145">
        <v>3322</v>
      </c>
      <c r="V3342" s="145">
        <v>-11872543.425473738</v>
      </c>
    </row>
    <row r="3343" spans="1:22" x14ac:dyDescent="0.35">
      <c r="A3343" s="70">
        <f t="shared" si="60"/>
        <v>3324</v>
      </c>
      <c r="B3343" s="145">
        <v>-11686728.744173102</v>
      </c>
      <c r="U3343" s="145">
        <v>3323</v>
      </c>
      <c r="V3343" s="145">
        <v>-33861581.071511701</v>
      </c>
    </row>
    <row r="3344" spans="1:22" x14ac:dyDescent="0.35">
      <c r="A3344" s="70">
        <f t="shared" si="60"/>
        <v>3325</v>
      </c>
      <c r="B3344" s="145">
        <v>-11686728.744173102</v>
      </c>
      <c r="U3344" s="145">
        <v>3324</v>
      </c>
      <c r="V3344" s="145">
        <v>-26216879.880397402</v>
      </c>
    </row>
    <row r="3345" spans="1:22" x14ac:dyDescent="0.35">
      <c r="A3345" s="70">
        <f t="shared" si="60"/>
        <v>3326</v>
      </c>
      <c r="B3345" s="145">
        <v>-11686728.744173102</v>
      </c>
      <c r="U3345" s="145">
        <v>3325</v>
      </c>
      <c r="V3345" s="145">
        <v>-9049355.0395263135</v>
      </c>
    </row>
    <row r="3346" spans="1:22" x14ac:dyDescent="0.35">
      <c r="A3346" s="70">
        <f t="shared" si="60"/>
        <v>3327</v>
      </c>
      <c r="B3346" s="145">
        <v>-11686728.744173102</v>
      </c>
      <c r="U3346" s="145">
        <v>3326</v>
      </c>
      <c r="V3346" s="145">
        <v>-1035072.4212543108</v>
      </c>
    </row>
    <row r="3347" spans="1:22" x14ac:dyDescent="0.35">
      <c r="A3347" s="70">
        <f t="shared" si="60"/>
        <v>3328</v>
      </c>
      <c r="B3347" s="145">
        <v>-11686728.744173102</v>
      </c>
      <c r="U3347" s="145">
        <v>3327</v>
      </c>
      <c r="V3347" s="145">
        <v>-15059528.973589472</v>
      </c>
    </row>
    <row r="3348" spans="1:22" x14ac:dyDescent="0.35">
      <c r="A3348" s="70">
        <f t="shared" si="60"/>
        <v>3329</v>
      </c>
      <c r="B3348" s="145">
        <v>-11686728.744173102</v>
      </c>
      <c r="U3348" s="145">
        <v>3328</v>
      </c>
      <c r="V3348" s="145">
        <v>-8166137.5997976344</v>
      </c>
    </row>
    <row r="3349" spans="1:22" x14ac:dyDescent="0.35">
      <c r="A3349" s="70">
        <f t="shared" si="60"/>
        <v>3330</v>
      </c>
      <c r="B3349" s="145">
        <v>-11686728.744173102</v>
      </c>
      <c r="U3349" s="145">
        <v>3329</v>
      </c>
      <c r="V3349" s="145">
        <v>-21944073.931250136</v>
      </c>
    </row>
    <row r="3350" spans="1:22" x14ac:dyDescent="0.35">
      <c r="A3350" s="70">
        <f t="shared" ref="A3350:A3413" si="61">A3349+1</f>
        <v>3331</v>
      </c>
      <c r="B3350" s="145">
        <v>-11686728.744173102</v>
      </c>
      <c r="U3350" s="145">
        <v>3330</v>
      </c>
      <c r="V3350" s="145">
        <v>-12638164.581578005</v>
      </c>
    </row>
    <row r="3351" spans="1:22" x14ac:dyDescent="0.35">
      <c r="A3351" s="70">
        <f t="shared" si="61"/>
        <v>3332</v>
      </c>
      <c r="B3351" s="145">
        <v>-11686728.744173102</v>
      </c>
      <c r="U3351" s="145">
        <v>3331</v>
      </c>
      <c r="V3351" s="145">
        <v>-17305000.311078802</v>
      </c>
    </row>
    <row r="3352" spans="1:22" x14ac:dyDescent="0.35">
      <c r="A3352" s="70">
        <f t="shared" si="61"/>
        <v>3333</v>
      </c>
      <c r="B3352" s="145">
        <v>-11686728.744173102</v>
      </c>
      <c r="U3352" s="145">
        <v>3332</v>
      </c>
      <c r="V3352" s="145">
        <v>-13152317.956644878</v>
      </c>
    </row>
    <row r="3353" spans="1:22" x14ac:dyDescent="0.35">
      <c r="A3353" s="70">
        <f t="shared" si="61"/>
        <v>3334</v>
      </c>
      <c r="B3353" s="145">
        <v>-11686728.744173102</v>
      </c>
      <c r="U3353" s="145">
        <v>3333</v>
      </c>
      <c r="V3353" s="145">
        <v>-7461304.0237328783</v>
      </c>
    </row>
    <row r="3354" spans="1:22" x14ac:dyDescent="0.35">
      <c r="A3354" s="70">
        <f t="shared" si="61"/>
        <v>3335</v>
      </c>
      <c r="B3354" s="145">
        <v>-11686728.744173102</v>
      </c>
      <c r="U3354" s="145">
        <v>3334</v>
      </c>
      <c r="V3354" s="145">
        <v>515288.68960567191</v>
      </c>
    </row>
    <row r="3355" spans="1:22" x14ac:dyDescent="0.35">
      <c r="A3355" s="70">
        <f t="shared" si="61"/>
        <v>3336</v>
      </c>
      <c r="B3355" s="145">
        <v>-11686728.744173102</v>
      </c>
      <c r="U3355" s="145">
        <v>3335</v>
      </c>
      <c r="V3355" s="145">
        <v>7082851.6902193613</v>
      </c>
    </row>
    <row r="3356" spans="1:22" x14ac:dyDescent="0.35">
      <c r="A3356" s="70">
        <f t="shared" si="61"/>
        <v>3337</v>
      </c>
      <c r="B3356" s="145">
        <v>-11686728.744173102</v>
      </c>
      <c r="U3356" s="145">
        <v>3336</v>
      </c>
      <c r="V3356" s="145">
        <v>6318959.6418395601</v>
      </c>
    </row>
    <row r="3357" spans="1:22" x14ac:dyDescent="0.35">
      <c r="A3357" s="70">
        <f t="shared" si="61"/>
        <v>3338</v>
      </c>
      <c r="B3357" s="145">
        <v>-11686728.744173102</v>
      </c>
      <c r="U3357" s="145">
        <v>3337</v>
      </c>
      <c r="V3357" s="145">
        <v>5274509.7426740527</v>
      </c>
    </row>
    <row r="3358" spans="1:22" x14ac:dyDescent="0.35">
      <c r="A3358" s="70">
        <f t="shared" si="61"/>
        <v>3339</v>
      </c>
      <c r="B3358" s="145">
        <v>-11686728.744173102</v>
      </c>
      <c r="U3358" s="145">
        <v>3338</v>
      </c>
      <c r="V3358" s="145">
        <v>-14415098.863366455</v>
      </c>
    </row>
    <row r="3359" spans="1:22" x14ac:dyDescent="0.35">
      <c r="A3359" s="70">
        <f t="shared" si="61"/>
        <v>3340</v>
      </c>
      <c r="B3359" s="145">
        <v>-11686728.744173102</v>
      </c>
      <c r="U3359" s="145">
        <v>3339</v>
      </c>
      <c r="V3359" s="145">
        <v>-1550749.9132657386</v>
      </c>
    </row>
    <row r="3360" spans="1:22" x14ac:dyDescent="0.35">
      <c r="A3360" s="70">
        <f t="shared" si="61"/>
        <v>3341</v>
      </c>
      <c r="B3360" s="145">
        <v>-11686728.744173102</v>
      </c>
      <c r="U3360" s="145">
        <v>3340</v>
      </c>
      <c r="V3360" s="145">
        <v>-4646625.2489346974</v>
      </c>
    </row>
    <row r="3361" spans="1:22" x14ac:dyDescent="0.35">
      <c r="A3361" s="70">
        <f t="shared" si="61"/>
        <v>3342</v>
      </c>
      <c r="B3361" s="145">
        <v>-11686728.744173102</v>
      </c>
      <c r="U3361" s="145">
        <v>3341</v>
      </c>
      <c r="V3361" s="145">
        <v>-30423066.901145097</v>
      </c>
    </row>
    <row r="3362" spans="1:22" x14ac:dyDescent="0.35">
      <c r="A3362" s="70">
        <f t="shared" si="61"/>
        <v>3343</v>
      </c>
      <c r="B3362" s="145">
        <v>-11686728.744173102</v>
      </c>
      <c r="U3362" s="145">
        <v>3342</v>
      </c>
      <c r="V3362" s="145">
        <v>-29177494.604139842</v>
      </c>
    </row>
    <row r="3363" spans="1:22" x14ac:dyDescent="0.35">
      <c r="A3363" s="70">
        <f t="shared" si="61"/>
        <v>3344</v>
      </c>
      <c r="B3363" s="145">
        <v>-11686728.744173102</v>
      </c>
      <c r="U3363" s="145">
        <v>3343</v>
      </c>
      <c r="V3363" s="145">
        <v>-41147923.475563213</v>
      </c>
    </row>
    <row r="3364" spans="1:22" x14ac:dyDescent="0.35">
      <c r="A3364" s="70">
        <f t="shared" si="61"/>
        <v>3345</v>
      </c>
      <c r="B3364" s="145">
        <v>-11686728.744173102</v>
      </c>
      <c r="U3364" s="145">
        <v>3344</v>
      </c>
      <c r="V3364" s="145">
        <v>-7038268.68589947</v>
      </c>
    </row>
    <row r="3365" spans="1:22" x14ac:dyDescent="0.35">
      <c r="A3365" s="70">
        <f t="shared" si="61"/>
        <v>3346</v>
      </c>
      <c r="B3365" s="145">
        <v>-11686728.744173102</v>
      </c>
      <c r="U3365" s="145">
        <v>3345</v>
      </c>
      <c r="V3365" s="145">
        <v>-16573791.387082089</v>
      </c>
    </row>
    <row r="3366" spans="1:22" x14ac:dyDescent="0.35">
      <c r="A3366" s="70">
        <f t="shared" si="61"/>
        <v>3347</v>
      </c>
      <c r="B3366" s="145">
        <v>-11686728.744173102</v>
      </c>
      <c r="U3366" s="145">
        <v>3346</v>
      </c>
      <c r="V3366" s="145">
        <v>-20585815.329873621</v>
      </c>
    </row>
    <row r="3367" spans="1:22" x14ac:dyDescent="0.35">
      <c r="A3367" s="70">
        <f t="shared" si="61"/>
        <v>3348</v>
      </c>
      <c r="B3367" s="145">
        <v>-11686728.744173102</v>
      </c>
      <c r="U3367" s="145">
        <v>3347</v>
      </c>
      <c r="V3367" s="145">
        <v>3967511.3591779582</v>
      </c>
    </row>
    <row r="3368" spans="1:22" x14ac:dyDescent="0.35">
      <c r="A3368" s="70">
        <f t="shared" si="61"/>
        <v>3349</v>
      </c>
      <c r="B3368" s="145">
        <v>-11686728.744173102</v>
      </c>
      <c r="U3368" s="145">
        <v>3348</v>
      </c>
      <c r="V3368" s="145">
        <v>-9886385.1137424726</v>
      </c>
    </row>
    <row r="3369" spans="1:22" x14ac:dyDescent="0.35">
      <c r="A3369" s="70">
        <f t="shared" si="61"/>
        <v>3350</v>
      </c>
      <c r="B3369" s="145">
        <v>-11686728.744173102</v>
      </c>
      <c r="U3369" s="145">
        <v>3349</v>
      </c>
      <c r="V3369" s="145">
        <v>23521572.064798843</v>
      </c>
    </row>
    <row r="3370" spans="1:22" x14ac:dyDescent="0.35">
      <c r="A3370" s="70">
        <f t="shared" si="61"/>
        <v>3351</v>
      </c>
      <c r="B3370" s="145">
        <v>-11686728.744173102</v>
      </c>
      <c r="U3370" s="145">
        <v>3350</v>
      </c>
      <c r="V3370" s="145">
        <v>-75562667.806048065</v>
      </c>
    </row>
    <row r="3371" spans="1:22" x14ac:dyDescent="0.35">
      <c r="A3371" s="70">
        <f t="shared" si="61"/>
        <v>3352</v>
      </c>
      <c r="B3371" s="145">
        <v>-11686728.744173102</v>
      </c>
      <c r="U3371" s="145">
        <v>3351</v>
      </c>
      <c r="V3371" s="145">
        <v>963863.23581176251</v>
      </c>
    </row>
    <row r="3372" spans="1:22" x14ac:dyDescent="0.35">
      <c r="A3372" s="70">
        <f t="shared" si="61"/>
        <v>3353</v>
      </c>
      <c r="B3372" s="145">
        <v>-11686728.744173102</v>
      </c>
      <c r="U3372" s="145">
        <v>3352</v>
      </c>
      <c r="V3372" s="145">
        <v>-7846635.1606182149</v>
      </c>
    </row>
    <row r="3373" spans="1:22" x14ac:dyDescent="0.35">
      <c r="A3373" s="70">
        <f t="shared" si="61"/>
        <v>3354</v>
      </c>
      <c r="B3373" s="145">
        <v>-11686728.744173102</v>
      </c>
      <c r="U3373" s="145">
        <v>3353</v>
      </c>
      <c r="V3373" s="145">
        <v>17630916.27558089</v>
      </c>
    </row>
    <row r="3374" spans="1:22" x14ac:dyDescent="0.35">
      <c r="A3374" s="70">
        <f t="shared" si="61"/>
        <v>3355</v>
      </c>
      <c r="B3374" s="145">
        <v>-11686728.744173102</v>
      </c>
      <c r="U3374" s="145">
        <v>3354</v>
      </c>
      <c r="V3374" s="145">
        <v>5113707.8070619926</v>
      </c>
    </row>
    <row r="3375" spans="1:22" x14ac:dyDescent="0.35">
      <c r="A3375" s="70">
        <f t="shared" si="61"/>
        <v>3356</v>
      </c>
      <c r="B3375" s="145">
        <v>-11686728.744173102</v>
      </c>
      <c r="U3375" s="145">
        <v>3355</v>
      </c>
      <c r="V3375" s="145">
        <v>22721861.502567448</v>
      </c>
    </row>
    <row r="3376" spans="1:22" x14ac:dyDescent="0.35">
      <c r="A3376" s="70">
        <f t="shared" si="61"/>
        <v>3357</v>
      </c>
      <c r="B3376" s="145">
        <v>-11686728.744173102</v>
      </c>
      <c r="U3376" s="145">
        <v>3356</v>
      </c>
      <c r="V3376" s="145">
        <v>27262070.40477524</v>
      </c>
    </row>
    <row r="3377" spans="1:22" x14ac:dyDescent="0.35">
      <c r="A3377" s="70">
        <f t="shared" si="61"/>
        <v>3358</v>
      </c>
      <c r="B3377" s="145">
        <v>-11686728.744173102</v>
      </c>
      <c r="U3377" s="145">
        <v>3357</v>
      </c>
      <c r="V3377" s="145">
        <v>-27591142.315156702</v>
      </c>
    </row>
    <row r="3378" spans="1:22" x14ac:dyDescent="0.35">
      <c r="A3378" s="70">
        <f t="shared" si="61"/>
        <v>3359</v>
      </c>
      <c r="B3378" s="145">
        <v>-11686728.744173102</v>
      </c>
      <c r="U3378" s="145">
        <v>3358</v>
      </c>
      <c r="V3378" s="145">
        <v>-12523561.437352777</v>
      </c>
    </row>
    <row r="3379" spans="1:22" x14ac:dyDescent="0.35">
      <c r="A3379" s="70">
        <f t="shared" si="61"/>
        <v>3360</v>
      </c>
      <c r="B3379" s="145">
        <v>-11686728.744173102</v>
      </c>
      <c r="U3379" s="145">
        <v>3359</v>
      </c>
      <c r="V3379" s="145">
        <v>13762051.982815139</v>
      </c>
    </row>
    <row r="3380" spans="1:22" x14ac:dyDescent="0.35">
      <c r="A3380" s="70">
        <f t="shared" si="61"/>
        <v>3361</v>
      </c>
      <c r="B3380" s="145">
        <v>-11686728.744173102</v>
      </c>
      <c r="U3380" s="145">
        <v>3360</v>
      </c>
      <c r="V3380" s="145">
        <v>-27308494.631581757</v>
      </c>
    </row>
    <row r="3381" spans="1:22" x14ac:dyDescent="0.35">
      <c r="A3381" s="70">
        <f t="shared" si="61"/>
        <v>3362</v>
      </c>
      <c r="B3381" s="145">
        <v>-11686728.744173102</v>
      </c>
      <c r="U3381" s="145">
        <v>3361</v>
      </c>
      <c r="V3381" s="145">
        <v>-48150427.544626258</v>
      </c>
    </row>
    <row r="3382" spans="1:22" x14ac:dyDescent="0.35">
      <c r="A3382" s="70">
        <f t="shared" si="61"/>
        <v>3363</v>
      </c>
      <c r="B3382" s="145">
        <v>-11686728.744173102</v>
      </c>
      <c r="U3382" s="145">
        <v>3362</v>
      </c>
      <c r="V3382" s="145">
        <v>48591696.222777441</v>
      </c>
    </row>
    <row r="3383" spans="1:22" x14ac:dyDescent="0.35">
      <c r="A3383" s="70">
        <f t="shared" si="61"/>
        <v>3364</v>
      </c>
      <c r="B3383" s="145">
        <v>-11686728.744173102</v>
      </c>
      <c r="U3383" s="145">
        <v>3363</v>
      </c>
      <c r="V3383" s="145">
        <v>918942.25124342367</v>
      </c>
    </row>
    <row r="3384" spans="1:22" x14ac:dyDescent="0.35">
      <c r="A3384" s="70">
        <f t="shared" si="61"/>
        <v>3365</v>
      </c>
      <c r="B3384" s="145">
        <v>-11686728.744173102</v>
      </c>
      <c r="U3384" s="145">
        <v>3364</v>
      </c>
      <c r="V3384" s="145">
        <v>23732024.468260787</v>
      </c>
    </row>
    <row r="3385" spans="1:22" x14ac:dyDescent="0.35">
      <c r="A3385" s="70">
        <f t="shared" si="61"/>
        <v>3366</v>
      </c>
      <c r="B3385" s="145">
        <v>-11686728.744173102</v>
      </c>
      <c r="U3385" s="145">
        <v>3365</v>
      </c>
      <c r="V3385" s="145">
        <v>-26840477.356656801</v>
      </c>
    </row>
    <row r="3386" spans="1:22" x14ac:dyDescent="0.35">
      <c r="A3386" s="70">
        <f t="shared" si="61"/>
        <v>3367</v>
      </c>
      <c r="B3386" s="145">
        <v>-11686728.744173102</v>
      </c>
      <c r="U3386" s="145">
        <v>3366</v>
      </c>
      <c r="V3386" s="145">
        <v>4097163.18370061</v>
      </c>
    </row>
    <row r="3387" spans="1:22" x14ac:dyDescent="0.35">
      <c r="A3387" s="70">
        <f t="shared" si="61"/>
        <v>3368</v>
      </c>
      <c r="B3387" s="145">
        <v>-11686728.744173102</v>
      </c>
      <c r="U3387" s="145">
        <v>3367</v>
      </c>
      <c r="V3387" s="145">
        <v>-13559853.001858983</v>
      </c>
    </row>
    <row r="3388" spans="1:22" x14ac:dyDescent="0.35">
      <c r="A3388" s="70">
        <f t="shared" si="61"/>
        <v>3369</v>
      </c>
      <c r="B3388" s="145">
        <v>-11686728.744173102</v>
      </c>
      <c r="U3388" s="145">
        <v>3368</v>
      </c>
      <c r="V3388" s="145">
        <v>-10589378.237480918</v>
      </c>
    </row>
    <row r="3389" spans="1:22" x14ac:dyDescent="0.35">
      <c r="A3389" s="70">
        <f t="shared" si="61"/>
        <v>3370</v>
      </c>
      <c r="B3389" s="145">
        <v>-11686728.744173102</v>
      </c>
      <c r="U3389" s="145">
        <v>3369</v>
      </c>
      <c r="V3389" s="145">
        <v>-16255056.466451533</v>
      </c>
    </row>
    <row r="3390" spans="1:22" x14ac:dyDescent="0.35">
      <c r="A3390" s="70">
        <f t="shared" si="61"/>
        <v>3371</v>
      </c>
      <c r="B3390" s="145">
        <v>-11686728.744173102</v>
      </c>
      <c r="U3390" s="145">
        <v>3370</v>
      </c>
      <c r="V3390" s="145">
        <v>8039721.9430208616</v>
      </c>
    </row>
    <row r="3391" spans="1:22" x14ac:dyDescent="0.35">
      <c r="A3391" s="70">
        <f t="shared" si="61"/>
        <v>3372</v>
      </c>
      <c r="B3391" s="145">
        <v>-11686728.744173102</v>
      </c>
      <c r="U3391" s="145">
        <v>3371</v>
      </c>
      <c r="V3391" s="145">
        <v>17322312.704540506</v>
      </c>
    </row>
    <row r="3392" spans="1:22" x14ac:dyDescent="0.35">
      <c r="A3392" s="70">
        <f t="shared" si="61"/>
        <v>3373</v>
      </c>
      <c r="B3392" s="145">
        <v>-11686728.744173102</v>
      </c>
      <c r="U3392" s="145">
        <v>3372</v>
      </c>
      <c r="V3392" s="145">
        <v>-2558350.6662980877</v>
      </c>
    </row>
    <row r="3393" spans="1:22" x14ac:dyDescent="0.35">
      <c r="A3393" s="70">
        <f t="shared" si="61"/>
        <v>3374</v>
      </c>
      <c r="B3393" s="145">
        <v>-11686728.744173102</v>
      </c>
      <c r="U3393" s="145">
        <v>3373</v>
      </c>
      <c r="V3393" s="145">
        <v>-2191295.2295657992</v>
      </c>
    </row>
    <row r="3394" spans="1:22" x14ac:dyDescent="0.35">
      <c r="A3394" s="70">
        <f t="shared" si="61"/>
        <v>3375</v>
      </c>
      <c r="B3394" s="145">
        <v>-11686728.744173102</v>
      </c>
      <c r="U3394" s="145">
        <v>3374</v>
      </c>
      <c r="V3394" s="145">
        <v>-5849095.344891252</v>
      </c>
    </row>
    <row r="3395" spans="1:22" x14ac:dyDescent="0.35">
      <c r="A3395" s="70">
        <f t="shared" si="61"/>
        <v>3376</v>
      </c>
      <c r="B3395" s="145">
        <v>-11686728.744173102</v>
      </c>
      <c r="U3395" s="145">
        <v>3375</v>
      </c>
      <c r="V3395" s="145">
        <v>-3134202.0962461513</v>
      </c>
    </row>
    <row r="3396" spans="1:22" x14ac:dyDescent="0.35">
      <c r="A3396" s="70">
        <f t="shared" si="61"/>
        <v>3377</v>
      </c>
      <c r="B3396" s="145">
        <v>-11686728.744173102</v>
      </c>
      <c r="U3396" s="145">
        <v>3376</v>
      </c>
      <c r="V3396" s="145">
        <v>-19939245.88672014</v>
      </c>
    </row>
    <row r="3397" spans="1:22" x14ac:dyDescent="0.35">
      <c r="A3397" s="70">
        <f t="shared" si="61"/>
        <v>3378</v>
      </c>
      <c r="B3397" s="145">
        <v>-11686728.744173102</v>
      </c>
      <c r="U3397" s="145">
        <v>3377</v>
      </c>
      <c r="V3397" s="145">
        <v>242219.62250780687</v>
      </c>
    </row>
    <row r="3398" spans="1:22" x14ac:dyDescent="0.35">
      <c r="A3398" s="70">
        <f t="shared" si="61"/>
        <v>3379</v>
      </c>
      <c r="B3398" s="145">
        <v>-11686728.744173102</v>
      </c>
      <c r="U3398" s="145">
        <v>3378</v>
      </c>
      <c r="V3398" s="145">
        <v>-191294.85234107822</v>
      </c>
    </row>
    <row r="3399" spans="1:22" x14ac:dyDescent="0.35">
      <c r="A3399" s="70">
        <f t="shared" si="61"/>
        <v>3380</v>
      </c>
      <c r="B3399" s="145">
        <v>-11686728.744173102</v>
      </c>
      <c r="U3399" s="145">
        <v>3379</v>
      </c>
      <c r="V3399" s="145">
        <v>-24319869.103845414</v>
      </c>
    </row>
    <row r="3400" spans="1:22" x14ac:dyDescent="0.35">
      <c r="A3400" s="70">
        <f t="shared" si="61"/>
        <v>3381</v>
      </c>
      <c r="B3400" s="145">
        <v>-11686728.744173102</v>
      </c>
      <c r="U3400" s="145">
        <v>3380</v>
      </c>
      <c r="V3400" s="145">
        <v>2275451.3842221089</v>
      </c>
    </row>
    <row r="3401" spans="1:22" x14ac:dyDescent="0.35">
      <c r="A3401" s="70">
        <f t="shared" si="61"/>
        <v>3382</v>
      </c>
      <c r="B3401" s="145">
        <v>-11686728.744173102</v>
      </c>
      <c r="U3401" s="145">
        <v>3381</v>
      </c>
      <c r="V3401" s="145">
        <v>13778126.736954864</v>
      </c>
    </row>
    <row r="3402" spans="1:22" x14ac:dyDescent="0.35">
      <c r="A3402" s="70">
        <f t="shared" si="61"/>
        <v>3383</v>
      </c>
      <c r="B3402" s="145">
        <v>-11686728.744173102</v>
      </c>
      <c r="U3402" s="145">
        <v>3382</v>
      </c>
      <c r="V3402" s="145">
        <v>-14590268.345774366</v>
      </c>
    </row>
    <row r="3403" spans="1:22" x14ac:dyDescent="0.35">
      <c r="A3403" s="70">
        <f t="shared" si="61"/>
        <v>3384</v>
      </c>
      <c r="B3403" s="145">
        <v>-11686728.744173102</v>
      </c>
      <c r="U3403" s="145">
        <v>3383</v>
      </c>
      <c r="V3403" s="145">
        <v>30247737.274426229</v>
      </c>
    </row>
    <row r="3404" spans="1:22" x14ac:dyDescent="0.35">
      <c r="A3404" s="70">
        <f t="shared" si="61"/>
        <v>3385</v>
      </c>
      <c r="B3404" s="145">
        <v>-11686728.744173102</v>
      </c>
      <c r="U3404" s="145">
        <v>3384</v>
      </c>
      <c r="V3404" s="145">
        <v>23272553.297993999</v>
      </c>
    </row>
    <row r="3405" spans="1:22" x14ac:dyDescent="0.35">
      <c r="A3405" s="70">
        <f t="shared" si="61"/>
        <v>3386</v>
      </c>
      <c r="B3405" s="145">
        <v>-11686728.744173102</v>
      </c>
      <c r="U3405" s="145">
        <v>3385</v>
      </c>
      <c r="V3405" s="145">
        <v>-21868636.942037839</v>
      </c>
    </row>
    <row r="3406" spans="1:22" x14ac:dyDescent="0.35">
      <c r="A3406" s="70">
        <f t="shared" si="61"/>
        <v>3387</v>
      </c>
      <c r="B3406" s="145">
        <v>-11686728.744173102</v>
      </c>
      <c r="U3406" s="145">
        <v>3386</v>
      </c>
      <c r="V3406" s="145">
        <v>-19452556.914694838</v>
      </c>
    </row>
    <row r="3407" spans="1:22" x14ac:dyDescent="0.35">
      <c r="A3407" s="70">
        <f t="shared" si="61"/>
        <v>3388</v>
      </c>
      <c r="B3407" s="145">
        <v>-11686728.744173102</v>
      </c>
      <c r="U3407" s="145">
        <v>3387</v>
      </c>
      <c r="V3407" s="145">
        <v>3716393.0802606195</v>
      </c>
    </row>
    <row r="3408" spans="1:22" x14ac:dyDescent="0.35">
      <c r="A3408" s="70">
        <f t="shared" si="61"/>
        <v>3389</v>
      </c>
      <c r="B3408" s="145">
        <v>-11686728.744173102</v>
      </c>
      <c r="U3408" s="145">
        <v>3388</v>
      </c>
      <c r="V3408" s="145">
        <v>-14002815.324805276</v>
      </c>
    </row>
    <row r="3409" spans="1:22" x14ac:dyDescent="0.35">
      <c r="A3409" s="70">
        <f t="shared" si="61"/>
        <v>3390</v>
      </c>
      <c r="B3409" s="145">
        <v>-11686728.744173102</v>
      </c>
      <c r="U3409" s="145">
        <v>3389</v>
      </c>
      <c r="V3409" s="145">
        <v>-1948838.0894877464</v>
      </c>
    </row>
    <row r="3410" spans="1:22" x14ac:dyDescent="0.35">
      <c r="A3410" s="70">
        <f t="shared" si="61"/>
        <v>3391</v>
      </c>
      <c r="B3410" s="145">
        <v>-11686728.744173102</v>
      </c>
      <c r="U3410" s="145">
        <v>3390</v>
      </c>
      <c r="V3410" s="145">
        <v>31569304.60476619</v>
      </c>
    </row>
    <row r="3411" spans="1:22" x14ac:dyDescent="0.35">
      <c r="A3411" s="70">
        <f t="shared" si="61"/>
        <v>3392</v>
      </c>
      <c r="B3411" s="145">
        <v>-11686728.744173102</v>
      </c>
      <c r="U3411" s="145">
        <v>3391</v>
      </c>
      <c r="V3411" s="145">
        <v>-11707665.58274259</v>
      </c>
    </row>
    <row r="3412" spans="1:22" x14ac:dyDescent="0.35">
      <c r="A3412" s="70">
        <f t="shared" si="61"/>
        <v>3393</v>
      </c>
      <c r="B3412" s="145">
        <v>-11686728.744173102</v>
      </c>
      <c r="U3412" s="145">
        <v>3392</v>
      </c>
      <c r="V3412" s="145">
        <v>-2727949.2586696483</v>
      </c>
    </row>
    <row r="3413" spans="1:22" x14ac:dyDescent="0.35">
      <c r="A3413" s="70">
        <f t="shared" si="61"/>
        <v>3394</v>
      </c>
      <c r="B3413" s="145">
        <v>-11686728.744173102</v>
      </c>
      <c r="U3413" s="145">
        <v>3393</v>
      </c>
      <c r="V3413" s="145">
        <v>-16683800.369242093</v>
      </c>
    </row>
    <row r="3414" spans="1:22" x14ac:dyDescent="0.35">
      <c r="A3414" s="70">
        <f t="shared" ref="A3414:A3477" si="62">A3413+1</f>
        <v>3395</v>
      </c>
      <c r="B3414" s="145">
        <v>-11686728.744173102</v>
      </c>
      <c r="U3414" s="145">
        <v>3394</v>
      </c>
      <c r="V3414" s="145">
        <v>-3820828.2978211679</v>
      </c>
    </row>
    <row r="3415" spans="1:22" x14ac:dyDescent="0.35">
      <c r="A3415" s="70">
        <f t="shared" si="62"/>
        <v>3396</v>
      </c>
      <c r="B3415" s="145">
        <v>-11686728.744173102</v>
      </c>
      <c r="U3415" s="145">
        <v>3395</v>
      </c>
      <c r="V3415" s="145">
        <v>10981852.62852335</v>
      </c>
    </row>
    <row r="3416" spans="1:22" x14ac:dyDescent="0.35">
      <c r="A3416" s="70">
        <f t="shared" si="62"/>
        <v>3397</v>
      </c>
      <c r="B3416" s="145">
        <v>-11686728.744173102</v>
      </c>
      <c r="U3416" s="145">
        <v>3396</v>
      </c>
      <c r="V3416" s="145">
        <v>-9296150.3640343249</v>
      </c>
    </row>
    <row r="3417" spans="1:22" x14ac:dyDescent="0.35">
      <c r="A3417" s="70">
        <f t="shared" si="62"/>
        <v>3398</v>
      </c>
      <c r="B3417" s="145">
        <v>-11686728.744173102</v>
      </c>
      <c r="U3417" s="145">
        <v>3397</v>
      </c>
      <c r="V3417" s="145">
        <v>1333155.0652857758</v>
      </c>
    </row>
    <row r="3418" spans="1:22" x14ac:dyDescent="0.35">
      <c r="A3418" s="70">
        <f t="shared" si="62"/>
        <v>3399</v>
      </c>
      <c r="B3418" s="145">
        <v>-11686728.744173102</v>
      </c>
      <c r="U3418" s="145">
        <v>3398</v>
      </c>
      <c r="V3418" s="145">
        <v>55123130.998859197</v>
      </c>
    </row>
    <row r="3419" spans="1:22" x14ac:dyDescent="0.35">
      <c r="A3419" s="70">
        <f t="shared" si="62"/>
        <v>3400</v>
      </c>
      <c r="B3419" s="145">
        <v>-11686728.744173102</v>
      </c>
      <c r="U3419" s="145">
        <v>3399</v>
      </c>
      <c r="V3419" s="145">
        <v>-15440489.474587359</v>
      </c>
    </row>
    <row r="3420" spans="1:22" x14ac:dyDescent="0.35">
      <c r="A3420" s="70">
        <f t="shared" si="62"/>
        <v>3401</v>
      </c>
      <c r="B3420" s="145">
        <v>-11686728.744173102</v>
      </c>
      <c r="U3420" s="145">
        <v>3400</v>
      </c>
      <c r="V3420" s="145">
        <v>12267360.531188127</v>
      </c>
    </row>
    <row r="3421" spans="1:22" x14ac:dyDescent="0.35">
      <c r="A3421" s="70">
        <f t="shared" si="62"/>
        <v>3402</v>
      </c>
      <c r="B3421" s="145">
        <v>-11686728.744173102</v>
      </c>
      <c r="U3421" s="145">
        <v>3401</v>
      </c>
      <c r="V3421" s="145">
        <v>-2935658.2601149268</v>
      </c>
    </row>
    <row r="3422" spans="1:22" x14ac:dyDescent="0.35">
      <c r="A3422" s="70">
        <f t="shared" si="62"/>
        <v>3403</v>
      </c>
      <c r="B3422" s="145">
        <v>-11686728.744173102</v>
      </c>
      <c r="U3422" s="145">
        <v>3402</v>
      </c>
      <c r="V3422" s="145">
        <v>23214898.774413012</v>
      </c>
    </row>
    <row r="3423" spans="1:22" x14ac:dyDescent="0.35">
      <c r="A3423" s="70">
        <f t="shared" si="62"/>
        <v>3404</v>
      </c>
      <c r="B3423" s="145">
        <v>-11686728.744173102</v>
      </c>
      <c r="U3423" s="145">
        <v>3403</v>
      </c>
      <c r="V3423" s="145">
        <v>-24356841.949133847</v>
      </c>
    </row>
    <row r="3424" spans="1:22" x14ac:dyDescent="0.35">
      <c r="A3424" s="70">
        <f t="shared" si="62"/>
        <v>3405</v>
      </c>
      <c r="B3424" s="145">
        <v>-11686728.744173102</v>
      </c>
      <c r="U3424" s="145">
        <v>3404</v>
      </c>
      <c r="V3424" s="145">
        <v>24202182.294026732</v>
      </c>
    </row>
    <row r="3425" spans="1:22" x14ac:dyDescent="0.35">
      <c r="A3425" s="70">
        <f t="shared" si="62"/>
        <v>3406</v>
      </c>
      <c r="B3425" s="145">
        <v>-11686728.744173102</v>
      </c>
      <c r="U3425" s="145">
        <v>3405</v>
      </c>
      <c r="V3425" s="145">
        <v>-18064863.415201951</v>
      </c>
    </row>
    <row r="3426" spans="1:22" x14ac:dyDescent="0.35">
      <c r="A3426" s="70">
        <f t="shared" si="62"/>
        <v>3407</v>
      </c>
      <c r="B3426" s="145">
        <v>-11686728.744173102</v>
      </c>
      <c r="U3426" s="145">
        <v>3406</v>
      </c>
      <c r="V3426" s="145">
        <v>-2222881.493898198</v>
      </c>
    </row>
    <row r="3427" spans="1:22" x14ac:dyDescent="0.35">
      <c r="A3427" s="70">
        <f t="shared" si="62"/>
        <v>3408</v>
      </c>
      <c r="B3427" s="145">
        <v>-11686728.744173102</v>
      </c>
      <c r="U3427" s="145">
        <v>3407</v>
      </c>
      <c r="V3427" s="145">
        <v>34235456.393741488</v>
      </c>
    </row>
    <row r="3428" spans="1:22" x14ac:dyDescent="0.35">
      <c r="A3428" s="70">
        <f t="shared" si="62"/>
        <v>3409</v>
      </c>
      <c r="B3428" s="145">
        <v>-11686728.744173102</v>
      </c>
      <c r="U3428" s="145">
        <v>3408</v>
      </c>
      <c r="V3428" s="145">
        <v>-7864843.6811668333</v>
      </c>
    </row>
    <row r="3429" spans="1:22" x14ac:dyDescent="0.35">
      <c r="A3429" s="70">
        <f t="shared" si="62"/>
        <v>3410</v>
      </c>
      <c r="B3429" s="145">
        <v>-11686728.744173102</v>
      </c>
      <c r="U3429" s="145">
        <v>3409</v>
      </c>
      <c r="V3429" s="145">
        <v>11782903.225719325</v>
      </c>
    </row>
    <row r="3430" spans="1:22" x14ac:dyDescent="0.35">
      <c r="A3430" s="70">
        <f t="shared" si="62"/>
        <v>3411</v>
      </c>
      <c r="B3430" s="145">
        <v>-11686728.744173102</v>
      </c>
      <c r="U3430" s="145">
        <v>3410</v>
      </c>
      <c r="V3430" s="145">
        <v>-2485309.7423211895</v>
      </c>
    </row>
    <row r="3431" spans="1:22" x14ac:dyDescent="0.35">
      <c r="A3431" s="70">
        <f t="shared" si="62"/>
        <v>3412</v>
      </c>
      <c r="B3431" s="145">
        <v>-11686728.744173102</v>
      </c>
      <c r="U3431" s="145">
        <v>3411</v>
      </c>
      <c r="V3431" s="145">
        <v>-3242012.6728023738</v>
      </c>
    </row>
    <row r="3432" spans="1:22" x14ac:dyDescent="0.35">
      <c r="A3432" s="70">
        <f t="shared" si="62"/>
        <v>3413</v>
      </c>
      <c r="B3432" s="145">
        <v>-11686728.744173102</v>
      </c>
      <c r="U3432" s="145">
        <v>3412</v>
      </c>
      <c r="V3432" s="145">
        <v>-8156760.4471203526</v>
      </c>
    </row>
    <row r="3433" spans="1:22" x14ac:dyDescent="0.35">
      <c r="A3433" s="70">
        <f t="shared" si="62"/>
        <v>3414</v>
      </c>
      <c r="B3433" s="145">
        <v>-11686728.744173102</v>
      </c>
      <c r="U3433" s="145">
        <v>3413</v>
      </c>
      <c r="V3433" s="145">
        <v>2174380.6542208567</v>
      </c>
    </row>
    <row r="3434" spans="1:22" x14ac:dyDescent="0.35">
      <c r="A3434" s="70">
        <f t="shared" si="62"/>
        <v>3415</v>
      </c>
      <c r="B3434" s="145">
        <v>-11686728.744173102</v>
      </c>
      <c r="U3434" s="145">
        <v>3414</v>
      </c>
      <c r="V3434" s="145">
        <v>-12570471.198374191</v>
      </c>
    </row>
    <row r="3435" spans="1:22" x14ac:dyDescent="0.35">
      <c r="A3435" s="70">
        <f t="shared" si="62"/>
        <v>3416</v>
      </c>
      <c r="B3435" s="145">
        <v>-11686728.744173102</v>
      </c>
      <c r="U3435" s="145">
        <v>3415</v>
      </c>
      <c r="V3435" s="145">
        <v>-8850810.702414846</v>
      </c>
    </row>
    <row r="3436" spans="1:22" x14ac:dyDescent="0.35">
      <c r="A3436" s="70">
        <f t="shared" si="62"/>
        <v>3417</v>
      </c>
      <c r="B3436" s="145">
        <v>-11686728.744173102</v>
      </c>
      <c r="U3436" s="145">
        <v>3416</v>
      </c>
      <c r="V3436" s="145">
        <v>-1848377.566882927</v>
      </c>
    </row>
    <row r="3437" spans="1:22" x14ac:dyDescent="0.35">
      <c r="A3437" s="70">
        <f t="shared" si="62"/>
        <v>3418</v>
      </c>
      <c r="B3437" s="145">
        <v>-11686728.744173102</v>
      </c>
      <c r="U3437" s="145">
        <v>3417</v>
      </c>
      <c r="V3437" s="145">
        <v>-15035318.475526525</v>
      </c>
    </row>
    <row r="3438" spans="1:22" x14ac:dyDescent="0.35">
      <c r="A3438" s="70">
        <f t="shared" si="62"/>
        <v>3419</v>
      </c>
      <c r="B3438" s="145">
        <v>-11686728.744173102</v>
      </c>
      <c r="U3438" s="145">
        <v>3418</v>
      </c>
      <c r="V3438" s="145">
        <v>20195811.144003361</v>
      </c>
    </row>
    <row r="3439" spans="1:22" x14ac:dyDescent="0.35">
      <c r="A3439" s="70">
        <f t="shared" si="62"/>
        <v>3420</v>
      </c>
      <c r="B3439" s="145">
        <v>-11686728.744173102</v>
      </c>
      <c r="U3439" s="145">
        <v>3419</v>
      </c>
      <c r="V3439" s="145">
        <v>-22232736.445716597</v>
      </c>
    </row>
    <row r="3440" spans="1:22" x14ac:dyDescent="0.35">
      <c r="A3440" s="70">
        <f t="shared" si="62"/>
        <v>3421</v>
      </c>
      <c r="B3440" s="145">
        <v>-11686728.744173102</v>
      </c>
      <c r="U3440" s="145">
        <v>3420</v>
      </c>
      <c r="V3440" s="145">
        <v>11768150.757710073</v>
      </c>
    </row>
    <row r="3441" spans="1:22" x14ac:dyDescent="0.35">
      <c r="A3441" s="70">
        <f t="shared" si="62"/>
        <v>3422</v>
      </c>
      <c r="B3441" s="145">
        <v>-11686728.744173102</v>
      </c>
      <c r="U3441" s="145">
        <v>3421</v>
      </c>
      <c r="V3441" s="145">
        <v>2723245.5792601593</v>
      </c>
    </row>
    <row r="3442" spans="1:22" x14ac:dyDescent="0.35">
      <c r="A3442" s="70">
        <f t="shared" si="62"/>
        <v>3423</v>
      </c>
      <c r="B3442" s="145">
        <v>-11686728.744173102</v>
      </c>
      <c r="U3442" s="145">
        <v>3422</v>
      </c>
      <c r="V3442" s="145">
        <v>-3533693.441929698</v>
      </c>
    </row>
    <row r="3443" spans="1:22" x14ac:dyDescent="0.35">
      <c r="A3443" s="70">
        <f t="shared" si="62"/>
        <v>3424</v>
      </c>
      <c r="B3443" s="145">
        <v>-11686728.744173102</v>
      </c>
      <c r="U3443" s="145">
        <v>3423</v>
      </c>
      <c r="V3443" s="145">
        <v>4724779.5066994578</v>
      </c>
    </row>
    <row r="3444" spans="1:22" x14ac:dyDescent="0.35">
      <c r="A3444" s="70">
        <f t="shared" si="62"/>
        <v>3425</v>
      </c>
      <c r="B3444" s="145">
        <v>-11686728.744173102</v>
      </c>
      <c r="U3444" s="145">
        <v>3424</v>
      </c>
      <c r="V3444" s="145">
        <v>32765442.075275991</v>
      </c>
    </row>
    <row r="3445" spans="1:22" x14ac:dyDescent="0.35">
      <c r="A3445" s="70">
        <f t="shared" si="62"/>
        <v>3426</v>
      </c>
      <c r="B3445" s="145">
        <v>-11686728.744173102</v>
      </c>
      <c r="U3445" s="145">
        <v>3425</v>
      </c>
      <c r="V3445" s="145">
        <v>-9183107.4732956477</v>
      </c>
    </row>
    <row r="3446" spans="1:22" x14ac:dyDescent="0.35">
      <c r="A3446" s="70">
        <f t="shared" si="62"/>
        <v>3427</v>
      </c>
      <c r="B3446" s="145">
        <v>-11686728.744173102</v>
      </c>
      <c r="U3446" s="145">
        <v>3426</v>
      </c>
      <c r="V3446" s="145">
        <v>2620557.7664103284</v>
      </c>
    </row>
    <row r="3447" spans="1:22" x14ac:dyDescent="0.35">
      <c r="A3447" s="70">
        <f t="shared" si="62"/>
        <v>3428</v>
      </c>
      <c r="B3447" s="145">
        <v>-11686728.744173102</v>
      </c>
      <c r="U3447" s="145">
        <v>3427</v>
      </c>
      <c r="V3447" s="145">
        <v>-6070002.0258357897</v>
      </c>
    </row>
    <row r="3448" spans="1:22" x14ac:dyDescent="0.35">
      <c r="A3448" s="70">
        <f t="shared" si="62"/>
        <v>3429</v>
      </c>
      <c r="B3448" s="145">
        <v>-11686728.744173102</v>
      </c>
      <c r="U3448" s="145">
        <v>3428</v>
      </c>
      <c r="V3448" s="145">
        <v>22535788.148416154</v>
      </c>
    </row>
    <row r="3449" spans="1:22" x14ac:dyDescent="0.35">
      <c r="A3449" s="70">
        <f t="shared" si="62"/>
        <v>3430</v>
      </c>
      <c r="B3449" s="145">
        <v>-11686728.744173102</v>
      </c>
      <c r="U3449" s="145">
        <v>3429</v>
      </c>
      <c r="V3449" s="145">
        <v>5703255.4886661097</v>
      </c>
    </row>
    <row r="3450" spans="1:22" x14ac:dyDescent="0.35">
      <c r="A3450" s="70">
        <f t="shared" si="62"/>
        <v>3431</v>
      </c>
      <c r="B3450" s="145">
        <v>-11686728.744173102</v>
      </c>
      <c r="U3450" s="145">
        <v>3430</v>
      </c>
      <c r="V3450" s="145">
        <v>-4859983.8197883181</v>
      </c>
    </row>
    <row r="3451" spans="1:22" x14ac:dyDescent="0.35">
      <c r="A3451" s="70">
        <f t="shared" si="62"/>
        <v>3432</v>
      </c>
      <c r="B3451" s="145">
        <v>-11686728.744173102</v>
      </c>
      <c r="U3451" s="145">
        <v>3431</v>
      </c>
      <c r="V3451" s="145">
        <v>16367304.510715701</v>
      </c>
    </row>
    <row r="3452" spans="1:22" x14ac:dyDescent="0.35">
      <c r="A3452" s="70">
        <f t="shared" si="62"/>
        <v>3433</v>
      </c>
      <c r="B3452" s="145">
        <v>-11686728.744173102</v>
      </c>
      <c r="U3452" s="145">
        <v>3432</v>
      </c>
      <c r="V3452" s="145">
        <v>10753114.967157904</v>
      </c>
    </row>
    <row r="3453" spans="1:22" x14ac:dyDescent="0.35">
      <c r="A3453" s="70">
        <f t="shared" si="62"/>
        <v>3434</v>
      </c>
      <c r="B3453" s="145">
        <v>-11686728.744173102</v>
      </c>
      <c r="U3453" s="145">
        <v>3433</v>
      </c>
      <c r="V3453" s="145">
        <v>31828114.996694688</v>
      </c>
    </row>
    <row r="3454" spans="1:22" x14ac:dyDescent="0.35">
      <c r="A3454" s="70">
        <f t="shared" si="62"/>
        <v>3435</v>
      </c>
      <c r="B3454" s="145">
        <v>-11686728.744173102</v>
      </c>
      <c r="U3454" s="145">
        <v>3434</v>
      </c>
      <c r="V3454" s="145">
        <v>-14703390.6985696</v>
      </c>
    </row>
    <row r="3455" spans="1:22" x14ac:dyDescent="0.35">
      <c r="A3455" s="70">
        <f t="shared" si="62"/>
        <v>3436</v>
      </c>
      <c r="B3455" s="145">
        <v>-11686728.744173102</v>
      </c>
      <c r="U3455" s="145">
        <v>3435</v>
      </c>
      <c r="V3455" s="145">
        <v>-31553337.023229908</v>
      </c>
    </row>
    <row r="3456" spans="1:22" x14ac:dyDescent="0.35">
      <c r="A3456" s="70">
        <f t="shared" si="62"/>
        <v>3437</v>
      </c>
      <c r="B3456" s="145">
        <v>-11686728.744173102</v>
      </c>
      <c r="U3456" s="145">
        <v>3436</v>
      </c>
      <c r="V3456" s="145">
        <v>13154897.215165988</v>
      </c>
    </row>
    <row r="3457" spans="1:22" x14ac:dyDescent="0.35">
      <c r="A3457" s="70">
        <f t="shared" si="62"/>
        <v>3438</v>
      </c>
      <c r="B3457" s="145">
        <v>-11686728.744173102</v>
      </c>
      <c r="U3457" s="145">
        <v>3437</v>
      </c>
      <c r="V3457" s="145">
        <v>11925669.197121467</v>
      </c>
    </row>
    <row r="3458" spans="1:22" x14ac:dyDescent="0.35">
      <c r="A3458" s="70">
        <f t="shared" si="62"/>
        <v>3439</v>
      </c>
      <c r="B3458" s="145">
        <v>-11686728.744173102</v>
      </c>
      <c r="U3458" s="145">
        <v>3438</v>
      </c>
      <c r="V3458" s="145">
        <v>1002269.6289134212</v>
      </c>
    </row>
    <row r="3459" spans="1:22" x14ac:dyDescent="0.35">
      <c r="A3459" s="70">
        <f t="shared" si="62"/>
        <v>3440</v>
      </c>
      <c r="B3459" s="145">
        <v>-11686728.744173102</v>
      </c>
      <c r="U3459" s="145">
        <v>3439</v>
      </c>
      <c r="V3459" s="145">
        <v>4123167.6044737622</v>
      </c>
    </row>
    <row r="3460" spans="1:22" x14ac:dyDescent="0.35">
      <c r="A3460" s="70">
        <f t="shared" si="62"/>
        <v>3441</v>
      </c>
      <c r="B3460" s="145">
        <v>-11686728.744173102</v>
      </c>
      <c r="U3460" s="145">
        <v>3440</v>
      </c>
      <c r="V3460" s="145">
        <v>-5032169.066039402</v>
      </c>
    </row>
    <row r="3461" spans="1:22" x14ac:dyDescent="0.35">
      <c r="A3461" s="70">
        <f t="shared" si="62"/>
        <v>3442</v>
      </c>
      <c r="B3461" s="145">
        <v>-11686728.744173102</v>
      </c>
      <c r="U3461" s="145">
        <v>3441</v>
      </c>
      <c r="V3461" s="145">
        <v>4107512.6966825873</v>
      </c>
    </row>
    <row r="3462" spans="1:22" x14ac:dyDescent="0.35">
      <c r="A3462" s="70">
        <f t="shared" si="62"/>
        <v>3443</v>
      </c>
      <c r="B3462" s="145">
        <v>-11686728.744173102</v>
      </c>
      <c r="U3462" s="145">
        <v>3442</v>
      </c>
      <c r="V3462" s="145">
        <v>-856393.12855791301</v>
      </c>
    </row>
    <row r="3463" spans="1:22" x14ac:dyDescent="0.35">
      <c r="A3463" s="70">
        <f t="shared" si="62"/>
        <v>3444</v>
      </c>
      <c r="B3463" s="145">
        <v>-11686728.744173102</v>
      </c>
      <c r="U3463" s="145">
        <v>3443</v>
      </c>
      <c r="V3463" s="145">
        <v>-16396860.632457625</v>
      </c>
    </row>
    <row r="3464" spans="1:22" x14ac:dyDescent="0.35">
      <c r="A3464" s="70">
        <f t="shared" si="62"/>
        <v>3445</v>
      </c>
      <c r="B3464" s="145">
        <v>-11686728.744173102</v>
      </c>
      <c r="U3464" s="145">
        <v>3444</v>
      </c>
      <c r="V3464" s="145">
        <v>-78245660.988119751</v>
      </c>
    </row>
    <row r="3465" spans="1:22" x14ac:dyDescent="0.35">
      <c r="A3465" s="70">
        <f t="shared" si="62"/>
        <v>3446</v>
      </c>
      <c r="B3465" s="145">
        <v>-11686728.744173102</v>
      </c>
      <c r="U3465" s="145">
        <v>3445</v>
      </c>
      <c r="V3465" s="145">
        <v>-10332584.385454319</v>
      </c>
    </row>
    <row r="3466" spans="1:22" x14ac:dyDescent="0.35">
      <c r="A3466" s="70">
        <f t="shared" si="62"/>
        <v>3447</v>
      </c>
      <c r="B3466" s="145">
        <v>-11686728.744173102</v>
      </c>
      <c r="U3466" s="145">
        <v>3446</v>
      </c>
      <c r="V3466" s="145">
        <v>-29893305.245370205</v>
      </c>
    </row>
    <row r="3467" spans="1:22" x14ac:dyDescent="0.35">
      <c r="A3467" s="70">
        <f t="shared" si="62"/>
        <v>3448</v>
      </c>
      <c r="B3467" s="145">
        <v>-11686728.744173102</v>
      </c>
      <c r="U3467" s="145">
        <v>3447</v>
      </c>
      <c r="V3467" s="145">
        <v>4672901.9524751157</v>
      </c>
    </row>
    <row r="3468" spans="1:22" x14ac:dyDescent="0.35">
      <c r="A3468" s="70">
        <f t="shared" si="62"/>
        <v>3449</v>
      </c>
      <c r="B3468" s="145">
        <v>-11686728.744173102</v>
      </c>
      <c r="U3468" s="145">
        <v>3448</v>
      </c>
      <c r="V3468" s="145">
        <v>10691822.610692512</v>
      </c>
    </row>
    <row r="3469" spans="1:22" x14ac:dyDescent="0.35">
      <c r="A3469" s="70">
        <f t="shared" si="62"/>
        <v>3450</v>
      </c>
      <c r="B3469" s="145">
        <v>-11686728.744173102</v>
      </c>
      <c r="U3469" s="145">
        <v>3449</v>
      </c>
      <c r="V3469" s="145">
        <v>25411632.026179828</v>
      </c>
    </row>
    <row r="3470" spans="1:22" x14ac:dyDescent="0.35">
      <c r="A3470" s="70">
        <f t="shared" si="62"/>
        <v>3451</v>
      </c>
      <c r="B3470" s="145">
        <v>-11686728.744173102</v>
      </c>
      <c r="U3470" s="145">
        <v>3450</v>
      </c>
      <c r="V3470" s="145">
        <v>7152952.1074075326</v>
      </c>
    </row>
    <row r="3471" spans="1:22" x14ac:dyDescent="0.35">
      <c r="A3471" s="70">
        <f t="shared" si="62"/>
        <v>3452</v>
      </c>
      <c r="B3471" s="145">
        <v>-11686728.744173102</v>
      </c>
      <c r="U3471" s="145">
        <v>3451</v>
      </c>
      <c r="V3471" s="145">
        <v>32880188.867643546</v>
      </c>
    </row>
    <row r="3472" spans="1:22" x14ac:dyDescent="0.35">
      <c r="A3472" s="70">
        <f t="shared" si="62"/>
        <v>3453</v>
      </c>
      <c r="B3472" s="145">
        <v>-11686728.744173102</v>
      </c>
      <c r="U3472" s="145">
        <v>3452</v>
      </c>
      <c r="V3472" s="145">
        <v>43505393.930425137</v>
      </c>
    </row>
    <row r="3473" spans="1:22" x14ac:dyDescent="0.35">
      <c r="A3473" s="70">
        <f t="shared" si="62"/>
        <v>3454</v>
      </c>
      <c r="B3473" s="145">
        <v>-11686728.744173102</v>
      </c>
      <c r="U3473" s="145">
        <v>3453</v>
      </c>
      <c r="V3473" s="145">
        <v>-27280934.138351854</v>
      </c>
    </row>
    <row r="3474" spans="1:22" x14ac:dyDescent="0.35">
      <c r="A3474" s="70">
        <f t="shared" si="62"/>
        <v>3455</v>
      </c>
      <c r="B3474" s="145">
        <v>-11686728.744173102</v>
      </c>
      <c r="U3474" s="145">
        <v>3454</v>
      </c>
      <c r="V3474" s="145">
        <v>-10077907.675507739</v>
      </c>
    </row>
    <row r="3475" spans="1:22" x14ac:dyDescent="0.35">
      <c r="A3475" s="70">
        <f t="shared" si="62"/>
        <v>3456</v>
      </c>
      <c r="B3475" s="145">
        <v>-11686728.744173102</v>
      </c>
      <c r="U3475" s="145">
        <v>3455</v>
      </c>
      <c r="V3475" s="145">
        <v>-5392065.780912444</v>
      </c>
    </row>
    <row r="3476" spans="1:22" x14ac:dyDescent="0.35">
      <c r="A3476" s="70">
        <f t="shared" si="62"/>
        <v>3457</v>
      </c>
      <c r="B3476" s="145">
        <v>-11686728.744173102</v>
      </c>
      <c r="U3476" s="145">
        <v>3456</v>
      </c>
      <c r="V3476" s="145">
        <v>-818419.99820919335</v>
      </c>
    </row>
    <row r="3477" spans="1:22" x14ac:dyDescent="0.35">
      <c r="A3477" s="70">
        <f t="shared" si="62"/>
        <v>3458</v>
      </c>
      <c r="B3477" s="145">
        <v>-11686728.744173102</v>
      </c>
      <c r="U3477" s="145">
        <v>3457</v>
      </c>
      <c r="V3477" s="145">
        <v>2087638.8424815014</v>
      </c>
    </row>
    <row r="3478" spans="1:22" x14ac:dyDescent="0.35">
      <c r="A3478" s="70">
        <f t="shared" ref="A3478:A3541" si="63">A3477+1</f>
        <v>3459</v>
      </c>
      <c r="B3478" s="145">
        <v>-11686728.744173102</v>
      </c>
      <c r="U3478" s="145">
        <v>3458</v>
      </c>
      <c r="V3478" s="145">
        <v>12538202.115972795</v>
      </c>
    </row>
    <row r="3479" spans="1:22" x14ac:dyDescent="0.35">
      <c r="A3479" s="70">
        <f t="shared" si="63"/>
        <v>3460</v>
      </c>
      <c r="B3479" s="145">
        <v>-11686728.744173102</v>
      </c>
      <c r="U3479" s="145">
        <v>3459</v>
      </c>
      <c r="V3479" s="145">
        <v>1983947.8399401046</v>
      </c>
    </row>
    <row r="3480" spans="1:22" x14ac:dyDescent="0.35">
      <c r="A3480" s="70">
        <f t="shared" si="63"/>
        <v>3461</v>
      </c>
      <c r="B3480" s="145">
        <v>-11686728.744173102</v>
      </c>
      <c r="U3480" s="145">
        <v>3460</v>
      </c>
      <c r="V3480" s="145">
        <v>-14918298.816459915</v>
      </c>
    </row>
    <row r="3481" spans="1:22" x14ac:dyDescent="0.35">
      <c r="A3481" s="70">
        <f t="shared" si="63"/>
        <v>3462</v>
      </c>
      <c r="B3481" s="145">
        <v>-11686728.744173102</v>
      </c>
      <c r="U3481" s="145">
        <v>3461</v>
      </c>
      <c r="V3481" s="145">
        <v>-5105223.1871169321</v>
      </c>
    </row>
    <row r="3482" spans="1:22" x14ac:dyDescent="0.35">
      <c r="A3482" s="70">
        <f t="shared" si="63"/>
        <v>3463</v>
      </c>
      <c r="B3482" s="145">
        <v>-11686728.744173102</v>
      </c>
      <c r="U3482" s="145">
        <v>3462</v>
      </c>
      <c r="V3482" s="145">
        <v>-17740053.302554946</v>
      </c>
    </row>
    <row r="3483" spans="1:22" x14ac:dyDescent="0.35">
      <c r="A3483" s="70">
        <f t="shared" si="63"/>
        <v>3464</v>
      </c>
      <c r="B3483" s="145">
        <v>-11686728.744173102</v>
      </c>
      <c r="U3483" s="145">
        <v>3463</v>
      </c>
      <c r="V3483" s="145">
        <v>-19851573.534795567</v>
      </c>
    </row>
    <row r="3484" spans="1:22" x14ac:dyDescent="0.35">
      <c r="A3484" s="70">
        <f t="shared" si="63"/>
        <v>3465</v>
      </c>
      <c r="B3484" s="145">
        <v>-11686728.744173102</v>
      </c>
      <c r="U3484" s="145">
        <v>3464</v>
      </c>
      <c r="V3484" s="145">
        <v>-8509844.164911218</v>
      </c>
    </row>
    <row r="3485" spans="1:22" x14ac:dyDescent="0.35">
      <c r="A3485" s="70">
        <f t="shared" si="63"/>
        <v>3466</v>
      </c>
      <c r="B3485" s="145">
        <v>-11686728.744173102</v>
      </c>
      <c r="U3485" s="145">
        <v>3465</v>
      </c>
      <c r="V3485" s="145">
        <v>-4248227.2427732013</v>
      </c>
    </row>
    <row r="3486" spans="1:22" x14ac:dyDescent="0.35">
      <c r="A3486" s="70">
        <f t="shared" si="63"/>
        <v>3467</v>
      </c>
      <c r="B3486" s="145">
        <v>-11686728.744173102</v>
      </c>
      <c r="U3486" s="145">
        <v>3466</v>
      </c>
      <c r="V3486" s="145">
        <v>-17428465.873956878</v>
      </c>
    </row>
    <row r="3487" spans="1:22" x14ac:dyDescent="0.35">
      <c r="A3487" s="70">
        <f t="shared" si="63"/>
        <v>3468</v>
      </c>
      <c r="B3487" s="145">
        <v>-11686728.744173102</v>
      </c>
      <c r="U3487" s="145">
        <v>3467</v>
      </c>
      <c r="V3487" s="145">
        <v>-27990344.001036249</v>
      </c>
    </row>
    <row r="3488" spans="1:22" x14ac:dyDescent="0.35">
      <c r="A3488" s="70">
        <f t="shared" si="63"/>
        <v>3469</v>
      </c>
      <c r="B3488" s="145">
        <v>-11686728.744173102</v>
      </c>
      <c r="U3488" s="145">
        <v>3468</v>
      </c>
      <c r="V3488" s="145">
        <v>29113956.887823828</v>
      </c>
    </row>
    <row r="3489" spans="1:22" x14ac:dyDescent="0.35">
      <c r="A3489" s="70">
        <f t="shared" si="63"/>
        <v>3470</v>
      </c>
      <c r="B3489" s="145">
        <v>-11686728.744173102</v>
      </c>
      <c r="U3489" s="145">
        <v>3469</v>
      </c>
      <c r="V3489" s="145">
        <v>-14797873.856568888</v>
      </c>
    </row>
    <row r="3490" spans="1:22" x14ac:dyDescent="0.35">
      <c r="A3490" s="70">
        <f t="shared" si="63"/>
        <v>3471</v>
      </c>
      <c r="B3490" s="145">
        <v>-11686728.744173102</v>
      </c>
      <c r="U3490" s="145">
        <v>3470</v>
      </c>
      <c r="V3490" s="145">
        <v>6323467.0187583454</v>
      </c>
    </row>
    <row r="3491" spans="1:22" x14ac:dyDescent="0.35">
      <c r="A3491" s="70">
        <f t="shared" si="63"/>
        <v>3472</v>
      </c>
      <c r="B3491" s="145">
        <v>-11686728.744173102</v>
      </c>
      <c r="U3491" s="145">
        <v>3471</v>
      </c>
      <c r="V3491" s="145">
        <v>12802049.279524349</v>
      </c>
    </row>
    <row r="3492" spans="1:22" x14ac:dyDescent="0.35">
      <c r="A3492" s="70">
        <f t="shared" si="63"/>
        <v>3473</v>
      </c>
      <c r="B3492" s="145">
        <v>-11686728.744173102</v>
      </c>
      <c r="U3492" s="145">
        <v>3472</v>
      </c>
      <c r="V3492" s="145">
        <v>-25194330.134886168</v>
      </c>
    </row>
    <row r="3493" spans="1:22" x14ac:dyDescent="0.35">
      <c r="A3493" s="70">
        <f t="shared" si="63"/>
        <v>3474</v>
      </c>
      <c r="B3493" s="145">
        <v>-11686728.744173102</v>
      </c>
      <c r="U3493" s="145">
        <v>3473</v>
      </c>
      <c r="V3493" s="145">
        <v>-7924912.4705963768</v>
      </c>
    </row>
    <row r="3494" spans="1:22" x14ac:dyDescent="0.35">
      <c r="A3494" s="70">
        <f t="shared" si="63"/>
        <v>3475</v>
      </c>
      <c r="B3494" s="145">
        <v>-11686728.744173102</v>
      </c>
      <c r="U3494" s="145">
        <v>3474</v>
      </c>
      <c r="V3494" s="145">
        <v>29509257.63289769</v>
      </c>
    </row>
    <row r="3495" spans="1:22" x14ac:dyDescent="0.35">
      <c r="A3495" s="70">
        <f t="shared" si="63"/>
        <v>3476</v>
      </c>
      <c r="B3495" s="145">
        <v>-11686728.744173102</v>
      </c>
      <c r="U3495" s="145">
        <v>3475</v>
      </c>
      <c r="V3495" s="145">
        <v>-14211212.76486529</v>
      </c>
    </row>
    <row r="3496" spans="1:22" x14ac:dyDescent="0.35">
      <c r="A3496" s="70">
        <f t="shared" si="63"/>
        <v>3477</v>
      </c>
      <c r="B3496" s="145">
        <v>-11686728.744173102</v>
      </c>
      <c r="U3496" s="145">
        <v>3476</v>
      </c>
      <c r="V3496" s="145">
        <v>15436590.449120432</v>
      </c>
    </row>
    <row r="3497" spans="1:22" x14ac:dyDescent="0.35">
      <c r="A3497" s="70">
        <f t="shared" si="63"/>
        <v>3478</v>
      </c>
      <c r="B3497" s="145">
        <v>-11686728.744173102</v>
      </c>
      <c r="U3497" s="145">
        <v>3477</v>
      </c>
      <c r="V3497" s="145">
        <v>3920634.6881641224</v>
      </c>
    </row>
    <row r="3498" spans="1:22" x14ac:dyDescent="0.35">
      <c r="A3498" s="70">
        <f t="shared" si="63"/>
        <v>3479</v>
      </c>
      <c r="B3498" s="145">
        <v>-11686728.744173102</v>
      </c>
      <c r="U3498" s="145">
        <v>3478</v>
      </c>
      <c r="V3498" s="145">
        <v>3676736.3413668051</v>
      </c>
    </row>
    <row r="3499" spans="1:22" x14ac:dyDescent="0.35">
      <c r="A3499" s="70">
        <f t="shared" si="63"/>
        <v>3480</v>
      </c>
      <c r="B3499" s="145">
        <v>-11686728.744173102</v>
      </c>
      <c r="U3499" s="145">
        <v>3479</v>
      </c>
      <c r="V3499" s="145">
        <v>7301064.4325939342</v>
      </c>
    </row>
    <row r="3500" spans="1:22" x14ac:dyDescent="0.35">
      <c r="A3500" s="70">
        <f t="shared" si="63"/>
        <v>3481</v>
      </c>
      <c r="B3500" s="145">
        <v>-11686728.744173102</v>
      </c>
      <c r="U3500" s="145">
        <v>3480</v>
      </c>
      <c r="V3500" s="145">
        <v>932484.25581245869</v>
      </c>
    </row>
    <row r="3501" spans="1:22" x14ac:dyDescent="0.35">
      <c r="A3501" s="70">
        <f t="shared" si="63"/>
        <v>3482</v>
      </c>
      <c r="B3501" s="145">
        <v>-11686728.744173102</v>
      </c>
      <c r="U3501" s="145">
        <v>3481</v>
      </c>
      <c r="V3501" s="145">
        <v>3564939.2550739646</v>
      </c>
    </row>
    <row r="3502" spans="1:22" x14ac:dyDescent="0.35">
      <c r="A3502" s="70">
        <f t="shared" si="63"/>
        <v>3483</v>
      </c>
      <c r="B3502" s="145">
        <v>-11686728.744173102</v>
      </c>
      <c r="U3502" s="145">
        <v>3482</v>
      </c>
      <c r="V3502" s="145">
        <v>-12320200.832434801</v>
      </c>
    </row>
    <row r="3503" spans="1:22" x14ac:dyDescent="0.35">
      <c r="A3503" s="70">
        <f t="shared" si="63"/>
        <v>3484</v>
      </c>
      <c r="B3503" s="145">
        <v>-11686728.744173102</v>
      </c>
      <c r="U3503" s="145">
        <v>3483</v>
      </c>
      <c r="V3503" s="145">
        <v>2269032.6891962532</v>
      </c>
    </row>
    <row r="3504" spans="1:22" x14ac:dyDescent="0.35">
      <c r="A3504" s="70">
        <f t="shared" si="63"/>
        <v>3485</v>
      </c>
      <c r="B3504" s="145">
        <v>-11686728.744173102</v>
      </c>
      <c r="U3504" s="145">
        <v>3484</v>
      </c>
      <c r="V3504" s="145">
        <v>-12041739.978247836</v>
      </c>
    </row>
    <row r="3505" spans="1:22" x14ac:dyDescent="0.35">
      <c r="A3505" s="70">
        <f t="shared" si="63"/>
        <v>3486</v>
      </c>
      <c r="B3505" s="145">
        <v>-11686728.744173102</v>
      </c>
      <c r="U3505" s="145">
        <v>3485</v>
      </c>
      <c r="V3505" s="145">
        <v>-4972113.2434166167</v>
      </c>
    </row>
    <row r="3506" spans="1:22" x14ac:dyDescent="0.35">
      <c r="A3506" s="70">
        <f t="shared" si="63"/>
        <v>3487</v>
      </c>
      <c r="B3506" s="145">
        <v>-11686728.744173102</v>
      </c>
      <c r="U3506" s="145">
        <v>3486</v>
      </c>
      <c r="V3506" s="145">
        <v>-4027322.8681013174</v>
      </c>
    </row>
    <row r="3507" spans="1:22" x14ac:dyDescent="0.35">
      <c r="A3507" s="70">
        <f t="shared" si="63"/>
        <v>3488</v>
      </c>
      <c r="B3507" s="145">
        <v>-11686728.744173102</v>
      </c>
      <c r="U3507" s="145">
        <v>3487</v>
      </c>
      <c r="V3507" s="145">
        <v>-17012219.664397687</v>
      </c>
    </row>
    <row r="3508" spans="1:22" x14ac:dyDescent="0.35">
      <c r="A3508" s="70">
        <f t="shared" si="63"/>
        <v>3489</v>
      </c>
      <c r="B3508" s="145">
        <v>-11686728.744173102</v>
      </c>
      <c r="U3508" s="145">
        <v>3488</v>
      </c>
      <c r="V3508" s="145">
        <v>-4709286.2962993663</v>
      </c>
    </row>
    <row r="3509" spans="1:22" x14ac:dyDescent="0.35">
      <c r="A3509" s="70">
        <f t="shared" si="63"/>
        <v>3490</v>
      </c>
      <c r="B3509" s="145">
        <v>-11686728.744173102</v>
      </c>
      <c r="U3509" s="145">
        <v>3489</v>
      </c>
      <c r="V3509" s="145">
        <v>-9662096.3955028616</v>
      </c>
    </row>
    <row r="3510" spans="1:22" x14ac:dyDescent="0.35">
      <c r="A3510" s="70">
        <f t="shared" si="63"/>
        <v>3491</v>
      </c>
      <c r="B3510" s="145">
        <v>-11686728.744173102</v>
      </c>
      <c r="U3510" s="145">
        <v>3490</v>
      </c>
      <c r="V3510" s="145">
        <v>17106168.049928661</v>
      </c>
    </row>
    <row r="3511" spans="1:22" x14ac:dyDescent="0.35">
      <c r="A3511" s="70">
        <f t="shared" si="63"/>
        <v>3492</v>
      </c>
      <c r="B3511" s="145">
        <v>-11686728.744173102</v>
      </c>
      <c r="U3511" s="145">
        <v>3491</v>
      </c>
      <c r="V3511" s="145">
        <v>-28709082.053900875</v>
      </c>
    </row>
    <row r="3512" spans="1:22" x14ac:dyDescent="0.35">
      <c r="A3512" s="70">
        <f t="shared" si="63"/>
        <v>3493</v>
      </c>
      <c r="B3512" s="145">
        <v>-11686728.744173102</v>
      </c>
      <c r="U3512" s="145">
        <v>3492</v>
      </c>
      <c r="V3512" s="145">
        <v>-22681995.834915873</v>
      </c>
    </row>
    <row r="3513" spans="1:22" x14ac:dyDescent="0.35">
      <c r="A3513" s="70">
        <f t="shared" si="63"/>
        <v>3494</v>
      </c>
      <c r="B3513" s="145">
        <v>-11686728.744173102</v>
      </c>
      <c r="U3513" s="145">
        <v>3493</v>
      </c>
      <c r="V3513" s="145">
        <v>-14655713.441357076</v>
      </c>
    </row>
    <row r="3514" spans="1:22" x14ac:dyDescent="0.35">
      <c r="A3514" s="70">
        <f t="shared" si="63"/>
        <v>3495</v>
      </c>
      <c r="B3514" s="145">
        <v>-11686728.744173102</v>
      </c>
      <c r="U3514" s="145">
        <v>3494</v>
      </c>
      <c r="V3514" s="145">
        <v>-34894768.51379738</v>
      </c>
    </row>
    <row r="3515" spans="1:22" x14ac:dyDescent="0.35">
      <c r="A3515" s="70">
        <f t="shared" si="63"/>
        <v>3496</v>
      </c>
      <c r="B3515" s="145">
        <v>-11686728.744173102</v>
      </c>
      <c r="U3515" s="145">
        <v>3495</v>
      </c>
      <c r="V3515" s="145">
        <v>20316527.620152213</v>
      </c>
    </row>
    <row r="3516" spans="1:22" x14ac:dyDescent="0.35">
      <c r="A3516" s="70">
        <f t="shared" si="63"/>
        <v>3497</v>
      </c>
      <c r="B3516" s="145">
        <v>-11686728.744173102</v>
      </c>
      <c r="U3516" s="145">
        <v>3496</v>
      </c>
      <c r="V3516" s="145">
        <v>-7408100.0571097396</v>
      </c>
    </row>
    <row r="3517" spans="1:22" x14ac:dyDescent="0.35">
      <c r="A3517" s="70">
        <f t="shared" si="63"/>
        <v>3498</v>
      </c>
      <c r="B3517" s="145">
        <v>-11686728.744173102</v>
      </c>
      <c r="U3517" s="145">
        <v>3497</v>
      </c>
      <c r="V3517" s="145">
        <v>-5873940.349281501</v>
      </c>
    </row>
    <row r="3518" spans="1:22" x14ac:dyDescent="0.35">
      <c r="A3518" s="70">
        <f t="shared" si="63"/>
        <v>3499</v>
      </c>
      <c r="B3518" s="145">
        <v>-11686728.744173102</v>
      </c>
      <c r="U3518" s="145">
        <v>3498</v>
      </c>
      <c r="V3518" s="145">
        <v>-44168174.410546385</v>
      </c>
    </row>
    <row r="3519" spans="1:22" x14ac:dyDescent="0.35">
      <c r="A3519" s="70">
        <f t="shared" si="63"/>
        <v>3500</v>
      </c>
      <c r="B3519" s="145">
        <v>-11686728.744173102</v>
      </c>
      <c r="U3519" s="145">
        <v>3499</v>
      </c>
      <c r="V3519" s="145">
        <v>11785528.746185955</v>
      </c>
    </row>
    <row r="3520" spans="1:22" x14ac:dyDescent="0.35">
      <c r="A3520" s="70">
        <f t="shared" si="63"/>
        <v>3501</v>
      </c>
      <c r="B3520" s="145">
        <v>-11686728.744173102</v>
      </c>
      <c r="U3520" s="145">
        <v>3500</v>
      </c>
      <c r="V3520" s="145">
        <v>-12314792.401698455</v>
      </c>
    </row>
    <row r="3521" spans="1:22" x14ac:dyDescent="0.35">
      <c r="A3521" s="70">
        <f t="shared" si="63"/>
        <v>3502</v>
      </c>
      <c r="B3521" s="145">
        <v>-11686728.744173102</v>
      </c>
      <c r="U3521" s="145">
        <v>3501</v>
      </c>
      <c r="V3521" s="145">
        <v>32370877.325289838</v>
      </c>
    </row>
    <row r="3522" spans="1:22" x14ac:dyDescent="0.35">
      <c r="A3522" s="70">
        <f t="shared" si="63"/>
        <v>3503</v>
      </c>
      <c r="B3522" s="145">
        <v>-11686728.744173102</v>
      </c>
      <c r="U3522" s="145">
        <v>3502</v>
      </c>
      <c r="V3522" s="145">
        <v>2185244.8640246317</v>
      </c>
    </row>
    <row r="3523" spans="1:22" x14ac:dyDescent="0.35">
      <c r="A3523" s="70">
        <f t="shared" si="63"/>
        <v>3504</v>
      </c>
      <c r="B3523" s="145">
        <v>-11686728.744173102</v>
      </c>
      <c r="U3523" s="145">
        <v>3503</v>
      </c>
      <c r="V3523" s="145">
        <v>-18898975.48162258</v>
      </c>
    </row>
    <row r="3524" spans="1:22" x14ac:dyDescent="0.35">
      <c r="A3524" s="70">
        <f t="shared" si="63"/>
        <v>3505</v>
      </c>
      <c r="B3524" s="145">
        <v>-11686728.744173102</v>
      </c>
      <c r="U3524" s="145">
        <v>3504</v>
      </c>
      <c r="V3524" s="145">
        <v>-39396855.887931392</v>
      </c>
    </row>
    <row r="3525" spans="1:22" x14ac:dyDescent="0.35">
      <c r="A3525" s="70">
        <f t="shared" si="63"/>
        <v>3506</v>
      </c>
      <c r="B3525" s="145">
        <v>-11686728.744173102</v>
      </c>
      <c r="U3525" s="145">
        <v>3505</v>
      </c>
      <c r="V3525" s="145">
        <v>11830780.299032733</v>
      </c>
    </row>
    <row r="3526" spans="1:22" x14ac:dyDescent="0.35">
      <c r="A3526" s="70">
        <f t="shared" si="63"/>
        <v>3507</v>
      </c>
      <c r="B3526" s="145">
        <v>-11686728.744173102</v>
      </c>
      <c r="U3526" s="145">
        <v>3506</v>
      </c>
      <c r="V3526" s="145">
        <v>-11157086.187661029</v>
      </c>
    </row>
    <row r="3527" spans="1:22" x14ac:dyDescent="0.35">
      <c r="A3527" s="70">
        <f t="shared" si="63"/>
        <v>3508</v>
      </c>
      <c r="B3527" s="145">
        <v>-11686728.744173102</v>
      </c>
      <c r="U3527" s="145">
        <v>3507</v>
      </c>
      <c r="V3527" s="145">
        <v>50668.726703125983</v>
      </c>
    </row>
    <row r="3528" spans="1:22" x14ac:dyDescent="0.35">
      <c r="A3528" s="70">
        <f t="shared" si="63"/>
        <v>3509</v>
      </c>
      <c r="B3528" s="145">
        <v>-11686728.744173102</v>
      </c>
      <c r="U3528" s="145">
        <v>3508</v>
      </c>
      <c r="V3528" s="145">
        <v>-6972429.8036954664</v>
      </c>
    </row>
    <row r="3529" spans="1:22" x14ac:dyDescent="0.35">
      <c r="A3529" s="70">
        <f t="shared" si="63"/>
        <v>3510</v>
      </c>
      <c r="B3529" s="145">
        <v>-11686728.744173102</v>
      </c>
      <c r="U3529" s="145">
        <v>3509</v>
      </c>
      <c r="V3529" s="145">
        <v>-26405124.598815579</v>
      </c>
    </row>
    <row r="3530" spans="1:22" x14ac:dyDescent="0.35">
      <c r="A3530" s="70">
        <f t="shared" si="63"/>
        <v>3511</v>
      </c>
      <c r="B3530" s="145">
        <v>-11686728.744173102</v>
      </c>
      <c r="U3530" s="145">
        <v>3510</v>
      </c>
      <c r="V3530" s="145">
        <v>455712.65810818598</v>
      </c>
    </row>
    <row r="3531" spans="1:22" x14ac:dyDescent="0.35">
      <c r="A3531" s="70">
        <f t="shared" si="63"/>
        <v>3512</v>
      </c>
      <c r="B3531" s="145">
        <v>-11686728.744173102</v>
      </c>
      <c r="U3531" s="145">
        <v>3511</v>
      </c>
      <c r="V3531" s="145">
        <v>-37931375.467626348</v>
      </c>
    </row>
    <row r="3532" spans="1:22" x14ac:dyDescent="0.35">
      <c r="A3532" s="70">
        <f t="shared" si="63"/>
        <v>3513</v>
      </c>
      <c r="B3532" s="145">
        <v>-11686728.744173102</v>
      </c>
      <c r="U3532" s="145">
        <v>3512</v>
      </c>
      <c r="V3532" s="145">
        <v>-25733937.028506264</v>
      </c>
    </row>
    <row r="3533" spans="1:22" x14ac:dyDescent="0.35">
      <c r="A3533" s="70">
        <f t="shared" si="63"/>
        <v>3514</v>
      </c>
      <c r="B3533" s="145">
        <v>-11686728.744173102</v>
      </c>
      <c r="U3533" s="145">
        <v>3513</v>
      </c>
      <c r="V3533" s="145">
        <v>-19955638.049951576</v>
      </c>
    </row>
    <row r="3534" spans="1:22" x14ac:dyDescent="0.35">
      <c r="A3534" s="70">
        <f t="shared" si="63"/>
        <v>3515</v>
      </c>
      <c r="B3534" s="145">
        <v>-11686728.744173102</v>
      </c>
      <c r="U3534" s="145">
        <v>3514</v>
      </c>
      <c r="V3534" s="145">
        <v>-35744507.226307578</v>
      </c>
    </row>
    <row r="3535" spans="1:22" x14ac:dyDescent="0.35">
      <c r="A3535" s="70">
        <f t="shared" si="63"/>
        <v>3516</v>
      </c>
      <c r="B3535" s="145">
        <v>-11686728.744173102</v>
      </c>
      <c r="U3535" s="145">
        <v>3515</v>
      </c>
      <c r="V3535" s="145">
        <v>16906557.085552424</v>
      </c>
    </row>
    <row r="3536" spans="1:22" x14ac:dyDescent="0.35">
      <c r="A3536" s="70">
        <f t="shared" si="63"/>
        <v>3517</v>
      </c>
      <c r="B3536" s="145">
        <v>-11686728.744173102</v>
      </c>
      <c r="U3536" s="145">
        <v>3516</v>
      </c>
      <c r="V3536" s="145">
        <v>-55723569.821970917</v>
      </c>
    </row>
    <row r="3537" spans="1:22" x14ac:dyDescent="0.35">
      <c r="A3537" s="70">
        <f t="shared" si="63"/>
        <v>3518</v>
      </c>
      <c r="B3537" s="145">
        <v>-11686728.744173102</v>
      </c>
      <c r="U3537" s="145">
        <v>3517</v>
      </c>
      <c r="V3537" s="145">
        <v>-7454400.7297487333</v>
      </c>
    </row>
    <row r="3538" spans="1:22" x14ac:dyDescent="0.35">
      <c r="A3538" s="70">
        <f t="shared" si="63"/>
        <v>3519</v>
      </c>
      <c r="B3538" s="145">
        <v>-11686728.744173102</v>
      </c>
      <c r="U3538" s="145">
        <v>3518</v>
      </c>
      <c r="V3538" s="145">
        <v>-16941495.377736516</v>
      </c>
    </row>
    <row r="3539" spans="1:22" x14ac:dyDescent="0.35">
      <c r="A3539" s="70">
        <f t="shared" si="63"/>
        <v>3520</v>
      </c>
      <c r="B3539" s="145">
        <v>-11686728.744173102</v>
      </c>
      <c r="U3539" s="145">
        <v>3519</v>
      </c>
      <c r="V3539" s="145">
        <v>-12211237.63381304</v>
      </c>
    </row>
    <row r="3540" spans="1:22" x14ac:dyDescent="0.35">
      <c r="A3540" s="70">
        <f t="shared" si="63"/>
        <v>3521</v>
      </c>
      <c r="B3540" s="145">
        <v>-11686728.744173102</v>
      </c>
      <c r="U3540" s="145">
        <v>3520</v>
      </c>
      <c r="V3540" s="145">
        <v>-17066935.284345627</v>
      </c>
    </row>
    <row r="3541" spans="1:22" x14ac:dyDescent="0.35">
      <c r="A3541" s="70">
        <f t="shared" si="63"/>
        <v>3522</v>
      </c>
      <c r="B3541" s="145">
        <v>-11686728.744173102</v>
      </c>
      <c r="U3541" s="145">
        <v>3521</v>
      </c>
      <c r="V3541" s="145">
        <v>319226.65654984117</v>
      </c>
    </row>
    <row r="3542" spans="1:22" x14ac:dyDescent="0.35">
      <c r="A3542" s="70">
        <f t="shared" ref="A3542:A3605" si="64">A3541+1</f>
        <v>3523</v>
      </c>
      <c r="B3542" s="145">
        <v>-11686728.744173102</v>
      </c>
      <c r="U3542" s="145">
        <v>3522</v>
      </c>
      <c r="V3542" s="145">
        <v>-18254683.878604565</v>
      </c>
    </row>
    <row r="3543" spans="1:22" x14ac:dyDescent="0.35">
      <c r="A3543" s="70">
        <f t="shared" si="64"/>
        <v>3524</v>
      </c>
      <c r="B3543" s="145">
        <v>-11686728.744173102</v>
      </c>
      <c r="U3543" s="145">
        <v>3523</v>
      </c>
      <c r="V3543" s="145">
        <v>-17491208.334945116</v>
      </c>
    </row>
    <row r="3544" spans="1:22" x14ac:dyDescent="0.35">
      <c r="A3544" s="70">
        <f t="shared" si="64"/>
        <v>3525</v>
      </c>
      <c r="B3544" s="145">
        <v>-11686728.744173102</v>
      </c>
      <c r="U3544" s="145">
        <v>3524</v>
      </c>
      <c r="V3544" s="145">
        <v>-2925715.9628736228</v>
      </c>
    </row>
    <row r="3545" spans="1:22" x14ac:dyDescent="0.35">
      <c r="A3545" s="70">
        <f t="shared" si="64"/>
        <v>3526</v>
      </c>
      <c r="B3545" s="145">
        <v>-11686728.744173102</v>
      </c>
      <c r="U3545" s="145">
        <v>3525</v>
      </c>
      <c r="V3545" s="145">
        <v>7825108.7686460428</v>
      </c>
    </row>
    <row r="3546" spans="1:22" x14ac:dyDescent="0.35">
      <c r="A3546" s="70">
        <f t="shared" si="64"/>
        <v>3527</v>
      </c>
      <c r="B3546" s="145">
        <v>-11686728.744173102</v>
      </c>
      <c r="U3546" s="145">
        <v>3526</v>
      </c>
      <c r="V3546" s="145">
        <v>-20698685.486739438</v>
      </c>
    </row>
    <row r="3547" spans="1:22" x14ac:dyDescent="0.35">
      <c r="A3547" s="70">
        <f t="shared" si="64"/>
        <v>3528</v>
      </c>
      <c r="B3547" s="145">
        <v>-11686728.744173102</v>
      </c>
      <c r="U3547" s="145">
        <v>3527</v>
      </c>
      <c r="V3547" s="145">
        <v>7209280.9498332627</v>
      </c>
    </row>
    <row r="3548" spans="1:22" x14ac:dyDescent="0.35">
      <c r="A3548" s="70">
        <f t="shared" si="64"/>
        <v>3529</v>
      </c>
      <c r="B3548" s="145">
        <v>-11686728.744173102</v>
      </c>
      <c r="U3548" s="145">
        <v>3528</v>
      </c>
      <c r="V3548" s="145">
        <v>3661667.9754296951</v>
      </c>
    </row>
    <row r="3549" spans="1:22" x14ac:dyDescent="0.35">
      <c r="A3549" s="70">
        <f t="shared" si="64"/>
        <v>3530</v>
      </c>
      <c r="B3549" s="145">
        <v>-11686728.744173102</v>
      </c>
      <c r="U3549" s="145">
        <v>3529</v>
      </c>
      <c r="V3549" s="145">
        <v>-1995930.6277770065</v>
      </c>
    </row>
    <row r="3550" spans="1:22" x14ac:dyDescent="0.35">
      <c r="A3550" s="70">
        <f t="shared" si="64"/>
        <v>3531</v>
      </c>
      <c r="B3550" s="145">
        <v>-11686728.744173102</v>
      </c>
      <c r="U3550" s="145">
        <v>3530</v>
      </c>
      <c r="V3550" s="145">
        <v>3696900.4557917938</v>
      </c>
    </row>
    <row r="3551" spans="1:22" x14ac:dyDescent="0.35">
      <c r="A3551" s="70">
        <f t="shared" si="64"/>
        <v>3532</v>
      </c>
      <c r="B3551" s="145">
        <v>-11686728.744173102</v>
      </c>
      <c r="U3551" s="145">
        <v>3531</v>
      </c>
      <c r="V3551" s="145">
        <v>1612539.3592961095</v>
      </c>
    </row>
    <row r="3552" spans="1:22" x14ac:dyDescent="0.35">
      <c r="A3552" s="70">
        <f t="shared" si="64"/>
        <v>3533</v>
      </c>
      <c r="B3552" s="145">
        <v>-11686728.744173102</v>
      </c>
      <c r="U3552" s="145">
        <v>3532</v>
      </c>
      <c r="V3552" s="145">
        <v>16083948.618854359</v>
      </c>
    </row>
    <row r="3553" spans="1:22" x14ac:dyDescent="0.35">
      <c r="A3553" s="70">
        <f t="shared" si="64"/>
        <v>3534</v>
      </c>
      <c r="B3553" s="145">
        <v>-11686728.744173102</v>
      </c>
      <c r="U3553" s="145">
        <v>3533</v>
      </c>
      <c r="V3553" s="145">
        <v>-7682363.2186404094</v>
      </c>
    </row>
    <row r="3554" spans="1:22" x14ac:dyDescent="0.35">
      <c r="A3554" s="70">
        <f t="shared" si="64"/>
        <v>3535</v>
      </c>
      <c r="B3554" s="145">
        <v>-11686728.744173102</v>
      </c>
      <c r="U3554" s="145">
        <v>3534</v>
      </c>
      <c r="V3554" s="145">
        <v>-4780010.2383167818</v>
      </c>
    </row>
    <row r="3555" spans="1:22" x14ac:dyDescent="0.35">
      <c r="A3555" s="70">
        <f t="shared" si="64"/>
        <v>3536</v>
      </c>
      <c r="B3555" s="145">
        <v>-11686728.744173102</v>
      </c>
      <c r="U3555" s="145">
        <v>3535</v>
      </c>
      <c r="V3555" s="145">
        <v>-14529907.866909549</v>
      </c>
    </row>
    <row r="3556" spans="1:22" x14ac:dyDescent="0.35">
      <c r="A3556" s="70">
        <f t="shared" si="64"/>
        <v>3537</v>
      </c>
      <c r="B3556" s="145">
        <v>-11686728.744173102</v>
      </c>
      <c r="U3556" s="145">
        <v>3536</v>
      </c>
      <c r="V3556" s="145">
        <v>-8978071.3962408416</v>
      </c>
    </row>
    <row r="3557" spans="1:22" x14ac:dyDescent="0.35">
      <c r="A3557" s="70">
        <f t="shared" si="64"/>
        <v>3538</v>
      </c>
      <c r="B3557" s="145">
        <v>-11686728.744173102</v>
      </c>
      <c r="U3557" s="145">
        <v>3537</v>
      </c>
      <c r="V3557" s="145">
        <v>-9532535.5005750731</v>
      </c>
    </row>
    <row r="3558" spans="1:22" x14ac:dyDescent="0.35">
      <c r="A3558" s="70">
        <f t="shared" si="64"/>
        <v>3539</v>
      </c>
      <c r="B3558" s="145">
        <v>-11686728.744173102</v>
      </c>
      <c r="U3558" s="145">
        <v>3538</v>
      </c>
      <c r="V3558" s="145">
        <v>14422626.447342895</v>
      </c>
    </row>
    <row r="3559" spans="1:22" x14ac:dyDescent="0.35">
      <c r="A3559" s="70">
        <f t="shared" si="64"/>
        <v>3540</v>
      </c>
      <c r="B3559" s="145">
        <v>-11686728.744173102</v>
      </c>
      <c r="U3559" s="145">
        <v>3539</v>
      </c>
      <c r="V3559" s="145">
        <v>-13101432.160580643</v>
      </c>
    </row>
    <row r="3560" spans="1:22" x14ac:dyDescent="0.35">
      <c r="A3560" s="70">
        <f t="shared" si="64"/>
        <v>3541</v>
      </c>
      <c r="B3560" s="145">
        <v>-11686728.744173102</v>
      </c>
      <c r="U3560" s="145">
        <v>3540</v>
      </c>
      <c r="V3560" s="145">
        <v>16656887.495823089</v>
      </c>
    </row>
    <row r="3561" spans="1:22" x14ac:dyDescent="0.35">
      <c r="A3561" s="70">
        <f t="shared" si="64"/>
        <v>3542</v>
      </c>
      <c r="B3561" s="145">
        <v>-11686728.744173102</v>
      </c>
      <c r="U3561" s="145">
        <v>3541</v>
      </c>
      <c r="V3561" s="145">
        <v>9778334.1133245826</v>
      </c>
    </row>
    <row r="3562" spans="1:22" x14ac:dyDescent="0.35">
      <c r="A3562" s="70">
        <f t="shared" si="64"/>
        <v>3543</v>
      </c>
      <c r="B3562" s="145">
        <v>-11686728.744173102</v>
      </c>
      <c r="U3562" s="145">
        <v>3542</v>
      </c>
      <c r="V3562" s="145">
        <v>-266461.95490337163</v>
      </c>
    </row>
    <row r="3563" spans="1:22" x14ac:dyDescent="0.35">
      <c r="A3563" s="70">
        <f t="shared" si="64"/>
        <v>3544</v>
      </c>
      <c r="B3563" s="145">
        <v>-11686728.744173102</v>
      </c>
      <c r="U3563" s="145">
        <v>3543</v>
      </c>
      <c r="V3563" s="145">
        <v>5938161.4905921519</v>
      </c>
    </row>
    <row r="3564" spans="1:22" x14ac:dyDescent="0.35">
      <c r="A3564" s="70">
        <f t="shared" si="64"/>
        <v>3545</v>
      </c>
      <c r="B3564" s="145">
        <v>-11686728.744173102</v>
      </c>
      <c r="U3564" s="145">
        <v>3544</v>
      </c>
      <c r="V3564" s="145">
        <v>-8770153.2456464209</v>
      </c>
    </row>
    <row r="3565" spans="1:22" x14ac:dyDescent="0.35">
      <c r="A3565" s="70">
        <f t="shared" si="64"/>
        <v>3546</v>
      </c>
      <c r="B3565" s="145">
        <v>-11686728.744173102</v>
      </c>
      <c r="U3565" s="145">
        <v>3545</v>
      </c>
      <c r="V3565" s="145">
        <v>-848053.26745900512</v>
      </c>
    </row>
    <row r="3566" spans="1:22" x14ac:dyDescent="0.35">
      <c r="A3566" s="70">
        <f t="shared" si="64"/>
        <v>3547</v>
      </c>
      <c r="B3566" s="145">
        <v>-11686728.744173102</v>
      </c>
      <c r="U3566" s="145">
        <v>3546</v>
      </c>
      <c r="V3566" s="145">
        <v>-13545224.290421272</v>
      </c>
    </row>
    <row r="3567" spans="1:22" x14ac:dyDescent="0.35">
      <c r="A3567" s="70">
        <f t="shared" si="64"/>
        <v>3548</v>
      </c>
      <c r="B3567" s="145">
        <v>-11686728.744173102</v>
      </c>
      <c r="U3567" s="145">
        <v>3547</v>
      </c>
      <c r="V3567" s="145">
        <v>-3267507.8538016751</v>
      </c>
    </row>
    <row r="3568" spans="1:22" x14ac:dyDescent="0.35">
      <c r="A3568" s="70">
        <f t="shared" si="64"/>
        <v>3549</v>
      </c>
      <c r="B3568" s="145">
        <v>-11686728.744173102</v>
      </c>
      <c r="U3568" s="145">
        <v>3548</v>
      </c>
      <c r="V3568" s="145">
        <v>3599811.4520126618</v>
      </c>
    </row>
    <row r="3569" spans="1:22" x14ac:dyDescent="0.35">
      <c r="A3569" s="70">
        <f t="shared" si="64"/>
        <v>3550</v>
      </c>
      <c r="B3569" s="145">
        <v>-11686728.744173102</v>
      </c>
      <c r="U3569" s="145">
        <v>3549</v>
      </c>
      <c r="V3569" s="145">
        <v>-3034867.1529547349</v>
      </c>
    </row>
    <row r="3570" spans="1:22" x14ac:dyDescent="0.35">
      <c r="A3570" s="70">
        <f t="shared" si="64"/>
        <v>3551</v>
      </c>
      <c r="B3570" s="145">
        <v>-11686728.744173102</v>
      </c>
      <c r="U3570" s="145">
        <v>3550</v>
      </c>
      <c r="V3570" s="145">
        <v>-10757655.605190462</v>
      </c>
    </row>
    <row r="3571" spans="1:22" x14ac:dyDescent="0.35">
      <c r="A3571" s="70">
        <f t="shared" si="64"/>
        <v>3552</v>
      </c>
      <c r="B3571" s="145">
        <v>-11686728.744173102</v>
      </c>
      <c r="U3571" s="145">
        <v>3551</v>
      </c>
      <c r="V3571" s="145">
        <v>-11550439.887807356</v>
      </c>
    </row>
    <row r="3572" spans="1:22" x14ac:dyDescent="0.35">
      <c r="A3572" s="70">
        <f t="shared" si="64"/>
        <v>3553</v>
      </c>
      <c r="B3572" s="145">
        <v>-11686728.744173102</v>
      </c>
      <c r="U3572" s="145">
        <v>3552</v>
      </c>
      <c r="V3572" s="145">
        <v>16873991.504366457</v>
      </c>
    </row>
    <row r="3573" spans="1:22" x14ac:dyDescent="0.35">
      <c r="A3573" s="70">
        <f t="shared" si="64"/>
        <v>3554</v>
      </c>
      <c r="B3573" s="145">
        <v>-11686728.744173102</v>
      </c>
      <c r="U3573" s="145">
        <v>3553</v>
      </c>
      <c r="V3573" s="145">
        <v>3474782.966522377</v>
      </c>
    </row>
    <row r="3574" spans="1:22" x14ac:dyDescent="0.35">
      <c r="A3574" s="70">
        <f t="shared" si="64"/>
        <v>3555</v>
      </c>
      <c r="B3574" s="145">
        <v>-11686728.744173102</v>
      </c>
      <c r="U3574" s="145">
        <v>3554</v>
      </c>
      <c r="V3574" s="145">
        <v>-3214940.1585287079</v>
      </c>
    </row>
    <row r="3575" spans="1:22" x14ac:dyDescent="0.35">
      <c r="A3575" s="70">
        <f t="shared" si="64"/>
        <v>3556</v>
      </c>
      <c r="B3575" s="145">
        <v>-11686728.744173102</v>
      </c>
      <c r="U3575" s="145">
        <v>3555</v>
      </c>
      <c r="V3575" s="145">
        <v>22415257.619964853</v>
      </c>
    </row>
    <row r="3576" spans="1:22" x14ac:dyDescent="0.35">
      <c r="A3576" s="70">
        <f t="shared" si="64"/>
        <v>3557</v>
      </c>
      <c r="B3576" s="145">
        <v>-11686728.744173102</v>
      </c>
      <c r="U3576" s="145">
        <v>3556</v>
      </c>
      <c r="V3576" s="145">
        <v>12403273.862165697</v>
      </c>
    </row>
    <row r="3577" spans="1:22" x14ac:dyDescent="0.35">
      <c r="A3577" s="70">
        <f t="shared" si="64"/>
        <v>3558</v>
      </c>
      <c r="B3577" s="145">
        <v>-11686728.744173102</v>
      </c>
      <c r="U3577" s="145">
        <v>3557</v>
      </c>
      <c r="V3577" s="145">
        <v>-24150858.554146018</v>
      </c>
    </row>
    <row r="3578" spans="1:22" x14ac:dyDescent="0.35">
      <c r="A3578" s="70">
        <f t="shared" si="64"/>
        <v>3559</v>
      </c>
      <c r="B3578" s="145">
        <v>-11686728.744173102</v>
      </c>
      <c r="U3578" s="145">
        <v>3558</v>
      </c>
      <c r="V3578" s="145">
        <v>-22875104.963998761</v>
      </c>
    </row>
    <row r="3579" spans="1:22" x14ac:dyDescent="0.35">
      <c r="A3579" s="70">
        <f t="shared" si="64"/>
        <v>3560</v>
      </c>
      <c r="B3579" s="145">
        <v>-11686728.744173102</v>
      </c>
      <c r="U3579" s="145">
        <v>3559</v>
      </c>
      <c r="V3579" s="145">
        <v>-13177050.313039009</v>
      </c>
    </row>
    <row r="3580" spans="1:22" x14ac:dyDescent="0.35">
      <c r="A3580" s="70">
        <f t="shared" si="64"/>
        <v>3561</v>
      </c>
      <c r="B3580" s="145">
        <v>-11686728.744173102</v>
      </c>
      <c r="U3580" s="145">
        <v>3560</v>
      </c>
      <c r="V3580" s="145">
        <v>3259606.7924048565</v>
      </c>
    </row>
    <row r="3581" spans="1:22" x14ac:dyDescent="0.35">
      <c r="A3581" s="70">
        <f t="shared" si="64"/>
        <v>3562</v>
      </c>
      <c r="B3581" s="145">
        <v>-11686728.744173102</v>
      </c>
      <c r="U3581" s="145">
        <v>3561</v>
      </c>
      <c r="V3581" s="145">
        <v>12174180.575210411</v>
      </c>
    </row>
    <row r="3582" spans="1:22" x14ac:dyDescent="0.35">
      <c r="A3582" s="70">
        <f t="shared" si="64"/>
        <v>3563</v>
      </c>
      <c r="B3582" s="145">
        <v>-11686728.744173102</v>
      </c>
      <c r="U3582" s="145">
        <v>3562</v>
      </c>
      <c r="V3582" s="145">
        <v>-16536894.166539118</v>
      </c>
    </row>
    <row r="3583" spans="1:22" x14ac:dyDescent="0.35">
      <c r="A3583" s="70">
        <f t="shared" si="64"/>
        <v>3564</v>
      </c>
      <c r="B3583" s="145">
        <v>-11686728.744173102</v>
      </c>
      <c r="U3583" s="145">
        <v>3563</v>
      </c>
      <c r="V3583" s="145">
        <v>-12433190.892178221</v>
      </c>
    </row>
    <row r="3584" spans="1:22" x14ac:dyDescent="0.35">
      <c r="A3584" s="70">
        <f t="shared" si="64"/>
        <v>3565</v>
      </c>
      <c r="B3584" s="145">
        <v>-11686728.744173102</v>
      </c>
      <c r="U3584" s="145">
        <v>3564</v>
      </c>
      <c r="V3584" s="145">
        <v>6145943.5201048926</v>
      </c>
    </row>
    <row r="3585" spans="1:22" x14ac:dyDescent="0.35">
      <c r="A3585" s="70">
        <f t="shared" si="64"/>
        <v>3566</v>
      </c>
      <c r="B3585" s="145">
        <v>-11686728.744173102</v>
      </c>
      <c r="U3585" s="145">
        <v>3565</v>
      </c>
      <c r="V3585" s="145">
        <v>-18585523.25027341</v>
      </c>
    </row>
    <row r="3586" spans="1:22" x14ac:dyDescent="0.35">
      <c r="A3586" s="70">
        <f t="shared" si="64"/>
        <v>3567</v>
      </c>
      <c r="B3586" s="145">
        <v>-11686728.744173102</v>
      </c>
      <c r="U3586" s="145">
        <v>3566</v>
      </c>
      <c r="V3586" s="145">
        <v>-854753.23313843459</v>
      </c>
    </row>
    <row r="3587" spans="1:22" x14ac:dyDescent="0.35">
      <c r="A3587" s="70">
        <f t="shared" si="64"/>
        <v>3568</v>
      </c>
      <c r="B3587" s="145">
        <v>-11686728.744173102</v>
      </c>
      <c r="U3587" s="145">
        <v>3567</v>
      </c>
      <c r="V3587" s="145">
        <v>17583638.28617321</v>
      </c>
    </row>
    <row r="3588" spans="1:22" x14ac:dyDescent="0.35">
      <c r="A3588" s="70">
        <f t="shared" si="64"/>
        <v>3569</v>
      </c>
      <c r="B3588" s="145">
        <v>-11686728.744173102</v>
      </c>
      <c r="U3588" s="145">
        <v>3568</v>
      </c>
      <c r="V3588" s="145">
        <v>-20615152.256151378</v>
      </c>
    </row>
    <row r="3589" spans="1:22" x14ac:dyDescent="0.35">
      <c r="A3589" s="70">
        <f t="shared" si="64"/>
        <v>3570</v>
      </c>
      <c r="B3589" s="145">
        <v>-11686728.744173102</v>
      </c>
      <c r="U3589" s="145">
        <v>3569</v>
      </c>
      <c r="V3589" s="145">
        <v>-39104958.197145149</v>
      </c>
    </row>
    <row r="3590" spans="1:22" x14ac:dyDescent="0.35">
      <c r="A3590" s="70">
        <f t="shared" si="64"/>
        <v>3571</v>
      </c>
      <c r="B3590" s="145">
        <v>-11686728.744173102</v>
      </c>
      <c r="U3590" s="145">
        <v>3570</v>
      </c>
      <c r="V3590" s="145">
        <v>4411741.7753085606</v>
      </c>
    </row>
    <row r="3591" spans="1:22" x14ac:dyDescent="0.35">
      <c r="A3591" s="70">
        <f t="shared" si="64"/>
        <v>3572</v>
      </c>
      <c r="B3591" s="145">
        <v>-11686728.744173102</v>
      </c>
      <c r="U3591" s="145">
        <v>3571</v>
      </c>
      <c r="V3591" s="145">
        <v>-11477031.654867331</v>
      </c>
    </row>
    <row r="3592" spans="1:22" x14ac:dyDescent="0.35">
      <c r="A3592" s="70">
        <f t="shared" si="64"/>
        <v>3573</v>
      </c>
      <c r="B3592" s="145">
        <v>-11686728.744173102</v>
      </c>
      <c r="U3592" s="145">
        <v>3572</v>
      </c>
      <c r="V3592" s="145">
        <v>3805930.1046015956</v>
      </c>
    </row>
    <row r="3593" spans="1:22" x14ac:dyDescent="0.35">
      <c r="A3593" s="70">
        <f t="shared" si="64"/>
        <v>3574</v>
      </c>
      <c r="B3593" s="145">
        <v>-11686728.744173102</v>
      </c>
      <c r="U3593" s="145">
        <v>3573</v>
      </c>
      <c r="V3593" s="145">
        <v>-37740308.860169545</v>
      </c>
    </row>
    <row r="3594" spans="1:22" x14ac:dyDescent="0.35">
      <c r="A3594" s="70">
        <f t="shared" si="64"/>
        <v>3575</v>
      </c>
      <c r="B3594" s="145">
        <v>-11686728.744173102</v>
      </c>
      <c r="U3594" s="145">
        <v>3574</v>
      </c>
      <c r="V3594" s="145">
        <v>787363.31523862481</v>
      </c>
    </row>
    <row r="3595" spans="1:22" x14ac:dyDescent="0.35">
      <c r="A3595" s="70">
        <f t="shared" si="64"/>
        <v>3576</v>
      </c>
      <c r="B3595" s="145">
        <v>-11686728.744173102</v>
      </c>
      <c r="U3595" s="145">
        <v>3575</v>
      </c>
      <c r="V3595" s="145">
        <v>-7979785.4633409325</v>
      </c>
    </row>
    <row r="3596" spans="1:22" x14ac:dyDescent="0.35">
      <c r="A3596" s="70">
        <f t="shared" si="64"/>
        <v>3577</v>
      </c>
      <c r="B3596" s="145">
        <v>-11686728.744173102</v>
      </c>
      <c r="U3596" s="145">
        <v>3576</v>
      </c>
      <c r="V3596" s="145">
        <v>21313235.877634846</v>
      </c>
    </row>
    <row r="3597" spans="1:22" x14ac:dyDescent="0.35">
      <c r="A3597" s="70">
        <f t="shared" si="64"/>
        <v>3578</v>
      </c>
      <c r="B3597" s="145">
        <v>-11686728.744173102</v>
      </c>
      <c r="U3597" s="145">
        <v>3577</v>
      </c>
      <c r="V3597" s="145">
        <v>6188160.0344234034</v>
      </c>
    </row>
    <row r="3598" spans="1:22" x14ac:dyDescent="0.35">
      <c r="A3598" s="70">
        <f t="shared" si="64"/>
        <v>3579</v>
      </c>
      <c r="B3598" s="145">
        <v>-11686728.744173102</v>
      </c>
      <c r="U3598" s="145">
        <v>3578</v>
      </c>
      <c r="V3598" s="145">
        <v>2178190.8948180713</v>
      </c>
    </row>
    <row r="3599" spans="1:22" x14ac:dyDescent="0.35">
      <c r="A3599" s="70">
        <f t="shared" si="64"/>
        <v>3580</v>
      </c>
      <c r="B3599" s="145">
        <v>-11686728.744173102</v>
      </c>
      <c r="U3599" s="145">
        <v>3579</v>
      </c>
      <c r="V3599" s="145">
        <v>-25493057.392442349</v>
      </c>
    </row>
    <row r="3600" spans="1:22" x14ac:dyDescent="0.35">
      <c r="A3600" s="70">
        <f t="shared" si="64"/>
        <v>3581</v>
      </c>
      <c r="B3600" s="145">
        <v>-11686728.744173102</v>
      </c>
      <c r="U3600" s="145">
        <v>3580</v>
      </c>
      <c r="V3600" s="145">
        <v>-6091173.1806092113</v>
      </c>
    </row>
    <row r="3601" spans="1:22" x14ac:dyDescent="0.35">
      <c r="A3601" s="70">
        <f t="shared" si="64"/>
        <v>3582</v>
      </c>
      <c r="B3601" s="145">
        <v>-11686728.744173102</v>
      </c>
      <c r="U3601" s="145">
        <v>3581</v>
      </c>
      <c r="V3601" s="145">
        <v>-4282319.4077180177</v>
      </c>
    </row>
    <row r="3602" spans="1:22" x14ac:dyDescent="0.35">
      <c r="A3602" s="70">
        <f t="shared" si="64"/>
        <v>3583</v>
      </c>
      <c r="B3602" s="145">
        <v>-11686728.744173102</v>
      </c>
      <c r="U3602" s="145">
        <v>3582</v>
      </c>
      <c r="V3602" s="145">
        <v>-34027392.47274664</v>
      </c>
    </row>
    <row r="3603" spans="1:22" x14ac:dyDescent="0.35">
      <c r="A3603" s="70">
        <f t="shared" si="64"/>
        <v>3584</v>
      </c>
      <c r="B3603" s="145">
        <v>-11686728.744173102</v>
      </c>
      <c r="U3603" s="145">
        <v>3583</v>
      </c>
      <c r="V3603" s="145">
        <v>-963401.15172047168</v>
      </c>
    </row>
    <row r="3604" spans="1:22" x14ac:dyDescent="0.35">
      <c r="A3604" s="70">
        <f t="shared" si="64"/>
        <v>3585</v>
      </c>
      <c r="B3604" s="145">
        <v>-11686728.744173102</v>
      </c>
      <c r="U3604" s="145">
        <v>3584</v>
      </c>
      <c r="V3604" s="145">
        <v>-21646987.105783828</v>
      </c>
    </row>
    <row r="3605" spans="1:22" x14ac:dyDescent="0.35">
      <c r="A3605" s="70">
        <f t="shared" si="64"/>
        <v>3586</v>
      </c>
      <c r="B3605" s="145">
        <v>-11686728.744173102</v>
      </c>
      <c r="U3605" s="145">
        <v>3585</v>
      </c>
      <c r="V3605" s="145">
        <v>-11368443.940822683</v>
      </c>
    </row>
    <row r="3606" spans="1:22" x14ac:dyDescent="0.35">
      <c r="A3606" s="70">
        <f t="shared" ref="A3606:A3669" si="65">A3605+1</f>
        <v>3587</v>
      </c>
      <c r="B3606" s="145">
        <v>-11686728.744173102</v>
      </c>
      <c r="U3606" s="145">
        <v>3586</v>
      </c>
      <c r="V3606" s="145">
        <v>18504870.288774192</v>
      </c>
    </row>
    <row r="3607" spans="1:22" x14ac:dyDescent="0.35">
      <c r="A3607" s="70">
        <f t="shared" si="65"/>
        <v>3588</v>
      </c>
      <c r="B3607" s="145">
        <v>-11686728.744173102</v>
      </c>
      <c r="U3607" s="145">
        <v>3587</v>
      </c>
      <c r="V3607" s="145">
        <v>-7641813.7231487446</v>
      </c>
    </row>
    <row r="3608" spans="1:22" x14ac:dyDescent="0.35">
      <c r="A3608" s="70">
        <f t="shared" si="65"/>
        <v>3589</v>
      </c>
      <c r="B3608" s="145">
        <v>-11686728.744173102</v>
      </c>
      <c r="U3608" s="145">
        <v>3588</v>
      </c>
      <c r="V3608" s="145">
        <v>-2793305.8881787006</v>
      </c>
    </row>
    <row r="3609" spans="1:22" x14ac:dyDescent="0.35">
      <c r="A3609" s="70">
        <f t="shared" si="65"/>
        <v>3590</v>
      </c>
      <c r="B3609" s="145">
        <v>-11686728.744173102</v>
      </c>
      <c r="U3609" s="145">
        <v>3589</v>
      </c>
      <c r="V3609" s="145">
        <v>13038860.577499799</v>
      </c>
    </row>
    <row r="3610" spans="1:22" x14ac:dyDescent="0.35">
      <c r="A3610" s="70">
        <f t="shared" si="65"/>
        <v>3591</v>
      </c>
      <c r="B3610" s="145">
        <v>-11686728.744173102</v>
      </c>
      <c r="U3610" s="145">
        <v>3590</v>
      </c>
      <c r="V3610" s="145">
        <v>-15482076.972566038</v>
      </c>
    </row>
    <row r="3611" spans="1:22" x14ac:dyDescent="0.35">
      <c r="A3611" s="70">
        <f t="shared" si="65"/>
        <v>3592</v>
      </c>
      <c r="B3611" s="145">
        <v>-11686728.744173102</v>
      </c>
      <c r="U3611" s="145">
        <v>3591</v>
      </c>
      <c r="V3611" s="145">
        <v>342396.09080794454</v>
      </c>
    </row>
    <row r="3612" spans="1:22" x14ac:dyDescent="0.35">
      <c r="A3612" s="70">
        <f t="shared" si="65"/>
        <v>3593</v>
      </c>
      <c r="B3612" s="145">
        <v>-11686728.744173102</v>
      </c>
      <c r="U3612" s="145">
        <v>3592</v>
      </c>
      <c r="V3612" s="145">
        <v>11971359.062623538</v>
      </c>
    </row>
    <row r="3613" spans="1:22" x14ac:dyDescent="0.35">
      <c r="A3613" s="70">
        <f t="shared" si="65"/>
        <v>3594</v>
      </c>
      <c r="B3613" s="145">
        <v>-11686728.744173102</v>
      </c>
      <c r="U3613" s="145">
        <v>3593</v>
      </c>
      <c r="V3613" s="145">
        <v>5882132.7144126259</v>
      </c>
    </row>
    <row r="3614" spans="1:22" x14ac:dyDescent="0.35">
      <c r="A3614" s="70">
        <f t="shared" si="65"/>
        <v>3595</v>
      </c>
      <c r="B3614" s="145">
        <v>-11686728.744173102</v>
      </c>
      <c r="U3614" s="145">
        <v>3594</v>
      </c>
      <c r="V3614" s="145">
        <v>11230190.655490298</v>
      </c>
    </row>
    <row r="3615" spans="1:22" x14ac:dyDescent="0.35">
      <c r="A3615" s="70">
        <f t="shared" si="65"/>
        <v>3596</v>
      </c>
      <c r="B3615" s="145">
        <v>-11686728.744173102</v>
      </c>
      <c r="U3615" s="145">
        <v>3595</v>
      </c>
      <c r="V3615" s="145">
        <v>-12700177.988623478</v>
      </c>
    </row>
    <row r="3616" spans="1:22" x14ac:dyDescent="0.35">
      <c r="A3616" s="70">
        <f t="shared" si="65"/>
        <v>3597</v>
      </c>
      <c r="B3616" s="145">
        <v>-11686728.744173102</v>
      </c>
      <c r="U3616" s="145">
        <v>3596</v>
      </c>
      <c r="V3616" s="145">
        <v>-12487933.641487233</v>
      </c>
    </row>
    <row r="3617" spans="1:22" x14ac:dyDescent="0.35">
      <c r="A3617" s="70">
        <f t="shared" si="65"/>
        <v>3598</v>
      </c>
      <c r="B3617" s="145">
        <v>-11686728.744173102</v>
      </c>
      <c r="U3617" s="145">
        <v>3597</v>
      </c>
      <c r="V3617" s="145">
        <v>-31992863.307522003</v>
      </c>
    </row>
    <row r="3618" spans="1:22" x14ac:dyDescent="0.35">
      <c r="A3618" s="70">
        <f t="shared" si="65"/>
        <v>3599</v>
      </c>
      <c r="B3618" s="145">
        <v>-11686728.744173102</v>
      </c>
      <c r="U3618" s="145">
        <v>3598</v>
      </c>
      <c r="V3618" s="145">
        <v>-30226525.990513653</v>
      </c>
    </row>
    <row r="3619" spans="1:22" x14ac:dyDescent="0.35">
      <c r="A3619" s="70">
        <f t="shared" si="65"/>
        <v>3600</v>
      </c>
      <c r="B3619" s="145">
        <v>-11686728.744173102</v>
      </c>
      <c r="U3619" s="145">
        <v>3599</v>
      </c>
      <c r="V3619" s="145">
        <v>18154255.747291796</v>
      </c>
    </row>
    <row r="3620" spans="1:22" x14ac:dyDescent="0.35">
      <c r="A3620" s="70">
        <f t="shared" si="65"/>
        <v>3601</v>
      </c>
      <c r="B3620" s="145">
        <v>-11686728.744173102</v>
      </c>
      <c r="U3620" s="145">
        <v>3600</v>
      </c>
      <c r="V3620" s="145">
        <v>5674148.0322429128</v>
      </c>
    </row>
    <row r="3621" spans="1:22" x14ac:dyDescent="0.35">
      <c r="A3621" s="70">
        <f t="shared" si="65"/>
        <v>3602</v>
      </c>
      <c r="B3621" s="145">
        <v>-11686728.744173102</v>
      </c>
      <c r="U3621" s="145">
        <v>3601</v>
      </c>
      <c r="V3621" s="145">
        <v>39046083.608765706</v>
      </c>
    </row>
    <row r="3622" spans="1:22" x14ac:dyDescent="0.35">
      <c r="A3622" s="70">
        <f t="shared" si="65"/>
        <v>3603</v>
      </c>
      <c r="B3622" s="145">
        <v>-11686728.744173102</v>
      </c>
      <c r="U3622" s="145">
        <v>3602</v>
      </c>
      <c r="V3622" s="145">
        <v>-13975831.98214069</v>
      </c>
    </row>
    <row r="3623" spans="1:22" x14ac:dyDescent="0.35">
      <c r="A3623" s="70">
        <f t="shared" si="65"/>
        <v>3604</v>
      </c>
      <c r="B3623" s="145">
        <v>-11686728.744173102</v>
      </c>
      <c r="U3623" s="145">
        <v>3603</v>
      </c>
      <c r="V3623" s="145">
        <v>-11826321.723921567</v>
      </c>
    </row>
    <row r="3624" spans="1:22" x14ac:dyDescent="0.35">
      <c r="A3624" s="70">
        <f t="shared" si="65"/>
        <v>3605</v>
      </c>
      <c r="B3624" s="145">
        <v>-11686728.744173102</v>
      </c>
      <c r="U3624" s="145">
        <v>3604</v>
      </c>
      <c r="V3624" s="145">
        <v>5559153.5162815452</v>
      </c>
    </row>
    <row r="3625" spans="1:22" x14ac:dyDescent="0.35">
      <c r="A3625" s="70">
        <f t="shared" si="65"/>
        <v>3606</v>
      </c>
      <c r="B3625" s="145">
        <v>-11686728.744173102</v>
      </c>
      <c r="U3625" s="145">
        <v>3605</v>
      </c>
      <c r="V3625" s="145">
        <v>-27237697.832767837</v>
      </c>
    </row>
    <row r="3626" spans="1:22" x14ac:dyDescent="0.35">
      <c r="A3626" s="70">
        <f t="shared" si="65"/>
        <v>3607</v>
      </c>
      <c r="B3626" s="145">
        <v>-11686728.744173102</v>
      </c>
      <c r="U3626" s="145">
        <v>3606</v>
      </c>
      <c r="V3626" s="145">
        <v>13564383.114656776</v>
      </c>
    </row>
    <row r="3627" spans="1:22" x14ac:dyDescent="0.35">
      <c r="A3627" s="70">
        <f t="shared" si="65"/>
        <v>3608</v>
      </c>
      <c r="B3627" s="145">
        <v>-11686728.744173102</v>
      </c>
      <c r="U3627" s="145">
        <v>3607</v>
      </c>
      <c r="V3627" s="145">
        <v>-22424185.222646601</v>
      </c>
    </row>
    <row r="3628" spans="1:22" x14ac:dyDescent="0.35">
      <c r="A3628" s="70">
        <f t="shared" si="65"/>
        <v>3609</v>
      </c>
      <c r="B3628" s="145">
        <v>-11686728.744173102</v>
      </c>
      <c r="U3628" s="145">
        <v>3608</v>
      </c>
      <c r="V3628" s="145">
        <v>745555.33045806363</v>
      </c>
    </row>
    <row r="3629" spans="1:22" x14ac:dyDescent="0.35">
      <c r="A3629" s="70">
        <f t="shared" si="65"/>
        <v>3610</v>
      </c>
      <c r="B3629" s="145">
        <v>-11686728.744173102</v>
      </c>
      <c r="U3629" s="145">
        <v>3609</v>
      </c>
      <c r="V3629" s="145">
        <v>-1100237.6365949214</v>
      </c>
    </row>
    <row r="3630" spans="1:22" x14ac:dyDescent="0.35">
      <c r="A3630" s="70">
        <f t="shared" si="65"/>
        <v>3611</v>
      </c>
      <c r="B3630" s="145">
        <v>-11686728.744173102</v>
      </c>
      <c r="U3630" s="145">
        <v>3610</v>
      </c>
      <c r="V3630" s="145">
        <v>-29166202.661467113</v>
      </c>
    </row>
    <row r="3631" spans="1:22" x14ac:dyDescent="0.35">
      <c r="A3631" s="70">
        <f t="shared" si="65"/>
        <v>3612</v>
      </c>
      <c r="B3631" s="145">
        <v>-11686728.744173102</v>
      </c>
      <c r="U3631" s="145">
        <v>3611</v>
      </c>
      <c r="V3631" s="145">
        <v>20423804.647896219</v>
      </c>
    </row>
    <row r="3632" spans="1:22" x14ac:dyDescent="0.35">
      <c r="A3632" s="70">
        <f t="shared" si="65"/>
        <v>3613</v>
      </c>
      <c r="B3632" s="145">
        <v>-11686728.744173102</v>
      </c>
      <c r="U3632" s="145">
        <v>3612</v>
      </c>
      <c r="V3632" s="145">
        <v>-3903274.6401854493</v>
      </c>
    </row>
    <row r="3633" spans="1:22" x14ac:dyDescent="0.35">
      <c r="A3633" s="70">
        <f t="shared" si="65"/>
        <v>3614</v>
      </c>
      <c r="B3633" s="145">
        <v>-11686728.744173102</v>
      </c>
      <c r="U3633" s="145">
        <v>3613</v>
      </c>
      <c r="V3633" s="145">
        <v>-2954464.3766473532</v>
      </c>
    </row>
    <row r="3634" spans="1:22" x14ac:dyDescent="0.35">
      <c r="A3634" s="70">
        <f t="shared" si="65"/>
        <v>3615</v>
      </c>
      <c r="B3634" s="145">
        <v>-11686728.744173102</v>
      </c>
      <c r="U3634" s="145">
        <v>3614</v>
      </c>
      <c r="V3634" s="145">
        <v>961537.55546697602</v>
      </c>
    </row>
    <row r="3635" spans="1:22" x14ac:dyDescent="0.35">
      <c r="A3635" s="70">
        <f t="shared" si="65"/>
        <v>3616</v>
      </c>
      <c r="B3635" s="145">
        <v>-11686728.744173102</v>
      </c>
      <c r="U3635" s="145">
        <v>3615</v>
      </c>
      <c r="V3635" s="145">
        <v>-8785599.2324945498</v>
      </c>
    </row>
    <row r="3636" spans="1:22" x14ac:dyDescent="0.35">
      <c r="A3636" s="70">
        <f t="shared" si="65"/>
        <v>3617</v>
      </c>
      <c r="B3636" s="145">
        <v>-11686728.744173102</v>
      </c>
      <c r="U3636" s="145">
        <v>3616</v>
      </c>
      <c r="V3636" s="145">
        <v>-39849101.732637681</v>
      </c>
    </row>
    <row r="3637" spans="1:22" x14ac:dyDescent="0.35">
      <c r="A3637" s="70">
        <f t="shared" si="65"/>
        <v>3618</v>
      </c>
      <c r="B3637" s="145">
        <v>-11686728.744173102</v>
      </c>
      <c r="U3637" s="145">
        <v>3617</v>
      </c>
      <c r="V3637" s="145">
        <v>226038.74016581103</v>
      </c>
    </row>
    <row r="3638" spans="1:22" x14ac:dyDescent="0.35">
      <c r="A3638" s="70">
        <f t="shared" si="65"/>
        <v>3619</v>
      </c>
      <c r="B3638" s="145">
        <v>-11686728.744173102</v>
      </c>
      <c r="U3638" s="145">
        <v>3618</v>
      </c>
      <c r="V3638" s="145">
        <v>14110343.834306292</v>
      </c>
    </row>
    <row r="3639" spans="1:22" x14ac:dyDescent="0.35">
      <c r="A3639" s="70">
        <f t="shared" si="65"/>
        <v>3620</v>
      </c>
      <c r="B3639" s="145">
        <v>-11686728.744173102</v>
      </c>
      <c r="U3639" s="145">
        <v>3619</v>
      </c>
      <c r="V3639" s="145">
        <v>-3168361.0110126808</v>
      </c>
    </row>
    <row r="3640" spans="1:22" x14ac:dyDescent="0.35">
      <c r="A3640" s="70">
        <f t="shared" si="65"/>
        <v>3621</v>
      </c>
      <c r="B3640" s="145">
        <v>-11686728.744173102</v>
      </c>
      <c r="U3640" s="145">
        <v>3620</v>
      </c>
      <c r="V3640" s="145">
        <v>-274890.85090964288</v>
      </c>
    </row>
    <row r="3641" spans="1:22" x14ac:dyDescent="0.35">
      <c r="A3641" s="70">
        <f t="shared" si="65"/>
        <v>3622</v>
      </c>
      <c r="B3641" s="145">
        <v>-11686728.744173102</v>
      </c>
      <c r="U3641" s="145">
        <v>3621</v>
      </c>
      <c r="V3641" s="145">
        <v>11297617.858223893</v>
      </c>
    </row>
    <row r="3642" spans="1:22" x14ac:dyDescent="0.35">
      <c r="A3642" s="70">
        <f t="shared" si="65"/>
        <v>3623</v>
      </c>
      <c r="B3642" s="145">
        <v>-11686728.744173102</v>
      </c>
      <c r="U3642" s="145">
        <v>3622</v>
      </c>
      <c r="V3642" s="145">
        <v>9171298.2621835209</v>
      </c>
    </row>
    <row r="3643" spans="1:22" x14ac:dyDescent="0.35">
      <c r="A3643" s="70">
        <f t="shared" si="65"/>
        <v>3624</v>
      </c>
      <c r="B3643" s="145">
        <v>-11686728.744173102</v>
      </c>
      <c r="U3643" s="145">
        <v>3623</v>
      </c>
      <c r="V3643" s="145">
        <v>-10809081.833298802</v>
      </c>
    </row>
    <row r="3644" spans="1:22" x14ac:dyDescent="0.35">
      <c r="A3644" s="70">
        <f t="shared" si="65"/>
        <v>3625</v>
      </c>
      <c r="B3644" s="145">
        <v>-11686728.744173102</v>
      </c>
      <c r="U3644" s="145">
        <v>3624</v>
      </c>
      <c r="V3644" s="145">
        <v>-10959658.373147514</v>
      </c>
    </row>
    <row r="3645" spans="1:22" x14ac:dyDescent="0.35">
      <c r="A3645" s="70">
        <f t="shared" si="65"/>
        <v>3626</v>
      </c>
      <c r="B3645" s="145">
        <v>-11686728.744173102</v>
      </c>
      <c r="U3645" s="145">
        <v>3625</v>
      </c>
      <c r="V3645" s="145">
        <v>2124320.8700164892</v>
      </c>
    </row>
    <row r="3646" spans="1:22" x14ac:dyDescent="0.35">
      <c r="A3646" s="70">
        <f t="shared" si="65"/>
        <v>3627</v>
      </c>
      <c r="B3646" s="145">
        <v>-11686728.744173102</v>
      </c>
      <c r="U3646" s="145">
        <v>3626</v>
      </c>
      <c r="V3646" s="145">
        <v>-25639735.034124725</v>
      </c>
    </row>
    <row r="3647" spans="1:22" x14ac:dyDescent="0.35">
      <c r="A3647" s="70">
        <f t="shared" si="65"/>
        <v>3628</v>
      </c>
      <c r="B3647" s="145">
        <v>-11686728.744173102</v>
      </c>
      <c r="U3647" s="145">
        <v>3627</v>
      </c>
      <c r="V3647" s="145">
        <v>-12793489.147561463</v>
      </c>
    </row>
    <row r="3648" spans="1:22" x14ac:dyDescent="0.35">
      <c r="A3648" s="70">
        <f t="shared" si="65"/>
        <v>3629</v>
      </c>
      <c r="B3648" s="145">
        <v>-11686728.744173102</v>
      </c>
      <c r="U3648" s="145">
        <v>3628</v>
      </c>
      <c r="V3648" s="145">
        <v>32197393.000781059</v>
      </c>
    </row>
    <row r="3649" spans="1:22" x14ac:dyDescent="0.35">
      <c r="A3649" s="70">
        <f t="shared" si="65"/>
        <v>3630</v>
      </c>
      <c r="B3649" s="145">
        <v>-11686728.744173102</v>
      </c>
      <c r="U3649" s="145">
        <v>3629</v>
      </c>
      <c r="V3649" s="145">
        <v>4152743.1919905096</v>
      </c>
    </row>
    <row r="3650" spans="1:22" x14ac:dyDescent="0.35">
      <c r="A3650" s="70">
        <f t="shared" si="65"/>
        <v>3631</v>
      </c>
      <c r="B3650" s="145">
        <v>-11686728.744173102</v>
      </c>
      <c r="U3650" s="145">
        <v>3630</v>
      </c>
      <c r="V3650" s="145">
        <v>11087509.759250328</v>
      </c>
    </row>
    <row r="3651" spans="1:22" x14ac:dyDescent="0.35">
      <c r="A3651" s="70">
        <f t="shared" si="65"/>
        <v>3632</v>
      </c>
      <c r="B3651" s="145">
        <v>-11686728.744173102</v>
      </c>
      <c r="U3651" s="145">
        <v>3631</v>
      </c>
      <c r="V3651" s="145">
        <v>4439064.2851233818</v>
      </c>
    </row>
    <row r="3652" spans="1:22" x14ac:dyDescent="0.35">
      <c r="A3652" s="70">
        <f t="shared" si="65"/>
        <v>3633</v>
      </c>
      <c r="B3652" s="145">
        <v>-11686728.744173102</v>
      </c>
      <c r="U3652" s="145">
        <v>3632</v>
      </c>
      <c r="V3652" s="145">
        <v>-16142769.138095856</v>
      </c>
    </row>
    <row r="3653" spans="1:22" x14ac:dyDescent="0.35">
      <c r="A3653" s="70">
        <f t="shared" si="65"/>
        <v>3634</v>
      </c>
      <c r="B3653" s="145">
        <v>-11686728.744173102</v>
      </c>
      <c r="U3653" s="145">
        <v>3633</v>
      </c>
      <c r="V3653" s="145">
        <v>-16826270.2530341</v>
      </c>
    </row>
    <row r="3654" spans="1:22" x14ac:dyDescent="0.35">
      <c r="A3654" s="70">
        <f t="shared" si="65"/>
        <v>3635</v>
      </c>
      <c r="B3654" s="145">
        <v>-11686728.744173102</v>
      </c>
      <c r="U3654" s="145">
        <v>3634</v>
      </c>
      <c r="V3654" s="145">
        <v>-18099969.578060996</v>
      </c>
    </row>
    <row r="3655" spans="1:22" x14ac:dyDescent="0.35">
      <c r="A3655" s="70">
        <f t="shared" si="65"/>
        <v>3636</v>
      </c>
      <c r="B3655" s="145">
        <v>-11686728.744173102</v>
      </c>
      <c r="U3655" s="145">
        <v>3635</v>
      </c>
      <c r="V3655" s="145">
        <v>-5194216.3180169426</v>
      </c>
    </row>
    <row r="3656" spans="1:22" x14ac:dyDescent="0.35">
      <c r="A3656" s="70">
        <f t="shared" si="65"/>
        <v>3637</v>
      </c>
      <c r="B3656" s="145">
        <v>-11686728.744173102</v>
      </c>
      <c r="U3656" s="145">
        <v>3636</v>
      </c>
      <c r="V3656" s="145">
        <v>21821416.952697761</v>
      </c>
    </row>
    <row r="3657" spans="1:22" x14ac:dyDescent="0.35">
      <c r="A3657" s="70">
        <f t="shared" si="65"/>
        <v>3638</v>
      </c>
      <c r="B3657" s="145">
        <v>-11686728.744173102</v>
      </c>
      <c r="U3657" s="145">
        <v>3637</v>
      </c>
      <c r="V3657" s="145">
        <v>5085335.7727794796</v>
      </c>
    </row>
    <row r="3658" spans="1:22" x14ac:dyDescent="0.35">
      <c r="A3658" s="70">
        <f t="shared" si="65"/>
        <v>3639</v>
      </c>
      <c r="B3658" s="145">
        <v>-11686728.744173102</v>
      </c>
      <c r="U3658" s="145">
        <v>3638</v>
      </c>
      <c r="V3658" s="145">
        <v>20187631.47208295</v>
      </c>
    </row>
    <row r="3659" spans="1:22" x14ac:dyDescent="0.35">
      <c r="A3659" s="70">
        <f t="shared" si="65"/>
        <v>3640</v>
      </c>
      <c r="B3659" s="145">
        <v>-11686728.744173102</v>
      </c>
      <c r="U3659" s="145">
        <v>3639</v>
      </c>
      <c r="V3659" s="145">
        <v>-17192936.564819142</v>
      </c>
    </row>
    <row r="3660" spans="1:22" x14ac:dyDescent="0.35">
      <c r="A3660" s="70">
        <f t="shared" si="65"/>
        <v>3641</v>
      </c>
      <c r="B3660" s="145">
        <v>-11686728.744173102</v>
      </c>
      <c r="U3660" s="145">
        <v>3640</v>
      </c>
      <c r="V3660" s="145">
        <v>-326465.94585097209</v>
      </c>
    </row>
    <row r="3661" spans="1:22" x14ac:dyDescent="0.35">
      <c r="A3661" s="70">
        <f t="shared" si="65"/>
        <v>3642</v>
      </c>
      <c r="B3661" s="145">
        <v>-11686728.744173102</v>
      </c>
      <c r="U3661" s="145">
        <v>3641</v>
      </c>
      <c r="V3661" s="145">
        <v>-16043092.806960516</v>
      </c>
    </row>
    <row r="3662" spans="1:22" x14ac:dyDescent="0.35">
      <c r="A3662" s="70">
        <f t="shared" si="65"/>
        <v>3643</v>
      </c>
      <c r="B3662" s="145">
        <v>-11686728.744173102</v>
      </c>
      <c r="U3662" s="145">
        <v>3642</v>
      </c>
      <c r="V3662" s="145">
        <v>399790.35639582574</v>
      </c>
    </row>
    <row r="3663" spans="1:22" x14ac:dyDescent="0.35">
      <c r="A3663" s="70">
        <f t="shared" si="65"/>
        <v>3644</v>
      </c>
      <c r="B3663" s="145">
        <v>-11686728.744173102</v>
      </c>
      <c r="U3663" s="145">
        <v>3643</v>
      </c>
      <c r="V3663" s="145">
        <v>-6235789.7046522144</v>
      </c>
    </row>
    <row r="3664" spans="1:22" x14ac:dyDescent="0.35">
      <c r="A3664" s="70">
        <f t="shared" si="65"/>
        <v>3645</v>
      </c>
      <c r="B3664" s="145">
        <v>-11686728.744173102</v>
      </c>
      <c r="U3664" s="145">
        <v>3644</v>
      </c>
      <c r="V3664" s="145">
        <v>-7991336.4923575521</v>
      </c>
    </row>
    <row r="3665" spans="1:22" x14ac:dyDescent="0.35">
      <c r="A3665" s="70">
        <f t="shared" si="65"/>
        <v>3646</v>
      </c>
      <c r="B3665" s="145">
        <v>-11686728.744173102</v>
      </c>
      <c r="U3665" s="145">
        <v>3645</v>
      </c>
      <c r="V3665" s="145">
        <v>17829734.654968798</v>
      </c>
    </row>
    <row r="3666" spans="1:22" x14ac:dyDescent="0.35">
      <c r="A3666" s="70">
        <f t="shared" si="65"/>
        <v>3647</v>
      </c>
      <c r="B3666" s="145">
        <v>-11686728.744173102</v>
      </c>
      <c r="U3666" s="145">
        <v>3646</v>
      </c>
      <c r="V3666" s="145">
        <v>-7873367.4008812048</v>
      </c>
    </row>
    <row r="3667" spans="1:22" x14ac:dyDescent="0.35">
      <c r="A3667" s="70">
        <f t="shared" si="65"/>
        <v>3648</v>
      </c>
      <c r="B3667" s="145">
        <v>-11686728.744173102</v>
      </c>
      <c r="U3667" s="145">
        <v>3647</v>
      </c>
      <c r="V3667" s="145">
        <v>-3570901.5618245825</v>
      </c>
    </row>
    <row r="3668" spans="1:22" x14ac:dyDescent="0.35">
      <c r="A3668" s="70">
        <f t="shared" si="65"/>
        <v>3649</v>
      </c>
      <c r="B3668" s="145">
        <v>-11686728.744173102</v>
      </c>
      <c r="U3668" s="145">
        <v>3648</v>
      </c>
      <c r="V3668" s="145">
        <v>-780292.24431337044</v>
      </c>
    </row>
    <row r="3669" spans="1:22" x14ac:dyDescent="0.35">
      <c r="A3669" s="70">
        <f t="shared" si="65"/>
        <v>3650</v>
      </c>
      <c r="B3669" s="145">
        <v>-11686728.744173102</v>
      </c>
      <c r="U3669" s="145">
        <v>3649</v>
      </c>
      <c r="V3669" s="145">
        <v>-18546574.171701163</v>
      </c>
    </row>
    <row r="3670" spans="1:22" x14ac:dyDescent="0.35">
      <c r="A3670" s="70">
        <f t="shared" ref="A3670:A3733" si="66">A3669+1</f>
        <v>3651</v>
      </c>
      <c r="B3670" s="145">
        <v>-11686728.744173102</v>
      </c>
      <c r="U3670" s="145">
        <v>3650</v>
      </c>
      <c r="V3670" s="145">
        <v>-5865622.635407865</v>
      </c>
    </row>
    <row r="3671" spans="1:22" x14ac:dyDescent="0.35">
      <c r="A3671" s="70">
        <f t="shared" si="66"/>
        <v>3652</v>
      </c>
      <c r="B3671" s="145">
        <v>-11686728.744173102</v>
      </c>
      <c r="U3671" s="145">
        <v>3651</v>
      </c>
      <c r="V3671" s="145">
        <v>-15147408.497070484</v>
      </c>
    </row>
    <row r="3672" spans="1:22" x14ac:dyDescent="0.35">
      <c r="A3672" s="70">
        <f t="shared" si="66"/>
        <v>3653</v>
      </c>
      <c r="B3672" s="145">
        <v>-11686728.744173102</v>
      </c>
      <c r="U3672" s="145">
        <v>3652</v>
      </c>
      <c r="V3672" s="145">
        <v>6498928.0536295548</v>
      </c>
    </row>
    <row r="3673" spans="1:22" x14ac:dyDescent="0.35">
      <c r="A3673" s="70">
        <f t="shared" si="66"/>
        <v>3654</v>
      </c>
      <c r="B3673" s="145">
        <v>-11686728.744173102</v>
      </c>
      <c r="U3673" s="145">
        <v>3653</v>
      </c>
      <c r="V3673" s="145">
        <v>-18046345.543950412</v>
      </c>
    </row>
    <row r="3674" spans="1:22" x14ac:dyDescent="0.35">
      <c r="A3674" s="70">
        <f t="shared" si="66"/>
        <v>3655</v>
      </c>
      <c r="B3674" s="145">
        <v>-11686728.744173102</v>
      </c>
      <c r="U3674" s="145">
        <v>3654</v>
      </c>
      <c r="V3674" s="145">
        <v>-7499526.2123060171</v>
      </c>
    </row>
    <row r="3675" spans="1:22" x14ac:dyDescent="0.35">
      <c r="A3675" s="70">
        <f t="shared" si="66"/>
        <v>3656</v>
      </c>
      <c r="B3675" s="145">
        <v>-11686728.744173102</v>
      </c>
      <c r="U3675" s="145">
        <v>3655</v>
      </c>
      <c r="V3675" s="145">
        <v>937645.06758403406</v>
      </c>
    </row>
    <row r="3676" spans="1:22" x14ac:dyDescent="0.35">
      <c r="A3676" s="70">
        <f t="shared" si="66"/>
        <v>3657</v>
      </c>
      <c r="B3676" s="145">
        <v>-11686728.744173102</v>
      </c>
      <c r="U3676" s="145">
        <v>3656</v>
      </c>
      <c r="V3676" s="145">
        <v>32484432.334267505</v>
      </c>
    </row>
    <row r="3677" spans="1:22" x14ac:dyDescent="0.35">
      <c r="A3677" s="70">
        <f t="shared" si="66"/>
        <v>3658</v>
      </c>
      <c r="B3677" s="145">
        <v>-11686728.744173102</v>
      </c>
      <c r="U3677" s="145">
        <v>3657</v>
      </c>
      <c r="V3677" s="145">
        <v>19680796.783535711</v>
      </c>
    </row>
    <row r="3678" spans="1:22" x14ac:dyDescent="0.35">
      <c r="A3678" s="70">
        <f t="shared" si="66"/>
        <v>3659</v>
      </c>
      <c r="B3678" s="145">
        <v>-11686728.744173102</v>
      </c>
      <c r="U3678" s="145">
        <v>3658</v>
      </c>
      <c r="V3678" s="145">
        <v>-4464667.67814059</v>
      </c>
    </row>
    <row r="3679" spans="1:22" x14ac:dyDescent="0.35">
      <c r="A3679" s="70">
        <f t="shared" si="66"/>
        <v>3660</v>
      </c>
      <c r="B3679" s="145">
        <v>-11686728.744173102</v>
      </c>
      <c r="U3679" s="145">
        <v>3659</v>
      </c>
      <c r="V3679" s="145">
        <v>-4258908.0219309144</v>
      </c>
    </row>
    <row r="3680" spans="1:22" x14ac:dyDescent="0.35">
      <c r="A3680" s="70">
        <f t="shared" si="66"/>
        <v>3661</v>
      </c>
      <c r="B3680" s="145">
        <v>-11686728.744173102</v>
      </c>
      <c r="U3680" s="145">
        <v>3660</v>
      </c>
      <c r="V3680" s="145">
        <v>-2125596.2079579197</v>
      </c>
    </row>
    <row r="3681" spans="1:22" x14ac:dyDescent="0.35">
      <c r="A3681" s="70">
        <f t="shared" si="66"/>
        <v>3662</v>
      </c>
      <c r="B3681" s="145">
        <v>-11686728.744173102</v>
      </c>
      <c r="U3681" s="145">
        <v>3661</v>
      </c>
      <c r="V3681" s="145">
        <v>-5391276.9070722647</v>
      </c>
    </row>
    <row r="3682" spans="1:22" x14ac:dyDescent="0.35">
      <c r="A3682" s="70">
        <f t="shared" si="66"/>
        <v>3663</v>
      </c>
      <c r="B3682" s="145">
        <v>-11686728.744173102</v>
      </c>
      <c r="U3682" s="145">
        <v>3662</v>
      </c>
      <c r="V3682" s="145">
        <v>-22530577.873140812</v>
      </c>
    </row>
    <row r="3683" spans="1:22" x14ac:dyDescent="0.35">
      <c r="A3683" s="70">
        <f t="shared" si="66"/>
        <v>3664</v>
      </c>
      <c r="B3683" s="145">
        <v>-11686728.744173102</v>
      </c>
      <c r="U3683" s="145">
        <v>3663</v>
      </c>
      <c r="V3683" s="145">
        <v>8950238.0595831387</v>
      </c>
    </row>
    <row r="3684" spans="1:22" x14ac:dyDescent="0.35">
      <c r="A3684" s="70">
        <f t="shared" si="66"/>
        <v>3665</v>
      </c>
      <c r="B3684" s="145">
        <v>-11686728.744173102</v>
      </c>
      <c r="U3684" s="145">
        <v>3664</v>
      </c>
      <c r="V3684" s="145">
        <v>4577446.6817982495</v>
      </c>
    </row>
    <row r="3685" spans="1:22" x14ac:dyDescent="0.35">
      <c r="A3685" s="70">
        <f t="shared" si="66"/>
        <v>3666</v>
      </c>
      <c r="B3685" s="145">
        <v>-11686728.744173102</v>
      </c>
      <c r="U3685" s="145">
        <v>3665</v>
      </c>
      <c r="V3685" s="145">
        <v>-20811875.827367265</v>
      </c>
    </row>
    <row r="3686" spans="1:22" x14ac:dyDescent="0.35">
      <c r="A3686" s="70">
        <f t="shared" si="66"/>
        <v>3667</v>
      </c>
      <c r="B3686" s="145">
        <v>-11686728.744173102</v>
      </c>
      <c r="U3686" s="145">
        <v>3666</v>
      </c>
      <c r="V3686" s="145">
        <v>4526678.8239386529</v>
      </c>
    </row>
    <row r="3687" spans="1:22" x14ac:dyDescent="0.35">
      <c r="A3687" s="70">
        <f t="shared" si="66"/>
        <v>3668</v>
      </c>
      <c r="B3687" s="145">
        <v>-11686728.744173102</v>
      </c>
      <c r="U3687" s="145">
        <v>3667</v>
      </c>
      <c r="V3687" s="145">
        <v>9595431.8125717007</v>
      </c>
    </row>
    <row r="3688" spans="1:22" x14ac:dyDescent="0.35">
      <c r="A3688" s="70">
        <f t="shared" si="66"/>
        <v>3669</v>
      </c>
      <c r="B3688" s="145">
        <v>-11686728.744173102</v>
      </c>
      <c r="U3688" s="145">
        <v>3668</v>
      </c>
      <c r="V3688" s="145">
        <v>13260313.525010832</v>
      </c>
    </row>
    <row r="3689" spans="1:22" x14ac:dyDescent="0.35">
      <c r="A3689" s="70">
        <f t="shared" si="66"/>
        <v>3670</v>
      </c>
      <c r="B3689" s="145">
        <v>-11686728.744173102</v>
      </c>
      <c r="U3689" s="145">
        <v>3669</v>
      </c>
      <c r="V3689" s="145">
        <v>12196150.679821596</v>
      </c>
    </row>
    <row r="3690" spans="1:22" x14ac:dyDescent="0.35">
      <c r="A3690" s="70">
        <f t="shared" si="66"/>
        <v>3671</v>
      </c>
      <c r="B3690" s="145">
        <v>-11686728.744173102</v>
      </c>
      <c r="U3690" s="145">
        <v>3670</v>
      </c>
      <c r="V3690" s="145">
        <v>-118367.694544781</v>
      </c>
    </row>
    <row r="3691" spans="1:22" x14ac:dyDescent="0.35">
      <c r="A3691" s="70">
        <f t="shared" si="66"/>
        <v>3672</v>
      </c>
      <c r="B3691" s="145">
        <v>-11686728.744173102</v>
      </c>
      <c r="U3691" s="145">
        <v>3671</v>
      </c>
      <c r="V3691" s="145">
        <v>-22258432.589114331</v>
      </c>
    </row>
    <row r="3692" spans="1:22" x14ac:dyDescent="0.35">
      <c r="A3692" s="70">
        <f t="shared" si="66"/>
        <v>3673</v>
      </c>
      <c r="B3692" s="145">
        <v>-11686728.744173102</v>
      </c>
      <c r="U3692" s="145">
        <v>3672</v>
      </c>
      <c r="V3692" s="145">
        <v>-16280225.557287581</v>
      </c>
    </row>
    <row r="3693" spans="1:22" x14ac:dyDescent="0.35">
      <c r="A3693" s="70">
        <f t="shared" si="66"/>
        <v>3674</v>
      </c>
      <c r="B3693" s="145">
        <v>-11686728.744173102</v>
      </c>
      <c r="U3693" s="145">
        <v>3673</v>
      </c>
      <c r="V3693" s="145">
        <v>-8514627.0960726533</v>
      </c>
    </row>
    <row r="3694" spans="1:22" x14ac:dyDescent="0.35">
      <c r="A3694" s="70">
        <f t="shared" si="66"/>
        <v>3675</v>
      </c>
      <c r="B3694" s="145">
        <v>-11686728.744173102</v>
      </c>
      <c r="U3694" s="145">
        <v>3674</v>
      </c>
      <c r="V3694" s="145">
        <v>-19510620.598336156</v>
      </c>
    </row>
    <row r="3695" spans="1:22" x14ac:dyDescent="0.35">
      <c r="A3695" s="70">
        <f t="shared" si="66"/>
        <v>3676</v>
      </c>
      <c r="B3695" s="145">
        <v>-11686728.744173102</v>
      </c>
      <c r="U3695" s="145">
        <v>3675</v>
      </c>
      <c r="V3695" s="145">
        <v>-7495417.5862065554</v>
      </c>
    </row>
    <row r="3696" spans="1:22" x14ac:dyDescent="0.35">
      <c r="A3696" s="70">
        <f t="shared" si="66"/>
        <v>3677</v>
      </c>
      <c r="B3696" s="145">
        <v>-11686728.744173102</v>
      </c>
      <c r="U3696" s="145">
        <v>3676</v>
      </c>
      <c r="V3696" s="145">
        <v>702080.72544136271</v>
      </c>
    </row>
    <row r="3697" spans="1:22" x14ac:dyDescent="0.35">
      <c r="A3697" s="70">
        <f t="shared" si="66"/>
        <v>3678</v>
      </c>
      <c r="B3697" s="145">
        <v>-11686728.744173102</v>
      </c>
      <c r="U3697" s="145">
        <v>3677</v>
      </c>
      <c r="V3697" s="145">
        <v>-19121979.21449741</v>
      </c>
    </row>
    <row r="3698" spans="1:22" x14ac:dyDescent="0.35">
      <c r="A3698" s="70">
        <f t="shared" si="66"/>
        <v>3679</v>
      </c>
      <c r="B3698" s="145">
        <v>-11686728.744173102</v>
      </c>
      <c r="U3698" s="145">
        <v>3678</v>
      </c>
      <c r="V3698" s="145">
        <v>14652447.899497248</v>
      </c>
    </row>
    <row r="3699" spans="1:22" x14ac:dyDescent="0.35">
      <c r="A3699" s="70">
        <f t="shared" si="66"/>
        <v>3680</v>
      </c>
      <c r="B3699" s="145">
        <v>-11686728.744173102</v>
      </c>
      <c r="U3699" s="145">
        <v>3679</v>
      </c>
      <c r="V3699" s="145">
        <v>26930437.749128997</v>
      </c>
    </row>
    <row r="3700" spans="1:22" x14ac:dyDescent="0.35">
      <c r="A3700" s="70">
        <f t="shared" si="66"/>
        <v>3681</v>
      </c>
      <c r="B3700" s="145">
        <v>-11686728.744173102</v>
      </c>
      <c r="U3700" s="145">
        <v>3680</v>
      </c>
      <c r="V3700" s="145">
        <v>24911176.994586047</v>
      </c>
    </row>
    <row r="3701" spans="1:22" x14ac:dyDescent="0.35">
      <c r="A3701" s="70">
        <f t="shared" si="66"/>
        <v>3682</v>
      </c>
      <c r="B3701" s="145">
        <v>-11686728.744173102</v>
      </c>
      <c r="U3701" s="145">
        <v>3681</v>
      </c>
      <c r="V3701" s="145">
        <v>7952446.4766948037</v>
      </c>
    </row>
    <row r="3702" spans="1:22" x14ac:dyDescent="0.35">
      <c r="A3702" s="70">
        <f t="shared" si="66"/>
        <v>3683</v>
      </c>
      <c r="B3702" s="145">
        <v>-11686728.744173102</v>
      </c>
      <c r="U3702" s="145">
        <v>3682</v>
      </c>
      <c r="V3702" s="145">
        <v>4077096.2086492367</v>
      </c>
    </row>
    <row r="3703" spans="1:22" x14ac:dyDescent="0.35">
      <c r="A3703" s="70">
        <f t="shared" si="66"/>
        <v>3684</v>
      </c>
      <c r="B3703" s="145">
        <v>-11686728.744173102</v>
      </c>
      <c r="U3703" s="145">
        <v>3683</v>
      </c>
      <c r="V3703" s="145">
        <v>1399092.4500729963</v>
      </c>
    </row>
    <row r="3704" spans="1:22" x14ac:dyDescent="0.35">
      <c r="A3704" s="70">
        <f t="shared" si="66"/>
        <v>3685</v>
      </c>
      <c r="B3704" s="145">
        <v>-11686728.744173102</v>
      </c>
      <c r="U3704" s="145">
        <v>3684</v>
      </c>
      <c r="V3704" s="145">
        <v>91663.211137320846</v>
      </c>
    </row>
    <row r="3705" spans="1:22" x14ac:dyDescent="0.35">
      <c r="A3705" s="70">
        <f t="shared" si="66"/>
        <v>3686</v>
      </c>
      <c r="B3705" s="145">
        <v>-11686728.744173102</v>
      </c>
      <c r="U3705" s="145">
        <v>3685</v>
      </c>
      <c r="V3705" s="145">
        <v>-41062639.511040688</v>
      </c>
    </row>
    <row r="3706" spans="1:22" x14ac:dyDescent="0.35">
      <c r="A3706" s="70">
        <f t="shared" si="66"/>
        <v>3687</v>
      </c>
      <c r="B3706" s="145">
        <v>-11686728.744173102</v>
      </c>
      <c r="U3706" s="145">
        <v>3686</v>
      </c>
      <c r="V3706" s="145">
        <v>1372459.674789045</v>
      </c>
    </row>
    <row r="3707" spans="1:22" x14ac:dyDescent="0.35">
      <c r="A3707" s="70">
        <f t="shared" si="66"/>
        <v>3688</v>
      </c>
      <c r="B3707" s="145">
        <v>-11686728.744173102</v>
      </c>
      <c r="U3707" s="145">
        <v>3687</v>
      </c>
      <c r="V3707" s="145">
        <v>-5302841.3878407199</v>
      </c>
    </row>
    <row r="3708" spans="1:22" x14ac:dyDescent="0.35">
      <c r="A3708" s="70">
        <f t="shared" si="66"/>
        <v>3689</v>
      </c>
      <c r="B3708" s="145">
        <v>-11686728.744173102</v>
      </c>
      <c r="U3708" s="145">
        <v>3688</v>
      </c>
      <c r="V3708" s="145">
        <v>10149786.486974079</v>
      </c>
    </row>
    <row r="3709" spans="1:22" x14ac:dyDescent="0.35">
      <c r="A3709" s="70">
        <f t="shared" si="66"/>
        <v>3690</v>
      </c>
      <c r="B3709" s="145">
        <v>-11686728.744173102</v>
      </c>
      <c r="U3709" s="145">
        <v>3689</v>
      </c>
      <c r="V3709" s="145">
        <v>39197359.527438924</v>
      </c>
    </row>
    <row r="3710" spans="1:22" x14ac:dyDescent="0.35">
      <c r="A3710" s="70">
        <f t="shared" si="66"/>
        <v>3691</v>
      </c>
      <c r="B3710" s="145">
        <v>-11686728.744173102</v>
      </c>
      <c r="U3710" s="145">
        <v>3690</v>
      </c>
      <c r="V3710" s="145">
        <v>-14360518.570980459</v>
      </c>
    </row>
    <row r="3711" spans="1:22" x14ac:dyDescent="0.35">
      <c r="A3711" s="70">
        <f t="shared" si="66"/>
        <v>3692</v>
      </c>
      <c r="B3711" s="145">
        <v>-11686728.744173102</v>
      </c>
      <c r="U3711" s="145">
        <v>3691</v>
      </c>
      <c r="V3711" s="145">
        <v>-14517082.552166186</v>
      </c>
    </row>
    <row r="3712" spans="1:22" x14ac:dyDescent="0.35">
      <c r="A3712" s="70">
        <f t="shared" si="66"/>
        <v>3693</v>
      </c>
      <c r="B3712" s="145">
        <v>-11686728.744173102</v>
      </c>
      <c r="U3712" s="145">
        <v>3692</v>
      </c>
      <c r="V3712" s="145">
        <v>-20445995.258016635</v>
      </c>
    </row>
    <row r="3713" spans="1:22" x14ac:dyDescent="0.35">
      <c r="A3713" s="70">
        <f t="shared" si="66"/>
        <v>3694</v>
      </c>
      <c r="B3713" s="145">
        <v>-11686728.744173102</v>
      </c>
      <c r="U3713" s="145">
        <v>3693</v>
      </c>
      <c r="V3713" s="145">
        <v>273751.0240445435</v>
      </c>
    </row>
    <row r="3714" spans="1:22" x14ac:dyDescent="0.35">
      <c r="A3714" s="70">
        <f t="shared" si="66"/>
        <v>3695</v>
      </c>
      <c r="B3714" s="145">
        <v>-11686728.744173102</v>
      </c>
      <c r="U3714" s="145">
        <v>3694</v>
      </c>
      <c r="V3714" s="145">
        <v>1758370.5860402249</v>
      </c>
    </row>
    <row r="3715" spans="1:22" x14ac:dyDescent="0.35">
      <c r="A3715" s="70">
        <f t="shared" si="66"/>
        <v>3696</v>
      </c>
      <c r="B3715" s="145">
        <v>-11686728.744173102</v>
      </c>
      <c r="U3715" s="145">
        <v>3695</v>
      </c>
      <c r="V3715" s="145">
        <v>5427291.7346797213</v>
      </c>
    </row>
    <row r="3716" spans="1:22" x14ac:dyDescent="0.35">
      <c r="A3716" s="70">
        <f t="shared" si="66"/>
        <v>3697</v>
      </c>
      <c r="B3716" s="145">
        <v>-11686728.744173102</v>
      </c>
      <c r="U3716" s="145">
        <v>3696</v>
      </c>
      <c r="V3716" s="145">
        <v>-5496018.5150455665</v>
      </c>
    </row>
    <row r="3717" spans="1:22" x14ac:dyDescent="0.35">
      <c r="A3717" s="70">
        <f t="shared" si="66"/>
        <v>3698</v>
      </c>
      <c r="B3717" s="145">
        <v>-11686728.744173102</v>
      </c>
      <c r="U3717" s="145">
        <v>3697</v>
      </c>
      <c r="V3717" s="145">
        <v>20625383.080874287</v>
      </c>
    </row>
    <row r="3718" spans="1:22" x14ac:dyDescent="0.35">
      <c r="A3718" s="70">
        <f t="shared" si="66"/>
        <v>3699</v>
      </c>
      <c r="B3718" s="145">
        <v>-11686728.744173102</v>
      </c>
      <c r="U3718" s="145">
        <v>3698</v>
      </c>
      <c r="V3718" s="145">
        <v>-4085028.3190650083</v>
      </c>
    </row>
    <row r="3719" spans="1:22" x14ac:dyDescent="0.35">
      <c r="A3719" s="70">
        <f t="shared" si="66"/>
        <v>3700</v>
      </c>
      <c r="B3719" s="145">
        <v>-11686728.744173102</v>
      </c>
      <c r="U3719" s="145">
        <v>3699</v>
      </c>
      <c r="V3719" s="145">
        <v>4898054.665656101</v>
      </c>
    </row>
    <row r="3720" spans="1:22" x14ac:dyDescent="0.35">
      <c r="A3720" s="70">
        <f t="shared" si="66"/>
        <v>3701</v>
      </c>
      <c r="B3720" s="145">
        <v>-11686728.744173102</v>
      </c>
      <c r="U3720" s="145">
        <v>3700</v>
      </c>
      <c r="V3720" s="145">
        <v>-30613442.994341597</v>
      </c>
    </row>
    <row r="3721" spans="1:22" x14ac:dyDescent="0.35">
      <c r="A3721" s="70">
        <f t="shared" si="66"/>
        <v>3702</v>
      </c>
      <c r="B3721" s="145">
        <v>-11686728.744173102</v>
      </c>
      <c r="U3721" s="145">
        <v>3701</v>
      </c>
      <c r="V3721" s="145">
        <v>25429659.111529637</v>
      </c>
    </row>
    <row r="3722" spans="1:22" x14ac:dyDescent="0.35">
      <c r="A3722" s="70">
        <f t="shared" si="66"/>
        <v>3703</v>
      </c>
      <c r="B3722" s="145">
        <v>-11686728.744173102</v>
      </c>
      <c r="U3722" s="145">
        <v>3702</v>
      </c>
      <c r="V3722" s="145">
        <v>-18863477.768889666</v>
      </c>
    </row>
    <row r="3723" spans="1:22" x14ac:dyDescent="0.35">
      <c r="A3723" s="70">
        <f t="shared" si="66"/>
        <v>3704</v>
      </c>
      <c r="B3723" s="145">
        <v>-11686728.744173102</v>
      </c>
      <c r="U3723" s="145">
        <v>3703</v>
      </c>
      <c r="V3723" s="145">
        <v>-20185808.740675773</v>
      </c>
    </row>
    <row r="3724" spans="1:22" x14ac:dyDescent="0.35">
      <c r="A3724" s="70">
        <f t="shared" si="66"/>
        <v>3705</v>
      </c>
      <c r="B3724" s="145">
        <v>-11686728.744173102</v>
      </c>
      <c r="U3724" s="145">
        <v>3704</v>
      </c>
      <c r="V3724" s="145">
        <v>-11905945.736282751</v>
      </c>
    </row>
    <row r="3725" spans="1:22" x14ac:dyDescent="0.35">
      <c r="A3725" s="70">
        <f t="shared" si="66"/>
        <v>3706</v>
      </c>
      <c r="B3725" s="145">
        <v>-11686728.744173102</v>
      </c>
      <c r="U3725" s="145">
        <v>3705</v>
      </c>
      <c r="V3725" s="145">
        <v>-2581931.8607593216</v>
      </c>
    </row>
    <row r="3726" spans="1:22" x14ac:dyDescent="0.35">
      <c r="A3726" s="70">
        <f t="shared" si="66"/>
        <v>3707</v>
      </c>
      <c r="B3726" s="145">
        <v>-11686728.744173102</v>
      </c>
      <c r="U3726" s="145">
        <v>3706</v>
      </c>
      <c r="V3726" s="145">
        <v>-23470649.023620628</v>
      </c>
    </row>
    <row r="3727" spans="1:22" x14ac:dyDescent="0.35">
      <c r="A3727" s="70">
        <f t="shared" si="66"/>
        <v>3708</v>
      </c>
      <c r="B3727" s="145">
        <v>-11686728.744173102</v>
      </c>
      <c r="U3727" s="145">
        <v>3707</v>
      </c>
      <c r="V3727" s="145">
        <v>27530744.880891267</v>
      </c>
    </row>
    <row r="3728" spans="1:22" x14ac:dyDescent="0.35">
      <c r="A3728" s="70">
        <f t="shared" si="66"/>
        <v>3709</v>
      </c>
      <c r="B3728" s="145">
        <v>-11686728.744173102</v>
      </c>
      <c r="U3728" s="145">
        <v>3708</v>
      </c>
      <c r="V3728" s="145">
        <v>-12560390.362807855</v>
      </c>
    </row>
    <row r="3729" spans="1:22" x14ac:dyDescent="0.35">
      <c r="A3729" s="70">
        <f t="shared" si="66"/>
        <v>3710</v>
      </c>
      <c r="B3729" s="145">
        <v>-11686728.744173102</v>
      </c>
      <c r="U3729" s="145">
        <v>3709</v>
      </c>
      <c r="V3729" s="145">
        <v>-1441781.2943906859</v>
      </c>
    </row>
    <row r="3730" spans="1:22" x14ac:dyDescent="0.35">
      <c r="A3730" s="70">
        <f t="shared" si="66"/>
        <v>3711</v>
      </c>
      <c r="B3730" s="145">
        <v>-11686728.744173102</v>
      </c>
      <c r="U3730" s="145">
        <v>3710</v>
      </c>
      <c r="V3730" s="145">
        <v>-23958240.007904053</v>
      </c>
    </row>
    <row r="3731" spans="1:22" x14ac:dyDescent="0.35">
      <c r="A3731" s="70">
        <f t="shared" si="66"/>
        <v>3712</v>
      </c>
      <c r="B3731" s="145">
        <v>-11686728.744173102</v>
      </c>
      <c r="U3731" s="145">
        <v>3711</v>
      </c>
      <c r="V3731" s="145">
        <v>-8886756.172245238</v>
      </c>
    </row>
    <row r="3732" spans="1:22" x14ac:dyDescent="0.35">
      <c r="A3732" s="70">
        <f t="shared" si="66"/>
        <v>3713</v>
      </c>
      <c r="B3732" s="145">
        <v>-11686728.744173102</v>
      </c>
      <c r="U3732" s="145">
        <v>3712</v>
      </c>
      <c r="V3732" s="145">
        <v>-16694806.406676661</v>
      </c>
    </row>
    <row r="3733" spans="1:22" x14ac:dyDescent="0.35">
      <c r="A3733" s="70">
        <f t="shared" si="66"/>
        <v>3714</v>
      </c>
      <c r="B3733" s="145">
        <v>-11686728.744173102</v>
      </c>
      <c r="U3733" s="145">
        <v>3713</v>
      </c>
      <c r="V3733" s="145">
        <v>14541192.957113318</v>
      </c>
    </row>
    <row r="3734" spans="1:22" x14ac:dyDescent="0.35">
      <c r="A3734" s="70">
        <f t="shared" ref="A3734:A3797" si="67">A3733+1</f>
        <v>3715</v>
      </c>
      <c r="B3734" s="145">
        <v>-11686728.744173102</v>
      </c>
      <c r="U3734" s="145">
        <v>3714</v>
      </c>
      <c r="V3734" s="145">
        <v>-29669702.461640012</v>
      </c>
    </row>
    <row r="3735" spans="1:22" x14ac:dyDescent="0.35">
      <c r="A3735" s="70">
        <f t="shared" si="67"/>
        <v>3716</v>
      </c>
      <c r="B3735" s="145">
        <v>-11686728.744173102</v>
      </c>
      <c r="U3735" s="145">
        <v>3715</v>
      </c>
      <c r="V3735" s="145">
        <v>14898959.595919229</v>
      </c>
    </row>
    <row r="3736" spans="1:22" x14ac:dyDescent="0.35">
      <c r="A3736" s="70">
        <f t="shared" si="67"/>
        <v>3717</v>
      </c>
      <c r="B3736" s="145">
        <v>-11686728.744173102</v>
      </c>
      <c r="U3736" s="145">
        <v>3716</v>
      </c>
      <c r="V3736" s="145">
        <v>-18449982.845764164</v>
      </c>
    </row>
    <row r="3737" spans="1:22" x14ac:dyDescent="0.35">
      <c r="A3737" s="70">
        <f t="shared" si="67"/>
        <v>3718</v>
      </c>
      <c r="B3737" s="145">
        <v>-11686728.744173102</v>
      </c>
      <c r="U3737" s="145">
        <v>3717</v>
      </c>
      <c r="V3737" s="145">
        <v>23165865.356873333</v>
      </c>
    </row>
    <row r="3738" spans="1:22" x14ac:dyDescent="0.35">
      <c r="A3738" s="70">
        <f t="shared" si="67"/>
        <v>3719</v>
      </c>
      <c r="B3738" s="145">
        <v>-11686728.744173102</v>
      </c>
      <c r="U3738" s="145">
        <v>3718</v>
      </c>
      <c r="V3738" s="145">
        <v>4698318.5973252654</v>
      </c>
    </row>
    <row r="3739" spans="1:22" x14ac:dyDescent="0.35">
      <c r="A3739" s="70">
        <f t="shared" si="67"/>
        <v>3720</v>
      </c>
      <c r="B3739" s="145">
        <v>-11686728.744173102</v>
      </c>
      <c r="U3739" s="145">
        <v>3719</v>
      </c>
      <c r="V3739" s="145">
        <v>-30568624.462362308</v>
      </c>
    </row>
    <row r="3740" spans="1:22" x14ac:dyDescent="0.35">
      <c r="A3740" s="70">
        <f t="shared" si="67"/>
        <v>3721</v>
      </c>
      <c r="B3740" s="145">
        <v>-11686728.744173102</v>
      </c>
      <c r="U3740" s="145">
        <v>3720</v>
      </c>
      <c r="V3740" s="145">
        <v>-9604254.6761329398</v>
      </c>
    </row>
    <row r="3741" spans="1:22" x14ac:dyDescent="0.35">
      <c r="A3741" s="70">
        <f t="shared" si="67"/>
        <v>3722</v>
      </c>
      <c r="B3741" s="145">
        <v>-11686728.744173102</v>
      </c>
      <c r="U3741" s="145">
        <v>3721</v>
      </c>
      <c r="V3741" s="145">
        <v>-20179978.912338875</v>
      </c>
    </row>
    <row r="3742" spans="1:22" x14ac:dyDescent="0.35">
      <c r="A3742" s="70">
        <f t="shared" si="67"/>
        <v>3723</v>
      </c>
      <c r="B3742" s="145">
        <v>-11686728.744173102</v>
      </c>
      <c r="U3742" s="145">
        <v>3722</v>
      </c>
      <c r="V3742" s="145">
        <v>-2620579.185760051</v>
      </c>
    </row>
    <row r="3743" spans="1:22" x14ac:dyDescent="0.35">
      <c r="A3743" s="70">
        <f t="shared" si="67"/>
        <v>3724</v>
      </c>
      <c r="B3743" s="145">
        <v>-11686728.744173102</v>
      </c>
      <c r="U3743" s="145">
        <v>3723</v>
      </c>
      <c r="V3743" s="145">
        <v>12521642.104253806</v>
      </c>
    </row>
    <row r="3744" spans="1:22" x14ac:dyDescent="0.35">
      <c r="A3744" s="70">
        <f t="shared" si="67"/>
        <v>3725</v>
      </c>
      <c r="B3744" s="145">
        <v>-11686728.744173102</v>
      </c>
      <c r="U3744" s="145">
        <v>3724</v>
      </c>
      <c r="V3744" s="145">
        <v>22200479.411205225</v>
      </c>
    </row>
    <row r="3745" spans="1:22" x14ac:dyDescent="0.35">
      <c r="A3745" s="70">
        <f t="shared" si="67"/>
        <v>3726</v>
      </c>
      <c r="B3745" s="145">
        <v>-11686728.744173102</v>
      </c>
      <c r="U3745" s="145">
        <v>3725</v>
      </c>
      <c r="V3745" s="145">
        <v>-54180856.770952344</v>
      </c>
    </row>
    <row r="3746" spans="1:22" x14ac:dyDescent="0.35">
      <c r="A3746" s="70">
        <f t="shared" si="67"/>
        <v>3727</v>
      </c>
      <c r="B3746" s="145">
        <v>-11686728.744173102</v>
      </c>
      <c r="U3746" s="145">
        <v>3726</v>
      </c>
      <c r="V3746" s="145">
        <v>7954239.6405119225</v>
      </c>
    </row>
    <row r="3747" spans="1:22" x14ac:dyDescent="0.35">
      <c r="A3747" s="70">
        <f t="shared" si="67"/>
        <v>3728</v>
      </c>
      <c r="B3747" s="145">
        <v>-11686728.744173102</v>
      </c>
      <c r="U3747" s="145">
        <v>3727</v>
      </c>
      <c r="V3747" s="145">
        <v>-5198872.0032857358</v>
      </c>
    </row>
    <row r="3748" spans="1:22" x14ac:dyDescent="0.35">
      <c r="A3748" s="70">
        <f t="shared" si="67"/>
        <v>3729</v>
      </c>
      <c r="B3748" s="145">
        <v>-11686728.744173102</v>
      </c>
      <c r="U3748" s="145">
        <v>3728</v>
      </c>
      <c r="V3748" s="145">
        <v>29215596.775784411</v>
      </c>
    </row>
    <row r="3749" spans="1:22" x14ac:dyDescent="0.35">
      <c r="A3749" s="70">
        <f t="shared" si="67"/>
        <v>3730</v>
      </c>
      <c r="B3749" s="145">
        <v>-11686728.744173102</v>
      </c>
      <c r="U3749" s="145">
        <v>3729</v>
      </c>
      <c r="V3749" s="145">
        <v>26560668.117295057</v>
      </c>
    </row>
    <row r="3750" spans="1:22" x14ac:dyDescent="0.35">
      <c r="A3750" s="70">
        <f t="shared" si="67"/>
        <v>3731</v>
      </c>
      <c r="B3750" s="145">
        <v>-11686728.744173102</v>
      </c>
      <c r="U3750" s="145">
        <v>3730</v>
      </c>
      <c r="V3750" s="145">
        <v>9627804.6646838114</v>
      </c>
    </row>
    <row r="3751" spans="1:22" x14ac:dyDescent="0.35">
      <c r="A3751" s="70">
        <f t="shared" si="67"/>
        <v>3732</v>
      </c>
      <c r="B3751" s="145">
        <v>-11686728.744173102</v>
      </c>
      <c r="U3751" s="145">
        <v>3731</v>
      </c>
      <c r="V3751" s="145">
        <v>3695103.1470395178</v>
      </c>
    </row>
    <row r="3752" spans="1:22" x14ac:dyDescent="0.35">
      <c r="A3752" s="70">
        <f t="shared" si="67"/>
        <v>3733</v>
      </c>
      <c r="B3752" s="145">
        <v>-11686728.744173102</v>
      </c>
      <c r="U3752" s="145">
        <v>3732</v>
      </c>
      <c r="V3752" s="145">
        <v>2767254.2383360043</v>
      </c>
    </row>
    <row r="3753" spans="1:22" x14ac:dyDescent="0.35">
      <c r="A3753" s="70">
        <f t="shared" si="67"/>
        <v>3734</v>
      </c>
      <c r="B3753" s="145">
        <v>-11686728.744173102</v>
      </c>
      <c r="U3753" s="145">
        <v>3733</v>
      </c>
      <c r="V3753" s="145">
        <v>5705337.5250736475</v>
      </c>
    </row>
    <row r="3754" spans="1:22" x14ac:dyDescent="0.35">
      <c r="A3754" s="70">
        <f t="shared" si="67"/>
        <v>3735</v>
      </c>
      <c r="B3754" s="145">
        <v>-11686728.744173102</v>
      </c>
      <c r="U3754" s="145">
        <v>3734</v>
      </c>
      <c r="V3754" s="145">
        <v>9994393.1403472237</v>
      </c>
    </row>
    <row r="3755" spans="1:22" x14ac:dyDescent="0.35">
      <c r="A3755" s="70">
        <f t="shared" si="67"/>
        <v>3736</v>
      </c>
      <c r="B3755" s="145">
        <v>-11686728.744173102</v>
      </c>
      <c r="U3755" s="145">
        <v>3735</v>
      </c>
      <c r="V3755" s="145">
        <v>-19300968.32253173</v>
      </c>
    </row>
    <row r="3756" spans="1:22" x14ac:dyDescent="0.35">
      <c r="A3756" s="70">
        <f t="shared" si="67"/>
        <v>3737</v>
      </c>
      <c r="B3756" s="145">
        <v>-11686728.744173102</v>
      </c>
      <c r="U3756" s="145">
        <v>3736</v>
      </c>
      <c r="V3756" s="145">
        <v>20890562.63062356</v>
      </c>
    </row>
    <row r="3757" spans="1:22" x14ac:dyDescent="0.35">
      <c r="A3757" s="70">
        <f t="shared" si="67"/>
        <v>3738</v>
      </c>
      <c r="B3757" s="145">
        <v>-11686728.744173102</v>
      </c>
      <c r="U3757" s="145">
        <v>3737</v>
      </c>
      <c r="V3757" s="145">
        <v>-2278500.6179784499</v>
      </c>
    </row>
    <row r="3758" spans="1:22" x14ac:dyDescent="0.35">
      <c r="A3758" s="70">
        <f t="shared" si="67"/>
        <v>3739</v>
      </c>
      <c r="B3758" s="145">
        <v>-11686728.744173102</v>
      </c>
      <c r="U3758" s="145">
        <v>3738</v>
      </c>
      <c r="V3758" s="145">
        <v>-6088636.9054884408</v>
      </c>
    </row>
    <row r="3759" spans="1:22" x14ac:dyDescent="0.35">
      <c r="A3759" s="70">
        <f t="shared" si="67"/>
        <v>3740</v>
      </c>
      <c r="B3759" s="145">
        <v>-11686728.744173102</v>
      </c>
      <c r="U3759" s="145">
        <v>3739</v>
      </c>
      <c r="V3759" s="145">
        <v>-11531648.693008579</v>
      </c>
    </row>
    <row r="3760" spans="1:22" x14ac:dyDescent="0.35">
      <c r="A3760" s="70">
        <f t="shared" si="67"/>
        <v>3741</v>
      </c>
      <c r="B3760" s="145">
        <v>-11686728.744173102</v>
      </c>
      <c r="U3760" s="145">
        <v>3740</v>
      </c>
      <c r="V3760" s="145">
        <v>24326431.695813324</v>
      </c>
    </row>
    <row r="3761" spans="1:22" x14ac:dyDescent="0.35">
      <c r="A3761" s="70">
        <f t="shared" si="67"/>
        <v>3742</v>
      </c>
      <c r="B3761" s="145">
        <v>-11686728.744173102</v>
      </c>
      <c r="U3761" s="145">
        <v>3741</v>
      </c>
      <c r="V3761" s="145">
        <v>6108961.7732661515</v>
      </c>
    </row>
    <row r="3762" spans="1:22" x14ac:dyDescent="0.35">
      <c r="A3762" s="70">
        <f t="shared" si="67"/>
        <v>3743</v>
      </c>
      <c r="B3762" s="145">
        <v>-11686728.744173102</v>
      </c>
      <c r="U3762" s="145">
        <v>3742</v>
      </c>
      <c r="V3762" s="145">
        <v>-22340809.681602713</v>
      </c>
    </row>
    <row r="3763" spans="1:22" x14ac:dyDescent="0.35">
      <c r="A3763" s="70">
        <f t="shared" si="67"/>
        <v>3744</v>
      </c>
      <c r="B3763" s="145">
        <v>-11686728.744173102</v>
      </c>
      <c r="U3763" s="145">
        <v>3743</v>
      </c>
      <c r="V3763" s="145">
        <v>-73775270.093664199</v>
      </c>
    </row>
    <row r="3764" spans="1:22" x14ac:dyDescent="0.35">
      <c r="A3764" s="70">
        <f t="shared" si="67"/>
        <v>3745</v>
      </c>
      <c r="B3764" s="145">
        <v>-11686728.744173102</v>
      </c>
      <c r="U3764" s="145">
        <v>3744</v>
      </c>
      <c r="V3764" s="145">
        <v>-40048482.559727401</v>
      </c>
    </row>
    <row r="3765" spans="1:22" x14ac:dyDescent="0.35">
      <c r="A3765" s="70">
        <f t="shared" si="67"/>
        <v>3746</v>
      </c>
      <c r="B3765" s="145">
        <v>-11686728.744173102</v>
      </c>
      <c r="U3765" s="145">
        <v>3745</v>
      </c>
      <c r="V3765" s="145">
        <v>-10119776.306685578</v>
      </c>
    </row>
    <row r="3766" spans="1:22" x14ac:dyDescent="0.35">
      <c r="A3766" s="70">
        <f t="shared" si="67"/>
        <v>3747</v>
      </c>
      <c r="B3766" s="145">
        <v>-11686728.744173102</v>
      </c>
      <c r="U3766" s="145">
        <v>3746</v>
      </c>
      <c r="V3766" s="145">
        <v>14840581.949455302</v>
      </c>
    </row>
    <row r="3767" spans="1:22" x14ac:dyDescent="0.35">
      <c r="A3767" s="70">
        <f t="shared" si="67"/>
        <v>3748</v>
      </c>
      <c r="B3767" s="145">
        <v>-11686728.744173102</v>
      </c>
      <c r="U3767" s="145">
        <v>3747</v>
      </c>
      <c r="V3767" s="145">
        <v>5405612.2743974067</v>
      </c>
    </row>
    <row r="3768" spans="1:22" x14ac:dyDescent="0.35">
      <c r="A3768" s="70">
        <f t="shared" si="67"/>
        <v>3749</v>
      </c>
      <c r="B3768" s="145">
        <v>-11686728.744173102</v>
      </c>
      <c r="U3768" s="145">
        <v>3748</v>
      </c>
      <c r="V3768" s="145">
        <v>-13343855.30799553</v>
      </c>
    </row>
    <row r="3769" spans="1:22" x14ac:dyDescent="0.35">
      <c r="A3769" s="70">
        <f t="shared" si="67"/>
        <v>3750</v>
      </c>
      <c r="B3769" s="145">
        <v>-11686728.744173102</v>
      </c>
      <c r="U3769" s="145">
        <v>3749</v>
      </c>
      <c r="V3769" s="145">
        <v>3439253.1718597785</v>
      </c>
    </row>
    <row r="3770" spans="1:22" x14ac:dyDescent="0.35">
      <c r="A3770" s="70">
        <f t="shared" si="67"/>
        <v>3751</v>
      </c>
      <c r="B3770" s="145">
        <v>-11686728.744173102</v>
      </c>
      <c r="U3770" s="145">
        <v>3750</v>
      </c>
      <c r="V3770" s="145">
        <v>15396782.075684588</v>
      </c>
    </row>
    <row r="3771" spans="1:22" x14ac:dyDescent="0.35">
      <c r="A3771" s="70">
        <f t="shared" si="67"/>
        <v>3752</v>
      </c>
      <c r="B3771" s="145">
        <v>-11686728.744173102</v>
      </c>
      <c r="U3771" s="145">
        <v>3751</v>
      </c>
      <c r="V3771" s="145">
        <v>4715494.4266301282</v>
      </c>
    </row>
    <row r="3772" spans="1:22" x14ac:dyDescent="0.35">
      <c r="A3772" s="70">
        <f t="shared" si="67"/>
        <v>3753</v>
      </c>
      <c r="B3772" s="145">
        <v>-11686728.744173102</v>
      </c>
      <c r="U3772" s="145">
        <v>3752</v>
      </c>
      <c r="V3772" s="145">
        <v>8384745.6144549474</v>
      </c>
    </row>
    <row r="3773" spans="1:22" x14ac:dyDescent="0.35">
      <c r="A3773" s="70">
        <f t="shared" si="67"/>
        <v>3754</v>
      </c>
      <c r="B3773" s="145">
        <v>-11686728.744173102</v>
      </c>
      <c r="U3773" s="145">
        <v>3753</v>
      </c>
      <c r="V3773" s="145">
        <v>11293137.591336388</v>
      </c>
    </row>
    <row r="3774" spans="1:22" x14ac:dyDescent="0.35">
      <c r="A3774" s="70">
        <f t="shared" si="67"/>
        <v>3755</v>
      </c>
      <c r="B3774" s="145">
        <v>-11686728.744173102</v>
      </c>
      <c r="U3774" s="145">
        <v>3754</v>
      </c>
      <c r="V3774" s="145">
        <v>-44183910.608653277</v>
      </c>
    </row>
    <row r="3775" spans="1:22" x14ac:dyDescent="0.35">
      <c r="A3775" s="70">
        <f t="shared" si="67"/>
        <v>3756</v>
      </c>
      <c r="B3775" s="145">
        <v>-11686728.744173102</v>
      </c>
      <c r="U3775" s="145">
        <v>3755</v>
      </c>
      <c r="V3775" s="145">
        <v>-15809962.853785474</v>
      </c>
    </row>
    <row r="3776" spans="1:22" x14ac:dyDescent="0.35">
      <c r="A3776" s="70">
        <f t="shared" si="67"/>
        <v>3757</v>
      </c>
      <c r="B3776" s="145">
        <v>-11686728.744173102</v>
      </c>
      <c r="U3776" s="145">
        <v>3756</v>
      </c>
      <c r="V3776" s="145">
        <v>-2643362.8537367973</v>
      </c>
    </row>
    <row r="3777" spans="1:22" x14ac:dyDescent="0.35">
      <c r="A3777" s="70">
        <f t="shared" si="67"/>
        <v>3758</v>
      </c>
      <c r="B3777" s="145">
        <v>-11686728.744173102</v>
      </c>
      <c r="U3777" s="145">
        <v>3757</v>
      </c>
      <c r="V3777" s="145">
        <v>-10232567.167129993</v>
      </c>
    </row>
    <row r="3778" spans="1:22" x14ac:dyDescent="0.35">
      <c r="A3778" s="70">
        <f t="shared" si="67"/>
        <v>3759</v>
      </c>
      <c r="B3778" s="145">
        <v>-11686728.744173102</v>
      </c>
      <c r="U3778" s="145">
        <v>3758</v>
      </c>
      <c r="V3778" s="145">
        <v>-5152882.3382639214</v>
      </c>
    </row>
    <row r="3779" spans="1:22" x14ac:dyDescent="0.35">
      <c r="A3779" s="70">
        <f t="shared" si="67"/>
        <v>3760</v>
      </c>
      <c r="B3779" s="145">
        <v>-11686728.744173102</v>
      </c>
      <c r="U3779" s="145">
        <v>3759</v>
      </c>
      <c r="V3779" s="145">
        <v>-16035148.629350306</v>
      </c>
    </row>
    <row r="3780" spans="1:22" x14ac:dyDescent="0.35">
      <c r="A3780" s="70">
        <f t="shared" si="67"/>
        <v>3761</v>
      </c>
      <c r="B3780" s="145">
        <v>-11686728.744173102</v>
      </c>
      <c r="U3780" s="145">
        <v>3760</v>
      </c>
      <c r="V3780" s="145">
        <v>-14186551.517830621</v>
      </c>
    </row>
    <row r="3781" spans="1:22" x14ac:dyDescent="0.35">
      <c r="A3781" s="70">
        <f t="shared" si="67"/>
        <v>3762</v>
      </c>
      <c r="B3781" s="145">
        <v>-11686728.744173102</v>
      </c>
      <c r="U3781" s="145">
        <v>3761</v>
      </c>
      <c r="V3781" s="145">
        <v>-7591723.7148724664</v>
      </c>
    </row>
    <row r="3782" spans="1:22" x14ac:dyDescent="0.35">
      <c r="A3782" s="70">
        <f t="shared" si="67"/>
        <v>3763</v>
      </c>
      <c r="B3782" s="145">
        <v>-11686728.744173102</v>
      </c>
      <c r="U3782" s="145">
        <v>3762</v>
      </c>
      <c r="V3782" s="145">
        <v>-19260630.584109601</v>
      </c>
    </row>
    <row r="3783" spans="1:22" x14ac:dyDescent="0.35">
      <c r="A3783" s="70">
        <f t="shared" si="67"/>
        <v>3764</v>
      </c>
      <c r="B3783" s="145">
        <v>-11686728.744173102</v>
      </c>
      <c r="U3783" s="145">
        <v>3763</v>
      </c>
      <c r="V3783" s="145">
        <v>6555512.9812735915</v>
      </c>
    </row>
    <row r="3784" spans="1:22" x14ac:dyDescent="0.35">
      <c r="A3784" s="70">
        <f t="shared" si="67"/>
        <v>3765</v>
      </c>
      <c r="B3784" s="145">
        <v>-11686728.744173102</v>
      </c>
      <c r="U3784" s="145">
        <v>3764</v>
      </c>
      <c r="V3784" s="145">
        <v>-7990703.2803225592</v>
      </c>
    </row>
    <row r="3785" spans="1:22" x14ac:dyDescent="0.35">
      <c r="A3785" s="70">
        <f t="shared" si="67"/>
        <v>3766</v>
      </c>
      <c r="B3785" s="145">
        <v>-11686728.744173102</v>
      </c>
      <c r="U3785" s="145">
        <v>3765</v>
      </c>
      <c r="V3785" s="145">
        <v>11672958.050787624</v>
      </c>
    </row>
    <row r="3786" spans="1:22" x14ac:dyDescent="0.35">
      <c r="A3786" s="70">
        <f t="shared" si="67"/>
        <v>3767</v>
      </c>
      <c r="B3786" s="145">
        <v>-11686728.744173102</v>
      </c>
      <c r="U3786" s="145">
        <v>3766</v>
      </c>
      <c r="V3786" s="145">
        <v>137303.52044093236</v>
      </c>
    </row>
    <row r="3787" spans="1:22" x14ac:dyDescent="0.35">
      <c r="A3787" s="70">
        <f t="shared" si="67"/>
        <v>3768</v>
      </c>
      <c r="B3787" s="145">
        <v>-11686728.744173102</v>
      </c>
      <c r="U3787" s="145">
        <v>3767</v>
      </c>
      <c r="V3787" s="145">
        <v>-22150518.202358745</v>
      </c>
    </row>
    <row r="3788" spans="1:22" x14ac:dyDescent="0.35">
      <c r="A3788" s="70">
        <f t="shared" si="67"/>
        <v>3769</v>
      </c>
      <c r="B3788" s="145">
        <v>-11686728.744173102</v>
      </c>
      <c r="U3788" s="145">
        <v>3768</v>
      </c>
      <c r="V3788" s="145">
        <v>-7196075.9151348732</v>
      </c>
    </row>
    <row r="3789" spans="1:22" x14ac:dyDescent="0.35">
      <c r="A3789" s="70">
        <f t="shared" si="67"/>
        <v>3770</v>
      </c>
      <c r="B3789" s="145">
        <v>-11686728.744173102</v>
      </c>
      <c r="U3789" s="145">
        <v>3769</v>
      </c>
      <c r="V3789" s="145">
        <v>-7961554.9046165161</v>
      </c>
    </row>
    <row r="3790" spans="1:22" x14ac:dyDescent="0.35">
      <c r="A3790" s="70">
        <f t="shared" si="67"/>
        <v>3771</v>
      </c>
      <c r="B3790" s="145">
        <v>-11686728.744173102</v>
      </c>
      <c r="U3790" s="145">
        <v>3770</v>
      </c>
      <c r="V3790" s="145">
        <v>-8039301.1255026739</v>
      </c>
    </row>
    <row r="3791" spans="1:22" x14ac:dyDescent="0.35">
      <c r="A3791" s="70">
        <f t="shared" si="67"/>
        <v>3772</v>
      </c>
      <c r="B3791" s="145">
        <v>-11686728.744173102</v>
      </c>
      <c r="U3791" s="145">
        <v>3771</v>
      </c>
      <c r="V3791" s="145">
        <v>27487860.612734616</v>
      </c>
    </row>
    <row r="3792" spans="1:22" x14ac:dyDescent="0.35">
      <c r="A3792" s="70">
        <f t="shared" si="67"/>
        <v>3773</v>
      </c>
      <c r="B3792" s="145">
        <v>-11686728.744173102</v>
      </c>
      <c r="U3792" s="145">
        <v>3772</v>
      </c>
      <c r="V3792" s="145">
        <v>-20652748.807777237</v>
      </c>
    </row>
    <row r="3793" spans="1:22" x14ac:dyDescent="0.35">
      <c r="A3793" s="70">
        <f t="shared" si="67"/>
        <v>3774</v>
      </c>
      <c r="B3793" s="145">
        <v>-11686728.744173102</v>
      </c>
      <c r="U3793" s="145">
        <v>3773</v>
      </c>
      <c r="V3793" s="145">
        <v>-7116953.5951892026</v>
      </c>
    </row>
    <row r="3794" spans="1:22" x14ac:dyDescent="0.35">
      <c r="A3794" s="70">
        <f t="shared" si="67"/>
        <v>3775</v>
      </c>
      <c r="B3794" s="145">
        <v>-11686728.744173102</v>
      </c>
      <c r="U3794" s="145">
        <v>3774</v>
      </c>
      <c r="V3794" s="145">
        <v>-44326380.624948859</v>
      </c>
    </row>
    <row r="3795" spans="1:22" x14ac:dyDescent="0.35">
      <c r="A3795" s="70">
        <f t="shared" si="67"/>
        <v>3776</v>
      </c>
      <c r="B3795" s="145">
        <v>-11686728.744173102</v>
      </c>
      <c r="U3795" s="145">
        <v>3775</v>
      </c>
      <c r="V3795" s="145">
        <v>-10533466.222653605</v>
      </c>
    </row>
    <row r="3796" spans="1:22" x14ac:dyDescent="0.35">
      <c r="A3796" s="70">
        <f t="shared" si="67"/>
        <v>3777</v>
      </c>
      <c r="B3796" s="145">
        <v>-11686728.744173102</v>
      </c>
      <c r="U3796" s="145">
        <v>3776</v>
      </c>
      <c r="V3796" s="145">
        <v>22995196.640937947</v>
      </c>
    </row>
    <row r="3797" spans="1:22" x14ac:dyDescent="0.35">
      <c r="A3797" s="70">
        <f t="shared" si="67"/>
        <v>3778</v>
      </c>
      <c r="B3797" s="145">
        <v>-11686728.744173102</v>
      </c>
      <c r="U3797" s="145">
        <v>3777</v>
      </c>
      <c r="V3797" s="145">
        <v>3154179.6429118421</v>
      </c>
    </row>
    <row r="3798" spans="1:22" x14ac:dyDescent="0.35">
      <c r="A3798" s="70">
        <f t="shared" ref="A3798:A3861" si="68">A3797+1</f>
        <v>3779</v>
      </c>
      <c r="B3798" s="145">
        <v>-11686728.744173102</v>
      </c>
      <c r="U3798" s="145">
        <v>3778</v>
      </c>
      <c r="V3798" s="145">
        <v>24829876.709647112</v>
      </c>
    </row>
    <row r="3799" spans="1:22" x14ac:dyDescent="0.35">
      <c r="A3799" s="70">
        <f t="shared" si="68"/>
        <v>3780</v>
      </c>
      <c r="B3799" s="145">
        <v>-11686728.744173102</v>
      </c>
      <c r="U3799" s="145">
        <v>3779</v>
      </c>
      <c r="V3799" s="145">
        <v>-11362448.868190585</v>
      </c>
    </row>
    <row r="3800" spans="1:22" x14ac:dyDescent="0.35">
      <c r="A3800" s="70">
        <f t="shared" si="68"/>
        <v>3781</v>
      </c>
      <c r="B3800" s="145">
        <v>-11686728.744173102</v>
      </c>
      <c r="U3800" s="145">
        <v>3780</v>
      </c>
      <c r="V3800" s="145">
        <v>-3201250.6298271734</v>
      </c>
    </row>
    <row r="3801" spans="1:22" x14ac:dyDescent="0.35">
      <c r="A3801" s="70">
        <f t="shared" si="68"/>
        <v>3782</v>
      </c>
      <c r="B3801" s="145">
        <v>-11686728.744173102</v>
      </c>
      <c r="U3801" s="145">
        <v>3781</v>
      </c>
      <c r="V3801" s="145">
        <v>-469395.21717238799</v>
      </c>
    </row>
    <row r="3802" spans="1:22" x14ac:dyDescent="0.35">
      <c r="A3802" s="70">
        <f t="shared" si="68"/>
        <v>3783</v>
      </c>
      <c r="B3802" s="145">
        <v>-11686728.744173102</v>
      </c>
      <c r="U3802" s="145">
        <v>3782</v>
      </c>
      <c r="V3802" s="145">
        <v>3976111.8857117221</v>
      </c>
    </row>
    <row r="3803" spans="1:22" x14ac:dyDescent="0.35">
      <c r="A3803" s="70">
        <f t="shared" si="68"/>
        <v>3784</v>
      </c>
      <c r="B3803" s="145">
        <v>-11686728.744173102</v>
      </c>
      <c r="U3803" s="145">
        <v>3783</v>
      </c>
      <c r="V3803" s="145">
        <v>-19658484.347732037</v>
      </c>
    </row>
    <row r="3804" spans="1:22" x14ac:dyDescent="0.35">
      <c r="A3804" s="70">
        <f t="shared" si="68"/>
        <v>3785</v>
      </c>
      <c r="B3804" s="145">
        <v>-11686728.744173102</v>
      </c>
      <c r="U3804" s="145">
        <v>3784</v>
      </c>
      <c r="V3804" s="145">
        <v>24670777.674710073</v>
      </c>
    </row>
    <row r="3805" spans="1:22" x14ac:dyDescent="0.35">
      <c r="A3805" s="70">
        <f t="shared" si="68"/>
        <v>3786</v>
      </c>
      <c r="B3805" s="145">
        <v>-11686728.744173102</v>
      </c>
      <c r="U3805" s="145">
        <v>3785</v>
      </c>
      <c r="V3805" s="145">
        <v>11419165.804197036</v>
      </c>
    </row>
    <row r="3806" spans="1:22" x14ac:dyDescent="0.35">
      <c r="A3806" s="70">
        <f t="shared" si="68"/>
        <v>3787</v>
      </c>
      <c r="B3806" s="145">
        <v>-11686728.744173102</v>
      </c>
      <c r="U3806" s="145">
        <v>3786</v>
      </c>
      <c r="V3806" s="145">
        <v>-4768121.5338011906</v>
      </c>
    </row>
    <row r="3807" spans="1:22" x14ac:dyDescent="0.35">
      <c r="A3807" s="70">
        <f t="shared" si="68"/>
        <v>3788</v>
      </c>
      <c r="B3807" s="145">
        <v>-11686728.744173102</v>
      </c>
      <c r="U3807" s="145">
        <v>3787</v>
      </c>
      <c r="V3807" s="145">
        <v>-10973914.225902377</v>
      </c>
    </row>
    <row r="3808" spans="1:22" x14ac:dyDescent="0.35">
      <c r="A3808" s="70">
        <f t="shared" si="68"/>
        <v>3789</v>
      </c>
      <c r="B3808" s="145">
        <v>-11686728.744173102</v>
      </c>
      <c r="U3808" s="145">
        <v>3788</v>
      </c>
      <c r="V3808" s="145">
        <v>-8623301.7878209334</v>
      </c>
    </row>
    <row r="3809" spans="1:22" x14ac:dyDescent="0.35">
      <c r="A3809" s="70">
        <f t="shared" si="68"/>
        <v>3790</v>
      </c>
      <c r="B3809" s="145">
        <v>-11686728.744173102</v>
      </c>
      <c r="U3809" s="145">
        <v>3789</v>
      </c>
      <c r="V3809" s="145">
        <v>-934851.06626724452</v>
      </c>
    </row>
    <row r="3810" spans="1:22" x14ac:dyDescent="0.35">
      <c r="A3810" s="70">
        <f t="shared" si="68"/>
        <v>3791</v>
      </c>
      <c r="B3810" s="145">
        <v>-11686728.744173102</v>
      </c>
      <c r="U3810" s="145">
        <v>3790</v>
      </c>
      <c r="V3810" s="145">
        <v>-13668440.051131682</v>
      </c>
    </row>
    <row r="3811" spans="1:22" x14ac:dyDescent="0.35">
      <c r="A3811" s="70">
        <f t="shared" si="68"/>
        <v>3792</v>
      </c>
      <c r="B3811" s="145">
        <v>-11686728.744173102</v>
      </c>
      <c r="U3811" s="145">
        <v>3791</v>
      </c>
      <c r="V3811" s="145">
        <v>-11045636.671688823</v>
      </c>
    </row>
    <row r="3812" spans="1:22" x14ac:dyDescent="0.35">
      <c r="A3812" s="70">
        <f t="shared" si="68"/>
        <v>3793</v>
      </c>
      <c r="B3812" s="145">
        <v>-11686728.744173102</v>
      </c>
      <c r="U3812" s="145">
        <v>3792</v>
      </c>
      <c r="V3812" s="145">
        <v>-21646111.809414327</v>
      </c>
    </row>
    <row r="3813" spans="1:22" x14ac:dyDescent="0.35">
      <c r="A3813" s="70">
        <f t="shared" si="68"/>
        <v>3794</v>
      </c>
      <c r="B3813" s="145">
        <v>-11686728.744173102</v>
      </c>
      <c r="U3813" s="145">
        <v>3793</v>
      </c>
      <c r="V3813" s="145">
        <v>-22284277.095224857</v>
      </c>
    </row>
    <row r="3814" spans="1:22" x14ac:dyDescent="0.35">
      <c r="A3814" s="70">
        <f t="shared" si="68"/>
        <v>3795</v>
      </c>
      <c r="B3814" s="145">
        <v>-11686728.744173102</v>
      </c>
      <c r="U3814" s="145">
        <v>3794</v>
      </c>
      <c r="V3814" s="145">
        <v>7160770.1325885989</v>
      </c>
    </row>
    <row r="3815" spans="1:22" x14ac:dyDescent="0.35">
      <c r="A3815" s="70">
        <f t="shared" si="68"/>
        <v>3796</v>
      </c>
      <c r="B3815" s="145">
        <v>-11686728.744173102</v>
      </c>
      <c r="U3815" s="145">
        <v>3795</v>
      </c>
      <c r="V3815" s="145">
        <v>-27917099.565693691</v>
      </c>
    </row>
    <row r="3816" spans="1:22" x14ac:dyDescent="0.35">
      <c r="A3816" s="70">
        <f t="shared" si="68"/>
        <v>3797</v>
      </c>
      <c r="B3816" s="145">
        <v>-11686728.744173102</v>
      </c>
      <c r="U3816" s="145">
        <v>3796</v>
      </c>
      <c r="V3816" s="145">
        <v>-22504064.167170662</v>
      </c>
    </row>
    <row r="3817" spans="1:22" x14ac:dyDescent="0.35">
      <c r="A3817" s="70">
        <f t="shared" si="68"/>
        <v>3798</v>
      </c>
      <c r="B3817" s="145">
        <v>-11686728.744173102</v>
      </c>
      <c r="U3817" s="145">
        <v>3797</v>
      </c>
      <c r="V3817" s="145">
        <v>-14560319.564789915</v>
      </c>
    </row>
    <row r="3818" spans="1:22" x14ac:dyDescent="0.35">
      <c r="A3818" s="70">
        <f t="shared" si="68"/>
        <v>3799</v>
      </c>
      <c r="B3818" s="145">
        <v>-11686728.744173102</v>
      </c>
      <c r="U3818" s="145">
        <v>3798</v>
      </c>
      <c r="V3818" s="145">
        <v>-20511974.396805696</v>
      </c>
    </row>
    <row r="3819" spans="1:22" x14ac:dyDescent="0.35">
      <c r="A3819" s="70">
        <f t="shared" si="68"/>
        <v>3800</v>
      </c>
      <c r="B3819" s="145">
        <v>-11686728.744173102</v>
      </c>
      <c r="U3819" s="145">
        <v>3799</v>
      </c>
      <c r="V3819" s="145">
        <v>15278931.714437798</v>
      </c>
    </row>
    <row r="3820" spans="1:22" x14ac:dyDescent="0.35">
      <c r="A3820" s="70">
        <f t="shared" si="68"/>
        <v>3801</v>
      </c>
      <c r="B3820" s="145">
        <v>-11686728.744173102</v>
      </c>
      <c r="U3820" s="145">
        <v>3800</v>
      </c>
      <c r="V3820" s="145">
        <v>-15737458.980874872</v>
      </c>
    </row>
    <row r="3821" spans="1:22" x14ac:dyDescent="0.35">
      <c r="A3821" s="70">
        <f t="shared" si="68"/>
        <v>3802</v>
      </c>
      <c r="B3821" s="145">
        <v>-11686728.744173102</v>
      </c>
      <c r="U3821" s="145">
        <v>3801</v>
      </c>
      <c r="V3821" s="145">
        <v>13244065.944051251</v>
      </c>
    </row>
    <row r="3822" spans="1:22" x14ac:dyDescent="0.35">
      <c r="A3822" s="70">
        <f t="shared" si="68"/>
        <v>3803</v>
      </c>
      <c r="B3822" s="145">
        <v>-11686728.744173102</v>
      </c>
      <c r="U3822" s="145">
        <v>3802</v>
      </c>
      <c r="V3822" s="145">
        <v>-9667490.5466714576</v>
      </c>
    </row>
    <row r="3823" spans="1:22" x14ac:dyDescent="0.35">
      <c r="A3823" s="70">
        <f t="shared" si="68"/>
        <v>3804</v>
      </c>
      <c r="B3823" s="145">
        <v>-11686728.744173102</v>
      </c>
      <c r="U3823" s="145">
        <v>3803</v>
      </c>
      <c r="V3823" s="145">
        <v>-15288868.153480085</v>
      </c>
    </row>
    <row r="3824" spans="1:22" x14ac:dyDescent="0.35">
      <c r="A3824" s="70">
        <f t="shared" si="68"/>
        <v>3805</v>
      </c>
      <c r="B3824" s="145">
        <v>-11686728.744173102</v>
      </c>
      <c r="U3824" s="145">
        <v>3804</v>
      </c>
      <c r="V3824" s="145">
        <v>-13964423.634135308</v>
      </c>
    </row>
    <row r="3825" spans="1:22" x14ac:dyDescent="0.35">
      <c r="A3825" s="70">
        <f t="shared" si="68"/>
        <v>3806</v>
      </c>
      <c r="B3825" s="145">
        <v>-11686728.744173102</v>
      </c>
      <c r="U3825" s="145">
        <v>3805</v>
      </c>
      <c r="V3825" s="145">
        <v>2904446.8428001888</v>
      </c>
    </row>
    <row r="3826" spans="1:22" x14ac:dyDescent="0.35">
      <c r="A3826" s="70">
        <f t="shared" si="68"/>
        <v>3807</v>
      </c>
      <c r="B3826" s="145">
        <v>-11686728.744173102</v>
      </c>
      <c r="U3826" s="145">
        <v>3806</v>
      </c>
      <c r="V3826" s="145">
        <v>-5409793.3735136688</v>
      </c>
    </row>
    <row r="3827" spans="1:22" x14ac:dyDescent="0.35">
      <c r="A3827" s="70">
        <f t="shared" si="68"/>
        <v>3808</v>
      </c>
      <c r="B3827" s="145">
        <v>-11686728.744173102</v>
      </c>
      <c r="U3827" s="145">
        <v>3807</v>
      </c>
      <c r="V3827" s="145">
        <v>-23219435.074608695</v>
      </c>
    </row>
    <row r="3828" spans="1:22" x14ac:dyDescent="0.35">
      <c r="A3828" s="70">
        <f t="shared" si="68"/>
        <v>3809</v>
      </c>
      <c r="B3828" s="145">
        <v>-11686728.744173102</v>
      </c>
      <c r="U3828" s="145">
        <v>3808</v>
      </c>
      <c r="V3828" s="145">
        <v>12230646.853523821</v>
      </c>
    </row>
    <row r="3829" spans="1:22" x14ac:dyDescent="0.35">
      <c r="A3829" s="70">
        <f t="shared" si="68"/>
        <v>3810</v>
      </c>
      <c r="B3829" s="145">
        <v>-11686728.744173102</v>
      </c>
      <c r="U3829" s="145">
        <v>3809</v>
      </c>
      <c r="V3829" s="145">
        <v>-16192915.654631786</v>
      </c>
    </row>
    <row r="3830" spans="1:22" x14ac:dyDescent="0.35">
      <c r="A3830" s="70">
        <f t="shared" si="68"/>
        <v>3811</v>
      </c>
      <c r="B3830" s="145">
        <v>-11686728.744173102</v>
      </c>
      <c r="U3830" s="145">
        <v>3810</v>
      </c>
      <c r="V3830" s="145">
        <v>39125604.446254671</v>
      </c>
    </row>
    <row r="3831" spans="1:22" x14ac:dyDescent="0.35">
      <c r="A3831" s="70">
        <f t="shared" si="68"/>
        <v>3812</v>
      </c>
      <c r="B3831" s="145">
        <v>-11686728.744173102</v>
      </c>
      <c r="U3831" s="145">
        <v>3811</v>
      </c>
      <c r="V3831" s="145">
        <v>27196022.938442446</v>
      </c>
    </row>
    <row r="3832" spans="1:22" x14ac:dyDescent="0.35">
      <c r="A3832" s="70">
        <f t="shared" si="68"/>
        <v>3813</v>
      </c>
      <c r="B3832" s="145">
        <v>-11686728.744173102</v>
      </c>
      <c r="U3832" s="145">
        <v>3812</v>
      </c>
      <c r="V3832" s="145">
        <v>-18077734.277156431</v>
      </c>
    </row>
    <row r="3833" spans="1:22" x14ac:dyDescent="0.35">
      <c r="A3833" s="70">
        <f t="shared" si="68"/>
        <v>3814</v>
      </c>
      <c r="B3833" s="145">
        <v>-11686728.744173102</v>
      </c>
      <c r="U3833" s="145">
        <v>3813</v>
      </c>
      <c r="V3833" s="145">
        <v>-27953833.379009195</v>
      </c>
    </row>
    <row r="3834" spans="1:22" x14ac:dyDescent="0.35">
      <c r="A3834" s="70">
        <f t="shared" si="68"/>
        <v>3815</v>
      </c>
      <c r="B3834" s="145">
        <v>-11686728.744173102</v>
      </c>
      <c r="U3834" s="145">
        <v>3814</v>
      </c>
      <c r="V3834" s="145">
        <v>14074007.920226485</v>
      </c>
    </row>
    <row r="3835" spans="1:22" x14ac:dyDescent="0.35">
      <c r="A3835" s="70">
        <f t="shared" si="68"/>
        <v>3816</v>
      </c>
      <c r="B3835" s="145">
        <v>-11686728.744173102</v>
      </c>
      <c r="U3835" s="145">
        <v>3815</v>
      </c>
      <c r="V3835" s="145">
        <v>2798448.5444901139</v>
      </c>
    </row>
    <row r="3836" spans="1:22" x14ac:dyDescent="0.35">
      <c r="A3836" s="70">
        <f t="shared" si="68"/>
        <v>3817</v>
      </c>
      <c r="B3836" s="145">
        <v>-11686728.744173102</v>
      </c>
      <c r="U3836" s="145">
        <v>3816</v>
      </c>
      <c r="V3836" s="145">
        <v>-7040556.8158204276</v>
      </c>
    </row>
    <row r="3837" spans="1:22" x14ac:dyDescent="0.35">
      <c r="A3837" s="70">
        <f t="shared" si="68"/>
        <v>3818</v>
      </c>
      <c r="B3837" s="145">
        <v>-11686728.744173102</v>
      </c>
      <c r="U3837" s="145">
        <v>3817</v>
      </c>
      <c r="V3837" s="145">
        <v>47902693.72190126</v>
      </c>
    </row>
    <row r="3838" spans="1:22" x14ac:dyDescent="0.35">
      <c r="A3838" s="70">
        <f t="shared" si="68"/>
        <v>3819</v>
      </c>
      <c r="B3838" s="145">
        <v>-11686728.744173102</v>
      </c>
      <c r="U3838" s="145">
        <v>3818</v>
      </c>
      <c r="V3838" s="145">
        <v>3183727.1662010998</v>
      </c>
    </row>
    <row r="3839" spans="1:22" x14ac:dyDescent="0.35">
      <c r="A3839" s="70">
        <f t="shared" si="68"/>
        <v>3820</v>
      </c>
      <c r="B3839" s="145">
        <v>-11686728.744173102</v>
      </c>
      <c r="U3839" s="145">
        <v>3819</v>
      </c>
      <c r="V3839" s="145">
        <v>-7791442.0665319879</v>
      </c>
    </row>
    <row r="3840" spans="1:22" x14ac:dyDescent="0.35">
      <c r="A3840" s="70">
        <f t="shared" si="68"/>
        <v>3821</v>
      </c>
      <c r="B3840" s="145">
        <v>-11686728.744173102</v>
      </c>
      <c r="U3840" s="145">
        <v>3820</v>
      </c>
      <c r="V3840" s="145">
        <v>-17898450.680953495</v>
      </c>
    </row>
    <row r="3841" spans="1:22" x14ac:dyDescent="0.35">
      <c r="A3841" s="70">
        <f t="shared" si="68"/>
        <v>3822</v>
      </c>
      <c r="B3841" s="145">
        <v>-11686728.744173102</v>
      </c>
      <c r="U3841" s="145">
        <v>3821</v>
      </c>
      <c r="V3841" s="145">
        <v>7921053.6270257458</v>
      </c>
    </row>
    <row r="3842" spans="1:22" x14ac:dyDescent="0.35">
      <c r="A3842" s="70">
        <f t="shared" si="68"/>
        <v>3823</v>
      </c>
      <c r="B3842" s="145">
        <v>-11686728.744173102</v>
      </c>
      <c r="U3842" s="145">
        <v>3822</v>
      </c>
      <c r="V3842" s="145">
        <v>9276185.8993207738</v>
      </c>
    </row>
    <row r="3843" spans="1:22" x14ac:dyDescent="0.35">
      <c r="A3843" s="70">
        <f t="shared" si="68"/>
        <v>3824</v>
      </c>
      <c r="B3843" s="145">
        <v>-11686728.744173102</v>
      </c>
      <c r="U3843" s="145">
        <v>3823</v>
      </c>
      <c r="V3843" s="145">
        <v>14229140.743532661</v>
      </c>
    </row>
    <row r="3844" spans="1:22" x14ac:dyDescent="0.35">
      <c r="A3844" s="70">
        <f t="shared" si="68"/>
        <v>3825</v>
      </c>
      <c r="B3844" s="145">
        <v>-11686728.744173102</v>
      </c>
      <c r="U3844" s="145">
        <v>3824</v>
      </c>
      <c r="V3844" s="145">
        <v>11286783.493466534</v>
      </c>
    </row>
    <row r="3845" spans="1:22" x14ac:dyDescent="0.35">
      <c r="A3845" s="70">
        <f t="shared" si="68"/>
        <v>3826</v>
      </c>
      <c r="B3845" s="145">
        <v>-11686728.744173102</v>
      </c>
      <c r="U3845" s="145">
        <v>3825</v>
      </c>
      <c r="V3845" s="145">
        <v>-11700248.89956389</v>
      </c>
    </row>
    <row r="3846" spans="1:22" x14ac:dyDescent="0.35">
      <c r="A3846" s="70">
        <f t="shared" si="68"/>
        <v>3827</v>
      </c>
      <c r="B3846" s="145">
        <v>-11686728.744173102</v>
      </c>
      <c r="U3846" s="145">
        <v>3826</v>
      </c>
      <c r="V3846" s="145">
        <v>16484750.617924921</v>
      </c>
    </row>
    <row r="3847" spans="1:22" x14ac:dyDescent="0.35">
      <c r="A3847" s="70">
        <f t="shared" si="68"/>
        <v>3828</v>
      </c>
      <c r="B3847" s="145">
        <v>-11686728.744173102</v>
      </c>
      <c r="U3847" s="145">
        <v>3827</v>
      </c>
      <c r="V3847" s="145">
        <v>-6626675.4756115004</v>
      </c>
    </row>
    <row r="3848" spans="1:22" x14ac:dyDescent="0.35">
      <c r="A3848" s="70">
        <f t="shared" si="68"/>
        <v>3829</v>
      </c>
      <c r="B3848" s="145">
        <v>-11686728.744173102</v>
      </c>
      <c r="U3848" s="145">
        <v>3828</v>
      </c>
      <c r="V3848" s="145">
        <v>7938277.2087498009</v>
      </c>
    </row>
    <row r="3849" spans="1:22" x14ac:dyDescent="0.35">
      <c r="A3849" s="70">
        <f t="shared" si="68"/>
        <v>3830</v>
      </c>
      <c r="B3849" s="145">
        <v>-11686728.744173102</v>
      </c>
      <c r="U3849" s="145">
        <v>3829</v>
      </c>
      <c r="V3849" s="145">
        <v>15579729.905185398</v>
      </c>
    </row>
    <row r="3850" spans="1:22" x14ac:dyDescent="0.35">
      <c r="A3850" s="70">
        <f t="shared" si="68"/>
        <v>3831</v>
      </c>
      <c r="B3850" s="145">
        <v>-11686728.744173102</v>
      </c>
      <c r="U3850" s="145">
        <v>3830</v>
      </c>
      <c r="V3850" s="145">
        <v>8051715.5096355379</v>
      </c>
    </row>
    <row r="3851" spans="1:22" x14ac:dyDescent="0.35">
      <c r="A3851" s="70">
        <f t="shared" si="68"/>
        <v>3832</v>
      </c>
      <c r="B3851" s="145">
        <v>-11686728.744173102</v>
      </c>
      <c r="U3851" s="145">
        <v>3831</v>
      </c>
      <c r="V3851" s="145">
        <v>-27318566.61346313</v>
      </c>
    </row>
    <row r="3852" spans="1:22" x14ac:dyDescent="0.35">
      <c r="A3852" s="70">
        <f t="shared" si="68"/>
        <v>3833</v>
      </c>
      <c r="B3852" s="145">
        <v>-11686728.744173102</v>
      </c>
      <c r="U3852" s="145">
        <v>3832</v>
      </c>
      <c r="V3852" s="145">
        <v>29775310.064653888</v>
      </c>
    </row>
    <row r="3853" spans="1:22" x14ac:dyDescent="0.35">
      <c r="A3853" s="70">
        <f t="shared" si="68"/>
        <v>3834</v>
      </c>
      <c r="B3853" s="145">
        <v>-11686728.744173102</v>
      </c>
      <c r="U3853" s="145">
        <v>3833</v>
      </c>
      <c r="V3853" s="145">
        <v>-8209705.6324561536</v>
      </c>
    </row>
    <row r="3854" spans="1:22" x14ac:dyDescent="0.35">
      <c r="A3854" s="70">
        <f t="shared" si="68"/>
        <v>3835</v>
      </c>
      <c r="B3854" s="145">
        <v>-11686728.744173102</v>
      </c>
      <c r="U3854" s="145">
        <v>3834</v>
      </c>
      <c r="V3854" s="145">
        <v>2027491.7343721911</v>
      </c>
    </row>
    <row r="3855" spans="1:22" x14ac:dyDescent="0.35">
      <c r="A3855" s="70">
        <f t="shared" si="68"/>
        <v>3836</v>
      </c>
      <c r="B3855" s="145">
        <v>-11686728.744173102</v>
      </c>
      <c r="U3855" s="145">
        <v>3835</v>
      </c>
      <c r="V3855" s="145">
        <v>-6424793.9673894737</v>
      </c>
    </row>
    <row r="3856" spans="1:22" x14ac:dyDescent="0.35">
      <c r="A3856" s="70">
        <f t="shared" si="68"/>
        <v>3837</v>
      </c>
      <c r="B3856" s="145">
        <v>-11686728.744173102</v>
      </c>
      <c r="U3856" s="145">
        <v>3836</v>
      </c>
      <c r="V3856" s="145">
        <v>-30891328.553582221</v>
      </c>
    </row>
    <row r="3857" spans="1:22" x14ac:dyDescent="0.35">
      <c r="A3857" s="70">
        <f t="shared" si="68"/>
        <v>3838</v>
      </c>
      <c r="B3857" s="145">
        <v>-11686728.744173102</v>
      </c>
      <c r="U3857" s="145">
        <v>3837</v>
      </c>
      <c r="V3857" s="145">
        <v>-13645236.642869305</v>
      </c>
    </row>
    <row r="3858" spans="1:22" x14ac:dyDescent="0.35">
      <c r="A3858" s="70">
        <f t="shared" si="68"/>
        <v>3839</v>
      </c>
      <c r="B3858" s="145">
        <v>-11686728.744173102</v>
      </c>
      <c r="U3858" s="145">
        <v>3838</v>
      </c>
      <c r="V3858" s="145">
        <v>3232360.0707215145</v>
      </c>
    </row>
    <row r="3859" spans="1:22" x14ac:dyDescent="0.35">
      <c r="A3859" s="70">
        <f t="shared" si="68"/>
        <v>3840</v>
      </c>
      <c r="B3859" s="145">
        <v>-11686728.744173102</v>
      </c>
      <c r="U3859" s="145">
        <v>3839</v>
      </c>
      <c r="V3859" s="145">
        <v>-10040222.457633913</v>
      </c>
    </row>
    <row r="3860" spans="1:22" x14ac:dyDescent="0.35">
      <c r="A3860" s="70">
        <f t="shared" si="68"/>
        <v>3841</v>
      </c>
      <c r="B3860" s="145">
        <v>-11686728.744173102</v>
      </c>
      <c r="U3860" s="145">
        <v>3840</v>
      </c>
      <c r="V3860" s="145">
        <v>28200083.238064773</v>
      </c>
    </row>
    <row r="3861" spans="1:22" x14ac:dyDescent="0.35">
      <c r="A3861" s="70">
        <f t="shared" si="68"/>
        <v>3842</v>
      </c>
      <c r="B3861" s="145">
        <v>-11686728.744173102</v>
      </c>
      <c r="U3861" s="145">
        <v>3841</v>
      </c>
      <c r="V3861" s="145">
        <v>-27789102.270713232</v>
      </c>
    </row>
    <row r="3862" spans="1:22" x14ac:dyDescent="0.35">
      <c r="A3862" s="70">
        <f t="shared" ref="A3862:A3925" si="69">A3861+1</f>
        <v>3843</v>
      </c>
      <c r="B3862" s="145">
        <v>-11686728.744173102</v>
      </c>
      <c r="U3862" s="145">
        <v>3842</v>
      </c>
      <c r="V3862" s="145">
        <v>-51482671.806009591</v>
      </c>
    </row>
    <row r="3863" spans="1:22" x14ac:dyDescent="0.35">
      <c r="A3863" s="70">
        <f t="shared" si="69"/>
        <v>3844</v>
      </c>
      <c r="B3863" s="145">
        <v>-11686728.744173102</v>
      </c>
      <c r="U3863" s="145">
        <v>3843</v>
      </c>
      <c r="V3863" s="145">
        <v>7525296.2922753915</v>
      </c>
    </row>
    <row r="3864" spans="1:22" x14ac:dyDescent="0.35">
      <c r="A3864" s="70">
        <f t="shared" si="69"/>
        <v>3845</v>
      </c>
      <c r="B3864" s="145">
        <v>-11686728.744173102</v>
      </c>
      <c r="U3864" s="145">
        <v>3844</v>
      </c>
      <c r="V3864" s="145">
        <v>16161729.213044666</v>
      </c>
    </row>
    <row r="3865" spans="1:22" x14ac:dyDescent="0.35">
      <c r="A3865" s="70">
        <f t="shared" si="69"/>
        <v>3846</v>
      </c>
      <c r="B3865" s="145">
        <v>-11686728.744173102</v>
      </c>
      <c r="U3865" s="145">
        <v>3845</v>
      </c>
      <c r="V3865" s="145">
        <v>-17878878.725066345</v>
      </c>
    </row>
    <row r="3866" spans="1:22" x14ac:dyDescent="0.35">
      <c r="A3866" s="70">
        <f t="shared" si="69"/>
        <v>3847</v>
      </c>
      <c r="B3866" s="145">
        <v>-11686728.744173102</v>
      </c>
      <c r="U3866" s="145">
        <v>3846</v>
      </c>
      <c r="V3866" s="145">
        <v>-12181715.670821287</v>
      </c>
    </row>
    <row r="3867" spans="1:22" x14ac:dyDescent="0.35">
      <c r="A3867" s="70">
        <f t="shared" si="69"/>
        <v>3848</v>
      </c>
      <c r="B3867" s="145">
        <v>-11686728.744173102</v>
      </c>
      <c r="U3867" s="145">
        <v>3847</v>
      </c>
      <c r="V3867" s="145">
        <v>-1507546.6325014196</v>
      </c>
    </row>
    <row r="3868" spans="1:22" x14ac:dyDescent="0.35">
      <c r="A3868" s="70">
        <f t="shared" si="69"/>
        <v>3849</v>
      </c>
      <c r="B3868" s="145">
        <v>-11686728.744173102</v>
      </c>
      <c r="U3868" s="145">
        <v>3848</v>
      </c>
      <c r="V3868" s="145">
        <v>-58069078.378844962</v>
      </c>
    </row>
    <row r="3869" spans="1:22" x14ac:dyDescent="0.35">
      <c r="A3869" s="70">
        <f t="shared" si="69"/>
        <v>3850</v>
      </c>
      <c r="B3869" s="145">
        <v>-11686728.744173102</v>
      </c>
      <c r="U3869" s="145">
        <v>3849</v>
      </c>
      <c r="V3869" s="145">
        <v>-2545969.4946166389</v>
      </c>
    </row>
    <row r="3870" spans="1:22" x14ac:dyDescent="0.35">
      <c r="A3870" s="70">
        <f t="shared" si="69"/>
        <v>3851</v>
      </c>
      <c r="B3870" s="145">
        <v>-11686728.744173102</v>
      </c>
      <c r="U3870" s="145">
        <v>3850</v>
      </c>
      <c r="V3870" s="145">
        <v>-37504598.278893143</v>
      </c>
    </row>
    <row r="3871" spans="1:22" x14ac:dyDescent="0.35">
      <c r="A3871" s="70">
        <f t="shared" si="69"/>
        <v>3852</v>
      </c>
      <c r="B3871" s="145">
        <v>-11686728.744173102</v>
      </c>
      <c r="U3871" s="145">
        <v>3851</v>
      </c>
      <c r="V3871" s="145">
        <v>5158282.1590754986</v>
      </c>
    </row>
    <row r="3872" spans="1:22" x14ac:dyDescent="0.35">
      <c r="A3872" s="70">
        <f t="shared" si="69"/>
        <v>3853</v>
      </c>
      <c r="B3872" s="145">
        <v>-11686728.744173102</v>
      </c>
      <c r="U3872" s="145">
        <v>3852</v>
      </c>
      <c r="V3872" s="145">
        <v>5938382.6526146159</v>
      </c>
    </row>
    <row r="3873" spans="1:22" x14ac:dyDescent="0.35">
      <c r="A3873" s="70">
        <f t="shared" si="69"/>
        <v>3854</v>
      </c>
      <c r="B3873" s="145">
        <v>-11686728.744173102</v>
      </c>
      <c r="U3873" s="145">
        <v>3853</v>
      </c>
      <c r="V3873" s="145">
        <v>4573994.6605735347</v>
      </c>
    </row>
    <row r="3874" spans="1:22" x14ac:dyDescent="0.35">
      <c r="A3874" s="70">
        <f t="shared" si="69"/>
        <v>3855</v>
      </c>
      <c r="B3874" s="145">
        <v>-11686728.744173102</v>
      </c>
      <c r="U3874" s="145">
        <v>3854</v>
      </c>
      <c r="V3874" s="145">
        <v>11919187.552714389</v>
      </c>
    </row>
    <row r="3875" spans="1:22" x14ac:dyDescent="0.35">
      <c r="A3875" s="70">
        <f t="shared" si="69"/>
        <v>3856</v>
      </c>
      <c r="B3875" s="145">
        <v>-11686728.744173102</v>
      </c>
      <c r="U3875" s="145">
        <v>3855</v>
      </c>
      <c r="V3875" s="145">
        <v>2388949.3782264888</v>
      </c>
    </row>
    <row r="3876" spans="1:22" x14ac:dyDescent="0.35">
      <c r="A3876" s="70">
        <f t="shared" si="69"/>
        <v>3857</v>
      </c>
      <c r="B3876" s="145">
        <v>-11686728.744173102</v>
      </c>
      <c r="U3876" s="145">
        <v>3856</v>
      </c>
      <c r="V3876" s="145">
        <v>-15132916.203681344</v>
      </c>
    </row>
    <row r="3877" spans="1:22" x14ac:dyDescent="0.35">
      <c r="A3877" s="70">
        <f t="shared" si="69"/>
        <v>3858</v>
      </c>
      <c r="B3877" s="145">
        <v>-11686728.744173102</v>
      </c>
      <c r="U3877" s="145">
        <v>3857</v>
      </c>
      <c r="V3877" s="145">
        <v>-65200776.299554855</v>
      </c>
    </row>
    <row r="3878" spans="1:22" x14ac:dyDescent="0.35">
      <c r="A3878" s="70">
        <f t="shared" si="69"/>
        <v>3859</v>
      </c>
      <c r="B3878" s="145">
        <v>-11686728.744173102</v>
      </c>
      <c r="U3878" s="145">
        <v>3858</v>
      </c>
      <c r="V3878" s="145">
        <v>28452168.04282064</v>
      </c>
    </row>
    <row r="3879" spans="1:22" x14ac:dyDescent="0.35">
      <c r="A3879" s="70">
        <f t="shared" si="69"/>
        <v>3860</v>
      </c>
      <c r="B3879" s="145">
        <v>-11686728.744173102</v>
      </c>
      <c r="U3879" s="145">
        <v>3859</v>
      </c>
      <c r="V3879" s="145">
        <v>23619039.238403585</v>
      </c>
    </row>
    <row r="3880" spans="1:22" x14ac:dyDescent="0.35">
      <c r="A3880" s="70">
        <f t="shared" si="69"/>
        <v>3861</v>
      </c>
      <c r="B3880" s="145">
        <v>-11686728.744173102</v>
      </c>
      <c r="U3880" s="145">
        <v>3860</v>
      </c>
      <c r="V3880" s="145">
        <v>-16019689.838521207</v>
      </c>
    </row>
    <row r="3881" spans="1:22" x14ac:dyDescent="0.35">
      <c r="A3881" s="70">
        <f t="shared" si="69"/>
        <v>3862</v>
      </c>
      <c r="B3881" s="145">
        <v>-11686728.744173102</v>
      </c>
      <c r="U3881" s="145">
        <v>3861</v>
      </c>
      <c r="V3881" s="145">
        <v>8562391.4324588887</v>
      </c>
    </row>
    <row r="3882" spans="1:22" x14ac:dyDescent="0.35">
      <c r="A3882" s="70">
        <f t="shared" si="69"/>
        <v>3863</v>
      </c>
      <c r="B3882" s="145">
        <v>-11686728.744173102</v>
      </c>
      <c r="U3882" s="145">
        <v>3862</v>
      </c>
      <c r="V3882" s="145">
        <v>-28954676.742922347</v>
      </c>
    </row>
    <row r="3883" spans="1:22" x14ac:dyDescent="0.35">
      <c r="A3883" s="70">
        <f t="shared" si="69"/>
        <v>3864</v>
      </c>
      <c r="B3883" s="145">
        <v>-11686728.744173102</v>
      </c>
      <c r="U3883" s="145">
        <v>3863</v>
      </c>
      <c r="V3883" s="145">
        <v>19703374.957019635</v>
      </c>
    </row>
    <row r="3884" spans="1:22" x14ac:dyDescent="0.35">
      <c r="A3884" s="70">
        <f t="shared" si="69"/>
        <v>3865</v>
      </c>
      <c r="B3884" s="145">
        <v>-11686728.744173102</v>
      </c>
      <c r="U3884" s="145">
        <v>3864</v>
      </c>
      <c r="V3884" s="145">
        <v>-547203.00051505864</v>
      </c>
    </row>
    <row r="3885" spans="1:22" x14ac:dyDescent="0.35">
      <c r="A3885" s="70">
        <f t="shared" si="69"/>
        <v>3866</v>
      </c>
      <c r="B3885" s="145">
        <v>-11686728.744173102</v>
      </c>
      <c r="U3885" s="145">
        <v>3865</v>
      </c>
      <c r="V3885" s="145">
        <v>20705328.91980961</v>
      </c>
    </row>
    <row r="3886" spans="1:22" x14ac:dyDescent="0.35">
      <c r="A3886" s="70">
        <f t="shared" si="69"/>
        <v>3867</v>
      </c>
      <c r="B3886" s="145">
        <v>-11686728.744173102</v>
      </c>
      <c r="U3886" s="145">
        <v>3866</v>
      </c>
      <c r="V3886" s="145">
        <v>18541944.831045114</v>
      </c>
    </row>
    <row r="3887" spans="1:22" x14ac:dyDescent="0.35">
      <c r="A3887" s="70">
        <f t="shared" si="69"/>
        <v>3868</v>
      </c>
      <c r="B3887" s="145">
        <v>-11686728.744173102</v>
      </c>
      <c r="U3887" s="145">
        <v>3867</v>
      </c>
      <c r="V3887" s="145">
        <v>-8662391.3933328427</v>
      </c>
    </row>
    <row r="3888" spans="1:22" x14ac:dyDescent="0.35">
      <c r="A3888" s="70">
        <f t="shared" si="69"/>
        <v>3869</v>
      </c>
      <c r="B3888" s="145">
        <v>-11686728.744173102</v>
      </c>
      <c r="U3888" s="145">
        <v>3868</v>
      </c>
      <c r="V3888" s="145">
        <v>-18805178.929093983</v>
      </c>
    </row>
    <row r="3889" spans="1:22" x14ac:dyDescent="0.35">
      <c r="A3889" s="70">
        <f t="shared" si="69"/>
        <v>3870</v>
      </c>
      <c r="B3889" s="145">
        <v>-11686728.744173102</v>
      </c>
      <c r="U3889" s="145">
        <v>3869</v>
      </c>
      <c r="V3889" s="145">
        <v>25392698.420422524</v>
      </c>
    </row>
    <row r="3890" spans="1:22" x14ac:dyDescent="0.35">
      <c r="A3890" s="70">
        <f t="shared" si="69"/>
        <v>3871</v>
      </c>
      <c r="B3890" s="145">
        <v>-11686728.744173102</v>
      </c>
      <c r="U3890" s="145">
        <v>3870</v>
      </c>
      <c r="V3890" s="145">
        <v>-9208724.1251926981</v>
      </c>
    </row>
    <row r="3891" spans="1:22" x14ac:dyDescent="0.35">
      <c r="A3891" s="70">
        <f t="shared" si="69"/>
        <v>3872</v>
      </c>
      <c r="B3891" s="145">
        <v>-11686728.744173102</v>
      </c>
      <c r="U3891" s="145">
        <v>3871</v>
      </c>
      <c r="V3891" s="145">
        <v>-967330.57270094752</v>
      </c>
    </row>
    <row r="3892" spans="1:22" x14ac:dyDescent="0.35">
      <c r="A3892" s="70">
        <f t="shared" si="69"/>
        <v>3873</v>
      </c>
      <c r="B3892" s="145">
        <v>-11686728.744173102</v>
      </c>
      <c r="U3892" s="145">
        <v>3872</v>
      </c>
      <c r="V3892" s="145">
        <v>43699033.993300602</v>
      </c>
    </row>
    <row r="3893" spans="1:22" x14ac:dyDescent="0.35">
      <c r="A3893" s="70">
        <f t="shared" si="69"/>
        <v>3874</v>
      </c>
      <c r="B3893" s="145">
        <v>-11686728.744173102</v>
      </c>
      <c r="U3893" s="145">
        <v>3873</v>
      </c>
      <c r="V3893" s="145">
        <v>-13215851.749553546</v>
      </c>
    </row>
    <row r="3894" spans="1:22" x14ac:dyDescent="0.35">
      <c r="A3894" s="70">
        <f t="shared" si="69"/>
        <v>3875</v>
      </c>
      <c r="B3894" s="145">
        <v>-11686728.744173102</v>
      </c>
      <c r="U3894" s="145">
        <v>3874</v>
      </c>
      <c r="V3894" s="145">
        <v>5741528.5804546177</v>
      </c>
    </row>
    <row r="3895" spans="1:22" x14ac:dyDescent="0.35">
      <c r="A3895" s="70">
        <f t="shared" si="69"/>
        <v>3876</v>
      </c>
      <c r="B3895" s="145">
        <v>-11686728.744173102</v>
      </c>
      <c r="U3895" s="145">
        <v>3875</v>
      </c>
      <c r="V3895" s="145">
        <v>5416733.0709586255</v>
      </c>
    </row>
    <row r="3896" spans="1:22" x14ac:dyDescent="0.35">
      <c r="A3896" s="70">
        <f t="shared" si="69"/>
        <v>3877</v>
      </c>
      <c r="B3896" s="145">
        <v>-11686728.744173102</v>
      </c>
      <c r="U3896" s="145">
        <v>3876</v>
      </c>
      <c r="V3896" s="145">
        <v>-11320377.545337304</v>
      </c>
    </row>
    <row r="3897" spans="1:22" x14ac:dyDescent="0.35">
      <c r="A3897" s="70">
        <f t="shared" si="69"/>
        <v>3878</v>
      </c>
      <c r="B3897" s="145">
        <v>-11686728.744173102</v>
      </c>
      <c r="U3897" s="145">
        <v>3877</v>
      </c>
      <c r="V3897" s="145">
        <v>-10158108.402880903</v>
      </c>
    </row>
    <row r="3898" spans="1:22" x14ac:dyDescent="0.35">
      <c r="A3898" s="70">
        <f t="shared" si="69"/>
        <v>3879</v>
      </c>
      <c r="B3898" s="145">
        <v>-11686728.744173102</v>
      </c>
      <c r="U3898" s="145">
        <v>3878</v>
      </c>
      <c r="V3898" s="145">
        <v>10759926.010686569</v>
      </c>
    </row>
    <row r="3899" spans="1:22" x14ac:dyDescent="0.35">
      <c r="A3899" s="70">
        <f t="shared" si="69"/>
        <v>3880</v>
      </c>
      <c r="B3899" s="145">
        <v>-11686728.744173102</v>
      </c>
      <c r="U3899" s="145">
        <v>3879</v>
      </c>
      <c r="V3899" s="145">
        <v>548585.94988045469</v>
      </c>
    </row>
    <row r="3900" spans="1:22" x14ac:dyDescent="0.35">
      <c r="A3900" s="70">
        <f t="shared" si="69"/>
        <v>3881</v>
      </c>
      <c r="B3900" s="145">
        <v>-11686728.744173102</v>
      </c>
      <c r="U3900" s="145">
        <v>3880</v>
      </c>
      <c r="V3900" s="145">
        <v>-4489973.1354717799</v>
      </c>
    </row>
    <row r="3901" spans="1:22" x14ac:dyDescent="0.35">
      <c r="A3901" s="70">
        <f t="shared" si="69"/>
        <v>3882</v>
      </c>
      <c r="B3901" s="145">
        <v>-11686728.744173102</v>
      </c>
      <c r="U3901" s="145">
        <v>3881</v>
      </c>
      <c r="V3901" s="145">
        <v>357461.2253051661</v>
      </c>
    </row>
    <row r="3902" spans="1:22" x14ac:dyDescent="0.35">
      <c r="A3902" s="70">
        <f t="shared" si="69"/>
        <v>3883</v>
      </c>
      <c r="B3902" s="145">
        <v>-11686728.744173102</v>
      </c>
      <c r="U3902" s="145">
        <v>3882</v>
      </c>
      <c r="V3902" s="145">
        <v>9640482.3540019915</v>
      </c>
    </row>
    <row r="3903" spans="1:22" x14ac:dyDescent="0.35">
      <c r="A3903" s="70">
        <f t="shared" si="69"/>
        <v>3884</v>
      </c>
      <c r="B3903" s="145">
        <v>-11686728.744173102</v>
      </c>
      <c r="U3903" s="145">
        <v>3883</v>
      </c>
      <c r="V3903" s="145">
        <v>9849497.6306041926</v>
      </c>
    </row>
    <row r="3904" spans="1:22" x14ac:dyDescent="0.35">
      <c r="A3904" s="70">
        <f t="shared" si="69"/>
        <v>3885</v>
      </c>
      <c r="B3904" s="145">
        <v>-11686728.744173102</v>
      </c>
      <c r="U3904" s="145">
        <v>3884</v>
      </c>
      <c r="V3904" s="145">
        <v>17164848.316415925</v>
      </c>
    </row>
    <row r="3905" spans="1:22" x14ac:dyDescent="0.35">
      <c r="A3905" s="70">
        <f t="shared" si="69"/>
        <v>3886</v>
      </c>
      <c r="B3905" s="145">
        <v>-11686728.744173102</v>
      </c>
      <c r="U3905" s="145">
        <v>3885</v>
      </c>
      <c r="V3905" s="145">
        <v>13095167.612305418</v>
      </c>
    </row>
    <row r="3906" spans="1:22" x14ac:dyDescent="0.35">
      <c r="A3906" s="70">
        <f t="shared" si="69"/>
        <v>3887</v>
      </c>
      <c r="B3906" s="145">
        <v>-11686728.744173102</v>
      </c>
      <c r="U3906" s="145">
        <v>3886</v>
      </c>
      <c r="V3906" s="145">
        <v>9751749.0370114744</v>
      </c>
    </row>
    <row r="3907" spans="1:22" x14ac:dyDescent="0.35">
      <c r="A3907" s="70">
        <f t="shared" si="69"/>
        <v>3888</v>
      </c>
      <c r="B3907" s="145">
        <v>-11686728.744173102</v>
      </c>
      <c r="U3907" s="145">
        <v>3887</v>
      </c>
      <c r="V3907" s="145">
        <v>6048490.0905347541</v>
      </c>
    </row>
    <row r="3908" spans="1:22" x14ac:dyDescent="0.35">
      <c r="A3908" s="70">
        <f t="shared" si="69"/>
        <v>3889</v>
      </c>
      <c r="B3908" s="145">
        <v>-11686728.744173102</v>
      </c>
      <c r="U3908" s="145">
        <v>3888</v>
      </c>
      <c r="V3908" s="145">
        <v>-20308573.813625015</v>
      </c>
    </row>
    <row r="3909" spans="1:22" x14ac:dyDescent="0.35">
      <c r="A3909" s="70">
        <f t="shared" si="69"/>
        <v>3890</v>
      </c>
      <c r="B3909" s="145">
        <v>-11686728.744173102</v>
      </c>
      <c r="U3909" s="145">
        <v>3889</v>
      </c>
      <c r="V3909" s="145">
        <v>-4893882.8220970929</v>
      </c>
    </row>
    <row r="3910" spans="1:22" x14ac:dyDescent="0.35">
      <c r="A3910" s="70">
        <f t="shared" si="69"/>
        <v>3891</v>
      </c>
      <c r="B3910" s="145">
        <v>-11686728.744173102</v>
      </c>
      <c r="U3910" s="145">
        <v>3890</v>
      </c>
      <c r="V3910" s="145">
        <v>-38482941.517921701</v>
      </c>
    </row>
    <row r="3911" spans="1:22" x14ac:dyDescent="0.35">
      <c r="A3911" s="70">
        <f t="shared" si="69"/>
        <v>3892</v>
      </c>
      <c r="B3911" s="145">
        <v>-11686728.744173102</v>
      </c>
      <c r="U3911" s="145">
        <v>3891</v>
      </c>
      <c r="V3911" s="145">
        <v>10382598.659420364</v>
      </c>
    </row>
    <row r="3912" spans="1:22" x14ac:dyDescent="0.35">
      <c r="A3912" s="70">
        <f t="shared" si="69"/>
        <v>3893</v>
      </c>
      <c r="B3912" s="145">
        <v>-11686728.744173102</v>
      </c>
      <c r="U3912" s="145">
        <v>3892</v>
      </c>
      <c r="V3912" s="145">
        <v>-5402777.983609762</v>
      </c>
    </row>
    <row r="3913" spans="1:22" x14ac:dyDescent="0.35">
      <c r="A3913" s="70">
        <f t="shared" si="69"/>
        <v>3894</v>
      </c>
      <c r="B3913" s="145">
        <v>-11686728.744173102</v>
      </c>
      <c r="U3913" s="145">
        <v>3893</v>
      </c>
      <c r="V3913" s="145">
        <v>-1346039.3449037038</v>
      </c>
    </row>
    <row r="3914" spans="1:22" x14ac:dyDescent="0.35">
      <c r="A3914" s="70">
        <f t="shared" si="69"/>
        <v>3895</v>
      </c>
      <c r="B3914" s="145">
        <v>-11686728.744173102</v>
      </c>
      <c r="U3914" s="145">
        <v>3894</v>
      </c>
      <c r="V3914" s="145">
        <v>-16046590.437009733</v>
      </c>
    </row>
    <row r="3915" spans="1:22" x14ac:dyDescent="0.35">
      <c r="A3915" s="70">
        <f t="shared" si="69"/>
        <v>3896</v>
      </c>
      <c r="B3915" s="145">
        <v>-11686728.744173102</v>
      </c>
      <c r="U3915" s="145">
        <v>3895</v>
      </c>
      <c r="V3915" s="145">
        <v>23045077.452329546</v>
      </c>
    </row>
    <row r="3916" spans="1:22" x14ac:dyDescent="0.35">
      <c r="A3916" s="70">
        <f t="shared" si="69"/>
        <v>3897</v>
      </c>
      <c r="B3916" s="145">
        <v>-11686728.744173102</v>
      </c>
      <c r="U3916" s="145">
        <v>3896</v>
      </c>
      <c r="V3916" s="145">
        <v>-21204889.766057707</v>
      </c>
    </row>
    <row r="3917" spans="1:22" x14ac:dyDescent="0.35">
      <c r="A3917" s="70">
        <f t="shared" si="69"/>
        <v>3898</v>
      </c>
      <c r="B3917" s="145">
        <v>-11686728.744173102</v>
      </c>
      <c r="U3917" s="145">
        <v>3897</v>
      </c>
      <c r="V3917" s="145">
        <v>-37272571.320721015</v>
      </c>
    </row>
    <row r="3918" spans="1:22" x14ac:dyDescent="0.35">
      <c r="A3918" s="70">
        <f t="shared" si="69"/>
        <v>3899</v>
      </c>
      <c r="B3918" s="145">
        <v>-11686728.744173102</v>
      </c>
      <c r="U3918" s="145">
        <v>3898</v>
      </c>
      <c r="V3918" s="145">
        <v>-16405717.554575827</v>
      </c>
    </row>
    <row r="3919" spans="1:22" x14ac:dyDescent="0.35">
      <c r="A3919" s="70">
        <f t="shared" si="69"/>
        <v>3900</v>
      </c>
      <c r="B3919" s="145">
        <v>-11686728.744173102</v>
      </c>
      <c r="U3919" s="145">
        <v>3899</v>
      </c>
      <c r="V3919" s="145">
        <v>14073432.895496499</v>
      </c>
    </row>
    <row r="3920" spans="1:22" x14ac:dyDescent="0.35">
      <c r="A3920" s="70">
        <f t="shared" si="69"/>
        <v>3901</v>
      </c>
      <c r="B3920" s="145">
        <v>-11686728.744173102</v>
      </c>
      <c r="U3920" s="145">
        <v>3900</v>
      </c>
      <c r="V3920" s="145">
        <v>-12071545.284681551</v>
      </c>
    </row>
    <row r="3921" spans="1:22" x14ac:dyDescent="0.35">
      <c r="A3921" s="70">
        <f t="shared" si="69"/>
        <v>3902</v>
      </c>
      <c r="B3921" s="145">
        <v>-11686728.744173102</v>
      </c>
      <c r="U3921" s="145">
        <v>3901</v>
      </c>
      <c r="V3921" s="145">
        <v>-7756777.8166648671</v>
      </c>
    </row>
    <row r="3922" spans="1:22" x14ac:dyDescent="0.35">
      <c r="A3922" s="70">
        <f t="shared" si="69"/>
        <v>3903</v>
      </c>
      <c r="B3922" s="145">
        <v>-11686728.744173102</v>
      </c>
      <c r="U3922" s="145">
        <v>3902</v>
      </c>
      <c r="V3922" s="145">
        <v>1969294.2201620787</v>
      </c>
    </row>
    <row r="3923" spans="1:22" x14ac:dyDescent="0.35">
      <c r="A3923" s="70">
        <f t="shared" si="69"/>
        <v>3904</v>
      </c>
      <c r="B3923" s="145">
        <v>-11686728.744173102</v>
      </c>
      <c r="U3923" s="145">
        <v>3903</v>
      </c>
      <c r="V3923" s="145">
        <v>-7416148.7023889758</v>
      </c>
    </row>
    <row r="3924" spans="1:22" x14ac:dyDescent="0.35">
      <c r="A3924" s="70">
        <f t="shared" si="69"/>
        <v>3905</v>
      </c>
      <c r="B3924" s="145">
        <v>-11686728.744173102</v>
      </c>
      <c r="U3924" s="145">
        <v>3904</v>
      </c>
      <c r="V3924" s="145">
        <v>-7264508.0514236428</v>
      </c>
    </row>
    <row r="3925" spans="1:22" x14ac:dyDescent="0.35">
      <c r="A3925" s="70">
        <f t="shared" si="69"/>
        <v>3906</v>
      </c>
      <c r="B3925" s="145">
        <v>-11686728.744173102</v>
      </c>
      <c r="U3925" s="145">
        <v>3905</v>
      </c>
      <c r="V3925" s="145">
        <v>-13053099.532087618</v>
      </c>
    </row>
    <row r="3926" spans="1:22" x14ac:dyDescent="0.35">
      <c r="A3926" s="70">
        <f t="shared" ref="A3926:A3989" si="70">A3925+1</f>
        <v>3907</v>
      </c>
      <c r="B3926" s="145">
        <v>-11686728.744173102</v>
      </c>
      <c r="U3926" s="145">
        <v>3906</v>
      </c>
      <c r="V3926" s="145">
        <v>-9080351.9281448964</v>
      </c>
    </row>
    <row r="3927" spans="1:22" x14ac:dyDescent="0.35">
      <c r="A3927" s="70">
        <f t="shared" si="70"/>
        <v>3908</v>
      </c>
      <c r="B3927" s="145">
        <v>-11686728.744173102</v>
      </c>
      <c r="U3927" s="145">
        <v>3907</v>
      </c>
      <c r="V3927" s="145">
        <v>17582241.709506571</v>
      </c>
    </row>
    <row r="3928" spans="1:22" x14ac:dyDescent="0.35">
      <c r="A3928" s="70">
        <f t="shared" si="70"/>
        <v>3909</v>
      </c>
      <c r="B3928" s="145">
        <v>-11686728.744173102</v>
      </c>
      <c r="U3928" s="145">
        <v>3908</v>
      </c>
      <c r="V3928" s="145">
        <v>19677202.593945764</v>
      </c>
    </row>
    <row r="3929" spans="1:22" x14ac:dyDescent="0.35">
      <c r="A3929" s="70">
        <f t="shared" si="70"/>
        <v>3910</v>
      </c>
      <c r="B3929" s="145">
        <v>-11686728.744173102</v>
      </c>
      <c r="U3929" s="145">
        <v>3909</v>
      </c>
      <c r="V3929" s="145">
        <v>13047679.781217624</v>
      </c>
    </row>
    <row r="3930" spans="1:22" x14ac:dyDescent="0.35">
      <c r="A3930" s="70">
        <f t="shared" si="70"/>
        <v>3911</v>
      </c>
      <c r="B3930" s="145">
        <v>-11686728.744173102</v>
      </c>
      <c r="U3930" s="145">
        <v>3910</v>
      </c>
      <c r="V3930" s="145">
        <v>-430043.50883324444</v>
      </c>
    </row>
    <row r="3931" spans="1:22" x14ac:dyDescent="0.35">
      <c r="A3931" s="70">
        <f t="shared" si="70"/>
        <v>3912</v>
      </c>
      <c r="B3931" s="145">
        <v>-11686728.744173102</v>
      </c>
      <c r="U3931" s="145">
        <v>3911</v>
      </c>
      <c r="V3931" s="145">
        <v>-14470475.493413458</v>
      </c>
    </row>
    <row r="3932" spans="1:22" x14ac:dyDescent="0.35">
      <c r="A3932" s="70">
        <f t="shared" si="70"/>
        <v>3913</v>
      </c>
      <c r="B3932" s="145">
        <v>-11686728.744173102</v>
      </c>
      <c r="U3932" s="145">
        <v>3912</v>
      </c>
      <c r="V3932" s="145">
        <v>-22698168.681469329</v>
      </c>
    </row>
    <row r="3933" spans="1:22" x14ac:dyDescent="0.35">
      <c r="A3933" s="70">
        <f t="shared" si="70"/>
        <v>3914</v>
      </c>
      <c r="B3933" s="145">
        <v>-11686728.744173102</v>
      </c>
      <c r="U3933" s="145">
        <v>3913</v>
      </c>
      <c r="V3933" s="145">
        <v>-24447765.260188721</v>
      </c>
    </row>
    <row r="3934" spans="1:22" x14ac:dyDescent="0.35">
      <c r="A3934" s="70">
        <f t="shared" si="70"/>
        <v>3915</v>
      </c>
      <c r="B3934" s="145">
        <v>-11686728.744173102</v>
      </c>
      <c r="U3934" s="145">
        <v>3914</v>
      </c>
      <c r="V3934" s="145">
        <v>35660043.534282729</v>
      </c>
    </row>
    <row r="3935" spans="1:22" x14ac:dyDescent="0.35">
      <c r="A3935" s="70">
        <f t="shared" si="70"/>
        <v>3916</v>
      </c>
      <c r="B3935" s="145">
        <v>-11686728.744173102</v>
      </c>
      <c r="U3935" s="145">
        <v>3915</v>
      </c>
      <c r="V3935" s="145">
        <v>11398272.294609688</v>
      </c>
    </row>
    <row r="3936" spans="1:22" x14ac:dyDescent="0.35">
      <c r="A3936" s="70">
        <f t="shared" si="70"/>
        <v>3917</v>
      </c>
      <c r="B3936" s="145">
        <v>-11686728.744173102</v>
      </c>
      <c r="U3936" s="145">
        <v>3916</v>
      </c>
      <c r="V3936" s="145">
        <v>978645.5667851232</v>
      </c>
    </row>
    <row r="3937" spans="1:22" x14ac:dyDescent="0.35">
      <c r="A3937" s="70">
        <f t="shared" si="70"/>
        <v>3918</v>
      </c>
      <c r="B3937" s="145">
        <v>-11686728.744173102</v>
      </c>
      <c r="U3937" s="145">
        <v>3917</v>
      </c>
      <c r="V3937" s="145">
        <v>-5362391.6920096725</v>
      </c>
    </row>
    <row r="3938" spans="1:22" x14ac:dyDescent="0.35">
      <c r="A3938" s="70">
        <f t="shared" si="70"/>
        <v>3919</v>
      </c>
      <c r="B3938" s="145">
        <v>-11686728.744173102</v>
      </c>
      <c r="U3938" s="145">
        <v>3918</v>
      </c>
      <c r="V3938" s="145">
        <v>-11009439.810601074</v>
      </c>
    </row>
    <row r="3939" spans="1:22" x14ac:dyDescent="0.35">
      <c r="A3939" s="70">
        <f t="shared" si="70"/>
        <v>3920</v>
      </c>
      <c r="B3939" s="145">
        <v>-11686728.744173102</v>
      </c>
      <c r="U3939" s="145">
        <v>3919</v>
      </c>
      <c r="V3939" s="145">
        <v>2658220.7203150541</v>
      </c>
    </row>
    <row r="3940" spans="1:22" x14ac:dyDescent="0.35">
      <c r="A3940" s="70">
        <f t="shared" si="70"/>
        <v>3921</v>
      </c>
      <c r="B3940" s="145">
        <v>-11686728.744173102</v>
      </c>
      <c r="U3940" s="145">
        <v>3920</v>
      </c>
      <c r="V3940" s="145">
        <v>47665688.763371244</v>
      </c>
    </row>
    <row r="3941" spans="1:22" x14ac:dyDescent="0.35">
      <c r="A3941" s="70">
        <f t="shared" si="70"/>
        <v>3922</v>
      </c>
      <c r="B3941" s="145">
        <v>-11686728.744173102</v>
      </c>
      <c r="U3941" s="145">
        <v>3921</v>
      </c>
      <c r="V3941" s="145">
        <v>3407267.1203124113</v>
      </c>
    </row>
    <row r="3942" spans="1:22" x14ac:dyDescent="0.35">
      <c r="A3942" s="70">
        <f t="shared" si="70"/>
        <v>3923</v>
      </c>
      <c r="B3942" s="145">
        <v>-11686728.744173102</v>
      </c>
      <c r="U3942" s="145">
        <v>3922</v>
      </c>
      <c r="V3942" s="145">
        <v>-10101897.792031834</v>
      </c>
    </row>
    <row r="3943" spans="1:22" x14ac:dyDescent="0.35">
      <c r="A3943" s="70">
        <f t="shared" si="70"/>
        <v>3924</v>
      </c>
      <c r="B3943" s="145">
        <v>-11686728.744173102</v>
      </c>
      <c r="U3943" s="145">
        <v>3923</v>
      </c>
      <c r="V3943" s="145">
        <v>5833764.2057030722</v>
      </c>
    </row>
    <row r="3944" spans="1:22" x14ac:dyDescent="0.35">
      <c r="A3944" s="70">
        <f t="shared" si="70"/>
        <v>3925</v>
      </c>
      <c r="B3944" s="145">
        <v>-11686728.744173102</v>
      </c>
      <c r="U3944" s="145">
        <v>3924</v>
      </c>
      <c r="V3944" s="145">
        <v>-14810871.748385396</v>
      </c>
    </row>
    <row r="3945" spans="1:22" x14ac:dyDescent="0.35">
      <c r="A3945" s="70">
        <f t="shared" si="70"/>
        <v>3926</v>
      </c>
      <c r="B3945" s="145">
        <v>-11686728.744173102</v>
      </c>
      <c r="U3945" s="145">
        <v>3925</v>
      </c>
      <c r="V3945" s="145">
        <v>-29716624.096132826</v>
      </c>
    </row>
    <row r="3946" spans="1:22" x14ac:dyDescent="0.35">
      <c r="A3946" s="70">
        <f t="shared" si="70"/>
        <v>3927</v>
      </c>
      <c r="B3946" s="145">
        <v>-11686728.744173102</v>
      </c>
      <c r="U3946" s="145">
        <v>3926</v>
      </c>
      <c r="V3946" s="145">
        <v>10256440.057355538</v>
      </c>
    </row>
    <row r="3947" spans="1:22" x14ac:dyDescent="0.35">
      <c r="A3947" s="70">
        <f t="shared" si="70"/>
        <v>3928</v>
      </c>
      <c r="B3947" s="145">
        <v>-11686728.744173102</v>
      </c>
      <c r="U3947" s="145">
        <v>3927</v>
      </c>
      <c r="V3947" s="145">
        <v>-1932068.7897581905</v>
      </c>
    </row>
    <row r="3948" spans="1:22" x14ac:dyDescent="0.35">
      <c r="A3948" s="70">
        <f t="shared" si="70"/>
        <v>3929</v>
      </c>
      <c r="B3948" s="145">
        <v>-11686728.744173102</v>
      </c>
      <c r="U3948" s="145">
        <v>3928</v>
      </c>
      <c r="V3948" s="145">
        <v>756857.38088693097</v>
      </c>
    </row>
    <row r="3949" spans="1:22" x14ac:dyDescent="0.35">
      <c r="A3949" s="70">
        <f t="shared" si="70"/>
        <v>3930</v>
      </c>
      <c r="B3949" s="145">
        <v>-11686728.744173102</v>
      </c>
      <c r="U3949" s="145">
        <v>3929</v>
      </c>
      <c r="V3949" s="145">
        <v>-10720934.131776046</v>
      </c>
    </row>
    <row r="3950" spans="1:22" x14ac:dyDescent="0.35">
      <c r="A3950" s="70">
        <f t="shared" si="70"/>
        <v>3931</v>
      </c>
      <c r="B3950" s="145">
        <v>-11686728.744173102</v>
      </c>
      <c r="U3950" s="145">
        <v>3930</v>
      </c>
      <c r="V3950" s="145">
        <v>-1987953.2191493325</v>
      </c>
    </row>
    <row r="3951" spans="1:22" x14ac:dyDescent="0.35">
      <c r="A3951" s="70">
        <f t="shared" si="70"/>
        <v>3932</v>
      </c>
      <c r="B3951" s="145">
        <v>-11686728.744173102</v>
      </c>
      <c r="U3951" s="145">
        <v>3931</v>
      </c>
      <c r="V3951" s="145">
        <v>28888806.602891371</v>
      </c>
    </row>
    <row r="3952" spans="1:22" x14ac:dyDescent="0.35">
      <c r="A3952" s="70">
        <f t="shared" si="70"/>
        <v>3933</v>
      </c>
      <c r="B3952" s="145">
        <v>-11686728.744173102</v>
      </c>
      <c r="U3952" s="145">
        <v>3932</v>
      </c>
      <c r="V3952" s="145">
        <v>-10529150.513721608</v>
      </c>
    </row>
    <row r="3953" spans="1:22" x14ac:dyDescent="0.35">
      <c r="A3953" s="70">
        <f t="shared" si="70"/>
        <v>3934</v>
      </c>
      <c r="B3953" s="145">
        <v>-11686728.744173102</v>
      </c>
      <c r="U3953" s="145">
        <v>3933</v>
      </c>
      <c r="V3953" s="145">
        <v>-9857907.3955070954</v>
      </c>
    </row>
    <row r="3954" spans="1:22" x14ac:dyDescent="0.35">
      <c r="A3954" s="70">
        <f t="shared" si="70"/>
        <v>3935</v>
      </c>
      <c r="B3954" s="145">
        <v>-11686728.744173102</v>
      </c>
      <c r="U3954" s="145">
        <v>3934</v>
      </c>
      <c r="V3954" s="145">
        <v>11718180.748835873</v>
      </c>
    </row>
    <row r="3955" spans="1:22" x14ac:dyDescent="0.35">
      <c r="A3955" s="70">
        <f t="shared" si="70"/>
        <v>3936</v>
      </c>
      <c r="B3955" s="145">
        <v>-11686728.744173102</v>
      </c>
      <c r="U3955" s="145">
        <v>3935</v>
      </c>
      <c r="V3955" s="145">
        <v>-35276155.890875004</v>
      </c>
    </row>
    <row r="3956" spans="1:22" x14ac:dyDescent="0.35">
      <c r="A3956" s="70">
        <f t="shared" si="70"/>
        <v>3937</v>
      </c>
      <c r="B3956" s="145">
        <v>-11686728.744173102</v>
      </c>
      <c r="U3956" s="145">
        <v>3936</v>
      </c>
      <c r="V3956" s="145">
        <v>11588080.934800491</v>
      </c>
    </row>
    <row r="3957" spans="1:22" x14ac:dyDescent="0.35">
      <c r="A3957" s="70">
        <f t="shared" si="70"/>
        <v>3938</v>
      </c>
      <c r="B3957" s="145">
        <v>-11686728.744173102</v>
      </c>
      <c r="U3957" s="145">
        <v>3937</v>
      </c>
      <c r="V3957" s="145">
        <v>-9823408.7597749811</v>
      </c>
    </row>
    <row r="3958" spans="1:22" x14ac:dyDescent="0.35">
      <c r="A3958" s="70">
        <f t="shared" si="70"/>
        <v>3939</v>
      </c>
      <c r="B3958" s="145">
        <v>-11686728.744173102</v>
      </c>
      <c r="U3958" s="145">
        <v>3938</v>
      </c>
      <c r="V3958" s="145">
        <v>-11653479.033111738</v>
      </c>
    </row>
    <row r="3959" spans="1:22" x14ac:dyDescent="0.35">
      <c r="A3959" s="70">
        <f t="shared" si="70"/>
        <v>3940</v>
      </c>
      <c r="B3959" s="145">
        <v>-11686728.744173102</v>
      </c>
      <c r="U3959" s="145">
        <v>3939</v>
      </c>
      <c r="V3959" s="145">
        <v>-24397376.636262987</v>
      </c>
    </row>
    <row r="3960" spans="1:22" x14ac:dyDescent="0.35">
      <c r="A3960" s="70">
        <f t="shared" si="70"/>
        <v>3941</v>
      </c>
      <c r="B3960" s="145">
        <v>-11686728.744173102</v>
      </c>
      <c r="U3960" s="145">
        <v>3940</v>
      </c>
      <c r="V3960" s="145">
        <v>-18883744.471228871</v>
      </c>
    </row>
    <row r="3961" spans="1:22" x14ac:dyDescent="0.35">
      <c r="A3961" s="70">
        <f t="shared" si="70"/>
        <v>3942</v>
      </c>
      <c r="B3961" s="145">
        <v>-11686728.744173102</v>
      </c>
      <c r="U3961" s="145">
        <v>3941</v>
      </c>
      <c r="V3961" s="145">
        <v>3577734.9193062633</v>
      </c>
    </row>
    <row r="3962" spans="1:22" x14ac:dyDescent="0.35">
      <c r="A3962" s="70">
        <f t="shared" si="70"/>
        <v>3943</v>
      </c>
      <c r="B3962" s="145">
        <v>-11686728.744173102</v>
      </c>
      <c r="U3962" s="145">
        <v>3942</v>
      </c>
      <c r="V3962" s="145">
        <v>-7909570.6370743578</v>
      </c>
    </row>
    <row r="3963" spans="1:22" x14ac:dyDescent="0.35">
      <c r="A3963" s="70">
        <f t="shared" si="70"/>
        <v>3944</v>
      </c>
      <c r="B3963" s="145">
        <v>-11686728.744173102</v>
      </c>
      <c r="U3963" s="145">
        <v>3943</v>
      </c>
      <c r="V3963" s="145">
        <v>-7085711.0194790531</v>
      </c>
    </row>
    <row r="3964" spans="1:22" x14ac:dyDescent="0.35">
      <c r="A3964" s="70">
        <f t="shared" si="70"/>
        <v>3945</v>
      </c>
      <c r="B3964" s="145">
        <v>-11686728.744173102</v>
      </c>
      <c r="U3964" s="145">
        <v>3944</v>
      </c>
      <c r="V3964" s="145">
        <v>37124184.65133059</v>
      </c>
    </row>
    <row r="3965" spans="1:22" x14ac:dyDescent="0.35">
      <c r="A3965" s="70">
        <f t="shared" si="70"/>
        <v>3946</v>
      </c>
      <c r="B3965" s="145">
        <v>-11686728.744173102</v>
      </c>
      <c r="U3965" s="145">
        <v>3945</v>
      </c>
      <c r="V3965" s="145">
        <v>10128957.272599243</v>
      </c>
    </row>
    <row r="3966" spans="1:22" x14ac:dyDescent="0.35">
      <c r="A3966" s="70">
        <f t="shared" si="70"/>
        <v>3947</v>
      </c>
      <c r="B3966" s="145">
        <v>-11686728.744173102</v>
      </c>
      <c r="U3966" s="145">
        <v>3946</v>
      </c>
      <c r="V3966" s="145">
        <v>-13990360.021342074</v>
      </c>
    </row>
    <row r="3967" spans="1:22" x14ac:dyDescent="0.35">
      <c r="A3967" s="70">
        <f t="shared" si="70"/>
        <v>3948</v>
      </c>
      <c r="B3967" s="145">
        <v>-11686728.744173102</v>
      </c>
      <c r="U3967" s="145">
        <v>3947</v>
      </c>
      <c r="V3967" s="145">
        <v>20693656.088337652</v>
      </c>
    </row>
    <row r="3968" spans="1:22" x14ac:dyDescent="0.35">
      <c r="A3968" s="70">
        <f t="shared" si="70"/>
        <v>3949</v>
      </c>
      <c r="B3968" s="145">
        <v>-11686728.744173102</v>
      </c>
      <c r="U3968" s="145">
        <v>3948</v>
      </c>
      <c r="V3968" s="145">
        <v>1094433.6671277918</v>
      </c>
    </row>
    <row r="3969" spans="1:22" x14ac:dyDescent="0.35">
      <c r="A3969" s="70">
        <f t="shared" si="70"/>
        <v>3950</v>
      </c>
      <c r="B3969" s="145">
        <v>-11686728.744173102</v>
      </c>
      <c r="U3969" s="145">
        <v>3949</v>
      </c>
      <c r="V3969" s="145">
        <v>-4881205.096003769</v>
      </c>
    </row>
    <row r="3970" spans="1:22" x14ac:dyDescent="0.35">
      <c r="A3970" s="70">
        <f t="shared" si="70"/>
        <v>3951</v>
      </c>
      <c r="B3970" s="145">
        <v>-11686728.744173102</v>
      </c>
      <c r="U3970" s="145">
        <v>3950</v>
      </c>
      <c r="V3970" s="145">
        <v>-2792852.5585709251</v>
      </c>
    </row>
    <row r="3971" spans="1:22" x14ac:dyDescent="0.35">
      <c r="A3971" s="70">
        <f t="shared" si="70"/>
        <v>3952</v>
      </c>
      <c r="B3971" s="145">
        <v>-11686728.744173102</v>
      </c>
      <c r="U3971" s="145">
        <v>3951</v>
      </c>
      <c r="V3971" s="145">
        <v>42481322.252257392</v>
      </c>
    </row>
    <row r="3972" spans="1:22" x14ac:dyDescent="0.35">
      <c r="A3972" s="70">
        <f t="shared" si="70"/>
        <v>3953</v>
      </c>
      <c r="B3972" s="145">
        <v>-11686728.744173102</v>
      </c>
      <c r="U3972" s="145">
        <v>3952</v>
      </c>
      <c r="V3972" s="145">
        <v>-7530841.3318553381</v>
      </c>
    </row>
    <row r="3973" spans="1:22" x14ac:dyDescent="0.35">
      <c r="A3973" s="70">
        <f t="shared" si="70"/>
        <v>3954</v>
      </c>
      <c r="B3973" s="145">
        <v>-11686728.744173102</v>
      </c>
      <c r="U3973" s="145">
        <v>3953</v>
      </c>
      <c r="V3973" s="145">
        <v>-1839615.9253118448</v>
      </c>
    </row>
    <row r="3974" spans="1:22" x14ac:dyDescent="0.35">
      <c r="A3974" s="70">
        <f t="shared" si="70"/>
        <v>3955</v>
      </c>
      <c r="B3974" s="145">
        <v>-11686728.744173102</v>
      </c>
      <c r="U3974" s="145">
        <v>3954</v>
      </c>
      <c r="V3974" s="145">
        <v>63464249.315361619</v>
      </c>
    </row>
    <row r="3975" spans="1:22" x14ac:dyDescent="0.35">
      <c r="A3975" s="70">
        <f t="shared" si="70"/>
        <v>3956</v>
      </c>
      <c r="B3975" s="145">
        <v>-11686728.744173102</v>
      </c>
      <c r="U3975" s="145">
        <v>3955</v>
      </c>
      <c r="V3975" s="145">
        <v>702804.82365380228</v>
      </c>
    </row>
    <row r="3976" spans="1:22" x14ac:dyDescent="0.35">
      <c r="A3976" s="70">
        <f t="shared" si="70"/>
        <v>3957</v>
      </c>
      <c r="B3976" s="145">
        <v>-11686728.744173102</v>
      </c>
      <c r="U3976" s="145">
        <v>3956</v>
      </c>
      <c r="V3976" s="145">
        <v>-4641386.631609261</v>
      </c>
    </row>
    <row r="3977" spans="1:22" x14ac:dyDescent="0.35">
      <c r="A3977" s="70">
        <f t="shared" si="70"/>
        <v>3958</v>
      </c>
      <c r="B3977" s="145">
        <v>-11686728.744173102</v>
      </c>
      <c r="U3977" s="145">
        <v>3957</v>
      </c>
      <c r="V3977" s="145">
        <v>2051923.5076712295</v>
      </c>
    </row>
    <row r="3978" spans="1:22" x14ac:dyDescent="0.35">
      <c r="A3978" s="70">
        <f t="shared" si="70"/>
        <v>3959</v>
      </c>
      <c r="B3978" s="145">
        <v>-11686728.744173102</v>
      </c>
      <c r="U3978" s="145">
        <v>3958</v>
      </c>
      <c r="V3978" s="145">
        <v>-6860024.5055474322</v>
      </c>
    </row>
    <row r="3979" spans="1:22" x14ac:dyDescent="0.35">
      <c r="A3979" s="70">
        <f t="shared" si="70"/>
        <v>3960</v>
      </c>
      <c r="B3979" s="145">
        <v>-11686728.744173102</v>
      </c>
      <c r="U3979" s="145">
        <v>3959</v>
      </c>
      <c r="V3979" s="145">
        <v>-12843539.622745678</v>
      </c>
    </row>
    <row r="3980" spans="1:22" x14ac:dyDescent="0.35">
      <c r="A3980" s="70">
        <f t="shared" si="70"/>
        <v>3961</v>
      </c>
      <c r="B3980" s="145">
        <v>-11686728.744173102</v>
      </c>
      <c r="U3980" s="145">
        <v>3960</v>
      </c>
      <c r="V3980" s="145">
        <v>6311187.3924231939</v>
      </c>
    </row>
    <row r="3981" spans="1:22" x14ac:dyDescent="0.35">
      <c r="A3981" s="70">
        <f t="shared" si="70"/>
        <v>3962</v>
      </c>
      <c r="B3981" s="145">
        <v>-11686728.744173102</v>
      </c>
      <c r="U3981" s="145">
        <v>3961</v>
      </c>
      <c r="V3981" s="145">
        <v>12522622.635674927</v>
      </c>
    </row>
    <row r="3982" spans="1:22" x14ac:dyDescent="0.35">
      <c r="A3982" s="70">
        <f t="shared" si="70"/>
        <v>3963</v>
      </c>
      <c r="B3982" s="145">
        <v>-11686728.744173102</v>
      </c>
      <c r="U3982" s="145">
        <v>3962</v>
      </c>
      <c r="V3982" s="145">
        <v>-5823669.7829964124</v>
      </c>
    </row>
    <row r="3983" spans="1:22" x14ac:dyDescent="0.35">
      <c r="A3983" s="70">
        <f t="shared" si="70"/>
        <v>3964</v>
      </c>
      <c r="B3983" s="145">
        <v>-11686728.744173102</v>
      </c>
      <c r="U3983" s="145">
        <v>3963</v>
      </c>
      <c r="V3983" s="145">
        <v>21509690.282004535</v>
      </c>
    </row>
    <row r="3984" spans="1:22" x14ac:dyDescent="0.35">
      <c r="A3984" s="70">
        <f t="shared" si="70"/>
        <v>3965</v>
      </c>
      <c r="B3984" s="145">
        <v>-11686728.744173102</v>
      </c>
      <c r="U3984" s="145">
        <v>3964</v>
      </c>
      <c r="V3984" s="145">
        <v>-12272518.326684663</v>
      </c>
    </row>
    <row r="3985" spans="1:22" x14ac:dyDescent="0.35">
      <c r="A3985" s="70">
        <f t="shared" si="70"/>
        <v>3966</v>
      </c>
      <c r="B3985" s="145">
        <v>-11686728.744173102</v>
      </c>
      <c r="U3985" s="145">
        <v>3965</v>
      </c>
      <c r="V3985" s="145">
        <v>11170406.707116485</v>
      </c>
    </row>
    <row r="3986" spans="1:22" x14ac:dyDescent="0.35">
      <c r="A3986" s="70">
        <f t="shared" si="70"/>
        <v>3967</v>
      </c>
      <c r="B3986" s="145">
        <v>-11686728.744173102</v>
      </c>
      <c r="U3986" s="145">
        <v>3966</v>
      </c>
      <c r="V3986" s="145">
        <v>-23809678.576353304</v>
      </c>
    </row>
    <row r="3987" spans="1:22" x14ac:dyDescent="0.35">
      <c r="A3987" s="70">
        <f t="shared" si="70"/>
        <v>3968</v>
      </c>
      <c r="B3987" s="145">
        <v>-11686728.744173102</v>
      </c>
      <c r="U3987" s="145">
        <v>3967</v>
      </c>
      <c r="V3987" s="145">
        <v>-3205878.865562154</v>
      </c>
    </row>
    <row r="3988" spans="1:22" x14ac:dyDescent="0.35">
      <c r="A3988" s="70">
        <f t="shared" si="70"/>
        <v>3969</v>
      </c>
      <c r="B3988" s="145">
        <v>-11686728.744173102</v>
      </c>
      <c r="U3988" s="145">
        <v>3968</v>
      </c>
      <c r="V3988" s="145">
        <v>31751389.222794473</v>
      </c>
    </row>
    <row r="3989" spans="1:22" x14ac:dyDescent="0.35">
      <c r="A3989" s="70">
        <f t="shared" si="70"/>
        <v>3970</v>
      </c>
      <c r="B3989" s="145">
        <v>-11686728.744173102</v>
      </c>
      <c r="U3989" s="145">
        <v>3969</v>
      </c>
      <c r="V3989" s="145">
        <v>12169985.890403047</v>
      </c>
    </row>
    <row r="3990" spans="1:22" x14ac:dyDescent="0.35">
      <c r="A3990" s="70">
        <f t="shared" ref="A3990:A4053" si="71">A3989+1</f>
        <v>3971</v>
      </c>
      <c r="B3990" s="145">
        <v>-11686728.744173102</v>
      </c>
      <c r="U3990" s="145">
        <v>3970</v>
      </c>
      <c r="V3990" s="145">
        <v>6469025.3254891597</v>
      </c>
    </row>
    <row r="3991" spans="1:22" x14ac:dyDescent="0.35">
      <c r="A3991" s="70">
        <f t="shared" si="71"/>
        <v>3972</v>
      </c>
      <c r="B3991" s="145">
        <v>-11686728.744173102</v>
      </c>
      <c r="U3991" s="145">
        <v>3971</v>
      </c>
      <c r="V3991" s="145">
        <v>-4605128.5483106114</v>
      </c>
    </row>
    <row r="3992" spans="1:22" x14ac:dyDescent="0.35">
      <c r="A3992" s="70">
        <f t="shared" si="71"/>
        <v>3973</v>
      </c>
      <c r="B3992" s="145">
        <v>-11686728.744173102</v>
      </c>
      <c r="U3992" s="145">
        <v>3972</v>
      </c>
      <c r="V3992" s="145">
        <v>-9722947.1700573191</v>
      </c>
    </row>
    <row r="3993" spans="1:22" x14ac:dyDescent="0.35">
      <c r="A3993" s="70">
        <f t="shared" si="71"/>
        <v>3974</v>
      </c>
      <c r="B3993" s="145">
        <v>-11686728.744173102</v>
      </c>
      <c r="U3993" s="145">
        <v>3973</v>
      </c>
      <c r="V3993" s="145">
        <v>-40393688.950450286</v>
      </c>
    </row>
    <row r="3994" spans="1:22" x14ac:dyDescent="0.35">
      <c r="A3994" s="70">
        <f t="shared" si="71"/>
        <v>3975</v>
      </c>
      <c r="B3994" s="145">
        <v>-11686728.744173102</v>
      </c>
      <c r="U3994" s="145">
        <v>3974</v>
      </c>
      <c r="V3994" s="145">
        <v>-36496792.920119442</v>
      </c>
    </row>
    <row r="3995" spans="1:22" x14ac:dyDescent="0.35">
      <c r="A3995" s="70">
        <f t="shared" si="71"/>
        <v>3976</v>
      </c>
      <c r="B3995" s="145">
        <v>-11686728.744173102</v>
      </c>
      <c r="U3995" s="145">
        <v>3975</v>
      </c>
      <c r="V3995" s="145">
        <v>-12928614.187081138</v>
      </c>
    </row>
    <row r="3996" spans="1:22" x14ac:dyDescent="0.35">
      <c r="A3996" s="70">
        <f t="shared" si="71"/>
        <v>3977</v>
      </c>
      <c r="B3996" s="145">
        <v>-11686728.744173102</v>
      </c>
      <c r="U3996" s="145">
        <v>3976</v>
      </c>
      <c r="V3996" s="145">
        <v>-4944687.8731166013</v>
      </c>
    </row>
    <row r="3997" spans="1:22" x14ac:dyDescent="0.35">
      <c r="A3997" s="70">
        <f t="shared" si="71"/>
        <v>3978</v>
      </c>
      <c r="B3997" s="145">
        <v>-11686728.744173102</v>
      </c>
      <c r="U3997" s="145">
        <v>3977</v>
      </c>
      <c r="V3997" s="145">
        <v>6487838.6897764467</v>
      </c>
    </row>
    <row r="3998" spans="1:22" x14ac:dyDescent="0.35">
      <c r="A3998" s="70">
        <f t="shared" si="71"/>
        <v>3979</v>
      </c>
      <c r="B3998" s="145">
        <v>-11686728.744173102</v>
      </c>
      <c r="U3998" s="145">
        <v>3978</v>
      </c>
      <c r="V3998" s="145">
        <v>11808216.722094666</v>
      </c>
    </row>
    <row r="3999" spans="1:22" x14ac:dyDescent="0.35">
      <c r="A3999" s="70">
        <f t="shared" si="71"/>
        <v>3980</v>
      </c>
      <c r="B3999" s="145">
        <v>-11686728.744173102</v>
      </c>
      <c r="U3999" s="145">
        <v>3979</v>
      </c>
      <c r="V3999" s="145">
        <v>-52058356.800687253</v>
      </c>
    </row>
    <row r="4000" spans="1:22" x14ac:dyDescent="0.35">
      <c r="A4000" s="70">
        <f t="shared" si="71"/>
        <v>3981</v>
      </c>
      <c r="B4000" s="145">
        <v>-11686728.744173102</v>
      </c>
      <c r="U4000" s="145">
        <v>3980</v>
      </c>
      <c r="V4000" s="145">
        <v>-3478923.8012570255</v>
      </c>
    </row>
    <row r="4001" spans="1:22" x14ac:dyDescent="0.35">
      <c r="A4001" s="70">
        <f t="shared" si="71"/>
        <v>3982</v>
      </c>
      <c r="B4001" s="145">
        <v>-11686728.744173102</v>
      </c>
      <c r="U4001" s="145">
        <v>3981</v>
      </c>
      <c r="V4001" s="145">
        <v>-24941124.200483911</v>
      </c>
    </row>
    <row r="4002" spans="1:22" x14ac:dyDescent="0.35">
      <c r="A4002" s="70">
        <f t="shared" si="71"/>
        <v>3983</v>
      </c>
      <c r="B4002" s="145">
        <v>-11686728.744173102</v>
      </c>
      <c r="U4002" s="145">
        <v>3982</v>
      </c>
      <c r="V4002" s="145">
        <v>871317.75570200756</v>
      </c>
    </row>
    <row r="4003" spans="1:22" x14ac:dyDescent="0.35">
      <c r="A4003" s="70">
        <f t="shared" si="71"/>
        <v>3984</v>
      </c>
      <c r="B4003" s="145">
        <v>-11686728.744173102</v>
      </c>
      <c r="U4003" s="145">
        <v>3983</v>
      </c>
      <c r="V4003" s="145">
        <v>-7215570.5119015258</v>
      </c>
    </row>
    <row r="4004" spans="1:22" x14ac:dyDescent="0.35">
      <c r="A4004" s="70">
        <f t="shared" si="71"/>
        <v>3985</v>
      </c>
      <c r="B4004" s="145">
        <v>-11686728.744173102</v>
      </c>
      <c r="U4004" s="145">
        <v>3984</v>
      </c>
      <c r="V4004" s="145">
        <v>-4341596.4699799232</v>
      </c>
    </row>
    <row r="4005" spans="1:22" x14ac:dyDescent="0.35">
      <c r="A4005" s="70">
        <f t="shared" si="71"/>
        <v>3986</v>
      </c>
      <c r="B4005" s="145">
        <v>-11686728.744173102</v>
      </c>
      <c r="U4005" s="145">
        <v>3985</v>
      </c>
      <c r="V4005" s="145">
        <v>17279842.604179941</v>
      </c>
    </row>
    <row r="4006" spans="1:22" x14ac:dyDescent="0.35">
      <c r="A4006" s="70">
        <f t="shared" si="71"/>
        <v>3987</v>
      </c>
      <c r="B4006" s="145">
        <v>-11686728.744173102</v>
      </c>
      <c r="U4006" s="145">
        <v>3986</v>
      </c>
      <c r="V4006" s="145">
        <v>9723548.3686877377</v>
      </c>
    </row>
    <row r="4007" spans="1:22" x14ac:dyDescent="0.35">
      <c r="A4007" s="70">
        <f t="shared" si="71"/>
        <v>3988</v>
      </c>
      <c r="B4007" s="145">
        <v>-11686728.744173102</v>
      </c>
      <c r="U4007" s="145">
        <v>3987</v>
      </c>
      <c r="V4007" s="145">
        <v>-21585620.285437729</v>
      </c>
    </row>
    <row r="4008" spans="1:22" x14ac:dyDescent="0.35">
      <c r="A4008" s="70">
        <f t="shared" si="71"/>
        <v>3989</v>
      </c>
      <c r="B4008" s="145">
        <v>-11686728.744173102</v>
      </c>
      <c r="U4008" s="145">
        <v>3988</v>
      </c>
      <c r="V4008" s="145">
        <v>11256009.19297529</v>
      </c>
    </row>
    <row r="4009" spans="1:22" x14ac:dyDescent="0.35">
      <c r="A4009" s="70">
        <f t="shared" si="71"/>
        <v>3990</v>
      </c>
      <c r="B4009" s="145">
        <v>-11686728.744173102</v>
      </c>
      <c r="U4009" s="145">
        <v>3989</v>
      </c>
      <c r="V4009" s="145">
        <v>-5908737.6228477228</v>
      </c>
    </row>
    <row r="4010" spans="1:22" x14ac:dyDescent="0.35">
      <c r="A4010" s="70">
        <f t="shared" si="71"/>
        <v>3991</v>
      </c>
      <c r="B4010" s="145">
        <v>-11686728.744173102</v>
      </c>
      <c r="U4010" s="145">
        <v>3990</v>
      </c>
      <c r="V4010" s="145">
        <v>584109.32313004881</v>
      </c>
    </row>
    <row r="4011" spans="1:22" x14ac:dyDescent="0.35">
      <c r="A4011" s="70">
        <f t="shared" si="71"/>
        <v>3992</v>
      </c>
      <c r="B4011" s="145">
        <v>-11686728.744173102</v>
      </c>
      <c r="U4011" s="145">
        <v>3991</v>
      </c>
      <c r="V4011" s="145">
        <v>-32564174.087021992</v>
      </c>
    </row>
    <row r="4012" spans="1:22" x14ac:dyDescent="0.35">
      <c r="A4012" s="70">
        <f t="shared" si="71"/>
        <v>3993</v>
      </c>
      <c r="B4012" s="145">
        <v>-11686728.744173102</v>
      </c>
      <c r="U4012" s="145">
        <v>3992</v>
      </c>
      <c r="V4012" s="145">
        <v>-553113.46601890773</v>
      </c>
    </row>
    <row r="4013" spans="1:22" x14ac:dyDescent="0.35">
      <c r="A4013" s="70">
        <f t="shared" si="71"/>
        <v>3994</v>
      </c>
      <c r="B4013" s="145">
        <v>-11686728.744173102</v>
      </c>
      <c r="U4013" s="145">
        <v>3993</v>
      </c>
      <c r="V4013" s="145">
        <v>-2328059.4245913662</v>
      </c>
    </row>
    <row r="4014" spans="1:22" x14ac:dyDescent="0.35">
      <c r="A4014" s="70">
        <f t="shared" si="71"/>
        <v>3995</v>
      </c>
      <c r="B4014" s="145">
        <v>-11686728.744173102</v>
      </c>
      <c r="U4014" s="145">
        <v>3994</v>
      </c>
      <c r="V4014" s="145">
        <v>-5631545.3353871964</v>
      </c>
    </row>
    <row r="4015" spans="1:22" x14ac:dyDescent="0.35">
      <c r="A4015" s="70">
        <f t="shared" si="71"/>
        <v>3996</v>
      </c>
      <c r="B4015" s="145">
        <v>-11686728.744173102</v>
      </c>
      <c r="U4015" s="145">
        <v>3995</v>
      </c>
      <c r="V4015" s="145">
        <v>-10010493.915491637</v>
      </c>
    </row>
    <row r="4016" spans="1:22" x14ac:dyDescent="0.35">
      <c r="A4016" s="70">
        <f t="shared" si="71"/>
        <v>3997</v>
      </c>
      <c r="B4016" s="145">
        <v>-11686728.744173102</v>
      </c>
      <c r="U4016" s="145">
        <v>3996</v>
      </c>
      <c r="V4016" s="145">
        <v>-14839101.411882225</v>
      </c>
    </row>
    <row r="4017" spans="1:22" x14ac:dyDescent="0.35">
      <c r="A4017" s="70">
        <f t="shared" si="71"/>
        <v>3998</v>
      </c>
      <c r="B4017" s="145">
        <v>-11686728.744173102</v>
      </c>
      <c r="U4017" s="145">
        <v>3997</v>
      </c>
      <c r="V4017" s="145">
        <v>-10953338.3276016</v>
      </c>
    </row>
    <row r="4018" spans="1:22" x14ac:dyDescent="0.35">
      <c r="A4018" s="70">
        <f t="shared" si="71"/>
        <v>3999</v>
      </c>
      <c r="B4018" s="145">
        <v>-11686728.744173102</v>
      </c>
      <c r="U4018" s="145">
        <v>3998</v>
      </c>
      <c r="V4018" s="145">
        <v>11173403.675382953</v>
      </c>
    </row>
    <row r="4019" spans="1:22" x14ac:dyDescent="0.35">
      <c r="A4019" s="70">
        <f t="shared" si="71"/>
        <v>4000</v>
      </c>
      <c r="B4019" s="145">
        <v>-11686728.744173102</v>
      </c>
      <c r="U4019" s="145">
        <v>3999</v>
      </c>
      <c r="V4019" s="145">
        <v>-6742356.1683119498</v>
      </c>
    </row>
    <row r="4020" spans="1:22" x14ac:dyDescent="0.35">
      <c r="A4020" s="70">
        <f t="shared" si="71"/>
        <v>4001</v>
      </c>
      <c r="B4020" s="145">
        <v>-11686728.744173102</v>
      </c>
      <c r="U4020" s="145">
        <v>4000</v>
      </c>
      <c r="V4020" s="145">
        <v>-27876978.068252303</v>
      </c>
    </row>
    <row r="4021" spans="1:22" x14ac:dyDescent="0.35">
      <c r="A4021" s="70">
        <f t="shared" si="71"/>
        <v>4002</v>
      </c>
      <c r="B4021" s="145">
        <v>-11686728.744173102</v>
      </c>
      <c r="U4021" s="145">
        <v>4001</v>
      </c>
      <c r="V4021" s="145">
        <v>-6618645.7881463151</v>
      </c>
    </row>
    <row r="4022" spans="1:22" x14ac:dyDescent="0.35">
      <c r="A4022" s="70">
        <f t="shared" si="71"/>
        <v>4003</v>
      </c>
      <c r="B4022" s="145">
        <v>-11686728.744173102</v>
      </c>
      <c r="U4022" s="145">
        <v>4002</v>
      </c>
      <c r="V4022" s="145">
        <v>13106873.081647284</v>
      </c>
    </row>
    <row r="4023" spans="1:22" x14ac:dyDescent="0.35">
      <c r="A4023" s="70">
        <f t="shared" si="71"/>
        <v>4004</v>
      </c>
      <c r="B4023" s="145">
        <v>-11686728.744173102</v>
      </c>
      <c r="U4023" s="145">
        <v>4003</v>
      </c>
      <c r="V4023" s="145">
        <v>-19786365.532955822</v>
      </c>
    </row>
    <row r="4024" spans="1:22" x14ac:dyDescent="0.35">
      <c r="A4024" s="70">
        <f t="shared" si="71"/>
        <v>4005</v>
      </c>
      <c r="B4024" s="145">
        <v>-11686728.744173102</v>
      </c>
      <c r="U4024" s="145">
        <v>4004</v>
      </c>
      <c r="V4024" s="145">
        <v>7119247.8696877025</v>
      </c>
    </row>
    <row r="4025" spans="1:22" x14ac:dyDescent="0.35">
      <c r="A4025" s="70">
        <f t="shared" si="71"/>
        <v>4006</v>
      </c>
      <c r="B4025" s="145">
        <v>-11686728.744173102</v>
      </c>
      <c r="U4025" s="145">
        <v>4005</v>
      </c>
      <c r="V4025" s="145">
        <v>-23087897.776069991</v>
      </c>
    </row>
    <row r="4026" spans="1:22" x14ac:dyDescent="0.35">
      <c r="A4026" s="70">
        <f t="shared" si="71"/>
        <v>4007</v>
      </c>
      <c r="B4026" s="145">
        <v>-11686728.744173102</v>
      </c>
      <c r="U4026" s="145">
        <v>4006</v>
      </c>
      <c r="V4026" s="145">
        <v>20474663.645512253</v>
      </c>
    </row>
    <row r="4027" spans="1:22" x14ac:dyDescent="0.35">
      <c r="A4027" s="70">
        <f t="shared" si="71"/>
        <v>4008</v>
      </c>
      <c r="B4027" s="145">
        <v>-11686728.744173102</v>
      </c>
      <c r="U4027" s="145">
        <v>4007</v>
      </c>
      <c r="V4027" s="145">
        <v>-26377185.605360188</v>
      </c>
    </row>
    <row r="4028" spans="1:22" x14ac:dyDescent="0.35">
      <c r="A4028" s="70">
        <f t="shared" si="71"/>
        <v>4009</v>
      </c>
      <c r="B4028" s="145">
        <v>-11686728.744173102</v>
      </c>
      <c r="U4028" s="145">
        <v>4008</v>
      </c>
      <c r="V4028" s="145">
        <v>4086480.7644550502</v>
      </c>
    </row>
    <row r="4029" spans="1:22" x14ac:dyDescent="0.35">
      <c r="A4029" s="70">
        <f t="shared" si="71"/>
        <v>4010</v>
      </c>
      <c r="B4029" s="145">
        <v>-11686728.744173102</v>
      </c>
      <c r="U4029" s="145">
        <v>4009</v>
      </c>
      <c r="V4029" s="145">
        <v>923016.47483620048</v>
      </c>
    </row>
    <row r="4030" spans="1:22" x14ac:dyDescent="0.35">
      <c r="A4030" s="70">
        <f t="shared" si="71"/>
        <v>4011</v>
      </c>
      <c r="B4030" s="145">
        <v>-11686728.744173102</v>
      </c>
      <c r="U4030" s="145">
        <v>4010</v>
      </c>
      <c r="V4030" s="145">
        <v>-7273684.1931062452</v>
      </c>
    </row>
    <row r="4031" spans="1:22" x14ac:dyDescent="0.35">
      <c r="A4031" s="70">
        <f t="shared" si="71"/>
        <v>4012</v>
      </c>
      <c r="B4031" s="145">
        <v>-11686728.744173102</v>
      </c>
      <c r="U4031" s="145">
        <v>4011</v>
      </c>
      <c r="V4031" s="145">
        <v>-11490049.14117993</v>
      </c>
    </row>
    <row r="4032" spans="1:22" x14ac:dyDescent="0.35">
      <c r="A4032" s="70">
        <f t="shared" si="71"/>
        <v>4013</v>
      </c>
      <c r="B4032" s="145">
        <v>-11686728.744173102</v>
      </c>
      <c r="U4032" s="145">
        <v>4012</v>
      </c>
      <c r="V4032" s="145">
        <v>21458932.616572563</v>
      </c>
    </row>
    <row r="4033" spans="1:22" x14ac:dyDescent="0.35">
      <c r="A4033" s="70">
        <f t="shared" si="71"/>
        <v>4014</v>
      </c>
      <c r="B4033" s="145">
        <v>-11686728.744173102</v>
      </c>
      <c r="U4033" s="145">
        <v>4013</v>
      </c>
      <c r="V4033" s="145">
        <v>19853982.1813697</v>
      </c>
    </row>
    <row r="4034" spans="1:22" x14ac:dyDescent="0.35">
      <c r="A4034" s="70">
        <f t="shared" si="71"/>
        <v>4015</v>
      </c>
      <c r="B4034" s="145">
        <v>-11686728.744173102</v>
      </c>
      <c r="U4034" s="145">
        <v>4014</v>
      </c>
      <c r="V4034" s="145">
        <v>29203996.959869761</v>
      </c>
    </row>
    <row r="4035" spans="1:22" x14ac:dyDescent="0.35">
      <c r="A4035" s="70">
        <f t="shared" si="71"/>
        <v>4016</v>
      </c>
      <c r="B4035" s="145">
        <v>-11686728.744173102</v>
      </c>
      <c r="U4035" s="145">
        <v>4015</v>
      </c>
      <c r="V4035" s="145">
        <v>-27420305.068680406</v>
      </c>
    </row>
    <row r="4036" spans="1:22" x14ac:dyDescent="0.35">
      <c r="A4036" s="70">
        <f t="shared" si="71"/>
        <v>4017</v>
      </c>
      <c r="B4036" s="145">
        <v>-11686728.744173102</v>
      </c>
      <c r="U4036" s="145">
        <v>4016</v>
      </c>
      <c r="V4036" s="145">
        <v>8028768.8855204508</v>
      </c>
    </row>
    <row r="4037" spans="1:22" x14ac:dyDescent="0.35">
      <c r="A4037" s="70">
        <f t="shared" si="71"/>
        <v>4018</v>
      </c>
      <c r="B4037" s="145">
        <v>-11686728.744173102</v>
      </c>
      <c r="U4037" s="145">
        <v>4017</v>
      </c>
      <c r="V4037" s="145">
        <v>-23096925.89744154</v>
      </c>
    </row>
    <row r="4038" spans="1:22" x14ac:dyDescent="0.35">
      <c r="A4038" s="70">
        <f t="shared" si="71"/>
        <v>4019</v>
      </c>
      <c r="B4038" s="145">
        <v>-11686728.744173102</v>
      </c>
      <c r="U4038" s="145">
        <v>4018</v>
      </c>
      <c r="V4038" s="145">
        <v>45306641.574474677</v>
      </c>
    </row>
    <row r="4039" spans="1:22" x14ac:dyDescent="0.35">
      <c r="A4039" s="70">
        <f t="shared" si="71"/>
        <v>4020</v>
      </c>
      <c r="B4039" s="145">
        <v>-11686728.744173102</v>
      </c>
      <c r="U4039" s="145">
        <v>4019</v>
      </c>
      <c r="V4039" s="145">
        <v>1710374.5813031346</v>
      </c>
    </row>
    <row r="4040" spans="1:22" x14ac:dyDescent="0.35">
      <c r="A4040" s="70">
        <f t="shared" si="71"/>
        <v>4021</v>
      </c>
      <c r="B4040" s="145">
        <v>-11686728.744173102</v>
      </c>
      <c r="U4040" s="145">
        <v>4020</v>
      </c>
      <c r="V4040" s="145">
        <v>-8204561.1571925748</v>
      </c>
    </row>
    <row r="4041" spans="1:22" x14ac:dyDescent="0.35">
      <c r="A4041" s="70">
        <f t="shared" si="71"/>
        <v>4022</v>
      </c>
      <c r="B4041" s="145">
        <v>-11686728.744173102</v>
      </c>
      <c r="U4041" s="145">
        <v>4021</v>
      </c>
      <c r="V4041" s="145">
        <v>5948048.3064633347</v>
      </c>
    </row>
    <row r="4042" spans="1:22" x14ac:dyDescent="0.35">
      <c r="A4042" s="70">
        <f t="shared" si="71"/>
        <v>4023</v>
      </c>
      <c r="B4042" s="145">
        <v>-11686728.744173102</v>
      </c>
      <c r="U4042" s="145">
        <v>4022</v>
      </c>
      <c r="V4042" s="145">
        <v>-146261.09655726328</v>
      </c>
    </row>
    <row r="4043" spans="1:22" x14ac:dyDescent="0.35">
      <c r="A4043" s="70">
        <f t="shared" si="71"/>
        <v>4024</v>
      </c>
      <c r="B4043" s="145">
        <v>-11686728.744173102</v>
      </c>
      <c r="U4043" s="145">
        <v>4023</v>
      </c>
      <c r="V4043" s="145">
        <v>-26831768.235999051</v>
      </c>
    </row>
    <row r="4044" spans="1:22" x14ac:dyDescent="0.35">
      <c r="A4044" s="70">
        <f t="shared" si="71"/>
        <v>4025</v>
      </c>
      <c r="B4044" s="145">
        <v>-11686728.744173102</v>
      </c>
      <c r="U4044" s="145">
        <v>4024</v>
      </c>
      <c r="V4044" s="145">
        <v>-9746578.014456965</v>
      </c>
    </row>
    <row r="4045" spans="1:22" x14ac:dyDescent="0.35">
      <c r="A4045" s="70">
        <f t="shared" si="71"/>
        <v>4026</v>
      </c>
      <c r="B4045" s="145">
        <v>-11686728.744173102</v>
      </c>
      <c r="U4045" s="145">
        <v>4025</v>
      </c>
      <c r="V4045" s="145">
        <v>-20556424.823675498</v>
      </c>
    </row>
    <row r="4046" spans="1:22" x14ac:dyDescent="0.35">
      <c r="A4046" s="70">
        <f t="shared" si="71"/>
        <v>4027</v>
      </c>
      <c r="B4046" s="145">
        <v>-11686728.744173102</v>
      </c>
      <c r="U4046" s="145">
        <v>4026</v>
      </c>
      <c r="V4046" s="145">
        <v>7104462.3786396049</v>
      </c>
    </row>
    <row r="4047" spans="1:22" x14ac:dyDescent="0.35">
      <c r="A4047" s="70">
        <f t="shared" si="71"/>
        <v>4028</v>
      </c>
      <c r="B4047" s="145">
        <v>-11686728.744173102</v>
      </c>
      <c r="U4047" s="145">
        <v>4027</v>
      </c>
      <c r="V4047" s="145">
        <v>7816443.8924681693</v>
      </c>
    </row>
    <row r="4048" spans="1:22" x14ac:dyDescent="0.35">
      <c r="A4048" s="70">
        <f t="shared" si="71"/>
        <v>4029</v>
      </c>
      <c r="B4048" s="145">
        <v>-11686728.744173102</v>
      </c>
      <c r="U4048" s="145">
        <v>4028</v>
      </c>
      <c r="V4048" s="145">
        <v>-5148774.7411611043</v>
      </c>
    </row>
    <row r="4049" spans="1:22" x14ac:dyDescent="0.35">
      <c r="A4049" s="70">
        <f t="shared" si="71"/>
        <v>4030</v>
      </c>
      <c r="B4049" s="145">
        <v>-11686728.744173102</v>
      </c>
      <c r="U4049" s="145">
        <v>4029</v>
      </c>
      <c r="V4049" s="145">
        <v>-6904755.0745727569</v>
      </c>
    </row>
    <row r="4050" spans="1:22" x14ac:dyDescent="0.35">
      <c r="A4050" s="70">
        <f t="shared" si="71"/>
        <v>4031</v>
      </c>
      <c r="B4050" s="145">
        <v>-11686728.744173102</v>
      </c>
      <c r="U4050" s="145">
        <v>4030</v>
      </c>
      <c r="V4050" s="145">
        <v>14074590.214048572</v>
      </c>
    </row>
    <row r="4051" spans="1:22" x14ac:dyDescent="0.35">
      <c r="A4051" s="70">
        <f t="shared" si="71"/>
        <v>4032</v>
      </c>
      <c r="B4051" s="145">
        <v>-11686728.744173102</v>
      </c>
      <c r="U4051" s="145">
        <v>4031</v>
      </c>
      <c r="V4051" s="145">
        <v>-33020921.91400294</v>
      </c>
    </row>
    <row r="4052" spans="1:22" x14ac:dyDescent="0.35">
      <c r="A4052" s="70">
        <f t="shared" si="71"/>
        <v>4033</v>
      </c>
      <c r="B4052" s="145">
        <v>-11686728.744173102</v>
      </c>
      <c r="U4052" s="145">
        <v>4032</v>
      </c>
      <c r="V4052" s="145">
        <v>10780019.158419143</v>
      </c>
    </row>
    <row r="4053" spans="1:22" x14ac:dyDescent="0.35">
      <c r="A4053" s="70">
        <f t="shared" si="71"/>
        <v>4034</v>
      </c>
      <c r="B4053" s="145">
        <v>-11686728.744173102</v>
      </c>
      <c r="U4053" s="145">
        <v>4033</v>
      </c>
      <c r="V4053" s="145">
        <v>-10383549.181240721</v>
      </c>
    </row>
    <row r="4054" spans="1:22" x14ac:dyDescent="0.35">
      <c r="A4054" s="70">
        <f t="shared" ref="A4054:A4117" si="72">A4053+1</f>
        <v>4035</v>
      </c>
      <c r="B4054" s="145">
        <v>-11686728.744173102</v>
      </c>
      <c r="U4054" s="145">
        <v>4034</v>
      </c>
      <c r="V4054" s="145">
        <v>-400145.23777936772</v>
      </c>
    </row>
    <row r="4055" spans="1:22" x14ac:dyDescent="0.35">
      <c r="A4055" s="70">
        <f t="shared" si="72"/>
        <v>4036</v>
      </c>
      <c r="B4055" s="145">
        <v>-11686728.744173102</v>
      </c>
      <c r="U4055" s="145">
        <v>4035</v>
      </c>
      <c r="V4055" s="145">
        <v>6073945.3787543103</v>
      </c>
    </row>
    <row r="4056" spans="1:22" x14ac:dyDescent="0.35">
      <c r="A4056" s="70">
        <f t="shared" si="72"/>
        <v>4037</v>
      </c>
      <c r="B4056" s="145">
        <v>-11686728.744173102</v>
      </c>
      <c r="U4056" s="145">
        <v>4036</v>
      </c>
      <c r="V4056" s="145">
        <v>8703442.5146585554</v>
      </c>
    </row>
    <row r="4057" spans="1:22" x14ac:dyDescent="0.35">
      <c r="A4057" s="70">
        <f t="shared" si="72"/>
        <v>4038</v>
      </c>
      <c r="B4057" s="145">
        <v>-11686728.744173102</v>
      </c>
      <c r="U4057" s="145">
        <v>4037</v>
      </c>
      <c r="V4057" s="145">
        <v>-3807630.5997985713</v>
      </c>
    </row>
    <row r="4058" spans="1:22" x14ac:dyDescent="0.35">
      <c r="A4058" s="70">
        <f t="shared" si="72"/>
        <v>4039</v>
      </c>
      <c r="B4058" s="145">
        <v>-11686728.744173102</v>
      </c>
      <c r="U4058" s="145">
        <v>4038</v>
      </c>
      <c r="V4058" s="145">
        <v>-5421710.8067337722</v>
      </c>
    </row>
    <row r="4059" spans="1:22" x14ac:dyDescent="0.35">
      <c r="A4059" s="70">
        <f t="shared" si="72"/>
        <v>4040</v>
      </c>
      <c r="B4059" s="145">
        <v>-11686728.744173102</v>
      </c>
      <c r="U4059" s="145">
        <v>4039</v>
      </c>
      <c r="V4059" s="145">
        <v>-8723016.2871494964</v>
      </c>
    </row>
    <row r="4060" spans="1:22" x14ac:dyDescent="0.35">
      <c r="A4060" s="70">
        <f t="shared" si="72"/>
        <v>4041</v>
      </c>
      <c r="B4060" s="145">
        <v>-11686728.744173102</v>
      </c>
      <c r="U4060" s="145">
        <v>4040</v>
      </c>
      <c r="V4060" s="145">
        <v>30674102.354715459</v>
      </c>
    </row>
    <row r="4061" spans="1:22" x14ac:dyDescent="0.35">
      <c r="A4061" s="70">
        <f t="shared" si="72"/>
        <v>4042</v>
      </c>
      <c r="B4061" s="145">
        <v>-11686728.744173102</v>
      </c>
      <c r="U4061" s="145">
        <v>4041</v>
      </c>
      <c r="V4061" s="145">
        <v>7746206.4003134184</v>
      </c>
    </row>
    <row r="4062" spans="1:22" x14ac:dyDescent="0.35">
      <c r="A4062" s="70">
        <f t="shared" si="72"/>
        <v>4043</v>
      </c>
      <c r="B4062" s="145">
        <v>-11686728.744173102</v>
      </c>
      <c r="U4062" s="145">
        <v>4042</v>
      </c>
      <c r="V4062" s="145">
        <v>-5270121.3452344518</v>
      </c>
    </row>
    <row r="4063" spans="1:22" x14ac:dyDescent="0.35">
      <c r="A4063" s="70">
        <f t="shared" si="72"/>
        <v>4044</v>
      </c>
      <c r="B4063" s="145">
        <v>-11686728.744173102</v>
      </c>
      <c r="U4063" s="145">
        <v>4043</v>
      </c>
      <c r="V4063" s="145">
        <v>44837660.04638847</v>
      </c>
    </row>
    <row r="4064" spans="1:22" x14ac:dyDescent="0.35">
      <c r="A4064" s="70">
        <f t="shared" si="72"/>
        <v>4045</v>
      </c>
      <c r="B4064" s="145">
        <v>-11686728.744173102</v>
      </c>
      <c r="U4064" s="145">
        <v>4044</v>
      </c>
      <c r="V4064" s="145">
        <v>23129257.325346924</v>
      </c>
    </row>
    <row r="4065" spans="1:22" x14ac:dyDescent="0.35">
      <c r="A4065" s="70">
        <f t="shared" si="72"/>
        <v>4046</v>
      </c>
      <c r="B4065" s="145">
        <v>-11686728.744173102</v>
      </c>
      <c r="U4065" s="145">
        <v>4045</v>
      </c>
      <c r="V4065" s="145">
        <v>-3696340.5335264131</v>
      </c>
    </row>
    <row r="4066" spans="1:22" x14ac:dyDescent="0.35">
      <c r="A4066" s="70">
        <f t="shared" si="72"/>
        <v>4047</v>
      </c>
      <c r="B4066" s="145">
        <v>-11686728.744173102</v>
      </c>
      <c r="U4066" s="145">
        <v>4046</v>
      </c>
      <c r="V4066" s="145">
        <v>-23223340.459285218</v>
      </c>
    </row>
    <row r="4067" spans="1:22" x14ac:dyDescent="0.35">
      <c r="A4067" s="70">
        <f t="shared" si="72"/>
        <v>4048</v>
      </c>
      <c r="B4067" s="145">
        <v>-11686728.744173102</v>
      </c>
      <c r="U4067" s="145">
        <v>4047</v>
      </c>
      <c r="V4067" s="145">
        <v>29545395.018656939</v>
      </c>
    </row>
    <row r="4068" spans="1:22" x14ac:dyDescent="0.35">
      <c r="A4068" s="70">
        <f t="shared" si="72"/>
        <v>4049</v>
      </c>
      <c r="B4068" s="145">
        <v>-11686728.744173102</v>
      </c>
      <c r="U4068" s="145">
        <v>4048</v>
      </c>
      <c r="V4068" s="145">
        <v>-18204213.151896071</v>
      </c>
    </row>
    <row r="4069" spans="1:22" x14ac:dyDescent="0.35">
      <c r="A4069" s="70">
        <f t="shared" si="72"/>
        <v>4050</v>
      </c>
      <c r="B4069" s="145">
        <v>-11686728.744173102</v>
      </c>
      <c r="U4069" s="145">
        <v>4049</v>
      </c>
      <c r="V4069" s="145">
        <v>7241350.2662090845</v>
      </c>
    </row>
    <row r="4070" spans="1:22" x14ac:dyDescent="0.35">
      <c r="A4070" s="70">
        <f t="shared" si="72"/>
        <v>4051</v>
      </c>
      <c r="B4070" s="145">
        <v>-11686728.744173102</v>
      </c>
      <c r="U4070" s="145">
        <v>4050</v>
      </c>
      <c r="V4070" s="145">
        <v>-14176987.819302302</v>
      </c>
    </row>
    <row r="4071" spans="1:22" x14ac:dyDescent="0.35">
      <c r="A4071" s="70">
        <f t="shared" si="72"/>
        <v>4052</v>
      </c>
      <c r="B4071" s="145">
        <v>-11686728.744173102</v>
      </c>
      <c r="U4071" s="145">
        <v>4051</v>
      </c>
      <c r="V4071" s="145">
        <v>-3207499.5158706028</v>
      </c>
    </row>
    <row r="4072" spans="1:22" x14ac:dyDescent="0.35">
      <c r="A4072" s="70">
        <f t="shared" si="72"/>
        <v>4053</v>
      </c>
      <c r="B4072" s="145">
        <v>-11686728.744173102</v>
      </c>
      <c r="U4072" s="145">
        <v>4052</v>
      </c>
      <c r="V4072" s="145">
        <v>-5319840.4536559768</v>
      </c>
    </row>
    <row r="4073" spans="1:22" x14ac:dyDescent="0.35">
      <c r="A4073" s="70">
        <f t="shared" si="72"/>
        <v>4054</v>
      </c>
      <c r="B4073" s="145">
        <v>-11686728.744173102</v>
      </c>
      <c r="U4073" s="145">
        <v>4053</v>
      </c>
      <c r="V4073" s="145">
        <v>17767230.593533337</v>
      </c>
    </row>
    <row r="4074" spans="1:22" x14ac:dyDescent="0.35">
      <c r="A4074" s="70">
        <f t="shared" si="72"/>
        <v>4055</v>
      </c>
      <c r="B4074" s="145">
        <v>-11686728.744173102</v>
      </c>
      <c r="U4074" s="145">
        <v>4054</v>
      </c>
      <c r="V4074" s="145">
        <v>8922322.0760785714</v>
      </c>
    </row>
    <row r="4075" spans="1:22" x14ac:dyDescent="0.35">
      <c r="A4075" s="70">
        <f t="shared" si="72"/>
        <v>4056</v>
      </c>
      <c r="B4075" s="145">
        <v>-11686728.744173102</v>
      </c>
      <c r="U4075" s="145">
        <v>4055</v>
      </c>
      <c r="V4075" s="145">
        <v>-35524869.666252442</v>
      </c>
    </row>
    <row r="4076" spans="1:22" x14ac:dyDescent="0.35">
      <c r="A4076" s="70">
        <f t="shared" si="72"/>
        <v>4057</v>
      </c>
      <c r="B4076" s="145">
        <v>-11686728.744173102</v>
      </c>
      <c r="U4076" s="145">
        <v>4056</v>
      </c>
      <c r="V4076" s="145">
        <v>21091310.671674587</v>
      </c>
    </row>
    <row r="4077" spans="1:22" x14ac:dyDescent="0.35">
      <c r="A4077" s="70">
        <f t="shared" si="72"/>
        <v>4058</v>
      </c>
      <c r="B4077" s="145">
        <v>-11686728.744173102</v>
      </c>
      <c r="U4077" s="145">
        <v>4057</v>
      </c>
      <c r="V4077" s="145">
        <v>-14316802.897135779</v>
      </c>
    </row>
    <row r="4078" spans="1:22" x14ac:dyDescent="0.35">
      <c r="A4078" s="70">
        <f t="shared" si="72"/>
        <v>4059</v>
      </c>
      <c r="B4078" s="145">
        <v>-11686728.744173102</v>
      </c>
      <c r="U4078" s="145">
        <v>4058</v>
      </c>
      <c r="V4078" s="145">
        <v>-17402653.226972349</v>
      </c>
    </row>
    <row r="4079" spans="1:22" x14ac:dyDescent="0.35">
      <c r="A4079" s="70">
        <f t="shared" si="72"/>
        <v>4060</v>
      </c>
      <c r="B4079" s="145">
        <v>-11686728.744173102</v>
      </c>
      <c r="U4079" s="145">
        <v>4059</v>
      </c>
      <c r="V4079" s="145">
        <v>-22649328.150513817</v>
      </c>
    </row>
    <row r="4080" spans="1:22" x14ac:dyDescent="0.35">
      <c r="A4080" s="70">
        <f t="shared" si="72"/>
        <v>4061</v>
      </c>
      <c r="B4080" s="145">
        <v>-11686728.744173102</v>
      </c>
      <c r="U4080" s="145">
        <v>4060</v>
      </c>
      <c r="V4080" s="145">
        <v>-34158091.095675975</v>
      </c>
    </row>
    <row r="4081" spans="1:22" x14ac:dyDescent="0.35">
      <c r="A4081" s="70">
        <f t="shared" si="72"/>
        <v>4062</v>
      </c>
      <c r="B4081" s="145">
        <v>-11686728.744173102</v>
      </c>
      <c r="U4081" s="145">
        <v>4061</v>
      </c>
      <c r="V4081" s="145">
        <v>14358335.897243015</v>
      </c>
    </row>
    <row r="4082" spans="1:22" x14ac:dyDescent="0.35">
      <c r="A4082" s="70">
        <f t="shared" si="72"/>
        <v>4063</v>
      </c>
      <c r="B4082" s="145">
        <v>-11686728.744173102</v>
      </c>
      <c r="U4082" s="145">
        <v>4062</v>
      </c>
      <c r="V4082" s="145">
        <v>9462301.3106432781</v>
      </c>
    </row>
    <row r="4083" spans="1:22" x14ac:dyDescent="0.35">
      <c r="A4083" s="70">
        <f t="shared" si="72"/>
        <v>4064</v>
      </c>
      <c r="B4083" s="145">
        <v>-11686728.744173102</v>
      </c>
      <c r="U4083" s="145">
        <v>4063</v>
      </c>
      <c r="V4083" s="145">
        <v>-17055600.256302834</v>
      </c>
    </row>
    <row r="4084" spans="1:22" x14ac:dyDescent="0.35">
      <c r="A4084" s="70">
        <f t="shared" si="72"/>
        <v>4065</v>
      </c>
      <c r="B4084" s="145">
        <v>-11686728.744173102</v>
      </c>
      <c r="U4084" s="145">
        <v>4064</v>
      </c>
      <c r="V4084" s="145">
        <v>-24108438.598080181</v>
      </c>
    </row>
    <row r="4085" spans="1:22" x14ac:dyDescent="0.35">
      <c r="A4085" s="70">
        <f t="shared" si="72"/>
        <v>4066</v>
      </c>
      <c r="B4085" s="145">
        <v>-11686728.744173102</v>
      </c>
      <c r="U4085" s="145">
        <v>4065</v>
      </c>
      <c r="V4085" s="145">
        <v>-36910521.358240381</v>
      </c>
    </row>
    <row r="4086" spans="1:22" x14ac:dyDescent="0.35">
      <c r="A4086" s="70">
        <f t="shared" si="72"/>
        <v>4067</v>
      </c>
      <c r="B4086" s="145">
        <v>-11686728.744173102</v>
      </c>
      <c r="U4086" s="145">
        <v>4066</v>
      </c>
      <c r="V4086" s="145">
        <v>-4903000.7840004303</v>
      </c>
    </row>
    <row r="4087" spans="1:22" x14ac:dyDescent="0.35">
      <c r="A4087" s="70">
        <f t="shared" si="72"/>
        <v>4068</v>
      </c>
      <c r="B4087" s="145">
        <v>-11686728.744173102</v>
      </c>
      <c r="U4087" s="145">
        <v>4067</v>
      </c>
      <c r="V4087" s="145">
        <v>-42202878.18317838</v>
      </c>
    </row>
    <row r="4088" spans="1:22" x14ac:dyDescent="0.35">
      <c r="A4088" s="70">
        <f t="shared" si="72"/>
        <v>4069</v>
      </c>
      <c r="B4088" s="145">
        <v>-11686728.744173102</v>
      </c>
      <c r="U4088" s="145">
        <v>4068</v>
      </c>
      <c r="V4088" s="145">
        <v>-16910247.653149769</v>
      </c>
    </row>
    <row r="4089" spans="1:22" x14ac:dyDescent="0.35">
      <c r="A4089" s="70">
        <f t="shared" si="72"/>
        <v>4070</v>
      </c>
      <c r="B4089" s="145">
        <v>-11686728.744173102</v>
      </c>
      <c r="U4089" s="145">
        <v>4069</v>
      </c>
      <c r="V4089" s="145">
        <v>-20636703.232382897</v>
      </c>
    </row>
    <row r="4090" spans="1:22" x14ac:dyDescent="0.35">
      <c r="A4090" s="70">
        <f t="shared" si="72"/>
        <v>4071</v>
      </c>
      <c r="B4090" s="145">
        <v>-11686728.744173102</v>
      </c>
      <c r="U4090" s="145">
        <v>4070</v>
      </c>
      <c r="V4090" s="145">
        <v>-14091241.909649298</v>
      </c>
    </row>
    <row r="4091" spans="1:22" x14ac:dyDescent="0.35">
      <c r="A4091" s="70">
        <f t="shared" si="72"/>
        <v>4072</v>
      </c>
      <c r="B4091" s="145">
        <v>-11686728.744173102</v>
      </c>
      <c r="U4091" s="145">
        <v>4071</v>
      </c>
      <c r="V4091" s="145">
        <v>7669260.7212295681</v>
      </c>
    </row>
    <row r="4092" spans="1:22" x14ac:dyDescent="0.35">
      <c r="A4092" s="70">
        <f t="shared" si="72"/>
        <v>4073</v>
      </c>
      <c r="B4092" s="145">
        <v>-11686728.744173102</v>
      </c>
      <c r="U4092" s="145">
        <v>4072</v>
      </c>
      <c r="V4092" s="145">
        <v>-51144649.223293252</v>
      </c>
    </row>
    <row r="4093" spans="1:22" x14ac:dyDescent="0.35">
      <c r="A4093" s="70">
        <f t="shared" si="72"/>
        <v>4074</v>
      </c>
      <c r="B4093" s="145">
        <v>-11686728.744173102</v>
      </c>
      <c r="U4093" s="145">
        <v>4073</v>
      </c>
      <c r="V4093" s="145">
        <v>-1508059.537371397</v>
      </c>
    </row>
    <row r="4094" spans="1:22" x14ac:dyDescent="0.35">
      <c r="A4094" s="70">
        <f t="shared" si="72"/>
        <v>4075</v>
      </c>
      <c r="B4094" s="145">
        <v>-11686728.744173102</v>
      </c>
      <c r="U4094" s="145">
        <v>4074</v>
      </c>
      <c r="V4094" s="145">
        <v>-18966029.406522524</v>
      </c>
    </row>
    <row r="4095" spans="1:22" x14ac:dyDescent="0.35">
      <c r="A4095" s="70">
        <f t="shared" si="72"/>
        <v>4076</v>
      </c>
      <c r="B4095" s="145">
        <v>-11686728.744173102</v>
      </c>
      <c r="U4095" s="145">
        <v>4075</v>
      </c>
      <c r="V4095" s="145">
        <v>-8334552.4770587496</v>
      </c>
    </row>
    <row r="4096" spans="1:22" x14ac:dyDescent="0.35">
      <c r="A4096" s="70">
        <f t="shared" si="72"/>
        <v>4077</v>
      </c>
      <c r="B4096" s="145">
        <v>-11686728.744173102</v>
      </c>
      <c r="U4096" s="145">
        <v>4076</v>
      </c>
      <c r="V4096" s="145">
        <v>-12235896.099291569</v>
      </c>
    </row>
    <row r="4097" spans="1:22" x14ac:dyDescent="0.35">
      <c r="A4097" s="70">
        <f t="shared" si="72"/>
        <v>4078</v>
      </c>
      <c r="B4097" s="145">
        <v>-11686728.744173102</v>
      </c>
      <c r="U4097" s="145">
        <v>4077</v>
      </c>
      <c r="V4097" s="145">
        <v>34518.685884021223</v>
      </c>
    </row>
    <row r="4098" spans="1:22" x14ac:dyDescent="0.35">
      <c r="A4098" s="70">
        <f t="shared" si="72"/>
        <v>4079</v>
      </c>
      <c r="B4098" s="145">
        <v>-11686728.744173102</v>
      </c>
      <c r="U4098" s="145">
        <v>4078</v>
      </c>
      <c r="V4098" s="145">
        <v>-14682029.811439823</v>
      </c>
    </row>
    <row r="4099" spans="1:22" x14ac:dyDescent="0.35">
      <c r="A4099" s="70">
        <f t="shared" si="72"/>
        <v>4080</v>
      </c>
      <c r="B4099" s="145">
        <v>-11686728.744173102</v>
      </c>
      <c r="U4099" s="145">
        <v>4079</v>
      </c>
      <c r="V4099" s="145">
        <v>-4815531.0934710577</v>
      </c>
    </row>
    <row r="4100" spans="1:22" x14ac:dyDescent="0.35">
      <c r="A4100" s="70">
        <f t="shared" si="72"/>
        <v>4081</v>
      </c>
      <c r="B4100" s="145">
        <v>-11686728.744173102</v>
      </c>
      <c r="U4100" s="145">
        <v>4080</v>
      </c>
      <c r="V4100" s="145">
        <v>-2096144.8238731734</v>
      </c>
    </row>
    <row r="4101" spans="1:22" x14ac:dyDescent="0.35">
      <c r="A4101" s="70">
        <f t="shared" si="72"/>
        <v>4082</v>
      </c>
      <c r="B4101" s="145">
        <v>-11686728.744173102</v>
      </c>
      <c r="U4101" s="145">
        <v>4081</v>
      </c>
      <c r="V4101" s="145">
        <v>8507315.8414494172</v>
      </c>
    </row>
    <row r="4102" spans="1:22" x14ac:dyDescent="0.35">
      <c r="A4102" s="70">
        <f t="shared" si="72"/>
        <v>4083</v>
      </c>
      <c r="B4102" s="145">
        <v>-11686728.744173102</v>
      </c>
      <c r="U4102" s="145">
        <v>4082</v>
      </c>
      <c r="V4102" s="145">
        <v>-3437766.724404037</v>
      </c>
    </row>
    <row r="4103" spans="1:22" x14ac:dyDescent="0.35">
      <c r="A4103" s="70">
        <f t="shared" si="72"/>
        <v>4084</v>
      </c>
      <c r="B4103" s="145">
        <v>-11686728.744173102</v>
      </c>
      <c r="U4103" s="145">
        <v>4083</v>
      </c>
      <c r="V4103" s="145">
        <v>5921359.7208977193</v>
      </c>
    </row>
    <row r="4104" spans="1:22" x14ac:dyDescent="0.35">
      <c r="A4104" s="70">
        <f t="shared" si="72"/>
        <v>4085</v>
      </c>
      <c r="B4104" s="145">
        <v>-11686728.744173102</v>
      </c>
      <c r="U4104" s="145">
        <v>4084</v>
      </c>
      <c r="V4104" s="145">
        <v>-19412402.544552073</v>
      </c>
    </row>
    <row r="4105" spans="1:22" x14ac:dyDescent="0.35">
      <c r="A4105" s="70">
        <f t="shared" si="72"/>
        <v>4086</v>
      </c>
      <c r="B4105" s="145">
        <v>-11686728.744173102</v>
      </c>
      <c r="U4105" s="145">
        <v>4085</v>
      </c>
      <c r="V4105" s="145">
        <v>-1460326.8480444886</v>
      </c>
    </row>
    <row r="4106" spans="1:22" x14ac:dyDescent="0.35">
      <c r="A4106" s="70">
        <f t="shared" si="72"/>
        <v>4087</v>
      </c>
      <c r="B4106" s="145">
        <v>-11686728.744173102</v>
      </c>
      <c r="U4106" s="145">
        <v>4086</v>
      </c>
      <c r="V4106" s="145">
        <v>-3289990.3331795819</v>
      </c>
    </row>
    <row r="4107" spans="1:22" x14ac:dyDescent="0.35">
      <c r="A4107" s="70">
        <f t="shared" si="72"/>
        <v>4088</v>
      </c>
      <c r="B4107" s="145">
        <v>-11686728.744173102</v>
      </c>
      <c r="U4107" s="145">
        <v>4087</v>
      </c>
      <c r="V4107" s="145">
        <v>-23444155.314599045</v>
      </c>
    </row>
    <row r="4108" spans="1:22" x14ac:dyDescent="0.35">
      <c r="A4108" s="70">
        <f t="shared" si="72"/>
        <v>4089</v>
      </c>
      <c r="B4108" s="145">
        <v>-11686728.744173102</v>
      </c>
      <c r="U4108" s="145">
        <v>4088</v>
      </c>
      <c r="V4108" s="145">
        <v>-24780487.029484265</v>
      </c>
    </row>
    <row r="4109" spans="1:22" x14ac:dyDescent="0.35">
      <c r="A4109" s="70">
        <f t="shared" si="72"/>
        <v>4090</v>
      </c>
      <c r="B4109" s="145">
        <v>-11686728.744173102</v>
      </c>
      <c r="U4109" s="145">
        <v>4089</v>
      </c>
      <c r="V4109" s="145">
        <v>-12544622.392645946</v>
      </c>
    </row>
    <row r="4110" spans="1:22" x14ac:dyDescent="0.35">
      <c r="A4110" s="70">
        <f t="shared" si="72"/>
        <v>4091</v>
      </c>
      <c r="B4110" s="145">
        <v>-11686728.744173102</v>
      </c>
      <c r="U4110" s="145">
        <v>4090</v>
      </c>
      <c r="V4110" s="145">
        <v>2666724.1261863001</v>
      </c>
    </row>
    <row r="4111" spans="1:22" x14ac:dyDescent="0.35">
      <c r="A4111" s="70">
        <f t="shared" si="72"/>
        <v>4092</v>
      </c>
      <c r="B4111" s="145">
        <v>-11686728.744173102</v>
      </c>
      <c r="U4111" s="145">
        <v>4091</v>
      </c>
      <c r="V4111" s="145">
        <v>15875953.576070644</v>
      </c>
    </row>
    <row r="4112" spans="1:22" x14ac:dyDescent="0.35">
      <c r="A4112" s="70">
        <f t="shared" si="72"/>
        <v>4093</v>
      </c>
      <c r="B4112" s="145">
        <v>-11686728.744173102</v>
      </c>
      <c r="U4112" s="145">
        <v>4092</v>
      </c>
      <c r="V4112" s="145">
        <v>-10262775.285110611</v>
      </c>
    </row>
    <row r="4113" spans="1:22" x14ac:dyDescent="0.35">
      <c r="A4113" s="70">
        <f t="shared" si="72"/>
        <v>4094</v>
      </c>
      <c r="B4113" s="145">
        <v>-11686728.744173102</v>
      </c>
      <c r="U4113" s="145">
        <v>4093</v>
      </c>
      <c r="V4113" s="145">
        <v>1826650.9638646096</v>
      </c>
    </row>
    <row r="4114" spans="1:22" x14ac:dyDescent="0.35">
      <c r="A4114" s="70">
        <f t="shared" si="72"/>
        <v>4095</v>
      </c>
      <c r="B4114" s="145">
        <v>-11686728.744173102</v>
      </c>
      <c r="U4114" s="145">
        <v>4094</v>
      </c>
      <c r="V4114" s="145">
        <v>-955854.11636891216</v>
      </c>
    </row>
    <row r="4115" spans="1:22" x14ac:dyDescent="0.35">
      <c r="A4115" s="70">
        <f t="shared" si="72"/>
        <v>4096</v>
      </c>
      <c r="B4115" s="145">
        <v>-11686728.744173102</v>
      </c>
      <c r="U4115" s="145">
        <v>4095</v>
      </c>
      <c r="V4115" s="145">
        <v>-36365756.774862126</v>
      </c>
    </row>
    <row r="4116" spans="1:22" x14ac:dyDescent="0.35">
      <c r="A4116" s="70">
        <f t="shared" si="72"/>
        <v>4097</v>
      </c>
      <c r="B4116" s="145">
        <v>-11686728.744173102</v>
      </c>
      <c r="U4116" s="145">
        <v>4096</v>
      </c>
      <c r="V4116" s="145">
        <v>-8975545.6144208275</v>
      </c>
    </row>
    <row r="4117" spans="1:22" x14ac:dyDescent="0.35">
      <c r="A4117" s="70">
        <f t="shared" si="72"/>
        <v>4098</v>
      </c>
      <c r="B4117" s="145">
        <v>-11686728.744173102</v>
      </c>
      <c r="U4117" s="145">
        <v>4097</v>
      </c>
      <c r="V4117" s="145">
        <v>14612797.819676265</v>
      </c>
    </row>
    <row r="4118" spans="1:22" x14ac:dyDescent="0.35">
      <c r="A4118" s="70">
        <f t="shared" ref="A4118:A4181" si="73">A4117+1</f>
        <v>4099</v>
      </c>
      <c r="B4118" s="145">
        <v>-11686728.744173102</v>
      </c>
      <c r="U4118" s="145">
        <v>4098</v>
      </c>
      <c r="V4118" s="145">
        <v>-98124.349071167409</v>
      </c>
    </row>
    <row r="4119" spans="1:22" x14ac:dyDescent="0.35">
      <c r="A4119" s="70">
        <f t="shared" si="73"/>
        <v>4100</v>
      </c>
      <c r="B4119" s="145">
        <v>-11686728.744173102</v>
      </c>
      <c r="U4119" s="145">
        <v>4099</v>
      </c>
      <c r="V4119" s="145">
        <v>16202184.633908823</v>
      </c>
    </row>
    <row r="4120" spans="1:22" x14ac:dyDescent="0.35">
      <c r="A4120" s="70">
        <f t="shared" si="73"/>
        <v>4101</v>
      </c>
      <c r="B4120" s="145">
        <v>-11686728.744173102</v>
      </c>
      <c r="U4120" s="145">
        <v>4100</v>
      </c>
      <c r="V4120" s="145">
        <v>-10280923.409018762</v>
      </c>
    </row>
    <row r="4121" spans="1:22" x14ac:dyDescent="0.35">
      <c r="A4121" s="70">
        <f t="shared" si="73"/>
        <v>4102</v>
      </c>
      <c r="B4121" s="145">
        <v>-11686728.744173102</v>
      </c>
      <c r="U4121" s="145">
        <v>4101</v>
      </c>
      <c r="V4121" s="145">
        <v>8030962.7597005516</v>
      </c>
    </row>
    <row r="4122" spans="1:22" x14ac:dyDescent="0.35">
      <c r="A4122" s="70">
        <f t="shared" si="73"/>
        <v>4103</v>
      </c>
      <c r="B4122" s="145">
        <v>-11686728.744173102</v>
      </c>
      <c r="U4122" s="145">
        <v>4102</v>
      </c>
      <c r="V4122" s="145">
        <v>-3647014.8257467896</v>
      </c>
    </row>
    <row r="4123" spans="1:22" x14ac:dyDescent="0.35">
      <c r="A4123" s="70">
        <f t="shared" si="73"/>
        <v>4104</v>
      </c>
      <c r="B4123" s="145">
        <v>-11686728.744173102</v>
      </c>
      <c r="U4123" s="145">
        <v>4103</v>
      </c>
      <c r="V4123" s="145">
        <v>-26579901.258299194</v>
      </c>
    </row>
    <row r="4124" spans="1:22" x14ac:dyDescent="0.35">
      <c r="A4124" s="70">
        <f t="shared" si="73"/>
        <v>4105</v>
      </c>
      <c r="B4124" s="145">
        <v>-11686728.744173102</v>
      </c>
      <c r="U4124" s="145">
        <v>4104</v>
      </c>
      <c r="V4124" s="145">
        <v>5072955.3276348487</v>
      </c>
    </row>
    <row r="4125" spans="1:22" x14ac:dyDescent="0.35">
      <c r="A4125" s="70">
        <f t="shared" si="73"/>
        <v>4106</v>
      </c>
      <c r="B4125" s="145">
        <v>-11686728.744173102</v>
      </c>
      <c r="U4125" s="145">
        <v>4105</v>
      </c>
      <c r="V4125" s="145">
        <v>-48732722.955044225</v>
      </c>
    </row>
    <row r="4126" spans="1:22" x14ac:dyDescent="0.35">
      <c r="A4126" s="70">
        <f t="shared" si="73"/>
        <v>4107</v>
      </c>
      <c r="B4126" s="145">
        <v>-11686728.744173102</v>
      </c>
      <c r="U4126" s="145">
        <v>4106</v>
      </c>
      <c r="V4126" s="145">
        <v>25103996.486188605</v>
      </c>
    </row>
    <row r="4127" spans="1:22" x14ac:dyDescent="0.35">
      <c r="A4127" s="70">
        <f t="shared" si="73"/>
        <v>4108</v>
      </c>
      <c r="B4127" s="145">
        <v>-11686728.744173102</v>
      </c>
      <c r="U4127" s="145">
        <v>4107</v>
      </c>
      <c r="V4127" s="145">
        <v>-26036813.387380116</v>
      </c>
    </row>
    <row r="4128" spans="1:22" x14ac:dyDescent="0.35">
      <c r="A4128" s="70">
        <f t="shared" si="73"/>
        <v>4109</v>
      </c>
      <c r="B4128" s="145">
        <v>-11686728.744173102</v>
      </c>
      <c r="U4128" s="145">
        <v>4108</v>
      </c>
      <c r="V4128" s="145">
        <v>-5365192.3202973157</v>
      </c>
    </row>
    <row r="4129" spans="1:22" x14ac:dyDescent="0.35">
      <c r="A4129" s="70">
        <f t="shared" si="73"/>
        <v>4110</v>
      </c>
      <c r="B4129" s="145">
        <v>-11686728.744173102</v>
      </c>
      <c r="U4129" s="145">
        <v>4109</v>
      </c>
      <c r="V4129" s="145">
        <v>13133261.468192078</v>
      </c>
    </row>
    <row r="4130" spans="1:22" x14ac:dyDescent="0.35">
      <c r="A4130" s="70">
        <f t="shared" si="73"/>
        <v>4111</v>
      </c>
      <c r="B4130" s="145">
        <v>-11686728.744173102</v>
      </c>
      <c r="U4130" s="145">
        <v>4110</v>
      </c>
      <c r="V4130" s="145">
        <v>8314684.5593513101</v>
      </c>
    </row>
    <row r="4131" spans="1:22" x14ac:dyDescent="0.35">
      <c r="A4131" s="70">
        <f t="shared" si="73"/>
        <v>4112</v>
      </c>
      <c r="B4131" s="145">
        <v>-11686728.744173102</v>
      </c>
      <c r="U4131" s="145">
        <v>4111</v>
      </c>
      <c r="V4131" s="145">
        <v>-14874798.800281662</v>
      </c>
    </row>
    <row r="4132" spans="1:22" x14ac:dyDescent="0.35">
      <c r="A4132" s="70">
        <f t="shared" si="73"/>
        <v>4113</v>
      </c>
      <c r="B4132" s="145">
        <v>-11686728.744173102</v>
      </c>
      <c r="U4132" s="145">
        <v>4112</v>
      </c>
      <c r="V4132" s="145">
        <v>19830067.280034821</v>
      </c>
    </row>
    <row r="4133" spans="1:22" x14ac:dyDescent="0.35">
      <c r="A4133" s="70">
        <f t="shared" si="73"/>
        <v>4114</v>
      </c>
      <c r="B4133" s="145">
        <v>-11686728.744173102</v>
      </c>
      <c r="U4133" s="145">
        <v>4113</v>
      </c>
      <c r="V4133" s="145">
        <v>-4200569.3713198043</v>
      </c>
    </row>
    <row r="4134" spans="1:22" x14ac:dyDescent="0.35">
      <c r="A4134" s="70">
        <f t="shared" si="73"/>
        <v>4115</v>
      </c>
      <c r="B4134" s="145">
        <v>-11686728.744173102</v>
      </c>
      <c r="U4134" s="145">
        <v>4114</v>
      </c>
      <c r="V4134" s="145">
        <v>-23376684.556160349</v>
      </c>
    </row>
    <row r="4135" spans="1:22" x14ac:dyDescent="0.35">
      <c r="A4135" s="70">
        <f t="shared" si="73"/>
        <v>4116</v>
      </c>
      <c r="B4135" s="145">
        <v>-11686728.744173102</v>
      </c>
      <c r="U4135" s="145">
        <v>4115</v>
      </c>
      <c r="V4135" s="145">
        <v>4649705.9916663095</v>
      </c>
    </row>
    <row r="4136" spans="1:22" x14ac:dyDescent="0.35">
      <c r="A4136" s="70">
        <f t="shared" si="73"/>
        <v>4117</v>
      </c>
      <c r="B4136" s="145">
        <v>-11686728.744173102</v>
      </c>
      <c r="U4136" s="145">
        <v>4116</v>
      </c>
      <c r="V4136" s="145">
        <v>-1632285.8765678927</v>
      </c>
    </row>
    <row r="4137" spans="1:22" x14ac:dyDescent="0.35">
      <c r="A4137" s="70">
        <f t="shared" si="73"/>
        <v>4118</v>
      </c>
      <c r="B4137" s="145">
        <v>-11686728.744173102</v>
      </c>
      <c r="U4137" s="145">
        <v>4117</v>
      </c>
      <c r="V4137" s="145">
        <v>-11943108.441994047</v>
      </c>
    </row>
    <row r="4138" spans="1:22" x14ac:dyDescent="0.35">
      <c r="A4138" s="70">
        <f t="shared" si="73"/>
        <v>4119</v>
      </c>
      <c r="B4138" s="145">
        <v>-11686728.744173102</v>
      </c>
      <c r="U4138" s="145">
        <v>4118</v>
      </c>
      <c r="V4138" s="145">
        <v>14787630.681454904</v>
      </c>
    </row>
    <row r="4139" spans="1:22" x14ac:dyDescent="0.35">
      <c r="A4139" s="70">
        <f t="shared" si="73"/>
        <v>4120</v>
      </c>
      <c r="B4139" s="145">
        <v>-11686728.744173102</v>
      </c>
      <c r="U4139" s="145">
        <v>4119</v>
      </c>
      <c r="V4139" s="145">
        <v>-15156155.367566751</v>
      </c>
    </row>
    <row r="4140" spans="1:22" x14ac:dyDescent="0.35">
      <c r="A4140" s="70">
        <f t="shared" si="73"/>
        <v>4121</v>
      </c>
      <c r="B4140" s="145">
        <v>-11686728.744173102</v>
      </c>
      <c r="U4140" s="145">
        <v>4120</v>
      </c>
      <c r="V4140" s="145">
        <v>-7908522.5039791986</v>
      </c>
    </row>
    <row r="4141" spans="1:22" x14ac:dyDescent="0.35">
      <c r="A4141" s="70">
        <f t="shared" si="73"/>
        <v>4122</v>
      </c>
      <c r="B4141" s="145">
        <v>-11686728.744173102</v>
      </c>
      <c r="U4141" s="145">
        <v>4121</v>
      </c>
      <c r="V4141" s="145">
        <v>8602473.0819535367</v>
      </c>
    </row>
    <row r="4142" spans="1:22" x14ac:dyDescent="0.35">
      <c r="A4142" s="70">
        <f t="shared" si="73"/>
        <v>4123</v>
      </c>
      <c r="B4142" s="145">
        <v>-11686728.744173102</v>
      </c>
      <c r="U4142" s="145">
        <v>4122</v>
      </c>
      <c r="V4142" s="145">
        <v>-2135888.8911048919</v>
      </c>
    </row>
    <row r="4143" spans="1:22" x14ac:dyDescent="0.35">
      <c r="A4143" s="70">
        <f t="shared" si="73"/>
        <v>4124</v>
      </c>
      <c r="B4143" s="145">
        <v>-11686728.744173102</v>
      </c>
      <c r="U4143" s="145">
        <v>4123</v>
      </c>
      <c r="V4143" s="145">
        <v>-12559288.324031681</v>
      </c>
    </row>
    <row r="4144" spans="1:22" x14ac:dyDescent="0.35">
      <c r="A4144" s="70">
        <f t="shared" si="73"/>
        <v>4125</v>
      </c>
      <c r="B4144" s="145">
        <v>-11686728.744173102</v>
      </c>
      <c r="U4144" s="145">
        <v>4124</v>
      </c>
      <c r="V4144" s="145">
        <v>-23889042.798313469</v>
      </c>
    </row>
    <row r="4145" spans="1:22" x14ac:dyDescent="0.35">
      <c r="A4145" s="70">
        <f t="shared" si="73"/>
        <v>4126</v>
      </c>
      <c r="B4145" s="145">
        <v>-11686728.744173102</v>
      </c>
      <c r="U4145" s="145">
        <v>4125</v>
      </c>
      <c r="V4145" s="145">
        <v>-43345498.493271418</v>
      </c>
    </row>
    <row r="4146" spans="1:22" x14ac:dyDescent="0.35">
      <c r="A4146" s="70">
        <f t="shared" si="73"/>
        <v>4127</v>
      </c>
      <c r="B4146" s="145">
        <v>-11686728.744173102</v>
      </c>
      <c r="U4146" s="145">
        <v>4126</v>
      </c>
      <c r="V4146" s="145">
        <v>19930155.73640069</v>
      </c>
    </row>
    <row r="4147" spans="1:22" x14ac:dyDescent="0.35">
      <c r="A4147" s="70">
        <f t="shared" si="73"/>
        <v>4128</v>
      </c>
      <c r="B4147" s="145">
        <v>-11686728.744173102</v>
      </c>
      <c r="U4147" s="145">
        <v>4127</v>
      </c>
      <c r="V4147" s="145">
        <v>-7617554.7524952423</v>
      </c>
    </row>
    <row r="4148" spans="1:22" x14ac:dyDescent="0.35">
      <c r="A4148" s="70">
        <f t="shared" si="73"/>
        <v>4129</v>
      </c>
      <c r="B4148" s="145">
        <v>-11686728.744173102</v>
      </c>
      <c r="U4148" s="145">
        <v>4128</v>
      </c>
      <c r="V4148" s="145">
        <v>21237286.617659599</v>
      </c>
    </row>
    <row r="4149" spans="1:22" x14ac:dyDescent="0.35">
      <c r="A4149" s="70">
        <f t="shared" si="73"/>
        <v>4130</v>
      </c>
      <c r="B4149" s="145">
        <v>-11686728.744173102</v>
      </c>
      <c r="U4149" s="145">
        <v>4129</v>
      </c>
      <c r="V4149" s="145">
        <v>-1575487.919041574</v>
      </c>
    </row>
    <row r="4150" spans="1:22" x14ac:dyDescent="0.35">
      <c r="A4150" s="70">
        <f t="shared" si="73"/>
        <v>4131</v>
      </c>
      <c r="B4150" s="145">
        <v>-11686728.744173102</v>
      </c>
      <c r="U4150" s="145">
        <v>4130</v>
      </c>
      <c r="V4150" s="145">
        <v>-652403.31612436101</v>
      </c>
    </row>
    <row r="4151" spans="1:22" x14ac:dyDescent="0.35">
      <c r="A4151" s="70">
        <f t="shared" si="73"/>
        <v>4132</v>
      </c>
      <c r="B4151" s="145">
        <v>-11686728.744173102</v>
      </c>
      <c r="U4151" s="145">
        <v>4131</v>
      </c>
      <c r="V4151" s="145">
        <v>36572615.523486294</v>
      </c>
    </row>
    <row r="4152" spans="1:22" x14ac:dyDescent="0.35">
      <c r="A4152" s="70">
        <f t="shared" si="73"/>
        <v>4133</v>
      </c>
      <c r="B4152" s="145">
        <v>-11686728.744173102</v>
      </c>
      <c r="U4152" s="145">
        <v>4132</v>
      </c>
      <c r="V4152" s="145">
        <v>-23196488.181278981</v>
      </c>
    </row>
    <row r="4153" spans="1:22" x14ac:dyDescent="0.35">
      <c r="A4153" s="70">
        <f t="shared" si="73"/>
        <v>4134</v>
      </c>
      <c r="B4153" s="145">
        <v>-11686728.744173102</v>
      </c>
      <c r="U4153" s="145">
        <v>4133</v>
      </c>
      <c r="V4153" s="145">
        <v>-19918304.86589044</v>
      </c>
    </row>
    <row r="4154" spans="1:22" x14ac:dyDescent="0.35">
      <c r="A4154" s="70">
        <f t="shared" si="73"/>
        <v>4135</v>
      </c>
      <c r="B4154" s="145">
        <v>-11686728.744173102</v>
      </c>
      <c r="U4154" s="145">
        <v>4134</v>
      </c>
      <c r="V4154" s="145">
        <v>-3768604.8069544546</v>
      </c>
    </row>
    <row r="4155" spans="1:22" x14ac:dyDescent="0.35">
      <c r="A4155" s="70">
        <f t="shared" si="73"/>
        <v>4136</v>
      </c>
      <c r="B4155" s="145">
        <v>-11686728.744173102</v>
      </c>
      <c r="U4155" s="145">
        <v>4135</v>
      </c>
      <c r="V4155" s="145">
        <v>-9883038.3426713273</v>
      </c>
    </row>
    <row r="4156" spans="1:22" x14ac:dyDescent="0.35">
      <c r="A4156" s="70">
        <f t="shared" si="73"/>
        <v>4137</v>
      </c>
      <c r="B4156" s="145">
        <v>-11686728.744173102</v>
      </c>
      <c r="U4156" s="145">
        <v>4136</v>
      </c>
      <c r="V4156" s="145">
        <v>24007728.779065572</v>
      </c>
    </row>
    <row r="4157" spans="1:22" x14ac:dyDescent="0.35">
      <c r="A4157" s="70">
        <f t="shared" si="73"/>
        <v>4138</v>
      </c>
      <c r="B4157" s="145">
        <v>-11686728.744173102</v>
      </c>
      <c r="U4157" s="145">
        <v>4137</v>
      </c>
      <c r="V4157" s="145">
        <v>-62037318.59167397</v>
      </c>
    </row>
    <row r="4158" spans="1:22" x14ac:dyDescent="0.35">
      <c r="A4158" s="70">
        <f t="shared" si="73"/>
        <v>4139</v>
      </c>
      <c r="B4158" s="145">
        <v>-11686728.744173102</v>
      </c>
      <c r="U4158" s="145">
        <v>4138</v>
      </c>
      <c r="V4158" s="145">
        <v>9423322.5666280165</v>
      </c>
    </row>
    <row r="4159" spans="1:22" x14ac:dyDescent="0.35">
      <c r="A4159" s="70">
        <f t="shared" si="73"/>
        <v>4140</v>
      </c>
      <c r="B4159" s="145">
        <v>-11686728.744173102</v>
      </c>
      <c r="U4159" s="145">
        <v>4139</v>
      </c>
      <c r="V4159" s="145">
        <v>-29737974.373604678</v>
      </c>
    </row>
    <row r="4160" spans="1:22" x14ac:dyDescent="0.35">
      <c r="A4160" s="70">
        <f t="shared" si="73"/>
        <v>4141</v>
      </c>
      <c r="B4160" s="145">
        <v>-11686728.744173102</v>
      </c>
      <c r="U4160" s="145">
        <v>4140</v>
      </c>
      <c r="V4160" s="145">
        <v>-26450917.919660602</v>
      </c>
    </row>
    <row r="4161" spans="1:22" x14ac:dyDescent="0.35">
      <c r="A4161" s="70">
        <f t="shared" si="73"/>
        <v>4142</v>
      </c>
      <c r="B4161" s="145">
        <v>-11686728.744173102</v>
      </c>
      <c r="U4161" s="145">
        <v>4141</v>
      </c>
      <c r="V4161" s="145">
        <v>-23765041.114817824</v>
      </c>
    </row>
    <row r="4162" spans="1:22" x14ac:dyDescent="0.35">
      <c r="A4162" s="70">
        <f t="shared" si="73"/>
        <v>4143</v>
      </c>
      <c r="B4162" s="145">
        <v>-11686728.744173102</v>
      </c>
      <c r="U4162" s="145">
        <v>4142</v>
      </c>
      <c r="V4162" s="145">
        <v>3142833.9934693612</v>
      </c>
    </row>
    <row r="4163" spans="1:22" x14ac:dyDescent="0.35">
      <c r="A4163" s="70">
        <f t="shared" si="73"/>
        <v>4144</v>
      </c>
      <c r="B4163" s="145">
        <v>-11686728.744173102</v>
      </c>
      <c r="U4163" s="145">
        <v>4143</v>
      </c>
      <c r="V4163" s="145">
        <v>-13329337.587614968</v>
      </c>
    </row>
    <row r="4164" spans="1:22" x14ac:dyDescent="0.35">
      <c r="A4164" s="70">
        <f t="shared" si="73"/>
        <v>4145</v>
      </c>
      <c r="B4164" s="145">
        <v>-11686728.744173102</v>
      </c>
      <c r="U4164" s="145">
        <v>4144</v>
      </c>
      <c r="V4164" s="145">
        <v>-12692060.947603829</v>
      </c>
    </row>
    <row r="4165" spans="1:22" x14ac:dyDescent="0.35">
      <c r="A4165" s="70">
        <f t="shared" si="73"/>
        <v>4146</v>
      </c>
      <c r="B4165" s="145">
        <v>-11686728.744173102</v>
      </c>
      <c r="U4165" s="145">
        <v>4145</v>
      </c>
      <c r="V4165" s="145">
        <v>-19371478.42439435</v>
      </c>
    </row>
    <row r="4166" spans="1:22" x14ac:dyDescent="0.35">
      <c r="A4166" s="70">
        <f t="shared" si="73"/>
        <v>4147</v>
      </c>
      <c r="B4166" s="145">
        <v>-11686728.744173102</v>
      </c>
      <c r="U4166" s="145">
        <v>4146</v>
      </c>
      <c r="V4166" s="145">
        <v>-8569063.0100341998</v>
      </c>
    </row>
    <row r="4167" spans="1:22" x14ac:dyDescent="0.35">
      <c r="A4167" s="70">
        <f t="shared" si="73"/>
        <v>4148</v>
      </c>
      <c r="B4167" s="145">
        <v>-11686728.744173102</v>
      </c>
      <c r="U4167" s="145">
        <v>4147</v>
      </c>
      <c r="V4167" s="145">
        <v>-8085050.7523919968</v>
      </c>
    </row>
    <row r="4168" spans="1:22" x14ac:dyDescent="0.35">
      <c r="A4168" s="70">
        <f t="shared" si="73"/>
        <v>4149</v>
      </c>
      <c r="B4168" s="145">
        <v>-11686728.744173102</v>
      </c>
      <c r="U4168" s="145">
        <v>4148</v>
      </c>
      <c r="V4168" s="145">
        <v>9106555.3948793188</v>
      </c>
    </row>
    <row r="4169" spans="1:22" x14ac:dyDescent="0.35">
      <c r="A4169" s="70">
        <f t="shared" si="73"/>
        <v>4150</v>
      </c>
      <c r="B4169" s="145">
        <v>-11686728.744173102</v>
      </c>
      <c r="U4169" s="145">
        <v>4149</v>
      </c>
      <c r="V4169" s="145">
        <v>16906765.949997813</v>
      </c>
    </row>
    <row r="4170" spans="1:22" x14ac:dyDescent="0.35">
      <c r="A4170" s="70">
        <f t="shared" si="73"/>
        <v>4151</v>
      </c>
      <c r="B4170" s="145">
        <v>-11686728.744173102</v>
      </c>
      <c r="U4170" s="145">
        <v>4150</v>
      </c>
      <c r="V4170" s="145">
        <v>6621051.3656517789</v>
      </c>
    </row>
    <row r="4171" spans="1:22" x14ac:dyDescent="0.35">
      <c r="A4171" s="70">
        <f t="shared" si="73"/>
        <v>4152</v>
      </c>
      <c r="B4171" s="145">
        <v>-11686728.744173102</v>
      </c>
      <c r="U4171" s="145">
        <v>4151</v>
      </c>
      <c r="V4171" s="145">
        <v>-7361521.8622665368</v>
      </c>
    </row>
    <row r="4172" spans="1:22" x14ac:dyDescent="0.35">
      <c r="A4172" s="70">
        <f t="shared" si="73"/>
        <v>4153</v>
      </c>
      <c r="B4172" s="145">
        <v>-11686728.744173102</v>
      </c>
      <c r="U4172" s="145">
        <v>4152</v>
      </c>
      <c r="V4172" s="145">
        <v>-8019320.5249517411</v>
      </c>
    </row>
    <row r="4173" spans="1:22" x14ac:dyDescent="0.35">
      <c r="A4173" s="70">
        <f t="shared" si="73"/>
        <v>4154</v>
      </c>
      <c r="B4173" s="145">
        <v>-11686728.744173102</v>
      </c>
      <c r="U4173" s="145">
        <v>4153</v>
      </c>
      <c r="V4173" s="145">
        <v>7195338.6042210534</v>
      </c>
    </row>
    <row r="4174" spans="1:22" x14ac:dyDescent="0.35">
      <c r="A4174" s="70">
        <f t="shared" si="73"/>
        <v>4155</v>
      </c>
      <c r="B4174" s="145">
        <v>-11686728.744173102</v>
      </c>
      <c r="U4174" s="145">
        <v>4154</v>
      </c>
      <c r="V4174" s="145">
        <v>12200997.450973969</v>
      </c>
    </row>
    <row r="4175" spans="1:22" x14ac:dyDescent="0.35">
      <c r="A4175" s="70">
        <f t="shared" si="73"/>
        <v>4156</v>
      </c>
      <c r="B4175" s="145">
        <v>-11686728.744173102</v>
      </c>
      <c r="U4175" s="145">
        <v>4155</v>
      </c>
      <c r="V4175" s="145">
        <v>32754340.059319563</v>
      </c>
    </row>
    <row r="4176" spans="1:22" x14ac:dyDescent="0.35">
      <c r="A4176" s="70">
        <f t="shared" si="73"/>
        <v>4157</v>
      </c>
      <c r="B4176" s="145">
        <v>-11686728.744173102</v>
      </c>
      <c r="U4176" s="145">
        <v>4156</v>
      </c>
      <c r="V4176" s="145">
        <v>2988933.1501309387</v>
      </c>
    </row>
    <row r="4177" spans="1:22" x14ac:dyDescent="0.35">
      <c r="A4177" s="70">
        <f t="shared" si="73"/>
        <v>4158</v>
      </c>
      <c r="B4177" s="145">
        <v>-11686728.744173102</v>
      </c>
      <c r="U4177" s="145">
        <v>4157</v>
      </c>
      <c r="V4177" s="145">
        <v>1576827.8873301707</v>
      </c>
    </row>
    <row r="4178" spans="1:22" x14ac:dyDescent="0.35">
      <c r="A4178" s="70">
        <f t="shared" si="73"/>
        <v>4159</v>
      </c>
      <c r="B4178" s="145">
        <v>-11686728.744173102</v>
      </c>
      <c r="U4178" s="145">
        <v>4158</v>
      </c>
      <c r="V4178" s="145">
        <v>-19904248.013519548</v>
      </c>
    </row>
    <row r="4179" spans="1:22" x14ac:dyDescent="0.35">
      <c r="A4179" s="70">
        <f t="shared" si="73"/>
        <v>4160</v>
      </c>
      <c r="B4179" s="145">
        <v>-11686728.744173102</v>
      </c>
      <c r="U4179" s="145">
        <v>4159</v>
      </c>
      <c r="V4179" s="145">
        <v>-28605513.294876434</v>
      </c>
    </row>
    <row r="4180" spans="1:22" x14ac:dyDescent="0.35">
      <c r="A4180" s="70">
        <f t="shared" si="73"/>
        <v>4161</v>
      </c>
      <c r="B4180" s="145">
        <v>-11686728.744173102</v>
      </c>
      <c r="U4180" s="145">
        <v>4160</v>
      </c>
      <c r="V4180" s="145">
        <v>-3362792.0565662757</v>
      </c>
    </row>
    <row r="4181" spans="1:22" x14ac:dyDescent="0.35">
      <c r="A4181" s="70">
        <f t="shared" si="73"/>
        <v>4162</v>
      </c>
      <c r="B4181" s="145">
        <v>-11686728.744173102</v>
      </c>
      <c r="U4181" s="145">
        <v>4161</v>
      </c>
      <c r="V4181" s="145">
        <v>24761045.448299557</v>
      </c>
    </row>
    <row r="4182" spans="1:22" x14ac:dyDescent="0.35">
      <c r="A4182" s="70">
        <f t="shared" ref="A4182:A4245" si="74">A4181+1</f>
        <v>4163</v>
      </c>
      <c r="B4182" s="145">
        <v>-11686728.744173102</v>
      </c>
      <c r="U4182" s="145">
        <v>4162</v>
      </c>
      <c r="V4182" s="145">
        <v>2755877.1124385335</v>
      </c>
    </row>
    <row r="4183" spans="1:22" x14ac:dyDescent="0.35">
      <c r="A4183" s="70">
        <f t="shared" si="74"/>
        <v>4164</v>
      </c>
      <c r="B4183" s="145">
        <v>-11686728.744173102</v>
      </c>
      <c r="U4183" s="145">
        <v>4163</v>
      </c>
      <c r="V4183" s="145">
        <v>-16148646.549767772</v>
      </c>
    </row>
    <row r="4184" spans="1:22" x14ac:dyDescent="0.35">
      <c r="A4184" s="70">
        <f t="shared" si="74"/>
        <v>4165</v>
      </c>
      <c r="B4184" s="145">
        <v>-11686728.744173102</v>
      </c>
      <c r="U4184" s="145">
        <v>4164</v>
      </c>
      <c r="V4184" s="145">
        <v>42338989.89616733</v>
      </c>
    </row>
    <row r="4185" spans="1:22" x14ac:dyDescent="0.35">
      <c r="A4185" s="70">
        <f t="shared" si="74"/>
        <v>4166</v>
      </c>
      <c r="B4185" s="145">
        <v>-11686728.744173102</v>
      </c>
      <c r="U4185" s="145">
        <v>4165</v>
      </c>
      <c r="V4185" s="145">
        <v>3462861.0277556218</v>
      </c>
    </row>
    <row r="4186" spans="1:22" x14ac:dyDescent="0.35">
      <c r="A4186" s="70">
        <f t="shared" si="74"/>
        <v>4167</v>
      </c>
      <c r="B4186" s="145">
        <v>-11686728.744173102</v>
      </c>
      <c r="U4186" s="145">
        <v>4166</v>
      </c>
      <c r="V4186" s="145">
        <v>-16996746.573062424</v>
      </c>
    </row>
    <row r="4187" spans="1:22" x14ac:dyDescent="0.35">
      <c r="A4187" s="70">
        <f t="shared" si="74"/>
        <v>4168</v>
      </c>
      <c r="B4187" s="145">
        <v>-11686728.744173102</v>
      </c>
      <c r="U4187" s="145">
        <v>4167</v>
      </c>
      <c r="V4187" s="145">
        <v>13652541.155278087</v>
      </c>
    </row>
    <row r="4188" spans="1:22" x14ac:dyDescent="0.35">
      <c r="A4188" s="70">
        <f t="shared" si="74"/>
        <v>4169</v>
      </c>
      <c r="B4188" s="145">
        <v>-11686728.744173102</v>
      </c>
      <c r="U4188" s="145">
        <v>4168</v>
      </c>
      <c r="V4188" s="145">
        <v>17190716.683736965</v>
      </c>
    </row>
    <row r="4189" spans="1:22" x14ac:dyDescent="0.35">
      <c r="A4189" s="70">
        <f t="shared" si="74"/>
        <v>4170</v>
      </c>
      <c r="B4189" s="145">
        <v>-11686728.744173102</v>
      </c>
      <c r="U4189" s="145">
        <v>4169</v>
      </c>
      <c r="V4189" s="145">
        <v>3250570.8757647425</v>
      </c>
    </row>
    <row r="4190" spans="1:22" x14ac:dyDescent="0.35">
      <c r="A4190" s="70">
        <f t="shared" si="74"/>
        <v>4171</v>
      </c>
      <c r="B4190" s="145">
        <v>-11686728.744173102</v>
      </c>
      <c r="U4190" s="145">
        <v>4170</v>
      </c>
      <c r="V4190" s="145">
        <v>-16322095.04984308</v>
      </c>
    </row>
    <row r="4191" spans="1:22" x14ac:dyDescent="0.35">
      <c r="A4191" s="70">
        <f t="shared" si="74"/>
        <v>4172</v>
      </c>
      <c r="B4191" s="145">
        <v>-11686728.744173102</v>
      </c>
      <c r="U4191" s="145">
        <v>4171</v>
      </c>
      <c r="V4191" s="145">
        <v>6202437.6663667783</v>
      </c>
    </row>
    <row r="4192" spans="1:22" x14ac:dyDescent="0.35">
      <c r="A4192" s="70">
        <f t="shared" si="74"/>
        <v>4173</v>
      </c>
      <c r="B4192" s="145">
        <v>-11686728.744173102</v>
      </c>
      <c r="U4192" s="145">
        <v>4172</v>
      </c>
      <c r="V4192" s="145">
        <v>-13698935.484657982</v>
      </c>
    </row>
    <row r="4193" spans="1:22" x14ac:dyDescent="0.35">
      <c r="A4193" s="70">
        <f t="shared" si="74"/>
        <v>4174</v>
      </c>
      <c r="B4193" s="145">
        <v>-11686728.744173102</v>
      </c>
      <c r="U4193" s="145">
        <v>4173</v>
      </c>
      <c r="V4193" s="145">
        <v>16321535.838500254</v>
      </c>
    </row>
    <row r="4194" spans="1:22" x14ac:dyDescent="0.35">
      <c r="A4194" s="70">
        <f t="shared" si="74"/>
        <v>4175</v>
      </c>
      <c r="B4194" s="145">
        <v>-11686728.744173102</v>
      </c>
      <c r="U4194" s="145">
        <v>4174</v>
      </c>
      <c r="V4194" s="145">
        <v>-18628362.099029209</v>
      </c>
    </row>
    <row r="4195" spans="1:22" x14ac:dyDescent="0.35">
      <c r="A4195" s="70">
        <f t="shared" si="74"/>
        <v>4176</v>
      </c>
      <c r="B4195" s="145">
        <v>-11686728.744173102</v>
      </c>
      <c r="U4195" s="145">
        <v>4175</v>
      </c>
      <c r="V4195" s="145">
        <v>10597607.567460164</v>
      </c>
    </row>
    <row r="4196" spans="1:22" x14ac:dyDescent="0.35">
      <c r="A4196" s="70">
        <f t="shared" si="74"/>
        <v>4177</v>
      </c>
      <c r="B4196" s="145">
        <v>-11686728.744173102</v>
      </c>
      <c r="U4196" s="145">
        <v>4176</v>
      </c>
      <c r="V4196" s="145">
        <v>-24454945.449538723</v>
      </c>
    </row>
    <row r="4197" spans="1:22" x14ac:dyDescent="0.35">
      <c r="A4197" s="70">
        <f t="shared" si="74"/>
        <v>4178</v>
      </c>
      <c r="B4197" s="145">
        <v>-11686728.744173102</v>
      </c>
      <c r="U4197" s="145">
        <v>4177</v>
      </c>
      <c r="V4197" s="145">
        <v>4849321.3295595907</v>
      </c>
    </row>
    <row r="4198" spans="1:22" x14ac:dyDescent="0.35">
      <c r="A4198" s="70">
        <f t="shared" si="74"/>
        <v>4179</v>
      </c>
      <c r="B4198" s="145">
        <v>-11686728.744173102</v>
      </c>
      <c r="U4198" s="145">
        <v>4178</v>
      </c>
      <c r="V4198" s="145">
        <v>-13395998.483038371</v>
      </c>
    </row>
    <row r="4199" spans="1:22" x14ac:dyDescent="0.35">
      <c r="A4199" s="70">
        <f t="shared" si="74"/>
        <v>4180</v>
      </c>
      <c r="B4199" s="145">
        <v>-11686728.744173102</v>
      </c>
      <c r="U4199" s="145">
        <v>4179</v>
      </c>
      <c r="V4199" s="145">
        <v>14161852.366214626</v>
      </c>
    </row>
    <row r="4200" spans="1:22" x14ac:dyDescent="0.35">
      <c r="A4200" s="70">
        <f t="shared" si="74"/>
        <v>4181</v>
      </c>
      <c r="B4200" s="145">
        <v>-11686728.744173102</v>
      </c>
      <c r="U4200" s="145">
        <v>4180</v>
      </c>
      <c r="V4200" s="145">
        <v>16095536.520176314</v>
      </c>
    </row>
    <row r="4201" spans="1:22" x14ac:dyDescent="0.35">
      <c r="A4201" s="70">
        <f t="shared" si="74"/>
        <v>4182</v>
      </c>
      <c r="B4201" s="145">
        <v>-11686728.744173102</v>
      </c>
      <c r="U4201" s="145">
        <v>4181</v>
      </c>
      <c r="V4201" s="145">
        <v>-725365.54540413246</v>
      </c>
    </row>
    <row r="4202" spans="1:22" x14ac:dyDescent="0.35">
      <c r="A4202" s="70">
        <f t="shared" si="74"/>
        <v>4183</v>
      </c>
      <c r="B4202" s="145">
        <v>-11686728.744173102</v>
      </c>
      <c r="U4202" s="145">
        <v>4182</v>
      </c>
      <c r="V4202" s="145">
        <v>-20714477.330667768</v>
      </c>
    </row>
    <row r="4203" spans="1:22" x14ac:dyDescent="0.35">
      <c r="A4203" s="70">
        <f t="shared" si="74"/>
        <v>4184</v>
      </c>
      <c r="B4203" s="145">
        <v>-11686728.744173102</v>
      </c>
      <c r="U4203" s="145">
        <v>4183</v>
      </c>
      <c r="V4203" s="145">
        <v>-14565401.195986761</v>
      </c>
    </row>
    <row r="4204" spans="1:22" x14ac:dyDescent="0.35">
      <c r="A4204" s="70">
        <f t="shared" si="74"/>
        <v>4185</v>
      </c>
      <c r="B4204" s="145">
        <v>-11686728.744173102</v>
      </c>
      <c r="U4204" s="145">
        <v>4184</v>
      </c>
      <c r="V4204" s="145">
        <v>13464227.140123419</v>
      </c>
    </row>
    <row r="4205" spans="1:22" x14ac:dyDescent="0.35">
      <c r="A4205" s="70">
        <f t="shared" si="74"/>
        <v>4186</v>
      </c>
      <c r="B4205" s="145">
        <v>-11686728.744173102</v>
      </c>
      <c r="U4205" s="145">
        <v>4185</v>
      </c>
      <c r="V4205" s="145">
        <v>6895210.5610631146</v>
      </c>
    </row>
    <row r="4206" spans="1:22" x14ac:dyDescent="0.35">
      <c r="A4206" s="70">
        <f t="shared" si="74"/>
        <v>4187</v>
      </c>
      <c r="B4206" s="145">
        <v>-11686728.744173102</v>
      </c>
      <c r="U4206" s="145">
        <v>4186</v>
      </c>
      <c r="V4206" s="145">
        <v>-18284332.283202004</v>
      </c>
    </row>
    <row r="4207" spans="1:22" x14ac:dyDescent="0.35">
      <c r="A4207" s="70">
        <f t="shared" si="74"/>
        <v>4188</v>
      </c>
      <c r="B4207" s="145">
        <v>-11686728.744173102</v>
      </c>
      <c r="U4207" s="145">
        <v>4187</v>
      </c>
      <c r="V4207" s="145">
        <v>-21037865.456123497</v>
      </c>
    </row>
    <row r="4208" spans="1:22" x14ac:dyDescent="0.35">
      <c r="A4208" s="70">
        <f t="shared" si="74"/>
        <v>4189</v>
      </c>
      <c r="B4208" s="145">
        <v>-11686728.744173102</v>
      </c>
      <c r="U4208" s="145">
        <v>4188</v>
      </c>
      <c r="V4208" s="145">
        <v>7075589.8808053844</v>
      </c>
    </row>
    <row r="4209" spans="1:22" x14ac:dyDescent="0.35">
      <c r="A4209" s="70">
        <f t="shared" si="74"/>
        <v>4190</v>
      </c>
      <c r="B4209" s="145">
        <v>-11686728.744173102</v>
      </c>
      <c r="U4209" s="145">
        <v>4189</v>
      </c>
      <c r="V4209" s="145">
        <v>-17398555.176768441</v>
      </c>
    </row>
    <row r="4210" spans="1:22" x14ac:dyDescent="0.35">
      <c r="A4210" s="70">
        <f t="shared" si="74"/>
        <v>4191</v>
      </c>
      <c r="B4210" s="145">
        <v>-11686728.744173102</v>
      </c>
      <c r="U4210" s="145">
        <v>4190</v>
      </c>
      <c r="V4210" s="145">
        <v>5539258.5303207152</v>
      </c>
    </row>
    <row r="4211" spans="1:22" x14ac:dyDescent="0.35">
      <c r="A4211" s="70">
        <f t="shared" si="74"/>
        <v>4192</v>
      </c>
      <c r="B4211" s="145">
        <v>-11686728.744173102</v>
      </c>
      <c r="U4211" s="145">
        <v>4191</v>
      </c>
      <c r="V4211" s="145">
        <v>4416247.8733774014</v>
      </c>
    </row>
    <row r="4212" spans="1:22" x14ac:dyDescent="0.35">
      <c r="A4212" s="70">
        <f t="shared" si="74"/>
        <v>4193</v>
      </c>
      <c r="B4212" s="145">
        <v>-11686728.744173102</v>
      </c>
      <c r="U4212" s="145">
        <v>4192</v>
      </c>
      <c r="V4212" s="145">
        <v>1631982.384405829</v>
      </c>
    </row>
    <row r="4213" spans="1:22" x14ac:dyDescent="0.35">
      <c r="A4213" s="70">
        <f t="shared" si="74"/>
        <v>4194</v>
      </c>
      <c r="B4213" s="145">
        <v>-11686728.744173102</v>
      </c>
      <c r="U4213" s="145">
        <v>4193</v>
      </c>
      <c r="V4213" s="145">
        <v>763151.00852500647</v>
      </c>
    </row>
    <row r="4214" spans="1:22" x14ac:dyDescent="0.35">
      <c r="A4214" s="70">
        <f t="shared" si="74"/>
        <v>4195</v>
      </c>
      <c r="B4214" s="145">
        <v>-11686728.744173102</v>
      </c>
      <c r="U4214" s="145">
        <v>4194</v>
      </c>
      <c r="V4214" s="145">
        <v>2951107.8894723393</v>
      </c>
    </row>
    <row r="4215" spans="1:22" x14ac:dyDescent="0.35">
      <c r="A4215" s="70">
        <f t="shared" si="74"/>
        <v>4196</v>
      </c>
      <c r="B4215" s="145">
        <v>-11686728.744173102</v>
      </c>
      <c r="U4215" s="145">
        <v>4195</v>
      </c>
      <c r="V4215" s="145">
        <v>-6465603.5418241806</v>
      </c>
    </row>
    <row r="4216" spans="1:22" x14ac:dyDescent="0.35">
      <c r="A4216" s="70">
        <f t="shared" si="74"/>
        <v>4197</v>
      </c>
      <c r="B4216" s="145">
        <v>-11686728.744173102</v>
      </c>
      <c r="U4216" s="145">
        <v>4196</v>
      </c>
      <c r="V4216" s="145">
        <v>-4317796.7002613768</v>
      </c>
    </row>
    <row r="4217" spans="1:22" x14ac:dyDescent="0.35">
      <c r="A4217" s="70">
        <f t="shared" si="74"/>
        <v>4198</v>
      </c>
      <c r="B4217" s="145">
        <v>-11686728.744173102</v>
      </c>
      <c r="U4217" s="145">
        <v>4197</v>
      </c>
      <c r="V4217" s="145">
        <v>4448181.4816265218</v>
      </c>
    </row>
    <row r="4218" spans="1:22" x14ac:dyDescent="0.35">
      <c r="A4218" s="70">
        <f t="shared" si="74"/>
        <v>4199</v>
      </c>
      <c r="B4218" s="145">
        <v>-11686728.744173102</v>
      </c>
      <c r="U4218" s="145">
        <v>4198</v>
      </c>
      <c r="V4218" s="145">
        <v>-19607962.876618177</v>
      </c>
    </row>
    <row r="4219" spans="1:22" x14ac:dyDescent="0.35">
      <c r="A4219" s="70">
        <f t="shared" si="74"/>
        <v>4200</v>
      </c>
      <c r="B4219" s="145">
        <v>-11686728.744173102</v>
      </c>
      <c r="U4219" s="145">
        <v>4199</v>
      </c>
      <c r="V4219" s="145">
        <v>-9406603.3129660841</v>
      </c>
    </row>
    <row r="4220" spans="1:22" x14ac:dyDescent="0.35">
      <c r="A4220" s="70">
        <f t="shared" si="74"/>
        <v>4201</v>
      </c>
      <c r="B4220" s="145">
        <v>-11686728.744173102</v>
      </c>
      <c r="U4220" s="145">
        <v>4200</v>
      </c>
      <c r="V4220" s="145">
        <v>-61729150.211428925</v>
      </c>
    </row>
    <row r="4221" spans="1:22" x14ac:dyDescent="0.35">
      <c r="A4221" s="70">
        <f t="shared" si="74"/>
        <v>4202</v>
      </c>
      <c r="B4221" s="145">
        <v>-11686728.744173102</v>
      </c>
      <c r="U4221" s="145">
        <v>4201</v>
      </c>
      <c r="V4221" s="145">
        <v>-10665813.846457293</v>
      </c>
    </row>
    <row r="4222" spans="1:22" x14ac:dyDescent="0.35">
      <c r="A4222" s="70">
        <f t="shared" si="74"/>
        <v>4203</v>
      </c>
      <c r="B4222" s="145">
        <v>-11686728.744173102</v>
      </c>
      <c r="U4222" s="145">
        <v>4202</v>
      </c>
      <c r="V4222" s="145">
        <v>5006859.9824041203</v>
      </c>
    </row>
    <row r="4223" spans="1:22" x14ac:dyDescent="0.35">
      <c r="A4223" s="70">
        <f t="shared" si="74"/>
        <v>4204</v>
      </c>
      <c r="B4223" s="145">
        <v>-11686728.744173102</v>
      </c>
      <c r="U4223" s="145">
        <v>4203</v>
      </c>
      <c r="V4223" s="145">
        <v>-12971647.409576165</v>
      </c>
    </row>
    <row r="4224" spans="1:22" x14ac:dyDescent="0.35">
      <c r="A4224" s="70">
        <f t="shared" si="74"/>
        <v>4205</v>
      </c>
      <c r="B4224" s="145">
        <v>-11686728.744173102</v>
      </c>
      <c r="U4224" s="145">
        <v>4204</v>
      </c>
      <c r="V4224" s="145">
        <v>-27854978.111813739</v>
      </c>
    </row>
    <row r="4225" spans="1:22" x14ac:dyDescent="0.35">
      <c r="A4225" s="70">
        <f t="shared" si="74"/>
        <v>4206</v>
      </c>
      <c r="B4225" s="145">
        <v>-11686728.744173102</v>
      </c>
      <c r="U4225" s="145">
        <v>4205</v>
      </c>
      <c r="V4225" s="145">
        <v>-10408558.897913259</v>
      </c>
    </row>
    <row r="4226" spans="1:22" x14ac:dyDescent="0.35">
      <c r="A4226" s="70">
        <f t="shared" si="74"/>
        <v>4207</v>
      </c>
      <c r="B4226" s="145">
        <v>-11686728.744173102</v>
      </c>
      <c r="U4226" s="145">
        <v>4206</v>
      </c>
      <c r="V4226" s="145">
        <v>3083809.6001224183</v>
      </c>
    </row>
    <row r="4227" spans="1:22" x14ac:dyDescent="0.35">
      <c r="A4227" s="70">
        <f t="shared" si="74"/>
        <v>4208</v>
      </c>
      <c r="B4227" s="145">
        <v>-11686728.744173102</v>
      </c>
      <c r="U4227" s="145">
        <v>4207</v>
      </c>
      <c r="V4227" s="145">
        <v>46562389.996490531</v>
      </c>
    </row>
    <row r="4228" spans="1:22" x14ac:dyDescent="0.35">
      <c r="A4228" s="70">
        <f t="shared" si="74"/>
        <v>4209</v>
      </c>
      <c r="B4228" s="145">
        <v>-11686728.744173102</v>
      </c>
      <c r="U4228" s="145">
        <v>4208</v>
      </c>
      <c r="V4228" s="145">
        <v>-10358029.332767572</v>
      </c>
    </row>
    <row r="4229" spans="1:22" x14ac:dyDescent="0.35">
      <c r="A4229" s="70">
        <f t="shared" si="74"/>
        <v>4210</v>
      </c>
      <c r="B4229" s="145">
        <v>-11686728.744173102</v>
      </c>
      <c r="U4229" s="145">
        <v>4209</v>
      </c>
      <c r="V4229" s="145">
        <v>-10420805.520941572</v>
      </c>
    </row>
    <row r="4230" spans="1:22" x14ac:dyDescent="0.35">
      <c r="A4230" s="70">
        <f t="shared" si="74"/>
        <v>4211</v>
      </c>
      <c r="B4230" s="145">
        <v>-11686728.744173102</v>
      </c>
      <c r="U4230" s="145">
        <v>4210</v>
      </c>
      <c r="V4230" s="145">
        <v>-4310455.7366780415</v>
      </c>
    </row>
    <row r="4231" spans="1:22" x14ac:dyDescent="0.35">
      <c r="A4231" s="70">
        <f t="shared" si="74"/>
        <v>4212</v>
      </c>
      <c r="B4231" s="145">
        <v>-11686728.744173102</v>
      </c>
      <c r="U4231" s="145">
        <v>4211</v>
      </c>
      <c r="V4231" s="145">
        <v>-9826102.867595233</v>
      </c>
    </row>
    <row r="4232" spans="1:22" x14ac:dyDescent="0.35">
      <c r="A4232" s="70">
        <f t="shared" si="74"/>
        <v>4213</v>
      </c>
      <c r="B4232" s="145">
        <v>-11686728.744173102</v>
      </c>
      <c r="U4232" s="145">
        <v>4212</v>
      </c>
      <c r="V4232" s="145">
        <v>53217927.517425142</v>
      </c>
    </row>
    <row r="4233" spans="1:22" x14ac:dyDescent="0.35">
      <c r="A4233" s="70">
        <f t="shared" si="74"/>
        <v>4214</v>
      </c>
      <c r="B4233" s="145">
        <v>-11686728.744173102</v>
      </c>
      <c r="U4233" s="145">
        <v>4213</v>
      </c>
      <c r="V4233" s="145">
        <v>19402559.343106009</v>
      </c>
    </row>
    <row r="4234" spans="1:22" x14ac:dyDescent="0.35">
      <c r="A4234" s="70">
        <f t="shared" si="74"/>
        <v>4215</v>
      </c>
      <c r="B4234" s="145">
        <v>-11686728.744173102</v>
      </c>
      <c r="U4234" s="145">
        <v>4214</v>
      </c>
      <c r="V4234" s="145">
        <v>7675274.4433699138</v>
      </c>
    </row>
    <row r="4235" spans="1:22" x14ac:dyDescent="0.35">
      <c r="A4235" s="70">
        <f t="shared" si="74"/>
        <v>4216</v>
      </c>
      <c r="B4235" s="145">
        <v>-11686728.744173102</v>
      </c>
      <c r="U4235" s="145">
        <v>4215</v>
      </c>
      <c r="V4235" s="145">
        <v>-8235830.3050840516</v>
      </c>
    </row>
    <row r="4236" spans="1:22" x14ac:dyDescent="0.35">
      <c r="A4236" s="70">
        <f t="shared" si="74"/>
        <v>4217</v>
      </c>
      <c r="B4236" s="145">
        <v>-11686728.744173102</v>
      </c>
      <c r="U4236" s="145">
        <v>4216</v>
      </c>
      <c r="V4236" s="145">
        <v>-8600855.3549646083</v>
      </c>
    </row>
    <row r="4237" spans="1:22" x14ac:dyDescent="0.35">
      <c r="A4237" s="70">
        <f t="shared" si="74"/>
        <v>4218</v>
      </c>
      <c r="B4237" s="145">
        <v>-11686728.744173102</v>
      </c>
      <c r="U4237" s="145">
        <v>4217</v>
      </c>
      <c r="V4237" s="145">
        <v>-12977351.640663922</v>
      </c>
    </row>
    <row r="4238" spans="1:22" x14ac:dyDescent="0.35">
      <c r="A4238" s="70">
        <f t="shared" si="74"/>
        <v>4219</v>
      </c>
      <c r="B4238" s="145">
        <v>-11686728.744173102</v>
      </c>
      <c r="U4238" s="145">
        <v>4218</v>
      </c>
      <c r="V4238" s="145">
        <v>26573816.928131089</v>
      </c>
    </row>
    <row r="4239" spans="1:22" x14ac:dyDescent="0.35">
      <c r="A4239" s="70">
        <f t="shared" si="74"/>
        <v>4220</v>
      </c>
      <c r="B4239" s="145">
        <v>-11686728.744173102</v>
      </c>
      <c r="U4239" s="145">
        <v>4219</v>
      </c>
      <c r="V4239" s="145">
        <v>7039304.8668464758</v>
      </c>
    </row>
    <row r="4240" spans="1:22" x14ac:dyDescent="0.35">
      <c r="A4240" s="70">
        <f t="shared" si="74"/>
        <v>4221</v>
      </c>
      <c r="B4240" s="145">
        <v>-11686728.744173102</v>
      </c>
      <c r="U4240" s="145">
        <v>4220</v>
      </c>
      <c r="V4240" s="145">
        <v>-712250.30518052727</v>
      </c>
    </row>
    <row r="4241" spans="1:22" x14ac:dyDescent="0.35">
      <c r="A4241" s="70">
        <f t="shared" si="74"/>
        <v>4222</v>
      </c>
      <c r="B4241" s="145">
        <v>-11686728.744173102</v>
      </c>
      <c r="U4241" s="145">
        <v>4221</v>
      </c>
      <c r="V4241" s="145">
        <v>-2322948.6734186746</v>
      </c>
    </row>
    <row r="4242" spans="1:22" x14ac:dyDescent="0.35">
      <c r="A4242" s="70">
        <f t="shared" si="74"/>
        <v>4223</v>
      </c>
      <c r="B4242" s="145">
        <v>-11686728.744173102</v>
      </c>
      <c r="U4242" s="145">
        <v>4222</v>
      </c>
      <c r="V4242" s="145">
        <v>-19871740.684829894</v>
      </c>
    </row>
    <row r="4243" spans="1:22" x14ac:dyDescent="0.35">
      <c r="A4243" s="70">
        <f t="shared" si="74"/>
        <v>4224</v>
      </c>
      <c r="B4243" s="145">
        <v>-11686728.744173102</v>
      </c>
      <c r="U4243" s="145">
        <v>4223</v>
      </c>
      <c r="V4243" s="145">
        <v>-489109.03583487868</v>
      </c>
    </row>
    <row r="4244" spans="1:22" x14ac:dyDescent="0.35">
      <c r="A4244" s="70">
        <f t="shared" si="74"/>
        <v>4225</v>
      </c>
      <c r="B4244" s="145">
        <v>-11686728.744173102</v>
      </c>
      <c r="U4244" s="145">
        <v>4224</v>
      </c>
      <c r="V4244" s="145">
        <v>-1479365.8075640947</v>
      </c>
    </row>
    <row r="4245" spans="1:22" x14ac:dyDescent="0.35">
      <c r="A4245" s="70">
        <f t="shared" si="74"/>
        <v>4226</v>
      </c>
      <c r="B4245" s="145">
        <v>-11686728.744173102</v>
      </c>
      <c r="U4245" s="145">
        <v>4225</v>
      </c>
      <c r="V4245" s="145">
        <v>28373289.640286423</v>
      </c>
    </row>
    <row r="4246" spans="1:22" x14ac:dyDescent="0.35">
      <c r="A4246" s="70">
        <f t="shared" ref="A4246:A4309" si="75">A4245+1</f>
        <v>4227</v>
      </c>
      <c r="B4246" s="145">
        <v>-11686728.744173102</v>
      </c>
      <c r="U4246" s="145">
        <v>4226</v>
      </c>
      <c r="V4246" s="145">
        <v>-14667916.508960307</v>
      </c>
    </row>
    <row r="4247" spans="1:22" x14ac:dyDescent="0.35">
      <c r="A4247" s="70">
        <f t="shared" si="75"/>
        <v>4228</v>
      </c>
      <c r="B4247" s="145">
        <v>-11686728.744173102</v>
      </c>
      <c r="U4247" s="145">
        <v>4227</v>
      </c>
      <c r="V4247" s="145">
        <v>15533322.894882537</v>
      </c>
    </row>
    <row r="4248" spans="1:22" x14ac:dyDescent="0.35">
      <c r="A4248" s="70">
        <f t="shared" si="75"/>
        <v>4229</v>
      </c>
      <c r="B4248" s="145">
        <v>-11686728.744173102</v>
      </c>
      <c r="U4248" s="145">
        <v>4228</v>
      </c>
      <c r="V4248" s="145">
        <v>-4890833.5753686633</v>
      </c>
    </row>
    <row r="4249" spans="1:22" x14ac:dyDescent="0.35">
      <c r="A4249" s="70">
        <f t="shared" si="75"/>
        <v>4230</v>
      </c>
      <c r="B4249" s="145">
        <v>-11686728.744173102</v>
      </c>
      <c r="U4249" s="145">
        <v>4229</v>
      </c>
      <c r="V4249" s="145">
        <v>-13164055.193900984</v>
      </c>
    </row>
    <row r="4250" spans="1:22" x14ac:dyDescent="0.35">
      <c r="A4250" s="70">
        <f t="shared" si="75"/>
        <v>4231</v>
      </c>
      <c r="B4250" s="145">
        <v>-11686728.744173102</v>
      </c>
      <c r="U4250" s="145">
        <v>4230</v>
      </c>
      <c r="V4250" s="145">
        <v>9198555.2857497297</v>
      </c>
    </row>
    <row r="4251" spans="1:22" x14ac:dyDescent="0.35">
      <c r="A4251" s="70">
        <f t="shared" si="75"/>
        <v>4232</v>
      </c>
      <c r="B4251" s="145">
        <v>-11686728.744173102</v>
      </c>
      <c r="U4251" s="145">
        <v>4231</v>
      </c>
      <c r="V4251" s="145">
        <v>4706210.2834566496</v>
      </c>
    </row>
    <row r="4252" spans="1:22" x14ac:dyDescent="0.35">
      <c r="A4252" s="70">
        <f t="shared" si="75"/>
        <v>4233</v>
      </c>
      <c r="B4252" s="145">
        <v>-11686728.744173102</v>
      </c>
      <c r="U4252" s="145">
        <v>4232</v>
      </c>
      <c r="V4252" s="145">
        <v>-13945678.282115532</v>
      </c>
    </row>
    <row r="4253" spans="1:22" x14ac:dyDescent="0.35">
      <c r="A4253" s="70">
        <f t="shared" si="75"/>
        <v>4234</v>
      </c>
      <c r="B4253" s="145">
        <v>-11686728.744173102</v>
      </c>
      <c r="U4253" s="145">
        <v>4233</v>
      </c>
      <c r="V4253" s="145">
        <v>24664134.082373336</v>
      </c>
    </row>
    <row r="4254" spans="1:22" x14ac:dyDescent="0.35">
      <c r="A4254" s="70">
        <f t="shared" si="75"/>
        <v>4235</v>
      </c>
      <c r="B4254" s="145">
        <v>-11686728.744173102</v>
      </c>
      <c r="U4254" s="145">
        <v>4234</v>
      </c>
      <c r="V4254" s="145">
        <v>-21183141.710066497</v>
      </c>
    </row>
    <row r="4255" spans="1:22" x14ac:dyDescent="0.35">
      <c r="A4255" s="70">
        <f t="shared" si="75"/>
        <v>4236</v>
      </c>
      <c r="B4255" s="145">
        <v>-11686728.744173102</v>
      </c>
      <c r="U4255" s="145">
        <v>4235</v>
      </c>
      <c r="V4255" s="145">
        <v>5652402.7945167422</v>
      </c>
    </row>
    <row r="4256" spans="1:22" x14ac:dyDescent="0.35">
      <c r="A4256" s="70">
        <f t="shared" si="75"/>
        <v>4237</v>
      </c>
      <c r="B4256" s="145">
        <v>-11686728.744173102</v>
      </c>
      <c r="U4256" s="145">
        <v>4236</v>
      </c>
      <c r="V4256" s="145">
        <v>12566789.616622508</v>
      </c>
    </row>
    <row r="4257" spans="1:22" x14ac:dyDescent="0.35">
      <c r="A4257" s="70">
        <f t="shared" si="75"/>
        <v>4238</v>
      </c>
      <c r="B4257" s="145">
        <v>-11686728.744173102</v>
      </c>
      <c r="U4257" s="145">
        <v>4237</v>
      </c>
      <c r="V4257" s="145">
        <v>-20896049.32447356</v>
      </c>
    </row>
    <row r="4258" spans="1:22" x14ac:dyDescent="0.35">
      <c r="A4258" s="70">
        <f t="shared" si="75"/>
        <v>4239</v>
      </c>
      <c r="B4258" s="145">
        <v>-11686728.744173102</v>
      </c>
      <c r="U4258" s="145">
        <v>4238</v>
      </c>
      <c r="V4258" s="145">
        <v>2823018.1570520326</v>
      </c>
    </row>
    <row r="4259" spans="1:22" x14ac:dyDescent="0.35">
      <c r="A4259" s="70">
        <f t="shared" si="75"/>
        <v>4240</v>
      </c>
      <c r="B4259" s="145">
        <v>-11686728.744173102</v>
      </c>
      <c r="U4259" s="145">
        <v>4239</v>
      </c>
      <c r="V4259" s="145">
        <v>-33220.710940871388</v>
      </c>
    </row>
    <row r="4260" spans="1:22" x14ac:dyDescent="0.35">
      <c r="A4260" s="70">
        <f t="shared" si="75"/>
        <v>4241</v>
      </c>
      <c r="B4260" s="145">
        <v>-11686728.744173102</v>
      </c>
      <c r="U4260" s="145">
        <v>4240</v>
      </c>
      <c r="V4260" s="145">
        <v>-39162607.71201776</v>
      </c>
    </row>
    <row r="4261" spans="1:22" x14ac:dyDescent="0.35">
      <c r="A4261" s="70">
        <f t="shared" si="75"/>
        <v>4242</v>
      </c>
      <c r="B4261" s="145">
        <v>-11686728.744173102</v>
      </c>
      <c r="U4261" s="145">
        <v>4241</v>
      </c>
      <c r="V4261" s="145">
        <v>1091325.4679141827</v>
      </c>
    </row>
    <row r="4262" spans="1:22" x14ac:dyDescent="0.35">
      <c r="A4262" s="70">
        <f t="shared" si="75"/>
        <v>4243</v>
      </c>
      <c r="B4262" s="145">
        <v>-11686728.744173102</v>
      </c>
      <c r="U4262" s="145">
        <v>4242</v>
      </c>
      <c r="V4262" s="145">
        <v>-21859847.165397573</v>
      </c>
    </row>
    <row r="4263" spans="1:22" x14ac:dyDescent="0.35">
      <c r="A4263" s="70">
        <f t="shared" si="75"/>
        <v>4244</v>
      </c>
      <c r="B4263" s="145">
        <v>-11686728.744173102</v>
      </c>
      <c r="U4263" s="145">
        <v>4243</v>
      </c>
      <c r="V4263" s="145">
        <v>-5667924.2482802905</v>
      </c>
    </row>
    <row r="4264" spans="1:22" x14ac:dyDescent="0.35">
      <c r="A4264" s="70">
        <f t="shared" si="75"/>
        <v>4245</v>
      </c>
      <c r="B4264" s="145">
        <v>-11686728.744173102</v>
      </c>
      <c r="U4264" s="145">
        <v>4244</v>
      </c>
      <c r="V4264" s="145">
        <v>4919793.2321083955</v>
      </c>
    </row>
    <row r="4265" spans="1:22" x14ac:dyDescent="0.35">
      <c r="A4265" s="70">
        <f t="shared" si="75"/>
        <v>4246</v>
      </c>
      <c r="B4265" s="145">
        <v>-11686728.744173102</v>
      </c>
      <c r="U4265" s="145">
        <v>4245</v>
      </c>
      <c r="V4265" s="145">
        <v>-37936831.250579908</v>
      </c>
    </row>
    <row r="4266" spans="1:22" x14ac:dyDescent="0.35">
      <c r="A4266" s="70">
        <f t="shared" si="75"/>
        <v>4247</v>
      </c>
      <c r="B4266" s="145">
        <v>-11686728.744173102</v>
      </c>
      <c r="U4266" s="145">
        <v>4246</v>
      </c>
      <c r="V4266" s="145">
        <v>-22133138.539613906</v>
      </c>
    </row>
    <row r="4267" spans="1:22" x14ac:dyDescent="0.35">
      <c r="A4267" s="70">
        <f t="shared" si="75"/>
        <v>4248</v>
      </c>
      <c r="B4267" s="145">
        <v>-11686728.744173102</v>
      </c>
      <c r="U4267" s="145">
        <v>4247</v>
      </c>
      <c r="V4267" s="145">
        <v>-2689567.581207253</v>
      </c>
    </row>
    <row r="4268" spans="1:22" x14ac:dyDescent="0.35">
      <c r="A4268" s="70">
        <f t="shared" si="75"/>
        <v>4249</v>
      </c>
      <c r="B4268" s="145">
        <v>-11686728.744173102</v>
      </c>
      <c r="U4268" s="145">
        <v>4248</v>
      </c>
      <c r="V4268" s="145">
        <v>-19097960.21620211</v>
      </c>
    </row>
    <row r="4269" spans="1:22" x14ac:dyDescent="0.35">
      <c r="A4269" s="70">
        <f t="shared" si="75"/>
        <v>4250</v>
      </c>
      <c r="B4269" s="145">
        <v>-11686728.744173102</v>
      </c>
      <c r="U4269" s="145">
        <v>4249</v>
      </c>
      <c r="V4269" s="145">
        <v>-22040882.582006581</v>
      </c>
    </row>
    <row r="4270" spans="1:22" x14ac:dyDescent="0.35">
      <c r="A4270" s="70">
        <f t="shared" si="75"/>
        <v>4251</v>
      </c>
      <c r="B4270" s="145">
        <v>-11686728.744173102</v>
      </c>
      <c r="U4270" s="145">
        <v>4250</v>
      </c>
      <c r="V4270" s="145">
        <v>3966717.052548591</v>
      </c>
    </row>
    <row r="4271" spans="1:22" x14ac:dyDescent="0.35">
      <c r="A4271" s="70">
        <f t="shared" si="75"/>
        <v>4252</v>
      </c>
      <c r="B4271" s="145">
        <v>-11686728.744173102</v>
      </c>
      <c r="U4271" s="145">
        <v>4251</v>
      </c>
      <c r="V4271" s="145">
        <v>-3680522.5822355039</v>
      </c>
    </row>
    <row r="4272" spans="1:22" x14ac:dyDescent="0.35">
      <c r="A4272" s="70">
        <f t="shared" si="75"/>
        <v>4253</v>
      </c>
      <c r="B4272" s="145">
        <v>-11686728.744173102</v>
      </c>
      <c r="U4272" s="145">
        <v>4252</v>
      </c>
      <c r="V4272" s="145">
        <v>-4800879.664557334</v>
      </c>
    </row>
    <row r="4273" spans="1:22" x14ac:dyDescent="0.35">
      <c r="A4273" s="70">
        <f t="shared" si="75"/>
        <v>4254</v>
      </c>
      <c r="B4273" s="145">
        <v>-11686728.744173102</v>
      </c>
      <c r="U4273" s="145">
        <v>4253</v>
      </c>
      <c r="V4273" s="145">
        <v>-4923897.2268781438</v>
      </c>
    </row>
    <row r="4274" spans="1:22" x14ac:dyDescent="0.35">
      <c r="A4274" s="70">
        <f t="shared" si="75"/>
        <v>4255</v>
      </c>
      <c r="B4274" s="145">
        <v>-11686728.744173102</v>
      </c>
      <c r="U4274" s="145">
        <v>4254</v>
      </c>
      <c r="V4274" s="145">
        <v>-34581100.211888433</v>
      </c>
    </row>
    <row r="4275" spans="1:22" x14ac:dyDescent="0.35">
      <c r="A4275" s="70">
        <f t="shared" si="75"/>
        <v>4256</v>
      </c>
      <c r="B4275" s="145">
        <v>-11686728.744173102</v>
      </c>
      <c r="U4275" s="145">
        <v>4255</v>
      </c>
      <c r="V4275" s="145">
        <v>-45663329.028290629</v>
      </c>
    </row>
    <row r="4276" spans="1:22" x14ac:dyDescent="0.35">
      <c r="A4276" s="70">
        <f t="shared" si="75"/>
        <v>4257</v>
      </c>
      <c r="B4276" s="145">
        <v>-11686728.744173102</v>
      </c>
      <c r="U4276" s="145">
        <v>4256</v>
      </c>
      <c r="V4276" s="145">
        <v>-8431383.0569731835</v>
      </c>
    </row>
    <row r="4277" spans="1:22" x14ac:dyDescent="0.35">
      <c r="A4277" s="70">
        <f t="shared" si="75"/>
        <v>4258</v>
      </c>
      <c r="B4277" s="145">
        <v>-11686728.744173102</v>
      </c>
      <c r="U4277" s="145">
        <v>4257</v>
      </c>
      <c r="V4277" s="145">
        <v>-6683196.1927414462</v>
      </c>
    </row>
    <row r="4278" spans="1:22" x14ac:dyDescent="0.35">
      <c r="A4278" s="70">
        <f t="shared" si="75"/>
        <v>4259</v>
      </c>
      <c r="B4278" s="145">
        <v>-11686728.744173102</v>
      </c>
      <c r="U4278" s="145">
        <v>4258</v>
      </c>
      <c r="V4278" s="145">
        <v>-10517089.03942241</v>
      </c>
    </row>
    <row r="4279" spans="1:22" x14ac:dyDescent="0.35">
      <c r="A4279" s="70">
        <f t="shared" si="75"/>
        <v>4260</v>
      </c>
      <c r="B4279" s="145">
        <v>-11686728.744173102</v>
      </c>
      <c r="U4279" s="145">
        <v>4259</v>
      </c>
      <c r="V4279" s="145">
        <v>17572347.8473612</v>
      </c>
    </row>
    <row r="4280" spans="1:22" x14ac:dyDescent="0.35">
      <c r="A4280" s="70">
        <f t="shared" si="75"/>
        <v>4261</v>
      </c>
      <c r="B4280" s="145">
        <v>-11686728.744173102</v>
      </c>
      <c r="U4280" s="145">
        <v>4260</v>
      </c>
      <c r="V4280" s="145">
        <v>-3238146.1011976842</v>
      </c>
    </row>
    <row r="4281" spans="1:22" x14ac:dyDescent="0.35">
      <c r="A4281" s="70">
        <f t="shared" si="75"/>
        <v>4262</v>
      </c>
      <c r="B4281" s="145">
        <v>-11686728.744173102</v>
      </c>
      <c r="U4281" s="145">
        <v>4261</v>
      </c>
      <c r="V4281" s="145">
        <v>-3830097.0180015378</v>
      </c>
    </row>
    <row r="4282" spans="1:22" x14ac:dyDescent="0.35">
      <c r="A4282" s="70">
        <f t="shared" si="75"/>
        <v>4263</v>
      </c>
      <c r="B4282" s="145">
        <v>-11686728.744173102</v>
      </c>
      <c r="U4282" s="145">
        <v>4262</v>
      </c>
      <c r="V4282" s="145">
        <v>-18917111.036419544</v>
      </c>
    </row>
    <row r="4283" spans="1:22" x14ac:dyDescent="0.35">
      <c r="A4283" s="70">
        <f t="shared" si="75"/>
        <v>4264</v>
      </c>
      <c r="B4283" s="145">
        <v>-11686728.744173102</v>
      </c>
      <c r="U4283" s="145">
        <v>4263</v>
      </c>
      <c r="V4283" s="145">
        <v>-12336012.410918795</v>
      </c>
    </row>
    <row r="4284" spans="1:22" x14ac:dyDescent="0.35">
      <c r="A4284" s="70">
        <f t="shared" si="75"/>
        <v>4265</v>
      </c>
      <c r="B4284" s="145">
        <v>-11686728.744173102</v>
      </c>
      <c r="U4284" s="145">
        <v>4264</v>
      </c>
      <c r="V4284" s="145">
        <v>-9607705.1866138801</v>
      </c>
    </row>
    <row r="4285" spans="1:22" x14ac:dyDescent="0.35">
      <c r="A4285" s="70">
        <f t="shared" si="75"/>
        <v>4266</v>
      </c>
      <c r="B4285" s="145">
        <v>-11686728.744173102</v>
      </c>
      <c r="U4285" s="145">
        <v>4265</v>
      </c>
      <c r="V4285" s="145">
        <v>-29280902.30217398</v>
      </c>
    </row>
    <row r="4286" spans="1:22" x14ac:dyDescent="0.35">
      <c r="A4286" s="70">
        <f t="shared" si="75"/>
        <v>4267</v>
      </c>
      <c r="B4286" s="145">
        <v>-11686728.744173102</v>
      </c>
      <c r="U4286" s="145">
        <v>4266</v>
      </c>
      <c r="V4286" s="145">
        <v>5329706.8172046654</v>
      </c>
    </row>
    <row r="4287" spans="1:22" x14ac:dyDescent="0.35">
      <c r="A4287" s="70">
        <f t="shared" si="75"/>
        <v>4268</v>
      </c>
      <c r="B4287" s="145">
        <v>-11686728.744173102</v>
      </c>
      <c r="U4287" s="145">
        <v>4267</v>
      </c>
      <c r="V4287" s="145">
        <v>23057551.885247897</v>
      </c>
    </row>
    <row r="4288" spans="1:22" x14ac:dyDescent="0.35">
      <c r="A4288" s="70">
        <f t="shared" si="75"/>
        <v>4269</v>
      </c>
      <c r="B4288" s="145">
        <v>-11686728.744173102</v>
      </c>
      <c r="U4288" s="145">
        <v>4268</v>
      </c>
      <c r="V4288" s="145">
        <v>-6848476.6854207478</v>
      </c>
    </row>
    <row r="4289" spans="1:22" x14ac:dyDescent="0.35">
      <c r="A4289" s="70">
        <f t="shared" si="75"/>
        <v>4270</v>
      </c>
      <c r="B4289" s="145">
        <v>-11686728.744173102</v>
      </c>
      <c r="U4289" s="145">
        <v>4269</v>
      </c>
      <c r="V4289" s="145">
        <v>1023037.4872055165</v>
      </c>
    </row>
    <row r="4290" spans="1:22" x14ac:dyDescent="0.35">
      <c r="A4290" s="70">
        <f t="shared" si="75"/>
        <v>4271</v>
      </c>
      <c r="B4290" s="145">
        <v>-11686728.744173102</v>
      </c>
      <c r="U4290" s="145">
        <v>4270</v>
      </c>
      <c r="V4290" s="145">
        <v>-3739023.1139208674</v>
      </c>
    </row>
    <row r="4291" spans="1:22" x14ac:dyDescent="0.35">
      <c r="A4291" s="70">
        <f t="shared" si="75"/>
        <v>4272</v>
      </c>
      <c r="B4291" s="145">
        <v>-11686728.744173102</v>
      </c>
      <c r="U4291" s="145">
        <v>4271</v>
      </c>
      <c r="V4291" s="145">
        <v>-9914857.2565377131</v>
      </c>
    </row>
    <row r="4292" spans="1:22" x14ac:dyDescent="0.35">
      <c r="A4292" s="70">
        <f t="shared" si="75"/>
        <v>4273</v>
      </c>
      <c r="B4292" s="145">
        <v>-11686728.744173102</v>
      </c>
      <c r="U4292" s="145">
        <v>4272</v>
      </c>
      <c r="V4292" s="145">
        <v>-1144620.5077932552</v>
      </c>
    </row>
    <row r="4293" spans="1:22" x14ac:dyDescent="0.35">
      <c r="A4293" s="70">
        <f t="shared" si="75"/>
        <v>4274</v>
      </c>
      <c r="B4293" s="145">
        <v>-11686728.744173102</v>
      </c>
      <c r="U4293" s="145">
        <v>4273</v>
      </c>
      <c r="V4293" s="145">
        <v>-2335417.0736592561</v>
      </c>
    </row>
    <row r="4294" spans="1:22" x14ac:dyDescent="0.35">
      <c r="A4294" s="70">
        <f t="shared" si="75"/>
        <v>4275</v>
      </c>
      <c r="B4294" s="145">
        <v>-11686728.744173102</v>
      </c>
      <c r="U4294" s="145">
        <v>4274</v>
      </c>
      <c r="V4294" s="145">
        <v>16886303.882307827</v>
      </c>
    </row>
    <row r="4295" spans="1:22" x14ac:dyDescent="0.35">
      <c r="A4295" s="70">
        <f t="shared" si="75"/>
        <v>4276</v>
      </c>
      <c r="B4295" s="145">
        <v>-11686728.744173102</v>
      </c>
      <c r="U4295" s="145">
        <v>4275</v>
      </c>
      <c r="V4295" s="145">
        <v>-11658759.636283524</v>
      </c>
    </row>
    <row r="4296" spans="1:22" x14ac:dyDescent="0.35">
      <c r="A4296" s="70">
        <f t="shared" si="75"/>
        <v>4277</v>
      </c>
      <c r="B4296" s="145">
        <v>-11686728.744173102</v>
      </c>
      <c r="U4296" s="145">
        <v>4276</v>
      </c>
      <c r="V4296" s="145">
        <v>15017272.926702425</v>
      </c>
    </row>
    <row r="4297" spans="1:22" x14ac:dyDescent="0.35">
      <c r="A4297" s="70">
        <f t="shared" si="75"/>
        <v>4278</v>
      </c>
      <c r="B4297" s="145">
        <v>-11686728.744173102</v>
      </c>
      <c r="U4297" s="145">
        <v>4277</v>
      </c>
      <c r="V4297" s="145">
        <v>-10501727.657181898</v>
      </c>
    </row>
    <row r="4298" spans="1:22" x14ac:dyDescent="0.35">
      <c r="A4298" s="70">
        <f t="shared" si="75"/>
        <v>4279</v>
      </c>
      <c r="B4298" s="145">
        <v>-11686728.744173102</v>
      </c>
      <c r="U4298" s="145">
        <v>4278</v>
      </c>
      <c r="V4298" s="145">
        <v>-14344693.963882234</v>
      </c>
    </row>
    <row r="4299" spans="1:22" x14ac:dyDescent="0.35">
      <c r="A4299" s="70">
        <f t="shared" si="75"/>
        <v>4280</v>
      </c>
      <c r="B4299" s="145">
        <v>-11686728.744173102</v>
      </c>
      <c r="U4299" s="145">
        <v>4279</v>
      </c>
      <c r="V4299" s="145">
        <v>25184063.360695671</v>
      </c>
    </row>
    <row r="4300" spans="1:22" x14ac:dyDescent="0.35">
      <c r="A4300" s="70">
        <f t="shared" si="75"/>
        <v>4281</v>
      </c>
      <c r="B4300" s="145">
        <v>-11686728.744173102</v>
      </c>
      <c r="U4300" s="145">
        <v>4280</v>
      </c>
      <c r="V4300" s="145">
        <v>-28874524.290848427</v>
      </c>
    </row>
    <row r="4301" spans="1:22" x14ac:dyDescent="0.35">
      <c r="A4301" s="70">
        <f t="shared" si="75"/>
        <v>4282</v>
      </c>
      <c r="B4301" s="145">
        <v>-11686728.744173102</v>
      </c>
      <c r="U4301" s="145">
        <v>4281</v>
      </c>
      <c r="V4301" s="145">
        <v>20932078.029310748</v>
      </c>
    </row>
    <row r="4302" spans="1:22" x14ac:dyDescent="0.35">
      <c r="A4302" s="70">
        <f t="shared" si="75"/>
        <v>4283</v>
      </c>
      <c r="B4302" s="145">
        <v>-11686728.744173102</v>
      </c>
      <c r="U4302" s="145">
        <v>4282</v>
      </c>
      <c r="V4302" s="145">
        <v>-5189974.9625400938</v>
      </c>
    </row>
    <row r="4303" spans="1:22" x14ac:dyDescent="0.35">
      <c r="A4303" s="70">
        <f t="shared" si="75"/>
        <v>4284</v>
      </c>
      <c r="B4303" s="145">
        <v>-11686728.744173102</v>
      </c>
      <c r="U4303" s="145">
        <v>4283</v>
      </c>
      <c r="V4303" s="145">
        <v>37753385.394220293</v>
      </c>
    </row>
    <row r="4304" spans="1:22" x14ac:dyDescent="0.35">
      <c r="A4304" s="70">
        <f t="shared" si="75"/>
        <v>4285</v>
      </c>
      <c r="B4304" s="145">
        <v>-11686728.744173102</v>
      </c>
      <c r="U4304" s="145">
        <v>4284</v>
      </c>
      <c r="V4304" s="145">
        <v>-14873459.547082484</v>
      </c>
    </row>
    <row r="4305" spans="1:22" x14ac:dyDescent="0.35">
      <c r="A4305" s="70">
        <f t="shared" si="75"/>
        <v>4286</v>
      </c>
      <c r="B4305" s="145">
        <v>-11686728.744173102</v>
      </c>
      <c r="U4305" s="145">
        <v>4285</v>
      </c>
      <c r="V4305" s="145">
        <v>5102060.3468445465</v>
      </c>
    </row>
    <row r="4306" spans="1:22" x14ac:dyDescent="0.35">
      <c r="A4306" s="70">
        <f t="shared" si="75"/>
        <v>4287</v>
      </c>
      <c r="B4306" s="145">
        <v>-11686728.744173102</v>
      </c>
      <c r="U4306" s="145">
        <v>4286</v>
      </c>
      <c r="V4306" s="145">
        <v>-5308761.4684887938</v>
      </c>
    </row>
    <row r="4307" spans="1:22" x14ac:dyDescent="0.35">
      <c r="A4307" s="70">
        <f t="shared" si="75"/>
        <v>4288</v>
      </c>
      <c r="B4307" s="145">
        <v>-11686728.744173102</v>
      </c>
      <c r="U4307" s="145">
        <v>4287</v>
      </c>
      <c r="V4307" s="145">
        <v>1236253.9952836819</v>
      </c>
    </row>
    <row r="4308" spans="1:22" x14ac:dyDescent="0.35">
      <c r="A4308" s="70">
        <f t="shared" si="75"/>
        <v>4289</v>
      </c>
      <c r="B4308" s="145">
        <v>-11686728.744173102</v>
      </c>
      <c r="U4308" s="145">
        <v>4288</v>
      </c>
      <c r="V4308" s="145">
        <v>3053351.0050527416</v>
      </c>
    </row>
    <row r="4309" spans="1:22" x14ac:dyDescent="0.35">
      <c r="A4309" s="70">
        <f t="shared" si="75"/>
        <v>4290</v>
      </c>
      <c r="B4309" s="145">
        <v>-11686728.744173102</v>
      </c>
      <c r="U4309" s="145">
        <v>4289</v>
      </c>
      <c r="V4309" s="145">
        <v>-14172812.342491314</v>
      </c>
    </row>
    <row r="4310" spans="1:22" x14ac:dyDescent="0.35">
      <c r="A4310" s="70">
        <f t="shared" ref="A4310:A4373" si="76">A4309+1</f>
        <v>4291</v>
      </c>
      <c r="B4310" s="145">
        <v>-11686728.744173102</v>
      </c>
      <c r="U4310" s="145">
        <v>4290</v>
      </c>
      <c r="V4310" s="145">
        <v>24441820.616512366</v>
      </c>
    </row>
    <row r="4311" spans="1:22" x14ac:dyDescent="0.35">
      <c r="A4311" s="70">
        <f t="shared" si="76"/>
        <v>4292</v>
      </c>
      <c r="B4311" s="145">
        <v>-11686728.744173102</v>
      </c>
      <c r="U4311" s="145">
        <v>4291</v>
      </c>
      <c r="V4311" s="145">
        <v>-26362013.554721504</v>
      </c>
    </row>
    <row r="4312" spans="1:22" x14ac:dyDescent="0.35">
      <c r="A4312" s="70">
        <f t="shared" si="76"/>
        <v>4293</v>
      </c>
      <c r="B4312" s="145">
        <v>-11686728.744173102</v>
      </c>
      <c r="U4312" s="145">
        <v>4292</v>
      </c>
      <c r="V4312" s="145">
        <v>-14377920.534717822</v>
      </c>
    </row>
    <row r="4313" spans="1:22" x14ac:dyDescent="0.35">
      <c r="A4313" s="70">
        <f t="shared" si="76"/>
        <v>4294</v>
      </c>
      <c r="B4313" s="145">
        <v>-11686728.744173102</v>
      </c>
      <c r="U4313" s="145">
        <v>4293</v>
      </c>
      <c r="V4313" s="145">
        <v>2040826.9042125195</v>
      </c>
    </row>
    <row r="4314" spans="1:22" x14ac:dyDescent="0.35">
      <c r="A4314" s="70">
        <f t="shared" si="76"/>
        <v>4295</v>
      </c>
      <c r="B4314" s="145">
        <v>-11686728.744173102</v>
      </c>
      <c r="U4314" s="145">
        <v>4294</v>
      </c>
      <c r="V4314" s="145">
        <v>1177061.5160221793</v>
      </c>
    </row>
    <row r="4315" spans="1:22" x14ac:dyDescent="0.35">
      <c r="A4315" s="70">
        <f t="shared" si="76"/>
        <v>4296</v>
      </c>
      <c r="B4315" s="145">
        <v>-11686728.744173102</v>
      </c>
      <c r="U4315" s="145">
        <v>4295</v>
      </c>
      <c r="V4315" s="145">
        <v>5910031.814502839</v>
      </c>
    </row>
    <row r="4316" spans="1:22" x14ac:dyDescent="0.35">
      <c r="A4316" s="70">
        <f t="shared" si="76"/>
        <v>4297</v>
      </c>
      <c r="B4316" s="145">
        <v>-11686728.744173102</v>
      </c>
      <c r="U4316" s="145">
        <v>4296</v>
      </c>
      <c r="V4316" s="145">
        <v>25609198.488640379</v>
      </c>
    </row>
    <row r="4317" spans="1:22" x14ac:dyDescent="0.35">
      <c r="A4317" s="70">
        <f t="shared" si="76"/>
        <v>4298</v>
      </c>
      <c r="B4317" s="145">
        <v>-11686728.744173102</v>
      </c>
      <c r="U4317" s="145">
        <v>4297</v>
      </c>
      <c r="V4317" s="145">
        <v>4746459.8705241233</v>
      </c>
    </row>
    <row r="4318" spans="1:22" x14ac:dyDescent="0.35">
      <c r="A4318" s="70">
        <f t="shared" si="76"/>
        <v>4299</v>
      </c>
      <c r="B4318" s="145">
        <v>-11686728.744173102</v>
      </c>
      <c r="U4318" s="145">
        <v>4298</v>
      </c>
      <c r="V4318" s="145">
        <v>-3052722.5691434443</v>
      </c>
    </row>
    <row r="4319" spans="1:22" x14ac:dyDescent="0.35">
      <c r="A4319" s="70">
        <f t="shared" si="76"/>
        <v>4300</v>
      </c>
      <c r="B4319" s="145">
        <v>-11686728.744173102</v>
      </c>
      <c r="U4319" s="145">
        <v>4299</v>
      </c>
      <c r="V4319" s="145">
        <v>3602046.1597717218</v>
      </c>
    </row>
    <row r="4320" spans="1:22" x14ac:dyDescent="0.35">
      <c r="A4320" s="70">
        <f t="shared" si="76"/>
        <v>4301</v>
      </c>
      <c r="B4320" s="145">
        <v>-11686728.744173102</v>
      </c>
      <c r="U4320" s="145">
        <v>4300</v>
      </c>
      <c r="V4320" s="145">
        <v>-2592619.7041340657</v>
      </c>
    </row>
    <row r="4321" spans="1:22" x14ac:dyDescent="0.35">
      <c r="A4321" s="70">
        <f t="shared" si="76"/>
        <v>4302</v>
      </c>
      <c r="B4321" s="145">
        <v>-11686728.744173102</v>
      </c>
      <c r="U4321" s="145">
        <v>4301</v>
      </c>
      <c r="V4321" s="145">
        <v>4920301.4783940092</v>
      </c>
    </row>
    <row r="4322" spans="1:22" x14ac:dyDescent="0.35">
      <c r="A4322" s="70">
        <f t="shared" si="76"/>
        <v>4303</v>
      </c>
      <c r="B4322" s="145">
        <v>-11686728.744173102</v>
      </c>
      <c r="U4322" s="145">
        <v>4302</v>
      </c>
      <c r="V4322" s="145">
        <v>-27727136.000445355</v>
      </c>
    </row>
    <row r="4323" spans="1:22" x14ac:dyDescent="0.35">
      <c r="A4323" s="70">
        <f t="shared" si="76"/>
        <v>4304</v>
      </c>
      <c r="B4323" s="145">
        <v>-11686728.744173102</v>
      </c>
      <c r="U4323" s="145">
        <v>4303</v>
      </c>
      <c r="V4323" s="145">
        <v>-4874362.9165733755</v>
      </c>
    </row>
    <row r="4324" spans="1:22" x14ac:dyDescent="0.35">
      <c r="A4324" s="70">
        <f t="shared" si="76"/>
        <v>4305</v>
      </c>
      <c r="B4324" s="145">
        <v>-11686728.744173102</v>
      </c>
      <c r="U4324" s="145">
        <v>4304</v>
      </c>
      <c r="V4324" s="145">
        <v>10900398.343410473</v>
      </c>
    </row>
    <row r="4325" spans="1:22" x14ac:dyDescent="0.35">
      <c r="A4325" s="70">
        <f t="shared" si="76"/>
        <v>4306</v>
      </c>
      <c r="B4325" s="145">
        <v>-11686728.744173102</v>
      </c>
      <c r="U4325" s="145">
        <v>4305</v>
      </c>
      <c r="V4325" s="145">
        <v>5773217.5708193965</v>
      </c>
    </row>
    <row r="4326" spans="1:22" x14ac:dyDescent="0.35">
      <c r="A4326" s="70">
        <f t="shared" si="76"/>
        <v>4307</v>
      </c>
      <c r="B4326" s="145">
        <v>-11686728.744173102</v>
      </c>
      <c r="U4326" s="145">
        <v>4306</v>
      </c>
      <c r="V4326" s="145">
        <v>12171687.309164438</v>
      </c>
    </row>
    <row r="4327" spans="1:22" x14ac:dyDescent="0.35">
      <c r="A4327" s="70">
        <f t="shared" si="76"/>
        <v>4308</v>
      </c>
      <c r="B4327" s="145">
        <v>-11686728.744173102</v>
      </c>
      <c r="U4327" s="145">
        <v>4307</v>
      </c>
      <c r="V4327" s="145">
        <v>-52452756.932401091</v>
      </c>
    </row>
    <row r="4328" spans="1:22" x14ac:dyDescent="0.35">
      <c r="A4328" s="70">
        <f t="shared" si="76"/>
        <v>4309</v>
      </c>
      <c r="B4328" s="145">
        <v>-11686728.744173102</v>
      </c>
      <c r="U4328" s="145">
        <v>4308</v>
      </c>
      <c r="V4328" s="145">
        <v>9188901.0535613932</v>
      </c>
    </row>
    <row r="4329" spans="1:22" x14ac:dyDescent="0.35">
      <c r="A4329" s="70">
        <f t="shared" si="76"/>
        <v>4310</v>
      </c>
      <c r="B4329" s="145">
        <v>-11686728.744173102</v>
      </c>
      <c r="U4329" s="145">
        <v>4309</v>
      </c>
      <c r="V4329" s="145">
        <v>19594233.111975074</v>
      </c>
    </row>
    <row r="4330" spans="1:22" x14ac:dyDescent="0.35">
      <c r="A4330" s="70">
        <f t="shared" si="76"/>
        <v>4311</v>
      </c>
      <c r="B4330" s="145">
        <v>-11686728.744173102</v>
      </c>
      <c r="U4330" s="145">
        <v>4310</v>
      </c>
      <c r="V4330" s="145">
        <v>3608547.944023069</v>
      </c>
    </row>
    <row r="4331" spans="1:22" x14ac:dyDescent="0.35">
      <c r="A4331" s="70">
        <f t="shared" si="76"/>
        <v>4312</v>
      </c>
      <c r="B4331" s="145">
        <v>-11686728.744173102</v>
      </c>
      <c r="U4331" s="145">
        <v>4311</v>
      </c>
      <c r="V4331" s="145">
        <v>15038505.256423056</v>
      </c>
    </row>
    <row r="4332" spans="1:22" x14ac:dyDescent="0.35">
      <c r="A4332" s="70">
        <f t="shared" si="76"/>
        <v>4313</v>
      </c>
      <c r="B4332" s="145">
        <v>-11686728.744173102</v>
      </c>
      <c r="U4332" s="145">
        <v>4312</v>
      </c>
      <c r="V4332" s="145">
        <v>10706938.389495056</v>
      </c>
    </row>
    <row r="4333" spans="1:22" x14ac:dyDescent="0.35">
      <c r="A4333" s="70">
        <f t="shared" si="76"/>
        <v>4314</v>
      </c>
      <c r="B4333" s="145">
        <v>-11686728.744173102</v>
      </c>
      <c r="U4333" s="145">
        <v>4313</v>
      </c>
      <c r="V4333" s="145">
        <v>-29566962.693516497</v>
      </c>
    </row>
    <row r="4334" spans="1:22" x14ac:dyDescent="0.35">
      <c r="A4334" s="70">
        <f t="shared" si="76"/>
        <v>4315</v>
      </c>
      <c r="B4334" s="145">
        <v>-11686728.744173102</v>
      </c>
      <c r="U4334" s="145">
        <v>4314</v>
      </c>
      <c r="V4334" s="145">
        <v>-2205894.1849514544</v>
      </c>
    </row>
    <row r="4335" spans="1:22" x14ac:dyDescent="0.35">
      <c r="A4335" s="70">
        <f t="shared" si="76"/>
        <v>4316</v>
      </c>
      <c r="B4335" s="145">
        <v>-11686728.744173102</v>
      </c>
      <c r="U4335" s="145">
        <v>4315</v>
      </c>
      <c r="V4335" s="145">
        <v>14130919.026928622</v>
      </c>
    </row>
    <row r="4336" spans="1:22" x14ac:dyDescent="0.35">
      <c r="A4336" s="70">
        <f t="shared" si="76"/>
        <v>4317</v>
      </c>
      <c r="B4336" s="145">
        <v>-11686728.744173102</v>
      </c>
      <c r="U4336" s="145">
        <v>4316</v>
      </c>
      <c r="V4336" s="145">
        <v>15058011.144160122</v>
      </c>
    </row>
    <row r="4337" spans="1:22" x14ac:dyDescent="0.35">
      <c r="A4337" s="70">
        <f t="shared" si="76"/>
        <v>4318</v>
      </c>
      <c r="B4337" s="145">
        <v>-11686728.744173102</v>
      </c>
      <c r="U4337" s="145">
        <v>4317</v>
      </c>
      <c r="V4337" s="145">
        <v>18423541.12432912</v>
      </c>
    </row>
    <row r="4338" spans="1:22" x14ac:dyDescent="0.35">
      <c r="A4338" s="70">
        <f t="shared" si="76"/>
        <v>4319</v>
      </c>
      <c r="B4338" s="145">
        <v>-11686728.744173102</v>
      </c>
      <c r="U4338" s="145">
        <v>4318</v>
      </c>
      <c r="V4338" s="145">
        <v>-10981852.76207038</v>
      </c>
    </row>
    <row r="4339" spans="1:22" x14ac:dyDescent="0.35">
      <c r="A4339" s="70">
        <f t="shared" si="76"/>
        <v>4320</v>
      </c>
      <c r="B4339" s="145">
        <v>-11686728.744173102</v>
      </c>
      <c r="U4339" s="145">
        <v>4319</v>
      </c>
      <c r="V4339" s="145">
        <v>5720160.7307267487</v>
      </c>
    </row>
    <row r="4340" spans="1:22" x14ac:dyDescent="0.35">
      <c r="A4340" s="70">
        <f t="shared" si="76"/>
        <v>4321</v>
      </c>
      <c r="B4340" s="145">
        <v>-11686728.744173102</v>
      </c>
      <c r="U4340" s="145">
        <v>4320</v>
      </c>
      <c r="V4340" s="145">
        <v>-7267625.2534937188</v>
      </c>
    </row>
    <row r="4341" spans="1:22" x14ac:dyDescent="0.35">
      <c r="A4341" s="70">
        <f t="shared" si="76"/>
        <v>4322</v>
      </c>
      <c r="B4341" s="145">
        <v>-11686728.744173102</v>
      </c>
      <c r="U4341" s="145">
        <v>4321</v>
      </c>
      <c r="V4341" s="145">
        <v>27332005.747876711</v>
      </c>
    </row>
    <row r="4342" spans="1:22" x14ac:dyDescent="0.35">
      <c r="A4342" s="70">
        <f t="shared" si="76"/>
        <v>4323</v>
      </c>
      <c r="B4342" s="145">
        <v>-11686728.744173102</v>
      </c>
      <c r="U4342" s="145">
        <v>4322</v>
      </c>
      <c r="V4342" s="145">
        <v>712735.40957066417</v>
      </c>
    </row>
    <row r="4343" spans="1:22" x14ac:dyDescent="0.35">
      <c r="A4343" s="70">
        <f t="shared" si="76"/>
        <v>4324</v>
      </c>
      <c r="B4343" s="145">
        <v>-11686728.744173102</v>
      </c>
      <c r="U4343" s="145">
        <v>4323</v>
      </c>
      <c r="V4343" s="145">
        <v>-8054220.3001331445</v>
      </c>
    </row>
    <row r="4344" spans="1:22" x14ac:dyDescent="0.35">
      <c r="A4344" s="70">
        <f t="shared" si="76"/>
        <v>4325</v>
      </c>
      <c r="B4344" s="145">
        <v>-11686728.744173102</v>
      </c>
      <c r="U4344" s="145">
        <v>4324</v>
      </c>
      <c r="V4344" s="145">
        <v>-600905.55230747908</v>
      </c>
    </row>
    <row r="4345" spans="1:22" x14ac:dyDescent="0.35">
      <c r="A4345" s="70">
        <f t="shared" si="76"/>
        <v>4326</v>
      </c>
      <c r="B4345" s="145">
        <v>-11686728.744173102</v>
      </c>
      <c r="U4345" s="145">
        <v>4325</v>
      </c>
      <c r="V4345" s="145">
        <v>9618467.7963013947</v>
      </c>
    </row>
    <row r="4346" spans="1:22" x14ac:dyDescent="0.35">
      <c r="A4346" s="70">
        <f t="shared" si="76"/>
        <v>4327</v>
      </c>
      <c r="B4346" s="145">
        <v>-11686728.744173102</v>
      </c>
      <c r="U4346" s="145">
        <v>4326</v>
      </c>
      <c r="V4346" s="145">
        <v>-23525832.756406412</v>
      </c>
    </row>
    <row r="4347" spans="1:22" x14ac:dyDescent="0.35">
      <c r="A4347" s="70">
        <f t="shared" si="76"/>
        <v>4328</v>
      </c>
      <c r="B4347" s="145">
        <v>-11686728.744173102</v>
      </c>
      <c r="U4347" s="145">
        <v>4327</v>
      </c>
      <c r="V4347" s="145">
        <v>-23659077.630254846</v>
      </c>
    </row>
    <row r="4348" spans="1:22" x14ac:dyDescent="0.35">
      <c r="A4348" s="70">
        <f t="shared" si="76"/>
        <v>4329</v>
      </c>
      <c r="B4348" s="145">
        <v>-11686728.744173102</v>
      </c>
      <c r="U4348" s="145">
        <v>4328</v>
      </c>
      <c r="V4348" s="145">
        <v>-9275494.4766346216</v>
      </c>
    </row>
    <row r="4349" spans="1:22" x14ac:dyDescent="0.35">
      <c r="A4349" s="70">
        <f t="shared" si="76"/>
        <v>4330</v>
      </c>
      <c r="B4349" s="145">
        <v>-11686728.744173102</v>
      </c>
      <c r="U4349" s="145">
        <v>4329</v>
      </c>
      <c r="V4349" s="145">
        <v>5005305.3808142655</v>
      </c>
    </row>
    <row r="4350" spans="1:22" x14ac:dyDescent="0.35">
      <c r="A4350" s="70">
        <f t="shared" si="76"/>
        <v>4331</v>
      </c>
      <c r="B4350" s="145">
        <v>-11686728.744173102</v>
      </c>
      <c r="U4350" s="145">
        <v>4330</v>
      </c>
      <c r="V4350" s="145">
        <v>-1650112.1202722937</v>
      </c>
    </row>
    <row r="4351" spans="1:22" x14ac:dyDescent="0.35">
      <c r="A4351" s="70">
        <f t="shared" si="76"/>
        <v>4332</v>
      </c>
      <c r="B4351" s="145">
        <v>-11686728.744173102</v>
      </c>
      <c r="U4351" s="145">
        <v>4331</v>
      </c>
      <c r="V4351" s="145">
        <v>5911396.4541327655</v>
      </c>
    </row>
    <row r="4352" spans="1:22" x14ac:dyDescent="0.35">
      <c r="A4352" s="70">
        <f t="shared" si="76"/>
        <v>4333</v>
      </c>
      <c r="B4352" s="145">
        <v>-11686728.744173102</v>
      </c>
      <c r="U4352" s="145">
        <v>4332</v>
      </c>
      <c r="V4352" s="145">
        <v>161396.29243826121</v>
      </c>
    </row>
    <row r="4353" spans="1:22" x14ac:dyDescent="0.35">
      <c r="A4353" s="70">
        <f t="shared" si="76"/>
        <v>4334</v>
      </c>
      <c r="B4353" s="145">
        <v>-11686728.744173102</v>
      </c>
      <c r="U4353" s="145">
        <v>4333</v>
      </c>
      <c r="V4353" s="145">
        <v>12422140.543630809</v>
      </c>
    </row>
    <row r="4354" spans="1:22" x14ac:dyDescent="0.35">
      <c r="A4354" s="70">
        <f t="shared" si="76"/>
        <v>4335</v>
      </c>
      <c r="B4354" s="145">
        <v>-11686728.744173102</v>
      </c>
      <c r="U4354" s="145">
        <v>4334</v>
      </c>
      <c r="V4354" s="145">
        <v>12212630.355160292</v>
      </c>
    </row>
    <row r="4355" spans="1:22" x14ac:dyDescent="0.35">
      <c r="A4355" s="70">
        <f t="shared" si="76"/>
        <v>4336</v>
      </c>
      <c r="B4355" s="145">
        <v>-11686728.744173102</v>
      </c>
      <c r="U4355" s="145">
        <v>4335</v>
      </c>
      <c r="V4355" s="145">
        <v>9606021.7748578526</v>
      </c>
    </row>
    <row r="4356" spans="1:22" x14ac:dyDescent="0.35">
      <c r="A4356" s="70">
        <f t="shared" si="76"/>
        <v>4337</v>
      </c>
      <c r="B4356" s="145">
        <v>-11686728.744173102</v>
      </c>
      <c r="U4356" s="145">
        <v>4336</v>
      </c>
      <c r="V4356" s="145">
        <v>-10240219.48039424</v>
      </c>
    </row>
    <row r="4357" spans="1:22" x14ac:dyDescent="0.35">
      <c r="A4357" s="70">
        <f t="shared" si="76"/>
        <v>4338</v>
      </c>
      <c r="B4357" s="145">
        <v>-11686728.744173102</v>
      </c>
      <c r="U4357" s="145">
        <v>4337</v>
      </c>
      <c r="V4357" s="145">
        <v>-12283232.095299112</v>
      </c>
    </row>
    <row r="4358" spans="1:22" x14ac:dyDescent="0.35">
      <c r="A4358" s="70">
        <f t="shared" si="76"/>
        <v>4339</v>
      </c>
      <c r="B4358" s="145">
        <v>-11686728.744173102</v>
      </c>
      <c r="U4358" s="145">
        <v>4338</v>
      </c>
      <c r="V4358" s="145">
        <v>5844935.7643966712</v>
      </c>
    </row>
    <row r="4359" spans="1:22" x14ac:dyDescent="0.35">
      <c r="A4359" s="70">
        <f t="shared" si="76"/>
        <v>4340</v>
      </c>
      <c r="B4359" s="145">
        <v>-11686728.744173102</v>
      </c>
      <c r="U4359" s="145">
        <v>4339</v>
      </c>
      <c r="V4359" s="145">
        <v>-19087662.481787648</v>
      </c>
    </row>
    <row r="4360" spans="1:22" x14ac:dyDescent="0.35">
      <c r="A4360" s="70">
        <f t="shared" si="76"/>
        <v>4341</v>
      </c>
      <c r="B4360" s="145">
        <v>-11686728.744173102</v>
      </c>
      <c r="U4360" s="145">
        <v>4340</v>
      </c>
      <c r="V4360" s="145">
        <v>-9771856.1953609176</v>
      </c>
    </row>
    <row r="4361" spans="1:22" x14ac:dyDescent="0.35">
      <c r="A4361" s="70">
        <f t="shared" si="76"/>
        <v>4342</v>
      </c>
      <c r="B4361" s="145">
        <v>-11686728.744173102</v>
      </c>
      <c r="U4361" s="145">
        <v>4341</v>
      </c>
      <c r="V4361" s="145">
        <v>-38586632.601894662</v>
      </c>
    </row>
    <row r="4362" spans="1:22" x14ac:dyDescent="0.35">
      <c r="A4362" s="70">
        <f t="shared" si="76"/>
        <v>4343</v>
      </c>
      <c r="B4362" s="145">
        <v>-11686728.744173102</v>
      </c>
      <c r="U4362" s="145">
        <v>4342</v>
      </c>
      <c r="V4362" s="145">
        <v>2319447.2004519813</v>
      </c>
    </row>
    <row r="4363" spans="1:22" x14ac:dyDescent="0.35">
      <c r="A4363" s="70">
        <f t="shared" si="76"/>
        <v>4344</v>
      </c>
      <c r="B4363" s="145">
        <v>-11686728.744173102</v>
      </c>
      <c r="U4363" s="145">
        <v>4343</v>
      </c>
      <c r="V4363" s="145">
        <v>-20280813.968140766</v>
      </c>
    </row>
    <row r="4364" spans="1:22" x14ac:dyDescent="0.35">
      <c r="A4364" s="70">
        <f t="shared" si="76"/>
        <v>4345</v>
      </c>
      <c r="B4364" s="145">
        <v>-11686728.744173102</v>
      </c>
      <c r="U4364" s="145">
        <v>4344</v>
      </c>
      <c r="V4364" s="145">
        <v>7835755.3015201464</v>
      </c>
    </row>
    <row r="4365" spans="1:22" x14ac:dyDescent="0.35">
      <c r="A4365" s="70">
        <f t="shared" si="76"/>
        <v>4346</v>
      </c>
      <c r="B4365" s="145">
        <v>-11686728.744173102</v>
      </c>
      <c r="U4365" s="145">
        <v>4345</v>
      </c>
      <c r="V4365" s="145">
        <v>-9045048.5610374697</v>
      </c>
    </row>
    <row r="4366" spans="1:22" x14ac:dyDescent="0.35">
      <c r="A4366" s="70">
        <f t="shared" si="76"/>
        <v>4347</v>
      </c>
      <c r="B4366" s="145">
        <v>-11686728.744173102</v>
      </c>
      <c r="U4366" s="145">
        <v>4346</v>
      </c>
      <c r="V4366" s="145">
        <v>-2595919.2201924175</v>
      </c>
    </row>
    <row r="4367" spans="1:22" x14ac:dyDescent="0.35">
      <c r="A4367" s="70">
        <f t="shared" si="76"/>
        <v>4348</v>
      </c>
      <c r="B4367" s="145">
        <v>-11686728.744173102</v>
      </c>
      <c r="U4367" s="145">
        <v>4347</v>
      </c>
      <c r="V4367" s="145">
        <v>-27978126.669621795</v>
      </c>
    </row>
    <row r="4368" spans="1:22" x14ac:dyDescent="0.35">
      <c r="A4368" s="70">
        <f t="shared" si="76"/>
        <v>4349</v>
      </c>
      <c r="B4368" s="145">
        <v>-11686728.744173102</v>
      </c>
      <c r="U4368" s="145">
        <v>4348</v>
      </c>
      <c r="V4368" s="145">
        <v>-1811690.0042738579</v>
      </c>
    </row>
    <row r="4369" spans="1:22" x14ac:dyDescent="0.35">
      <c r="A4369" s="70">
        <f t="shared" si="76"/>
        <v>4350</v>
      </c>
      <c r="B4369" s="145">
        <v>-11686728.744173102</v>
      </c>
      <c r="U4369" s="145">
        <v>4349</v>
      </c>
      <c r="V4369" s="145">
        <v>7608813.5712616928</v>
      </c>
    </row>
    <row r="4370" spans="1:22" x14ac:dyDescent="0.35">
      <c r="A4370" s="70">
        <f t="shared" si="76"/>
        <v>4351</v>
      </c>
      <c r="B4370" s="145">
        <v>-11686728.744173102</v>
      </c>
      <c r="U4370" s="145">
        <v>4350</v>
      </c>
      <c r="V4370" s="145">
        <v>82328.137774646282</v>
      </c>
    </row>
    <row r="4371" spans="1:22" x14ac:dyDescent="0.35">
      <c r="A4371" s="70">
        <f t="shared" si="76"/>
        <v>4352</v>
      </c>
      <c r="B4371" s="145">
        <v>-11686728.744173102</v>
      </c>
      <c r="U4371" s="145">
        <v>4351</v>
      </c>
      <c r="V4371" s="145">
        <v>22671029.284971401</v>
      </c>
    </row>
    <row r="4372" spans="1:22" x14ac:dyDescent="0.35">
      <c r="A4372" s="70">
        <f t="shared" si="76"/>
        <v>4353</v>
      </c>
      <c r="B4372" s="145">
        <v>-11686728.744173102</v>
      </c>
      <c r="U4372" s="145">
        <v>4352</v>
      </c>
      <c r="V4372" s="145">
        <v>6966383.2082568668</v>
      </c>
    </row>
    <row r="4373" spans="1:22" x14ac:dyDescent="0.35">
      <c r="A4373" s="70">
        <f t="shared" si="76"/>
        <v>4354</v>
      </c>
      <c r="B4373" s="145">
        <v>-11686728.744173102</v>
      </c>
      <c r="U4373" s="145">
        <v>4353</v>
      </c>
      <c r="V4373" s="145">
        <v>8993691.7657445706</v>
      </c>
    </row>
    <row r="4374" spans="1:22" x14ac:dyDescent="0.35">
      <c r="A4374" s="70">
        <f t="shared" ref="A4374:A4437" si="77">A4373+1</f>
        <v>4355</v>
      </c>
      <c r="B4374" s="145">
        <v>-11686728.744173102</v>
      </c>
      <c r="U4374" s="145">
        <v>4354</v>
      </c>
      <c r="V4374" s="145">
        <v>-12091885.28750856</v>
      </c>
    </row>
    <row r="4375" spans="1:22" x14ac:dyDescent="0.35">
      <c r="A4375" s="70">
        <f t="shared" si="77"/>
        <v>4356</v>
      </c>
      <c r="B4375" s="145">
        <v>-11686728.744173102</v>
      </c>
      <c r="U4375" s="145">
        <v>4355</v>
      </c>
      <c r="V4375" s="145">
        <v>-13968583.227295421</v>
      </c>
    </row>
    <row r="4376" spans="1:22" x14ac:dyDescent="0.35">
      <c r="A4376" s="70">
        <f t="shared" si="77"/>
        <v>4357</v>
      </c>
      <c r="B4376" s="145">
        <v>-11686728.744173102</v>
      </c>
      <c r="U4376" s="145">
        <v>4356</v>
      </c>
      <c r="V4376" s="145">
        <v>4742529.0258153267</v>
      </c>
    </row>
    <row r="4377" spans="1:22" x14ac:dyDescent="0.35">
      <c r="A4377" s="70">
        <f t="shared" si="77"/>
        <v>4358</v>
      </c>
      <c r="B4377" s="145">
        <v>-11686728.744173102</v>
      </c>
      <c r="U4377" s="145">
        <v>4357</v>
      </c>
      <c r="V4377" s="145">
        <v>-1526142.482261382</v>
      </c>
    </row>
    <row r="4378" spans="1:22" x14ac:dyDescent="0.35">
      <c r="A4378" s="70">
        <f t="shared" si="77"/>
        <v>4359</v>
      </c>
      <c r="B4378" s="145">
        <v>-11686728.744173102</v>
      </c>
      <c r="U4378" s="145">
        <v>4358</v>
      </c>
      <c r="V4378" s="145">
        <v>7849071.3382839635</v>
      </c>
    </row>
    <row r="4379" spans="1:22" x14ac:dyDescent="0.35">
      <c r="A4379" s="70">
        <f t="shared" si="77"/>
        <v>4360</v>
      </c>
      <c r="B4379" s="145">
        <v>-11686728.744173102</v>
      </c>
      <c r="U4379" s="145">
        <v>4359</v>
      </c>
      <c r="V4379" s="145">
        <v>-28699288.387767747</v>
      </c>
    </row>
    <row r="4380" spans="1:22" x14ac:dyDescent="0.35">
      <c r="A4380" s="70">
        <f t="shared" si="77"/>
        <v>4361</v>
      </c>
      <c r="B4380" s="145">
        <v>-11686728.744173102</v>
      </c>
      <c r="U4380" s="145">
        <v>4360</v>
      </c>
      <c r="V4380" s="145">
        <v>-9501926.8045788407</v>
      </c>
    </row>
    <row r="4381" spans="1:22" x14ac:dyDescent="0.35">
      <c r="A4381" s="70">
        <f t="shared" si="77"/>
        <v>4362</v>
      </c>
      <c r="B4381" s="145">
        <v>-11686728.744173102</v>
      </c>
      <c r="U4381" s="145">
        <v>4361</v>
      </c>
      <c r="V4381" s="145">
        <v>-622030.19855449721</v>
      </c>
    </row>
    <row r="4382" spans="1:22" x14ac:dyDescent="0.35">
      <c r="A4382" s="70">
        <f t="shared" si="77"/>
        <v>4363</v>
      </c>
      <c r="B4382" s="145">
        <v>-11686728.744173102</v>
      </c>
      <c r="U4382" s="145">
        <v>4362</v>
      </c>
      <c r="V4382" s="145">
        <v>-2645800.3562035263</v>
      </c>
    </row>
    <row r="4383" spans="1:22" x14ac:dyDescent="0.35">
      <c r="A4383" s="70">
        <f t="shared" si="77"/>
        <v>4364</v>
      </c>
      <c r="B4383" s="145">
        <v>-11686728.744173102</v>
      </c>
      <c r="U4383" s="145">
        <v>4363</v>
      </c>
      <c r="V4383" s="145">
        <v>-4333626.0201353151</v>
      </c>
    </row>
    <row r="4384" spans="1:22" x14ac:dyDescent="0.35">
      <c r="A4384" s="70">
        <f t="shared" si="77"/>
        <v>4365</v>
      </c>
      <c r="B4384" s="145">
        <v>-11686728.744173102</v>
      </c>
      <c r="U4384" s="145">
        <v>4364</v>
      </c>
      <c r="V4384" s="145">
        <v>-1693983.9529371262</v>
      </c>
    </row>
    <row r="4385" spans="1:22" x14ac:dyDescent="0.35">
      <c r="A4385" s="70">
        <f t="shared" si="77"/>
        <v>4366</v>
      </c>
      <c r="B4385" s="145">
        <v>-11686728.744173102</v>
      </c>
      <c r="U4385" s="145">
        <v>4365</v>
      </c>
      <c r="V4385" s="145">
        <v>-7158454.6003354378</v>
      </c>
    </row>
    <row r="4386" spans="1:22" x14ac:dyDescent="0.35">
      <c r="A4386" s="70">
        <f t="shared" si="77"/>
        <v>4367</v>
      </c>
      <c r="B4386" s="145">
        <v>-11686728.744173102</v>
      </c>
      <c r="U4386" s="145">
        <v>4366</v>
      </c>
      <c r="V4386" s="145">
        <v>11469541.887070034</v>
      </c>
    </row>
    <row r="4387" spans="1:22" x14ac:dyDescent="0.35">
      <c r="A4387" s="70">
        <f t="shared" si="77"/>
        <v>4368</v>
      </c>
      <c r="B4387" s="145">
        <v>-11686728.744173102</v>
      </c>
      <c r="U4387" s="145">
        <v>4367</v>
      </c>
      <c r="V4387" s="145">
        <v>9654520.0870086029</v>
      </c>
    </row>
    <row r="4388" spans="1:22" x14ac:dyDescent="0.35">
      <c r="A4388" s="70">
        <f t="shared" si="77"/>
        <v>4369</v>
      </c>
      <c r="B4388" s="145">
        <v>-11686728.744173102</v>
      </c>
      <c r="U4388" s="145">
        <v>4368</v>
      </c>
      <c r="V4388" s="145">
        <v>16941805.71655646</v>
      </c>
    </row>
    <row r="4389" spans="1:22" x14ac:dyDescent="0.35">
      <c r="A4389" s="70">
        <f t="shared" si="77"/>
        <v>4370</v>
      </c>
      <c r="B4389" s="145">
        <v>-11686728.744173102</v>
      </c>
      <c r="U4389" s="145">
        <v>4369</v>
      </c>
      <c r="V4389" s="145">
        <v>-5907511.2239718251</v>
      </c>
    </row>
    <row r="4390" spans="1:22" x14ac:dyDescent="0.35">
      <c r="A4390" s="70">
        <f t="shared" si="77"/>
        <v>4371</v>
      </c>
      <c r="B4390" s="145">
        <v>-11686728.744173102</v>
      </c>
      <c r="U4390" s="145">
        <v>4370</v>
      </c>
      <c r="V4390" s="145">
        <v>-33436171.024915732</v>
      </c>
    </row>
    <row r="4391" spans="1:22" x14ac:dyDescent="0.35">
      <c r="A4391" s="70">
        <f t="shared" si="77"/>
        <v>4372</v>
      </c>
      <c r="B4391" s="145">
        <v>-11686728.744173102</v>
      </c>
      <c r="U4391" s="145">
        <v>4371</v>
      </c>
      <c r="V4391" s="145">
        <v>-20120714.463481218</v>
      </c>
    </row>
    <row r="4392" spans="1:22" x14ac:dyDescent="0.35">
      <c r="A4392" s="70">
        <f t="shared" si="77"/>
        <v>4373</v>
      </c>
      <c r="B4392" s="145">
        <v>-11686728.744173102</v>
      </c>
      <c r="U4392" s="145">
        <v>4372</v>
      </c>
      <c r="V4392" s="145">
        <v>-6056904.4633472059</v>
      </c>
    </row>
    <row r="4393" spans="1:22" x14ac:dyDescent="0.35">
      <c r="A4393" s="70">
        <f t="shared" si="77"/>
        <v>4374</v>
      </c>
      <c r="B4393" s="145">
        <v>-11686728.744173102</v>
      </c>
      <c r="U4393" s="145">
        <v>4373</v>
      </c>
      <c r="V4393" s="145">
        <v>-93225141.31879206</v>
      </c>
    </row>
    <row r="4394" spans="1:22" x14ac:dyDescent="0.35">
      <c r="A4394" s="70">
        <f t="shared" si="77"/>
        <v>4375</v>
      </c>
      <c r="B4394" s="145">
        <v>-11686728.744173102</v>
      </c>
      <c r="U4394" s="145">
        <v>4374</v>
      </c>
      <c r="V4394" s="145">
        <v>-1563996.1690613106</v>
      </c>
    </row>
    <row r="4395" spans="1:22" x14ac:dyDescent="0.35">
      <c r="A4395" s="70">
        <f t="shared" si="77"/>
        <v>4376</v>
      </c>
      <c r="B4395" s="145">
        <v>-11686728.744173102</v>
      </c>
      <c r="U4395" s="145">
        <v>4375</v>
      </c>
      <c r="V4395" s="145">
        <v>28587732.25291761</v>
      </c>
    </row>
    <row r="4396" spans="1:22" x14ac:dyDescent="0.35">
      <c r="A4396" s="70">
        <f t="shared" si="77"/>
        <v>4377</v>
      </c>
      <c r="B4396" s="145">
        <v>-11686728.744173102</v>
      </c>
      <c r="U4396" s="145">
        <v>4376</v>
      </c>
      <c r="V4396" s="145">
        <v>-23637007.897870298</v>
      </c>
    </row>
    <row r="4397" spans="1:22" x14ac:dyDescent="0.35">
      <c r="A4397" s="70">
        <f t="shared" si="77"/>
        <v>4378</v>
      </c>
      <c r="B4397" s="145">
        <v>-11686728.744173102</v>
      </c>
      <c r="U4397" s="145">
        <v>4377</v>
      </c>
      <c r="V4397" s="145">
        <v>-27543604.444478631</v>
      </c>
    </row>
    <row r="4398" spans="1:22" x14ac:dyDescent="0.35">
      <c r="A4398" s="70">
        <f t="shared" si="77"/>
        <v>4379</v>
      </c>
      <c r="B4398" s="145">
        <v>-11686728.744173102</v>
      </c>
      <c r="U4398" s="145">
        <v>4378</v>
      </c>
      <c r="V4398" s="145">
        <v>2781126.0347354896</v>
      </c>
    </row>
    <row r="4399" spans="1:22" x14ac:dyDescent="0.35">
      <c r="A4399" s="70">
        <f t="shared" si="77"/>
        <v>4380</v>
      </c>
      <c r="B4399" s="145">
        <v>-11686728.744173102</v>
      </c>
      <c r="U4399" s="145">
        <v>4379</v>
      </c>
      <c r="V4399" s="145">
        <v>39398457.594362795</v>
      </c>
    </row>
    <row r="4400" spans="1:22" x14ac:dyDescent="0.35">
      <c r="A4400" s="70">
        <f t="shared" si="77"/>
        <v>4381</v>
      </c>
      <c r="B4400" s="145">
        <v>-11686728.744173102</v>
      </c>
      <c r="U4400" s="145">
        <v>4380</v>
      </c>
      <c r="V4400" s="145">
        <v>14123271.698901877</v>
      </c>
    </row>
    <row r="4401" spans="1:22" x14ac:dyDescent="0.35">
      <c r="A4401" s="70">
        <f t="shared" si="77"/>
        <v>4382</v>
      </c>
      <c r="B4401" s="145">
        <v>-11686728.744173102</v>
      </c>
      <c r="U4401" s="145">
        <v>4381</v>
      </c>
      <c r="V4401" s="145">
        <v>12726383.115491394</v>
      </c>
    </row>
    <row r="4402" spans="1:22" x14ac:dyDescent="0.35">
      <c r="A4402" s="70">
        <f t="shared" si="77"/>
        <v>4383</v>
      </c>
      <c r="B4402" s="145">
        <v>-11686728.744173102</v>
      </c>
      <c r="U4402" s="145">
        <v>4382</v>
      </c>
      <c r="V4402" s="145">
        <v>8501070.9202349521</v>
      </c>
    </row>
    <row r="4403" spans="1:22" x14ac:dyDescent="0.35">
      <c r="A4403" s="70">
        <f t="shared" si="77"/>
        <v>4384</v>
      </c>
      <c r="B4403" s="145">
        <v>-11686728.744173102</v>
      </c>
      <c r="U4403" s="145">
        <v>4383</v>
      </c>
      <c r="V4403" s="145">
        <v>208668.75124940276</v>
      </c>
    </row>
    <row r="4404" spans="1:22" x14ac:dyDescent="0.35">
      <c r="A4404" s="70">
        <f t="shared" si="77"/>
        <v>4385</v>
      </c>
      <c r="B4404" s="145">
        <v>-11686728.744173102</v>
      </c>
      <c r="U4404" s="145">
        <v>4384</v>
      </c>
      <c r="V4404" s="145">
        <v>-7803561.4767993167</v>
      </c>
    </row>
    <row r="4405" spans="1:22" x14ac:dyDescent="0.35">
      <c r="A4405" s="70">
        <f t="shared" si="77"/>
        <v>4386</v>
      </c>
      <c r="B4405" s="145">
        <v>-11686728.744173102</v>
      </c>
      <c r="U4405" s="145">
        <v>4385</v>
      </c>
      <c r="V4405" s="145">
        <v>26833557.126598865</v>
      </c>
    </row>
    <row r="4406" spans="1:22" x14ac:dyDescent="0.35">
      <c r="A4406" s="70">
        <f t="shared" si="77"/>
        <v>4387</v>
      </c>
      <c r="B4406" s="145">
        <v>-11686728.744173102</v>
      </c>
      <c r="U4406" s="145">
        <v>4386</v>
      </c>
      <c r="V4406" s="145">
        <v>-23984175.933023367</v>
      </c>
    </row>
    <row r="4407" spans="1:22" x14ac:dyDescent="0.35">
      <c r="A4407" s="70">
        <f t="shared" si="77"/>
        <v>4388</v>
      </c>
      <c r="B4407" s="145">
        <v>-11686728.744173102</v>
      </c>
      <c r="U4407" s="145">
        <v>4387</v>
      </c>
      <c r="V4407" s="145">
        <v>7931661.226313144</v>
      </c>
    </row>
    <row r="4408" spans="1:22" x14ac:dyDescent="0.35">
      <c r="A4408" s="70">
        <f t="shared" si="77"/>
        <v>4389</v>
      </c>
      <c r="B4408" s="145">
        <v>-11686728.744173102</v>
      </c>
      <c r="U4408" s="145">
        <v>4388</v>
      </c>
      <c r="V4408" s="145">
        <v>23794133.154497236</v>
      </c>
    </row>
    <row r="4409" spans="1:22" x14ac:dyDescent="0.35">
      <c r="A4409" s="70">
        <f t="shared" si="77"/>
        <v>4390</v>
      </c>
      <c r="B4409" s="145">
        <v>-11686728.744173102</v>
      </c>
      <c r="U4409" s="145">
        <v>4389</v>
      </c>
      <c r="V4409" s="145">
        <v>8876063.0816397741</v>
      </c>
    </row>
    <row r="4410" spans="1:22" x14ac:dyDescent="0.35">
      <c r="A4410" s="70">
        <f t="shared" si="77"/>
        <v>4391</v>
      </c>
      <c r="B4410" s="145">
        <v>-11686728.744173102</v>
      </c>
      <c r="U4410" s="145">
        <v>4390</v>
      </c>
      <c r="V4410" s="145">
        <v>2750482.2414252609</v>
      </c>
    </row>
    <row r="4411" spans="1:22" x14ac:dyDescent="0.35">
      <c r="A4411" s="70">
        <f t="shared" si="77"/>
        <v>4392</v>
      </c>
      <c r="B4411" s="145">
        <v>-11686728.744173102</v>
      </c>
      <c r="U4411" s="145">
        <v>4391</v>
      </c>
      <c r="V4411" s="145">
        <v>15626887.256603587</v>
      </c>
    </row>
    <row r="4412" spans="1:22" x14ac:dyDescent="0.35">
      <c r="A4412" s="70">
        <f t="shared" si="77"/>
        <v>4393</v>
      </c>
      <c r="B4412" s="145">
        <v>-11686728.744173102</v>
      </c>
      <c r="U4412" s="145">
        <v>4392</v>
      </c>
      <c r="V4412" s="145">
        <v>-826823.36739182472</v>
      </c>
    </row>
    <row r="4413" spans="1:22" x14ac:dyDescent="0.35">
      <c r="A4413" s="70">
        <f t="shared" si="77"/>
        <v>4394</v>
      </c>
      <c r="B4413" s="145">
        <v>-11686728.744173102</v>
      </c>
      <c r="U4413" s="145">
        <v>4393</v>
      </c>
      <c r="V4413" s="145">
        <v>-3482109.0284657516</v>
      </c>
    </row>
    <row r="4414" spans="1:22" x14ac:dyDescent="0.35">
      <c r="A4414" s="70">
        <f t="shared" si="77"/>
        <v>4395</v>
      </c>
      <c r="B4414" s="145">
        <v>-11686728.744173102</v>
      </c>
      <c r="U4414" s="145">
        <v>4394</v>
      </c>
      <c r="V4414" s="145">
        <v>1259889.7744260915</v>
      </c>
    </row>
    <row r="4415" spans="1:22" x14ac:dyDescent="0.35">
      <c r="A4415" s="70">
        <f t="shared" si="77"/>
        <v>4396</v>
      </c>
      <c r="B4415" s="145">
        <v>-11686728.744173102</v>
      </c>
      <c r="U4415" s="145">
        <v>4395</v>
      </c>
      <c r="V4415" s="145">
        <v>-32953224.034693565</v>
      </c>
    </row>
    <row r="4416" spans="1:22" x14ac:dyDescent="0.35">
      <c r="A4416" s="70">
        <f t="shared" si="77"/>
        <v>4397</v>
      </c>
      <c r="B4416" s="145">
        <v>-11686728.744173102</v>
      </c>
      <c r="U4416" s="145">
        <v>4396</v>
      </c>
      <c r="V4416" s="145">
        <v>9049505.1616273299</v>
      </c>
    </row>
    <row r="4417" spans="1:22" x14ac:dyDescent="0.35">
      <c r="A4417" s="70">
        <f t="shared" si="77"/>
        <v>4398</v>
      </c>
      <c r="B4417" s="145">
        <v>-11686728.744173102</v>
      </c>
      <c r="U4417" s="145">
        <v>4397</v>
      </c>
      <c r="V4417" s="145">
        <v>35065080.382298343</v>
      </c>
    </row>
    <row r="4418" spans="1:22" x14ac:dyDescent="0.35">
      <c r="A4418" s="70">
        <f t="shared" si="77"/>
        <v>4399</v>
      </c>
      <c r="B4418" s="145">
        <v>-11686728.744173102</v>
      </c>
      <c r="U4418" s="145">
        <v>4398</v>
      </c>
      <c r="V4418" s="145">
        <v>-6321648.6827644482</v>
      </c>
    </row>
    <row r="4419" spans="1:22" x14ac:dyDescent="0.35">
      <c r="A4419" s="70">
        <f t="shared" si="77"/>
        <v>4400</v>
      </c>
      <c r="B4419" s="145">
        <v>-11686728.744173102</v>
      </c>
      <c r="U4419" s="145">
        <v>4399</v>
      </c>
      <c r="V4419" s="145">
        <v>-8896145.1946872659</v>
      </c>
    </row>
    <row r="4420" spans="1:22" x14ac:dyDescent="0.35">
      <c r="A4420" s="70">
        <f t="shared" si="77"/>
        <v>4401</v>
      </c>
      <c r="B4420" s="145">
        <v>-11686728.744173102</v>
      </c>
      <c r="U4420" s="145">
        <v>4400</v>
      </c>
      <c r="V4420" s="145">
        <v>-2635479.4888870977</v>
      </c>
    </row>
    <row r="4421" spans="1:22" x14ac:dyDescent="0.35">
      <c r="A4421" s="70">
        <f t="shared" si="77"/>
        <v>4402</v>
      </c>
      <c r="B4421" s="145">
        <v>-11686728.744173102</v>
      </c>
      <c r="U4421" s="145">
        <v>4401</v>
      </c>
      <c r="V4421" s="145">
        <v>-59151706.162081525</v>
      </c>
    </row>
    <row r="4422" spans="1:22" x14ac:dyDescent="0.35">
      <c r="A4422" s="70">
        <f t="shared" si="77"/>
        <v>4403</v>
      </c>
      <c r="B4422" s="145">
        <v>-11686728.744173102</v>
      </c>
      <c r="U4422" s="145">
        <v>4402</v>
      </c>
      <c r="V4422" s="145">
        <v>-20307350.740031529</v>
      </c>
    </row>
    <row r="4423" spans="1:22" x14ac:dyDescent="0.35">
      <c r="A4423" s="70">
        <f t="shared" si="77"/>
        <v>4404</v>
      </c>
      <c r="B4423" s="145">
        <v>-11686728.744173102</v>
      </c>
      <c r="U4423" s="145">
        <v>4403</v>
      </c>
      <c r="V4423" s="145">
        <v>11540252.532449462</v>
      </c>
    </row>
    <row r="4424" spans="1:22" x14ac:dyDescent="0.35">
      <c r="A4424" s="70">
        <f t="shared" si="77"/>
        <v>4405</v>
      </c>
      <c r="B4424" s="145">
        <v>-11686728.744173102</v>
      </c>
      <c r="U4424" s="145">
        <v>4404</v>
      </c>
      <c r="V4424" s="145">
        <v>13315604.608700819</v>
      </c>
    </row>
    <row r="4425" spans="1:22" x14ac:dyDescent="0.35">
      <c r="A4425" s="70">
        <f t="shared" si="77"/>
        <v>4406</v>
      </c>
      <c r="B4425" s="145">
        <v>-11686728.744173102</v>
      </c>
      <c r="U4425" s="145">
        <v>4405</v>
      </c>
      <c r="V4425" s="145">
        <v>8620746.474357944</v>
      </c>
    </row>
    <row r="4426" spans="1:22" x14ac:dyDescent="0.35">
      <c r="A4426" s="70">
        <f t="shared" si="77"/>
        <v>4407</v>
      </c>
      <c r="B4426" s="145">
        <v>-11686728.744173102</v>
      </c>
      <c r="U4426" s="145">
        <v>4406</v>
      </c>
      <c r="V4426" s="145">
        <v>-20695901.886387311</v>
      </c>
    </row>
    <row r="4427" spans="1:22" x14ac:dyDescent="0.35">
      <c r="A4427" s="70">
        <f t="shared" si="77"/>
        <v>4408</v>
      </c>
      <c r="B4427" s="145">
        <v>-11686728.744173102</v>
      </c>
      <c r="U4427" s="145">
        <v>4407</v>
      </c>
      <c r="V4427" s="145">
        <v>-4548677.5292318389</v>
      </c>
    </row>
    <row r="4428" spans="1:22" x14ac:dyDescent="0.35">
      <c r="A4428" s="70">
        <f t="shared" si="77"/>
        <v>4409</v>
      </c>
      <c r="B4428" s="145">
        <v>-11686728.744173102</v>
      </c>
      <c r="U4428" s="145">
        <v>4408</v>
      </c>
      <c r="V4428" s="145">
        <v>-11884344.252180852</v>
      </c>
    </row>
    <row r="4429" spans="1:22" x14ac:dyDescent="0.35">
      <c r="A4429" s="70">
        <f t="shared" si="77"/>
        <v>4410</v>
      </c>
      <c r="B4429" s="145">
        <v>-11686728.744173102</v>
      </c>
      <c r="U4429" s="145">
        <v>4409</v>
      </c>
      <c r="V4429" s="145">
        <v>-4536001.9140277579</v>
      </c>
    </row>
    <row r="4430" spans="1:22" x14ac:dyDescent="0.35">
      <c r="A4430" s="70">
        <f t="shared" si="77"/>
        <v>4411</v>
      </c>
      <c r="B4430" s="145">
        <v>-11686728.744173102</v>
      </c>
      <c r="U4430" s="145">
        <v>4410</v>
      </c>
      <c r="V4430" s="145">
        <v>-3749486.8468776066</v>
      </c>
    </row>
    <row r="4431" spans="1:22" x14ac:dyDescent="0.35">
      <c r="A4431" s="70">
        <f t="shared" si="77"/>
        <v>4412</v>
      </c>
      <c r="B4431" s="145">
        <v>-11686728.744173102</v>
      </c>
      <c r="U4431" s="145">
        <v>4411</v>
      </c>
      <c r="V4431" s="145">
        <v>-62152894.572680175</v>
      </c>
    </row>
    <row r="4432" spans="1:22" x14ac:dyDescent="0.35">
      <c r="A4432" s="70">
        <f t="shared" si="77"/>
        <v>4413</v>
      </c>
      <c r="B4432" s="145">
        <v>-11686728.744173102</v>
      </c>
      <c r="U4432" s="145">
        <v>4412</v>
      </c>
      <c r="V4432" s="145">
        <v>-9551890.6659896579</v>
      </c>
    </row>
    <row r="4433" spans="1:22" x14ac:dyDescent="0.35">
      <c r="A4433" s="70">
        <f t="shared" si="77"/>
        <v>4414</v>
      </c>
      <c r="B4433" s="145">
        <v>-11686728.744173102</v>
      </c>
      <c r="U4433" s="145">
        <v>4413</v>
      </c>
      <c r="V4433" s="145">
        <v>3319519.6960394941</v>
      </c>
    </row>
    <row r="4434" spans="1:22" x14ac:dyDescent="0.35">
      <c r="A4434" s="70">
        <f t="shared" si="77"/>
        <v>4415</v>
      </c>
      <c r="B4434" s="145">
        <v>-11686728.744173102</v>
      </c>
      <c r="U4434" s="145">
        <v>4414</v>
      </c>
      <c r="V4434" s="145">
        <v>-43340426.685247742</v>
      </c>
    </row>
    <row r="4435" spans="1:22" x14ac:dyDescent="0.35">
      <c r="A4435" s="70">
        <f t="shared" si="77"/>
        <v>4416</v>
      </c>
      <c r="B4435" s="145">
        <v>-11686728.744173102</v>
      </c>
      <c r="U4435" s="145">
        <v>4415</v>
      </c>
      <c r="V4435" s="145">
        <v>-27020501.994394653</v>
      </c>
    </row>
    <row r="4436" spans="1:22" x14ac:dyDescent="0.35">
      <c r="A4436" s="70">
        <f t="shared" si="77"/>
        <v>4417</v>
      </c>
      <c r="B4436" s="145">
        <v>-11686728.744173102</v>
      </c>
      <c r="U4436" s="145">
        <v>4416</v>
      </c>
      <c r="V4436" s="145">
        <v>-4253143.3298889697</v>
      </c>
    </row>
    <row r="4437" spans="1:22" x14ac:dyDescent="0.35">
      <c r="A4437" s="70">
        <f t="shared" si="77"/>
        <v>4418</v>
      </c>
      <c r="B4437" s="145">
        <v>-11686728.744173102</v>
      </c>
      <c r="U4437" s="145">
        <v>4417</v>
      </c>
      <c r="V4437" s="145">
        <v>-87895202.214133739</v>
      </c>
    </row>
    <row r="4438" spans="1:22" x14ac:dyDescent="0.35">
      <c r="A4438" s="70">
        <f t="shared" ref="A4438:A4501" si="78">A4437+1</f>
        <v>4419</v>
      </c>
      <c r="B4438" s="145">
        <v>-11686728.744173102</v>
      </c>
      <c r="U4438" s="145">
        <v>4418</v>
      </c>
      <c r="V4438" s="145">
        <v>33095863.866568916</v>
      </c>
    </row>
    <row r="4439" spans="1:22" x14ac:dyDescent="0.35">
      <c r="A4439" s="70">
        <f t="shared" si="78"/>
        <v>4420</v>
      </c>
      <c r="B4439" s="145">
        <v>-11686728.744173102</v>
      </c>
      <c r="U4439" s="145">
        <v>4419</v>
      </c>
      <c r="V4439" s="145">
        <v>-12289367.884660274</v>
      </c>
    </row>
    <row r="4440" spans="1:22" x14ac:dyDescent="0.35">
      <c r="A4440" s="70">
        <f t="shared" si="78"/>
        <v>4421</v>
      </c>
      <c r="B4440" s="145">
        <v>-11686728.744173102</v>
      </c>
      <c r="U4440" s="145">
        <v>4420</v>
      </c>
      <c r="V4440" s="145">
        <v>26584048.254406221</v>
      </c>
    </row>
    <row r="4441" spans="1:22" x14ac:dyDescent="0.35">
      <c r="A4441" s="70">
        <f t="shared" si="78"/>
        <v>4422</v>
      </c>
      <c r="B4441" s="145">
        <v>-11686728.744173102</v>
      </c>
      <c r="U4441" s="145">
        <v>4421</v>
      </c>
      <c r="V4441" s="145">
        <v>-632194.89861411974</v>
      </c>
    </row>
    <row r="4442" spans="1:22" x14ac:dyDescent="0.35">
      <c r="A4442" s="70">
        <f t="shared" si="78"/>
        <v>4423</v>
      </c>
      <c r="B4442" s="145">
        <v>-11686728.744173102</v>
      </c>
      <c r="U4442" s="145">
        <v>4422</v>
      </c>
      <c r="V4442" s="145">
        <v>-10279066.691086939</v>
      </c>
    </row>
    <row r="4443" spans="1:22" x14ac:dyDescent="0.35">
      <c r="A4443" s="70">
        <f t="shared" si="78"/>
        <v>4424</v>
      </c>
      <c r="B4443" s="145">
        <v>-11686728.744173102</v>
      </c>
      <c r="U4443" s="145">
        <v>4423</v>
      </c>
      <c r="V4443" s="145">
        <v>10642835.264555667</v>
      </c>
    </row>
    <row r="4444" spans="1:22" x14ac:dyDescent="0.35">
      <c r="A4444" s="70">
        <f t="shared" si="78"/>
        <v>4425</v>
      </c>
      <c r="B4444" s="145">
        <v>-11686728.744173102</v>
      </c>
      <c r="U4444" s="145">
        <v>4424</v>
      </c>
      <c r="V4444" s="145">
        <v>-6780843.4871347919</v>
      </c>
    </row>
    <row r="4445" spans="1:22" x14ac:dyDescent="0.35">
      <c r="A4445" s="70">
        <f t="shared" si="78"/>
        <v>4426</v>
      </c>
      <c r="B4445" s="145">
        <v>-11686728.744173102</v>
      </c>
      <c r="U4445" s="145">
        <v>4425</v>
      </c>
      <c r="V4445" s="145">
        <v>-13937346.520747477</v>
      </c>
    </row>
    <row r="4446" spans="1:22" x14ac:dyDescent="0.35">
      <c r="A4446" s="70">
        <f t="shared" si="78"/>
        <v>4427</v>
      </c>
      <c r="B4446" s="145">
        <v>-11686728.744173102</v>
      </c>
      <c r="U4446" s="145">
        <v>4426</v>
      </c>
      <c r="V4446" s="145">
        <v>-18136136.124233853</v>
      </c>
    </row>
    <row r="4447" spans="1:22" x14ac:dyDescent="0.35">
      <c r="A4447" s="70">
        <f t="shared" si="78"/>
        <v>4428</v>
      </c>
      <c r="B4447" s="145">
        <v>-11686728.744173102</v>
      </c>
      <c r="U4447" s="145">
        <v>4427</v>
      </c>
      <c r="V4447" s="145">
        <v>7208213.0822456926</v>
      </c>
    </row>
    <row r="4448" spans="1:22" x14ac:dyDescent="0.35">
      <c r="A4448" s="70">
        <f t="shared" si="78"/>
        <v>4429</v>
      </c>
      <c r="B4448" s="145">
        <v>-11686728.744173102</v>
      </c>
      <c r="U4448" s="145">
        <v>4428</v>
      </c>
      <c r="V4448" s="145">
        <v>-46689636.745715886</v>
      </c>
    </row>
    <row r="4449" spans="1:22" x14ac:dyDescent="0.35">
      <c r="A4449" s="70">
        <f t="shared" si="78"/>
        <v>4430</v>
      </c>
      <c r="B4449" s="145">
        <v>-11686728.744173102</v>
      </c>
      <c r="U4449" s="145">
        <v>4429</v>
      </c>
      <c r="V4449" s="145">
        <v>6561506.0279605761</v>
      </c>
    </row>
    <row r="4450" spans="1:22" x14ac:dyDescent="0.35">
      <c r="A4450" s="70">
        <f t="shared" si="78"/>
        <v>4431</v>
      </c>
      <c r="B4450" s="145">
        <v>-11686728.744173102</v>
      </c>
      <c r="U4450" s="145">
        <v>4430</v>
      </c>
      <c r="V4450" s="145">
        <v>2788414.5207924359</v>
      </c>
    </row>
    <row r="4451" spans="1:22" x14ac:dyDescent="0.35">
      <c r="A4451" s="70">
        <f t="shared" si="78"/>
        <v>4432</v>
      </c>
      <c r="B4451" s="145">
        <v>-11686728.744173102</v>
      </c>
      <c r="U4451" s="145">
        <v>4431</v>
      </c>
      <c r="V4451" s="145">
        <v>-19925978.775299042</v>
      </c>
    </row>
    <row r="4452" spans="1:22" x14ac:dyDescent="0.35">
      <c r="A4452" s="70">
        <f t="shared" si="78"/>
        <v>4433</v>
      </c>
      <c r="B4452" s="145">
        <v>-11686728.744173102</v>
      </c>
      <c r="U4452" s="145">
        <v>4432</v>
      </c>
      <c r="V4452" s="145">
        <v>-24744158.351447735</v>
      </c>
    </row>
    <row r="4453" spans="1:22" x14ac:dyDescent="0.35">
      <c r="A4453" s="70">
        <f t="shared" si="78"/>
        <v>4434</v>
      </c>
      <c r="B4453" s="145">
        <v>-11686728.744173102</v>
      </c>
      <c r="U4453" s="145">
        <v>4433</v>
      </c>
      <c r="V4453" s="145">
        <v>-38699841.134262852</v>
      </c>
    </row>
    <row r="4454" spans="1:22" x14ac:dyDescent="0.35">
      <c r="A4454" s="70">
        <f t="shared" si="78"/>
        <v>4435</v>
      </c>
      <c r="B4454" s="145">
        <v>-11686728.744173102</v>
      </c>
      <c r="U4454" s="145">
        <v>4434</v>
      </c>
      <c r="V4454" s="145">
        <v>16179713.512995966</v>
      </c>
    </row>
    <row r="4455" spans="1:22" x14ac:dyDescent="0.35">
      <c r="A4455" s="70">
        <f t="shared" si="78"/>
        <v>4436</v>
      </c>
      <c r="B4455" s="145">
        <v>-11686728.744173102</v>
      </c>
      <c r="U4455" s="145">
        <v>4435</v>
      </c>
      <c r="V4455" s="145">
        <v>-5094073.0389590673</v>
      </c>
    </row>
    <row r="4456" spans="1:22" x14ac:dyDescent="0.35">
      <c r="A4456" s="70">
        <f t="shared" si="78"/>
        <v>4437</v>
      </c>
      <c r="B4456" s="145">
        <v>-11686728.744173102</v>
      </c>
      <c r="U4456" s="145">
        <v>4436</v>
      </c>
      <c r="V4456" s="145">
        <v>-11621406.919952735</v>
      </c>
    </row>
    <row r="4457" spans="1:22" x14ac:dyDescent="0.35">
      <c r="A4457" s="70">
        <f t="shared" si="78"/>
        <v>4438</v>
      </c>
      <c r="B4457" s="145">
        <v>-11686728.744173102</v>
      </c>
      <c r="U4457" s="145">
        <v>4437</v>
      </c>
      <c r="V4457" s="145">
        <v>12450759.681667097</v>
      </c>
    </row>
    <row r="4458" spans="1:22" x14ac:dyDescent="0.35">
      <c r="A4458" s="70">
        <f t="shared" si="78"/>
        <v>4439</v>
      </c>
      <c r="B4458" s="145">
        <v>-11686728.744173102</v>
      </c>
      <c r="U4458" s="145">
        <v>4438</v>
      </c>
      <c r="V4458" s="145">
        <v>-13182811.704277258</v>
      </c>
    </row>
    <row r="4459" spans="1:22" x14ac:dyDescent="0.35">
      <c r="A4459" s="70">
        <f t="shared" si="78"/>
        <v>4440</v>
      </c>
      <c r="B4459" s="145">
        <v>-11686728.744173102</v>
      </c>
      <c r="U4459" s="145">
        <v>4439</v>
      </c>
      <c r="V4459" s="145">
        <v>-15837139.776489789</v>
      </c>
    </row>
    <row r="4460" spans="1:22" x14ac:dyDescent="0.35">
      <c r="A4460" s="70">
        <f t="shared" si="78"/>
        <v>4441</v>
      </c>
      <c r="B4460" s="145">
        <v>-11686728.744173102</v>
      </c>
      <c r="U4460" s="145">
        <v>4440</v>
      </c>
      <c r="V4460" s="145">
        <v>3287423.9955856875</v>
      </c>
    </row>
    <row r="4461" spans="1:22" x14ac:dyDescent="0.35">
      <c r="A4461" s="70">
        <f t="shared" si="78"/>
        <v>4442</v>
      </c>
      <c r="B4461" s="145">
        <v>-11686728.744173102</v>
      </c>
      <c r="U4461" s="145">
        <v>4441</v>
      </c>
      <c r="V4461" s="145">
        <v>4783956.0275317766</v>
      </c>
    </row>
    <row r="4462" spans="1:22" x14ac:dyDescent="0.35">
      <c r="A4462" s="70">
        <f t="shared" si="78"/>
        <v>4443</v>
      </c>
      <c r="B4462" s="145">
        <v>-11686728.744173102</v>
      </c>
      <c r="U4462" s="145">
        <v>4442</v>
      </c>
      <c r="V4462" s="145">
        <v>-15001760.102738684</v>
      </c>
    </row>
    <row r="4463" spans="1:22" x14ac:dyDescent="0.35">
      <c r="A4463" s="70">
        <f t="shared" si="78"/>
        <v>4444</v>
      </c>
      <c r="B4463" s="145">
        <v>-11686728.744173102</v>
      </c>
      <c r="U4463" s="145">
        <v>4443</v>
      </c>
      <c r="V4463" s="145">
        <v>-30295082.110270966</v>
      </c>
    </row>
    <row r="4464" spans="1:22" x14ac:dyDescent="0.35">
      <c r="A4464" s="70">
        <f t="shared" si="78"/>
        <v>4445</v>
      </c>
      <c r="B4464" s="145">
        <v>-11686728.744173102</v>
      </c>
      <c r="U4464" s="145">
        <v>4444</v>
      </c>
      <c r="V4464" s="145">
        <v>-1525624.4752345532</v>
      </c>
    </row>
    <row r="4465" spans="1:22" x14ac:dyDescent="0.35">
      <c r="A4465" s="70">
        <f t="shared" si="78"/>
        <v>4446</v>
      </c>
      <c r="B4465" s="145">
        <v>-11686728.744173102</v>
      </c>
      <c r="U4465" s="145">
        <v>4445</v>
      </c>
      <c r="V4465" s="145">
        <v>9672299.2545169704</v>
      </c>
    </row>
    <row r="4466" spans="1:22" x14ac:dyDescent="0.35">
      <c r="A4466" s="70">
        <f t="shared" si="78"/>
        <v>4447</v>
      </c>
      <c r="B4466" s="145">
        <v>-11686728.744173102</v>
      </c>
      <c r="U4466" s="145">
        <v>4446</v>
      </c>
      <c r="V4466" s="145">
        <v>-19838216.961468659</v>
      </c>
    </row>
    <row r="4467" spans="1:22" x14ac:dyDescent="0.35">
      <c r="A4467" s="70">
        <f t="shared" si="78"/>
        <v>4448</v>
      </c>
      <c r="B4467" s="145">
        <v>-11686728.744173102</v>
      </c>
      <c r="U4467" s="145">
        <v>4447</v>
      </c>
      <c r="V4467" s="145">
        <v>-20147328.029175565</v>
      </c>
    </row>
    <row r="4468" spans="1:22" x14ac:dyDescent="0.35">
      <c r="A4468" s="70">
        <f t="shared" si="78"/>
        <v>4449</v>
      </c>
      <c r="B4468" s="145">
        <v>-11686728.744173102</v>
      </c>
      <c r="U4468" s="145">
        <v>4448</v>
      </c>
      <c r="V4468" s="145">
        <v>-33309959.735968009</v>
      </c>
    </row>
    <row r="4469" spans="1:22" x14ac:dyDescent="0.35">
      <c r="A4469" s="70">
        <f t="shared" si="78"/>
        <v>4450</v>
      </c>
      <c r="B4469" s="145">
        <v>-11686728.744173102</v>
      </c>
      <c r="U4469" s="145">
        <v>4449</v>
      </c>
      <c r="V4469" s="145">
        <v>6364217.4253047183</v>
      </c>
    </row>
    <row r="4470" spans="1:22" x14ac:dyDescent="0.35">
      <c r="A4470" s="70">
        <f t="shared" si="78"/>
        <v>4451</v>
      </c>
      <c r="B4470" s="145">
        <v>-11686728.744173102</v>
      </c>
      <c r="U4470" s="145">
        <v>4450</v>
      </c>
      <c r="V4470" s="145">
        <v>-10659538.974298144</v>
      </c>
    </row>
    <row r="4471" spans="1:22" x14ac:dyDescent="0.35">
      <c r="A4471" s="70">
        <f t="shared" si="78"/>
        <v>4452</v>
      </c>
      <c r="B4471" s="145">
        <v>-11686728.744173102</v>
      </c>
      <c r="U4471" s="145">
        <v>4451</v>
      </c>
      <c r="V4471" s="145">
        <v>-1543437.20193379</v>
      </c>
    </row>
    <row r="4472" spans="1:22" x14ac:dyDescent="0.35">
      <c r="A4472" s="70">
        <f t="shared" si="78"/>
        <v>4453</v>
      </c>
      <c r="B4472" s="145">
        <v>-11686728.744173102</v>
      </c>
      <c r="U4472" s="145">
        <v>4452</v>
      </c>
      <c r="V4472" s="145">
        <v>-8169328.5621795673</v>
      </c>
    </row>
    <row r="4473" spans="1:22" x14ac:dyDescent="0.35">
      <c r="A4473" s="70">
        <f t="shared" si="78"/>
        <v>4454</v>
      </c>
      <c r="B4473" s="145">
        <v>-11686728.744173102</v>
      </c>
      <c r="U4473" s="145">
        <v>4453</v>
      </c>
      <c r="V4473" s="145">
        <v>1025553.9156307951</v>
      </c>
    </row>
    <row r="4474" spans="1:22" x14ac:dyDescent="0.35">
      <c r="A4474" s="70">
        <f t="shared" si="78"/>
        <v>4455</v>
      </c>
      <c r="B4474" s="145">
        <v>-11686728.744173102</v>
      </c>
      <c r="U4474" s="145">
        <v>4454</v>
      </c>
      <c r="V4474" s="145">
        <v>-17509451.558045648</v>
      </c>
    </row>
    <row r="4475" spans="1:22" x14ac:dyDescent="0.35">
      <c r="A4475" s="70">
        <f t="shared" si="78"/>
        <v>4456</v>
      </c>
      <c r="B4475" s="145">
        <v>-11686728.744173102</v>
      </c>
      <c r="U4475" s="145">
        <v>4455</v>
      </c>
      <c r="V4475" s="145">
        <v>-7514891.5946895108</v>
      </c>
    </row>
    <row r="4476" spans="1:22" x14ac:dyDescent="0.35">
      <c r="A4476" s="70">
        <f t="shared" si="78"/>
        <v>4457</v>
      </c>
      <c r="B4476" s="145">
        <v>-11686728.744173102</v>
      </c>
      <c r="U4476" s="145">
        <v>4456</v>
      </c>
      <c r="V4476" s="145">
        <v>-5995732.1295532398</v>
      </c>
    </row>
    <row r="4477" spans="1:22" x14ac:dyDescent="0.35">
      <c r="A4477" s="70">
        <f t="shared" si="78"/>
        <v>4458</v>
      </c>
      <c r="B4477" s="145">
        <v>-11686728.744173102</v>
      </c>
      <c r="U4477" s="145">
        <v>4457</v>
      </c>
      <c r="V4477" s="145">
        <v>-11640880.867221242</v>
      </c>
    </row>
    <row r="4478" spans="1:22" x14ac:dyDescent="0.35">
      <c r="A4478" s="70">
        <f t="shared" si="78"/>
        <v>4459</v>
      </c>
      <c r="B4478" s="145">
        <v>-11686728.744173102</v>
      </c>
      <c r="U4478" s="145">
        <v>4458</v>
      </c>
      <c r="V4478" s="145">
        <v>8189586.7817632668</v>
      </c>
    </row>
    <row r="4479" spans="1:22" x14ac:dyDescent="0.35">
      <c r="A4479" s="70">
        <f t="shared" si="78"/>
        <v>4460</v>
      </c>
      <c r="B4479" s="145">
        <v>-11686728.744173102</v>
      </c>
      <c r="U4479" s="145">
        <v>4459</v>
      </c>
      <c r="V4479" s="145">
        <v>-12464840.472904934</v>
      </c>
    </row>
    <row r="4480" spans="1:22" x14ac:dyDescent="0.35">
      <c r="A4480" s="70">
        <f t="shared" si="78"/>
        <v>4461</v>
      </c>
      <c r="B4480" s="145">
        <v>-11686728.744173102</v>
      </c>
      <c r="U4480" s="145">
        <v>4460</v>
      </c>
      <c r="V4480" s="145">
        <v>451593.79996808618</v>
      </c>
    </row>
    <row r="4481" spans="1:22" x14ac:dyDescent="0.35">
      <c r="A4481" s="70">
        <f t="shared" si="78"/>
        <v>4462</v>
      </c>
      <c r="B4481" s="145">
        <v>-11686728.744173102</v>
      </c>
      <c r="U4481" s="145">
        <v>4461</v>
      </c>
      <c r="V4481" s="145">
        <v>20396129.197396819</v>
      </c>
    </row>
    <row r="4482" spans="1:22" x14ac:dyDescent="0.35">
      <c r="A4482" s="70">
        <f t="shared" si="78"/>
        <v>4463</v>
      </c>
      <c r="B4482" s="145">
        <v>-11686728.744173102</v>
      </c>
      <c r="U4482" s="145">
        <v>4462</v>
      </c>
      <c r="V4482" s="145">
        <v>-5309473.5371646658</v>
      </c>
    </row>
    <row r="4483" spans="1:22" x14ac:dyDescent="0.35">
      <c r="A4483" s="70">
        <f t="shared" si="78"/>
        <v>4464</v>
      </c>
      <c r="B4483" s="145">
        <v>-11686728.744173102</v>
      </c>
      <c r="U4483" s="145">
        <v>4463</v>
      </c>
      <c r="V4483" s="145">
        <v>-4984988.6046956591</v>
      </c>
    </row>
    <row r="4484" spans="1:22" x14ac:dyDescent="0.35">
      <c r="A4484" s="70">
        <f t="shared" si="78"/>
        <v>4465</v>
      </c>
      <c r="B4484" s="145">
        <v>-11686728.744173102</v>
      </c>
      <c r="U4484" s="145">
        <v>4464</v>
      </c>
      <c r="V4484" s="145">
        <v>-17245868.229016989</v>
      </c>
    </row>
    <row r="4485" spans="1:22" x14ac:dyDescent="0.35">
      <c r="A4485" s="70">
        <f t="shared" si="78"/>
        <v>4466</v>
      </c>
      <c r="B4485" s="145">
        <v>-11686728.744173102</v>
      </c>
      <c r="U4485" s="145">
        <v>4465</v>
      </c>
      <c r="V4485" s="145">
        <v>13088046.19146657</v>
      </c>
    </row>
    <row r="4486" spans="1:22" x14ac:dyDescent="0.35">
      <c r="A4486" s="70">
        <f t="shared" si="78"/>
        <v>4467</v>
      </c>
      <c r="B4486" s="145">
        <v>-11686728.744173102</v>
      </c>
      <c r="U4486" s="145">
        <v>4466</v>
      </c>
      <c r="V4486" s="145">
        <v>14862846.411068402</v>
      </c>
    </row>
    <row r="4487" spans="1:22" x14ac:dyDescent="0.35">
      <c r="A4487" s="70">
        <f t="shared" si="78"/>
        <v>4468</v>
      </c>
      <c r="B4487" s="145">
        <v>-11686728.744173102</v>
      </c>
      <c r="U4487" s="145">
        <v>4467</v>
      </c>
      <c r="V4487" s="145">
        <v>-4223990.2115901858</v>
      </c>
    </row>
    <row r="4488" spans="1:22" x14ac:dyDescent="0.35">
      <c r="A4488" s="70">
        <f t="shared" si="78"/>
        <v>4469</v>
      </c>
      <c r="B4488" s="145">
        <v>-11686728.744173102</v>
      </c>
      <c r="U4488" s="145">
        <v>4468</v>
      </c>
      <c r="V4488" s="145">
        <v>-26752600.313680459</v>
      </c>
    </row>
    <row r="4489" spans="1:22" x14ac:dyDescent="0.35">
      <c r="A4489" s="70">
        <f t="shared" si="78"/>
        <v>4470</v>
      </c>
      <c r="B4489" s="145">
        <v>-11686728.744173102</v>
      </c>
      <c r="U4489" s="145">
        <v>4469</v>
      </c>
      <c r="V4489" s="145">
        <v>-3139826.9666702822</v>
      </c>
    </row>
    <row r="4490" spans="1:22" x14ac:dyDescent="0.35">
      <c r="A4490" s="70">
        <f t="shared" si="78"/>
        <v>4471</v>
      </c>
      <c r="B4490" s="145">
        <v>-11686728.744173102</v>
      </c>
      <c r="U4490" s="145">
        <v>4470</v>
      </c>
      <c r="V4490" s="145">
        <v>-16176456.031668331</v>
      </c>
    </row>
    <row r="4491" spans="1:22" x14ac:dyDescent="0.35">
      <c r="A4491" s="70">
        <f t="shared" si="78"/>
        <v>4472</v>
      </c>
      <c r="B4491" s="145">
        <v>-11686728.744173102</v>
      </c>
      <c r="U4491" s="145">
        <v>4471</v>
      </c>
      <c r="V4491" s="145">
        <v>14369618.479957037</v>
      </c>
    </row>
    <row r="4492" spans="1:22" x14ac:dyDescent="0.35">
      <c r="A4492" s="70">
        <f t="shared" si="78"/>
        <v>4473</v>
      </c>
      <c r="B4492" s="145">
        <v>-11686728.744173102</v>
      </c>
      <c r="U4492" s="145">
        <v>4472</v>
      </c>
      <c r="V4492" s="145">
        <v>-20635845.586762715</v>
      </c>
    </row>
    <row r="4493" spans="1:22" x14ac:dyDescent="0.35">
      <c r="A4493" s="70">
        <f t="shared" si="78"/>
        <v>4474</v>
      </c>
      <c r="B4493" s="145">
        <v>-11686728.744173102</v>
      </c>
      <c r="U4493" s="145">
        <v>4473</v>
      </c>
      <c r="V4493" s="145">
        <v>6981978.2529284582</v>
      </c>
    </row>
    <row r="4494" spans="1:22" x14ac:dyDescent="0.35">
      <c r="A4494" s="70">
        <f t="shared" si="78"/>
        <v>4475</v>
      </c>
      <c r="B4494" s="145">
        <v>-11686728.744173102</v>
      </c>
      <c r="U4494" s="145">
        <v>4474</v>
      </c>
      <c r="V4494" s="145">
        <v>9128404.7636651918</v>
      </c>
    </row>
    <row r="4495" spans="1:22" x14ac:dyDescent="0.35">
      <c r="A4495" s="70">
        <f t="shared" si="78"/>
        <v>4476</v>
      </c>
      <c r="B4495" s="145">
        <v>-11686728.744173102</v>
      </c>
      <c r="U4495" s="145">
        <v>4475</v>
      </c>
      <c r="V4495" s="145">
        <v>5340854.3964302801</v>
      </c>
    </row>
    <row r="4496" spans="1:22" x14ac:dyDescent="0.35">
      <c r="A4496" s="70">
        <f t="shared" si="78"/>
        <v>4477</v>
      </c>
      <c r="B4496" s="145">
        <v>-11686728.744173102</v>
      </c>
      <c r="U4496" s="145">
        <v>4476</v>
      </c>
      <c r="V4496" s="145">
        <v>20381496.289036501</v>
      </c>
    </row>
    <row r="4497" spans="1:22" x14ac:dyDescent="0.35">
      <c r="A4497" s="70">
        <f t="shared" si="78"/>
        <v>4478</v>
      </c>
      <c r="B4497" s="145">
        <v>-11686728.744173102</v>
      </c>
      <c r="U4497" s="145">
        <v>4477</v>
      </c>
      <c r="V4497" s="145">
        <v>17413085.267846592</v>
      </c>
    </row>
    <row r="4498" spans="1:22" x14ac:dyDescent="0.35">
      <c r="A4498" s="70">
        <f t="shared" si="78"/>
        <v>4479</v>
      </c>
      <c r="B4498" s="145">
        <v>-11686728.744173102</v>
      </c>
      <c r="U4498" s="145">
        <v>4478</v>
      </c>
      <c r="V4498" s="145">
        <v>-9226742.8117474373</v>
      </c>
    </row>
    <row r="4499" spans="1:22" x14ac:dyDescent="0.35">
      <c r="A4499" s="70">
        <f t="shared" si="78"/>
        <v>4480</v>
      </c>
      <c r="B4499" s="145">
        <v>-11686728.744173102</v>
      </c>
      <c r="U4499" s="145">
        <v>4479</v>
      </c>
      <c r="V4499" s="145">
        <v>-7568161.3368660007</v>
      </c>
    </row>
    <row r="4500" spans="1:22" x14ac:dyDescent="0.35">
      <c r="A4500" s="70">
        <f t="shared" si="78"/>
        <v>4481</v>
      </c>
      <c r="B4500" s="145">
        <v>-11686728.744173102</v>
      </c>
      <c r="U4500" s="145">
        <v>4480</v>
      </c>
      <c r="V4500" s="145">
        <v>5613881.8321702033</v>
      </c>
    </row>
    <row r="4501" spans="1:22" x14ac:dyDescent="0.35">
      <c r="A4501" s="70">
        <f t="shared" si="78"/>
        <v>4482</v>
      </c>
      <c r="B4501" s="145">
        <v>-11686728.744173102</v>
      </c>
      <c r="U4501" s="145">
        <v>4481</v>
      </c>
      <c r="V4501" s="145">
        <v>11731635.650730308</v>
      </c>
    </row>
    <row r="4502" spans="1:22" x14ac:dyDescent="0.35">
      <c r="A4502" s="70">
        <f t="shared" ref="A4502:A4565" si="79">A4501+1</f>
        <v>4483</v>
      </c>
      <c r="B4502" s="145">
        <v>-11686728.744173102</v>
      </c>
      <c r="U4502" s="145">
        <v>4482</v>
      </c>
      <c r="V4502" s="145">
        <v>-14141197.685576137</v>
      </c>
    </row>
    <row r="4503" spans="1:22" x14ac:dyDescent="0.35">
      <c r="A4503" s="70">
        <f t="shared" si="79"/>
        <v>4484</v>
      </c>
      <c r="B4503" s="145">
        <v>-11686728.744173102</v>
      </c>
      <c r="U4503" s="145">
        <v>4483</v>
      </c>
      <c r="V4503" s="145">
        <v>-21877008.49467764</v>
      </c>
    </row>
    <row r="4504" spans="1:22" x14ac:dyDescent="0.35">
      <c r="A4504" s="70">
        <f t="shared" si="79"/>
        <v>4485</v>
      </c>
      <c r="B4504" s="145">
        <v>-11686728.744173102</v>
      </c>
      <c r="U4504" s="145">
        <v>4484</v>
      </c>
      <c r="V4504" s="145">
        <v>-670285.31587287784</v>
      </c>
    </row>
    <row r="4505" spans="1:22" x14ac:dyDescent="0.35">
      <c r="A4505" s="70">
        <f t="shared" si="79"/>
        <v>4486</v>
      </c>
      <c r="B4505" s="145">
        <v>-11686728.744173102</v>
      </c>
      <c r="U4505" s="145">
        <v>4485</v>
      </c>
      <c r="V4505" s="145">
        <v>15229624.887019996</v>
      </c>
    </row>
    <row r="4506" spans="1:22" x14ac:dyDescent="0.35">
      <c r="A4506" s="70">
        <f t="shared" si="79"/>
        <v>4487</v>
      </c>
      <c r="B4506" s="145">
        <v>-11686728.744173102</v>
      </c>
      <c r="U4506" s="145">
        <v>4486</v>
      </c>
      <c r="V4506" s="145">
        <v>2463997.2237533182</v>
      </c>
    </row>
    <row r="4507" spans="1:22" x14ac:dyDescent="0.35">
      <c r="A4507" s="70">
        <f t="shared" si="79"/>
        <v>4488</v>
      </c>
      <c r="B4507" s="145">
        <v>-11686728.744173102</v>
      </c>
      <c r="U4507" s="145">
        <v>4487</v>
      </c>
      <c r="V4507" s="145">
        <v>-13544661.106792269</v>
      </c>
    </row>
    <row r="4508" spans="1:22" x14ac:dyDescent="0.35">
      <c r="A4508" s="70">
        <f t="shared" si="79"/>
        <v>4489</v>
      </c>
      <c r="B4508" s="145">
        <v>-11686728.744173102</v>
      </c>
      <c r="U4508" s="145">
        <v>4488</v>
      </c>
      <c r="V4508" s="145">
        <v>-1161269.7251118086</v>
      </c>
    </row>
    <row r="4509" spans="1:22" x14ac:dyDescent="0.35">
      <c r="A4509" s="70">
        <f t="shared" si="79"/>
        <v>4490</v>
      </c>
      <c r="B4509" s="145">
        <v>-11686728.744173102</v>
      </c>
      <c r="U4509" s="145">
        <v>4489</v>
      </c>
      <c r="V4509" s="145">
        <v>-16119552.559756571</v>
      </c>
    </row>
    <row r="4510" spans="1:22" x14ac:dyDescent="0.35">
      <c r="A4510" s="70">
        <f t="shared" si="79"/>
        <v>4491</v>
      </c>
      <c r="B4510" s="145">
        <v>-11686728.744173102</v>
      </c>
      <c r="U4510" s="145">
        <v>4490</v>
      </c>
      <c r="V4510" s="145">
        <v>-12421430.084376011</v>
      </c>
    </row>
    <row r="4511" spans="1:22" x14ac:dyDescent="0.35">
      <c r="A4511" s="70">
        <f t="shared" si="79"/>
        <v>4492</v>
      </c>
      <c r="B4511" s="145">
        <v>-11686728.744173102</v>
      </c>
      <c r="U4511" s="145">
        <v>4491</v>
      </c>
      <c r="V4511" s="145">
        <v>30273255.280011002</v>
      </c>
    </row>
    <row r="4512" spans="1:22" x14ac:dyDescent="0.35">
      <c r="A4512" s="70">
        <f t="shared" si="79"/>
        <v>4493</v>
      </c>
      <c r="B4512" s="145">
        <v>-11686728.744173102</v>
      </c>
      <c r="U4512" s="145">
        <v>4492</v>
      </c>
      <c r="V4512" s="145">
        <v>-10380969.254560921</v>
      </c>
    </row>
    <row r="4513" spans="1:22" x14ac:dyDescent="0.35">
      <c r="A4513" s="70">
        <f t="shared" si="79"/>
        <v>4494</v>
      </c>
      <c r="B4513" s="145">
        <v>-11686728.744173102</v>
      </c>
      <c r="U4513" s="145">
        <v>4493</v>
      </c>
      <c r="V4513" s="145">
        <v>9755542.4518566318</v>
      </c>
    </row>
    <row r="4514" spans="1:22" x14ac:dyDescent="0.35">
      <c r="A4514" s="70">
        <f t="shared" si="79"/>
        <v>4495</v>
      </c>
      <c r="B4514" s="145">
        <v>-11686728.744173102</v>
      </c>
      <c r="U4514" s="145">
        <v>4494</v>
      </c>
      <c r="V4514" s="145">
        <v>3343732.2563854158</v>
      </c>
    </row>
    <row r="4515" spans="1:22" x14ac:dyDescent="0.35">
      <c r="A4515" s="70">
        <f t="shared" si="79"/>
        <v>4496</v>
      </c>
      <c r="B4515" s="145">
        <v>-11686728.744173102</v>
      </c>
      <c r="U4515" s="145">
        <v>4495</v>
      </c>
      <c r="V4515" s="145">
        <v>14777907.707684413</v>
      </c>
    </row>
    <row r="4516" spans="1:22" x14ac:dyDescent="0.35">
      <c r="A4516" s="70">
        <f t="shared" si="79"/>
        <v>4497</v>
      </c>
      <c r="B4516" s="145">
        <v>-11686728.744173102</v>
      </c>
      <c r="U4516" s="145">
        <v>4496</v>
      </c>
      <c r="V4516" s="145">
        <v>-7728559.7711022254</v>
      </c>
    </row>
    <row r="4517" spans="1:22" x14ac:dyDescent="0.35">
      <c r="A4517" s="70">
        <f t="shared" si="79"/>
        <v>4498</v>
      </c>
      <c r="B4517" s="145">
        <v>-11686728.744173102</v>
      </c>
      <c r="U4517" s="145">
        <v>4497</v>
      </c>
      <c r="V4517" s="145">
        <v>-15759954.261598462</v>
      </c>
    </row>
    <row r="4518" spans="1:22" x14ac:dyDescent="0.35">
      <c r="A4518" s="70">
        <f t="shared" si="79"/>
        <v>4499</v>
      </c>
      <c r="B4518" s="145">
        <v>-11686728.744173102</v>
      </c>
      <c r="U4518" s="145">
        <v>4498</v>
      </c>
      <c r="V4518" s="145">
        <v>2457048.4310749173</v>
      </c>
    </row>
    <row r="4519" spans="1:22" x14ac:dyDescent="0.35">
      <c r="A4519" s="70">
        <f t="shared" si="79"/>
        <v>4500</v>
      </c>
      <c r="B4519" s="145">
        <v>-11686728.744173102</v>
      </c>
      <c r="U4519" s="145">
        <v>4499</v>
      </c>
      <c r="V4519" s="145">
        <v>-16867766.209748846</v>
      </c>
    </row>
    <row r="4520" spans="1:22" x14ac:dyDescent="0.35">
      <c r="A4520" s="70">
        <f t="shared" si="79"/>
        <v>4501</v>
      </c>
      <c r="B4520" s="145">
        <v>-11686728.744173102</v>
      </c>
      <c r="U4520" s="145">
        <v>4500</v>
      </c>
      <c r="V4520" s="145">
        <v>-15593004.202675562</v>
      </c>
    </row>
    <row r="4521" spans="1:22" x14ac:dyDescent="0.35">
      <c r="A4521" s="70">
        <f t="shared" si="79"/>
        <v>4502</v>
      </c>
      <c r="B4521" s="145">
        <v>-11686728.744173102</v>
      </c>
      <c r="U4521" s="145">
        <v>4501</v>
      </c>
      <c r="V4521" s="145">
        <v>-13877406.441551713</v>
      </c>
    </row>
    <row r="4522" spans="1:22" x14ac:dyDescent="0.35">
      <c r="A4522" s="70">
        <f t="shared" si="79"/>
        <v>4503</v>
      </c>
      <c r="B4522" s="145">
        <v>-11686728.744173102</v>
      </c>
      <c r="U4522" s="145">
        <v>4502</v>
      </c>
      <c r="V4522" s="145">
        <v>-8843797.9245527834</v>
      </c>
    </row>
    <row r="4523" spans="1:22" x14ac:dyDescent="0.35">
      <c r="A4523" s="70">
        <f t="shared" si="79"/>
        <v>4504</v>
      </c>
      <c r="B4523" s="145">
        <v>-11686728.744173102</v>
      </c>
      <c r="U4523" s="145">
        <v>4503</v>
      </c>
      <c r="V4523" s="145">
        <v>-3558658.59528354</v>
      </c>
    </row>
    <row r="4524" spans="1:22" x14ac:dyDescent="0.35">
      <c r="A4524" s="70">
        <f t="shared" si="79"/>
        <v>4505</v>
      </c>
      <c r="B4524" s="145">
        <v>-11686728.744173102</v>
      </c>
      <c r="U4524" s="145">
        <v>4504</v>
      </c>
      <c r="V4524" s="145">
        <v>5340214.4074695483</v>
      </c>
    </row>
    <row r="4525" spans="1:22" x14ac:dyDescent="0.35">
      <c r="A4525" s="70">
        <f t="shared" si="79"/>
        <v>4506</v>
      </c>
      <c r="B4525" s="145">
        <v>-11686728.744173102</v>
      </c>
      <c r="U4525" s="145">
        <v>4505</v>
      </c>
      <c r="V4525" s="145">
        <v>-1043022.72221848</v>
      </c>
    </row>
    <row r="4526" spans="1:22" x14ac:dyDescent="0.35">
      <c r="A4526" s="70">
        <f t="shared" si="79"/>
        <v>4507</v>
      </c>
      <c r="B4526" s="145">
        <v>-11686728.744173102</v>
      </c>
      <c r="U4526" s="145">
        <v>4506</v>
      </c>
      <c r="V4526" s="145">
        <v>12951641.510540821</v>
      </c>
    </row>
    <row r="4527" spans="1:22" x14ac:dyDescent="0.35">
      <c r="A4527" s="70">
        <f t="shared" si="79"/>
        <v>4508</v>
      </c>
      <c r="B4527" s="145">
        <v>-11686728.744173102</v>
      </c>
      <c r="U4527" s="145">
        <v>4507</v>
      </c>
      <c r="V4527" s="145">
        <v>3864969.1312978193</v>
      </c>
    </row>
    <row r="4528" spans="1:22" x14ac:dyDescent="0.35">
      <c r="A4528" s="70">
        <f t="shared" si="79"/>
        <v>4509</v>
      </c>
      <c r="B4528" s="145">
        <v>-11686728.744173102</v>
      </c>
      <c r="U4528" s="145">
        <v>4508</v>
      </c>
      <c r="V4528" s="145">
        <v>-11654454.937626645</v>
      </c>
    </row>
    <row r="4529" spans="1:22" x14ac:dyDescent="0.35">
      <c r="A4529" s="70">
        <f t="shared" si="79"/>
        <v>4510</v>
      </c>
      <c r="B4529" s="145">
        <v>-11686728.744173102</v>
      </c>
      <c r="U4529" s="145">
        <v>4509</v>
      </c>
      <c r="V4529" s="145">
        <v>-8290319.0834278688</v>
      </c>
    </row>
    <row r="4530" spans="1:22" x14ac:dyDescent="0.35">
      <c r="A4530" s="70">
        <f t="shared" si="79"/>
        <v>4511</v>
      </c>
      <c r="B4530" s="145">
        <v>-11686728.744173102</v>
      </c>
      <c r="U4530" s="145">
        <v>4510</v>
      </c>
      <c r="V4530" s="145">
        <v>-3476173.8574278429</v>
      </c>
    </row>
    <row r="4531" spans="1:22" x14ac:dyDescent="0.35">
      <c r="A4531" s="70">
        <f t="shared" si="79"/>
        <v>4512</v>
      </c>
      <c r="B4531" s="145">
        <v>-11686728.744173102</v>
      </c>
      <c r="U4531" s="145">
        <v>4511</v>
      </c>
      <c r="V4531" s="145">
        <v>-21268575.364380185</v>
      </c>
    </row>
    <row r="4532" spans="1:22" x14ac:dyDescent="0.35">
      <c r="A4532" s="70">
        <f t="shared" si="79"/>
        <v>4513</v>
      </c>
      <c r="B4532" s="145">
        <v>-11686728.744173102</v>
      </c>
      <c r="U4532" s="145">
        <v>4512</v>
      </c>
      <c r="V4532" s="145">
        <v>2444037.5794738233</v>
      </c>
    </row>
    <row r="4533" spans="1:22" x14ac:dyDescent="0.35">
      <c r="A4533" s="70">
        <f t="shared" si="79"/>
        <v>4514</v>
      </c>
      <c r="B4533" s="145">
        <v>-11686728.744173102</v>
      </c>
      <c r="U4533" s="145">
        <v>4513</v>
      </c>
      <c r="V4533" s="145">
        <v>2482605.4209145233</v>
      </c>
    </row>
    <row r="4534" spans="1:22" x14ac:dyDescent="0.35">
      <c r="A4534" s="70">
        <f t="shared" si="79"/>
        <v>4515</v>
      </c>
      <c r="B4534" s="145">
        <v>-11686728.744173102</v>
      </c>
      <c r="U4534" s="145">
        <v>4514</v>
      </c>
      <c r="V4534" s="145">
        <v>-36328361.470984228</v>
      </c>
    </row>
    <row r="4535" spans="1:22" x14ac:dyDescent="0.35">
      <c r="A4535" s="70">
        <f t="shared" si="79"/>
        <v>4516</v>
      </c>
      <c r="B4535" s="145">
        <v>-11686728.744173102</v>
      </c>
      <c r="U4535" s="145">
        <v>4515</v>
      </c>
      <c r="V4535" s="145">
        <v>10549570.906506587</v>
      </c>
    </row>
    <row r="4536" spans="1:22" x14ac:dyDescent="0.35">
      <c r="A4536" s="70">
        <f t="shared" si="79"/>
        <v>4517</v>
      </c>
      <c r="B4536" s="145">
        <v>-11686728.744173102</v>
      </c>
      <c r="U4536" s="145">
        <v>4516</v>
      </c>
      <c r="V4536" s="145">
        <v>-6231648.7648424841</v>
      </c>
    </row>
    <row r="4537" spans="1:22" x14ac:dyDescent="0.35">
      <c r="A4537" s="70">
        <f t="shared" si="79"/>
        <v>4518</v>
      </c>
      <c r="B4537" s="145">
        <v>-11686728.744173102</v>
      </c>
      <c r="U4537" s="145">
        <v>4517</v>
      </c>
      <c r="V4537" s="145">
        <v>-12028380.046428103</v>
      </c>
    </row>
    <row r="4538" spans="1:22" x14ac:dyDescent="0.35">
      <c r="A4538" s="70">
        <f t="shared" si="79"/>
        <v>4519</v>
      </c>
      <c r="B4538" s="145">
        <v>-11686728.744173102</v>
      </c>
      <c r="U4538" s="145">
        <v>4518</v>
      </c>
      <c r="V4538" s="145">
        <v>15787157.715843953</v>
      </c>
    </row>
    <row r="4539" spans="1:22" x14ac:dyDescent="0.35">
      <c r="A4539" s="70">
        <f t="shared" si="79"/>
        <v>4520</v>
      </c>
      <c r="B4539" s="145">
        <v>-11686728.744173102</v>
      </c>
      <c r="U4539" s="145">
        <v>4519</v>
      </c>
      <c r="V4539" s="145">
        <v>-15190634.619974038</v>
      </c>
    </row>
    <row r="4540" spans="1:22" x14ac:dyDescent="0.35">
      <c r="A4540" s="70">
        <f t="shared" si="79"/>
        <v>4521</v>
      </c>
      <c r="B4540" s="145">
        <v>-11686728.744173102</v>
      </c>
      <c r="U4540" s="145">
        <v>4520</v>
      </c>
      <c r="V4540" s="145">
        <v>-21559553.791152228</v>
      </c>
    </row>
    <row r="4541" spans="1:22" x14ac:dyDescent="0.35">
      <c r="A4541" s="70">
        <f t="shared" si="79"/>
        <v>4522</v>
      </c>
      <c r="B4541" s="145">
        <v>-11686728.744173102</v>
      </c>
      <c r="U4541" s="145">
        <v>4521</v>
      </c>
      <c r="V4541" s="145">
        <v>-9502831.8547937851</v>
      </c>
    </row>
    <row r="4542" spans="1:22" x14ac:dyDescent="0.35">
      <c r="A4542" s="70">
        <f t="shared" si="79"/>
        <v>4523</v>
      </c>
      <c r="B4542" s="145">
        <v>-11686728.744173102</v>
      </c>
      <c r="U4542" s="145">
        <v>4522</v>
      </c>
      <c r="V4542" s="145">
        <v>29820803.136631228</v>
      </c>
    </row>
    <row r="4543" spans="1:22" x14ac:dyDescent="0.35">
      <c r="A4543" s="70">
        <f t="shared" si="79"/>
        <v>4524</v>
      </c>
      <c r="B4543" s="145">
        <v>-11686728.744173102</v>
      </c>
      <c r="U4543" s="145">
        <v>4523</v>
      </c>
      <c r="V4543" s="145">
        <v>31290690.936006285</v>
      </c>
    </row>
    <row r="4544" spans="1:22" x14ac:dyDescent="0.35">
      <c r="A4544" s="70">
        <f t="shared" si="79"/>
        <v>4525</v>
      </c>
      <c r="B4544" s="145">
        <v>-11686728.744173102</v>
      </c>
      <c r="U4544" s="145">
        <v>4524</v>
      </c>
      <c r="V4544" s="145">
        <v>440746.11409291625</v>
      </c>
    </row>
    <row r="4545" spans="1:22" x14ac:dyDescent="0.35">
      <c r="A4545" s="70">
        <f t="shared" si="79"/>
        <v>4526</v>
      </c>
      <c r="B4545" s="145">
        <v>-11686728.744173102</v>
      </c>
      <c r="U4545" s="145">
        <v>4525</v>
      </c>
      <c r="V4545" s="145">
        <v>6343192.1179320626</v>
      </c>
    </row>
    <row r="4546" spans="1:22" x14ac:dyDescent="0.35">
      <c r="A4546" s="70">
        <f t="shared" si="79"/>
        <v>4527</v>
      </c>
      <c r="B4546" s="145">
        <v>-11686728.744173102</v>
      </c>
      <c r="U4546" s="145">
        <v>4526</v>
      </c>
      <c r="V4546" s="145">
        <v>-22622151.255694002</v>
      </c>
    </row>
    <row r="4547" spans="1:22" x14ac:dyDescent="0.35">
      <c r="A4547" s="70">
        <f t="shared" si="79"/>
        <v>4528</v>
      </c>
      <c r="B4547" s="145">
        <v>-11686728.744173102</v>
      </c>
      <c r="U4547" s="145">
        <v>4527</v>
      </c>
      <c r="V4547" s="145">
        <v>-41118437.909331836</v>
      </c>
    </row>
    <row r="4548" spans="1:22" x14ac:dyDescent="0.35">
      <c r="A4548" s="70">
        <f t="shared" si="79"/>
        <v>4529</v>
      </c>
      <c r="B4548" s="145">
        <v>-11686728.744173102</v>
      </c>
      <c r="U4548" s="145">
        <v>4528</v>
      </c>
      <c r="V4548" s="145">
        <v>-24026101.31092241</v>
      </c>
    </row>
    <row r="4549" spans="1:22" x14ac:dyDescent="0.35">
      <c r="A4549" s="70">
        <f t="shared" si="79"/>
        <v>4530</v>
      </c>
      <c r="B4549" s="145">
        <v>-11686728.744173102</v>
      </c>
      <c r="U4549" s="145">
        <v>4529</v>
      </c>
      <c r="V4549" s="145">
        <v>4592046.9601851888</v>
      </c>
    </row>
    <row r="4550" spans="1:22" x14ac:dyDescent="0.35">
      <c r="A4550" s="70">
        <f t="shared" si="79"/>
        <v>4531</v>
      </c>
      <c r="B4550" s="145">
        <v>-11686728.744173102</v>
      </c>
      <c r="U4550" s="145">
        <v>4530</v>
      </c>
      <c r="V4550" s="145">
        <v>11795165.730850212</v>
      </c>
    </row>
    <row r="4551" spans="1:22" x14ac:dyDescent="0.35">
      <c r="A4551" s="70">
        <f t="shared" si="79"/>
        <v>4532</v>
      </c>
      <c r="B4551" s="145">
        <v>-11686728.744173102</v>
      </c>
      <c r="U4551" s="145">
        <v>4531</v>
      </c>
      <c r="V4551" s="145">
        <v>-31382884.457677785</v>
      </c>
    </row>
    <row r="4552" spans="1:22" x14ac:dyDescent="0.35">
      <c r="A4552" s="70">
        <f t="shared" si="79"/>
        <v>4533</v>
      </c>
      <c r="B4552" s="145">
        <v>-11686728.744173102</v>
      </c>
      <c r="U4552" s="145">
        <v>4532</v>
      </c>
      <c r="V4552" s="145">
        <v>6702298.8396649398</v>
      </c>
    </row>
    <row r="4553" spans="1:22" x14ac:dyDescent="0.35">
      <c r="A4553" s="70">
        <f t="shared" si="79"/>
        <v>4534</v>
      </c>
      <c r="B4553" s="145">
        <v>-11686728.744173102</v>
      </c>
      <c r="U4553" s="145">
        <v>4533</v>
      </c>
      <c r="V4553" s="145">
        <v>-24380387.694832243</v>
      </c>
    </row>
    <row r="4554" spans="1:22" x14ac:dyDescent="0.35">
      <c r="A4554" s="70">
        <f t="shared" si="79"/>
        <v>4535</v>
      </c>
      <c r="B4554" s="145">
        <v>-11686728.744173102</v>
      </c>
      <c r="U4554" s="145">
        <v>4534</v>
      </c>
      <c r="V4554" s="145">
        <v>-27491448.085401155</v>
      </c>
    </row>
    <row r="4555" spans="1:22" x14ac:dyDescent="0.35">
      <c r="A4555" s="70">
        <f t="shared" si="79"/>
        <v>4536</v>
      </c>
      <c r="B4555" s="145">
        <v>-11686728.744173102</v>
      </c>
      <c r="U4555" s="145">
        <v>4535</v>
      </c>
      <c r="V4555" s="145">
        <v>9704359.2590649724</v>
      </c>
    </row>
    <row r="4556" spans="1:22" x14ac:dyDescent="0.35">
      <c r="A4556" s="70">
        <f t="shared" si="79"/>
        <v>4537</v>
      </c>
      <c r="B4556" s="145">
        <v>-11686728.744173102</v>
      </c>
      <c r="U4556" s="145">
        <v>4536</v>
      </c>
      <c r="V4556" s="145">
        <v>-20680353.151297454</v>
      </c>
    </row>
    <row r="4557" spans="1:22" x14ac:dyDescent="0.35">
      <c r="A4557" s="70">
        <f t="shared" si="79"/>
        <v>4538</v>
      </c>
      <c r="B4557" s="145">
        <v>-11686728.744173102</v>
      </c>
      <c r="U4557" s="145">
        <v>4537</v>
      </c>
      <c r="V4557" s="145">
        <v>24582071.464165326</v>
      </c>
    </row>
    <row r="4558" spans="1:22" x14ac:dyDescent="0.35">
      <c r="A4558" s="70">
        <f t="shared" si="79"/>
        <v>4539</v>
      </c>
      <c r="B4558" s="145">
        <v>-11686728.744173102</v>
      </c>
      <c r="U4558" s="145">
        <v>4538</v>
      </c>
      <c r="V4558" s="145">
        <v>4618871.6727984138</v>
      </c>
    </row>
    <row r="4559" spans="1:22" x14ac:dyDescent="0.35">
      <c r="A4559" s="70">
        <f t="shared" si="79"/>
        <v>4540</v>
      </c>
      <c r="B4559" s="145">
        <v>-11686728.744173102</v>
      </c>
      <c r="U4559" s="145">
        <v>4539</v>
      </c>
      <c r="V4559" s="145">
        <v>33586474.319280677</v>
      </c>
    </row>
    <row r="4560" spans="1:22" x14ac:dyDescent="0.35">
      <c r="A4560" s="70">
        <f t="shared" si="79"/>
        <v>4541</v>
      </c>
      <c r="B4560" s="145">
        <v>-11686728.744173102</v>
      </c>
      <c r="U4560" s="145">
        <v>4540</v>
      </c>
      <c r="V4560" s="145">
        <v>21278439.382100414</v>
      </c>
    </row>
    <row r="4561" spans="1:22" x14ac:dyDescent="0.35">
      <c r="A4561" s="70">
        <f t="shared" si="79"/>
        <v>4542</v>
      </c>
      <c r="B4561" s="145">
        <v>-11686728.744173102</v>
      </c>
      <c r="U4561" s="145">
        <v>4541</v>
      </c>
      <c r="V4561" s="145">
        <v>-11959752.429302279</v>
      </c>
    </row>
    <row r="4562" spans="1:22" x14ac:dyDescent="0.35">
      <c r="A4562" s="70">
        <f t="shared" si="79"/>
        <v>4543</v>
      </c>
      <c r="B4562" s="145">
        <v>-11686728.744173102</v>
      </c>
      <c r="U4562" s="145">
        <v>4542</v>
      </c>
      <c r="V4562" s="145">
        <v>31571883.281535417</v>
      </c>
    </row>
    <row r="4563" spans="1:22" x14ac:dyDescent="0.35">
      <c r="A4563" s="70">
        <f t="shared" si="79"/>
        <v>4544</v>
      </c>
      <c r="B4563" s="145">
        <v>-11686728.744173102</v>
      </c>
      <c r="U4563" s="145">
        <v>4543</v>
      </c>
      <c r="V4563" s="145">
        <v>-6789172.4357179925</v>
      </c>
    </row>
    <row r="4564" spans="1:22" x14ac:dyDescent="0.35">
      <c r="A4564" s="70">
        <f t="shared" si="79"/>
        <v>4545</v>
      </c>
      <c r="B4564" s="145">
        <v>-11686728.744173102</v>
      </c>
      <c r="U4564" s="145">
        <v>4544</v>
      </c>
      <c r="V4564" s="145">
        <v>-3014266.8083440326</v>
      </c>
    </row>
    <row r="4565" spans="1:22" x14ac:dyDescent="0.35">
      <c r="A4565" s="70">
        <f t="shared" si="79"/>
        <v>4546</v>
      </c>
      <c r="B4565" s="145">
        <v>-11686728.744173102</v>
      </c>
      <c r="U4565" s="145">
        <v>4545</v>
      </c>
      <c r="V4565" s="145">
        <v>18765720.994932029</v>
      </c>
    </row>
    <row r="4566" spans="1:22" x14ac:dyDescent="0.35">
      <c r="A4566" s="70">
        <f t="shared" ref="A4566:A4629" si="80">A4565+1</f>
        <v>4547</v>
      </c>
      <c r="B4566" s="145">
        <v>-11686728.744173102</v>
      </c>
      <c r="U4566" s="145">
        <v>4546</v>
      </c>
      <c r="V4566" s="145">
        <v>-5446548.6803495791</v>
      </c>
    </row>
    <row r="4567" spans="1:22" x14ac:dyDescent="0.35">
      <c r="A4567" s="70">
        <f t="shared" si="80"/>
        <v>4548</v>
      </c>
      <c r="B4567" s="145">
        <v>-11686728.744173102</v>
      </c>
      <c r="U4567" s="145">
        <v>4547</v>
      </c>
      <c r="V4567" s="145">
        <v>-9416700.562217081</v>
      </c>
    </row>
    <row r="4568" spans="1:22" x14ac:dyDescent="0.35">
      <c r="A4568" s="70">
        <f t="shared" si="80"/>
        <v>4549</v>
      </c>
      <c r="B4568" s="145">
        <v>-11686728.744173102</v>
      </c>
      <c r="U4568" s="145">
        <v>4548</v>
      </c>
      <c r="V4568" s="145">
        <v>-12469038.243453722</v>
      </c>
    </row>
    <row r="4569" spans="1:22" x14ac:dyDescent="0.35">
      <c r="A4569" s="70">
        <f t="shared" si="80"/>
        <v>4550</v>
      </c>
      <c r="B4569" s="145">
        <v>-11686728.744173102</v>
      </c>
      <c r="U4569" s="145">
        <v>4549</v>
      </c>
      <c r="V4569" s="145">
        <v>666970.02443898842</v>
      </c>
    </row>
    <row r="4570" spans="1:22" x14ac:dyDescent="0.35">
      <c r="A4570" s="70">
        <f t="shared" si="80"/>
        <v>4551</v>
      </c>
      <c r="B4570" s="145">
        <v>-11686728.744173102</v>
      </c>
      <c r="U4570" s="145">
        <v>4550</v>
      </c>
      <c r="V4570" s="145">
        <v>12408362.041483492</v>
      </c>
    </row>
    <row r="4571" spans="1:22" x14ac:dyDescent="0.35">
      <c r="A4571" s="70">
        <f t="shared" si="80"/>
        <v>4552</v>
      </c>
      <c r="B4571" s="145">
        <v>-11686728.744173102</v>
      </c>
      <c r="U4571" s="145">
        <v>4551</v>
      </c>
      <c r="V4571" s="145">
        <v>-22525135.798535295</v>
      </c>
    </row>
    <row r="4572" spans="1:22" x14ac:dyDescent="0.35">
      <c r="A4572" s="70">
        <f t="shared" si="80"/>
        <v>4553</v>
      </c>
      <c r="B4572" s="145">
        <v>-11686728.744173102</v>
      </c>
      <c r="U4572" s="145">
        <v>4552</v>
      </c>
      <c r="V4572" s="145">
        <v>17928478.647849157</v>
      </c>
    </row>
    <row r="4573" spans="1:22" x14ac:dyDescent="0.35">
      <c r="A4573" s="70">
        <f t="shared" si="80"/>
        <v>4554</v>
      </c>
      <c r="B4573" s="145">
        <v>-11686728.744173102</v>
      </c>
      <c r="U4573" s="145">
        <v>4553</v>
      </c>
      <c r="V4573" s="145">
        <v>-37518879.878301874</v>
      </c>
    </row>
    <row r="4574" spans="1:22" x14ac:dyDescent="0.35">
      <c r="A4574" s="70">
        <f t="shared" si="80"/>
        <v>4555</v>
      </c>
      <c r="B4574" s="145">
        <v>-11686728.744173102</v>
      </c>
      <c r="U4574" s="145">
        <v>4554</v>
      </c>
      <c r="V4574" s="145">
        <v>-12428702.965360338</v>
      </c>
    </row>
    <row r="4575" spans="1:22" x14ac:dyDescent="0.35">
      <c r="A4575" s="70">
        <f t="shared" si="80"/>
        <v>4556</v>
      </c>
      <c r="B4575" s="145">
        <v>-11686728.744173102</v>
      </c>
      <c r="U4575" s="145">
        <v>4555</v>
      </c>
      <c r="V4575" s="145">
        <v>29802931.318316132</v>
      </c>
    </row>
    <row r="4576" spans="1:22" x14ac:dyDescent="0.35">
      <c r="A4576" s="70">
        <f t="shared" si="80"/>
        <v>4557</v>
      </c>
      <c r="B4576" s="145">
        <v>-11686728.744173102</v>
      </c>
      <c r="U4576" s="145">
        <v>4556</v>
      </c>
      <c r="V4576" s="145">
        <v>-11181489.372712133</v>
      </c>
    </row>
    <row r="4577" spans="1:22" x14ac:dyDescent="0.35">
      <c r="A4577" s="70">
        <f t="shared" si="80"/>
        <v>4558</v>
      </c>
      <c r="B4577" s="145">
        <v>-11686728.744173102</v>
      </c>
      <c r="U4577" s="145">
        <v>4557</v>
      </c>
      <c r="V4577" s="145">
        <v>24297898.380467575</v>
      </c>
    </row>
    <row r="4578" spans="1:22" x14ac:dyDescent="0.35">
      <c r="A4578" s="70">
        <f t="shared" si="80"/>
        <v>4559</v>
      </c>
      <c r="B4578" s="145">
        <v>-11686728.744173102</v>
      </c>
      <c r="U4578" s="145">
        <v>4558</v>
      </c>
      <c r="V4578" s="145">
        <v>9724824.7530122288</v>
      </c>
    </row>
    <row r="4579" spans="1:22" x14ac:dyDescent="0.35">
      <c r="A4579" s="70">
        <f t="shared" si="80"/>
        <v>4560</v>
      </c>
      <c r="B4579" s="145">
        <v>-11686728.744173102</v>
      </c>
      <c r="U4579" s="145">
        <v>4559</v>
      </c>
      <c r="V4579" s="145">
        <v>39135050.548281036</v>
      </c>
    </row>
    <row r="4580" spans="1:22" x14ac:dyDescent="0.35">
      <c r="A4580" s="70">
        <f t="shared" si="80"/>
        <v>4561</v>
      </c>
      <c r="B4580" s="145">
        <v>-11686728.744173102</v>
      </c>
      <c r="U4580" s="145">
        <v>4560</v>
      </c>
      <c r="V4580" s="145">
        <v>5220165.7599150129</v>
      </c>
    </row>
    <row r="4581" spans="1:22" x14ac:dyDescent="0.35">
      <c r="A4581" s="70">
        <f t="shared" si="80"/>
        <v>4562</v>
      </c>
      <c r="B4581" s="145">
        <v>-11686728.744173102</v>
      </c>
      <c r="U4581" s="145">
        <v>4561</v>
      </c>
      <c r="V4581" s="145">
        <v>-6621778.3052379098</v>
      </c>
    </row>
    <row r="4582" spans="1:22" x14ac:dyDescent="0.35">
      <c r="A4582" s="70">
        <f t="shared" si="80"/>
        <v>4563</v>
      </c>
      <c r="B4582" s="145">
        <v>-11686728.744173102</v>
      </c>
      <c r="U4582" s="145">
        <v>4562</v>
      </c>
      <c r="V4582" s="145">
        <v>-14678662.77214855</v>
      </c>
    </row>
    <row r="4583" spans="1:22" x14ac:dyDescent="0.35">
      <c r="A4583" s="70">
        <f t="shared" si="80"/>
        <v>4564</v>
      </c>
      <c r="B4583" s="145">
        <v>-11686728.744173102</v>
      </c>
      <c r="U4583" s="145">
        <v>4563</v>
      </c>
      <c r="V4583" s="145">
        <v>-3663322.5001474246</v>
      </c>
    </row>
    <row r="4584" spans="1:22" x14ac:dyDescent="0.35">
      <c r="A4584" s="70">
        <f t="shared" si="80"/>
        <v>4565</v>
      </c>
      <c r="B4584" s="145">
        <v>-11686728.744173102</v>
      </c>
      <c r="U4584" s="145">
        <v>4564</v>
      </c>
      <c r="V4584" s="145">
        <v>3566608.3675307967</v>
      </c>
    </row>
    <row r="4585" spans="1:22" x14ac:dyDescent="0.35">
      <c r="A4585" s="70">
        <f t="shared" si="80"/>
        <v>4566</v>
      </c>
      <c r="B4585" s="145">
        <v>-11686728.744173102</v>
      </c>
      <c r="U4585" s="145">
        <v>4565</v>
      </c>
      <c r="V4585" s="145">
        <v>-39113953.218740314</v>
      </c>
    </row>
    <row r="4586" spans="1:22" x14ac:dyDescent="0.35">
      <c r="A4586" s="70">
        <f t="shared" si="80"/>
        <v>4567</v>
      </c>
      <c r="B4586" s="145">
        <v>-11686728.744173102</v>
      </c>
      <c r="U4586" s="145">
        <v>4566</v>
      </c>
      <c r="V4586" s="145">
        <v>-17281569.256244291</v>
      </c>
    </row>
    <row r="4587" spans="1:22" x14ac:dyDescent="0.35">
      <c r="A4587" s="70">
        <f t="shared" si="80"/>
        <v>4568</v>
      </c>
      <c r="B4587" s="145">
        <v>-11686728.744173102</v>
      </c>
      <c r="U4587" s="145">
        <v>4567</v>
      </c>
      <c r="V4587" s="145">
        <v>2151383.7231359184</v>
      </c>
    </row>
    <row r="4588" spans="1:22" x14ac:dyDescent="0.35">
      <c r="A4588" s="70">
        <f t="shared" si="80"/>
        <v>4569</v>
      </c>
      <c r="B4588" s="145">
        <v>-11686728.744173102</v>
      </c>
      <c r="U4588" s="145">
        <v>4568</v>
      </c>
      <c r="V4588" s="145">
        <v>38436490.459703863</v>
      </c>
    </row>
    <row r="4589" spans="1:22" x14ac:dyDescent="0.35">
      <c r="A4589" s="70">
        <f t="shared" si="80"/>
        <v>4570</v>
      </c>
      <c r="B4589" s="145">
        <v>-11686728.744173102</v>
      </c>
      <c r="U4589" s="145">
        <v>4569</v>
      </c>
      <c r="V4589" s="145">
        <v>-4452108.9914506655</v>
      </c>
    </row>
    <row r="4590" spans="1:22" x14ac:dyDescent="0.35">
      <c r="A4590" s="70">
        <f t="shared" si="80"/>
        <v>4571</v>
      </c>
      <c r="B4590" s="145">
        <v>-11686728.744173102</v>
      </c>
      <c r="U4590" s="145">
        <v>4570</v>
      </c>
      <c r="V4590" s="145">
        <v>-26202383.892160479</v>
      </c>
    </row>
    <row r="4591" spans="1:22" x14ac:dyDescent="0.35">
      <c r="A4591" s="70">
        <f t="shared" si="80"/>
        <v>4572</v>
      </c>
      <c r="B4591" s="145">
        <v>-11686728.744173102</v>
      </c>
      <c r="U4591" s="145">
        <v>4571</v>
      </c>
      <c r="V4591" s="145">
        <v>20829752.649606165</v>
      </c>
    </row>
    <row r="4592" spans="1:22" x14ac:dyDescent="0.35">
      <c r="A4592" s="70">
        <f t="shared" si="80"/>
        <v>4573</v>
      </c>
      <c r="B4592" s="145">
        <v>-11686728.744173102</v>
      </c>
      <c r="U4592" s="145">
        <v>4572</v>
      </c>
      <c r="V4592" s="145">
        <v>-40658458.12266849</v>
      </c>
    </row>
    <row r="4593" spans="1:22" x14ac:dyDescent="0.35">
      <c r="A4593" s="70">
        <f t="shared" si="80"/>
        <v>4574</v>
      </c>
      <c r="B4593" s="145">
        <v>-11686728.744173102</v>
      </c>
      <c r="U4593" s="145">
        <v>4573</v>
      </c>
      <c r="V4593" s="145">
        <v>-43970750.474633113</v>
      </c>
    </row>
    <row r="4594" spans="1:22" x14ac:dyDescent="0.35">
      <c r="A4594" s="70">
        <f t="shared" si="80"/>
        <v>4575</v>
      </c>
      <c r="B4594" s="145">
        <v>-11686728.744173102</v>
      </c>
      <c r="U4594" s="145">
        <v>4574</v>
      </c>
      <c r="V4594" s="145">
        <v>-4757612.8997242097</v>
      </c>
    </row>
    <row r="4595" spans="1:22" x14ac:dyDescent="0.35">
      <c r="A4595" s="70">
        <f t="shared" si="80"/>
        <v>4576</v>
      </c>
      <c r="B4595" s="145">
        <v>-11686728.744173102</v>
      </c>
      <c r="U4595" s="145">
        <v>4575</v>
      </c>
      <c r="V4595" s="145">
        <v>-7086219.5735510718</v>
      </c>
    </row>
    <row r="4596" spans="1:22" x14ac:dyDescent="0.35">
      <c r="A4596" s="70">
        <f t="shared" si="80"/>
        <v>4577</v>
      </c>
      <c r="B4596" s="145">
        <v>-11686728.744173102</v>
      </c>
      <c r="U4596" s="145">
        <v>4576</v>
      </c>
      <c r="V4596" s="145">
        <v>21301526.676633671</v>
      </c>
    </row>
    <row r="4597" spans="1:22" x14ac:dyDescent="0.35">
      <c r="A4597" s="70">
        <f t="shared" si="80"/>
        <v>4578</v>
      </c>
      <c r="B4597" s="145">
        <v>-11686728.744173102</v>
      </c>
      <c r="U4597" s="145">
        <v>4577</v>
      </c>
      <c r="V4597" s="145">
        <v>6535757.392922923</v>
      </c>
    </row>
    <row r="4598" spans="1:22" x14ac:dyDescent="0.35">
      <c r="A4598" s="70">
        <f t="shared" si="80"/>
        <v>4579</v>
      </c>
      <c r="B4598" s="145">
        <v>-11686728.744173102</v>
      </c>
      <c r="U4598" s="145">
        <v>4578</v>
      </c>
      <c r="V4598" s="145">
        <v>31606507.957852934</v>
      </c>
    </row>
    <row r="4599" spans="1:22" x14ac:dyDescent="0.35">
      <c r="A4599" s="70">
        <f t="shared" si="80"/>
        <v>4580</v>
      </c>
      <c r="B4599" s="145">
        <v>-11686728.744173102</v>
      </c>
      <c r="U4599" s="145">
        <v>4579</v>
      </c>
      <c r="V4599" s="145">
        <v>13248749.094406717</v>
      </c>
    </row>
    <row r="4600" spans="1:22" x14ac:dyDescent="0.35">
      <c r="A4600" s="70">
        <f t="shared" si="80"/>
        <v>4581</v>
      </c>
      <c r="B4600" s="145">
        <v>-11686728.744173102</v>
      </c>
      <c r="U4600" s="145">
        <v>4580</v>
      </c>
      <c r="V4600" s="145">
        <v>-3032332.2858066931</v>
      </c>
    </row>
    <row r="4601" spans="1:22" x14ac:dyDescent="0.35">
      <c r="A4601" s="70">
        <f t="shared" si="80"/>
        <v>4582</v>
      </c>
      <c r="B4601" s="145">
        <v>-11686728.744173102</v>
      </c>
      <c r="U4601" s="145">
        <v>4581</v>
      </c>
      <c r="V4601" s="145">
        <v>46581456.921143085</v>
      </c>
    </row>
    <row r="4602" spans="1:22" x14ac:dyDescent="0.35">
      <c r="A4602" s="70">
        <f t="shared" si="80"/>
        <v>4583</v>
      </c>
      <c r="B4602" s="145">
        <v>-11686728.744173102</v>
      </c>
      <c r="U4602" s="145">
        <v>4582</v>
      </c>
      <c r="V4602" s="145">
        <v>-14341430.51763124</v>
      </c>
    </row>
    <row r="4603" spans="1:22" x14ac:dyDescent="0.35">
      <c r="A4603" s="70">
        <f t="shared" si="80"/>
        <v>4584</v>
      </c>
      <c r="B4603" s="145">
        <v>-11686728.744173102</v>
      </c>
      <c r="U4603" s="145">
        <v>4583</v>
      </c>
      <c r="V4603" s="145">
        <v>-931348.6111153923</v>
      </c>
    </row>
    <row r="4604" spans="1:22" x14ac:dyDescent="0.35">
      <c r="A4604" s="70">
        <f t="shared" si="80"/>
        <v>4585</v>
      </c>
      <c r="B4604" s="145">
        <v>-11686728.744173102</v>
      </c>
      <c r="U4604" s="145">
        <v>4584</v>
      </c>
      <c r="V4604" s="145">
        <v>-32262602.771355607</v>
      </c>
    </row>
    <row r="4605" spans="1:22" x14ac:dyDescent="0.35">
      <c r="A4605" s="70">
        <f t="shared" si="80"/>
        <v>4586</v>
      </c>
      <c r="B4605" s="145">
        <v>-11686728.744173102</v>
      </c>
      <c r="U4605" s="145">
        <v>4585</v>
      </c>
      <c r="V4605" s="145">
        <v>5411061.2595612295</v>
      </c>
    </row>
    <row r="4606" spans="1:22" x14ac:dyDescent="0.35">
      <c r="A4606" s="70">
        <f t="shared" si="80"/>
        <v>4587</v>
      </c>
      <c r="B4606" s="145">
        <v>-11686728.744173102</v>
      </c>
      <c r="U4606" s="145">
        <v>4586</v>
      </c>
      <c r="V4606" s="145">
        <v>31768248.81089326</v>
      </c>
    </row>
    <row r="4607" spans="1:22" x14ac:dyDescent="0.35">
      <c r="A4607" s="70">
        <f t="shared" si="80"/>
        <v>4588</v>
      </c>
      <c r="B4607" s="145">
        <v>-11686728.744173102</v>
      </c>
      <c r="U4607" s="145">
        <v>4587</v>
      </c>
      <c r="V4607" s="145">
        <v>-20733016.098612707</v>
      </c>
    </row>
    <row r="4608" spans="1:22" x14ac:dyDescent="0.35">
      <c r="A4608" s="70">
        <f t="shared" si="80"/>
        <v>4589</v>
      </c>
      <c r="B4608" s="145">
        <v>-11686728.744173102</v>
      </c>
      <c r="U4608" s="145">
        <v>4588</v>
      </c>
      <c r="V4608" s="145">
        <v>-29344267.924678229</v>
      </c>
    </row>
    <row r="4609" spans="1:22" x14ac:dyDescent="0.35">
      <c r="A4609" s="70">
        <f t="shared" si="80"/>
        <v>4590</v>
      </c>
      <c r="B4609" s="145">
        <v>-11686728.744173102</v>
      </c>
      <c r="U4609" s="145">
        <v>4589</v>
      </c>
      <c r="V4609" s="145">
        <v>-2917102.6916371733</v>
      </c>
    </row>
    <row r="4610" spans="1:22" x14ac:dyDescent="0.35">
      <c r="A4610" s="70">
        <f t="shared" si="80"/>
        <v>4591</v>
      </c>
      <c r="B4610" s="145">
        <v>-11686728.744173102</v>
      </c>
      <c r="U4610" s="145">
        <v>4590</v>
      </c>
      <c r="V4610" s="145">
        <v>13802379.457383353</v>
      </c>
    </row>
    <row r="4611" spans="1:22" x14ac:dyDescent="0.35">
      <c r="A4611" s="70">
        <f t="shared" si="80"/>
        <v>4592</v>
      </c>
      <c r="B4611" s="145">
        <v>-11686728.744173102</v>
      </c>
      <c r="U4611" s="145">
        <v>4591</v>
      </c>
      <c r="V4611" s="145">
        <v>-8120561.5576991104</v>
      </c>
    </row>
    <row r="4612" spans="1:22" x14ac:dyDescent="0.35">
      <c r="A4612" s="70">
        <f t="shared" si="80"/>
        <v>4593</v>
      </c>
      <c r="B4612" s="145">
        <v>-11686728.744173102</v>
      </c>
      <c r="U4612" s="145">
        <v>4592</v>
      </c>
      <c r="V4612" s="145">
        <v>-13852198.492795993</v>
      </c>
    </row>
    <row r="4613" spans="1:22" x14ac:dyDescent="0.35">
      <c r="A4613" s="70">
        <f t="shared" si="80"/>
        <v>4594</v>
      </c>
      <c r="B4613" s="145">
        <v>-11686728.744173102</v>
      </c>
      <c r="U4613" s="145">
        <v>4593</v>
      </c>
      <c r="V4613" s="145">
        <v>-34907619.393282197</v>
      </c>
    </row>
    <row r="4614" spans="1:22" x14ac:dyDescent="0.35">
      <c r="A4614" s="70">
        <f t="shared" si="80"/>
        <v>4595</v>
      </c>
      <c r="B4614" s="145">
        <v>-11686728.744173102</v>
      </c>
      <c r="U4614" s="145">
        <v>4594</v>
      </c>
      <c r="V4614" s="145">
        <v>20751555.932301335</v>
      </c>
    </row>
    <row r="4615" spans="1:22" x14ac:dyDescent="0.35">
      <c r="A4615" s="70">
        <f t="shared" si="80"/>
        <v>4596</v>
      </c>
      <c r="B4615" s="145">
        <v>-11686728.744173102</v>
      </c>
      <c r="U4615" s="145">
        <v>4595</v>
      </c>
      <c r="V4615" s="145">
        <v>-14745918.326623125</v>
      </c>
    </row>
    <row r="4616" spans="1:22" x14ac:dyDescent="0.35">
      <c r="A4616" s="70">
        <f t="shared" si="80"/>
        <v>4597</v>
      </c>
      <c r="B4616" s="145">
        <v>-11686728.744173102</v>
      </c>
      <c r="U4616" s="145">
        <v>4596</v>
      </c>
      <c r="V4616" s="145">
        <v>-21123211.017568063</v>
      </c>
    </row>
    <row r="4617" spans="1:22" x14ac:dyDescent="0.35">
      <c r="A4617" s="70">
        <f t="shared" si="80"/>
        <v>4598</v>
      </c>
      <c r="B4617" s="145">
        <v>-11686728.744173102</v>
      </c>
      <c r="U4617" s="145">
        <v>4597</v>
      </c>
      <c r="V4617" s="145">
        <v>-8888896.4558858313</v>
      </c>
    </row>
    <row r="4618" spans="1:22" x14ac:dyDescent="0.35">
      <c r="A4618" s="70">
        <f t="shared" si="80"/>
        <v>4599</v>
      </c>
      <c r="B4618" s="145">
        <v>-11686728.744173102</v>
      </c>
      <c r="U4618" s="145">
        <v>4598</v>
      </c>
      <c r="V4618" s="145">
        <v>-27216057.103568565</v>
      </c>
    </row>
    <row r="4619" spans="1:22" x14ac:dyDescent="0.35">
      <c r="A4619" s="70">
        <f t="shared" si="80"/>
        <v>4600</v>
      </c>
      <c r="B4619" s="145">
        <v>-11686728.744173102</v>
      </c>
      <c r="U4619" s="145">
        <v>4599</v>
      </c>
      <c r="V4619" s="145">
        <v>25596295.756237578</v>
      </c>
    </row>
    <row r="4620" spans="1:22" x14ac:dyDescent="0.35">
      <c r="A4620" s="70">
        <f t="shared" si="80"/>
        <v>4601</v>
      </c>
      <c r="B4620" s="145">
        <v>-11686728.744173102</v>
      </c>
      <c r="U4620" s="145">
        <v>4600</v>
      </c>
      <c r="V4620" s="145">
        <v>9164817.83628048</v>
      </c>
    </row>
    <row r="4621" spans="1:22" x14ac:dyDescent="0.35">
      <c r="A4621" s="70">
        <f t="shared" si="80"/>
        <v>4602</v>
      </c>
      <c r="B4621" s="145">
        <v>-11686728.744173102</v>
      </c>
      <c r="U4621" s="145">
        <v>4601</v>
      </c>
      <c r="V4621" s="145">
        <v>-979411.28858766332</v>
      </c>
    </row>
    <row r="4622" spans="1:22" x14ac:dyDescent="0.35">
      <c r="A4622" s="70">
        <f t="shared" si="80"/>
        <v>4603</v>
      </c>
      <c r="B4622" s="145">
        <v>-11686728.744173102</v>
      </c>
      <c r="U4622" s="145">
        <v>4602</v>
      </c>
      <c r="V4622" s="145">
        <v>-3521289.81938475</v>
      </c>
    </row>
    <row r="4623" spans="1:22" x14ac:dyDescent="0.35">
      <c r="A4623" s="70">
        <f t="shared" si="80"/>
        <v>4604</v>
      </c>
      <c r="B4623" s="145">
        <v>-11686728.744173102</v>
      </c>
      <c r="U4623" s="145">
        <v>4603</v>
      </c>
      <c r="V4623" s="145">
        <v>8931259.56108867</v>
      </c>
    </row>
    <row r="4624" spans="1:22" x14ac:dyDescent="0.35">
      <c r="A4624" s="70">
        <f t="shared" si="80"/>
        <v>4605</v>
      </c>
      <c r="B4624" s="145">
        <v>-11686728.744173102</v>
      </c>
      <c r="U4624" s="145">
        <v>4604</v>
      </c>
      <c r="V4624" s="145">
        <v>-4415202.9348537996</v>
      </c>
    </row>
    <row r="4625" spans="1:22" x14ac:dyDescent="0.35">
      <c r="A4625" s="70">
        <f t="shared" si="80"/>
        <v>4606</v>
      </c>
      <c r="B4625" s="145">
        <v>-11686728.744173102</v>
      </c>
      <c r="U4625" s="145">
        <v>4605</v>
      </c>
      <c r="V4625" s="145">
        <v>39065030.697878122</v>
      </c>
    </row>
    <row r="4626" spans="1:22" x14ac:dyDescent="0.35">
      <c r="A4626" s="70">
        <f t="shared" si="80"/>
        <v>4607</v>
      </c>
      <c r="B4626" s="145">
        <v>-11686728.744173102</v>
      </c>
      <c r="U4626" s="145">
        <v>4606</v>
      </c>
      <c r="V4626" s="145">
        <v>-3420837.4329198487</v>
      </c>
    </row>
    <row r="4627" spans="1:22" x14ac:dyDescent="0.35">
      <c r="A4627" s="70">
        <f t="shared" si="80"/>
        <v>4608</v>
      </c>
      <c r="B4627" s="145">
        <v>-11686728.744173102</v>
      </c>
      <c r="U4627" s="145">
        <v>4607</v>
      </c>
      <c r="V4627" s="145">
        <v>4397234.3129412457</v>
      </c>
    </row>
    <row r="4628" spans="1:22" x14ac:dyDescent="0.35">
      <c r="A4628" s="70">
        <f t="shared" si="80"/>
        <v>4609</v>
      </c>
      <c r="B4628" s="145">
        <v>-11686728.744173102</v>
      </c>
      <c r="U4628" s="145">
        <v>4608</v>
      </c>
      <c r="V4628" s="145">
        <v>-1232349.5765649378</v>
      </c>
    </row>
    <row r="4629" spans="1:22" x14ac:dyDescent="0.35">
      <c r="A4629" s="70">
        <f t="shared" si="80"/>
        <v>4610</v>
      </c>
      <c r="B4629" s="145">
        <v>-11686728.744173102</v>
      </c>
      <c r="U4629" s="145">
        <v>4609</v>
      </c>
      <c r="V4629" s="145">
        <v>20205977.382052585</v>
      </c>
    </row>
    <row r="4630" spans="1:22" x14ac:dyDescent="0.35">
      <c r="A4630" s="70">
        <f t="shared" ref="A4630:A4693" si="81">A4629+1</f>
        <v>4611</v>
      </c>
      <c r="B4630" s="145">
        <v>-11686728.744173102</v>
      </c>
      <c r="U4630" s="145">
        <v>4610</v>
      </c>
      <c r="V4630" s="145">
        <v>-12355183.462868486</v>
      </c>
    </row>
    <row r="4631" spans="1:22" x14ac:dyDescent="0.35">
      <c r="A4631" s="70">
        <f t="shared" si="81"/>
        <v>4612</v>
      </c>
      <c r="B4631" s="145">
        <v>-11686728.744173102</v>
      </c>
      <c r="U4631" s="145">
        <v>4611</v>
      </c>
      <c r="V4631" s="145">
        <v>-14271505.01765858</v>
      </c>
    </row>
    <row r="4632" spans="1:22" x14ac:dyDescent="0.35">
      <c r="A4632" s="70">
        <f t="shared" si="81"/>
        <v>4613</v>
      </c>
      <c r="B4632" s="145">
        <v>-11686728.744173102</v>
      </c>
      <c r="U4632" s="145">
        <v>4612</v>
      </c>
      <c r="V4632" s="145">
        <v>-12940330.060187144</v>
      </c>
    </row>
    <row r="4633" spans="1:22" x14ac:dyDescent="0.35">
      <c r="A4633" s="70">
        <f t="shared" si="81"/>
        <v>4614</v>
      </c>
      <c r="B4633" s="145">
        <v>-11686728.744173102</v>
      </c>
      <c r="U4633" s="145">
        <v>4613</v>
      </c>
      <c r="V4633" s="145">
        <v>-14207489.736749465</v>
      </c>
    </row>
    <row r="4634" spans="1:22" x14ac:dyDescent="0.35">
      <c r="A4634" s="70">
        <f t="shared" si="81"/>
        <v>4615</v>
      </c>
      <c r="B4634" s="145">
        <v>-11686728.744173102</v>
      </c>
      <c r="U4634" s="145">
        <v>4614</v>
      </c>
      <c r="V4634" s="145">
        <v>-19753049.18176233</v>
      </c>
    </row>
    <row r="4635" spans="1:22" x14ac:dyDescent="0.35">
      <c r="A4635" s="70">
        <f t="shared" si="81"/>
        <v>4616</v>
      </c>
      <c r="B4635" s="145">
        <v>-11686728.744173102</v>
      </c>
      <c r="U4635" s="145">
        <v>4615</v>
      </c>
      <c r="V4635" s="145">
        <v>-12128684.469402671</v>
      </c>
    </row>
    <row r="4636" spans="1:22" x14ac:dyDescent="0.35">
      <c r="A4636" s="70">
        <f t="shared" si="81"/>
        <v>4617</v>
      </c>
      <c r="B4636" s="145">
        <v>-11686728.744173102</v>
      </c>
      <c r="U4636" s="145">
        <v>4616</v>
      </c>
      <c r="V4636" s="145">
        <v>-12060375.905699233</v>
      </c>
    </row>
    <row r="4637" spans="1:22" x14ac:dyDescent="0.35">
      <c r="A4637" s="70">
        <f t="shared" si="81"/>
        <v>4618</v>
      </c>
      <c r="B4637" s="145">
        <v>-11686728.744173102</v>
      </c>
      <c r="U4637" s="145">
        <v>4617</v>
      </c>
      <c r="V4637" s="145">
        <v>-2762478.3200711869</v>
      </c>
    </row>
    <row r="4638" spans="1:22" x14ac:dyDescent="0.35">
      <c r="A4638" s="70">
        <f t="shared" si="81"/>
        <v>4619</v>
      </c>
      <c r="B4638" s="145">
        <v>-11686728.744173102</v>
      </c>
      <c r="U4638" s="145">
        <v>4618</v>
      </c>
      <c r="V4638" s="145">
        <v>10072672.993878577</v>
      </c>
    </row>
    <row r="4639" spans="1:22" x14ac:dyDescent="0.35">
      <c r="A4639" s="70">
        <f t="shared" si="81"/>
        <v>4620</v>
      </c>
      <c r="B4639" s="145">
        <v>-11686728.744173102</v>
      </c>
      <c r="U4639" s="145">
        <v>4619</v>
      </c>
      <c r="V4639" s="145">
        <v>-17647070.923172366</v>
      </c>
    </row>
    <row r="4640" spans="1:22" x14ac:dyDescent="0.35">
      <c r="A4640" s="70">
        <f t="shared" si="81"/>
        <v>4621</v>
      </c>
      <c r="B4640" s="145">
        <v>-11686728.744173102</v>
      </c>
      <c r="U4640" s="145">
        <v>4620</v>
      </c>
      <c r="V4640" s="145">
        <v>-9128018.0944665335</v>
      </c>
    </row>
    <row r="4641" spans="1:22" x14ac:dyDescent="0.35">
      <c r="A4641" s="70">
        <f t="shared" si="81"/>
        <v>4622</v>
      </c>
      <c r="B4641" s="145">
        <v>-11686728.744173102</v>
      </c>
      <c r="U4641" s="145">
        <v>4621</v>
      </c>
      <c r="V4641" s="145">
        <v>-3026762.368577484</v>
      </c>
    </row>
    <row r="4642" spans="1:22" x14ac:dyDescent="0.35">
      <c r="A4642" s="70">
        <f t="shared" si="81"/>
        <v>4623</v>
      </c>
      <c r="B4642" s="145">
        <v>-11686728.744173102</v>
      </c>
      <c r="U4642" s="145">
        <v>4622</v>
      </c>
      <c r="V4642" s="145">
        <v>16995427.338689126</v>
      </c>
    </row>
    <row r="4643" spans="1:22" x14ac:dyDescent="0.35">
      <c r="A4643" s="70">
        <f t="shared" si="81"/>
        <v>4624</v>
      </c>
      <c r="B4643" s="145">
        <v>-11686728.744173102</v>
      </c>
      <c r="U4643" s="145">
        <v>4623</v>
      </c>
      <c r="V4643" s="145">
        <v>13390553.576144062</v>
      </c>
    </row>
    <row r="4644" spans="1:22" x14ac:dyDescent="0.35">
      <c r="A4644" s="70">
        <f t="shared" si="81"/>
        <v>4625</v>
      </c>
      <c r="B4644" s="145">
        <v>-11686728.744173102</v>
      </c>
      <c r="U4644" s="145">
        <v>4624</v>
      </c>
      <c r="V4644" s="145">
        <v>9237989.4496149383</v>
      </c>
    </row>
    <row r="4645" spans="1:22" x14ac:dyDescent="0.35">
      <c r="A4645" s="70">
        <f t="shared" si="81"/>
        <v>4626</v>
      </c>
      <c r="B4645" s="145">
        <v>-11686728.744173102</v>
      </c>
      <c r="U4645" s="145">
        <v>4625</v>
      </c>
      <c r="V4645" s="145">
        <v>-6096047.3403372485</v>
      </c>
    </row>
    <row r="4646" spans="1:22" x14ac:dyDescent="0.35">
      <c r="A4646" s="70">
        <f t="shared" si="81"/>
        <v>4627</v>
      </c>
      <c r="B4646" s="145">
        <v>-11686728.744173102</v>
      </c>
      <c r="U4646" s="145">
        <v>4626</v>
      </c>
      <c r="V4646" s="145">
        <v>-21209292.71872773</v>
      </c>
    </row>
    <row r="4647" spans="1:22" x14ac:dyDescent="0.35">
      <c r="A4647" s="70">
        <f t="shared" si="81"/>
        <v>4628</v>
      </c>
      <c r="B4647" s="145">
        <v>-11686728.744173102</v>
      </c>
      <c r="U4647" s="145">
        <v>4627</v>
      </c>
      <c r="V4647" s="145">
        <v>8061134.9789044075</v>
      </c>
    </row>
    <row r="4648" spans="1:22" x14ac:dyDescent="0.35">
      <c r="A4648" s="70">
        <f t="shared" si="81"/>
        <v>4629</v>
      </c>
      <c r="B4648" s="145">
        <v>-11686728.744173102</v>
      </c>
      <c r="U4648" s="145">
        <v>4628</v>
      </c>
      <c r="V4648" s="145">
        <v>5634869.004914172</v>
      </c>
    </row>
    <row r="4649" spans="1:22" x14ac:dyDescent="0.35">
      <c r="A4649" s="70">
        <f t="shared" si="81"/>
        <v>4630</v>
      </c>
      <c r="B4649" s="145">
        <v>-11686728.744173102</v>
      </c>
      <c r="U4649" s="145">
        <v>4629</v>
      </c>
      <c r="V4649" s="145">
        <v>7443176.2220555022</v>
      </c>
    </row>
    <row r="4650" spans="1:22" x14ac:dyDescent="0.35">
      <c r="A4650" s="70">
        <f t="shared" si="81"/>
        <v>4631</v>
      </c>
      <c r="B4650" s="145">
        <v>-11686728.744173102</v>
      </c>
      <c r="U4650" s="145">
        <v>4630</v>
      </c>
      <c r="V4650" s="145">
        <v>25949557.129952047</v>
      </c>
    </row>
    <row r="4651" spans="1:22" x14ac:dyDescent="0.35">
      <c r="A4651" s="70">
        <f t="shared" si="81"/>
        <v>4632</v>
      </c>
      <c r="B4651" s="145">
        <v>-11686728.744173102</v>
      </c>
      <c r="U4651" s="145">
        <v>4631</v>
      </c>
      <c r="V4651" s="145">
        <v>12249454.950575911</v>
      </c>
    </row>
    <row r="4652" spans="1:22" x14ac:dyDescent="0.35">
      <c r="A4652" s="70">
        <f t="shared" si="81"/>
        <v>4633</v>
      </c>
      <c r="B4652" s="145">
        <v>-11686728.744173102</v>
      </c>
      <c r="U4652" s="145">
        <v>4632</v>
      </c>
      <c r="V4652" s="145">
        <v>-9171886.7829269022</v>
      </c>
    </row>
    <row r="4653" spans="1:22" x14ac:dyDescent="0.35">
      <c r="A4653" s="70">
        <f t="shared" si="81"/>
        <v>4634</v>
      </c>
      <c r="B4653" s="145">
        <v>-11686728.744173102</v>
      </c>
      <c r="U4653" s="145">
        <v>4633</v>
      </c>
      <c r="V4653" s="145">
        <v>-28785483.816658366</v>
      </c>
    </row>
    <row r="4654" spans="1:22" x14ac:dyDescent="0.35">
      <c r="A4654" s="70">
        <f t="shared" si="81"/>
        <v>4635</v>
      </c>
      <c r="B4654" s="145">
        <v>-11686728.744173102</v>
      </c>
      <c r="U4654" s="145">
        <v>4634</v>
      </c>
      <c r="V4654" s="145">
        <v>-21312882.915567197</v>
      </c>
    </row>
    <row r="4655" spans="1:22" x14ac:dyDescent="0.35">
      <c r="A4655" s="70">
        <f t="shared" si="81"/>
        <v>4636</v>
      </c>
      <c r="B4655" s="145">
        <v>-11686728.744173102</v>
      </c>
      <c r="U4655" s="145">
        <v>4635</v>
      </c>
      <c r="V4655" s="145">
        <v>37212617.478223979</v>
      </c>
    </row>
    <row r="4656" spans="1:22" x14ac:dyDescent="0.35">
      <c r="A4656" s="70">
        <f t="shared" si="81"/>
        <v>4637</v>
      </c>
      <c r="B4656" s="145">
        <v>-11686728.744173102</v>
      </c>
      <c r="U4656" s="145">
        <v>4636</v>
      </c>
      <c r="V4656" s="145">
        <v>-7095752.2794277836</v>
      </c>
    </row>
    <row r="4657" spans="1:22" x14ac:dyDescent="0.35">
      <c r="A4657" s="70">
        <f t="shared" si="81"/>
        <v>4638</v>
      </c>
      <c r="B4657" s="145">
        <v>-11686728.744173102</v>
      </c>
      <c r="U4657" s="145">
        <v>4637</v>
      </c>
      <c r="V4657" s="145">
        <v>-12192877.705119997</v>
      </c>
    </row>
    <row r="4658" spans="1:22" x14ac:dyDescent="0.35">
      <c r="A4658" s="70">
        <f t="shared" si="81"/>
        <v>4639</v>
      </c>
      <c r="B4658" s="145">
        <v>-11686728.744173102</v>
      </c>
      <c r="U4658" s="145">
        <v>4638</v>
      </c>
      <c r="V4658" s="145">
        <v>8829774.1818461269</v>
      </c>
    </row>
    <row r="4659" spans="1:22" x14ac:dyDescent="0.35">
      <c r="A4659" s="70">
        <f t="shared" si="81"/>
        <v>4640</v>
      </c>
      <c r="B4659" s="145">
        <v>-11686728.744173102</v>
      </c>
      <c r="U4659" s="145">
        <v>4639</v>
      </c>
      <c r="V4659" s="145">
        <v>-19354393.904987369</v>
      </c>
    </row>
    <row r="4660" spans="1:22" x14ac:dyDescent="0.35">
      <c r="A4660" s="70">
        <f t="shared" si="81"/>
        <v>4641</v>
      </c>
      <c r="B4660" s="145">
        <v>-11686728.744173102</v>
      </c>
      <c r="U4660" s="145">
        <v>4640</v>
      </c>
      <c r="V4660" s="145">
        <v>7436761.104598362</v>
      </c>
    </row>
    <row r="4661" spans="1:22" x14ac:dyDescent="0.35">
      <c r="A4661" s="70">
        <f t="shared" si="81"/>
        <v>4642</v>
      </c>
      <c r="B4661" s="145">
        <v>-11686728.744173102</v>
      </c>
      <c r="U4661" s="145">
        <v>4641</v>
      </c>
      <c r="V4661" s="145">
        <v>13949739.734987743</v>
      </c>
    </row>
    <row r="4662" spans="1:22" x14ac:dyDescent="0.35">
      <c r="A4662" s="70">
        <f t="shared" si="81"/>
        <v>4643</v>
      </c>
      <c r="B4662" s="145">
        <v>-11686728.744173102</v>
      </c>
      <c r="U4662" s="145">
        <v>4642</v>
      </c>
      <c r="V4662" s="145">
        <v>6909987.7495938651</v>
      </c>
    </row>
    <row r="4663" spans="1:22" x14ac:dyDescent="0.35">
      <c r="A4663" s="70">
        <f t="shared" si="81"/>
        <v>4644</v>
      </c>
      <c r="B4663" s="145">
        <v>-11686728.744173102</v>
      </c>
      <c r="U4663" s="145">
        <v>4643</v>
      </c>
      <c r="V4663" s="145">
        <v>-18242287.136204306</v>
      </c>
    </row>
    <row r="4664" spans="1:22" x14ac:dyDescent="0.35">
      <c r="A4664" s="70">
        <f t="shared" si="81"/>
        <v>4645</v>
      </c>
      <c r="B4664" s="145">
        <v>-11686728.744173102</v>
      </c>
      <c r="U4664" s="145">
        <v>4644</v>
      </c>
      <c r="V4664" s="145">
        <v>35918975.042219609</v>
      </c>
    </row>
    <row r="4665" spans="1:22" x14ac:dyDescent="0.35">
      <c r="A4665" s="70">
        <f t="shared" si="81"/>
        <v>4646</v>
      </c>
      <c r="B4665" s="145">
        <v>-11686728.744173102</v>
      </c>
      <c r="U4665" s="145">
        <v>4645</v>
      </c>
      <c r="V4665" s="145">
        <v>-4232107.3137167953</v>
      </c>
    </row>
    <row r="4666" spans="1:22" x14ac:dyDescent="0.35">
      <c r="A4666" s="70">
        <f t="shared" si="81"/>
        <v>4647</v>
      </c>
      <c r="B4666" s="145">
        <v>-11686728.744173102</v>
      </c>
      <c r="U4666" s="145">
        <v>4646</v>
      </c>
      <c r="V4666" s="145">
        <v>11244107.850369249</v>
      </c>
    </row>
    <row r="4667" spans="1:22" x14ac:dyDescent="0.35">
      <c r="A4667" s="70">
        <f t="shared" si="81"/>
        <v>4648</v>
      </c>
      <c r="B4667" s="145">
        <v>-11686728.744173102</v>
      </c>
      <c r="U4667" s="145">
        <v>4647</v>
      </c>
      <c r="V4667" s="145">
        <v>-8938479.7505100574</v>
      </c>
    </row>
    <row r="4668" spans="1:22" x14ac:dyDescent="0.35">
      <c r="A4668" s="70">
        <f t="shared" si="81"/>
        <v>4649</v>
      </c>
      <c r="B4668" s="145">
        <v>-11686728.744173102</v>
      </c>
      <c r="U4668" s="145">
        <v>4648</v>
      </c>
      <c r="V4668" s="145">
        <v>-17246862.364891399</v>
      </c>
    </row>
    <row r="4669" spans="1:22" x14ac:dyDescent="0.35">
      <c r="A4669" s="70">
        <f t="shared" si="81"/>
        <v>4650</v>
      </c>
      <c r="B4669" s="145">
        <v>-11686728.744173102</v>
      </c>
      <c r="U4669" s="145">
        <v>4649</v>
      </c>
      <c r="V4669" s="145">
        <v>7982763.5513369292</v>
      </c>
    </row>
    <row r="4670" spans="1:22" x14ac:dyDescent="0.35">
      <c r="A4670" s="70">
        <f t="shared" si="81"/>
        <v>4651</v>
      </c>
      <c r="B4670" s="145">
        <v>-11686728.744173102</v>
      </c>
      <c r="U4670" s="145">
        <v>4650</v>
      </c>
      <c r="V4670" s="145">
        <v>-528638.93925566599</v>
      </c>
    </row>
    <row r="4671" spans="1:22" x14ac:dyDescent="0.35">
      <c r="A4671" s="70">
        <f t="shared" si="81"/>
        <v>4652</v>
      </c>
      <c r="B4671" s="145">
        <v>-11686728.744173102</v>
      </c>
      <c r="U4671" s="145">
        <v>4651</v>
      </c>
      <c r="V4671" s="145">
        <v>-15316808.24026238</v>
      </c>
    </row>
    <row r="4672" spans="1:22" x14ac:dyDescent="0.35">
      <c r="A4672" s="70">
        <f t="shared" si="81"/>
        <v>4653</v>
      </c>
      <c r="B4672" s="145">
        <v>-11686728.744173102</v>
      </c>
      <c r="U4672" s="145">
        <v>4652</v>
      </c>
      <c r="V4672" s="145">
        <v>-1351523.2709508501</v>
      </c>
    </row>
    <row r="4673" spans="1:22" x14ac:dyDescent="0.35">
      <c r="A4673" s="70">
        <f t="shared" si="81"/>
        <v>4654</v>
      </c>
      <c r="B4673" s="145">
        <v>-11686728.744173102</v>
      </c>
      <c r="U4673" s="145">
        <v>4653</v>
      </c>
      <c r="V4673" s="145">
        <v>-6519492.7244954593</v>
      </c>
    </row>
    <row r="4674" spans="1:22" x14ac:dyDescent="0.35">
      <c r="A4674" s="70">
        <f t="shared" si="81"/>
        <v>4655</v>
      </c>
      <c r="B4674" s="145">
        <v>-11686728.744173102</v>
      </c>
      <c r="U4674" s="145">
        <v>4654</v>
      </c>
      <c r="V4674" s="145">
        <v>-12937086.722187435</v>
      </c>
    </row>
    <row r="4675" spans="1:22" x14ac:dyDescent="0.35">
      <c r="A4675" s="70">
        <f t="shared" si="81"/>
        <v>4656</v>
      </c>
      <c r="B4675" s="145">
        <v>-11686728.744173102</v>
      </c>
      <c r="U4675" s="145">
        <v>4655</v>
      </c>
      <c r="V4675" s="145">
        <v>-13969478.108337071</v>
      </c>
    </row>
    <row r="4676" spans="1:22" x14ac:dyDescent="0.35">
      <c r="A4676" s="70">
        <f t="shared" si="81"/>
        <v>4657</v>
      </c>
      <c r="B4676" s="145">
        <v>-11686728.744173102</v>
      </c>
      <c r="U4676" s="145">
        <v>4656</v>
      </c>
      <c r="V4676" s="145">
        <v>9076593.2999590859</v>
      </c>
    </row>
    <row r="4677" spans="1:22" x14ac:dyDescent="0.35">
      <c r="A4677" s="70">
        <f t="shared" si="81"/>
        <v>4658</v>
      </c>
      <c r="B4677" s="145">
        <v>-11686728.744173102</v>
      </c>
      <c r="U4677" s="145">
        <v>4657</v>
      </c>
      <c r="V4677" s="145">
        <v>5358859.1048403867</v>
      </c>
    </row>
    <row r="4678" spans="1:22" x14ac:dyDescent="0.35">
      <c r="A4678" s="70">
        <f t="shared" si="81"/>
        <v>4659</v>
      </c>
      <c r="B4678" s="145">
        <v>-11686728.744173102</v>
      </c>
      <c r="U4678" s="145">
        <v>4658</v>
      </c>
      <c r="V4678" s="145">
        <v>-7367500.997226458</v>
      </c>
    </row>
    <row r="4679" spans="1:22" x14ac:dyDescent="0.35">
      <c r="A4679" s="70">
        <f t="shared" si="81"/>
        <v>4660</v>
      </c>
      <c r="B4679" s="145">
        <v>-11686728.744173102</v>
      </c>
      <c r="U4679" s="145">
        <v>4659</v>
      </c>
      <c r="V4679" s="145">
        <v>10915828.444867272</v>
      </c>
    </row>
    <row r="4680" spans="1:22" x14ac:dyDescent="0.35">
      <c r="A4680" s="70">
        <f t="shared" si="81"/>
        <v>4661</v>
      </c>
      <c r="B4680" s="145">
        <v>-11686728.744173102</v>
      </c>
      <c r="U4680" s="145">
        <v>4660</v>
      </c>
      <c r="V4680" s="145">
        <v>-4174714.0334231984</v>
      </c>
    </row>
    <row r="4681" spans="1:22" x14ac:dyDescent="0.35">
      <c r="A4681" s="70">
        <f t="shared" si="81"/>
        <v>4662</v>
      </c>
      <c r="B4681" s="145">
        <v>-11686728.744173102</v>
      </c>
      <c r="U4681" s="145">
        <v>4661</v>
      </c>
      <c r="V4681" s="145">
        <v>26124304.222477227</v>
      </c>
    </row>
    <row r="4682" spans="1:22" x14ac:dyDescent="0.35">
      <c r="A4682" s="70">
        <f t="shared" si="81"/>
        <v>4663</v>
      </c>
      <c r="B4682" s="145">
        <v>-11686728.744173102</v>
      </c>
      <c r="U4682" s="145">
        <v>4662</v>
      </c>
      <c r="V4682" s="145">
        <v>-15792241.061329613</v>
      </c>
    </row>
    <row r="4683" spans="1:22" x14ac:dyDescent="0.35">
      <c r="A4683" s="70">
        <f t="shared" si="81"/>
        <v>4664</v>
      </c>
      <c r="B4683" s="145">
        <v>-11686728.744173102</v>
      </c>
      <c r="U4683" s="145">
        <v>4663</v>
      </c>
      <c r="V4683" s="145">
        <v>-19589738.560954802</v>
      </c>
    </row>
    <row r="4684" spans="1:22" x14ac:dyDescent="0.35">
      <c r="A4684" s="70">
        <f t="shared" si="81"/>
        <v>4665</v>
      </c>
      <c r="B4684" s="145">
        <v>-11686728.744173102</v>
      </c>
      <c r="U4684" s="145">
        <v>4664</v>
      </c>
      <c r="V4684" s="145">
        <v>-4233099.7075274792</v>
      </c>
    </row>
    <row r="4685" spans="1:22" x14ac:dyDescent="0.35">
      <c r="A4685" s="70">
        <f t="shared" si="81"/>
        <v>4666</v>
      </c>
      <c r="B4685" s="145">
        <v>-11686728.744173102</v>
      </c>
      <c r="U4685" s="145">
        <v>4665</v>
      </c>
      <c r="V4685" s="145">
        <v>-1637658.7743318714</v>
      </c>
    </row>
    <row r="4686" spans="1:22" x14ac:dyDescent="0.35">
      <c r="A4686" s="70">
        <f t="shared" si="81"/>
        <v>4667</v>
      </c>
      <c r="B4686" s="145">
        <v>-11686728.744173102</v>
      </c>
      <c r="U4686" s="145">
        <v>4666</v>
      </c>
      <c r="V4686" s="145">
        <v>6861741.0410071276</v>
      </c>
    </row>
    <row r="4687" spans="1:22" x14ac:dyDescent="0.35">
      <c r="A4687" s="70">
        <f t="shared" si="81"/>
        <v>4668</v>
      </c>
      <c r="B4687" s="145">
        <v>-11686728.744173102</v>
      </c>
      <c r="U4687" s="145">
        <v>4667</v>
      </c>
      <c r="V4687" s="145">
        <v>-21694517.268387832</v>
      </c>
    </row>
    <row r="4688" spans="1:22" x14ac:dyDescent="0.35">
      <c r="A4688" s="70">
        <f t="shared" si="81"/>
        <v>4669</v>
      </c>
      <c r="B4688" s="145">
        <v>-11686728.744173102</v>
      </c>
      <c r="U4688" s="145">
        <v>4668</v>
      </c>
      <c r="V4688" s="145">
        <v>7443160.3909072615</v>
      </c>
    </row>
    <row r="4689" spans="1:22" x14ac:dyDescent="0.35">
      <c r="A4689" s="70">
        <f t="shared" si="81"/>
        <v>4670</v>
      </c>
      <c r="B4689" s="145">
        <v>-11686728.744173102</v>
      </c>
      <c r="U4689" s="145">
        <v>4669</v>
      </c>
      <c r="V4689" s="145">
        <v>-30940008.911920462</v>
      </c>
    </row>
    <row r="4690" spans="1:22" x14ac:dyDescent="0.35">
      <c r="A4690" s="70">
        <f t="shared" si="81"/>
        <v>4671</v>
      </c>
      <c r="B4690" s="145">
        <v>-11686728.744173102</v>
      </c>
      <c r="U4690" s="145">
        <v>4670</v>
      </c>
      <c r="V4690" s="145">
        <v>12605035.468030028</v>
      </c>
    </row>
    <row r="4691" spans="1:22" x14ac:dyDescent="0.35">
      <c r="A4691" s="70">
        <f t="shared" si="81"/>
        <v>4672</v>
      </c>
      <c r="B4691" s="145">
        <v>-11686728.744173102</v>
      </c>
      <c r="U4691" s="145">
        <v>4671</v>
      </c>
      <c r="V4691" s="145">
        <v>-26936739.534234226</v>
      </c>
    </row>
    <row r="4692" spans="1:22" x14ac:dyDescent="0.35">
      <c r="A4692" s="70">
        <f t="shared" si="81"/>
        <v>4673</v>
      </c>
      <c r="B4692" s="145">
        <v>-11686728.744173102</v>
      </c>
      <c r="U4692" s="145">
        <v>4672</v>
      </c>
      <c r="V4692" s="145">
        <v>-14883172.503675941</v>
      </c>
    </row>
    <row r="4693" spans="1:22" x14ac:dyDescent="0.35">
      <c r="A4693" s="70">
        <f t="shared" si="81"/>
        <v>4674</v>
      </c>
      <c r="B4693" s="145">
        <v>-11686728.744173102</v>
      </c>
      <c r="U4693" s="145">
        <v>4673</v>
      </c>
      <c r="V4693" s="145">
        <v>-1976826.4223462343</v>
      </c>
    </row>
    <row r="4694" spans="1:22" x14ac:dyDescent="0.35">
      <c r="A4694" s="70">
        <f t="shared" ref="A4694:A4757" si="82">A4693+1</f>
        <v>4675</v>
      </c>
      <c r="B4694" s="145">
        <v>-11686728.744173102</v>
      </c>
      <c r="U4694" s="145">
        <v>4674</v>
      </c>
      <c r="V4694" s="145">
        <v>26931181.049393997</v>
      </c>
    </row>
    <row r="4695" spans="1:22" x14ac:dyDescent="0.35">
      <c r="A4695" s="70">
        <f t="shared" si="82"/>
        <v>4676</v>
      </c>
      <c r="B4695" s="145">
        <v>-11686728.744173102</v>
      </c>
      <c r="U4695" s="145">
        <v>4675</v>
      </c>
      <c r="V4695" s="145">
        <v>47856228.655372053</v>
      </c>
    </row>
    <row r="4696" spans="1:22" x14ac:dyDescent="0.35">
      <c r="A4696" s="70">
        <f t="shared" si="82"/>
        <v>4677</v>
      </c>
      <c r="B4696" s="145">
        <v>-11686728.744173102</v>
      </c>
      <c r="U4696" s="145">
        <v>4676</v>
      </c>
      <c r="V4696" s="145">
        <v>-17297825.030626781</v>
      </c>
    </row>
    <row r="4697" spans="1:22" x14ac:dyDescent="0.35">
      <c r="A4697" s="70">
        <f t="shared" si="82"/>
        <v>4678</v>
      </c>
      <c r="B4697" s="145">
        <v>-11686728.744173102</v>
      </c>
      <c r="U4697" s="145">
        <v>4677</v>
      </c>
      <c r="V4697" s="145">
        <v>26130952.911995079</v>
      </c>
    </row>
    <row r="4698" spans="1:22" x14ac:dyDescent="0.35">
      <c r="A4698" s="70">
        <f t="shared" si="82"/>
        <v>4679</v>
      </c>
      <c r="B4698" s="145">
        <v>-11686728.744173102</v>
      </c>
      <c r="U4698" s="145">
        <v>4678</v>
      </c>
      <c r="V4698" s="145">
        <v>-8497542.417426426</v>
      </c>
    </row>
    <row r="4699" spans="1:22" x14ac:dyDescent="0.35">
      <c r="A4699" s="70">
        <f t="shared" si="82"/>
        <v>4680</v>
      </c>
      <c r="B4699" s="145">
        <v>-11686728.744173102</v>
      </c>
      <c r="U4699" s="145">
        <v>4679</v>
      </c>
      <c r="V4699" s="145">
        <v>3188145.8710712157</v>
      </c>
    </row>
    <row r="4700" spans="1:22" x14ac:dyDescent="0.35">
      <c r="A4700" s="70">
        <f t="shared" si="82"/>
        <v>4681</v>
      </c>
      <c r="B4700" s="145">
        <v>-11686728.744173102</v>
      </c>
      <c r="U4700" s="145">
        <v>4680</v>
      </c>
      <c r="V4700" s="145">
        <v>-18202143.435726512</v>
      </c>
    </row>
    <row r="4701" spans="1:22" x14ac:dyDescent="0.35">
      <c r="A4701" s="70">
        <f t="shared" si="82"/>
        <v>4682</v>
      </c>
      <c r="B4701" s="145">
        <v>-11686728.744173102</v>
      </c>
      <c r="U4701" s="145">
        <v>4681</v>
      </c>
      <c r="V4701" s="145">
        <v>2365399.0412628241</v>
      </c>
    </row>
    <row r="4702" spans="1:22" x14ac:dyDescent="0.35">
      <c r="A4702" s="70">
        <f t="shared" si="82"/>
        <v>4683</v>
      </c>
      <c r="B4702" s="145">
        <v>-11686728.744173102</v>
      </c>
      <c r="U4702" s="145">
        <v>4682</v>
      </c>
      <c r="V4702" s="145">
        <v>512755.41027966514</v>
      </c>
    </row>
    <row r="4703" spans="1:22" x14ac:dyDescent="0.35">
      <c r="A4703" s="70">
        <f t="shared" si="82"/>
        <v>4684</v>
      </c>
      <c r="B4703" s="145">
        <v>-11686728.744173102</v>
      </c>
      <c r="U4703" s="145">
        <v>4683</v>
      </c>
      <c r="V4703" s="145">
        <v>-13000473.915511552</v>
      </c>
    </row>
    <row r="4704" spans="1:22" x14ac:dyDescent="0.35">
      <c r="A4704" s="70">
        <f t="shared" si="82"/>
        <v>4685</v>
      </c>
      <c r="B4704" s="145">
        <v>-11686728.744173102</v>
      </c>
      <c r="U4704" s="145">
        <v>4684</v>
      </c>
      <c r="V4704" s="145">
        <v>-17709232.564743698</v>
      </c>
    </row>
    <row r="4705" spans="1:22" x14ac:dyDescent="0.35">
      <c r="A4705" s="70">
        <f t="shared" si="82"/>
        <v>4686</v>
      </c>
      <c r="B4705" s="145">
        <v>-11686728.744173102</v>
      </c>
      <c r="U4705" s="145">
        <v>4685</v>
      </c>
      <c r="V4705" s="145">
        <v>-20162378.120058693</v>
      </c>
    </row>
    <row r="4706" spans="1:22" x14ac:dyDescent="0.35">
      <c r="A4706" s="70">
        <f t="shared" si="82"/>
        <v>4687</v>
      </c>
      <c r="B4706" s="145">
        <v>-11686728.744173102</v>
      </c>
      <c r="U4706" s="145">
        <v>4686</v>
      </c>
      <c r="V4706" s="145">
        <v>3096110.9695516936</v>
      </c>
    </row>
    <row r="4707" spans="1:22" x14ac:dyDescent="0.35">
      <c r="A4707" s="70">
        <f t="shared" si="82"/>
        <v>4688</v>
      </c>
      <c r="B4707" s="145">
        <v>-11686728.744173102</v>
      </c>
      <c r="U4707" s="145">
        <v>4687</v>
      </c>
      <c r="V4707" s="145">
        <v>16896518.049597606</v>
      </c>
    </row>
    <row r="4708" spans="1:22" x14ac:dyDescent="0.35">
      <c r="A4708" s="70">
        <f t="shared" si="82"/>
        <v>4689</v>
      </c>
      <c r="B4708" s="145">
        <v>-11686728.744173102</v>
      </c>
      <c r="U4708" s="145">
        <v>4688</v>
      </c>
      <c r="V4708" s="145">
        <v>16150670.188821569</v>
      </c>
    </row>
    <row r="4709" spans="1:22" x14ac:dyDescent="0.35">
      <c r="A4709" s="70">
        <f t="shared" si="82"/>
        <v>4690</v>
      </c>
      <c r="B4709" s="145">
        <v>-11686728.744173102</v>
      </c>
      <c r="U4709" s="145">
        <v>4689</v>
      </c>
      <c r="V4709" s="145">
        <v>-26098406.836892068</v>
      </c>
    </row>
    <row r="4710" spans="1:22" x14ac:dyDescent="0.35">
      <c r="A4710" s="70">
        <f t="shared" si="82"/>
        <v>4691</v>
      </c>
      <c r="B4710" s="145">
        <v>-11686728.744173102</v>
      </c>
      <c r="U4710" s="145">
        <v>4690</v>
      </c>
      <c r="V4710" s="145">
        <v>-2671332.055406522</v>
      </c>
    </row>
    <row r="4711" spans="1:22" x14ac:dyDescent="0.35">
      <c r="A4711" s="70">
        <f t="shared" si="82"/>
        <v>4692</v>
      </c>
      <c r="B4711" s="145">
        <v>-11686728.744173102</v>
      </c>
      <c r="U4711" s="145">
        <v>4691</v>
      </c>
      <c r="V4711" s="145">
        <v>-19022269.330390252</v>
      </c>
    </row>
    <row r="4712" spans="1:22" x14ac:dyDescent="0.35">
      <c r="A4712" s="70">
        <f t="shared" si="82"/>
        <v>4693</v>
      </c>
      <c r="B4712" s="145">
        <v>-11686728.744173102</v>
      </c>
      <c r="U4712" s="145">
        <v>4692</v>
      </c>
      <c r="V4712" s="145">
        <v>-8675169.0889558215</v>
      </c>
    </row>
    <row r="4713" spans="1:22" x14ac:dyDescent="0.35">
      <c r="A4713" s="70">
        <f t="shared" si="82"/>
        <v>4694</v>
      </c>
      <c r="B4713" s="145">
        <v>-11686728.744173102</v>
      </c>
      <c r="U4713" s="145">
        <v>4693</v>
      </c>
      <c r="V4713" s="145">
        <v>-18783897.510102175</v>
      </c>
    </row>
    <row r="4714" spans="1:22" x14ac:dyDescent="0.35">
      <c r="A4714" s="70">
        <f t="shared" si="82"/>
        <v>4695</v>
      </c>
      <c r="B4714" s="145">
        <v>-11686728.744173102</v>
      </c>
      <c r="U4714" s="145">
        <v>4694</v>
      </c>
      <c r="V4714" s="145">
        <v>1631315.0829494856</v>
      </c>
    </row>
    <row r="4715" spans="1:22" x14ac:dyDescent="0.35">
      <c r="A4715" s="70">
        <f t="shared" si="82"/>
        <v>4696</v>
      </c>
      <c r="B4715" s="145">
        <v>-11686728.744173102</v>
      </c>
      <c r="U4715" s="145">
        <v>4695</v>
      </c>
      <c r="V4715" s="145">
        <v>-11363954.518295068</v>
      </c>
    </row>
    <row r="4716" spans="1:22" x14ac:dyDescent="0.35">
      <c r="A4716" s="70">
        <f t="shared" si="82"/>
        <v>4697</v>
      </c>
      <c r="B4716" s="145">
        <v>-11686728.744173102</v>
      </c>
      <c r="U4716" s="145">
        <v>4696</v>
      </c>
      <c r="V4716" s="145">
        <v>-12659848.518559765</v>
      </c>
    </row>
    <row r="4717" spans="1:22" x14ac:dyDescent="0.35">
      <c r="A4717" s="70">
        <f t="shared" si="82"/>
        <v>4698</v>
      </c>
      <c r="B4717" s="145">
        <v>-11686728.744173102</v>
      </c>
      <c r="U4717" s="145">
        <v>4697</v>
      </c>
      <c r="V4717" s="145">
        <v>-8891306.7086250018</v>
      </c>
    </row>
    <row r="4718" spans="1:22" x14ac:dyDescent="0.35">
      <c r="A4718" s="70">
        <f t="shared" si="82"/>
        <v>4699</v>
      </c>
      <c r="B4718" s="145">
        <v>-11686728.744173102</v>
      </c>
      <c r="U4718" s="145">
        <v>4698</v>
      </c>
      <c r="V4718" s="145">
        <v>12345894.728794351</v>
      </c>
    </row>
    <row r="4719" spans="1:22" x14ac:dyDescent="0.35">
      <c r="A4719" s="70">
        <f t="shared" si="82"/>
        <v>4700</v>
      </c>
      <c r="B4719" s="145">
        <v>-11686728.744173102</v>
      </c>
      <c r="U4719" s="145">
        <v>4699</v>
      </c>
      <c r="V4719" s="145">
        <v>-13540702.032759968</v>
      </c>
    </row>
    <row r="4720" spans="1:22" x14ac:dyDescent="0.35">
      <c r="A4720" s="70">
        <f t="shared" si="82"/>
        <v>4701</v>
      </c>
      <c r="B4720" s="145">
        <v>-11686728.744173102</v>
      </c>
      <c r="U4720" s="145">
        <v>4700</v>
      </c>
      <c r="V4720" s="145">
        <v>3380646.1111611687</v>
      </c>
    </row>
    <row r="4721" spans="1:22" x14ac:dyDescent="0.35">
      <c r="A4721" s="70">
        <f t="shared" si="82"/>
        <v>4702</v>
      </c>
      <c r="B4721" s="145">
        <v>-11686728.744173102</v>
      </c>
      <c r="U4721" s="145">
        <v>4701</v>
      </c>
      <c r="V4721" s="145">
        <v>-7346080.7045196407</v>
      </c>
    </row>
    <row r="4722" spans="1:22" x14ac:dyDescent="0.35">
      <c r="A4722" s="70">
        <f t="shared" si="82"/>
        <v>4703</v>
      </c>
      <c r="B4722" s="145">
        <v>-11686728.744173102</v>
      </c>
      <c r="U4722" s="145">
        <v>4702</v>
      </c>
      <c r="V4722" s="145">
        <v>-15287781.528822545</v>
      </c>
    </row>
    <row r="4723" spans="1:22" x14ac:dyDescent="0.35">
      <c r="A4723" s="70">
        <f t="shared" si="82"/>
        <v>4704</v>
      </c>
      <c r="B4723" s="145">
        <v>-11686728.744173102</v>
      </c>
      <c r="U4723" s="145">
        <v>4703</v>
      </c>
      <c r="V4723" s="145">
        <v>-4247719.0683617629</v>
      </c>
    </row>
    <row r="4724" spans="1:22" x14ac:dyDescent="0.35">
      <c r="A4724" s="70">
        <f t="shared" si="82"/>
        <v>4705</v>
      </c>
      <c r="B4724" s="145">
        <v>-11686728.744173102</v>
      </c>
      <c r="U4724" s="145">
        <v>4704</v>
      </c>
      <c r="V4724" s="145">
        <v>23402949.958994307</v>
      </c>
    </row>
    <row r="4725" spans="1:22" x14ac:dyDescent="0.35">
      <c r="A4725" s="70">
        <f t="shared" si="82"/>
        <v>4706</v>
      </c>
      <c r="B4725" s="145">
        <v>-11686728.744173102</v>
      </c>
      <c r="U4725" s="145">
        <v>4705</v>
      </c>
      <c r="V4725" s="145">
        <v>3055357.1872607544</v>
      </c>
    </row>
    <row r="4726" spans="1:22" x14ac:dyDescent="0.35">
      <c r="A4726" s="70">
        <f t="shared" si="82"/>
        <v>4707</v>
      </c>
      <c r="B4726" s="145">
        <v>-11686728.744173102</v>
      </c>
      <c r="U4726" s="145">
        <v>4706</v>
      </c>
      <c r="V4726" s="145">
        <v>-5975568.8487311862</v>
      </c>
    </row>
    <row r="4727" spans="1:22" x14ac:dyDescent="0.35">
      <c r="A4727" s="70">
        <f t="shared" si="82"/>
        <v>4708</v>
      </c>
      <c r="B4727" s="145">
        <v>-11686728.744173102</v>
      </c>
      <c r="U4727" s="145">
        <v>4707</v>
      </c>
      <c r="V4727" s="145">
        <v>534566.48856345564</v>
      </c>
    </row>
    <row r="4728" spans="1:22" x14ac:dyDescent="0.35">
      <c r="A4728" s="70">
        <f t="shared" si="82"/>
        <v>4709</v>
      </c>
      <c r="B4728" s="145">
        <v>-11686728.744173102</v>
      </c>
      <c r="U4728" s="145">
        <v>4708</v>
      </c>
      <c r="V4728" s="145">
        <v>-20776289.803700872</v>
      </c>
    </row>
    <row r="4729" spans="1:22" x14ac:dyDescent="0.35">
      <c r="A4729" s="70">
        <f t="shared" si="82"/>
        <v>4710</v>
      </c>
      <c r="B4729" s="145">
        <v>-11686728.744173102</v>
      </c>
      <c r="U4729" s="145">
        <v>4709</v>
      </c>
      <c r="V4729" s="145">
        <v>9427219.3599097654</v>
      </c>
    </row>
    <row r="4730" spans="1:22" x14ac:dyDescent="0.35">
      <c r="A4730" s="70">
        <f t="shared" si="82"/>
        <v>4711</v>
      </c>
      <c r="B4730" s="145">
        <v>-11686728.744173102</v>
      </c>
      <c r="U4730" s="145">
        <v>4710</v>
      </c>
      <c r="V4730" s="145">
        <v>4929617.2594872639</v>
      </c>
    </row>
    <row r="4731" spans="1:22" x14ac:dyDescent="0.35">
      <c r="A4731" s="70">
        <f t="shared" si="82"/>
        <v>4712</v>
      </c>
      <c r="B4731" s="145">
        <v>-11686728.744173102</v>
      </c>
      <c r="U4731" s="145">
        <v>4711</v>
      </c>
      <c r="V4731" s="145">
        <v>20512068.077698998</v>
      </c>
    </row>
    <row r="4732" spans="1:22" x14ac:dyDescent="0.35">
      <c r="A4732" s="70">
        <f t="shared" si="82"/>
        <v>4713</v>
      </c>
      <c r="B4732" s="145">
        <v>-11686728.744173102</v>
      </c>
      <c r="U4732" s="145">
        <v>4712</v>
      </c>
      <c r="V4732" s="145">
        <v>29969552.553785086</v>
      </c>
    </row>
    <row r="4733" spans="1:22" x14ac:dyDescent="0.35">
      <c r="A4733" s="70">
        <f t="shared" si="82"/>
        <v>4714</v>
      </c>
      <c r="B4733" s="145">
        <v>-11686728.744173102</v>
      </c>
      <c r="U4733" s="145">
        <v>4713</v>
      </c>
      <c r="V4733" s="145">
        <v>-8921023.5201828014</v>
      </c>
    </row>
    <row r="4734" spans="1:22" x14ac:dyDescent="0.35">
      <c r="A4734" s="70">
        <f t="shared" si="82"/>
        <v>4715</v>
      </c>
      <c r="B4734" s="145">
        <v>-11686728.744173102</v>
      </c>
      <c r="U4734" s="145">
        <v>4714</v>
      </c>
      <c r="V4734" s="145">
        <v>17930915.90258345</v>
      </c>
    </row>
    <row r="4735" spans="1:22" x14ac:dyDescent="0.35">
      <c r="A4735" s="70">
        <f t="shared" si="82"/>
        <v>4716</v>
      </c>
      <c r="B4735" s="145">
        <v>-11686728.744173102</v>
      </c>
      <c r="U4735" s="145">
        <v>4715</v>
      </c>
      <c r="V4735" s="145">
        <v>44664958.483615451</v>
      </c>
    </row>
    <row r="4736" spans="1:22" x14ac:dyDescent="0.35">
      <c r="A4736" s="70">
        <f t="shared" si="82"/>
        <v>4717</v>
      </c>
      <c r="B4736" s="145">
        <v>-11686728.744173102</v>
      </c>
      <c r="U4736" s="145">
        <v>4716</v>
      </c>
      <c r="V4736" s="145">
        <v>-4353761.2232934199</v>
      </c>
    </row>
    <row r="4737" spans="1:22" x14ac:dyDescent="0.35">
      <c r="A4737" s="70">
        <f t="shared" si="82"/>
        <v>4718</v>
      </c>
      <c r="B4737" s="145">
        <v>-11686728.744173102</v>
      </c>
      <c r="U4737" s="145">
        <v>4717</v>
      </c>
      <c r="V4737" s="145">
        <v>4258273.9119252674</v>
      </c>
    </row>
    <row r="4738" spans="1:22" x14ac:dyDescent="0.35">
      <c r="A4738" s="70">
        <f t="shared" si="82"/>
        <v>4719</v>
      </c>
      <c r="B4738" s="145">
        <v>-11686728.744173102</v>
      </c>
      <c r="U4738" s="145">
        <v>4718</v>
      </c>
      <c r="V4738" s="145">
        <v>20730984.696036465</v>
      </c>
    </row>
    <row r="4739" spans="1:22" x14ac:dyDescent="0.35">
      <c r="A4739" s="70">
        <f t="shared" si="82"/>
        <v>4720</v>
      </c>
      <c r="B4739" s="145">
        <v>-11686728.744173102</v>
      </c>
      <c r="U4739" s="145">
        <v>4719</v>
      </c>
      <c r="V4739" s="145">
        <v>19176467.981640771</v>
      </c>
    </row>
    <row r="4740" spans="1:22" x14ac:dyDescent="0.35">
      <c r="A4740" s="70">
        <f t="shared" si="82"/>
        <v>4721</v>
      </c>
      <c r="B4740" s="145">
        <v>-11686728.744173102</v>
      </c>
      <c r="U4740" s="145">
        <v>4720</v>
      </c>
      <c r="V4740" s="145">
        <v>5219992.8504037</v>
      </c>
    </row>
    <row r="4741" spans="1:22" x14ac:dyDescent="0.35">
      <c r="A4741" s="70">
        <f t="shared" si="82"/>
        <v>4722</v>
      </c>
      <c r="B4741" s="145">
        <v>-11686728.744173102</v>
      </c>
      <c r="U4741" s="145">
        <v>4721</v>
      </c>
      <c r="V4741" s="145">
        <v>-445461.81209112331</v>
      </c>
    </row>
    <row r="4742" spans="1:22" x14ac:dyDescent="0.35">
      <c r="A4742" s="70">
        <f t="shared" si="82"/>
        <v>4723</v>
      </c>
      <c r="B4742" s="145">
        <v>-11686728.744173102</v>
      </c>
      <c r="U4742" s="145">
        <v>4722</v>
      </c>
      <c r="V4742" s="145">
        <v>-24278416.670207083</v>
      </c>
    </row>
    <row r="4743" spans="1:22" x14ac:dyDescent="0.35">
      <c r="A4743" s="70">
        <f t="shared" si="82"/>
        <v>4724</v>
      </c>
      <c r="B4743" s="145">
        <v>-11686728.744173102</v>
      </c>
      <c r="U4743" s="145">
        <v>4723</v>
      </c>
      <c r="V4743" s="145">
        <v>-3161686.3106114306</v>
      </c>
    </row>
    <row r="4744" spans="1:22" x14ac:dyDescent="0.35">
      <c r="A4744" s="70">
        <f t="shared" si="82"/>
        <v>4725</v>
      </c>
      <c r="B4744" s="145">
        <v>-11686728.744173102</v>
      </c>
      <c r="U4744" s="145">
        <v>4724</v>
      </c>
      <c r="V4744" s="145">
        <v>-17189176.41706337</v>
      </c>
    </row>
    <row r="4745" spans="1:22" x14ac:dyDescent="0.35">
      <c r="A4745" s="70">
        <f t="shared" si="82"/>
        <v>4726</v>
      </c>
      <c r="B4745" s="145">
        <v>-11686728.744173102</v>
      </c>
      <c r="U4745" s="145">
        <v>4725</v>
      </c>
      <c r="V4745" s="145">
        <v>-23230255.377741359</v>
      </c>
    </row>
    <row r="4746" spans="1:22" x14ac:dyDescent="0.35">
      <c r="A4746" s="70">
        <f t="shared" si="82"/>
        <v>4727</v>
      </c>
      <c r="B4746" s="145">
        <v>-11686728.744173102</v>
      </c>
      <c r="U4746" s="145">
        <v>4726</v>
      </c>
      <c r="V4746" s="145">
        <v>-14761574.097932605</v>
      </c>
    </row>
    <row r="4747" spans="1:22" x14ac:dyDescent="0.35">
      <c r="A4747" s="70">
        <f t="shared" si="82"/>
        <v>4728</v>
      </c>
      <c r="B4747" s="145">
        <v>-11686728.744173102</v>
      </c>
      <c r="U4747" s="145">
        <v>4727</v>
      </c>
      <c r="V4747" s="145">
        <v>8875236.306386862</v>
      </c>
    </row>
    <row r="4748" spans="1:22" x14ac:dyDescent="0.35">
      <c r="A4748" s="70">
        <f t="shared" si="82"/>
        <v>4729</v>
      </c>
      <c r="B4748" s="145">
        <v>-11686728.744173102</v>
      </c>
      <c r="U4748" s="145">
        <v>4728</v>
      </c>
      <c r="V4748" s="145">
        <v>30789102.003931135</v>
      </c>
    </row>
    <row r="4749" spans="1:22" x14ac:dyDescent="0.35">
      <c r="A4749" s="70">
        <f t="shared" si="82"/>
        <v>4730</v>
      </c>
      <c r="B4749" s="145">
        <v>-11686728.744173102</v>
      </c>
      <c r="U4749" s="145">
        <v>4729</v>
      </c>
      <c r="V4749" s="145">
        <v>8401707.575397227</v>
      </c>
    </row>
    <row r="4750" spans="1:22" x14ac:dyDescent="0.35">
      <c r="A4750" s="70">
        <f t="shared" si="82"/>
        <v>4731</v>
      </c>
      <c r="B4750" s="145">
        <v>-11686728.744173102</v>
      </c>
      <c r="U4750" s="145">
        <v>4730</v>
      </c>
      <c r="V4750" s="145">
        <v>-5914850.6541811936</v>
      </c>
    </row>
    <row r="4751" spans="1:22" x14ac:dyDescent="0.35">
      <c r="A4751" s="70">
        <f t="shared" si="82"/>
        <v>4732</v>
      </c>
      <c r="B4751" s="145">
        <v>-11686728.744173102</v>
      </c>
      <c r="U4751" s="145">
        <v>4731</v>
      </c>
      <c r="V4751" s="145">
        <v>-5658014.9619563073</v>
      </c>
    </row>
    <row r="4752" spans="1:22" x14ac:dyDescent="0.35">
      <c r="A4752" s="70">
        <f t="shared" si="82"/>
        <v>4733</v>
      </c>
      <c r="B4752" s="145">
        <v>-11686728.744173102</v>
      </c>
      <c r="U4752" s="145">
        <v>4732</v>
      </c>
      <c r="V4752" s="145">
        <v>10516244.383624814</v>
      </c>
    </row>
    <row r="4753" spans="1:22" x14ac:dyDescent="0.35">
      <c r="A4753" s="70">
        <f t="shared" si="82"/>
        <v>4734</v>
      </c>
      <c r="B4753" s="145">
        <v>-11686728.744173102</v>
      </c>
      <c r="U4753" s="145">
        <v>4733</v>
      </c>
      <c r="V4753" s="145">
        <v>17016796.30181209</v>
      </c>
    </row>
    <row r="4754" spans="1:22" x14ac:dyDescent="0.35">
      <c r="A4754" s="70">
        <f t="shared" si="82"/>
        <v>4735</v>
      </c>
      <c r="B4754" s="145">
        <v>-11686728.744173102</v>
      </c>
      <c r="U4754" s="145">
        <v>4734</v>
      </c>
      <c r="V4754" s="145">
        <v>-13069661.025607284</v>
      </c>
    </row>
    <row r="4755" spans="1:22" x14ac:dyDescent="0.35">
      <c r="A4755" s="70">
        <f t="shared" si="82"/>
        <v>4736</v>
      </c>
      <c r="B4755" s="145">
        <v>-11686728.744173102</v>
      </c>
      <c r="U4755" s="145">
        <v>4735</v>
      </c>
      <c r="V4755" s="145">
        <v>-156127.37262672558</v>
      </c>
    </row>
    <row r="4756" spans="1:22" x14ac:dyDescent="0.35">
      <c r="A4756" s="70">
        <f t="shared" si="82"/>
        <v>4737</v>
      </c>
      <c r="B4756" s="145">
        <v>-11686728.744173102</v>
      </c>
      <c r="U4756" s="145">
        <v>4736</v>
      </c>
      <c r="V4756" s="145">
        <v>-7254606.879938893</v>
      </c>
    </row>
    <row r="4757" spans="1:22" x14ac:dyDescent="0.35">
      <c r="A4757" s="70">
        <f t="shared" si="82"/>
        <v>4738</v>
      </c>
      <c r="B4757" s="145">
        <v>-11686728.744173102</v>
      </c>
      <c r="U4757" s="145">
        <v>4737</v>
      </c>
      <c r="V4757" s="145">
        <v>-19691790.885930695</v>
      </c>
    </row>
    <row r="4758" spans="1:22" x14ac:dyDescent="0.35">
      <c r="A4758" s="70">
        <f t="shared" ref="A4758:A4821" si="83">A4757+1</f>
        <v>4739</v>
      </c>
      <c r="B4758" s="145">
        <v>-11686728.744173102</v>
      </c>
      <c r="U4758" s="145">
        <v>4738</v>
      </c>
      <c r="V4758" s="145">
        <v>1338348.6720803268</v>
      </c>
    </row>
    <row r="4759" spans="1:22" x14ac:dyDescent="0.35">
      <c r="A4759" s="70">
        <f t="shared" si="83"/>
        <v>4740</v>
      </c>
      <c r="B4759" s="145">
        <v>-11686728.744173102</v>
      </c>
      <c r="U4759" s="145">
        <v>4739</v>
      </c>
      <c r="V4759" s="145">
        <v>24813362.642433904</v>
      </c>
    </row>
    <row r="4760" spans="1:22" x14ac:dyDescent="0.35">
      <c r="A4760" s="70">
        <f t="shared" si="83"/>
        <v>4741</v>
      </c>
      <c r="B4760" s="145">
        <v>-11686728.744173102</v>
      </c>
      <c r="U4760" s="145">
        <v>4740</v>
      </c>
      <c r="V4760" s="145">
        <v>-9936836.6589707322</v>
      </c>
    </row>
    <row r="4761" spans="1:22" x14ac:dyDescent="0.35">
      <c r="A4761" s="70">
        <f t="shared" si="83"/>
        <v>4742</v>
      </c>
      <c r="B4761" s="145">
        <v>-11686728.744173102</v>
      </c>
      <c r="U4761" s="145">
        <v>4741</v>
      </c>
      <c r="V4761" s="145">
        <v>19972898.895182207</v>
      </c>
    </row>
    <row r="4762" spans="1:22" x14ac:dyDescent="0.35">
      <c r="A4762" s="70">
        <f t="shared" si="83"/>
        <v>4743</v>
      </c>
      <c r="B4762" s="145">
        <v>-11686728.744173102</v>
      </c>
      <c r="U4762" s="145">
        <v>4742</v>
      </c>
      <c r="V4762" s="145">
        <v>-6070858.2686465103</v>
      </c>
    </row>
    <row r="4763" spans="1:22" x14ac:dyDescent="0.35">
      <c r="A4763" s="70">
        <f t="shared" si="83"/>
        <v>4744</v>
      </c>
      <c r="B4763" s="145">
        <v>-11686728.744173102</v>
      </c>
      <c r="U4763" s="145">
        <v>4743</v>
      </c>
      <c r="V4763" s="145">
        <v>-23595035.2592819</v>
      </c>
    </row>
    <row r="4764" spans="1:22" x14ac:dyDescent="0.35">
      <c r="A4764" s="70">
        <f t="shared" si="83"/>
        <v>4745</v>
      </c>
      <c r="B4764" s="145">
        <v>-11686728.744173102</v>
      </c>
      <c r="U4764" s="145">
        <v>4744</v>
      </c>
      <c r="V4764" s="145">
        <v>2339192.1007498577</v>
      </c>
    </row>
    <row r="4765" spans="1:22" x14ac:dyDescent="0.35">
      <c r="A4765" s="70">
        <f t="shared" si="83"/>
        <v>4746</v>
      </c>
      <c r="B4765" s="145">
        <v>-11686728.744173102</v>
      </c>
      <c r="U4765" s="145">
        <v>4745</v>
      </c>
      <c r="V4765" s="145">
        <v>34112224.029417515</v>
      </c>
    </row>
    <row r="4766" spans="1:22" x14ac:dyDescent="0.35">
      <c r="A4766" s="70">
        <f t="shared" si="83"/>
        <v>4747</v>
      </c>
      <c r="B4766" s="145">
        <v>-11686728.744173102</v>
      </c>
      <c r="U4766" s="145">
        <v>4746</v>
      </c>
      <c r="V4766" s="145">
        <v>-20923235.398844831</v>
      </c>
    </row>
    <row r="4767" spans="1:22" x14ac:dyDescent="0.35">
      <c r="A4767" s="70">
        <f t="shared" si="83"/>
        <v>4748</v>
      </c>
      <c r="B4767" s="145">
        <v>-11686728.744173102</v>
      </c>
      <c r="U4767" s="145">
        <v>4747</v>
      </c>
      <c r="V4767" s="145">
        <v>26828922.672917668</v>
      </c>
    </row>
    <row r="4768" spans="1:22" x14ac:dyDescent="0.35">
      <c r="A4768" s="70">
        <f t="shared" si="83"/>
        <v>4749</v>
      </c>
      <c r="B4768" s="145">
        <v>-11686728.744173102</v>
      </c>
      <c r="U4768" s="145">
        <v>4748</v>
      </c>
      <c r="V4768" s="145">
        <v>2487501.8865613006</v>
      </c>
    </row>
    <row r="4769" spans="1:22" x14ac:dyDescent="0.35">
      <c r="A4769" s="70">
        <f t="shared" si="83"/>
        <v>4750</v>
      </c>
      <c r="B4769" s="145">
        <v>-11686728.744173102</v>
      </c>
      <c r="U4769" s="145">
        <v>4749</v>
      </c>
      <c r="V4769" s="145">
        <v>-31210571.855108771</v>
      </c>
    </row>
    <row r="4770" spans="1:22" x14ac:dyDescent="0.35">
      <c r="A4770" s="70">
        <f t="shared" si="83"/>
        <v>4751</v>
      </c>
      <c r="B4770" s="145">
        <v>-11686728.744173102</v>
      </c>
      <c r="U4770" s="145">
        <v>4750</v>
      </c>
      <c r="V4770" s="145">
        <v>-146418.85906520113</v>
      </c>
    </row>
    <row r="4771" spans="1:22" x14ac:dyDescent="0.35">
      <c r="A4771" s="70">
        <f t="shared" si="83"/>
        <v>4752</v>
      </c>
      <c r="B4771" s="145">
        <v>-11686728.744173102</v>
      </c>
      <c r="U4771" s="145">
        <v>4751</v>
      </c>
      <c r="V4771" s="145">
        <v>-7424302.6923423745</v>
      </c>
    </row>
    <row r="4772" spans="1:22" x14ac:dyDescent="0.35">
      <c r="A4772" s="70">
        <f t="shared" si="83"/>
        <v>4753</v>
      </c>
      <c r="B4772" s="145">
        <v>-11686728.744173102</v>
      </c>
      <c r="U4772" s="145">
        <v>4752</v>
      </c>
      <c r="V4772" s="145">
        <v>17194624.092609547</v>
      </c>
    </row>
    <row r="4773" spans="1:22" x14ac:dyDescent="0.35">
      <c r="A4773" s="70">
        <f t="shared" si="83"/>
        <v>4754</v>
      </c>
      <c r="B4773" s="145">
        <v>-11686728.744173102</v>
      </c>
      <c r="U4773" s="145">
        <v>4753</v>
      </c>
      <c r="V4773" s="145">
        <v>-55527870.995681189</v>
      </c>
    </row>
    <row r="4774" spans="1:22" x14ac:dyDescent="0.35">
      <c r="A4774" s="70">
        <f t="shared" si="83"/>
        <v>4755</v>
      </c>
      <c r="B4774" s="145">
        <v>-11686728.744173102</v>
      </c>
      <c r="U4774" s="145">
        <v>4754</v>
      </c>
      <c r="V4774" s="145">
        <v>-4512689.1564842146</v>
      </c>
    </row>
    <row r="4775" spans="1:22" x14ac:dyDescent="0.35">
      <c r="A4775" s="70">
        <f t="shared" si="83"/>
        <v>4756</v>
      </c>
      <c r="B4775" s="145">
        <v>-11686728.744173102</v>
      </c>
      <c r="U4775" s="145">
        <v>4755</v>
      </c>
      <c r="V4775" s="145">
        <v>-5820164.5186354145</v>
      </c>
    </row>
    <row r="4776" spans="1:22" x14ac:dyDescent="0.35">
      <c r="A4776" s="70">
        <f t="shared" si="83"/>
        <v>4757</v>
      </c>
      <c r="B4776" s="145">
        <v>-11686728.744173102</v>
      </c>
      <c r="U4776" s="145">
        <v>4756</v>
      </c>
      <c r="V4776" s="145">
        <v>10947396.758001938</v>
      </c>
    </row>
    <row r="4777" spans="1:22" x14ac:dyDescent="0.35">
      <c r="A4777" s="70">
        <f t="shared" si="83"/>
        <v>4758</v>
      </c>
      <c r="B4777" s="145">
        <v>-11686728.744173102</v>
      </c>
      <c r="U4777" s="145">
        <v>4757</v>
      </c>
      <c r="V4777" s="145">
        <v>15671304.856269635</v>
      </c>
    </row>
    <row r="4778" spans="1:22" x14ac:dyDescent="0.35">
      <c r="A4778" s="70">
        <f t="shared" si="83"/>
        <v>4759</v>
      </c>
      <c r="B4778" s="145">
        <v>-11686728.744173102</v>
      </c>
      <c r="U4778" s="145">
        <v>4758</v>
      </c>
      <c r="V4778" s="145">
        <v>4147246.1268597357</v>
      </c>
    </row>
    <row r="4779" spans="1:22" x14ac:dyDescent="0.35">
      <c r="A4779" s="70">
        <f t="shared" si="83"/>
        <v>4760</v>
      </c>
      <c r="B4779" s="145">
        <v>-11686728.744173102</v>
      </c>
      <c r="U4779" s="145">
        <v>4759</v>
      </c>
      <c r="V4779" s="145">
        <v>-380559.69944338873</v>
      </c>
    </row>
    <row r="4780" spans="1:22" x14ac:dyDescent="0.35">
      <c r="A4780" s="70">
        <f t="shared" si="83"/>
        <v>4761</v>
      </c>
      <c r="B4780" s="145">
        <v>-11686728.744173102</v>
      </c>
      <c r="U4780" s="145">
        <v>4760</v>
      </c>
      <c r="V4780" s="145">
        <v>-18115970.422058824</v>
      </c>
    </row>
    <row r="4781" spans="1:22" x14ac:dyDescent="0.35">
      <c r="A4781" s="70">
        <f t="shared" si="83"/>
        <v>4762</v>
      </c>
      <c r="B4781" s="145">
        <v>-11686728.744173102</v>
      </c>
      <c r="U4781" s="145">
        <v>4761</v>
      </c>
      <c r="V4781" s="145">
        <v>-11149100.158281907</v>
      </c>
    </row>
    <row r="4782" spans="1:22" x14ac:dyDescent="0.35">
      <c r="A4782" s="70">
        <f t="shared" si="83"/>
        <v>4763</v>
      </c>
      <c r="B4782" s="145">
        <v>-11686728.744173102</v>
      </c>
      <c r="U4782" s="145">
        <v>4762</v>
      </c>
      <c r="V4782" s="145">
        <v>-31476073.344162993</v>
      </c>
    </row>
    <row r="4783" spans="1:22" x14ac:dyDescent="0.35">
      <c r="A4783" s="70">
        <f t="shared" si="83"/>
        <v>4764</v>
      </c>
      <c r="B4783" s="145">
        <v>-11686728.744173102</v>
      </c>
      <c r="U4783" s="145">
        <v>4763</v>
      </c>
      <c r="V4783" s="145">
        <v>-52228542.169391647</v>
      </c>
    </row>
    <row r="4784" spans="1:22" x14ac:dyDescent="0.35">
      <c r="A4784" s="70">
        <f t="shared" si="83"/>
        <v>4765</v>
      </c>
      <c r="B4784" s="145">
        <v>-11686728.744173102</v>
      </c>
      <c r="U4784" s="145">
        <v>4764</v>
      </c>
      <c r="V4784" s="145">
        <v>-9975342.8504244871</v>
      </c>
    </row>
    <row r="4785" spans="1:22" x14ac:dyDescent="0.35">
      <c r="A4785" s="70">
        <f t="shared" si="83"/>
        <v>4766</v>
      </c>
      <c r="B4785" s="145">
        <v>-11686728.744173102</v>
      </c>
      <c r="U4785" s="145">
        <v>4765</v>
      </c>
      <c r="V4785" s="145">
        <v>11557890.023556449</v>
      </c>
    </row>
    <row r="4786" spans="1:22" x14ac:dyDescent="0.35">
      <c r="A4786" s="70">
        <f t="shared" si="83"/>
        <v>4767</v>
      </c>
      <c r="B4786" s="145">
        <v>-11686728.744173102</v>
      </c>
      <c r="U4786" s="145">
        <v>4766</v>
      </c>
      <c r="V4786" s="145">
        <v>15153321.457408734</v>
      </c>
    </row>
    <row r="4787" spans="1:22" x14ac:dyDescent="0.35">
      <c r="A4787" s="70">
        <f t="shared" si="83"/>
        <v>4768</v>
      </c>
      <c r="B4787" s="145">
        <v>-11686728.744173102</v>
      </c>
      <c r="U4787" s="145">
        <v>4767</v>
      </c>
      <c r="V4787" s="145">
        <v>-4517895.3992936872</v>
      </c>
    </row>
    <row r="4788" spans="1:22" x14ac:dyDescent="0.35">
      <c r="A4788" s="70">
        <f t="shared" si="83"/>
        <v>4769</v>
      </c>
      <c r="B4788" s="145">
        <v>-11686728.744173102</v>
      </c>
      <c r="U4788" s="145">
        <v>4768</v>
      </c>
      <c r="V4788" s="145">
        <v>-7700760.7998973131</v>
      </c>
    </row>
    <row r="4789" spans="1:22" x14ac:dyDescent="0.35">
      <c r="A4789" s="70">
        <f t="shared" si="83"/>
        <v>4770</v>
      </c>
      <c r="B4789" s="145">
        <v>-11686728.744173102</v>
      </c>
      <c r="U4789" s="145">
        <v>4769</v>
      </c>
      <c r="V4789" s="145">
        <v>-141729.09183821455</v>
      </c>
    </row>
    <row r="4790" spans="1:22" x14ac:dyDescent="0.35">
      <c r="A4790" s="70">
        <f t="shared" si="83"/>
        <v>4771</v>
      </c>
      <c r="B4790" s="145">
        <v>-11686728.744173102</v>
      </c>
      <c r="U4790" s="145">
        <v>4770</v>
      </c>
      <c r="V4790" s="145">
        <v>-28975059.499778245</v>
      </c>
    </row>
    <row r="4791" spans="1:22" x14ac:dyDescent="0.35">
      <c r="A4791" s="70">
        <f t="shared" si="83"/>
        <v>4772</v>
      </c>
      <c r="B4791" s="145">
        <v>-11686728.744173102</v>
      </c>
      <c r="U4791" s="145">
        <v>4771</v>
      </c>
      <c r="V4791" s="145">
        <v>-4231422.381815454</v>
      </c>
    </row>
    <row r="4792" spans="1:22" x14ac:dyDescent="0.35">
      <c r="A4792" s="70">
        <f t="shared" si="83"/>
        <v>4773</v>
      </c>
      <c r="B4792" s="145">
        <v>-11686728.744173102</v>
      </c>
      <c r="U4792" s="145">
        <v>4772</v>
      </c>
      <c r="V4792" s="145">
        <v>-12904441.480517581</v>
      </c>
    </row>
    <row r="4793" spans="1:22" x14ac:dyDescent="0.35">
      <c r="A4793" s="70">
        <f t="shared" si="83"/>
        <v>4774</v>
      </c>
      <c r="B4793" s="145">
        <v>-11686728.744173102</v>
      </c>
      <c r="U4793" s="145">
        <v>4773</v>
      </c>
      <c r="V4793" s="145">
        <v>-8389155.0171020646</v>
      </c>
    </row>
    <row r="4794" spans="1:22" x14ac:dyDescent="0.35">
      <c r="A4794" s="70">
        <f t="shared" si="83"/>
        <v>4775</v>
      </c>
      <c r="B4794" s="145">
        <v>-11686728.744173102</v>
      </c>
      <c r="U4794" s="145">
        <v>4774</v>
      </c>
      <c r="V4794" s="145">
        <v>17191003.967795201</v>
      </c>
    </row>
    <row r="4795" spans="1:22" x14ac:dyDescent="0.35">
      <c r="A4795" s="70">
        <f t="shared" si="83"/>
        <v>4776</v>
      </c>
      <c r="B4795" s="145">
        <v>-11686728.744173102</v>
      </c>
      <c r="U4795" s="145">
        <v>4775</v>
      </c>
      <c r="V4795" s="145">
        <v>12804096.789339717</v>
      </c>
    </row>
    <row r="4796" spans="1:22" x14ac:dyDescent="0.35">
      <c r="A4796" s="70">
        <f t="shared" si="83"/>
        <v>4777</v>
      </c>
      <c r="B4796" s="145">
        <v>-11686728.744173102</v>
      </c>
      <c r="U4796" s="145">
        <v>4776</v>
      </c>
      <c r="V4796" s="145">
        <v>-18590147.421360575</v>
      </c>
    </row>
    <row r="4797" spans="1:22" x14ac:dyDescent="0.35">
      <c r="A4797" s="70">
        <f t="shared" si="83"/>
        <v>4778</v>
      </c>
      <c r="B4797" s="145">
        <v>-11686728.744173102</v>
      </c>
      <c r="U4797" s="145">
        <v>4777</v>
      </c>
      <c r="V4797" s="145">
        <v>22623861.98357185</v>
      </c>
    </row>
    <row r="4798" spans="1:22" x14ac:dyDescent="0.35">
      <c r="A4798" s="70">
        <f t="shared" si="83"/>
        <v>4779</v>
      </c>
      <c r="B4798" s="145">
        <v>-11686728.744173102</v>
      </c>
      <c r="U4798" s="145">
        <v>4778</v>
      </c>
      <c r="V4798" s="145">
        <v>8060264.791527275</v>
      </c>
    </row>
    <row r="4799" spans="1:22" x14ac:dyDescent="0.35">
      <c r="A4799" s="70">
        <f t="shared" si="83"/>
        <v>4780</v>
      </c>
      <c r="B4799" s="145">
        <v>-11686728.744173102</v>
      </c>
      <c r="U4799" s="145">
        <v>4779</v>
      </c>
      <c r="V4799" s="145">
        <v>20732503.198878385</v>
      </c>
    </row>
    <row r="4800" spans="1:22" x14ac:dyDescent="0.35">
      <c r="A4800" s="70">
        <f t="shared" si="83"/>
        <v>4781</v>
      </c>
      <c r="B4800" s="145">
        <v>-11686728.744173102</v>
      </c>
      <c r="U4800" s="145">
        <v>4780</v>
      </c>
      <c r="V4800" s="145">
        <v>20729062.357403964</v>
      </c>
    </row>
    <row r="4801" spans="1:22" x14ac:dyDescent="0.35">
      <c r="A4801" s="70">
        <f t="shared" si="83"/>
        <v>4782</v>
      </c>
      <c r="B4801" s="145">
        <v>-11686728.744173102</v>
      </c>
      <c r="U4801" s="145">
        <v>4781</v>
      </c>
      <c r="V4801" s="145">
        <v>9638148.2065187544</v>
      </c>
    </row>
    <row r="4802" spans="1:22" x14ac:dyDescent="0.35">
      <c r="A4802" s="70">
        <f t="shared" si="83"/>
        <v>4783</v>
      </c>
      <c r="B4802" s="145">
        <v>-11686728.744173102</v>
      </c>
      <c r="U4802" s="145">
        <v>4782</v>
      </c>
      <c r="V4802" s="145">
        <v>27197334.817864142</v>
      </c>
    </row>
    <row r="4803" spans="1:22" x14ac:dyDescent="0.35">
      <c r="A4803" s="70">
        <f t="shared" si="83"/>
        <v>4784</v>
      </c>
      <c r="B4803" s="145">
        <v>-11686728.744173102</v>
      </c>
      <c r="U4803" s="145">
        <v>4783</v>
      </c>
      <c r="V4803" s="145">
        <v>-9584603.1165800318</v>
      </c>
    </row>
    <row r="4804" spans="1:22" x14ac:dyDescent="0.35">
      <c r="A4804" s="70">
        <f t="shared" si="83"/>
        <v>4785</v>
      </c>
      <c r="B4804" s="145">
        <v>-11686728.744173102</v>
      </c>
      <c r="U4804" s="145">
        <v>4784</v>
      </c>
      <c r="V4804" s="145">
        <v>2067664.6277085878</v>
      </c>
    </row>
    <row r="4805" spans="1:22" x14ac:dyDescent="0.35">
      <c r="A4805" s="70">
        <f t="shared" si="83"/>
        <v>4786</v>
      </c>
      <c r="B4805" s="145">
        <v>-11686728.744173102</v>
      </c>
      <c r="U4805" s="145">
        <v>4785</v>
      </c>
      <c r="V4805" s="145">
        <v>18858235.383898582</v>
      </c>
    </row>
    <row r="4806" spans="1:22" x14ac:dyDescent="0.35">
      <c r="A4806" s="70">
        <f t="shared" si="83"/>
        <v>4787</v>
      </c>
      <c r="B4806" s="145">
        <v>-11686728.744173102</v>
      </c>
      <c r="U4806" s="145">
        <v>4786</v>
      </c>
      <c r="V4806" s="145">
        <v>-18441102.612246875</v>
      </c>
    </row>
    <row r="4807" spans="1:22" x14ac:dyDescent="0.35">
      <c r="A4807" s="70">
        <f t="shared" si="83"/>
        <v>4788</v>
      </c>
      <c r="B4807" s="145">
        <v>-11686728.744173102</v>
      </c>
      <c r="U4807" s="145">
        <v>4787</v>
      </c>
      <c r="V4807" s="145">
        <v>-1873093.0133882239</v>
      </c>
    </row>
    <row r="4808" spans="1:22" x14ac:dyDescent="0.35">
      <c r="A4808" s="70">
        <f t="shared" si="83"/>
        <v>4789</v>
      </c>
      <c r="B4808" s="145">
        <v>-11686728.744173102</v>
      </c>
      <c r="U4808" s="145">
        <v>4788</v>
      </c>
      <c r="V4808" s="145">
        <v>-3973129.1433164291</v>
      </c>
    </row>
    <row r="4809" spans="1:22" x14ac:dyDescent="0.35">
      <c r="A4809" s="70">
        <f t="shared" si="83"/>
        <v>4790</v>
      </c>
      <c r="B4809" s="145">
        <v>-11686728.744173102</v>
      </c>
      <c r="U4809" s="145">
        <v>4789</v>
      </c>
      <c r="V4809" s="145">
        <v>-3219122.1871021129</v>
      </c>
    </row>
    <row r="4810" spans="1:22" x14ac:dyDescent="0.35">
      <c r="A4810" s="70">
        <f t="shared" si="83"/>
        <v>4791</v>
      </c>
      <c r="B4810" s="145">
        <v>-11686728.744173102</v>
      </c>
      <c r="U4810" s="145">
        <v>4790</v>
      </c>
      <c r="V4810" s="145">
        <v>4496956.5534424447</v>
      </c>
    </row>
    <row r="4811" spans="1:22" x14ac:dyDescent="0.35">
      <c r="A4811" s="70">
        <f t="shared" si="83"/>
        <v>4792</v>
      </c>
      <c r="B4811" s="145">
        <v>-11686728.744173102</v>
      </c>
      <c r="U4811" s="145">
        <v>4791</v>
      </c>
      <c r="V4811" s="145">
        <v>5420977.9488156028</v>
      </c>
    </row>
    <row r="4812" spans="1:22" x14ac:dyDescent="0.35">
      <c r="A4812" s="70">
        <f t="shared" si="83"/>
        <v>4793</v>
      </c>
      <c r="B4812" s="145">
        <v>-11686728.744173102</v>
      </c>
      <c r="U4812" s="145">
        <v>4792</v>
      </c>
      <c r="V4812" s="145">
        <v>29189689.555771992</v>
      </c>
    </row>
    <row r="4813" spans="1:22" x14ac:dyDescent="0.35">
      <c r="A4813" s="70">
        <f t="shared" si="83"/>
        <v>4794</v>
      </c>
      <c r="B4813" s="145">
        <v>-11686728.744173102</v>
      </c>
      <c r="U4813" s="145">
        <v>4793</v>
      </c>
      <c r="V4813" s="145">
        <v>-8361070.4813434668</v>
      </c>
    </row>
    <row r="4814" spans="1:22" x14ac:dyDescent="0.35">
      <c r="A4814" s="70">
        <f t="shared" si="83"/>
        <v>4795</v>
      </c>
      <c r="B4814" s="145">
        <v>-11686728.744173102</v>
      </c>
      <c r="U4814" s="145">
        <v>4794</v>
      </c>
      <c r="V4814" s="145">
        <v>-15386292.591400299</v>
      </c>
    </row>
    <row r="4815" spans="1:22" x14ac:dyDescent="0.35">
      <c r="A4815" s="70">
        <f t="shared" si="83"/>
        <v>4796</v>
      </c>
      <c r="B4815" s="145">
        <v>-11686728.744173102</v>
      </c>
      <c r="U4815" s="145">
        <v>4795</v>
      </c>
      <c r="V4815" s="145">
        <v>1142098.8367485106</v>
      </c>
    </row>
    <row r="4816" spans="1:22" x14ac:dyDescent="0.35">
      <c r="A4816" s="70">
        <f t="shared" si="83"/>
        <v>4797</v>
      </c>
      <c r="B4816" s="145">
        <v>-11686728.744173102</v>
      </c>
      <c r="U4816" s="145">
        <v>4796</v>
      </c>
      <c r="V4816" s="145">
        <v>12788439.979132198</v>
      </c>
    </row>
    <row r="4817" spans="1:22" x14ac:dyDescent="0.35">
      <c r="A4817" s="70">
        <f t="shared" si="83"/>
        <v>4798</v>
      </c>
      <c r="B4817" s="145">
        <v>-11686728.744173102</v>
      </c>
      <c r="U4817" s="145">
        <v>4797</v>
      </c>
      <c r="V4817" s="145">
        <v>30008716.559522409</v>
      </c>
    </row>
    <row r="4818" spans="1:22" x14ac:dyDescent="0.35">
      <c r="A4818" s="70">
        <f t="shared" si="83"/>
        <v>4799</v>
      </c>
      <c r="B4818" s="145">
        <v>-11686728.744173102</v>
      </c>
      <c r="U4818" s="145">
        <v>4798</v>
      </c>
      <c r="V4818" s="145">
        <v>-6750973.7605873272</v>
      </c>
    </row>
    <row r="4819" spans="1:22" x14ac:dyDescent="0.35">
      <c r="A4819" s="70">
        <f t="shared" si="83"/>
        <v>4800</v>
      </c>
      <c r="B4819" s="145">
        <v>-11686728.744173102</v>
      </c>
      <c r="U4819" s="145">
        <v>4799</v>
      </c>
      <c r="V4819" s="145">
        <v>-16822775.216471288</v>
      </c>
    </row>
    <row r="4820" spans="1:22" x14ac:dyDescent="0.35">
      <c r="A4820" s="70">
        <f t="shared" si="83"/>
        <v>4801</v>
      </c>
      <c r="B4820" s="145">
        <v>-11686728.744173102</v>
      </c>
      <c r="U4820" s="145">
        <v>4800</v>
      </c>
      <c r="V4820" s="145">
        <v>-51227910.553320557</v>
      </c>
    </row>
    <row r="4821" spans="1:22" x14ac:dyDescent="0.35">
      <c r="A4821" s="70">
        <f t="shared" si="83"/>
        <v>4802</v>
      </c>
      <c r="B4821" s="145">
        <v>-11686728.744173102</v>
      </c>
      <c r="U4821" s="145">
        <v>4801</v>
      </c>
      <c r="V4821" s="145">
        <v>-3010622.0485337079</v>
      </c>
    </row>
    <row r="4822" spans="1:22" x14ac:dyDescent="0.35">
      <c r="A4822" s="70">
        <f t="shared" ref="A4822:A4885" si="84">A4821+1</f>
        <v>4803</v>
      </c>
      <c r="B4822" s="145">
        <v>-11686728.744173102</v>
      </c>
      <c r="U4822" s="145">
        <v>4802</v>
      </c>
      <c r="V4822" s="145">
        <v>28723829.824552469</v>
      </c>
    </row>
    <row r="4823" spans="1:22" x14ac:dyDescent="0.35">
      <c r="A4823" s="70">
        <f t="shared" si="84"/>
        <v>4804</v>
      </c>
      <c r="B4823" s="145">
        <v>-11686728.744173102</v>
      </c>
      <c r="U4823" s="145">
        <v>4803</v>
      </c>
      <c r="V4823" s="145">
        <v>-28784008.189027868</v>
      </c>
    </row>
    <row r="4824" spans="1:22" x14ac:dyDescent="0.35">
      <c r="A4824" s="70">
        <f t="shared" si="84"/>
        <v>4805</v>
      </c>
      <c r="B4824" s="145">
        <v>-11686728.744173102</v>
      </c>
      <c r="U4824" s="145">
        <v>4804</v>
      </c>
      <c r="V4824" s="145">
        <v>9805181.0274607986</v>
      </c>
    </row>
    <row r="4825" spans="1:22" x14ac:dyDescent="0.35">
      <c r="A4825" s="70">
        <f t="shared" si="84"/>
        <v>4806</v>
      </c>
      <c r="B4825" s="145">
        <v>-11686728.744173102</v>
      </c>
      <c r="U4825" s="145">
        <v>4805</v>
      </c>
      <c r="V4825" s="145">
        <v>-8635846.9425283782</v>
      </c>
    </row>
    <row r="4826" spans="1:22" x14ac:dyDescent="0.35">
      <c r="A4826" s="70">
        <f t="shared" si="84"/>
        <v>4807</v>
      </c>
      <c r="B4826" s="145">
        <v>-11686728.744173102</v>
      </c>
      <c r="U4826" s="145">
        <v>4806</v>
      </c>
      <c r="V4826" s="145">
        <v>-16237864.908077385</v>
      </c>
    </row>
    <row r="4827" spans="1:22" x14ac:dyDescent="0.35">
      <c r="A4827" s="70">
        <f t="shared" si="84"/>
        <v>4808</v>
      </c>
      <c r="B4827" s="145">
        <v>-11686728.744173102</v>
      </c>
      <c r="U4827" s="145">
        <v>4807</v>
      </c>
      <c r="V4827" s="145">
        <v>18881769.910946663</v>
      </c>
    </row>
    <row r="4828" spans="1:22" x14ac:dyDescent="0.35">
      <c r="A4828" s="70">
        <f t="shared" si="84"/>
        <v>4809</v>
      </c>
      <c r="B4828" s="145">
        <v>-11686728.744173102</v>
      </c>
      <c r="U4828" s="145">
        <v>4808</v>
      </c>
      <c r="V4828" s="145">
        <v>-20769000.296387721</v>
      </c>
    </row>
    <row r="4829" spans="1:22" x14ac:dyDescent="0.35">
      <c r="A4829" s="70">
        <f t="shared" si="84"/>
        <v>4810</v>
      </c>
      <c r="B4829" s="145">
        <v>-11686728.744173102</v>
      </c>
      <c r="U4829" s="145">
        <v>4809</v>
      </c>
      <c r="V4829" s="145">
        <v>-15550544.840793595</v>
      </c>
    </row>
    <row r="4830" spans="1:22" x14ac:dyDescent="0.35">
      <c r="A4830" s="70">
        <f t="shared" si="84"/>
        <v>4811</v>
      </c>
      <c r="B4830" s="145">
        <v>-11686728.744173102</v>
      </c>
      <c r="U4830" s="145">
        <v>4810</v>
      </c>
      <c r="V4830" s="145">
        <v>-5513237.9319114238</v>
      </c>
    </row>
    <row r="4831" spans="1:22" x14ac:dyDescent="0.35">
      <c r="A4831" s="70">
        <f t="shared" si="84"/>
        <v>4812</v>
      </c>
      <c r="B4831" s="145">
        <v>-11686728.744173102</v>
      </c>
      <c r="U4831" s="145">
        <v>4811</v>
      </c>
      <c r="V4831" s="145">
        <v>27366018.423210375</v>
      </c>
    </row>
    <row r="4832" spans="1:22" x14ac:dyDescent="0.35">
      <c r="A4832" s="70">
        <f t="shared" si="84"/>
        <v>4813</v>
      </c>
      <c r="B4832" s="145">
        <v>-11686728.744173102</v>
      </c>
      <c r="U4832" s="145">
        <v>4812</v>
      </c>
      <c r="V4832" s="145">
        <v>-3275616.1367433891</v>
      </c>
    </row>
    <row r="4833" spans="1:22" x14ac:dyDescent="0.35">
      <c r="A4833" s="70">
        <f t="shared" si="84"/>
        <v>4814</v>
      </c>
      <c r="B4833" s="145">
        <v>-11686728.744173102</v>
      </c>
      <c r="U4833" s="145">
        <v>4813</v>
      </c>
      <c r="V4833" s="145">
        <v>30379114.366984904</v>
      </c>
    </row>
    <row r="4834" spans="1:22" x14ac:dyDescent="0.35">
      <c r="A4834" s="70">
        <f t="shared" si="84"/>
        <v>4815</v>
      </c>
      <c r="B4834" s="145">
        <v>-11686728.744173102</v>
      </c>
      <c r="U4834" s="145">
        <v>4814</v>
      </c>
      <c r="V4834" s="145">
        <v>21912002.62434344</v>
      </c>
    </row>
    <row r="4835" spans="1:22" x14ac:dyDescent="0.35">
      <c r="A4835" s="70">
        <f t="shared" si="84"/>
        <v>4816</v>
      </c>
      <c r="B4835" s="145">
        <v>-11686728.744173102</v>
      </c>
      <c r="U4835" s="145">
        <v>4815</v>
      </c>
      <c r="V4835" s="145">
        <v>-8629949.4129501749</v>
      </c>
    </row>
    <row r="4836" spans="1:22" x14ac:dyDescent="0.35">
      <c r="A4836" s="70">
        <f t="shared" si="84"/>
        <v>4817</v>
      </c>
      <c r="B4836" s="145">
        <v>-11686728.744173102</v>
      </c>
      <c r="U4836" s="145">
        <v>4816</v>
      </c>
      <c r="V4836" s="145">
        <v>-3785146.0247194096</v>
      </c>
    </row>
    <row r="4837" spans="1:22" x14ac:dyDescent="0.35">
      <c r="A4837" s="70">
        <f t="shared" si="84"/>
        <v>4818</v>
      </c>
      <c r="B4837" s="145">
        <v>-11686728.744173102</v>
      </c>
      <c r="U4837" s="145">
        <v>4817</v>
      </c>
      <c r="V4837" s="145">
        <v>-18826499.812406164</v>
      </c>
    </row>
    <row r="4838" spans="1:22" x14ac:dyDescent="0.35">
      <c r="A4838" s="70">
        <f t="shared" si="84"/>
        <v>4819</v>
      </c>
      <c r="B4838" s="145">
        <v>-11686728.744173102</v>
      </c>
      <c r="U4838" s="145">
        <v>4818</v>
      </c>
      <c r="V4838" s="145">
        <v>-14927155.591627005</v>
      </c>
    </row>
    <row r="4839" spans="1:22" x14ac:dyDescent="0.35">
      <c r="A4839" s="70">
        <f t="shared" si="84"/>
        <v>4820</v>
      </c>
      <c r="B4839" s="145">
        <v>-11686728.744173102</v>
      </c>
      <c r="U4839" s="145">
        <v>4819</v>
      </c>
      <c r="V4839" s="145">
        <v>1152257.6815328561</v>
      </c>
    </row>
    <row r="4840" spans="1:22" x14ac:dyDescent="0.35">
      <c r="A4840" s="70">
        <f t="shared" si="84"/>
        <v>4821</v>
      </c>
      <c r="B4840" s="145">
        <v>-11686728.744173102</v>
      </c>
      <c r="U4840" s="145">
        <v>4820</v>
      </c>
      <c r="V4840" s="145">
        <v>25431022.998668563</v>
      </c>
    </row>
    <row r="4841" spans="1:22" x14ac:dyDescent="0.35">
      <c r="A4841" s="70">
        <f t="shared" si="84"/>
        <v>4822</v>
      </c>
      <c r="B4841" s="145">
        <v>-11686728.744173102</v>
      </c>
      <c r="U4841" s="145">
        <v>4821</v>
      </c>
      <c r="V4841" s="145">
        <v>-11695572.42792386</v>
      </c>
    </row>
    <row r="4842" spans="1:22" x14ac:dyDescent="0.35">
      <c r="A4842" s="70">
        <f t="shared" si="84"/>
        <v>4823</v>
      </c>
      <c r="B4842" s="145">
        <v>-11686728.744173102</v>
      </c>
      <c r="U4842" s="145">
        <v>4822</v>
      </c>
      <c r="V4842" s="145">
        <v>16600518.067678999</v>
      </c>
    </row>
    <row r="4843" spans="1:22" x14ac:dyDescent="0.35">
      <c r="A4843" s="70">
        <f t="shared" si="84"/>
        <v>4824</v>
      </c>
      <c r="B4843" s="145">
        <v>-11686728.744173102</v>
      </c>
      <c r="U4843" s="145">
        <v>4823</v>
      </c>
      <c r="V4843" s="145">
        <v>-29248026.798200902</v>
      </c>
    </row>
    <row r="4844" spans="1:22" x14ac:dyDescent="0.35">
      <c r="A4844" s="70">
        <f t="shared" si="84"/>
        <v>4825</v>
      </c>
      <c r="B4844" s="145">
        <v>-11686728.744173102</v>
      </c>
      <c r="U4844" s="145">
        <v>4824</v>
      </c>
      <c r="V4844" s="145">
        <v>-14642966.561865536</v>
      </c>
    </row>
    <row r="4845" spans="1:22" x14ac:dyDescent="0.35">
      <c r="A4845" s="70">
        <f t="shared" si="84"/>
        <v>4826</v>
      </c>
      <c r="B4845" s="145">
        <v>-11686728.744173102</v>
      </c>
      <c r="U4845" s="145">
        <v>4825</v>
      </c>
      <c r="V4845" s="145">
        <v>-15551322.292650355</v>
      </c>
    </row>
    <row r="4846" spans="1:22" x14ac:dyDescent="0.35">
      <c r="A4846" s="70">
        <f t="shared" si="84"/>
        <v>4827</v>
      </c>
      <c r="B4846" s="145">
        <v>-11686728.744173102</v>
      </c>
      <c r="U4846" s="145">
        <v>4826</v>
      </c>
      <c r="V4846" s="145">
        <v>-131811.42078570649</v>
      </c>
    </row>
    <row r="4847" spans="1:22" x14ac:dyDescent="0.35">
      <c r="A4847" s="70">
        <f t="shared" si="84"/>
        <v>4828</v>
      </c>
      <c r="B4847" s="145">
        <v>-11686728.744173102</v>
      </c>
      <c r="U4847" s="145">
        <v>4827</v>
      </c>
      <c r="V4847" s="145">
        <v>-13685769.517893335</v>
      </c>
    </row>
    <row r="4848" spans="1:22" x14ac:dyDescent="0.35">
      <c r="A4848" s="70">
        <f t="shared" si="84"/>
        <v>4829</v>
      </c>
      <c r="B4848" s="145">
        <v>-11686728.744173102</v>
      </c>
      <c r="U4848" s="145">
        <v>4828</v>
      </c>
      <c r="V4848" s="145">
        <v>-22860127.51839992</v>
      </c>
    </row>
    <row r="4849" spans="1:22" x14ac:dyDescent="0.35">
      <c r="A4849" s="70">
        <f t="shared" si="84"/>
        <v>4830</v>
      </c>
      <c r="B4849" s="145">
        <v>-11686728.744173102</v>
      </c>
      <c r="U4849" s="145">
        <v>4829</v>
      </c>
      <c r="V4849" s="145">
        <v>-4335911.2416847833</v>
      </c>
    </row>
    <row r="4850" spans="1:22" x14ac:dyDescent="0.35">
      <c r="A4850" s="70">
        <f t="shared" si="84"/>
        <v>4831</v>
      </c>
      <c r="B4850" s="145">
        <v>-11686728.744173102</v>
      </c>
      <c r="U4850" s="145">
        <v>4830</v>
      </c>
      <c r="V4850" s="145">
        <v>13529975.06947536</v>
      </c>
    </row>
    <row r="4851" spans="1:22" x14ac:dyDescent="0.35">
      <c r="A4851" s="70">
        <f t="shared" si="84"/>
        <v>4832</v>
      </c>
      <c r="B4851" s="145">
        <v>-11686728.744173102</v>
      </c>
      <c r="U4851" s="145">
        <v>4831</v>
      </c>
      <c r="V4851" s="145">
        <v>-6990841.8020936195</v>
      </c>
    </row>
    <row r="4852" spans="1:22" x14ac:dyDescent="0.35">
      <c r="A4852" s="70">
        <f t="shared" si="84"/>
        <v>4833</v>
      </c>
      <c r="B4852" s="145">
        <v>-11686728.744173102</v>
      </c>
      <c r="U4852" s="145">
        <v>4832</v>
      </c>
      <c r="V4852" s="145">
        <v>-1438165.5784454346</v>
      </c>
    </row>
    <row r="4853" spans="1:22" x14ac:dyDescent="0.35">
      <c r="A4853" s="70">
        <f t="shared" si="84"/>
        <v>4834</v>
      </c>
      <c r="B4853" s="145">
        <v>-11686728.744173102</v>
      </c>
      <c r="U4853" s="145">
        <v>4833</v>
      </c>
      <c r="V4853" s="145">
        <v>12933413.272072788</v>
      </c>
    </row>
    <row r="4854" spans="1:22" x14ac:dyDescent="0.35">
      <c r="A4854" s="70">
        <f t="shared" si="84"/>
        <v>4835</v>
      </c>
      <c r="B4854" s="145">
        <v>-11686728.744173102</v>
      </c>
      <c r="U4854" s="145">
        <v>4834</v>
      </c>
      <c r="V4854" s="145">
        <v>-21881782.177560732</v>
      </c>
    </row>
    <row r="4855" spans="1:22" x14ac:dyDescent="0.35">
      <c r="A4855" s="70">
        <f t="shared" si="84"/>
        <v>4836</v>
      </c>
      <c r="B4855" s="145">
        <v>-11686728.744173102</v>
      </c>
      <c r="U4855" s="145">
        <v>4835</v>
      </c>
      <c r="V4855" s="145">
        <v>-2317046.3680502698</v>
      </c>
    </row>
    <row r="4856" spans="1:22" x14ac:dyDescent="0.35">
      <c r="A4856" s="70">
        <f t="shared" si="84"/>
        <v>4837</v>
      </c>
      <c r="B4856" s="145">
        <v>-11686728.744173102</v>
      </c>
      <c r="U4856" s="145">
        <v>4836</v>
      </c>
      <c r="V4856" s="145">
        <v>384548.56556170061</v>
      </c>
    </row>
    <row r="4857" spans="1:22" x14ac:dyDescent="0.35">
      <c r="A4857" s="70">
        <f t="shared" si="84"/>
        <v>4838</v>
      </c>
      <c r="B4857" s="145">
        <v>-11686728.744173102</v>
      </c>
      <c r="U4857" s="145">
        <v>4837</v>
      </c>
      <c r="V4857" s="145">
        <v>376667.30495187268</v>
      </c>
    </row>
    <row r="4858" spans="1:22" x14ac:dyDescent="0.35">
      <c r="A4858" s="70">
        <f t="shared" si="84"/>
        <v>4839</v>
      </c>
      <c r="B4858" s="145">
        <v>-11686728.744173102</v>
      </c>
      <c r="U4858" s="145">
        <v>4838</v>
      </c>
      <c r="V4858" s="145">
        <v>2555865.323039677</v>
      </c>
    </row>
    <row r="4859" spans="1:22" x14ac:dyDescent="0.35">
      <c r="A4859" s="70">
        <f t="shared" si="84"/>
        <v>4840</v>
      </c>
      <c r="B4859" s="145">
        <v>-11686728.744173102</v>
      </c>
      <c r="U4859" s="145">
        <v>4839</v>
      </c>
      <c r="V4859" s="145">
        <v>16360759.857095178</v>
      </c>
    </row>
    <row r="4860" spans="1:22" x14ac:dyDescent="0.35">
      <c r="A4860" s="70">
        <f t="shared" si="84"/>
        <v>4841</v>
      </c>
      <c r="B4860" s="145">
        <v>-11686728.744173102</v>
      </c>
      <c r="U4860" s="145">
        <v>4840</v>
      </c>
      <c r="V4860" s="145">
        <v>30431653.736944728</v>
      </c>
    </row>
    <row r="4861" spans="1:22" x14ac:dyDescent="0.35">
      <c r="A4861" s="70">
        <f t="shared" si="84"/>
        <v>4842</v>
      </c>
      <c r="B4861" s="145">
        <v>-11686728.744173102</v>
      </c>
      <c r="U4861" s="145">
        <v>4841</v>
      </c>
      <c r="V4861" s="145">
        <v>10863535.740942575</v>
      </c>
    </row>
    <row r="4862" spans="1:22" x14ac:dyDescent="0.35">
      <c r="A4862" s="70">
        <f t="shared" si="84"/>
        <v>4843</v>
      </c>
      <c r="B4862" s="145">
        <v>-11686728.744173102</v>
      </c>
      <c r="U4862" s="145">
        <v>4842</v>
      </c>
      <c r="V4862" s="145">
        <v>3304796.6479217522</v>
      </c>
    </row>
    <row r="4863" spans="1:22" x14ac:dyDescent="0.35">
      <c r="A4863" s="70">
        <f t="shared" si="84"/>
        <v>4844</v>
      </c>
      <c r="B4863" s="145">
        <v>-11686728.744173102</v>
      </c>
      <c r="U4863" s="145">
        <v>4843</v>
      </c>
      <c r="V4863" s="145">
        <v>-11017728.287775768</v>
      </c>
    </row>
    <row r="4864" spans="1:22" x14ac:dyDescent="0.35">
      <c r="A4864" s="70">
        <f t="shared" si="84"/>
        <v>4845</v>
      </c>
      <c r="B4864" s="145">
        <v>-11686728.744173102</v>
      </c>
      <c r="U4864" s="145">
        <v>4844</v>
      </c>
      <c r="V4864" s="145">
        <v>-6800769.1554480568</v>
      </c>
    </row>
    <row r="4865" spans="1:22" x14ac:dyDescent="0.35">
      <c r="A4865" s="70">
        <f t="shared" si="84"/>
        <v>4846</v>
      </c>
      <c r="B4865" s="145">
        <v>-11686728.744173102</v>
      </c>
      <c r="U4865" s="145">
        <v>4845</v>
      </c>
      <c r="V4865" s="145">
        <v>11491065.508038081</v>
      </c>
    </row>
    <row r="4866" spans="1:22" x14ac:dyDescent="0.35">
      <c r="A4866" s="70">
        <f t="shared" si="84"/>
        <v>4847</v>
      </c>
      <c r="B4866" s="145">
        <v>-11686728.744173102</v>
      </c>
      <c r="U4866" s="145">
        <v>4846</v>
      </c>
      <c r="V4866" s="145">
        <v>-15913475.55707874</v>
      </c>
    </row>
    <row r="4867" spans="1:22" x14ac:dyDescent="0.35">
      <c r="A4867" s="70">
        <f t="shared" si="84"/>
        <v>4848</v>
      </c>
      <c r="B4867" s="145">
        <v>-11686728.744173102</v>
      </c>
      <c r="U4867" s="145">
        <v>4847</v>
      </c>
      <c r="V4867" s="145">
        <v>-20686753.158968866</v>
      </c>
    </row>
    <row r="4868" spans="1:22" x14ac:dyDescent="0.35">
      <c r="A4868" s="70">
        <f t="shared" si="84"/>
        <v>4849</v>
      </c>
      <c r="B4868" s="145">
        <v>-11686728.744173102</v>
      </c>
      <c r="U4868" s="145">
        <v>4848</v>
      </c>
      <c r="V4868" s="145">
        <v>10189713.986878533</v>
      </c>
    </row>
    <row r="4869" spans="1:22" x14ac:dyDescent="0.35">
      <c r="A4869" s="70">
        <f t="shared" si="84"/>
        <v>4850</v>
      </c>
      <c r="B4869" s="145">
        <v>-11686728.744173102</v>
      </c>
      <c r="U4869" s="145">
        <v>4849</v>
      </c>
      <c r="V4869" s="145">
        <v>3531202.7629533652</v>
      </c>
    </row>
    <row r="4870" spans="1:22" x14ac:dyDescent="0.35">
      <c r="A4870" s="70">
        <f t="shared" si="84"/>
        <v>4851</v>
      </c>
      <c r="B4870" s="145">
        <v>-11686728.744173102</v>
      </c>
      <c r="U4870" s="145">
        <v>4850</v>
      </c>
      <c r="V4870" s="145">
        <v>1179042.4346666113</v>
      </c>
    </row>
    <row r="4871" spans="1:22" x14ac:dyDescent="0.35">
      <c r="A4871" s="70">
        <f t="shared" si="84"/>
        <v>4852</v>
      </c>
      <c r="B4871" s="145">
        <v>-11686728.744173102</v>
      </c>
      <c r="U4871" s="145">
        <v>4851</v>
      </c>
      <c r="V4871" s="145">
        <v>-1409593.7313815206</v>
      </c>
    </row>
    <row r="4872" spans="1:22" x14ac:dyDescent="0.35">
      <c r="A4872" s="70">
        <f t="shared" si="84"/>
        <v>4853</v>
      </c>
      <c r="B4872" s="145">
        <v>-11686728.744173102</v>
      </c>
      <c r="U4872" s="145">
        <v>4852</v>
      </c>
      <c r="V4872" s="145">
        <v>19473991.898276195</v>
      </c>
    </row>
    <row r="4873" spans="1:22" x14ac:dyDescent="0.35">
      <c r="A4873" s="70">
        <f t="shared" si="84"/>
        <v>4854</v>
      </c>
      <c r="B4873" s="145">
        <v>-11686728.744173102</v>
      </c>
      <c r="U4873" s="145">
        <v>4853</v>
      </c>
      <c r="V4873" s="145">
        <v>9470362.513313394</v>
      </c>
    </row>
    <row r="4874" spans="1:22" x14ac:dyDescent="0.35">
      <c r="A4874" s="70">
        <f t="shared" si="84"/>
        <v>4855</v>
      </c>
      <c r="B4874" s="145">
        <v>-11686728.744173102</v>
      </c>
      <c r="U4874" s="145">
        <v>4854</v>
      </c>
      <c r="V4874" s="145">
        <v>4691260.226272855</v>
      </c>
    </row>
    <row r="4875" spans="1:22" x14ac:dyDescent="0.35">
      <c r="A4875" s="70">
        <f t="shared" si="84"/>
        <v>4856</v>
      </c>
      <c r="B4875" s="145">
        <v>-11686728.744173102</v>
      </c>
      <c r="U4875" s="145">
        <v>4855</v>
      </c>
      <c r="V4875" s="145">
        <v>1111085.6143616661</v>
      </c>
    </row>
    <row r="4876" spans="1:22" x14ac:dyDescent="0.35">
      <c r="A4876" s="70">
        <f t="shared" si="84"/>
        <v>4857</v>
      </c>
      <c r="B4876" s="145">
        <v>-11686728.744173102</v>
      </c>
      <c r="U4876" s="145">
        <v>4856</v>
      </c>
      <c r="V4876" s="145">
        <v>-16985435.215247672</v>
      </c>
    </row>
    <row r="4877" spans="1:22" x14ac:dyDescent="0.35">
      <c r="A4877" s="70">
        <f t="shared" si="84"/>
        <v>4858</v>
      </c>
      <c r="B4877" s="145">
        <v>-11686728.744173102</v>
      </c>
      <c r="U4877" s="145">
        <v>4857</v>
      </c>
      <c r="V4877" s="145">
        <v>39786106.21855627</v>
      </c>
    </row>
    <row r="4878" spans="1:22" x14ac:dyDescent="0.35">
      <c r="A4878" s="70">
        <f t="shared" si="84"/>
        <v>4859</v>
      </c>
      <c r="B4878" s="145">
        <v>-11686728.744173102</v>
      </c>
      <c r="U4878" s="145">
        <v>4858</v>
      </c>
      <c r="V4878" s="145">
        <v>12211817.826118968</v>
      </c>
    </row>
    <row r="4879" spans="1:22" x14ac:dyDescent="0.35">
      <c r="A4879" s="70">
        <f t="shared" si="84"/>
        <v>4860</v>
      </c>
      <c r="B4879" s="145">
        <v>-11686728.744173102</v>
      </c>
      <c r="U4879" s="145">
        <v>4859</v>
      </c>
      <c r="V4879" s="145">
        <v>-26917101.944079768</v>
      </c>
    </row>
    <row r="4880" spans="1:22" x14ac:dyDescent="0.35">
      <c r="A4880" s="70">
        <f t="shared" si="84"/>
        <v>4861</v>
      </c>
      <c r="B4880" s="145">
        <v>-11686728.744173102</v>
      </c>
      <c r="U4880" s="145">
        <v>4860</v>
      </c>
      <c r="V4880" s="145">
        <v>5188371.0258738175</v>
      </c>
    </row>
    <row r="4881" spans="1:22" x14ac:dyDescent="0.35">
      <c r="A4881" s="70">
        <f t="shared" si="84"/>
        <v>4862</v>
      </c>
      <c r="B4881" s="145">
        <v>-11686728.744173102</v>
      </c>
      <c r="U4881" s="145">
        <v>4861</v>
      </c>
      <c r="V4881" s="145">
        <v>9018737.0511315167</v>
      </c>
    </row>
    <row r="4882" spans="1:22" x14ac:dyDescent="0.35">
      <c r="A4882" s="70">
        <f t="shared" si="84"/>
        <v>4863</v>
      </c>
      <c r="B4882" s="145">
        <v>-11686728.744173102</v>
      </c>
      <c r="U4882" s="145">
        <v>4862</v>
      </c>
      <c r="V4882" s="145">
        <v>-9032274.4975697324</v>
      </c>
    </row>
    <row r="4883" spans="1:22" x14ac:dyDescent="0.35">
      <c r="A4883" s="70">
        <f t="shared" si="84"/>
        <v>4864</v>
      </c>
      <c r="B4883" s="145">
        <v>-11686728.744173102</v>
      </c>
      <c r="U4883" s="145">
        <v>4863</v>
      </c>
      <c r="V4883" s="145">
        <v>-20307617.845019076</v>
      </c>
    </row>
    <row r="4884" spans="1:22" x14ac:dyDescent="0.35">
      <c r="A4884" s="70">
        <f t="shared" si="84"/>
        <v>4865</v>
      </c>
      <c r="B4884" s="145">
        <v>-11686728.744173102</v>
      </c>
      <c r="U4884" s="145">
        <v>4864</v>
      </c>
      <c r="V4884" s="145">
        <v>6184911.8627845719</v>
      </c>
    </row>
    <row r="4885" spans="1:22" x14ac:dyDescent="0.35">
      <c r="A4885" s="70">
        <f t="shared" si="84"/>
        <v>4866</v>
      </c>
      <c r="B4885" s="145">
        <v>-11686728.744173102</v>
      </c>
      <c r="U4885" s="145">
        <v>4865</v>
      </c>
      <c r="V4885" s="145">
        <v>7303707.4296392202</v>
      </c>
    </row>
    <row r="4886" spans="1:22" x14ac:dyDescent="0.35">
      <c r="A4886" s="70">
        <f t="shared" ref="A4886:A4949" si="85">A4885+1</f>
        <v>4867</v>
      </c>
      <c r="B4886" s="145">
        <v>-11686728.744173102</v>
      </c>
      <c r="U4886" s="145">
        <v>4866</v>
      </c>
      <c r="V4886" s="145">
        <v>20380354.334738202</v>
      </c>
    </row>
    <row r="4887" spans="1:22" x14ac:dyDescent="0.35">
      <c r="A4887" s="70">
        <f t="shared" si="85"/>
        <v>4868</v>
      </c>
      <c r="B4887" s="145">
        <v>-11686728.744173102</v>
      </c>
      <c r="U4887" s="145">
        <v>4867</v>
      </c>
      <c r="V4887" s="145">
        <v>13893031.418818563</v>
      </c>
    </row>
    <row r="4888" spans="1:22" x14ac:dyDescent="0.35">
      <c r="A4888" s="70">
        <f t="shared" si="85"/>
        <v>4869</v>
      </c>
      <c r="B4888" s="145">
        <v>-11686728.744173102</v>
      </c>
      <c r="U4888" s="145">
        <v>4868</v>
      </c>
      <c r="V4888" s="145">
        <v>-6417401.8294199482</v>
      </c>
    </row>
    <row r="4889" spans="1:22" x14ac:dyDescent="0.35">
      <c r="A4889" s="70">
        <f t="shared" si="85"/>
        <v>4870</v>
      </c>
      <c r="B4889" s="145">
        <v>-11686728.744173102</v>
      </c>
      <c r="U4889" s="145">
        <v>4869</v>
      </c>
      <c r="V4889" s="145">
        <v>-11343099.658533687</v>
      </c>
    </row>
    <row r="4890" spans="1:22" x14ac:dyDescent="0.35">
      <c r="A4890" s="70">
        <f t="shared" si="85"/>
        <v>4871</v>
      </c>
      <c r="B4890" s="145">
        <v>-11686728.744173102</v>
      </c>
      <c r="U4890" s="145">
        <v>4870</v>
      </c>
      <c r="V4890" s="145">
        <v>-1737656.498649478</v>
      </c>
    </row>
    <row r="4891" spans="1:22" x14ac:dyDescent="0.35">
      <c r="A4891" s="70">
        <f t="shared" si="85"/>
        <v>4872</v>
      </c>
      <c r="B4891" s="145">
        <v>-11686728.744173102</v>
      </c>
      <c r="U4891" s="145">
        <v>4871</v>
      </c>
      <c r="V4891" s="145">
        <v>-40563306.565109119</v>
      </c>
    </row>
    <row r="4892" spans="1:22" x14ac:dyDescent="0.35">
      <c r="A4892" s="70">
        <f t="shared" si="85"/>
        <v>4873</v>
      </c>
      <c r="B4892" s="145">
        <v>-11686728.744173102</v>
      </c>
      <c r="U4892" s="145">
        <v>4872</v>
      </c>
      <c r="V4892" s="145">
        <v>25212940.50056392</v>
      </c>
    </row>
    <row r="4893" spans="1:22" x14ac:dyDescent="0.35">
      <c r="A4893" s="70">
        <f t="shared" si="85"/>
        <v>4874</v>
      </c>
      <c r="B4893" s="145">
        <v>-11686728.744173102</v>
      </c>
      <c r="U4893" s="145">
        <v>4873</v>
      </c>
      <c r="V4893" s="145">
        <v>-16946249.795905136</v>
      </c>
    </row>
    <row r="4894" spans="1:22" x14ac:dyDescent="0.35">
      <c r="A4894" s="70">
        <f t="shared" si="85"/>
        <v>4875</v>
      </c>
      <c r="B4894" s="145">
        <v>-11686728.744173102</v>
      </c>
      <c r="U4894" s="145">
        <v>4874</v>
      </c>
      <c r="V4894" s="145">
        <v>11304709.730018366</v>
      </c>
    </row>
    <row r="4895" spans="1:22" x14ac:dyDescent="0.35">
      <c r="A4895" s="70">
        <f t="shared" si="85"/>
        <v>4876</v>
      </c>
      <c r="B4895" s="145">
        <v>-11686728.744173102</v>
      </c>
      <c r="U4895" s="145">
        <v>4875</v>
      </c>
      <c r="V4895" s="145">
        <v>849407.54414982721</v>
      </c>
    </row>
    <row r="4896" spans="1:22" x14ac:dyDescent="0.35">
      <c r="A4896" s="70">
        <f t="shared" si="85"/>
        <v>4877</v>
      </c>
      <c r="B4896" s="145">
        <v>-11686728.744173102</v>
      </c>
      <c r="U4896" s="145">
        <v>4876</v>
      </c>
      <c r="V4896" s="145">
        <v>-16733659.605977107</v>
      </c>
    </row>
    <row r="4897" spans="1:22" x14ac:dyDescent="0.35">
      <c r="A4897" s="70">
        <f t="shared" si="85"/>
        <v>4878</v>
      </c>
      <c r="B4897" s="145">
        <v>-11686728.744173102</v>
      </c>
      <c r="U4897" s="145">
        <v>4877</v>
      </c>
      <c r="V4897" s="145">
        <v>-16401933.245628506</v>
      </c>
    </row>
    <row r="4898" spans="1:22" x14ac:dyDescent="0.35">
      <c r="A4898" s="70">
        <f t="shared" si="85"/>
        <v>4879</v>
      </c>
      <c r="B4898" s="145">
        <v>-11686728.744173102</v>
      </c>
      <c r="U4898" s="145">
        <v>4878</v>
      </c>
      <c r="V4898" s="145">
        <v>-16019654.921793371</v>
      </c>
    </row>
    <row r="4899" spans="1:22" x14ac:dyDescent="0.35">
      <c r="A4899" s="70">
        <f t="shared" si="85"/>
        <v>4880</v>
      </c>
      <c r="B4899" s="145">
        <v>-11686728.744173102</v>
      </c>
      <c r="U4899" s="145">
        <v>4879</v>
      </c>
      <c r="V4899" s="145">
        <v>25259275.60309355</v>
      </c>
    </row>
    <row r="4900" spans="1:22" x14ac:dyDescent="0.35">
      <c r="A4900" s="70">
        <f t="shared" si="85"/>
        <v>4881</v>
      </c>
      <c r="B4900" s="145">
        <v>-11686728.744173102</v>
      </c>
      <c r="U4900" s="145">
        <v>4880</v>
      </c>
      <c r="V4900" s="145">
        <v>12093588.42194882</v>
      </c>
    </row>
    <row r="4901" spans="1:22" x14ac:dyDescent="0.35">
      <c r="A4901" s="70">
        <f t="shared" si="85"/>
        <v>4882</v>
      </c>
      <c r="B4901" s="145">
        <v>-11686728.744173102</v>
      </c>
      <c r="U4901" s="145">
        <v>4881</v>
      </c>
      <c r="V4901" s="145">
        <v>44563446.610395059</v>
      </c>
    </row>
    <row r="4902" spans="1:22" x14ac:dyDescent="0.35">
      <c r="A4902" s="70">
        <f t="shared" si="85"/>
        <v>4883</v>
      </c>
      <c r="B4902" s="145">
        <v>-11686728.744173102</v>
      </c>
      <c r="U4902" s="145">
        <v>4882</v>
      </c>
      <c r="V4902" s="145">
        <v>666811.81075772643</v>
      </c>
    </row>
    <row r="4903" spans="1:22" x14ac:dyDescent="0.35">
      <c r="A4903" s="70">
        <f t="shared" si="85"/>
        <v>4884</v>
      </c>
      <c r="B4903" s="145">
        <v>-11686728.744173102</v>
      </c>
      <c r="U4903" s="145">
        <v>4883</v>
      </c>
      <c r="V4903" s="145">
        <v>11649907.510093629</v>
      </c>
    </row>
    <row r="4904" spans="1:22" x14ac:dyDescent="0.35">
      <c r="A4904" s="70">
        <f t="shared" si="85"/>
        <v>4885</v>
      </c>
      <c r="B4904" s="145">
        <v>-11686728.744173102</v>
      </c>
      <c r="U4904" s="145">
        <v>4884</v>
      </c>
      <c r="V4904" s="145">
        <v>31971291.199857153</v>
      </c>
    </row>
    <row r="4905" spans="1:22" x14ac:dyDescent="0.35">
      <c r="A4905" s="70">
        <f t="shared" si="85"/>
        <v>4886</v>
      </c>
      <c r="B4905" s="145">
        <v>-11686728.744173102</v>
      </c>
      <c r="U4905" s="145">
        <v>4885</v>
      </c>
      <c r="V4905" s="145">
        <v>2552874.5071815252</v>
      </c>
    </row>
    <row r="4906" spans="1:22" x14ac:dyDescent="0.35">
      <c r="A4906" s="70">
        <f t="shared" si="85"/>
        <v>4887</v>
      </c>
      <c r="B4906" s="145">
        <v>-11686728.744173102</v>
      </c>
      <c r="U4906" s="145">
        <v>4886</v>
      </c>
      <c r="V4906" s="145">
        <v>1130713.6139737964</v>
      </c>
    </row>
    <row r="4907" spans="1:22" x14ac:dyDescent="0.35">
      <c r="A4907" s="70">
        <f t="shared" si="85"/>
        <v>4888</v>
      </c>
      <c r="B4907" s="145">
        <v>-11686728.744173102</v>
      </c>
      <c r="U4907" s="145">
        <v>4887</v>
      </c>
      <c r="V4907" s="145">
        <v>9267025.7940921038</v>
      </c>
    </row>
    <row r="4908" spans="1:22" x14ac:dyDescent="0.35">
      <c r="A4908" s="70">
        <f t="shared" si="85"/>
        <v>4889</v>
      </c>
      <c r="B4908" s="145">
        <v>-11686728.744173102</v>
      </c>
      <c r="U4908" s="145">
        <v>4888</v>
      </c>
      <c r="V4908" s="145">
        <v>-23182931.853821162</v>
      </c>
    </row>
    <row r="4909" spans="1:22" x14ac:dyDescent="0.35">
      <c r="A4909" s="70">
        <f t="shared" si="85"/>
        <v>4890</v>
      </c>
      <c r="B4909" s="145">
        <v>-11686728.744173102</v>
      </c>
      <c r="U4909" s="145">
        <v>4889</v>
      </c>
      <c r="V4909" s="145">
        <v>22194976.662136145</v>
      </c>
    </row>
    <row r="4910" spans="1:22" x14ac:dyDescent="0.35">
      <c r="A4910" s="70">
        <f t="shared" si="85"/>
        <v>4891</v>
      </c>
      <c r="B4910" s="145">
        <v>-11686728.744173102</v>
      </c>
      <c r="U4910" s="145">
        <v>4890</v>
      </c>
      <c r="V4910" s="145">
        <v>-9342111.6237283107</v>
      </c>
    </row>
    <row r="4911" spans="1:22" x14ac:dyDescent="0.35">
      <c r="A4911" s="70">
        <f t="shared" si="85"/>
        <v>4892</v>
      </c>
      <c r="B4911" s="145">
        <v>-11686728.744173102</v>
      </c>
      <c r="U4911" s="145">
        <v>4891</v>
      </c>
      <c r="V4911" s="145">
        <v>-1104821.1022776291</v>
      </c>
    </row>
    <row r="4912" spans="1:22" x14ac:dyDescent="0.35">
      <c r="A4912" s="70">
        <f t="shared" si="85"/>
        <v>4893</v>
      </c>
      <c r="B4912" s="145">
        <v>-11686728.744173102</v>
      </c>
      <c r="U4912" s="145">
        <v>4892</v>
      </c>
      <c r="V4912" s="145">
        <v>12721844.994478136</v>
      </c>
    </row>
    <row r="4913" spans="1:22" x14ac:dyDescent="0.35">
      <c r="A4913" s="70">
        <f t="shared" si="85"/>
        <v>4894</v>
      </c>
      <c r="B4913" s="145">
        <v>-11686728.744173102</v>
      </c>
      <c r="U4913" s="145">
        <v>4893</v>
      </c>
      <c r="V4913" s="145">
        <v>16895632.609465756</v>
      </c>
    </row>
    <row r="4914" spans="1:22" x14ac:dyDescent="0.35">
      <c r="A4914" s="70">
        <f t="shared" si="85"/>
        <v>4895</v>
      </c>
      <c r="B4914" s="145">
        <v>-11686728.744173102</v>
      </c>
      <c r="U4914" s="145">
        <v>4894</v>
      </c>
      <c r="V4914" s="145">
        <v>-23279564.095883563</v>
      </c>
    </row>
    <row r="4915" spans="1:22" x14ac:dyDescent="0.35">
      <c r="A4915" s="70">
        <f t="shared" si="85"/>
        <v>4896</v>
      </c>
      <c r="B4915" s="145">
        <v>-11686728.744173102</v>
      </c>
      <c r="U4915" s="145">
        <v>4895</v>
      </c>
      <c r="V4915" s="145">
        <v>-2918444.8872533217</v>
      </c>
    </row>
    <row r="4916" spans="1:22" x14ac:dyDescent="0.35">
      <c r="A4916" s="70">
        <f t="shared" si="85"/>
        <v>4897</v>
      </c>
      <c r="B4916" s="145">
        <v>-11686728.744173102</v>
      </c>
      <c r="U4916" s="145">
        <v>4896</v>
      </c>
      <c r="V4916" s="145">
        <v>-14876713.387431789</v>
      </c>
    </row>
    <row r="4917" spans="1:22" x14ac:dyDescent="0.35">
      <c r="A4917" s="70">
        <f t="shared" si="85"/>
        <v>4898</v>
      </c>
      <c r="B4917" s="145">
        <v>-11686728.744173102</v>
      </c>
      <c r="U4917" s="145">
        <v>4897</v>
      </c>
      <c r="V4917" s="145">
        <v>11583570.350456886</v>
      </c>
    </row>
    <row r="4918" spans="1:22" x14ac:dyDescent="0.35">
      <c r="A4918" s="70">
        <f t="shared" si="85"/>
        <v>4899</v>
      </c>
      <c r="B4918" s="145">
        <v>-11686728.744173102</v>
      </c>
      <c r="U4918" s="145">
        <v>4898</v>
      </c>
      <c r="V4918" s="145">
        <v>26287599.603495374</v>
      </c>
    </row>
    <row r="4919" spans="1:22" x14ac:dyDescent="0.35">
      <c r="A4919" s="70">
        <f t="shared" si="85"/>
        <v>4900</v>
      </c>
      <c r="B4919" s="145">
        <v>-11686728.744173102</v>
      </c>
      <c r="U4919" s="145">
        <v>4899</v>
      </c>
      <c r="V4919" s="145">
        <v>13136753.395206682</v>
      </c>
    </row>
    <row r="4920" spans="1:22" x14ac:dyDescent="0.35">
      <c r="A4920" s="70">
        <f t="shared" si="85"/>
        <v>4901</v>
      </c>
      <c r="B4920" s="145">
        <v>-11686728.744173102</v>
      </c>
      <c r="U4920" s="145">
        <v>4900</v>
      </c>
      <c r="V4920" s="145">
        <v>377486.51382380724</v>
      </c>
    </row>
    <row r="4921" spans="1:22" x14ac:dyDescent="0.35">
      <c r="A4921" s="70">
        <f t="shared" si="85"/>
        <v>4902</v>
      </c>
      <c r="B4921" s="145">
        <v>-11686728.744173102</v>
      </c>
      <c r="U4921" s="145">
        <v>4901</v>
      </c>
      <c r="V4921" s="145">
        <v>2231194.7716979906</v>
      </c>
    </row>
    <row r="4922" spans="1:22" x14ac:dyDescent="0.35">
      <c r="A4922" s="70">
        <f t="shared" si="85"/>
        <v>4903</v>
      </c>
      <c r="B4922" s="145">
        <v>-11686728.744173102</v>
      </c>
      <c r="U4922" s="145">
        <v>4902</v>
      </c>
      <c r="V4922" s="145">
        <v>-9640367.3758607879</v>
      </c>
    </row>
    <row r="4923" spans="1:22" x14ac:dyDescent="0.35">
      <c r="A4923" s="70">
        <f t="shared" si="85"/>
        <v>4904</v>
      </c>
      <c r="B4923" s="145">
        <v>-11686728.744173102</v>
      </c>
      <c r="U4923" s="145">
        <v>4903</v>
      </c>
      <c r="V4923" s="145">
        <v>-6678816.6947660316</v>
      </c>
    </row>
    <row r="4924" spans="1:22" x14ac:dyDescent="0.35">
      <c r="A4924" s="70">
        <f t="shared" si="85"/>
        <v>4905</v>
      </c>
      <c r="B4924" s="145">
        <v>-11686728.744173102</v>
      </c>
      <c r="U4924" s="145">
        <v>4904</v>
      </c>
      <c r="V4924" s="145">
        <v>-37775791.669795938</v>
      </c>
    </row>
    <row r="4925" spans="1:22" x14ac:dyDescent="0.35">
      <c r="A4925" s="70">
        <f t="shared" si="85"/>
        <v>4906</v>
      </c>
      <c r="B4925" s="145">
        <v>-11686728.744173102</v>
      </c>
      <c r="U4925" s="145">
        <v>4905</v>
      </c>
      <c r="V4925" s="145">
        <v>17882299.496587411</v>
      </c>
    </row>
    <row r="4926" spans="1:22" x14ac:dyDescent="0.35">
      <c r="A4926" s="70">
        <f t="shared" si="85"/>
        <v>4907</v>
      </c>
      <c r="B4926" s="145">
        <v>-11686728.744173102</v>
      </c>
      <c r="U4926" s="145">
        <v>4906</v>
      </c>
      <c r="V4926" s="145">
        <v>1716738.7169094644</v>
      </c>
    </row>
    <row r="4927" spans="1:22" x14ac:dyDescent="0.35">
      <c r="A4927" s="70">
        <f t="shared" si="85"/>
        <v>4908</v>
      </c>
      <c r="B4927" s="145">
        <v>-11686728.744173102</v>
      </c>
      <c r="U4927" s="145">
        <v>4907</v>
      </c>
      <c r="V4927" s="145">
        <v>3355218.6097530648</v>
      </c>
    </row>
    <row r="4928" spans="1:22" x14ac:dyDescent="0.35">
      <c r="A4928" s="70">
        <f t="shared" si="85"/>
        <v>4909</v>
      </c>
      <c r="B4928" s="145">
        <v>-11686728.744173102</v>
      </c>
      <c r="U4928" s="145">
        <v>4908</v>
      </c>
      <c r="V4928" s="145">
        <v>3308942.3332258724</v>
      </c>
    </row>
    <row r="4929" spans="1:22" x14ac:dyDescent="0.35">
      <c r="A4929" s="70">
        <f t="shared" si="85"/>
        <v>4910</v>
      </c>
      <c r="B4929" s="145">
        <v>-11686728.744173102</v>
      </c>
      <c r="U4929" s="145">
        <v>4909</v>
      </c>
      <c r="V4929" s="145">
        <v>5357409.5888480917</v>
      </c>
    </row>
    <row r="4930" spans="1:22" x14ac:dyDescent="0.35">
      <c r="A4930" s="70">
        <f t="shared" si="85"/>
        <v>4911</v>
      </c>
      <c r="B4930" s="145">
        <v>-11686728.744173102</v>
      </c>
      <c r="U4930" s="145">
        <v>4910</v>
      </c>
      <c r="V4930" s="145">
        <v>6182342.5116228089</v>
      </c>
    </row>
    <row r="4931" spans="1:22" x14ac:dyDescent="0.35">
      <c r="A4931" s="70">
        <f t="shared" si="85"/>
        <v>4912</v>
      </c>
      <c r="B4931" s="145">
        <v>-11686728.744173102</v>
      </c>
      <c r="U4931" s="145">
        <v>4911</v>
      </c>
      <c r="V4931" s="145">
        <v>14725347.563745618</v>
      </c>
    </row>
    <row r="4932" spans="1:22" x14ac:dyDescent="0.35">
      <c r="A4932" s="70">
        <f t="shared" si="85"/>
        <v>4913</v>
      </c>
      <c r="B4932" s="145">
        <v>-11686728.744173102</v>
      </c>
      <c r="U4932" s="145">
        <v>4912</v>
      </c>
      <c r="V4932" s="145">
        <v>-11581827.836676318</v>
      </c>
    </row>
    <row r="4933" spans="1:22" x14ac:dyDescent="0.35">
      <c r="A4933" s="70">
        <f t="shared" si="85"/>
        <v>4914</v>
      </c>
      <c r="B4933" s="145">
        <v>-11686728.744173102</v>
      </c>
      <c r="U4933" s="145">
        <v>4913</v>
      </c>
      <c r="V4933" s="145">
        <v>-37497626.475331262</v>
      </c>
    </row>
    <row r="4934" spans="1:22" x14ac:dyDescent="0.35">
      <c r="A4934" s="70">
        <f t="shared" si="85"/>
        <v>4915</v>
      </c>
      <c r="B4934" s="145">
        <v>-11686728.744173102</v>
      </c>
      <c r="U4934" s="145">
        <v>4914</v>
      </c>
      <c r="V4934" s="145">
        <v>-3817928.2670133002</v>
      </c>
    </row>
    <row r="4935" spans="1:22" x14ac:dyDescent="0.35">
      <c r="A4935" s="70">
        <f t="shared" si="85"/>
        <v>4916</v>
      </c>
      <c r="B4935" s="145">
        <v>-11686728.744173102</v>
      </c>
      <c r="U4935" s="145">
        <v>4915</v>
      </c>
      <c r="V4935" s="145">
        <v>-14140876.020911131</v>
      </c>
    </row>
    <row r="4936" spans="1:22" x14ac:dyDescent="0.35">
      <c r="A4936" s="70">
        <f t="shared" si="85"/>
        <v>4917</v>
      </c>
      <c r="B4936" s="145">
        <v>-11686728.744173102</v>
      </c>
      <c r="U4936" s="145">
        <v>4916</v>
      </c>
      <c r="V4936" s="145">
        <v>13338508.48122485</v>
      </c>
    </row>
    <row r="4937" spans="1:22" x14ac:dyDescent="0.35">
      <c r="A4937" s="70">
        <f t="shared" si="85"/>
        <v>4918</v>
      </c>
      <c r="B4937" s="145">
        <v>-11686728.744173102</v>
      </c>
      <c r="U4937" s="145">
        <v>4917</v>
      </c>
      <c r="V4937" s="145">
        <v>17136013.028346185</v>
      </c>
    </row>
    <row r="4938" spans="1:22" x14ac:dyDescent="0.35">
      <c r="A4938" s="70">
        <f t="shared" si="85"/>
        <v>4919</v>
      </c>
      <c r="B4938" s="145">
        <v>-11686728.744173102</v>
      </c>
      <c r="U4938" s="145">
        <v>4918</v>
      </c>
      <c r="V4938" s="145">
        <v>-23713891.489478379</v>
      </c>
    </row>
    <row r="4939" spans="1:22" x14ac:dyDescent="0.35">
      <c r="A4939" s="70">
        <f t="shared" si="85"/>
        <v>4920</v>
      </c>
      <c r="B4939" s="145">
        <v>-11686728.744173102</v>
      </c>
      <c r="U4939" s="145">
        <v>4919</v>
      </c>
      <c r="V4939" s="145">
        <v>11592014.993716814</v>
      </c>
    </row>
    <row r="4940" spans="1:22" x14ac:dyDescent="0.35">
      <c r="A4940" s="70">
        <f t="shared" si="85"/>
        <v>4921</v>
      </c>
      <c r="B4940" s="145">
        <v>-11686728.744173102</v>
      </c>
      <c r="U4940" s="145">
        <v>4920</v>
      </c>
      <c r="V4940" s="145">
        <v>15536543.920338035</v>
      </c>
    </row>
    <row r="4941" spans="1:22" x14ac:dyDescent="0.35">
      <c r="A4941" s="70">
        <f t="shared" si="85"/>
        <v>4922</v>
      </c>
      <c r="B4941" s="145">
        <v>-11686728.744173102</v>
      </c>
      <c r="U4941" s="145">
        <v>4921</v>
      </c>
      <c r="V4941" s="145">
        <v>12727159.974312823</v>
      </c>
    </row>
    <row r="4942" spans="1:22" x14ac:dyDescent="0.35">
      <c r="A4942" s="70">
        <f t="shared" si="85"/>
        <v>4923</v>
      </c>
      <c r="B4942" s="145">
        <v>-11686728.744173102</v>
      </c>
      <c r="U4942" s="145">
        <v>4922</v>
      </c>
      <c r="V4942" s="145">
        <v>3080440.6687126718</v>
      </c>
    </row>
    <row r="4943" spans="1:22" x14ac:dyDescent="0.35">
      <c r="A4943" s="70">
        <f t="shared" si="85"/>
        <v>4924</v>
      </c>
      <c r="B4943" s="145">
        <v>-11686728.744173102</v>
      </c>
      <c r="U4943" s="145">
        <v>4923</v>
      </c>
      <c r="V4943" s="145">
        <v>-20704513.13635055</v>
      </c>
    </row>
    <row r="4944" spans="1:22" x14ac:dyDescent="0.35">
      <c r="A4944" s="70">
        <f t="shared" si="85"/>
        <v>4925</v>
      </c>
      <c r="B4944" s="145">
        <v>-11686728.744173102</v>
      </c>
      <c r="U4944" s="145">
        <v>4924</v>
      </c>
      <c r="V4944" s="145">
        <v>29512618.220772702</v>
      </c>
    </row>
    <row r="4945" spans="1:22" x14ac:dyDescent="0.35">
      <c r="A4945" s="70">
        <f t="shared" si="85"/>
        <v>4926</v>
      </c>
      <c r="B4945" s="145">
        <v>-11686728.744173102</v>
      </c>
      <c r="U4945" s="145">
        <v>4925</v>
      </c>
      <c r="V4945" s="145">
        <v>10092664.446724448</v>
      </c>
    </row>
    <row r="4946" spans="1:22" x14ac:dyDescent="0.35">
      <c r="A4946" s="70">
        <f t="shared" si="85"/>
        <v>4927</v>
      </c>
      <c r="B4946" s="145">
        <v>-11686728.744173102</v>
      </c>
      <c r="U4946" s="145">
        <v>4926</v>
      </c>
      <c r="V4946" s="145">
        <v>-26309452.753778264</v>
      </c>
    </row>
    <row r="4947" spans="1:22" x14ac:dyDescent="0.35">
      <c r="A4947" s="70">
        <f t="shared" si="85"/>
        <v>4928</v>
      </c>
      <c r="B4947" s="145">
        <v>-11686728.744173102</v>
      </c>
      <c r="U4947" s="145">
        <v>4927</v>
      </c>
      <c r="V4947" s="145">
        <v>-24519616.117705248</v>
      </c>
    </row>
    <row r="4948" spans="1:22" x14ac:dyDescent="0.35">
      <c r="A4948" s="70">
        <f t="shared" si="85"/>
        <v>4929</v>
      </c>
      <c r="B4948" s="145">
        <v>-11686728.744173102</v>
      </c>
      <c r="U4948" s="145">
        <v>4928</v>
      </c>
      <c r="V4948" s="145">
        <v>-24159123.192185536</v>
      </c>
    </row>
    <row r="4949" spans="1:22" x14ac:dyDescent="0.35">
      <c r="A4949" s="70">
        <f t="shared" si="85"/>
        <v>4930</v>
      </c>
      <c r="B4949" s="145">
        <v>-11686728.744173102</v>
      </c>
      <c r="U4949" s="145">
        <v>4929</v>
      </c>
      <c r="V4949" s="145">
        <v>-9116409.8031307459</v>
      </c>
    </row>
    <row r="4950" spans="1:22" x14ac:dyDescent="0.35">
      <c r="A4950" s="70">
        <f t="shared" ref="A4950:A5013" si="86">A4949+1</f>
        <v>4931</v>
      </c>
      <c r="B4950" s="145">
        <v>-11686728.744173102</v>
      </c>
      <c r="U4950" s="145">
        <v>4930</v>
      </c>
      <c r="V4950" s="145">
        <v>-2888995.5587196276</v>
      </c>
    </row>
    <row r="4951" spans="1:22" x14ac:dyDescent="0.35">
      <c r="A4951" s="70">
        <f t="shared" si="86"/>
        <v>4932</v>
      </c>
      <c r="B4951" s="145">
        <v>-11686728.744173102</v>
      </c>
      <c r="U4951" s="145">
        <v>4931</v>
      </c>
      <c r="V4951" s="145">
        <v>-211858.17547480017</v>
      </c>
    </row>
    <row r="4952" spans="1:22" x14ac:dyDescent="0.35">
      <c r="A4952" s="70">
        <f t="shared" si="86"/>
        <v>4933</v>
      </c>
      <c r="B4952" s="145">
        <v>-11686728.744173102</v>
      </c>
      <c r="U4952" s="145">
        <v>4932</v>
      </c>
      <c r="V4952" s="145">
        <v>6056833.5900168419</v>
      </c>
    </row>
    <row r="4953" spans="1:22" x14ac:dyDescent="0.35">
      <c r="A4953" s="70">
        <f t="shared" si="86"/>
        <v>4934</v>
      </c>
      <c r="B4953" s="145">
        <v>-11686728.744173102</v>
      </c>
      <c r="U4953" s="145">
        <v>4933</v>
      </c>
      <c r="V4953" s="145">
        <v>31802900.903993059</v>
      </c>
    </row>
    <row r="4954" spans="1:22" x14ac:dyDescent="0.35">
      <c r="A4954" s="70">
        <f t="shared" si="86"/>
        <v>4935</v>
      </c>
      <c r="B4954" s="145">
        <v>-11686728.744173102</v>
      </c>
      <c r="U4954" s="145">
        <v>4934</v>
      </c>
      <c r="V4954" s="145">
        <v>-10969182.869214052</v>
      </c>
    </row>
    <row r="4955" spans="1:22" x14ac:dyDescent="0.35">
      <c r="A4955" s="70">
        <f t="shared" si="86"/>
        <v>4936</v>
      </c>
      <c r="B4955" s="145">
        <v>-11686728.744173102</v>
      </c>
      <c r="U4955" s="145">
        <v>4935</v>
      </c>
      <c r="V4955" s="145">
        <v>-1735462.8528530635</v>
      </c>
    </row>
    <row r="4956" spans="1:22" x14ac:dyDescent="0.35">
      <c r="A4956" s="70">
        <f t="shared" si="86"/>
        <v>4937</v>
      </c>
      <c r="B4956" s="145">
        <v>-11686728.744173102</v>
      </c>
      <c r="U4956" s="145">
        <v>4936</v>
      </c>
      <c r="V4956" s="145">
        <v>7896783.4600762762</v>
      </c>
    </row>
    <row r="4957" spans="1:22" x14ac:dyDescent="0.35">
      <c r="A4957" s="70">
        <f t="shared" si="86"/>
        <v>4938</v>
      </c>
      <c r="B4957" s="145">
        <v>-11686728.744173102</v>
      </c>
      <c r="U4957" s="145">
        <v>4937</v>
      </c>
      <c r="V4957" s="145">
        <v>5036251.4191677347</v>
      </c>
    </row>
    <row r="4958" spans="1:22" x14ac:dyDescent="0.35">
      <c r="A4958" s="70">
        <f t="shared" si="86"/>
        <v>4939</v>
      </c>
      <c r="B4958" s="145">
        <v>-11686728.744173102</v>
      </c>
      <c r="U4958" s="145">
        <v>4938</v>
      </c>
      <c r="V4958" s="145">
        <v>-5316625.1065669581</v>
      </c>
    </row>
    <row r="4959" spans="1:22" x14ac:dyDescent="0.35">
      <c r="A4959" s="70">
        <f t="shared" si="86"/>
        <v>4940</v>
      </c>
      <c r="B4959" s="145">
        <v>-11686728.744173102</v>
      </c>
      <c r="U4959" s="145">
        <v>4939</v>
      </c>
      <c r="V4959" s="145">
        <v>-13314505.697087804</v>
      </c>
    </row>
    <row r="4960" spans="1:22" x14ac:dyDescent="0.35">
      <c r="A4960" s="70">
        <f t="shared" si="86"/>
        <v>4941</v>
      </c>
      <c r="B4960" s="145">
        <v>-11686728.744173102</v>
      </c>
      <c r="U4960" s="145">
        <v>4940</v>
      </c>
      <c r="V4960" s="145">
        <v>11856396.921679925</v>
      </c>
    </row>
    <row r="4961" spans="1:22" x14ac:dyDescent="0.35">
      <c r="A4961" s="70">
        <f t="shared" si="86"/>
        <v>4942</v>
      </c>
      <c r="B4961" s="145">
        <v>-11686728.744173102</v>
      </c>
      <c r="U4961" s="145">
        <v>4941</v>
      </c>
      <c r="V4961" s="145">
        <v>-16214906.946078362</v>
      </c>
    </row>
    <row r="4962" spans="1:22" x14ac:dyDescent="0.35">
      <c r="A4962" s="70">
        <f t="shared" si="86"/>
        <v>4943</v>
      </c>
      <c r="B4962" s="145">
        <v>-11686728.744173102</v>
      </c>
      <c r="U4962" s="145">
        <v>4942</v>
      </c>
      <c r="V4962" s="145">
        <v>10700599.7413757</v>
      </c>
    </row>
    <row r="4963" spans="1:22" x14ac:dyDescent="0.35">
      <c r="A4963" s="70">
        <f t="shared" si="86"/>
        <v>4944</v>
      </c>
      <c r="B4963" s="145">
        <v>-11686728.744173102</v>
      </c>
      <c r="U4963" s="145">
        <v>4943</v>
      </c>
      <c r="V4963" s="145">
        <v>5200141.8406012245</v>
      </c>
    </row>
    <row r="4964" spans="1:22" x14ac:dyDescent="0.35">
      <c r="A4964" s="70">
        <f t="shared" si="86"/>
        <v>4945</v>
      </c>
      <c r="B4964" s="145">
        <v>-11686728.744173102</v>
      </c>
      <c r="U4964" s="145">
        <v>4944</v>
      </c>
      <c r="V4964" s="145">
        <v>2163786.9690009914</v>
      </c>
    </row>
    <row r="4965" spans="1:22" x14ac:dyDescent="0.35">
      <c r="A4965" s="70">
        <f t="shared" si="86"/>
        <v>4946</v>
      </c>
      <c r="B4965" s="145">
        <v>-11686728.744173102</v>
      </c>
      <c r="U4965" s="145">
        <v>4945</v>
      </c>
      <c r="V4965" s="145">
        <v>-3036098.7103229836</v>
      </c>
    </row>
    <row r="4966" spans="1:22" x14ac:dyDescent="0.35">
      <c r="A4966" s="70">
        <f t="shared" si="86"/>
        <v>4947</v>
      </c>
      <c r="B4966" s="145">
        <v>-11686728.744173102</v>
      </c>
      <c r="U4966" s="145">
        <v>4946</v>
      </c>
      <c r="V4966" s="145">
        <v>-8535242.4763296936</v>
      </c>
    </row>
    <row r="4967" spans="1:22" x14ac:dyDescent="0.35">
      <c r="A4967" s="70">
        <f t="shared" si="86"/>
        <v>4948</v>
      </c>
      <c r="B4967" s="145">
        <v>-11686728.744173102</v>
      </c>
      <c r="U4967" s="145">
        <v>4947</v>
      </c>
      <c r="V4967" s="145">
        <v>9120602.3648710102</v>
      </c>
    </row>
    <row r="4968" spans="1:22" x14ac:dyDescent="0.35">
      <c r="A4968" s="70">
        <f t="shared" si="86"/>
        <v>4949</v>
      </c>
      <c r="B4968" s="145">
        <v>-11686728.744173102</v>
      </c>
      <c r="U4968" s="145">
        <v>4948</v>
      </c>
      <c r="V4968" s="145">
        <v>31929689.543569952</v>
      </c>
    </row>
    <row r="4969" spans="1:22" x14ac:dyDescent="0.35">
      <c r="A4969" s="70">
        <f t="shared" si="86"/>
        <v>4950</v>
      </c>
      <c r="B4969" s="145">
        <v>-11686728.744173102</v>
      </c>
      <c r="U4969" s="145">
        <v>4949</v>
      </c>
      <c r="V4969" s="145">
        <v>-5316.1297304816544</v>
      </c>
    </row>
    <row r="4970" spans="1:22" x14ac:dyDescent="0.35">
      <c r="A4970" s="70">
        <f t="shared" si="86"/>
        <v>4951</v>
      </c>
      <c r="B4970" s="145">
        <v>-11686728.744173102</v>
      </c>
      <c r="U4970" s="145">
        <v>4950</v>
      </c>
      <c r="V4970" s="145">
        <v>-8885998.0032927133</v>
      </c>
    </row>
    <row r="4971" spans="1:22" x14ac:dyDescent="0.35">
      <c r="A4971" s="70">
        <f t="shared" si="86"/>
        <v>4952</v>
      </c>
      <c r="B4971" s="145">
        <v>-11686728.744173102</v>
      </c>
      <c r="U4971" s="145">
        <v>4951</v>
      </c>
      <c r="V4971" s="145">
        <v>-5599936.0103563052</v>
      </c>
    </row>
    <row r="4972" spans="1:22" x14ac:dyDescent="0.35">
      <c r="A4972" s="70">
        <f t="shared" si="86"/>
        <v>4953</v>
      </c>
      <c r="B4972" s="145">
        <v>-11686728.744173102</v>
      </c>
      <c r="U4972" s="145">
        <v>4952</v>
      </c>
      <c r="V4972" s="145">
        <v>7102759.4511756189</v>
      </c>
    </row>
    <row r="4973" spans="1:22" x14ac:dyDescent="0.35">
      <c r="A4973" s="70">
        <f t="shared" si="86"/>
        <v>4954</v>
      </c>
      <c r="B4973" s="145">
        <v>-11686728.744173102</v>
      </c>
      <c r="U4973" s="145">
        <v>4953</v>
      </c>
      <c r="V4973" s="145">
        <v>-34041258.169990957</v>
      </c>
    </row>
    <row r="4974" spans="1:22" x14ac:dyDescent="0.35">
      <c r="A4974" s="70">
        <f t="shared" si="86"/>
        <v>4955</v>
      </c>
      <c r="B4974" s="145">
        <v>-11686728.744173102</v>
      </c>
      <c r="U4974" s="145">
        <v>4954</v>
      </c>
      <c r="V4974" s="145">
        <v>25742028.647568468</v>
      </c>
    </row>
    <row r="4975" spans="1:22" x14ac:dyDescent="0.35">
      <c r="A4975" s="70">
        <f t="shared" si="86"/>
        <v>4956</v>
      </c>
      <c r="B4975" s="145">
        <v>-11686728.744173102</v>
      </c>
      <c r="U4975" s="145">
        <v>4955</v>
      </c>
      <c r="V4975" s="145">
        <v>34024988.581537001</v>
      </c>
    </row>
    <row r="4976" spans="1:22" x14ac:dyDescent="0.35">
      <c r="A4976" s="70">
        <f t="shared" si="86"/>
        <v>4957</v>
      </c>
      <c r="B4976" s="145">
        <v>-11686728.744173102</v>
      </c>
      <c r="U4976" s="145">
        <v>4956</v>
      </c>
      <c r="V4976" s="145">
        <v>1755741.0734925494</v>
      </c>
    </row>
    <row r="4977" spans="1:22" x14ac:dyDescent="0.35">
      <c r="A4977" s="70">
        <f t="shared" si="86"/>
        <v>4958</v>
      </c>
      <c r="B4977" s="145">
        <v>-11686728.744173102</v>
      </c>
      <c r="U4977" s="145">
        <v>4957</v>
      </c>
      <c r="V4977" s="145">
        <v>235629.90376911312</v>
      </c>
    </row>
    <row r="4978" spans="1:22" x14ac:dyDescent="0.35">
      <c r="A4978" s="70">
        <f t="shared" si="86"/>
        <v>4959</v>
      </c>
      <c r="B4978" s="145">
        <v>-11686728.744173102</v>
      </c>
      <c r="U4978" s="145">
        <v>4958</v>
      </c>
      <c r="V4978" s="145">
        <v>-9425849.5275425632</v>
      </c>
    </row>
    <row r="4979" spans="1:22" x14ac:dyDescent="0.35">
      <c r="A4979" s="70">
        <f t="shared" si="86"/>
        <v>4960</v>
      </c>
      <c r="B4979" s="145">
        <v>-11686728.744173102</v>
      </c>
      <c r="U4979" s="145">
        <v>4959</v>
      </c>
      <c r="V4979" s="145">
        <v>-21457529.390647441</v>
      </c>
    </row>
    <row r="4980" spans="1:22" x14ac:dyDescent="0.35">
      <c r="A4980" s="70">
        <f t="shared" si="86"/>
        <v>4961</v>
      </c>
      <c r="B4980" s="145">
        <v>-11686728.744173102</v>
      </c>
      <c r="U4980" s="145">
        <v>4960</v>
      </c>
      <c r="V4980" s="145">
        <v>6064244.1229820065</v>
      </c>
    </row>
    <row r="4981" spans="1:22" x14ac:dyDescent="0.35">
      <c r="A4981" s="70">
        <f t="shared" si="86"/>
        <v>4962</v>
      </c>
      <c r="B4981" s="145">
        <v>-11686728.744173102</v>
      </c>
      <c r="U4981" s="145">
        <v>4961</v>
      </c>
      <c r="V4981" s="145">
        <v>-18408070.682884559</v>
      </c>
    </row>
    <row r="4982" spans="1:22" x14ac:dyDescent="0.35">
      <c r="A4982" s="70">
        <f t="shared" si="86"/>
        <v>4963</v>
      </c>
      <c r="B4982" s="145">
        <v>-11686728.744173102</v>
      </c>
      <c r="U4982" s="145">
        <v>4962</v>
      </c>
      <c r="V4982" s="145">
        <v>-865010.87045533583</v>
      </c>
    </row>
    <row r="4983" spans="1:22" x14ac:dyDescent="0.35">
      <c r="A4983" s="70">
        <f t="shared" si="86"/>
        <v>4964</v>
      </c>
      <c r="B4983" s="145">
        <v>-11686728.744173102</v>
      </c>
      <c r="U4983" s="145">
        <v>4963</v>
      </c>
      <c r="V4983" s="145">
        <v>1736674.6866046116</v>
      </c>
    </row>
    <row r="4984" spans="1:22" x14ac:dyDescent="0.35">
      <c r="A4984" s="70">
        <f t="shared" si="86"/>
        <v>4965</v>
      </c>
      <c r="B4984" s="145">
        <v>-11686728.744173102</v>
      </c>
      <c r="U4984" s="145">
        <v>4964</v>
      </c>
      <c r="V4984" s="145">
        <v>-14177353.058882615</v>
      </c>
    </row>
    <row r="4985" spans="1:22" x14ac:dyDescent="0.35">
      <c r="A4985" s="70">
        <f t="shared" si="86"/>
        <v>4966</v>
      </c>
      <c r="B4985" s="145">
        <v>-11686728.744173102</v>
      </c>
      <c r="U4985" s="145">
        <v>4965</v>
      </c>
      <c r="V4985" s="145">
        <v>-13721452.452580992</v>
      </c>
    </row>
    <row r="4986" spans="1:22" x14ac:dyDescent="0.35">
      <c r="A4986" s="70">
        <f t="shared" si="86"/>
        <v>4967</v>
      </c>
      <c r="B4986" s="145">
        <v>-11686728.744173102</v>
      </c>
      <c r="U4986" s="145">
        <v>4966</v>
      </c>
      <c r="V4986" s="145">
        <v>-848943.44823835418</v>
      </c>
    </row>
    <row r="4987" spans="1:22" x14ac:dyDescent="0.35">
      <c r="A4987" s="70">
        <f t="shared" si="86"/>
        <v>4968</v>
      </c>
      <c r="B4987" s="145">
        <v>-11686728.744173102</v>
      </c>
      <c r="U4987" s="145">
        <v>4967</v>
      </c>
      <c r="V4987" s="145">
        <v>-3451172.6736654788</v>
      </c>
    </row>
    <row r="4988" spans="1:22" x14ac:dyDescent="0.35">
      <c r="A4988" s="70">
        <f t="shared" si="86"/>
        <v>4969</v>
      </c>
      <c r="B4988" s="145">
        <v>-11686728.744173102</v>
      </c>
      <c r="U4988" s="145">
        <v>4968</v>
      </c>
      <c r="V4988" s="145">
        <v>-18612967.166336898</v>
      </c>
    </row>
    <row r="4989" spans="1:22" x14ac:dyDescent="0.35">
      <c r="A4989" s="70">
        <f t="shared" si="86"/>
        <v>4970</v>
      </c>
      <c r="B4989" s="145">
        <v>-11686728.744173102</v>
      </c>
      <c r="U4989" s="145">
        <v>4969</v>
      </c>
      <c r="V4989" s="145">
        <v>4561593.1558210626</v>
      </c>
    </row>
    <row r="4990" spans="1:22" x14ac:dyDescent="0.35">
      <c r="A4990" s="70">
        <f t="shared" si="86"/>
        <v>4971</v>
      </c>
      <c r="B4990" s="145">
        <v>-11686728.744173102</v>
      </c>
      <c r="U4990" s="145">
        <v>4970</v>
      </c>
      <c r="V4990" s="145">
        <v>5180651.8325734809</v>
      </c>
    </row>
    <row r="4991" spans="1:22" x14ac:dyDescent="0.35">
      <c r="A4991" s="70">
        <f t="shared" si="86"/>
        <v>4972</v>
      </c>
      <c r="B4991" s="145">
        <v>-11686728.744173102</v>
      </c>
      <c r="U4991" s="145">
        <v>4971</v>
      </c>
      <c r="V4991" s="145">
        <v>-5814464.6936325561</v>
      </c>
    </row>
    <row r="4992" spans="1:22" x14ac:dyDescent="0.35">
      <c r="A4992" s="70">
        <f t="shared" si="86"/>
        <v>4973</v>
      </c>
      <c r="B4992" s="145">
        <v>-11686728.744173102</v>
      </c>
      <c r="U4992" s="145">
        <v>4972</v>
      </c>
      <c r="V4992" s="145">
        <v>11232575.761750534</v>
      </c>
    </row>
    <row r="4993" spans="1:22" x14ac:dyDescent="0.35">
      <c r="A4993" s="70">
        <f t="shared" si="86"/>
        <v>4974</v>
      </c>
      <c r="B4993" s="145">
        <v>-11686728.744173102</v>
      </c>
      <c r="U4993" s="145">
        <v>4973</v>
      </c>
      <c r="V4993" s="145">
        <v>6582765.7079159059</v>
      </c>
    </row>
    <row r="4994" spans="1:22" x14ac:dyDescent="0.35">
      <c r="A4994" s="70">
        <f t="shared" si="86"/>
        <v>4975</v>
      </c>
      <c r="B4994" s="145">
        <v>-11686728.744173102</v>
      </c>
      <c r="U4994" s="145">
        <v>4974</v>
      </c>
      <c r="V4994" s="145">
        <v>5672821.5760334544</v>
      </c>
    </row>
    <row r="4995" spans="1:22" x14ac:dyDescent="0.35">
      <c r="A4995" s="70">
        <f t="shared" si="86"/>
        <v>4976</v>
      </c>
      <c r="B4995" s="145">
        <v>-11686728.744173102</v>
      </c>
      <c r="U4995" s="145">
        <v>4975</v>
      </c>
      <c r="V4995" s="145">
        <v>-1083233.3214385621</v>
      </c>
    </row>
    <row r="4996" spans="1:22" x14ac:dyDescent="0.35">
      <c r="A4996" s="70">
        <f t="shared" si="86"/>
        <v>4977</v>
      </c>
      <c r="B4996" s="145">
        <v>-11686728.744173102</v>
      </c>
      <c r="U4996" s="145">
        <v>4976</v>
      </c>
      <c r="V4996" s="145">
        <v>-8343989.4789677858</v>
      </c>
    </row>
    <row r="4997" spans="1:22" x14ac:dyDescent="0.35">
      <c r="A4997" s="70">
        <f t="shared" si="86"/>
        <v>4978</v>
      </c>
      <c r="B4997" s="145">
        <v>-11686728.744173102</v>
      </c>
      <c r="U4997" s="145">
        <v>4977</v>
      </c>
      <c r="V4997" s="145">
        <v>-2012460.3559383452</v>
      </c>
    </row>
    <row r="4998" spans="1:22" x14ac:dyDescent="0.35">
      <c r="A4998" s="70">
        <f t="shared" si="86"/>
        <v>4979</v>
      </c>
      <c r="B4998" s="145">
        <v>-11686728.744173102</v>
      </c>
      <c r="U4998" s="145">
        <v>4978</v>
      </c>
      <c r="V4998" s="145">
        <v>14263509.412603371</v>
      </c>
    </row>
    <row r="4999" spans="1:22" x14ac:dyDescent="0.35">
      <c r="A4999" s="70">
        <f t="shared" si="86"/>
        <v>4980</v>
      </c>
      <c r="B4999" s="145">
        <v>-11686728.744173102</v>
      </c>
      <c r="U4999" s="145">
        <v>4979</v>
      </c>
      <c r="V4999" s="145">
        <v>-17159260.47825494</v>
      </c>
    </row>
    <row r="5000" spans="1:22" x14ac:dyDescent="0.35">
      <c r="A5000" s="70">
        <f t="shared" si="86"/>
        <v>4981</v>
      </c>
      <c r="B5000" s="145">
        <v>-11686728.744173102</v>
      </c>
      <c r="U5000" s="145">
        <v>4980</v>
      </c>
      <c r="V5000" s="145">
        <v>18216984.304899756</v>
      </c>
    </row>
    <row r="5001" spans="1:22" x14ac:dyDescent="0.35">
      <c r="A5001" s="70">
        <f t="shared" si="86"/>
        <v>4982</v>
      </c>
      <c r="B5001" s="145">
        <v>-11686728.744173102</v>
      </c>
      <c r="U5001" s="145">
        <v>4981</v>
      </c>
      <c r="V5001" s="145">
        <v>-10957934.659333585</v>
      </c>
    </row>
    <row r="5002" spans="1:22" x14ac:dyDescent="0.35">
      <c r="A5002" s="70">
        <f t="shared" si="86"/>
        <v>4983</v>
      </c>
      <c r="B5002" s="145">
        <v>-11686728.744173102</v>
      </c>
      <c r="U5002" s="145">
        <v>4982</v>
      </c>
      <c r="V5002" s="145">
        <v>18407419.286999863</v>
      </c>
    </row>
    <row r="5003" spans="1:22" x14ac:dyDescent="0.35">
      <c r="A5003" s="70">
        <f t="shared" si="86"/>
        <v>4984</v>
      </c>
      <c r="B5003" s="145">
        <v>-11686728.744173102</v>
      </c>
      <c r="U5003" s="145">
        <v>4983</v>
      </c>
      <c r="V5003" s="145">
        <v>-20216453.801447667</v>
      </c>
    </row>
    <row r="5004" spans="1:22" x14ac:dyDescent="0.35">
      <c r="A5004" s="70">
        <f t="shared" si="86"/>
        <v>4985</v>
      </c>
      <c r="B5004" s="145">
        <v>-11686728.744173102</v>
      </c>
      <c r="U5004" s="145">
        <v>4984</v>
      </c>
      <c r="V5004" s="145">
        <v>37787880.514777198</v>
      </c>
    </row>
    <row r="5005" spans="1:22" x14ac:dyDescent="0.35">
      <c r="A5005" s="70">
        <f t="shared" si="86"/>
        <v>4986</v>
      </c>
      <c r="B5005" s="145">
        <v>-11686728.744173102</v>
      </c>
      <c r="U5005" s="145">
        <v>4985</v>
      </c>
      <c r="V5005" s="145">
        <v>8530081.3715841621</v>
      </c>
    </row>
    <row r="5006" spans="1:22" x14ac:dyDescent="0.35">
      <c r="A5006" s="70">
        <f t="shared" si="86"/>
        <v>4987</v>
      </c>
      <c r="B5006" s="145">
        <v>-11686728.744173102</v>
      </c>
      <c r="U5006" s="145">
        <v>4986</v>
      </c>
      <c r="V5006" s="145">
        <v>-2883859.1055284627</v>
      </c>
    </row>
    <row r="5007" spans="1:22" x14ac:dyDescent="0.35">
      <c r="A5007" s="70">
        <f t="shared" si="86"/>
        <v>4988</v>
      </c>
      <c r="B5007" s="145">
        <v>-11686728.744173102</v>
      </c>
      <c r="U5007" s="145">
        <v>4987</v>
      </c>
      <c r="V5007" s="145">
        <v>13851624.665938541</v>
      </c>
    </row>
    <row r="5008" spans="1:22" x14ac:dyDescent="0.35">
      <c r="A5008" s="70">
        <f t="shared" si="86"/>
        <v>4989</v>
      </c>
      <c r="B5008" s="145">
        <v>-11686728.744173102</v>
      </c>
      <c r="U5008" s="145">
        <v>4988</v>
      </c>
      <c r="V5008" s="145">
        <v>4361297.9025179222</v>
      </c>
    </row>
    <row r="5009" spans="1:22" x14ac:dyDescent="0.35">
      <c r="A5009" s="70">
        <f t="shared" si="86"/>
        <v>4990</v>
      </c>
      <c r="B5009" s="145">
        <v>-11686728.744173102</v>
      </c>
      <c r="U5009" s="145">
        <v>4989</v>
      </c>
      <c r="V5009" s="145">
        <v>451622.18431027234</v>
      </c>
    </row>
    <row r="5010" spans="1:22" x14ac:dyDescent="0.35">
      <c r="A5010" s="70">
        <f t="shared" si="86"/>
        <v>4991</v>
      </c>
      <c r="B5010" s="145">
        <v>-11686728.744173102</v>
      </c>
      <c r="U5010" s="145">
        <v>4990</v>
      </c>
      <c r="V5010" s="145">
        <v>-77308846.693114504</v>
      </c>
    </row>
    <row r="5011" spans="1:22" x14ac:dyDescent="0.35">
      <c r="A5011" s="70">
        <f t="shared" si="86"/>
        <v>4992</v>
      </c>
      <c r="B5011" s="145">
        <v>-11686728.744173102</v>
      </c>
      <c r="U5011" s="145">
        <v>4991</v>
      </c>
      <c r="V5011" s="145">
        <v>-29988644.503024627</v>
      </c>
    </row>
    <row r="5012" spans="1:22" x14ac:dyDescent="0.35">
      <c r="A5012" s="70">
        <f t="shared" si="86"/>
        <v>4993</v>
      </c>
      <c r="B5012" s="145">
        <v>-11686728.744173102</v>
      </c>
      <c r="U5012" s="145">
        <v>4992</v>
      </c>
      <c r="V5012" s="145">
        <v>-16165623.588139096</v>
      </c>
    </row>
    <row r="5013" spans="1:22" x14ac:dyDescent="0.35">
      <c r="A5013" s="70">
        <f t="shared" si="86"/>
        <v>4994</v>
      </c>
      <c r="B5013" s="145">
        <v>-11686728.744173102</v>
      </c>
      <c r="U5013" s="145">
        <v>4993</v>
      </c>
      <c r="V5013" s="145">
        <v>12886821.376371749</v>
      </c>
    </row>
    <row r="5014" spans="1:22" x14ac:dyDescent="0.35">
      <c r="A5014" s="70">
        <f t="shared" ref="A5014:A5019" si="87">A5013+1</f>
        <v>4995</v>
      </c>
      <c r="B5014" s="145">
        <v>-11686728.744173102</v>
      </c>
      <c r="U5014" s="145">
        <v>4994</v>
      </c>
      <c r="V5014" s="145">
        <v>18075663.734495353</v>
      </c>
    </row>
    <row r="5015" spans="1:22" x14ac:dyDescent="0.35">
      <c r="A5015" s="70">
        <f t="shared" si="87"/>
        <v>4996</v>
      </c>
      <c r="B5015" s="145">
        <v>-11686728.744173102</v>
      </c>
      <c r="U5015" s="145">
        <v>4995</v>
      </c>
      <c r="V5015" s="145">
        <v>-21675757.42077513</v>
      </c>
    </row>
    <row r="5016" spans="1:22" x14ac:dyDescent="0.35">
      <c r="A5016" s="70">
        <f t="shared" si="87"/>
        <v>4997</v>
      </c>
      <c r="B5016" s="145">
        <v>-11686728.744173102</v>
      </c>
      <c r="U5016" s="145">
        <v>4996</v>
      </c>
      <c r="V5016" s="145">
        <v>4061194.152080588</v>
      </c>
    </row>
    <row r="5017" spans="1:22" x14ac:dyDescent="0.35">
      <c r="A5017" s="70">
        <f t="shared" si="87"/>
        <v>4998</v>
      </c>
      <c r="B5017" s="145">
        <v>-11686728.744173102</v>
      </c>
      <c r="U5017" s="145">
        <v>4997</v>
      </c>
      <c r="V5017" s="145">
        <v>-19633273.454809092</v>
      </c>
    </row>
    <row r="5018" spans="1:22" x14ac:dyDescent="0.35">
      <c r="A5018" s="70">
        <f t="shared" si="87"/>
        <v>4999</v>
      </c>
      <c r="B5018" s="145">
        <v>-11686728.744173102</v>
      </c>
      <c r="U5018" s="145">
        <v>4998</v>
      </c>
      <c r="V5018" s="145">
        <v>4913086.3056803495</v>
      </c>
    </row>
    <row r="5019" spans="1:22" x14ac:dyDescent="0.35">
      <c r="A5019" s="70">
        <f t="shared" si="87"/>
        <v>5000</v>
      </c>
      <c r="B5019" s="145">
        <v>-11686728.744173102</v>
      </c>
      <c r="U5019" s="145">
        <v>4999</v>
      </c>
      <c r="V5019" s="145">
        <v>8398621.5520071909</v>
      </c>
    </row>
    <row r="5020" spans="1:22" x14ac:dyDescent="0.35">
      <c r="U5020" s="145">
        <v>5000</v>
      </c>
      <c r="V5020" s="145">
        <v>30958558.910216883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601C1-901F-48B8-9627-F283CCACE3A7}">
  <sheetPr codeName="Sheet32">
    <pageSetUpPr autoPageBreaks="0"/>
  </sheetPr>
  <dimension ref="A1:AG653"/>
  <sheetViews>
    <sheetView topLeftCell="A52" zoomScale="90" zoomScaleNormal="90" workbookViewId="0">
      <selection activeCell="C68" sqref="C68"/>
    </sheetView>
  </sheetViews>
  <sheetFormatPr defaultColWidth="8.73046875" defaultRowHeight="12.75" x14ac:dyDescent="0.35"/>
  <cols>
    <col min="1" max="1" width="9.265625" style="304" bestFit="1" customWidth="1"/>
    <col min="2" max="2" width="53.3984375" style="304" bestFit="1" customWidth="1"/>
    <col min="3" max="33" width="20.73046875" style="304" customWidth="1"/>
    <col min="34" max="16384" width="8.73046875" style="304"/>
  </cols>
  <sheetData>
    <row r="1" spans="1:9" ht="21" thickBot="1" x14ac:dyDescent="0.65">
      <c r="B1" s="173" t="s">
        <v>432</v>
      </c>
      <c r="C1" s="17"/>
      <c r="D1" s="66" t="s">
        <v>77</v>
      </c>
      <c r="E1" s="64"/>
      <c r="G1" s="176" t="s">
        <v>216</v>
      </c>
      <c r="H1" s="175">
        <v>1</v>
      </c>
    </row>
    <row r="2" spans="1:9" ht="15.75" customHeight="1" thickBot="1" x14ac:dyDescent="0.4">
      <c r="C2" s="17"/>
      <c r="D2" s="17"/>
      <c r="E2" s="17"/>
      <c r="G2" s="17"/>
    </row>
    <row r="3" spans="1:9" ht="15.75" customHeight="1" thickBot="1" x14ac:dyDescent="0.4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</row>
    <row r="4" spans="1:9" ht="15.75" customHeight="1" x14ac:dyDescent="0.3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</row>
    <row r="5" spans="1:9" ht="15.75" hidden="1" customHeight="1" x14ac:dyDescent="0.5">
      <c r="A5" s="139"/>
      <c r="B5" s="34" t="s">
        <v>158</v>
      </c>
      <c r="C5" s="55">
        <f>15.8+'Ambient Temp PDF'!B6</f>
        <v>16.181625694682428</v>
      </c>
      <c r="D5" s="30" t="s">
        <v>16</v>
      </c>
      <c r="E5" s="30"/>
      <c r="F5" s="195" t="s">
        <v>259</v>
      </c>
      <c r="G5" s="31"/>
      <c r="H5" s="32"/>
    </row>
    <row r="6" spans="1:9" ht="15.75" x14ac:dyDescent="0.5">
      <c r="A6" s="119"/>
      <c r="B6" s="29" t="s">
        <v>264</v>
      </c>
      <c r="C6" s="33">
        <f>'Geotherm Grad PDF'!B8</f>
        <v>85.960635513300531</v>
      </c>
      <c r="D6" s="15" t="s">
        <v>310</v>
      </c>
      <c r="E6" s="30" t="s">
        <v>308</v>
      </c>
      <c r="F6" s="293" t="s">
        <v>407</v>
      </c>
      <c r="G6" s="32"/>
      <c r="H6" s="129"/>
      <c r="I6" s="129"/>
    </row>
    <row r="7" spans="1:9" x14ac:dyDescent="0.35">
      <c r="A7" s="120"/>
      <c r="B7" s="132" t="s">
        <v>152</v>
      </c>
      <c r="C7" s="33">
        <f>'Reservoir Temp PDF'!B8</f>
        <v>149.821337489184</v>
      </c>
      <c r="D7" s="15" t="s">
        <v>311</v>
      </c>
      <c r="E7" s="15" t="s">
        <v>312</v>
      </c>
      <c r="F7" s="337" t="s">
        <v>307</v>
      </c>
      <c r="G7" s="337"/>
      <c r="H7" s="337"/>
    </row>
    <row r="8" spans="1:9" ht="15.75" x14ac:dyDescent="0.5">
      <c r="A8" s="120"/>
      <c r="B8" s="67" t="s">
        <v>265</v>
      </c>
      <c r="C8" s="227">
        <f>(C7-C4)/C6</f>
        <v>1.5591012873380528</v>
      </c>
      <c r="D8" s="15" t="s">
        <v>80</v>
      </c>
      <c r="E8" s="15"/>
      <c r="F8" s="337" t="s">
        <v>160</v>
      </c>
      <c r="G8" s="338"/>
      <c r="H8" s="338"/>
    </row>
    <row r="9" spans="1:9" x14ac:dyDescent="0.35">
      <c r="A9" s="120"/>
      <c r="B9" s="29" t="s">
        <v>172</v>
      </c>
      <c r="C9" s="131">
        <f>C7*0.075</f>
        <v>11.2366003116888</v>
      </c>
      <c r="D9" s="29" t="s">
        <v>311</v>
      </c>
      <c r="E9" s="29" t="s">
        <v>112</v>
      </c>
      <c r="F9" s="301" t="s">
        <v>358</v>
      </c>
      <c r="G9" s="302"/>
      <c r="H9" s="302"/>
    </row>
    <row r="10" spans="1:9" ht="15.75" x14ac:dyDescent="0.5">
      <c r="A10" s="120"/>
      <c r="B10" s="133" t="s">
        <v>171</v>
      </c>
      <c r="C10" s="68">
        <f>C7-C9</f>
        <v>138.58473717749521</v>
      </c>
      <c r="D10" s="15" t="s">
        <v>311</v>
      </c>
      <c r="E10" s="15"/>
      <c r="F10" s="339" t="s">
        <v>316</v>
      </c>
      <c r="G10" s="340"/>
      <c r="H10" s="340"/>
    </row>
    <row r="11" spans="1:9" ht="14.25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9" ht="15" hidden="1" customHeight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9" ht="15" hidden="1" customHeight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9" ht="15" hidden="1" customHeight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9" ht="15" hidden="1" customHeight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9" ht="13.5" customHeight="1" x14ac:dyDescent="0.35">
      <c r="A16" s="120"/>
      <c r="B16" s="29" t="s">
        <v>303</v>
      </c>
      <c r="C16" s="36">
        <v>35</v>
      </c>
      <c r="D16" s="15" t="s">
        <v>11</v>
      </c>
      <c r="E16" s="15" t="s">
        <v>429</v>
      </c>
      <c r="F16" s="122"/>
      <c r="G16" s="31"/>
      <c r="H16" s="31"/>
    </row>
    <row r="17" spans="1:17" ht="13.5" customHeight="1" thickBot="1" x14ac:dyDescent="0.4">
      <c r="C17" s="18"/>
    </row>
    <row r="18" spans="1:17" ht="13.5" customHeight="1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303"/>
    </row>
    <row r="19" spans="1:17" ht="13.5" customHeight="1" x14ac:dyDescent="0.5">
      <c r="A19" s="119"/>
      <c r="B19" s="34" t="s">
        <v>34</v>
      </c>
      <c r="C19" s="26">
        <f>'Drilling Costs PDF'!$B$6 * ($C$8 *1000)</f>
        <v>1835316.6439853127</v>
      </c>
      <c r="D19" s="30" t="s">
        <v>38</v>
      </c>
      <c r="E19" s="30"/>
      <c r="F19" s="332" t="s">
        <v>407</v>
      </c>
      <c r="G19" s="333"/>
      <c r="H19" s="333"/>
    </row>
    <row r="20" spans="1:17" ht="13.5" customHeight="1" x14ac:dyDescent="0.35">
      <c r="A20" s="120"/>
      <c r="B20" s="29" t="s">
        <v>403</v>
      </c>
      <c r="C20" s="125">
        <v>2</v>
      </c>
      <c r="D20" s="29" t="s">
        <v>37</v>
      </c>
      <c r="E20" s="15"/>
      <c r="F20" s="70" t="s">
        <v>163</v>
      </c>
      <c r="G20" s="70"/>
      <c r="H20" s="70"/>
      <c r="I20" s="32"/>
    </row>
    <row r="21" spans="1:17" ht="13.5" customHeight="1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70" t="s">
        <v>162</v>
      </c>
      <c r="G21" s="70"/>
      <c r="H21" s="70"/>
      <c r="I21" s="32"/>
    </row>
    <row r="22" spans="1:17" ht="13.5" customHeight="1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ht="13.5" customHeight="1" x14ac:dyDescent="0.35">
      <c r="A23" s="120"/>
      <c r="B23" s="29" t="s">
        <v>269</v>
      </c>
      <c r="C23" s="26">
        <f>50*1000*(($C$45/$C$43)/$K$41)*C57</f>
        <v>374888.45151221688</v>
      </c>
      <c r="D23" s="15" t="s">
        <v>27</v>
      </c>
      <c r="E23" s="15" t="s">
        <v>36</v>
      </c>
      <c r="F23" s="85" t="s">
        <v>385</v>
      </c>
      <c r="G23" s="32"/>
    </row>
    <row r="24" spans="1:17" ht="13.5" customHeight="1" x14ac:dyDescent="0.35">
      <c r="A24" s="120"/>
      <c r="B24" s="15" t="s">
        <v>97</v>
      </c>
      <c r="C24" s="3">
        <v>0.85</v>
      </c>
      <c r="D24" s="3"/>
      <c r="E24" s="15" t="s">
        <v>406</v>
      </c>
      <c r="F24" s="70" t="s">
        <v>175</v>
      </c>
      <c r="G24" s="32"/>
    </row>
    <row r="25" spans="1:17" ht="13.5" customHeight="1" x14ac:dyDescent="0.5">
      <c r="A25" s="120"/>
      <c r="B25" s="35" t="s">
        <v>124</v>
      </c>
      <c r="C25" s="124">
        <f>0.21*$C$10-12.2</f>
        <v>16.902794807273995</v>
      </c>
      <c r="D25" s="30" t="s">
        <v>311</v>
      </c>
      <c r="E25" s="30" t="s">
        <v>40</v>
      </c>
      <c r="F25" s="70" t="s">
        <v>125</v>
      </c>
      <c r="G25" s="32"/>
    </row>
    <row r="26" spans="1:17" ht="13.5" customHeight="1" x14ac:dyDescent="0.5">
      <c r="A26" s="119"/>
      <c r="B26" s="29" t="s">
        <v>123</v>
      </c>
      <c r="C26" s="204">
        <f>'Drawdown PDF'!B6</f>
        <v>5.819127124245654E-3</v>
      </c>
      <c r="D26" s="15"/>
      <c r="E26" s="15"/>
      <c r="F26" s="146" t="s">
        <v>407</v>
      </c>
    </row>
    <row r="27" spans="1:17" ht="13.5" customHeight="1" x14ac:dyDescent="0.5">
      <c r="A27" s="120"/>
      <c r="B27" s="67" t="s">
        <v>126</v>
      </c>
      <c r="C27" s="103">
        <f>IF($H$1=1,INT(((($C$39)/($C$39-$C$25))-1)/$C$26),100)</f>
        <v>23</v>
      </c>
      <c r="D27" s="15" t="s">
        <v>0</v>
      </c>
      <c r="E27" s="3"/>
      <c r="F27" s="70" t="s">
        <v>408</v>
      </c>
    </row>
    <row r="28" spans="1:17" ht="13.5" customHeight="1" x14ac:dyDescent="0.35">
      <c r="A28" s="120"/>
      <c r="B28" s="29" t="s">
        <v>150</v>
      </c>
      <c r="C28" s="97">
        <v>1</v>
      </c>
      <c r="D28" s="15"/>
      <c r="E28" s="3"/>
      <c r="F28" s="303" t="s">
        <v>151</v>
      </c>
    </row>
    <row r="29" spans="1:17" ht="13.5" customHeight="1" x14ac:dyDescent="0.45">
      <c r="A29" s="120"/>
      <c r="B29" s="39" t="s">
        <v>106</v>
      </c>
      <c r="C29" s="26">
        <f>((1.12*(1000000+0.6*$C$19))*$C$57)/$C$28</f>
        <v>2513480.7894515563</v>
      </c>
      <c r="D29" s="15" t="s">
        <v>27</v>
      </c>
      <c r="E29" s="30" t="s">
        <v>313</v>
      </c>
      <c r="F29" s="304" t="s">
        <v>33</v>
      </c>
    </row>
    <row r="30" spans="1:17" ht="13.5" customHeight="1" x14ac:dyDescent="0.45">
      <c r="A30" s="120"/>
      <c r="B30" s="39" t="s">
        <v>104</v>
      </c>
      <c r="C30" s="38">
        <f>($C$19*$C$20)</f>
        <v>3670633.2879706253</v>
      </c>
      <c r="D30" s="15" t="s">
        <v>27</v>
      </c>
      <c r="E30" s="30" t="s">
        <v>313</v>
      </c>
    </row>
    <row r="31" spans="1:17" ht="13.5" customHeight="1" x14ac:dyDescent="0.45">
      <c r="A31" s="120"/>
      <c r="B31" s="39" t="s">
        <v>105</v>
      </c>
      <c r="C31" s="38">
        <f>($C$21*$C$45*1000)+($C$22)+($C$23)</f>
        <v>5415310.2633083528</v>
      </c>
      <c r="D31" s="15" t="s">
        <v>27</v>
      </c>
      <c r="E31" s="30" t="s">
        <v>313</v>
      </c>
    </row>
    <row r="32" spans="1:17" ht="13.5" customHeight="1" thickBot="1" x14ac:dyDescent="0.4">
      <c r="A32" s="120"/>
      <c r="B32" s="303"/>
      <c r="C32" s="21"/>
    </row>
    <row r="33" spans="1:12" ht="13.5" customHeight="1" thickBot="1" x14ac:dyDescent="0.45">
      <c r="A33" s="120"/>
      <c r="B33" s="23" t="s">
        <v>52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304" t="s">
        <v>56</v>
      </c>
    </row>
    <row r="34" spans="1:12" ht="13.5" customHeight="1" x14ac:dyDescent="0.35">
      <c r="A34" s="120"/>
      <c r="B34" s="30" t="s">
        <v>26</v>
      </c>
      <c r="C34" s="74" t="s">
        <v>28</v>
      </c>
      <c r="D34" s="75"/>
      <c r="E34" s="30"/>
      <c r="F34" s="303" t="s">
        <v>78</v>
      </c>
    </row>
    <row r="35" spans="1:12" ht="13.5" customHeight="1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303" t="s">
        <v>79</v>
      </c>
      <c r="J35" s="234" t="s">
        <v>329</v>
      </c>
      <c r="K35" s="3">
        <v>9.4137599999999999</v>
      </c>
    </row>
    <row r="36" spans="1:12" ht="13.5" customHeight="1" x14ac:dyDescent="0.45">
      <c r="A36" s="120"/>
      <c r="B36" s="30" t="s">
        <v>336</v>
      </c>
      <c r="C36" s="74">
        <v>7</v>
      </c>
      <c r="D36" s="75"/>
      <c r="E36" s="30"/>
      <c r="F36" s="303" t="s">
        <v>337</v>
      </c>
      <c r="J36" s="234" t="s">
        <v>330</v>
      </c>
      <c r="K36" s="3">
        <v>-0.18254200000000001</v>
      </c>
    </row>
    <row r="37" spans="1:12" ht="13.5" customHeight="1" x14ac:dyDescent="0.45">
      <c r="A37" s="120"/>
      <c r="B37" s="30" t="s">
        <v>405</v>
      </c>
      <c r="C37" s="74">
        <v>150</v>
      </c>
      <c r="D37" s="30" t="s">
        <v>338</v>
      </c>
      <c r="E37" s="30"/>
      <c r="F37" s="303" t="s">
        <v>337</v>
      </c>
      <c r="J37" s="234" t="s">
        <v>331</v>
      </c>
      <c r="K37" s="15">
        <v>1.765735E-4</v>
      </c>
    </row>
    <row r="38" spans="1:12" ht="13.5" customHeight="1" x14ac:dyDescent="0.5">
      <c r="A38" s="120"/>
      <c r="B38" s="67" t="s">
        <v>339</v>
      </c>
      <c r="C38" s="244">
        <f>C37*C36</f>
        <v>1050</v>
      </c>
      <c r="D38" s="30" t="s">
        <v>338</v>
      </c>
      <c r="E38" s="30"/>
      <c r="F38" s="303"/>
      <c r="I38" s="303"/>
      <c r="J38" s="234" t="s">
        <v>332</v>
      </c>
      <c r="K38" s="15">
        <v>1.2204486E-5</v>
      </c>
    </row>
    <row r="39" spans="1:12" ht="13.5" customHeight="1" x14ac:dyDescent="0.5">
      <c r="A39" s="120"/>
      <c r="B39" s="67" t="s">
        <v>315</v>
      </c>
      <c r="C39" s="68">
        <f>$C$10</f>
        <v>138.58473717749521</v>
      </c>
      <c r="D39" s="30" t="s">
        <v>311</v>
      </c>
      <c r="E39" s="15"/>
      <c r="F39" s="303" t="s">
        <v>335</v>
      </c>
      <c r="J39" s="234" t="s">
        <v>333</v>
      </c>
      <c r="K39" s="15">
        <v>-3.3555900000000001E-8</v>
      </c>
    </row>
    <row r="40" spans="1:12" ht="13.5" customHeight="1" x14ac:dyDescent="0.5">
      <c r="A40" s="120"/>
      <c r="B40" s="67" t="s">
        <v>360</v>
      </c>
      <c r="C40" s="226">
        <f>$K$35+(C39)*$K$36+(C39^2)*$K$37+(C39^3)*$K$38+(C39^4)*$K$39</f>
        <v>7.613732836057828</v>
      </c>
      <c r="D40" s="220">
        <f>C40*$K$40</f>
        <v>60427.39566610731</v>
      </c>
      <c r="E40" s="15" t="s">
        <v>326</v>
      </c>
      <c r="F40" s="303" t="s">
        <v>334</v>
      </c>
      <c r="J40" s="234" t="s">
        <v>327</v>
      </c>
      <c r="K40" s="3">
        <f>2.20462*3600</f>
        <v>7936.6319999999996</v>
      </c>
    </row>
    <row r="41" spans="1:12" ht="13.5" customHeight="1" x14ac:dyDescent="0.45">
      <c r="A41" s="120"/>
      <c r="B41" s="30" t="s">
        <v>355</v>
      </c>
      <c r="C41" s="243">
        <v>120</v>
      </c>
      <c r="D41" s="245" t="s">
        <v>338</v>
      </c>
      <c r="E41" s="15" t="s">
        <v>326</v>
      </c>
      <c r="F41" s="303" t="s">
        <v>357</v>
      </c>
      <c r="J41" s="234" t="s">
        <v>386</v>
      </c>
      <c r="K41" s="182">
        <f>0*C39^2+0.002713*C39-0.0918</f>
        <v>0.28418039196254452</v>
      </c>
      <c r="L41" s="303" t="s">
        <v>387</v>
      </c>
    </row>
    <row r="42" spans="1:12" ht="13.5" customHeight="1" x14ac:dyDescent="0.45">
      <c r="A42" s="120"/>
      <c r="B42" s="67" t="s">
        <v>340</v>
      </c>
      <c r="C42" s="283">
        <f>C16</f>
        <v>35</v>
      </c>
      <c r="D42" s="248" t="s">
        <v>11</v>
      </c>
      <c r="E42" s="15"/>
      <c r="F42" s="303"/>
    </row>
    <row r="43" spans="1:12" ht="13.5" customHeight="1" x14ac:dyDescent="0.35">
      <c r="A43" s="120"/>
      <c r="B43" s="29" t="s">
        <v>170</v>
      </c>
      <c r="C43" s="41">
        <v>0.95</v>
      </c>
      <c r="D43" s="15"/>
      <c r="E43" s="15" t="s">
        <v>324</v>
      </c>
      <c r="F43" s="303"/>
    </row>
    <row r="44" spans="1:12" ht="13.5" customHeight="1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303" t="s">
        <v>82</v>
      </c>
    </row>
    <row r="45" spans="1:12" ht="13.5" customHeight="1" x14ac:dyDescent="0.5">
      <c r="A45" s="120"/>
      <c r="B45" s="40" t="s">
        <v>30</v>
      </c>
      <c r="C45" s="37">
        <f>C43*((C42*D40)-(C41*1000))/(1000^2)</f>
        <v>1.895210905898068</v>
      </c>
      <c r="D45" s="15" t="s">
        <v>306</v>
      </c>
      <c r="E45" s="15"/>
      <c r="F45" s="303"/>
    </row>
    <row r="46" spans="1:12" ht="13.15" thickBot="1" x14ac:dyDescent="0.4">
      <c r="B46" s="303"/>
      <c r="C46" s="18"/>
    </row>
    <row r="47" spans="1:12" ht="13.5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</row>
    <row r="48" spans="1:12" ht="15.75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30" t="s">
        <v>40</v>
      </c>
      <c r="F48" s="303"/>
      <c r="J48" s="83"/>
    </row>
    <row r="49" spans="1:29" ht="15.75" x14ac:dyDescent="0.5">
      <c r="A49" s="120"/>
      <c r="B49" s="43" t="s">
        <v>292</v>
      </c>
      <c r="C49" s="44">
        <f>0.75*C48+0.015*C21*(C45*1000)</f>
        <v>301216.18465912726</v>
      </c>
      <c r="D49" s="15" t="s">
        <v>27</v>
      </c>
      <c r="E49" s="15" t="s">
        <v>36</v>
      </c>
      <c r="F49" s="303" t="s">
        <v>41</v>
      </c>
      <c r="J49" s="84"/>
    </row>
    <row r="50" spans="1:29" ht="15.75" x14ac:dyDescent="0.5">
      <c r="A50" s="120"/>
      <c r="B50" s="43" t="s">
        <v>293</v>
      </c>
      <c r="C50" s="44">
        <f>(0.25*C48)+(0.01*C19*C20)</f>
        <v>118159.61870710134</v>
      </c>
      <c r="D50" s="15" t="s">
        <v>27</v>
      </c>
      <c r="E50" s="15" t="s">
        <v>36</v>
      </c>
      <c r="F50" s="303" t="s">
        <v>178</v>
      </c>
    </row>
    <row r="51" spans="1:29" ht="15.75" x14ac:dyDescent="0.5">
      <c r="A51" s="120"/>
      <c r="B51" s="43" t="s">
        <v>42</v>
      </c>
      <c r="C51" s="44">
        <f>C42*(1/(1-C11)-1)*C43*3600*8760*2.20462/(62.4*43560)*300*C56</f>
        <v>5402.6345150152629</v>
      </c>
      <c r="D51" s="15" t="s">
        <v>27</v>
      </c>
      <c r="E51" s="15" t="s">
        <v>40</v>
      </c>
      <c r="F51" s="341" t="s">
        <v>179</v>
      </c>
      <c r="G51" s="341"/>
      <c r="H51" s="341"/>
    </row>
    <row r="52" spans="1:29" ht="15.75" x14ac:dyDescent="0.5">
      <c r="A52" s="120"/>
      <c r="B52" s="43" t="s">
        <v>294</v>
      </c>
      <c r="C52" s="44">
        <f>SUM(C49:C51)</f>
        <v>424778.43788124388</v>
      </c>
      <c r="D52" s="29" t="s">
        <v>27</v>
      </c>
      <c r="E52" s="3"/>
      <c r="F52" s="45" t="s">
        <v>48</v>
      </c>
    </row>
    <row r="53" spans="1:29" ht="13.15" thickBot="1" x14ac:dyDescent="0.4">
      <c r="B53" s="303"/>
      <c r="C53" s="18"/>
    </row>
    <row r="54" spans="1:29" ht="13.5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29" x14ac:dyDescent="0.35">
      <c r="A55" s="120"/>
      <c r="B55" s="30" t="s">
        <v>88</v>
      </c>
      <c r="C55" s="98">
        <f>'Supporting and PR PDF'!C34/'Supporting and PR PDF'!C18</f>
        <v>1.4254302103250478</v>
      </c>
      <c r="D55" s="62"/>
      <c r="E55" s="30" t="s">
        <v>318</v>
      </c>
      <c r="F55" s="32"/>
      <c r="G55" s="32"/>
      <c r="H55" s="32"/>
    </row>
    <row r="56" spans="1:29" x14ac:dyDescent="0.35">
      <c r="A56" s="120"/>
      <c r="B56" s="30" t="s">
        <v>197</v>
      </c>
      <c r="C56" s="98">
        <f>'Supporting and PR PDF'!C34/'Supporting and PR PDF'!C23</f>
        <v>1.0375782881002089</v>
      </c>
      <c r="D56" s="62"/>
      <c r="E56" s="30" t="s">
        <v>318</v>
      </c>
      <c r="F56" s="32"/>
      <c r="G56" s="32"/>
      <c r="H56" s="32"/>
    </row>
    <row r="57" spans="1:29" x14ac:dyDescent="0.35">
      <c r="A57" s="120"/>
      <c r="B57" s="30" t="s">
        <v>89</v>
      </c>
      <c r="C57" s="98">
        <f>'Supporting and PR PDF'!C34/'Supporting and PR PDF'!C26</f>
        <v>1.0680515759312321</v>
      </c>
      <c r="D57" s="62"/>
      <c r="E57" s="30" t="s">
        <v>318</v>
      </c>
      <c r="F57" s="32"/>
      <c r="G57" s="32"/>
      <c r="H57" s="32"/>
    </row>
    <row r="58" spans="1:29" x14ac:dyDescent="0.35">
      <c r="A58" s="120"/>
      <c r="B58" s="29" t="s">
        <v>58</v>
      </c>
      <c r="C58" s="99">
        <f>'Supporting and PR PDF'!C15</f>
        <v>1.22486144101346</v>
      </c>
      <c r="D58" s="60"/>
      <c r="E58" s="28" t="s">
        <v>75</v>
      </c>
      <c r="F58" s="61" t="s">
        <v>43</v>
      </c>
      <c r="G58" s="32"/>
      <c r="H58" s="32"/>
    </row>
    <row r="59" spans="1:29" x14ac:dyDescent="0.35">
      <c r="A59" s="120"/>
      <c r="B59" s="3" t="s">
        <v>5</v>
      </c>
      <c r="C59" s="99">
        <f>CoverSheet!I21</f>
        <v>7.0000000000000007E-2</v>
      </c>
      <c r="D59" s="63"/>
      <c r="E59" s="15" t="s">
        <v>322</v>
      </c>
      <c r="F59" s="337"/>
      <c r="G59" s="342"/>
      <c r="H59" s="342"/>
      <c r="J59" s="84"/>
      <c r="K59" s="81"/>
      <c r="AC59" s="294"/>
    </row>
    <row r="60" spans="1:29" ht="12.75" hidden="1" customHeight="1" x14ac:dyDescent="0.35">
      <c r="A60" s="120"/>
      <c r="B60" s="19" t="s">
        <v>20</v>
      </c>
      <c r="C60" s="100">
        <f>70/30</f>
        <v>2.3333333333333335</v>
      </c>
      <c r="D60" s="19" t="s">
        <v>39</v>
      </c>
      <c r="E60" s="59" t="s">
        <v>24</v>
      </c>
    </row>
    <row r="61" spans="1:29" ht="12.75" hidden="1" customHeight="1" x14ac:dyDescent="0.35">
      <c r="A61" s="120"/>
      <c r="B61" s="19" t="s">
        <v>21</v>
      </c>
      <c r="C61" s="101">
        <v>7.4999999999999997E-2</v>
      </c>
      <c r="D61" s="19" t="s">
        <v>39</v>
      </c>
      <c r="E61" s="59" t="s">
        <v>24</v>
      </c>
    </row>
    <row r="62" spans="1:29" ht="12.75" hidden="1" customHeight="1" x14ac:dyDescent="0.35">
      <c r="A62" s="120"/>
      <c r="B62" s="19" t="s">
        <v>18</v>
      </c>
      <c r="C62" s="101">
        <v>0.17</v>
      </c>
      <c r="D62" s="19" t="s">
        <v>39</v>
      </c>
      <c r="E62" s="59" t="s">
        <v>24</v>
      </c>
    </row>
    <row r="63" spans="1:29" ht="12.75" hidden="1" customHeight="1" x14ac:dyDescent="0.35">
      <c r="A63" s="120"/>
      <c r="B63" s="19" t="s">
        <v>9</v>
      </c>
      <c r="C63" s="101">
        <v>0.03</v>
      </c>
      <c r="D63" s="19" t="s">
        <v>39</v>
      </c>
      <c r="E63" s="59" t="s">
        <v>24</v>
      </c>
    </row>
    <row r="64" spans="1:29" ht="12.75" hidden="1" customHeight="1" x14ac:dyDescent="0.35">
      <c r="A64" s="120"/>
      <c r="B64" s="19" t="s">
        <v>22</v>
      </c>
      <c r="C64" s="101">
        <v>0.02</v>
      </c>
      <c r="D64" s="19" t="s">
        <v>39</v>
      </c>
      <c r="E64" s="59" t="s">
        <v>24</v>
      </c>
    </row>
    <row r="65" spans="1:33" ht="12.75" hidden="1" customHeight="1" x14ac:dyDescent="0.35">
      <c r="A65" s="120"/>
      <c r="B65" s="19" t="s">
        <v>23</v>
      </c>
      <c r="C65" s="101">
        <v>6.5000000000000002E-2</v>
      </c>
      <c r="D65" s="19" t="s">
        <v>39</v>
      </c>
      <c r="E65" s="59" t="s">
        <v>24</v>
      </c>
    </row>
    <row r="66" spans="1:33" x14ac:dyDescent="0.35">
      <c r="A66" s="120"/>
      <c r="B66" s="15" t="s">
        <v>74</v>
      </c>
      <c r="C66" s="102">
        <f>CoverSheet!I20</f>
        <v>8.4229999999999999E-2</v>
      </c>
      <c r="D66" s="60"/>
      <c r="E66" s="15" t="s">
        <v>107</v>
      </c>
      <c r="F66" s="45" t="s">
        <v>108</v>
      </c>
      <c r="G66" s="32"/>
      <c r="H66" s="32"/>
    </row>
    <row r="67" spans="1:33" x14ac:dyDescent="0.35">
      <c r="A67" s="120"/>
      <c r="B67" s="3" t="s">
        <v>244</v>
      </c>
      <c r="C67" s="102">
        <f>CoverSheet!I19</f>
        <v>0.5</v>
      </c>
      <c r="D67" s="60"/>
      <c r="E67" s="15" t="s">
        <v>270</v>
      </c>
      <c r="F67" s="45"/>
      <c r="G67" s="32"/>
      <c r="H67" s="32"/>
    </row>
    <row r="68" spans="1:33" ht="15.75" x14ac:dyDescent="0.5">
      <c r="A68" s="120"/>
      <c r="B68" s="67" t="s">
        <v>445</v>
      </c>
      <c r="C68" s="325">
        <f>LOG(1-C66,2)/LOG(2,2)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ht="14.25" x14ac:dyDescent="0.45">
      <c r="B72" s="118" t="s">
        <v>250</v>
      </c>
      <c r="C72" s="22">
        <f ca="1">VLOOKUP(C$70,Table52[#All],8)/100</f>
        <v>5.7300000000000004E-2</v>
      </c>
      <c r="D72" s="22">
        <f ca="1">VLOOKUP(D$70,Table52[#All],8)/100</f>
        <v>5.9800000000000006E-2</v>
      </c>
      <c r="E72" s="22">
        <f ca="1">VLOOKUP(E$70,Table52[#All],8)/100</f>
        <v>0.06</v>
      </c>
      <c r="F72" s="22">
        <f ca="1">VLOOKUP(F$70,Table52[#All],8)/100</f>
        <v>5.7598498808544722E-2</v>
      </c>
      <c r="G72" s="22">
        <f ca="1">VLOOKUP(G$70,Table52[#All],8)/100</f>
        <v>6.5748599621514386E-2</v>
      </c>
      <c r="H72" s="22">
        <f ca="1">VLOOKUP(H$70,Table52[#All],8)/100</f>
        <v>6.0127106060135521E-2</v>
      </c>
      <c r="I72" s="22">
        <f ca="1">VLOOKUP(I$70,Table52[#All],8)/100</f>
        <v>6.1162657319325915E-2</v>
      </c>
      <c r="J72" s="22">
        <f ca="1">VLOOKUP(J$70,Table52[#All],8)/100</f>
        <v>6.6296217107150876E-2</v>
      </c>
      <c r="K72" s="22">
        <f ca="1">VLOOKUP(K$70,Table52[#All],8)/100</f>
        <v>6.253492258005465E-2</v>
      </c>
      <c r="L72" s="22">
        <f ca="1">VLOOKUP(L$70,Table52[#All],8)/100</f>
        <v>6.9095351176241548E-2</v>
      </c>
      <c r="M72" s="22">
        <f ca="1">VLOOKUP(M$70,Table52[#All],8)/100</f>
        <v>6.3324994419865388E-2</v>
      </c>
      <c r="N72" s="22">
        <f ca="1">VLOOKUP(N$70,Table52[#All],8)/100</f>
        <v>6.1786667258145647E-2</v>
      </c>
      <c r="O72" s="22">
        <f ca="1">VLOOKUP(O$70,Table52[#All],8)/100</f>
        <v>6.7761990934591398E-2</v>
      </c>
      <c r="P72" s="22">
        <f ca="1">VLOOKUP(P$70,Table52[#All],8)/100</f>
        <v>7.3138995148775476E-2</v>
      </c>
      <c r="Q72" s="22">
        <f ca="1">VLOOKUP(Q$70,Table52[#All],8)/100</f>
        <v>7.9109732662254115E-2</v>
      </c>
      <c r="R72" s="22">
        <f ca="1">VLOOKUP(R$70,Table52[#All],8)/100</f>
        <v>7.3531734530028856E-2</v>
      </c>
      <c r="S72" s="22">
        <f ca="1">VLOOKUP(S$70,Table52[#All],8)/100</f>
        <v>6.9247672672729743E-2</v>
      </c>
      <c r="T72" s="22">
        <f ca="1">VLOOKUP(T$70,Table52[#All],8)/100</f>
        <v>6.8490770535465262E-2</v>
      </c>
      <c r="U72" s="22">
        <f ca="1">VLOOKUP(U$70,Table52[#All],8)/100</f>
        <v>5.6990584851492991E-2</v>
      </c>
      <c r="V72" s="22">
        <f ca="1">VLOOKUP(V$70,Table52[#All],8)/100</f>
        <v>9.5515551339237573E-2</v>
      </c>
      <c r="W72" s="22">
        <f ca="1">VLOOKUP(W$70,Table52[#All],8)/100</f>
        <v>8.0400002791355535E-2</v>
      </c>
      <c r="X72" s="22">
        <f ca="1">VLOOKUP(X$70,Table52[#All],8)/100</f>
        <v>7.0390630410488791E-2</v>
      </c>
      <c r="Y72" s="22">
        <f ca="1">VLOOKUP(Y$70,Table52[#All],8)/100</f>
        <v>7.4530281551450889E-2</v>
      </c>
      <c r="Z72" s="22">
        <f ca="1">VLOOKUP(Z$70,Table52[#All],8)/100</f>
        <v>7.30074573956839E-2</v>
      </c>
      <c r="AA72" s="22">
        <f ca="1">VLOOKUP(AA$70,Table52[#All],8)/100</f>
        <v>7.9790142798795413E-2</v>
      </c>
      <c r="AB72" s="22">
        <f ca="1">VLOOKUP(AB$70,Table52[#All],8)/100</f>
        <v>6.7424229460834956E-2</v>
      </c>
      <c r="AC72" s="22">
        <f ca="1">VLOOKUP(AC$70,Table52[#All],8)/100</f>
        <v>7.9958026852101544E-2</v>
      </c>
      <c r="AD72" s="22">
        <f ca="1">VLOOKUP(AD$70,Table52[#All],8)/100</f>
        <v>9.4570800970639357E-2</v>
      </c>
      <c r="AE72" s="22">
        <f ca="1">VLOOKUP(AE$70,Table52[#All],8)/100</f>
        <v>9.6029262593085404E-2</v>
      </c>
      <c r="AF72" s="22">
        <f ca="1">VLOOKUP(AF$70,Table52[#All],8)/100</f>
        <v>7.6495703445518329E-2</v>
      </c>
      <c r="AG72" s="22">
        <f ca="1">VLOOKUP(AG$70,Table52[#All],8)/100</f>
        <v>8.0325825417664393E-2</v>
      </c>
    </row>
    <row r="73" spans="1:33" ht="14.25" x14ac:dyDescent="0.45">
      <c r="B73" s="117" t="s">
        <v>251</v>
      </c>
      <c r="C73" s="22">
        <f ca="1">C$72*(1+$C$67)</f>
        <v>8.5949999999999999E-2</v>
      </c>
      <c r="D73" s="22">
        <f ca="1">IF((D$75)&gt;0,D$72*(1+$C$67),IF(C$77&gt;0,C$77,C$73))</f>
        <v>8.9700000000000002E-2</v>
      </c>
      <c r="E73" s="22">
        <f t="shared" ref="E73:AG73" ca="1" si="2">IF((E$75)&gt;0,E$72*(1+$C$67),IF(D$77&gt;0,D$77,D$73))</f>
        <v>8.9700000000000002E-2</v>
      </c>
      <c r="F73" s="22">
        <f t="shared" ca="1" si="2"/>
        <v>8.9700000000000002E-2</v>
      </c>
      <c r="G73" s="22">
        <f t="shared" ca="1" si="2"/>
        <v>9.862289943227158E-2</v>
      </c>
      <c r="H73" s="22">
        <f t="shared" ca="1" si="2"/>
        <v>9.862289943227158E-2</v>
      </c>
      <c r="I73" s="22">
        <f t="shared" ca="1" si="2"/>
        <v>9.862289943227158E-2</v>
      </c>
      <c r="J73" s="22">
        <f t="shared" ca="1" si="2"/>
        <v>9.862289943227158E-2</v>
      </c>
      <c r="K73" s="22">
        <f t="shared" ca="1" si="2"/>
        <v>9.862289943227158E-2</v>
      </c>
      <c r="L73" s="22">
        <f t="shared" ca="1" si="2"/>
        <v>9.862289943227158E-2</v>
      </c>
      <c r="M73" s="22">
        <f t="shared" ca="1" si="2"/>
        <v>9.862289943227158E-2</v>
      </c>
      <c r="N73" s="22">
        <f t="shared" ca="1" si="2"/>
        <v>9.862289943227158E-2</v>
      </c>
      <c r="O73" s="22">
        <f t="shared" ca="1" si="2"/>
        <v>9.862289943227158E-2</v>
      </c>
      <c r="P73" s="22">
        <f t="shared" ca="1" si="2"/>
        <v>9.862289943227158E-2</v>
      </c>
      <c r="Q73" s="22">
        <f t="shared" ca="1" si="2"/>
        <v>9.862289943227158E-2</v>
      </c>
      <c r="R73" s="22">
        <f t="shared" ca="1" si="2"/>
        <v>9.862289943227158E-2</v>
      </c>
      <c r="S73" s="22">
        <f t="shared" ca="1" si="2"/>
        <v>9.862289943227158E-2</v>
      </c>
      <c r="T73" s="22">
        <f t="shared" ca="1" si="2"/>
        <v>9.862289943227158E-2</v>
      </c>
      <c r="U73" s="22">
        <f t="shared" ca="1" si="2"/>
        <v>9.862289943227158E-2</v>
      </c>
      <c r="V73" s="22">
        <f t="shared" ca="1" si="2"/>
        <v>9.862289943227158E-2</v>
      </c>
      <c r="W73" s="22">
        <f t="shared" ca="1" si="2"/>
        <v>9.862289943227158E-2</v>
      </c>
      <c r="X73" s="22">
        <f t="shared" ca="1" si="2"/>
        <v>9.862289943227158E-2</v>
      </c>
      <c r="Y73" s="22">
        <f t="shared" ca="1" si="2"/>
        <v>9.862289943227158E-2</v>
      </c>
      <c r="Z73" s="22">
        <f t="shared" ca="1" si="2"/>
        <v>9.862289943227158E-2</v>
      </c>
      <c r="AA73" s="22">
        <f t="shared" ca="1" si="2"/>
        <v>9.862289943227158E-2</v>
      </c>
      <c r="AB73" s="22">
        <f t="shared" ca="1" si="2"/>
        <v>9.862289943227158E-2</v>
      </c>
      <c r="AC73" s="22">
        <f t="shared" ca="1" si="2"/>
        <v>9.862289943227158E-2</v>
      </c>
      <c r="AD73" s="22">
        <f t="shared" ca="1" si="2"/>
        <v>9.862289943227158E-2</v>
      </c>
      <c r="AE73" s="22">
        <f t="shared" ca="1" si="2"/>
        <v>9.862289943227158E-2</v>
      </c>
      <c r="AF73" s="22">
        <f t="shared" ca="1" si="2"/>
        <v>9.862289943227158E-2</v>
      </c>
      <c r="AG73" s="22">
        <f t="shared" ca="1" si="2"/>
        <v>9.862289943227158E-2</v>
      </c>
    </row>
    <row r="74" spans="1:33" ht="14.25" x14ac:dyDescent="0.45">
      <c r="B74" s="117" t="s">
        <v>252</v>
      </c>
      <c r="C74" s="187">
        <f>0</f>
        <v>0</v>
      </c>
      <c r="D74" s="187">
        <f ca="1">(D$72-(D$73/(1+$C$67)))/(D$73/(1+$C$67))</f>
        <v>1.160350151155055E-16</v>
      </c>
      <c r="E74" s="187">
        <f t="shared" ref="E74:AG74" ca="1" si="3">(E$72-(E$73/(1+$C$67)))/(E$73/(1+$C$67))</f>
        <v>3.3444816053511506E-3</v>
      </c>
      <c r="F74" s="187">
        <f t="shared" ca="1" si="3"/>
        <v>-3.6814401194904298E-2</v>
      </c>
      <c r="G74" s="187">
        <f t="shared" ca="1" si="3"/>
        <v>0</v>
      </c>
      <c r="H74" s="187">
        <f t="shared" ca="1" si="3"/>
        <v>-8.5499821954221344E-2</v>
      </c>
      <c r="I74" s="187">
        <f t="shared" ca="1" si="3"/>
        <v>-6.9749657461721057E-2</v>
      </c>
      <c r="J74" s="187">
        <f t="shared" ca="1" si="3"/>
        <v>8.328960446136971E-3</v>
      </c>
      <c r="K74" s="187">
        <f t="shared" ca="1" si="3"/>
        <v>-4.8878258395759822E-2</v>
      </c>
      <c r="L74" s="187">
        <f t="shared" ca="1" si="3"/>
        <v>5.0902248473624241E-2</v>
      </c>
      <c r="M74" s="187">
        <f t="shared" ca="1" si="3"/>
        <v>-3.6861700714549389E-2</v>
      </c>
      <c r="N74" s="187">
        <f t="shared" ca="1" si="3"/>
        <v>-6.0258809863264491E-2</v>
      </c>
      <c r="O74" s="187">
        <f t="shared" ca="1" si="3"/>
        <v>3.0622573327298459E-2</v>
      </c>
      <c r="P74" s="187">
        <f t="shared" ca="1" si="3"/>
        <v>0.11240384692304214</v>
      </c>
      <c r="Q74" s="187">
        <f t="shared" ca="1" si="3"/>
        <v>0.20321547709995139</v>
      </c>
      <c r="R74" s="187">
        <f t="shared" ca="1" si="3"/>
        <v>0.1183771966751921</v>
      </c>
      <c r="S74" s="187">
        <f t="shared" ca="1" si="3"/>
        <v>5.3218974569161519E-2</v>
      </c>
      <c r="T74" s="187">
        <f t="shared" ca="1" si="3"/>
        <v>4.1706909800913489E-2</v>
      </c>
      <c r="U74" s="187">
        <f t="shared" ca="1" si="3"/>
        <v>-0.13320458261373494</v>
      </c>
      <c r="V74" s="187">
        <f t="shared" ca="1" si="3"/>
        <v>0.45273894636658979</v>
      </c>
      <c r="W74" s="187">
        <f t="shared" ca="1" si="3"/>
        <v>0.2228397753592137</v>
      </c>
      <c r="X74" s="187">
        <f t="shared" ca="1" si="3"/>
        <v>7.0602732464212517E-2</v>
      </c>
      <c r="Y74" s="187">
        <f t="shared" ca="1" si="3"/>
        <v>0.13356454708524229</v>
      </c>
      <c r="Z74" s="187">
        <f t="shared" ca="1" si="3"/>
        <v>0.11040323012133411</v>
      </c>
      <c r="AA74" s="187">
        <f t="shared" ca="1" si="3"/>
        <v>0.21356414065260676</v>
      </c>
      <c r="AB74" s="187">
        <f t="shared" ca="1" si="3"/>
        <v>2.5485407278123477E-2</v>
      </c>
      <c r="AC74" s="187">
        <f t="shared" ca="1" si="3"/>
        <v>0.21611756466882254</v>
      </c>
      <c r="AD74" s="187">
        <f t="shared" ca="1" si="3"/>
        <v>0.43836981342631842</v>
      </c>
      <c r="AE74" s="187">
        <f t="shared" ca="1" si="3"/>
        <v>0.46055221169550992</v>
      </c>
      <c r="AF74" s="187">
        <f t="shared" ca="1" si="3"/>
        <v>0.16345753196068458</v>
      </c>
      <c r="AG74" s="187">
        <f t="shared" ca="1" si="3"/>
        <v>0.2217115783463777</v>
      </c>
    </row>
    <row r="75" spans="1:33" ht="15.75" x14ac:dyDescent="0.5">
      <c r="B75" s="119" t="s">
        <v>148</v>
      </c>
      <c r="C75" s="188">
        <v>2</v>
      </c>
      <c r="D75" s="188">
        <v>2</v>
      </c>
      <c r="E75" s="188">
        <v>0</v>
      </c>
      <c r="F75" s="188">
        <v>0</v>
      </c>
      <c r="G75" s="188">
        <v>1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v>0</v>
      </c>
      <c r="Q75" s="188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88">
        <v>0</v>
      </c>
      <c r="AD75" s="188">
        <v>0</v>
      </c>
      <c r="AE75" s="188">
        <v>0</v>
      </c>
      <c r="AF75" s="188">
        <v>0</v>
      </c>
      <c r="AG75" s="188">
        <v>0</v>
      </c>
    </row>
    <row r="76" spans="1:33" ht="14.25" x14ac:dyDescent="0.45">
      <c r="A76" s="69"/>
      <c r="B76" s="118" t="s">
        <v>249</v>
      </c>
      <c r="C76" s="27">
        <f>0</f>
        <v>0</v>
      </c>
      <c r="D76" s="27">
        <f>0</f>
        <v>0</v>
      </c>
      <c r="E76" s="27">
        <f>0</f>
        <v>0</v>
      </c>
      <c r="F76" s="27">
        <f>0</f>
        <v>0</v>
      </c>
      <c r="G76" s="27">
        <f>0</f>
        <v>0</v>
      </c>
      <c r="H76" s="27">
        <f>0</f>
        <v>0</v>
      </c>
      <c r="I76" s="27">
        <f>0</f>
        <v>0</v>
      </c>
      <c r="J76" s="27">
        <f>0</f>
        <v>0</v>
      </c>
      <c r="K76" s="27">
        <f>0</f>
        <v>0</v>
      </c>
      <c r="L76" s="27">
        <f>0</f>
        <v>0</v>
      </c>
      <c r="M76" s="27">
        <f>0</f>
        <v>0</v>
      </c>
      <c r="N76" s="27">
        <f>0</f>
        <v>0</v>
      </c>
      <c r="O76" s="27">
        <f>0</f>
        <v>0</v>
      </c>
      <c r="P76" s="27">
        <f>0</f>
        <v>0</v>
      </c>
      <c r="Q76" s="27">
        <f>0</f>
        <v>0</v>
      </c>
      <c r="R76" s="27">
        <f>0</f>
        <v>0</v>
      </c>
      <c r="S76" s="27">
        <f>0</f>
        <v>0</v>
      </c>
      <c r="T76" s="27">
        <f>0</f>
        <v>0</v>
      </c>
      <c r="U76" s="27">
        <f>0</f>
        <v>0</v>
      </c>
      <c r="V76" s="27">
        <f>0</f>
        <v>0</v>
      </c>
      <c r="W76" s="27">
        <f>0</f>
        <v>0</v>
      </c>
      <c r="X76" s="27">
        <f>0</f>
        <v>0</v>
      </c>
      <c r="Y76" s="27">
        <f>0</f>
        <v>0</v>
      </c>
      <c r="Z76" s="27">
        <f>0</f>
        <v>0</v>
      </c>
      <c r="AA76" s="27">
        <f>0</f>
        <v>0</v>
      </c>
      <c r="AB76" s="27">
        <f>0</f>
        <v>0</v>
      </c>
      <c r="AC76" s="27">
        <f>0</f>
        <v>0</v>
      </c>
      <c r="AD76" s="27">
        <f>0</f>
        <v>0</v>
      </c>
      <c r="AE76" s="27">
        <f>0</f>
        <v>0</v>
      </c>
      <c r="AF76" s="27">
        <f>0</f>
        <v>0</v>
      </c>
      <c r="AG76" s="27">
        <f>0</f>
        <v>0</v>
      </c>
    </row>
    <row r="77" spans="1:33" ht="14.25" x14ac:dyDescent="0.45">
      <c r="A77" s="69"/>
      <c r="B77" s="118" t="s">
        <v>253</v>
      </c>
      <c r="C77" s="22">
        <f ca="1">IF(C$76&gt;0,C$72*(1+$C$67),0)</f>
        <v>0</v>
      </c>
      <c r="D77" s="22">
        <f t="shared" ref="D77:AG77" ca="1" si="4">IF(D$76&gt;0,D$72*(1+$C$67),0)</f>
        <v>0</v>
      </c>
      <c r="E77" s="22">
        <f t="shared" ca="1" si="4"/>
        <v>0</v>
      </c>
      <c r="F77" s="22">
        <f t="shared" ca="1" si="4"/>
        <v>0</v>
      </c>
      <c r="G77" s="22">
        <f t="shared" ca="1" si="4"/>
        <v>0</v>
      </c>
      <c r="H77" s="22">
        <f t="shared" ca="1" si="4"/>
        <v>0</v>
      </c>
      <c r="I77" s="22">
        <f t="shared" ca="1" si="4"/>
        <v>0</v>
      </c>
      <c r="J77" s="22">
        <f t="shared" ca="1" si="4"/>
        <v>0</v>
      </c>
      <c r="K77" s="22">
        <f t="shared" ca="1" si="4"/>
        <v>0</v>
      </c>
      <c r="L77" s="22">
        <f ca="1">IF(L$76&gt;0,L$72*(1+$C$67),0)</f>
        <v>0</v>
      </c>
      <c r="M77" s="22">
        <f t="shared" ca="1" si="4"/>
        <v>0</v>
      </c>
      <c r="N77" s="22">
        <f t="shared" ca="1" si="4"/>
        <v>0</v>
      </c>
      <c r="O77" s="22">
        <f t="shared" ca="1" si="4"/>
        <v>0</v>
      </c>
      <c r="P77" s="22">
        <f t="shared" ca="1" si="4"/>
        <v>0</v>
      </c>
      <c r="Q77" s="22">
        <f t="shared" ca="1" si="4"/>
        <v>0</v>
      </c>
      <c r="R77" s="22">
        <f t="shared" ca="1" si="4"/>
        <v>0</v>
      </c>
      <c r="S77" s="22">
        <f t="shared" ca="1" si="4"/>
        <v>0</v>
      </c>
      <c r="T77" s="22">
        <f t="shared" ca="1" si="4"/>
        <v>0</v>
      </c>
      <c r="U77" s="22">
        <f t="shared" ca="1" si="4"/>
        <v>0</v>
      </c>
      <c r="V77" s="22">
        <f t="shared" ca="1" si="4"/>
        <v>0</v>
      </c>
      <c r="W77" s="22">
        <f t="shared" ca="1" si="4"/>
        <v>0</v>
      </c>
      <c r="X77" s="22">
        <f t="shared" ca="1" si="4"/>
        <v>0</v>
      </c>
      <c r="Y77" s="22">
        <f t="shared" ca="1" si="4"/>
        <v>0</v>
      </c>
      <c r="Z77" s="22">
        <f t="shared" ca="1" si="4"/>
        <v>0</v>
      </c>
      <c r="AA77" s="22">
        <f t="shared" ca="1" si="4"/>
        <v>0</v>
      </c>
      <c r="AB77" s="22">
        <f t="shared" ca="1" si="4"/>
        <v>0</v>
      </c>
      <c r="AC77" s="22">
        <f t="shared" ca="1" si="4"/>
        <v>0</v>
      </c>
      <c r="AD77" s="22">
        <f t="shared" ca="1" si="4"/>
        <v>0</v>
      </c>
      <c r="AE77" s="22">
        <f t="shared" ca="1" si="4"/>
        <v>0</v>
      </c>
      <c r="AF77" s="22">
        <f t="shared" ca="1" si="4"/>
        <v>0</v>
      </c>
      <c r="AG77" s="22">
        <f t="shared" ca="1" si="4"/>
        <v>0</v>
      </c>
    </row>
    <row r="78" spans="1:33" ht="14.25" x14ac:dyDescent="0.45">
      <c r="A78" s="69"/>
      <c r="B78" s="118" t="s">
        <v>49</v>
      </c>
      <c r="C78" s="27">
        <f>C$75+C$76</f>
        <v>2</v>
      </c>
      <c r="D78" s="27">
        <f>C$78+D$75+D$76</f>
        <v>4</v>
      </c>
      <c r="E78" s="27">
        <f t="shared" ref="E78:AG78" si="5">D$78+E$75+E$76</f>
        <v>4</v>
      </c>
      <c r="F78" s="27">
        <f t="shared" si="5"/>
        <v>4</v>
      </c>
      <c r="G78" s="27">
        <f t="shared" si="5"/>
        <v>5</v>
      </c>
      <c r="H78" s="27">
        <f t="shared" si="5"/>
        <v>5</v>
      </c>
      <c r="I78" s="27">
        <f t="shared" si="5"/>
        <v>5</v>
      </c>
      <c r="J78" s="27">
        <f t="shared" si="5"/>
        <v>5</v>
      </c>
      <c r="K78" s="27">
        <f t="shared" si="5"/>
        <v>5</v>
      </c>
      <c r="L78" s="27">
        <f t="shared" si="5"/>
        <v>5</v>
      </c>
      <c r="M78" s="27">
        <f t="shared" si="5"/>
        <v>5</v>
      </c>
      <c r="N78" s="27">
        <f t="shared" si="5"/>
        <v>5</v>
      </c>
      <c r="O78" s="27">
        <f t="shared" si="5"/>
        <v>5</v>
      </c>
      <c r="P78" s="27">
        <f t="shared" si="5"/>
        <v>5</v>
      </c>
      <c r="Q78" s="27">
        <f t="shared" si="5"/>
        <v>5</v>
      </c>
      <c r="R78" s="27">
        <f t="shared" si="5"/>
        <v>5</v>
      </c>
      <c r="S78" s="27">
        <f t="shared" si="5"/>
        <v>5</v>
      </c>
      <c r="T78" s="27">
        <f t="shared" si="5"/>
        <v>5</v>
      </c>
      <c r="U78" s="27">
        <f t="shared" si="5"/>
        <v>5</v>
      </c>
      <c r="V78" s="27">
        <f t="shared" si="5"/>
        <v>5</v>
      </c>
      <c r="W78" s="27">
        <f t="shared" si="5"/>
        <v>5</v>
      </c>
      <c r="X78" s="27">
        <f t="shared" si="5"/>
        <v>5</v>
      </c>
      <c r="Y78" s="27">
        <f t="shared" si="5"/>
        <v>5</v>
      </c>
      <c r="Z78" s="27">
        <f t="shared" si="5"/>
        <v>5</v>
      </c>
      <c r="AA78" s="27">
        <f t="shared" si="5"/>
        <v>5</v>
      </c>
      <c r="AB78" s="27">
        <f t="shared" si="5"/>
        <v>5</v>
      </c>
      <c r="AC78" s="27">
        <f t="shared" si="5"/>
        <v>5</v>
      </c>
      <c r="AD78" s="27">
        <f t="shared" si="5"/>
        <v>5</v>
      </c>
      <c r="AE78" s="27">
        <f t="shared" si="5"/>
        <v>5</v>
      </c>
      <c r="AF78" s="27">
        <f t="shared" si="5"/>
        <v>5</v>
      </c>
      <c r="AG78" s="27">
        <f t="shared" si="5"/>
        <v>5</v>
      </c>
    </row>
    <row r="79" spans="1:33" ht="14.25" x14ac:dyDescent="0.45">
      <c r="A79" s="69"/>
      <c r="B79" s="118" t="s">
        <v>413</v>
      </c>
      <c r="C79" s="27">
        <v>0</v>
      </c>
      <c r="D79" s="27">
        <f t="shared" ref="D79:K79" ca="1" si="6">IF(D$76&lt;0,D$76,0)+INDEX($C$70:$AG$98,10,MAX(D$71+1-($C$27),1))</f>
        <v>0</v>
      </c>
      <c r="E79" s="27">
        <f t="shared" ca="1" si="6"/>
        <v>0</v>
      </c>
      <c r="F79" s="27">
        <f t="shared" ca="1" si="6"/>
        <v>0</v>
      </c>
      <c r="G79" s="27">
        <f t="shared" ca="1" si="6"/>
        <v>0</v>
      </c>
      <c r="H79" s="27">
        <f t="shared" ca="1" si="6"/>
        <v>0</v>
      </c>
      <c r="I79" s="27">
        <f t="shared" ca="1" si="6"/>
        <v>0</v>
      </c>
      <c r="J79" s="27">
        <f t="shared" ca="1" si="6"/>
        <v>0</v>
      </c>
      <c r="K79" s="27">
        <f t="shared" ca="1" si="6"/>
        <v>0</v>
      </c>
      <c r="L79" s="27">
        <f ca="1">IF(L$76&lt;0,L$76,0)+INDEX($C$70:$AG$98,10,MAX(L$71+1-($C$27),1))</f>
        <v>0</v>
      </c>
      <c r="M79" s="27">
        <f t="shared" ref="M79:AG79" ca="1" si="7">IF(M$76&lt;0,M$76,0)+INDEX($C$70:$AG$98,10,MAX(M$71+1-($C$27),1))</f>
        <v>0</v>
      </c>
      <c r="N79" s="27">
        <f t="shared" ca="1" si="7"/>
        <v>0</v>
      </c>
      <c r="O79" s="27">
        <f t="shared" ca="1" si="7"/>
        <v>0</v>
      </c>
      <c r="P79" s="27">
        <f t="shared" ca="1" si="7"/>
        <v>0</v>
      </c>
      <c r="Q79" s="27">
        <f t="shared" ca="1" si="7"/>
        <v>0</v>
      </c>
      <c r="R79" s="27">
        <f t="shared" ca="1" si="7"/>
        <v>0</v>
      </c>
      <c r="S79" s="27">
        <f t="shared" ca="1" si="7"/>
        <v>0</v>
      </c>
      <c r="T79" s="27">
        <f t="shared" ca="1" si="7"/>
        <v>0</v>
      </c>
      <c r="U79" s="27">
        <f t="shared" ca="1" si="7"/>
        <v>0</v>
      </c>
      <c r="V79" s="27">
        <f t="shared" ca="1" si="7"/>
        <v>0</v>
      </c>
      <c r="W79" s="27">
        <f t="shared" ca="1" si="7"/>
        <v>0</v>
      </c>
      <c r="X79" s="27">
        <f t="shared" ca="1" si="7"/>
        <v>0</v>
      </c>
      <c r="Y79" s="27">
        <f t="shared" ca="1" si="7"/>
        <v>0</v>
      </c>
      <c r="Z79" s="27">
        <f t="shared" ca="1" si="7"/>
        <v>0</v>
      </c>
      <c r="AA79" s="27">
        <f t="shared" ca="1" si="7"/>
        <v>0</v>
      </c>
      <c r="AB79" s="27">
        <f t="shared" ca="1" si="7"/>
        <v>0</v>
      </c>
      <c r="AC79" s="27">
        <f t="shared" ca="1" si="7"/>
        <v>0</v>
      </c>
      <c r="AD79" s="27">
        <f t="shared" ca="1" si="7"/>
        <v>0</v>
      </c>
      <c r="AE79" s="27">
        <f t="shared" ca="1" si="7"/>
        <v>0</v>
      </c>
      <c r="AF79" s="27">
        <f t="shared" ca="1" si="7"/>
        <v>0</v>
      </c>
      <c r="AG79" s="27">
        <f t="shared" ca="1" si="7"/>
        <v>0</v>
      </c>
    </row>
    <row r="80" spans="1:33" ht="14.25" x14ac:dyDescent="0.45">
      <c r="A80" s="69"/>
      <c r="B80" s="118" t="s">
        <v>411</v>
      </c>
      <c r="C80" s="27">
        <f>0</f>
        <v>0</v>
      </c>
      <c r="D80" s="27">
        <f ca="1">IF(AND(((C$71/$C$27)&gt;=1),(D$71&lt;=($C$35-5))),INDEX($C$70:$AG$98,6,MAX(C$71+1-($C$27*FLOOR(C$71/$C$27,1)),1))+MAX(0,INDEX($C$70:$AG$98,7,MAX(C$71+1-($C$27),1))),0)</f>
        <v>0</v>
      </c>
      <c r="E80" s="27">
        <f t="shared" ref="E80:AG80" ca="1" si="8">IF(AND(((D$71/$C$27)&gt;=1),(E$71&lt;=($C$35-5))),INDEX($C$70:$AG$98,6,MAX(D$71+1-($C$27*FLOOR(D$71/$C$27,1)),1))+MAX(0,INDEX($C$70:$AG$98,7,MAX(D$71+1-($C$27),1))),0)</f>
        <v>0</v>
      </c>
      <c r="F80" s="27">
        <f t="shared" ca="1" si="8"/>
        <v>0</v>
      </c>
      <c r="G80" s="27">
        <f t="shared" ca="1" si="8"/>
        <v>0</v>
      </c>
      <c r="H80" s="27">
        <f t="shared" ca="1" si="8"/>
        <v>0</v>
      </c>
      <c r="I80" s="27">
        <f t="shared" ca="1" si="8"/>
        <v>0</v>
      </c>
      <c r="J80" s="27">
        <f t="shared" ca="1" si="8"/>
        <v>0</v>
      </c>
      <c r="K80" s="27">
        <f t="shared" ca="1" si="8"/>
        <v>0</v>
      </c>
      <c r="L80" s="27">
        <f t="shared" ca="1" si="8"/>
        <v>0</v>
      </c>
      <c r="M80" s="27">
        <f t="shared" ca="1" si="8"/>
        <v>0</v>
      </c>
      <c r="N80" s="27">
        <f t="shared" ca="1" si="8"/>
        <v>0</v>
      </c>
      <c r="O80" s="27">
        <f t="shared" ca="1" si="8"/>
        <v>0</v>
      </c>
      <c r="P80" s="27">
        <f t="shared" ca="1" si="8"/>
        <v>0</v>
      </c>
      <c r="Q80" s="27">
        <f t="shared" ca="1" si="8"/>
        <v>0</v>
      </c>
      <c r="R80" s="27">
        <f t="shared" ca="1" si="8"/>
        <v>0</v>
      </c>
      <c r="S80" s="27">
        <f t="shared" ca="1" si="8"/>
        <v>0</v>
      </c>
      <c r="T80" s="27">
        <f t="shared" ca="1" si="8"/>
        <v>0</v>
      </c>
      <c r="U80" s="27">
        <f t="shared" ca="1" si="8"/>
        <v>0</v>
      </c>
      <c r="V80" s="27">
        <f t="shared" ca="1" si="8"/>
        <v>0</v>
      </c>
      <c r="W80" s="27">
        <f t="shared" ca="1" si="8"/>
        <v>0</v>
      </c>
      <c r="X80" s="27">
        <f t="shared" ca="1" si="8"/>
        <v>0</v>
      </c>
      <c r="Y80" s="27">
        <f t="shared" ca="1" si="8"/>
        <v>0</v>
      </c>
      <c r="Z80" s="27">
        <f t="shared" ca="1" si="8"/>
        <v>0</v>
      </c>
      <c r="AA80" s="27">
        <f t="shared" ca="1" si="8"/>
        <v>2</v>
      </c>
      <c r="AB80" s="27">
        <f t="shared" ca="1" si="8"/>
        <v>2</v>
      </c>
      <c r="AC80" s="27">
        <f t="shared" ca="1" si="8"/>
        <v>0</v>
      </c>
      <c r="AD80" s="27">
        <f t="shared" ca="1" si="8"/>
        <v>0</v>
      </c>
      <c r="AE80" s="27">
        <f t="shared" ca="1" si="8"/>
        <v>0</v>
      </c>
      <c r="AF80" s="27">
        <f t="shared" ca="1" si="8"/>
        <v>0</v>
      </c>
      <c r="AG80" s="27">
        <f t="shared" ca="1" si="8"/>
        <v>0</v>
      </c>
    </row>
    <row r="81" spans="1:33" ht="14.25" x14ac:dyDescent="0.45">
      <c r="A81" s="69"/>
      <c r="B81" s="118" t="s">
        <v>412</v>
      </c>
      <c r="C81" s="27">
        <f>0</f>
        <v>0</v>
      </c>
      <c r="D81" s="27">
        <f ca="1">C81+D79+D80-C82</f>
        <v>0</v>
      </c>
      <c r="E81" s="27">
        <f t="shared" ref="E81:AG81" ca="1" si="9">D81+E79+E80-D82</f>
        <v>0</v>
      </c>
      <c r="F81" s="27">
        <f t="shared" ca="1" si="9"/>
        <v>0</v>
      </c>
      <c r="G81" s="27">
        <f t="shared" ca="1" si="9"/>
        <v>0</v>
      </c>
      <c r="H81" s="27">
        <f t="shared" ca="1" si="9"/>
        <v>0</v>
      </c>
      <c r="I81" s="27">
        <f t="shared" ca="1" si="9"/>
        <v>0</v>
      </c>
      <c r="J81" s="27">
        <f t="shared" ca="1" si="9"/>
        <v>0</v>
      </c>
      <c r="K81" s="27">
        <f t="shared" ca="1" si="9"/>
        <v>0</v>
      </c>
      <c r="L81" s="27">
        <f t="shared" ca="1" si="9"/>
        <v>0</v>
      </c>
      <c r="M81" s="27">
        <f t="shared" ca="1" si="9"/>
        <v>0</v>
      </c>
      <c r="N81" s="27">
        <f t="shared" ca="1" si="9"/>
        <v>0</v>
      </c>
      <c r="O81" s="27">
        <f t="shared" ca="1" si="9"/>
        <v>0</v>
      </c>
      <c r="P81" s="27">
        <f t="shared" ca="1" si="9"/>
        <v>0</v>
      </c>
      <c r="Q81" s="27">
        <f t="shared" ca="1" si="9"/>
        <v>0</v>
      </c>
      <c r="R81" s="27">
        <f t="shared" ca="1" si="9"/>
        <v>0</v>
      </c>
      <c r="S81" s="27">
        <f t="shared" ca="1" si="9"/>
        <v>0</v>
      </c>
      <c r="T81" s="27">
        <f t="shared" ca="1" si="9"/>
        <v>0</v>
      </c>
      <c r="U81" s="27">
        <f t="shared" ca="1" si="9"/>
        <v>0</v>
      </c>
      <c r="V81" s="27">
        <f t="shared" ca="1" si="9"/>
        <v>0</v>
      </c>
      <c r="W81" s="27">
        <f t="shared" ca="1" si="9"/>
        <v>0</v>
      </c>
      <c r="X81" s="27">
        <f t="shared" ca="1" si="9"/>
        <v>0</v>
      </c>
      <c r="Y81" s="27">
        <f t="shared" ca="1" si="9"/>
        <v>0</v>
      </c>
      <c r="Z81" s="27">
        <f t="shared" ca="1" si="9"/>
        <v>0</v>
      </c>
      <c r="AA81" s="27">
        <f t="shared" ca="1" si="9"/>
        <v>2</v>
      </c>
      <c r="AB81" s="27">
        <f t="shared" ca="1" si="9"/>
        <v>2</v>
      </c>
      <c r="AC81" s="27">
        <f t="shared" ca="1" si="9"/>
        <v>0</v>
      </c>
      <c r="AD81" s="27">
        <f t="shared" ca="1" si="9"/>
        <v>0</v>
      </c>
      <c r="AE81" s="27">
        <f t="shared" ca="1" si="9"/>
        <v>0</v>
      </c>
      <c r="AF81" s="27">
        <f t="shared" ca="1" si="9"/>
        <v>0</v>
      </c>
      <c r="AG81" s="27">
        <f t="shared" ca="1" si="9"/>
        <v>0</v>
      </c>
    </row>
    <row r="82" spans="1:33" ht="14.25" x14ac:dyDescent="0.45">
      <c r="A82" s="69"/>
      <c r="B82" s="118" t="s">
        <v>217</v>
      </c>
      <c r="C82" s="27">
        <v>0</v>
      </c>
      <c r="D82" s="27">
        <f ca="1">IF(D81&gt;0,D81,0)</f>
        <v>0</v>
      </c>
      <c r="E82" s="27">
        <f t="shared" ref="E82:AG82" ca="1" si="10">IF(E81&gt;0,E81,0)</f>
        <v>0</v>
      </c>
      <c r="F82" s="27">
        <f t="shared" ca="1" si="10"/>
        <v>0</v>
      </c>
      <c r="G82" s="27">
        <f t="shared" ca="1" si="10"/>
        <v>0</v>
      </c>
      <c r="H82" s="27">
        <f t="shared" ca="1" si="10"/>
        <v>0</v>
      </c>
      <c r="I82" s="27">
        <f t="shared" ca="1" si="10"/>
        <v>0</v>
      </c>
      <c r="J82" s="27">
        <f t="shared" ca="1" si="10"/>
        <v>0</v>
      </c>
      <c r="K82" s="27">
        <f t="shared" ca="1" si="10"/>
        <v>0</v>
      </c>
      <c r="L82" s="27">
        <f t="shared" ca="1" si="10"/>
        <v>0</v>
      </c>
      <c r="M82" s="27">
        <f t="shared" ca="1" si="10"/>
        <v>0</v>
      </c>
      <c r="N82" s="27">
        <f t="shared" ca="1" si="10"/>
        <v>0</v>
      </c>
      <c r="O82" s="27">
        <f t="shared" ca="1" si="10"/>
        <v>0</v>
      </c>
      <c r="P82" s="27">
        <f t="shared" ca="1" si="10"/>
        <v>0</v>
      </c>
      <c r="Q82" s="27">
        <f t="shared" ca="1" si="10"/>
        <v>0</v>
      </c>
      <c r="R82" s="27">
        <f t="shared" ca="1" si="10"/>
        <v>0</v>
      </c>
      <c r="S82" s="27">
        <f t="shared" ca="1" si="10"/>
        <v>0</v>
      </c>
      <c r="T82" s="27">
        <f t="shared" ca="1" si="10"/>
        <v>0</v>
      </c>
      <c r="U82" s="27">
        <f t="shared" ca="1" si="10"/>
        <v>0</v>
      </c>
      <c r="V82" s="27">
        <f t="shared" ca="1" si="10"/>
        <v>0</v>
      </c>
      <c r="W82" s="27">
        <f t="shared" ca="1" si="10"/>
        <v>0</v>
      </c>
      <c r="X82" s="27">
        <f t="shared" ca="1" si="10"/>
        <v>0</v>
      </c>
      <c r="Y82" s="27">
        <f t="shared" ca="1" si="10"/>
        <v>0</v>
      </c>
      <c r="Z82" s="27">
        <f t="shared" ca="1" si="10"/>
        <v>0</v>
      </c>
      <c r="AA82" s="27">
        <f t="shared" ca="1" si="10"/>
        <v>2</v>
      </c>
      <c r="AB82" s="27">
        <f t="shared" ca="1" si="10"/>
        <v>2</v>
      </c>
      <c r="AC82" s="27">
        <f t="shared" ca="1" si="10"/>
        <v>0</v>
      </c>
      <c r="AD82" s="27">
        <f t="shared" ca="1" si="10"/>
        <v>0</v>
      </c>
      <c r="AE82" s="27">
        <f t="shared" ca="1" si="10"/>
        <v>0</v>
      </c>
      <c r="AF82" s="27">
        <f t="shared" ca="1" si="10"/>
        <v>0</v>
      </c>
      <c r="AG82" s="27">
        <f t="shared" ca="1" si="10"/>
        <v>0</v>
      </c>
    </row>
    <row r="83" spans="1:33" ht="14.25" x14ac:dyDescent="0.45">
      <c r="A83" s="69"/>
      <c r="B83" s="118" t="s">
        <v>218</v>
      </c>
      <c r="C83" s="27">
        <f>(C$75+MAX(ROUND(C$76,0),0)+C$82)*$C$20</f>
        <v>4</v>
      </c>
      <c r="D83" s="27">
        <f t="shared" ref="D83:AG83" ca="1" si="11">C$83+ROUND(D$75+MAX(D$76,0)+D$82,0)*$C$20</f>
        <v>8</v>
      </c>
      <c r="E83" s="27">
        <f t="shared" ca="1" si="11"/>
        <v>8</v>
      </c>
      <c r="F83" s="27">
        <f t="shared" ca="1" si="11"/>
        <v>8</v>
      </c>
      <c r="G83" s="27">
        <f t="shared" ca="1" si="11"/>
        <v>10</v>
      </c>
      <c r="H83" s="27">
        <f t="shared" ca="1" si="11"/>
        <v>10</v>
      </c>
      <c r="I83" s="27">
        <f t="shared" ca="1" si="11"/>
        <v>10</v>
      </c>
      <c r="J83" s="27">
        <f t="shared" ca="1" si="11"/>
        <v>10</v>
      </c>
      <c r="K83" s="27">
        <f t="shared" ca="1" si="11"/>
        <v>10</v>
      </c>
      <c r="L83" s="27">
        <f t="shared" ca="1" si="11"/>
        <v>10</v>
      </c>
      <c r="M83" s="27">
        <f t="shared" ca="1" si="11"/>
        <v>10</v>
      </c>
      <c r="N83" s="27">
        <f t="shared" ca="1" si="11"/>
        <v>10</v>
      </c>
      <c r="O83" s="27">
        <f t="shared" ca="1" si="11"/>
        <v>10</v>
      </c>
      <c r="P83" s="27">
        <f t="shared" ca="1" si="11"/>
        <v>10</v>
      </c>
      <c r="Q83" s="27">
        <f t="shared" ca="1" si="11"/>
        <v>10</v>
      </c>
      <c r="R83" s="27">
        <f t="shared" ca="1" si="11"/>
        <v>10</v>
      </c>
      <c r="S83" s="27">
        <f t="shared" ca="1" si="11"/>
        <v>10</v>
      </c>
      <c r="T83" s="27">
        <f t="shared" ca="1" si="11"/>
        <v>10</v>
      </c>
      <c r="U83" s="27">
        <f t="shared" ca="1" si="11"/>
        <v>10</v>
      </c>
      <c r="V83" s="27">
        <f t="shared" ca="1" si="11"/>
        <v>10</v>
      </c>
      <c r="W83" s="27">
        <f t="shared" ca="1" si="11"/>
        <v>10</v>
      </c>
      <c r="X83" s="27">
        <f t="shared" ca="1" si="11"/>
        <v>10</v>
      </c>
      <c r="Y83" s="27">
        <f t="shared" ca="1" si="11"/>
        <v>10</v>
      </c>
      <c r="Z83" s="27">
        <f t="shared" ca="1" si="11"/>
        <v>10</v>
      </c>
      <c r="AA83" s="27">
        <f t="shared" ca="1" si="11"/>
        <v>14</v>
      </c>
      <c r="AB83" s="27">
        <f t="shared" ca="1" si="11"/>
        <v>18</v>
      </c>
      <c r="AC83" s="27">
        <f t="shared" ca="1" si="11"/>
        <v>18</v>
      </c>
      <c r="AD83" s="27">
        <f t="shared" ca="1" si="11"/>
        <v>18</v>
      </c>
      <c r="AE83" s="27">
        <f t="shared" ca="1" si="11"/>
        <v>18</v>
      </c>
      <c r="AF83" s="27">
        <f t="shared" ca="1" si="11"/>
        <v>18</v>
      </c>
      <c r="AG83" s="27">
        <f t="shared" ca="1" si="11"/>
        <v>18</v>
      </c>
    </row>
    <row r="84" spans="1:33" ht="14.25" x14ac:dyDescent="0.45">
      <c r="A84" s="69"/>
      <c r="B84" s="20" t="s">
        <v>414</v>
      </c>
      <c r="C84" s="27">
        <f>C$78*$C$45*(24*365)*1000</f>
        <v>33204095.071334153</v>
      </c>
      <c r="D84" s="27">
        <f>(D$78-C$78)*$C$45*(24*365)*1000</f>
        <v>33204095.071334153</v>
      </c>
      <c r="E84" s="27">
        <f t="shared" ref="E84:AG84" si="12">(E$78-D$78)*$C$45*(24*365)*1000</f>
        <v>0</v>
      </c>
      <c r="F84" s="27">
        <f t="shared" si="12"/>
        <v>0</v>
      </c>
      <c r="G84" s="27">
        <f t="shared" si="12"/>
        <v>16602047.535667077</v>
      </c>
      <c r="H84" s="27">
        <f t="shared" si="12"/>
        <v>0</v>
      </c>
      <c r="I84" s="27">
        <f t="shared" si="12"/>
        <v>0</v>
      </c>
      <c r="J84" s="27">
        <f t="shared" si="12"/>
        <v>0</v>
      </c>
      <c r="K84" s="27">
        <f t="shared" si="12"/>
        <v>0</v>
      </c>
      <c r="L84" s="27">
        <f t="shared" si="12"/>
        <v>0</v>
      </c>
      <c r="M84" s="27">
        <f t="shared" si="12"/>
        <v>0</v>
      </c>
      <c r="N84" s="27">
        <f t="shared" si="12"/>
        <v>0</v>
      </c>
      <c r="O84" s="27">
        <f t="shared" si="12"/>
        <v>0</v>
      </c>
      <c r="P84" s="27">
        <f t="shared" si="12"/>
        <v>0</v>
      </c>
      <c r="Q84" s="27">
        <f t="shared" si="12"/>
        <v>0</v>
      </c>
      <c r="R84" s="27">
        <f t="shared" si="12"/>
        <v>0</v>
      </c>
      <c r="S84" s="27">
        <f t="shared" si="12"/>
        <v>0</v>
      </c>
      <c r="T84" s="27">
        <f t="shared" si="12"/>
        <v>0</v>
      </c>
      <c r="U84" s="27">
        <f t="shared" si="12"/>
        <v>0</v>
      </c>
      <c r="V84" s="27">
        <f t="shared" si="12"/>
        <v>0</v>
      </c>
      <c r="W84" s="27">
        <f t="shared" si="12"/>
        <v>0</v>
      </c>
      <c r="X84" s="27">
        <f t="shared" si="12"/>
        <v>0</v>
      </c>
      <c r="Y84" s="27">
        <f t="shared" si="12"/>
        <v>0</v>
      </c>
      <c r="Z84" s="27">
        <f t="shared" si="12"/>
        <v>0</v>
      </c>
      <c r="AA84" s="27">
        <f t="shared" si="12"/>
        <v>0</v>
      </c>
      <c r="AB84" s="27">
        <f t="shared" si="12"/>
        <v>0</v>
      </c>
      <c r="AC84" s="27">
        <f t="shared" si="12"/>
        <v>0</v>
      </c>
      <c r="AD84" s="27">
        <f t="shared" si="12"/>
        <v>0</v>
      </c>
      <c r="AE84" s="27">
        <f t="shared" si="12"/>
        <v>0</v>
      </c>
      <c r="AF84" s="27">
        <f t="shared" si="12"/>
        <v>0</v>
      </c>
      <c r="AG84" s="27">
        <f t="shared" si="12"/>
        <v>0</v>
      </c>
    </row>
    <row r="85" spans="1:33" ht="14.25" x14ac:dyDescent="0.45">
      <c r="A85" s="69"/>
      <c r="B85" s="20" t="s">
        <v>127</v>
      </c>
      <c r="C85" s="27">
        <f>0</f>
        <v>0</v>
      </c>
      <c r="D85" s="27">
        <f t="shared" ref="D85:AG85" si="13">(C85+C84)</f>
        <v>33204095.071334153</v>
      </c>
      <c r="E85" s="27">
        <f t="shared" si="13"/>
        <v>66408190.142668307</v>
      </c>
      <c r="F85" s="27">
        <f t="shared" si="13"/>
        <v>66408190.142668307</v>
      </c>
      <c r="G85" s="27">
        <f t="shared" si="13"/>
        <v>66408190.142668307</v>
      </c>
      <c r="H85" s="27">
        <f t="shared" si="13"/>
        <v>83010237.678335384</v>
      </c>
      <c r="I85" s="27">
        <f t="shared" si="13"/>
        <v>83010237.678335384</v>
      </c>
      <c r="J85" s="27">
        <f t="shared" si="13"/>
        <v>83010237.678335384</v>
      </c>
      <c r="K85" s="27">
        <f t="shared" si="13"/>
        <v>83010237.678335384</v>
      </c>
      <c r="L85" s="27">
        <f t="shared" si="13"/>
        <v>83010237.678335384</v>
      </c>
      <c r="M85" s="27">
        <f t="shared" si="13"/>
        <v>83010237.678335384</v>
      </c>
      <c r="N85" s="27">
        <f t="shared" si="13"/>
        <v>83010237.678335384</v>
      </c>
      <c r="O85" s="27">
        <f t="shared" si="13"/>
        <v>83010237.678335384</v>
      </c>
      <c r="P85" s="27">
        <f t="shared" si="13"/>
        <v>83010237.678335384</v>
      </c>
      <c r="Q85" s="27">
        <f t="shared" si="13"/>
        <v>83010237.678335384</v>
      </c>
      <c r="R85" s="27">
        <f t="shared" si="13"/>
        <v>83010237.678335384</v>
      </c>
      <c r="S85" s="27">
        <f t="shared" si="13"/>
        <v>83010237.678335384</v>
      </c>
      <c r="T85" s="27">
        <f t="shared" si="13"/>
        <v>83010237.678335384</v>
      </c>
      <c r="U85" s="27">
        <f t="shared" si="13"/>
        <v>83010237.678335384</v>
      </c>
      <c r="V85" s="27">
        <f t="shared" si="13"/>
        <v>83010237.678335384</v>
      </c>
      <c r="W85" s="27">
        <f t="shared" si="13"/>
        <v>83010237.678335384</v>
      </c>
      <c r="X85" s="27">
        <f t="shared" si="13"/>
        <v>83010237.678335384</v>
      </c>
      <c r="Y85" s="27">
        <f t="shared" si="13"/>
        <v>83010237.678335384</v>
      </c>
      <c r="Z85" s="27">
        <f t="shared" si="13"/>
        <v>83010237.678335384</v>
      </c>
      <c r="AA85" s="27">
        <f t="shared" si="13"/>
        <v>83010237.678335384</v>
      </c>
      <c r="AB85" s="27">
        <f t="shared" si="13"/>
        <v>83010237.678335384</v>
      </c>
      <c r="AC85" s="27">
        <f t="shared" si="13"/>
        <v>83010237.678335384</v>
      </c>
      <c r="AD85" s="27">
        <f t="shared" si="13"/>
        <v>83010237.678335384</v>
      </c>
      <c r="AE85" s="27">
        <f t="shared" si="13"/>
        <v>83010237.678335384</v>
      </c>
      <c r="AF85" s="27">
        <f t="shared" si="13"/>
        <v>83010237.678335384</v>
      </c>
      <c r="AG85" s="27">
        <f t="shared" si="13"/>
        <v>83010237.678335384</v>
      </c>
    </row>
    <row r="86" spans="1:33" ht="14.25" x14ac:dyDescent="0.45">
      <c r="A86" s="69"/>
      <c r="B86" s="20" t="s">
        <v>254</v>
      </c>
      <c r="C86" s="27">
        <v>0</v>
      </c>
      <c r="D86" s="27">
        <f>IF(C82=0,C86+1,0)</f>
        <v>1</v>
      </c>
      <c r="E86" s="27">
        <f t="shared" ref="E86:AG86" ca="1" si="14">IF(D82=0,D86+1,0)</f>
        <v>2</v>
      </c>
      <c r="F86" s="27">
        <f t="shared" ca="1" si="14"/>
        <v>3</v>
      </c>
      <c r="G86" s="27">
        <f ca="1">IF(F82=0,F86+1,0)</f>
        <v>4</v>
      </c>
      <c r="H86" s="27">
        <f t="shared" ca="1" si="14"/>
        <v>5</v>
      </c>
      <c r="I86" s="27">
        <f t="shared" ca="1" si="14"/>
        <v>6</v>
      </c>
      <c r="J86" s="27">
        <f t="shared" ca="1" si="14"/>
        <v>7</v>
      </c>
      <c r="K86" s="27">
        <f t="shared" ca="1" si="14"/>
        <v>8</v>
      </c>
      <c r="L86" s="27">
        <f t="shared" ca="1" si="14"/>
        <v>9</v>
      </c>
      <c r="M86" s="27">
        <f t="shared" ca="1" si="14"/>
        <v>10</v>
      </c>
      <c r="N86" s="27">
        <f t="shared" ca="1" si="14"/>
        <v>11</v>
      </c>
      <c r="O86" s="27">
        <f t="shared" ca="1" si="14"/>
        <v>12</v>
      </c>
      <c r="P86" s="27">
        <f t="shared" ca="1" si="14"/>
        <v>13</v>
      </c>
      <c r="Q86" s="27">
        <f t="shared" ca="1" si="14"/>
        <v>14</v>
      </c>
      <c r="R86" s="27">
        <f t="shared" ca="1" si="14"/>
        <v>15</v>
      </c>
      <c r="S86" s="27">
        <f t="shared" ca="1" si="14"/>
        <v>16</v>
      </c>
      <c r="T86" s="27">
        <f t="shared" ca="1" si="14"/>
        <v>17</v>
      </c>
      <c r="U86" s="27">
        <f t="shared" ca="1" si="14"/>
        <v>18</v>
      </c>
      <c r="V86" s="27">
        <f t="shared" ca="1" si="14"/>
        <v>19</v>
      </c>
      <c r="W86" s="27">
        <f t="shared" ca="1" si="14"/>
        <v>20</v>
      </c>
      <c r="X86" s="27">
        <f t="shared" ca="1" si="14"/>
        <v>21</v>
      </c>
      <c r="Y86" s="27">
        <f t="shared" ca="1" si="14"/>
        <v>22</v>
      </c>
      <c r="Z86" s="27">
        <f t="shared" ca="1" si="14"/>
        <v>23</v>
      </c>
      <c r="AA86" s="27">
        <f t="shared" ca="1" si="14"/>
        <v>24</v>
      </c>
      <c r="AB86" s="27">
        <f t="shared" ca="1" si="14"/>
        <v>0</v>
      </c>
      <c r="AC86" s="27">
        <f t="shared" ca="1" si="14"/>
        <v>0</v>
      </c>
      <c r="AD86" s="27">
        <f t="shared" ca="1" si="14"/>
        <v>1</v>
      </c>
      <c r="AE86" s="27">
        <f t="shared" ca="1" si="14"/>
        <v>2</v>
      </c>
      <c r="AF86" s="27">
        <f t="shared" ca="1" si="14"/>
        <v>3</v>
      </c>
      <c r="AG86" s="27">
        <f t="shared" ca="1" si="14"/>
        <v>4</v>
      </c>
    </row>
    <row r="87" spans="1:33" ht="14.25" x14ac:dyDescent="0.45">
      <c r="A87" s="69"/>
      <c r="B87" s="20" t="s">
        <v>361</v>
      </c>
      <c r="C87" s="27">
        <f>$C$39</f>
        <v>138.58473717749521</v>
      </c>
      <c r="D87" s="27">
        <f t="shared" ref="D87:AG87" si="15">$C$39*POWER((1-$C$26),D$86)</f>
        <v>137.77829497437918</v>
      </c>
      <c r="E87" s="27">
        <f t="shared" ca="1" si="15"/>
        <v>136.97654556096145</v>
      </c>
      <c r="F87" s="27">
        <f t="shared" ca="1" si="15"/>
        <v>136.17946162930218</v>
      </c>
      <c r="G87" s="27">
        <f t="shared" ca="1" si="15"/>
        <v>135.38701603036995</v>
      </c>
      <c r="H87" s="27">
        <f t="shared" ca="1" si="15"/>
        <v>134.59918177311695</v>
      </c>
      <c r="I87" s="27">
        <f t="shared" ca="1" si="15"/>
        <v>133.81593202355972</v>
      </c>
      <c r="J87" s="27">
        <f t="shared" ca="1" si="15"/>
        <v>133.0372401038652</v>
      </c>
      <c r="K87" s="27">
        <f t="shared" ca="1" si="15"/>
        <v>132.26307949144203</v>
      </c>
      <c r="L87" s="27">
        <f t="shared" ca="1" si="15"/>
        <v>131.49342381803712</v>
      </c>
      <c r="M87" s="27">
        <f t="shared" ca="1" si="15"/>
        <v>130.72824686883763</v>
      </c>
      <c r="N87" s="27">
        <f t="shared" ca="1" si="15"/>
        <v>129.96752258157809</v>
      </c>
      <c r="O87" s="27">
        <f t="shared" ca="1" si="15"/>
        <v>129.21122504565264</v>
      </c>
      <c r="P87" s="27">
        <f t="shared" ca="1" si="15"/>
        <v>128.45932850123248</v>
      </c>
      <c r="Q87" s="27">
        <f t="shared" ca="1" si="15"/>
        <v>127.71180733838855</v>
      </c>
      <c r="R87" s="27">
        <f t="shared" ca="1" si="15"/>
        <v>126.9686360962193</v>
      </c>
      <c r="S87" s="27">
        <f t="shared" ca="1" si="15"/>
        <v>126.22978946198333</v>
      </c>
      <c r="T87" s="27">
        <f t="shared" ca="1" si="15"/>
        <v>125.49524227023728</v>
      </c>
      <c r="U87" s="27">
        <f t="shared" ca="1" si="15"/>
        <v>124.76496950197877</v>
      </c>
      <c r="V87" s="27">
        <f t="shared" ca="1" si="15"/>
        <v>124.0389462837941</v>
      </c>
      <c r="W87" s="27">
        <f t="shared" ca="1" si="15"/>
        <v>123.31714788701123</v>
      </c>
      <c r="X87" s="27">
        <f t="shared" ca="1" si="15"/>
        <v>122.59954972685732</v>
      </c>
      <c r="Y87" s="27">
        <f t="shared" ca="1" si="15"/>
        <v>121.88612736162146</v>
      </c>
      <c r="Z87" s="27">
        <f t="shared" ca="1" si="15"/>
        <v>121.17685649182216</v>
      </c>
      <c r="AA87" s="27">
        <f t="shared" ca="1" si="15"/>
        <v>120.47171295937979</v>
      </c>
      <c r="AB87" s="27">
        <f t="shared" ca="1" si="15"/>
        <v>138.58473717749521</v>
      </c>
      <c r="AC87" s="27">
        <f t="shared" ca="1" si="15"/>
        <v>138.58473717749521</v>
      </c>
      <c r="AD87" s="27">
        <f t="shared" ca="1" si="15"/>
        <v>137.77829497437918</v>
      </c>
      <c r="AE87" s="27">
        <f t="shared" ca="1" si="15"/>
        <v>136.97654556096145</v>
      </c>
      <c r="AF87" s="27">
        <f t="shared" ca="1" si="15"/>
        <v>136.17946162930218</v>
      </c>
      <c r="AG87" s="27">
        <f t="shared" ca="1" si="15"/>
        <v>135.38701603036995</v>
      </c>
    </row>
    <row r="88" spans="1:33" ht="14.25" x14ac:dyDescent="0.45">
      <c r="A88" s="69"/>
      <c r="B88" s="20" t="s">
        <v>362</v>
      </c>
      <c r="C88" s="27">
        <f t="shared" ref="C88:AG88" si="16">($K$35+(C$87)*$K$36+(C$87^2)*$K$37+(C$87^3)*$K$38+(C$87^4)*$K$39)*$K$40</f>
        <v>60427.39566610731</v>
      </c>
      <c r="D88" s="27">
        <f t="shared" si="16"/>
        <v>59075.531191779039</v>
      </c>
      <c r="E88" s="27">
        <f t="shared" ca="1" si="16"/>
        <v>57745.851115574733</v>
      </c>
      <c r="F88" s="27">
        <f t="shared" ca="1" si="16"/>
        <v>56438.211883815893</v>
      </c>
      <c r="G88" s="27">
        <f t="shared" ca="1" si="16"/>
        <v>55152.465748114118</v>
      </c>
      <c r="H88" s="27">
        <f t="shared" ca="1" si="16"/>
        <v>53888.460997554372</v>
      </c>
      <c r="I88" s="27">
        <f t="shared" ca="1" si="16"/>
        <v>52646.042183157311</v>
      </c>
      <c r="J88" s="27">
        <f t="shared" ca="1" si="16"/>
        <v>51425.050334839703</v>
      </c>
      <c r="K88" s="27">
        <f t="shared" ca="1" si="16"/>
        <v>50225.323171086413</v>
      </c>
      <c r="L88" s="27">
        <f t="shared" ca="1" si="16"/>
        <v>49046.695301541076</v>
      </c>
      <c r="M88" s="27">
        <f t="shared" ca="1" si="16"/>
        <v>47888.998422718658</v>
      </c>
      <c r="N88" s="27">
        <f t="shared" ca="1" si="16"/>
        <v>46752.061507035702</v>
      </c>
      <c r="O88" s="27">
        <f t="shared" ca="1" si="16"/>
        <v>45635.710985351092</v>
      </c>
      <c r="P88" s="27">
        <f t="shared" ca="1" si="16"/>
        <v>44539.770923202334</v>
      </c>
      <c r="Q88" s="27">
        <f t="shared" ca="1" si="16"/>
        <v>43464.063190920933</v>
      </c>
      <c r="R88" s="27">
        <f t="shared" ca="1" si="16"/>
        <v>42408.407627802342</v>
      </c>
      <c r="S88" s="27">
        <f t="shared" ca="1" si="16"/>
        <v>41372.622200502941</v>
      </c>
      <c r="T88" s="27">
        <f t="shared" ca="1" si="16"/>
        <v>40356.523155831746</v>
      </c>
      <c r="U88" s="27">
        <f t="shared" ca="1" si="16"/>
        <v>39359.925168100337</v>
      </c>
      <c r="V88" s="27">
        <f t="shared" ca="1" si="16"/>
        <v>38382.641481188679</v>
      </c>
      <c r="W88" s="27">
        <f t="shared" ca="1" si="16"/>
        <v>37424.484045482823</v>
      </c>
      <c r="X88" s="27">
        <f t="shared" ca="1" si="16"/>
        <v>36485.26364983336</v>
      </c>
      <c r="Y88" s="27">
        <f t="shared" ca="1" si="16"/>
        <v>35564.790048682211</v>
      </c>
      <c r="Z88" s="27">
        <f t="shared" ca="1" si="16"/>
        <v>34662.872084499497</v>
      </c>
      <c r="AA88" s="27">
        <f t="shared" ca="1" si="16"/>
        <v>33779.317805669838</v>
      </c>
      <c r="AB88" s="27">
        <f t="shared" ca="1" si="16"/>
        <v>60427.39566610731</v>
      </c>
      <c r="AC88" s="27">
        <f t="shared" ca="1" si="16"/>
        <v>60427.39566610731</v>
      </c>
      <c r="AD88" s="27">
        <f t="shared" ca="1" si="16"/>
        <v>59075.531191779039</v>
      </c>
      <c r="AE88" s="27">
        <f t="shared" ca="1" si="16"/>
        <v>57745.851115574733</v>
      </c>
      <c r="AF88" s="27">
        <f t="shared" ca="1" si="16"/>
        <v>56438.211883815893</v>
      </c>
      <c r="AG88" s="27">
        <f t="shared" ca="1" si="16"/>
        <v>55152.465748114118</v>
      </c>
    </row>
    <row r="89" spans="1:33" ht="14.25" x14ac:dyDescent="0.45">
      <c r="A89" s="69"/>
      <c r="B89" s="20" t="s">
        <v>317</v>
      </c>
      <c r="C89" s="27">
        <f>0*$C$43*(($C$42*C$88)-($C$41*1000))/(1000)*(24*365)</f>
        <v>0</v>
      </c>
      <c r="D89" s="27">
        <f t="shared" ref="D89:AG89" si="17">C$78*$C$43*(($C$42*D$88)-($C$41*1000))/(1000)*(24*365)</f>
        <v>32416579.940458961</v>
      </c>
      <c r="E89" s="27">
        <f t="shared" ca="1" si="17"/>
        <v>63283976.217733808</v>
      </c>
      <c r="F89" s="27">
        <f t="shared" ca="1" si="17"/>
        <v>61760471.901596218</v>
      </c>
      <c r="G89" s="27">
        <f t="shared" ca="1" si="17"/>
        <v>60262474.793812796</v>
      </c>
      <c r="H89" s="27">
        <f t="shared" ca="1" si="17"/>
        <v>73487260.173788294</v>
      </c>
      <c r="I89" s="27">
        <f t="shared" ca="1" si="17"/>
        <v>71677863.533441141</v>
      </c>
      <c r="J89" s="27">
        <f t="shared" ca="1" si="17"/>
        <v>69899672.055143803</v>
      </c>
      <c r="K89" s="27">
        <f t="shared" ca="1" si="17"/>
        <v>68152449.400211692</v>
      </c>
      <c r="L89" s="27">
        <f t="shared" ca="1" si="17"/>
        <v>66435954.702399343</v>
      </c>
      <c r="M89" s="27">
        <f t="shared" ca="1" si="17"/>
        <v>64749942.852926321</v>
      </c>
      <c r="N89" s="27">
        <f t="shared" ca="1" si="17"/>
        <v>63094164.775771439</v>
      </c>
      <c r="O89" s="27">
        <f t="shared" ca="1" si="17"/>
        <v>61468367.693516068</v>
      </c>
      <c r="P89" s="27">
        <f t="shared" ca="1" si="17"/>
        <v>59872295.384005725</v>
      </c>
      <c r="Q89" s="27">
        <f t="shared" ca="1" si="17"/>
        <v>58305688.428097695</v>
      </c>
      <c r="R89" s="27">
        <f t="shared" ca="1" si="17"/>
        <v>56768284.448749945</v>
      </c>
      <c r="S89" s="27">
        <f t="shared" ca="1" si="17"/>
        <v>55259818.341702454</v>
      </c>
      <c r="T89" s="27">
        <f t="shared" ca="1" si="17"/>
        <v>53780022.49799557</v>
      </c>
      <c r="U89" s="27">
        <f t="shared" ca="1" si="17"/>
        <v>52328627.018562928</v>
      </c>
      <c r="V89" s="27">
        <f t="shared" ca="1" si="17"/>
        <v>50905359.921129137</v>
      </c>
      <c r="W89" s="27">
        <f t="shared" ca="1" si="17"/>
        <v>49509947.339638911</v>
      </c>
      <c r="X89" s="27">
        <f t="shared" ca="1" si="17"/>
        <v>48142113.716434814</v>
      </c>
      <c r="Y89" s="27">
        <f t="shared" ca="1" si="17"/>
        <v>46801581.987398334</v>
      </c>
      <c r="Z89" s="27">
        <f t="shared" ca="1" si="17"/>
        <v>45488073.760260843</v>
      </c>
      <c r="AA89" s="27">
        <f t="shared" ca="1" si="17"/>
        <v>44201309.486287266</v>
      </c>
      <c r="AB89" s="27">
        <f t="shared" ca="1" si="17"/>
        <v>83010237.678335384</v>
      </c>
      <c r="AC89" s="27">
        <f t="shared" ca="1" si="17"/>
        <v>83010237.678335384</v>
      </c>
      <c r="AD89" s="27">
        <f t="shared" ca="1" si="17"/>
        <v>81041449.851147413</v>
      </c>
      <c r="AE89" s="27">
        <f t="shared" ca="1" si="17"/>
        <v>79104970.272167265</v>
      </c>
      <c r="AF89" s="27">
        <f t="shared" ca="1" si="17"/>
        <v>77200589.876995265</v>
      </c>
      <c r="AG89" s="27">
        <f t="shared" ca="1" si="17"/>
        <v>75328093.492265999</v>
      </c>
    </row>
    <row r="90" spans="1:33" ht="14.25" x14ac:dyDescent="0.45">
      <c r="A90" s="69"/>
      <c r="B90" s="20" t="s">
        <v>131</v>
      </c>
      <c r="C90" s="22">
        <f t="shared" ref="C90:AG90" si="18">POWER((1-($C$44)),C71)</f>
        <v>1</v>
      </c>
      <c r="D90" s="22">
        <f t="shared" si="18"/>
        <v>0.995</v>
      </c>
      <c r="E90" s="22">
        <f t="shared" si="18"/>
        <v>0.99002500000000004</v>
      </c>
      <c r="F90" s="22">
        <f t="shared" si="18"/>
        <v>0.98507487500000002</v>
      </c>
      <c r="G90" s="22">
        <f t="shared" si="18"/>
        <v>0.98014950062500006</v>
      </c>
      <c r="H90" s="22">
        <f t="shared" si="18"/>
        <v>0.97524875312187509</v>
      </c>
      <c r="I90" s="22">
        <f t="shared" si="18"/>
        <v>0.97037250935626573</v>
      </c>
      <c r="J90" s="22">
        <f t="shared" si="18"/>
        <v>0.96552064680948435</v>
      </c>
      <c r="K90" s="22">
        <f t="shared" si="18"/>
        <v>0.96069304357543694</v>
      </c>
      <c r="L90" s="22">
        <f t="shared" si="18"/>
        <v>0.95588957835755972</v>
      </c>
      <c r="M90" s="22">
        <f t="shared" si="18"/>
        <v>0.95111013046577197</v>
      </c>
      <c r="N90" s="22">
        <f t="shared" si="18"/>
        <v>0.94635457981344306</v>
      </c>
      <c r="O90" s="22">
        <f t="shared" si="18"/>
        <v>0.94162280691437594</v>
      </c>
      <c r="P90" s="22">
        <f t="shared" si="18"/>
        <v>0.93691469287980411</v>
      </c>
      <c r="Q90" s="22">
        <f t="shared" si="18"/>
        <v>0.93223011941540512</v>
      </c>
      <c r="R90" s="22">
        <f t="shared" si="18"/>
        <v>0.92756896881832807</v>
      </c>
      <c r="S90" s="22">
        <f t="shared" si="18"/>
        <v>0.92293112397423638</v>
      </c>
      <c r="T90" s="22">
        <f t="shared" si="18"/>
        <v>0.9183164683543652</v>
      </c>
      <c r="U90" s="22">
        <f t="shared" si="18"/>
        <v>0.91372488601259338</v>
      </c>
      <c r="V90" s="22">
        <f t="shared" si="18"/>
        <v>0.90915626158253038</v>
      </c>
      <c r="W90" s="22">
        <f t="shared" si="18"/>
        <v>0.90461048027461777</v>
      </c>
      <c r="X90" s="22">
        <f t="shared" si="18"/>
        <v>0.90008742787324469</v>
      </c>
      <c r="Y90" s="22">
        <f t="shared" si="18"/>
        <v>0.89558699073387849</v>
      </c>
      <c r="Z90" s="22">
        <f t="shared" si="18"/>
        <v>0.89110905578020905</v>
      </c>
      <c r="AA90" s="22">
        <f t="shared" si="18"/>
        <v>0.88665351050130803</v>
      </c>
      <c r="AB90" s="22">
        <f t="shared" si="18"/>
        <v>0.88222024294880153</v>
      </c>
      <c r="AC90" s="22">
        <f t="shared" si="18"/>
        <v>0.87780914173405755</v>
      </c>
      <c r="AD90" s="22">
        <f t="shared" si="18"/>
        <v>0.87342009602538717</v>
      </c>
      <c r="AE90" s="22">
        <f t="shared" si="18"/>
        <v>0.86905299554526039</v>
      </c>
      <c r="AF90" s="22">
        <f t="shared" si="18"/>
        <v>0.86470773056753414</v>
      </c>
      <c r="AG90" s="22">
        <f t="shared" si="18"/>
        <v>0.86038419191469639</v>
      </c>
    </row>
    <row r="91" spans="1:33" ht="14.25" x14ac:dyDescent="0.45">
      <c r="A91" s="69"/>
      <c r="B91" s="20" t="s">
        <v>50</v>
      </c>
      <c r="C91" s="27">
        <f>C$89*C$90</f>
        <v>0</v>
      </c>
      <c r="D91" s="27">
        <f>D$89*D$90</f>
        <v>32254497.040756665</v>
      </c>
      <c r="E91" s="27">
        <f t="shared" ref="E91:AG91" ca="1" si="19">E$89*E$90</f>
        <v>62652718.554961912</v>
      </c>
      <c r="F91" s="27">
        <f t="shared" ca="1" si="19"/>
        <v>60838689.138405912</v>
      </c>
      <c r="G91" s="27">
        <f t="shared" ca="1" si="19"/>
        <v>59066234.575582266</v>
      </c>
      <c r="H91" s="27">
        <f t="shared" ca="1" si="19"/>
        <v>71668358.854829863</v>
      </c>
      <c r="I91" s="27">
        <f t="shared" ca="1" si="19"/>
        <v>69554228.302241251</v>
      </c>
      <c r="J91" s="27">
        <f t="shared" ca="1" si="19"/>
        <v>67489576.574453279</v>
      </c>
      <c r="K91" s="27">
        <f t="shared" ca="1" si="19"/>
        <v>65473584.041410334</v>
      </c>
      <c r="L91" s="27">
        <f t="shared" ca="1" si="19"/>
        <v>63505436.728258446</v>
      </c>
      <c r="M91" s="27">
        <f t="shared" ca="1" si="19"/>
        <v>61584326.594498031</v>
      </c>
      <c r="N91" s="27">
        <f t="shared" ca="1" si="19"/>
        <v>59709451.795055322</v>
      </c>
      <c r="O91" s="27">
        <f t="shared" ca="1" si="19"/>
        <v>57880016.924013548</v>
      </c>
      <c r="P91" s="27">
        <f t="shared" ca="1" si="19"/>
        <v>56095233.241714634</v>
      </c>
      <c r="Q91" s="27">
        <f t="shared" ca="1" si="19"/>
        <v>54354318.885922916</v>
      </c>
      <c r="R91" s="27">
        <f t="shared" ca="1" si="19"/>
        <v>52656499.067712516</v>
      </c>
      <c r="S91" s="27">
        <f t="shared" ca="1" si="19"/>
        <v>51001006.252719566</v>
      </c>
      <c r="T91" s="27">
        <f t="shared" ca="1" si="19"/>
        <v>49387080.328377597</v>
      </c>
      <c r="U91" s="27">
        <f t="shared" ca="1" si="19"/>
        <v>47813968.757731922</v>
      </c>
      <c r="V91" s="27">
        <f t="shared" ca="1" si="19"/>
        <v>46280926.720406942</v>
      </c>
      <c r="W91" s="27">
        <f t="shared" ca="1" si="19"/>
        <v>44787217.241281793</v>
      </c>
      <c r="X91" s="27">
        <f t="shared" ca="1" si="19"/>
        <v>43332111.307407066</v>
      </c>
      <c r="Y91" s="27">
        <f t="shared" ca="1" si="19"/>
        <v>41914887.973678969</v>
      </c>
      <c r="Z91" s="27">
        <f t="shared" ca="1" si="19"/>
        <v>40534834.45776654</v>
      </c>
      <c r="AA91" s="27">
        <f t="shared" ca="1" si="19"/>
        <v>39191246.224771373</v>
      </c>
      <c r="AB91" s="27">
        <f t="shared" ca="1" si="19"/>
        <v>73233312.051818803</v>
      </c>
      <c r="AC91" s="27">
        <f t="shared" ca="1" si="19"/>
        <v>72867145.491559714</v>
      </c>
      <c r="AD91" s="27">
        <f t="shared" ca="1" si="19"/>
        <v>70783230.911025777</v>
      </c>
      <c r="AE91" s="27">
        <f t="shared" ca="1" si="19"/>
        <v>68746411.377545729</v>
      </c>
      <c r="AF91" s="27">
        <f t="shared" ca="1" si="19"/>
        <v>66755946.871011525</v>
      </c>
      <c r="AG91" s="27">
        <f t="shared" ca="1" si="19"/>
        <v>64811100.84781798</v>
      </c>
    </row>
    <row r="92" spans="1:33" ht="14.25" x14ac:dyDescent="0.45">
      <c r="A92" s="69"/>
      <c r="B92" s="20" t="s">
        <v>2</v>
      </c>
      <c r="C92" s="6">
        <f t="shared" ref="C92:AG92" ca="1" si="20">C$91*C$73</f>
        <v>0</v>
      </c>
      <c r="D92" s="6">
        <f t="shared" ca="1" si="20"/>
        <v>2893228.384555873</v>
      </c>
      <c r="E92" s="6">
        <f t="shared" ca="1" si="20"/>
        <v>5619948.8543800833</v>
      </c>
      <c r="F92" s="6">
        <f t="shared" ca="1" si="20"/>
        <v>5457230.4157150108</v>
      </c>
      <c r="G92" s="6">
        <f t="shared" ca="1" si="20"/>
        <v>5825283.3123906124</v>
      </c>
      <c r="H92" s="6">
        <f t="shared" ca="1" si="20"/>
        <v>7068141.3478158358</v>
      </c>
      <c r="I92" s="6">
        <f t="shared" ca="1" si="20"/>
        <v>6859639.6629411969</v>
      </c>
      <c r="J92" s="6">
        <f t="shared" ca="1" si="20"/>
        <v>6656017.7232288979</v>
      </c>
      <c r="K92" s="6">
        <f t="shared" ca="1" si="20"/>
        <v>6457194.6943863928</v>
      </c>
      <c r="L92" s="6">
        <f t="shared" ca="1" si="20"/>
        <v>6263090.2998535186</v>
      </c>
      <c r="M92" s="6">
        <f t="shared" ca="1" si="20"/>
        <v>6073624.8483333476</v>
      </c>
      <c r="N92" s="6">
        <f t="shared" ca="1" si="20"/>
        <v>5888719.2595398091</v>
      </c>
      <c r="O92" s="6">
        <f t="shared" ca="1" si="20"/>
        <v>5708295.088235165</v>
      </c>
      <c r="P92" s="6">
        <f t="shared" ca="1" si="20"/>
        <v>5532274.5466274396</v>
      </c>
      <c r="Q92" s="6">
        <f t="shared" ca="1" si="20"/>
        <v>5360580.5251959953</v>
      </c>
      <c r="R92" s="6">
        <f t="shared" ca="1" si="20"/>
        <v>5193136.6120105134</v>
      </c>
      <c r="S92" s="6">
        <f t="shared" ca="1" si="20"/>
        <v>5029867.1106066154</v>
      </c>
      <c r="T92" s="6">
        <f t="shared" ca="1" si="20"/>
        <v>4870697.056479102</v>
      </c>
      <c r="U92" s="6">
        <f t="shared" ca="1" si="20"/>
        <v>4715552.2322515706</v>
      </c>
      <c r="V92" s="6">
        <f t="shared" ca="1" si="20"/>
        <v>4564359.1815790245</v>
      </c>
      <c r="W92" s="6">
        <f t="shared" ca="1" si="20"/>
        <v>4417045.221838234</v>
      </c>
      <c r="X92" s="6">
        <f t="shared" ca="1" si="20"/>
        <v>4273538.4556584051</v>
      </c>
      <c r="Y92" s="6">
        <f t="shared" ca="1" si="20"/>
        <v>4133767.7813430703</v>
      </c>
      <c r="Z92" s="6">
        <f t="shared" ca="1" si="20"/>
        <v>3997662.9022320863</v>
      </c>
      <c r="AA92" s="6">
        <f t="shared" ca="1" si="20"/>
        <v>3865154.3350510201</v>
      </c>
      <c r="AB92" s="6">
        <f t="shared" ca="1" si="20"/>
        <v>7222481.5695786877</v>
      </c>
      <c r="AC92" s="6">
        <f t="shared" ca="1" si="20"/>
        <v>7186369.1617307952</v>
      </c>
      <c r="AD92" s="6">
        <f t="shared" ca="1" si="20"/>
        <v>6980847.4636293519</v>
      </c>
      <c r="AE92" s="6">
        <f t="shared" ca="1" si="20"/>
        <v>6779970.4156172629</v>
      </c>
      <c r="AF92" s="6">
        <f t="shared" ca="1" si="20"/>
        <v>6583665.034765834</v>
      </c>
      <c r="AG92" s="6">
        <f t="shared" ca="1" si="20"/>
        <v>6391858.6810091641</v>
      </c>
    </row>
    <row r="93" spans="1:33" ht="14.25" x14ac:dyDescent="0.45">
      <c r="A93" s="69"/>
      <c r="B93" s="20" t="s">
        <v>102</v>
      </c>
      <c r="C93" s="6">
        <f>(ROUND(C$75+MAX(C$76,0),0)*$C$30)</f>
        <v>7341266.5759412507</v>
      </c>
      <c r="D93" s="6">
        <f>(ROUND(D$75+MAX(D$76,0),0)*($C$30*POWER(C$83,$C$68)))</f>
        <v>6156640.8404115243</v>
      </c>
      <c r="E93" s="6">
        <f t="shared" ref="E93:AG93" ca="1" si="21">(ROUND(E$75+MAX(E$76,0),0)*($C$30*POWER(D$83,$C$68)))</f>
        <v>0</v>
      </c>
      <c r="F93" s="6">
        <f t="shared" ca="1" si="21"/>
        <v>0</v>
      </c>
      <c r="G93" s="6">
        <f t="shared" ca="1" si="21"/>
        <v>2819033.4912118311</v>
      </c>
      <c r="H93" s="6">
        <f t="shared" ca="1" si="21"/>
        <v>0</v>
      </c>
      <c r="I93" s="6">
        <f t="shared" ca="1" si="21"/>
        <v>0</v>
      </c>
      <c r="J93" s="6">
        <f t="shared" ca="1" si="21"/>
        <v>0</v>
      </c>
      <c r="K93" s="6">
        <f t="shared" ca="1" si="21"/>
        <v>0</v>
      </c>
      <c r="L93" s="6">
        <f t="shared" ca="1" si="21"/>
        <v>0</v>
      </c>
      <c r="M93" s="6">
        <f t="shared" ca="1" si="21"/>
        <v>0</v>
      </c>
      <c r="N93" s="6">
        <f t="shared" ca="1" si="21"/>
        <v>0</v>
      </c>
      <c r="O93" s="6">
        <f t="shared" ca="1" si="21"/>
        <v>0</v>
      </c>
      <c r="P93" s="6">
        <f t="shared" ca="1" si="21"/>
        <v>0</v>
      </c>
      <c r="Q93" s="6">
        <f t="shared" ca="1" si="21"/>
        <v>0</v>
      </c>
      <c r="R93" s="6">
        <f t="shared" ca="1" si="21"/>
        <v>0</v>
      </c>
      <c r="S93" s="6">
        <f t="shared" ca="1" si="21"/>
        <v>0</v>
      </c>
      <c r="T93" s="6">
        <f t="shared" ca="1" si="21"/>
        <v>0</v>
      </c>
      <c r="U93" s="6">
        <f t="shared" ca="1" si="21"/>
        <v>0</v>
      </c>
      <c r="V93" s="6">
        <f t="shared" ca="1" si="21"/>
        <v>0</v>
      </c>
      <c r="W93" s="6">
        <f t="shared" ca="1" si="21"/>
        <v>0</v>
      </c>
      <c r="X93" s="6">
        <f t="shared" ca="1" si="21"/>
        <v>0</v>
      </c>
      <c r="Y93" s="6">
        <f t="shared" ca="1" si="21"/>
        <v>0</v>
      </c>
      <c r="Z93" s="6">
        <f t="shared" ca="1" si="21"/>
        <v>0</v>
      </c>
      <c r="AA93" s="6">
        <f t="shared" ca="1" si="21"/>
        <v>0</v>
      </c>
      <c r="AB93" s="6">
        <f t="shared" ca="1" si="21"/>
        <v>0</v>
      </c>
      <c r="AC93" s="6">
        <f t="shared" ca="1" si="21"/>
        <v>0</v>
      </c>
      <c r="AD93" s="6">
        <f t="shared" ca="1" si="21"/>
        <v>0</v>
      </c>
      <c r="AE93" s="6">
        <f t="shared" ca="1" si="21"/>
        <v>0</v>
      </c>
      <c r="AF93" s="6">
        <f t="shared" ca="1" si="21"/>
        <v>0</v>
      </c>
      <c r="AG93" s="6">
        <f t="shared" ca="1" si="21"/>
        <v>0</v>
      </c>
    </row>
    <row r="94" spans="1:33" ht="14.25" x14ac:dyDescent="0.45">
      <c r="A94" s="69"/>
      <c r="B94" s="174" t="s">
        <v>128</v>
      </c>
      <c r="C94" s="178">
        <f>0</f>
        <v>0</v>
      </c>
      <c r="D94" s="178">
        <f ca="1">D$82*$C$22</f>
        <v>0</v>
      </c>
      <c r="E94" s="178">
        <f t="shared" ref="E94:AG94" ca="1" si="22">E$82*$C$22</f>
        <v>0</v>
      </c>
      <c r="F94" s="178">
        <f t="shared" ca="1" si="22"/>
        <v>0</v>
      </c>
      <c r="G94" s="178">
        <f t="shared" ca="1" si="22"/>
        <v>0</v>
      </c>
      <c r="H94" s="178">
        <f t="shared" ca="1" si="22"/>
        <v>0</v>
      </c>
      <c r="I94" s="178">
        <f t="shared" ca="1" si="22"/>
        <v>0</v>
      </c>
      <c r="J94" s="178">
        <f t="shared" ca="1" si="22"/>
        <v>0</v>
      </c>
      <c r="K94" s="178">
        <f t="shared" ca="1" si="22"/>
        <v>0</v>
      </c>
      <c r="L94" s="178">
        <f t="shared" ca="1" si="22"/>
        <v>0</v>
      </c>
      <c r="M94" s="178">
        <f t="shared" ca="1" si="22"/>
        <v>0</v>
      </c>
      <c r="N94" s="178">
        <f t="shared" ca="1" si="22"/>
        <v>0</v>
      </c>
      <c r="O94" s="178">
        <f t="shared" ca="1" si="22"/>
        <v>0</v>
      </c>
      <c r="P94" s="178">
        <f t="shared" ca="1" si="22"/>
        <v>0</v>
      </c>
      <c r="Q94" s="178">
        <f t="shared" ca="1" si="22"/>
        <v>0</v>
      </c>
      <c r="R94" s="178">
        <f t="shared" ca="1" si="22"/>
        <v>0</v>
      </c>
      <c r="S94" s="178">
        <f t="shared" ca="1" si="22"/>
        <v>0</v>
      </c>
      <c r="T94" s="178">
        <f t="shared" ca="1" si="22"/>
        <v>0</v>
      </c>
      <c r="U94" s="178">
        <f t="shared" ca="1" si="22"/>
        <v>0</v>
      </c>
      <c r="V94" s="178">
        <f t="shared" ca="1" si="22"/>
        <v>0</v>
      </c>
      <c r="W94" s="178">
        <f t="shared" ca="1" si="22"/>
        <v>0</v>
      </c>
      <c r="X94" s="178">
        <f t="shared" ca="1" si="22"/>
        <v>0</v>
      </c>
      <c r="Y94" s="178">
        <f t="shared" ca="1" si="22"/>
        <v>0</v>
      </c>
      <c r="Z94" s="178">
        <f t="shared" ca="1" si="22"/>
        <v>0</v>
      </c>
      <c r="AA94" s="178">
        <f t="shared" ca="1" si="22"/>
        <v>2500000</v>
      </c>
      <c r="AB94" s="178">
        <f t="shared" ca="1" si="22"/>
        <v>2500000</v>
      </c>
      <c r="AC94" s="178">
        <f t="shared" ca="1" si="22"/>
        <v>0</v>
      </c>
      <c r="AD94" s="178">
        <f t="shared" ca="1" si="22"/>
        <v>0</v>
      </c>
      <c r="AE94" s="178">
        <f t="shared" ca="1" si="22"/>
        <v>0</v>
      </c>
      <c r="AF94" s="178">
        <f t="shared" ca="1" si="22"/>
        <v>0</v>
      </c>
      <c r="AG94" s="178">
        <f t="shared" ca="1" si="22"/>
        <v>0</v>
      </c>
    </row>
    <row r="95" spans="1:33" ht="14.25" x14ac:dyDescent="0.45">
      <c r="A95" s="69"/>
      <c r="B95" s="20" t="s">
        <v>103</v>
      </c>
      <c r="C95" s="6">
        <f>$C$29+($C$31*ROUND(C$75+MAX(C$76,0),0))</f>
        <v>13344101.316068262</v>
      </c>
      <c r="D95" s="6">
        <f>$C$31*(ROUND(D$75+MAX(D$76,0),0))</f>
        <v>10830620.526616706</v>
      </c>
      <c r="E95" s="6">
        <f t="shared" ref="E95:AG95" si="23">$C$31*(ROUND(E$75+MAX(E$76,0),0))</f>
        <v>0</v>
      </c>
      <c r="F95" s="6">
        <f t="shared" si="23"/>
        <v>0</v>
      </c>
      <c r="G95" s="6">
        <f t="shared" si="23"/>
        <v>5415310.2633083528</v>
      </c>
      <c r="H95" s="6">
        <f t="shared" si="23"/>
        <v>0</v>
      </c>
      <c r="I95" s="6">
        <f t="shared" si="23"/>
        <v>0</v>
      </c>
      <c r="J95" s="6">
        <f t="shared" si="23"/>
        <v>0</v>
      </c>
      <c r="K95" s="6">
        <f t="shared" si="23"/>
        <v>0</v>
      </c>
      <c r="L95" s="6">
        <f t="shared" si="23"/>
        <v>0</v>
      </c>
      <c r="M95" s="6">
        <f t="shared" si="23"/>
        <v>0</v>
      </c>
      <c r="N95" s="6">
        <f t="shared" si="23"/>
        <v>0</v>
      </c>
      <c r="O95" s="6">
        <f t="shared" si="23"/>
        <v>0</v>
      </c>
      <c r="P95" s="6">
        <f t="shared" si="23"/>
        <v>0</v>
      </c>
      <c r="Q95" s="6">
        <f t="shared" si="23"/>
        <v>0</v>
      </c>
      <c r="R95" s="6">
        <f t="shared" si="23"/>
        <v>0</v>
      </c>
      <c r="S95" s="6">
        <f t="shared" si="23"/>
        <v>0</v>
      </c>
      <c r="T95" s="6">
        <f t="shared" si="23"/>
        <v>0</v>
      </c>
      <c r="U95" s="6">
        <f t="shared" si="23"/>
        <v>0</v>
      </c>
      <c r="V95" s="6">
        <f t="shared" si="23"/>
        <v>0</v>
      </c>
      <c r="W95" s="6">
        <f t="shared" si="23"/>
        <v>0</v>
      </c>
      <c r="X95" s="6">
        <f t="shared" si="23"/>
        <v>0</v>
      </c>
      <c r="Y95" s="6">
        <f t="shared" si="23"/>
        <v>0</v>
      </c>
      <c r="Z95" s="6">
        <f t="shared" si="23"/>
        <v>0</v>
      </c>
      <c r="AA95" s="6">
        <f t="shared" si="23"/>
        <v>0</v>
      </c>
      <c r="AB95" s="6">
        <f t="shared" si="23"/>
        <v>0</v>
      </c>
      <c r="AC95" s="6">
        <f t="shared" si="23"/>
        <v>0</v>
      </c>
      <c r="AD95" s="6">
        <f t="shared" si="23"/>
        <v>0</v>
      </c>
      <c r="AE95" s="6">
        <f t="shared" si="23"/>
        <v>0</v>
      </c>
      <c r="AF95" s="6">
        <f t="shared" si="23"/>
        <v>0</v>
      </c>
      <c r="AG95" s="6">
        <f t="shared" si="23"/>
        <v>0</v>
      </c>
    </row>
    <row r="96" spans="1:33" ht="14.25" x14ac:dyDescent="0.45">
      <c r="A96" s="69"/>
      <c r="B96" s="20" t="s">
        <v>17</v>
      </c>
      <c r="C96" s="7">
        <f>0</f>
        <v>0</v>
      </c>
      <c r="D96" s="6">
        <f t="shared" ref="D96:AG96" si="24">C$78*$C$52</f>
        <v>849556.87576248776</v>
      </c>
      <c r="E96" s="6">
        <f t="shared" si="24"/>
        <v>1699113.7515249755</v>
      </c>
      <c r="F96" s="6">
        <f t="shared" si="24"/>
        <v>1699113.7515249755</v>
      </c>
      <c r="G96" s="6">
        <f t="shared" si="24"/>
        <v>1699113.7515249755</v>
      </c>
      <c r="H96" s="6">
        <f t="shared" si="24"/>
        <v>2123892.1894062194</v>
      </c>
      <c r="I96" s="6">
        <f t="shared" si="24"/>
        <v>2123892.1894062194</v>
      </c>
      <c r="J96" s="6">
        <f t="shared" si="24"/>
        <v>2123892.1894062194</v>
      </c>
      <c r="K96" s="6">
        <f t="shared" si="24"/>
        <v>2123892.1894062194</v>
      </c>
      <c r="L96" s="6">
        <f t="shared" si="24"/>
        <v>2123892.1894062194</v>
      </c>
      <c r="M96" s="6">
        <f t="shared" si="24"/>
        <v>2123892.1894062194</v>
      </c>
      <c r="N96" s="6">
        <f t="shared" si="24"/>
        <v>2123892.1894062194</v>
      </c>
      <c r="O96" s="6">
        <f t="shared" si="24"/>
        <v>2123892.1894062194</v>
      </c>
      <c r="P96" s="6">
        <f t="shared" si="24"/>
        <v>2123892.1894062194</v>
      </c>
      <c r="Q96" s="6">
        <f t="shared" si="24"/>
        <v>2123892.1894062194</v>
      </c>
      <c r="R96" s="6">
        <f t="shared" si="24"/>
        <v>2123892.1894062194</v>
      </c>
      <c r="S96" s="6">
        <f t="shared" si="24"/>
        <v>2123892.1894062194</v>
      </c>
      <c r="T96" s="6">
        <f t="shared" si="24"/>
        <v>2123892.1894062194</v>
      </c>
      <c r="U96" s="6">
        <f t="shared" si="24"/>
        <v>2123892.1894062194</v>
      </c>
      <c r="V96" s="6">
        <f t="shared" si="24"/>
        <v>2123892.1894062194</v>
      </c>
      <c r="W96" s="6">
        <f t="shared" si="24"/>
        <v>2123892.1894062194</v>
      </c>
      <c r="X96" s="6">
        <f t="shared" si="24"/>
        <v>2123892.1894062194</v>
      </c>
      <c r="Y96" s="6">
        <f t="shared" si="24"/>
        <v>2123892.1894062194</v>
      </c>
      <c r="Z96" s="6">
        <f t="shared" si="24"/>
        <v>2123892.1894062194</v>
      </c>
      <c r="AA96" s="6">
        <f t="shared" si="24"/>
        <v>2123892.1894062194</v>
      </c>
      <c r="AB96" s="6">
        <f t="shared" si="24"/>
        <v>2123892.1894062194</v>
      </c>
      <c r="AC96" s="6">
        <f t="shared" si="24"/>
        <v>2123892.1894062194</v>
      </c>
      <c r="AD96" s="6">
        <f t="shared" si="24"/>
        <v>2123892.1894062194</v>
      </c>
      <c r="AE96" s="6">
        <f t="shared" si="24"/>
        <v>2123892.1894062194</v>
      </c>
      <c r="AF96" s="6">
        <f t="shared" si="24"/>
        <v>2123892.1894062194</v>
      </c>
      <c r="AG96" s="6">
        <f t="shared" si="24"/>
        <v>2123892.1894062194</v>
      </c>
    </row>
    <row r="97" spans="1:33" ht="14.25" x14ac:dyDescent="0.45">
      <c r="A97" s="69"/>
      <c r="B97" s="20" t="s">
        <v>3</v>
      </c>
      <c r="C97" s="7">
        <f ca="1">C92</f>
        <v>0</v>
      </c>
      <c r="D97" s="7">
        <f ca="1">D$92-(SUM(D$93:D$96))</f>
        <v>-14943589.858234845</v>
      </c>
      <c r="E97" s="7">
        <f t="shared" ref="E97:AG97" ca="1" si="25">E$92-(SUM(E$93:E$96))</f>
        <v>3920835.1028551077</v>
      </c>
      <c r="F97" s="7">
        <f t="shared" ca="1" si="25"/>
        <v>3758116.6641900353</v>
      </c>
      <c r="G97" s="7">
        <f t="shared" ca="1" si="25"/>
        <v>-4108174.1936545465</v>
      </c>
      <c r="H97" s="7">
        <f t="shared" ca="1" si="25"/>
        <v>4944249.158409616</v>
      </c>
      <c r="I97" s="7">
        <f t="shared" ca="1" si="25"/>
        <v>4735747.4735349771</v>
      </c>
      <c r="J97" s="7">
        <f t="shared" ca="1" si="25"/>
        <v>4532125.533822678</v>
      </c>
      <c r="K97" s="7">
        <f t="shared" ca="1" si="25"/>
        <v>4333302.504980173</v>
      </c>
      <c r="L97" s="7">
        <f t="shared" ca="1" si="25"/>
        <v>4139198.1104472992</v>
      </c>
      <c r="M97" s="7">
        <f t="shared" ca="1" si="25"/>
        <v>3949732.6589271282</v>
      </c>
      <c r="N97" s="7">
        <f t="shared" ca="1" si="25"/>
        <v>3764827.0701335897</v>
      </c>
      <c r="O97" s="7">
        <f t="shared" ca="1" si="25"/>
        <v>3584402.8988289456</v>
      </c>
      <c r="P97" s="7">
        <f t="shared" ca="1" si="25"/>
        <v>3408382.3572212202</v>
      </c>
      <c r="Q97" s="7">
        <f t="shared" ca="1" si="25"/>
        <v>3236688.3357897759</v>
      </c>
      <c r="R97" s="7">
        <f t="shared" ca="1" si="25"/>
        <v>3069244.422604294</v>
      </c>
      <c r="S97" s="7">
        <f t="shared" ca="1" si="25"/>
        <v>2905974.921200396</v>
      </c>
      <c r="T97" s="7">
        <f t="shared" ca="1" si="25"/>
        <v>2746804.8670728826</v>
      </c>
      <c r="U97" s="7">
        <f t="shared" ca="1" si="25"/>
        <v>2591660.0428453512</v>
      </c>
      <c r="V97" s="7">
        <f t="shared" ca="1" si="25"/>
        <v>2440466.9921728051</v>
      </c>
      <c r="W97" s="7">
        <f t="shared" ca="1" si="25"/>
        <v>2293153.0324320146</v>
      </c>
      <c r="X97" s="7">
        <f t="shared" ca="1" si="25"/>
        <v>2149646.2662521857</v>
      </c>
      <c r="Y97" s="7">
        <f t="shared" ca="1" si="25"/>
        <v>2009875.5919368509</v>
      </c>
      <c r="Z97" s="7">
        <f t="shared" ca="1" si="25"/>
        <v>1873770.7128258669</v>
      </c>
      <c r="AA97" s="7">
        <f t="shared" ca="1" si="25"/>
        <v>-758737.85435519973</v>
      </c>
      <c r="AB97" s="7">
        <f t="shared" ca="1" si="25"/>
        <v>2598589.3801724678</v>
      </c>
      <c r="AC97" s="7">
        <f t="shared" ca="1" si="25"/>
        <v>5062476.9723245762</v>
      </c>
      <c r="AD97" s="7">
        <f t="shared" ca="1" si="25"/>
        <v>4856955.2742231321</v>
      </c>
      <c r="AE97" s="7">
        <f t="shared" ca="1" si="25"/>
        <v>4656078.2262110431</v>
      </c>
      <c r="AF97" s="7">
        <f t="shared" ca="1" si="25"/>
        <v>4459772.8453596141</v>
      </c>
      <c r="AG97" s="7">
        <f t="shared" ca="1" si="25"/>
        <v>4267966.4916029442</v>
      </c>
    </row>
    <row r="98" spans="1:33" ht="14.25" x14ac:dyDescent="0.45">
      <c r="A98" s="69"/>
      <c r="B98" s="20" t="s">
        <v>4</v>
      </c>
      <c r="C98" s="7">
        <f t="shared" ref="C98:AG98" ca="1" si="26">C$97/(1+$C$59)^C$71</f>
        <v>0</v>
      </c>
      <c r="D98" s="7">
        <f t="shared" ca="1" si="26"/>
        <v>-13965971.830126023</v>
      </c>
      <c r="E98" s="7">
        <f t="shared" ca="1" si="26"/>
        <v>3424609.2260067323</v>
      </c>
      <c r="F98" s="7">
        <f t="shared" ca="1" si="26"/>
        <v>3067742.6540864566</v>
      </c>
      <c r="G98" s="7">
        <f t="shared" ca="1" si="26"/>
        <v>-3134106.4225962562</v>
      </c>
      <c r="H98" s="7">
        <f t="shared" ca="1" si="26"/>
        <v>3525181.3178698146</v>
      </c>
      <c r="I98" s="7">
        <f t="shared" ca="1" si="26"/>
        <v>3155628.5029487275</v>
      </c>
      <c r="J98" s="7">
        <f t="shared" ca="1" si="26"/>
        <v>2822380.0063766376</v>
      </c>
      <c r="K98" s="7">
        <f t="shared" ca="1" si="26"/>
        <v>2522021.5107329483</v>
      </c>
      <c r="L98" s="7">
        <f t="shared" ca="1" si="26"/>
        <v>2251449.5195128331</v>
      </c>
      <c r="M98" s="7">
        <f t="shared" ca="1" si="26"/>
        <v>2007843.8012869824</v>
      </c>
      <c r="N98" s="7">
        <f t="shared" ca="1" si="26"/>
        <v>1788642.2206654521</v>
      </c>
      <c r="O98" s="7">
        <f t="shared" ca="1" si="26"/>
        <v>1591517.7538172111</v>
      </c>
      <c r="P98" s="7">
        <f t="shared" ca="1" si="26"/>
        <v>1414357.503057336</v>
      </c>
      <c r="Q98" s="7">
        <f t="shared" ca="1" si="26"/>
        <v>1255243.5404189478</v>
      </c>
      <c r="R98" s="7">
        <f t="shared" ca="1" si="26"/>
        <v>1112435.4242824388</v>
      </c>
      <c r="S98" s="7">
        <f t="shared" ca="1" si="26"/>
        <v>984354.24613981636</v>
      </c>
      <c r="T98" s="7">
        <f t="shared" ca="1" si="26"/>
        <v>869568.07651744888</v>
      </c>
      <c r="U98" s="7">
        <f t="shared" ca="1" si="26"/>
        <v>766778.69005042675</v>
      </c>
      <c r="V98" s="7">
        <f t="shared" ca="1" si="26"/>
        <v>674809.45977367985</v>
      </c>
      <c r="W98" s="7">
        <f t="shared" ca="1" si="26"/>
        <v>592594.31994068029</v>
      </c>
      <c r="X98" s="7">
        <f t="shared" ca="1" si="26"/>
        <v>519167.70516583725</v>
      </c>
      <c r="Y98" s="7">
        <f t="shared" ca="1" si="26"/>
        <v>453655.3814728405</v>
      </c>
      <c r="Z98" s="7">
        <f t="shared" ca="1" si="26"/>
        <v>395266.09197415307</v>
      </c>
      <c r="AA98" s="7">
        <f t="shared" ca="1" si="26"/>
        <v>-149582.60341332975</v>
      </c>
      <c r="AB98" s="7">
        <f t="shared" ca="1" si="26"/>
        <v>478787.95601480355</v>
      </c>
      <c r="AC98" s="7">
        <f t="shared" ca="1" si="26"/>
        <v>871735.71810848673</v>
      </c>
      <c r="AD98" s="7">
        <f t="shared" ca="1" si="26"/>
        <v>781631.59624239278</v>
      </c>
      <c r="AE98" s="7">
        <f t="shared" ca="1" si="26"/>
        <v>700284.4664706405</v>
      </c>
      <c r="AF98" s="7">
        <f t="shared" ca="1" si="26"/>
        <v>626878.22698935971</v>
      </c>
      <c r="AG98" s="7">
        <f t="shared" ca="1" si="26"/>
        <v>560670.4541142676</v>
      </c>
    </row>
    <row r="99" spans="1:33" ht="13.15" x14ac:dyDescent="0.4">
      <c r="A99" s="69"/>
      <c r="B99" s="82" t="s">
        <v>6</v>
      </c>
      <c r="C99" s="138">
        <f ca="1">SUMIF(D71:AG71,TEXT(C35+1,"&lt;0"),D98:AG98)</f>
        <v>21965574.513901748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33" ht="13.15" x14ac:dyDescent="0.4">
      <c r="A100" s="69"/>
      <c r="B100" s="82" t="s">
        <v>8</v>
      </c>
      <c r="C100" s="138">
        <f>SUM(C93:C96)</f>
        <v>20685367.892009512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33" ht="13.15" x14ac:dyDescent="0.4">
      <c r="A101" s="69"/>
      <c r="B101" s="5" t="s">
        <v>7</v>
      </c>
      <c r="C101" s="138">
        <f ca="1">C99-C100</f>
        <v>1280206.6218922362</v>
      </c>
      <c r="D101" s="2"/>
      <c r="E101" s="295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33" x14ac:dyDescent="0.35">
      <c r="D102" s="137"/>
      <c r="E102" s="137"/>
      <c r="P102" s="84"/>
    </row>
    <row r="103" spans="1:33" x14ac:dyDescent="0.35">
      <c r="E103" s="303"/>
      <c r="F103" s="1"/>
    </row>
    <row r="104" spans="1:33" x14ac:dyDescent="0.35">
      <c r="Z104" s="142"/>
    </row>
    <row r="106" spans="1:33" x14ac:dyDescent="0.35">
      <c r="Z106" s="84"/>
    </row>
    <row r="653" spans="7:7" x14ac:dyDescent="0.35">
      <c r="G653" s="304">
        <f>C7-(10)</f>
        <v>139.821337489184</v>
      </c>
    </row>
  </sheetData>
  <mergeCells count="11">
    <mergeCell ref="F33:H33"/>
    <mergeCell ref="F47:H47"/>
    <mergeCell ref="F51:H51"/>
    <mergeCell ref="F54:H54"/>
    <mergeCell ref="F59:H59"/>
    <mergeCell ref="F19:H19"/>
    <mergeCell ref="F3:H3"/>
    <mergeCell ref="F7:H7"/>
    <mergeCell ref="F8:H8"/>
    <mergeCell ref="F10:H10"/>
    <mergeCell ref="F18:H18"/>
  </mergeCells>
  <hyperlinks>
    <hyperlink ref="F58" r:id="rId1" xr:uid="{A81B762A-82C5-4344-BC99-1BE00A046D50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6AB3E-D770-4E0A-A886-2F159E3FBFDF}">
  <sheetPr codeName="Sheet12"/>
  <dimension ref="A1:AG5020"/>
  <sheetViews>
    <sheetView zoomScale="70" zoomScaleNormal="70" workbookViewId="0">
      <selection activeCell="A3" sqref="A3"/>
    </sheetView>
  </sheetViews>
  <sheetFormatPr defaultColWidth="8.73046875" defaultRowHeight="12.75" x14ac:dyDescent="0.35"/>
  <cols>
    <col min="1" max="1" width="29.265625" style="145" customWidth="1"/>
    <col min="2" max="2" width="16.265625" style="145" customWidth="1"/>
    <col min="3" max="3" width="16.3984375" style="145" customWidth="1"/>
    <col min="4" max="33" width="20.73046875" style="145" customWidth="1"/>
    <col min="34" max="16384" width="8.73046875" style="145"/>
  </cols>
  <sheetData>
    <row r="1" spans="1:9" ht="20.65" x14ac:dyDescent="0.6">
      <c r="A1" s="173" t="s">
        <v>198</v>
      </c>
      <c r="B1" s="173"/>
      <c r="C1" s="150"/>
      <c r="F1" s="70"/>
    </row>
    <row r="2" spans="1:9" ht="13.15" x14ac:dyDescent="0.4">
      <c r="A2" s="146" t="s">
        <v>450</v>
      </c>
      <c r="B2" s="146"/>
      <c r="C2" s="146"/>
      <c r="D2" s="146"/>
      <c r="E2" s="146"/>
      <c r="F2" s="70"/>
    </row>
    <row r="3" spans="1:9" ht="16.149999999999999" thickBot="1" x14ac:dyDescent="0.55000000000000004">
      <c r="A3" s="70" t="s">
        <v>199</v>
      </c>
      <c r="B3" s="291">
        <f ca="1">'Prob Restim Case'!C101</f>
        <v>1280206.6218922362</v>
      </c>
      <c r="C3" s="152"/>
      <c r="D3" s="70"/>
      <c r="E3" s="70"/>
      <c r="F3" s="70"/>
    </row>
    <row r="4" spans="1:9" ht="16.149999999999999" thickTop="1" x14ac:dyDescent="0.5">
      <c r="A4" s="70" t="s">
        <v>200</v>
      </c>
      <c r="B4" s="212">
        <v>49</v>
      </c>
      <c r="C4" s="152"/>
      <c r="D4" s="70"/>
      <c r="E4" s="70"/>
      <c r="F4" s="70"/>
    </row>
    <row r="5" spans="1:9" ht="15.75" x14ac:dyDescent="0.5">
      <c r="A5" s="216" t="s">
        <v>433</v>
      </c>
      <c r="B5" s="219" t="s">
        <v>428</v>
      </c>
      <c r="C5" s="152"/>
      <c r="D5" s="70"/>
      <c r="E5" s="70"/>
      <c r="F5" s="70"/>
      <c r="I5" s="70"/>
    </row>
    <row r="6" spans="1:9" ht="15" x14ac:dyDescent="0.4">
      <c r="A6" s="210" t="s">
        <v>284</v>
      </c>
      <c r="B6" s="326">
        <f>AVERAGE($B$20:$B$5019)/D6</f>
        <v>8.386526310697244E-2</v>
      </c>
      <c r="C6" s="211" t="s">
        <v>287</v>
      </c>
      <c r="D6" s="292">
        <f>1000000</f>
        <v>1000000</v>
      </c>
      <c r="E6" s="214"/>
      <c r="F6" s="70"/>
    </row>
    <row r="7" spans="1:9" ht="15" x14ac:dyDescent="0.4">
      <c r="A7" s="216" t="s">
        <v>285</v>
      </c>
      <c r="B7" s="327">
        <f>STDEV($B$20:$B$5019)/D6</f>
        <v>15.106847674998763</v>
      </c>
      <c r="E7" s="215"/>
      <c r="F7" s="70"/>
    </row>
    <row r="8" spans="1:9" ht="15" x14ac:dyDescent="0.4">
      <c r="A8" s="216" t="s">
        <v>446</v>
      </c>
      <c r="B8" s="327">
        <f>SKEW($B$20:$B$5019)</f>
        <v>0.50104322368323206</v>
      </c>
      <c r="E8" s="215"/>
      <c r="F8" s="70"/>
    </row>
    <row r="9" spans="1:9" ht="15" x14ac:dyDescent="0.4">
      <c r="A9" s="216" t="s">
        <v>447</v>
      </c>
      <c r="B9" s="327">
        <f>KURT($B$20:$B$5019)</f>
        <v>0.49812918181083843</v>
      </c>
      <c r="E9" s="215"/>
      <c r="F9" s="70"/>
    </row>
    <row r="10" spans="1:9" ht="15" x14ac:dyDescent="0.4">
      <c r="A10" s="210" t="s">
        <v>286</v>
      </c>
      <c r="B10" s="326">
        <f>FORECAST(0.05,OFFSET($D$21:$D$70,MATCH(0.05,$F$21:$F$70,1)-1,0,2), OFFSET($F$21:$F$70,MATCH(0.05,$F$21:$F$70,1)-1,0,2))/D6</f>
        <v>-22.022979294615045</v>
      </c>
      <c r="E10" s="215"/>
      <c r="F10" s="70"/>
    </row>
    <row r="11" spans="1:9" ht="15" x14ac:dyDescent="0.4">
      <c r="A11" s="216" t="s">
        <v>289</v>
      </c>
      <c r="B11" s="327">
        <f>FORECAST(0.5,OFFSET($D$21:$D$70,MATCH(0.5,$F$21:$F$70,1)-1,0,2), OFFSET($F$21:$F$70,MATCH(0.5,$F$21:$F$70,1)-1,0,2))/D6</f>
        <v>-1.4282551050488688</v>
      </c>
      <c r="E11" s="70"/>
      <c r="F11" s="70"/>
    </row>
    <row r="12" spans="1:9" ht="15" x14ac:dyDescent="0.4">
      <c r="A12" s="210" t="s">
        <v>290</v>
      </c>
      <c r="B12" s="326">
        <f>FORECAST(0.95,OFFSET($D$21:$D$70,MATCH(0.95,$F$21:$F$70,1)-1,0,2), OFFSET($F$21:$F$70,MATCH(0.95,$F$21:$F$70,1)-1,0,2))/D6</f>
        <v>26.60865646408692</v>
      </c>
      <c r="C12" s="151"/>
      <c r="D12" s="70"/>
      <c r="E12" s="70"/>
      <c r="F12" s="70"/>
    </row>
    <row r="13" spans="1:9" ht="18" x14ac:dyDescent="0.6">
      <c r="A13" s="216" t="s">
        <v>410</v>
      </c>
      <c r="B13" s="218">
        <f ca="1">($B$6-$D$13)/$D$13</f>
        <v>-1.0284676832827613</v>
      </c>
      <c r="C13" s="211" t="s">
        <v>207</v>
      </c>
      <c r="D13" s="217">
        <f ca="1">'Deterministic (Set Flow)'!C94/D6</f>
        <v>-2.9459813176212051</v>
      </c>
      <c r="E13" s="70"/>
      <c r="F13" s="70"/>
    </row>
    <row r="14" spans="1:9" ht="15" x14ac:dyDescent="0.4">
      <c r="A14" s="210" t="s">
        <v>204</v>
      </c>
      <c r="B14" s="213">
        <f>($B$6-(1.96*$B$7))</f>
        <v>-29.525556179890604</v>
      </c>
      <c r="C14" s="210" t="s">
        <v>205</v>
      </c>
      <c r="D14" s="213">
        <f>$B$6+(1.96*$B$7)</f>
        <v>29.693286706104548</v>
      </c>
      <c r="E14" s="70" t="s">
        <v>206</v>
      </c>
      <c r="F14" s="70"/>
    </row>
    <row r="16" spans="1:9" ht="15.75" x14ac:dyDescent="0.5">
      <c r="A16" s="304" t="s">
        <v>201</v>
      </c>
      <c r="B16" s="304">
        <v>5000</v>
      </c>
      <c r="C16" s="152"/>
      <c r="D16" s="304" t="s">
        <v>202</v>
      </c>
      <c r="E16" s="167">
        <f>MAX($B$20:$B$5019)</f>
        <v>70256525.28443411</v>
      </c>
      <c r="F16" s="168"/>
      <c r="G16" s="168"/>
      <c r="H16" s="168"/>
    </row>
    <row r="17" spans="1:22" ht="15.75" x14ac:dyDescent="0.5">
      <c r="B17" s="149"/>
      <c r="C17" s="152"/>
      <c r="D17" s="304" t="s">
        <v>203</v>
      </c>
      <c r="E17" s="167">
        <f>MIN($B$20:$B$5019)</f>
        <v>-55791217.563678905</v>
      </c>
      <c r="F17" s="70"/>
      <c r="J17" s="153"/>
    </row>
    <row r="18" spans="1:22" x14ac:dyDescent="0.35">
      <c r="F18" s="70"/>
      <c r="J18" s="154"/>
    </row>
    <row r="19" spans="1:22" ht="13.15" x14ac:dyDescent="0.4">
      <c r="A19" s="170">
        <f ca="1">B3</f>
        <v>1280206.6218922362</v>
      </c>
      <c r="E19" s="146" t="s">
        <v>208</v>
      </c>
      <c r="F19" s="70"/>
      <c r="H19" s="146" t="s">
        <v>215</v>
      </c>
    </row>
    <row r="20" spans="1:22" x14ac:dyDescent="0.35">
      <c r="A20" s="70">
        <f>1</f>
        <v>1</v>
      </c>
      <c r="B20" s="170">
        <f t="dataTable" ref="B20:B5019" dt2D="1" dtr="1" r1="A18" r2="B18" ca="1"/>
        <v>1280206.6218922362</v>
      </c>
      <c r="D20" s="70" t="s">
        <v>209</v>
      </c>
      <c r="E20" s="70" t="s">
        <v>210</v>
      </c>
      <c r="F20" s="148" t="s">
        <v>211</v>
      </c>
      <c r="G20" s="148" t="s">
        <v>212</v>
      </c>
      <c r="H20" s="148" t="s">
        <v>213</v>
      </c>
      <c r="I20" s="148" t="s">
        <v>210</v>
      </c>
      <c r="J20" s="148" t="s">
        <v>214</v>
      </c>
    </row>
    <row r="21" spans="1:22" x14ac:dyDescent="0.35">
      <c r="A21" s="70">
        <f>A20+1</f>
        <v>2</v>
      </c>
      <c r="B21" s="170">
        <v>1280206.6218922362</v>
      </c>
      <c r="D21" s="166">
        <f>E17</f>
        <v>-55791217.563678905</v>
      </c>
      <c r="E21" s="145">
        <f t="shared" ref="E21:E71" si="0">COUNTIF($B$20:$B$5019,"&lt;="&amp;TEXT($D21,"?.?"))</f>
        <v>0</v>
      </c>
      <c r="F21" s="165">
        <f>$E21/$B$16</f>
        <v>0</v>
      </c>
      <c r="G21" s="145">
        <f>1</f>
        <v>1</v>
      </c>
      <c r="H21" s="161">
        <f>0.5*D21+0.5*D22</f>
        <v>-54505016.106045097</v>
      </c>
      <c r="I21" s="145">
        <f>E22</f>
        <v>1</v>
      </c>
      <c r="J21" s="169">
        <f>I21/$B$16</f>
        <v>2.0000000000000001E-4</v>
      </c>
      <c r="K21" s="300">
        <f t="shared" ref="K21:K70" si="1">H21/1000000</f>
        <v>-54.505016106045098</v>
      </c>
      <c r="U21" s="145">
        <v>1</v>
      </c>
      <c r="V21" s="145">
        <v>-2522305.876277443</v>
      </c>
    </row>
    <row r="22" spans="1:22" x14ac:dyDescent="0.35">
      <c r="A22" s="70">
        <f t="shared" ref="A22:A85" si="2">A21+1</f>
        <v>3</v>
      </c>
      <c r="B22" s="170">
        <v>1280206.6218922362</v>
      </c>
      <c r="C22" s="150"/>
      <c r="D22" s="166">
        <f t="shared" ref="D22:D53" si="3">D21+($E$16-$E$17)/$B$4</f>
        <v>-53218814.648411289</v>
      </c>
      <c r="E22" s="145">
        <f t="shared" si="0"/>
        <v>1</v>
      </c>
      <c r="F22" s="165">
        <f t="shared" ref="F22:F71" si="4">$E22/$B$16</f>
        <v>2.0000000000000001E-4</v>
      </c>
      <c r="G22" s="145">
        <f>G21+1</f>
        <v>2</v>
      </c>
      <c r="H22" s="161">
        <f t="shared" ref="H22:H70" si="5">0.5*D22+0.5*D23</f>
        <v>-51932613.190777481</v>
      </c>
      <c r="I22" s="145">
        <f>E23-E22</f>
        <v>0</v>
      </c>
      <c r="J22" s="169">
        <f t="shared" ref="J22:J70" si="6">I22/$B$16</f>
        <v>0</v>
      </c>
      <c r="K22" s="300">
        <f t="shared" si="1"/>
        <v>-51.932613190777481</v>
      </c>
      <c r="U22" s="145">
        <v>2</v>
      </c>
      <c r="V22" s="145">
        <v>-12622837.279651459</v>
      </c>
    </row>
    <row r="23" spans="1:22" ht="13.15" x14ac:dyDescent="0.4">
      <c r="A23" s="70">
        <f t="shared" si="2"/>
        <v>4</v>
      </c>
      <c r="B23" s="170">
        <v>1280206.6218922362</v>
      </c>
      <c r="C23" s="146"/>
      <c r="D23" s="166">
        <f t="shared" si="3"/>
        <v>-50646411.733143672</v>
      </c>
      <c r="E23" s="145">
        <f t="shared" si="0"/>
        <v>1</v>
      </c>
      <c r="F23" s="165">
        <f t="shared" si="4"/>
        <v>2.0000000000000001E-4</v>
      </c>
      <c r="G23" s="145">
        <f t="shared" ref="G23:G70" si="7">G22+1</f>
        <v>3</v>
      </c>
      <c r="H23" s="161">
        <f t="shared" si="5"/>
        <v>-49360210.275509864</v>
      </c>
      <c r="I23" s="145">
        <f t="shared" ref="I23:I70" si="8">E24-E23</f>
        <v>1</v>
      </c>
      <c r="J23" s="169">
        <f t="shared" si="6"/>
        <v>2.0000000000000001E-4</v>
      </c>
      <c r="K23" s="300">
        <f t="shared" si="1"/>
        <v>-49.360210275509864</v>
      </c>
      <c r="U23" s="145">
        <v>3</v>
      </c>
      <c r="V23" s="145">
        <v>-14856902.375106312</v>
      </c>
    </row>
    <row r="24" spans="1:22" x14ac:dyDescent="0.35">
      <c r="A24" s="70">
        <f t="shared" si="2"/>
        <v>5</v>
      </c>
      <c r="B24" s="170">
        <v>1280206.6218922362</v>
      </c>
      <c r="C24" s="155"/>
      <c r="D24" s="166">
        <f t="shared" si="3"/>
        <v>-48074008.817876056</v>
      </c>
      <c r="E24" s="145">
        <f t="shared" si="0"/>
        <v>2</v>
      </c>
      <c r="F24" s="165">
        <f t="shared" si="4"/>
        <v>4.0000000000000002E-4</v>
      </c>
      <c r="G24" s="145">
        <f t="shared" si="7"/>
        <v>4</v>
      </c>
      <c r="H24" s="161">
        <f t="shared" si="5"/>
        <v>-46787807.360242248</v>
      </c>
      <c r="I24" s="145">
        <f t="shared" si="8"/>
        <v>1</v>
      </c>
      <c r="J24" s="169">
        <f t="shared" si="6"/>
        <v>2.0000000000000001E-4</v>
      </c>
      <c r="K24" s="300">
        <f t="shared" si="1"/>
        <v>-46.787807360242248</v>
      </c>
      <c r="U24" s="145">
        <v>4</v>
      </c>
      <c r="V24" s="145">
        <v>9707576.6790751889</v>
      </c>
    </row>
    <row r="25" spans="1:22" x14ac:dyDescent="0.35">
      <c r="A25" s="70">
        <f t="shared" si="2"/>
        <v>6</v>
      </c>
      <c r="B25" s="170">
        <v>1280206.6218922362</v>
      </c>
      <c r="C25" s="155"/>
      <c r="D25" s="166">
        <f t="shared" si="3"/>
        <v>-45501605.902608439</v>
      </c>
      <c r="E25" s="145">
        <f t="shared" si="0"/>
        <v>3</v>
      </c>
      <c r="F25" s="165">
        <f t="shared" si="4"/>
        <v>5.9999999999999995E-4</v>
      </c>
      <c r="G25" s="145">
        <f t="shared" si="7"/>
        <v>5</v>
      </c>
      <c r="H25" s="161">
        <f t="shared" si="5"/>
        <v>-44215404.444974631</v>
      </c>
      <c r="I25" s="145">
        <f t="shared" si="8"/>
        <v>0</v>
      </c>
      <c r="J25" s="169">
        <f t="shared" si="6"/>
        <v>0</v>
      </c>
      <c r="K25" s="300">
        <f t="shared" si="1"/>
        <v>-44.215404444974631</v>
      </c>
      <c r="U25" s="145">
        <v>5</v>
      </c>
      <c r="V25" s="145">
        <v>1604444.555110693</v>
      </c>
    </row>
    <row r="26" spans="1:22" x14ac:dyDescent="0.35">
      <c r="A26" s="70">
        <f t="shared" si="2"/>
        <v>7</v>
      </c>
      <c r="B26" s="170">
        <v>1280206.6218922362</v>
      </c>
      <c r="C26" s="155"/>
      <c r="D26" s="166">
        <f t="shared" si="3"/>
        <v>-42929202.987340823</v>
      </c>
      <c r="E26" s="145">
        <f t="shared" si="0"/>
        <v>3</v>
      </c>
      <c r="F26" s="165">
        <f t="shared" si="4"/>
        <v>5.9999999999999995E-4</v>
      </c>
      <c r="G26" s="145">
        <f t="shared" si="7"/>
        <v>6</v>
      </c>
      <c r="H26" s="161">
        <f t="shared" si="5"/>
        <v>-41643001.529707015</v>
      </c>
      <c r="I26" s="145">
        <f t="shared" si="8"/>
        <v>1</v>
      </c>
      <c r="J26" s="169">
        <f t="shared" si="6"/>
        <v>2.0000000000000001E-4</v>
      </c>
      <c r="K26" s="300">
        <f t="shared" si="1"/>
        <v>-41.643001529707014</v>
      </c>
      <c r="U26" s="145">
        <v>6</v>
      </c>
      <c r="V26" s="145">
        <v>23773877.278953824</v>
      </c>
    </row>
    <row r="27" spans="1:22" x14ac:dyDescent="0.35">
      <c r="A27" s="70">
        <f t="shared" si="2"/>
        <v>8</v>
      </c>
      <c r="B27" s="170">
        <v>1280206.6218922362</v>
      </c>
      <c r="C27" s="155"/>
      <c r="D27" s="166">
        <f t="shared" si="3"/>
        <v>-40356800.072073206</v>
      </c>
      <c r="E27" s="145">
        <f t="shared" si="0"/>
        <v>4</v>
      </c>
      <c r="F27" s="165">
        <f t="shared" si="4"/>
        <v>8.0000000000000004E-4</v>
      </c>
      <c r="G27" s="145">
        <f t="shared" si="7"/>
        <v>7</v>
      </c>
      <c r="H27" s="161">
        <f t="shared" si="5"/>
        <v>-39070598.614439398</v>
      </c>
      <c r="I27" s="145">
        <f t="shared" si="8"/>
        <v>5</v>
      </c>
      <c r="J27" s="169">
        <f t="shared" si="6"/>
        <v>1E-3</v>
      </c>
      <c r="K27" s="300">
        <f t="shared" si="1"/>
        <v>-39.070598614439398</v>
      </c>
      <c r="U27" s="145">
        <v>7</v>
      </c>
      <c r="V27" s="145">
        <v>34910570.272364765</v>
      </c>
    </row>
    <row r="28" spans="1:22" x14ac:dyDescent="0.35">
      <c r="A28" s="70">
        <f t="shared" si="2"/>
        <v>9</v>
      </c>
      <c r="B28" s="170">
        <v>1280206.6218922362</v>
      </c>
      <c r="C28" s="155"/>
      <c r="D28" s="166">
        <f t="shared" si="3"/>
        <v>-37784397.15680559</v>
      </c>
      <c r="E28" s="145">
        <f t="shared" si="0"/>
        <v>9</v>
      </c>
      <c r="F28" s="165">
        <f t="shared" si="4"/>
        <v>1.8E-3</v>
      </c>
      <c r="G28" s="145">
        <f t="shared" si="7"/>
        <v>8</v>
      </c>
      <c r="H28" s="161">
        <f t="shared" si="5"/>
        <v>-36498195.699171782</v>
      </c>
      <c r="I28" s="145">
        <f t="shared" si="8"/>
        <v>7</v>
      </c>
      <c r="J28" s="169">
        <f t="shared" si="6"/>
        <v>1.4E-3</v>
      </c>
      <c r="K28" s="300">
        <f t="shared" si="1"/>
        <v>-36.498195699171781</v>
      </c>
      <c r="U28" s="145">
        <v>8</v>
      </c>
      <c r="V28" s="145">
        <v>-16756334.971300073</v>
      </c>
    </row>
    <row r="29" spans="1:22" x14ac:dyDescent="0.35">
      <c r="A29" s="70">
        <f t="shared" si="2"/>
        <v>10</v>
      </c>
      <c r="B29" s="170">
        <v>1280206.6218922362</v>
      </c>
      <c r="C29" s="156"/>
      <c r="D29" s="166">
        <f t="shared" si="3"/>
        <v>-35211994.241537973</v>
      </c>
      <c r="E29" s="145">
        <f t="shared" si="0"/>
        <v>16</v>
      </c>
      <c r="F29" s="165">
        <f t="shared" si="4"/>
        <v>3.2000000000000002E-3</v>
      </c>
      <c r="G29" s="145">
        <f t="shared" si="7"/>
        <v>9</v>
      </c>
      <c r="H29" s="161">
        <f t="shared" si="5"/>
        <v>-33925792.783904165</v>
      </c>
      <c r="I29" s="145">
        <f t="shared" si="8"/>
        <v>17</v>
      </c>
      <c r="J29" s="169">
        <f t="shared" si="6"/>
        <v>3.3999999999999998E-3</v>
      </c>
      <c r="K29" s="300">
        <f t="shared" si="1"/>
        <v>-33.925792783904164</v>
      </c>
      <c r="U29" s="145">
        <v>9</v>
      </c>
      <c r="V29" s="145">
        <v>-1291867.5761966892</v>
      </c>
    </row>
    <row r="30" spans="1:22" x14ac:dyDescent="0.35">
      <c r="A30" s="70">
        <f t="shared" si="2"/>
        <v>11</v>
      </c>
      <c r="B30" s="170">
        <v>1280206.6218922362</v>
      </c>
      <c r="C30" s="157"/>
      <c r="D30" s="166">
        <f t="shared" si="3"/>
        <v>-32639591.32627036</v>
      </c>
      <c r="E30" s="145">
        <f t="shared" si="0"/>
        <v>33</v>
      </c>
      <c r="F30" s="165">
        <f t="shared" si="4"/>
        <v>6.6E-3</v>
      </c>
      <c r="G30" s="145">
        <f t="shared" si="7"/>
        <v>10</v>
      </c>
      <c r="H30" s="161">
        <f t="shared" si="5"/>
        <v>-31353389.868636556</v>
      </c>
      <c r="I30" s="145">
        <f t="shared" si="8"/>
        <v>19</v>
      </c>
      <c r="J30" s="169">
        <f t="shared" si="6"/>
        <v>3.8E-3</v>
      </c>
      <c r="K30" s="300">
        <f t="shared" si="1"/>
        <v>-31.353389868636555</v>
      </c>
      <c r="U30" s="145">
        <v>10</v>
      </c>
      <c r="V30" s="145">
        <v>718616.88394086808</v>
      </c>
    </row>
    <row r="31" spans="1:22" x14ac:dyDescent="0.35">
      <c r="A31" s="70">
        <f t="shared" si="2"/>
        <v>12</v>
      </c>
      <c r="B31" s="170">
        <v>1280206.6218922362</v>
      </c>
      <c r="C31" s="157"/>
      <c r="D31" s="166">
        <f t="shared" si="3"/>
        <v>-30067188.411002748</v>
      </c>
      <c r="E31" s="145">
        <f t="shared" si="0"/>
        <v>52</v>
      </c>
      <c r="F31" s="165">
        <f t="shared" si="4"/>
        <v>1.04E-2</v>
      </c>
      <c r="G31" s="145">
        <f t="shared" si="7"/>
        <v>11</v>
      </c>
      <c r="H31" s="161">
        <f t="shared" si="5"/>
        <v>-28780986.953368939</v>
      </c>
      <c r="I31" s="145">
        <f t="shared" si="8"/>
        <v>40</v>
      </c>
      <c r="J31" s="169">
        <f t="shared" si="6"/>
        <v>8.0000000000000002E-3</v>
      </c>
      <c r="K31" s="300">
        <f t="shared" si="1"/>
        <v>-28.780986953368938</v>
      </c>
      <c r="U31" s="145">
        <v>11</v>
      </c>
      <c r="V31" s="145">
        <v>-13112586.496984098</v>
      </c>
    </row>
    <row r="32" spans="1:22" x14ac:dyDescent="0.35">
      <c r="A32" s="70">
        <f t="shared" si="2"/>
        <v>13</v>
      </c>
      <c r="B32" s="170">
        <v>1280206.6218922362</v>
      </c>
      <c r="C32" s="157"/>
      <c r="D32" s="166">
        <f t="shared" si="3"/>
        <v>-27494785.495735135</v>
      </c>
      <c r="E32" s="145">
        <f t="shared" si="0"/>
        <v>92</v>
      </c>
      <c r="F32" s="165">
        <f t="shared" si="4"/>
        <v>1.84E-2</v>
      </c>
      <c r="G32" s="145">
        <f t="shared" si="7"/>
        <v>12</v>
      </c>
      <c r="H32" s="161">
        <f t="shared" si="5"/>
        <v>-26208584.03810133</v>
      </c>
      <c r="I32" s="145">
        <f t="shared" si="8"/>
        <v>52</v>
      </c>
      <c r="J32" s="169">
        <f t="shared" si="6"/>
        <v>1.04E-2</v>
      </c>
      <c r="K32" s="300">
        <f t="shared" si="1"/>
        <v>-26.208584038101332</v>
      </c>
      <c r="U32" s="145">
        <v>12</v>
      </c>
      <c r="V32" s="145">
        <v>3432914.4195600189</v>
      </c>
    </row>
    <row r="33" spans="1:33" x14ac:dyDescent="0.35">
      <c r="A33" s="70">
        <f t="shared" si="2"/>
        <v>14</v>
      </c>
      <c r="B33" s="170">
        <v>1280206.6218922362</v>
      </c>
      <c r="C33" s="157"/>
      <c r="D33" s="166">
        <f t="shared" si="3"/>
        <v>-24922382.580467522</v>
      </c>
      <c r="E33" s="145">
        <f t="shared" si="0"/>
        <v>144</v>
      </c>
      <c r="F33" s="165">
        <f t="shared" si="4"/>
        <v>2.8799999999999999E-2</v>
      </c>
      <c r="G33" s="145">
        <f t="shared" si="7"/>
        <v>13</v>
      </c>
      <c r="H33" s="161">
        <f t="shared" si="5"/>
        <v>-23636181.122833714</v>
      </c>
      <c r="I33" s="145">
        <f t="shared" si="8"/>
        <v>91</v>
      </c>
      <c r="J33" s="169">
        <f t="shared" si="6"/>
        <v>1.8200000000000001E-2</v>
      </c>
      <c r="K33" s="300">
        <f t="shared" si="1"/>
        <v>-23.636181122833715</v>
      </c>
      <c r="U33" s="145">
        <v>13</v>
      </c>
      <c r="V33" s="145">
        <v>-21494638.772031438</v>
      </c>
    </row>
    <row r="34" spans="1:33" x14ac:dyDescent="0.35">
      <c r="A34" s="70">
        <f t="shared" si="2"/>
        <v>15</v>
      </c>
      <c r="B34" s="170">
        <v>1280206.6218922362</v>
      </c>
      <c r="C34" s="157"/>
      <c r="D34" s="166">
        <f t="shared" si="3"/>
        <v>-22349979.665199909</v>
      </c>
      <c r="E34" s="145">
        <f t="shared" si="0"/>
        <v>235</v>
      </c>
      <c r="F34" s="165">
        <f t="shared" si="4"/>
        <v>4.7E-2</v>
      </c>
      <c r="G34" s="145">
        <f t="shared" si="7"/>
        <v>14</v>
      </c>
      <c r="H34" s="161">
        <f t="shared" si="5"/>
        <v>-21063778.207566105</v>
      </c>
      <c r="I34" s="145">
        <f t="shared" si="8"/>
        <v>118</v>
      </c>
      <c r="J34" s="169">
        <f t="shared" si="6"/>
        <v>2.3599999999999999E-2</v>
      </c>
      <c r="K34" s="300">
        <f t="shared" si="1"/>
        <v>-21.063778207566106</v>
      </c>
      <c r="U34" s="145">
        <v>14</v>
      </c>
      <c r="V34" s="145">
        <v>12369749.114242651</v>
      </c>
    </row>
    <row r="35" spans="1:33" x14ac:dyDescent="0.35">
      <c r="A35" s="70">
        <f t="shared" si="2"/>
        <v>16</v>
      </c>
      <c r="B35" s="170">
        <v>1280206.6218922362</v>
      </c>
      <c r="C35" s="158"/>
      <c r="D35" s="166">
        <f t="shared" si="3"/>
        <v>-19777576.749932297</v>
      </c>
      <c r="E35" s="145">
        <f t="shared" si="0"/>
        <v>353</v>
      </c>
      <c r="F35" s="165">
        <f t="shared" si="4"/>
        <v>7.0599999999999996E-2</v>
      </c>
      <c r="G35" s="145">
        <f t="shared" si="7"/>
        <v>15</v>
      </c>
      <c r="H35" s="161">
        <f t="shared" si="5"/>
        <v>-18491375.292298488</v>
      </c>
      <c r="I35" s="145">
        <f t="shared" si="8"/>
        <v>188</v>
      </c>
      <c r="J35" s="169">
        <f t="shared" si="6"/>
        <v>3.7600000000000001E-2</v>
      </c>
      <c r="K35" s="300">
        <f t="shared" si="1"/>
        <v>-18.491375292298489</v>
      </c>
      <c r="U35" s="145">
        <v>15</v>
      </c>
      <c r="V35" s="145">
        <v>-18786332.57256202</v>
      </c>
    </row>
    <row r="36" spans="1:33" ht="15.75" x14ac:dyDescent="0.5">
      <c r="A36" s="70">
        <f t="shared" si="2"/>
        <v>17</v>
      </c>
      <c r="B36" s="170">
        <v>1280206.6218922362</v>
      </c>
      <c r="C36" s="159"/>
      <c r="D36" s="166">
        <f t="shared" si="3"/>
        <v>-17205173.834664684</v>
      </c>
      <c r="E36" s="145">
        <f t="shared" si="0"/>
        <v>541</v>
      </c>
      <c r="F36" s="165">
        <f t="shared" si="4"/>
        <v>0.1082</v>
      </c>
      <c r="G36" s="145">
        <f t="shared" si="7"/>
        <v>16</v>
      </c>
      <c r="H36" s="161">
        <f t="shared" si="5"/>
        <v>-15918972.377030877</v>
      </c>
      <c r="I36" s="145">
        <f t="shared" si="8"/>
        <v>225</v>
      </c>
      <c r="J36" s="169">
        <f t="shared" si="6"/>
        <v>4.4999999999999998E-2</v>
      </c>
      <c r="K36" s="300">
        <f t="shared" si="1"/>
        <v>-15.918972377030878</v>
      </c>
      <c r="U36" s="145">
        <v>16</v>
      </c>
      <c r="V36" s="145">
        <v>6973901.4704271741</v>
      </c>
    </row>
    <row r="37" spans="1:33" x14ac:dyDescent="0.35">
      <c r="A37" s="70">
        <f t="shared" si="2"/>
        <v>18</v>
      </c>
      <c r="B37" s="170">
        <v>1280206.6218922362</v>
      </c>
      <c r="D37" s="166">
        <f t="shared" si="3"/>
        <v>-14632770.919397071</v>
      </c>
      <c r="E37" s="145">
        <f t="shared" si="0"/>
        <v>766</v>
      </c>
      <c r="F37" s="165">
        <f t="shared" si="4"/>
        <v>0.1532</v>
      </c>
      <c r="G37" s="145">
        <f t="shared" si="7"/>
        <v>17</v>
      </c>
      <c r="H37" s="161">
        <f t="shared" si="5"/>
        <v>-13346569.461763265</v>
      </c>
      <c r="I37" s="145">
        <f t="shared" si="8"/>
        <v>312</v>
      </c>
      <c r="J37" s="169">
        <f t="shared" si="6"/>
        <v>6.2399999999999997E-2</v>
      </c>
      <c r="K37" s="300">
        <f t="shared" si="1"/>
        <v>-13.346569461763265</v>
      </c>
      <c r="U37" s="145">
        <v>17</v>
      </c>
      <c r="V37" s="145">
        <v>27275045.9131485</v>
      </c>
    </row>
    <row r="38" spans="1:33" x14ac:dyDescent="0.35">
      <c r="A38" s="70">
        <f t="shared" si="2"/>
        <v>19</v>
      </c>
      <c r="B38" s="170">
        <v>1280206.6218922362</v>
      </c>
      <c r="C38" s="154"/>
      <c r="D38" s="166">
        <f t="shared" si="3"/>
        <v>-12060368.004129458</v>
      </c>
      <c r="E38" s="145">
        <f t="shared" si="0"/>
        <v>1078</v>
      </c>
      <c r="F38" s="165">
        <f t="shared" si="4"/>
        <v>0.21560000000000001</v>
      </c>
      <c r="G38" s="145">
        <f t="shared" si="7"/>
        <v>18</v>
      </c>
      <c r="H38" s="161">
        <f t="shared" si="5"/>
        <v>-10774166.546495652</v>
      </c>
      <c r="I38" s="145">
        <f t="shared" si="8"/>
        <v>309</v>
      </c>
      <c r="J38" s="169">
        <f t="shared" si="6"/>
        <v>6.1800000000000001E-2</v>
      </c>
      <c r="K38" s="300">
        <f t="shared" si="1"/>
        <v>-10.774166546495652</v>
      </c>
      <c r="L38" s="154"/>
      <c r="M38" s="154"/>
      <c r="N38" s="154"/>
      <c r="O38" s="154"/>
      <c r="P38" s="154"/>
      <c r="Q38" s="154"/>
      <c r="R38" s="154"/>
      <c r="S38" s="154"/>
      <c r="T38" s="154"/>
      <c r="U38" s="154">
        <v>18</v>
      </c>
      <c r="V38" s="154">
        <v>42552771.426057205</v>
      </c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</row>
    <row r="39" spans="1:33" x14ac:dyDescent="0.35">
      <c r="A39" s="70">
        <f t="shared" si="2"/>
        <v>20</v>
      </c>
      <c r="B39" s="170">
        <v>1280206.6218922362</v>
      </c>
      <c r="D39" s="166">
        <f t="shared" si="3"/>
        <v>-9487965.0888618454</v>
      </c>
      <c r="E39" s="145">
        <f t="shared" si="0"/>
        <v>1387</v>
      </c>
      <c r="F39" s="165">
        <f t="shared" si="4"/>
        <v>0.27739999999999998</v>
      </c>
      <c r="G39" s="145">
        <f t="shared" si="7"/>
        <v>19</v>
      </c>
      <c r="H39" s="161">
        <f t="shared" si="5"/>
        <v>-8201763.631228039</v>
      </c>
      <c r="I39" s="145">
        <f t="shared" si="8"/>
        <v>332</v>
      </c>
      <c r="J39" s="169">
        <f t="shared" si="6"/>
        <v>6.6400000000000001E-2</v>
      </c>
      <c r="K39" s="300">
        <f t="shared" si="1"/>
        <v>-8.2017636312280384</v>
      </c>
      <c r="U39" s="145">
        <v>19</v>
      </c>
      <c r="V39" s="145">
        <v>12920567.120309353</v>
      </c>
    </row>
    <row r="40" spans="1:33" x14ac:dyDescent="0.35">
      <c r="A40" s="70">
        <f t="shared" si="2"/>
        <v>21</v>
      </c>
      <c r="B40" s="170">
        <v>1280206.6218922362</v>
      </c>
      <c r="C40" s="160"/>
      <c r="D40" s="166">
        <f t="shared" si="3"/>
        <v>-6915562.1735942326</v>
      </c>
      <c r="E40" s="145">
        <f t="shared" si="0"/>
        <v>1719</v>
      </c>
      <c r="F40" s="165">
        <f t="shared" si="4"/>
        <v>0.34379999999999999</v>
      </c>
      <c r="G40" s="145">
        <f t="shared" si="7"/>
        <v>20</v>
      </c>
      <c r="H40" s="161">
        <f t="shared" si="5"/>
        <v>-5629360.7159604263</v>
      </c>
      <c r="I40" s="145">
        <f t="shared" si="8"/>
        <v>377</v>
      </c>
      <c r="J40" s="169">
        <f t="shared" si="6"/>
        <v>7.5399999999999995E-2</v>
      </c>
      <c r="K40" s="300">
        <f t="shared" si="1"/>
        <v>-5.6293607159604262</v>
      </c>
      <c r="L40" s="160"/>
      <c r="M40" s="160"/>
      <c r="N40" s="160"/>
      <c r="O40" s="160"/>
      <c r="P40" s="160"/>
      <c r="Q40" s="160"/>
      <c r="R40" s="160"/>
      <c r="S40" s="160"/>
      <c r="T40" s="160"/>
      <c r="U40" s="160">
        <v>20</v>
      </c>
      <c r="V40" s="160">
        <v>11429141.749055084</v>
      </c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</row>
    <row r="41" spans="1:33" ht="15.75" x14ac:dyDescent="0.5">
      <c r="A41" s="70">
        <f t="shared" si="2"/>
        <v>22</v>
      </c>
      <c r="B41" s="170">
        <v>1280206.6218922362</v>
      </c>
      <c r="C41" s="147"/>
      <c r="D41" s="166">
        <f t="shared" si="3"/>
        <v>-4343159.2583266199</v>
      </c>
      <c r="E41" s="145">
        <f t="shared" si="0"/>
        <v>2096</v>
      </c>
      <c r="F41" s="165">
        <f t="shared" si="4"/>
        <v>0.41920000000000002</v>
      </c>
      <c r="G41" s="145">
        <f t="shared" si="7"/>
        <v>21</v>
      </c>
      <c r="H41" s="161">
        <f t="shared" si="5"/>
        <v>-3056957.8006928135</v>
      </c>
      <c r="I41" s="145">
        <f t="shared" si="8"/>
        <v>357</v>
      </c>
      <c r="J41" s="169">
        <f t="shared" si="6"/>
        <v>7.1400000000000005E-2</v>
      </c>
      <c r="K41" s="300">
        <f t="shared" si="1"/>
        <v>-3.0569578006928135</v>
      </c>
      <c r="L41" s="147"/>
      <c r="M41" s="147"/>
      <c r="N41" s="147"/>
      <c r="O41" s="147"/>
      <c r="P41" s="147"/>
      <c r="Q41" s="147"/>
      <c r="R41" s="147"/>
      <c r="S41" s="147"/>
      <c r="T41" s="147"/>
      <c r="U41" s="147">
        <v>21</v>
      </c>
      <c r="V41" s="147">
        <v>-27029691.36040334</v>
      </c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</row>
    <row r="42" spans="1:33" x14ac:dyDescent="0.35">
      <c r="A42" s="70">
        <f t="shared" si="2"/>
        <v>23</v>
      </c>
      <c r="B42" s="170">
        <v>1280206.6218922362</v>
      </c>
      <c r="C42" s="154"/>
      <c r="D42" s="166">
        <f t="shared" si="3"/>
        <v>-1770756.3430590071</v>
      </c>
      <c r="E42" s="145">
        <f t="shared" si="0"/>
        <v>2453</v>
      </c>
      <c r="F42" s="165">
        <f t="shared" si="4"/>
        <v>0.49059999999999998</v>
      </c>
      <c r="G42" s="145">
        <f t="shared" si="7"/>
        <v>22</v>
      </c>
      <c r="H42" s="161">
        <f t="shared" si="5"/>
        <v>-484554.88542520069</v>
      </c>
      <c r="I42" s="145">
        <f t="shared" si="8"/>
        <v>353</v>
      </c>
      <c r="J42" s="169">
        <f t="shared" si="6"/>
        <v>7.0599999999999996E-2</v>
      </c>
      <c r="K42" s="300">
        <f t="shared" si="1"/>
        <v>-0.4845548854252007</v>
      </c>
      <c r="L42" s="154"/>
      <c r="M42" s="154"/>
      <c r="N42" s="154"/>
      <c r="O42" s="154"/>
      <c r="P42" s="154"/>
      <c r="Q42" s="154"/>
      <c r="R42" s="154"/>
      <c r="S42" s="154"/>
      <c r="T42" s="154"/>
      <c r="U42" s="154">
        <v>22</v>
      </c>
      <c r="V42" s="154">
        <v>-14782601.879092205</v>
      </c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</row>
    <row r="43" spans="1:33" x14ac:dyDescent="0.35">
      <c r="A43" s="70">
        <f t="shared" si="2"/>
        <v>24</v>
      </c>
      <c r="B43" s="170">
        <v>1280206.6218922362</v>
      </c>
      <c r="C43" s="154"/>
      <c r="D43" s="166">
        <f t="shared" si="3"/>
        <v>801646.57220860571</v>
      </c>
      <c r="E43" s="145">
        <f t="shared" si="0"/>
        <v>2806</v>
      </c>
      <c r="F43" s="165">
        <f t="shared" si="4"/>
        <v>0.56120000000000003</v>
      </c>
      <c r="G43" s="145">
        <f t="shared" si="7"/>
        <v>23</v>
      </c>
      <c r="H43" s="161">
        <f t="shared" si="5"/>
        <v>2087848.0298424121</v>
      </c>
      <c r="I43" s="145">
        <f t="shared" si="8"/>
        <v>317</v>
      </c>
      <c r="J43" s="169">
        <f t="shared" si="6"/>
        <v>6.3399999999999998E-2</v>
      </c>
      <c r="K43" s="300">
        <f t="shared" si="1"/>
        <v>2.0878480298424122</v>
      </c>
      <c r="L43" s="154"/>
      <c r="M43" s="154"/>
      <c r="N43" s="154"/>
      <c r="O43" s="154"/>
      <c r="P43" s="154"/>
      <c r="Q43" s="154"/>
      <c r="R43" s="154"/>
      <c r="S43" s="154"/>
      <c r="T43" s="154"/>
      <c r="U43" s="154">
        <v>23</v>
      </c>
      <c r="V43" s="154">
        <v>-2378041.7691498157</v>
      </c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</row>
    <row r="44" spans="1:33" x14ac:dyDescent="0.35">
      <c r="A44" s="70">
        <f t="shared" si="2"/>
        <v>25</v>
      </c>
      <c r="B44" s="170">
        <v>1280206.6218922362</v>
      </c>
      <c r="C44" s="154"/>
      <c r="D44" s="166">
        <f t="shared" si="3"/>
        <v>3374049.4874762185</v>
      </c>
      <c r="E44" s="145">
        <f t="shared" si="0"/>
        <v>3123</v>
      </c>
      <c r="F44" s="165">
        <f t="shared" si="4"/>
        <v>0.62460000000000004</v>
      </c>
      <c r="G44" s="145">
        <f t="shared" si="7"/>
        <v>24</v>
      </c>
      <c r="H44" s="161">
        <f t="shared" si="5"/>
        <v>4660250.9451100249</v>
      </c>
      <c r="I44" s="145">
        <f t="shared" si="8"/>
        <v>273</v>
      </c>
      <c r="J44" s="169">
        <f t="shared" si="6"/>
        <v>5.4600000000000003E-2</v>
      </c>
      <c r="K44" s="300">
        <f t="shared" si="1"/>
        <v>4.6602509451100245</v>
      </c>
      <c r="L44" s="154"/>
      <c r="M44" s="154"/>
      <c r="N44" s="154"/>
      <c r="O44" s="154"/>
      <c r="P44" s="154"/>
      <c r="Q44" s="154"/>
      <c r="R44" s="154"/>
      <c r="S44" s="154"/>
      <c r="T44" s="154"/>
      <c r="U44" s="154">
        <v>24</v>
      </c>
      <c r="V44" s="154">
        <v>-1655713.8658465557</v>
      </c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</row>
    <row r="45" spans="1:33" x14ac:dyDescent="0.35">
      <c r="A45" s="70">
        <f t="shared" si="2"/>
        <v>26</v>
      </c>
      <c r="B45" s="170">
        <v>1280206.6218922362</v>
      </c>
      <c r="C45" s="154"/>
      <c r="D45" s="166">
        <f t="shared" si="3"/>
        <v>5946452.4027438313</v>
      </c>
      <c r="E45" s="145">
        <f t="shared" si="0"/>
        <v>3396</v>
      </c>
      <c r="F45" s="165">
        <f t="shared" si="4"/>
        <v>0.67920000000000003</v>
      </c>
      <c r="G45" s="145">
        <f t="shared" si="7"/>
        <v>25</v>
      </c>
      <c r="H45" s="161">
        <f t="shared" si="5"/>
        <v>7232653.8603776377</v>
      </c>
      <c r="I45" s="145">
        <f t="shared" si="8"/>
        <v>254</v>
      </c>
      <c r="J45" s="169">
        <f t="shared" si="6"/>
        <v>5.0799999999999998E-2</v>
      </c>
      <c r="K45" s="300">
        <f t="shared" si="1"/>
        <v>7.2326538603776376</v>
      </c>
      <c r="L45" s="154"/>
      <c r="M45" s="154"/>
      <c r="N45" s="154"/>
      <c r="O45" s="154"/>
      <c r="P45" s="154"/>
      <c r="Q45" s="154"/>
      <c r="R45" s="154"/>
      <c r="S45" s="154"/>
      <c r="T45" s="154"/>
      <c r="U45" s="154">
        <v>25</v>
      </c>
      <c r="V45" s="154">
        <v>-7634210.9579787496</v>
      </c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</row>
    <row r="46" spans="1:33" x14ac:dyDescent="0.35">
      <c r="A46" s="70">
        <f t="shared" si="2"/>
        <v>27</v>
      </c>
      <c r="B46" s="170">
        <v>1280206.6218922362</v>
      </c>
      <c r="C46" s="154"/>
      <c r="D46" s="166">
        <f t="shared" si="3"/>
        <v>8518855.3180114441</v>
      </c>
      <c r="E46" s="145">
        <f t="shared" si="0"/>
        <v>3650</v>
      </c>
      <c r="F46" s="165">
        <f t="shared" si="4"/>
        <v>0.73</v>
      </c>
      <c r="G46" s="145">
        <f t="shared" si="7"/>
        <v>26</v>
      </c>
      <c r="H46" s="161">
        <f t="shared" si="5"/>
        <v>9805056.7756452505</v>
      </c>
      <c r="I46" s="145">
        <f t="shared" si="8"/>
        <v>253</v>
      </c>
      <c r="J46" s="169">
        <f t="shared" si="6"/>
        <v>5.0599999999999999E-2</v>
      </c>
      <c r="K46" s="300">
        <f t="shared" si="1"/>
        <v>9.8050567756452498</v>
      </c>
      <c r="L46" s="154"/>
      <c r="M46" s="154"/>
      <c r="N46" s="154"/>
      <c r="O46" s="154"/>
      <c r="P46" s="154"/>
      <c r="Q46" s="154"/>
      <c r="R46" s="154"/>
      <c r="S46" s="154"/>
      <c r="T46" s="154"/>
      <c r="U46" s="154">
        <v>26</v>
      </c>
      <c r="V46" s="154">
        <v>24937243.285897151</v>
      </c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</row>
    <row r="47" spans="1:33" x14ac:dyDescent="0.35">
      <c r="A47" s="70">
        <f t="shared" si="2"/>
        <v>28</v>
      </c>
      <c r="B47" s="170">
        <v>1280206.6218922362</v>
      </c>
      <c r="C47" s="160"/>
      <c r="D47" s="166">
        <f t="shared" si="3"/>
        <v>11091258.233279057</v>
      </c>
      <c r="E47" s="145">
        <f t="shared" si="0"/>
        <v>3903</v>
      </c>
      <c r="F47" s="165">
        <f t="shared" si="4"/>
        <v>0.78059999999999996</v>
      </c>
      <c r="G47" s="145">
        <f t="shared" si="7"/>
        <v>27</v>
      </c>
      <c r="H47" s="161">
        <f t="shared" si="5"/>
        <v>12377459.690912863</v>
      </c>
      <c r="I47" s="145">
        <f t="shared" si="8"/>
        <v>219</v>
      </c>
      <c r="J47" s="169">
        <f t="shared" si="6"/>
        <v>4.3799999999999999E-2</v>
      </c>
      <c r="K47" s="300">
        <f t="shared" si="1"/>
        <v>12.377459690912863</v>
      </c>
      <c r="L47" s="160"/>
      <c r="M47" s="160"/>
      <c r="N47" s="160"/>
      <c r="O47" s="160"/>
      <c r="P47" s="160"/>
      <c r="Q47" s="160"/>
      <c r="R47" s="160"/>
      <c r="S47" s="160"/>
      <c r="T47" s="160"/>
      <c r="U47" s="160">
        <v>27</v>
      </c>
      <c r="V47" s="160">
        <v>-6779973.2545104511</v>
      </c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</row>
    <row r="48" spans="1:33" x14ac:dyDescent="0.35">
      <c r="A48" s="70">
        <f t="shared" si="2"/>
        <v>29</v>
      </c>
      <c r="B48" s="170">
        <v>1280206.6218922362</v>
      </c>
      <c r="C48" s="154"/>
      <c r="D48" s="166">
        <f t="shared" si="3"/>
        <v>13663661.14854667</v>
      </c>
      <c r="E48" s="145">
        <f t="shared" si="0"/>
        <v>4122</v>
      </c>
      <c r="F48" s="165">
        <f t="shared" si="4"/>
        <v>0.82440000000000002</v>
      </c>
      <c r="G48" s="145">
        <f t="shared" si="7"/>
        <v>28</v>
      </c>
      <c r="H48" s="161">
        <f t="shared" si="5"/>
        <v>14949862.606180476</v>
      </c>
      <c r="I48" s="145">
        <f t="shared" si="8"/>
        <v>170</v>
      </c>
      <c r="J48" s="169">
        <f t="shared" si="6"/>
        <v>3.4000000000000002E-2</v>
      </c>
      <c r="K48" s="300">
        <f t="shared" si="1"/>
        <v>14.949862606180476</v>
      </c>
      <c r="L48" s="154"/>
      <c r="M48" s="154"/>
      <c r="N48" s="154"/>
      <c r="O48" s="154"/>
      <c r="P48" s="154"/>
      <c r="Q48" s="154"/>
      <c r="R48" s="154"/>
      <c r="S48" s="154"/>
      <c r="T48" s="154"/>
      <c r="U48" s="154">
        <v>28</v>
      </c>
      <c r="V48" s="154">
        <v>19223814.312625326</v>
      </c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4"/>
    </row>
    <row r="49" spans="1:33" x14ac:dyDescent="0.35">
      <c r="A49" s="70">
        <f t="shared" si="2"/>
        <v>30</v>
      </c>
      <c r="B49" s="170">
        <v>1280206.6218922362</v>
      </c>
      <c r="C49" s="161"/>
      <c r="D49" s="166">
        <f t="shared" si="3"/>
        <v>16236064.063814282</v>
      </c>
      <c r="E49" s="145">
        <f t="shared" si="0"/>
        <v>4292</v>
      </c>
      <c r="F49" s="165">
        <f t="shared" si="4"/>
        <v>0.85840000000000005</v>
      </c>
      <c r="G49" s="145">
        <f t="shared" si="7"/>
        <v>29</v>
      </c>
      <c r="H49" s="161">
        <f t="shared" si="5"/>
        <v>17522265.521448091</v>
      </c>
      <c r="I49" s="145">
        <f t="shared" si="8"/>
        <v>136</v>
      </c>
      <c r="J49" s="169">
        <f t="shared" si="6"/>
        <v>2.7199999999999998E-2</v>
      </c>
      <c r="K49" s="300">
        <f t="shared" si="1"/>
        <v>17.522265521448091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>
        <v>29</v>
      </c>
      <c r="V49" s="161">
        <v>-5743428.0450869426</v>
      </c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</row>
    <row r="50" spans="1:33" x14ac:dyDescent="0.35">
      <c r="A50" s="70">
        <f t="shared" si="2"/>
        <v>31</v>
      </c>
      <c r="B50" s="170">
        <v>1280206.6218922362</v>
      </c>
      <c r="C50" s="161"/>
      <c r="D50" s="166">
        <f t="shared" si="3"/>
        <v>18808466.979081895</v>
      </c>
      <c r="E50" s="145">
        <f t="shared" si="0"/>
        <v>4428</v>
      </c>
      <c r="F50" s="165">
        <f t="shared" si="4"/>
        <v>0.88560000000000005</v>
      </c>
      <c r="G50" s="145">
        <f t="shared" si="7"/>
        <v>30</v>
      </c>
      <c r="H50" s="161">
        <f t="shared" si="5"/>
        <v>20094668.4367157</v>
      </c>
      <c r="I50" s="145">
        <f t="shared" si="8"/>
        <v>125</v>
      </c>
      <c r="J50" s="169">
        <f t="shared" si="6"/>
        <v>2.5000000000000001E-2</v>
      </c>
      <c r="K50" s="300">
        <f t="shared" si="1"/>
        <v>20.0946684367157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>
        <v>30</v>
      </c>
      <c r="V50" s="161">
        <v>-6292808.5206375718</v>
      </c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</row>
    <row r="51" spans="1:33" x14ac:dyDescent="0.35">
      <c r="A51" s="70">
        <f t="shared" si="2"/>
        <v>32</v>
      </c>
      <c r="B51" s="170">
        <v>1280206.6218922362</v>
      </c>
      <c r="C51" s="161"/>
      <c r="D51" s="166">
        <f t="shared" si="3"/>
        <v>21380869.894349508</v>
      </c>
      <c r="E51" s="145">
        <f t="shared" si="0"/>
        <v>4553</v>
      </c>
      <c r="F51" s="165">
        <f t="shared" si="4"/>
        <v>0.91059999999999997</v>
      </c>
      <c r="G51" s="145">
        <f t="shared" si="7"/>
        <v>31</v>
      </c>
      <c r="H51" s="161">
        <f t="shared" si="5"/>
        <v>22667071.351983316</v>
      </c>
      <c r="I51" s="145">
        <f t="shared" si="8"/>
        <v>101</v>
      </c>
      <c r="J51" s="169">
        <f t="shared" si="6"/>
        <v>2.0199999999999999E-2</v>
      </c>
      <c r="K51" s="300">
        <f t="shared" si="1"/>
        <v>22.667071351983317</v>
      </c>
      <c r="L51" s="161"/>
      <c r="M51" s="161"/>
      <c r="N51" s="161"/>
      <c r="O51" s="161"/>
      <c r="P51" s="161"/>
      <c r="Q51" s="161"/>
      <c r="R51" s="161"/>
      <c r="S51" s="161"/>
      <c r="T51" s="161"/>
      <c r="U51" s="161">
        <v>31</v>
      </c>
      <c r="V51" s="161">
        <v>15745929.621344008</v>
      </c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</row>
    <row r="52" spans="1:33" x14ac:dyDescent="0.35">
      <c r="A52" s="70">
        <f t="shared" si="2"/>
        <v>33</v>
      </c>
      <c r="B52" s="170">
        <v>1280206.6218922362</v>
      </c>
      <c r="C52" s="161"/>
      <c r="D52" s="166">
        <f t="shared" si="3"/>
        <v>23953272.809617121</v>
      </c>
      <c r="E52" s="145">
        <f t="shared" si="0"/>
        <v>4654</v>
      </c>
      <c r="F52" s="165">
        <f t="shared" si="4"/>
        <v>0.93079999999999996</v>
      </c>
      <c r="G52" s="145">
        <f t="shared" si="7"/>
        <v>32</v>
      </c>
      <c r="H52" s="161">
        <f t="shared" si="5"/>
        <v>25239474.267250925</v>
      </c>
      <c r="I52" s="145">
        <f t="shared" si="8"/>
        <v>94</v>
      </c>
      <c r="J52" s="169">
        <f t="shared" si="6"/>
        <v>1.8800000000000001E-2</v>
      </c>
      <c r="K52" s="300">
        <f t="shared" si="1"/>
        <v>25.239474267250927</v>
      </c>
      <c r="L52" s="161"/>
      <c r="M52" s="161"/>
      <c r="N52" s="161"/>
      <c r="O52" s="161"/>
      <c r="P52" s="161"/>
      <c r="Q52" s="161"/>
      <c r="R52" s="161"/>
      <c r="S52" s="161"/>
      <c r="T52" s="161"/>
      <c r="U52" s="161">
        <v>32</v>
      </c>
      <c r="V52" s="161">
        <v>27455689.683970161</v>
      </c>
      <c r="W52" s="161"/>
      <c r="X52" s="161"/>
      <c r="Y52" s="161"/>
      <c r="Z52" s="161"/>
      <c r="AA52" s="161"/>
      <c r="AB52" s="161"/>
      <c r="AC52" s="161"/>
      <c r="AD52" s="161"/>
      <c r="AE52" s="161"/>
      <c r="AF52" s="161"/>
    </row>
    <row r="53" spans="1:33" x14ac:dyDescent="0.35">
      <c r="A53" s="70">
        <f t="shared" si="2"/>
        <v>34</v>
      </c>
      <c r="B53" s="170">
        <v>1280206.6218922362</v>
      </c>
      <c r="C53" s="162"/>
      <c r="D53" s="166">
        <f t="shared" si="3"/>
        <v>26525675.724884734</v>
      </c>
      <c r="E53" s="145">
        <f t="shared" si="0"/>
        <v>4748</v>
      </c>
      <c r="F53" s="165">
        <f t="shared" si="4"/>
        <v>0.9496</v>
      </c>
      <c r="G53" s="145">
        <f t="shared" si="7"/>
        <v>33</v>
      </c>
      <c r="H53" s="161">
        <f t="shared" si="5"/>
        <v>27811877.182518542</v>
      </c>
      <c r="I53" s="145">
        <f t="shared" si="8"/>
        <v>62</v>
      </c>
      <c r="J53" s="169">
        <f t="shared" si="6"/>
        <v>1.24E-2</v>
      </c>
      <c r="K53" s="300">
        <f t="shared" si="1"/>
        <v>27.811877182518543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>
        <v>33</v>
      </c>
      <c r="V53" s="161">
        <v>-5020197.3997341637</v>
      </c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</row>
    <row r="54" spans="1:33" x14ac:dyDescent="0.35">
      <c r="A54" s="70">
        <f t="shared" si="2"/>
        <v>35</v>
      </c>
      <c r="B54" s="170">
        <v>1280206.6218922362</v>
      </c>
      <c r="C54" s="162"/>
      <c r="D54" s="166">
        <f t="shared" ref="D54:D71" si="9">D53+($E$16-$E$17)/$B$4</f>
        <v>29098078.640152346</v>
      </c>
      <c r="E54" s="145">
        <f t="shared" si="0"/>
        <v>4810</v>
      </c>
      <c r="F54" s="165">
        <f t="shared" si="4"/>
        <v>0.96199999999999997</v>
      </c>
      <c r="G54" s="145">
        <f t="shared" si="7"/>
        <v>34</v>
      </c>
      <c r="H54" s="161">
        <f t="shared" si="5"/>
        <v>30384280.097786151</v>
      </c>
      <c r="I54" s="145">
        <f t="shared" si="8"/>
        <v>43</v>
      </c>
      <c r="J54" s="169">
        <f t="shared" si="6"/>
        <v>8.6E-3</v>
      </c>
      <c r="K54" s="300">
        <f t="shared" si="1"/>
        <v>30.384280097786149</v>
      </c>
      <c r="L54" s="162"/>
      <c r="M54" s="162"/>
      <c r="N54" s="162"/>
      <c r="O54" s="162"/>
      <c r="P54" s="162"/>
      <c r="Q54" s="162"/>
      <c r="R54" s="162"/>
      <c r="S54" s="162"/>
      <c r="T54" s="162"/>
      <c r="U54" s="162">
        <v>34</v>
      </c>
      <c r="V54" s="162">
        <v>10912848.483656</v>
      </c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</row>
    <row r="55" spans="1:33" x14ac:dyDescent="0.35">
      <c r="A55" s="70">
        <f t="shared" si="2"/>
        <v>36</v>
      </c>
      <c r="B55" s="170">
        <v>1280206.6218922362</v>
      </c>
      <c r="C55" s="162"/>
      <c r="D55" s="166">
        <f t="shared" si="9"/>
        <v>31670481.555419959</v>
      </c>
      <c r="E55" s="145">
        <f t="shared" si="0"/>
        <v>4853</v>
      </c>
      <c r="F55" s="165">
        <f t="shared" si="4"/>
        <v>0.97060000000000002</v>
      </c>
      <c r="G55" s="145">
        <f t="shared" si="7"/>
        <v>35</v>
      </c>
      <c r="H55" s="161">
        <f t="shared" si="5"/>
        <v>32956683.013053764</v>
      </c>
      <c r="I55" s="145">
        <f t="shared" si="8"/>
        <v>43</v>
      </c>
      <c r="J55" s="169">
        <f t="shared" si="6"/>
        <v>8.6E-3</v>
      </c>
      <c r="K55" s="300">
        <f t="shared" si="1"/>
        <v>32.956683013053762</v>
      </c>
      <c r="L55" s="162"/>
      <c r="M55" s="162"/>
      <c r="N55" s="162"/>
      <c r="O55" s="162"/>
      <c r="P55" s="162"/>
      <c r="Q55" s="162"/>
      <c r="R55" s="162"/>
      <c r="S55" s="162"/>
      <c r="T55" s="162"/>
      <c r="U55" s="162">
        <v>35</v>
      </c>
      <c r="V55" s="162">
        <v>-6571672.2810955644</v>
      </c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</row>
    <row r="56" spans="1:33" x14ac:dyDescent="0.35">
      <c r="A56" s="70">
        <f t="shared" si="2"/>
        <v>37</v>
      </c>
      <c r="B56" s="170">
        <v>1280206.6218922362</v>
      </c>
      <c r="C56" s="163"/>
      <c r="D56" s="166">
        <f t="shared" si="9"/>
        <v>34242884.470687568</v>
      </c>
      <c r="E56" s="145">
        <f t="shared" si="0"/>
        <v>4896</v>
      </c>
      <c r="F56" s="165">
        <f t="shared" si="4"/>
        <v>0.97919999999999996</v>
      </c>
      <c r="G56" s="145">
        <f t="shared" si="7"/>
        <v>36</v>
      </c>
      <c r="H56" s="161">
        <f t="shared" si="5"/>
        <v>35529085.928321376</v>
      </c>
      <c r="I56" s="145">
        <f t="shared" si="8"/>
        <v>24</v>
      </c>
      <c r="J56" s="169">
        <f t="shared" si="6"/>
        <v>4.7999999999999996E-3</v>
      </c>
      <c r="K56" s="300">
        <f t="shared" si="1"/>
        <v>35.529085928321379</v>
      </c>
      <c r="L56" s="163"/>
      <c r="M56" s="163"/>
      <c r="N56" s="163"/>
      <c r="O56" s="163"/>
      <c r="P56" s="163"/>
      <c r="Q56" s="163"/>
      <c r="R56" s="163"/>
      <c r="S56" s="163"/>
      <c r="T56" s="163"/>
      <c r="U56" s="163">
        <v>36</v>
      </c>
      <c r="V56" s="163">
        <v>-15150373.74020822</v>
      </c>
      <c r="W56" s="163"/>
    </row>
    <row r="57" spans="1:33" x14ac:dyDescent="0.35">
      <c r="A57" s="70">
        <f t="shared" si="2"/>
        <v>38</v>
      </c>
      <c r="B57" s="170">
        <v>1280206.6218922362</v>
      </c>
      <c r="C57" s="163"/>
      <c r="D57" s="166">
        <f t="shared" si="9"/>
        <v>36815287.385955185</v>
      </c>
      <c r="E57" s="145">
        <f t="shared" si="0"/>
        <v>4920</v>
      </c>
      <c r="F57" s="165">
        <f t="shared" si="4"/>
        <v>0.98399999999999999</v>
      </c>
      <c r="G57" s="145">
        <f t="shared" si="7"/>
        <v>37</v>
      </c>
      <c r="H57" s="161">
        <f t="shared" si="5"/>
        <v>38101488.843588993</v>
      </c>
      <c r="I57" s="145">
        <f t="shared" si="8"/>
        <v>18</v>
      </c>
      <c r="J57" s="169">
        <f t="shared" si="6"/>
        <v>3.5999999999999999E-3</v>
      </c>
      <c r="K57" s="300">
        <f t="shared" si="1"/>
        <v>38.101488843588996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>
        <v>37</v>
      </c>
      <c r="V57" s="163">
        <v>6799192.8254186325</v>
      </c>
      <c r="W57" s="163"/>
    </row>
    <row r="58" spans="1:33" x14ac:dyDescent="0.35">
      <c r="A58" s="70">
        <f t="shared" si="2"/>
        <v>39</v>
      </c>
      <c r="B58" s="170">
        <v>1280206.6218922362</v>
      </c>
      <c r="C58" s="164"/>
      <c r="D58" s="166">
        <f t="shared" si="9"/>
        <v>39387690.301222801</v>
      </c>
      <c r="E58" s="145">
        <f t="shared" si="0"/>
        <v>4938</v>
      </c>
      <c r="F58" s="165">
        <f t="shared" si="4"/>
        <v>0.98760000000000003</v>
      </c>
      <c r="G58" s="145">
        <f t="shared" si="7"/>
        <v>38</v>
      </c>
      <c r="H58" s="161">
        <f t="shared" si="5"/>
        <v>40673891.758856609</v>
      </c>
      <c r="I58" s="145">
        <f t="shared" si="8"/>
        <v>14</v>
      </c>
      <c r="J58" s="169">
        <f t="shared" si="6"/>
        <v>2.8E-3</v>
      </c>
      <c r="K58" s="300">
        <f t="shared" si="1"/>
        <v>40.673891758856612</v>
      </c>
      <c r="L58" s="163"/>
      <c r="M58" s="163"/>
      <c r="N58" s="163"/>
      <c r="O58" s="163"/>
      <c r="P58" s="163"/>
      <c r="Q58" s="163"/>
      <c r="R58" s="163"/>
      <c r="S58" s="163"/>
      <c r="T58" s="163"/>
      <c r="U58" s="163">
        <v>38</v>
      </c>
      <c r="V58" s="163">
        <v>-3779696.0140131079</v>
      </c>
      <c r="W58" s="163"/>
    </row>
    <row r="59" spans="1:33" x14ac:dyDescent="0.35">
      <c r="A59" s="70">
        <f t="shared" si="2"/>
        <v>40</v>
      </c>
      <c r="B59" s="170">
        <v>1280206.6218922362</v>
      </c>
      <c r="D59" s="166">
        <f t="shared" si="9"/>
        <v>41960093.216490418</v>
      </c>
      <c r="E59" s="145">
        <f t="shared" si="0"/>
        <v>4952</v>
      </c>
      <c r="F59" s="165">
        <f t="shared" si="4"/>
        <v>0.99039999999999995</v>
      </c>
      <c r="G59" s="145">
        <f t="shared" si="7"/>
        <v>39</v>
      </c>
      <c r="H59" s="161">
        <f t="shared" si="5"/>
        <v>43246294.674124226</v>
      </c>
      <c r="I59" s="145">
        <f t="shared" si="8"/>
        <v>12</v>
      </c>
      <c r="J59" s="169">
        <f t="shared" si="6"/>
        <v>2.3999999999999998E-3</v>
      </c>
      <c r="K59" s="300">
        <f t="shared" si="1"/>
        <v>43.246294674124229</v>
      </c>
      <c r="U59" s="145">
        <v>39</v>
      </c>
      <c r="V59" s="145">
        <v>8907164.2657935284</v>
      </c>
    </row>
    <row r="60" spans="1:33" x14ac:dyDescent="0.35">
      <c r="A60" s="70">
        <f t="shared" si="2"/>
        <v>41</v>
      </c>
      <c r="B60" s="170">
        <v>1280206.6218922362</v>
      </c>
      <c r="D60" s="166">
        <f t="shared" si="9"/>
        <v>44532496.131758034</v>
      </c>
      <c r="E60" s="145">
        <f t="shared" si="0"/>
        <v>4964</v>
      </c>
      <c r="F60" s="165">
        <f t="shared" si="4"/>
        <v>0.99280000000000002</v>
      </c>
      <c r="G60" s="145">
        <f t="shared" si="7"/>
        <v>40</v>
      </c>
      <c r="H60" s="161">
        <f t="shared" si="5"/>
        <v>45818697.589391842</v>
      </c>
      <c r="I60" s="145">
        <f t="shared" si="8"/>
        <v>11</v>
      </c>
      <c r="J60" s="169">
        <f t="shared" si="6"/>
        <v>2.2000000000000001E-3</v>
      </c>
      <c r="K60" s="300">
        <f t="shared" si="1"/>
        <v>45.818697589391846</v>
      </c>
      <c r="U60" s="145">
        <v>40</v>
      </c>
      <c r="V60" s="145">
        <v>-13412455.862457387</v>
      </c>
    </row>
    <row r="61" spans="1:33" x14ac:dyDescent="0.35">
      <c r="A61" s="70">
        <f t="shared" si="2"/>
        <v>42</v>
      </c>
      <c r="B61" s="170">
        <v>1280206.6218922362</v>
      </c>
      <c r="D61" s="166">
        <f t="shared" si="9"/>
        <v>47104899.047025651</v>
      </c>
      <c r="E61" s="145">
        <f t="shared" si="0"/>
        <v>4975</v>
      </c>
      <c r="F61" s="165">
        <f t="shared" si="4"/>
        <v>0.995</v>
      </c>
      <c r="G61" s="145">
        <f t="shared" si="7"/>
        <v>41</v>
      </c>
      <c r="H61" s="161">
        <f t="shared" si="5"/>
        <v>48391100.504659459</v>
      </c>
      <c r="I61" s="145">
        <f t="shared" si="8"/>
        <v>6</v>
      </c>
      <c r="J61" s="169">
        <f t="shared" si="6"/>
        <v>1.1999999999999999E-3</v>
      </c>
      <c r="K61" s="300">
        <f t="shared" si="1"/>
        <v>48.391100504659462</v>
      </c>
      <c r="U61" s="145">
        <v>41</v>
      </c>
      <c r="V61" s="145">
        <v>14938173.890727356</v>
      </c>
    </row>
    <row r="62" spans="1:33" x14ac:dyDescent="0.35">
      <c r="A62" s="70">
        <f t="shared" si="2"/>
        <v>43</v>
      </c>
      <c r="B62" s="170">
        <v>1280206.6218922362</v>
      </c>
      <c r="D62" s="166">
        <f t="shared" si="9"/>
        <v>49677301.962293267</v>
      </c>
      <c r="E62" s="145">
        <f t="shared" si="0"/>
        <v>4981</v>
      </c>
      <c r="F62" s="165">
        <f t="shared" si="4"/>
        <v>0.99619999999999997</v>
      </c>
      <c r="G62" s="145">
        <f t="shared" si="7"/>
        <v>42</v>
      </c>
      <c r="H62" s="161">
        <f t="shared" si="5"/>
        <v>50963503.419927076</v>
      </c>
      <c r="I62" s="145">
        <f t="shared" si="8"/>
        <v>4</v>
      </c>
      <c r="J62" s="169">
        <f t="shared" si="6"/>
        <v>8.0000000000000004E-4</v>
      </c>
      <c r="K62" s="300">
        <f t="shared" si="1"/>
        <v>50.963503419927072</v>
      </c>
      <c r="U62" s="145">
        <v>42</v>
      </c>
      <c r="V62" s="145">
        <v>-9762952.7681428678</v>
      </c>
    </row>
    <row r="63" spans="1:33" x14ac:dyDescent="0.35">
      <c r="A63" s="70">
        <f t="shared" si="2"/>
        <v>44</v>
      </c>
      <c r="B63" s="170">
        <v>1280206.6218922362</v>
      </c>
      <c r="D63" s="166">
        <f t="shared" si="9"/>
        <v>52249704.877560884</v>
      </c>
      <c r="E63" s="145">
        <f t="shared" si="0"/>
        <v>4985</v>
      </c>
      <c r="F63" s="165">
        <f t="shared" si="4"/>
        <v>0.997</v>
      </c>
      <c r="G63" s="145">
        <f t="shared" si="7"/>
        <v>43</v>
      </c>
      <c r="H63" s="161">
        <f t="shared" si="5"/>
        <v>53535906.335194692</v>
      </c>
      <c r="I63" s="145">
        <f t="shared" si="8"/>
        <v>6</v>
      </c>
      <c r="J63" s="169">
        <f t="shared" si="6"/>
        <v>1.1999999999999999E-3</v>
      </c>
      <c r="K63" s="300">
        <f t="shared" si="1"/>
        <v>53.535906335194689</v>
      </c>
      <c r="U63" s="145">
        <v>43</v>
      </c>
      <c r="V63" s="145">
        <v>-6609354.1428849082</v>
      </c>
    </row>
    <row r="64" spans="1:33" x14ac:dyDescent="0.35">
      <c r="A64" s="70">
        <f t="shared" si="2"/>
        <v>45</v>
      </c>
      <c r="B64" s="170">
        <v>1280206.6218922362</v>
      </c>
      <c r="D64" s="166">
        <f t="shared" si="9"/>
        <v>54822107.7928285</v>
      </c>
      <c r="E64" s="145">
        <f t="shared" si="0"/>
        <v>4991</v>
      </c>
      <c r="F64" s="165">
        <f t="shared" si="4"/>
        <v>0.99819999999999998</v>
      </c>
      <c r="G64" s="145">
        <f t="shared" si="7"/>
        <v>44</v>
      </c>
      <c r="H64" s="161">
        <f t="shared" si="5"/>
        <v>56108309.250462309</v>
      </c>
      <c r="I64" s="145">
        <f t="shared" si="8"/>
        <v>4</v>
      </c>
      <c r="J64" s="169">
        <f t="shared" si="6"/>
        <v>8.0000000000000004E-4</v>
      </c>
      <c r="K64" s="300">
        <f t="shared" si="1"/>
        <v>56.108309250462305</v>
      </c>
      <c r="U64" s="145">
        <v>44</v>
      </c>
      <c r="V64" s="145">
        <v>24225498.230385181</v>
      </c>
    </row>
    <row r="65" spans="1:22" x14ac:dyDescent="0.35">
      <c r="A65" s="70">
        <f t="shared" si="2"/>
        <v>46</v>
      </c>
      <c r="B65" s="170">
        <v>1280206.6218922362</v>
      </c>
      <c r="D65" s="166">
        <f t="shared" si="9"/>
        <v>57394510.708096117</v>
      </c>
      <c r="E65" s="145">
        <f t="shared" si="0"/>
        <v>4995</v>
      </c>
      <c r="F65" s="165">
        <f t="shared" si="4"/>
        <v>0.999</v>
      </c>
      <c r="G65" s="145">
        <f t="shared" si="7"/>
        <v>45</v>
      </c>
      <c r="H65" s="161">
        <f t="shared" si="5"/>
        <v>58680712.165729925</v>
      </c>
      <c r="I65" s="145">
        <f t="shared" si="8"/>
        <v>2</v>
      </c>
      <c r="J65" s="169">
        <f t="shared" si="6"/>
        <v>4.0000000000000002E-4</v>
      </c>
      <c r="K65" s="300">
        <f t="shared" si="1"/>
        <v>58.680712165729922</v>
      </c>
      <c r="U65" s="145">
        <v>45</v>
      </c>
      <c r="V65" s="145">
        <v>-4208397.9533065446</v>
      </c>
    </row>
    <row r="66" spans="1:22" x14ac:dyDescent="0.35">
      <c r="A66" s="70">
        <f t="shared" si="2"/>
        <v>47</v>
      </c>
      <c r="B66" s="170">
        <v>1280206.6218922362</v>
      </c>
      <c r="D66" s="166">
        <f t="shared" si="9"/>
        <v>59966913.623363733</v>
      </c>
      <c r="E66" s="145">
        <f t="shared" si="0"/>
        <v>4997</v>
      </c>
      <c r="F66" s="165">
        <f t="shared" si="4"/>
        <v>0.99939999999999996</v>
      </c>
      <c r="G66" s="145">
        <f t="shared" si="7"/>
        <v>46</v>
      </c>
      <c r="H66" s="161">
        <f t="shared" si="5"/>
        <v>61253115.080997542</v>
      </c>
      <c r="I66" s="145">
        <f t="shared" si="8"/>
        <v>1</v>
      </c>
      <c r="J66" s="169">
        <f t="shared" si="6"/>
        <v>2.0000000000000001E-4</v>
      </c>
      <c r="K66" s="300">
        <f t="shared" si="1"/>
        <v>61.253115080997539</v>
      </c>
      <c r="U66" s="145">
        <v>46</v>
      </c>
      <c r="V66" s="145">
        <v>-12527244.111788465</v>
      </c>
    </row>
    <row r="67" spans="1:22" x14ac:dyDescent="0.35">
      <c r="A67" s="70">
        <f t="shared" si="2"/>
        <v>48</v>
      </c>
      <c r="B67" s="170">
        <v>1280206.6218922362</v>
      </c>
      <c r="D67" s="166">
        <f t="shared" si="9"/>
        <v>62539316.53863135</v>
      </c>
      <c r="E67" s="145">
        <f t="shared" si="0"/>
        <v>4998</v>
      </c>
      <c r="F67" s="165">
        <f t="shared" si="4"/>
        <v>0.99960000000000004</v>
      </c>
      <c r="G67" s="145">
        <f t="shared" si="7"/>
        <v>47</v>
      </c>
      <c r="H67" s="161">
        <f t="shared" si="5"/>
        <v>63825517.996265158</v>
      </c>
      <c r="I67" s="145">
        <f t="shared" si="8"/>
        <v>0</v>
      </c>
      <c r="J67" s="169">
        <f t="shared" si="6"/>
        <v>0</v>
      </c>
      <c r="K67" s="300">
        <f t="shared" si="1"/>
        <v>63.825517996265155</v>
      </c>
      <c r="U67" s="145">
        <v>47</v>
      </c>
      <c r="V67" s="145">
        <v>28415689.863925077</v>
      </c>
    </row>
    <row r="68" spans="1:22" x14ac:dyDescent="0.35">
      <c r="A68" s="70">
        <f t="shared" si="2"/>
        <v>49</v>
      </c>
      <c r="B68" s="170">
        <v>1280206.6218922362</v>
      </c>
      <c r="D68" s="166">
        <f t="shared" si="9"/>
        <v>65111719.453898966</v>
      </c>
      <c r="E68" s="145">
        <f t="shared" si="0"/>
        <v>4998</v>
      </c>
      <c r="F68" s="165">
        <f t="shared" si="4"/>
        <v>0.99960000000000004</v>
      </c>
      <c r="G68" s="145">
        <f t="shared" si="7"/>
        <v>48</v>
      </c>
      <c r="H68" s="161">
        <f t="shared" si="5"/>
        <v>66397920.911532775</v>
      </c>
      <c r="I68" s="145">
        <f t="shared" si="8"/>
        <v>1</v>
      </c>
      <c r="J68" s="169">
        <f t="shared" si="6"/>
        <v>2.0000000000000001E-4</v>
      </c>
      <c r="K68" s="300">
        <f t="shared" si="1"/>
        <v>66.397920911532779</v>
      </c>
      <c r="U68" s="145">
        <v>48</v>
      </c>
      <c r="V68" s="145">
        <v>-22771912.534371477</v>
      </c>
    </row>
    <row r="69" spans="1:22" x14ac:dyDescent="0.35">
      <c r="A69" s="70">
        <f t="shared" si="2"/>
        <v>50</v>
      </c>
      <c r="B69" s="170">
        <v>1280206.6218922362</v>
      </c>
      <c r="D69" s="166">
        <f t="shared" si="9"/>
        <v>67684122.369166583</v>
      </c>
      <c r="E69" s="145">
        <f t="shared" si="0"/>
        <v>4999</v>
      </c>
      <c r="F69" s="165">
        <f t="shared" si="4"/>
        <v>0.99980000000000002</v>
      </c>
      <c r="G69" s="145">
        <f t="shared" si="7"/>
        <v>49</v>
      </c>
      <c r="H69" s="161">
        <f t="shared" si="5"/>
        <v>68970323.826800391</v>
      </c>
      <c r="I69" s="145">
        <f t="shared" si="8"/>
        <v>1</v>
      </c>
      <c r="J69" s="169">
        <f t="shared" si="6"/>
        <v>2.0000000000000001E-4</v>
      </c>
      <c r="K69" s="300">
        <f t="shared" si="1"/>
        <v>68.970323826800396</v>
      </c>
      <c r="U69" s="145">
        <v>49</v>
      </c>
      <c r="V69" s="145">
        <v>-8507799.0344871785</v>
      </c>
    </row>
    <row r="70" spans="1:22" x14ac:dyDescent="0.35">
      <c r="A70" s="70">
        <f t="shared" si="2"/>
        <v>51</v>
      </c>
      <c r="B70" s="170">
        <v>1280206.6218922362</v>
      </c>
      <c r="D70" s="166">
        <f t="shared" si="9"/>
        <v>70256525.284434199</v>
      </c>
      <c r="E70" s="145">
        <f t="shared" si="0"/>
        <v>5000</v>
      </c>
      <c r="F70" s="165">
        <f t="shared" si="4"/>
        <v>1</v>
      </c>
      <c r="G70" s="145">
        <f t="shared" si="7"/>
        <v>50</v>
      </c>
      <c r="H70" s="161">
        <f t="shared" si="5"/>
        <v>71542726.742068008</v>
      </c>
      <c r="I70" s="145">
        <f t="shared" si="8"/>
        <v>0</v>
      </c>
      <c r="J70" s="169">
        <f t="shared" si="6"/>
        <v>0</v>
      </c>
      <c r="K70" s="300">
        <f t="shared" si="1"/>
        <v>71.542726742068012</v>
      </c>
      <c r="U70" s="145">
        <v>50</v>
      </c>
      <c r="V70" s="145">
        <v>-3499747.176533673</v>
      </c>
    </row>
    <row r="71" spans="1:22" x14ac:dyDescent="0.35">
      <c r="A71" s="70">
        <f t="shared" si="2"/>
        <v>52</v>
      </c>
      <c r="B71" s="170">
        <v>1280206.6218922362</v>
      </c>
      <c r="D71" s="166">
        <f t="shared" si="9"/>
        <v>72828928.199701816</v>
      </c>
      <c r="E71" s="145">
        <f t="shared" si="0"/>
        <v>5000</v>
      </c>
      <c r="F71" s="165">
        <f t="shared" si="4"/>
        <v>1</v>
      </c>
      <c r="K71" s="161"/>
      <c r="U71" s="145">
        <v>51</v>
      </c>
      <c r="V71" s="145">
        <v>-12854512.321500737</v>
      </c>
    </row>
    <row r="72" spans="1:22" x14ac:dyDescent="0.35">
      <c r="A72" s="70">
        <f t="shared" si="2"/>
        <v>53</v>
      </c>
      <c r="B72" s="170">
        <v>1280206.6218922362</v>
      </c>
      <c r="D72" s="166"/>
      <c r="F72" s="165"/>
      <c r="U72" s="145">
        <v>52</v>
      </c>
      <c r="V72" s="145">
        <v>51375885.332131505</v>
      </c>
    </row>
    <row r="73" spans="1:22" x14ac:dyDescent="0.35">
      <c r="A73" s="70">
        <f t="shared" si="2"/>
        <v>54</v>
      </c>
      <c r="B73" s="170">
        <v>1280206.6218922362</v>
      </c>
      <c r="D73" s="166"/>
      <c r="F73" s="165"/>
      <c r="U73" s="145">
        <v>53</v>
      </c>
      <c r="V73" s="145">
        <v>17702962.891899165</v>
      </c>
    </row>
    <row r="74" spans="1:22" x14ac:dyDescent="0.35">
      <c r="A74" s="70">
        <f t="shared" si="2"/>
        <v>55</v>
      </c>
      <c r="B74" s="170">
        <v>1280206.6218922362</v>
      </c>
      <c r="D74" s="166"/>
      <c r="F74" s="165"/>
      <c r="U74" s="145">
        <v>54</v>
      </c>
      <c r="V74" s="145">
        <v>9731109.02053212</v>
      </c>
    </row>
    <row r="75" spans="1:22" x14ac:dyDescent="0.35">
      <c r="A75" s="70">
        <f t="shared" si="2"/>
        <v>56</v>
      </c>
      <c r="B75" s="170">
        <v>1280206.6218922362</v>
      </c>
      <c r="D75" s="166"/>
      <c r="F75" s="165"/>
      <c r="U75" s="145">
        <v>55</v>
      </c>
      <c r="V75" s="145">
        <v>5254513.3063326888</v>
      </c>
    </row>
    <row r="76" spans="1:22" x14ac:dyDescent="0.35">
      <c r="A76" s="70">
        <f t="shared" si="2"/>
        <v>57</v>
      </c>
      <c r="B76" s="170">
        <v>1280206.6218922362</v>
      </c>
      <c r="D76" s="166"/>
      <c r="F76" s="165"/>
      <c r="U76" s="145">
        <v>56</v>
      </c>
      <c r="V76" s="145">
        <v>8034699.7351341099</v>
      </c>
    </row>
    <row r="77" spans="1:22" x14ac:dyDescent="0.35">
      <c r="A77" s="70">
        <f t="shared" si="2"/>
        <v>58</v>
      </c>
      <c r="B77" s="170">
        <v>1280206.6218922362</v>
      </c>
      <c r="U77" s="145">
        <v>57</v>
      </c>
      <c r="V77" s="145">
        <v>-17783948.349828925</v>
      </c>
    </row>
    <row r="78" spans="1:22" x14ac:dyDescent="0.35">
      <c r="A78" s="70">
        <f t="shared" si="2"/>
        <v>59</v>
      </c>
      <c r="B78" s="170">
        <v>1280206.6218922362</v>
      </c>
      <c r="U78" s="145">
        <v>58</v>
      </c>
      <c r="V78" s="145">
        <v>937636.91545119509</v>
      </c>
    </row>
    <row r="79" spans="1:22" x14ac:dyDescent="0.35">
      <c r="A79" s="70">
        <f t="shared" si="2"/>
        <v>60</v>
      </c>
      <c r="B79" s="170">
        <v>1280206.6218922362</v>
      </c>
      <c r="U79" s="145">
        <v>59</v>
      </c>
      <c r="V79" s="145">
        <v>-3658990.0879262853</v>
      </c>
    </row>
    <row r="80" spans="1:22" x14ac:dyDescent="0.35">
      <c r="A80" s="70">
        <f t="shared" si="2"/>
        <v>61</v>
      </c>
      <c r="B80" s="170">
        <v>1280206.6218922362</v>
      </c>
      <c r="U80" s="145">
        <v>60</v>
      </c>
      <c r="V80" s="145">
        <v>-4878009.7948812135</v>
      </c>
    </row>
    <row r="81" spans="1:22" x14ac:dyDescent="0.35">
      <c r="A81" s="70">
        <f t="shared" si="2"/>
        <v>62</v>
      </c>
      <c r="B81" s="170">
        <v>1280206.6218922362</v>
      </c>
      <c r="U81" s="145">
        <v>61</v>
      </c>
      <c r="V81" s="145">
        <v>2169936.3370076641</v>
      </c>
    </row>
    <row r="82" spans="1:22" x14ac:dyDescent="0.35">
      <c r="A82" s="70">
        <f t="shared" si="2"/>
        <v>63</v>
      </c>
      <c r="B82" s="170">
        <v>1280206.6218922362</v>
      </c>
      <c r="U82" s="145">
        <v>62</v>
      </c>
      <c r="V82" s="145">
        <v>23428818.840686865</v>
      </c>
    </row>
    <row r="83" spans="1:22" x14ac:dyDescent="0.35">
      <c r="A83" s="70">
        <f t="shared" si="2"/>
        <v>64</v>
      </c>
      <c r="B83" s="170">
        <v>1280206.6218922362</v>
      </c>
      <c r="U83" s="145">
        <v>63</v>
      </c>
      <c r="V83" s="145">
        <v>6036066.0680385716</v>
      </c>
    </row>
    <row r="84" spans="1:22" x14ac:dyDescent="0.35">
      <c r="A84" s="70">
        <f t="shared" si="2"/>
        <v>65</v>
      </c>
      <c r="B84" s="170">
        <v>1280206.6218922362</v>
      </c>
      <c r="U84" s="145">
        <v>64</v>
      </c>
      <c r="V84" s="145">
        <v>22942128.735966373</v>
      </c>
    </row>
    <row r="85" spans="1:22" x14ac:dyDescent="0.35">
      <c r="A85" s="70">
        <f t="shared" si="2"/>
        <v>66</v>
      </c>
      <c r="B85" s="170">
        <v>1280206.6218922362</v>
      </c>
      <c r="U85" s="145">
        <v>65</v>
      </c>
      <c r="V85" s="145">
        <v>14022647.196483258</v>
      </c>
    </row>
    <row r="86" spans="1:22" x14ac:dyDescent="0.35">
      <c r="A86" s="70">
        <f t="shared" ref="A86:A149" si="10">A85+1</f>
        <v>67</v>
      </c>
      <c r="B86" s="170">
        <v>1280206.6218922362</v>
      </c>
      <c r="U86" s="145">
        <v>66</v>
      </c>
      <c r="V86" s="145">
        <v>10819872.776718792</v>
      </c>
    </row>
    <row r="87" spans="1:22" x14ac:dyDescent="0.35">
      <c r="A87" s="70">
        <f t="shared" si="10"/>
        <v>68</v>
      </c>
      <c r="B87" s="170">
        <v>1280206.6218922362</v>
      </c>
      <c r="U87" s="145">
        <v>67</v>
      </c>
      <c r="V87" s="145">
        <v>979066.51617269963</v>
      </c>
    </row>
    <row r="88" spans="1:22" x14ac:dyDescent="0.35">
      <c r="A88" s="70">
        <f t="shared" si="10"/>
        <v>69</v>
      </c>
      <c r="B88" s="170">
        <v>1280206.6218922362</v>
      </c>
      <c r="U88" s="145">
        <v>68</v>
      </c>
      <c r="V88" s="145">
        <v>28652943.691235349</v>
      </c>
    </row>
    <row r="89" spans="1:22" x14ac:dyDescent="0.35">
      <c r="A89" s="70">
        <f t="shared" si="10"/>
        <v>70</v>
      </c>
      <c r="B89" s="170">
        <v>1280206.6218922362</v>
      </c>
      <c r="U89" s="145">
        <v>69</v>
      </c>
      <c r="V89" s="145">
        <v>-13664263.290184721</v>
      </c>
    </row>
    <row r="90" spans="1:22" x14ac:dyDescent="0.35">
      <c r="A90" s="70">
        <f t="shared" si="10"/>
        <v>71</v>
      </c>
      <c r="B90" s="170">
        <v>1280206.6218922362</v>
      </c>
      <c r="U90" s="145">
        <v>70</v>
      </c>
      <c r="V90" s="145">
        <v>18699428.61556967</v>
      </c>
    </row>
    <row r="91" spans="1:22" x14ac:dyDescent="0.35">
      <c r="A91" s="70">
        <f t="shared" si="10"/>
        <v>72</v>
      </c>
      <c r="B91" s="170">
        <v>1280206.6218922362</v>
      </c>
      <c r="U91" s="145">
        <v>71</v>
      </c>
      <c r="V91" s="145">
        <v>21139895.740329459</v>
      </c>
    </row>
    <row r="92" spans="1:22" x14ac:dyDescent="0.35">
      <c r="A92" s="70">
        <f t="shared" si="10"/>
        <v>73</v>
      </c>
      <c r="B92" s="170">
        <v>1280206.6218922362</v>
      </c>
      <c r="U92" s="145">
        <v>72</v>
      </c>
      <c r="V92" s="145">
        <v>21159541.208160024</v>
      </c>
    </row>
    <row r="93" spans="1:22" x14ac:dyDescent="0.35">
      <c r="A93" s="70">
        <f t="shared" si="10"/>
        <v>74</v>
      </c>
      <c r="B93" s="170">
        <v>1280206.6218922362</v>
      </c>
      <c r="U93" s="145">
        <v>73</v>
      </c>
      <c r="V93" s="145">
        <v>-15147294.921338046</v>
      </c>
    </row>
    <row r="94" spans="1:22" x14ac:dyDescent="0.35">
      <c r="A94" s="70">
        <f t="shared" si="10"/>
        <v>75</v>
      </c>
      <c r="B94" s="170">
        <v>1280206.6218922362</v>
      </c>
      <c r="U94" s="145">
        <v>74</v>
      </c>
      <c r="V94" s="145">
        <v>-23117240.802951187</v>
      </c>
    </row>
    <row r="95" spans="1:22" x14ac:dyDescent="0.35">
      <c r="A95" s="70">
        <f t="shared" si="10"/>
        <v>76</v>
      </c>
      <c r="B95" s="170">
        <v>1280206.6218922362</v>
      </c>
      <c r="U95" s="145">
        <v>75</v>
      </c>
      <c r="V95" s="145">
        <v>-11435858.703549042</v>
      </c>
    </row>
    <row r="96" spans="1:22" x14ac:dyDescent="0.35">
      <c r="A96" s="70">
        <f t="shared" si="10"/>
        <v>77</v>
      </c>
      <c r="B96" s="170">
        <v>1280206.6218922362</v>
      </c>
      <c r="U96" s="145">
        <v>76</v>
      </c>
      <c r="V96" s="145">
        <v>13105658.245763838</v>
      </c>
    </row>
    <row r="97" spans="1:22" x14ac:dyDescent="0.35">
      <c r="A97" s="70">
        <f t="shared" si="10"/>
        <v>78</v>
      </c>
      <c r="B97" s="170">
        <v>1280206.6218922362</v>
      </c>
      <c r="U97" s="145">
        <v>77</v>
      </c>
      <c r="V97" s="145">
        <v>-11099662.688767832</v>
      </c>
    </row>
    <row r="98" spans="1:22" x14ac:dyDescent="0.35">
      <c r="A98" s="70">
        <f t="shared" si="10"/>
        <v>79</v>
      </c>
      <c r="B98" s="170">
        <v>1280206.6218922362</v>
      </c>
      <c r="U98" s="145">
        <v>78</v>
      </c>
      <c r="V98" s="145">
        <v>26724070.116731394</v>
      </c>
    </row>
    <row r="99" spans="1:22" x14ac:dyDescent="0.35">
      <c r="A99" s="70">
        <f t="shared" si="10"/>
        <v>80</v>
      </c>
      <c r="B99" s="170">
        <v>1280206.6218922362</v>
      </c>
      <c r="U99" s="145">
        <v>79</v>
      </c>
      <c r="V99" s="145">
        <v>4916357.5794177353</v>
      </c>
    </row>
    <row r="100" spans="1:22" x14ac:dyDescent="0.35">
      <c r="A100" s="70">
        <f t="shared" si="10"/>
        <v>81</v>
      </c>
      <c r="B100" s="170">
        <v>1280206.6218922362</v>
      </c>
      <c r="U100" s="145">
        <v>80</v>
      </c>
      <c r="V100" s="145">
        <v>4021401.0189915784</v>
      </c>
    </row>
    <row r="101" spans="1:22" x14ac:dyDescent="0.35">
      <c r="A101" s="70">
        <f t="shared" si="10"/>
        <v>82</v>
      </c>
      <c r="B101" s="170">
        <v>1280206.6218922362</v>
      </c>
      <c r="U101" s="145">
        <v>81</v>
      </c>
      <c r="V101" s="145">
        <v>34230578.145025782</v>
      </c>
    </row>
    <row r="102" spans="1:22" x14ac:dyDescent="0.35">
      <c r="A102" s="70">
        <f t="shared" si="10"/>
        <v>83</v>
      </c>
      <c r="B102" s="170">
        <v>1280206.6218922362</v>
      </c>
      <c r="U102" s="145">
        <v>82</v>
      </c>
      <c r="V102" s="145">
        <v>13800789.216882311</v>
      </c>
    </row>
    <row r="103" spans="1:22" x14ac:dyDescent="0.35">
      <c r="A103" s="70">
        <f t="shared" si="10"/>
        <v>84</v>
      </c>
      <c r="B103" s="170">
        <v>1280206.6218922362</v>
      </c>
      <c r="U103" s="145">
        <v>83</v>
      </c>
      <c r="V103" s="145">
        <v>10595190.45355266</v>
      </c>
    </row>
    <row r="104" spans="1:22" x14ac:dyDescent="0.35">
      <c r="A104" s="70">
        <f t="shared" si="10"/>
        <v>85</v>
      </c>
      <c r="B104" s="170">
        <v>1280206.6218922362</v>
      </c>
      <c r="U104" s="145">
        <v>84</v>
      </c>
      <c r="V104" s="145">
        <v>19721132.680722505</v>
      </c>
    </row>
    <row r="105" spans="1:22" x14ac:dyDescent="0.35">
      <c r="A105" s="70">
        <f t="shared" si="10"/>
        <v>86</v>
      </c>
      <c r="B105" s="170">
        <v>1280206.6218922362</v>
      </c>
      <c r="U105" s="145">
        <v>85</v>
      </c>
      <c r="V105" s="145">
        <v>14354321.825691942</v>
      </c>
    </row>
    <row r="106" spans="1:22" x14ac:dyDescent="0.35">
      <c r="A106" s="70">
        <f t="shared" si="10"/>
        <v>87</v>
      </c>
      <c r="B106" s="170">
        <v>1280206.6218922362</v>
      </c>
      <c r="U106" s="145">
        <v>86</v>
      </c>
      <c r="V106" s="145">
        <v>15142688.537722267</v>
      </c>
    </row>
    <row r="107" spans="1:22" x14ac:dyDescent="0.35">
      <c r="A107" s="70">
        <f t="shared" si="10"/>
        <v>88</v>
      </c>
      <c r="B107" s="170">
        <v>1280206.6218922362</v>
      </c>
      <c r="U107" s="145">
        <v>87</v>
      </c>
      <c r="V107" s="145">
        <v>17600445.419122778</v>
      </c>
    </row>
    <row r="108" spans="1:22" x14ac:dyDescent="0.35">
      <c r="A108" s="70">
        <f t="shared" si="10"/>
        <v>89</v>
      </c>
      <c r="B108" s="170">
        <v>1280206.6218922362</v>
      </c>
      <c r="U108" s="145">
        <v>88</v>
      </c>
      <c r="V108" s="145">
        <v>-18817045.279746808</v>
      </c>
    </row>
    <row r="109" spans="1:22" x14ac:dyDescent="0.35">
      <c r="A109" s="70">
        <f t="shared" si="10"/>
        <v>90</v>
      </c>
      <c r="B109" s="170">
        <v>1280206.6218922362</v>
      </c>
      <c r="U109" s="145">
        <v>89</v>
      </c>
      <c r="V109" s="145">
        <v>-12344884.937103935</v>
      </c>
    </row>
    <row r="110" spans="1:22" x14ac:dyDescent="0.35">
      <c r="A110" s="70">
        <f t="shared" si="10"/>
        <v>91</v>
      </c>
      <c r="B110" s="170">
        <v>1280206.6218922362</v>
      </c>
      <c r="U110" s="145">
        <v>90</v>
      </c>
      <c r="V110" s="145">
        <v>4697550.0182197914</v>
      </c>
    </row>
    <row r="111" spans="1:22" x14ac:dyDescent="0.35">
      <c r="A111" s="70">
        <f t="shared" si="10"/>
        <v>92</v>
      </c>
      <c r="B111" s="170">
        <v>1280206.6218922362</v>
      </c>
      <c r="U111" s="145">
        <v>91</v>
      </c>
      <c r="V111" s="145">
        <v>-5201370.9214919582</v>
      </c>
    </row>
    <row r="112" spans="1:22" x14ac:dyDescent="0.35">
      <c r="A112" s="70">
        <f t="shared" si="10"/>
        <v>93</v>
      </c>
      <c r="B112" s="170">
        <v>1280206.6218922362</v>
      </c>
      <c r="U112" s="145">
        <v>92</v>
      </c>
      <c r="V112" s="145">
        <v>5779501.021725677</v>
      </c>
    </row>
    <row r="113" spans="1:22" x14ac:dyDescent="0.35">
      <c r="A113" s="70">
        <f t="shared" si="10"/>
        <v>94</v>
      </c>
      <c r="B113" s="170">
        <v>1280206.6218922362</v>
      </c>
      <c r="U113" s="145">
        <v>93</v>
      </c>
      <c r="V113" s="145">
        <v>4607888.5754906647</v>
      </c>
    </row>
    <row r="114" spans="1:22" x14ac:dyDescent="0.35">
      <c r="A114" s="70">
        <f t="shared" si="10"/>
        <v>95</v>
      </c>
      <c r="B114" s="170">
        <v>1280206.6218922362</v>
      </c>
      <c r="U114" s="145">
        <v>94</v>
      </c>
      <c r="V114" s="145">
        <v>39831992.124734119</v>
      </c>
    </row>
    <row r="115" spans="1:22" x14ac:dyDescent="0.35">
      <c r="A115" s="70">
        <f t="shared" si="10"/>
        <v>96</v>
      </c>
      <c r="B115" s="170">
        <v>1280206.6218922362</v>
      </c>
      <c r="U115" s="145">
        <v>95</v>
      </c>
      <c r="V115" s="145">
        <v>-3304715.5616537742</v>
      </c>
    </row>
    <row r="116" spans="1:22" x14ac:dyDescent="0.35">
      <c r="A116" s="70">
        <f t="shared" si="10"/>
        <v>97</v>
      </c>
      <c r="B116" s="170">
        <v>1280206.6218922362</v>
      </c>
      <c r="U116" s="145">
        <v>96</v>
      </c>
      <c r="V116" s="145">
        <v>10747259.643584386</v>
      </c>
    </row>
    <row r="117" spans="1:22" x14ac:dyDescent="0.35">
      <c r="A117" s="70">
        <f t="shared" si="10"/>
        <v>98</v>
      </c>
      <c r="B117" s="170">
        <v>1280206.6218922362</v>
      </c>
      <c r="U117" s="145">
        <v>97</v>
      </c>
      <c r="V117" s="145">
        <v>-2434605.6329879761</v>
      </c>
    </row>
    <row r="118" spans="1:22" x14ac:dyDescent="0.35">
      <c r="A118" s="70">
        <f t="shared" si="10"/>
        <v>99</v>
      </c>
      <c r="B118" s="170">
        <v>1280206.6218922362</v>
      </c>
      <c r="U118" s="145">
        <v>98</v>
      </c>
      <c r="V118" s="145">
        <v>-16978827.888910331</v>
      </c>
    </row>
    <row r="119" spans="1:22" x14ac:dyDescent="0.35">
      <c r="A119" s="70">
        <f t="shared" si="10"/>
        <v>100</v>
      </c>
      <c r="B119" s="170">
        <v>1280206.6218922362</v>
      </c>
      <c r="U119" s="145">
        <v>99</v>
      </c>
      <c r="V119" s="145">
        <v>-16015873.915145572</v>
      </c>
    </row>
    <row r="120" spans="1:22" x14ac:dyDescent="0.35">
      <c r="A120" s="70">
        <f t="shared" si="10"/>
        <v>101</v>
      </c>
      <c r="B120" s="170">
        <v>1280206.6218922362</v>
      </c>
      <c r="U120" s="145">
        <v>100</v>
      </c>
      <c r="V120" s="145">
        <v>2698595.8577954844</v>
      </c>
    </row>
    <row r="121" spans="1:22" x14ac:dyDescent="0.35">
      <c r="A121" s="70">
        <f t="shared" si="10"/>
        <v>102</v>
      </c>
      <c r="B121" s="170">
        <v>1280206.6218922362</v>
      </c>
      <c r="U121" s="145">
        <v>101</v>
      </c>
      <c r="V121" s="145">
        <v>29250267.382464133</v>
      </c>
    </row>
    <row r="122" spans="1:22" x14ac:dyDescent="0.35">
      <c r="A122" s="70">
        <f t="shared" si="10"/>
        <v>103</v>
      </c>
      <c r="B122" s="170">
        <v>1280206.6218922362</v>
      </c>
      <c r="U122" s="145">
        <v>102</v>
      </c>
      <c r="V122" s="145">
        <v>-3981861.1346145011</v>
      </c>
    </row>
    <row r="123" spans="1:22" x14ac:dyDescent="0.35">
      <c r="A123" s="70">
        <f t="shared" si="10"/>
        <v>104</v>
      </c>
      <c r="B123" s="170">
        <v>1280206.6218922362</v>
      </c>
      <c r="U123" s="145">
        <v>103</v>
      </c>
      <c r="V123" s="145">
        <v>19914221.582091153</v>
      </c>
    </row>
    <row r="124" spans="1:22" x14ac:dyDescent="0.35">
      <c r="A124" s="70">
        <f t="shared" si="10"/>
        <v>105</v>
      </c>
      <c r="B124" s="170">
        <v>1280206.6218922362</v>
      </c>
      <c r="U124" s="145">
        <v>104</v>
      </c>
      <c r="V124" s="145">
        <v>8102553.5683035627</v>
      </c>
    </row>
    <row r="125" spans="1:22" x14ac:dyDescent="0.35">
      <c r="A125" s="70">
        <f t="shared" si="10"/>
        <v>106</v>
      </c>
      <c r="B125" s="170">
        <v>1280206.6218922362</v>
      </c>
      <c r="U125" s="145">
        <v>105</v>
      </c>
      <c r="V125" s="145">
        <v>5574156.5133724436</v>
      </c>
    </row>
    <row r="126" spans="1:22" x14ac:dyDescent="0.35">
      <c r="A126" s="70">
        <f t="shared" si="10"/>
        <v>107</v>
      </c>
      <c r="B126" s="170">
        <v>1280206.6218922362</v>
      </c>
      <c r="U126" s="145">
        <v>106</v>
      </c>
      <c r="V126" s="145">
        <v>13610126.09752652</v>
      </c>
    </row>
    <row r="127" spans="1:22" x14ac:dyDescent="0.35">
      <c r="A127" s="70">
        <f t="shared" si="10"/>
        <v>108</v>
      </c>
      <c r="B127" s="170">
        <v>1280206.6218922362</v>
      </c>
      <c r="U127" s="145">
        <v>107</v>
      </c>
      <c r="V127" s="145">
        <v>8038227.0790741779</v>
      </c>
    </row>
    <row r="128" spans="1:22" x14ac:dyDescent="0.35">
      <c r="A128" s="70">
        <f t="shared" si="10"/>
        <v>109</v>
      </c>
      <c r="B128" s="170">
        <v>1280206.6218922362</v>
      </c>
      <c r="U128" s="145">
        <v>108</v>
      </c>
      <c r="V128" s="145">
        <v>-22849161.436220687</v>
      </c>
    </row>
    <row r="129" spans="1:22" x14ac:dyDescent="0.35">
      <c r="A129" s="70">
        <f t="shared" si="10"/>
        <v>110</v>
      </c>
      <c r="B129" s="170">
        <v>1280206.6218922362</v>
      </c>
      <c r="U129" s="145">
        <v>109</v>
      </c>
      <c r="V129" s="145">
        <v>18324573.096183553</v>
      </c>
    </row>
    <row r="130" spans="1:22" x14ac:dyDescent="0.35">
      <c r="A130" s="70">
        <f t="shared" si="10"/>
        <v>111</v>
      </c>
      <c r="B130" s="170">
        <v>1280206.6218922362</v>
      </c>
      <c r="U130" s="145">
        <v>110</v>
      </c>
      <c r="V130" s="145">
        <v>10745046.458650135</v>
      </c>
    </row>
    <row r="131" spans="1:22" x14ac:dyDescent="0.35">
      <c r="A131" s="70">
        <f t="shared" si="10"/>
        <v>112</v>
      </c>
      <c r="B131" s="170">
        <v>1280206.6218922362</v>
      </c>
      <c r="U131" s="145">
        <v>111</v>
      </c>
      <c r="V131" s="145">
        <v>2039299.210788358</v>
      </c>
    </row>
    <row r="132" spans="1:22" x14ac:dyDescent="0.35">
      <c r="A132" s="70">
        <f t="shared" si="10"/>
        <v>113</v>
      </c>
      <c r="B132" s="170">
        <v>1280206.6218922362</v>
      </c>
      <c r="U132" s="145">
        <v>112</v>
      </c>
      <c r="V132" s="145">
        <v>-6172675.4017311241</v>
      </c>
    </row>
    <row r="133" spans="1:22" x14ac:dyDescent="0.35">
      <c r="A133" s="70">
        <f t="shared" si="10"/>
        <v>114</v>
      </c>
      <c r="B133" s="170">
        <v>1280206.6218922362</v>
      </c>
      <c r="U133" s="145">
        <v>113</v>
      </c>
      <c r="V133" s="145">
        <v>-7900788.2907973975</v>
      </c>
    </row>
    <row r="134" spans="1:22" x14ac:dyDescent="0.35">
      <c r="A134" s="70">
        <f t="shared" si="10"/>
        <v>115</v>
      </c>
      <c r="B134" s="170">
        <v>1280206.6218922362</v>
      </c>
      <c r="U134" s="145">
        <v>114</v>
      </c>
      <c r="V134" s="145">
        <v>6839090.63767685</v>
      </c>
    </row>
    <row r="135" spans="1:22" x14ac:dyDescent="0.35">
      <c r="A135" s="70">
        <f t="shared" si="10"/>
        <v>116</v>
      </c>
      <c r="B135" s="170">
        <v>1280206.6218922362</v>
      </c>
      <c r="U135" s="145">
        <v>115</v>
      </c>
      <c r="V135" s="145">
        <v>-26735567.627665572</v>
      </c>
    </row>
    <row r="136" spans="1:22" x14ac:dyDescent="0.35">
      <c r="A136" s="70">
        <f t="shared" si="10"/>
        <v>117</v>
      </c>
      <c r="B136" s="170">
        <v>1280206.6218922362</v>
      </c>
      <c r="U136" s="145">
        <v>116</v>
      </c>
      <c r="V136" s="145">
        <v>-12819186.581033777</v>
      </c>
    </row>
    <row r="137" spans="1:22" x14ac:dyDescent="0.35">
      <c r="A137" s="70">
        <f t="shared" si="10"/>
        <v>118</v>
      </c>
      <c r="B137" s="170">
        <v>1280206.6218922362</v>
      </c>
      <c r="U137" s="145">
        <v>117</v>
      </c>
      <c r="V137" s="145">
        <v>18030784.295039337</v>
      </c>
    </row>
    <row r="138" spans="1:22" x14ac:dyDescent="0.35">
      <c r="A138" s="70">
        <f t="shared" si="10"/>
        <v>119</v>
      </c>
      <c r="B138" s="170">
        <v>1280206.6218922362</v>
      </c>
      <c r="U138" s="145">
        <v>118</v>
      </c>
      <c r="V138" s="145">
        <v>17437419.165419899</v>
      </c>
    </row>
    <row r="139" spans="1:22" x14ac:dyDescent="0.35">
      <c r="A139" s="70">
        <f t="shared" si="10"/>
        <v>120</v>
      </c>
      <c r="B139" s="170">
        <v>1280206.6218922362</v>
      </c>
      <c r="U139" s="145">
        <v>119</v>
      </c>
      <c r="V139" s="145">
        <v>-15757641.356427899</v>
      </c>
    </row>
    <row r="140" spans="1:22" x14ac:dyDescent="0.35">
      <c r="A140" s="70">
        <f t="shared" si="10"/>
        <v>121</v>
      </c>
      <c r="B140" s="170">
        <v>1280206.6218922362</v>
      </c>
      <c r="U140" s="145">
        <v>120</v>
      </c>
      <c r="V140" s="145">
        <v>-1520850.5513136908</v>
      </c>
    </row>
    <row r="141" spans="1:22" x14ac:dyDescent="0.35">
      <c r="A141" s="70">
        <f t="shared" si="10"/>
        <v>122</v>
      </c>
      <c r="B141" s="170">
        <v>1280206.6218922362</v>
      </c>
      <c r="U141" s="145">
        <v>121</v>
      </c>
      <c r="V141" s="145">
        <v>12994177.97764463</v>
      </c>
    </row>
    <row r="142" spans="1:22" x14ac:dyDescent="0.35">
      <c r="A142" s="70">
        <f t="shared" si="10"/>
        <v>123</v>
      </c>
      <c r="B142" s="170">
        <v>1280206.6218922362</v>
      </c>
      <c r="U142" s="145">
        <v>122</v>
      </c>
      <c r="V142" s="145">
        <v>-10253319.956449185</v>
      </c>
    </row>
    <row r="143" spans="1:22" x14ac:dyDescent="0.35">
      <c r="A143" s="70">
        <f t="shared" si="10"/>
        <v>124</v>
      </c>
      <c r="B143" s="170">
        <v>1280206.6218922362</v>
      </c>
      <c r="U143" s="145">
        <v>123</v>
      </c>
      <c r="V143" s="145">
        <v>2457891.5249602087</v>
      </c>
    </row>
    <row r="144" spans="1:22" x14ac:dyDescent="0.35">
      <c r="A144" s="70">
        <f t="shared" si="10"/>
        <v>125</v>
      </c>
      <c r="B144" s="170">
        <v>1280206.6218922362</v>
      </c>
      <c r="U144" s="145">
        <v>124</v>
      </c>
      <c r="V144" s="145">
        <v>-13264194.592448449</v>
      </c>
    </row>
    <row r="145" spans="1:22" x14ac:dyDescent="0.35">
      <c r="A145" s="70">
        <f t="shared" si="10"/>
        <v>126</v>
      </c>
      <c r="B145" s="170">
        <v>1280206.6218922362</v>
      </c>
      <c r="U145" s="145">
        <v>125</v>
      </c>
      <c r="V145" s="145">
        <v>1643448.1401278004</v>
      </c>
    </row>
    <row r="146" spans="1:22" x14ac:dyDescent="0.35">
      <c r="A146" s="70">
        <f t="shared" si="10"/>
        <v>127</v>
      </c>
      <c r="B146" s="170">
        <v>1280206.6218922362</v>
      </c>
      <c r="U146" s="145">
        <v>126</v>
      </c>
      <c r="V146" s="145">
        <v>-2748078.0611276217</v>
      </c>
    </row>
    <row r="147" spans="1:22" x14ac:dyDescent="0.35">
      <c r="A147" s="70">
        <f t="shared" si="10"/>
        <v>128</v>
      </c>
      <c r="B147" s="170">
        <v>1280206.6218922362</v>
      </c>
      <c r="U147" s="145">
        <v>127</v>
      </c>
      <c r="V147" s="145">
        <v>-16040577.467536837</v>
      </c>
    </row>
    <row r="148" spans="1:22" x14ac:dyDescent="0.35">
      <c r="A148" s="70">
        <f t="shared" si="10"/>
        <v>129</v>
      </c>
      <c r="B148" s="170">
        <v>1280206.6218922362</v>
      </c>
      <c r="U148" s="145">
        <v>128</v>
      </c>
      <c r="V148" s="145">
        <v>21360564.38808655</v>
      </c>
    </row>
    <row r="149" spans="1:22" x14ac:dyDescent="0.35">
      <c r="A149" s="70">
        <f t="shared" si="10"/>
        <v>130</v>
      </c>
      <c r="B149" s="170">
        <v>1280206.6218922362</v>
      </c>
      <c r="U149" s="145">
        <v>129</v>
      </c>
      <c r="V149" s="145">
        <v>8186864.7187758237</v>
      </c>
    </row>
    <row r="150" spans="1:22" x14ac:dyDescent="0.35">
      <c r="A150" s="70">
        <f t="shared" ref="A150:A213" si="11">A149+1</f>
        <v>131</v>
      </c>
      <c r="B150" s="170">
        <v>1280206.6218922362</v>
      </c>
      <c r="U150" s="145">
        <v>130</v>
      </c>
      <c r="V150" s="145">
        <v>-1671981.5990354531</v>
      </c>
    </row>
    <row r="151" spans="1:22" x14ac:dyDescent="0.35">
      <c r="A151" s="70">
        <f t="shared" si="11"/>
        <v>132</v>
      </c>
      <c r="B151" s="170">
        <v>1280206.6218922362</v>
      </c>
      <c r="U151" s="145">
        <v>131</v>
      </c>
      <c r="V151" s="145">
        <v>-2780786.9504953437</v>
      </c>
    </row>
    <row r="152" spans="1:22" x14ac:dyDescent="0.35">
      <c r="A152" s="70">
        <f t="shared" si="11"/>
        <v>133</v>
      </c>
      <c r="B152" s="170">
        <v>1280206.6218922362</v>
      </c>
      <c r="U152" s="145">
        <v>132</v>
      </c>
      <c r="V152" s="145">
        <v>7757638.8945259266</v>
      </c>
    </row>
    <row r="153" spans="1:22" x14ac:dyDescent="0.35">
      <c r="A153" s="70">
        <f t="shared" si="11"/>
        <v>134</v>
      </c>
      <c r="B153" s="170">
        <v>1280206.6218922362</v>
      </c>
      <c r="U153" s="145">
        <v>133</v>
      </c>
      <c r="V153" s="145">
        <v>-3618535.9043419752</v>
      </c>
    </row>
    <row r="154" spans="1:22" x14ac:dyDescent="0.35">
      <c r="A154" s="70">
        <f t="shared" si="11"/>
        <v>135</v>
      </c>
      <c r="B154" s="170">
        <v>1280206.6218922362</v>
      </c>
      <c r="U154" s="145">
        <v>134</v>
      </c>
      <c r="V154" s="145">
        <v>-13125777.777210537</v>
      </c>
    </row>
    <row r="155" spans="1:22" x14ac:dyDescent="0.35">
      <c r="A155" s="70">
        <f t="shared" si="11"/>
        <v>136</v>
      </c>
      <c r="B155" s="170">
        <v>1280206.6218922362</v>
      </c>
      <c r="U155" s="145">
        <v>135</v>
      </c>
      <c r="V155" s="145">
        <v>37038095.555236593</v>
      </c>
    </row>
    <row r="156" spans="1:22" x14ac:dyDescent="0.35">
      <c r="A156" s="70">
        <f t="shared" si="11"/>
        <v>137</v>
      </c>
      <c r="B156" s="170">
        <v>1280206.6218922362</v>
      </c>
      <c r="U156" s="145">
        <v>136</v>
      </c>
      <c r="V156" s="145">
        <v>12264924.259889893</v>
      </c>
    </row>
    <row r="157" spans="1:22" x14ac:dyDescent="0.35">
      <c r="A157" s="70">
        <f t="shared" si="11"/>
        <v>138</v>
      </c>
      <c r="B157" s="170">
        <v>1280206.6218922362</v>
      </c>
      <c r="U157" s="145">
        <v>137</v>
      </c>
      <c r="V157" s="145">
        <v>-3057702.6407511644</v>
      </c>
    </row>
    <row r="158" spans="1:22" x14ac:dyDescent="0.35">
      <c r="A158" s="70">
        <f t="shared" si="11"/>
        <v>139</v>
      </c>
      <c r="B158" s="170">
        <v>1280206.6218922362</v>
      </c>
      <c r="U158" s="145">
        <v>138</v>
      </c>
      <c r="V158" s="145">
        <v>16362367.657066472</v>
      </c>
    </row>
    <row r="159" spans="1:22" x14ac:dyDescent="0.35">
      <c r="A159" s="70">
        <f t="shared" si="11"/>
        <v>140</v>
      </c>
      <c r="B159" s="170">
        <v>1280206.6218922362</v>
      </c>
      <c r="U159" s="145">
        <v>139</v>
      </c>
      <c r="V159" s="145">
        <v>-13562755.941132352</v>
      </c>
    </row>
    <row r="160" spans="1:22" x14ac:dyDescent="0.35">
      <c r="A160" s="70">
        <f t="shared" si="11"/>
        <v>141</v>
      </c>
      <c r="B160" s="170">
        <v>1280206.6218922362</v>
      </c>
      <c r="U160" s="145">
        <v>140</v>
      </c>
      <c r="V160" s="145">
        <v>-1022042.0485305917</v>
      </c>
    </row>
    <row r="161" spans="1:22" x14ac:dyDescent="0.35">
      <c r="A161" s="70">
        <f t="shared" si="11"/>
        <v>142</v>
      </c>
      <c r="B161" s="170">
        <v>1280206.6218922362</v>
      </c>
      <c r="U161" s="145">
        <v>141</v>
      </c>
      <c r="V161" s="145">
        <v>13814906.989195503</v>
      </c>
    </row>
    <row r="162" spans="1:22" x14ac:dyDescent="0.35">
      <c r="A162" s="70">
        <f t="shared" si="11"/>
        <v>143</v>
      </c>
      <c r="B162" s="170">
        <v>1280206.6218922362</v>
      </c>
      <c r="U162" s="145">
        <v>142</v>
      </c>
      <c r="V162" s="145">
        <v>-4543877.5057519674</v>
      </c>
    </row>
    <row r="163" spans="1:22" x14ac:dyDescent="0.35">
      <c r="A163" s="70">
        <f t="shared" si="11"/>
        <v>144</v>
      </c>
      <c r="B163" s="170">
        <v>1280206.6218922362</v>
      </c>
      <c r="U163" s="145">
        <v>143</v>
      </c>
      <c r="V163" s="145">
        <v>-934682.32267755643</v>
      </c>
    </row>
    <row r="164" spans="1:22" x14ac:dyDescent="0.35">
      <c r="A164" s="70">
        <f t="shared" si="11"/>
        <v>145</v>
      </c>
      <c r="B164" s="170">
        <v>1280206.6218922362</v>
      </c>
      <c r="U164" s="145">
        <v>144</v>
      </c>
      <c r="V164" s="145">
        <v>6988417.4392615817</v>
      </c>
    </row>
    <row r="165" spans="1:22" x14ac:dyDescent="0.35">
      <c r="A165" s="70">
        <f t="shared" si="11"/>
        <v>146</v>
      </c>
      <c r="B165" s="170">
        <v>1280206.6218922362</v>
      </c>
      <c r="U165" s="145">
        <v>145</v>
      </c>
      <c r="V165" s="145">
        <v>11215664.326927155</v>
      </c>
    </row>
    <row r="166" spans="1:22" x14ac:dyDescent="0.35">
      <c r="A166" s="70">
        <f t="shared" si="11"/>
        <v>147</v>
      </c>
      <c r="B166" s="170">
        <v>1280206.6218922362</v>
      </c>
      <c r="U166" s="145">
        <v>146</v>
      </c>
      <c r="V166" s="145">
        <v>-2640603.0179519244</v>
      </c>
    </row>
    <row r="167" spans="1:22" x14ac:dyDescent="0.35">
      <c r="A167" s="70">
        <f t="shared" si="11"/>
        <v>148</v>
      </c>
      <c r="B167" s="170">
        <v>1280206.6218922362</v>
      </c>
      <c r="U167" s="145">
        <v>147</v>
      </c>
      <c r="V167" s="145">
        <v>-6988154.6083480604</v>
      </c>
    </row>
    <row r="168" spans="1:22" x14ac:dyDescent="0.35">
      <c r="A168" s="70">
        <f t="shared" si="11"/>
        <v>149</v>
      </c>
      <c r="B168" s="170">
        <v>1280206.6218922362</v>
      </c>
      <c r="U168" s="145">
        <v>148</v>
      </c>
      <c r="V168" s="145">
        <v>-19336760.793430585</v>
      </c>
    </row>
    <row r="169" spans="1:22" x14ac:dyDescent="0.35">
      <c r="A169" s="70">
        <f t="shared" si="11"/>
        <v>150</v>
      </c>
      <c r="B169" s="170">
        <v>1280206.6218922362</v>
      </c>
      <c r="U169" s="145">
        <v>149</v>
      </c>
      <c r="V169" s="145">
        <v>-8775358.6359430291</v>
      </c>
    </row>
    <row r="170" spans="1:22" x14ac:dyDescent="0.35">
      <c r="A170" s="70">
        <f t="shared" si="11"/>
        <v>151</v>
      </c>
      <c r="B170" s="170">
        <v>1280206.6218922362</v>
      </c>
      <c r="U170" s="145">
        <v>150</v>
      </c>
      <c r="V170" s="145">
        <v>22103509.474246785</v>
      </c>
    </row>
    <row r="171" spans="1:22" x14ac:dyDescent="0.35">
      <c r="A171" s="70">
        <f t="shared" si="11"/>
        <v>152</v>
      </c>
      <c r="B171" s="170">
        <v>1280206.6218922362</v>
      </c>
      <c r="U171" s="145">
        <v>151</v>
      </c>
      <c r="V171" s="145">
        <v>8605101.4519481733</v>
      </c>
    </row>
    <row r="172" spans="1:22" x14ac:dyDescent="0.35">
      <c r="A172" s="70">
        <f t="shared" si="11"/>
        <v>153</v>
      </c>
      <c r="B172" s="170">
        <v>1280206.6218922362</v>
      </c>
      <c r="U172" s="145">
        <v>152</v>
      </c>
      <c r="V172" s="145">
        <v>21954493.056260046</v>
      </c>
    </row>
    <row r="173" spans="1:22" x14ac:dyDescent="0.35">
      <c r="A173" s="70">
        <f t="shared" si="11"/>
        <v>154</v>
      </c>
      <c r="B173" s="170">
        <v>1280206.6218922362</v>
      </c>
      <c r="U173" s="145">
        <v>153</v>
      </c>
      <c r="V173" s="145">
        <v>-7959066.7758019958</v>
      </c>
    </row>
    <row r="174" spans="1:22" x14ac:dyDescent="0.35">
      <c r="A174" s="70">
        <f t="shared" si="11"/>
        <v>155</v>
      </c>
      <c r="B174" s="170">
        <v>1280206.6218922362</v>
      </c>
      <c r="U174" s="145">
        <v>154</v>
      </c>
      <c r="V174" s="145">
        <v>-23510540.609461978</v>
      </c>
    </row>
    <row r="175" spans="1:22" x14ac:dyDescent="0.35">
      <c r="A175" s="70">
        <f t="shared" si="11"/>
        <v>156</v>
      </c>
      <c r="B175" s="170">
        <v>1280206.6218922362</v>
      </c>
      <c r="U175" s="145">
        <v>155</v>
      </c>
      <c r="V175" s="145">
        <v>1056266.4753806852</v>
      </c>
    </row>
    <row r="176" spans="1:22" x14ac:dyDescent="0.35">
      <c r="A176" s="70">
        <f t="shared" si="11"/>
        <v>157</v>
      </c>
      <c r="B176" s="170">
        <v>1280206.6218922362</v>
      </c>
      <c r="U176" s="145">
        <v>156</v>
      </c>
      <c r="V176" s="145">
        <v>-2892250.7816503309</v>
      </c>
    </row>
    <row r="177" spans="1:22" x14ac:dyDescent="0.35">
      <c r="A177" s="70">
        <f t="shared" si="11"/>
        <v>158</v>
      </c>
      <c r="B177" s="170">
        <v>1280206.6218922362</v>
      </c>
      <c r="U177" s="145">
        <v>157</v>
      </c>
      <c r="V177" s="145">
        <v>23254488.293367051</v>
      </c>
    </row>
    <row r="178" spans="1:22" x14ac:dyDescent="0.35">
      <c r="A178" s="70">
        <f t="shared" si="11"/>
        <v>159</v>
      </c>
      <c r="B178" s="170">
        <v>1280206.6218922362</v>
      </c>
      <c r="U178" s="145">
        <v>158</v>
      </c>
      <c r="V178" s="145">
        <v>18007305.658522822</v>
      </c>
    </row>
    <row r="179" spans="1:22" x14ac:dyDescent="0.35">
      <c r="A179" s="70">
        <f t="shared" si="11"/>
        <v>160</v>
      </c>
      <c r="B179" s="170">
        <v>1280206.6218922362</v>
      </c>
      <c r="U179" s="145">
        <v>159</v>
      </c>
      <c r="V179" s="145">
        <v>-20249510.686649788</v>
      </c>
    </row>
    <row r="180" spans="1:22" x14ac:dyDescent="0.35">
      <c r="A180" s="70">
        <f t="shared" si="11"/>
        <v>161</v>
      </c>
      <c r="B180" s="170">
        <v>1280206.6218922362</v>
      </c>
      <c r="U180" s="145">
        <v>160</v>
      </c>
      <c r="V180" s="145">
        <v>-14251319.680145381</v>
      </c>
    </row>
    <row r="181" spans="1:22" x14ac:dyDescent="0.35">
      <c r="A181" s="70">
        <f t="shared" si="11"/>
        <v>162</v>
      </c>
      <c r="B181" s="170">
        <v>1280206.6218922362</v>
      </c>
      <c r="U181" s="145">
        <v>161</v>
      </c>
      <c r="V181" s="145">
        <v>16418735.343802534</v>
      </c>
    </row>
    <row r="182" spans="1:22" x14ac:dyDescent="0.35">
      <c r="A182" s="70">
        <f t="shared" si="11"/>
        <v>163</v>
      </c>
      <c r="B182" s="170">
        <v>1280206.6218922362</v>
      </c>
      <c r="U182" s="145">
        <v>162</v>
      </c>
      <c r="V182" s="145">
        <v>7136998.8807826564</v>
      </c>
    </row>
    <row r="183" spans="1:22" x14ac:dyDescent="0.35">
      <c r="A183" s="70">
        <f t="shared" si="11"/>
        <v>164</v>
      </c>
      <c r="B183" s="170">
        <v>1280206.6218922362</v>
      </c>
      <c r="U183" s="145">
        <v>163</v>
      </c>
      <c r="V183" s="145">
        <v>-16033502.183526907</v>
      </c>
    </row>
    <row r="184" spans="1:22" x14ac:dyDescent="0.35">
      <c r="A184" s="70">
        <f t="shared" si="11"/>
        <v>165</v>
      </c>
      <c r="B184" s="170">
        <v>1280206.6218922362</v>
      </c>
      <c r="U184" s="145">
        <v>164</v>
      </c>
      <c r="V184" s="145">
        <v>-7632190.6876418963</v>
      </c>
    </row>
    <row r="185" spans="1:22" x14ac:dyDescent="0.35">
      <c r="A185" s="70">
        <f t="shared" si="11"/>
        <v>166</v>
      </c>
      <c r="B185" s="170">
        <v>1280206.6218922362</v>
      </c>
      <c r="U185" s="145">
        <v>165</v>
      </c>
      <c r="V185" s="145">
        <v>4461671.7889094651</v>
      </c>
    </row>
    <row r="186" spans="1:22" x14ac:dyDescent="0.35">
      <c r="A186" s="70">
        <f t="shared" si="11"/>
        <v>167</v>
      </c>
      <c r="B186" s="170">
        <v>1280206.6218922362</v>
      </c>
      <c r="U186" s="145">
        <v>166</v>
      </c>
      <c r="V186" s="145">
        <v>10632789.879785057</v>
      </c>
    </row>
    <row r="187" spans="1:22" x14ac:dyDescent="0.35">
      <c r="A187" s="70">
        <f t="shared" si="11"/>
        <v>168</v>
      </c>
      <c r="B187" s="170">
        <v>1280206.6218922362</v>
      </c>
      <c r="U187" s="145">
        <v>167</v>
      </c>
      <c r="V187" s="145">
        <v>-2021406.6875326298</v>
      </c>
    </row>
    <row r="188" spans="1:22" x14ac:dyDescent="0.35">
      <c r="A188" s="70">
        <f t="shared" si="11"/>
        <v>169</v>
      </c>
      <c r="B188" s="170">
        <v>1280206.6218922362</v>
      </c>
      <c r="U188" s="145">
        <v>168</v>
      </c>
      <c r="V188" s="145">
        <v>-23566955.286332086</v>
      </c>
    </row>
    <row r="189" spans="1:22" x14ac:dyDescent="0.35">
      <c r="A189" s="70">
        <f t="shared" si="11"/>
        <v>170</v>
      </c>
      <c r="B189" s="170">
        <v>1280206.6218922362</v>
      </c>
      <c r="U189" s="145">
        <v>169</v>
      </c>
      <c r="V189" s="145">
        <v>-15264858.576453943</v>
      </c>
    </row>
    <row r="190" spans="1:22" x14ac:dyDescent="0.35">
      <c r="A190" s="70">
        <f t="shared" si="11"/>
        <v>171</v>
      </c>
      <c r="B190" s="170">
        <v>1280206.6218922362</v>
      </c>
      <c r="U190" s="145">
        <v>170</v>
      </c>
      <c r="V190" s="145">
        <v>2278680.9564899281</v>
      </c>
    </row>
    <row r="191" spans="1:22" x14ac:dyDescent="0.35">
      <c r="A191" s="70">
        <f t="shared" si="11"/>
        <v>172</v>
      </c>
      <c r="B191" s="170">
        <v>1280206.6218922362</v>
      </c>
      <c r="U191" s="145">
        <v>171</v>
      </c>
      <c r="V191" s="145">
        <v>1432741.6510836892</v>
      </c>
    </row>
    <row r="192" spans="1:22" x14ac:dyDescent="0.35">
      <c r="A192" s="70">
        <f t="shared" si="11"/>
        <v>173</v>
      </c>
      <c r="B192" s="170">
        <v>1280206.6218922362</v>
      </c>
      <c r="U192" s="145">
        <v>172</v>
      </c>
      <c r="V192" s="145">
        <v>-27137341.176190063</v>
      </c>
    </row>
    <row r="193" spans="1:22" x14ac:dyDescent="0.35">
      <c r="A193" s="70">
        <f t="shared" si="11"/>
        <v>174</v>
      </c>
      <c r="B193" s="170">
        <v>1280206.6218922362</v>
      </c>
      <c r="U193" s="145">
        <v>173</v>
      </c>
      <c r="V193" s="145">
        <v>-14930543.321001682</v>
      </c>
    </row>
    <row r="194" spans="1:22" x14ac:dyDescent="0.35">
      <c r="A194" s="70">
        <f t="shared" si="11"/>
        <v>175</v>
      </c>
      <c r="B194" s="170">
        <v>1280206.6218922362</v>
      </c>
      <c r="U194" s="145">
        <v>174</v>
      </c>
      <c r="V194" s="145">
        <v>-8003245.9739453103</v>
      </c>
    </row>
    <row r="195" spans="1:22" x14ac:dyDescent="0.35">
      <c r="A195" s="70">
        <f t="shared" si="11"/>
        <v>176</v>
      </c>
      <c r="B195" s="170">
        <v>1280206.6218922362</v>
      </c>
      <c r="U195" s="145">
        <v>175</v>
      </c>
      <c r="V195" s="145">
        <v>-1939388.1427619904</v>
      </c>
    </row>
    <row r="196" spans="1:22" x14ac:dyDescent="0.35">
      <c r="A196" s="70">
        <f t="shared" si="11"/>
        <v>177</v>
      </c>
      <c r="B196" s="170">
        <v>1280206.6218922362</v>
      </c>
      <c r="U196" s="145">
        <v>176</v>
      </c>
      <c r="V196" s="145">
        <v>8201047.4420577697</v>
      </c>
    </row>
    <row r="197" spans="1:22" x14ac:dyDescent="0.35">
      <c r="A197" s="70">
        <f t="shared" si="11"/>
        <v>178</v>
      </c>
      <c r="B197" s="170">
        <v>1280206.6218922362</v>
      </c>
      <c r="U197" s="145">
        <v>177</v>
      </c>
      <c r="V197" s="145">
        <v>-17850867.845733605</v>
      </c>
    </row>
    <row r="198" spans="1:22" x14ac:dyDescent="0.35">
      <c r="A198" s="70">
        <f t="shared" si="11"/>
        <v>179</v>
      </c>
      <c r="B198" s="170">
        <v>1280206.6218922362</v>
      </c>
      <c r="U198" s="145">
        <v>178</v>
      </c>
      <c r="V198" s="145">
        <v>-5199117.5953585356</v>
      </c>
    </row>
    <row r="199" spans="1:22" x14ac:dyDescent="0.35">
      <c r="A199" s="70">
        <f t="shared" si="11"/>
        <v>180</v>
      </c>
      <c r="B199" s="170">
        <v>1280206.6218922362</v>
      </c>
      <c r="U199" s="145">
        <v>179</v>
      </c>
      <c r="V199" s="145">
        <v>10790528.135970693</v>
      </c>
    </row>
    <row r="200" spans="1:22" x14ac:dyDescent="0.35">
      <c r="A200" s="70">
        <f t="shared" si="11"/>
        <v>181</v>
      </c>
      <c r="B200" s="170">
        <v>1280206.6218922362</v>
      </c>
      <c r="U200" s="145">
        <v>180</v>
      </c>
      <c r="V200" s="145">
        <v>29166081.91057533</v>
      </c>
    </row>
    <row r="201" spans="1:22" x14ac:dyDescent="0.35">
      <c r="A201" s="70">
        <f t="shared" si="11"/>
        <v>182</v>
      </c>
      <c r="B201" s="170">
        <v>1280206.6218922362</v>
      </c>
      <c r="U201" s="145">
        <v>181</v>
      </c>
      <c r="V201" s="145">
        <v>-314869.34668790549</v>
      </c>
    </row>
    <row r="202" spans="1:22" x14ac:dyDescent="0.35">
      <c r="A202" s="70">
        <f t="shared" si="11"/>
        <v>183</v>
      </c>
      <c r="B202" s="170">
        <v>1280206.6218922362</v>
      </c>
      <c r="U202" s="145">
        <v>182</v>
      </c>
      <c r="V202" s="145">
        <v>3165387.7922666371</v>
      </c>
    </row>
    <row r="203" spans="1:22" x14ac:dyDescent="0.35">
      <c r="A203" s="70">
        <f t="shared" si="11"/>
        <v>184</v>
      </c>
      <c r="B203" s="170">
        <v>1280206.6218922362</v>
      </c>
      <c r="U203" s="145">
        <v>183</v>
      </c>
      <c r="V203" s="145">
        <v>-2849773.9230102263</v>
      </c>
    </row>
    <row r="204" spans="1:22" x14ac:dyDescent="0.35">
      <c r="A204" s="70">
        <f t="shared" si="11"/>
        <v>185</v>
      </c>
      <c r="B204" s="170">
        <v>1280206.6218922362</v>
      </c>
      <c r="U204" s="145">
        <v>184</v>
      </c>
      <c r="V204" s="145">
        <v>-9130471.9820393771</v>
      </c>
    </row>
    <row r="205" spans="1:22" x14ac:dyDescent="0.35">
      <c r="A205" s="70">
        <f t="shared" si="11"/>
        <v>186</v>
      </c>
      <c r="B205" s="170">
        <v>1280206.6218922362</v>
      </c>
      <c r="U205" s="145">
        <v>185</v>
      </c>
      <c r="V205" s="145">
        <v>84021.424428451806</v>
      </c>
    </row>
    <row r="206" spans="1:22" x14ac:dyDescent="0.35">
      <c r="A206" s="70">
        <f t="shared" si="11"/>
        <v>187</v>
      </c>
      <c r="B206" s="170">
        <v>1280206.6218922362</v>
      </c>
      <c r="U206" s="145">
        <v>186</v>
      </c>
      <c r="V206" s="145">
        <v>-17101530.72997503</v>
      </c>
    </row>
    <row r="207" spans="1:22" x14ac:dyDescent="0.35">
      <c r="A207" s="70">
        <f t="shared" si="11"/>
        <v>188</v>
      </c>
      <c r="B207" s="170">
        <v>1280206.6218922362</v>
      </c>
      <c r="U207" s="145">
        <v>187</v>
      </c>
      <c r="V207" s="145">
        <v>-2087987.3564645238</v>
      </c>
    </row>
    <row r="208" spans="1:22" x14ac:dyDescent="0.35">
      <c r="A208" s="70">
        <f t="shared" si="11"/>
        <v>189</v>
      </c>
      <c r="B208" s="170">
        <v>1280206.6218922362</v>
      </c>
      <c r="U208" s="145">
        <v>188</v>
      </c>
      <c r="V208" s="145">
        <v>-17897179.002479941</v>
      </c>
    </row>
    <row r="209" spans="1:22" x14ac:dyDescent="0.35">
      <c r="A209" s="70">
        <f t="shared" si="11"/>
        <v>190</v>
      </c>
      <c r="B209" s="170">
        <v>1280206.6218922362</v>
      </c>
      <c r="U209" s="145">
        <v>189</v>
      </c>
      <c r="V209" s="145">
        <v>414489.97109860554</v>
      </c>
    </row>
    <row r="210" spans="1:22" x14ac:dyDescent="0.35">
      <c r="A210" s="70">
        <f t="shared" si="11"/>
        <v>191</v>
      </c>
      <c r="B210" s="170">
        <v>1280206.6218922362</v>
      </c>
      <c r="U210" s="145">
        <v>190</v>
      </c>
      <c r="V210" s="145">
        <v>27521357.82884454</v>
      </c>
    </row>
    <row r="211" spans="1:22" x14ac:dyDescent="0.35">
      <c r="A211" s="70">
        <f t="shared" si="11"/>
        <v>192</v>
      </c>
      <c r="B211" s="170">
        <v>1280206.6218922362</v>
      </c>
      <c r="U211" s="145">
        <v>191</v>
      </c>
      <c r="V211" s="145">
        <v>-6676858.0809592027</v>
      </c>
    </row>
    <row r="212" spans="1:22" x14ac:dyDescent="0.35">
      <c r="A212" s="70">
        <f t="shared" si="11"/>
        <v>193</v>
      </c>
      <c r="B212" s="170">
        <v>1280206.6218922362</v>
      </c>
      <c r="U212" s="145">
        <v>192</v>
      </c>
      <c r="V212" s="145">
        <v>-10724871.104702298</v>
      </c>
    </row>
    <row r="213" spans="1:22" x14ac:dyDescent="0.35">
      <c r="A213" s="70">
        <f t="shared" si="11"/>
        <v>194</v>
      </c>
      <c r="B213" s="170">
        <v>1280206.6218922362</v>
      </c>
      <c r="U213" s="145">
        <v>193</v>
      </c>
      <c r="V213" s="145">
        <v>-16820861.237946317</v>
      </c>
    </row>
    <row r="214" spans="1:22" x14ac:dyDescent="0.35">
      <c r="A214" s="70">
        <f t="shared" ref="A214:A277" si="12">A213+1</f>
        <v>195</v>
      </c>
      <c r="B214" s="170">
        <v>1280206.6218922362</v>
      </c>
      <c r="U214" s="145">
        <v>194</v>
      </c>
      <c r="V214" s="145">
        <v>84697.741213142872</v>
      </c>
    </row>
    <row r="215" spans="1:22" x14ac:dyDescent="0.35">
      <c r="A215" s="70">
        <f t="shared" si="12"/>
        <v>196</v>
      </c>
      <c r="B215" s="170">
        <v>1280206.6218922362</v>
      </c>
      <c r="U215" s="145">
        <v>195</v>
      </c>
      <c r="V215" s="145">
        <v>6838397.067411527</v>
      </c>
    </row>
    <row r="216" spans="1:22" x14ac:dyDescent="0.35">
      <c r="A216" s="70">
        <f t="shared" si="12"/>
        <v>197</v>
      </c>
      <c r="B216" s="170">
        <v>1280206.6218922362</v>
      </c>
      <c r="U216" s="145">
        <v>196</v>
      </c>
      <c r="V216" s="145">
        <v>1940035.5126492679</v>
      </c>
    </row>
    <row r="217" spans="1:22" x14ac:dyDescent="0.35">
      <c r="A217" s="70">
        <f t="shared" si="12"/>
        <v>198</v>
      </c>
      <c r="B217" s="170">
        <v>1280206.6218922362</v>
      </c>
      <c r="U217" s="145">
        <v>197</v>
      </c>
      <c r="V217" s="145">
        <v>-11981132.165386247</v>
      </c>
    </row>
    <row r="218" spans="1:22" x14ac:dyDescent="0.35">
      <c r="A218" s="70">
        <f t="shared" si="12"/>
        <v>199</v>
      </c>
      <c r="B218" s="170">
        <v>1280206.6218922362</v>
      </c>
      <c r="U218" s="145">
        <v>198</v>
      </c>
      <c r="V218" s="145">
        <v>1393522.4655991346</v>
      </c>
    </row>
    <row r="219" spans="1:22" x14ac:dyDescent="0.35">
      <c r="A219" s="70">
        <f t="shared" si="12"/>
        <v>200</v>
      </c>
      <c r="B219" s="170">
        <v>1280206.6218922362</v>
      </c>
      <c r="U219" s="145">
        <v>199</v>
      </c>
      <c r="V219" s="145">
        <v>-10947964.610220578</v>
      </c>
    </row>
    <row r="220" spans="1:22" x14ac:dyDescent="0.35">
      <c r="A220" s="70">
        <f t="shared" si="12"/>
        <v>201</v>
      </c>
      <c r="B220" s="170">
        <v>1280206.6218922362</v>
      </c>
      <c r="U220" s="145">
        <v>200</v>
      </c>
      <c r="V220" s="145">
        <v>45152188.851686224</v>
      </c>
    </row>
    <row r="221" spans="1:22" x14ac:dyDescent="0.35">
      <c r="A221" s="70">
        <f t="shared" si="12"/>
        <v>202</v>
      </c>
      <c r="B221" s="170">
        <v>1280206.6218922362</v>
      </c>
      <c r="U221" s="145">
        <v>201</v>
      </c>
      <c r="V221" s="145">
        <v>16731560.857124873</v>
      </c>
    </row>
    <row r="222" spans="1:22" x14ac:dyDescent="0.35">
      <c r="A222" s="70">
        <f t="shared" si="12"/>
        <v>203</v>
      </c>
      <c r="B222" s="170">
        <v>1280206.6218922362</v>
      </c>
      <c r="U222" s="145">
        <v>202</v>
      </c>
      <c r="V222" s="145">
        <v>-17503695.495109782</v>
      </c>
    </row>
    <row r="223" spans="1:22" x14ac:dyDescent="0.35">
      <c r="A223" s="70">
        <f t="shared" si="12"/>
        <v>204</v>
      </c>
      <c r="B223" s="170">
        <v>1280206.6218922362</v>
      </c>
      <c r="U223" s="145">
        <v>203</v>
      </c>
      <c r="V223" s="145">
        <v>11371350.084362961</v>
      </c>
    </row>
    <row r="224" spans="1:22" x14ac:dyDescent="0.35">
      <c r="A224" s="70">
        <f t="shared" si="12"/>
        <v>205</v>
      </c>
      <c r="B224" s="170">
        <v>1280206.6218922362</v>
      </c>
      <c r="U224" s="145">
        <v>204</v>
      </c>
      <c r="V224" s="145">
        <v>17448381.846557144</v>
      </c>
    </row>
    <row r="225" spans="1:22" x14ac:dyDescent="0.35">
      <c r="A225" s="70">
        <f t="shared" si="12"/>
        <v>206</v>
      </c>
      <c r="B225" s="170">
        <v>1280206.6218922362</v>
      </c>
      <c r="U225" s="145">
        <v>205</v>
      </c>
      <c r="V225" s="145">
        <v>-22000851.82963825</v>
      </c>
    </row>
    <row r="226" spans="1:22" x14ac:dyDescent="0.35">
      <c r="A226" s="70">
        <f t="shared" si="12"/>
        <v>207</v>
      </c>
      <c r="B226" s="170">
        <v>1280206.6218922362</v>
      </c>
      <c r="U226" s="145">
        <v>206</v>
      </c>
      <c r="V226" s="145">
        <v>-6408167.6331571974</v>
      </c>
    </row>
    <row r="227" spans="1:22" x14ac:dyDescent="0.35">
      <c r="A227" s="70">
        <f t="shared" si="12"/>
        <v>208</v>
      </c>
      <c r="B227" s="170">
        <v>1280206.6218922362</v>
      </c>
      <c r="U227" s="145">
        <v>207</v>
      </c>
      <c r="V227" s="145">
        <v>42602369.336160503</v>
      </c>
    </row>
    <row r="228" spans="1:22" x14ac:dyDescent="0.35">
      <c r="A228" s="70">
        <f t="shared" si="12"/>
        <v>209</v>
      </c>
      <c r="B228" s="170">
        <v>1280206.6218922362</v>
      </c>
      <c r="U228" s="145">
        <v>208</v>
      </c>
      <c r="V228" s="145">
        <v>5737773.9201497473</v>
      </c>
    </row>
    <row r="229" spans="1:22" x14ac:dyDescent="0.35">
      <c r="A229" s="70">
        <f t="shared" si="12"/>
        <v>210</v>
      </c>
      <c r="B229" s="170">
        <v>1280206.6218922362</v>
      </c>
      <c r="U229" s="145">
        <v>209</v>
      </c>
      <c r="V229" s="145">
        <v>18723533.778491993</v>
      </c>
    </row>
    <row r="230" spans="1:22" x14ac:dyDescent="0.35">
      <c r="A230" s="70">
        <f t="shared" si="12"/>
        <v>211</v>
      </c>
      <c r="B230" s="170">
        <v>1280206.6218922362</v>
      </c>
      <c r="U230" s="145">
        <v>210</v>
      </c>
      <c r="V230" s="145">
        <v>-6598899.8887496162</v>
      </c>
    </row>
    <row r="231" spans="1:22" x14ac:dyDescent="0.35">
      <c r="A231" s="70">
        <f t="shared" si="12"/>
        <v>212</v>
      </c>
      <c r="B231" s="170">
        <v>1280206.6218922362</v>
      </c>
      <c r="U231" s="145">
        <v>211</v>
      </c>
      <c r="V231" s="145">
        <v>55690081.277753577</v>
      </c>
    </row>
    <row r="232" spans="1:22" x14ac:dyDescent="0.35">
      <c r="A232" s="70">
        <f t="shared" si="12"/>
        <v>213</v>
      </c>
      <c r="B232" s="170">
        <v>1280206.6218922362</v>
      </c>
      <c r="U232" s="145">
        <v>212</v>
      </c>
      <c r="V232" s="145">
        <v>-10624363.637230439</v>
      </c>
    </row>
    <row r="233" spans="1:22" x14ac:dyDescent="0.35">
      <c r="A233" s="70">
        <f t="shared" si="12"/>
        <v>214</v>
      </c>
      <c r="B233" s="170">
        <v>1280206.6218922362</v>
      </c>
      <c r="U233" s="145">
        <v>213</v>
      </c>
      <c r="V233" s="145">
        <v>-23025549.762367863</v>
      </c>
    </row>
    <row r="234" spans="1:22" x14ac:dyDescent="0.35">
      <c r="A234" s="70">
        <f t="shared" si="12"/>
        <v>215</v>
      </c>
      <c r="B234" s="170">
        <v>1280206.6218922362</v>
      </c>
      <c r="U234" s="145">
        <v>214</v>
      </c>
      <c r="V234" s="145">
        <v>3367498.7763838433</v>
      </c>
    </row>
    <row r="235" spans="1:22" x14ac:dyDescent="0.35">
      <c r="A235" s="70">
        <f t="shared" si="12"/>
        <v>216</v>
      </c>
      <c r="B235" s="170">
        <v>1280206.6218922362</v>
      </c>
      <c r="U235" s="145">
        <v>215</v>
      </c>
      <c r="V235" s="145">
        <v>8059286.3297161907</v>
      </c>
    </row>
    <row r="236" spans="1:22" x14ac:dyDescent="0.35">
      <c r="A236" s="70">
        <f t="shared" si="12"/>
        <v>217</v>
      </c>
      <c r="B236" s="170">
        <v>1280206.6218922362</v>
      </c>
      <c r="U236" s="145">
        <v>216</v>
      </c>
      <c r="V236" s="145">
        <v>2575928.6841937155</v>
      </c>
    </row>
    <row r="237" spans="1:22" x14ac:dyDescent="0.35">
      <c r="A237" s="70">
        <f t="shared" si="12"/>
        <v>218</v>
      </c>
      <c r="B237" s="170">
        <v>1280206.6218922362</v>
      </c>
      <c r="U237" s="145">
        <v>217</v>
      </c>
      <c r="V237" s="145">
        <v>9284293.0028554648</v>
      </c>
    </row>
    <row r="238" spans="1:22" x14ac:dyDescent="0.35">
      <c r="A238" s="70">
        <f t="shared" si="12"/>
        <v>219</v>
      </c>
      <c r="B238" s="170">
        <v>1280206.6218922362</v>
      </c>
      <c r="U238" s="145">
        <v>218</v>
      </c>
      <c r="V238" s="145">
        <v>-12376416.030318713</v>
      </c>
    </row>
    <row r="239" spans="1:22" x14ac:dyDescent="0.35">
      <c r="A239" s="70">
        <f t="shared" si="12"/>
        <v>220</v>
      </c>
      <c r="B239" s="170">
        <v>1280206.6218922362</v>
      </c>
      <c r="U239" s="145">
        <v>219</v>
      </c>
      <c r="V239" s="145">
        <v>-9829235.4120028876</v>
      </c>
    </row>
    <row r="240" spans="1:22" x14ac:dyDescent="0.35">
      <c r="A240" s="70">
        <f t="shared" si="12"/>
        <v>221</v>
      </c>
      <c r="B240" s="170">
        <v>1280206.6218922362</v>
      </c>
      <c r="U240" s="145">
        <v>220</v>
      </c>
      <c r="V240" s="145">
        <v>-13543199.459998289</v>
      </c>
    </row>
    <row r="241" spans="1:22" x14ac:dyDescent="0.35">
      <c r="A241" s="70">
        <f t="shared" si="12"/>
        <v>222</v>
      </c>
      <c r="B241" s="170">
        <v>1280206.6218922362</v>
      </c>
      <c r="U241" s="145">
        <v>221</v>
      </c>
      <c r="V241" s="145">
        <v>15775219.387128189</v>
      </c>
    </row>
    <row r="242" spans="1:22" x14ac:dyDescent="0.35">
      <c r="A242" s="70">
        <f t="shared" si="12"/>
        <v>223</v>
      </c>
      <c r="B242" s="170">
        <v>1280206.6218922362</v>
      </c>
      <c r="U242" s="145">
        <v>222</v>
      </c>
      <c r="V242" s="145">
        <v>18224493.568172574</v>
      </c>
    </row>
    <row r="243" spans="1:22" x14ac:dyDescent="0.35">
      <c r="A243" s="70">
        <f t="shared" si="12"/>
        <v>224</v>
      </c>
      <c r="B243" s="170">
        <v>1280206.6218922362</v>
      </c>
      <c r="U243" s="145">
        <v>223</v>
      </c>
      <c r="V243" s="145">
        <v>8206095.2671161853</v>
      </c>
    </row>
    <row r="244" spans="1:22" x14ac:dyDescent="0.35">
      <c r="A244" s="70">
        <f t="shared" si="12"/>
        <v>225</v>
      </c>
      <c r="B244" s="170">
        <v>1280206.6218922362</v>
      </c>
      <c r="U244" s="145">
        <v>224</v>
      </c>
      <c r="V244" s="145">
        <v>67370.087562892586</v>
      </c>
    </row>
    <row r="245" spans="1:22" x14ac:dyDescent="0.35">
      <c r="A245" s="70">
        <f t="shared" si="12"/>
        <v>226</v>
      </c>
      <c r="B245" s="170">
        <v>1280206.6218922362</v>
      </c>
      <c r="U245" s="145">
        <v>225</v>
      </c>
      <c r="V245" s="145">
        <v>8461532.2830715664</v>
      </c>
    </row>
    <row r="246" spans="1:22" x14ac:dyDescent="0.35">
      <c r="A246" s="70">
        <f t="shared" si="12"/>
        <v>227</v>
      </c>
      <c r="B246" s="170">
        <v>1280206.6218922362</v>
      </c>
      <c r="U246" s="145">
        <v>226</v>
      </c>
      <c r="V246" s="145">
        <v>-6370291.8144677505</v>
      </c>
    </row>
    <row r="247" spans="1:22" x14ac:dyDescent="0.35">
      <c r="A247" s="70">
        <f t="shared" si="12"/>
        <v>228</v>
      </c>
      <c r="B247" s="170">
        <v>1280206.6218922362</v>
      </c>
      <c r="U247" s="145">
        <v>227</v>
      </c>
      <c r="V247" s="145">
        <v>-3560549.2287740111</v>
      </c>
    </row>
    <row r="248" spans="1:22" x14ac:dyDescent="0.35">
      <c r="A248" s="70">
        <f t="shared" si="12"/>
        <v>229</v>
      </c>
      <c r="B248" s="170">
        <v>1280206.6218922362</v>
      </c>
      <c r="U248" s="145">
        <v>228</v>
      </c>
      <c r="V248" s="145">
        <v>13246030.540592968</v>
      </c>
    </row>
    <row r="249" spans="1:22" x14ac:dyDescent="0.35">
      <c r="A249" s="70">
        <f t="shared" si="12"/>
        <v>230</v>
      </c>
      <c r="B249" s="170">
        <v>1280206.6218922362</v>
      </c>
      <c r="U249" s="145">
        <v>229</v>
      </c>
      <c r="V249" s="145">
        <v>8178578.658417426</v>
      </c>
    </row>
    <row r="250" spans="1:22" x14ac:dyDescent="0.35">
      <c r="A250" s="70">
        <f t="shared" si="12"/>
        <v>231</v>
      </c>
      <c r="B250" s="170">
        <v>1280206.6218922362</v>
      </c>
      <c r="U250" s="145">
        <v>230</v>
      </c>
      <c r="V250" s="145">
        <v>-10502485.700977391</v>
      </c>
    </row>
    <row r="251" spans="1:22" x14ac:dyDescent="0.35">
      <c r="A251" s="70">
        <f t="shared" si="12"/>
        <v>232</v>
      </c>
      <c r="B251" s="170">
        <v>1280206.6218922362</v>
      </c>
      <c r="U251" s="145">
        <v>231</v>
      </c>
      <c r="V251" s="145">
        <v>-924830.58757726848</v>
      </c>
    </row>
    <row r="252" spans="1:22" x14ac:dyDescent="0.35">
      <c r="A252" s="70">
        <f t="shared" si="12"/>
        <v>233</v>
      </c>
      <c r="B252" s="170">
        <v>1280206.6218922362</v>
      </c>
      <c r="U252" s="145">
        <v>232</v>
      </c>
      <c r="V252" s="145">
        <v>-15113518.790545829</v>
      </c>
    </row>
    <row r="253" spans="1:22" x14ac:dyDescent="0.35">
      <c r="A253" s="70">
        <f t="shared" si="12"/>
        <v>234</v>
      </c>
      <c r="B253" s="170">
        <v>1280206.6218922362</v>
      </c>
      <c r="U253" s="145">
        <v>233</v>
      </c>
      <c r="V253" s="145">
        <v>5145829.3352524899</v>
      </c>
    </row>
    <row r="254" spans="1:22" x14ac:dyDescent="0.35">
      <c r="A254" s="70">
        <f t="shared" si="12"/>
        <v>235</v>
      </c>
      <c r="B254" s="170">
        <v>1280206.6218922362</v>
      </c>
      <c r="U254" s="145">
        <v>234</v>
      </c>
      <c r="V254" s="145">
        <v>-2226478.6961169094</v>
      </c>
    </row>
    <row r="255" spans="1:22" x14ac:dyDescent="0.35">
      <c r="A255" s="70">
        <f t="shared" si="12"/>
        <v>236</v>
      </c>
      <c r="B255" s="170">
        <v>1280206.6218922362</v>
      </c>
      <c r="U255" s="145">
        <v>235</v>
      </c>
      <c r="V255" s="145">
        <v>15725724.619123932</v>
      </c>
    </row>
    <row r="256" spans="1:22" x14ac:dyDescent="0.35">
      <c r="A256" s="70">
        <f t="shared" si="12"/>
        <v>237</v>
      </c>
      <c r="B256" s="170">
        <v>1280206.6218922362</v>
      </c>
      <c r="U256" s="145">
        <v>236</v>
      </c>
      <c r="V256" s="145">
        <v>-19729157.385477133</v>
      </c>
    </row>
    <row r="257" spans="1:22" x14ac:dyDescent="0.35">
      <c r="A257" s="70">
        <f t="shared" si="12"/>
        <v>238</v>
      </c>
      <c r="B257" s="170">
        <v>1280206.6218922362</v>
      </c>
      <c r="U257" s="145">
        <v>237</v>
      </c>
      <c r="V257" s="145">
        <v>18016113.613801405</v>
      </c>
    </row>
    <row r="258" spans="1:22" x14ac:dyDescent="0.35">
      <c r="A258" s="70">
        <f t="shared" si="12"/>
        <v>239</v>
      </c>
      <c r="B258" s="170">
        <v>1280206.6218922362</v>
      </c>
      <c r="U258" s="145">
        <v>238</v>
      </c>
      <c r="V258" s="145">
        <v>26959654.580884226</v>
      </c>
    </row>
    <row r="259" spans="1:22" x14ac:dyDescent="0.35">
      <c r="A259" s="70">
        <f t="shared" si="12"/>
        <v>240</v>
      </c>
      <c r="B259" s="170">
        <v>1280206.6218922362</v>
      </c>
      <c r="U259" s="145">
        <v>239</v>
      </c>
      <c r="V259" s="145">
        <v>18308711.933519881</v>
      </c>
    </row>
    <row r="260" spans="1:22" x14ac:dyDescent="0.35">
      <c r="A260" s="70">
        <f t="shared" si="12"/>
        <v>241</v>
      </c>
      <c r="B260" s="170">
        <v>1280206.6218922362</v>
      </c>
      <c r="U260" s="145">
        <v>240</v>
      </c>
      <c r="V260" s="145">
        <v>1477784.1876826026</v>
      </c>
    </row>
    <row r="261" spans="1:22" x14ac:dyDescent="0.35">
      <c r="A261" s="70">
        <f t="shared" si="12"/>
        <v>242</v>
      </c>
      <c r="B261" s="170">
        <v>1280206.6218922362</v>
      </c>
      <c r="U261" s="145">
        <v>241</v>
      </c>
      <c r="V261" s="145">
        <v>14970393.684438042</v>
      </c>
    </row>
    <row r="262" spans="1:22" x14ac:dyDescent="0.35">
      <c r="A262" s="70">
        <f t="shared" si="12"/>
        <v>243</v>
      </c>
      <c r="B262" s="170">
        <v>1280206.6218922362</v>
      </c>
      <c r="U262" s="145">
        <v>242</v>
      </c>
      <c r="V262" s="145">
        <v>10655256.433969595</v>
      </c>
    </row>
    <row r="263" spans="1:22" x14ac:dyDescent="0.35">
      <c r="A263" s="70">
        <f t="shared" si="12"/>
        <v>244</v>
      </c>
      <c r="B263" s="170">
        <v>1280206.6218922362</v>
      </c>
      <c r="U263" s="145">
        <v>243</v>
      </c>
      <c r="V263" s="145">
        <v>1854761.0385613516</v>
      </c>
    </row>
    <row r="264" spans="1:22" x14ac:dyDescent="0.35">
      <c r="A264" s="70">
        <f t="shared" si="12"/>
        <v>245</v>
      </c>
      <c r="B264" s="170">
        <v>1280206.6218922362</v>
      </c>
      <c r="U264" s="145">
        <v>244</v>
      </c>
      <c r="V264" s="145">
        <v>25180433.659179475</v>
      </c>
    </row>
    <row r="265" spans="1:22" x14ac:dyDescent="0.35">
      <c r="A265" s="70">
        <f t="shared" si="12"/>
        <v>246</v>
      </c>
      <c r="B265" s="170">
        <v>1280206.6218922362</v>
      </c>
      <c r="U265" s="145">
        <v>245</v>
      </c>
      <c r="V265" s="145">
        <v>11933548.684199639</v>
      </c>
    </row>
    <row r="266" spans="1:22" x14ac:dyDescent="0.35">
      <c r="A266" s="70">
        <f t="shared" si="12"/>
        <v>247</v>
      </c>
      <c r="B266" s="170">
        <v>1280206.6218922362</v>
      </c>
      <c r="U266" s="145">
        <v>246</v>
      </c>
      <c r="V266" s="145">
        <v>4381738.6578680426</v>
      </c>
    </row>
    <row r="267" spans="1:22" x14ac:dyDescent="0.35">
      <c r="A267" s="70">
        <f t="shared" si="12"/>
        <v>248</v>
      </c>
      <c r="B267" s="170">
        <v>1280206.6218922362</v>
      </c>
      <c r="U267" s="145">
        <v>247</v>
      </c>
      <c r="V267" s="145">
        <v>2992617.633676324</v>
      </c>
    </row>
    <row r="268" spans="1:22" x14ac:dyDescent="0.35">
      <c r="A268" s="70">
        <f t="shared" si="12"/>
        <v>249</v>
      </c>
      <c r="B268" s="170">
        <v>1280206.6218922362</v>
      </c>
      <c r="U268" s="145">
        <v>248</v>
      </c>
      <c r="V268" s="145">
        <v>-13214445.120790137</v>
      </c>
    </row>
    <row r="269" spans="1:22" x14ac:dyDescent="0.35">
      <c r="A269" s="70">
        <f t="shared" si="12"/>
        <v>250</v>
      </c>
      <c r="B269" s="170">
        <v>1280206.6218922362</v>
      </c>
      <c r="U269" s="145">
        <v>249</v>
      </c>
      <c r="V269" s="145">
        <v>18006193.752579771</v>
      </c>
    </row>
    <row r="270" spans="1:22" x14ac:dyDescent="0.35">
      <c r="A270" s="70">
        <f t="shared" si="12"/>
        <v>251</v>
      </c>
      <c r="B270" s="170">
        <v>1280206.6218922362</v>
      </c>
      <c r="U270" s="145">
        <v>250</v>
      </c>
      <c r="V270" s="145">
        <v>28799362.491630215</v>
      </c>
    </row>
    <row r="271" spans="1:22" x14ac:dyDescent="0.35">
      <c r="A271" s="70">
        <f t="shared" si="12"/>
        <v>252</v>
      </c>
      <c r="B271" s="170">
        <v>1280206.6218922362</v>
      </c>
      <c r="U271" s="145">
        <v>251</v>
      </c>
      <c r="V271" s="145">
        <v>4142444.0167576373</v>
      </c>
    </row>
    <row r="272" spans="1:22" x14ac:dyDescent="0.35">
      <c r="A272" s="70">
        <f t="shared" si="12"/>
        <v>253</v>
      </c>
      <c r="B272" s="170">
        <v>1280206.6218922362</v>
      </c>
      <c r="U272" s="145">
        <v>252</v>
      </c>
      <c r="V272" s="145">
        <v>-11400761.509698112</v>
      </c>
    </row>
    <row r="273" spans="1:22" x14ac:dyDescent="0.35">
      <c r="A273" s="70">
        <f t="shared" si="12"/>
        <v>254</v>
      </c>
      <c r="B273" s="170">
        <v>1280206.6218922362</v>
      </c>
      <c r="U273" s="145">
        <v>253</v>
      </c>
      <c r="V273" s="145">
        <v>854400.39916461706</v>
      </c>
    </row>
    <row r="274" spans="1:22" x14ac:dyDescent="0.35">
      <c r="A274" s="70">
        <f t="shared" si="12"/>
        <v>255</v>
      </c>
      <c r="B274" s="170">
        <v>1280206.6218922362</v>
      </c>
      <c r="U274" s="145">
        <v>254</v>
      </c>
      <c r="V274" s="145">
        <v>-3837009.9247356337</v>
      </c>
    </row>
    <row r="275" spans="1:22" x14ac:dyDescent="0.35">
      <c r="A275" s="70">
        <f t="shared" si="12"/>
        <v>256</v>
      </c>
      <c r="B275" s="170">
        <v>1280206.6218922362</v>
      </c>
      <c r="U275" s="145">
        <v>255</v>
      </c>
      <c r="V275" s="145">
        <v>-1366735.0266131368</v>
      </c>
    </row>
    <row r="276" spans="1:22" x14ac:dyDescent="0.35">
      <c r="A276" s="70">
        <f t="shared" si="12"/>
        <v>257</v>
      </c>
      <c r="B276" s="170">
        <v>1280206.6218922362</v>
      </c>
      <c r="U276" s="145">
        <v>256</v>
      </c>
      <c r="V276" s="145">
        <v>-12369809.174211584</v>
      </c>
    </row>
    <row r="277" spans="1:22" x14ac:dyDescent="0.35">
      <c r="A277" s="70">
        <f t="shared" si="12"/>
        <v>258</v>
      </c>
      <c r="B277" s="170">
        <v>1280206.6218922362</v>
      </c>
      <c r="U277" s="145">
        <v>257</v>
      </c>
      <c r="V277" s="145">
        <v>-11464992.111172985</v>
      </c>
    </row>
    <row r="278" spans="1:22" x14ac:dyDescent="0.35">
      <c r="A278" s="70">
        <f t="shared" ref="A278:A341" si="13">A277+1</f>
        <v>259</v>
      </c>
      <c r="B278" s="170">
        <v>1280206.6218922362</v>
      </c>
      <c r="U278" s="145">
        <v>258</v>
      </c>
      <c r="V278" s="145">
        <v>-4340439.6963267792</v>
      </c>
    </row>
    <row r="279" spans="1:22" x14ac:dyDescent="0.35">
      <c r="A279" s="70">
        <f t="shared" si="13"/>
        <v>260</v>
      </c>
      <c r="B279" s="170">
        <v>1280206.6218922362</v>
      </c>
      <c r="U279" s="145">
        <v>259</v>
      </c>
      <c r="V279" s="145">
        <v>10540078.225470051</v>
      </c>
    </row>
    <row r="280" spans="1:22" x14ac:dyDescent="0.35">
      <c r="A280" s="70">
        <f t="shared" si="13"/>
        <v>261</v>
      </c>
      <c r="B280" s="170">
        <v>1280206.6218922362</v>
      </c>
      <c r="U280" s="145">
        <v>260</v>
      </c>
      <c r="V280" s="145">
        <v>2806402.2567467801</v>
      </c>
    </row>
    <row r="281" spans="1:22" x14ac:dyDescent="0.35">
      <c r="A281" s="70">
        <f t="shared" si="13"/>
        <v>262</v>
      </c>
      <c r="B281" s="170">
        <v>1280206.6218922362</v>
      </c>
      <c r="U281" s="145">
        <v>261</v>
      </c>
      <c r="V281" s="145">
        <v>22092697.162257653</v>
      </c>
    </row>
    <row r="282" spans="1:22" x14ac:dyDescent="0.35">
      <c r="A282" s="70">
        <f t="shared" si="13"/>
        <v>263</v>
      </c>
      <c r="B282" s="170">
        <v>1280206.6218922362</v>
      </c>
      <c r="U282" s="145">
        <v>262</v>
      </c>
      <c r="V282" s="145">
        <v>29308805.834351793</v>
      </c>
    </row>
    <row r="283" spans="1:22" x14ac:dyDescent="0.35">
      <c r="A283" s="70">
        <f t="shared" si="13"/>
        <v>264</v>
      </c>
      <c r="B283" s="170">
        <v>1280206.6218922362</v>
      </c>
      <c r="U283" s="145">
        <v>263</v>
      </c>
      <c r="V283" s="145">
        <v>-24562794.661462389</v>
      </c>
    </row>
    <row r="284" spans="1:22" x14ac:dyDescent="0.35">
      <c r="A284" s="70">
        <f t="shared" si="13"/>
        <v>265</v>
      </c>
      <c r="B284" s="170">
        <v>1280206.6218922362</v>
      </c>
      <c r="U284" s="145">
        <v>264</v>
      </c>
      <c r="V284" s="145">
        <v>-6104421.208134789</v>
      </c>
    </row>
    <row r="285" spans="1:22" x14ac:dyDescent="0.35">
      <c r="A285" s="70">
        <f t="shared" si="13"/>
        <v>266</v>
      </c>
      <c r="B285" s="170">
        <v>1280206.6218922362</v>
      </c>
      <c r="U285" s="145">
        <v>265</v>
      </c>
      <c r="V285" s="145">
        <v>-6012550.150916148</v>
      </c>
    </row>
    <row r="286" spans="1:22" x14ac:dyDescent="0.35">
      <c r="A286" s="70">
        <f t="shared" si="13"/>
        <v>267</v>
      </c>
      <c r="B286" s="170">
        <v>1280206.6218922362</v>
      </c>
      <c r="U286" s="145">
        <v>266</v>
      </c>
      <c r="V286" s="145">
        <v>28547323.784377668</v>
      </c>
    </row>
    <row r="287" spans="1:22" x14ac:dyDescent="0.35">
      <c r="A287" s="70">
        <f t="shared" si="13"/>
        <v>268</v>
      </c>
      <c r="B287" s="170">
        <v>1280206.6218922362</v>
      </c>
      <c r="U287" s="145">
        <v>267</v>
      </c>
      <c r="V287" s="145">
        <v>3169647.1301313937</v>
      </c>
    </row>
    <row r="288" spans="1:22" x14ac:dyDescent="0.35">
      <c r="A288" s="70">
        <f t="shared" si="13"/>
        <v>269</v>
      </c>
      <c r="B288" s="170">
        <v>1280206.6218922362</v>
      </c>
      <c r="U288" s="145">
        <v>268</v>
      </c>
      <c r="V288" s="145">
        <v>-10972345.404529369</v>
      </c>
    </row>
    <row r="289" spans="1:22" x14ac:dyDescent="0.35">
      <c r="A289" s="70">
        <f t="shared" si="13"/>
        <v>270</v>
      </c>
      <c r="B289" s="170">
        <v>1280206.6218922362</v>
      </c>
      <c r="U289" s="145">
        <v>269</v>
      </c>
      <c r="V289" s="145">
        <v>1441413.791764915</v>
      </c>
    </row>
    <row r="290" spans="1:22" x14ac:dyDescent="0.35">
      <c r="A290" s="70">
        <f t="shared" si="13"/>
        <v>271</v>
      </c>
      <c r="B290" s="170">
        <v>1280206.6218922362</v>
      </c>
      <c r="U290" s="145">
        <v>270</v>
      </c>
      <c r="V290" s="145">
        <v>11526691.920849994</v>
      </c>
    </row>
    <row r="291" spans="1:22" x14ac:dyDescent="0.35">
      <c r="A291" s="70">
        <f t="shared" si="13"/>
        <v>272</v>
      </c>
      <c r="B291" s="170">
        <v>1280206.6218922362</v>
      </c>
      <c r="U291" s="145">
        <v>271</v>
      </c>
      <c r="V291" s="145">
        <v>-3264216.4983303118</v>
      </c>
    </row>
    <row r="292" spans="1:22" x14ac:dyDescent="0.35">
      <c r="A292" s="70">
        <f t="shared" si="13"/>
        <v>273</v>
      </c>
      <c r="B292" s="170">
        <v>1280206.6218922362</v>
      </c>
      <c r="U292" s="145">
        <v>272</v>
      </c>
      <c r="V292" s="145">
        <v>-18414109.973146576</v>
      </c>
    </row>
    <row r="293" spans="1:22" x14ac:dyDescent="0.35">
      <c r="A293" s="70">
        <f t="shared" si="13"/>
        <v>274</v>
      </c>
      <c r="B293" s="170">
        <v>1280206.6218922362</v>
      </c>
      <c r="U293" s="145">
        <v>273</v>
      </c>
      <c r="V293" s="145">
        <v>-22557893.031826697</v>
      </c>
    </row>
    <row r="294" spans="1:22" x14ac:dyDescent="0.35">
      <c r="A294" s="70">
        <f t="shared" si="13"/>
        <v>275</v>
      </c>
      <c r="B294" s="170">
        <v>1280206.6218922362</v>
      </c>
      <c r="U294" s="145">
        <v>274</v>
      </c>
      <c r="V294" s="145">
        <v>-8038681.4901474975</v>
      </c>
    </row>
    <row r="295" spans="1:22" x14ac:dyDescent="0.35">
      <c r="A295" s="70">
        <f t="shared" si="13"/>
        <v>276</v>
      </c>
      <c r="B295" s="170">
        <v>1280206.6218922362</v>
      </c>
      <c r="U295" s="145">
        <v>275</v>
      </c>
      <c r="V295" s="145">
        <v>-12366685.336118117</v>
      </c>
    </row>
    <row r="296" spans="1:22" x14ac:dyDescent="0.35">
      <c r="A296" s="70">
        <f t="shared" si="13"/>
        <v>277</v>
      </c>
      <c r="B296" s="170">
        <v>1280206.6218922362</v>
      </c>
      <c r="U296" s="145">
        <v>276</v>
      </c>
      <c r="V296" s="145">
        <v>1579123.0641672276</v>
      </c>
    </row>
    <row r="297" spans="1:22" x14ac:dyDescent="0.35">
      <c r="A297" s="70">
        <f t="shared" si="13"/>
        <v>278</v>
      </c>
      <c r="B297" s="170">
        <v>1280206.6218922362</v>
      </c>
      <c r="U297" s="145">
        <v>277</v>
      </c>
      <c r="V297" s="145">
        <v>8956850.0496450216</v>
      </c>
    </row>
    <row r="298" spans="1:22" x14ac:dyDescent="0.35">
      <c r="A298" s="70">
        <f t="shared" si="13"/>
        <v>279</v>
      </c>
      <c r="B298" s="170">
        <v>1280206.6218922362</v>
      </c>
      <c r="U298" s="145">
        <v>278</v>
      </c>
      <c r="V298" s="145">
        <v>-8529484.6949758623</v>
      </c>
    </row>
    <row r="299" spans="1:22" x14ac:dyDescent="0.35">
      <c r="A299" s="70">
        <f t="shared" si="13"/>
        <v>280</v>
      </c>
      <c r="B299" s="170">
        <v>1280206.6218922362</v>
      </c>
      <c r="U299" s="145">
        <v>279</v>
      </c>
      <c r="V299" s="145">
        <v>1491823.6492568143</v>
      </c>
    </row>
    <row r="300" spans="1:22" x14ac:dyDescent="0.35">
      <c r="A300" s="70">
        <f t="shared" si="13"/>
        <v>281</v>
      </c>
      <c r="B300" s="170">
        <v>1280206.6218922362</v>
      </c>
      <c r="U300" s="145">
        <v>280</v>
      </c>
      <c r="V300" s="145">
        <v>30978641.428867448</v>
      </c>
    </row>
    <row r="301" spans="1:22" x14ac:dyDescent="0.35">
      <c r="A301" s="70">
        <f t="shared" si="13"/>
        <v>282</v>
      </c>
      <c r="B301" s="170">
        <v>1280206.6218922362</v>
      </c>
      <c r="U301" s="145">
        <v>281</v>
      </c>
      <c r="V301" s="145">
        <v>-5037096.1504377276</v>
      </c>
    </row>
    <row r="302" spans="1:22" x14ac:dyDescent="0.35">
      <c r="A302" s="70">
        <f t="shared" si="13"/>
        <v>283</v>
      </c>
      <c r="B302" s="170">
        <v>1280206.6218922362</v>
      </c>
      <c r="U302" s="145">
        <v>282</v>
      </c>
      <c r="V302" s="145">
        <v>8718823.0573668741</v>
      </c>
    </row>
    <row r="303" spans="1:22" x14ac:dyDescent="0.35">
      <c r="A303" s="70">
        <f t="shared" si="13"/>
        <v>284</v>
      </c>
      <c r="B303" s="170">
        <v>1280206.6218922362</v>
      </c>
      <c r="U303" s="145">
        <v>283</v>
      </c>
      <c r="V303" s="145">
        <v>26327178.812239401</v>
      </c>
    </row>
    <row r="304" spans="1:22" x14ac:dyDescent="0.35">
      <c r="A304" s="70">
        <f t="shared" si="13"/>
        <v>285</v>
      </c>
      <c r="B304" s="170">
        <v>1280206.6218922362</v>
      </c>
      <c r="U304" s="145">
        <v>284</v>
      </c>
      <c r="V304" s="145">
        <v>-9737337.4042527825</v>
      </c>
    </row>
    <row r="305" spans="1:22" x14ac:dyDescent="0.35">
      <c r="A305" s="70">
        <f t="shared" si="13"/>
        <v>286</v>
      </c>
      <c r="B305" s="170">
        <v>1280206.6218922362</v>
      </c>
      <c r="U305" s="145">
        <v>285</v>
      </c>
      <c r="V305" s="145">
        <v>5216037.4951361455</v>
      </c>
    </row>
    <row r="306" spans="1:22" x14ac:dyDescent="0.35">
      <c r="A306" s="70">
        <f t="shared" si="13"/>
        <v>287</v>
      </c>
      <c r="B306" s="170">
        <v>1280206.6218922362</v>
      </c>
      <c r="U306" s="145">
        <v>286</v>
      </c>
      <c r="V306" s="145">
        <v>-6667928.1307780296</v>
      </c>
    </row>
    <row r="307" spans="1:22" x14ac:dyDescent="0.35">
      <c r="A307" s="70">
        <f t="shared" si="13"/>
        <v>288</v>
      </c>
      <c r="B307" s="170">
        <v>1280206.6218922362</v>
      </c>
      <c r="U307" s="145">
        <v>287</v>
      </c>
      <c r="V307" s="145">
        <v>9188078.119849734</v>
      </c>
    </row>
    <row r="308" spans="1:22" x14ac:dyDescent="0.35">
      <c r="A308" s="70">
        <f t="shared" si="13"/>
        <v>289</v>
      </c>
      <c r="B308" s="170">
        <v>1280206.6218922362</v>
      </c>
      <c r="U308" s="145">
        <v>288</v>
      </c>
      <c r="V308" s="145">
        <v>-12614994.88389783</v>
      </c>
    </row>
    <row r="309" spans="1:22" x14ac:dyDescent="0.35">
      <c r="A309" s="70">
        <f t="shared" si="13"/>
        <v>290</v>
      </c>
      <c r="B309" s="170">
        <v>1280206.6218922362</v>
      </c>
      <c r="U309" s="145">
        <v>289</v>
      </c>
      <c r="V309" s="145">
        <v>-28622846.288384113</v>
      </c>
    </row>
    <row r="310" spans="1:22" x14ac:dyDescent="0.35">
      <c r="A310" s="70">
        <f t="shared" si="13"/>
        <v>291</v>
      </c>
      <c r="B310" s="170">
        <v>1280206.6218922362</v>
      </c>
      <c r="U310" s="145">
        <v>290</v>
      </c>
      <c r="V310" s="145">
        <v>-1385466.724286573</v>
      </c>
    </row>
    <row r="311" spans="1:22" x14ac:dyDescent="0.35">
      <c r="A311" s="70">
        <f t="shared" si="13"/>
        <v>292</v>
      </c>
      <c r="B311" s="170">
        <v>1280206.6218922362</v>
      </c>
      <c r="U311" s="145">
        <v>291</v>
      </c>
      <c r="V311" s="145">
        <v>-1079478.3662916869</v>
      </c>
    </row>
    <row r="312" spans="1:22" x14ac:dyDescent="0.35">
      <c r="A312" s="70">
        <f t="shared" si="13"/>
        <v>293</v>
      </c>
      <c r="B312" s="170">
        <v>1280206.6218922362</v>
      </c>
      <c r="U312" s="145">
        <v>292</v>
      </c>
      <c r="V312" s="145">
        <v>-5119347.2164143622</v>
      </c>
    </row>
    <row r="313" spans="1:22" x14ac:dyDescent="0.35">
      <c r="A313" s="70">
        <f t="shared" si="13"/>
        <v>294</v>
      </c>
      <c r="B313" s="170">
        <v>1280206.6218922362</v>
      </c>
      <c r="U313" s="145">
        <v>293</v>
      </c>
      <c r="V313" s="145">
        <v>-13656863.945134513</v>
      </c>
    </row>
    <row r="314" spans="1:22" x14ac:dyDescent="0.35">
      <c r="A314" s="70">
        <f t="shared" si="13"/>
        <v>295</v>
      </c>
      <c r="B314" s="170">
        <v>1280206.6218922362</v>
      </c>
      <c r="U314" s="145">
        <v>294</v>
      </c>
      <c r="V314" s="145">
        <v>40459276.603379115</v>
      </c>
    </row>
    <row r="315" spans="1:22" x14ac:dyDescent="0.35">
      <c r="A315" s="70">
        <f t="shared" si="13"/>
        <v>296</v>
      </c>
      <c r="B315" s="170">
        <v>1280206.6218922362</v>
      </c>
      <c r="U315" s="145">
        <v>295</v>
      </c>
      <c r="V315" s="145">
        <v>4369536.1305277273</v>
      </c>
    </row>
    <row r="316" spans="1:22" x14ac:dyDescent="0.35">
      <c r="A316" s="70">
        <f t="shared" si="13"/>
        <v>297</v>
      </c>
      <c r="B316" s="170">
        <v>1280206.6218922362</v>
      </c>
      <c r="U316" s="145">
        <v>296</v>
      </c>
      <c r="V316" s="145">
        <v>34079486.632267237</v>
      </c>
    </row>
    <row r="317" spans="1:22" x14ac:dyDescent="0.35">
      <c r="A317" s="70">
        <f t="shared" si="13"/>
        <v>298</v>
      </c>
      <c r="B317" s="170">
        <v>1280206.6218922362</v>
      </c>
      <c r="U317" s="145">
        <v>297</v>
      </c>
      <c r="V317" s="145">
        <v>3701543.1992079914</v>
      </c>
    </row>
    <row r="318" spans="1:22" x14ac:dyDescent="0.35">
      <c r="A318" s="70">
        <f t="shared" si="13"/>
        <v>299</v>
      </c>
      <c r="B318" s="170">
        <v>1280206.6218922362</v>
      </c>
      <c r="U318" s="145">
        <v>298</v>
      </c>
      <c r="V318" s="145">
        <v>32088882.668864198</v>
      </c>
    </row>
    <row r="319" spans="1:22" x14ac:dyDescent="0.35">
      <c r="A319" s="70">
        <f t="shared" si="13"/>
        <v>300</v>
      </c>
      <c r="B319" s="170">
        <v>1280206.6218922362</v>
      </c>
      <c r="U319" s="145">
        <v>299</v>
      </c>
      <c r="V319" s="145">
        <v>24631438.596129499</v>
      </c>
    </row>
    <row r="320" spans="1:22" x14ac:dyDescent="0.35">
      <c r="A320" s="70">
        <f t="shared" si="13"/>
        <v>301</v>
      </c>
      <c r="B320" s="170">
        <v>1280206.6218922362</v>
      </c>
      <c r="U320" s="145">
        <v>300</v>
      </c>
      <c r="V320" s="145">
        <v>-19179639.947383162</v>
      </c>
    </row>
    <row r="321" spans="1:22" x14ac:dyDescent="0.35">
      <c r="A321" s="70">
        <f t="shared" si="13"/>
        <v>302</v>
      </c>
      <c r="B321" s="170">
        <v>1280206.6218922362</v>
      </c>
      <c r="U321" s="145">
        <v>301</v>
      </c>
      <c r="V321" s="145">
        <v>12452893.480651766</v>
      </c>
    </row>
    <row r="322" spans="1:22" x14ac:dyDescent="0.35">
      <c r="A322" s="70">
        <f t="shared" si="13"/>
        <v>303</v>
      </c>
      <c r="B322" s="170">
        <v>1280206.6218922362</v>
      </c>
      <c r="U322" s="145">
        <v>302</v>
      </c>
      <c r="V322" s="145">
        <v>9623523.6161496416</v>
      </c>
    </row>
    <row r="323" spans="1:22" x14ac:dyDescent="0.35">
      <c r="A323" s="70">
        <f t="shared" si="13"/>
        <v>304</v>
      </c>
      <c r="B323" s="170">
        <v>1280206.6218922362</v>
      </c>
      <c r="U323" s="145">
        <v>303</v>
      </c>
      <c r="V323" s="145">
        <v>9970495.1141748689</v>
      </c>
    </row>
    <row r="324" spans="1:22" x14ac:dyDescent="0.35">
      <c r="A324" s="70">
        <f t="shared" si="13"/>
        <v>305</v>
      </c>
      <c r="B324" s="170">
        <v>1280206.6218922362</v>
      </c>
      <c r="U324" s="145">
        <v>304</v>
      </c>
      <c r="V324" s="145">
        <v>-16874594.920228288</v>
      </c>
    </row>
    <row r="325" spans="1:22" x14ac:dyDescent="0.35">
      <c r="A325" s="70">
        <f t="shared" si="13"/>
        <v>306</v>
      </c>
      <c r="B325" s="170">
        <v>1280206.6218922362</v>
      </c>
      <c r="U325" s="145">
        <v>305</v>
      </c>
      <c r="V325" s="145">
        <v>8875099.4983253032</v>
      </c>
    </row>
    <row r="326" spans="1:22" x14ac:dyDescent="0.35">
      <c r="A326" s="70">
        <f t="shared" si="13"/>
        <v>307</v>
      </c>
      <c r="B326" s="170">
        <v>1280206.6218922362</v>
      </c>
      <c r="U326" s="145">
        <v>306</v>
      </c>
      <c r="V326" s="145">
        <v>12045666.214842774</v>
      </c>
    </row>
    <row r="327" spans="1:22" x14ac:dyDescent="0.35">
      <c r="A327" s="70">
        <f t="shared" si="13"/>
        <v>308</v>
      </c>
      <c r="B327" s="170">
        <v>1280206.6218922362</v>
      </c>
      <c r="U327" s="145">
        <v>307</v>
      </c>
      <c r="V327" s="145">
        <v>-3786598.2544888258</v>
      </c>
    </row>
    <row r="328" spans="1:22" x14ac:dyDescent="0.35">
      <c r="A328" s="70">
        <f t="shared" si="13"/>
        <v>309</v>
      </c>
      <c r="B328" s="170">
        <v>1280206.6218922362</v>
      </c>
      <c r="U328" s="145">
        <v>308</v>
      </c>
      <c r="V328" s="145">
        <v>-7030894.7539166138</v>
      </c>
    </row>
    <row r="329" spans="1:22" x14ac:dyDescent="0.35">
      <c r="A329" s="70">
        <f t="shared" si="13"/>
        <v>310</v>
      </c>
      <c r="B329" s="170">
        <v>1280206.6218922362</v>
      </c>
      <c r="U329" s="145">
        <v>309</v>
      </c>
      <c r="V329" s="145">
        <v>20557227.034583457</v>
      </c>
    </row>
    <row r="330" spans="1:22" x14ac:dyDescent="0.35">
      <c r="A330" s="70">
        <f t="shared" si="13"/>
        <v>311</v>
      </c>
      <c r="B330" s="170">
        <v>1280206.6218922362</v>
      </c>
      <c r="U330" s="145">
        <v>310</v>
      </c>
      <c r="V330" s="145">
        <v>17312440.697682153</v>
      </c>
    </row>
    <row r="331" spans="1:22" x14ac:dyDescent="0.35">
      <c r="A331" s="70">
        <f t="shared" si="13"/>
        <v>312</v>
      </c>
      <c r="B331" s="170">
        <v>1280206.6218922362</v>
      </c>
      <c r="U331" s="145">
        <v>311</v>
      </c>
      <c r="V331" s="145">
        <v>-1077870.8539467752</v>
      </c>
    </row>
    <row r="332" spans="1:22" x14ac:dyDescent="0.35">
      <c r="A332" s="70">
        <f t="shared" si="13"/>
        <v>313</v>
      </c>
      <c r="B332" s="170">
        <v>1280206.6218922362</v>
      </c>
      <c r="U332" s="145">
        <v>312</v>
      </c>
      <c r="V332" s="145">
        <v>-17563355.24471477</v>
      </c>
    </row>
    <row r="333" spans="1:22" x14ac:dyDescent="0.35">
      <c r="A333" s="70">
        <f t="shared" si="13"/>
        <v>314</v>
      </c>
      <c r="B333" s="170">
        <v>1280206.6218922362</v>
      </c>
      <c r="U333" s="145">
        <v>313</v>
      </c>
      <c r="V333" s="145">
        <v>9047224.4872905537</v>
      </c>
    </row>
    <row r="334" spans="1:22" x14ac:dyDescent="0.35">
      <c r="A334" s="70">
        <f t="shared" si="13"/>
        <v>315</v>
      </c>
      <c r="B334" s="170">
        <v>1280206.6218922362</v>
      </c>
      <c r="U334" s="145">
        <v>314</v>
      </c>
      <c r="V334" s="145">
        <v>29693081.086521365</v>
      </c>
    </row>
    <row r="335" spans="1:22" x14ac:dyDescent="0.35">
      <c r="A335" s="70">
        <f t="shared" si="13"/>
        <v>316</v>
      </c>
      <c r="B335" s="170">
        <v>1280206.6218922362</v>
      </c>
      <c r="U335" s="145">
        <v>315</v>
      </c>
      <c r="V335" s="145">
        <v>-5030936.2226433605</v>
      </c>
    </row>
    <row r="336" spans="1:22" x14ac:dyDescent="0.35">
      <c r="A336" s="70">
        <f t="shared" si="13"/>
        <v>317</v>
      </c>
      <c r="B336" s="170">
        <v>1280206.6218922362</v>
      </c>
      <c r="U336" s="145">
        <v>316</v>
      </c>
      <c r="V336" s="145">
        <v>-5305508.7214355804</v>
      </c>
    </row>
    <row r="337" spans="1:22" x14ac:dyDescent="0.35">
      <c r="A337" s="70">
        <f t="shared" si="13"/>
        <v>318</v>
      </c>
      <c r="B337" s="170">
        <v>1280206.6218922362</v>
      </c>
      <c r="U337" s="145">
        <v>317</v>
      </c>
      <c r="V337" s="145">
        <v>-24282692.475398444</v>
      </c>
    </row>
    <row r="338" spans="1:22" x14ac:dyDescent="0.35">
      <c r="A338" s="70">
        <f t="shared" si="13"/>
        <v>319</v>
      </c>
      <c r="B338" s="170">
        <v>1280206.6218922362</v>
      </c>
      <c r="U338" s="145">
        <v>318</v>
      </c>
      <c r="V338" s="145">
        <v>-4981714.1755739078</v>
      </c>
    </row>
    <row r="339" spans="1:22" x14ac:dyDescent="0.35">
      <c r="A339" s="70">
        <f t="shared" si="13"/>
        <v>320</v>
      </c>
      <c r="B339" s="170">
        <v>1280206.6218922362</v>
      </c>
      <c r="U339" s="145">
        <v>319</v>
      </c>
      <c r="V339" s="145">
        <v>-9050600.1684394982</v>
      </c>
    </row>
    <row r="340" spans="1:22" x14ac:dyDescent="0.35">
      <c r="A340" s="70">
        <f t="shared" si="13"/>
        <v>321</v>
      </c>
      <c r="B340" s="170">
        <v>1280206.6218922362</v>
      </c>
      <c r="U340" s="145">
        <v>320</v>
      </c>
      <c r="V340" s="145">
        <v>11162832.721268594</v>
      </c>
    </row>
    <row r="341" spans="1:22" x14ac:dyDescent="0.35">
      <c r="A341" s="70">
        <f t="shared" si="13"/>
        <v>322</v>
      </c>
      <c r="B341" s="170">
        <v>1280206.6218922362</v>
      </c>
      <c r="U341" s="145">
        <v>321</v>
      </c>
      <c r="V341" s="145">
        <v>-13981280.62924215</v>
      </c>
    </row>
    <row r="342" spans="1:22" x14ac:dyDescent="0.35">
      <c r="A342" s="70">
        <f t="shared" ref="A342:A405" si="14">A341+1</f>
        <v>323</v>
      </c>
      <c r="B342" s="170">
        <v>1280206.6218922362</v>
      </c>
      <c r="U342" s="145">
        <v>322</v>
      </c>
      <c r="V342" s="145">
        <v>-5271806.60790818</v>
      </c>
    </row>
    <row r="343" spans="1:22" x14ac:dyDescent="0.35">
      <c r="A343" s="70">
        <f t="shared" si="14"/>
        <v>324</v>
      </c>
      <c r="B343" s="170">
        <v>1280206.6218922362</v>
      </c>
      <c r="U343" s="145">
        <v>323</v>
      </c>
      <c r="V343" s="145">
        <v>5507059.7403208464</v>
      </c>
    </row>
    <row r="344" spans="1:22" x14ac:dyDescent="0.35">
      <c r="A344" s="70">
        <f t="shared" si="14"/>
        <v>325</v>
      </c>
      <c r="B344" s="170">
        <v>1280206.6218922362</v>
      </c>
      <c r="U344" s="145">
        <v>324</v>
      </c>
      <c r="V344" s="145">
        <v>-26717374.342360362</v>
      </c>
    </row>
    <row r="345" spans="1:22" x14ac:dyDescent="0.35">
      <c r="A345" s="70">
        <f t="shared" si="14"/>
        <v>326</v>
      </c>
      <c r="B345" s="170">
        <v>1280206.6218922362</v>
      </c>
      <c r="U345" s="145">
        <v>325</v>
      </c>
      <c r="V345" s="145">
        <v>-21546421.144287534</v>
      </c>
    </row>
    <row r="346" spans="1:22" x14ac:dyDescent="0.35">
      <c r="A346" s="70">
        <f t="shared" si="14"/>
        <v>327</v>
      </c>
      <c r="B346" s="170">
        <v>1280206.6218922362</v>
      </c>
      <c r="U346" s="145">
        <v>326</v>
      </c>
      <c r="V346" s="145">
        <v>-1763324.051352825</v>
      </c>
    </row>
    <row r="347" spans="1:22" x14ac:dyDescent="0.35">
      <c r="A347" s="70">
        <f t="shared" si="14"/>
        <v>328</v>
      </c>
      <c r="B347" s="170">
        <v>1280206.6218922362</v>
      </c>
      <c r="U347" s="145">
        <v>327</v>
      </c>
      <c r="V347" s="145">
        <v>13931882.60890907</v>
      </c>
    </row>
    <row r="348" spans="1:22" x14ac:dyDescent="0.35">
      <c r="A348" s="70">
        <f t="shared" si="14"/>
        <v>329</v>
      </c>
      <c r="B348" s="170">
        <v>1280206.6218922362</v>
      </c>
      <c r="U348" s="145">
        <v>328</v>
      </c>
      <c r="V348" s="145">
        <v>8647861.387858469</v>
      </c>
    </row>
    <row r="349" spans="1:22" x14ac:dyDescent="0.35">
      <c r="A349" s="70">
        <f t="shared" si="14"/>
        <v>330</v>
      </c>
      <c r="B349" s="170">
        <v>1280206.6218922362</v>
      </c>
      <c r="U349" s="145">
        <v>329</v>
      </c>
      <c r="V349" s="145">
        <v>2428442.7159487754</v>
      </c>
    </row>
    <row r="350" spans="1:22" x14ac:dyDescent="0.35">
      <c r="A350" s="70">
        <f t="shared" si="14"/>
        <v>331</v>
      </c>
      <c r="B350" s="170">
        <v>1280206.6218922362</v>
      </c>
      <c r="U350" s="145">
        <v>330</v>
      </c>
      <c r="V350" s="145">
        <v>-18867657.667835802</v>
      </c>
    </row>
    <row r="351" spans="1:22" x14ac:dyDescent="0.35">
      <c r="A351" s="70">
        <f t="shared" si="14"/>
        <v>332</v>
      </c>
      <c r="B351" s="170">
        <v>1280206.6218922362</v>
      </c>
      <c r="U351" s="145">
        <v>331</v>
      </c>
      <c r="V351" s="145">
        <v>-12454705.328370431</v>
      </c>
    </row>
    <row r="352" spans="1:22" x14ac:dyDescent="0.35">
      <c r="A352" s="70">
        <f t="shared" si="14"/>
        <v>333</v>
      </c>
      <c r="B352" s="170">
        <v>1280206.6218922362</v>
      </c>
      <c r="U352" s="145">
        <v>332</v>
      </c>
      <c r="V352" s="145">
        <v>2231137.2194817998</v>
      </c>
    </row>
    <row r="353" spans="1:22" x14ac:dyDescent="0.35">
      <c r="A353" s="70">
        <f t="shared" si="14"/>
        <v>334</v>
      </c>
      <c r="B353" s="170">
        <v>1280206.6218922362</v>
      </c>
      <c r="U353" s="145">
        <v>333</v>
      </c>
      <c r="V353" s="145">
        <v>1642835.7369732559</v>
      </c>
    </row>
    <row r="354" spans="1:22" x14ac:dyDescent="0.35">
      <c r="A354" s="70">
        <f t="shared" si="14"/>
        <v>335</v>
      </c>
      <c r="B354" s="170">
        <v>1280206.6218922362</v>
      </c>
      <c r="U354" s="145">
        <v>334</v>
      </c>
      <c r="V354" s="145">
        <v>3895635.7059226595</v>
      </c>
    </row>
    <row r="355" spans="1:22" x14ac:dyDescent="0.35">
      <c r="A355" s="70">
        <f t="shared" si="14"/>
        <v>336</v>
      </c>
      <c r="B355" s="170">
        <v>1280206.6218922362</v>
      </c>
      <c r="U355" s="145">
        <v>335</v>
      </c>
      <c r="V355" s="145">
        <v>16968602.212250836</v>
      </c>
    </row>
    <row r="356" spans="1:22" x14ac:dyDescent="0.35">
      <c r="A356" s="70">
        <f t="shared" si="14"/>
        <v>337</v>
      </c>
      <c r="B356" s="170">
        <v>1280206.6218922362</v>
      </c>
      <c r="U356" s="145">
        <v>336</v>
      </c>
      <c r="V356" s="145">
        <v>-6549163.1100669261</v>
      </c>
    </row>
    <row r="357" spans="1:22" x14ac:dyDescent="0.35">
      <c r="A357" s="70">
        <f t="shared" si="14"/>
        <v>338</v>
      </c>
      <c r="B357" s="170">
        <v>1280206.6218922362</v>
      </c>
      <c r="U357" s="145">
        <v>337</v>
      </c>
      <c r="V357" s="145">
        <v>6928304.2955011353</v>
      </c>
    </row>
    <row r="358" spans="1:22" x14ac:dyDescent="0.35">
      <c r="A358" s="70">
        <f t="shared" si="14"/>
        <v>339</v>
      </c>
      <c r="B358" s="170">
        <v>1280206.6218922362</v>
      </c>
      <c r="U358" s="145">
        <v>338</v>
      </c>
      <c r="V358" s="145">
        <v>295452.25554771349</v>
      </c>
    </row>
    <row r="359" spans="1:22" x14ac:dyDescent="0.35">
      <c r="A359" s="70">
        <f t="shared" si="14"/>
        <v>340</v>
      </c>
      <c r="B359" s="170">
        <v>1280206.6218922362</v>
      </c>
      <c r="U359" s="145">
        <v>339</v>
      </c>
      <c r="V359" s="145">
        <v>7028071.139473971</v>
      </c>
    </row>
    <row r="360" spans="1:22" x14ac:dyDescent="0.35">
      <c r="A360" s="70">
        <f t="shared" si="14"/>
        <v>341</v>
      </c>
      <c r="B360" s="170">
        <v>1280206.6218922362</v>
      </c>
      <c r="U360" s="145">
        <v>340</v>
      </c>
      <c r="V360" s="145">
        <v>-5611169.2141257897</v>
      </c>
    </row>
    <row r="361" spans="1:22" x14ac:dyDescent="0.35">
      <c r="A361" s="70">
        <f t="shared" si="14"/>
        <v>342</v>
      </c>
      <c r="B361" s="170">
        <v>1280206.6218922362</v>
      </c>
      <c r="U361" s="145">
        <v>341</v>
      </c>
      <c r="V361" s="145">
        <v>10554877.808865227</v>
      </c>
    </row>
    <row r="362" spans="1:22" x14ac:dyDescent="0.35">
      <c r="A362" s="70">
        <f t="shared" si="14"/>
        <v>343</v>
      </c>
      <c r="B362" s="170">
        <v>1280206.6218922362</v>
      </c>
      <c r="U362" s="145">
        <v>342</v>
      </c>
      <c r="V362" s="145">
        <v>38231144.708274283</v>
      </c>
    </row>
    <row r="363" spans="1:22" x14ac:dyDescent="0.35">
      <c r="A363" s="70">
        <f t="shared" si="14"/>
        <v>344</v>
      </c>
      <c r="B363" s="170">
        <v>1280206.6218922362</v>
      </c>
      <c r="U363" s="145">
        <v>343</v>
      </c>
      <c r="V363" s="145">
        <v>8432165.6913416237</v>
      </c>
    </row>
    <row r="364" spans="1:22" x14ac:dyDescent="0.35">
      <c r="A364" s="70">
        <f t="shared" si="14"/>
        <v>345</v>
      </c>
      <c r="B364" s="170">
        <v>1280206.6218922362</v>
      </c>
      <c r="U364" s="145">
        <v>344</v>
      </c>
      <c r="V364" s="145">
        <v>-9229427.3321071062</v>
      </c>
    </row>
    <row r="365" spans="1:22" x14ac:dyDescent="0.35">
      <c r="A365" s="70">
        <f t="shared" si="14"/>
        <v>346</v>
      </c>
      <c r="B365" s="170">
        <v>1280206.6218922362</v>
      </c>
      <c r="U365" s="145">
        <v>345</v>
      </c>
      <c r="V365" s="145">
        <v>28706048.624199145</v>
      </c>
    </row>
    <row r="366" spans="1:22" x14ac:dyDescent="0.35">
      <c r="A366" s="70">
        <f t="shared" si="14"/>
        <v>347</v>
      </c>
      <c r="B366" s="170">
        <v>1280206.6218922362</v>
      </c>
      <c r="U366" s="145">
        <v>346</v>
      </c>
      <c r="V366" s="145">
        <v>5116799.489534758</v>
      </c>
    </row>
    <row r="367" spans="1:22" x14ac:dyDescent="0.35">
      <c r="A367" s="70">
        <f t="shared" si="14"/>
        <v>348</v>
      </c>
      <c r="B367" s="170">
        <v>1280206.6218922362</v>
      </c>
      <c r="U367" s="145">
        <v>347</v>
      </c>
      <c r="V367" s="145">
        <v>-9694532.757125115</v>
      </c>
    </row>
    <row r="368" spans="1:22" x14ac:dyDescent="0.35">
      <c r="A368" s="70">
        <f t="shared" si="14"/>
        <v>349</v>
      </c>
      <c r="B368" s="170">
        <v>1280206.6218922362</v>
      </c>
      <c r="U368" s="145">
        <v>348</v>
      </c>
      <c r="V368" s="145">
        <v>-8237922.0266356133</v>
      </c>
    </row>
    <row r="369" spans="1:22" x14ac:dyDescent="0.35">
      <c r="A369" s="70">
        <f t="shared" si="14"/>
        <v>350</v>
      </c>
      <c r="B369" s="170">
        <v>1280206.6218922362</v>
      </c>
      <c r="U369" s="145">
        <v>349</v>
      </c>
      <c r="V369" s="145">
        <v>-10024917.653068658</v>
      </c>
    </row>
    <row r="370" spans="1:22" x14ac:dyDescent="0.35">
      <c r="A370" s="70">
        <f t="shared" si="14"/>
        <v>351</v>
      </c>
      <c r="B370" s="170">
        <v>1280206.6218922362</v>
      </c>
      <c r="U370" s="145">
        <v>350</v>
      </c>
      <c r="V370" s="145">
        <v>3076205.3831918612</v>
      </c>
    </row>
    <row r="371" spans="1:22" x14ac:dyDescent="0.35">
      <c r="A371" s="70">
        <f t="shared" si="14"/>
        <v>352</v>
      </c>
      <c r="B371" s="170">
        <v>1280206.6218922362</v>
      </c>
      <c r="U371" s="145">
        <v>351</v>
      </c>
      <c r="V371" s="145">
        <v>12735232.350933082</v>
      </c>
    </row>
    <row r="372" spans="1:22" x14ac:dyDescent="0.35">
      <c r="A372" s="70">
        <f t="shared" si="14"/>
        <v>353</v>
      </c>
      <c r="B372" s="170">
        <v>1280206.6218922362</v>
      </c>
      <c r="U372" s="145">
        <v>352</v>
      </c>
      <c r="V372" s="145">
        <v>57721488.113485873</v>
      </c>
    </row>
    <row r="373" spans="1:22" x14ac:dyDescent="0.35">
      <c r="A373" s="70">
        <f t="shared" si="14"/>
        <v>354</v>
      </c>
      <c r="B373" s="170">
        <v>1280206.6218922362</v>
      </c>
      <c r="U373" s="145">
        <v>353</v>
      </c>
      <c r="V373" s="145">
        <v>-13606642.743150037</v>
      </c>
    </row>
    <row r="374" spans="1:22" x14ac:dyDescent="0.35">
      <c r="A374" s="70">
        <f t="shared" si="14"/>
        <v>355</v>
      </c>
      <c r="B374" s="170">
        <v>1280206.6218922362</v>
      </c>
      <c r="U374" s="145">
        <v>354</v>
      </c>
      <c r="V374" s="145">
        <v>31206011.317291498</v>
      </c>
    </row>
    <row r="375" spans="1:22" x14ac:dyDescent="0.35">
      <c r="A375" s="70">
        <f t="shared" si="14"/>
        <v>356</v>
      </c>
      <c r="B375" s="170">
        <v>1280206.6218922362</v>
      </c>
      <c r="U375" s="145">
        <v>355</v>
      </c>
      <c r="V375" s="145">
        <v>-6804865.1346191242</v>
      </c>
    </row>
    <row r="376" spans="1:22" x14ac:dyDescent="0.35">
      <c r="A376" s="70">
        <f t="shared" si="14"/>
        <v>357</v>
      </c>
      <c r="B376" s="170">
        <v>1280206.6218922362</v>
      </c>
      <c r="U376" s="145">
        <v>356</v>
      </c>
      <c r="V376" s="145">
        <v>-8851448.6053578872</v>
      </c>
    </row>
    <row r="377" spans="1:22" x14ac:dyDescent="0.35">
      <c r="A377" s="70">
        <f t="shared" si="14"/>
        <v>358</v>
      </c>
      <c r="B377" s="170">
        <v>1280206.6218922362</v>
      </c>
      <c r="U377" s="145">
        <v>357</v>
      </c>
      <c r="V377" s="145">
        <v>9598100.9228305146</v>
      </c>
    </row>
    <row r="378" spans="1:22" x14ac:dyDescent="0.35">
      <c r="A378" s="70">
        <f t="shared" si="14"/>
        <v>359</v>
      </c>
      <c r="B378" s="170">
        <v>1280206.6218922362</v>
      </c>
      <c r="U378" s="145">
        <v>358</v>
      </c>
      <c r="V378" s="145">
        <v>-13406256.203859694</v>
      </c>
    </row>
    <row r="379" spans="1:22" x14ac:dyDescent="0.35">
      <c r="A379" s="70">
        <f t="shared" si="14"/>
        <v>360</v>
      </c>
      <c r="B379" s="170">
        <v>1280206.6218922362</v>
      </c>
      <c r="U379" s="145">
        <v>359</v>
      </c>
      <c r="V379" s="145">
        <v>3644400.8566484973</v>
      </c>
    </row>
    <row r="380" spans="1:22" x14ac:dyDescent="0.35">
      <c r="A380" s="70">
        <f t="shared" si="14"/>
        <v>361</v>
      </c>
      <c r="B380" s="170">
        <v>1280206.6218922362</v>
      </c>
      <c r="U380" s="145">
        <v>360</v>
      </c>
      <c r="V380" s="145">
        <v>-759118.98028553277</v>
      </c>
    </row>
    <row r="381" spans="1:22" x14ac:dyDescent="0.35">
      <c r="A381" s="70">
        <f t="shared" si="14"/>
        <v>362</v>
      </c>
      <c r="B381" s="170">
        <v>1280206.6218922362</v>
      </c>
      <c r="U381" s="145">
        <v>361</v>
      </c>
      <c r="V381" s="145">
        <v>662194.44643922523</v>
      </c>
    </row>
    <row r="382" spans="1:22" x14ac:dyDescent="0.35">
      <c r="A382" s="70">
        <f t="shared" si="14"/>
        <v>363</v>
      </c>
      <c r="B382" s="170">
        <v>1280206.6218922362</v>
      </c>
      <c r="U382" s="145">
        <v>362</v>
      </c>
      <c r="V382" s="145">
        <v>5540061.0447686166</v>
      </c>
    </row>
    <row r="383" spans="1:22" x14ac:dyDescent="0.35">
      <c r="A383" s="70">
        <f t="shared" si="14"/>
        <v>364</v>
      </c>
      <c r="B383" s="170">
        <v>1280206.6218922362</v>
      </c>
      <c r="U383" s="145">
        <v>363</v>
      </c>
      <c r="V383" s="145">
        <v>-6230554.667949263</v>
      </c>
    </row>
    <row r="384" spans="1:22" x14ac:dyDescent="0.35">
      <c r="A384" s="70">
        <f t="shared" si="14"/>
        <v>365</v>
      </c>
      <c r="B384" s="170">
        <v>1280206.6218922362</v>
      </c>
      <c r="U384" s="145">
        <v>364</v>
      </c>
      <c r="V384" s="145">
        <v>-566481.74182209373</v>
      </c>
    </row>
    <row r="385" spans="1:22" x14ac:dyDescent="0.35">
      <c r="A385" s="70">
        <f t="shared" si="14"/>
        <v>366</v>
      </c>
      <c r="B385" s="170">
        <v>1280206.6218922362</v>
      </c>
      <c r="U385" s="145">
        <v>365</v>
      </c>
      <c r="V385" s="145">
        <v>3404532.0763035789</v>
      </c>
    </row>
    <row r="386" spans="1:22" x14ac:dyDescent="0.35">
      <c r="A386" s="70">
        <f t="shared" si="14"/>
        <v>367</v>
      </c>
      <c r="B386" s="170">
        <v>1280206.6218922362</v>
      </c>
      <c r="U386" s="145">
        <v>366</v>
      </c>
      <c r="V386" s="145">
        <v>-8095939.5959899575</v>
      </c>
    </row>
    <row r="387" spans="1:22" x14ac:dyDescent="0.35">
      <c r="A387" s="70">
        <f t="shared" si="14"/>
        <v>368</v>
      </c>
      <c r="B387" s="170">
        <v>1280206.6218922362</v>
      </c>
      <c r="U387" s="145">
        <v>367</v>
      </c>
      <c r="V387" s="145">
        <v>310893.00835903734</v>
      </c>
    </row>
    <row r="388" spans="1:22" x14ac:dyDescent="0.35">
      <c r="A388" s="70">
        <f t="shared" si="14"/>
        <v>369</v>
      </c>
      <c r="B388" s="170">
        <v>1280206.6218922362</v>
      </c>
      <c r="U388" s="145">
        <v>368</v>
      </c>
      <c r="V388" s="145">
        <v>-9253287.2161445972</v>
      </c>
    </row>
    <row r="389" spans="1:22" x14ac:dyDescent="0.35">
      <c r="A389" s="70">
        <f t="shared" si="14"/>
        <v>370</v>
      </c>
      <c r="B389" s="170">
        <v>1280206.6218922362</v>
      </c>
      <c r="U389" s="145">
        <v>369</v>
      </c>
      <c r="V389" s="145">
        <v>-29069255.132450581</v>
      </c>
    </row>
    <row r="390" spans="1:22" x14ac:dyDescent="0.35">
      <c r="A390" s="70">
        <f t="shared" si="14"/>
        <v>371</v>
      </c>
      <c r="B390" s="170">
        <v>1280206.6218922362</v>
      </c>
      <c r="U390" s="145">
        <v>370</v>
      </c>
      <c r="V390" s="145">
        <v>15769797.64104839</v>
      </c>
    </row>
    <row r="391" spans="1:22" x14ac:dyDescent="0.35">
      <c r="A391" s="70">
        <f t="shared" si="14"/>
        <v>372</v>
      </c>
      <c r="B391" s="170">
        <v>1280206.6218922362</v>
      </c>
      <c r="U391" s="145">
        <v>371</v>
      </c>
      <c r="V391" s="145">
        <v>3712836.7520880289</v>
      </c>
    </row>
    <row r="392" spans="1:22" x14ac:dyDescent="0.35">
      <c r="A392" s="70">
        <f t="shared" si="14"/>
        <v>373</v>
      </c>
      <c r="B392" s="170">
        <v>1280206.6218922362</v>
      </c>
      <c r="U392" s="145">
        <v>372</v>
      </c>
      <c r="V392" s="145">
        <v>1083845.8630666472</v>
      </c>
    </row>
    <row r="393" spans="1:22" x14ac:dyDescent="0.35">
      <c r="A393" s="70">
        <f t="shared" si="14"/>
        <v>374</v>
      </c>
      <c r="B393" s="170">
        <v>1280206.6218922362</v>
      </c>
      <c r="U393" s="145">
        <v>373</v>
      </c>
      <c r="V393" s="145">
        <v>-6582765.8806269076</v>
      </c>
    </row>
    <row r="394" spans="1:22" x14ac:dyDescent="0.35">
      <c r="A394" s="70">
        <f t="shared" si="14"/>
        <v>375</v>
      </c>
      <c r="B394" s="170">
        <v>1280206.6218922362</v>
      </c>
      <c r="U394" s="145">
        <v>374</v>
      </c>
      <c r="V394" s="145">
        <v>-11438436.736644492</v>
      </c>
    </row>
    <row r="395" spans="1:22" x14ac:dyDescent="0.35">
      <c r="A395" s="70">
        <f t="shared" si="14"/>
        <v>376</v>
      </c>
      <c r="B395" s="170">
        <v>1280206.6218922362</v>
      </c>
      <c r="U395" s="145">
        <v>375</v>
      </c>
      <c r="V395" s="145">
        <v>-9383069.6652480178</v>
      </c>
    </row>
    <row r="396" spans="1:22" x14ac:dyDescent="0.35">
      <c r="A396" s="70">
        <f t="shared" si="14"/>
        <v>377</v>
      </c>
      <c r="B396" s="170">
        <v>1280206.6218922362</v>
      </c>
      <c r="U396" s="145">
        <v>376</v>
      </c>
      <c r="V396" s="145">
        <v>199420.84146158397</v>
      </c>
    </row>
    <row r="397" spans="1:22" x14ac:dyDescent="0.35">
      <c r="A397" s="70">
        <f t="shared" si="14"/>
        <v>378</v>
      </c>
      <c r="B397" s="170">
        <v>1280206.6218922362</v>
      </c>
      <c r="U397" s="145">
        <v>377</v>
      </c>
      <c r="V397" s="145">
        <v>-1956995.5663331524</v>
      </c>
    </row>
    <row r="398" spans="1:22" x14ac:dyDescent="0.35">
      <c r="A398" s="70">
        <f t="shared" si="14"/>
        <v>379</v>
      </c>
      <c r="B398" s="170">
        <v>1280206.6218922362</v>
      </c>
      <c r="U398" s="145">
        <v>378</v>
      </c>
      <c r="V398" s="145">
        <v>3228663.9087058827</v>
      </c>
    </row>
    <row r="399" spans="1:22" x14ac:dyDescent="0.35">
      <c r="A399" s="70">
        <f t="shared" si="14"/>
        <v>380</v>
      </c>
      <c r="B399" s="170">
        <v>1280206.6218922362</v>
      </c>
      <c r="U399" s="145">
        <v>379</v>
      </c>
      <c r="V399" s="145">
        <v>7257577.4175796397</v>
      </c>
    </row>
    <row r="400" spans="1:22" x14ac:dyDescent="0.35">
      <c r="A400" s="70">
        <f t="shared" si="14"/>
        <v>381</v>
      </c>
      <c r="B400" s="170">
        <v>1280206.6218922362</v>
      </c>
      <c r="U400" s="145">
        <v>380</v>
      </c>
      <c r="V400" s="145">
        <v>1790973.2525969706</v>
      </c>
    </row>
    <row r="401" spans="1:22" x14ac:dyDescent="0.35">
      <c r="A401" s="70">
        <f t="shared" si="14"/>
        <v>382</v>
      </c>
      <c r="B401" s="170">
        <v>1280206.6218922362</v>
      </c>
      <c r="U401" s="145">
        <v>381</v>
      </c>
      <c r="V401" s="145">
        <v>33714505.931927532</v>
      </c>
    </row>
    <row r="402" spans="1:22" x14ac:dyDescent="0.35">
      <c r="A402" s="70">
        <f t="shared" si="14"/>
        <v>383</v>
      </c>
      <c r="B402" s="170">
        <v>1280206.6218922362</v>
      </c>
      <c r="U402" s="145">
        <v>382</v>
      </c>
      <c r="V402" s="145">
        <v>-6803198.9891093411</v>
      </c>
    </row>
    <row r="403" spans="1:22" x14ac:dyDescent="0.35">
      <c r="A403" s="70">
        <f t="shared" si="14"/>
        <v>384</v>
      </c>
      <c r="B403" s="170">
        <v>1280206.6218922362</v>
      </c>
      <c r="U403" s="145">
        <v>383</v>
      </c>
      <c r="V403" s="145">
        <v>9167899.0469056442</v>
      </c>
    </row>
    <row r="404" spans="1:22" x14ac:dyDescent="0.35">
      <c r="A404" s="70">
        <f t="shared" si="14"/>
        <v>385</v>
      </c>
      <c r="B404" s="170">
        <v>1280206.6218922362</v>
      </c>
      <c r="U404" s="145">
        <v>384</v>
      </c>
      <c r="V404" s="145">
        <v>-5908959.26811531</v>
      </c>
    </row>
    <row r="405" spans="1:22" x14ac:dyDescent="0.35">
      <c r="A405" s="70">
        <f t="shared" si="14"/>
        <v>386</v>
      </c>
      <c r="B405" s="170">
        <v>1280206.6218922362</v>
      </c>
      <c r="U405" s="145">
        <v>385</v>
      </c>
      <c r="V405" s="145">
        <v>-3383090.1824754179</v>
      </c>
    </row>
    <row r="406" spans="1:22" x14ac:dyDescent="0.35">
      <c r="A406" s="70">
        <f t="shared" ref="A406:A469" si="15">A405+1</f>
        <v>387</v>
      </c>
      <c r="B406" s="170">
        <v>1280206.6218922362</v>
      </c>
      <c r="U406" s="145">
        <v>386</v>
      </c>
      <c r="V406" s="145">
        <v>15465914.895234924</v>
      </c>
    </row>
    <row r="407" spans="1:22" x14ac:dyDescent="0.35">
      <c r="A407" s="70">
        <f t="shared" si="15"/>
        <v>388</v>
      </c>
      <c r="B407" s="170">
        <v>1280206.6218922362</v>
      </c>
      <c r="U407" s="145">
        <v>387</v>
      </c>
      <c r="V407" s="145">
        <v>10825478.36762502</v>
      </c>
    </row>
    <row r="408" spans="1:22" x14ac:dyDescent="0.35">
      <c r="A408" s="70">
        <f t="shared" si="15"/>
        <v>389</v>
      </c>
      <c r="B408" s="170">
        <v>1280206.6218922362</v>
      </c>
      <c r="U408" s="145">
        <v>388</v>
      </c>
      <c r="V408" s="145">
        <v>-10074809.741568156</v>
      </c>
    </row>
    <row r="409" spans="1:22" x14ac:dyDescent="0.35">
      <c r="A409" s="70">
        <f t="shared" si="15"/>
        <v>390</v>
      </c>
      <c r="B409" s="170">
        <v>1280206.6218922362</v>
      </c>
      <c r="U409" s="145">
        <v>389</v>
      </c>
      <c r="V409" s="145">
        <v>-4281331.4973272868</v>
      </c>
    </row>
    <row r="410" spans="1:22" x14ac:dyDescent="0.35">
      <c r="A410" s="70">
        <f t="shared" si="15"/>
        <v>391</v>
      </c>
      <c r="B410" s="170">
        <v>1280206.6218922362</v>
      </c>
      <c r="U410" s="145">
        <v>390</v>
      </c>
      <c r="V410" s="145">
        <v>11326712.353297945</v>
      </c>
    </row>
    <row r="411" spans="1:22" x14ac:dyDescent="0.35">
      <c r="A411" s="70">
        <f t="shared" si="15"/>
        <v>392</v>
      </c>
      <c r="B411" s="170">
        <v>1280206.6218922362</v>
      </c>
      <c r="U411" s="145">
        <v>391</v>
      </c>
      <c r="V411" s="145">
        <v>28891929.008480992</v>
      </c>
    </row>
    <row r="412" spans="1:22" x14ac:dyDescent="0.35">
      <c r="A412" s="70">
        <f t="shared" si="15"/>
        <v>393</v>
      </c>
      <c r="B412" s="170">
        <v>1280206.6218922362</v>
      </c>
      <c r="U412" s="145">
        <v>392</v>
      </c>
      <c r="V412" s="145">
        <v>2732637.724346377</v>
      </c>
    </row>
    <row r="413" spans="1:22" x14ac:dyDescent="0.35">
      <c r="A413" s="70">
        <f t="shared" si="15"/>
        <v>394</v>
      </c>
      <c r="B413" s="170">
        <v>1280206.6218922362</v>
      </c>
      <c r="U413" s="145">
        <v>393</v>
      </c>
      <c r="V413" s="145">
        <v>8704507.8312356807</v>
      </c>
    </row>
    <row r="414" spans="1:22" x14ac:dyDescent="0.35">
      <c r="A414" s="70">
        <f t="shared" si="15"/>
        <v>395</v>
      </c>
      <c r="B414" s="170">
        <v>1280206.6218922362</v>
      </c>
      <c r="U414" s="145">
        <v>394</v>
      </c>
      <c r="V414" s="145">
        <v>-20973413.338529512</v>
      </c>
    </row>
    <row r="415" spans="1:22" x14ac:dyDescent="0.35">
      <c r="A415" s="70">
        <f t="shared" si="15"/>
        <v>396</v>
      </c>
      <c r="B415" s="170">
        <v>1280206.6218922362</v>
      </c>
      <c r="U415" s="145">
        <v>395</v>
      </c>
      <c r="V415" s="145">
        <v>8829751.3601423204</v>
      </c>
    </row>
    <row r="416" spans="1:22" x14ac:dyDescent="0.35">
      <c r="A416" s="70">
        <f t="shared" si="15"/>
        <v>397</v>
      </c>
      <c r="B416" s="170">
        <v>1280206.6218922362</v>
      </c>
      <c r="U416" s="145">
        <v>396</v>
      </c>
      <c r="V416" s="145">
        <v>2510438.6165716723</v>
      </c>
    </row>
    <row r="417" spans="1:22" x14ac:dyDescent="0.35">
      <c r="A417" s="70">
        <f t="shared" si="15"/>
        <v>398</v>
      </c>
      <c r="B417" s="170">
        <v>1280206.6218922362</v>
      </c>
      <c r="U417" s="145">
        <v>397</v>
      </c>
      <c r="V417" s="145">
        <v>-14591238.15707786</v>
      </c>
    </row>
    <row r="418" spans="1:22" x14ac:dyDescent="0.35">
      <c r="A418" s="70">
        <f t="shared" si="15"/>
        <v>399</v>
      </c>
      <c r="B418" s="170">
        <v>1280206.6218922362</v>
      </c>
      <c r="U418" s="145">
        <v>398</v>
      </c>
      <c r="V418" s="145">
        <v>-10937535.979392936</v>
      </c>
    </row>
    <row r="419" spans="1:22" x14ac:dyDescent="0.35">
      <c r="A419" s="70">
        <f t="shared" si="15"/>
        <v>400</v>
      </c>
      <c r="B419" s="170">
        <v>1280206.6218922362</v>
      </c>
      <c r="U419" s="145">
        <v>399</v>
      </c>
      <c r="V419" s="145">
        <v>25823844.97150135</v>
      </c>
    </row>
    <row r="420" spans="1:22" x14ac:dyDescent="0.35">
      <c r="A420" s="70">
        <f t="shared" si="15"/>
        <v>401</v>
      </c>
      <c r="B420" s="170">
        <v>1280206.6218922362</v>
      </c>
      <c r="U420" s="145">
        <v>400</v>
      </c>
      <c r="V420" s="145">
        <v>2994383.6670128293</v>
      </c>
    </row>
    <row r="421" spans="1:22" x14ac:dyDescent="0.35">
      <c r="A421" s="70">
        <f t="shared" si="15"/>
        <v>402</v>
      </c>
      <c r="B421" s="170">
        <v>1280206.6218922362</v>
      </c>
      <c r="U421" s="145">
        <v>401</v>
      </c>
      <c r="V421" s="145">
        <v>29645982.816599682</v>
      </c>
    </row>
    <row r="422" spans="1:22" x14ac:dyDescent="0.35">
      <c r="A422" s="70">
        <f t="shared" si="15"/>
        <v>403</v>
      </c>
      <c r="B422" s="170">
        <v>1280206.6218922362</v>
      </c>
      <c r="U422" s="145">
        <v>402</v>
      </c>
      <c r="V422" s="145">
        <v>9282825.4579685926</v>
      </c>
    </row>
    <row r="423" spans="1:22" x14ac:dyDescent="0.35">
      <c r="A423" s="70">
        <f t="shared" si="15"/>
        <v>404</v>
      </c>
      <c r="B423" s="170">
        <v>1280206.6218922362</v>
      </c>
      <c r="U423" s="145">
        <v>403</v>
      </c>
      <c r="V423" s="145">
        <v>-16560993.376692872</v>
      </c>
    </row>
    <row r="424" spans="1:22" x14ac:dyDescent="0.35">
      <c r="A424" s="70">
        <f t="shared" si="15"/>
        <v>405</v>
      </c>
      <c r="B424" s="170">
        <v>1280206.6218922362</v>
      </c>
      <c r="U424" s="145">
        <v>404</v>
      </c>
      <c r="V424" s="145">
        <v>-8719014.105137527</v>
      </c>
    </row>
    <row r="425" spans="1:22" x14ac:dyDescent="0.35">
      <c r="A425" s="70">
        <f t="shared" si="15"/>
        <v>406</v>
      </c>
      <c r="B425" s="170">
        <v>1280206.6218922362</v>
      </c>
      <c r="U425" s="145">
        <v>405</v>
      </c>
      <c r="V425" s="145">
        <v>-683236.1507525593</v>
      </c>
    </row>
    <row r="426" spans="1:22" x14ac:dyDescent="0.35">
      <c r="A426" s="70">
        <f t="shared" si="15"/>
        <v>407</v>
      </c>
      <c r="B426" s="170">
        <v>1280206.6218922362</v>
      </c>
      <c r="U426" s="145">
        <v>406</v>
      </c>
      <c r="V426" s="145">
        <v>18926331.232671559</v>
      </c>
    </row>
    <row r="427" spans="1:22" x14ac:dyDescent="0.35">
      <c r="A427" s="70">
        <f t="shared" si="15"/>
        <v>408</v>
      </c>
      <c r="B427" s="170">
        <v>1280206.6218922362</v>
      </c>
      <c r="U427" s="145">
        <v>407</v>
      </c>
      <c r="V427" s="145">
        <v>-18073301.147957258</v>
      </c>
    </row>
    <row r="428" spans="1:22" x14ac:dyDescent="0.35">
      <c r="A428" s="70">
        <f t="shared" si="15"/>
        <v>409</v>
      </c>
      <c r="B428" s="170">
        <v>1280206.6218922362</v>
      </c>
      <c r="U428" s="145">
        <v>408</v>
      </c>
      <c r="V428" s="145">
        <v>-2198914.4770014174</v>
      </c>
    </row>
    <row r="429" spans="1:22" x14ac:dyDescent="0.35">
      <c r="A429" s="70">
        <f t="shared" si="15"/>
        <v>410</v>
      </c>
      <c r="B429" s="170">
        <v>1280206.6218922362</v>
      </c>
      <c r="U429" s="145">
        <v>409</v>
      </c>
      <c r="V429" s="145">
        <v>9447190.4863090627</v>
      </c>
    </row>
    <row r="430" spans="1:22" x14ac:dyDescent="0.35">
      <c r="A430" s="70">
        <f t="shared" si="15"/>
        <v>411</v>
      </c>
      <c r="B430" s="170">
        <v>1280206.6218922362</v>
      </c>
      <c r="U430" s="145">
        <v>410</v>
      </c>
      <c r="V430" s="145">
        <v>-7206926.2272138204</v>
      </c>
    </row>
    <row r="431" spans="1:22" x14ac:dyDescent="0.35">
      <c r="A431" s="70">
        <f t="shared" si="15"/>
        <v>412</v>
      </c>
      <c r="B431" s="170">
        <v>1280206.6218922362</v>
      </c>
      <c r="U431" s="145">
        <v>411</v>
      </c>
      <c r="V431" s="145">
        <v>38115314.096866682</v>
      </c>
    </row>
    <row r="432" spans="1:22" x14ac:dyDescent="0.35">
      <c r="A432" s="70">
        <f t="shared" si="15"/>
        <v>413</v>
      </c>
      <c r="B432" s="170">
        <v>1280206.6218922362</v>
      </c>
      <c r="U432" s="145">
        <v>412</v>
      </c>
      <c r="V432" s="145">
        <v>-3746796.3987664171</v>
      </c>
    </row>
    <row r="433" spans="1:22" x14ac:dyDescent="0.35">
      <c r="A433" s="70">
        <f t="shared" si="15"/>
        <v>414</v>
      </c>
      <c r="B433" s="170">
        <v>1280206.6218922362</v>
      </c>
      <c r="U433" s="145">
        <v>413</v>
      </c>
      <c r="V433" s="145">
        <v>-12315668.926419826</v>
      </c>
    </row>
    <row r="434" spans="1:22" x14ac:dyDescent="0.35">
      <c r="A434" s="70">
        <f t="shared" si="15"/>
        <v>415</v>
      </c>
      <c r="B434" s="170">
        <v>1280206.6218922362</v>
      </c>
      <c r="U434" s="145">
        <v>414</v>
      </c>
      <c r="V434" s="145">
        <v>-14985756.09368917</v>
      </c>
    </row>
    <row r="435" spans="1:22" x14ac:dyDescent="0.35">
      <c r="A435" s="70">
        <f t="shared" si="15"/>
        <v>416</v>
      </c>
      <c r="B435" s="170">
        <v>1280206.6218922362</v>
      </c>
      <c r="U435" s="145">
        <v>415</v>
      </c>
      <c r="V435" s="145">
        <v>-29502776.710168477</v>
      </c>
    </row>
    <row r="436" spans="1:22" x14ac:dyDescent="0.35">
      <c r="A436" s="70">
        <f t="shared" si="15"/>
        <v>417</v>
      </c>
      <c r="B436" s="170">
        <v>1280206.6218922362</v>
      </c>
      <c r="U436" s="145">
        <v>416</v>
      </c>
      <c r="V436" s="145">
        <v>-12636382.33092925</v>
      </c>
    </row>
    <row r="437" spans="1:22" x14ac:dyDescent="0.35">
      <c r="A437" s="70">
        <f t="shared" si="15"/>
        <v>418</v>
      </c>
      <c r="B437" s="170">
        <v>1280206.6218922362</v>
      </c>
      <c r="U437" s="145">
        <v>417</v>
      </c>
      <c r="V437" s="145">
        <v>-16463025.102303397</v>
      </c>
    </row>
    <row r="438" spans="1:22" x14ac:dyDescent="0.35">
      <c r="A438" s="70">
        <f t="shared" si="15"/>
        <v>419</v>
      </c>
      <c r="B438" s="170">
        <v>1280206.6218922362</v>
      </c>
      <c r="U438" s="145">
        <v>418</v>
      </c>
      <c r="V438" s="145">
        <v>-7683496.4170510396</v>
      </c>
    </row>
    <row r="439" spans="1:22" x14ac:dyDescent="0.35">
      <c r="A439" s="70">
        <f t="shared" si="15"/>
        <v>420</v>
      </c>
      <c r="B439" s="170">
        <v>1280206.6218922362</v>
      </c>
      <c r="U439" s="145">
        <v>419</v>
      </c>
      <c r="V439" s="145">
        <v>27817642.4792739</v>
      </c>
    </row>
    <row r="440" spans="1:22" x14ac:dyDescent="0.35">
      <c r="A440" s="70">
        <f t="shared" si="15"/>
        <v>421</v>
      </c>
      <c r="B440" s="170">
        <v>1280206.6218922362</v>
      </c>
      <c r="U440" s="145">
        <v>420</v>
      </c>
      <c r="V440" s="145">
        <v>11411833.897390477</v>
      </c>
    </row>
    <row r="441" spans="1:22" x14ac:dyDescent="0.35">
      <c r="A441" s="70">
        <f t="shared" si="15"/>
        <v>422</v>
      </c>
      <c r="B441" s="170">
        <v>1280206.6218922362</v>
      </c>
      <c r="U441" s="145">
        <v>421</v>
      </c>
      <c r="V441" s="145">
        <v>-16490405.92654792</v>
      </c>
    </row>
    <row r="442" spans="1:22" x14ac:dyDescent="0.35">
      <c r="A442" s="70">
        <f t="shared" si="15"/>
        <v>423</v>
      </c>
      <c r="B442" s="170">
        <v>1280206.6218922362</v>
      </c>
      <c r="U442" s="145">
        <v>422</v>
      </c>
      <c r="V442" s="145">
        <v>-3217573.5971026644</v>
      </c>
    </row>
    <row r="443" spans="1:22" x14ac:dyDescent="0.35">
      <c r="A443" s="70">
        <f t="shared" si="15"/>
        <v>424</v>
      </c>
      <c r="B443" s="170">
        <v>1280206.6218922362</v>
      </c>
      <c r="U443" s="145">
        <v>423</v>
      </c>
      <c r="V443" s="145">
        <v>-7771046.8293381352</v>
      </c>
    </row>
    <row r="444" spans="1:22" x14ac:dyDescent="0.35">
      <c r="A444" s="70">
        <f t="shared" si="15"/>
        <v>425</v>
      </c>
      <c r="B444" s="170">
        <v>1280206.6218922362</v>
      </c>
      <c r="U444" s="145">
        <v>424</v>
      </c>
      <c r="V444" s="145">
        <v>-4275150.3000167795</v>
      </c>
    </row>
    <row r="445" spans="1:22" x14ac:dyDescent="0.35">
      <c r="A445" s="70">
        <f t="shared" si="15"/>
        <v>426</v>
      </c>
      <c r="B445" s="170">
        <v>1280206.6218922362</v>
      </c>
      <c r="U445" s="145">
        <v>425</v>
      </c>
      <c r="V445" s="145">
        <v>3922901.1660699248</v>
      </c>
    </row>
    <row r="446" spans="1:22" x14ac:dyDescent="0.35">
      <c r="A446" s="70">
        <f t="shared" si="15"/>
        <v>427</v>
      </c>
      <c r="B446" s="170">
        <v>1280206.6218922362</v>
      </c>
      <c r="U446" s="145">
        <v>426</v>
      </c>
      <c r="V446" s="145">
        <v>-321026.03482012823</v>
      </c>
    </row>
    <row r="447" spans="1:22" x14ac:dyDescent="0.35">
      <c r="A447" s="70">
        <f t="shared" si="15"/>
        <v>428</v>
      </c>
      <c r="B447" s="170">
        <v>1280206.6218922362</v>
      </c>
      <c r="U447" s="145">
        <v>427</v>
      </c>
      <c r="V447" s="145">
        <v>-18828160.814755715</v>
      </c>
    </row>
    <row r="448" spans="1:22" x14ac:dyDescent="0.35">
      <c r="A448" s="70">
        <f t="shared" si="15"/>
        <v>429</v>
      </c>
      <c r="B448" s="170">
        <v>1280206.6218922362</v>
      </c>
      <c r="U448" s="145">
        <v>428</v>
      </c>
      <c r="V448" s="145">
        <v>-24948420.17718716</v>
      </c>
    </row>
    <row r="449" spans="1:22" x14ac:dyDescent="0.35">
      <c r="A449" s="70">
        <f t="shared" si="15"/>
        <v>430</v>
      </c>
      <c r="B449" s="170">
        <v>1280206.6218922362</v>
      </c>
      <c r="U449" s="145">
        <v>429</v>
      </c>
      <c r="V449" s="145">
        <v>53039509.191884547</v>
      </c>
    </row>
    <row r="450" spans="1:22" x14ac:dyDescent="0.35">
      <c r="A450" s="70">
        <f t="shared" si="15"/>
        <v>431</v>
      </c>
      <c r="B450" s="170">
        <v>1280206.6218922362</v>
      </c>
      <c r="U450" s="145">
        <v>430</v>
      </c>
      <c r="V450" s="145">
        <v>-2576505.4658853896</v>
      </c>
    </row>
    <row r="451" spans="1:22" x14ac:dyDescent="0.35">
      <c r="A451" s="70">
        <f t="shared" si="15"/>
        <v>432</v>
      </c>
      <c r="B451" s="170">
        <v>1280206.6218922362</v>
      </c>
      <c r="U451" s="145">
        <v>431</v>
      </c>
      <c r="V451" s="145">
        <v>22777694.010207266</v>
      </c>
    </row>
    <row r="452" spans="1:22" x14ac:dyDescent="0.35">
      <c r="A452" s="70">
        <f t="shared" si="15"/>
        <v>433</v>
      </c>
      <c r="B452" s="170">
        <v>1280206.6218922362</v>
      </c>
      <c r="U452" s="145">
        <v>432</v>
      </c>
      <c r="V452" s="145">
        <v>-7803700.2635510247</v>
      </c>
    </row>
    <row r="453" spans="1:22" x14ac:dyDescent="0.35">
      <c r="A453" s="70">
        <f t="shared" si="15"/>
        <v>434</v>
      </c>
      <c r="B453" s="170">
        <v>1280206.6218922362</v>
      </c>
      <c r="U453" s="145">
        <v>433</v>
      </c>
      <c r="V453" s="145">
        <v>627513.34127683192</v>
      </c>
    </row>
    <row r="454" spans="1:22" x14ac:dyDescent="0.35">
      <c r="A454" s="70">
        <f t="shared" si="15"/>
        <v>435</v>
      </c>
      <c r="B454" s="170">
        <v>1280206.6218922362</v>
      </c>
      <c r="U454" s="145">
        <v>434</v>
      </c>
      <c r="V454" s="145">
        <v>3233699.3203915581</v>
      </c>
    </row>
    <row r="455" spans="1:22" x14ac:dyDescent="0.35">
      <c r="A455" s="70">
        <f t="shared" si="15"/>
        <v>436</v>
      </c>
      <c r="B455" s="170">
        <v>1280206.6218922362</v>
      </c>
      <c r="U455" s="145">
        <v>435</v>
      </c>
      <c r="V455" s="145">
        <v>-14187875.403148361</v>
      </c>
    </row>
    <row r="456" spans="1:22" x14ac:dyDescent="0.35">
      <c r="A456" s="70">
        <f t="shared" si="15"/>
        <v>437</v>
      </c>
      <c r="B456" s="170">
        <v>1280206.6218922362</v>
      </c>
      <c r="U456" s="145">
        <v>436</v>
      </c>
      <c r="V456" s="145">
        <v>-13500055.18529522</v>
      </c>
    </row>
    <row r="457" spans="1:22" x14ac:dyDescent="0.35">
      <c r="A457" s="70">
        <f t="shared" si="15"/>
        <v>438</v>
      </c>
      <c r="B457" s="170">
        <v>1280206.6218922362</v>
      </c>
      <c r="U457" s="145">
        <v>437</v>
      </c>
      <c r="V457" s="145">
        <v>8222421.3279791735</v>
      </c>
    </row>
    <row r="458" spans="1:22" x14ac:dyDescent="0.35">
      <c r="A458" s="70">
        <f t="shared" si="15"/>
        <v>439</v>
      </c>
      <c r="B458" s="170">
        <v>1280206.6218922362</v>
      </c>
      <c r="U458" s="145">
        <v>438</v>
      </c>
      <c r="V458" s="145">
        <v>9297229.7002255395</v>
      </c>
    </row>
    <row r="459" spans="1:22" x14ac:dyDescent="0.35">
      <c r="A459" s="70">
        <f t="shared" si="15"/>
        <v>440</v>
      </c>
      <c r="B459" s="170">
        <v>1280206.6218922362</v>
      </c>
      <c r="U459" s="145">
        <v>439</v>
      </c>
      <c r="V459" s="145">
        <v>-13317657.259355688</v>
      </c>
    </row>
    <row r="460" spans="1:22" x14ac:dyDescent="0.35">
      <c r="A460" s="70">
        <f t="shared" si="15"/>
        <v>441</v>
      </c>
      <c r="B460" s="170">
        <v>1280206.6218922362</v>
      </c>
      <c r="U460" s="145">
        <v>440</v>
      </c>
      <c r="V460" s="145">
        <v>-2772058.9078664258</v>
      </c>
    </row>
    <row r="461" spans="1:22" x14ac:dyDescent="0.35">
      <c r="A461" s="70">
        <f t="shared" si="15"/>
        <v>442</v>
      </c>
      <c r="B461" s="170">
        <v>1280206.6218922362</v>
      </c>
      <c r="U461" s="145">
        <v>441</v>
      </c>
      <c r="V461" s="145">
        <v>2936421.6140986867</v>
      </c>
    </row>
    <row r="462" spans="1:22" x14ac:dyDescent="0.35">
      <c r="A462" s="70">
        <f t="shared" si="15"/>
        <v>443</v>
      </c>
      <c r="B462" s="170">
        <v>1280206.6218922362</v>
      </c>
      <c r="U462" s="145">
        <v>442</v>
      </c>
      <c r="V462" s="145">
        <v>-7852742.4179171845</v>
      </c>
    </row>
    <row r="463" spans="1:22" x14ac:dyDescent="0.35">
      <c r="A463" s="70">
        <f t="shared" si="15"/>
        <v>444</v>
      </c>
      <c r="B463" s="170">
        <v>1280206.6218922362</v>
      </c>
      <c r="U463" s="145">
        <v>443</v>
      </c>
      <c r="V463" s="145">
        <v>73210.25742097199</v>
      </c>
    </row>
    <row r="464" spans="1:22" x14ac:dyDescent="0.35">
      <c r="A464" s="70">
        <f t="shared" si="15"/>
        <v>445</v>
      </c>
      <c r="B464" s="170">
        <v>1280206.6218922362</v>
      </c>
      <c r="U464" s="145">
        <v>444</v>
      </c>
      <c r="V464" s="145">
        <v>-2007415.0803079233</v>
      </c>
    </row>
    <row r="465" spans="1:22" x14ac:dyDescent="0.35">
      <c r="A465" s="70">
        <f t="shared" si="15"/>
        <v>446</v>
      </c>
      <c r="B465" s="170">
        <v>1280206.6218922362</v>
      </c>
      <c r="U465" s="145">
        <v>445</v>
      </c>
      <c r="V465" s="145">
        <v>-16990989.955307689</v>
      </c>
    </row>
    <row r="466" spans="1:22" x14ac:dyDescent="0.35">
      <c r="A466" s="70">
        <f t="shared" si="15"/>
        <v>447</v>
      </c>
      <c r="B466" s="170">
        <v>1280206.6218922362</v>
      </c>
      <c r="U466" s="145">
        <v>446</v>
      </c>
      <c r="V466" s="145">
        <v>-9773580.2638009563</v>
      </c>
    </row>
    <row r="467" spans="1:22" x14ac:dyDescent="0.35">
      <c r="A467" s="70">
        <f t="shared" si="15"/>
        <v>448</v>
      </c>
      <c r="B467" s="170">
        <v>1280206.6218922362</v>
      </c>
      <c r="U467" s="145">
        <v>447</v>
      </c>
      <c r="V467" s="145">
        <v>-16980210.146675088</v>
      </c>
    </row>
    <row r="468" spans="1:22" x14ac:dyDescent="0.35">
      <c r="A468" s="70">
        <f t="shared" si="15"/>
        <v>449</v>
      </c>
      <c r="B468" s="170">
        <v>1280206.6218922362</v>
      </c>
      <c r="U468" s="145">
        <v>448</v>
      </c>
      <c r="V468" s="145">
        <v>-3209667.149363799</v>
      </c>
    </row>
    <row r="469" spans="1:22" x14ac:dyDescent="0.35">
      <c r="A469" s="70">
        <f t="shared" si="15"/>
        <v>450</v>
      </c>
      <c r="B469" s="170">
        <v>1280206.6218922362</v>
      </c>
      <c r="U469" s="145">
        <v>449</v>
      </c>
      <c r="V469" s="145">
        <v>-4096797.6312870067</v>
      </c>
    </row>
    <row r="470" spans="1:22" x14ac:dyDescent="0.35">
      <c r="A470" s="70">
        <f t="shared" ref="A470:A533" si="16">A469+1</f>
        <v>451</v>
      </c>
      <c r="B470" s="170">
        <v>1280206.6218922362</v>
      </c>
      <c r="U470" s="145">
        <v>450</v>
      </c>
      <c r="V470" s="145">
        <v>554729.25570041686</v>
      </c>
    </row>
    <row r="471" spans="1:22" x14ac:dyDescent="0.35">
      <c r="A471" s="70">
        <f t="shared" si="16"/>
        <v>452</v>
      </c>
      <c r="B471" s="170">
        <v>1280206.6218922362</v>
      </c>
      <c r="U471" s="145">
        <v>451</v>
      </c>
      <c r="V471" s="145">
        <v>-377219.88033878058</v>
      </c>
    </row>
    <row r="472" spans="1:22" x14ac:dyDescent="0.35">
      <c r="A472" s="70">
        <f t="shared" si="16"/>
        <v>453</v>
      </c>
      <c r="B472" s="170">
        <v>1280206.6218922362</v>
      </c>
      <c r="U472" s="145">
        <v>452</v>
      </c>
      <c r="V472" s="145">
        <v>-17676927.46697722</v>
      </c>
    </row>
    <row r="473" spans="1:22" x14ac:dyDescent="0.35">
      <c r="A473" s="70">
        <f t="shared" si="16"/>
        <v>454</v>
      </c>
      <c r="B473" s="170">
        <v>1280206.6218922362</v>
      </c>
      <c r="U473" s="145">
        <v>453</v>
      </c>
      <c r="V473" s="145">
        <v>11542136.739420041</v>
      </c>
    </row>
    <row r="474" spans="1:22" x14ac:dyDescent="0.35">
      <c r="A474" s="70">
        <f t="shared" si="16"/>
        <v>455</v>
      </c>
      <c r="B474" s="170">
        <v>1280206.6218922362</v>
      </c>
      <c r="U474" s="145">
        <v>454</v>
      </c>
      <c r="V474" s="145">
        <v>-18584493.971769042</v>
      </c>
    </row>
    <row r="475" spans="1:22" x14ac:dyDescent="0.35">
      <c r="A475" s="70">
        <f t="shared" si="16"/>
        <v>456</v>
      </c>
      <c r="B475" s="170">
        <v>1280206.6218922362</v>
      </c>
      <c r="U475" s="145">
        <v>455</v>
      </c>
      <c r="V475" s="145">
        <v>30213309.910217367</v>
      </c>
    </row>
    <row r="476" spans="1:22" x14ac:dyDescent="0.35">
      <c r="A476" s="70">
        <f t="shared" si="16"/>
        <v>457</v>
      </c>
      <c r="B476" s="170">
        <v>1280206.6218922362</v>
      </c>
      <c r="U476" s="145">
        <v>456</v>
      </c>
      <c r="V476" s="145">
        <v>-3528851.4594631642</v>
      </c>
    </row>
    <row r="477" spans="1:22" x14ac:dyDescent="0.35">
      <c r="A477" s="70">
        <f t="shared" si="16"/>
        <v>458</v>
      </c>
      <c r="B477" s="170">
        <v>1280206.6218922362</v>
      </c>
      <c r="U477" s="145">
        <v>457</v>
      </c>
      <c r="V477" s="145">
        <v>9921796.4303300157</v>
      </c>
    </row>
    <row r="478" spans="1:22" x14ac:dyDescent="0.35">
      <c r="A478" s="70">
        <f t="shared" si="16"/>
        <v>459</v>
      </c>
      <c r="B478" s="170">
        <v>1280206.6218922362</v>
      </c>
      <c r="U478" s="145">
        <v>458</v>
      </c>
      <c r="V478" s="145">
        <v>29399067.822293889</v>
      </c>
    </row>
    <row r="479" spans="1:22" x14ac:dyDescent="0.35">
      <c r="A479" s="70">
        <f t="shared" si="16"/>
        <v>460</v>
      </c>
      <c r="B479" s="170">
        <v>1280206.6218922362</v>
      </c>
      <c r="U479" s="145">
        <v>459</v>
      </c>
      <c r="V479" s="145">
        <v>5250294.9442624412</v>
      </c>
    </row>
    <row r="480" spans="1:22" x14ac:dyDescent="0.35">
      <c r="A480" s="70">
        <f t="shared" si="16"/>
        <v>461</v>
      </c>
      <c r="B480" s="170">
        <v>1280206.6218922362</v>
      </c>
      <c r="U480" s="145">
        <v>460</v>
      </c>
      <c r="V480" s="145">
        <v>5478588.0058519617</v>
      </c>
    </row>
    <row r="481" spans="1:22" x14ac:dyDescent="0.35">
      <c r="A481" s="70">
        <f t="shared" si="16"/>
        <v>462</v>
      </c>
      <c r="B481" s="170">
        <v>1280206.6218922362</v>
      </c>
      <c r="U481" s="145">
        <v>461</v>
      </c>
      <c r="V481" s="145">
        <v>-6447257.2259600293</v>
      </c>
    </row>
    <row r="482" spans="1:22" x14ac:dyDescent="0.35">
      <c r="A482" s="70">
        <f t="shared" si="16"/>
        <v>463</v>
      </c>
      <c r="B482" s="170">
        <v>1280206.6218922362</v>
      </c>
      <c r="U482" s="145">
        <v>462</v>
      </c>
      <c r="V482" s="145">
        <v>3395160.4013735987</v>
      </c>
    </row>
    <row r="483" spans="1:22" x14ac:dyDescent="0.35">
      <c r="A483" s="70">
        <f t="shared" si="16"/>
        <v>464</v>
      </c>
      <c r="B483" s="170">
        <v>1280206.6218922362</v>
      </c>
      <c r="U483" s="145">
        <v>463</v>
      </c>
      <c r="V483" s="145">
        <v>-12571392.901652645</v>
      </c>
    </row>
    <row r="484" spans="1:22" x14ac:dyDescent="0.35">
      <c r="A484" s="70">
        <f t="shared" si="16"/>
        <v>465</v>
      </c>
      <c r="B484" s="170">
        <v>1280206.6218922362</v>
      </c>
      <c r="U484" s="145">
        <v>464</v>
      </c>
      <c r="V484" s="145">
        <v>627058.64057924226</v>
      </c>
    </row>
    <row r="485" spans="1:22" x14ac:dyDescent="0.35">
      <c r="A485" s="70">
        <f t="shared" si="16"/>
        <v>466</v>
      </c>
      <c r="B485" s="170">
        <v>1280206.6218922362</v>
      </c>
      <c r="U485" s="145">
        <v>465</v>
      </c>
      <c r="V485" s="145">
        <v>-5459445.2239533179</v>
      </c>
    </row>
    <row r="486" spans="1:22" x14ac:dyDescent="0.35">
      <c r="A486" s="70">
        <f t="shared" si="16"/>
        <v>467</v>
      </c>
      <c r="B486" s="170">
        <v>1280206.6218922362</v>
      </c>
      <c r="U486" s="145">
        <v>466</v>
      </c>
      <c r="V486" s="145">
        <v>-6555702.266791068</v>
      </c>
    </row>
    <row r="487" spans="1:22" x14ac:dyDescent="0.35">
      <c r="A487" s="70">
        <f t="shared" si="16"/>
        <v>468</v>
      </c>
      <c r="B487" s="170">
        <v>1280206.6218922362</v>
      </c>
      <c r="U487" s="145">
        <v>467</v>
      </c>
      <c r="V487" s="145">
        <v>-9294822.6698596086</v>
      </c>
    </row>
    <row r="488" spans="1:22" x14ac:dyDescent="0.35">
      <c r="A488" s="70">
        <f t="shared" si="16"/>
        <v>469</v>
      </c>
      <c r="B488" s="170">
        <v>1280206.6218922362</v>
      </c>
      <c r="U488" s="145">
        <v>468</v>
      </c>
      <c r="V488" s="145">
        <v>-24967265.455814846</v>
      </c>
    </row>
    <row r="489" spans="1:22" x14ac:dyDescent="0.35">
      <c r="A489" s="70">
        <f t="shared" si="16"/>
        <v>470</v>
      </c>
      <c r="B489" s="170">
        <v>1280206.6218922362</v>
      </c>
      <c r="U489" s="145">
        <v>469</v>
      </c>
      <c r="V489" s="145">
        <v>-1730275.5514047816</v>
      </c>
    </row>
    <row r="490" spans="1:22" x14ac:dyDescent="0.35">
      <c r="A490" s="70">
        <f t="shared" si="16"/>
        <v>471</v>
      </c>
      <c r="B490" s="170">
        <v>1280206.6218922362</v>
      </c>
      <c r="U490" s="145">
        <v>470</v>
      </c>
      <c r="V490" s="145">
        <v>7274468.5860461481</v>
      </c>
    </row>
    <row r="491" spans="1:22" x14ac:dyDescent="0.35">
      <c r="A491" s="70">
        <f t="shared" si="16"/>
        <v>472</v>
      </c>
      <c r="B491" s="170">
        <v>1280206.6218922362</v>
      </c>
      <c r="U491" s="145">
        <v>471</v>
      </c>
      <c r="V491" s="145">
        <v>-42150313.402207911</v>
      </c>
    </row>
    <row r="492" spans="1:22" x14ac:dyDescent="0.35">
      <c r="A492" s="70">
        <f t="shared" si="16"/>
        <v>473</v>
      </c>
      <c r="B492" s="170">
        <v>1280206.6218922362</v>
      </c>
      <c r="U492" s="145">
        <v>472</v>
      </c>
      <c r="V492" s="145">
        <v>-4495009.7467237748</v>
      </c>
    </row>
    <row r="493" spans="1:22" x14ac:dyDescent="0.35">
      <c r="A493" s="70">
        <f t="shared" si="16"/>
        <v>474</v>
      </c>
      <c r="B493" s="170">
        <v>1280206.6218922362</v>
      </c>
      <c r="U493" s="145">
        <v>473</v>
      </c>
      <c r="V493" s="145">
        <v>-12025637.996980244</v>
      </c>
    </row>
    <row r="494" spans="1:22" x14ac:dyDescent="0.35">
      <c r="A494" s="70">
        <f t="shared" si="16"/>
        <v>475</v>
      </c>
      <c r="B494" s="170">
        <v>1280206.6218922362</v>
      </c>
      <c r="U494" s="145">
        <v>474</v>
      </c>
      <c r="V494" s="145">
        <v>8003680.7806072235</v>
      </c>
    </row>
    <row r="495" spans="1:22" x14ac:dyDescent="0.35">
      <c r="A495" s="70">
        <f t="shared" si="16"/>
        <v>476</v>
      </c>
      <c r="B495" s="170">
        <v>1280206.6218922362</v>
      </c>
      <c r="U495" s="145">
        <v>475</v>
      </c>
      <c r="V495" s="145">
        <v>8725939.4823476672</v>
      </c>
    </row>
    <row r="496" spans="1:22" x14ac:dyDescent="0.35">
      <c r="A496" s="70">
        <f t="shared" si="16"/>
        <v>477</v>
      </c>
      <c r="B496" s="170">
        <v>1280206.6218922362</v>
      </c>
      <c r="U496" s="145">
        <v>476</v>
      </c>
      <c r="V496" s="145">
        <v>-2313362.4770453572</v>
      </c>
    </row>
    <row r="497" spans="1:22" x14ac:dyDescent="0.35">
      <c r="A497" s="70">
        <f t="shared" si="16"/>
        <v>478</v>
      </c>
      <c r="B497" s="170">
        <v>1280206.6218922362</v>
      </c>
      <c r="U497" s="145">
        <v>477</v>
      </c>
      <c r="V497" s="145">
        <v>811970.42802146077</v>
      </c>
    </row>
    <row r="498" spans="1:22" x14ac:dyDescent="0.35">
      <c r="A498" s="70">
        <f t="shared" si="16"/>
        <v>479</v>
      </c>
      <c r="B498" s="170">
        <v>1280206.6218922362</v>
      </c>
      <c r="U498" s="145">
        <v>478</v>
      </c>
      <c r="V498" s="145">
        <v>14697449.545510031</v>
      </c>
    </row>
    <row r="499" spans="1:22" x14ac:dyDescent="0.35">
      <c r="A499" s="70">
        <f t="shared" si="16"/>
        <v>480</v>
      </c>
      <c r="B499" s="170">
        <v>1280206.6218922362</v>
      </c>
      <c r="U499" s="145">
        <v>479</v>
      </c>
      <c r="V499" s="145">
        <v>7247657.0883176513</v>
      </c>
    </row>
    <row r="500" spans="1:22" x14ac:dyDescent="0.35">
      <c r="A500" s="70">
        <f t="shared" si="16"/>
        <v>481</v>
      </c>
      <c r="B500" s="170">
        <v>1280206.6218922362</v>
      </c>
      <c r="U500" s="145">
        <v>480</v>
      </c>
      <c r="V500" s="145">
        <v>11811356.44379276</v>
      </c>
    </row>
    <row r="501" spans="1:22" x14ac:dyDescent="0.35">
      <c r="A501" s="70">
        <f t="shared" si="16"/>
        <v>482</v>
      </c>
      <c r="B501" s="170">
        <v>1280206.6218922362</v>
      </c>
      <c r="U501" s="145">
        <v>481</v>
      </c>
      <c r="V501" s="145">
        <v>-14789187.300229575</v>
      </c>
    </row>
    <row r="502" spans="1:22" x14ac:dyDescent="0.35">
      <c r="A502" s="70">
        <f t="shared" si="16"/>
        <v>483</v>
      </c>
      <c r="B502" s="170">
        <v>1280206.6218922362</v>
      </c>
      <c r="U502" s="145">
        <v>482</v>
      </c>
      <c r="V502" s="145">
        <v>-381878.15368421748</v>
      </c>
    </row>
    <row r="503" spans="1:22" x14ac:dyDescent="0.35">
      <c r="A503" s="70">
        <f t="shared" si="16"/>
        <v>484</v>
      </c>
      <c r="B503" s="170">
        <v>1280206.6218922362</v>
      </c>
      <c r="U503" s="145">
        <v>483</v>
      </c>
      <c r="V503" s="145">
        <v>-1713288.7016565166</v>
      </c>
    </row>
    <row r="504" spans="1:22" x14ac:dyDescent="0.35">
      <c r="A504" s="70">
        <f t="shared" si="16"/>
        <v>485</v>
      </c>
      <c r="B504" s="170">
        <v>1280206.6218922362</v>
      </c>
      <c r="U504" s="145">
        <v>484</v>
      </c>
      <c r="V504" s="145">
        <v>-4609411.596868027</v>
      </c>
    </row>
    <row r="505" spans="1:22" x14ac:dyDescent="0.35">
      <c r="A505" s="70">
        <f t="shared" si="16"/>
        <v>486</v>
      </c>
      <c r="B505" s="170">
        <v>1280206.6218922362</v>
      </c>
      <c r="U505" s="145">
        <v>485</v>
      </c>
      <c r="V505" s="145">
        <v>19754229.422033913</v>
      </c>
    </row>
    <row r="506" spans="1:22" x14ac:dyDescent="0.35">
      <c r="A506" s="70">
        <f t="shared" si="16"/>
        <v>487</v>
      </c>
      <c r="B506" s="170">
        <v>1280206.6218922362</v>
      </c>
      <c r="U506" s="145">
        <v>486</v>
      </c>
      <c r="V506" s="145">
        <v>-18201457.879011091</v>
      </c>
    </row>
    <row r="507" spans="1:22" x14ac:dyDescent="0.35">
      <c r="A507" s="70">
        <f t="shared" si="16"/>
        <v>488</v>
      </c>
      <c r="B507" s="170">
        <v>1280206.6218922362</v>
      </c>
      <c r="U507" s="145">
        <v>487</v>
      </c>
      <c r="V507" s="145">
        <v>20238099.123218164</v>
      </c>
    </row>
    <row r="508" spans="1:22" x14ac:dyDescent="0.35">
      <c r="A508" s="70">
        <f t="shared" si="16"/>
        <v>489</v>
      </c>
      <c r="B508" s="170">
        <v>1280206.6218922362</v>
      </c>
      <c r="U508" s="145">
        <v>488</v>
      </c>
      <c r="V508" s="145">
        <v>-32967739.405617975</v>
      </c>
    </row>
    <row r="509" spans="1:22" x14ac:dyDescent="0.35">
      <c r="A509" s="70">
        <f t="shared" si="16"/>
        <v>490</v>
      </c>
      <c r="B509" s="170">
        <v>1280206.6218922362</v>
      </c>
      <c r="U509" s="145">
        <v>489</v>
      </c>
      <c r="V509" s="145">
        <v>-7392874.0980356988</v>
      </c>
    </row>
    <row r="510" spans="1:22" x14ac:dyDescent="0.35">
      <c r="A510" s="70">
        <f t="shared" si="16"/>
        <v>491</v>
      </c>
      <c r="B510" s="170">
        <v>1280206.6218922362</v>
      </c>
      <c r="U510" s="145">
        <v>490</v>
      </c>
      <c r="V510" s="145">
        <v>22717818.171616569</v>
      </c>
    </row>
    <row r="511" spans="1:22" x14ac:dyDescent="0.35">
      <c r="A511" s="70">
        <f t="shared" si="16"/>
        <v>492</v>
      </c>
      <c r="B511" s="170">
        <v>1280206.6218922362</v>
      </c>
      <c r="U511" s="145">
        <v>491</v>
      </c>
      <c r="V511" s="145">
        <v>732525.96416983381</v>
      </c>
    </row>
    <row r="512" spans="1:22" x14ac:dyDescent="0.35">
      <c r="A512" s="70">
        <f t="shared" si="16"/>
        <v>493</v>
      </c>
      <c r="B512" s="170">
        <v>1280206.6218922362</v>
      </c>
      <c r="U512" s="145">
        <v>492</v>
      </c>
      <c r="V512" s="145">
        <v>-9594071.3731285501</v>
      </c>
    </row>
    <row r="513" spans="1:22" x14ac:dyDescent="0.35">
      <c r="A513" s="70">
        <f t="shared" si="16"/>
        <v>494</v>
      </c>
      <c r="B513" s="170">
        <v>1280206.6218922362</v>
      </c>
      <c r="U513" s="145">
        <v>493</v>
      </c>
      <c r="V513" s="145">
        <v>959069.64294406772</v>
      </c>
    </row>
    <row r="514" spans="1:22" x14ac:dyDescent="0.35">
      <c r="A514" s="70">
        <f t="shared" si="16"/>
        <v>495</v>
      </c>
      <c r="B514" s="170">
        <v>1280206.6218922362</v>
      </c>
      <c r="U514" s="145">
        <v>494</v>
      </c>
      <c r="V514" s="145">
        <v>-532477.754384581</v>
      </c>
    </row>
    <row r="515" spans="1:22" x14ac:dyDescent="0.35">
      <c r="A515" s="70">
        <f t="shared" si="16"/>
        <v>496</v>
      </c>
      <c r="B515" s="170">
        <v>1280206.6218922362</v>
      </c>
      <c r="U515" s="145">
        <v>495</v>
      </c>
      <c r="V515" s="145">
        <v>-14892732.595501937</v>
      </c>
    </row>
    <row r="516" spans="1:22" x14ac:dyDescent="0.35">
      <c r="A516" s="70">
        <f t="shared" si="16"/>
        <v>497</v>
      </c>
      <c r="B516" s="170">
        <v>1280206.6218922362</v>
      </c>
      <c r="U516" s="145">
        <v>496</v>
      </c>
      <c r="V516" s="145">
        <v>-1018699.9688137174</v>
      </c>
    </row>
    <row r="517" spans="1:22" x14ac:dyDescent="0.35">
      <c r="A517" s="70">
        <f t="shared" si="16"/>
        <v>498</v>
      </c>
      <c r="B517" s="170">
        <v>1280206.6218922362</v>
      </c>
      <c r="U517" s="145">
        <v>497</v>
      </c>
      <c r="V517" s="145">
        <v>40588637.721472763</v>
      </c>
    </row>
    <row r="518" spans="1:22" x14ac:dyDescent="0.35">
      <c r="A518" s="70">
        <f t="shared" si="16"/>
        <v>499</v>
      </c>
      <c r="B518" s="170">
        <v>1280206.6218922362</v>
      </c>
      <c r="U518" s="145">
        <v>498</v>
      </c>
      <c r="V518" s="145">
        <v>6183591.0583618581</v>
      </c>
    </row>
    <row r="519" spans="1:22" x14ac:dyDescent="0.35">
      <c r="A519" s="70">
        <f t="shared" si="16"/>
        <v>500</v>
      </c>
      <c r="B519" s="170">
        <v>1280206.6218922362</v>
      </c>
      <c r="U519" s="145">
        <v>499</v>
      </c>
      <c r="V519" s="145">
        <v>-10370715.802954715</v>
      </c>
    </row>
    <row r="520" spans="1:22" x14ac:dyDescent="0.35">
      <c r="A520" s="70">
        <f t="shared" si="16"/>
        <v>501</v>
      </c>
      <c r="B520" s="170">
        <v>1280206.6218922362</v>
      </c>
      <c r="U520" s="145">
        <v>500</v>
      </c>
      <c r="V520" s="145">
        <v>10320776.15869987</v>
      </c>
    </row>
    <row r="521" spans="1:22" x14ac:dyDescent="0.35">
      <c r="A521" s="70">
        <f t="shared" si="16"/>
        <v>502</v>
      </c>
      <c r="B521" s="170">
        <v>1280206.6218922362</v>
      </c>
      <c r="U521" s="145">
        <v>501</v>
      </c>
      <c r="V521" s="145">
        <v>-3243683.729806602</v>
      </c>
    </row>
    <row r="522" spans="1:22" x14ac:dyDescent="0.35">
      <c r="A522" s="70">
        <f t="shared" si="16"/>
        <v>503</v>
      </c>
      <c r="B522" s="170">
        <v>1280206.6218922362</v>
      </c>
      <c r="U522" s="145">
        <v>502</v>
      </c>
      <c r="V522" s="145">
        <v>-19480075.960216783</v>
      </c>
    </row>
    <row r="523" spans="1:22" x14ac:dyDescent="0.35">
      <c r="A523" s="70">
        <f t="shared" si="16"/>
        <v>504</v>
      </c>
      <c r="B523" s="170">
        <v>1280206.6218922362</v>
      </c>
      <c r="U523" s="145">
        <v>503</v>
      </c>
      <c r="V523" s="145">
        <v>30810637.477135859</v>
      </c>
    </row>
    <row r="524" spans="1:22" x14ac:dyDescent="0.35">
      <c r="A524" s="70">
        <f t="shared" si="16"/>
        <v>505</v>
      </c>
      <c r="B524" s="170">
        <v>1280206.6218922362</v>
      </c>
      <c r="U524" s="145">
        <v>504</v>
      </c>
      <c r="V524" s="145">
        <v>-2020045.5366594829</v>
      </c>
    </row>
    <row r="525" spans="1:22" x14ac:dyDescent="0.35">
      <c r="A525" s="70">
        <f t="shared" si="16"/>
        <v>506</v>
      </c>
      <c r="B525" s="170">
        <v>1280206.6218922362</v>
      </c>
      <c r="U525" s="145">
        <v>505</v>
      </c>
      <c r="V525" s="145">
        <v>14480952.499465074</v>
      </c>
    </row>
    <row r="526" spans="1:22" x14ac:dyDescent="0.35">
      <c r="A526" s="70">
        <f t="shared" si="16"/>
        <v>507</v>
      </c>
      <c r="B526" s="170">
        <v>1280206.6218922362</v>
      </c>
      <c r="U526" s="145">
        <v>506</v>
      </c>
      <c r="V526" s="145">
        <v>21897809.441722684</v>
      </c>
    </row>
    <row r="527" spans="1:22" x14ac:dyDescent="0.35">
      <c r="A527" s="70">
        <f t="shared" si="16"/>
        <v>508</v>
      </c>
      <c r="B527" s="170">
        <v>1280206.6218922362</v>
      </c>
      <c r="U527" s="145">
        <v>507</v>
      </c>
      <c r="V527" s="145">
        <v>-5173714.0324161928</v>
      </c>
    </row>
    <row r="528" spans="1:22" x14ac:dyDescent="0.35">
      <c r="A528" s="70">
        <f t="shared" si="16"/>
        <v>509</v>
      </c>
      <c r="B528" s="170">
        <v>1280206.6218922362</v>
      </c>
      <c r="U528" s="145">
        <v>508</v>
      </c>
      <c r="V528" s="145">
        <v>-16896752.347647432</v>
      </c>
    </row>
    <row r="529" spans="1:22" x14ac:dyDescent="0.35">
      <c r="A529" s="70">
        <f t="shared" si="16"/>
        <v>510</v>
      </c>
      <c r="B529" s="170">
        <v>1280206.6218922362</v>
      </c>
      <c r="U529" s="145">
        <v>509</v>
      </c>
      <c r="V529" s="145">
        <v>-22414651.458544545</v>
      </c>
    </row>
    <row r="530" spans="1:22" x14ac:dyDescent="0.35">
      <c r="A530" s="70">
        <f t="shared" si="16"/>
        <v>511</v>
      </c>
      <c r="B530" s="170">
        <v>1280206.6218922362</v>
      </c>
      <c r="U530" s="145">
        <v>510</v>
      </c>
      <c r="V530" s="145">
        <v>8664898.2793416046</v>
      </c>
    </row>
    <row r="531" spans="1:22" x14ac:dyDescent="0.35">
      <c r="A531" s="70">
        <f t="shared" si="16"/>
        <v>512</v>
      </c>
      <c r="B531" s="170">
        <v>1280206.6218922362</v>
      </c>
      <c r="U531" s="145">
        <v>511</v>
      </c>
      <c r="V531" s="145">
        <v>-33018961.853445761</v>
      </c>
    </row>
    <row r="532" spans="1:22" x14ac:dyDescent="0.35">
      <c r="A532" s="70">
        <f t="shared" si="16"/>
        <v>513</v>
      </c>
      <c r="B532" s="170">
        <v>1280206.6218922362</v>
      </c>
      <c r="U532" s="145">
        <v>512</v>
      </c>
      <c r="V532" s="145">
        <v>3546461.3988310024</v>
      </c>
    </row>
    <row r="533" spans="1:22" x14ac:dyDescent="0.35">
      <c r="A533" s="70">
        <f t="shared" si="16"/>
        <v>514</v>
      </c>
      <c r="B533" s="170">
        <v>1280206.6218922362</v>
      </c>
      <c r="U533" s="145">
        <v>513</v>
      </c>
      <c r="V533" s="145">
        <v>15646928.059790533</v>
      </c>
    </row>
    <row r="534" spans="1:22" x14ac:dyDescent="0.35">
      <c r="A534" s="70">
        <f t="shared" ref="A534:A597" si="17">A533+1</f>
        <v>515</v>
      </c>
      <c r="B534" s="170">
        <v>1280206.6218922362</v>
      </c>
      <c r="U534" s="145">
        <v>514</v>
      </c>
      <c r="V534" s="145">
        <v>2009712.8376014382</v>
      </c>
    </row>
    <row r="535" spans="1:22" x14ac:dyDescent="0.35">
      <c r="A535" s="70">
        <f t="shared" si="17"/>
        <v>516</v>
      </c>
      <c r="B535" s="170">
        <v>1280206.6218922362</v>
      </c>
      <c r="U535" s="145">
        <v>515</v>
      </c>
      <c r="V535" s="145">
        <v>-14649378.502558792</v>
      </c>
    </row>
    <row r="536" spans="1:22" x14ac:dyDescent="0.35">
      <c r="A536" s="70">
        <f t="shared" si="17"/>
        <v>517</v>
      </c>
      <c r="B536" s="170">
        <v>1280206.6218922362</v>
      </c>
      <c r="U536" s="145">
        <v>516</v>
      </c>
      <c r="V536" s="145">
        <v>-11254492.305742158</v>
      </c>
    </row>
    <row r="537" spans="1:22" x14ac:dyDescent="0.35">
      <c r="A537" s="70">
        <f t="shared" si="17"/>
        <v>518</v>
      </c>
      <c r="B537" s="170">
        <v>1280206.6218922362</v>
      </c>
      <c r="U537" s="145">
        <v>517</v>
      </c>
      <c r="V537" s="145">
        <v>-16074498.737013761</v>
      </c>
    </row>
    <row r="538" spans="1:22" x14ac:dyDescent="0.35">
      <c r="A538" s="70">
        <f t="shared" si="17"/>
        <v>519</v>
      </c>
      <c r="B538" s="170">
        <v>1280206.6218922362</v>
      </c>
      <c r="U538" s="145">
        <v>518</v>
      </c>
      <c r="V538" s="145">
        <v>-16749679.477110863</v>
      </c>
    </row>
    <row r="539" spans="1:22" x14ac:dyDescent="0.35">
      <c r="A539" s="70">
        <f t="shared" si="17"/>
        <v>520</v>
      </c>
      <c r="B539" s="170">
        <v>1280206.6218922362</v>
      </c>
      <c r="U539" s="145">
        <v>519</v>
      </c>
      <c r="V539" s="145">
        <v>27153340.529464595</v>
      </c>
    </row>
    <row r="540" spans="1:22" x14ac:dyDescent="0.35">
      <c r="A540" s="70">
        <f t="shared" si="17"/>
        <v>521</v>
      </c>
      <c r="B540" s="170">
        <v>1280206.6218922362</v>
      </c>
      <c r="U540" s="145">
        <v>520</v>
      </c>
      <c r="V540" s="145">
        <v>3551658.609576758</v>
      </c>
    </row>
    <row r="541" spans="1:22" x14ac:dyDescent="0.35">
      <c r="A541" s="70">
        <f t="shared" si="17"/>
        <v>522</v>
      </c>
      <c r="B541" s="170">
        <v>1280206.6218922362</v>
      </c>
      <c r="U541" s="145">
        <v>521</v>
      </c>
      <c r="V541" s="145">
        <v>-14910220.29290357</v>
      </c>
    </row>
    <row r="542" spans="1:22" x14ac:dyDescent="0.35">
      <c r="A542" s="70">
        <f t="shared" si="17"/>
        <v>523</v>
      </c>
      <c r="B542" s="170">
        <v>1280206.6218922362</v>
      </c>
      <c r="U542" s="145">
        <v>522</v>
      </c>
      <c r="V542" s="145">
        <v>28457906.546410035</v>
      </c>
    </row>
    <row r="543" spans="1:22" x14ac:dyDescent="0.35">
      <c r="A543" s="70">
        <f t="shared" si="17"/>
        <v>524</v>
      </c>
      <c r="B543" s="170">
        <v>1280206.6218922362</v>
      </c>
      <c r="U543" s="145">
        <v>523</v>
      </c>
      <c r="V543" s="145">
        <v>-10147321.185200326</v>
      </c>
    </row>
    <row r="544" spans="1:22" x14ac:dyDescent="0.35">
      <c r="A544" s="70">
        <f t="shared" si="17"/>
        <v>525</v>
      </c>
      <c r="B544" s="170">
        <v>1280206.6218922362</v>
      </c>
      <c r="U544" s="145">
        <v>524</v>
      </c>
      <c r="V544" s="145">
        <v>20638356.677011505</v>
      </c>
    </row>
    <row r="545" spans="1:22" x14ac:dyDescent="0.35">
      <c r="A545" s="70">
        <f t="shared" si="17"/>
        <v>526</v>
      </c>
      <c r="B545" s="170">
        <v>1280206.6218922362</v>
      </c>
      <c r="U545" s="145">
        <v>525</v>
      </c>
      <c r="V545" s="145">
        <v>-22755532.161201261</v>
      </c>
    </row>
    <row r="546" spans="1:22" x14ac:dyDescent="0.35">
      <c r="A546" s="70">
        <f t="shared" si="17"/>
        <v>527</v>
      </c>
      <c r="B546" s="170">
        <v>1280206.6218922362</v>
      </c>
      <c r="U546" s="145">
        <v>526</v>
      </c>
      <c r="V546" s="145">
        <v>8134431.5250542499</v>
      </c>
    </row>
    <row r="547" spans="1:22" x14ac:dyDescent="0.35">
      <c r="A547" s="70">
        <f t="shared" si="17"/>
        <v>528</v>
      </c>
      <c r="B547" s="170">
        <v>1280206.6218922362</v>
      </c>
      <c r="U547" s="145">
        <v>527</v>
      </c>
      <c r="V547" s="145">
        <v>-18686331.740759905</v>
      </c>
    </row>
    <row r="548" spans="1:22" x14ac:dyDescent="0.35">
      <c r="A548" s="70">
        <f t="shared" si="17"/>
        <v>529</v>
      </c>
      <c r="B548" s="170">
        <v>1280206.6218922362</v>
      </c>
      <c r="U548" s="145">
        <v>528</v>
      </c>
      <c r="V548" s="145">
        <v>-13336563.728201872</v>
      </c>
    </row>
    <row r="549" spans="1:22" x14ac:dyDescent="0.35">
      <c r="A549" s="70">
        <f t="shared" si="17"/>
        <v>530</v>
      </c>
      <c r="B549" s="170">
        <v>1280206.6218922362</v>
      </c>
      <c r="U549" s="145">
        <v>529</v>
      </c>
      <c r="V549" s="145">
        <v>-7036201.71257139</v>
      </c>
    </row>
    <row r="550" spans="1:22" x14ac:dyDescent="0.35">
      <c r="A550" s="70">
        <f t="shared" si="17"/>
        <v>531</v>
      </c>
      <c r="B550" s="170">
        <v>1280206.6218922362</v>
      </c>
      <c r="U550" s="145">
        <v>530</v>
      </c>
      <c r="V550" s="145">
        <v>-16254518.475684501</v>
      </c>
    </row>
    <row r="551" spans="1:22" x14ac:dyDescent="0.35">
      <c r="A551" s="70">
        <f t="shared" si="17"/>
        <v>532</v>
      </c>
      <c r="B551" s="170">
        <v>1280206.6218922362</v>
      </c>
      <c r="U551" s="145">
        <v>531</v>
      </c>
      <c r="V551" s="145">
        <v>29036217.99167018</v>
      </c>
    </row>
    <row r="552" spans="1:22" x14ac:dyDescent="0.35">
      <c r="A552" s="70">
        <f t="shared" si="17"/>
        <v>533</v>
      </c>
      <c r="B552" s="170">
        <v>1280206.6218922362</v>
      </c>
      <c r="U552" s="145">
        <v>532</v>
      </c>
      <c r="V552" s="145">
        <v>-19444702.547112487</v>
      </c>
    </row>
    <row r="553" spans="1:22" x14ac:dyDescent="0.35">
      <c r="A553" s="70">
        <f t="shared" si="17"/>
        <v>534</v>
      </c>
      <c r="B553" s="170">
        <v>1280206.6218922362</v>
      </c>
      <c r="U553" s="145">
        <v>533</v>
      </c>
      <c r="V553" s="145">
        <v>-12098379.952014206</v>
      </c>
    </row>
    <row r="554" spans="1:22" x14ac:dyDescent="0.35">
      <c r="A554" s="70">
        <f t="shared" si="17"/>
        <v>535</v>
      </c>
      <c r="B554" s="170">
        <v>1280206.6218922362</v>
      </c>
      <c r="U554" s="145">
        <v>534</v>
      </c>
      <c r="V554" s="145">
        <v>9245699.2333939448</v>
      </c>
    </row>
    <row r="555" spans="1:22" x14ac:dyDescent="0.35">
      <c r="A555" s="70">
        <f t="shared" si="17"/>
        <v>536</v>
      </c>
      <c r="B555" s="170">
        <v>1280206.6218922362</v>
      </c>
      <c r="U555" s="145">
        <v>535</v>
      </c>
      <c r="V555" s="145">
        <v>1633287.1664568</v>
      </c>
    </row>
    <row r="556" spans="1:22" x14ac:dyDescent="0.35">
      <c r="A556" s="70">
        <f t="shared" si="17"/>
        <v>537</v>
      </c>
      <c r="B556" s="170">
        <v>1280206.6218922362</v>
      </c>
      <c r="U556" s="145">
        <v>536</v>
      </c>
      <c r="V556" s="145">
        <v>-6128134.0403055698</v>
      </c>
    </row>
    <row r="557" spans="1:22" x14ac:dyDescent="0.35">
      <c r="A557" s="70">
        <f t="shared" si="17"/>
        <v>538</v>
      </c>
      <c r="B557" s="170">
        <v>1280206.6218922362</v>
      </c>
      <c r="U557" s="145">
        <v>537</v>
      </c>
      <c r="V557" s="145">
        <v>6446970.3234650493</v>
      </c>
    </row>
    <row r="558" spans="1:22" x14ac:dyDescent="0.35">
      <c r="A558" s="70">
        <f t="shared" si="17"/>
        <v>539</v>
      </c>
      <c r="B558" s="170">
        <v>1280206.6218922362</v>
      </c>
      <c r="U558" s="145">
        <v>538</v>
      </c>
      <c r="V558" s="145">
        <v>-16363287.910307087</v>
      </c>
    </row>
    <row r="559" spans="1:22" x14ac:dyDescent="0.35">
      <c r="A559" s="70">
        <f t="shared" si="17"/>
        <v>540</v>
      </c>
      <c r="B559" s="170">
        <v>1280206.6218922362</v>
      </c>
      <c r="U559" s="145">
        <v>539</v>
      </c>
      <c r="V559" s="145">
        <v>-18341724.054054905</v>
      </c>
    </row>
    <row r="560" spans="1:22" x14ac:dyDescent="0.35">
      <c r="A560" s="70">
        <f t="shared" si="17"/>
        <v>541</v>
      </c>
      <c r="B560" s="170">
        <v>1280206.6218922362</v>
      </c>
      <c r="U560" s="145">
        <v>540</v>
      </c>
      <c r="V560" s="145">
        <v>-16825741.365687709</v>
      </c>
    </row>
    <row r="561" spans="1:22" x14ac:dyDescent="0.35">
      <c r="A561" s="70">
        <f t="shared" si="17"/>
        <v>542</v>
      </c>
      <c r="B561" s="170">
        <v>1280206.6218922362</v>
      </c>
      <c r="U561" s="145">
        <v>541</v>
      </c>
      <c r="V561" s="145">
        <v>-8778420.845332846</v>
      </c>
    </row>
    <row r="562" spans="1:22" x14ac:dyDescent="0.35">
      <c r="A562" s="70">
        <f t="shared" si="17"/>
        <v>543</v>
      </c>
      <c r="B562" s="170">
        <v>1280206.6218922362</v>
      </c>
      <c r="U562" s="145">
        <v>542</v>
      </c>
      <c r="V562" s="145">
        <v>-8131262.0723305978</v>
      </c>
    </row>
    <row r="563" spans="1:22" x14ac:dyDescent="0.35">
      <c r="A563" s="70">
        <f t="shared" si="17"/>
        <v>544</v>
      </c>
      <c r="B563" s="170">
        <v>1280206.6218922362</v>
      </c>
      <c r="U563" s="145">
        <v>543</v>
      </c>
      <c r="V563" s="145">
        <v>-20261649.557964195</v>
      </c>
    </row>
    <row r="564" spans="1:22" x14ac:dyDescent="0.35">
      <c r="A564" s="70">
        <f t="shared" si="17"/>
        <v>545</v>
      </c>
      <c r="B564" s="170">
        <v>1280206.6218922362</v>
      </c>
      <c r="U564" s="145">
        <v>544</v>
      </c>
      <c r="V564" s="145">
        <v>8075097.9351199679</v>
      </c>
    </row>
    <row r="565" spans="1:22" x14ac:dyDescent="0.35">
      <c r="A565" s="70">
        <f t="shared" si="17"/>
        <v>546</v>
      </c>
      <c r="B565" s="170">
        <v>1280206.6218922362</v>
      </c>
      <c r="U565" s="145">
        <v>545</v>
      </c>
      <c r="V565" s="145">
        <v>33499906.814628854</v>
      </c>
    </row>
    <row r="566" spans="1:22" x14ac:dyDescent="0.35">
      <c r="A566" s="70">
        <f t="shared" si="17"/>
        <v>547</v>
      </c>
      <c r="B566" s="170">
        <v>1280206.6218922362</v>
      </c>
      <c r="U566" s="145">
        <v>546</v>
      </c>
      <c r="V566" s="145">
        <v>5215414.5339771137</v>
      </c>
    </row>
    <row r="567" spans="1:22" x14ac:dyDescent="0.35">
      <c r="A567" s="70">
        <f t="shared" si="17"/>
        <v>548</v>
      </c>
      <c r="B567" s="170">
        <v>1280206.6218922362</v>
      </c>
      <c r="U567" s="145">
        <v>547</v>
      </c>
      <c r="V567" s="145">
        <v>3492240.0064172409</v>
      </c>
    </row>
    <row r="568" spans="1:22" x14ac:dyDescent="0.35">
      <c r="A568" s="70">
        <f t="shared" si="17"/>
        <v>549</v>
      </c>
      <c r="B568" s="170">
        <v>1280206.6218922362</v>
      </c>
      <c r="U568" s="145">
        <v>548</v>
      </c>
      <c r="V568" s="145">
        <v>-4262447.9316548612</v>
      </c>
    </row>
    <row r="569" spans="1:22" x14ac:dyDescent="0.35">
      <c r="A569" s="70">
        <f t="shared" si="17"/>
        <v>550</v>
      </c>
      <c r="B569" s="170">
        <v>1280206.6218922362</v>
      </c>
      <c r="U569" s="145">
        <v>549</v>
      </c>
      <c r="V569" s="145">
        <v>22110871.819002986</v>
      </c>
    </row>
    <row r="570" spans="1:22" x14ac:dyDescent="0.35">
      <c r="A570" s="70">
        <f t="shared" si="17"/>
        <v>551</v>
      </c>
      <c r="B570" s="170">
        <v>1280206.6218922362</v>
      </c>
      <c r="U570" s="145">
        <v>550</v>
      </c>
      <c r="V570" s="145">
        <v>23142601.063620478</v>
      </c>
    </row>
    <row r="571" spans="1:22" x14ac:dyDescent="0.35">
      <c r="A571" s="70">
        <f t="shared" si="17"/>
        <v>552</v>
      </c>
      <c r="B571" s="170">
        <v>1280206.6218922362</v>
      </c>
      <c r="U571" s="145">
        <v>551</v>
      </c>
      <c r="V571" s="145">
        <v>8442499.367462486</v>
      </c>
    </row>
    <row r="572" spans="1:22" x14ac:dyDescent="0.35">
      <c r="A572" s="70">
        <f t="shared" si="17"/>
        <v>553</v>
      </c>
      <c r="B572" s="170">
        <v>1280206.6218922362</v>
      </c>
      <c r="U572" s="145">
        <v>552</v>
      </c>
      <c r="V572" s="145">
        <v>1973516.8812507167</v>
      </c>
    </row>
    <row r="573" spans="1:22" x14ac:dyDescent="0.35">
      <c r="A573" s="70">
        <f t="shared" si="17"/>
        <v>554</v>
      </c>
      <c r="B573" s="170">
        <v>1280206.6218922362</v>
      </c>
      <c r="U573" s="145">
        <v>553</v>
      </c>
      <c r="V573" s="145">
        <v>-5239005.8938969057</v>
      </c>
    </row>
    <row r="574" spans="1:22" x14ac:dyDescent="0.35">
      <c r="A574" s="70">
        <f t="shared" si="17"/>
        <v>555</v>
      </c>
      <c r="B574" s="170">
        <v>1280206.6218922362</v>
      </c>
      <c r="U574" s="145">
        <v>554</v>
      </c>
      <c r="V574" s="145">
        <v>5587643.8258181587</v>
      </c>
    </row>
    <row r="575" spans="1:22" x14ac:dyDescent="0.35">
      <c r="A575" s="70">
        <f t="shared" si="17"/>
        <v>556</v>
      </c>
      <c r="B575" s="170">
        <v>1280206.6218922362</v>
      </c>
      <c r="U575" s="145">
        <v>555</v>
      </c>
      <c r="V575" s="145">
        <v>-3137056.6954862401</v>
      </c>
    </row>
    <row r="576" spans="1:22" x14ac:dyDescent="0.35">
      <c r="A576" s="70">
        <f t="shared" si="17"/>
        <v>557</v>
      </c>
      <c r="B576" s="170">
        <v>1280206.6218922362</v>
      </c>
      <c r="U576" s="145">
        <v>556</v>
      </c>
      <c r="V576" s="145">
        <v>-16087295.351537013</v>
      </c>
    </row>
    <row r="577" spans="1:22" x14ac:dyDescent="0.35">
      <c r="A577" s="70">
        <f t="shared" si="17"/>
        <v>558</v>
      </c>
      <c r="B577" s="170">
        <v>1280206.6218922362</v>
      </c>
      <c r="U577" s="145">
        <v>557</v>
      </c>
      <c r="V577" s="145">
        <v>1812095.9109699205</v>
      </c>
    </row>
    <row r="578" spans="1:22" x14ac:dyDescent="0.35">
      <c r="A578" s="70">
        <f t="shared" si="17"/>
        <v>559</v>
      </c>
      <c r="B578" s="170">
        <v>1280206.6218922362</v>
      </c>
      <c r="U578" s="145">
        <v>558</v>
      </c>
      <c r="V578" s="145">
        <v>1404253.4146060757</v>
      </c>
    </row>
    <row r="579" spans="1:22" x14ac:dyDescent="0.35">
      <c r="A579" s="70">
        <f t="shared" si="17"/>
        <v>560</v>
      </c>
      <c r="B579" s="170">
        <v>1280206.6218922362</v>
      </c>
      <c r="U579" s="145">
        <v>559</v>
      </c>
      <c r="V579" s="145">
        <v>6685263.0606244989</v>
      </c>
    </row>
    <row r="580" spans="1:22" x14ac:dyDescent="0.35">
      <c r="A580" s="70">
        <f t="shared" si="17"/>
        <v>561</v>
      </c>
      <c r="B580" s="170">
        <v>1280206.6218922362</v>
      </c>
      <c r="U580" s="145">
        <v>560</v>
      </c>
      <c r="V580" s="145">
        <v>29739916.578159831</v>
      </c>
    </row>
    <row r="581" spans="1:22" x14ac:dyDescent="0.35">
      <c r="A581" s="70">
        <f t="shared" si="17"/>
        <v>562</v>
      </c>
      <c r="B581" s="170">
        <v>1280206.6218922362</v>
      </c>
      <c r="U581" s="145">
        <v>561</v>
      </c>
      <c r="V581" s="145">
        <v>-195026.53929349035</v>
      </c>
    </row>
    <row r="582" spans="1:22" x14ac:dyDescent="0.35">
      <c r="A582" s="70">
        <f t="shared" si="17"/>
        <v>563</v>
      </c>
      <c r="B582" s="170">
        <v>1280206.6218922362</v>
      </c>
      <c r="U582" s="145">
        <v>562</v>
      </c>
      <c r="V582" s="145">
        <v>2777337.3585240059</v>
      </c>
    </row>
    <row r="583" spans="1:22" x14ac:dyDescent="0.35">
      <c r="A583" s="70">
        <f t="shared" si="17"/>
        <v>564</v>
      </c>
      <c r="B583" s="170">
        <v>1280206.6218922362</v>
      </c>
      <c r="U583" s="145">
        <v>563</v>
      </c>
      <c r="V583" s="145">
        <v>2788531.2485118248</v>
      </c>
    </row>
    <row r="584" spans="1:22" x14ac:dyDescent="0.35">
      <c r="A584" s="70">
        <f t="shared" si="17"/>
        <v>565</v>
      </c>
      <c r="B584" s="170">
        <v>1280206.6218922362</v>
      </c>
      <c r="U584" s="145">
        <v>564</v>
      </c>
      <c r="V584" s="145">
        <v>-7815777.4766420014</v>
      </c>
    </row>
    <row r="585" spans="1:22" x14ac:dyDescent="0.35">
      <c r="A585" s="70">
        <f t="shared" si="17"/>
        <v>566</v>
      </c>
      <c r="B585" s="170">
        <v>1280206.6218922362</v>
      </c>
      <c r="U585" s="145">
        <v>565</v>
      </c>
      <c r="V585" s="145">
        <v>-367245.81152043492</v>
      </c>
    </row>
    <row r="586" spans="1:22" x14ac:dyDescent="0.35">
      <c r="A586" s="70">
        <f t="shared" si="17"/>
        <v>567</v>
      </c>
      <c r="B586" s="170">
        <v>1280206.6218922362</v>
      </c>
      <c r="U586" s="145">
        <v>566</v>
      </c>
      <c r="V586" s="145">
        <v>12824963.74226613</v>
      </c>
    </row>
    <row r="587" spans="1:22" x14ac:dyDescent="0.35">
      <c r="A587" s="70">
        <f t="shared" si="17"/>
        <v>568</v>
      </c>
      <c r="B587" s="170">
        <v>1280206.6218922362</v>
      </c>
      <c r="U587" s="145">
        <v>567</v>
      </c>
      <c r="V587" s="145">
        <v>8596253.1447882243</v>
      </c>
    </row>
    <row r="588" spans="1:22" x14ac:dyDescent="0.35">
      <c r="A588" s="70">
        <f t="shared" si="17"/>
        <v>569</v>
      </c>
      <c r="B588" s="170">
        <v>1280206.6218922362</v>
      </c>
      <c r="U588" s="145">
        <v>568</v>
      </c>
      <c r="V588" s="145">
        <v>-5886951.187869139</v>
      </c>
    </row>
    <row r="589" spans="1:22" x14ac:dyDescent="0.35">
      <c r="A589" s="70">
        <f t="shared" si="17"/>
        <v>570</v>
      </c>
      <c r="B589" s="170">
        <v>1280206.6218922362</v>
      </c>
      <c r="U589" s="145">
        <v>569</v>
      </c>
      <c r="V589" s="145">
        <v>-1655610.3709992431</v>
      </c>
    </row>
    <row r="590" spans="1:22" x14ac:dyDescent="0.35">
      <c r="A590" s="70">
        <f t="shared" si="17"/>
        <v>571</v>
      </c>
      <c r="B590" s="170">
        <v>1280206.6218922362</v>
      </c>
      <c r="U590" s="145">
        <v>570</v>
      </c>
      <c r="V590" s="145">
        <v>159244.87105394527</v>
      </c>
    </row>
    <row r="591" spans="1:22" x14ac:dyDescent="0.35">
      <c r="A591" s="70">
        <f t="shared" si="17"/>
        <v>572</v>
      </c>
      <c r="B591" s="170">
        <v>1280206.6218922362</v>
      </c>
      <c r="U591" s="145">
        <v>571</v>
      </c>
      <c r="V591" s="145">
        <v>26838422.315058716</v>
      </c>
    </row>
    <row r="592" spans="1:22" x14ac:dyDescent="0.35">
      <c r="A592" s="70">
        <f t="shared" si="17"/>
        <v>573</v>
      </c>
      <c r="B592" s="170">
        <v>1280206.6218922362</v>
      </c>
      <c r="U592" s="145">
        <v>572</v>
      </c>
      <c r="V592" s="145">
        <v>-10201781.847614968</v>
      </c>
    </row>
    <row r="593" spans="1:22" x14ac:dyDescent="0.35">
      <c r="A593" s="70">
        <f t="shared" si="17"/>
        <v>574</v>
      </c>
      <c r="B593" s="170">
        <v>1280206.6218922362</v>
      </c>
      <c r="U593" s="145">
        <v>573</v>
      </c>
      <c r="V593" s="145">
        <v>-12219655.205986526</v>
      </c>
    </row>
    <row r="594" spans="1:22" x14ac:dyDescent="0.35">
      <c r="A594" s="70">
        <f t="shared" si="17"/>
        <v>575</v>
      </c>
      <c r="B594" s="170">
        <v>1280206.6218922362</v>
      </c>
      <c r="U594" s="145">
        <v>574</v>
      </c>
      <c r="V594" s="145">
        <v>16981050.471182607</v>
      </c>
    </row>
    <row r="595" spans="1:22" x14ac:dyDescent="0.35">
      <c r="A595" s="70">
        <f t="shared" si="17"/>
        <v>576</v>
      </c>
      <c r="B595" s="170">
        <v>1280206.6218922362</v>
      </c>
      <c r="U595" s="145">
        <v>575</v>
      </c>
      <c r="V595" s="145">
        <v>-7319309.2233308982</v>
      </c>
    </row>
    <row r="596" spans="1:22" x14ac:dyDescent="0.35">
      <c r="A596" s="70">
        <f t="shared" si="17"/>
        <v>577</v>
      </c>
      <c r="B596" s="170">
        <v>1280206.6218922362</v>
      </c>
      <c r="U596" s="145">
        <v>576</v>
      </c>
      <c r="V596" s="145">
        <v>-24080391.552946799</v>
      </c>
    </row>
    <row r="597" spans="1:22" x14ac:dyDescent="0.35">
      <c r="A597" s="70">
        <f t="shared" si="17"/>
        <v>578</v>
      </c>
      <c r="B597" s="170">
        <v>1280206.6218922362</v>
      </c>
      <c r="U597" s="145">
        <v>577</v>
      </c>
      <c r="V597" s="145">
        <v>-18747479.635217544</v>
      </c>
    </row>
    <row r="598" spans="1:22" x14ac:dyDescent="0.35">
      <c r="A598" s="70">
        <f t="shared" ref="A598:A661" si="18">A597+1</f>
        <v>579</v>
      </c>
      <c r="B598" s="170">
        <v>1280206.6218922362</v>
      </c>
      <c r="U598" s="145">
        <v>578</v>
      </c>
      <c r="V598" s="145">
        <v>19178091.607319273</v>
      </c>
    </row>
    <row r="599" spans="1:22" x14ac:dyDescent="0.35">
      <c r="A599" s="70">
        <f t="shared" si="18"/>
        <v>580</v>
      </c>
      <c r="B599" s="170">
        <v>1280206.6218922362</v>
      </c>
      <c r="U599" s="145">
        <v>579</v>
      </c>
      <c r="V599" s="145">
        <v>-2880097.3780368529</v>
      </c>
    </row>
    <row r="600" spans="1:22" x14ac:dyDescent="0.35">
      <c r="A600" s="70">
        <f t="shared" si="18"/>
        <v>581</v>
      </c>
      <c r="B600" s="170">
        <v>1280206.6218922362</v>
      </c>
      <c r="U600" s="145">
        <v>580</v>
      </c>
      <c r="V600" s="145">
        <v>-23022616.844459988</v>
      </c>
    </row>
    <row r="601" spans="1:22" x14ac:dyDescent="0.35">
      <c r="A601" s="70">
        <f t="shared" si="18"/>
        <v>582</v>
      </c>
      <c r="B601" s="170">
        <v>1280206.6218922362</v>
      </c>
      <c r="U601" s="145">
        <v>581</v>
      </c>
      <c r="V601" s="145">
        <v>-26798886.384171333</v>
      </c>
    </row>
    <row r="602" spans="1:22" x14ac:dyDescent="0.35">
      <c r="A602" s="70">
        <f t="shared" si="18"/>
        <v>583</v>
      </c>
      <c r="B602" s="170">
        <v>1280206.6218922362</v>
      </c>
      <c r="U602" s="145">
        <v>582</v>
      </c>
      <c r="V602" s="145">
        <v>-5973919.5002608672</v>
      </c>
    </row>
    <row r="603" spans="1:22" x14ac:dyDescent="0.35">
      <c r="A603" s="70">
        <f t="shared" si="18"/>
        <v>584</v>
      </c>
      <c r="B603" s="170">
        <v>1280206.6218922362</v>
      </c>
      <c r="U603" s="145">
        <v>583</v>
      </c>
      <c r="V603" s="145">
        <v>12634743.679318026</v>
      </c>
    </row>
    <row r="604" spans="1:22" x14ac:dyDescent="0.35">
      <c r="A604" s="70">
        <f t="shared" si="18"/>
        <v>585</v>
      </c>
      <c r="B604" s="170">
        <v>1280206.6218922362</v>
      </c>
      <c r="U604" s="145">
        <v>584</v>
      </c>
      <c r="V604" s="145">
        <v>-12693372.865221867</v>
      </c>
    </row>
    <row r="605" spans="1:22" x14ac:dyDescent="0.35">
      <c r="A605" s="70">
        <f t="shared" si="18"/>
        <v>586</v>
      </c>
      <c r="B605" s="170">
        <v>1280206.6218922362</v>
      </c>
      <c r="U605" s="145">
        <v>585</v>
      </c>
      <c r="V605" s="145">
        <v>21004467.264960267</v>
      </c>
    </row>
    <row r="606" spans="1:22" x14ac:dyDescent="0.35">
      <c r="A606" s="70">
        <f t="shared" si="18"/>
        <v>587</v>
      </c>
      <c r="B606" s="170">
        <v>1280206.6218922362</v>
      </c>
      <c r="U606" s="145">
        <v>586</v>
      </c>
      <c r="V606" s="145">
        <v>-4274258.3947016113</v>
      </c>
    </row>
    <row r="607" spans="1:22" x14ac:dyDescent="0.35">
      <c r="A607" s="70">
        <f t="shared" si="18"/>
        <v>588</v>
      </c>
      <c r="B607" s="170">
        <v>1280206.6218922362</v>
      </c>
      <c r="U607" s="145">
        <v>587</v>
      </c>
      <c r="V607" s="145">
        <v>10881547.425737638</v>
      </c>
    </row>
    <row r="608" spans="1:22" x14ac:dyDescent="0.35">
      <c r="A608" s="70">
        <f t="shared" si="18"/>
        <v>589</v>
      </c>
      <c r="B608" s="170">
        <v>1280206.6218922362</v>
      </c>
      <c r="U608" s="145">
        <v>588</v>
      </c>
      <c r="V608" s="145">
        <v>19060451.615666654</v>
      </c>
    </row>
    <row r="609" spans="1:22" x14ac:dyDescent="0.35">
      <c r="A609" s="70">
        <f t="shared" si="18"/>
        <v>590</v>
      </c>
      <c r="B609" s="170">
        <v>1280206.6218922362</v>
      </c>
      <c r="U609" s="145">
        <v>589</v>
      </c>
      <c r="V609" s="145">
        <v>11808963.59436027</v>
      </c>
    </row>
    <row r="610" spans="1:22" x14ac:dyDescent="0.35">
      <c r="A610" s="70">
        <f t="shared" si="18"/>
        <v>591</v>
      </c>
      <c r="B610" s="170">
        <v>1280206.6218922362</v>
      </c>
      <c r="U610" s="145">
        <v>590</v>
      </c>
      <c r="V610" s="145">
        <v>-5084435.4681388289</v>
      </c>
    </row>
    <row r="611" spans="1:22" x14ac:dyDescent="0.35">
      <c r="A611" s="70">
        <f t="shared" si="18"/>
        <v>592</v>
      </c>
      <c r="B611" s="170">
        <v>1280206.6218922362</v>
      </c>
      <c r="U611" s="145">
        <v>591</v>
      </c>
      <c r="V611" s="145">
        <v>-12049896.803632714</v>
      </c>
    </row>
    <row r="612" spans="1:22" x14ac:dyDescent="0.35">
      <c r="A612" s="70">
        <f t="shared" si="18"/>
        <v>593</v>
      </c>
      <c r="B612" s="170">
        <v>1280206.6218922362</v>
      </c>
      <c r="U612" s="145">
        <v>592</v>
      </c>
      <c r="V612" s="145">
        <v>19566880.106548473</v>
      </c>
    </row>
    <row r="613" spans="1:22" x14ac:dyDescent="0.35">
      <c r="A613" s="70">
        <f t="shared" si="18"/>
        <v>594</v>
      </c>
      <c r="B613" s="170">
        <v>1280206.6218922362</v>
      </c>
      <c r="U613" s="145">
        <v>593</v>
      </c>
      <c r="V613" s="145">
        <v>17192093.910028514</v>
      </c>
    </row>
    <row r="614" spans="1:22" x14ac:dyDescent="0.35">
      <c r="A614" s="70">
        <f t="shared" si="18"/>
        <v>595</v>
      </c>
      <c r="B614" s="170">
        <v>1280206.6218922362</v>
      </c>
      <c r="U614" s="145">
        <v>594</v>
      </c>
      <c r="V614" s="145">
        <v>13550593.265185818</v>
      </c>
    </row>
    <row r="615" spans="1:22" x14ac:dyDescent="0.35">
      <c r="A615" s="70">
        <f t="shared" si="18"/>
        <v>596</v>
      </c>
      <c r="B615" s="170">
        <v>1280206.6218922362</v>
      </c>
      <c r="U615" s="145">
        <v>595</v>
      </c>
      <c r="V615" s="145">
        <v>10091504.088523246</v>
      </c>
    </row>
    <row r="616" spans="1:22" x14ac:dyDescent="0.35">
      <c r="A616" s="70">
        <f t="shared" si="18"/>
        <v>597</v>
      </c>
      <c r="B616" s="170">
        <v>1280206.6218922362</v>
      </c>
      <c r="U616" s="145">
        <v>596</v>
      </c>
      <c r="V616" s="145">
        <v>-21660955.946303785</v>
      </c>
    </row>
    <row r="617" spans="1:22" x14ac:dyDescent="0.35">
      <c r="A617" s="70">
        <f t="shared" si="18"/>
        <v>598</v>
      </c>
      <c r="B617" s="170">
        <v>1280206.6218922362</v>
      </c>
      <c r="U617" s="145">
        <v>597</v>
      </c>
      <c r="V617" s="145">
        <v>-2711592.0046472568</v>
      </c>
    </row>
    <row r="618" spans="1:22" x14ac:dyDescent="0.35">
      <c r="A618" s="70">
        <f t="shared" si="18"/>
        <v>599</v>
      </c>
      <c r="B618" s="170">
        <v>1280206.6218922362</v>
      </c>
      <c r="U618" s="145">
        <v>598</v>
      </c>
      <c r="V618" s="145">
        <v>-1183060.7479291633</v>
      </c>
    </row>
    <row r="619" spans="1:22" x14ac:dyDescent="0.35">
      <c r="A619" s="70">
        <f t="shared" si="18"/>
        <v>600</v>
      </c>
      <c r="B619" s="170">
        <v>1280206.6218922362</v>
      </c>
      <c r="U619" s="145">
        <v>599</v>
      </c>
      <c r="V619" s="145">
        <v>14796220.577183466</v>
      </c>
    </row>
    <row r="620" spans="1:22" x14ac:dyDescent="0.35">
      <c r="A620" s="70">
        <f t="shared" si="18"/>
        <v>601</v>
      </c>
      <c r="B620" s="170">
        <v>1280206.6218922362</v>
      </c>
      <c r="U620" s="145">
        <v>600</v>
      </c>
      <c r="V620" s="145">
        <v>-8395381.9414426386</v>
      </c>
    </row>
    <row r="621" spans="1:22" x14ac:dyDescent="0.35">
      <c r="A621" s="70">
        <f t="shared" si="18"/>
        <v>602</v>
      </c>
      <c r="B621" s="170">
        <v>1280206.6218922362</v>
      </c>
      <c r="U621" s="145">
        <v>601</v>
      </c>
      <c r="V621" s="145">
        <v>-13329939.649771102</v>
      </c>
    </row>
    <row r="622" spans="1:22" x14ac:dyDescent="0.35">
      <c r="A622" s="70">
        <f t="shared" si="18"/>
        <v>603</v>
      </c>
      <c r="B622" s="170">
        <v>1280206.6218922362</v>
      </c>
      <c r="U622" s="145">
        <v>602</v>
      </c>
      <c r="V622" s="145">
        <v>-13549980.81494211</v>
      </c>
    </row>
    <row r="623" spans="1:22" x14ac:dyDescent="0.35">
      <c r="A623" s="70">
        <f t="shared" si="18"/>
        <v>604</v>
      </c>
      <c r="B623" s="170">
        <v>1280206.6218922362</v>
      </c>
      <c r="U623" s="145">
        <v>603</v>
      </c>
      <c r="V623" s="145">
        <v>7171562.8988626525</v>
      </c>
    </row>
    <row r="624" spans="1:22" x14ac:dyDescent="0.35">
      <c r="A624" s="70">
        <f t="shared" si="18"/>
        <v>605</v>
      </c>
      <c r="B624" s="170">
        <v>1280206.6218922362</v>
      </c>
      <c r="U624" s="145">
        <v>604</v>
      </c>
      <c r="V624" s="145">
        <v>-3497112.0054047517</v>
      </c>
    </row>
    <row r="625" spans="1:22" x14ac:dyDescent="0.35">
      <c r="A625" s="70">
        <f t="shared" si="18"/>
        <v>606</v>
      </c>
      <c r="B625" s="170">
        <v>1280206.6218922362</v>
      </c>
      <c r="U625" s="145">
        <v>605</v>
      </c>
      <c r="V625" s="145">
        <v>-1061758.1673846021</v>
      </c>
    </row>
    <row r="626" spans="1:22" x14ac:dyDescent="0.35">
      <c r="A626" s="70">
        <f t="shared" si="18"/>
        <v>607</v>
      </c>
      <c r="B626" s="170">
        <v>1280206.6218922362</v>
      </c>
      <c r="U626" s="145">
        <v>606</v>
      </c>
      <c r="V626" s="145">
        <v>-7046666.5255843177</v>
      </c>
    </row>
    <row r="627" spans="1:22" x14ac:dyDescent="0.35">
      <c r="A627" s="70">
        <f t="shared" si="18"/>
        <v>608</v>
      </c>
      <c r="B627" s="170">
        <v>1280206.6218922362</v>
      </c>
      <c r="U627" s="145">
        <v>607</v>
      </c>
      <c r="V627" s="145">
        <v>-11826392.392350096</v>
      </c>
    </row>
    <row r="628" spans="1:22" x14ac:dyDescent="0.35">
      <c r="A628" s="70">
        <f t="shared" si="18"/>
        <v>609</v>
      </c>
      <c r="B628" s="170">
        <v>1280206.6218922362</v>
      </c>
      <c r="U628" s="145">
        <v>608</v>
      </c>
      <c r="V628" s="145">
        <v>-13979314.305854535</v>
      </c>
    </row>
    <row r="629" spans="1:22" x14ac:dyDescent="0.35">
      <c r="A629" s="70">
        <f t="shared" si="18"/>
        <v>610</v>
      </c>
      <c r="B629" s="170">
        <v>1280206.6218922362</v>
      </c>
      <c r="U629" s="145">
        <v>609</v>
      </c>
      <c r="V629" s="145">
        <v>11720612.069527969</v>
      </c>
    </row>
    <row r="630" spans="1:22" x14ac:dyDescent="0.35">
      <c r="A630" s="70">
        <f t="shared" si="18"/>
        <v>611</v>
      </c>
      <c r="B630" s="170">
        <v>1280206.6218922362</v>
      </c>
      <c r="U630" s="145">
        <v>610</v>
      </c>
      <c r="V630" s="145">
        <v>-1759308.848791942</v>
      </c>
    </row>
    <row r="631" spans="1:22" x14ac:dyDescent="0.35">
      <c r="A631" s="70">
        <f t="shared" si="18"/>
        <v>612</v>
      </c>
      <c r="B631" s="170">
        <v>1280206.6218922362</v>
      </c>
      <c r="U631" s="145">
        <v>611</v>
      </c>
      <c r="V631" s="145">
        <v>9652015.8811053149</v>
      </c>
    </row>
    <row r="632" spans="1:22" x14ac:dyDescent="0.35">
      <c r="A632" s="70">
        <f t="shared" si="18"/>
        <v>613</v>
      </c>
      <c r="B632" s="170">
        <v>1280206.6218922362</v>
      </c>
      <c r="U632" s="145">
        <v>612</v>
      </c>
      <c r="V632" s="145">
        <v>-8262558.3316546716</v>
      </c>
    </row>
    <row r="633" spans="1:22" x14ac:dyDescent="0.35">
      <c r="A633" s="70">
        <f t="shared" si="18"/>
        <v>614</v>
      </c>
      <c r="B633" s="170">
        <v>1280206.6218922362</v>
      </c>
      <c r="U633" s="145">
        <v>613</v>
      </c>
      <c r="V633" s="145">
        <v>12743706.814053867</v>
      </c>
    </row>
    <row r="634" spans="1:22" x14ac:dyDescent="0.35">
      <c r="A634" s="70">
        <f t="shared" si="18"/>
        <v>615</v>
      </c>
      <c r="B634" s="170">
        <v>1280206.6218922362</v>
      </c>
      <c r="U634" s="145">
        <v>614</v>
      </c>
      <c r="V634" s="145">
        <v>24443209.296055835</v>
      </c>
    </row>
    <row r="635" spans="1:22" x14ac:dyDescent="0.35">
      <c r="A635" s="70">
        <f t="shared" si="18"/>
        <v>616</v>
      </c>
      <c r="B635" s="170">
        <v>1280206.6218922362</v>
      </c>
      <c r="U635" s="145">
        <v>615</v>
      </c>
      <c r="V635" s="145">
        <v>-1923945.8651191369</v>
      </c>
    </row>
    <row r="636" spans="1:22" x14ac:dyDescent="0.35">
      <c r="A636" s="70">
        <f t="shared" si="18"/>
        <v>617</v>
      </c>
      <c r="B636" s="170">
        <v>1280206.6218922362</v>
      </c>
      <c r="U636" s="145">
        <v>616</v>
      </c>
      <c r="V636" s="145">
        <v>-7992650.4444712233</v>
      </c>
    </row>
    <row r="637" spans="1:22" x14ac:dyDescent="0.35">
      <c r="A637" s="70">
        <f t="shared" si="18"/>
        <v>618</v>
      </c>
      <c r="B637" s="170">
        <v>1280206.6218922362</v>
      </c>
      <c r="U637" s="145">
        <v>617</v>
      </c>
      <c r="V637" s="145">
        <v>20688336.642389707</v>
      </c>
    </row>
    <row r="638" spans="1:22" x14ac:dyDescent="0.35">
      <c r="A638" s="70">
        <f t="shared" si="18"/>
        <v>619</v>
      </c>
      <c r="B638" s="170">
        <v>1280206.6218922362</v>
      </c>
      <c r="U638" s="145">
        <v>618</v>
      </c>
      <c r="V638" s="145">
        <v>-1397930.8781229407</v>
      </c>
    </row>
    <row r="639" spans="1:22" x14ac:dyDescent="0.35">
      <c r="A639" s="70">
        <f t="shared" si="18"/>
        <v>620</v>
      </c>
      <c r="B639" s="170">
        <v>1280206.6218922362</v>
      </c>
      <c r="U639" s="145">
        <v>619</v>
      </c>
      <c r="V639" s="145">
        <v>-455459.70276882499</v>
      </c>
    </row>
    <row r="640" spans="1:22" x14ac:dyDescent="0.35">
      <c r="A640" s="70">
        <f t="shared" si="18"/>
        <v>621</v>
      </c>
      <c r="B640" s="170">
        <v>1280206.6218922362</v>
      </c>
      <c r="U640" s="145">
        <v>620</v>
      </c>
      <c r="V640" s="145">
        <v>-11193831.004752224</v>
      </c>
    </row>
    <row r="641" spans="1:22" x14ac:dyDescent="0.35">
      <c r="A641" s="70">
        <f t="shared" si="18"/>
        <v>622</v>
      </c>
      <c r="B641" s="170">
        <v>1280206.6218922362</v>
      </c>
      <c r="U641" s="145">
        <v>621</v>
      </c>
      <c r="V641" s="145">
        <v>28868891.228841998</v>
      </c>
    </row>
    <row r="642" spans="1:22" x14ac:dyDescent="0.35">
      <c r="A642" s="70">
        <f t="shared" si="18"/>
        <v>623</v>
      </c>
      <c r="B642" s="170">
        <v>1280206.6218922362</v>
      </c>
      <c r="U642" s="145">
        <v>622</v>
      </c>
      <c r="V642" s="145">
        <v>-13445501.382293589</v>
      </c>
    </row>
    <row r="643" spans="1:22" x14ac:dyDescent="0.35">
      <c r="A643" s="70">
        <f t="shared" si="18"/>
        <v>624</v>
      </c>
      <c r="B643" s="170">
        <v>1280206.6218922362</v>
      </c>
      <c r="U643" s="145">
        <v>623</v>
      </c>
      <c r="V643" s="145">
        <v>20204268.120091673</v>
      </c>
    </row>
    <row r="644" spans="1:22" x14ac:dyDescent="0.35">
      <c r="A644" s="70">
        <f t="shared" si="18"/>
        <v>625</v>
      </c>
      <c r="B644" s="170">
        <v>1280206.6218922362</v>
      </c>
      <c r="U644" s="145">
        <v>624</v>
      </c>
      <c r="V644" s="145">
        <v>6480682.747228127</v>
      </c>
    </row>
    <row r="645" spans="1:22" x14ac:dyDescent="0.35">
      <c r="A645" s="70">
        <f t="shared" si="18"/>
        <v>626</v>
      </c>
      <c r="B645" s="170">
        <v>1280206.6218922362</v>
      </c>
      <c r="U645" s="145">
        <v>625</v>
      </c>
      <c r="V645" s="145">
        <v>-11832025.660918616</v>
      </c>
    </row>
    <row r="646" spans="1:22" x14ac:dyDescent="0.35">
      <c r="A646" s="70">
        <f t="shared" si="18"/>
        <v>627</v>
      </c>
      <c r="B646" s="170">
        <v>1280206.6218922362</v>
      </c>
      <c r="U646" s="145">
        <v>626</v>
      </c>
      <c r="V646" s="145">
        <v>16356864.243152983</v>
      </c>
    </row>
    <row r="647" spans="1:22" x14ac:dyDescent="0.35">
      <c r="A647" s="70">
        <f t="shared" si="18"/>
        <v>628</v>
      </c>
      <c r="B647" s="170">
        <v>1280206.6218922362</v>
      </c>
      <c r="U647" s="145">
        <v>627</v>
      </c>
      <c r="V647" s="145">
        <v>-10525401.836981239</v>
      </c>
    </row>
    <row r="648" spans="1:22" x14ac:dyDescent="0.35">
      <c r="A648" s="70">
        <f t="shared" si="18"/>
        <v>629</v>
      </c>
      <c r="B648" s="170">
        <v>1280206.6218922362</v>
      </c>
      <c r="U648" s="145">
        <v>628</v>
      </c>
      <c r="V648" s="145">
        <v>-20134881.736970801</v>
      </c>
    </row>
    <row r="649" spans="1:22" x14ac:dyDescent="0.35">
      <c r="A649" s="70">
        <f t="shared" si="18"/>
        <v>630</v>
      </c>
      <c r="B649" s="170">
        <v>1280206.6218922362</v>
      </c>
      <c r="U649" s="145">
        <v>629</v>
      </c>
      <c r="V649" s="145">
        <v>14230945.167315185</v>
      </c>
    </row>
    <row r="650" spans="1:22" x14ac:dyDescent="0.35">
      <c r="A650" s="70">
        <f t="shared" si="18"/>
        <v>631</v>
      </c>
      <c r="B650" s="170">
        <v>1280206.6218922362</v>
      </c>
      <c r="U650" s="145">
        <v>630</v>
      </c>
      <c r="V650" s="145">
        <v>-26380436.33923424</v>
      </c>
    </row>
    <row r="651" spans="1:22" x14ac:dyDescent="0.35">
      <c r="A651" s="70">
        <f t="shared" si="18"/>
        <v>632</v>
      </c>
      <c r="B651" s="170">
        <v>1280206.6218922362</v>
      </c>
      <c r="U651" s="145">
        <v>631</v>
      </c>
      <c r="V651" s="145">
        <v>1008991.1404887997</v>
      </c>
    </row>
    <row r="652" spans="1:22" x14ac:dyDescent="0.35">
      <c r="A652" s="70">
        <f t="shared" si="18"/>
        <v>633</v>
      </c>
      <c r="B652" s="170">
        <v>1280206.6218922362</v>
      </c>
      <c r="U652" s="145">
        <v>632</v>
      </c>
      <c r="V652" s="145">
        <v>-7022900.7145897653</v>
      </c>
    </row>
    <row r="653" spans="1:22" x14ac:dyDescent="0.35">
      <c r="A653" s="70">
        <f t="shared" si="18"/>
        <v>634</v>
      </c>
      <c r="B653" s="170">
        <v>1280206.6218922362</v>
      </c>
      <c r="U653" s="145">
        <v>633</v>
      </c>
      <c r="V653" s="145">
        <v>1173842.1563418247</v>
      </c>
    </row>
    <row r="654" spans="1:22" x14ac:dyDescent="0.35">
      <c r="A654" s="70">
        <f t="shared" si="18"/>
        <v>635</v>
      </c>
      <c r="B654" s="170">
        <v>1280206.6218922362</v>
      </c>
      <c r="U654" s="145">
        <v>634</v>
      </c>
      <c r="V654" s="145">
        <v>7546482.515062537</v>
      </c>
    </row>
    <row r="655" spans="1:22" x14ac:dyDescent="0.35">
      <c r="A655" s="70">
        <f t="shared" si="18"/>
        <v>636</v>
      </c>
      <c r="B655" s="170">
        <v>1280206.6218922362</v>
      </c>
      <c r="U655" s="145">
        <v>635</v>
      </c>
      <c r="V655" s="145">
        <v>11012982.509938911</v>
      </c>
    </row>
    <row r="656" spans="1:22" x14ac:dyDescent="0.35">
      <c r="A656" s="70">
        <f t="shared" si="18"/>
        <v>637</v>
      </c>
      <c r="B656" s="170">
        <v>1280206.6218922362</v>
      </c>
      <c r="U656" s="145">
        <v>636</v>
      </c>
      <c r="V656" s="145">
        <v>930654.66452218965</v>
      </c>
    </row>
    <row r="657" spans="1:22" x14ac:dyDescent="0.35">
      <c r="A657" s="70">
        <f t="shared" si="18"/>
        <v>638</v>
      </c>
      <c r="B657" s="170">
        <v>1280206.6218922362</v>
      </c>
      <c r="U657" s="145">
        <v>637</v>
      </c>
      <c r="V657" s="145">
        <v>16728222.471080285</v>
      </c>
    </row>
    <row r="658" spans="1:22" x14ac:dyDescent="0.35">
      <c r="A658" s="70">
        <f t="shared" si="18"/>
        <v>639</v>
      </c>
      <c r="B658" s="170">
        <v>1280206.6218922362</v>
      </c>
      <c r="U658" s="145">
        <v>638</v>
      </c>
      <c r="V658" s="145">
        <v>16064159.747726645</v>
      </c>
    </row>
    <row r="659" spans="1:22" x14ac:dyDescent="0.35">
      <c r="A659" s="70">
        <f t="shared" si="18"/>
        <v>640</v>
      </c>
      <c r="B659" s="170">
        <v>1280206.6218922362</v>
      </c>
      <c r="U659" s="145">
        <v>639</v>
      </c>
      <c r="V659" s="145">
        <v>2534887.4298602715</v>
      </c>
    </row>
    <row r="660" spans="1:22" x14ac:dyDescent="0.35">
      <c r="A660" s="70">
        <f t="shared" si="18"/>
        <v>641</v>
      </c>
      <c r="B660" s="170">
        <v>1280206.6218922362</v>
      </c>
      <c r="U660" s="145">
        <v>640</v>
      </c>
      <c r="V660" s="145">
        <v>13879832.022602301</v>
      </c>
    </row>
    <row r="661" spans="1:22" x14ac:dyDescent="0.35">
      <c r="A661" s="70">
        <f t="shared" si="18"/>
        <v>642</v>
      </c>
      <c r="B661" s="170">
        <v>1280206.6218922362</v>
      </c>
      <c r="U661" s="145">
        <v>641</v>
      </c>
      <c r="V661" s="145">
        <v>-22678792.633585576</v>
      </c>
    </row>
    <row r="662" spans="1:22" x14ac:dyDescent="0.35">
      <c r="A662" s="70">
        <f t="shared" ref="A662:A725" si="19">A661+1</f>
        <v>643</v>
      </c>
      <c r="B662" s="170">
        <v>1280206.6218922362</v>
      </c>
      <c r="U662" s="145">
        <v>642</v>
      </c>
      <c r="V662" s="145">
        <v>-7020684.5582694001</v>
      </c>
    </row>
    <row r="663" spans="1:22" x14ac:dyDescent="0.35">
      <c r="A663" s="70">
        <f t="shared" si="19"/>
        <v>644</v>
      </c>
      <c r="B663" s="170">
        <v>1280206.6218922362</v>
      </c>
      <c r="U663" s="145">
        <v>643</v>
      </c>
      <c r="V663" s="145">
        <v>-6344615.8970759828</v>
      </c>
    </row>
    <row r="664" spans="1:22" x14ac:dyDescent="0.35">
      <c r="A664" s="70">
        <f t="shared" si="19"/>
        <v>645</v>
      </c>
      <c r="B664" s="170">
        <v>1280206.6218922362</v>
      </c>
      <c r="U664" s="145">
        <v>644</v>
      </c>
      <c r="V664" s="145">
        <v>-1139633.79903033</v>
      </c>
    </row>
    <row r="665" spans="1:22" x14ac:dyDescent="0.35">
      <c r="A665" s="70">
        <f t="shared" si="19"/>
        <v>646</v>
      </c>
      <c r="B665" s="170">
        <v>1280206.6218922362</v>
      </c>
      <c r="U665" s="145">
        <v>645</v>
      </c>
      <c r="V665" s="145">
        <v>28725920.501032248</v>
      </c>
    </row>
    <row r="666" spans="1:22" x14ac:dyDescent="0.35">
      <c r="A666" s="70">
        <f t="shared" si="19"/>
        <v>647</v>
      </c>
      <c r="B666" s="170">
        <v>1280206.6218922362</v>
      </c>
      <c r="U666" s="145">
        <v>646</v>
      </c>
      <c r="V666" s="145">
        <v>20305145.186931886</v>
      </c>
    </row>
    <row r="667" spans="1:22" x14ac:dyDescent="0.35">
      <c r="A667" s="70">
        <f t="shared" si="19"/>
        <v>648</v>
      </c>
      <c r="B667" s="170">
        <v>1280206.6218922362</v>
      </c>
      <c r="U667" s="145">
        <v>647</v>
      </c>
      <c r="V667" s="145">
        <v>-17609722.999776106</v>
      </c>
    </row>
    <row r="668" spans="1:22" x14ac:dyDescent="0.35">
      <c r="A668" s="70">
        <f t="shared" si="19"/>
        <v>649</v>
      </c>
      <c r="B668" s="170">
        <v>1280206.6218922362</v>
      </c>
      <c r="U668" s="145">
        <v>648</v>
      </c>
      <c r="V668" s="145">
        <v>-6548928.6483144518</v>
      </c>
    </row>
    <row r="669" spans="1:22" x14ac:dyDescent="0.35">
      <c r="A669" s="70">
        <f t="shared" si="19"/>
        <v>650</v>
      </c>
      <c r="B669" s="170">
        <v>1280206.6218922362</v>
      </c>
      <c r="U669" s="145">
        <v>649</v>
      </c>
      <c r="V669" s="145">
        <v>18541974.350007504</v>
      </c>
    </row>
    <row r="670" spans="1:22" x14ac:dyDescent="0.35">
      <c r="A670" s="70">
        <f t="shared" si="19"/>
        <v>651</v>
      </c>
      <c r="B670" s="170">
        <v>1280206.6218922362</v>
      </c>
      <c r="U670" s="145">
        <v>650</v>
      </c>
      <c r="V670" s="145">
        <v>-2572831.4345278256</v>
      </c>
    </row>
    <row r="671" spans="1:22" x14ac:dyDescent="0.35">
      <c r="A671" s="70">
        <f t="shared" si="19"/>
        <v>652</v>
      </c>
      <c r="B671" s="170">
        <v>1280206.6218922362</v>
      </c>
      <c r="U671" s="145">
        <v>651</v>
      </c>
      <c r="V671" s="145">
        <v>22613601.672766753</v>
      </c>
    </row>
    <row r="672" spans="1:22" x14ac:dyDescent="0.35">
      <c r="A672" s="70">
        <f t="shared" si="19"/>
        <v>653</v>
      </c>
      <c r="B672" s="170">
        <v>1280206.6218922362</v>
      </c>
      <c r="U672" s="145">
        <v>652</v>
      </c>
      <c r="V672" s="145">
        <v>9042536.9155581146</v>
      </c>
    </row>
    <row r="673" spans="1:22" x14ac:dyDescent="0.35">
      <c r="A673" s="70">
        <f t="shared" si="19"/>
        <v>654</v>
      </c>
      <c r="B673" s="170">
        <v>1280206.6218922362</v>
      </c>
      <c r="U673" s="145">
        <v>653</v>
      </c>
      <c r="V673" s="145">
        <v>-17989417.541998774</v>
      </c>
    </row>
    <row r="674" spans="1:22" x14ac:dyDescent="0.35">
      <c r="A674" s="70">
        <f t="shared" si="19"/>
        <v>655</v>
      </c>
      <c r="B674" s="170">
        <v>1280206.6218922362</v>
      </c>
      <c r="U674" s="145">
        <v>654</v>
      </c>
      <c r="V674" s="145">
        <v>3673911.9815021753</v>
      </c>
    </row>
    <row r="675" spans="1:22" x14ac:dyDescent="0.35">
      <c r="A675" s="70">
        <f t="shared" si="19"/>
        <v>656</v>
      </c>
      <c r="B675" s="170">
        <v>1280206.6218922362</v>
      </c>
      <c r="U675" s="145">
        <v>655</v>
      </c>
      <c r="V675" s="145">
        <v>13978813.450189881</v>
      </c>
    </row>
    <row r="676" spans="1:22" x14ac:dyDescent="0.35">
      <c r="A676" s="70">
        <f t="shared" si="19"/>
        <v>657</v>
      </c>
      <c r="B676" s="170">
        <v>1280206.6218922362</v>
      </c>
      <c r="U676" s="145">
        <v>656</v>
      </c>
      <c r="V676" s="145">
        <v>-9479338.9566949364</v>
      </c>
    </row>
    <row r="677" spans="1:22" x14ac:dyDescent="0.35">
      <c r="A677" s="70">
        <f t="shared" si="19"/>
        <v>658</v>
      </c>
      <c r="B677" s="170">
        <v>1280206.6218922362</v>
      </c>
      <c r="U677" s="145">
        <v>657</v>
      </c>
      <c r="V677" s="145">
        <v>-4534982.3192199301</v>
      </c>
    </row>
    <row r="678" spans="1:22" x14ac:dyDescent="0.35">
      <c r="A678" s="70">
        <f t="shared" si="19"/>
        <v>659</v>
      </c>
      <c r="B678" s="170">
        <v>1280206.6218922362</v>
      </c>
      <c r="U678" s="145">
        <v>658</v>
      </c>
      <c r="V678" s="145">
        <v>-13465985.723096132</v>
      </c>
    </row>
    <row r="679" spans="1:22" x14ac:dyDescent="0.35">
      <c r="A679" s="70">
        <f t="shared" si="19"/>
        <v>660</v>
      </c>
      <c r="B679" s="170">
        <v>1280206.6218922362</v>
      </c>
      <c r="U679" s="145">
        <v>659</v>
      </c>
      <c r="V679" s="145">
        <v>-8719537.0192242824</v>
      </c>
    </row>
    <row r="680" spans="1:22" x14ac:dyDescent="0.35">
      <c r="A680" s="70">
        <f t="shared" si="19"/>
        <v>661</v>
      </c>
      <c r="B680" s="170">
        <v>1280206.6218922362</v>
      </c>
      <c r="U680" s="145">
        <v>660</v>
      </c>
      <c r="V680" s="145">
        <v>-9602625.1832136922</v>
      </c>
    </row>
    <row r="681" spans="1:22" x14ac:dyDescent="0.35">
      <c r="A681" s="70">
        <f t="shared" si="19"/>
        <v>662</v>
      </c>
      <c r="B681" s="170">
        <v>1280206.6218922362</v>
      </c>
      <c r="U681" s="145">
        <v>661</v>
      </c>
      <c r="V681" s="145">
        <v>-11242342.695388002</v>
      </c>
    </row>
    <row r="682" spans="1:22" x14ac:dyDescent="0.35">
      <c r="A682" s="70">
        <f t="shared" si="19"/>
        <v>663</v>
      </c>
      <c r="B682" s="170">
        <v>1280206.6218922362</v>
      </c>
      <c r="U682" s="145">
        <v>662</v>
      </c>
      <c r="V682" s="145">
        <v>19750224.253977511</v>
      </c>
    </row>
    <row r="683" spans="1:22" x14ac:dyDescent="0.35">
      <c r="A683" s="70">
        <f t="shared" si="19"/>
        <v>664</v>
      </c>
      <c r="B683" s="170">
        <v>1280206.6218922362</v>
      </c>
      <c r="U683" s="145">
        <v>663</v>
      </c>
      <c r="V683" s="145">
        <v>-5186236.2478122022</v>
      </c>
    </row>
    <row r="684" spans="1:22" x14ac:dyDescent="0.35">
      <c r="A684" s="70">
        <f t="shared" si="19"/>
        <v>665</v>
      </c>
      <c r="B684" s="170">
        <v>1280206.6218922362</v>
      </c>
      <c r="U684" s="145">
        <v>664</v>
      </c>
      <c r="V684" s="145">
        <v>-8153178.4508685134</v>
      </c>
    </row>
    <row r="685" spans="1:22" x14ac:dyDescent="0.35">
      <c r="A685" s="70">
        <f t="shared" si="19"/>
        <v>666</v>
      </c>
      <c r="B685" s="170">
        <v>1280206.6218922362</v>
      </c>
      <c r="U685" s="145">
        <v>665</v>
      </c>
      <c r="V685" s="145">
        <v>3458842.7834261432</v>
      </c>
    </row>
    <row r="686" spans="1:22" x14ac:dyDescent="0.35">
      <c r="A686" s="70">
        <f t="shared" si="19"/>
        <v>667</v>
      </c>
      <c r="B686" s="170">
        <v>1280206.6218922362</v>
      </c>
      <c r="U686" s="145">
        <v>666</v>
      </c>
      <c r="V686" s="145">
        <v>1426260.2338624261</v>
      </c>
    </row>
    <row r="687" spans="1:22" x14ac:dyDescent="0.35">
      <c r="A687" s="70">
        <f t="shared" si="19"/>
        <v>668</v>
      </c>
      <c r="B687" s="170">
        <v>1280206.6218922362</v>
      </c>
      <c r="U687" s="145">
        <v>667</v>
      </c>
      <c r="V687" s="145">
        <v>781367.4819509387</v>
      </c>
    </row>
    <row r="688" spans="1:22" x14ac:dyDescent="0.35">
      <c r="A688" s="70">
        <f t="shared" si="19"/>
        <v>669</v>
      </c>
      <c r="B688" s="170">
        <v>1280206.6218922362</v>
      </c>
      <c r="U688" s="145">
        <v>668</v>
      </c>
      <c r="V688" s="145">
        <v>-12204899.274972053</v>
      </c>
    </row>
    <row r="689" spans="1:22" x14ac:dyDescent="0.35">
      <c r="A689" s="70">
        <f t="shared" si="19"/>
        <v>670</v>
      </c>
      <c r="B689" s="170">
        <v>1280206.6218922362</v>
      </c>
      <c r="U689" s="145">
        <v>669</v>
      </c>
      <c r="V689" s="145">
        <v>-13330380.263523016</v>
      </c>
    </row>
    <row r="690" spans="1:22" x14ac:dyDescent="0.35">
      <c r="A690" s="70">
        <f t="shared" si="19"/>
        <v>671</v>
      </c>
      <c r="B690" s="170">
        <v>1280206.6218922362</v>
      </c>
      <c r="U690" s="145">
        <v>670</v>
      </c>
      <c r="V690" s="145">
        <v>14147021.151817195</v>
      </c>
    </row>
    <row r="691" spans="1:22" x14ac:dyDescent="0.35">
      <c r="A691" s="70">
        <f t="shared" si="19"/>
        <v>672</v>
      </c>
      <c r="B691" s="170">
        <v>1280206.6218922362</v>
      </c>
      <c r="U691" s="145">
        <v>671</v>
      </c>
      <c r="V691" s="145">
        <v>25508399.722094357</v>
      </c>
    </row>
    <row r="692" spans="1:22" x14ac:dyDescent="0.35">
      <c r="A692" s="70">
        <f t="shared" si="19"/>
        <v>673</v>
      </c>
      <c r="B692" s="170">
        <v>1280206.6218922362</v>
      </c>
      <c r="U692" s="145">
        <v>672</v>
      </c>
      <c r="V692" s="145">
        <v>-6657718.8633903563</v>
      </c>
    </row>
    <row r="693" spans="1:22" x14ac:dyDescent="0.35">
      <c r="A693" s="70">
        <f t="shared" si="19"/>
        <v>674</v>
      </c>
      <c r="B693" s="170">
        <v>1280206.6218922362</v>
      </c>
      <c r="U693" s="145">
        <v>673</v>
      </c>
      <c r="V693" s="145">
        <v>-17723105.013000879</v>
      </c>
    </row>
    <row r="694" spans="1:22" x14ac:dyDescent="0.35">
      <c r="A694" s="70">
        <f t="shared" si="19"/>
        <v>675</v>
      </c>
      <c r="B694" s="170">
        <v>1280206.6218922362</v>
      </c>
      <c r="U694" s="145">
        <v>674</v>
      </c>
      <c r="V694" s="145">
        <v>8220648.4160399027</v>
      </c>
    </row>
    <row r="695" spans="1:22" x14ac:dyDescent="0.35">
      <c r="A695" s="70">
        <f t="shared" si="19"/>
        <v>676</v>
      </c>
      <c r="B695" s="170">
        <v>1280206.6218922362</v>
      </c>
      <c r="U695" s="145">
        <v>675</v>
      </c>
      <c r="V695" s="145">
        <v>-98867.864743977785</v>
      </c>
    </row>
    <row r="696" spans="1:22" x14ac:dyDescent="0.35">
      <c r="A696" s="70">
        <f t="shared" si="19"/>
        <v>677</v>
      </c>
      <c r="B696" s="170">
        <v>1280206.6218922362</v>
      </c>
      <c r="U696" s="145">
        <v>676</v>
      </c>
      <c r="V696" s="145">
        <v>-22294117.070368767</v>
      </c>
    </row>
    <row r="697" spans="1:22" x14ac:dyDescent="0.35">
      <c r="A697" s="70">
        <f t="shared" si="19"/>
        <v>678</v>
      </c>
      <c r="B697" s="170">
        <v>1280206.6218922362</v>
      </c>
      <c r="U697" s="145">
        <v>677</v>
      </c>
      <c r="V697" s="145">
        <v>23771571.534166891</v>
      </c>
    </row>
    <row r="698" spans="1:22" x14ac:dyDescent="0.35">
      <c r="A698" s="70">
        <f t="shared" si="19"/>
        <v>679</v>
      </c>
      <c r="B698" s="170">
        <v>1280206.6218922362</v>
      </c>
      <c r="U698" s="145">
        <v>678</v>
      </c>
      <c r="V698" s="145">
        <v>10130014.358999889</v>
      </c>
    </row>
    <row r="699" spans="1:22" x14ac:dyDescent="0.35">
      <c r="A699" s="70">
        <f t="shared" si="19"/>
        <v>680</v>
      </c>
      <c r="B699" s="170">
        <v>1280206.6218922362</v>
      </c>
      <c r="U699" s="145">
        <v>679</v>
      </c>
      <c r="V699" s="145">
        <v>-2403918.4282360151</v>
      </c>
    </row>
    <row r="700" spans="1:22" x14ac:dyDescent="0.35">
      <c r="A700" s="70">
        <f t="shared" si="19"/>
        <v>681</v>
      </c>
      <c r="B700" s="170">
        <v>1280206.6218922362</v>
      </c>
      <c r="U700" s="145">
        <v>680</v>
      </c>
      <c r="V700" s="145">
        <v>21344146.249955118</v>
      </c>
    </row>
    <row r="701" spans="1:22" x14ac:dyDescent="0.35">
      <c r="A701" s="70">
        <f t="shared" si="19"/>
        <v>682</v>
      </c>
      <c r="B701" s="170">
        <v>1280206.6218922362</v>
      </c>
      <c r="U701" s="145">
        <v>681</v>
      </c>
      <c r="V701" s="145">
        <v>3923930.4056468084</v>
      </c>
    </row>
    <row r="702" spans="1:22" x14ac:dyDescent="0.35">
      <c r="A702" s="70">
        <f t="shared" si="19"/>
        <v>683</v>
      </c>
      <c r="B702" s="170">
        <v>1280206.6218922362</v>
      </c>
      <c r="U702" s="145">
        <v>682</v>
      </c>
      <c r="V702" s="145">
        <v>229292.12734885886</v>
      </c>
    </row>
    <row r="703" spans="1:22" x14ac:dyDescent="0.35">
      <c r="A703" s="70">
        <f t="shared" si="19"/>
        <v>684</v>
      </c>
      <c r="B703" s="170">
        <v>1280206.6218922362</v>
      </c>
      <c r="U703" s="145">
        <v>683</v>
      </c>
      <c r="V703" s="145">
        <v>-11106416.326583067</v>
      </c>
    </row>
    <row r="704" spans="1:22" x14ac:dyDescent="0.35">
      <c r="A704" s="70">
        <f t="shared" si="19"/>
        <v>685</v>
      </c>
      <c r="B704" s="170">
        <v>1280206.6218922362</v>
      </c>
      <c r="U704" s="145">
        <v>684</v>
      </c>
      <c r="V704" s="145">
        <v>-7167335.0944111757</v>
      </c>
    </row>
    <row r="705" spans="1:22" x14ac:dyDescent="0.35">
      <c r="A705" s="70">
        <f t="shared" si="19"/>
        <v>686</v>
      </c>
      <c r="B705" s="170">
        <v>1280206.6218922362</v>
      </c>
      <c r="U705" s="145">
        <v>685</v>
      </c>
      <c r="V705" s="145">
        <v>-8240808.5376511291</v>
      </c>
    </row>
    <row r="706" spans="1:22" x14ac:dyDescent="0.35">
      <c r="A706" s="70">
        <f t="shared" si="19"/>
        <v>687</v>
      </c>
      <c r="B706" s="170">
        <v>1280206.6218922362</v>
      </c>
      <c r="U706" s="145">
        <v>686</v>
      </c>
      <c r="V706" s="145">
        <v>15762286.091336444</v>
      </c>
    </row>
    <row r="707" spans="1:22" x14ac:dyDescent="0.35">
      <c r="A707" s="70">
        <f t="shared" si="19"/>
        <v>688</v>
      </c>
      <c r="B707" s="170">
        <v>1280206.6218922362</v>
      </c>
      <c r="U707" s="145">
        <v>687</v>
      </c>
      <c r="V707" s="145">
        <v>-1622840.4398181736</v>
      </c>
    </row>
    <row r="708" spans="1:22" x14ac:dyDescent="0.35">
      <c r="A708" s="70">
        <f t="shared" si="19"/>
        <v>689</v>
      </c>
      <c r="B708" s="170">
        <v>1280206.6218922362</v>
      </c>
      <c r="U708" s="145">
        <v>688</v>
      </c>
      <c r="V708" s="145">
        <v>-8134533.4554714449</v>
      </c>
    </row>
    <row r="709" spans="1:22" x14ac:dyDescent="0.35">
      <c r="A709" s="70">
        <f t="shared" si="19"/>
        <v>690</v>
      </c>
      <c r="B709" s="170">
        <v>1280206.6218922362</v>
      </c>
      <c r="U709" s="145">
        <v>689</v>
      </c>
      <c r="V709" s="145">
        <v>3574.0824173465371</v>
      </c>
    </row>
    <row r="710" spans="1:22" x14ac:dyDescent="0.35">
      <c r="A710" s="70">
        <f t="shared" si="19"/>
        <v>691</v>
      </c>
      <c r="B710" s="170">
        <v>1280206.6218922362</v>
      </c>
      <c r="U710" s="145">
        <v>690</v>
      </c>
      <c r="V710" s="145">
        <v>-25588540.500253092</v>
      </c>
    </row>
    <row r="711" spans="1:22" x14ac:dyDescent="0.35">
      <c r="A711" s="70">
        <f t="shared" si="19"/>
        <v>692</v>
      </c>
      <c r="B711" s="170">
        <v>1280206.6218922362</v>
      </c>
      <c r="U711" s="145">
        <v>691</v>
      </c>
      <c r="V711" s="145">
        <v>-19580550.523458157</v>
      </c>
    </row>
    <row r="712" spans="1:22" x14ac:dyDescent="0.35">
      <c r="A712" s="70">
        <f t="shared" si="19"/>
        <v>693</v>
      </c>
      <c r="B712" s="170">
        <v>1280206.6218922362</v>
      </c>
      <c r="U712" s="145">
        <v>692</v>
      </c>
      <c r="V712" s="145">
        <v>-680253.41357987747</v>
      </c>
    </row>
    <row r="713" spans="1:22" x14ac:dyDescent="0.35">
      <c r="A713" s="70">
        <f t="shared" si="19"/>
        <v>694</v>
      </c>
      <c r="B713" s="170">
        <v>1280206.6218922362</v>
      </c>
      <c r="U713" s="145">
        <v>693</v>
      </c>
      <c r="V713" s="145">
        <v>7980787.5216253065</v>
      </c>
    </row>
    <row r="714" spans="1:22" x14ac:dyDescent="0.35">
      <c r="A714" s="70">
        <f t="shared" si="19"/>
        <v>695</v>
      </c>
      <c r="B714" s="170">
        <v>1280206.6218922362</v>
      </c>
      <c r="U714" s="145">
        <v>694</v>
      </c>
      <c r="V714" s="145">
        <v>-2403374.6389836371</v>
      </c>
    </row>
    <row r="715" spans="1:22" x14ac:dyDescent="0.35">
      <c r="A715" s="70">
        <f t="shared" si="19"/>
        <v>696</v>
      </c>
      <c r="B715" s="170">
        <v>1280206.6218922362</v>
      </c>
      <c r="U715" s="145">
        <v>695</v>
      </c>
      <c r="V715" s="145">
        <v>-16923265.222619139</v>
      </c>
    </row>
    <row r="716" spans="1:22" x14ac:dyDescent="0.35">
      <c r="A716" s="70">
        <f t="shared" si="19"/>
        <v>697</v>
      </c>
      <c r="B716" s="170">
        <v>1280206.6218922362</v>
      </c>
      <c r="U716" s="145">
        <v>696</v>
      </c>
      <c r="V716" s="145">
        <v>13671304.257762276</v>
      </c>
    </row>
    <row r="717" spans="1:22" x14ac:dyDescent="0.35">
      <c r="A717" s="70">
        <f t="shared" si="19"/>
        <v>698</v>
      </c>
      <c r="B717" s="170">
        <v>1280206.6218922362</v>
      </c>
      <c r="U717" s="145">
        <v>697</v>
      </c>
      <c r="V717" s="145">
        <v>-4836104.0327471085</v>
      </c>
    </row>
    <row r="718" spans="1:22" x14ac:dyDescent="0.35">
      <c r="A718" s="70">
        <f t="shared" si="19"/>
        <v>699</v>
      </c>
      <c r="B718" s="170">
        <v>1280206.6218922362</v>
      </c>
      <c r="U718" s="145">
        <v>698</v>
      </c>
      <c r="V718" s="145">
        <v>13271945.272913247</v>
      </c>
    </row>
    <row r="719" spans="1:22" x14ac:dyDescent="0.35">
      <c r="A719" s="70">
        <f t="shared" si="19"/>
        <v>700</v>
      </c>
      <c r="B719" s="170">
        <v>1280206.6218922362</v>
      </c>
      <c r="U719" s="145">
        <v>699</v>
      </c>
      <c r="V719" s="145">
        <v>552762.35295165703</v>
      </c>
    </row>
    <row r="720" spans="1:22" x14ac:dyDescent="0.35">
      <c r="A720" s="70">
        <f t="shared" si="19"/>
        <v>701</v>
      </c>
      <c r="B720" s="170">
        <v>1280206.6218922362</v>
      </c>
      <c r="U720" s="145">
        <v>700</v>
      </c>
      <c r="V720" s="145">
        <v>2374564.4774319194</v>
      </c>
    </row>
    <row r="721" spans="1:22" x14ac:dyDescent="0.35">
      <c r="A721" s="70">
        <f t="shared" si="19"/>
        <v>702</v>
      </c>
      <c r="B721" s="170">
        <v>1280206.6218922362</v>
      </c>
      <c r="U721" s="145">
        <v>701</v>
      </c>
      <c r="V721" s="145">
        <v>15945828.311543614</v>
      </c>
    </row>
    <row r="722" spans="1:22" x14ac:dyDescent="0.35">
      <c r="A722" s="70">
        <f t="shared" si="19"/>
        <v>703</v>
      </c>
      <c r="B722" s="170">
        <v>1280206.6218922362</v>
      </c>
      <c r="U722" s="145">
        <v>702</v>
      </c>
      <c r="V722" s="145">
        <v>-27881508.683556803</v>
      </c>
    </row>
    <row r="723" spans="1:22" x14ac:dyDescent="0.35">
      <c r="A723" s="70">
        <f t="shared" si="19"/>
        <v>704</v>
      </c>
      <c r="B723" s="170">
        <v>1280206.6218922362</v>
      </c>
      <c r="U723" s="145">
        <v>703</v>
      </c>
      <c r="V723" s="145">
        <v>-2049576.7724708244</v>
      </c>
    </row>
    <row r="724" spans="1:22" x14ac:dyDescent="0.35">
      <c r="A724" s="70">
        <f t="shared" si="19"/>
        <v>705</v>
      </c>
      <c r="B724" s="170">
        <v>1280206.6218922362</v>
      </c>
      <c r="U724" s="145">
        <v>704</v>
      </c>
      <c r="V724" s="145">
        <v>-6883702.3250893969</v>
      </c>
    </row>
    <row r="725" spans="1:22" x14ac:dyDescent="0.35">
      <c r="A725" s="70">
        <f t="shared" si="19"/>
        <v>706</v>
      </c>
      <c r="B725" s="170">
        <v>1280206.6218922362</v>
      </c>
      <c r="U725" s="145">
        <v>705</v>
      </c>
      <c r="V725" s="145">
        <v>24323596.33953708</v>
      </c>
    </row>
    <row r="726" spans="1:22" x14ac:dyDescent="0.35">
      <c r="A726" s="70">
        <f t="shared" ref="A726:A789" si="20">A725+1</f>
        <v>707</v>
      </c>
      <c r="B726" s="170">
        <v>1280206.6218922362</v>
      </c>
      <c r="U726" s="145">
        <v>706</v>
      </c>
      <c r="V726" s="145">
        <v>35317962.118569344</v>
      </c>
    </row>
    <row r="727" spans="1:22" x14ac:dyDescent="0.35">
      <c r="A727" s="70">
        <f t="shared" si="20"/>
        <v>708</v>
      </c>
      <c r="B727" s="170">
        <v>1280206.6218922362</v>
      </c>
      <c r="U727" s="145">
        <v>707</v>
      </c>
      <c r="V727" s="145">
        <v>4590730.8350472189</v>
      </c>
    </row>
    <row r="728" spans="1:22" x14ac:dyDescent="0.35">
      <c r="A728" s="70">
        <f t="shared" si="20"/>
        <v>709</v>
      </c>
      <c r="B728" s="170">
        <v>1280206.6218922362</v>
      </c>
      <c r="U728" s="145">
        <v>708</v>
      </c>
      <c r="V728" s="145">
        <v>5281221.4233003259</v>
      </c>
    </row>
    <row r="729" spans="1:22" x14ac:dyDescent="0.35">
      <c r="A729" s="70">
        <f t="shared" si="20"/>
        <v>710</v>
      </c>
      <c r="B729" s="170">
        <v>1280206.6218922362</v>
      </c>
      <c r="U729" s="145">
        <v>709</v>
      </c>
      <c r="V729" s="145">
        <v>-8509212.4541167729</v>
      </c>
    </row>
    <row r="730" spans="1:22" x14ac:dyDescent="0.35">
      <c r="A730" s="70">
        <f t="shared" si="20"/>
        <v>711</v>
      </c>
      <c r="B730" s="170">
        <v>1280206.6218922362</v>
      </c>
      <c r="U730" s="145">
        <v>710</v>
      </c>
      <c r="V730" s="145">
        <v>3658175.6509242579</v>
      </c>
    </row>
    <row r="731" spans="1:22" x14ac:dyDescent="0.35">
      <c r="A731" s="70">
        <f t="shared" si="20"/>
        <v>712</v>
      </c>
      <c r="B731" s="170">
        <v>1280206.6218922362</v>
      </c>
      <c r="U731" s="145">
        <v>711</v>
      </c>
      <c r="V731" s="145">
        <v>2834461.2023257241</v>
      </c>
    </row>
    <row r="732" spans="1:22" x14ac:dyDescent="0.35">
      <c r="A732" s="70">
        <f t="shared" si="20"/>
        <v>713</v>
      </c>
      <c r="B732" s="170">
        <v>1280206.6218922362</v>
      </c>
      <c r="U732" s="145">
        <v>712</v>
      </c>
      <c r="V732" s="145">
        <v>-11565116.268727483</v>
      </c>
    </row>
    <row r="733" spans="1:22" x14ac:dyDescent="0.35">
      <c r="A733" s="70">
        <f t="shared" si="20"/>
        <v>714</v>
      </c>
      <c r="B733" s="170">
        <v>1280206.6218922362</v>
      </c>
      <c r="U733" s="145">
        <v>713</v>
      </c>
      <c r="V733" s="145">
        <v>25865966.982874222</v>
      </c>
    </row>
    <row r="734" spans="1:22" x14ac:dyDescent="0.35">
      <c r="A734" s="70">
        <f t="shared" si="20"/>
        <v>715</v>
      </c>
      <c r="B734" s="170">
        <v>1280206.6218922362</v>
      </c>
      <c r="U734" s="145">
        <v>714</v>
      </c>
      <c r="V734" s="145">
        <v>32455382.918411978</v>
      </c>
    </row>
    <row r="735" spans="1:22" x14ac:dyDescent="0.35">
      <c r="A735" s="70">
        <f t="shared" si="20"/>
        <v>716</v>
      </c>
      <c r="B735" s="170">
        <v>1280206.6218922362</v>
      </c>
      <c r="U735" s="145">
        <v>715</v>
      </c>
      <c r="V735" s="145">
        <v>2148267.6733205542</v>
      </c>
    </row>
    <row r="736" spans="1:22" x14ac:dyDescent="0.35">
      <c r="A736" s="70">
        <f t="shared" si="20"/>
        <v>717</v>
      </c>
      <c r="B736" s="170">
        <v>1280206.6218922362</v>
      </c>
      <c r="U736" s="145">
        <v>716</v>
      </c>
      <c r="V736" s="145">
        <v>-6724455.7106584646</v>
      </c>
    </row>
    <row r="737" spans="1:22" x14ac:dyDescent="0.35">
      <c r="A737" s="70">
        <f t="shared" si="20"/>
        <v>718</v>
      </c>
      <c r="B737" s="170">
        <v>1280206.6218922362</v>
      </c>
      <c r="U737" s="145">
        <v>717</v>
      </c>
      <c r="V737" s="145">
        <v>-12639975.01215969</v>
      </c>
    </row>
    <row r="738" spans="1:22" x14ac:dyDescent="0.35">
      <c r="A738" s="70">
        <f t="shared" si="20"/>
        <v>719</v>
      </c>
      <c r="B738" s="170">
        <v>1280206.6218922362</v>
      </c>
      <c r="U738" s="145">
        <v>718</v>
      </c>
      <c r="V738" s="145">
        <v>320554.99357605726</v>
      </c>
    </row>
    <row r="739" spans="1:22" x14ac:dyDescent="0.35">
      <c r="A739" s="70">
        <f t="shared" si="20"/>
        <v>720</v>
      </c>
      <c r="B739" s="170">
        <v>1280206.6218922362</v>
      </c>
      <c r="U739" s="145">
        <v>719</v>
      </c>
      <c r="V739" s="145">
        <v>-4772773.9752888344</v>
      </c>
    </row>
    <row r="740" spans="1:22" x14ac:dyDescent="0.35">
      <c r="A740" s="70">
        <f t="shared" si="20"/>
        <v>721</v>
      </c>
      <c r="B740" s="170">
        <v>1280206.6218922362</v>
      </c>
      <c r="U740" s="145">
        <v>720</v>
      </c>
      <c r="V740" s="145">
        <v>-15558152.86040058</v>
      </c>
    </row>
    <row r="741" spans="1:22" x14ac:dyDescent="0.35">
      <c r="A741" s="70">
        <f t="shared" si="20"/>
        <v>722</v>
      </c>
      <c r="B741" s="170">
        <v>1280206.6218922362</v>
      </c>
      <c r="U741" s="145">
        <v>721</v>
      </c>
      <c r="V741" s="145">
        <v>159919.34126653895</v>
      </c>
    </row>
    <row r="742" spans="1:22" x14ac:dyDescent="0.35">
      <c r="A742" s="70">
        <f t="shared" si="20"/>
        <v>723</v>
      </c>
      <c r="B742" s="170">
        <v>1280206.6218922362</v>
      </c>
      <c r="U742" s="145">
        <v>722</v>
      </c>
      <c r="V742" s="145">
        <v>-18669000.094281245</v>
      </c>
    </row>
    <row r="743" spans="1:22" x14ac:dyDescent="0.35">
      <c r="A743" s="70">
        <f t="shared" si="20"/>
        <v>724</v>
      </c>
      <c r="B743" s="170">
        <v>1280206.6218922362</v>
      </c>
      <c r="U743" s="145">
        <v>723</v>
      </c>
      <c r="V743" s="145">
        <v>-14132945.017034916</v>
      </c>
    </row>
    <row r="744" spans="1:22" x14ac:dyDescent="0.35">
      <c r="A744" s="70">
        <f t="shared" si="20"/>
        <v>725</v>
      </c>
      <c r="B744" s="170">
        <v>1280206.6218922362</v>
      </c>
      <c r="U744" s="145">
        <v>724</v>
      </c>
      <c r="V744" s="145">
        <v>-957646.90017974377</v>
      </c>
    </row>
    <row r="745" spans="1:22" x14ac:dyDescent="0.35">
      <c r="A745" s="70">
        <f t="shared" si="20"/>
        <v>726</v>
      </c>
      <c r="B745" s="170">
        <v>1280206.6218922362</v>
      </c>
      <c r="U745" s="145">
        <v>725</v>
      </c>
      <c r="V745" s="145">
        <v>4447972.6282749474</v>
      </c>
    </row>
    <row r="746" spans="1:22" x14ac:dyDescent="0.35">
      <c r="A746" s="70">
        <f t="shared" si="20"/>
        <v>727</v>
      </c>
      <c r="B746" s="170">
        <v>1280206.6218922362</v>
      </c>
      <c r="U746" s="145">
        <v>726</v>
      </c>
      <c r="V746" s="145">
        <v>14076122.876299519</v>
      </c>
    </row>
    <row r="747" spans="1:22" x14ac:dyDescent="0.35">
      <c r="A747" s="70">
        <f t="shared" si="20"/>
        <v>728</v>
      </c>
      <c r="B747" s="170">
        <v>1280206.6218922362</v>
      </c>
      <c r="U747" s="145">
        <v>727</v>
      </c>
      <c r="V747" s="145">
        <v>7054706.8072283641</v>
      </c>
    </row>
    <row r="748" spans="1:22" x14ac:dyDescent="0.35">
      <c r="A748" s="70">
        <f t="shared" si="20"/>
        <v>729</v>
      </c>
      <c r="B748" s="170">
        <v>1280206.6218922362</v>
      </c>
      <c r="U748" s="145">
        <v>728</v>
      </c>
      <c r="V748" s="145">
        <v>17540936.917714167</v>
      </c>
    </row>
    <row r="749" spans="1:22" x14ac:dyDescent="0.35">
      <c r="A749" s="70">
        <f t="shared" si="20"/>
        <v>730</v>
      </c>
      <c r="B749" s="170">
        <v>1280206.6218922362</v>
      </c>
      <c r="U749" s="145">
        <v>729</v>
      </c>
      <c r="V749" s="145">
        <v>-1941196.4837737717</v>
      </c>
    </row>
    <row r="750" spans="1:22" x14ac:dyDescent="0.35">
      <c r="A750" s="70">
        <f t="shared" si="20"/>
        <v>731</v>
      </c>
      <c r="B750" s="170">
        <v>1280206.6218922362</v>
      </c>
      <c r="U750" s="145">
        <v>730</v>
      </c>
      <c r="V750" s="145">
        <v>541567.12521934509</v>
      </c>
    </row>
    <row r="751" spans="1:22" x14ac:dyDescent="0.35">
      <c r="A751" s="70">
        <f t="shared" si="20"/>
        <v>732</v>
      </c>
      <c r="B751" s="170">
        <v>1280206.6218922362</v>
      </c>
      <c r="U751" s="145">
        <v>731</v>
      </c>
      <c r="V751" s="145">
        <v>2653575.340924792</v>
      </c>
    </row>
    <row r="752" spans="1:22" x14ac:dyDescent="0.35">
      <c r="A752" s="70">
        <f t="shared" si="20"/>
        <v>733</v>
      </c>
      <c r="B752" s="170">
        <v>1280206.6218922362</v>
      </c>
      <c r="U752" s="145">
        <v>732</v>
      </c>
      <c r="V752" s="145">
        <v>2178035.764801506</v>
      </c>
    </row>
    <row r="753" spans="1:22" x14ac:dyDescent="0.35">
      <c r="A753" s="70">
        <f t="shared" si="20"/>
        <v>734</v>
      </c>
      <c r="B753" s="170">
        <v>1280206.6218922362</v>
      </c>
      <c r="U753" s="145">
        <v>733</v>
      </c>
      <c r="V753" s="145">
        <v>-2546870.0984706059</v>
      </c>
    </row>
    <row r="754" spans="1:22" x14ac:dyDescent="0.35">
      <c r="A754" s="70">
        <f t="shared" si="20"/>
        <v>735</v>
      </c>
      <c r="B754" s="170">
        <v>1280206.6218922362</v>
      </c>
      <c r="U754" s="145">
        <v>734</v>
      </c>
      <c r="V754" s="145">
        <v>-6125128.5311873406</v>
      </c>
    </row>
    <row r="755" spans="1:22" x14ac:dyDescent="0.35">
      <c r="A755" s="70">
        <f t="shared" si="20"/>
        <v>736</v>
      </c>
      <c r="B755" s="170">
        <v>1280206.6218922362</v>
      </c>
      <c r="U755" s="145">
        <v>735</v>
      </c>
      <c r="V755" s="145">
        <v>-15893176.029918153</v>
      </c>
    </row>
    <row r="756" spans="1:22" x14ac:dyDescent="0.35">
      <c r="A756" s="70">
        <f t="shared" si="20"/>
        <v>737</v>
      </c>
      <c r="B756" s="170">
        <v>1280206.6218922362</v>
      </c>
      <c r="U756" s="145">
        <v>736</v>
      </c>
      <c r="V756" s="145">
        <v>4108008.9280203879</v>
      </c>
    </row>
    <row r="757" spans="1:22" x14ac:dyDescent="0.35">
      <c r="A757" s="70">
        <f t="shared" si="20"/>
        <v>738</v>
      </c>
      <c r="B757" s="170">
        <v>1280206.6218922362</v>
      </c>
      <c r="U757" s="145">
        <v>737</v>
      </c>
      <c r="V757" s="145">
        <v>14166270.748163622</v>
      </c>
    </row>
    <row r="758" spans="1:22" x14ac:dyDescent="0.35">
      <c r="A758" s="70">
        <f t="shared" si="20"/>
        <v>739</v>
      </c>
      <c r="B758" s="170">
        <v>1280206.6218922362</v>
      </c>
      <c r="U758" s="145">
        <v>738</v>
      </c>
      <c r="V758" s="145">
        <v>11003803.914591715</v>
      </c>
    </row>
    <row r="759" spans="1:22" x14ac:dyDescent="0.35">
      <c r="A759" s="70">
        <f t="shared" si="20"/>
        <v>740</v>
      </c>
      <c r="B759" s="170">
        <v>1280206.6218922362</v>
      </c>
      <c r="U759" s="145">
        <v>739</v>
      </c>
      <c r="V759" s="145">
        <v>-2587024.1300196275</v>
      </c>
    </row>
    <row r="760" spans="1:22" x14ac:dyDescent="0.35">
      <c r="A760" s="70">
        <f t="shared" si="20"/>
        <v>741</v>
      </c>
      <c r="B760" s="170">
        <v>1280206.6218922362</v>
      </c>
      <c r="U760" s="145">
        <v>740</v>
      </c>
      <c r="V760" s="145">
        <v>-14453674.486396724</v>
      </c>
    </row>
    <row r="761" spans="1:22" x14ac:dyDescent="0.35">
      <c r="A761" s="70">
        <f t="shared" si="20"/>
        <v>742</v>
      </c>
      <c r="B761" s="170">
        <v>1280206.6218922362</v>
      </c>
      <c r="U761" s="145">
        <v>741</v>
      </c>
      <c r="V761" s="145">
        <v>16876356.19033647</v>
      </c>
    </row>
    <row r="762" spans="1:22" x14ac:dyDescent="0.35">
      <c r="A762" s="70">
        <f t="shared" si="20"/>
        <v>743</v>
      </c>
      <c r="B762" s="170">
        <v>1280206.6218922362</v>
      </c>
      <c r="U762" s="145">
        <v>742</v>
      </c>
      <c r="V762" s="145">
        <v>8372706.321938388</v>
      </c>
    </row>
    <row r="763" spans="1:22" x14ac:dyDescent="0.35">
      <c r="A763" s="70">
        <f t="shared" si="20"/>
        <v>744</v>
      </c>
      <c r="B763" s="170">
        <v>1280206.6218922362</v>
      </c>
      <c r="U763" s="145">
        <v>743</v>
      </c>
      <c r="V763" s="145">
        <v>-4895410.1733581703</v>
      </c>
    </row>
    <row r="764" spans="1:22" x14ac:dyDescent="0.35">
      <c r="A764" s="70">
        <f t="shared" si="20"/>
        <v>745</v>
      </c>
      <c r="B764" s="170">
        <v>1280206.6218922362</v>
      </c>
      <c r="U764" s="145">
        <v>744</v>
      </c>
      <c r="V764" s="145">
        <v>5750302.4211074859</v>
      </c>
    </row>
    <row r="765" spans="1:22" x14ac:dyDescent="0.35">
      <c r="A765" s="70">
        <f t="shared" si="20"/>
        <v>746</v>
      </c>
      <c r="B765" s="170">
        <v>1280206.6218922362</v>
      </c>
      <c r="U765" s="145">
        <v>745</v>
      </c>
      <c r="V765" s="145">
        <v>-5720527.6360196285</v>
      </c>
    </row>
    <row r="766" spans="1:22" x14ac:dyDescent="0.35">
      <c r="A766" s="70">
        <f t="shared" si="20"/>
        <v>747</v>
      </c>
      <c r="B766" s="170">
        <v>1280206.6218922362</v>
      </c>
      <c r="U766" s="145">
        <v>746</v>
      </c>
      <c r="V766" s="145">
        <v>2833136.7722823396</v>
      </c>
    </row>
    <row r="767" spans="1:22" x14ac:dyDescent="0.35">
      <c r="A767" s="70">
        <f t="shared" si="20"/>
        <v>748</v>
      </c>
      <c r="B767" s="170">
        <v>1280206.6218922362</v>
      </c>
      <c r="U767" s="145">
        <v>747</v>
      </c>
      <c r="V767" s="145">
        <v>-17666616.911856189</v>
      </c>
    </row>
    <row r="768" spans="1:22" x14ac:dyDescent="0.35">
      <c r="A768" s="70">
        <f t="shared" si="20"/>
        <v>749</v>
      </c>
      <c r="B768" s="170">
        <v>1280206.6218922362</v>
      </c>
      <c r="U768" s="145">
        <v>748</v>
      </c>
      <c r="V768" s="145">
        <v>-28340258.277863905</v>
      </c>
    </row>
    <row r="769" spans="1:22" x14ac:dyDescent="0.35">
      <c r="A769" s="70">
        <f t="shared" si="20"/>
        <v>750</v>
      </c>
      <c r="B769" s="170">
        <v>1280206.6218922362</v>
      </c>
      <c r="U769" s="145">
        <v>749</v>
      </c>
      <c r="V769" s="145">
        <v>-15743493.74445945</v>
      </c>
    </row>
    <row r="770" spans="1:22" x14ac:dyDescent="0.35">
      <c r="A770" s="70">
        <f t="shared" si="20"/>
        <v>751</v>
      </c>
      <c r="B770" s="170">
        <v>1280206.6218922362</v>
      </c>
      <c r="U770" s="145">
        <v>750</v>
      </c>
      <c r="V770" s="145">
        <v>15668975.583120123</v>
      </c>
    </row>
    <row r="771" spans="1:22" x14ac:dyDescent="0.35">
      <c r="A771" s="70">
        <f t="shared" si="20"/>
        <v>752</v>
      </c>
      <c r="B771" s="170">
        <v>1280206.6218922362</v>
      </c>
      <c r="U771" s="145">
        <v>751</v>
      </c>
      <c r="V771" s="145">
        <v>4796272.9078456759</v>
      </c>
    </row>
    <row r="772" spans="1:22" x14ac:dyDescent="0.35">
      <c r="A772" s="70">
        <f t="shared" si="20"/>
        <v>753</v>
      </c>
      <c r="B772" s="170">
        <v>1280206.6218922362</v>
      </c>
      <c r="U772" s="145">
        <v>752</v>
      </c>
      <c r="V772" s="145">
        <v>-9694592.5742379837</v>
      </c>
    </row>
    <row r="773" spans="1:22" x14ac:dyDescent="0.35">
      <c r="A773" s="70">
        <f t="shared" si="20"/>
        <v>754</v>
      </c>
      <c r="B773" s="170">
        <v>1280206.6218922362</v>
      </c>
      <c r="U773" s="145">
        <v>753</v>
      </c>
      <c r="V773" s="145">
        <v>1752175.6863194034</v>
      </c>
    </row>
    <row r="774" spans="1:22" x14ac:dyDescent="0.35">
      <c r="A774" s="70">
        <f t="shared" si="20"/>
        <v>755</v>
      </c>
      <c r="B774" s="170">
        <v>1280206.6218922362</v>
      </c>
      <c r="U774" s="145">
        <v>754</v>
      </c>
      <c r="V774" s="145">
        <v>10085270.962739415</v>
      </c>
    </row>
    <row r="775" spans="1:22" x14ac:dyDescent="0.35">
      <c r="A775" s="70">
        <f t="shared" si="20"/>
        <v>756</v>
      </c>
      <c r="B775" s="170">
        <v>1280206.6218922362</v>
      </c>
      <c r="U775" s="145">
        <v>755</v>
      </c>
      <c r="V775" s="145">
        <v>-14699094.492573343</v>
      </c>
    </row>
    <row r="776" spans="1:22" x14ac:dyDescent="0.35">
      <c r="A776" s="70">
        <f t="shared" si="20"/>
        <v>757</v>
      </c>
      <c r="B776" s="170">
        <v>1280206.6218922362</v>
      </c>
      <c r="U776" s="145">
        <v>756</v>
      </c>
      <c r="V776" s="145">
        <v>19324960.038164973</v>
      </c>
    </row>
    <row r="777" spans="1:22" x14ac:dyDescent="0.35">
      <c r="A777" s="70">
        <f t="shared" si="20"/>
        <v>758</v>
      </c>
      <c r="B777" s="170">
        <v>1280206.6218922362</v>
      </c>
      <c r="U777" s="145">
        <v>757</v>
      </c>
      <c r="V777" s="145">
        <v>650640.76407364011</v>
      </c>
    </row>
    <row r="778" spans="1:22" x14ac:dyDescent="0.35">
      <c r="A778" s="70">
        <f t="shared" si="20"/>
        <v>759</v>
      </c>
      <c r="B778" s="170">
        <v>1280206.6218922362</v>
      </c>
      <c r="U778" s="145">
        <v>758</v>
      </c>
      <c r="V778" s="145">
        <v>694249.95108664781</v>
      </c>
    </row>
    <row r="779" spans="1:22" x14ac:dyDescent="0.35">
      <c r="A779" s="70">
        <f t="shared" si="20"/>
        <v>760</v>
      </c>
      <c r="B779" s="170">
        <v>1280206.6218922362</v>
      </c>
      <c r="U779" s="145">
        <v>759</v>
      </c>
      <c r="V779" s="145">
        <v>15735551.30296161</v>
      </c>
    </row>
    <row r="780" spans="1:22" x14ac:dyDescent="0.35">
      <c r="A780" s="70">
        <f t="shared" si="20"/>
        <v>761</v>
      </c>
      <c r="B780" s="170">
        <v>1280206.6218922362</v>
      </c>
      <c r="U780" s="145">
        <v>760</v>
      </c>
      <c r="V780" s="145">
        <v>-13884878.103467455</v>
      </c>
    </row>
    <row r="781" spans="1:22" x14ac:dyDescent="0.35">
      <c r="A781" s="70">
        <f t="shared" si="20"/>
        <v>762</v>
      </c>
      <c r="B781" s="170">
        <v>1280206.6218922362</v>
      </c>
      <c r="U781" s="145">
        <v>761</v>
      </c>
      <c r="V781" s="145">
        <v>-26384398.5895252</v>
      </c>
    </row>
    <row r="782" spans="1:22" x14ac:dyDescent="0.35">
      <c r="A782" s="70">
        <f t="shared" si="20"/>
        <v>763</v>
      </c>
      <c r="B782" s="170">
        <v>1280206.6218922362</v>
      </c>
      <c r="U782" s="145">
        <v>762</v>
      </c>
      <c r="V782" s="145">
        <v>-11229701.372539533</v>
      </c>
    </row>
    <row r="783" spans="1:22" x14ac:dyDescent="0.35">
      <c r="A783" s="70">
        <f t="shared" si="20"/>
        <v>764</v>
      </c>
      <c r="B783" s="170">
        <v>1280206.6218922362</v>
      </c>
      <c r="U783" s="145">
        <v>763</v>
      </c>
      <c r="V783" s="145">
        <v>-9797841.3696688693</v>
      </c>
    </row>
    <row r="784" spans="1:22" x14ac:dyDescent="0.35">
      <c r="A784" s="70">
        <f t="shared" si="20"/>
        <v>765</v>
      </c>
      <c r="B784" s="170">
        <v>1280206.6218922362</v>
      </c>
      <c r="U784" s="145">
        <v>764</v>
      </c>
      <c r="V784" s="145">
        <v>-2264341.3622021228</v>
      </c>
    </row>
    <row r="785" spans="1:22" x14ac:dyDescent="0.35">
      <c r="A785" s="70">
        <f t="shared" si="20"/>
        <v>766</v>
      </c>
      <c r="B785" s="170">
        <v>1280206.6218922362</v>
      </c>
      <c r="U785" s="145">
        <v>765</v>
      </c>
      <c r="V785" s="145">
        <v>-14183008.411034029</v>
      </c>
    </row>
    <row r="786" spans="1:22" x14ac:dyDescent="0.35">
      <c r="A786" s="70">
        <f t="shared" si="20"/>
        <v>767</v>
      </c>
      <c r="B786" s="170">
        <v>1280206.6218922362</v>
      </c>
      <c r="U786" s="145">
        <v>766</v>
      </c>
      <c r="V786" s="145">
        <v>-3537606.0494709946</v>
      </c>
    </row>
    <row r="787" spans="1:22" x14ac:dyDescent="0.35">
      <c r="A787" s="70">
        <f t="shared" si="20"/>
        <v>768</v>
      </c>
      <c r="B787" s="170">
        <v>1280206.6218922362</v>
      </c>
      <c r="U787" s="145">
        <v>767</v>
      </c>
      <c r="V787" s="145">
        <v>-5142355.5816650391</v>
      </c>
    </row>
    <row r="788" spans="1:22" x14ac:dyDescent="0.35">
      <c r="A788" s="70">
        <f t="shared" si="20"/>
        <v>769</v>
      </c>
      <c r="B788" s="170">
        <v>1280206.6218922362</v>
      </c>
      <c r="U788" s="145">
        <v>768</v>
      </c>
      <c r="V788" s="145">
        <v>-1438197.7598804496</v>
      </c>
    </row>
    <row r="789" spans="1:22" x14ac:dyDescent="0.35">
      <c r="A789" s="70">
        <f t="shared" si="20"/>
        <v>770</v>
      </c>
      <c r="B789" s="170">
        <v>1280206.6218922362</v>
      </c>
      <c r="U789" s="145">
        <v>769</v>
      </c>
      <c r="V789" s="145">
        <v>58983483.169068679</v>
      </c>
    </row>
    <row r="790" spans="1:22" x14ac:dyDescent="0.35">
      <c r="A790" s="70">
        <f t="shared" ref="A790:A853" si="21">A789+1</f>
        <v>771</v>
      </c>
      <c r="B790" s="170">
        <v>1280206.6218922362</v>
      </c>
      <c r="U790" s="145">
        <v>770</v>
      </c>
      <c r="V790" s="145">
        <v>-12039423.585468227</v>
      </c>
    </row>
    <row r="791" spans="1:22" x14ac:dyDescent="0.35">
      <c r="A791" s="70">
        <f t="shared" si="21"/>
        <v>772</v>
      </c>
      <c r="B791" s="170">
        <v>1280206.6218922362</v>
      </c>
      <c r="U791" s="145">
        <v>771</v>
      </c>
      <c r="V791" s="145">
        <v>-17219696.707063258</v>
      </c>
    </row>
    <row r="792" spans="1:22" x14ac:dyDescent="0.35">
      <c r="A792" s="70">
        <f t="shared" si="21"/>
        <v>773</v>
      </c>
      <c r="B792" s="170">
        <v>1280206.6218922362</v>
      </c>
      <c r="U792" s="145">
        <v>772</v>
      </c>
      <c r="V792" s="145">
        <v>-22920241.549427141</v>
      </c>
    </row>
    <row r="793" spans="1:22" x14ac:dyDescent="0.35">
      <c r="A793" s="70">
        <f t="shared" si="21"/>
        <v>774</v>
      </c>
      <c r="B793" s="170">
        <v>1280206.6218922362</v>
      </c>
      <c r="U793" s="145">
        <v>773</v>
      </c>
      <c r="V793" s="145">
        <v>37177363.154951498</v>
      </c>
    </row>
    <row r="794" spans="1:22" x14ac:dyDescent="0.35">
      <c r="A794" s="70">
        <f t="shared" si="21"/>
        <v>775</v>
      </c>
      <c r="B794" s="170">
        <v>1280206.6218922362</v>
      </c>
      <c r="U794" s="145">
        <v>774</v>
      </c>
      <c r="V794" s="145">
        <v>28906085.074730705</v>
      </c>
    </row>
    <row r="795" spans="1:22" x14ac:dyDescent="0.35">
      <c r="A795" s="70">
        <f t="shared" si="21"/>
        <v>776</v>
      </c>
      <c r="B795" s="170">
        <v>1280206.6218922362</v>
      </c>
      <c r="U795" s="145">
        <v>775</v>
      </c>
      <c r="V795" s="145">
        <v>-17264043.342811733</v>
      </c>
    </row>
    <row r="796" spans="1:22" x14ac:dyDescent="0.35">
      <c r="A796" s="70">
        <f t="shared" si="21"/>
        <v>777</v>
      </c>
      <c r="B796" s="170">
        <v>1280206.6218922362</v>
      </c>
      <c r="U796" s="145">
        <v>776</v>
      </c>
      <c r="V796" s="145">
        <v>-722582.42381668463</v>
      </c>
    </row>
    <row r="797" spans="1:22" x14ac:dyDescent="0.35">
      <c r="A797" s="70">
        <f t="shared" si="21"/>
        <v>778</v>
      </c>
      <c r="B797" s="170">
        <v>1280206.6218922362</v>
      </c>
      <c r="U797" s="145">
        <v>777</v>
      </c>
      <c r="V797" s="145">
        <v>12858582.964405172</v>
      </c>
    </row>
    <row r="798" spans="1:22" x14ac:dyDescent="0.35">
      <c r="A798" s="70">
        <f t="shared" si="21"/>
        <v>779</v>
      </c>
      <c r="B798" s="170">
        <v>1280206.6218922362</v>
      </c>
      <c r="U798" s="145">
        <v>778</v>
      </c>
      <c r="V798" s="145">
        <v>470882.42751073837</v>
      </c>
    </row>
    <row r="799" spans="1:22" x14ac:dyDescent="0.35">
      <c r="A799" s="70">
        <f t="shared" si="21"/>
        <v>780</v>
      </c>
      <c r="B799" s="170">
        <v>1280206.6218922362</v>
      </c>
      <c r="U799" s="145">
        <v>779</v>
      </c>
      <c r="V799" s="145">
        <v>-14137820.333153583</v>
      </c>
    </row>
    <row r="800" spans="1:22" x14ac:dyDescent="0.35">
      <c r="A800" s="70">
        <f t="shared" si="21"/>
        <v>781</v>
      </c>
      <c r="B800" s="170">
        <v>1280206.6218922362</v>
      </c>
      <c r="U800" s="145">
        <v>780</v>
      </c>
      <c r="V800" s="145">
        <v>-21365650.906715468</v>
      </c>
    </row>
    <row r="801" spans="1:22" x14ac:dyDescent="0.35">
      <c r="A801" s="70">
        <f t="shared" si="21"/>
        <v>782</v>
      </c>
      <c r="B801" s="170">
        <v>1280206.6218922362</v>
      </c>
      <c r="U801" s="145">
        <v>781</v>
      </c>
      <c r="V801" s="145">
        <v>-15151455.419991883</v>
      </c>
    </row>
    <row r="802" spans="1:22" x14ac:dyDescent="0.35">
      <c r="A802" s="70">
        <f t="shared" si="21"/>
        <v>783</v>
      </c>
      <c r="B802" s="170">
        <v>1280206.6218922362</v>
      </c>
      <c r="U802" s="145">
        <v>782</v>
      </c>
      <c r="V802" s="145">
        <v>-601955.90525634959</v>
      </c>
    </row>
    <row r="803" spans="1:22" x14ac:dyDescent="0.35">
      <c r="A803" s="70">
        <f t="shared" si="21"/>
        <v>784</v>
      </c>
      <c r="B803" s="170">
        <v>1280206.6218922362</v>
      </c>
      <c r="U803" s="145">
        <v>783</v>
      </c>
      <c r="V803" s="145">
        <v>22258723.9927173</v>
      </c>
    </row>
    <row r="804" spans="1:22" x14ac:dyDescent="0.35">
      <c r="A804" s="70">
        <f t="shared" si="21"/>
        <v>785</v>
      </c>
      <c r="B804" s="170">
        <v>1280206.6218922362</v>
      </c>
      <c r="U804" s="145">
        <v>784</v>
      </c>
      <c r="V804" s="145">
        <v>-4086824.95462244</v>
      </c>
    </row>
    <row r="805" spans="1:22" x14ac:dyDescent="0.35">
      <c r="A805" s="70">
        <f t="shared" si="21"/>
        <v>786</v>
      </c>
      <c r="B805" s="170">
        <v>1280206.6218922362</v>
      </c>
      <c r="U805" s="145">
        <v>785</v>
      </c>
      <c r="V805" s="145">
        <v>2978338.7471116595</v>
      </c>
    </row>
    <row r="806" spans="1:22" x14ac:dyDescent="0.35">
      <c r="A806" s="70">
        <f t="shared" si="21"/>
        <v>787</v>
      </c>
      <c r="B806" s="170">
        <v>1280206.6218922362</v>
      </c>
      <c r="U806" s="145">
        <v>786</v>
      </c>
      <c r="V806" s="145">
        <v>9134564.5704625435</v>
      </c>
    </row>
    <row r="807" spans="1:22" x14ac:dyDescent="0.35">
      <c r="A807" s="70">
        <f t="shared" si="21"/>
        <v>788</v>
      </c>
      <c r="B807" s="170">
        <v>1280206.6218922362</v>
      </c>
      <c r="U807" s="145">
        <v>787</v>
      </c>
      <c r="V807" s="145">
        <v>9325463.5037706718</v>
      </c>
    </row>
    <row r="808" spans="1:22" x14ac:dyDescent="0.35">
      <c r="A808" s="70">
        <f t="shared" si="21"/>
        <v>789</v>
      </c>
      <c r="B808" s="170">
        <v>1280206.6218922362</v>
      </c>
      <c r="U808" s="145">
        <v>788</v>
      </c>
      <c r="V808" s="145">
        <v>558403.90982140973</v>
      </c>
    </row>
    <row r="809" spans="1:22" x14ac:dyDescent="0.35">
      <c r="A809" s="70">
        <f t="shared" si="21"/>
        <v>790</v>
      </c>
      <c r="B809" s="170">
        <v>1280206.6218922362</v>
      </c>
      <c r="U809" s="145">
        <v>789</v>
      </c>
      <c r="V809" s="145">
        <v>1264404.4428134672</v>
      </c>
    </row>
    <row r="810" spans="1:22" x14ac:dyDescent="0.35">
      <c r="A810" s="70">
        <f t="shared" si="21"/>
        <v>791</v>
      </c>
      <c r="B810" s="170">
        <v>1280206.6218922362</v>
      </c>
      <c r="U810" s="145">
        <v>790</v>
      </c>
      <c r="V810" s="145">
        <v>-845322.16791345924</v>
      </c>
    </row>
    <row r="811" spans="1:22" x14ac:dyDescent="0.35">
      <c r="A811" s="70">
        <f t="shared" si="21"/>
        <v>792</v>
      </c>
      <c r="B811" s="170">
        <v>1280206.6218922362</v>
      </c>
      <c r="U811" s="145">
        <v>791</v>
      </c>
      <c r="V811" s="145">
        <v>31447678.756841443</v>
      </c>
    </row>
    <row r="812" spans="1:22" x14ac:dyDescent="0.35">
      <c r="A812" s="70">
        <f t="shared" si="21"/>
        <v>793</v>
      </c>
      <c r="B812" s="170">
        <v>1280206.6218922362</v>
      </c>
      <c r="U812" s="145">
        <v>792</v>
      </c>
      <c r="V812" s="145">
        <v>5529790.6137648895</v>
      </c>
    </row>
    <row r="813" spans="1:22" x14ac:dyDescent="0.35">
      <c r="A813" s="70">
        <f t="shared" si="21"/>
        <v>794</v>
      </c>
      <c r="B813" s="170">
        <v>1280206.6218922362</v>
      </c>
      <c r="U813" s="145">
        <v>793</v>
      </c>
      <c r="V813" s="145">
        <v>2243454.6918756738</v>
      </c>
    </row>
    <row r="814" spans="1:22" x14ac:dyDescent="0.35">
      <c r="A814" s="70">
        <f t="shared" si="21"/>
        <v>795</v>
      </c>
      <c r="B814" s="170">
        <v>1280206.6218922362</v>
      </c>
      <c r="U814" s="145">
        <v>794</v>
      </c>
      <c r="V814" s="145">
        <v>15067790.877524935</v>
      </c>
    </row>
    <row r="815" spans="1:22" x14ac:dyDescent="0.35">
      <c r="A815" s="70">
        <f t="shared" si="21"/>
        <v>796</v>
      </c>
      <c r="B815" s="170">
        <v>1280206.6218922362</v>
      </c>
      <c r="U815" s="145">
        <v>795</v>
      </c>
      <c r="V815" s="145">
        <v>-4926753.8247651104</v>
      </c>
    </row>
    <row r="816" spans="1:22" x14ac:dyDescent="0.35">
      <c r="A816" s="70">
        <f t="shared" si="21"/>
        <v>797</v>
      </c>
      <c r="B816" s="170">
        <v>1280206.6218922362</v>
      </c>
      <c r="U816" s="145">
        <v>796</v>
      </c>
      <c r="V816" s="145">
        <v>-1969247.4200221412</v>
      </c>
    </row>
    <row r="817" spans="1:22" x14ac:dyDescent="0.35">
      <c r="A817" s="70">
        <f t="shared" si="21"/>
        <v>798</v>
      </c>
      <c r="B817" s="170">
        <v>1280206.6218922362</v>
      </c>
      <c r="U817" s="145">
        <v>797</v>
      </c>
      <c r="V817" s="145">
        <v>-21149766.957324013</v>
      </c>
    </row>
    <row r="818" spans="1:22" x14ac:dyDescent="0.35">
      <c r="A818" s="70">
        <f t="shared" si="21"/>
        <v>799</v>
      </c>
      <c r="B818" s="170">
        <v>1280206.6218922362</v>
      </c>
      <c r="U818" s="145">
        <v>798</v>
      </c>
      <c r="V818" s="145">
        <v>12104034.19840885</v>
      </c>
    </row>
    <row r="819" spans="1:22" x14ac:dyDescent="0.35">
      <c r="A819" s="70">
        <f t="shared" si="21"/>
        <v>800</v>
      </c>
      <c r="B819" s="170">
        <v>1280206.6218922362</v>
      </c>
      <c r="U819" s="145">
        <v>799</v>
      </c>
      <c r="V819" s="145">
        <v>-14862103.488141542</v>
      </c>
    </row>
    <row r="820" spans="1:22" x14ac:dyDescent="0.35">
      <c r="A820" s="70">
        <f t="shared" si="21"/>
        <v>801</v>
      </c>
      <c r="B820" s="170">
        <v>1280206.6218922362</v>
      </c>
      <c r="U820" s="145">
        <v>800</v>
      </c>
      <c r="V820" s="145">
        <v>-5136849.064885471</v>
      </c>
    </row>
    <row r="821" spans="1:22" x14ac:dyDescent="0.35">
      <c r="A821" s="70">
        <f t="shared" si="21"/>
        <v>802</v>
      </c>
      <c r="B821" s="170">
        <v>1280206.6218922362</v>
      </c>
      <c r="U821" s="145">
        <v>801</v>
      </c>
      <c r="V821" s="145">
        <v>-12397055.076254595</v>
      </c>
    </row>
    <row r="822" spans="1:22" x14ac:dyDescent="0.35">
      <c r="A822" s="70">
        <f t="shared" si="21"/>
        <v>803</v>
      </c>
      <c r="B822" s="170">
        <v>1280206.6218922362</v>
      </c>
      <c r="U822" s="145">
        <v>802</v>
      </c>
      <c r="V822" s="145">
        <v>-15809244.781614432</v>
      </c>
    </row>
    <row r="823" spans="1:22" x14ac:dyDescent="0.35">
      <c r="A823" s="70">
        <f t="shared" si="21"/>
        <v>804</v>
      </c>
      <c r="B823" s="170">
        <v>1280206.6218922362</v>
      </c>
      <c r="U823" s="145">
        <v>803</v>
      </c>
      <c r="V823" s="145">
        <v>-9420490.0753437858</v>
      </c>
    </row>
    <row r="824" spans="1:22" x14ac:dyDescent="0.35">
      <c r="A824" s="70">
        <f t="shared" si="21"/>
        <v>805</v>
      </c>
      <c r="B824" s="170">
        <v>1280206.6218922362</v>
      </c>
      <c r="U824" s="145">
        <v>804</v>
      </c>
      <c r="V824" s="145">
        <v>-7249217.0416988712</v>
      </c>
    </row>
    <row r="825" spans="1:22" x14ac:dyDescent="0.35">
      <c r="A825" s="70">
        <f t="shared" si="21"/>
        <v>806</v>
      </c>
      <c r="B825" s="170">
        <v>1280206.6218922362</v>
      </c>
      <c r="U825" s="145">
        <v>805</v>
      </c>
      <c r="V825" s="145">
        <v>13549931.826746076</v>
      </c>
    </row>
    <row r="826" spans="1:22" x14ac:dyDescent="0.35">
      <c r="A826" s="70">
        <f t="shared" si="21"/>
        <v>807</v>
      </c>
      <c r="B826" s="170">
        <v>1280206.6218922362</v>
      </c>
      <c r="U826" s="145">
        <v>806</v>
      </c>
      <c r="V826" s="145">
        <v>-2841622.3707394376</v>
      </c>
    </row>
    <row r="827" spans="1:22" x14ac:dyDescent="0.35">
      <c r="A827" s="70">
        <f t="shared" si="21"/>
        <v>808</v>
      </c>
      <c r="B827" s="170">
        <v>1280206.6218922362</v>
      </c>
      <c r="U827" s="145">
        <v>807</v>
      </c>
      <c r="V827" s="145">
        <v>-10157968.783640368</v>
      </c>
    </row>
    <row r="828" spans="1:22" x14ac:dyDescent="0.35">
      <c r="A828" s="70">
        <f t="shared" si="21"/>
        <v>809</v>
      </c>
      <c r="B828" s="170">
        <v>1280206.6218922362</v>
      </c>
      <c r="U828" s="145">
        <v>808</v>
      </c>
      <c r="V828" s="145">
        <v>-16156069.953296637</v>
      </c>
    </row>
    <row r="829" spans="1:22" x14ac:dyDescent="0.35">
      <c r="A829" s="70">
        <f t="shared" si="21"/>
        <v>810</v>
      </c>
      <c r="B829" s="170">
        <v>1280206.6218922362</v>
      </c>
      <c r="U829" s="145">
        <v>809</v>
      </c>
      <c r="V829" s="145">
        <v>-20911646.638862338</v>
      </c>
    </row>
    <row r="830" spans="1:22" x14ac:dyDescent="0.35">
      <c r="A830" s="70">
        <f t="shared" si="21"/>
        <v>811</v>
      </c>
      <c r="B830" s="170">
        <v>1280206.6218922362</v>
      </c>
      <c r="U830" s="145">
        <v>810</v>
      </c>
      <c r="V830" s="145">
        <v>35438383.756829962</v>
      </c>
    </row>
    <row r="831" spans="1:22" x14ac:dyDescent="0.35">
      <c r="A831" s="70">
        <f t="shared" si="21"/>
        <v>812</v>
      </c>
      <c r="B831" s="170">
        <v>1280206.6218922362</v>
      </c>
      <c r="U831" s="145">
        <v>811</v>
      </c>
      <c r="V831" s="145">
        <v>-12807659.080141505</v>
      </c>
    </row>
    <row r="832" spans="1:22" x14ac:dyDescent="0.35">
      <c r="A832" s="70">
        <f t="shared" si="21"/>
        <v>813</v>
      </c>
      <c r="B832" s="170">
        <v>1280206.6218922362</v>
      </c>
      <c r="U832" s="145">
        <v>812</v>
      </c>
      <c r="V832" s="145">
        <v>8217198.8560965993</v>
      </c>
    </row>
    <row r="833" spans="1:22" x14ac:dyDescent="0.35">
      <c r="A833" s="70">
        <f t="shared" si="21"/>
        <v>814</v>
      </c>
      <c r="B833" s="170">
        <v>1280206.6218922362</v>
      </c>
      <c r="U833" s="145">
        <v>813</v>
      </c>
      <c r="V833" s="145">
        <v>-11551490.83505168</v>
      </c>
    </row>
    <row r="834" spans="1:22" x14ac:dyDescent="0.35">
      <c r="A834" s="70">
        <f t="shared" si="21"/>
        <v>815</v>
      </c>
      <c r="B834" s="170">
        <v>1280206.6218922362</v>
      </c>
      <c r="U834" s="145">
        <v>814</v>
      </c>
      <c r="V834" s="145">
        <v>3858074.6993998699</v>
      </c>
    </row>
    <row r="835" spans="1:22" x14ac:dyDescent="0.35">
      <c r="A835" s="70">
        <f t="shared" si="21"/>
        <v>816</v>
      </c>
      <c r="B835" s="170">
        <v>1280206.6218922362</v>
      </c>
      <c r="U835" s="145">
        <v>815</v>
      </c>
      <c r="V835" s="145">
        <v>13813694.581160761</v>
      </c>
    </row>
    <row r="836" spans="1:22" x14ac:dyDescent="0.35">
      <c r="A836" s="70">
        <f t="shared" si="21"/>
        <v>817</v>
      </c>
      <c r="B836" s="170">
        <v>1280206.6218922362</v>
      </c>
      <c r="U836" s="145">
        <v>816</v>
      </c>
      <c r="V836" s="145">
        <v>-14978705.681863373</v>
      </c>
    </row>
    <row r="837" spans="1:22" x14ac:dyDescent="0.35">
      <c r="A837" s="70">
        <f t="shared" si="21"/>
        <v>818</v>
      </c>
      <c r="B837" s="170">
        <v>1280206.6218922362</v>
      </c>
      <c r="U837" s="145">
        <v>817</v>
      </c>
      <c r="V837" s="145">
        <v>-111133.94214691967</v>
      </c>
    </row>
    <row r="838" spans="1:22" x14ac:dyDescent="0.35">
      <c r="A838" s="70">
        <f t="shared" si="21"/>
        <v>819</v>
      </c>
      <c r="B838" s="170">
        <v>1280206.6218922362</v>
      </c>
      <c r="U838" s="145">
        <v>818</v>
      </c>
      <c r="V838" s="145">
        <v>796722.1753689386</v>
      </c>
    </row>
    <row r="839" spans="1:22" x14ac:dyDescent="0.35">
      <c r="A839" s="70">
        <f t="shared" si="21"/>
        <v>820</v>
      </c>
      <c r="B839" s="170">
        <v>1280206.6218922362</v>
      </c>
      <c r="U839" s="145">
        <v>819</v>
      </c>
      <c r="V839" s="145">
        <v>-6394890.2276720386</v>
      </c>
    </row>
    <row r="840" spans="1:22" x14ac:dyDescent="0.35">
      <c r="A840" s="70">
        <f t="shared" si="21"/>
        <v>821</v>
      </c>
      <c r="B840" s="170">
        <v>1280206.6218922362</v>
      </c>
      <c r="U840" s="145">
        <v>820</v>
      </c>
      <c r="V840" s="145">
        <v>-6448597.2381227892</v>
      </c>
    </row>
    <row r="841" spans="1:22" x14ac:dyDescent="0.35">
      <c r="A841" s="70">
        <f t="shared" si="21"/>
        <v>822</v>
      </c>
      <c r="B841" s="170">
        <v>1280206.6218922362</v>
      </c>
      <c r="U841" s="145">
        <v>821</v>
      </c>
      <c r="V841" s="145">
        <v>-13915405.519464811</v>
      </c>
    </row>
    <row r="842" spans="1:22" x14ac:dyDescent="0.35">
      <c r="A842" s="70">
        <f t="shared" si="21"/>
        <v>823</v>
      </c>
      <c r="B842" s="170">
        <v>1280206.6218922362</v>
      </c>
      <c r="U842" s="145">
        <v>822</v>
      </c>
      <c r="V842" s="145">
        <v>-11363333.836551599</v>
      </c>
    </row>
    <row r="843" spans="1:22" x14ac:dyDescent="0.35">
      <c r="A843" s="70">
        <f t="shared" si="21"/>
        <v>824</v>
      </c>
      <c r="B843" s="170">
        <v>1280206.6218922362</v>
      </c>
      <c r="U843" s="145">
        <v>823</v>
      </c>
      <c r="V843" s="145">
        <v>12512590.822664417</v>
      </c>
    </row>
    <row r="844" spans="1:22" x14ac:dyDescent="0.35">
      <c r="A844" s="70">
        <f t="shared" si="21"/>
        <v>825</v>
      </c>
      <c r="B844" s="170">
        <v>1280206.6218922362</v>
      </c>
      <c r="U844" s="145">
        <v>824</v>
      </c>
      <c r="V844" s="145">
        <v>-15172093.968396436</v>
      </c>
    </row>
    <row r="845" spans="1:22" x14ac:dyDescent="0.35">
      <c r="A845" s="70">
        <f t="shared" si="21"/>
        <v>826</v>
      </c>
      <c r="B845" s="170">
        <v>1280206.6218922362</v>
      </c>
      <c r="U845" s="145">
        <v>825</v>
      </c>
      <c r="V845" s="145">
        <v>-6905692.6020821743</v>
      </c>
    </row>
    <row r="846" spans="1:22" x14ac:dyDescent="0.35">
      <c r="A846" s="70">
        <f t="shared" si="21"/>
        <v>827</v>
      </c>
      <c r="B846" s="170">
        <v>1280206.6218922362</v>
      </c>
      <c r="U846" s="145">
        <v>826</v>
      </c>
      <c r="V846" s="145">
        <v>3145621.452887252</v>
      </c>
    </row>
    <row r="847" spans="1:22" x14ac:dyDescent="0.35">
      <c r="A847" s="70">
        <f t="shared" si="21"/>
        <v>828</v>
      </c>
      <c r="B847" s="170">
        <v>1280206.6218922362</v>
      </c>
      <c r="U847" s="145">
        <v>827</v>
      </c>
      <c r="V847" s="145">
        <v>-220133.58536515012</v>
      </c>
    </row>
    <row r="848" spans="1:22" x14ac:dyDescent="0.35">
      <c r="A848" s="70">
        <f t="shared" si="21"/>
        <v>829</v>
      </c>
      <c r="B848" s="170">
        <v>1280206.6218922362</v>
      </c>
      <c r="U848" s="145">
        <v>828</v>
      </c>
      <c r="V848" s="145">
        <v>16618531.020327389</v>
      </c>
    </row>
    <row r="849" spans="1:22" x14ac:dyDescent="0.35">
      <c r="A849" s="70">
        <f t="shared" si="21"/>
        <v>830</v>
      </c>
      <c r="B849" s="170">
        <v>1280206.6218922362</v>
      </c>
      <c r="U849" s="145">
        <v>829</v>
      </c>
      <c r="V849" s="145">
        <v>18038370.950821817</v>
      </c>
    </row>
    <row r="850" spans="1:22" x14ac:dyDescent="0.35">
      <c r="A850" s="70">
        <f t="shared" si="21"/>
        <v>831</v>
      </c>
      <c r="B850" s="170">
        <v>1280206.6218922362</v>
      </c>
      <c r="U850" s="145">
        <v>830</v>
      </c>
      <c r="V850" s="145">
        <v>-614914.52155565843</v>
      </c>
    </row>
    <row r="851" spans="1:22" x14ac:dyDescent="0.35">
      <c r="A851" s="70">
        <f t="shared" si="21"/>
        <v>832</v>
      </c>
      <c r="B851" s="170">
        <v>1280206.6218922362</v>
      </c>
      <c r="U851" s="145">
        <v>831</v>
      </c>
      <c r="V851" s="145">
        <v>11055887.486722335</v>
      </c>
    </row>
    <row r="852" spans="1:22" x14ac:dyDescent="0.35">
      <c r="A852" s="70">
        <f t="shared" si="21"/>
        <v>833</v>
      </c>
      <c r="B852" s="170">
        <v>1280206.6218922362</v>
      </c>
      <c r="U852" s="145">
        <v>832</v>
      </c>
      <c r="V852" s="145">
        <v>54002522.360195413</v>
      </c>
    </row>
    <row r="853" spans="1:22" x14ac:dyDescent="0.35">
      <c r="A853" s="70">
        <f t="shared" si="21"/>
        <v>834</v>
      </c>
      <c r="B853" s="170">
        <v>1280206.6218922362</v>
      </c>
      <c r="U853" s="145">
        <v>833</v>
      </c>
      <c r="V853" s="145">
        <v>-121565.14068904147</v>
      </c>
    </row>
    <row r="854" spans="1:22" x14ac:dyDescent="0.35">
      <c r="A854" s="70">
        <f t="shared" ref="A854:A917" si="22">A853+1</f>
        <v>835</v>
      </c>
      <c r="B854" s="170">
        <v>1280206.6218922362</v>
      </c>
      <c r="U854" s="145">
        <v>834</v>
      </c>
      <c r="V854" s="145">
        <v>-6463908.1612424068</v>
      </c>
    </row>
    <row r="855" spans="1:22" x14ac:dyDescent="0.35">
      <c r="A855" s="70">
        <f t="shared" si="22"/>
        <v>836</v>
      </c>
      <c r="B855" s="170">
        <v>1280206.6218922362</v>
      </c>
      <c r="U855" s="145">
        <v>835</v>
      </c>
      <c r="V855" s="145">
        <v>4232584.0569089688</v>
      </c>
    </row>
    <row r="856" spans="1:22" x14ac:dyDescent="0.35">
      <c r="A856" s="70">
        <f t="shared" si="22"/>
        <v>837</v>
      </c>
      <c r="B856" s="170">
        <v>1280206.6218922362</v>
      </c>
      <c r="U856" s="145">
        <v>836</v>
      </c>
      <c r="V856" s="145">
        <v>-1980898.457930129</v>
      </c>
    </row>
    <row r="857" spans="1:22" x14ac:dyDescent="0.35">
      <c r="A857" s="70">
        <f t="shared" si="22"/>
        <v>838</v>
      </c>
      <c r="B857" s="170">
        <v>1280206.6218922362</v>
      </c>
      <c r="U857" s="145">
        <v>837</v>
      </c>
      <c r="V857" s="145">
        <v>-7560206.3986940607</v>
      </c>
    </row>
    <row r="858" spans="1:22" x14ac:dyDescent="0.35">
      <c r="A858" s="70">
        <f t="shared" si="22"/>
        <v>839</v>
      </c>
      <c r="B858" s="170">
        <v>1280206.6218922362</v>
      </c>
      <c r="U858" s="145">
        <v>838</v>
      </c>
      <c r="V858" s="145">
        <v>11668679.570942171</v>
      </c>
    </row>
    <row r="859" spans="1:22" x14ac:dyDescent="0.35">
      <c r="A859" s="70">
        <f t="shared" si="22"/>
        <v>840</v>
      </c>
      <c r="B859" s="170">
        <v>1280206.6218922362</v>
      </c>
      <c r="U859" s="145">
        <v>839</v>
      </c>
      <c r="V859" s="145">
        <v>-6307092.0928617623</v>
      </c>
    </row>
    <row r="860" spans="1:22" x14ac:dyDescent="0.35">
      <c r="A860" s="70">
        <f t="shared" si="22"/>
        <v>841</v>
      </c>
      <c r="B860" s="170">
        <v>1280206.6218922362</v>
      </c>
      <c r="U860" s="145">
        <v>840</v>
      </c>
      <c r="V860" s="145">
        <v>-3152488.2274384052</v>
      </c>
    </row>
    <row r="861" spans="1:22" x14ac:dyDescent="0.35">
      <c r="A861" s="70">
        <f t="shared" si="22"/>
        <v>842</v>
      </c>
      <c r="B861" s="170">
        <v>1280206.6218922362</v>
      </c>
      <c r="U861" s="145">
        <v>841</v>
      </c>
      <c r="V861" s="145">
        <v>15872601.49055868</v>
      </c>
    </row>
    <row r="862" spans="1:22" x14ac:dyDescent="0.35">
      <c r="A862" s="70">
        <f t="shared" si="22"/>
        <v>843</v>
      </c>
      <c r="B862" s="170">
        <v>1280206.6218922362</v>
      </c>
      <c r="U862" s="145">
        <v>842</v>
      </c>
      <c r="V862" s="145">
        <v>22676999.061698824</v>
      </c>
    </row>
    <row r="863" spans="1:22" x14ac:dyDescent="0.35">
      <c r="A863" s="70">
        <f t="shared" si="22"/>
        <v>844</v>
      </c>
      <c r="B863" s="170">
        <v>1280206.6218922362</v>
      </c>
      <c r="U863" s="145">
        <v>843</v>
      </c>
      <c r="V863" s="145">
        <v>-12370494.137529254</v>
      </c>
    </row>
    <row r="864" spans="1:22" x14ac:dyDescent="0.35">
      <c r="A864" s="70">
        <f t="shared" si="22"/>
        <v>845</v>
      </c>
      <c r="B864" s="170">
        <v>1280206.6218922362</v>
      </c>
      <c r="U864" s="145">
        <v>844</v>
      </c>
      <c r="V864" s="145">
        <v>11782137.633149408</v>
      </c>
    </row>
    <row r="865" spans="1:22" x14ac:dyDescent="0.35">
      <c r="A865" s="70">
        <f t="shared" si="22"/>
        <v>846</v>
      </c>
      <c r="B865" s="170">
        <v>1280206.6218922362</v>
      </c>
      <c r="U865" s="145">
        <v>845</v>
      </c>
      <c r="V865" s="145">
        <v>-11743047.011910066</v>
      </c>
    </row>
    <row r="866" spans="1:22" x14ac:dyDescent="0.35">
      <c r="A866" s="70">
        <f t="shared" si="22"/>
        <v>847</v>
      </c>
      <c r="B866" s="170">
        <v>1280206.6218922362</v>
      </c>
      <c r="U866" s="145">
        <v>846</v>
      </c>
      <c r="V866" s="145">
        <v>-2680189.0656153001</v>
      </c>
    </row>
    <row r="867" spans="1:22" x14ac:dyDescent="0.35">
      <c r="A867" s="70">
        <f t="shared" si="22"/>
        <v>848</v>
      </c>
      <c r="B867" s="170">
        <v>1280206.6218922362</v>
      </c>
      <c r="U867" s="145">
        <v>847</v>
      </c>
      <c r="V867" s="145">
        <v>-5106510.1282155588</v>
      </c>
    </row>
    <row r="868" spans="1:22" x14ac:dyDescent="0.35">
      <c r="A868" s="70">
        <f t="shared" si="22"/>
        <v>849</v>
      </c>
      <c r="B868" s="170">
        <v>1280206.6218922362</v>
      </c>
      <c r="U868" s="145">
        <v>848</v>
      </c>
      <c r="V868" s="145">
        <v>5891953.4290476516</v>
      </c>
    </row>
    <row r="869" spans="1:22" x14ac:dyDescent="0.35">
      <c r="A869" s="70">
        <f t="shared" si="22"/>
        <v>850</v>
      </c>
      <c r="B869" s="170">
        <v>1280206.6218922362</v>
      </c>
      <c r="U869" s="145">
        <v>849</v>
      </c>
      <c r="V869" s="145">
        <v>5821267.065651875</v>
      </c>
    </row>
    <row r="870" spans="1:22" x14ac:dyDescent="0.35">
      <c r="A870" s="70">
        <f t="shared" si="22"/>
        <v>851</v>
      </c>
      <c r="B870" s="170">
        <v>1280206.6218922362</v>
      </c>
      <c r="U870" s="145">
        <v>850</v>
      </c>
      <c r="V870" s="145">
        <v>10772835.253110766</v>
      </c>
    </row>
    <row r="871" spans="1:22" x14ac:dyDescent="0.35">
      <c r="A871" s="70">
        <f t="shared" si="22"/>
        <v>852</v>
      </c>
      <c r="B871" s="170">
        <v>1280206.6218922362</v>
      </c>
      <c r="U871" s="145">
        <v>851</v>
      </c>
      <c r="V871" s="145">
        <v>-1427473.5508729778</v>
      </c>
    </row>
    <row r="872" spans="1:22" x14ac:dyDescent="0.35">
      <c r="A872" s="70">
        <f t="shared" si="22"/>
        <v>853</v>
      </c>
      <c r="B872" s="170">
        <v>1280206.6218922362</v>
      </c>
      <c r="U872" s="145">
        <v>852</v>
      </c>
      <c r="V872" s="145">
        <v>-5517037.2891377993</v>
      </c>
    </row>
    <row r="873" spans="1:22" x14ac:dyDescent="0.35">
      <c r="A873" s="70">
        <f t="shared" si="22"/>
        <v>854</v>
      </c>
      <c r="B873" s="170">
        <v>1280206.6218922362</v>
      </c>
      <c r="U873" s="145">
        <v>853</v>
      </c>
      <c r="V873" s="145">
        <v>16961892.562363494</v>
      </c>
    </row>
    <row r="874" spans="1:22" x14ac:dyDescent="0.35">
      <c r="A874" s="70">
        <f t="shared" si="22"/>
        <v>855</v>
      </c>
      <c r="B874" s="170">
        <v>1280206.6218922362</v>
      </c>
      <c r="U874" s="145">
        <v>854</v>
      </c>
      <c r="V874" s="145">
        <v>-23195850.211135119</v>
      </c>
    </row>
    <row r="875" spans="1:22" x14ac:dyDescent="0.35">
      <c r="A875" s="70">
        <f t="shared" si="22"/>
        <v>856</v>
      </c>
      <c r="B875" s="170">
        <v>1280206.6218922362</v>
      </c>
      <c r="U875" s="145">
        <v>855</v>
      </c>
      <c r="V875" s="145">
        <v>-11542386.020654211</v>
      </c>
    </row>
    <row r="876" spans="1:22" x14ac:dyDescent="0.35">
      <c r="A876" s="70">
        <f t="shared" si="22"/>
        <v>857</v>
      </c>
      <c r="B876" s="170">
        <v>1280206.6218922362</v>
      </c>
      <c r="U876" s="145">
        <v>856</v>
      </c>
      <c r="V876" s="145">
        <v>12168243.729152836</v>
      </c>
    </row>
    <row r="877" spans="1:22" x14ac:dyDescent="0.35">
      <c r="A877" s="70">
        <f t="shared" si="22"/>
        <v>858</v>
      </c>
      <c r="B877" s="170">
        <v>1280206.6218922362</v>
      </c>
      <c r="U877" s="145">
        <v>857</v>
      </c>
      <c r="V877" s="145">
        <v>-12609707.126479875</v>
      </c>
    </row>
    <row r="878" spans="1:22" x14ac:dyDescent="0.35">
      <c r="A878" s="70">
        <f t="shared" si="22"/>
        <v>859</v>
      </c>
      <c r="B878" s="170">
        <v>1280206.6218922362</v>
      </c>
      <c r="U878" s="145">
        <v>858</v>
      </c>
      <c r="V878" s="145">
        <v>-13804833.406100737</v>
      </c>
    </row>
    <row r="879" spans="1:22" x14ac:dyDescent="0.35">
      <c r="A879" s="70">
        <f t="shared" si="22"/>
        <v>860</v>
      </c>
      <c r="B879" s="170">
        <v>1280206.6218922362</v>
      </c>
      <c r="U879" s="145">
        <v>859</v>
      </c>
      <c r="V879" s="145">
        <v>8895835.3493387066</v>
      </c>
    </row>
    <row r="880" spans="1:22" x14ac:dyDescent="0.35">
      <c r="A880" s="70">
        <f t="shared" si="22"/>
        <v>861</v>
      </c>
      <c r="B880" s="170">
        <v>1280206.6218922362</v>
      </c>
      <c r="U880" s="145">
        <v>860</v>
      </c>
      <c r="V880" s="145">
        <v>6223860.1096088998</v>
      </c>
    </row>
    <row r="881" spans="1:22" x14ac:dyDescent="0.35">
      <c r="A881" s="70">
        <f t="shared" si="22"/>
        <v>862</v>
      </c>
      <c r="B881" s="170">
        <v>1280206.6218922362</v>
      </c>
      <c r="U881" s="145">
        <v>861</v>
      </c>
      <c r="V881" s="145">
        <v>-14755845.660127871</v>
      </c>
    </row>
    <row r="882" spans="1:22" x14ac:dyDescent="0.35">
      <c r="A882" s="70">
        <f t="shared" si="22"/>
        <v>863</v>
      </c>
      <c r="B882" s="170">
        <v>1280206.6218922362</v>
      </c>
      <c r="U882" s="145">
        <v>862</v>
      </c>
      <c r="V882" s="145">
        <v>-9570809.0507387891</v>
      </c>
    </row>
    <row r="883" spans="1:22" x14ac:dyDescent="0.35">
      <c r="A883" s="70">
        <f t="shared" si="22"/>
        <v>864</v>
      </c>
      <c r="B883" s="170">
        <v>1280206.6218922362</v>
      </c>
      <c r="U883" s="145">
        <v>863</v>
      </c>
      <c r="V883" s="145">
        <v>-30680184.965769246</v>
      </c>
    </row>
    <row r="884" spans="1:22" x14ac:dyDescent="0.35">
      <c r="A884" s="70">
        <f t="shared" si="22"/>
        <v>865</v>
      </c>
      <c r="B884" s="170">
        <v>1280206.6218922362</v>
      </c>
      <c r="U884" s="145">
        <v>864</v>
      </c>
      <c r="V884" s="145">
        <v>-2006349.2173488475</v>
      </c>
    </row>
    <row r="885" spans="1:22" x14ac:dyDescent="0.35">
      <c r="A885" s="70">
        <f t="shared" si="22"/>
        <v>866</v>
      </c>
      <c r="B885" s="170">
        <v>1280206.6218922362</v>
      </c>
      <c r="U885" s="145">
        <v>865</v>
      </c>
      <c r="V885" s="145">
        <v>-34808020.497368202</v>
      </c>
    </row>
    <row r="886" spans="1:22" x14ac:dyDescent="0.35">
      <c r="A886" s="70">
        <f t="shared" si="22"/>
        <v>867</v>
      </c>
      <c r="B886" s="170">
        <v>1280206.6218922362</v>
      </c>
      <c r="U886" s="145">
        <v>866</v>
      </c>
      <c r="V886" s="145">
        <v>2632825.846786689</v>
      </c>
    </row>
    <row r="887" spans="1:22" x14ac:dyDescent="0.35">
      <c r="A887" s="70">
        <f t="shared" si="22"/>
        <v>868</v>
      </c>
      <c r="B887" s="170">
        <v>1280206.6218922362</v>
      </c>
      <c r="U887" s="145">
        <v>867</v>
      </c>
      <c r="V887" s="145">
        <v>5693557.562043678</v>
      </c>
    </row>
    <row r="888" spans="1:22" x14ac:dyDescent="0.35">
      <c r="A888" s="70">
        <f t="shared" si="22"/>
        <v>869</v>
      </c>
      <c r="B888" s="170">
        <v>1280206.6218922362</v>
      </c>
      <c r="U888" s="145">
        <v>868</v>
      </c>
      <c r="V888" s="145">
        <v>2961524.1665040106</v>
      </c>
    </row>
    <row r="889" spans="1:22" x14ac:dyDescent="0.35">
      <c r="A889" s="70">
        <f t="shared" si="22"/>
        <v>870</v>
      </c>
      <c r="B889" s="170">
        <v>1280206.6218922362</v>
      </c>
      <c r="U889" s="145">
        <v>869</v>
      </c>
      <c r="V889" s="145">
        <v>23216050.280665945</v>
      </c>
    </row>
    <row r="890" spans="1:22" x14ac:dyDescent="0.35">
      <c r="A890" s="70">
        <f t="shared" si="22"/>
        <v>871</v>
      </c>
      <c r="B890" s="170">
        <v>1280206.6218922362</v>
      </c>
      <c r="U890" s="145">
        <v>870</v>
      </c>
      <c r="V890" s="145">
        <v>12987455.63862706</v>
      </c>
    </row>
    <row r="891" spans="1:22" x14ac:dyDescent="0.35">
      <c r="A891" s="70">
        <f t="shared" si="22"/>
        <v>872</v>
      </c>
      <c r="B891" s="170">
        <v>1280206.6218922362</v>
      </c>
      <c r="U891" s="145">
        <v>871</v>
      </c>
      <c r="V891" s="145">
        <v>11207541.62278267</v>
      </c>
    </row>
    <row r="892" spans="1:22" x14ac:dyDescent="0.35">
      <c r="A892" s="70">
        <f t="shared" si="22"/>
        <v>873</v>
      </c>
      <c r="B892" s="170">
        <v>1280206.6218922362</v>
      </c>
      <c r="U892" s="145">
        <v>872</v>
      </c>
      <c r="V892" s="145">
        <v>-1024632.4178124554</v>
      </c>
    </row>
    <row r="893" spans="1:22" x14ac:dyDescent="0.35">
      <c r="A893" s="70">
        <f t="shared" si="22"/>
        <v>874</v>
      </c>
      <c r="B893" s="170">
        <v>1280206.6218922362</v>
      </c>
      <c r="U893" s="145">
        <v>873</v>
      </c>
      <c r="V893" s="145">
        <v>-9888279.7650632244</v>
      </c>
    </row>
    <row r="894" spans="1:22" x14ac:dyDescent="0.35">
      <c r="A894" s="70">
        <f t="shared" si="22"/>
        <v>875</v>
      </c>
      <c r="B894" s="170">
        <v>1280206.6218922362</v>
      </c>
      <c r="U894" s="145">
        <v>874</v>
      </c>
      <c r="V894" s="145">
        <v>-4099400.7796753906</v>
      </c>
    </row>
    <row r="895" spans="1:22" x14ac:dyDescent="0.35">
      <c r="A895" s="70">
        <f t="shared" si="22"/>
        <v>876</v>
      </c>
      <c r="B895" s="170">
        <v>1280206.6218922362</v>
      </c>
      <c r="U895" s="145">
        <v>875</v>
      </c>
      <c r="V895" s="145">
        <v>15389347.197565805</v>
      </c>
    </row>
    <row r="896" spans="1:22" x14ac:dyDescent="0.35">
      <c r="A896" s="70">
        <f t="shared" si="22"/>
        <v>877</v>
      </c>
      <c r="B896" s="170">
        <v>1280206.6218922362</v>
      </c>
      <c r="U896" s="145">
        <v>876</v>
      </c>
      <c r="V896" s="145">
        <v>10248421.085886393</v>
      </c>
    </row>
    <row r="897" spans="1:22" x14ac:dyDescent="0.35">
      <c r="A897" s="70">
        <f t="shared" si="22"/>
        <v>878</v>
      </c>
      <c r="B897" s="170">
        <v>1280206.6218922362</v>
      </c>
      <c r="U897" s="145">
        <v>877</v>
      </c>
      <c r="V897" s="145">
        <v>42575169.635191202</v>
      </c>
    </row>
    <row r="898" spans="1:22" x14ac:dyDescent="0.35">
      <c r="A898" s="70">
        <f t="shared" si="22"/>
        <v>879</v>
      </c>
      <c r="B898" s="170">
        <v>1280206.6218922362</v>
      </c>
      <c r="U898" s="145">
        <v>878</v>
      </c>
      <c r="V898" s="145">
        <v>-11456311.136229165</v>
      </c>
    </row>
    <row r="899" spans="1:22" x14ac:dyDescent="0.35">
      <c r="A899" s="70">
        <f t="shared" si="22"/>
        <v>880</v>
      </c>
      <c r="B899" s="170">
        <v>1280206.6218922362</v>
      </c>
      <c r="U899" s="145">
        <v>879</v>
      </c>
      <c r="V899" s="145">
        <v>-5719600.2435412444</v>
      </c>
    </row>
    <row r="900" spans="1:22" x14ac:dyDescent="0.35">
      <c r="A900" s="70">
        <f t="shared" si="22"/>
        <v>881</v>
      </c>
      <c r="B900" s="170">
        <v>1280206.6218922362</v>
      </c>
      <c r="U900" s="145">
        <v>880</v>
      </c>
      <c r="V900" s="145">
        <v>-17402600.417070538</v>
      </c>
    </row>
    <row r="901" spans="1:22" x14ac:dyDescent="0.35">
      <c r="A901" s="70">
        <f t="shared" si="22"/>
        <v>882</v>
      </c>
      <c r="B901" s="170">
        <v>1280206.6218922362</v>
      </c>
      <c r="U901" s="145">
        <v>881</v>
      </c>
      <c r="V901" s="145">
        <v>-1378725.7737705819</v>
      </c>
    </row>
    <row r="902" spans="1:22" x14ac:dyDescent="0.35">
      <c r="A902" s="70">
        <f t="shared" si="22"/>
        <v>883</v>
      </c>
      <c r="B902" s="170">
        <v>1280206.6218922362</v>
      </c>
      <c r="U902" s="145">
        <v>882</v>
      </c>
      <c r="V902" s="145">
        <v>8435303.0955628715</v>
      </c>
    </row>
    <row r="903" spans="1:22" x14ac:dyDescent="0.35">
      <c r="A903" s="70">
        <f t="shared" si="22"/>
        <v>884</v>
      </c>
      <c r="B903" s="170">
        <v>1280206.6218922362</v>
      </c>
      <c r="U903" s="145">
        <v>883</v>
      </c>
      <c r="V903" s="145">
        <v>-9147256.2851168737</v>
      </c>
    </row>
    <row r="904" spans="1:22" x14ac:dyDescent="0.35">
      <c r="A904" s="70">
        <f t="shared" si="22"/>
        <v>885</v>
      </c>
      <c r="B904" s="170">
        <v>1280206.6218922362</v>
      </c>
      <c r="U904" s="145">
        <v>884</v>
      </c>
      <c r="V904" s="145">
        <v>11614801.794131845</v>
      </c>
    </row>
    <row r="905" spans="1:22" x14ac:dyDescent="0.35">
      <c r="A905" s="70">
        <f t="shared" si="22"/>
        <v>886</v>
      </c>
      <c r="B905" s="170">
        <v>1280206.6218922362</v>
      </c>
      <c r="U905" s="145">
        <v>885</v>
      </c>
      <c r="V905" s="145">
        <v>-18590739.546486832</v>
      </c>
    </row>
    <row r="906" spans="1:22" x14ac:dyDescent="0.35">
      <c r="A906" s="70">
        <f t="shared" si="22"/>
        <v>887</v>
      </c>
      <c r="B906" s="170">
        <v>1280206.6218922362</v>
      </c>
      <c r="U906" s="145">
        <v>886</v>
      </c>
      <c r="V906" s="145">
        <v>-24490383.145131864</v>
      </c>
    </row>
    <row r="907" spans="1:22" x14ac:dyDescent="0.35">
      <c r="A907" s="70">
        <f t="shared" si="22"/>
        <v>888</v>
      </c>
      <c r="B907" s="170">
        <v>1280206.6218922362</v>
      </c>
      <c r="U907" s="145">
        <v>887</v>
      </c>
      <c r="V907" s="145">
        <v>10043323.496758536</v>
      </c>
    </row>
    <row r="908" spans="1:22" x14ac:dyDescent="0.35">
      <c r="A908" s="70">
        <f t="shared" si="22"/>
        <v>889</v>
      </c>
      <c r="B908" s="170">
        <v>1280206.6218922362</v>
      </c>
      <c r="U908" s="145">
        <v>888</v>
      </c>
      <c r="V908" s="145">
        <v>43115544.048501305</v>
      </c>
    </row>
    <row r="909" spans="1:22" x14ac:dyDescent="0.35">
      <c r="A909" s="70">
        <f t="shared" si="22"/>
        <v>890</v>
      </c>
      <c r="B909" s="170">
        <v>1280206.6218922362</v>
      </c>
      <c r="U909" s="145">
        <v>889</v>
      </c>
      <c r="V909" s="145">
        <v>-9377108.8264961131</v>
      </c>
    </row>
    <row r="910" spans="1:22" x14ac:dyDescent="0.35">
      <c r="A910" s="70">
        <f t="shared" si="22"/>
        <v>891</v>
      </c>
      <c r="B910" s="170">
        <v>1280206.6218922362</v>
      </c>
      <c r="U910" s="145">
        <v>890</v>
      </c>
      <c r="V910" s="145">
        <v>7336787.667971842</v>
      </c>
    </row>
    <row r="911" spans="1:22" x14ac:dyDescent="0.35">
      <c r="A911" s="70">
        <f t="shared" si="22"/>
        <v>892</v>
      </c>
      <c r="B911" s="170">
        <v>1280206.6218922362</v>
      </c>
      <c r="U911" s="145">
        <v>891</v>
      </c>
      <c r="V911" s="145">
        <v>5693399.0653688423</v>
      </c>
    </row>
    <row r="912" spans="1:22" x14ac:dyDescent="0.35">
      <c r="A912" s="70">
        <f t="shared" si="22"/>
        <v>893</v>
      </c>
      <c r="B912" s="170">
        <v>1280206.6218922362</v>
      </c>
      <c r="U912" s="145">
        <v>892</v>
      </c>
      <c r="V912" s="145">
        <v>3269554.5192923807</v>
      </c>
    </row>
    <row r="913" spans="1:22" x14ac:dyDescent="0.35">
      <c r="A913" s="70">
        <f t="shared" si="22"/>
        <v>894</v>
      </c>
      <c r="B913" s="170">
        <v>1280206.6218922362</v>
      </c>
      <c r="U913" s="145">
        <v>893</v>
      </c>
      <c r="V913" s="145">
        <v>26255566.915465962</v>
      </c>
    </row>
    <row r="914" spans="1:22" x14ac:dyDescent="0.35">
      <c r="A914" s="70">
        <f t="shared" si="22"/>
        <v>895</v>
      </c>
      <c r="B914" s="170">
        <v>1280206.6218922362</v>
      </c>
      <c r="U914" s="145">
        <v>894</v>
      </c>
      <c r="V914" s="145">
        <v>-12511751.244318072</v>
      </c>
    </row>
    <row r="915" spans="1:22" x14ac:dyDescent="0.35">
      <c r="A915" s="70">
        <f t="shared" si="22"/>
        <v>896</v>
      </c>
      <c r="B915" s="170">
        <v>1280206.6218922362</v>
      </c>
      <c r="U915" s="145">
        <v>895</v>
      </c>
      <c r="V915" s="145">
        <v>-18202603.533434216</v>
      </c>
    </row>
    <row r="916" spans="1:22" x14ac:dyDescent="0.35">
      <c r="A916" s="70">
        <f t="shared" si="22"/>
        <v>897</v>
      </c>
      <c r="B916" s="170">
        <v>1280206.6218922362</v>
      </c>
      <c r="U916" s="145">
        <v>896</v>
      </c>
      <c r="V916" s="145">
        <v>-6204785.043134544</v>
      </c>
    </row>
    <row r="917" spans="1:22" x14ac:dyDescent="0.35">
      <c r="A917" s="70">
        <f t="shared" si="22"/>
        <v>898</v>
      </c>
      <c r="B917" s="170">
        <v>1280206.6218922362</v>
      </c>
      <c r="U917" s="145">
        <v>897</v>
      </c>
      <c r="V917" s="145">
        <v>-7459147.7694952451</v>
      </c>
    </row>
    <row r="918" spans="1:22" x14ac:dyDescent="0.35">
      <c r="A918" s="70">
        <f t="shared" ref="A918:A981" si="23">A917+1</f>
        <v>899</v>
      </c>
      <c r="B918" s="170">
        <v>1280206.6218922362</v>
      </c>
      <c r="U918" s="145">
        <v>898</v>
      </c>
      <c r="V918" s="145">
        <v>1449069.1684016474</v>
      </c>
    </row>
    <row r="919" spans="1:22" x14ac:dyDescent="0.35">
      <c r="A919" s="70">
        <f t="shared" si="23"/>
        <v>900</v>
      </c>
      <c r="B919" s="170">
        <v>1280206.6218922362</v>
      </c>
      <c r="U919" s="145">
        <v>899</v>
      </c>
      <c r="V919" s="145">
        <v>21240143.918781307</v>
      </c>
    </row>
    <row r="920" spans="1:22" x14ac:dyDescent="0.35">
      <c r="A920" s="70">
        <f t="shared" si="23"/>
        <v>901</v>
      </c>
      <c r="B920" s="170">
        <v>1280206.6218922362</v>
      </c>
      <c r="U920" s="145">
        <v>900</v>
      </c>
      <c r="V920" s="145">
        <v>-6796592.4727962315</v>
      </c>
    </row>
    <row r="921" spans="1:22" x14ac:dyDescent="0.35">
      <c r="A921" s="70">
        <f t="shared" si="23"/>
        <v>902</v>
      </c>
      <c r="B921" s="170">
        <v>1280206.6218922362</v>
      </c>
      <c r="U921" s="145">
        <v>901</v>
      </c>
      <c r="V921" s="145">
        <v>9393214.4030676708</v>
      </c>
    </row>
    <row r="922" spans="1:22" x14ac:dyDescent="0.35">
      <c r="A922" s="70">
        <f t="shared" si="23"/>
        <v>903</v>
      </c>
      <c r="B922" s="170">
        <v>1280206.6218922362</v>
      </c>
      <c r="U922" s="145">
        <v>902</v>
      </c>
      <c r="V922" s="145">
        <v>-38865418.552630275</v>
      </c>
    </row>
    <row r="923" spans="1:22" x14ac:dyDescent="0.35">
      <c r="A923" s="70">
        <f t="shared" si="23"/>
        <v>904</v>
      </c>
      <c r="B923" s="170">
        <v>1280206.6218922362</v>
      </c>
      <c r="U923" s="145">
        <v>903</v>
      </c>
      <c r="V923" s="145">
        <v>8144386.8503760286</v>
      </c>
    </row>
    <row r="924" spans="1:22" x14ac:dyDescent="0.35">
      <c r="A924" s="70">
        <f t="shared" si="23"/>
        <v>905</v>
      </c>
      <c r="B924" s="170">
        <v>1280206.6218922362</v>
      </c>
      <c r="U924" s="145">
        <v>904</v>
      </c>
      <c r="V924" s="145">
        <v>7985807.3137409426</v>
      </c>
    </row>
    <row r="925" spans="1:22" x14ac:dyDescent="0.35">
      <c r="A925" s="70">
        <f t="shared" si="23"/>
        <v>906</v>
      </c>
      <c r="B925" s="170">
        <v>1280206.6218922362</v>
      </c>
      <c r="U925" s="145">
        <v>905</v>
      </c>
      <c r="V925" s="145">
        <v>2857555.2066791393</v>
      </c>
    </row>
    <row r="926" spans="1:22" x14ac:dyDescent="0.35">
      <c r="A926" s="70">
        <f t="shared" si="23"/>
        <v>907</v>
      </c>
      <c r="B926" s="170">
        <v>1280206.6218922362</v>
      </c>
      <c r="U926" s="145">
        <v>906</v>
      </c>
      <c r="V926" s="145">
        <v>-15041604.496195119</v>
      </c>
    </row>
    <row r="927" spans="1:22" x14ac:dyDescent="0.35">
      <c r="A927" s="70">
        <f t="shared" si="23"/>
        <v>908</v>
      </c>
      <c r="B927" s="170">
        <v>1280206.6218922362</v>
      </c>
      <c r="U927" s="145">
        <v>907</v>
      </c>
      <c r="V927" s="145">
        <v>17637770.184094116</v>
      </c>
    </row>
    <row r="928" spans="1:22" x14ac:dyDescent="0.35">
      <c r="A928" s="70">
        <f t="shared" si="23"/>
        <v>909</v>
      </c>
      <c r="B928" s="170">
        <v>1280206.6218922362</v>
      </c>
      <c r="U928" s="145">
        <v>908</v>
      </c>
      <c r="V928" s="145">
        <v>15420492.405101515</v>
      </c>
    </row>
    <row r="929" spans="1:22" x14ac:dyDescent="0.35">
      <c r="A929" s="70">
        <f t="shared" si="23"/>
        <v>910</v>
      </c>
      <c r="B929" s="170">
        <v>1280206.6218922362</v>
      </c>
      <c r="U929" s="145">
        <v>909</v>
      </c>
      <c r="V929" s="145">
        <v>-5474477.8030271567</v>
      </c>
    </row>
    <row r="930" spans="1:22" x14ac:dyDescent="0.35">
      <c r="A930" s="70">
        <f t="shared" si="23"/>
        <v>911</v>
      </c>
      <c r="B930" s="170">
        <v>1280206.6218922362</v>
      </c>
      <c r="U930" s="145">
        <v>910</v>
      </c>
      <c r="V930" s="145">
        <v>-13213088.047012802</v>
      </c>
    </row>
    <row r="931" spans="1:22" x14ac:dyDescent="0.35">
      <c r="A931" s="70">
        <f t="shared" si="23"/>
        <v>912</v>
      </c>
      <c r="B931" s="170">
        <v>1280206.6218922362</v>
      </c>
      <c r="U931" s="145">
        <v>911</v>
      </c>
      <c r="V931" s="145">
        <v>-12453493.586526781</v>
      </c>
    </row>
    <row r="932" spans="1:22" x14ac:dyDescent="0.35">
      <c r="A932" s="70">
        <f t="shared" si="23"/>
        <v>913</v>
      </c>
      <c r="B932" s="170">
        <v>1280206.6218922362</v>
      </c>
      <c r="U932" s="145">
        <v>912</v>
      </c>
      <c r="V932" s="145">
        <v>9576681.9011798501</v>
      </c>
    </row>
    <row r="933" spans="1:22" x14ac:dyDescent="0.35">
      <c r="A933" s="70">
        <f t="shared" si="23"/>
        <v>914</v>
      </c>
      <c r="B933" s="170">
        <v>1280206.6218922362</v>
      </c>
      <c r="U933" s="145">
        <v>913</v>
      </c>
      <c r="V933" s="145">
        <v>-11351997.620725777</v>
      </c>
    </row>
    <row r="934" spans="1:22" x14ac:dyDescent="0.35">
      <c r="A934" s="70">
        <f t="shared" si="23"/>
        <v>915</v>
      </c>
      <c r="B934" s="170">
        <v>1280206.6218922362</v>
      </c>
      <c r="U934" s="145">
        <v>914</v>
      </c>
      <c r="V934" s="145">
        <v>-5054179.8477281835</v>
      </c>
    </row>
    <row r="935" spans="1:22" x14ac:dyDescent="0.35">
      <c r="A935" s="70">
        <f t="shared" si="23"/>
        <v>916</v>
      </c>
      <c r="B935" s="170">
        <v>1280206.6218922362</v>
      </c>
      <c r="U935" s="145">
        <v>915</v>
      </c>
      <c r="V935" s="145">
        <v>3293863.9735384248</v>
      </c>
    </row>
    <row r="936" spans="1:22" x14ac:dyDescent="0.35">
      <c r="A936" s="70">
        <f t="shared" si="23"/>
        <v>917</v>
      </c>
      <c r="B936" s="170">
        <v>1280206.6218922362</v>
      </c>
      <c r="U936" s="145">
        <v>916</v>
      </c>
      <c r="V936" s="145">
        <v>55867696.014849328</v>
      </c>
    </row>
    <row r="937" spans="1:22" x14ac:dyDescent="0.35">
      <c r="A937" s="70">
        <f t="shared" si="23"/>
        <v>918</v>
      </c>
      <c r="B937" s="170">
        <v>1280206.6218922362</v>
      </c>
      <c r="U937" s="145">
        <v>917</v>
      </c>
      <c r="V937" s="145">
        <v>18017505.332027577</v>
      </c>
    </row>
    <row r="938" spans="1:22" x14ac:dyDescent="0.35">
      <c r="A938" s="70">
        <f t="shared" si="23"/>
        <v>919</v>
      </c>
      <c r="B938" s="170">
        <v>1280206.6218922362</v>
      </c>
      <c r="U938" s="145">
        <v>918</v>
      </c>
      <c r="V938" s="145">
        <v>8606351.3890090361</v>
      </c>
    </row>
    <row r="939" spans="1:22" x14ac:dyDescent="0.35">
      <c r="A939" s="70">
        <f t="shared" si="23"/>
        <v>920</v>
      </c>
      <c r="B939" s="170">
        <v>1280206.6218922362</v>
      </c>
      <c r="U939" s="145">
        <v>919</v>
      </c>
      <c r="V939" s="145">
        <v>9684173.8974060453</v>
      </c>
    </row>
    <row r="940" spans="1:22" x14ac:dyDescent="0.35">
      <c r="A940" s="70">
        <f t="shared" si="23"/>
        <v>921</v>
      </c>
      <c r="B940" s="170">
        <v>1280206.6218922362</v>
      </c>
      <c r="U940" s="145">
        <v>920</v>
      </c>
      <c r="V940" s="145">
        <v>-18506378.005931146</v>
      </c>
    </row>
    <row r="941" spans="1:22" x14ac:dyDescent="0.35">
      <c r="A941" s="70">
        <f t="shared" si="23"/>
        <v>922</v>
      </c>
      <c r="B941" s="170">
        <v>1280206.6218922362</v>
      </c>
      <c r="U941" s="145">
        <v>921</v>
      </c>
      <c r="V941" s="145">
        <v>-10438696.924304955</v>
      </c>
    </row>
    <row r="942" spans="1:22" x14ac:dyDescent="0.35">
      <c r="A942" s="70">
        <f t="shared" si="23"/>
        <v>923</v>
      </c>
      <c r="B942" s="170">
        <v>1280206.6218922362</v>
      </c>
      <c r="U942" s="145">
        <v>922</v>
      </c>
      <c r="V942" s="145">
        <v>13879195.917171393</v>
      </c>
    </row>
    <row r="943" spans="1:22" x14ac:dyDescent="0.35">
      <c r="A943" s="70">
        <f t="shared" si="23"/>
        <v>924</v>
      </c>
      <c r="B943" s="170">
        <v>1280206.6218922362</v>
      </c>
      <c r="U943" s="145">
        <v>923</v>
      </c>
      <c r="V943" s="145">
        <v>13467939.886825375</v>
      </c>
    </row>
    <row r="944" spans="1:22" x14ac:dyDescent="0.35">
      <c r="A944" s="70">
        <f t="shared" si="23"/>
        <v>925</v>
      </c>
      <c r="B944" s="170">
        <v>1280206.6218922362</v>
      </c>
      <c r="U944" s="145">
        <v>924</v>
      </c>
      <c r="V944" s="145">
        <v>-1096216.4157797359</v>
      </c>
    </row>
    <row r="945" spans="1:22" x14ac:dyDescent="0.35">
      <c r="A945" s="70">
        <f t="shared" si="23"/>
        <v>926</v>
      </c>
      <c r="B945" s="170">
        <v>1280206.6218922362</v>
      </c>
      <c r="U945" s="145">
        <v>925</v>
      </c>
      <c r="V945" s="145">
        <v>15075630.342015959</v>
      </c>
    </row>
    <row r="946" spans="1:22" x14ac:dyDescent="0.35">
      <c r="A946" s="70">
        <f t="shared" si="23"/>
        <v>927</v>
      </c>
      <c r="B946" s="170">
        <v>1280206.6218922362</v>
      </c>
      <c r="U946" s="145">
        <v>926</v>
      </c>
      <c r="V946" s="145">
        <v>14048148.233548597</v>
      </c>
    </row>
    <row r="947" spans="1:22" x14ac:dyDescent="0.35">
      <c r="A947" s="70">
        <f t="shared" si="23"/>
        <v>928</v>
      </c>
      <c r="B947" s="170">
        <v>1280206.6218922362</v>
      </c>
      <c r="U947" s="145">
        <v>927</v>
      </c>
      <c r="V947" s="145">
        <v>-28210209.801091395</v>
      </c>
    </row>
    <row r="948" spans="1:22" x14ac:dyDescent="0.35">
      <c r="A948" s="70">
        <f t="shared" si="23"/>
        <v>929</v>
      </c>
      <c r="B948" s="170">
        <v>1280206.6218922362</v>
      </c>
      <c r="U948" s="145">
        <v>928</v>
      </c>
      <c r="V948" s="145">
        <v>-16631029.209569108</v>
      </c>
    </row>
    <row r="949" spans="1:22" x14ac:dyDescent="0.35">
      <c r="A949" s="70">
        <f t="shared" si="23"/>
        <v>930</v>
      </c>
      <c r="B949" s="170">
        <v>1280206.6218922362</v>
      </c>
      <c r="U949" s="145">
        <v>929</v>
      </c>
      <c r="V949" s="145">
        <v>-3334906.7504297607</v>
      </c>
    </row>
    <row r="950" spans="1:22" x14ac:dyDescent="0.35">
      <c r="A950" s="70">
        <f t="shared" si="23"/>
        <v>931</v>
      </c>
      <c r="B950" s="170">
        <v>1280206.6218922362</v>
      </c>
      <c r="U950" s="145">
        <v>930</v>
      </c>
      <c r="V950" s="145">
        <v>21123562.812982947</v>
      </c>
    </row>
    <row r="951" spans="1:22" x14ac:dyDescent="0.35">
      <c r="A951" s="70">
        <f t="shared" si="23"/>
        <v>932</v>
      </c>
      <c r="B951" s="170">
        <v>1280206.6218922362</v>
      </c>
      <c r="U951" s="145">
        <v>931</v>
      </c>
      <c r="V951" s="145">
        <v>-179901.48825027421</v>
      </c>
    </row>
    <row r="952" spans="1:22" x14ac:dyDescent="0.35">
      <c r="A952" s="70">
        <f t="shared" si="23"/>
        <v>933</v>
      </c>
      <c r="B952" s="170">
        <v>1280206.6218922362</v>
      </c>
      <c r="U952" s="145">
        <v>932</v>
      </c>
      <c r="V952" s="145">
        <v>-16390737.080890592</v>
      </c>
    </row>
    <row r="953" spans="1:22" x14ac:dyDescent="0.35">
      <c r="A953" s="70">
        <f t="shared" si="23"/>
        <v>934</v>
      </c>
      <c r="B953" s="170">
        <v>1280206.6218922362</v>
      </c>
      <c r="U953" s="145">
        <v>933</v>
      </c>
      <c r="V953" s="145">
        <v>-8413761.6583703905</v>
      </c>
    </row>
    <row r="954" spans="1:22" x14ac:dyDescent="0.35">
      <c r="A954" s="70">
        <f t="shared" si="23"/>
        <v>935</v>
      </c>
      <c r="B954" s="170">
        <v>1280206.6218922362</v>
      </c>
      <c r="U954" s="145">
        <v>934</v>
      </c>
      <c r="V954" s="145">
        <v>-15434661.78646959</v>
      </c>
    </row>
    <row r="955" spans="1:22" x14ac:dyDescent="0.35">
      <c r="A955" s="70">
        <f t="shared" si="23"/>
        <v>936</v>
      </c>
      <c r="B955" s="170">
        <v>1280206.6218922362</v>
      </c>
      <c r="U955" s="145">
        <v>935</v>
      </c>
      <c r="V955" s="145">
        <v>-20092359.016087521</v>
      </c>
    </row>
    <row r="956" spans="1:22" x14ac:dyDescent="0.35">
      <c r="A956" s="70">
        <f t="shared" si="23"/>
        <v>937</v>
      </c>
      <c r="B956" s="170">
        <v>1280206.6218922362</v>
      </c>
      <c r="U956" s="145">
        <v>936</v>
      </c>
      <c r="V956" s="145">
        <v>12341175.567856036</v>
      </c>
    </row>
    <row r="957" spans="1:22" x14ac:dyDescent="0.35">
      <c r="A957" s="70">
        <f t="shared" si="23"/>
        <v>938</v>
      </c>
      <c r="B957" s="170">
        <v>1280206.6218922362</v>
      </c>
      <c r="U957" s="145">
        <v>937</v>
      </c>
      <c r="V957" s="145">
        <v>44713028.078499407</v>
      </c>
    </row>
    <row r="958" spans="1:22" x14ac:dyDescent="0.35">
      <c r="A958" s="70">
        <f t="shared" si="23"/>
        <v>939</v>
      </c>
      <c r="B958" s="170">
        <v>1280206.6218922362</v>
      </c>
      <c r="U958" s="145">
        <v>938</v>
      </c>
      <c r="V958" s="145">
        <v>-5883182.2480118256</v>
      </c>
    </row>
    <row r="959" spans="1:22" x14ac:dyDescent="0.35">
      <c r="A959" s="70">
        <f t="shared" si="23"/>
        <v>940</v>
      </c>
      <c r="B959" s="170">
        <v>1280206.6218922362</v>
      </c>
      <c r="U959" s="145">
        <v>939</v>
      </c>
      <c r="V959" s="145">
        <v>-5835596.6478701048</v>
      </c>
    </row>
    <row r="960" spans="1:22" x14ac:dyDescent="0.35">
      <c r="A960" s="70">
        <f t="shared" si="23"/>
        <v>941</v>
      </c>
      <c r="B960" s="170">
        <v>1280206.6218922362</v>
      </c>
      <c r="U960" s="145">
        <v>940</v>
      </c>
      <c r="V960" s="145">
        <v>-15323295.039379641</v>
      </c>
    </row>
    <row r="961" spans="1:22" x14ac:dyDescent="0.35">
      <c r="A961" s="70">
        <f t="shared" si="23"/>
        <v>942</v>
      </c>
      <c r="B961" s="170">
        <v>1280206.6218922362</v>
      </c>
      <c r="U961" s="145">
        <v>941</v>
      </c>
      <c r="V961" s="145">
        <v>3132660.2372473665</v>
      </c>
    </row>
    <row r="962" spans="1:22" x14ac:dyDescent="0.35">
      <c r="A962" s="70">
        <f t="shared" si="23"/>
        <v>943</v>
      </c>
      <c r="B962" s="170">
        <v>1280206.6218922362</v>
      </c>
      <c r="U962" s="145">
        <v>942</v>
      </c>
      <c r="V962" s="145">
        <v>-21001497.500475101</v>
      </c>
    </row>
    <row r="963" spans="1:22" x14ac:dyDescent="0.35">
      <c r="A963" s="70">
        <f t="shared" si="23"/>
        <v>944</v>
      </c>
      <c r="B963" s="170">
        <v>1280206.6218922362</v>
      </c>
      <c r="U963" s="145">
        <v>943</v>
      </c>
      <c r="V963" s="145">
        <v>-1806951.0132199824</v>
      </c>
    </row>
    <row r="964" spans="1:22" x14ac:dyDescent="0.35">
      <c r="A964" s="70">
        <f t="shared" si="23"/>
        <v>945</v>
      </c>
      <c r="B964" s="170">
        <v>1280206.6218922362</v>
      </c>
      <c r="U964" s="145">
        <v>944</v>
      </c>
      <c r="V964" s="145">
        <v>-8670697.8971417546</v>
      </c>
    </row>
    <row r="965" spans="1:22" x14ac:dyDescent="0.35">
      <c r="A965" s="70">
        <f t="shared" si="23"/>
        <v>946</v>
      </c>
      <c r="B965" s="170">
        <v>1280206.6218922362</v>
      </c>
      <c r="U965" s="145">
        <v>945</v>
      </c>
      <c r="V965" s="145">
        <v>-21067198.180829089</v>
      </c>
    </row>
    <row r="966" spans="1:22" x14ac:dyDescent="0.35">
      <c r="A966" s="70">
        <f t="shared" si="23"/>
        <v>947</v>
      </c>
      <c r="B966" s="170">
        <v>1280206.6218922362</v>
      </c>
      <c r="U966" s="145">
        <v>946</v>
      </c>
      <c r="V966" s="145">
        <v>-6850031.2166747376</v>
      </c>
    </row>
    <row r="967" spans="1:22" x14ac:dyDescent="0.35">
      <c r="A967" s="70">
        <f t="shared" si="23"/>
        <v>948</v>
      </c>
      <c r="B967" s="170">
        <v>1280206.6218922362</v>
      </c>
      <c r="U967" s="145">
        <v>947</v>
      </c>
      <c r="V967" s="145">
        <v>-13822971.087529082</v>
      </c>
    </row>
    <row r="968" spans="1:22" x14ac:dyDescent="0.35">
      <c r="A968" s="70">
        <f t="shared" si="23"/>
        <v>949</v>
      </c>
      <c r="B968" s="170">
        <v>1280206.6218922362</v>
      </c>
      <c r="U968" s="145">
        <v>948</v>
      </c>
      <c r="V968" s="145">
        <v>-790910.0007073842</v>
      </c>
    </row>
    <row r="969" spans="1:22" x14ac:dyDescent="0.35">
      <c r="A969" s="70">
        <f t="shared" si="23"/>
        <v>950</v>
      </c>
      <c r="B969" s="170">
        <v>1280206.6218922362</v>
      </c>
      <c r="U969" s="145">
        <v>949</v>
      </c>
      <c r="V969" s="145">
        <v>-17755466.449598465</v>
      </c>
    </row>
    <row r="970" spans="1:22" x14ac:dyDescent="0.35">
      <c r="A970" s="70">
        <f t="shared" si="23"/>
        <v>951</v>
      </c>
      <c r="B970" s="170">
        <v>1280206.6218922362</v>
      </c>
      <c r="U970" s="145">
        <v>950</v>
      </c>
      <c r="V970" s="145">
        <v>-6914522.3919530511</v>
      </c>
    </row>
    <row r="971" spans="1:22" x14ac:dyDescent="0.35">
      <c r="A971" s="70">
        <f t="shared" si="23"/>
        <v>952</v>
      </c>
      <c r="B971" s="170">
        <v>1280206.6218922362</v>
      </c>
      <c r="U971" s="145">
        <v>951</v>
      </c>
      <c r="V971" s="145">
        <v>-686883.60399665684</v>
      </c>
    </row>
    <row r="972" spans="1:22" x14ac:dyDescent="0.35">
      <c r="A972" s="70">
        <f t="shared" si="23"/>
        <v>953</v>
      </c>
      <c r="B972" s="170">
        <v>1280206.6218922362</v>
      </c>
      <c r="U972" s="145">
        <v>952</v>
      </c>
      <c r="V972" s="145">
        <v>-7971150.4583538249</v>
      </c>
    </row>
    <row r="973" spans="1:22" x14ac:dyDescent="0.35">
      <c r="A973" s="70">
        <f t="shared" si="23"/>
        <v>954</v>
      </c>
      <c r="B973" s="170">
        <v>1280206.6218922362</v>
      </c>
      <c r="U973" s="145">
        <v>953</v>
      </c>
      <c r="V973" s="145">
        <v>-2170941.6948268227</v>
      </c>
    </row>
    <row r="974" spans="1:22" x14ac:dyDescent="0.35">
      <c r="A974" s="70">
        <f t="shared" si="23"/>
        <v>955</v>
      </c>
      <c r="B974" s="170">
        <v>1280206.6218922362</v>
      </c>
      <c r="U974" s="145">
        <v>954</v>
      </c>
      <c r="V974" s="145">
        <v>12877069.203836799</v>
      </c>
    </row>
    <row r="975" spans="1:22" x14ac:dyDescent="0.35">
      <c r="A975" s="70">
        <f t="shared" si="23"/>
        <v>956</v>
      </c>
      <c r="B975" s="170">
        <v>1280206.6218922362</v>
      </c>
      <c r="U975" s="145">
        <v>955</v>
      </c>
      <c r="V975" s="145">
        <v>-1216240.774280265</v>
      </c>
    </row>
    <row r="976" spans="1:22" x14ac:dyDescent="0.35">
      <c r="A976" s="70">
        <f t="shared" si="23"/>
        <v>957</v>
      </c>
      <c r="B976" s="170">
        <v>1280206.6218922362</v>
      </c>
      <c r="U976" s="145">
        <v>956</v>
      </c>
      <c r="V976" s="145">
        <v>-3497777.53007425</v>
      </c>
    </row>
    <row r="977" spans="1:22" x14ac:dyDescent="0.35">
      <c r="A977" s="70">
        <f t="shared" si="23"/>
        <v>958</v>
      </c>
      <c r="B977" s="170">
        <v>1280206.6218922362</v>
      </c>
      <c r="U977" s="145">
        <v>957</v>
      </c>
      <c r="V977" s="145">
        <v>1800275.6559771076</v>
      </c>
    </row>
    <row r="978" spans="1:22" x14ac:dyDescent="0.35">
      <c r="A978" s="70">
        <f t="shared" si="23"/>
        <v>959</v>
      </c>
      <c r="B978" s="170">
        <v>1280206.6218922362</v>
      </c>
      <c r="U978" s="145">
        <v>958</v>
      </c>
      <c r="V978" s="145">
        <v>-13675054.768995125</v>
      </c>
    </row>
    <row r="979" spans="1:22" x14ac:dyDescent="0.35">
      <c r="A979" s="70">
        <f t="shared" si="23"/>
        <v>960</v>
      </c>
      <c r="B979" s="170">
        <v>1280206.6218922362</v>
      </c>
      <c r="U979" s="145">
        <v>959</v>
      </c>
      <c r="V979" s="145">
        <v>-11292683.537623566</v>
      </c>
    </row>
    <row r="980" spans="1:22" x14ac:dyDescent="0.35">
      <c r="A980" s="70">
        <f t="shared" si="23"/>
        <v>961</v>
      </c>
      <c r="B980" s="170">
        <v>1280206.6218922362</v>
      </c>
      <c r="U980" s="145">
        <v>960</v>
      </c>
      <c r="V980" s="145">
        <v>-1085660.360302344</v>
      </c>
    </row>
    <row r="981" spans="1:22" x14ac:dyDescent="0.35">
      <c r="A981" s="70">
        <f t="shared" si="23"/>
        <v>962</v>
      </c>
      <c r="B981" s="170">
        <v>1280206.6218922362</v>
      </c>
      <c r="U981" s="145">
        <v>961</v>
      </c>
      <c r="V981" s="145">
        <v>6956608.7994405553</v>
      </c>
    </row>
    <row r="982" spans="1:22" x14ac:dyDescent="0.35">
      <c r="A982" s="70">
        <f t="shared" ref="A982:A1045" si="24">A981+1</f>
        <v>963</v>
      </c>
      <c r="B982" s="170">
        <v>1280206.6218922362</v>
      </c>
      <c r="U982" s="145">
        <v>962</v>
      </c>
      <c r="V982" s="145">
        <v>26282980.025931228</v>
      </c>
    </row>
    <row r="983" spans="1:22" x14ac:dyDescent="0.35">
      <c r="A983" s="70">
        <f t="shared" si="24"/>
        <v>964</v>
      </c>
      <c r="B983" s="170">
        <v>1280206.6218922362</v>
      </c>
      <c r="U983" s="145">
        <v>963</v>
      </c>
      <c r="V983" s="145">
        <v>-4221774.0987454318</v>
      </c>
    </row>
    <row r="984" spans="1:22" x14ac:dyDescent="0.35">
      <c r="A984" s="70">
        <f t="shared" si="24"/>
        <v>965</v>
      </c>
      <c r="B984" s="170">
        <v>1280206.6218922362</v>
      </c>
      <c r="U984" s="145">
        <v>964</v>
      </c>
      <c r="V984" s="145">
        <v>-4159442.1774507724</v>
      </c>
    </row>
    <row r="985" spans="1:22" x14ac:dyDescent="0.35">
      <c r="A985" s="70">
        <f t="shared" si="24"/>
        <v>966</v>
      </c>
      <c r="B985" s="170">
        <v>1280206.6218922362</v>
      </c>
      <c r="U985" s="145">
        <v>965</v>
      </c>
      <c r="V985" s="145">
        <v>-4046203.477109585</v>
      </c>
    </row>
    <row r="986" spans="1:22" x14ac:dyDescent="0.35">
      <c r="A986" s="70">
        <f t="shared" si="24"/>
        <v>967</v>
      </c>
      <c r="B986" s="170">
        <v>1280206.6218922362</v>
      </c>
      <c r="U986" s="145">
        <v>966</v>
      </c>
      <c r="V986" s="145">
        <v>7010412.0528108925</v>
      </c>
    </row>
    <row r="987" spans="1:22" x14ac:dyDescent="0.35">
      <c r="A987" s="70">
        <f t="shared" si="24"/>
        <v>968</v>
      </c>
      <c r="B987" s="170">
        <v>1280206.6218922362</v>
      </c>
      <c r="U987" s="145">
        <v>967</v>
      </c>
      <c r="V987" s="145">
        <v>-4798664.8433811665</v>
      </c>
    </row>
    <row r="988" spans="1:22" x14ac:dyDescent="0.35">
      <c r="A988" s="70">
        <f t="shared" si="24"/>
        <v>969</v>
      </c>
      <c r="B988" s="170">
        <v>1280206.6218922362</v>
      </c>
      <c r="U988" s="145">
        <v>968</v>
      </c>
      <c r="V988" s="145">
        <v>-8469702.8602936231</v>
      </c>
    </row>
    <row r="989" spans="1:22" x14ac:dyDescent="0.35">
      <c r="A989" s="70">
        <f t="shared" si="24"/>
        <v>970</v>
      </c>
      <c r="B989" s="170">
        <v>1280206.6218922362</v>
      </c>
      <c r="U989" s="145">
        <v>969</v>
      </c>
      <c r="V989" s="145">
        <v>-5831173.8080018517</v>
      </c>
    </row>
    <row r="990" spans="1:22" x14ac:dyDescent="0.35">
      <c r="A990" s="70">
        <f t="shared" si="24"/>
        <v>971</v>
      </c>
      <c r="B990" s="170">
        <v>1280206.6218922362</v>
      </c>
      <c r="U990" s="145">
        <v>970</v>
      </c>
      <c r="V990" s="145">
        <v>3578207.3479747623</v>
      </c>
    </row>
    <row r="991" spans="1:22" x14ac:dyDescent="0.35">
      <c r="A991" s="70">
        <f t="shared" si="24"/>
        <v>972</v>
      </c>
      <c r="B991" s="170">
        <v>1280206.6218922362</v>
      </c>
      <c r="U991" s="145">
        <v>971</v>
      </c>
      <c r="V991" s="145">
        <v>-9814185.3175977338</v>
      </c>
    </row>
    <row r="992" spans="1:22" x14ac:dyDescent="0.35">
      <c r="A992" s="70">
        <f t="shared" si="24"/>
        <v>973</v>
      </c>
      <c r="B992" s="170">
        <v>1280206.6218922362</v>
      </c>
      <c r="U992" s="145">
        <v>972</v>
      </c>
      <c r="V992" s="145">
        <v>2510022.8722997271</v>
      </c>
    </row>
    <row r="993" spans="1:22" x14ac:dyDescent="0.35">
      <c r="A993" s="70">
        <f t="shared" si="24"/>
        <v>974</v>
      </c>
      <c r="B993" s="170">
        <v>1280206.6218922362</v>
      </c>
      <c r="U993" s="145">
        <v>973</v>
      </c>
      <c r="V993" s="145">
        <v>-8180417.1158662066</v>
      </c>
    </row>
    <row r="994" spans="1:22" x14ac:dyDescent="0.35">
      <c r="A994" s="70">
        <f t="shared" si="24"/>
        <v>975</v>
      </c>
      <c r="B994" s="170">
        <v>1280206.6218922362</v>
      </c>
      <c r="U994" s="145">
        <v>974</v>
      </c>
      <c r="V994" s="145">
        <v>-1750404.5442865267</v>
      </c>
    </row>
    <row r="995" spans="1:22" x14ac:dyDescent="0.35">
      <c r="A995" s="70">
        <f t="shared" si="24"/>
        <v>976</v>
      </c>
      <c r="B995" s="170">
        <v>1280206.6218922362</v>
      </c>
      <c r="U995" s="145">
        <v>975</v>
      </c>
      <c r="V995" s="145">
        <v>-14002199.687079318</v>
      </c>
    </row>
    <row r="996" spans="1:22" x14ac:dyDescent="0.35">
      <c r="A996" s="70">
        <f t="shared" si="24"/>
        <v>977</v>
      </c>
      <c r="B996" s="170">
        <v>1280206.6218922362</v>
      </c>
      <c r="U996" s="145">
        <v>976</v>
      </c>
      <c r="V996" s="145">
        <v>-20983322.328378662</v>
      </c>
    </row>
    <row r="997" spans="1:22" x14ac:dyDescent="0.35">
      <c r="A997" s="70">
        <f t="shared" si="24"/>
        <v>978</v>
      </c>
      <c r="B997" s="170">
        <v>1280206.6218922362</v>
      </c>
      <c r="U997" s="145">
        <v>977</v>
      </c>
      <c r="V997" s="145">
        <v>5898375.8276084177</v>
      </c>
    </row>
    <row r="998" spans="1:22" x14ac:dyDescent="0.35">
      <c r="A998" s="70">
        <f t="shared" si="24"/>
        <v>979</v>
      </c>
      <c r="B998" s="170">
        <v>1280206.6218922362</v>
      </c>
      <c r="U998" s="145">
        <v>978</v>
      </c>
      <c r="V998" s="145">
        <v>19619125.258460738</v>
      </c>
    </row>
    <row r="999" spans="1:22" x14ac:dyDescent="0.35">
      <c r="A999" s="70">
        <f t="shared" si="24"/>
        <v>980</v>
      </c>
      <c r="B999" s="170">
        <v>1280206.6218922362</v>
      </c>
      <c r="U999" s="145">
        <v>979</v>
      </c>
      <c r="V999" s="145">
        <v>626153.18792161345</v>
      </c>
    </row>
    <row r="1000" spans="1:22" x14ac:dyDescent="0.35">
      <c r="A1000" s="70">
        <f t="shared" si="24"/>
        <v>981</v>
      </c>
      <c r="B1000" s="170">
        <v>1280206.6218922362</v>
      </c>
      <c r="U1000" s="145">
        <v>980</v>
      </c>
      <c r="V1000" s="145">
        <v>-6182939.3051469922</v>
      </c>
    </row>
    <row r="1001" spans="1:22" x14ac:dyDescent="0.35">
      <c r="A1001" s="70">
        <f t="shared" si="24"/>
        <v>982</v>
      </c>
      <c r="B1001" s="170">
        <v>1280206.6218922362</v>
      </c>
      <c r="U1001" s="145">
        <v>981</v>
      </c>
      <c r="V1001" s="145">
        <v>-27170495.230606347</v>
      </c>
    </row>
    <row r="1002" spans="1:22" x14ac:dyDescent="0.35">
      <c r="A1002" s="70">
        <f t="shared" si="24"/>
        <v>983</v>
      </c>
      <c r="B1002" s="170">
        <v>1280206.6218922362</v>
      </c>
      <c r="U1002" s="145">
        <v>982</v>
      </c>
      <c r="V1002" s="145">
        <v>19427539.239659548</v>
      </c>
    </row>
    <row r="1003" spans="1:22" x14ac:dyDescent="0.35">
      <c r="A1003" s="70">
        <f t="shared" si="24"/>
        <v>984</v>
      </c>
      <c r="B1003" s="170">
        <v>1280206.6218922362</v>
      </c>
      <c r="U1003" s="145">
        <v>983</v>
      </c>
      <c r="V1003" s="145">
        <v>-26529913.240589369</v>
      </c>
    </row>
    <row r="1004" spans="1:22" x14ac:dyDescent="0.35">
      <c r="A1004" s="70">
        <f t="shared" si="24"/>
        <v>985</v>
      </c>
      <c r="B1004" s="170">
        <v>1280206.6218922362</v>
      </c>
      <c r="U1004" s="145">
        <v>984</v>
      </c>
      <c r="V1004" s="145">
        <v>-16200000.646803077</v>
      </c>
    </row>
    <row r="1005" spans="1:22" x14ac:dyDescent="0.35">
      <c r="A1005" s="70">
        <f t="shared" si="24"/>
        <v>986</v>
      </c>
      <c r="B1005" s="170">
        <v>1280206.6218922362</v>
      </c>
      <c r="U1005" s="145">
        <v>985</v>
      </c>
      <c r="V1005" s="145">
        <v>9393285.4868650883</v>
      </c>
    </row>
    <row r="1006" spans="1:22" x14ac:dyDescent="0.35">
      <c r="A1006" s="70">
        <f t="shared" si="24"/>
        <v>987</v>
      </c>
      <c r="B1006" s="170">
        <v>1280206.6218922362</v>
      </c>
      <c r="U1006" s="145">
        <v>986</v>
      </c>
      <c r="V1006" s="145">
        <v>-15725738.218712121</v>
      </c>
    </row>
    <row r="1007" spans="1:22" x14ac:dyDescent="0.35">
      <c r="A1007" s="70">
        <f t="shared" si="24"/>
        <v>988</v>
      </c>
      <c r="B1007" s="170">
        <v>1280206.6218922362</v>
      </c>
      <c r="U1007" s="145">
        <v>987</v>
      </c>
      <c r="V1007" s="145">
        <v>3036280.8655727692</v>
      </c>
    </row>
    <row r="1008" spans="1:22" x14ac:dyDescent="0.35">
      <c r="A1008" s="70">
        <f t="shared" si="24"/>
        <v>989</v>
      </c>
      <c r="B1008" s="170">
        <v>1280206.6218922362</v>
      </c>
      <c r="U1008" s="145">
        <v>988</v>
      </c>
      <c r="V1008" s="145">
        <v>-18729307.651163395</v>
      </c>
    </row>
    <row r="1009" spans="1:22" x14ac:dyDescent="0.35">
      <c r="A1009" s="70">
        <f t="shared" si="24"/>
        <v>990</v>
      </c>
      <c r="B1009" s="170">
        <v>1280206.6218922362</v>
      </c>
      <c r="U1009" s="145">
        <v>989</v>
      </c>
      <c r="V1009" s="145">
        <v>9934854.9358794689</v>
      </c>
    </row>
    <row r="1010" spans="1:22" x14ac:dyDescent="0.35">
      <c r="A1010" s="70">
        <f t="shared" si="24"/>
        <v>991</v>
      </c>
      <c r="B1010" s="170">
        <v>1280206.6218922362</v>
      </c>
      <c r="U1010" s="145">
        <v>990</v>
      </c>
      <c r="V1010" s="145">
        <v>-19266836.883270271</v>
      </c>
    </row>
    <row r="1011" spans="1:22" x14ac:dyDescent="0.35">
      <c r="A1011" s="70">
        <f t="shared" si="24"/>
        <v>992</v>
      </c>
      <c r="B1011" s="170">
        <v>1280206.6218922362</v>
      </c>
      <c r="U1011" s="145">
        <v>991</v>
      </c>
      <c r="V1011" s="145">
        <v>14686829.100547731</v>
      </c>
    </row>
    <row r="1012" spans="1:22" x14ac:dyDescent="0.35">
      <c r="A1012" s="70">
        <f t="shared" si="24"/>
        <v>993</v>
      </c>
      <c r="B1012" s="170">
        <v>1280206.6218922362</v>
      </c>
      <c r="U1012" s="145">
        <v>992</v>
      </c>
      <c r="V1012" s="145">
        <v>28215808.689939134</v>
      </c>
    </row>
    <row r="1013" spans="1:22" x14ac:dyDescent="0.35">
      <c r="A1013" s="70">
        <f t="shared" si="24"/>
        <v>994</v>
      </c>
      <c r="B1013" s="170">
        <v>1280206.6218922362</v>
      </c>
      <c r="U1013" s="145">
        <v>993</v>
      </c>
      <c r="V1013" s="145">
        <v>-19627510.443253346</v>
      </c>
    </row>
    <row r="1014" spans="1:22" x14ac:dyDescent="0.35">
      <c r="A1014" s="70">
        <f t="shared" si="24"/>
        <v>995</v>
      </c>
      <c r="B1014" s="170">
        <v>1280206.6218922362</v>
      </c>
      <c r="U1014" s="145">
        <v>994</v>
      </c>
      <c r="V1014" s="145">
        <v>26138332.403958771</v>
      </c>
    </row>
    <row r="1015" spans="1:22" x14ac:dyDescent="0.35">
      <c r="A1015" s="70">
        <f t="shared" si="24"/>
        <v>996</v>
      </c>
      <c r="B1015" s="170">
        <v>1280206.6218922362</v>
      </c>
      <c r="U1015" s="145">
        <v>995</v>
      </c>
      <c r="V1015" s="145">
        <v>-9499924.9246450718</v>
      </c>
    </row>
    <row r="1016" spans="1:22" x14ac:dyDescent="0.35">
      <c r="A1016" s="70">
        <f t="shared" si="24"/>
        <v>997</v>
      </c>
      <c r="B1016" s="170">
        <v>1280206.6218922362</v>
      </c>
      <c r="U1016" s="145">
        <v>996</v>
      </c>
      <c r="V1016" s="145">
        <v>-5581703.9788367059</v>
      </c>
    </row>
    <row r="1017" spans="1:22" x14ac:dyDescent="0.35">
      <c r="A1017" s="70">
        <f t="shared" si="24"/>
        <v>998</v>
      </c>
      <c r="B1017" s="170">
        <v>1280206.6218922362</v>
      </c>
      <c r="U1017" s="145">
        <v>997</v>
      </c>
      <c r="V1017" s="145">
        <v>5949885.5621890314</v>
      </c>
    </row>
    <row r="1018" spans="1:22" x14ac:dyDescent="0.35">
      <c r="A1018" s="70">
        <f t="shared" si="24"/>
        <v>999</v>
      </c>
      <c r="B1018" s="170">
        <v>1280206.6218922362</v>
      </c>
      <c r="U1018" s="145">
        <v>998</v>
      </c>
      <c r="V1018" s="145">
        <v>10137105.065299157</v>
      </c>
    </row>
    <row r="1019" spans="1:22" x14ac:dyDescent="0.35">
      <c r="A1019" s="70">
        <f t="shared" si="24"/>
        <v>1000</v>
      </c>
      <c r="B1019" s="170">
        <v>1280206.6218922362</v>
      </c>
      <c r="U1019" s="145">
        <v>999</v>
      </c>
      <c r="V1019" s="145">
        <v>12779419.826375328</v>
      </c>
    </row>
    <row r="1020" spans="1:22" x14ac:dyDescent="0.35">
      <c r="A1020" s="70">
        <f t="shared" si="24"/>
        <v>1001</v>
      </c>
      <c r="B1020" s="170">
        <v>1280206.6218922362</v>
      </c>
      <c r="U1020" s="145">
        <v>1000</v>
      </c>
      <c r="V1020" s="145">
        <v>44393941.163824357</v>
      </c>
    </row>
    <row r="1021" spans="1:22" x14ac:dyDescent="0.35">
      <c r="A1021" s="70">
        <f t="shared" si="24"/>
        <v>1002</v>
      </c>
      <c r="B1021" s="170">
        <v>1280206.6218922362</v>
      </c>
      <c r="U1021" s="145">
        <v>1001</v>
      </c>
      <c r="V1021" s="145">
        <v>-15159733.6863166</v>
      </c>
    </row>
    <row r="1022" spans="1:22" x14ac:dyDescent="0.35">
      <c r="A1022" s="70">
        <f t="shared" si="24"/>
        <v>1003</v>
      </c>
      <c r="B1022" s="170">
        <v>1280206.6218922362</v>
      </c>
      <c r="U1022" s="145">
        <v>1002</v>
      </c>
      <c r="V1022" s="145">
        <v>-3807275.22186777</v>
      </c>
    </row>
    <row r="1023" spans="1:22" x14ac:dyDescent="0.35">
      <c r="A1023" s="70">
        <f t="shared" si="24"/>
        <v>1004</v>
      </c>
      <c r="B1023" s="170">
        <v>1280206.6218922362</v>
      </c>
      <c r="U1023" s="145">
        <v>1003</v>
      </c>
      <c r="V1023" s="145">
        <v>-12753985.11018387</v>
      </c>
    </row>
    <row r="1024" spans="1:22" x14ac:dyDescent="0.35">
      <c r="A1024" s="70">
        <f t="shared" si="24"/>
        <v>1005</v>
      </c>
      <c r="B1024" s="170">
        <v>1280206.6218922362</v>
      </c>
      <c r="U1024" s="145">
        <v>1004</v>
      </c>
      <c r="V1024" s="145">
        <v>27322181.050224006</v>
      </c>
    </row>
    <row r="1025" spans="1:22" x14ac:dyDescent="0.35">
      <c r="A1025" s="70">
        <f t="shared" si="24"/>
        <v>1006</v>
      </c>
      <c r="B1025" s="170">
        <v>1280206.6218922362</v>
      </c>
      <c r="U1025" s="145">
        <v>1005</v>
      </c>
      <c r="V1025" s="145">
        <v>-13982460.68688729</v>
      </c>
    </row>
    <row r="1026" spans="1:22" x14ac:dyDescent="0.35">
      <c r="A1026" s="70">
        <f t="shared" si="24"/>
        <v>1007</v>
      </c>
      <c r="B1026" s="170">
        <v>1280206.6218922362</v>
      </c>
      <c r="U1026" s="145">
        <v>1006</v>
      </c>
      <c r="V1026" s="145">
        <v>-17386292.786836304</v>
      </c>
    </row>
    <row r="1027" spans="1:22" x14ac:dyDescent="0.35">
      <c r="A1027" s="70">
        <f t="shared" si="24"/>
        <v>1008</v>
      </c>
      <c r="B1027" s="170">
        <v>1280206.6218922362</v>
      </c>
      <c r="U1027" s="145">
        <v>1007</v>
      </c>
      <c r="V1027" s="145">
        <v>-17745938.610920161</v>
      </c>
    </row>
    <row r="1028" spans="1:22" x14ac:dyDescent="0.35">
      <c r="A1028" s="70">
        <f t="shared" si="24"/>
        <v>1009</v>
      </c>
      <c r="B1028" s="170">
        <v>1280206.6218922362</v>
      </c>
      <c r="U1028" s="145">
        <v>1008</v>
      </c>
      <c r="V1028" s="145">
        <v>2042665.6745716557</v>
      </c>
    </row>
    <row r="1029" spans="1:22" x14ac:dyDescent="0.35">
      <c r="A1029" s="70">
        <f t="shared" si="24"/>
        <v>1010</v>
      </c>
      <c r="B1029" s="170">
        <v>1280206.6218922362</v>
      </c>
      <c r="U1029" s="145">
        <v>1009</v>
      </c>
      <c r="V1029" s="145">
        <v>-4367361.0219590031</v>
      </c>
    </row>
    <row r="1030" spans="1:22" x14ac:dyDescent="0.35">
      <c r="A1030" s="70">
        <f t="shared" si="24"/>
        <v>1011</v>
      </c>
      <c r="B1030" s="170">
        <v>1280206.6218922362</v>
      </c>
      <c r="U1030" s="145">
        <v>1010</v>
      </c>
      <c r="V1030" s="145">
        <v>-10617605.932028061</v>
      </c>
    </row>
    <row r="1031" spans="1:22" x14ac:dyDescent="0.35">
      <c r="A1031" s="70">
        <f t="shared" si="24"/>
        <v>1012</v>
      </c>
      <c r="B1031" s="170">
        <v>1280206.6218922362</v>
      </c>
      <c r="U1031" s="145">
        <v>1011</v>
      </c>
      <c r="V1031" s="145">
        <v>-13744885.90660668</v>
      </c>
    </row>
    <row r="1032" spans="1:22" x14ac:dyDescent="0.35">
      <c r="A1032" s="70">
        <f t="shared" si="24"/>
        <v>1013</v>
      </c>
      <c r="B1032" s="170">
        <v>1280206.6218922362</v>
      </c>
      <c r="U1032" s="145">
        <v>1012</v>
      </c>
      <c r="V1032" s="145">
        <v>-1756850.5011851117</v>
      </c>
    </row>
    <row r="1033" spans="1:22" x14ac:dyDescent="0.35">
      <c r="A1033" s="70">
        <f t="shared" si="24"/>
        <v>1014</v>
      </c>
      <c r="B1033" s="170">
        <v>1280206.6218922362</v>
      </c>
      <c r="U1033" s="145">
        <v>1013</v>
      </c>
      <c r="V1033" s="145">
        <v>13623106.499324135</v>
      </c>
    </row>
    <row r="1034" spans="1:22" x14ac:dyDescent="0.35">
      <c r="A1034" s="70">
        <f t="shared" si="24"/>
        <v>1015</v>
      </c>
      <c r="B1034" s="170">
        <v>1280206.6218922362</v>
      </c>
      <c r="U1034" s="145">
        <v>1014</v>
      </c>
      <c r="V1034" s="145">
        <v>9900480.2270921133</v>
      </c>
    </row>
    <row r="1035" spans="1:22" x14ac:dyDescent="0.35">
      <c r="A1035" s="70">
        <f t="shared" si="24"/>
        <v>1016</v>
      </c>
      <c r="B1035" s="170">
        <v>1280206.6218922362</v>
      </c>
      <c r="U1035" s="145">
        <v>1015</v>
      </c>
      <c r="V1035" s="145">
        <v>-20490714.255751707</v>
      </c>
    </row>
    <row r="1036" spans="1:22" x14ac:dyDescent="0.35">
      <c r="A1036" s="70">
        <f t="shared" si="24"/>
        <v>1017</v>
      </c>
      <c r="B1036" s="170">
        <v>1280206.6218922362</v>
      </c>
      <c r="U1036" s="145">
        <v>1016</v>
      </c>
      <c r="V1036" s="145">
        <v>15980266.918658894</v>
      </c>
    </row>
    <row r="1037" spans="1:22" x14ac:dyDescent="0.35">
      <c r="A1037" s="70">
        <f t="shared" si="24"/>
        <v>1018</v>
      </c>
      <c r="B1037" s="170">
        <v>1280206.6218922362</v>
      </c>
      <c r="U1037" s="145">
        <v>1017</v>
      </c>
      <c r="V1037" s="145">
        <v>-230508.56982577965</v>
      </c>
    </row>
    <row r="1038" spans="1:22" x14ac:dyDescent="0.35">
      <c r="A1038" s="70">
        <f t="shared" si="24"/>
        <v>1019</v>
      </c>
      <c r="B1038" s="170">
        <v>1280206.6218922362</v>
      </c>
      <c r="U1038" s="145">
        <v>1018</v>
      </c>
      <c r="V1038" s="145">
        <v>-922762.30738314986</v>
      </c>
    </row>
    <row r="1039" spans="1:22" x14ac:dyDescent="0.35">
      <c r="A1039" s="70">
        <f t="shared" si="24"/>
        <v>1020</v>
      </c>
      <c r="B1039" s="170">
        <v>1280206.6218922362</v>
      </c>
      <c r="U1039" s="145">
        <v>1019</v>
      </c>
      <c r="V1039" s="145">
        <v>-33037354.71884634</v>
      </c>
    </row>
    <row r="1040" spans="1:22" x14ac:dyDescent="0.35">
      <c r="A1040" s="70">
        <f t="shared" si="24"/>
        <v>1021</v>
      </c>
      <c r="B1040" s="170">
        <v>1280206.6218922362</v>
      </c>
      <c r="U1040" s="145">
        <v>1020</v>
      </c>
      <c r="V1040" s="145">
        <v>5499515.6828094199</v>
      </c>
    </row>
    <row r="1041" spans="1:22" x14ac:dyDescent="0.35">
      <c r="A1041" s="70">
        <f t="shared" si="24"/>
        <v>1022</v>
      </c>
      <c r="B1041" s="170">
        <v>1280206.6218922362</v>
      </c>
      <c r="U1041" s="145">
        <v>1021</v>
      </c>
      <c r="V1041" s="145">
        <v>-14093167.294893231</v>
      </c>
    </row>
    <row r="1042" spans="1:22" x14ac:dyDescent="0.35">
      <c r="A1042" s="70">
        <f t="shared" si="24"/>
        <v>1023</v>
      </c>
      <c r="B1042" s="170">
        <v>1280206.6218922362</v>
      </c>
      <c r="U1042" s="145">
        <v>1022</v>
      </c>
      <c r="V1042" s="145">
        <v>2653385.0965886563</v>
      </c>
    </row>
    <row r="1043" spans="1:22" x14ac:dyDescent="0.35">
      <c r="A1043" s="70">
        <f t="shared" si="24"/>
        <v>1024</v>
      </c>
      <c r="B1043" s="170">
        <v>1280206.6218922362</v>
      </c>
      <c r="U1043" s="145">
        <v>1023</v>
      </c>
      <c r="V1043" s="145">
        <v>11230964.713243321</v>
      </c>
    </row>
    <row r="1044" spans="1:22" x14ac:dyDescent="0.35">
      <c r="A1044" s="70">
        <f t="shared" si="24"/>
        <v>1025</v>
      </c>
      <c r="B1044" s="170">
        <v>1280206.6218922362</v>
      </c>
      <c r="U1044" s="145">
        <v>1024</v>
      </c>
      <c r="V1044" s="145">
        <v>-5745033.5626885854</v>
      </c>
    </row>
    <row r="1045" spans="1:22" x14ac:dyDescent="0.35">
      <c r="A1045" s="70">
        <f t="shared" si="24"/>
        <v>1026</v>
      </c>
      <c r="B1045" s="170">
        <v>1280206.6218922362</v>
      </c>
      <c r="U1045" s="145">
        <v>1025</v>
      </c>
      <c r="V1045" s="145">
        <v>-14182549.252545014</v>
      </c>
    </row>
    <row r="1046" spans="1:22" x14ac:dyDescent="0.35">
      <c r="A1046" s="70">
        <f t="shared" ref="A1046:A1109" si="25">A1045+1</f>
        <v>1027</v>
      </c>
      <c r="B1046" s="170">
        <v>1280206.6218922362</v>
      </c>
      <c r="U1046" s="145">
        <v>1026</v>
      </c>
      <c r="V1046" s="145">
        <v>5552004.6906349063</v>
      </c>
    </row>
    <row r="1047" spans="1:22" x14ac:dyDescent="0.35">
      <c r="A1047" s="70">
        <f t="shared" si="25"/>
        <v>1028</v>
      </c>
      <c r="B1047" s="170">
        <v>1280206.6218922362</v>
      </c>
      <c r="U1047" s="145">
        <v>1027</v>
      </c>
      <c r="V1047" s="145">
        <v>-15840637.017909113</v>
      </c>
    </row>
    <row r="1048" spans="1:22" x14ac:dyDescent="0.35">
      <c r="A1048" s="70">
        <f t="shared" si="25"/>
        <v>1029</v>
      </c>
      <c r="B1048" s="170">
        <v>1280206.6218922362</v>
      </c>
      <c r="U1048" s="145">
        <v>1028</v>
      </c>
      <c r="V1048" s="145">
        <v>28968804.104882397</v>
      </c>
    </row>
    <row r="1049" spans="1:22" x14ac:dyDescent="0.35">
      <c r="A1049" s="70">
        <f t="shared" si="25"/>
        <v>1030</v>
      </c>
      <c r="B1049" s="170">
        <v>1280206.6218922362</v>
      </c>
      <c r="U1049" s="145">
        <v>1029</v>
      </c>
      <c r="V1049" s="145">
        <v>-9906265.8575742822</v>
      </c>
    </row>
    <row r="1050" spans="1:22" x14ac:dyDescent="0.35">
      <c r="A1050" s="70">
        <f t="shared" si="25"/>
        <v>1031</v>
      </c>
      <c r="B1050" s="170">
        <v>1280206.6218922362</v>
      </c>
      <c r="U1050" s="145">
        <v>1030</v>
      </c>
      <c r="V1050" s="145">
        <v>-17797361.738438539</v>
      </c>
    </row>
    <row r="1051" spans="1:22" x14ac:dyDescent="0.35">
      <c r="A1051" s="70">
        <f t="shared" si="25"/>
        <v>1032</v>
      </c>
      <c r="B1051" s="170">
        <v>1280206.6218922362</v>
      </c>
      <c r="U1051" s="145">
        <v>1031</v>
      </c>
      <c r="V1051" s="145">
        <v>149951.19630166516</v>
      </c>
    </row>
    <row r="1052" spans="1:22" x14ac:dyDescent="0.35">
      <c r="A1052" s="70">
        <f t="shared" si="25"/>
        <v>1033</v>
      </c>
      <c r="B1052" s="170">
        <v>1280206.6218922362</v>
      </c>
      <c r="U1052" s="145">
        <v>1032</v>
      </c>
      <c r="V1052" s="145">
        <v>-20705356.371055309</v>
      </c>
    </row>
    <row r="1053" spans="1:22" x14ac:dyDescent="0.35">
      <c r="A1053" s="70">
        <f t="shared" si="25"/>
        <v>1034</v>
      </c>
      <c r="B1053" s="170">
        <v>1280206.6218922362</v>
      </c>
      <c r="U1053" s="145">
        <v>1033</v>
      </c>
      <c r="V1053" s="145">
        <v>37187487.396712273</v>
      </c>
    </row>
    <row r="1054" spans="1:22" x14ac:dyDescent="0.35">
      <c r="A1054" s="70">
        <f t="shared" si="25"/>
        <v>1035</v>
      </c>
      <c r="B1054" s="170">
        <v>1280206.6218922362</v>
      </c>
      <c r="U1054" s="145">
        <v>1034</v>
      </c>
      <c r="V1054" s="145">
        <v>-2847234.0585681219</v>
      </c>
    </row>
    <row r="1055" spans="1:22" x14ac:dyDescent="0.35">
      <c r="A1055" s="70">
        <f t="shared" si="25"/>
        <v>1036</v>
      </c>
      <c r="B1055" s="170">
        <v>1280206.6218922362</v>
      </c>
      <c r="U1055" s="145">
        <v>1035</v>
      </c>
      <c r="V1055" s="145">
        <v>-11556526.74151448</v>
      </c>
    </row>
    <row r="1056" spans="1:22" x14ac:dyDescent="0.35">
      <c r="A1056" s="70">
        <f t="shared" si="25"/>
        <v>1037</v>
      </c>
      <c r="B1056" s="170">
        <v>1280206.6218922362</v>
      </c>
      <c r="U1056" s="145">
        <v>1036</v>
      </c>
      <c r="V1056" s="145">
        <v>-16506708.079229321</v>
      </c>
    </row>
    <row r="1057" spans="1:22" x14ac:dyDescent="0.35">
      <c r="A1057" s="70">
        <f t="shared" si="25"/>
        <v>1038</v>
      </c>
      <c r="B1057" s="170">
        <v>1280206.6218922362</v>
      </c>
      <c r="U1057" s="145">
        <v>1037</v>
      </c>
      <c r="V1057" s="145">
        <v>36979496.260263868</v>
      </c>
    </row>
    <row r="1058" spans="1:22" x14ac:dyDescent="0.35">
      <c r="A1058" s="70">
        <f t="shared" si="25"/>
        <v>1039</v>
      </c>
      <c r="B1058" s="170">
        <v>1280206.6218922362</v>
      </c>
      <c r="U1058" s="145">
        <v>1038</v>
      </c>
      <c r="V1058" s="145">
        <v>18158322.681323819</v>
      </c>
    </row>
    <row r="1059" spans="1:22" x14ac:dyDescent="0.35">
      <c r="A1059" s="70">
        <f t="shared" si="25"/>
        <v>1040</v>
      </c>
      <c r="B1059" s="170">
        <v>1280206.6218922362</v>
      </c>
      <c r="U1059" s="145">
        <v>1039</v>
      </c>
      <c r="V1059" s="145">
        <v>-11605655.413397141</v>
      </c>
    </row>
    <row r="1060" spans="1:22" x14ac:dyDescent="0.35">
      <c r="A1060" s="70">
        <f t="shared" si="25"/>
        <v>1041</v>
      </c>
      <c r="B1060" s="170">
        <v>1280206.6218922362</v>
      </c>
      <c r="U1060" s="145">
        <v>1040</v>
      </c>
      <c r="V1060" s="145">
        <v>-9729861.5095680933</v>
      </c>
    </row>
    <row r="1061" spans="1:22" x14ac:dyDescent="0.35">
      <c r="A1061" s="70">
        <f t="shared" si="25"/>
        <v>1042</v>
      </c>
      <c r="B1061" s="170">
        <v>1280206.6218922362</v>
      </c>
      <c r="U1061" s="145">
        <v>1041</v>
      </c>
      <c r="V1061" s="145">
        <v>-11988565.706977639</v>
      </c>
    </row>
    <row r="1062" spans="1:22" x14ac:dyDescent="0.35">
      <c r="A1062" s="70">
        <f t="shared" si="25"/>
        <v>1043</v>
      </c>
      <c r="B1062" s="170">
        <v>1280206.6218922362</v>
      </c>
      <c r="U1062" s="145">
        <v>1042</v>
      </c>
      <c r="V1062" s="145">
        <v>14890991.853893273</v>
      </c>
    </row>
    <row r="1063" spans="1:22" x14ac:dyDescent="0.35">
      <c r="A1063" s="70">
        <f t="shared" si="25"/>
        <v>1044</v>
      </c>
      <c r="B1063" s="170">
        <v>1280206.6218922362</v>
      </c>
      <c r="U1063" s="145">
        <v>1043</v>
      </c>
      <c r="V1063" s="145">
        <v>12783490.514132701</v>
      </c>
    </row>
    <row r="1064" spans="1:22" x14ac:dyDescent="0.35">
      <c r="A1064" s="70">
        <f t="shared" si="25"/>
        <v>1045</v>
      </c>
      <c r="B1064" s="170">
        <v>1280206.6218922362</v>
      </c>
      <c r="U1064" s="145">
        <v>1044</v>
      </c>
      <c r="V1064" s="145">
        <v>14658728.715466488</v>
      </c>
    </row>
    <row r="1065" spans="1:22" x14ac:dyDescent="0.35">
      <c r="A1065" s="70">
        <f t="shared" si="25"/>
        <v>1046</v>
      </c>
      <c r="B1065" s="170">
        <v>1280206.6218922362</v>
      </c>
      <c r="U1065" s="145">
        <v>1045</v>
      </c>
      <c r="V1065" s="145">
        <v>-4827787.2413984388</v>
      </c>
    </row>
    <row r="1066" spans="1:22" x14ac:dyDescent="0.35">
      <c r="A1066" s="70">
        <f t="shared" si="25"/>
        <v>1047</v>
      </c>
      <c r="B1066" s="170">
        <v>1280206.6218922362</v>
      </c>
      <c r="U1066" s="145">
        <v>1046</v>
      </c>
      <c r="V1066" s="145">
        <v>-25290261.321873192</v>
      </c>
    </row>
    <row r="1067" spans="1:22" x14ac:dyDescent="0.35">
      <c r="A1067" s="70">
        <f t="shared" si="25"/>
        <v>1048</v>
      </c>
      <c r="B1067" s="170">
        <v>1280206.6218922362</v>
      </c>
      <c r="U1067" s="145">
        <v>1047</v>
      </c>
      <c r="V1067" s="145">
        <v>-14220751.841686074</v>
      </c>
    </row>
    <row r="1068" spans="1:22" x14ac:dyDescent="0.35">
      <c r="A1068" s="70">
        <f t="shared" si="25"/>
        <v>1049</v>
      </c>
      <c r="B1068" s="170">
        <v>1280206.6218922362</v>
      </c>
      <c r="U1068" s="145">
        <v>1048</v>
      </c>
      <c r="V1068" s="145">
        <v>6772861.1256508976</v>
      </c>
    </row>
    <row r="1069" spans="1:22" x14ac:dyDescent="0.35">
      <c r="A1069" s="70">
        <f t="shared" si="25"/>
        <v>1050</v>
      </c>
      <c r="B1069" s="170">
        <v>1280206.6218922362</v>
      </c>
      <c r="U1069" s="145">
        <v>1049</v>
      </c>
      <c r="V1069" s="145">
        <v>15017347.503738828</v>
      </c>
    </row>
    <row r="1070" spans="1:22" x14ac:dyDescent="0.35">
      <c r="A1070" s="70">
        <f t="shared" si="25"/>
        <v>1051</v>
      </c>
      <c r="B1070" s="170">
        <v>1280206.6218922362</v>
      </c>
      <c r="U1070" s="145">
        <v>1050</v>
      </c>
      <c r="V1070" s="145">
        <v>-19391596.681672562</v>
      </c>
    </row>
    <row r="1071" spans="1:22" x14ac:dyDescent="0.35">
      <c r="A1071" s="70">
        <f t="shared" si="25"/>
        <v>1052</v>
      </c>
      <c r="B1071" s="170">
        <v>1280206.6218922362</v>
      </c>
      <c r="U1071" s="145">
        <v>1051</v>
      </c>
      <c r="V1071" s="145">
        <v>-1783351.5638662651</v>
      </c>
    </row>
    <row r="1072" spans="1:22" x14ac:dyDescent="0.35">
      <c r="A1072" s="70">
        <f t="shared" si="25"/>
        <v>1053</v>
      </c>
      <c r="B1072" s="170">
        <v>1280206.6218922362</v>
      </c>
      <c r="U1072" s="145">
        <v>1052</v>
      </c>
      <c r="V1072" s="145">
        <v>3515794.9979035892</v>
      </c>
    </row>
    <row r="1073" spans="1:22" x14ac:dyDescent="0.35">
      <c r="A1073" s="70">
        <f t="shared" si="25"/>
        <v>1054</v>
      </c>
      <c r="B1073" s="170">
        <v>1280206.6218922362</v>
      </c>
      <c r="U1073" s="145">
        <v>1053</v>
      </c>
      <c r="V1073" s="145">
        <v>-15376207.004359381</v>
      </c>
    </row>
    <row r="1074" spans="1:22" x14ac:dyDescent="0.35">
      <c r="A1074" s="70">
        <f t="shared" si="25"/>
        <v>1055</v>
      </c>
      <c r="B1074" s="170">
        <v>1280206.6218922362</v>
      </c>
      <c r="U1074" s="145">
        <v>1054</v>
      </c>
      <c r="V1074" s="145">
        <v>-28843010.182940278</v>
      </c>
    </row>
    <row r="1075" spans="1:22" x14ac:dyDescent="0.35">
      <c r="A1075" s="70">
        <f t="shared" si="25"/>
        <v>1056</v>
      </c>
      <c r="B1075" s="170">
        <v>1280206.6218922362</v>
      </c>
      <c r="U1075" s="145">
        <v>1055</v>
      </c>
      <c r="V1075" s="145">
        <v>-18716155.898390774</v>
      </c>
    </row>
    <row r="1076" spans="1:22" x14ac:dyDescent="0.35">
      <c r="A1076" s="70">
        <f t="shared" si="25"/>
        <v>1057</v>
      </c>
      <c r="B1076" s="170">
        <v>1280206.6218922362</v>
      </c>
      <c r="U1076" s="145">
        <v>1056</v>
      </c>
      <c r="V1076" s="145">
        <v>-2329254.4780093506</v>
      </c>
    </row>
    <row r="1077" spans="1:22" x14ac:dyDescent="0.35">
      <c r="A1077" s="70">
        <f t="shared" si="25"/>
        <v>1058</v>
      </c>
      <c r="B1077" s="170">
        <v>1280206.6218922362</v>
      </c>
      <c r="U1077" s="145">
        <v>1057</v>
      </c>
      <c r="V1077" s="145">
        <v>-14358435.006336261</v>
      </c>
    </row>
    <row r="1078" spans="1:22" x14ac:dyDescent="0.35">
      <c r="A1078" s="70">
        <f t="shared" si="25"/>
        <v>1059</v>
      </c>
      <c r="B1078" s="170">
        <v>1280206.6218922362</v>
      </c>
      <c r="U1078" s="145">
        <v>1058</v>
      </c>
      <c r="V1078" s="145">
        <v>-15159958.358990606</v>
      </c>
    </row>
    <row r="1079" spans="1:22" x14ac:dyDescent="0.35">
      <c r="A1079" s="70">
        <f t="shared" si="25"/>
        <v>1060</v>
      </c>
      <c r="B1079" s="170">
        <v>1280206.6218922362</v>
      </c>
      <c r="U1079" s="145">
        <v>1059</v>
      </c>
      <c r="V1079" s="145">
        <v>-21453054.88407886</v>
      </c>
    </row>
    <row r="1080" spans="1:22" x14ac:dyDescent="0.35">
      <c r="A1080" s="70">
        <f t="shared" si="25"/>
        <v>1061</v>
      </c>
      <c r="B1080" s="170">
        <v>1280206.6218922362</v>
      </c>
      <c r="U1080" s="145">
        <v>1060</v>
      </c>
      <c r="V1080" s="145">
        <v>-1920442.8191966675</v>
      </c>
    </row>
    <row r="1081" spans="1:22" x14ac:dyDescent="0.35">
      <c r="A1081" s="70">
        <f t="shared" si="25"/>
        <v>1062</v>
      </c>
      <c r="B1081" s="170">
        <v>1280206.6218922362</v>
      </c>
      <c r="U1081" s="145">
        <v>1061</v>
      </c>
      <c r="V1081" s="145">
        <v>-3652391.1079772748</v>
      </c>
    </row>
    <row r="1082" spans="1:22" x14ac:dyDescent="0.35">
      <c r="A1082" s="70">
        <f t="shared" si="25"/>
        <v>1063</v>
      </c>
      <c r="B1082" s="170">
        <v>1280206.6218922362</v>
      </c>
      <c r="U1082" s="145">
        <v>1062</v>
      </c>
      <c r="V1082" s="145">
        <v>147711.45870211348</v>
      </c>
    </row>
    <row r="1083" spans="1:22" x14ac:dyDescent="0.35">
      <c r="A1083" s="70">
        <f t="shared" si="25"/>
        <v>1064</v>
      </c>
      <c r="B1083" s="170">
        <v>1280206.6218922362</v>
      </c>
      <c r="U1083" s="145">
        <v>1063</v>
      </c>
      <c r="V1083" s="145">
        <v>-424248.52097278833</v>
      </c>
    </row>
    <row r="1084" spans="1:22" x14ac:dyDescent="0.35">
      <c r="A1084" s="70">
        <f t="shared" si="25"/>
        <v>1065</v>
      </c>
      <c r="B1084" s="170">
        <v>1280206.6218922362</v>
      </c>
      <c r="U1084" s="145">
        <v>1064</v>
      </c>
      <c r="V1084" s="145">
        <v>-12527801.667274747</v>
      </c>
    </row>
    <row r="1085" spans="1:22" x14ac:dyDescent="0.35">
      <c r="A1085" s="70">
        <f t="shared" si="25"/>
        <v>1066</v>
      </c>
      <c r="B1085" s="170">
        <v>1280206.6218922362</v>
      </c>
      <c r="U1085" s="145">
        <v>1065</v>
      </c>
      <c r="V1085" s="145">
        <v>15016486.499235418</v>
      </c>
    </row>
    <row r="1086" spans="1:22" x14ac:dyDescent="0.35">
      <c r="A1086" s="70">
        <f t="shared" si="25"/>
        <v>1067</v>
      </c>
      <c r="B1086" s="170">
        <v>1280206.6218922362</v>
      </c>
      <c r="U1086" s="145">
        <v>1066</v>
      </c>
      <c r="V1086" s="145">
        <v>4049539.9516662285</v>
      </c>
    </row>
    <row r="1087" spans="1:22" x14ac:dyDescent="0.35">
      <c r="A1087" s="70">
        <f t="shared" si="25"/>
        <v>1068</v>
      </c>
      <c r="B1087" s="170">
        <v>1280206.6218922362</v>
      </c>
      <c r="U1087" s="145">
        <v>1067</v>
      </c>
      <c r="V1087" s="145">
        <v>-13770525.472338257</v>
      </c>
    </row>
    <row r="1088" spans="1:22" x14ac:dyDescent="0.35">
      <c r="A1088" s="70">
        <f t="shared" si="25"/>
        <v>1069</v>
      </c>
      <c r="B1088" s="170">
        <v>1280206.6218922362</v>
      </c>
      <c r="U1088" s="145">
        <v>1068</v>
      </c>
      <c r="V1088" s="145">
        <v>17776818.970046356</v>
      </c>
    </row>
    <row r="1089" spans="1:22" x14ac:dyDescent="0.35">
      <c r="A1089" s="70">
        <f t="shared" si="25"/>
        <v>1070</v>
      </c>
      <c r="B1089" s="170">
        <v>1280206.6218922362</v>
      </c>
      <c r="U1089" s="145">
        <v>1069</v>
      </c>
      <c r="V1089" s="145">
        <v>-19598208.169515759</v>
      </c>
    </row>
    <row r="1090" spans="1:22" x14ac:dyDescent="0.35">
      <c r="A1090" s="70">
        <f t="shared" si="25"/>
        <v>1071</v>
      </c>
      <c r="B1090" s="170">
        <v>1280206.6218922362</v>
      </c>
      <c r="U1090" s="145">
        <v>1070</v>
      </c>
      <c r="V1090" s="145">
        <v>-2709737.7565667033</v>
      </c>
    </row>
    <row r="1091" spans="1:22" x14ac:dyDescent="0.35">
      <c r="A1091" s="70">
        <f t="shared" si="25"/>
        <v>1072</v>
      </c>
      <c r="B1091" s="170">
        <v>1280206.6218922362</v>
      </c>
      <c r="U1091" s="145">
        <v>1071</v>
      </c>
      <c r="V1091" s="145">
        <v>-6185061.276319515</v>
      </c>
    </row>
    <row r="1092" spans="1:22" x14ac:dyDescent="0.35">
      <c r="A1092" s="70">
        <f t="shared" si="25"/>
        <v>1073</v>
      </c>
      <c r="B1092" s="170">
        <v>1280206.6218922362</v>
      </c>
      <c r="U1092" s="145">
        <v>1072</v>
      </c>
      <c r="V1092" s="145">
        <v>-15526664.112106219</v>
      </c>
    </row>
    <row r="1093" spans="1:22" x14ac:dyDescent="0.35">
      <c r="A1093" s="70">
        <f t="shared" si="25"/>
        <v>1074</v>
      </c>
      <c r="B1093" s="170">
        <v>1280206.6218922362</v>
      </c>
      <c r="U1093" s="145">
        <v>1073</v>
      </c>
      <c r="V1093" s="145">
        <v>-30630207.586084194</v>
      </c>
    </row>
    <row r="1094" spans="1:22" x14ac:dyDescent="0.35">
      <c r="A1094" s="70">
        <f t="shared" si="25"/>
        <v>1075</v>
      </c>
      <c r="B1094" s="170">
        <v>1280206.6218922362</v>
      </c>
      <c r="U1094" s="145">
        <v>1074</v>
      </c>
      <c r="V1094" s="145">
        <v>25233039.237674378</v>
      </c>
    </row>
    <row r="1095" spans="1:22" x14ac:dyDescent="0.35">
      <c r="A1095" s="70">
        <f t="shared" si="25"/>
        <v>1076</v>
      </c>
      <c r="B1095" s="170">
        <v>1280206.6218922362</v>
      </c>
      <c r="U1095" s="145">
        <v>1075</v>
      </c>
      <c r="V1095" s="145">
        <v>15735640.686929315</v>
      </c>
    </row>
    <row r="1096" spans="1:22" x14ac:dyDescent="0.35">
      <c r="A1096" s="70">
        <f t="shared" si="25"/>
        <v>1077</v>
      </c>
      <c r="B1096" s="170">
        <v>1280206.6218922362</v>
      </c>
      <c r="U1096" s="145">
        <v>1076</v>
      </c>
      <c r="V1096" s="145">
        <v>9481515.4041495547</v>
      </c>
    </row>
    <row r="1097" spans="1:22" x14ac:dyDescent="0.35">
      <c r="A1097" s="70">
        <f t="shared" si="25"/>
        <v>1078</v>
      </c>
      <c r="B1097" s="170">
        <v>1280206.6218922362</v>
      </c>
      <c r="U1097" s="145">
        <v>1077</v>
      </c>
      <c r="V1097" s="145">
        <v>-9988620.4250071049</v>
      </c>
    </row>
    <row r="1098" spans="1:22" x14ac:dyDescent="0.35">
      <c r="A1098" s="70">
        <f t="shared" si="25"/>
        <v>1079</v>
      </c>
      <c r="B1098" s="170">
        <v>1280206.6218922362</v>
      </c>
      <c r="U1098" s="145">
        <v>1078</v>
      </c>
      <c r="V1098" s="145">
        <v>-10989758.317939738</v>
      </c>
    </row>
    <row r="1099" spans="1:22" x14ac:dyDescent="0.35">
      <c r="A1099" s="70">
        <f t="shared" si="25"/>
        <v>1080</v>
      </c>
      <c r="B1099" s="170">
        <v>1280206.6218922362</v>
      </c>
      <c r="U1099" s="145">
        <v>1079</v>
      </c>
      <c r="V1099" s="145">
        <v>-21287666.112328999</v>
      </c>
    </row>
    <row r="1100" spans="1:22" x14ac:dyDescent="0.35">
      <c r="A1100" s="70">
        <f t="shared" si="25"/>
        <v>1081</v>
      </c>
      <c r="B1100" s="170">
        <v>1280206.6218922362</v>
      </c>
      <c r="U1100" s="145">
        <v>1080</v>
      </c>
      <c r="V1100" s="145">
        <v>-7147302.6593203973</v>
      </c>
    </row>
    <row r="1101" spans="1:22" x14ac:dyDescent="0.35">
      <c r="A1101" s="70">
        <f t="shared" si="25"/>
        <v>1082</v>
      </c>
      <c r="B1101" s="170">
        <v>1280206.6218922362</v>
      </c>
      <c r="U1101" s="145">
        <v>1081</v>
      </c>
      <c r="V1101" s="145">
        <v>-16438651.206670746</v>
      </c>
    </row>
    <row r="1102" spans="1:22" x14ac:dyDescent="0.35">
      <c r="A1102" s="70">
        <f t="shared" si="25"/>
        <v>1083</v>
      </c>
      <c r="B1102" s="170">
        <v>1280206.6218922362</v>
      </c>
      <c r="U1102" s="145">
        <v>1082</v>
      </c>
      <c r="V1102" s="145">
        <v>14165291.069103878</v>
      </c>
    </row>
    <row r="1103" spans="1:22" x14ac:dyDescent="0.35">
      <c r="A1103" s="70">
        <f t="shared" si="25"/>
        <v>1084</v>
      </c>
      <c r="B1103" s="170">
        <v>1280206.6218922362</v>
      </c>
      <c r="U1103" s="145">
        <v>1083</v>
      </c>
      <c r="V1103" s="145">
        <v>11311407.900348093</v>
      </c>
    </row>
    <row r="1104" spans="1:22" x14ac:dyDescent="0.35">
      <c r="A1104" s="70">
        <f t="shared" si="25"/>
        <v>1085</v>
      </c>
      <c r="B1104" s="170">
        <v>1280206.6218922362</v>
      </c>
      <c r="U1104" s="145">
        <v>1084</v>
      </c>
      <c r="V1104" s="145">
        <v>-718462.44800929353</v>
      </c>
    </row>
    <row r="1105" spans="1:22" x14ac:dyDescent="0.35">
      <c r="A1105" s="70">
        <f t="shared" si="25"/>
        <v>1086</v>
      </c>
      <c r="B1105" s="170">
        <v>1280206.6218922362</v>
      </c>
      <c r="U1105" s="145">
        <v>1085</v>
      </c>
      <c r="V1105" s="145">
        <v>-10354356.278568767</v>
      </c>
    </row>
    <row r="1106" spans="1:22" x14ac:dyDescent="0.35">
      <c r="A1106" s="70">
        <f t="shared" si="25"/>
        <v>1087</v>
      </c>
      <c r="B1106" s="170">
        <v>1280206.6218922362</v>
      </c>
      <c r="U1106" s="145">
        <v>1086</v>
      </c>
      <c r="V1106" s="145">
        <v>-17271722.162026912</v>
      </c>
    </row>
    <row r="1107" spans="1:22" x14ac:dyDescent="0.35">
      <c r="A1107" s="70">
        <f t="shared" si="25"/>
        <v>1088</v>
      </c>
      <c r="B1107" s="170">
        <v>1280206.6218922362</v>
      </c>
      <c r="U1107" s="145">
        <v>1087</v>
      </c>
      <c r="V1107" s="145">
        <v>8699169.4610051401</v>
      </c>
    </row>
    <row r="1108" spans="1:22" x14ac:dyDescent="0.35">
      <c r="A1108" s="70">
        <f t="shared" si="25"/>
        <v>1089</v>
      </c>
      <c r="B1108" s="170">
        <v>1280206.6218922362</v>
      </c>
      <c r="U1108" s="145">
        <v>1088</v>
      </c>
      <c r="V1108" s="145">
        <v>-10162465.86027677</v>
      </c>
    </row>
    <row r="1109" spans="1:22" x14ac:dyDescent="0.35">
      <c r="A1109" s="70">
        <f t="shared" si="25"/>
        <v>1090</v>
      </c>
      <c r="B1109" s="170">
        <v>1280206.6218922362</v>
      </c>
      <c r="U1109" s="145">
        <v>1089</v>
      </c>
      <c r="V1109" s="145">
        <v>4451809.9853156321</v>
      </c>
    </row>
    <row r="1110" spans="1:22" x14ac:dyDescent="0.35">
      <c r="A1110" s="70">
        <f t="shared" ref="A1110:A1173" si="26">A1109+1</f>
        <v>1091</v>
      </c>
      <c r="B1110" s="170">
        <v>1280206.6218922362</v>
      </c>
      <c r="U1110" s="145">
        <v>1090</v>
      </c>
      <c r="V1110" s="145">
        <v>-10912748.453824215</v>
      </c>
    </row>
    <row r="1111" spans="1:22" x14ac:dyDescent="0.35">
      <c r="A1111" s="70">
        <f t="shared" si="26"/>
        <v>1092</v>
      </c>
      <c r="B1111" s="170">
        <v>1280206.6218922362</v>
      </c>
      <c r="U1111" s="145">
        <v>1091</v>
      </c>
      <c r="V1111" s="145">
        <v>1013333.763905704</v>
      </c>
    </row>
    <row r="1112" spans="1:22" x14ac:dyDescent="0.35">
      <c r="A1112" s="70">
        <f t="shared" si="26"/>
        <v>1093</v>
      </c>
      <c r="B1112" s="170">
        <v>1280206.6218922362</v>
      </c>
      <c r="U1112" s="145">
        <v>1092</v>
      </c>
      <c r="V1112" s="145">
        <v>-4155564.5568161588</v>
      </c>
    </row>
    <row r="1113" spans="1:22" x14ac:dyDescent="0.35">
      <c r="A1113" s="70">
        <f t="shared" si="26"/>
        <v>1094</v>
      </c>
      <c r="B1113" s="170">
        <v>1280206.6218922362</v>
      </c>
      <c r="U1113" s="145">
        <v>1093</v>
      </c>
      <c r="V1113" s="145">
        <v>12981971.248191413</v>
      </c>
    </row>
    <row r="1114" spans="1:22" x14ac:dyDescent="0.35">
      <c r="A1114" s="70">
        <f t="shared" si="26"/>
        <v>1095</v>
      </c>
      <c r="B1114" s="170">
        <v>1280206.6218922362</v>
      </c>
      <c r="U1114" s="145">
        <v>1094</v>
      </c>
      <c r="V1114" s="145">
        <v>-29124871.153937519</v>
      </c>
    </row>
    <row r="1115" spans="1:22" x14ac:dyDescent="0.35">
      <c r="A1115" s="70">
        <f t="shared" si="26"/>
        <v>1096</v>
      </c>
      <c r="B1115" s="170">
        <v>1280206.6218922362</v>
      </c>
      <c r="U1115" s="145">
        <v>1095</v>
      </c>
      <c r="V1115" s="145">
        <v>-16069854.083990902</v>
      </c>
    </row>
    <row r="1116" spans="1:22" x14ac:dyDescent="0.35">
      <c r="A1116" s="70">
        <f t="shared" si="26"/>
        <v>1097</v>
      </c>
      <c r="B1116" s="170">
        <v>1280206.6218922362</v>
      </c>
      <c r="U1116" s="145">
        <v>1096</v>
      </c>
      <c r="V1116" s="145">
        <v>13633696.06621946</v>
      </c>
    </row>
    <row r="1117" spans="1:22" x14ac:dyDescent="0.35">
      <c r="A1117" s="70">
        <f t="shared" si="26"/>
        <v>1098</v>
      </c>
      <c r="B1117" s="170">
        <v>1280206.6218922362</v>
      </c>
      <c r="U1117" s="145">
        <v>1097</v>
      </c>
      <c r="V1117" s="145">
        <v>-13047546.811277069</v>
      </c>
    </row>
    <row r="1118" spans="1:22" x14ac:dyDescent="0.35">
      <c r="A1118" s="70">
        <f t="shared" si="26"/>
        <v>1099</v>
      </c>
      <c r="B1118" s="170">
        <v>1280206.6218922362</v>
      </c>
      <c r="U1118" s="145">
        <v>1098</v>
      </c>
      <c r="V1118" s="145">
        <v>-22166032.161965054</v>
      </c>
    </row>
    <row r="1119" spans="1:22" x14ac:dyDescent="0.35">
      <c r="A1119" s="70">
        <f t="shared" si="26"/>
        <v>1100</v>
      </c>
      <c r="B1119" s="170">
        <v>1280206.6218922362</v>
      </c>
      <c r="U1119" s="145">
        <v>1099</v>
      </c>
      <c r="V1119" s="145">
        <v>-10481250.968728486</v>
      </c>
    </row>
    <row r="1120" spans="1:22" x14ac:dyDescent="0.35">
      <c r="A1120" s="70">
        <f t="shared" si="26"/>
        <v>1101</v>
      </c>
      <c r="B1120" s="170">
        <v>1280206.6218922362</v>
      </c>
      <c r="U1120" s="145">
        <v>1100</v>
      </c>
      <c r="V1120" s="145">
        <v>19985229.152468234</v>
      </c>
    </row>
    <row r="1121" spans="1:22" x14ac:dyDescent="0.35">
      <c r="A1121" s="70">
        <f t="shared" si="26"/>
        <v>1102</v>
      </c>
      <c r="B1121" s="170">
        <v>1280206.6218922362</v>
      </c>
      <c r="U1121" s="145">
        <v>1101</v>
      </c>
      <c r="V1121" s="145">
        <v>-1961923.1623596512</v>
      </c>
    </row>
    <row r="1122" spans="1:22" x14ac:dyDescent="0.35">
      <c r="A1122" s="70">
        <f t="shared" si="26"/>
        <v>1103</v>
      </c>
      <c r="B1122" s="170">
        <v>1280206.6218922362</v>
      </c>
      <c r="U1122" s="145">
        <v>1102</v>
      </c>
      <c r="V1122" s="145">
        <v>41217364.924985141</v>
      </c>
    </row>
    <row r="1123" spans="1:22" x14ac:dyDescent="0.35">
      <c r="A1123" s="70">
        <f t="shared" si="26"/>
        <v>1104</v>
      </c>
      <c r="B1123" s="170">
        <v>1280206.6218922362</v>
      </c>
      <c r="U1123" s="145">
        <v>1103</v>
      </c>
      <c r="V1123" s="145">
        <v>15924545.685334377</v>
      </c>
    </row>
    <row r="1124" spans="1:22" x14ac:dyDescent="0.35">
      <c r="A1124" s="70">
        <f t="shared" si="26"/>
        <v>1105</v>
      </c>
      <c r="B1124" s="170">
        <v>1280206.6218922362</v>
      </c>
      <c r="U1124" s="145">
        <v>1104</v>
      </c>
      <c r="V1124" s="145">
        <v>8107838.3038563058</v>
      </c>
    </row>
    <row r="1125" spans="1:22" x14ac:dyDescent="0.35">
      <c r="A1125" s="70">
        <f t="shared" si="26"/>
        <v>1106</v>
      </c>
      <c r="B1125" s="170">
        <v>1280206.6218922362</v>
      </c>
      <c r="U1125" s="145">
        <v>1105</v>
      </c>
      <c r="V1125" s="145">
        <v>-4946034.2158985175</v>
      </c>
    </row>
    <row r="1126" spans="1:22" x14ac:dyDescent="0.35">
      <c r="A1126" s="70">
        <f t="shared" si="26"/>
        <v>1107</v>
      </c>
      <c r="B1126" s="170">
        <v>1280206.6218922362</v>
      </c>
      <c r="U1126" s="145">
        <v>1106</v>
      </c>
      <c r="V1126" s="145">
        <v>-3906204.7561349496</v>
      </c>
    </row>
    <row r="1127" spans="1:22" x14ac:dyDescent="0.35">
      <c r="A1127" s="70">
        <f t="shared" si="26"/>
        <v>1108</v>
      </c>
      <c r="B1127" s="170">
        <v>1280206.6218922362</v>
      </c>
      <c r="U1127" s="145">
        <v>1107</v>
      </c>
      <c r="V1127" s="145">
        <v>-14659979.90985864</v>
      </c>
    </row>
    <row r="1128" spans="1:22" x14ac:dyDescent="0.35">
      <c r="A1128" s="70">
        <f t="shared" si="26"/>
        <v>1109</v>
      </c>
      <c r="B1128" s="170">
        <v>1280206.6218922362</v>
      </c>
      <c r="U1128" s="145">
        <v>1108</v>
      </c>
      <c r="V1128" s="145">
        <v>-11073470.32899205</v>
      </c>
    </row>
    <row r="1129" spans="1:22" x14ac:dyDescent="0.35">
      <c r="A1129" s="70">
        <f t="shared" si="26"/>
        <v>1110</v>
      </c>
      <c r="B1129" s="170">
        <v>1280206.6218922362</v>
      </c>
      <c r="U1129" s="145">
        <v>1109</v>
      </c>
      <c r="V1129" s="145">
        <v>999725.82842503488</v>
      </c>
    </row>
    <row r="1130" spans="1:22" x14ac:dyDescent="0.35">
      <c r="A1130" s="70">
        <f t="shared" si="26"/>
        <v>1111</v>
      </c>
      <c r="B1130" s="170">
        <v>1280206.6218922362</v>
      </c>
      <c r="U1130" s="145">
        <v>1110</v>
      </c>
      <c r="V1130" s="145">
        <v>-15673940.666469974</v>
      </c>
    </row>
    <row r="1131" spans="1:22" x14ac:dyDescent="0.35">
      <c r="A1131" s="70">
        <f t="shared" si="26"/>
        <v>1112</v>
      </c>
      <c r="B1131" s="170">
        <v>1280206.6218922362</v>
      </c>
      <c r="U1131" s="145">
        <v>1111</v>
      </c>
      <c r="V1131" s="145">
        <v>-3581809.9065088835</v>
      </c>
    </row>
    <row r="1132" spans="1:22" x14ac:dyDescent="0.35">
      <c r="A1132" s="70">
        <f t="shared" si="26"/>
        <v>1113</v>
      </c>
      <c r="B1132" s="170">
        <v>1280206.6218922362</v>
      </c>
      <c r="U1132" s="145">
        <v>1112</v>
      </c>
      <c r="V1132" s="145">
        <v>791612.71444950625</v>
      </c>
    </row>
    <row r="1133" spans="1:22" x14ac:dyDescent="0.35">
      <c r="A1133" s="70">
        <f t="shared" si="26"/>
        <v>1114</v>
      </c>
      <c r="B1133" s="170">
        <v>1280206.6218922362</v>
      </c>
      <c r="U1133" s="145">
        <v>1113</v>
      </c>
      <c r="V1133" s="145">
        <v>-13835021.279975673</v>
      </c>
    </row>
    <row r="1134" spans="1:22" x14ac:dyDescent="0.35">
      <c r="A1134" s="70">
        <f t="shared" si="26"/>
        <v>1115</v>
      </c>
      <c r="B1134" s="170">
        <v>1280206.6218922362</v>
      </c>
      <c r="U1134" s="145">
        <v>1114</v>
      </c>
      <c r="V1134" s="145">
        <v>-16736394.960648865</v>
      </c>
    </row>
    <row r="1135" spans="1:22" x14ac:dyDescent="0.35">
      <c r="A1135" s="70">
        <f t="shared" si="26"/>
        <v>1116</v>
      </c>
      <c r="B1135" s="170">
        <v>1280206.6218922362</v>
      </c>
      <c r="U1135" s="145">
        <v>1115</v>
      </c>
      <c r="V1135" s="145">
        <v>15967604.179762863</v>
      </c>
    </row>
    <row r="1136" spans="1:22" x14ac:dyDescent="0.35">
      <c r="A1136" s="70">
        <f t="shared" si="26"/>
        <v>1117</v>
      </c>
      <c r="B1136" s="170">
        <v>1280206.6218922362</v>
      </c>
      <c r="U1136" s="145">
        <v>1116</v>
      </c>
      <c r="V1136" s="145">
        <v>-15008146.135368837</v>
      </c>
    </row>
    <row r="1137" spans="1:22" x14ac:dyDescent="0.35">
      <c r="A1137" s="70">
        <f t="shared" si="26"/>
        <v>1118</v>
      </c>
      <c r="B1137" s="170">
        <v>1280206.6218922362</v>
      </c>
      <c r="U1137" s="145">
        <v>1117</v>
      </c>
      <c r="V1137" s="145">
        <v>-12060679.500726908</v>
      </c>
    </row>
    <row r="1138" spans="1:22" x14ac:dyDescent="0.35">
      <c r="A1138" s="70">
        <f t="shared" si="26"/>
        <v>1119</v>
      </c>
      <c r="B1138" s="170">
        <v>1280206.6218922362</v>
      </c>
      <c r="U1138" s="145">
        <v>1118</v>
      </c>
      <c r="V1138" s="145">
        <v>-14857226.784522843</v>
      </c>
    </row>
    <row r="1139" spans="1:22" x14ac:dyDescent="0.35">
      <c r="A1139" s="70">
        <f t="shared" si="26"/>
        <v>1120</v>
      </c>
      <c r="B1139" s="170">
        <v>1280206.6218922362</v>
      </c>
      <c r="U1139" s="145">
        <v>1119</v>
      </c>
      <c r="V1139" s="145">
        <v>-5779736.9954474978</v>
      </c>
    </row>
    <row r="1140" spans="1:22" x14ac:dyDescent="0.35">
      <c r="A1140" s="70">
        <f t="shared" si="26"/>
        <v>1121</v>
      </c>
      <c r="B1140" s="170">
        <v>1280206.6218922362</v>
      </c>
      <c r="U1140" s="145">
        <v>1120</v>
      </c>
      <c r="V1140" s="145">
        <v>19713715.563127853</v>
      </c>
    </row>
    <row r="1141" spans="1:22" x14ac:dyDescent="0.35">
      <c r="A1141" s="70">
        <f t="shared" si="26"/>
        <v>1122</v>
      </c>
      <c r="B1141" s="170">
        <v>1280206.6218922362</v>
      </c>
      <c r="U1141" s="145">
        <v>1121</v>
      </c>
      <c r="V1141" s="145">
        <v>-6594426.1732275467</v>
      </c>
    </row>
    <row r="1142" spans="1:22" x14ac:dyDescent="0.35">
      <c r="A1142" s="70">
        <f t="shared" si="26"/>
        <v>1123</v>
      </c>
      <c r="B1142" s="170">
        <v>1280206.6218922362</v>
      </c>
      <c r="U1142" s="145">
        <v>1122</v>
      </c>
      <c r="V1142" s="145">
        <v>5819654.59781795</v>
      </c>
    </row>
    <row r="1143" spans="1:22" x14ac:dyDescent="0.35">
      <c r="A1143" s="70">
        <f t="shared" si="26"/>
        <v>1124</v>
      </c>
      <c r="B1143" s="170">
        <v>1280206.6218922362</v>
      </c>
      <c r="U1143" s="145">
        <v>1123</v>
      </c>
      <c r="V1143" s="145">
        <v>-7816808.7810933255</v>
      </c>
    </row>
    <row r="1144" spans="1:22" x14ac:dyDescent="0.35">
      <c r="A1144" s="70">
        <f t="shared" si="26"/>
        <v>1125</v>
      </c>
      <c r="B1144" s="170">
        <v>1280206.6218922362</v>
      </c>
      <c r="U1144" s="145">
        <v>1124</v>
      </c>
      <c r="V1144" s="145">
        <v>9050980.4341837391</v>
      </c>
    </row>
    <row r="1145" spans="1:22" x14ac:dyDescent="0.35">
      <c r="A1145" s="70">
        <f t="shared" si="26"/>
        <v>1126</v>
      </c>
      <c r="B1145" s="170">
        <v>1280206.6218922362</v>
      </c>
      <c r="U1145" s="145">
        <v>1125</v>
      </c>
      <c r="V1145" s="145">
        <v>-202874.08546666801</v>
      </c>
    </row>
    <row r="1146" spans="1:22" x14ac:dyDescent="0.35">
      <c r="A1146" s="70">
        <f t="shared" si="26"/>
        <v>1127</v>
      </c>
      <c r="B1146" s="170">
        <v>1280206.6218922362</v>
      </c>
      <c r="U1146" s="145">
        <v>1126</v>
      </c>
      <c r="V1146" s="145">
        <v>6838346.5178954341</v>
      </c>
    </row>
    <row r="1147" spans="1:22" x14ac:dyDescent="0.35">
      <c r="A1147" s="70">
        <f t="shared" si="26"/>
        <v>1128</v>
      </c>
      <c r="B1147" s="170">
        <v>1280206.6218922362</v>
      </c>
      <c r="U1147" s="145">
        <v>1127</v>
      </c>
      <c r="V1147" s="145">
        <v>9882042.085126251</v>
      </c>
    </row>
    <row r="1148" spans="1:22" x14ac:dyDescent="0.35">
      <c r="A1148" s="70">
        <f t="shared" si="26"/>
        <v>1129</v>
      </c>
      <c r="B1148" s="170">
        <v>1280206.6218922362</v>
      </c>
      <c r="U1148" s="145">
        <v>1128</v>
      </c>
      <c r="V1148" s="145">
        <v>365714.15192524344</v>
      </c>
    </row>
    <row r="1149" spans="1:22" x14ac:dyDescent="0.35">
      <c r="A1149" s="70">
        <f t="shared" si="26"/>
        <v>1130</v>
      </c>
      <c r="B1149" s="170">
        <v>1280206.6218922362</v>
      </c>
      <c r="U1149" s="145">
        <v>1129</v>
      </c>
      <c r="V1149" s="145">
        <v>-2394180.469901422</v>
      </c>
    </row>
    <row r="1150" spans="1:22" x14ac:dyDescent="0.35">
      <c r="A1150" s="70">
        <f t="shared" si="26"/>
        <v>1131</v>
      </c>
      <c r="B1150" s="170">
        <v>1280206.6218922362</v>
      </c>
      <c r="U1150" s="145">
        <v>1130</v>
      </c>
      <c r="V1150" s="145">
        <v>26036809.206544213</v>
      </c>
    </row>
    <row r="1151" spans="1:22" x14ac:dyDescent="0.35">
      <c r="A1151" s="70">
        <f t="shared" si="26"/>
        <v>1132</v>
      </c>
      <c r="B1151" s="170">
        <v>1280206.6218922362</v>
      </c>
      <c r="U1151" s="145">
        <v>1131</v>
      </c>
      <c r="V1151" s="145">
        <v>446862.04247076064</v>
      </c>
    </row>
    <row r="1152" spans="1:22" x14ac:dyDescent="0.35">
      <c r="A1152" s="70">
        <f t="shared" si="26"/>
        <v>1133</v>
      </c>
      <c r="B1152" s="170">
        <v>1280206.6218922362</v>
      </c>
      <c r="U1152" s="145">
        <v>1132</v>
      </c>
      <c r="V1152" s="145">
        <v>28223776.84749376</v>
      </c>
    </row>
    <row r="1153" spans="1:22" x14ac:dyDescent="0.35">
      <c r="A1153" s="70">
        <f t="shared" si="26"/>
        <v>1134</v>
      </c>
      <c r="B1153" s="170">
        <v>1280206.6218922362</v>
      </c>
      <c r="U1153" s="145">
        <v>1133</v>
      </c>
      <c r="V1153" s="145">
        <v>1690696.1788399555</v>
      </c>
    </row>
    <row r="1154" spans="1:22" x14ac:dyDescent="0.35">
      <c r="A1154" s="70">
        <f t="shared" si="26"/>
        <v>1135</v>
      </c>
      <c r="B1154" s="170">
        <v>1280206.6218922362</v>
      </c>
      <c r="U1154" s="145">
        <v>1134</v>
      </c>
      <c r="V1154" s="145">
        <v>15461116.681069344</v>
      </c>
    </row>
    <row r="1155" spans="1:22" x14ac:dyDescent="0.35">
      <c r="A1155" s="70">
        <f t="shared" si="26"/>
        <v>1136</v>
      </c>
      <c r="B1155" s="170">
        <v>1280206.6218922362</v>
      </c>
      <c r="U1155" s="145">
        <v>1135</v>
      </c>
      <c r="V1155" s="145">
        <v>18575717.844487131</v>
      </c>
    </row>
    <row r="1156" spans="1:22" x14ac:dyDescent="0.35">
      <c r="A1156" s="70">
        <f t="shared" si="26"/>
        <v>1137</v>
      </c>
      <c r="B1156" s="170">
        <v>1280206.6218922362</v>
      </c>
      <c r="U1156" s="145">
        <v>1136</v>
      </c>
      <c r="V1156" s="145">
        <v>17486979.55489115</v>
      </c>
    </row>
    <row r="1157" spans="1:22" x14ac:dyDescent="0.35">
      <c r="A1157" s="70">
        <f t="shared" si="26"/>
        <v>1138</v>
      </c>
      <c r="B1157" s="170">
        <v>1280206.6218922362</v>
      </c>
      <c r="U1157" s="145">
        <v>1137</v>
      </c>
      <c r="V1157" s="145">
        <v>-334844.95795926452</v>
      </c>
    </row>
    <row r="1158" spans="1:22" x14ac:dyDescent="0.35">
      <c r="A1158" s="70">
        <f t="shared" si="26"/>
        <v>1139</v>
      </c>
      <c r="B1158" s="170">
        <v>1280206.6218922362</v>
      </c>
      <c r="U1158" s="145">
        <v>1138</v>
      </c>
      <c r="V1158" s="145">
        <v>-17337805.175668612</v>
      </c>
    </row>
    <row r="1159" spans="1:22" x14ac:dyDescent="0.35">
      <c r="A1159" s="70">
        <f t="shared" si="26"/>
        <v>1140</v>
      </c>
      <c r="B1159" s="170">
        <v>1280206.6218922362</v>
      </c>
      <c r="U1159" s="145">
        <v>1139</v>
      </c>
      <c r="V1159" s="145">
        <v>-7689158.4775107149</v>
      </c>
    </row>
    <row r="1160" spans="1:22" x14ac:dyDescent="0.35">
      <c r="A1160" s="70">
        <f t="shared" si="26"/>
        <v>1141</v>
      </c>
      <c r="B1160" s="170">
        <v>1280206.6218922362</v>
      </c>
      <c r="U1160" s="145">
        <v>1140</v>
      </c>
      <c r="V1160" s="145">
        <v>-28567913.940562628</v>
      </c>
    </row>
    <row r="1161" spans="1:22" x14ac:dyDescent="0.35">
      <c r="A1161" s="70">
        <f t="shared" si="26"/>
        <v>1142</v>
      </c>
      <c r="B1161" s="170">
        <v>1280206.6218922362</v>
      </c>
      <c r="U1161" s="145">
        <v>1141</v>
      </c>
      <c r="V1161" s="145">
        <v>-993994.01707010344</v>
      </c>
    </row>
    <row r="1162" spans="1:22" x14ac:dyDescent="0.35">
      <c r="A1162" s="70">
        <f t="shared" si="26"/>
        <v>1143</v>
      </c>
      <c r="B1162" s="170">
        <v>1280206.6218922362</v>
      </c>
      <c r="U1162" s="145">
        <v>1142</v>
      </c>
      <c r="V1162" s="145">
        <v>-9032045.202192869</v>
      </c>
    </row>
    <row r="1163" spans="1:22" x14ac:dyDescent="0.35">
      <c r="A1163" s="70">
        <f t="shared" si="26"/>
        <v>1144</v>
      </c>
      <c r="B1163" s="170">
        <v>1280206.6218922362</v>
      </c>
      <c r="U1163" s="145">
        <v>1143</v>
      </c>
      <c r="V1163" s="145">
        <v>7593723.4566208161</v>
      </c>
    </row>
    <row r="1164" spans="1:22" x14ac:dyDescent="0.35">
      <c r="A1164" s="70">
        <f t="shared" si="26"/>
        <v>1145</v>
      </c>
      <c r="B1164" s="170">
        <v>1280206.6218922362</v>
      </c>
      <c r="U1164" s="145">
        <v>1144</v>
      </c>
      <c r="V1164" s="145">
        <v>18760603.335247084</v>
      </c>
    </row>
    <row r="1165" spans="1:22" x14ac:dyDescent="0.35">
      <c r="A1165" s="70">
        <f t="shared" si="26"/>
        <v>1146</v>
      </c>
      <c r="B1165" s="170">
        <v>1280206.6218922362</v>
      </c>
      <c r="U1165" s="145">
        <v>1145</v>
      </c>
      <c r="V1165" s="145">
        <v>-7168302.2795010693</v>
      </c>
    </row>
    <row r="1166" spans="1:22" x14ac:dyDescent="0.35">
      <c r="A1166" s="70">
        <f t="shared" si="26"/>
        <v>1147</v>
      </c>
      <c r="B1166" s="170">
        <v>1280206.6218922362</v>
      </c>
      <c r="U1166" s="145">
        <v>1146</v>
      </c>
      <c r="V1166" s="145">
        <v>11420091.731302392</v>
      </c>
    </row>
    <row r="1167" spans="1:22" x14ac:dyDescent="0.35">
      <c r="A1167" s="70">
        <f t="shared" si="26"/>
        <v>1148</v>
      </c>
      <c r="B1167" s="170">
        <v>1280206.6218922362</v>
      </c>
      <c r="U1167" s="145">
        <v>1147</v>
      </c>
      <c r="V1167" s="145">
        <v>-2403485.481129989</v>
      </c>
    </row>
    <row r="1168" spans="1:22" x14ac:dyDescent="0.35">
      <c r="A1168" s="70">
        <f t="shared" si="26"/>
        <v>1149</v>
      </c>
      <c r="B1168" s="170">
        <v>1280206.6218922362</v>
      </c>
      <c r="U1168" s="145">
        <v>1148</v>
      </c>
      <c r="V1168" s="145">
        <v>15571150.801481336</v>
      </c>
    </row>
    <row r="1169" spans="1:22" x14ac:dyDescent="0.35">
      <c r="A1169" s="70">
        <f t="shared" si="26"/>
        <v>1150</v>
      </c>
      <c r="B1169" s="170">
        <v>1280206.6218922362</v>
      </c>
      <c r="U1169" s="145">
        <v>1149</v>
      </c>
      <c r="V1169" s="145">
        <v>-2037352.1297271103</v>
      </c>
    </row>
    <row r="1170" spans="1:22" x14ac:dyDescent="0.35">
      <c r="A1170" s="70">
        <f t="shared" si="26"/>
        <v>1151</v>
      </c>
      <c r="B1170" s="170">
        <v>1280206.6218922362</v>
      </c>
      <c r="U1170" s="145">
        <v>1150</v>
      </c>
      <c r="V1170" s="145">
        <v>-2224781.6854184084</v>
      </c>
    </row>
    <row r="1171" spans="1:22" x14ac:dyDescent="0.35">
      <c r="A1171" s="70">
        <f t="shared" si="26"/>
        <v>1152</v>
      </c>
      <c r="B1171" s="170">
        <v>1280206.6218922362</v>
      </c>
      <c r="U1171" s="145">
        <v>1151</v>
      </c>
      <c r="V1171" s="145">
        <v>-24302652.990554836</v>
      </c>
    </row>
    <row r="1172" spans="1:22" x14ac:dyDescent="0.35">
      <c r="A1172" s="70">
        <f t="shared" si="26"/>
        <v>1153</v>
      </c>
      <c r="B1172" s="170">
        <v>1280206.6218922362</v>
      </c>
      <c r="U1172" s="145">
        <v>1152</v>
      </c>
      <c r="V1172" s="145">
        <v>25387642.673972562</v>
      </c>
    </row>
    <row r="1173" spans="1:22" x14ac:dyDescent="0.35">
      <c r="A1173" s="70">
        <f t="shared" si="26"/>
        <v>1154</v>
      </c>
      <c r="B1173" s="170">
        <v>1280206.6218922362</v>
      </c>
      <c r="U1173" s="145">
        <v>1153</v>
      </c>
      <c r="V1173" s="145">
        <v>-10085453.586236175</v>
      </c>
    </row>
    <row r="1174" spans="1:22" x14ac:dyDescent="0.35">
      <c r="A1174" s="70">
        <f t="shared" ref="A1174:A1237" si="27">A1173+1</f>
        <v>1155</v>
      </c>
      <c r="B1174" s="170">
        <v>1280206.6218922362</v>
      </c>
      <c r="U1174" s="145">
        <v>1154</v>
      </c>
      <c r="V1174" s="145">
        <v>-11074021.781990381</v>
      </c>
    </row>
    <row r="1175" spans="1:22" x14ac:dyDescent="0.35">
      <c r="A1175" s="70">
        <f t="shared" si="27"/>
        <v>1156</v>
      </c>
      <c r="B1175" s="170">
        <v>1280206.6218922362</v>
      </c>
      <c r="U1175" s="145">
        <v>1155</v>
      </c>
      <c r="V1175" s="145">
        <v>-8741313.4650372192</v>
      </c>
    </row>
    <row r="1176" spans="1:22" x14ac:dyDescent="0.35">
      <c r="A1176" s="70">
        <f t="shared" si="27"/>
        <v>1157</v>
      </c>
      <c r="B1176" s="170">
        <v>1280206.6218922362</v>
      </c>
      <c r="U1176" s="145">
        <v>1156</v>
      </c>
      <c r="V1176" s="145">
        <v>-2053121.4575406611</v>
      </c>
    </row>
    <row r="1177" spans="1:22" x14ac:dyDescent="0.35">
      <c r="A1177" s="70">
        <f t="shared" si="27"/>
        <v>1158</v>
      </c>
      <c r="B1177" s="170">
        <v>1280206.6218922362</v>
      </c>
      <c r="U1177" s="145">
        <v>1157</v>
      </c>
      <c r="V1177" s="145">
        <v>-4772668.2973763309</v>
      </c>
    </row>
    <row r="1178" spans="1:22" x14ac:dyDescent="0.35">
      <c r="A1178" s="70">
        <f t="shared" si="27"/>
        <v>1159</v>
      </c>
      <c r="B1178" s="170">
        <v>1280206.6218922362</v>
      </c>
      <c r="U1178" s="145">
        <v>1158</v>
      </c>
      <c r="V1178" s="145">
        <v>3852365.6580329575</v>
      </c>
    </row>
    <row r="1179" spans="1:22" x14ac:dyDescent="0.35">
      <c r="A1179" s="70">
        <f t="shared" si="27"/>
        <v>1160</v>
      </c>
      <c r="B1179" s="170">
        <v>1280206.6218922362</v>
      </c>
      <c r="U1179" s="145">
        <v>1159</v>
      </c>
      <c r="V1179" s="145">
        <v>-21481027.756285958</v>
      </c>
    </row>
    <row r="1180" spans="1:22" x14ac:dyDescent="0.35">
      <c r="A1180" s="70">
        <f t="shared" si="27"/>
        <v>1161</v>
      </c>
      <c r="B1180" s="170">
        <v>1280206.6218922362</v>
      </c>
      <c r="U1180" s="145">
        <v>1160</v>
      </c>
      <c r="V1180" s="145">
        <v>-14426471.215600725</v>
      </c>
    </row>
    <row r="1181" spans="1:22" x14ac:dyDescent="0.35">
      <c r="A1181" s="70">
        <f t="shared" si="27"/>
        <v>1162</v>
      </c>
      <c r="B1181" s="170">
        <v>1280206.6218922362</v>
      </c>
      <c r="U1181" s="145">
        <v>1161</v>
      </c>
      <c r="V1181" s="145">
        <v>1195747.4440206606</v>
      </c>
    </row>
    <row r="1182" spans="1:22" x14ac:dyDescent="0.35">
      <c r="A1182" s="70">
        <f t="shared" si="27"/>
        <v>1163</v>
      </c>
      <c r="B1182" s="170">
        <v>1280206.6218922362</v>
      </c>
      <c r="U1182" s="145">
        <v>1162</v>
      </c>
      <c r="V1182" s="145">
        <v>-874023.6078553237</v>
      </c>
    </row>
    <row r="1183" spans="1:22" x14ac:dyDescent="0.35">
      <c r="A1183" s="70">
        <f t="shared" si="27"/>
        <v>1164</v>
      </c>
      <c r="B1183" s="170">
        <v>1280206.6218922362</v>
      </c>
      <c r="U1183" s="145">
        <v>1163</v>
      </c>
      <c r="V1183" s="145">
        <v>-8796306.8870372847</v>
      </c>
    </row>
    <row r="1184" spans="1:22" x14ac:dyDescent="0.35">
      <c r="A1184" s="70">
        <f t="shared" si="27"/>
        <v>1165</v>
      </c>
      <c r="B1184" s="170">
        <v>1280206.6218922362</v>
      </c>
      <c r="U1184" s="145">
        <v>1164</v>
      </c>
      <c r="V1184" s="145">
        <v>-10922258.181291223</v>
      </c>
    </row>
    <row r="1185" spans="1:22" x14ac:dyDescent="0.35">
      <c r="A1185" s="70">
        <f t="shared" si="27"/>
        <v>1166</v>
      </c>
      <c r="B1185" s="170">
        <v>1280206.6218922362</v>
      </c>
      <c r="U1185" s="145">
        <v>1165</v>
      </c>
      <c r="V1185" s="145">
        <v>-11256575.66484604</v>
      </c>
    </row>
    <row r="1186" spans="1:22" x14ac:dyDescent="0.35">
      <c r="A1186" s="70">
        <f t="shared" si="27"/>
        <v>1167</v>
      </c>
      <c r="B1186" s="170">
        <v>1280206.6218922362</v>
      </c>
      <c r="U1186" s="145">
        <v>1166</v>
      </c>
      <c r="V1186" s="145">
        <v>-4869857.5960404128</v>
      </c>
    </row>
    <row r="1187" spans="1:22" x14ac:dyDescent="0.35">
      <c r="A1187" s="70">
        <f t="shared" si="27"/>
        <v>1168</v>
      </c>
      <c r="B1187" s="170">
        <v>1280206.6218922362</v>
      </c>
      <c r="U1187" s="145">
        <v>1167</v>
      </c>
      <c r="V1187" s="145">
        <v>-2036947.450211335</v>
      </c>
    </row>
    <row r="1188" spans="1:22" x14ac:dyDescent="0.35">
      <c r="A1188" s="70">
        <f t="shared" si="27"/>
        <v>1169</v>
      </c>
      <c r="B1188" s="170">
        <v>1280206.6218922362</v>
      </c>
      <c r="U1188" s="145">
        <v>1168</v>
      </c>
      <c r="V1188" s="145">
        <v>201489.68606736884</v>
      </c>
    </row>
    <row r="1189" spans="1:22" x14ac:dyDescent="0.35">
      <c r="A1189" s="70">
        <f t="shared" si="27"/>
        <v>1170</v>
      </c>
      <c r="B1189" s="170">
        <v>1280206.6218922362</v>
      </c>
      <c r="U1189" s="145">
        <v>1169</v>
      </c>
      <c r="V1189" s="145">
        <v>-8940932.0975034926</v>
      </c>
    </row>
    <row r="1190" spans="1:22" x14ac:dyDescent="0.35">
      <c r="A1190" s="70">
        <f t="shared" si="27"/>
        <v>1171</v>
      </c>
      <c r="B1190" s="170">
        <v>1280206.6218922362</v>
      </c>
      <c r="U1190" s="145">
        <v>1170</v>
      </c>
      <c r="V1190" s="145">
        <v>9469978.2099133097</v>
      </c>
    </row>
    <row r="1191" spans="1:22" x14ac:dyDescent="0.35">
      <c r="A1191" s="70">
        <f t="shared" si="27"/>
        <v>1172</v>
      </c>
      <c r="B1191" s="170">
        <v>1280206.6218922362</v>
      </c>
      <c r="U1191" s="145">
        <v>1171</v>
      </c>
      <c r="V1191" s="145">
        <v>3349326.6134727523</v>
      </c>
    </row>
    <row r="1192" spans="1:22" x14ac:dyDescent="0.35">
      <c r="A1192" s="70">
        <f t="shared" si="27"/>
        <v>1173</v>
      </c>
      <c r="B1192" s="170">
        <v>1280206.6218922362</v>
      </c>
      <c r="U1192" s="145">
        <v>1172</v>
      </c>
      <c r="V1192" s="145">
        <v>-20281223.797085535</v>
      </c>
    </row>
    <row r="1193" spans="1:22" x14ac:dyDescent="0.35">
      <c r="A1193" s="70">
        <f t="shared" si="27"/>
        <v>1174</v>
      </c>
      <c r="B1193" s="170">
        <v>1280206.6218922362</v>
      </c>
      <c r="U1193" s="145">
        <v>1173</v>
      </c>
      <c r="V1193" s="145">
        <v>11667537.642514419</v>
      </c>
    </row>
    <row r="1194" spans="1:22" x14ac:dyDescent="0.35">
      <c r="A1194" s="70">
        <f t="shared" si="27"/>
        <v>1175</v>
      </c>
      <c r="B1194" s="170">
        <v>1280206.6218922362</v>
      </c>
      <c r="U1194" s="145">
        <v>1174</v>
      </c>
      <c r="V1194" s="145">
        <v>-7061693.9475886934</v>
      </c>
    </row>
    <row r="1195" spans="1:22" x14ac:dyDescent="0.35">
      <c r="A1195" s="70">
        <f t="shared" si="27"/>
        <v>1176</v>
      </c>
      <c r="B1195" s="170">
        <v>1280206.6218922362</v>
      </c>
      <c r="U1195" s="145">
        <v>1175</v>
      </c>
      <c r="V1195" s="145">
        <v>-5060837.8178788777</v>
      </c>
    </row>
    <row r="1196" spans="1:22" x14ac:dyDescent="0.35">
      <c r="A1196" s="70">
        <f t="shared" si="27"/>
        <v>1177</v>
      </c>
      <c r="B1196" s="170">
        <v>1280206.6218922362</v>
      </c>
      <c r="U1196" s="145">
        <v>1176</v>
      </c>
      <c r="V1196" s="145">
        <v>1901453.4367779084</v>
      </c>
    </row>
    <row r="1197" spans="1:22" x14ac:dyDescent="0.35">
      <c r="A1197" s="70">
        <f t="shared" si="27"/>
        <v>1178</v>
      </c>
      <c r="B1197" s="170">
        <v>1280206.6218922362</v>
      </c>
      <c r="U1197" s="145">
        <v>1177</v>
      </c>
      <c r="V1197" s="145">
        <v>2737719.8416320011</v>
      </c>
    </row>
    <row r="1198" spans="1:22" x14ac:dyDescent="0.35">
      <c r="A1198" s="70">
        <f t="shared" si="27"/>
        <v>1179</v>
      </c>
      <c r="B1198" s="170">
        <v>1280206.6218922362</v>
      </c>
      <c r="U1198" s="145">
        <v>1178</v>
      </c>
      <c r="V1198" s="145">
        <v>-15523689.689918006</v>
      </c>
    </row>
    <row r="1199" spans="1:22" x14ac:dyDescent="0.35">
      <c r="A1199" s="70">
        <f t="shared" si="27"/>
        <v>1180</v>
      </c>
      <c r="B1199" s="170">
        <v>1280206.6218922362</v>
      </c>
      <c r="U1199" s="145">
        <v>1179</v>
      </c>
      <c r="V1199" s="145">
        <v>-25108259.226794001</v>
      </c>
    </row>
    <row r="1200" spans="1:22" x14ac:dyDescent="0.35">
      <c r="A1200" s="70">
        <f t="shared" si="27"/>
        <v>1181</v>
      </c>
      <c r="B1200" s="170">
        <v>1280206.6218922362</v>
      </c>
      <c r="U1200" s="145">
        <v>1180</v>
      </c>
      <c r="V1200" s="145">
        <v>-6967423.3999110516</v>
      </c>
    </row>
    <row r="1201" spans="1:22" x14ac:dyDescent="0.35">
      <c r="A1201" s="70">
        <f t="shared" si="27"/>
        <v>1182</v>
      </c>
      <c r="B1201" s="170">
        <v>1280206.6218922362</v>
      </c>
      <c r="U1201" s="145">
        <v>1181</v>
      </c>
      <c r="V1201" s="145">
        <v>-5907031.1624593437</v>
      </c>
    </row>
    <row r="1202" spans="1:22" x14ac:dyDescent="0.35">
      <c r="A1202" s="70">
        <f t="shared" si="27"/>
        <v>1183</v>
      </c>
      <c r="B1202" s="170">
        <v>1280206.6218922362</v>
      </c>
      <c r="U1202" s="145">
        <v>1182</v>
      </c>
      <c r="V1202" s="145">
        <v>-2898431.4295844547</v>
      </c>
    </row>
    <row r="1203" spans="1:22" x14ac:dyDescent="0.35">
      <c r="A1203" s="70">
        <f t="shared" si="27"/>
        <v>1184</v>
      </c>
      <c r="B1203" s="170">
        <v>1280206.6218922362</v>
      </c>
      <c r="U1203" s="145">
        <v>1183</v>
      </c>
      <c r="V1203" s="145">
        <v>4006815.432955578</v>
      </c>
    </row>
    <row r="1204" spans="1:22" x14ac:dyDescent="0.35">
      <c r="A1204" s="70">
        <f t="shared" si="27"/>
        <v>1185</v>
      </c>
      <c r="B1204" s="170">
        <v>1280206.6218922362</v>
      </c>
      <c r="U1204" s="145">
        <v>1184</v>
      </c>
      <c r="V1204" s="145">
        <v>-12795886.835909488</v>
      </c>
    </row>
    <row r="1205" spans="1:22" x14ac:dyDescent="0.35">
      <c r="A1205" s="70">
        <f t="shared" si="27"/>
        <v>1186</v>
      </c>
      <c r="B1205" s="170">
        <v>1280206.6218922362</v>
      </c>
      <c r="U1205" s="145">
        <v>1185</v>
      </c>
      <c r="V1205" s="145">
        <v>-13963158.696499446</v>
      </c>
    </row>
    <row r="1206" spans="1:22" x14ac:dyDescent="0.35">
      <c r="A1206" s="70">
        <f t="shared" si="27"/>
        <v>1187</v>
      </c>
      <c r="B1206" s="170">
        <v>1280206.6218922362</v>
      </c>
      <c r="U1206" s="145">
        <v>1186</v>
      </c>
      <c r="V1206" s="145">
        <v>-16230822.309408315</v>
      </c>
    </row>
    <row r="1207" spans="1:22" x14ac:dyDescent="0.35">
      <c r="A1207" s="70">
        <f t="shared" si="27"/>
        <v>1188</v>
      </c>
      <c r="B1207" s="170">
        <v>1280206.6218922362</v>
      </c>
      <c r="U1207" s="145">
        <v>1187</v>
      </c>
      <c r="V1207" s="145">
        <v>1507096.6179126836</v>
      </c>
    </row>
    <row r="1208" spans="1:22" x14ac:dyDescent="0.35">
      <c r="A1208" s="70">
        <f t="shared" si="27"/>
        <v>1189</v>
      </c>
      <c r="B1208" s="170">
        <v>1280206.6218922362</v>
      </c>
      <c r="U1208" s="145">
        <v>1188</v>
      </c>
      <c r="V1208" s="145">
        <v>-19805643.726668507</v>
      </c>
    </row>
    <row r="1209" spans="1:22" x14ac:dyDescent="0.35">
      <c r="A1209" s="70">
        <f t="shared" si="27"/>
        <v>1190</v>
      </c>
      <c r="B1209" s="170">
        <v>1280206.6218922362</v>
      </c>
      <c r="U1209" s="145">
        <v>1189</v>
      </c>
      <c r="V1209" s="145">
        <v>3571139.0116611607</v>
      </c>
    </row>
    <row r="1210" spans="1:22" x14ac:dyDescent="0.35">
      <c r="A1210" s="70">
        <f t="shared" si="27"/>
        <v>1191</v>
      </c>
      <c r="B1210" s="170">
        <v>1280206.6218922362</v>
      </c>
      <c r="U1210" s="145">
        <v>1190</v>
      </c>
      <c r="V1210" s="145">
        <v>-27192140.706679657</v>
      </c>
    </row>
    <row r="1211" spans="1:22" x14ac:dyDescent="0.35">
      <c r="A1211" s="70">
        <f t="shared" si="27"/>
        <v>1192</v>
      </c>
      <c r="B1211" s="170">
        <v>1280206.6218922362</v>
      </c>
      <c r="U1211" s="145">
        <v>1191</v>
      </c>
      <c r="V1211" s="145">
        <v>14737030.66228712</v>
      </c>
    </row>
    <row r="1212" spans="1:22" x14ac:dyDescent="0.35">
      <c r="A1212" s="70">
        <f t="shared" si="27"/>
        <v>1193</v>
      </c>
      <c r="B1212" s="170">
        <v>1280206.6218922362</v>
      </c>
      <c r="U1212" s="145">
        <v>1192</v>
      </c>
      <c r="V1212" s="145">
        <v>-13025419.334081089</v>
      </c>
    </row>
    <row r="1213" spans="1:22" x14ac:dyDescent="0.35">
      <c r="A1213" s="70">
        <f t="shared" si="27"/>
        <v>1194</v>
      </c>
      <c r="B1213" s="170">
        <v>1280206.6218922362</v>
      </c>
      <c r="U1213" s="145">
        <v>1193</v>
      </c>
      <c r="V1213" s="145">
        <v>-3262306.0503581166</v>
      </c>
    </row>
    <row r="1214" spans="1:22" x14ac:dyDescent="0.35">
      <c r="A1214" s="70">
        <f t="shared" si="27"/>
        <v>1195</v>
      </c>
      <c r="B1214" s="170">
        <v>1280206.6218922362</v>
      </c>
      <c r="U1214" s="145">
        <v>1194</v>
      </c>
      <c r="V1214" s="145">
        <v>-275735.58834919706</v>
      </c>
    </row>
    <row r="1215" spans="1:22" x14ac:dyDescent="0.35">
      <c r="A1215" s="70">
        <f t="shared" si="27"/>
        <v>1196</v>
      </c>
      <c r="B1215" s="170">
        <v>1280206.6218922362</v>
      </c>
      <c r="U1215" s="145">
        <v>1195</v>
      </c>
      <c r="V1215" s="145">
        <v>-4181389.7663679626</v>
      </c>
    </row>
    <row r="1216" spans="1:22" x14ac:dyDescent="0.35">
      <c r="A1216" s="70">
        <f t="shared" si="27"/>
        <v>1197</v>
      </c>
      <c r="B1216" s="170">
        <v>1280206.6218922362</v>
      </c>
      <c r="U1216" s="145">
        <v>1196</v>
      </c>
      <c r="V1216" s="145">
        <v>21353290.553302575</v>
      </c>
    </row>
    <row r="1217" spans="1:22" x14ac:dyDescent="0.35">
      <c r="A1217" s="70">
        <f t="shared" si="27"/>
        <v>1198</v>
      </c>
      <c r="B1217" s="170">
        <v>1280206.6218922362</v>
      </c>
      <c r="U1217" s="145">
        <v>1197</v>
      </c>
      <c r="V1217" s="145">
        <v>36756643.58864668</v>
      </c>
    </row>
    <row r="1218" spans="1:22" x14ac:dyDescent="0.35">
      <c r="A1218" s="70">
        <f t="shared" si="27"/>
        <v>1199</v>
      </c>
      <c r="B1218" s="170">
        <v>1280206.6218922362</v>
      </c>
      <c r="U1218" s="145">
        <v>1198</v>
      </c>
      <c r="V1218" s="145">
        <v>-3031796.8372426666</v>
      </c>
    </row>
    <row r="1219" spans="1:22" x14ac:dyDescent="0.35">
      <c r="A1219" s="70">
        <f t="shared" si="27"/>
        <v>1200</v>
      </c>
      <c r="B1219" s="170">
        <v>1280206.6218922362</v>
      </c>
      <c r="U1219" s="145">
        <v>1199</v>
      </c>
      <c r="V1219" s="145">
        <v>-13865715.871512417</v>
      </c>
    </row>
    <row r="1220" spans="1:22" x14ac:dyDescent="0.35">
      <c r="A1220" s="70">
        <f t="shared" si="27"/>
        <v>1201</v>
      </c>
      <c r="B1220" s="170">
        <v>1280206.6218922362</v>
      </c>
      <c r="U1220" s="145">
        <v>1200</v>
      </c>
      <c r="V1220" s="145">
        <v>-14140118.704029815</v>
      </c>
    </row>
    <row r="1221" spans="1:22" x14ac:dyDescent="0.35">
      <c r="A1221" s="70">
        <f t="shared" si="27"/>
        <v>1202</v>
      </c>
      <c r="B1221" s="170">
        <v>1280206.6218922362</v>
      </c>
      <c r="U1221" s="145">
        <v>1201</v>
      </c>
      <c r="V1221" s="145">
        <v>20681951.080703236</v>
      </c>
    </row>
    <row r="1222" spans="1:22" x14ac:dyDescent="0.35">
      <c r="A1222" s="70">
        <f t="shared" si="27"/>
        <v>1203</v>
      </c>
      <c r="B1222" s="170">
        <v>1280206.6218922362</v>
      </c>
      <c r="U1222" s="145">
        <v>1202</v>
      </c>
      <c r="V1222" s="145">
        <v>18530653.850738283</v>
      </c>
    </row>
    <row r="1223" spans="1:22" x14ac:dyDescent="0.35">
      <c r="A1223" s="70">
        <f t="shared" si="27"/>
        <v>1204</v>
      </c>
      <c r="B1223" s="170">
        <v>1280206.6218922362</v>
      </c>
      <c r="U1223" s="145">
        <v>1203</v>
      </c>
      <c r="V1223" s="145">
        <v>11060567.534590244</v>
      </c>
    </row>
    <row r="1224" spans="1:22" x14ac:dyDescent="0.35">
      <c r="A1224" s="70">
        <f t="shared" si="27"/>
        <v>1205</v>
      </c>
      <c r="B1224" s="170">
        <v>1280206.6218922362</v>
      </c>
      <c r="U1224" s="145">
        <v>1204</v>
      </c>
      <c r="V1224" s="145">
        <v>-14606104.882001439</v>
      </c>
    </row>
    <row r="1225" spans="1:22" x14ac:dyDescent="0.35">
      <c r="A1225" s="70">
        <f t="shared" si="27"/>
        <v>1206</v>
      </c>
      <c r="B1225" s="170">
        <v>1280206.6218922362</v>
      </c>
      <c r="U1225" s="145">
        <v>1205</v>
      </c>
      <c r="V1225" s="145">
        <v>14411934.995916046</v>
      </c>
    </row>
    <row r="1226" spans="1:22" x14ac:dyDescent="0.35">
      <c r="A1226" s="70">
        <f t="shared" si="27"/>
        <v>1207</v>
      </c>
      <c r="B1226" s="170">
        <v>1280206.6218922362</v>
      </c>
      <c r="U1226" s="145">
        <v>1206</v>
      </c>
      <c r="V1226" s="145">
        <v>-14994406.19275823</v>
      </c>
    </row>
    <row r="1227" spans="1:22" x14ac:dyDescent="0.35">
      <c r="A1227" s="70">
        <f t="shared" si="27"/>
        <v>1208</v>
      </c>
      <c r="B1227" s="170">
        <v>1280206.6218922362</v>
      </c>
      <c r="U1227" s="145">
        <v>1207</v>
      </c>
      <c r="V1227" s="145">
        <v>-15715798.6854233</v>
      </c>
    </row>
    <row r="1228" spans="1:22" x14ac:dyDescent="0.35">
      <c r="A1228" s="70">
        <f t="shared" si="27"/>
        <v>1209</v>
      </c>
      <c r="B1228" s="170">
        <v>1280206.6218922362</v>
      </c>
      <c r="U1228" s="145">
        <v>1208</v>
      </c>
      <c r="V1228" s="145">
        <v>20229175.757283378</v>
      </c>
    </row>
    <row r="1229" spans="1:22" x14ac:dyDescent="0.35">
      <c r="A1229" s="70">
        <f t="shared" si="27"/>
        <v>1210</v>
      </c>
      <c r="B1229" s="170">
        <v>1280206.6218922362</v>
      </c>
      <c r="U1229" s="145">
        <v>1209</v>
      </c>
      <c r="V1229" s="145">
        <v>18665325.922792472</v>
      </c>
    </row>
    <row r="1230" spans="1:22" x14ac:dyDescent="0.35">
      <c r="A1230" s="70">
        <f t="shared" si="27"/>
        <v>1211</v>
      </c>
      <c r="B1230" s="170">
        <v>1280206.6218922362</v>
      </c>
      <c r="U1230" s="145">
        <v>1210</v>
      </c>
      <c r="V1230" s="145">
        <v>-318315.26581202447</v>
      </c>
    </row>
    <row r="1231" spans="1:22" x14ac:dyDescent="0.35">
      <c r="A1231" s="70">
        <f t="shared" si="27"/>
        <v>1212</v>
      </c>
      <c r="B1231" s="170">
        <v>1280206.6218922362</v>
      </c>
      <c r="U1231" s="145">
        <v>1211</v>
      </c>
      <c r="V1231" s="145">
        <v>9234677.5724865049</v>
      </c>
    </row>
    <row r="1232" spans="1:22" x14ac:dyDescent="0.35">
      <c r="A1232" s="70">
        <f t="shared" si="27"/>
        <v>1213</v>
      </c>
      <c r="B1232" s="170">
        <v>1280206.6218922362</v>
      </c>
      <c r="U1232" s="145">
        <v>1212</v>
      </c>
      <c r="V1232" s="145">
        <v>14033180.665332541</v>
      </c>
    </row>
    <row r="1233" spans="1:22" x14ac:dyDescent="0.35">
      <c r="A1233" s="70">
        <f t="shared" si="27"/>
        <v>1214</v>
      </c>
      <c r="B1233" s="170">
        <v>1280206.6218922362</v>
      </c>
      <c r="U1233" s="145">
        <v>1213</v>
      </c>
      <c r="V1233" s="145">
        <v>-7160973.2269068994</v>
      </c>
    </row>
    <row r="1234" spans="1:22" x14ac:dyDescent="0.35">
      <c r="A1234" s="70">
        <f t="shared" si="27"/>
        <v>1215</v>
      </c>
      <c r="B1234" s="170">
        <v>1280206.6218922362</v>
      </c>
      <c r="U1234" s="145">
        <v>1214</v>
      </c>
      <c r="V1234" s="145">
        <v>-9966569.4753202628</v>
      </c>
    </row>
    <row r="1235" spans="1:22" x14ac:dyDescent="0.35">
      <c r="A1235" s="70">
        <f t="shared" si="27"/>
        <v>1216</v>
      </c>
      <c r="B1235" s="170">
        <v>1280206.6218922362</v>
      </c>
      <c r="U1235" s="145">
        <v>1215</v>
      </c>
      <c r="V1235" s="145">
        <v>-9179348.1401363332</v>
      </c>
    </row>
    <row r="1236" spans="1:22" x14ac:dyDescent="0.35">
      <c r="A1236" s="70">
        <f t="shared" si="27"/>
        <v>1217</v>
      </c>
      <c r="B1236" s="170">
        <v>1280206.6218922362</v>
      </c>
      <c r="U1236" s="145">
        <v>1216</v>
      </c>
      <c r="V1236" s="145">
        <v>-4684737.6112198103</v>
      </c>
    </row>
    <row r="1237" spans="1:22" x14ac:dyDescent="0.35">
      <c r="A1237" s="70">
        <f t="shared" si="27"/>
        <v>1218</v>
      </c>
      <c r="B1237" s="170">
        <v>1280206.6218922362</v>
      </c>
      <c r="U1237" s="145">
        <v>1217</v>
      </c>
      <c r="V1237" s="145">
        <v>-13867534.916619824</v>
      </c>
    </row>
    <row r="1238" spans="1:22" x14ac:dyDescent="0.35">
      <c r="A1238" s="70">
        <f t="shared" ref="A1238:A1301" si="28">A1237+1</f>
        <v>1219</v>
      </c>
      <c r="B1238" s="170">
        <v>1280206.6218922362</v>
      </c>
      <c r="U1238" s="145">
        <v>1218</v>
      </c>
      <c r="V1238" s="145">
        <v>-6879105.4784148186</v>
      </c>
    </row>
    <row r="1239" spans="1:22" x14ac:dyDescent="0.35">
      <c r="A1239" s="70">
        <f t="shared" si="28"/>
        <v>1220</v>
      </c>
      <c r="B1239" s="170">
        <v>1280206.6218922362</v>
      </c>
      <c r="U1239" s="145">
        <v>1219</v>
      </c>
      <c r="V1239" s="145">
        <v>-2838760.880280897</v>
      </c>
    </row>
    <row r="1240" spans="1:22" x14ac:dyDescent="0.35">
      <c r="A1240" s="70">
        <f t="shared" si="28"/>
        <v>1221</v>
      </c>
      <c r="B1240" s="170">
        <v>1280206.6218922362</v>
      </c>
      <c r="U1240" s="145">
        <v>1220</v>
      </c>
      <c r="V1240" s="145">
        <v>25445315.953744542</v>
      </c>
    </row>
    <row r="1241" spans="1:22" x14ac:dyDescent="0.35">
      <c r="A1241" s="70">
        <f t="shared" si="28"/>
        <v>1222</v>
      </c>
      <c r="B1241" s="170">
        <v>1280206.6218922362</v>
      </c>
      <c r="U1241" s="145">
        <v>1221</v>
      </c>
      <c r="V1241" s="145">
        <v>-11147124.423212305</v>
      </c>
    </row>
    <row r="1242" spans="1:22" x14ac:dyDescent="0.35">
      <c r="A1242" s="70">
        <f t="shared" si="28"/>
        <v>1223</v>
      </c>
      <c r="B1242" s="170">
        <v>1280206.6218922362</v>
      </c>
      <c r="U1242" s="145">
        <v>1222</v>
      </c>
      <c r="V1242" s="145">
        <v>26130672.854741931</v>
      </c>
    </row>
    <row r="1243" spans="1:22" x14ac:dyDescent="0.35">
      <c r="A1243" s="70">
        <f t="shared" si="28"/>
        <v>1224</v>
      </c>
      <c r="B1243" s="170">
        <v>1280206.6218922362</v>
      </c>
      <c r="U1243" s="145">
        <v>1223</v>
      </c>
      <c r="V1243" s="145">
        <v>-17719784.543943837</v>
      </c>
    </row>
    <row r="1244" spans="1:22" x14ac:dyDescent="0.35">
      <c r="A1244" s="70">
        <f t="shared" si="28"/>
        <v>1225</v>
      </c>
      <c r="B1244" s="170">
        <v>1280206.6218922362</v>
      </c>
      <c r="U1244" s="145">
        <v>1224</v>
      </c>
      <c r="V1244" s="145">
        <v>20958980.274289131</v>
      </c>
    </row>
    <row r="1245" spans="1:22" x14ac:dyDescent="0.35">
      <c r="A1245" s="70">
        <f t="shared" si="28"/>
        <v>1226</v>
      </c>
      <c r="B1245" s="170">
        <v>1280206.6218922362</v>
      </c>
      <c r="U1245" s="145">
        <v>1225</v>
      </c>
      <c r="V1245" s="145">
        <v>24649501.033780761</v>
      </c>
    </row>
    <row r="1246" spans="1:22" x14ac:dyDescent="0.35">
      <c r="A1246" s="70">
        <f t="shared" si="28"/>
        <v>1227</v>
      </c>
      <c r="B1246" s="170">
        <v>1280206.6218922362</v>
      </c>
      <c r="U1246" s="145">
        <v>1226</v>
      </c>
      <c r="V1246" s="145">
        <v>-9479436.8278207313</v>
      </c>
    </row>
    <row r="1247" spans="1:22" x14ac:dyDescent="0.35">
      <c r="A1247" s="70">
        <f t="shared" si="28"/>
        <v>1228</v>
      </c>
      <c r="B1247" s="170">
        <v>1280206.6218922362</v>
      </c>
      <c r="U1247" s="145">
        <v>1227</v>
      </c>
      <c r="V1247" s="145">
        <v>-4689394.7104804926</v>
      </c>
    </row>
    <row r="1248" spans="1:22" x14ac:dyDescent="0.35">
      <c r="A1248" s="70">
        <f t="shared" si="28"/>
        <v>1229</v>
      </c>
      <c r="B1248" s="170">
        <v>1280206.6218922362</v>
      </c>
      <c r="U1248" s="145">
        <v>1228</v>
      </c>
      <c r="V1248" s="145">
        <v>19931118.345792957</v>
      </c>
    </row>
    <row r="1249" spans="1:22" x14ac:dyDescent="0.35">
      <c r="A1249" s="70">
        <f t="shared" si="28"/>
        <v>1230</v>
      </c>
      <c r="B1249" s="170">
        <v>1280206.6218922362</v>
      </c>
      <c r="U1249" s="145">
        <v>1229</v>
      </c>
      <c r="V1249" s="145">
        <v>-5062330.3332056291</v>
      </c>
    </row>
    <row r="1250" spans="1:22" x14ac:dyDescent="0.35">
      <c r="A1250" s="70">
        <f t="shared" si="28"/>
        <v>1231</v>
      </c>
      <c r="B1250" s="170">
        <v>1280206.6218922362</v>
      </c>
      <c r="U1250" s="145">
        <v>1230</v>
      </c>
      <c r="V1250" s="145">
        <v>-12727261.382958248</v>
      </c>
    </row>
    <row r="1251" spans="1:22" x14ac:dyDescent="0.35">
      <c r="A1251" s="70">
        <f t="shared" si="28"/>
        <v>1232</v>
      </c>
      <c r="B1251" s="170">
        <v>1280206.6218922362</v>
      </c>
      <c r="U1251" s="145">
        <v>1231</v>
      </c>
      <c r="V1251" s="145">
        <v>-6294149.2789517101</v>
      </c>
    </row>
    <row r="1252" spans="1:22" x14ac:dyDescent="0.35">
      <c r="A1252" s="70">
        <f t="shared" si="28"/>
        <v>1233</v>
      </c>
      <c r="B1252" s="170">
        <v>1280206.6218922362</v>
      </c>
      <c r="U1252" s="145">
        <v>1232</v>
      </c>
      <c r="V1252" s="145">
        <v>-3767980.7529749684</v>
      </c>
    </row>
    <row r="1253" spans="1:22" x14ac:dyDescent="0.35">
      <c r="A1253" s="70">
        <f t="shared" si="28"/>
        <v>1234</v>
      </c>
      <c r="B1253" s="170">
        <v>1280206.6218922362</v>
      </c>
      <c r="U1253" s="145">
        <v>1233</v>
      </c>
      <c r="V1253" s="145">
        <v>8740839.2007863931</v>
      </c>
    </row>
    <row r="1254" spans="1:22" x14ac:dyDescent="0.35">
      <c r="A1254" s="70">
        <f t="shared" si="28"/>
        <v>1235</v>
      </c>
      <c r="B1254" s="170">
        <v>1280206.6218922362</v>
      </c>
      <c r="U1254" s="145">
        <v>1234</v>
      </c>
      <c r="V1254" s="145">
        <v>-6024754.8613078371</v>
      </c>
    </row>
    <row r="1255" spans="1:22" x14ac:dyDescent="0.35">
      <c r="A1255" s="70">
        <f t="shared" si="28"/>
        <v>1236</v>
      </c>
      <c r="B1255" s="170">
        <v>1280206.6218922362</v>
      </c>
      <c r="U1255" s="145">
        <v>1235</v>
      </c>
      <c r="V1255" s="145">
        <v>9866422.5715727508</v>
      </c>
    </row>
    <row r="1256" spans="1:22" x14ac:dyDescent="0.35">
      <c r="A1256" s="70">
        <f t="shared" si="28"/>
        <v>1237</v>
      </c>
      <c r="B1256" s="170">
        <v>1280206.6218922362</v>
      </c>
      <c r="U1256" s="145">
        <v>1236</v>
      </c>
      <c r="V1256" s="145">
        <v>22944047.150408793</v>
      </c>
    </row>
    <row r="1257" spans="1:22" x14ac:dyDescent="0.35">
      <c r="A1257" s="70">
        <f t="shared" si="28"/>
        <v>1238</v>
      </c>
      <c r="B1257" s="170">
        <v>1280206.6218922362</v>
      </c>
      <c r="U1257" s="145">
        <v>1237</v>
      </c>
      <c r="V1257" s="145">
        <v>16381812.822282441</v>
      </c>
    </row>
    <row r="1258" spans="1:22" x14ac:dyDescent="0.35">
      <c r="A1258" s="70">
        <f t="shared" si="28"/>
        <v>1239</v>
      </c>
      <c r="B1258" s="170">
        <v>1280206.6218922362</v>
      </c>
      <c r="U1258" s="145">
        <v>1238</v>
      </c>
      <c r="V1258" s="145">
        <v>-14950141.875287693</v>
      </c>
    </row>
    <row r="1259" spans="1:22" x14ac:dyDescent="0.35">
      <c r="A1259" s="70">
        <f t="shared" si="28"/>
        <v>1240</v>
      </c>
      <c r="B1259" s="170">
        <v>1280206.6218922362</v>
      </c>
      <c r="U1259" s="145">
        <v>1239</v>
      </c>
      <c r="V1259" s="145">
        <v>25559743.248840902</v>
      </c>
    </row>
    <row r="1260" spans="1:22" x14ac:dyDescent="0.35">
      <c r="A1260" s="70">
        <f t="shared" si="28"/>
        <v>1241</v>
      </c>
      <c r="B1260" s="170">
        <v>1280206.6218922362</v>
      </c>
      <c r="U1260" s="145">
        <v>1240</v>
      </c>
      <c r="V1260" s="145">
        <v>-7701637.2921886761</v>
      </c>
    </row>
    <row r="1261" spans="1:22" x14ac:dyDescent="0.35">
      <c r="A1261" s="70">
        <f t="shared" si="28"/>
        <v>1242</v>
      </c>
      <c r="B1261" s="170">
        <v>1280206.6218922362</v>
      </c>
      <c r="U1261" s="145">
        <v>1241</v>
      </c>
      <c r="V1261" s="145">
        <v>-4918016.551432509</v>
      </c>
    </row>
    <row r="1262" spans="1:22" x14ac:dyDescent="0.35">
      <c r="A1262" s="70">
        <f t="shared" si="28"/>
        <v>1243</v>
      </c>
      <c r="B1262" s="170">
        <v>1280206.6218922362</v>
      </c>
      <c r="U1262" s="145">
        <v>1242</v>
      </c>
      <c r="V1262" s="145">
        <v>-26063457.898621142</v>
      </c>
    </row>
    <row r="1263" spans="1:22" x14ac:dyDescent="0.35">
      <c r="A1263" s="70">
        <f t="shared" si="28"/>
        <v>1244</v>
      </c>
      <c r="B1263" s="170">
        <v>1280206.6218922362</v>
      </c>
      <c r="U1263" s="145">
        <v>1243</v>
      </c>
      <c r="V1263" s="145">
        <v>29455089.447115794</v>
      </c>
    </row>
    <row r="1264" spans="1:22" x14ac:dyDescent="0.35">
      <c r="A1264" s="70">
        <f t="shared" si="28"/>
        <v>1245</v>
      </c>
      <c r="B1264" s="170">
        <v>1280206.6218922362</v>
      </c>
      <c r="U1264" s="145">
        <v>1244</v>
      </c>
      <c r="V1264" s="145">
        <v>-30065035.933864735</v>
      </c>
    </row>
    <row r="1265" spans="1:22" x14ac:dyDescent="0.35">
      <c r="A1265" s="70">
        <f t="shared" si="28"/>
        <v>1246</v>
      </c>
      <c r="B1265" s="170">
        <v>1280206.6218922362</v>
      </c>
      <c r="U1265" s="145">
        <v>1245</v>
      </c>
      <c r="V1265" s="145">
        <v>2427607.4591468647</v>
      </c>
    </row>
    <row r="1266" spans="1:22" x14ac:dyDescent="0.35">
      <c r="A1266" s="70">
        <f t="shared" si="28"/>
        <v>1247</v>
      </c>
      <c r="B1266" s="170">
        <v>1280206.6218922362</v>
      </c>
      <c r="U1266" s="145">
        <v>1246</v>
      </c>
      <c r="V1266" s="145">
        <v>-7388410.8016527109</v>
      </c>
    </row>
    <row r="1267" spans="1:22" x14ac:dyDescent="0.35">
      <c r="A1267" s="70">
        <f t="shared" si="28"/>
        <v>1248</v>
      </c>
      <c r="B1267" s="170">
        <v>1280206.6218922362</v>
      </c>
      <c r="U1267" s="145">
        <v>1247</v>
      </c>
      <c r="V1267" s="145">
        <v>-5501940.8513381295</v>
      </c>
    </row>
    <row r="1268" spans="1:22" x14ac:dyDescent="0.35">
      <c r="A1268" s="70">
        <f t="shared" si="28"/>
        <v>1249</v>
      </c>
      <c r="B1268" s="170">
        <v>1280206.6218922362</v>
      </c>
      <c r="U1268" s="145">
        <v>1248</v>
      </c>
      <c r="V1268" s="145">
        <v>-1907226.574577596</v>
      </c>
    </row>
    <row r="1269" spans="1:22" x14ac:dyDescent="0.35">
      <c r="A1269" s="70">
        <f t="shared" si="28"/>
        <v>1250</v>
      </c>
      <c r="B1269" s="170">
        <v>1280206.6218922362</v>
      </c>
      <c r="U1269" s="145">
        <v>1249</v>
      </c>
      <c r="V1269" s="145">
        <v>8575408.7124160193</v>
      </c>
    </row>
    <row r="1270" spans="1:22" x14ac:dyDescent="0.35">
      <c r="A1270" s="70">
        <f t="shared" si="28"/>
        <v>1251</v>
      </c>
      <c r="B1270" s="170">
        <v>1280206.6218922362</v>
      </c>
      <c r="U1270" s="145">
        <v>1250</v>
      </c>
      <c r="V1270" s="145">
        <v>-6020012.94313398</v>
      </c>
    </row>
    <row r="1271" spans="1:22" x14ac:dyDescent="0.35">
      <c r="A1271" s="70">
        <f t="shared" si="28"/>
        <v>1252</v>
      </c>
      <c r="B1271" s="170">
        <v>1280206.6218922362</v>
      </c>
      <c r="U1271" s="145">
        <v>1251</v>
      </c>
      <c r="V1271" s="145">
        <v>10040681.701614812</v>
      </c>
    </row>
    <row r="1272" spans="1:22" x14ac:dyDescent="0.35">
      <c r="A1272" s="70">
        <f t="shared" si="28"/>
        <v>1253</v>
      </c>
      <c r="B1272" s="170">
        <v>1280206.6218922362</v>
      </c>
      <c r="U1272" s="145">
        <v>1252</v>
      </c>
      <c r="V1272" s="145">
        <v>12430709.936236184</v>
      </c>
    </row>
    <row r="1273" spans="1:22" x14ac:dyDescent="0.35">
      <c r="A1273" s="70">
        <f t="shared" si="28"/>
        <v>1254</v>
      </c>
      <c r="B1273" s="170">
        <v>1280206.6218922362</v>
      </c>
      <c r="U1273" s="145">
        <v>1253</v>
      </c>
      <c r="V1273" s="145">
        <v>-23492166.110993505</v>
      </c>
    </row>
    <row r="1274" spans="1:22" x14ac:dyDescent="0.35">
      <c r="A1274" s="70">
        <f t="shared" si="28"/>
        <v>1255</v>
      </c>
      <c r="B1274" s="170">
        <v>1280206.6218922362</v>
      </c>
      <c r="U1274" s="145">
        <v>1254</v>
      </c>
      <c r="V1274" s="145">
        <v>-12517462.735737851</v>
      </c>
    </row>
    <row r="1275" spans="1:22" x14ac:dyDescent="0.35">
      <c r="A1275" s="70">
        <f t="shared" si="28"/>
        <v>1256</v>
      </c>
      <c r="B1275" s="170">
        <v>1280206.6218922362</v>
      </c>
      <c r="U1275" s="145">
        <v>1255</v>
      </c>
      <c r="V1275" s="145">
        <v>-19151561.219499927</v>
      </c>
    </row>
    <row r="1276" spans="1:22" x14ac:dyDescent="0.35">
      <c r="A1276" s="70">
        <f t="shared" si="28"/>
        <v>1257</v>
      </c>
      <c r="B1276" s="170">
        <v>1280206.6218922362</v>
      </c>
      <c r="U1276" s="145">
        <v>1256</v>
      </c>
      <c r="V1276" s="145">
        <v>-9295498.5655858535</v>
      </c>
    </row>
    <row r="1277" spans="1:22" x14ac:dyDescent="0.35">
      <c r="A1277" s="70">
        <f t="shared" si="28"/>
        <v>1258</v>
      </c>
      <c r="B1277" s="170">
        <v>1280206.6218922362</v>
      </c>
      <c r="U1277" s="145">
        <v>1257</v>
      </c>
      <c r="V1277" s="145">
        <v>-1914053.9105706234</v>
      </c>
    </row>
    <row r="1278" spans="1:22" x14ac:dyDescent="0.35">
      <c r="A1278" s="70">
        <f t="shared" si="28"/>
        <v>1259</v>
      </c>
      <c r="B1278" s="170">
        <v>1280206.6218922362</v>
      </c>
      <c r="U1278" s="145">
        <v>1258</v>
      </c>
      <c r="V1278" s="145">
        <v>-18459140.610078037</v>
      </c>
    </row>
    <row r="1279" spans="1:22" x14ac:dyDescent="0.35">
      <c r="A1279" s="70">
        <f t="shared" si="28"/>
        <v>1260</v>
      </c>
      <c r="B1279" s="170">
        <v>1280206.6218922362</v>
      </c>
      <c r="U1279" s="145">
        <v>1259</v>
      </c>
      <c r="V1279" s="145">
        <v>2770874.7165565826</v>
      </c>
    </row>
    <row r="1280" spans="1:22" x14ac:dyDescent="0.35">
      <c r="A1280" s="70">
        <f t="shared" si="28"/>
        <v>1261</v>
      </c>
      <c r="B1280" s="170">
        <v>1280206.6218922362</v>
      </c>
      <c r="U1280" s="145">
        <v>1260</v>
      </c>
      <c r="V1280" s="145">
        <v>-2376503.8711884953</v>
      </c>
    </row>
    <row r="1281" spans="1:22" x14ac:dyDescent="0.35">
      <c r="A1281" s="70">
        <f t="shared" si="28"/>
        <v>1262</v>
      </c>
      <c r="B1281" s="170">
        <v>1280206.6218922362</v>
      </c>
      <c r="U1281" s="145">
        <v>1261</v>
      </c>
      <c r="V1281" s="145">
        <v>-2122363.9585268945</v>
      </c>
    </row>
    <row r="1282" spans="1:22" x14ac:dyDescent="0.35">
      <c r="A1282" s="70">
        <f t="shared" si="28"/>
        <v>1263</v>
      </c>
      <c r="B1282" s="170">
        <v>1280206.6218922362</v>
      </c>
      <c r="U1282" s="145">
        <v>1262</v>
      </c>
      <c r="V1282" s="145">
        <v>6246928.6438236572</v>
      </c>
    </row>
    <row r="1283" spans="1:22" x14ac:dyDescent="0.35">
      <c r="A1283" s="70">
        <f t="shared" si="28"/>
        <v>1264</v>
      </c>
      <c r="B1283" s="170">
        <v>1280206.6218922362</v>
      </c>
      <c r="U1283" s="145">
        <v>1263</v>
      </c>
      <c r="V1283" s="145">
        <v>-895108.20504605398</v>
      </c>
    </row>
    <row r="1284" spans="1:22" x14ac:dyDescent="0.35">
      <c r="A1284" s="70">
        <f t="shared" si="28"/>
        <v>1265</v>
      </c>
      <c r="B1284" s="170">
        <v>1280206.6218922362</v>
      </c>
      <c r="U1284" s="145">
        <v>1264</v>
      </c>
      <c r="V1284" s="145">
        <v>-3563284.9079712629</v>
      </c>
    </row>
    <row r="1285" spans="1:22" x14ac:dyDescent="0.35">
      <c r="A1285" s="70">
        <f t="shared" si="28"/>
        <v>1266</v>
      </c>
      <c r="B1285" s="170">
        <v>1280206.6218922362</v>
      </c>
      <c r="U1285" s="145">
        <v>1265</v>
      </c>
      <c r="V1285" s="145">
        <v>-7250296.1689592004</v>
      </c>
    </row>
    <row r="1286" spans="1:22" x14ac:dyDescent="0.35">
      <c r="A1286" s="70">
        <f t="shared" si="28"/>
        <v>1267</v>
      </c>
      <c r="B1286" s="170">
        <v>1280206.6218922362</v>
      </c>
      <c r="U1286" s="145">
        <v>1266</v>
      </c>
      <c r="V1286" s="145">
        <v>-15276601.283606268</v>
      </c>
    </row>
    <row r="1287" spans="1:22" x14ac:dyDescent="0.35">
      <c r="A1287" s="70">
        <f t="shared" si="28"/>
        <v>1268</v>
      </c>
      <c r="B1287" s="170">
        <v>1280206.6218922362</v>
      </c>
      <c r="U1287" s="145">
        <v>1267</v>
      </c>
      <c r="V1287" s="145">
        <v>7686474.5588237792</v>
      </c>
    </row>
    <row r="1288" spans="1:22" x14ac:dyDescent="0.35">
      <c r="A1288" s="70">
        <f t="shared" si="28"/>
        <v>1269</v>
      </c>
      <c r="B1288" s="170">
        <v>1280206.6218922362</v>
      </c>
      <c r="U1288" s="145">
        <v>1268</v>
      </c>
      <c r="V1288" s="145">
        <v>19963290.046640579</v>
      </c>
    </row>
    <row r="1289" spans="1:22" x14ac:dyDescent="0.35">
      <c r="A1289" s="70">
        <f t="shared" si="28"/>
        <v>1270</v>
      </c>
      <c r="B1289" s="170">
        <v>1280206.6218922362</v>
      </c>
      <c r="U1289" s="145">
        <v>1269</v>
      </c>
      <c r="V1289" s="145">
        <v>-7245978.9337152429</v>
      </c>
    </row>
    <row r="1290" spans="1:22" x14ac:dyDescent="0.35">
      <c r="A1290" s="70">
        <f t="shared" si="28"/>
        <v>1271</v>
      </c>
      <c r="B1290" s="170">
        <v>1280206.6218922362</v>
      </c>
      <c r="U1290" s="145">
        <v>1270</v>
      </c>
      <c r="V1290" s="145">
        <v>-20243416.713487275</v>
      </c>
    </row>
    <row r="1291" spans="1:22" x14ac:dyDescent="0.35">
      <c r="A1291" s="70">
        <f t="shared" si="28"/>
        <v>1272</v>
      </c>
      <c r="B1291" s="170">
        <v>1280206.6218922362</v>
      </c>
      <c r="U1291" s="145">
        <v>1271</v>
      </c>
      <c r="V1291" s="145">
        <v>19553670.248770371</v>
      </c>
    </row>
    <row r="1292" spans="1:22" x14ac:dyDescent="0.35">
      <c r="A1292" s="70">
        <f t="shared" si="28"/>
        <v>1273</v>
      </c>
      <c r="B1292" s="170">
        <v>1280206.6218922362</v>
      </c>
      <c r="U1292" s="145">
        <v>1272</v>
      </c>
      <c r="V1292" s="145">
        <v>1612954.9212984554</v>
      </c>
    </row>
    <row r="1293" spans="1:22" x14ac:dyDescent="0.35">
      <c r="A1293" s="70">
        <f t="shared" si="28"/>
        <v>1274</v>
      </c>
      <c r="B1293" s="170">
        <v>1280206.6218922362</v>
      </c>
      <c r="U1293" s="145">
        <v>1273</v>
      </c>
      <c r="V1293" s="145">
        <v>-5215148.8124172743</v>
      </c>
    </row>
    <row r="1294" spans="1:22" x14ac:dyDescent="0.35">
      <c r="A1294" s="70">
        <f t="shared" si="28"/>
        <v>1275</v>
      </c>
      <c r="B1294" s="170">
        <v>1280206.6218922362</v>
      </c>
      <c r="U1294" s="145">
        <v>1274</v>
      </c>
      <c r="V1294" s="145">
        <v>7959132.1589702703</v>
      </c>
    </row>
    <row r="1295" spans="1:22" x14ac:dyDescent="0.35">
      <c r="A1295" s="70">
        <f t="shared" si="28"/>
        <v>1276</v>
      </c>
      <c r="B1295" s="170">
        <v>1280206.6218922362</v>
      </c>
      <c r="U1295" s="145">
        <v>1275</v>
      </c>
      <c r="V1295" s="145">
        <v>642869.29250966012</v>
      </c>
    </row>
    <row r="1296" spans="1:22" x14ac:dyDescent="0.35">
      <c r="A1296" s="70">
        <f t="shared" si="28"/>
        <v>1277</v>
      </c>
      <c r="B1296" s="170">
        <v>1280206.6218922362</v>
      </c>
      <c r="U1296" s="145">
        <v>1276</v>
      </c>
      <c r="V1296" s="145">
        <v>-11545175.110718895</v>
      </c>
    </row>
    <row r="1297" spans="1:22" x14ac:dyDescent="0.35">
      <c r="A1297" s="70">
        <f t="shared" si="28"/>
        <v>1278</v>
      </c>
      <c r="B1297" s="170">
        <v>1280206.6218922362</v>
      </c>
      <c r="U1297" s="145">
        <v>1277</v>
      </c>
      <c r="V1297" s="145">
        <v>-16048834.114461975</v>
      </c>
    </row>
    <row r="1298" spans="1:22" x14ac:dyDescent="0.35">
      <c r="A1298" s="70">
        <f t="shared" si="28"/>
        <v>1279</v>
      </c>
      <c r="B1298" s="170">
        <v>1280206.6218922362</v>
      </c>
      <c r="U1298" s="145">
        <v>1278</v>
      </c>
      <c r="V1298" s="145">
        <v>-11055065.069452157</v>
      </c>
    </row>
    <row r="1299" spans="1:22" x14ac:dyDescent="0.35">
      <c r="A1299" s="70">
        <f t="shared" si="28"/>
        <v>1280</v>
      </c>
      <c r="B1299" s="170">
        <v>1280206.6218922362</v>
      </c>
      <c r="U1299" s="145">
        <v>1279</v>
      </c>
      <c r="V1299" s="145">
        <v>-12175658.362422869</v>
      </c>
    </row>
    <row r="1300" spans="1:22" x14ac:dyDescent="0.35">
      <c r="A1300" s="70">
        <f t="shared" si="28"/>
        <v>1281</v>
      </c>
      <c r="B1300" s="170">
        <v>1280206.6218922362</v>
      </c>
      <c r="U1300" s="145">
        <v>1280</v>
      </c>
      <c r="V1300" s="145">
        <v>-3196100.2148144096</v>
      </c>
    </row>
    <row r="1301" spans="1:22" x14ac:dyDescent="0.35">
      <c r="A1301" s="70">
        <f t="shared" si="28"/>
        <v>1282</v>
      </c>
      <c r="B1301" s="170">
        <v>1280206.6218922362</v>
      </c>
      <c r="U1301" s="145">
        <v>1281</v>
      </c>
      <c r="V1301" s="145">
        <v>10572261.43426244</v>
      </c>
    </row>
    <row r="1302" spans="1:22" x14ac:dyDescent="0.35">
      <c r="A1302" s="70">
        <f t="shared" ref="A1302:A1365" si="29">A1301+1</f>
        <v>1283</v>
      </c>
      <c r="B1302" s="170">
        <v>1280206.6218922362</v>
      </c>
      <c r="U1302" s="145">
        <v>1282</v>
      </c>
      <c r="V1302" s="145">
        <v>4313047.0345823765</v>
      </c>
    </row>
    <row r="1303" spans="1:22" x14ac:dyDescent="0.35">
      <c r="A1303" s="70">
        <f t="shared" si="29"/>
        <v>1284</v>
      </c>
      <c r="B1303" s="170">
        <v>1280206.6218922362</v>
      </c>
      <c r="U1303" s="145">
        <v>1283</v>
      </c>
      <c r="V1303" s="145">
        <v>-17511365.918692295</v>
      </c>
    </row>
    <row r="1304" spans="1:22" x14ac:dyDescent="0.35">
      <c r="A1304" s="70">
        <f t="shared" si="29"/>
        <v>1285</v>
      </c>
      <c r="B1304" s="170">
        <v>1280206.6218922362</v>
      </c>
      <c r="U1304" s="145">
        <v>1284</v>
      </c>
      <c r="V1304" s="145">
        <v>2774143.8244520463</v>
      </c>
    </row>
    <row r="1305" spans="1:22" x14ac:dyDescent="0.35">
      <c r="A1305" s="70">
        <f t="shared" si="29"/>
        <v>1286</v>
      </c>
      <c r="B1305" s="170">
        <v>1280206.6218922362</v>
      </c>
      <c r="U1305" s="145">
        <v>1285</v>
      </c>
      <c r="V1305" s="145">
        <v>-1609050.4489957206</v>
      </c>
    </row>
    <row r="1306" spans="1:22" x14ac:dyDescent="0.35">
      <c r="A1306" s="70">
        <f t="shared" si="29"/>
        <v>1287</v>
      </c>
      <c r="B1306" s="170">
        <v>1280206.6218922362</v>
      </c>
      <c r="U1306" s="145">
        <v>1286</v>
      </c>
      <c r="V1306" s="145">
        <v>811469.42311058193</v>
      </c>
    </row>
    <row r="1307" spans="1:22" x14ac:dyDescent="0.35">
      <c r="A1307" s="70">
        <f t="shared" si="29"/>
        <v>1288</v>
      </c>
      <c r="B1307" s="170">
        <v>1280206.6218922362</v>
      </c>
      <c r="U1307" s="145">
        <v>1287</v>
      </c>
      <c r="V1307" s="145">
        <v>6780495.951337833</v>
      </c>
    </row>
    <row r="1308" spans="1:22" x14ac:dyDescent="0.35">
      <c r="A1308" s="70">
        <f t="shared" si="29"/>
        <v>1289</v>
      </c>
      <c r="B1308" s="170">
        <v>1280206.6218922362</v>
      </c>
      <c r="U1308" s="145">
        <v>1288</v>
      </c>
      <c r="V1308" s="145">
        <v>-13067742.613756901</v>
      </c>
    </row>
    <row r="1309" spans="1:22" x14ac:dyDescent="0.35">
      <c r="A1309" s="70">
        <f t="shared" si="29"/>
        <v>1290</v>
      </c>
      <c r="B1309" s="170">
        <v>1280206.6218922362</v>
      </c>
      <c r="U1309" s="145">
        <v>1289</v>
      </c>
      <c r="V1309" s="145">
        <v>11595735.59442975</v>
      </c>
    </row>
    <row r="1310" spans="1:22" x14ac:dyDescent="0.35">
      <c r="A1310" s="70">
        <f t="shared" si="29"/>
        <v>1291</v>
      </c>
      <c r="B1310" s="170">
        <v>1280206.6218922362</v>
      </c>
      <c r="U1310" s="145">
        <v>1290</v>
      </c>
      <c r="V1310" s="145">
        <v>-7252933.612987427</v>
      </c>
    </row>
    <row r="1311" spans="1:22" x14ac:dyDescent="0.35">
      <c r="A1311" s="70">
        <f t="shared" si="29"/>
        <v>1292</v>
      </c>
      <c r="B1311" s="170">
        <v>1280206.6218922362</v>
      </c>
      <c r="U1311" s="145">
        <v>1291</v>
      </c>
      <c r="V1311" s="145">
        <v>7996914.2022399344</v>
      </c>
    </row>
    <row r="1312" spans="1:22" x14ac:dyDescent="0.35">
      <c r="A1312" s="70">
        <f t="shared" si="29"/>
        <v>1293</v>
      </c>
      <c r="B1312" s="170">
        <v>1280206.6218922362</v>
      </c>
      <c r="U1312" s="145">
        <v>1292</v>
      </c>
      <c r="V1312" s="145">
        <v>-30033212.980958074</v>
      </c>
    </row>
    <row r="1313" spans="1:22" x14ac:dyDescent="0.35">
      <c r="A1313" s="70">
        <f t="shared" si="29"/>
        <v>1294</v>
      </c>
      <c r="B1313" s="170">
        <v>1280206.6218922362</v>
      </c>
      <c r="U1313" s="145">
        <v>1293</v>
      </c>
      <c r="V1313" s="145">
        <v>893911.6123335138</v>
      </c>
    </row>
    <row r="1314" spans="1:22" x14ac:dyDescent="0.35">
      <c r="A1314" s="70">
        <f t="shared" si="29"/>
        <v>1295</v>
      </c>
      <c r="B1314" s="170">
        <v>1280206.6218922362</v>
      </c>
      <c r="U1314" s="145">
        <v>1294</v>
      </c>
      <c r="V1314" s="145">
        <v>5871557.848605115</v>
      </c>
    </row>
    <row r="1315" spans="1:22" x14ac:dyDescent="0.35">
      <c r="A1315" s="70">
        <f t="shared" si="29"/>
        <v>1296</v>
      </c>
      <c r="B1315" s="170">
        <v>1280206.6218922362</v>
      </c>
      <c r="U1315" s="145">
        <v>1295</v>
      </c>
      <c r="V1315" s="145">
        <v>11515132.907415852</v>
      </c>
    </row>
    <row r="1316" spans="1:22" x14ac:dyDescent="0.35">
      <c r="A1316" s="70">
        <f t="shared" si="29"/>
        <v>1297</v>
      </c>
      <c r="B1316" s="170">
        <v>1280206.6218922362</v>
      </c>
      <c r="U1316" s="145">
        <v>1296</v>
      </c>
      <c r="V1316" s="145">
        <v>-13185562.225502966</v>
      </c>
    </row>
    <row r="1317" spans="1:22" x14ac:dyDescent="0.35">
      <c r="A1317" s="70">
        <f t="shared" si="29"/>
        <v>1298</v>
      </c>
      <c r="B1317" s="170">
        <v>1280206.6218922362</v>
      </c>
      <c r="U1317" s="145">
        <v>1297</v>
      </c>
      <c r="V1317" s="145">
        <v>35909720.534071542</v>
      </c>
    </row>
    <row r="1318" spans="1:22" x14ac:dyDescent="0.35">
      <c r="A1318" s="70">
        <f t="shared" si="29"/>
        <v>1299</v>
      </c>
      <c r="B1318" s="170">
        <v>1280206.6218922362</v>
      </c>
      <c r="U1318" s="145">
        <v>1298</v>
      </c>
      <c r="V1318" s="145">
        <v>-441853.53619425371</v>
      </c>
    </row>
    <row r="1319" spans="1:22" x14ac:dyDescent="0.35">
      <c r="A1319" s="70">
        <f t="shared" si="29"/>
        <v>1300</v>
      </c>
      <c r="B1319" s="170">
        <v>1280206.6218922362</v>
      </c>
      <c r="U1319" s="145">
        <v>1299</v>
      </c>
      <c r="V1319" s="145">
        <v>-23801484.183286104</v>
      </c>
    </row>
    <row r="1320" spans="1:22" x14ac:dyDescent="0.35">
      <c r="A1320" s="70">
        <f t="shared" si="29"/>
        <v>1301</v>
      </c>
      <c r="B1320" s="170">
        <v>1280206.6218922362</v>
      </c>
      <c r="U1320" s="145">
        <v>1300</v>
      </c>
      <c r="V1320" s="145">
        <v>-13017439.602245707</v>
      </c>
    </row>
    <row r="1321" spans="1:22" x14ac:dyDescent="0.35">
      <c r="A1321" s="70">
        <f t="shared" si="29"/>
        <v>1302</v>
      </c>
      <c r="B1321" s="170">
        <v>1280206.6218922362</v>
      </c>
      <c r="U1321" s="145">
        <v>1301</v>
      </c>
      <c r="V1321" s="145">
        <v>-6885952.2677621692</v>
      </c>
    </row>
    <row r="1322" spans="1:22" x14ac:dyDescent="0.35">
      <c r="A1322" s="70">
        <f t="shared" si="29"/>
        <v>1303</v>
      </c>
      <c r="B1322" s="170">
        <v>1280206.6218922362</v>
      </c>
      <c r="U1322" s="145">
        <v>1302</v>
      </c>
      <c r="V1322" s="145">
        <v>-16117160.360184597</v>
      </c>
    </row>
    <row r="1323" spans="1:22" x14ac:dyDescent="0.35">
      <c r="A1323" s="70">
        <f t="shared" si="29"/>
        <v>1304</v>
      </c>
      <c r="B1323" s="170">
        <v>1280206.6218922362</v>
      </c>
      <c r="U1323" s="145">
        <v>1303</v>
      </c>
      <c r="V1323" s="145">
        <v>22796946.765498064</v>
      </c>
    </row>
    <row r="1324" spans="1:22" x14ac:dyDescent="0.35">
      <c r="A1324" s="70">
        <f t="shared" si="29"/>
        <v>1305</v>
      </c>
      <c r="B1324" s="170">
        <v>1280206.6218922362</v>
      </c>
      <c r="U1324" s="145">
        <v>1304</v>
      </c>
      <c r="V1324" s="145">
        <v>21710935.067043833</v>
      </c>
    </row>
    <row r="1325" spans="1:22" x14ac:dyDescent="0.35">
      <c r="A1325" s="70">
        <f t="shared" si="29"/>
        <v>1306</v>
      </c>
      <c r="B1325" s="170">
        <v>1280206.6218922362</v>
      </c>
      <c r="U1325" s="145">
        <v>1305</v>
      </c>
      <c r="V1325" s="145">
        <v>-16651059.210232034</v>
      </c>
    </row>
    <row r="1326" spans="1:22" x14ac:dyDescent="0.35">
      <c r="A1326" s="70">
        <f t="shared" si="29"/>
        <v>1307</v>
      </c>
      <c r="B1326" s="170">
        <v>1280206.6218922362</v>
      </c>
      <c r="U1326" s="145">
        <v>1306</v>
      </c>
      <c r="V1326" s="145">
        <v>7594012.2663168795</v>
      </c>
    </row>
    <row r="1327" spans="1:22" x14ac:dyDescent="0.35">
      <c r="A1327" s="70">
        <f t="shared" si="29"/>
        <v>1308</v>
      </c>
      <c r="B1327" s="170">
        <v>1280206.6218922362</v>
      </c>
      <c r="U1327" s="145">
        <v>1307</v>
      </c>
      <c r="V1327" s="145">
        <v>7782259.1534753069</v>
      </c>
    </row>
    <row r="1328" spans="1:22" x14ac:dyDescent="0.35">
      <c r="A1328" s="70">
        <f t="shared" si="29"/>
        <v>1309</v>
      </c>
      <c r="B1328" s="170">
        <v>1280206.6218922362</v>
      </c>
      <c r="U1328" s="145">
        <v>1308</v>
      </c>
      <c r="V1328" s="145">
        <v>-10696387.711721111</v>
      </c>
    </row>
    <row r="1329" spans="1:22" x14ac:dyDescent="0.35">
      <c r="A1329" s="70">
        <f t="shared" si="29"/>
        <v>1310</v>
      </c>
      <c r="B1329" s="170">
        <v>1280206.6218922362</v>
      </c>
      <c r="U1329" s="145">
        <v>1309</v>
      </c>
      <c r="V1329" s="145">
        <v>12818621.947325867</v>
      </c>
    </row>
    <row r="1330" spans="1:22" x14ac:dyDescent="0.35">
      <c r="A1330" s="70">
        <f t="shared" si="29"/>
        <v>1311</v>
      </c>
      <c r="B1330" s="170">
        <v>1280206.6218922362</v>
      </c>
      <c r="U1330" s="145">
        <v>1310</v>
      </c>
      <c r="V1330" s="145">
        <v>3581422.0010948069</v>
      </c>
    </row>
    <row r="1331" spans="1:22" x14ac:dyDescent="0.35">
      <c r="A1331" s="70">
        <f t="shared" si="29"/>
        <v>1312</v>
      </c>
      <c r="B1331" s="170">
        <v>1280206.6218922362</v>
      </c>
      <c r="U1331" s="145">
        <v>1311</v>
      </c>
      <c r="V1331" s="145">
        <v>-6086005.59736453</v>
      </c>
    </row>
    <row r="1332" spans="1:22" x14ac:dyDescent="0.35">
      <c r="A1332" s="70">
        <f t="shared" si="29"/>
        <v>1313</v>
      </c>
      <c r="B1332" s="170">
        <v>1280206.6218922362</v>
      </c>
      <c r="U1332" s="145">
        <v>1312</v>
      </c>
      <c r="V1332" s="145">
        <v>45862194.569846913</v>
      </c>
    </row>
    <row r="1333" spans="1:22" x14ac:dyDescent="0.35">
      <c r="A1333" s="70">
        <f t="shared" si="29"/>
        <v>1314</v>
      </c>
      <c r="B1333" s="170">
        <v>1280206.6218922362</v>
      </c>
      <c r="U1333" s="145">
        <v>1313</v>
      </c>
      <c r="V1333" s="145">
        <v>-11608719.27308818</v>
      </c>
    </row>
    <row r="1334" spans="1:22" x14ac:dyDescent="0.35">
      <c r="A1334" s="70">
        <f t="shared" si="29"/>
        <v>1315</v>
      </c>
      <c r="B1334" s="170">
        <v>1280206.6218922362</v>
      </c>
      <c r="U1334" s="145">
        <v>1314</v>
      </c>
      <c r="V1334" s="145">
        <v>-9332537.3100495636</v>
      </c>
    </row>
    <row r="1335" spans="1:22" x14ac:dyDescent="0.35">
      <c r="A1335" s="70">
        <f t="shared" si="29"/>
        <v>1316</v>
      </c>
      <c r="B1335" s="170">
        <v>1280206.6218922362</v>
      </c>
      <c r="U1335" s="145">
        <v>1315</v>
      </c>
      <c r="V1335" s="145">
        <v>-16004974.423201462</v>
      </c>
    </row>
    <row r="1336" spans="1:22" x14ac:dyDescent="0.35">
      <c r="A1336" s="70">
        <f t="shared" si="29"/>
        <v>1317</v>
      </c>
      <c r="B1336" s="170">
        <v>1280206.6218922362</v>
      </c>
      <c r="U1336" s="145">
        <v>1316</v>
      </c>
      <c r="V1336" s="145">
        <v>12572674.651988793</v>
      </c>
    </row>
    <row r="1337" spans="1:22" x14ac:dyDescent="0.35">
      <c r="A1337" s="70">
        <f t="shared" si="29"/>
        <v>1318</v>
      </c>
      <c r="B1337" s="170">
        <v>1280206.6218922362</v>
      </c>
      <c r="U1337" s="145">
        <v>1317</v>
      </c>
      <c r="V1337" s="145">
        <v>393330.14589617029</v>
      </c>
    </row>
    <row r="1338" spans="1:22" x14ac:dyDescent="0.35">
      <c r="A1338" s="70">
        <f t="shared" si="29"/>
        <v>1319</v>
      </c>
      <c r="B1338" s="170">
        <v>1280206.6218922362</v>
      </c>
      <c r="U1338" s="145">
        <v>1318</v>
      </c>
      <c r="V1338" s="145">
        <v>-9446161.6086560618</v>
      </c>
    </row>
    <row r="1339" spans="1:22" x14ac:dyDescent="0.35">
      <c r="A1339" s="70">
        <f t="shared" si="29"/>
        <v>1320</v>
      </c>
      <c r="B1339" s="170">
        <v>1280206.6218922362</v>
      </c>
      <c r="U1339" s="145">
        <v>1319</v>
      </c>
      <c r="V1339" s="145">
        <v>-1817636.7347383872</v>
      </c>
    </row>
    <row r="1340" spans="1:22" x14ac:dyDescent="0.35">
      <c r="A1340" s="70">
        <f t="shared" si="29"/>
        <v>1321</v>
      </c>
      <c r="B1340" s="170">
        <v>1280206.6218922362</v>
      </c>
      <c r="U1340" s="145">
        <v>1320</v>
      </c>
      <c r="V1340" s="145">
        <v>-8100319.6781795248</v>
      </c>
    </row>
    <row r="1341" spans="1:22" x14ac:dyDescent="0.35">
      <c r="A1341" s="70">
        <f t="shared" si="29"/>
        <v>1322</v>
      </c>
      <c r="B1341" s="170">
        <v>1280206.6218922362</v>
      </c>
      <c r="U1341" s="145">
        <v>1321</v>
      </c>
      <c r="V1341" s="145">
        <v>-7919816.232999282</v>
      </c>
    </row>
    <row r="1342" spans="1:22" x14ac:dyDescent="0.35">
      <c r="A1342" s="70">
        <f t="shared" si="29"/>
        <v>1323</v>
      </c>
      <c r="B1342" s="170">
        <v>1280206.6218922362</v>
      </c>
      <c r="U1342" s="145">
        <v>1322</v>
      </c>
      <c r="V1342" s="145">
        <v>-5082971.7443638258</v>
      </c>
    </row>
    <row r="1343" spans="1:22" x14ac:dyDescent="0.35">
      <c r="A1343" s="70">
        <f t="shared" si="29"/>
        <v>1324</v>
      </c>
      <c r="B1343" s="170">
        <v>1280206.6218922362</v>
      </c>
      <c r="U1343" s="145">
        <v>1323</v>
      </c>
      <c r="V1343" s="145">
        <v>-9946274.2216876708</v>
      </c>
    </row>
    <row r="1344" spans="1:22" x14ac:dyDescent="0.35">
      <c r="A1344" s="70">
        <f t="shared" si="29"/>
        <v>1325</v>
      </c>
      <c r="B1344" s="170">
        <v>1280206.6218922362</v>
      </c>
      <c r="U1344" s="145">
        <v>1324</v>
      </c>
      <c r="V1344" s="145">
        <v>-1612434.0734205917</v>
      </c>
    </row>
    <row r="1345" spans="1:22" x14ac:dyDescent="0.35">
      <c r="A1345" s="70">
        <f t="shared" si="29"/>
        <v>1326</v>
      </c>
      <c r="B1345" s="170">
        <v>1280206.6218922362</v>
      </c>
      <c r="U1345" s="145">
        <v>1325</v>
      </c>
      <c r="V1345" s="145">
        <v>9326398.9782230593</v>
      </c>
    </row>
    <row r="1346" spans="1:22" x14ac:dyDescent="0.35">
      <c r="A1346" s="70">
        <f t="shared" si="29"/>
        <v>1327</v>
      </c>
      <c r="B1346" s="170">
        <v>1280206.6218922362</v>
      </c>
      <c r="U1346" s="145">
        <v>1326</v>
      </c>
      <c r="V1346" s="145">
        <v>24514733.788560305</v>
      </c>
    </row>
    <row r="1347" spans="1:22" x14ac:dyDescent="0.35">
      <c r="A1347" s="70">
        <f t="shared" si="29"/>
        <v>1328</v>
      </c>
      <c r="B1347" s="170">
        <v>1280206.6218922362</v>
      </c>
      <c r="U1347" s="145">
        <v>1327</v>
      </c>
      <c r="V1347" s="145">
        <v>-25470892.548321471</v>
      </c>
    </row>
    <row r="1348" spans="1:22" x14ac:dyDescent="0.35">
      <c r="A1348" s="70">
        <f t="shared" si="29"/>
        <v>1329</v>
      </c>
      <c r="B1348" s="170">
        <v>1280206.6218922362</v>
      </c>
      <c r="U1348" s="145">
        <v>1328</v>
      </c>
      <c r="V1348" s="145">
        <v>2830367.9477387797</v>
      </c>
    </row>
    <row r="1349" spans="1:22" x14ac:dyDescent="0.35">
      <c r="A1349" s="70">
        <f t="shared" si="29"/>
        <v>1330</v>
      </c>
      <c r="B1349" s="170">
        <v>1280206.6218922362</v>
      </c>
      <c r="U1349" s="145">
        <v>1329</v>
      </c>
      <c r="V1349" s="145">
        <v>20764758.632975649</v>
      </c>
    </row>
    <row r="1350" spans="1:22" x14ac:dyDescent="0.35">
      <c r="A1350" s="70">
        <f t="shared" si="29"/>
        <v>1331</v>
      </c>
      <c r="B1350" s="170">
        <v>1280206.6218922362</v>
      </c>
      <c r="U1350" s="145">
        <v>1330</v>
      </c>
      <c r="V1350" s="145">
        <v>7887698.3219253346</v>
      </c>
    </row>
    <row r="1351" spans="1:22" x14ac:dyDescent="0.35">
      <c r="A1351" s="70">
        <f t="shared" si="29"/>
        <v>1332</v>
      </c>
      <c r="B1351" s="170">
        <v>1280206.6218922362</v>
      </c>
      <c r="U1351" s="145">
        <v>1331</v>
      </c>
      <c r="V1351" s="145">
        <v>10339039.235819023</v>
      </c>
    </row>
    <row r="1352" spans="1:22" x14ac:dyDescent="0.35">
      <c r="A1352" s="70">
        <f t="shared" si="29"/>
        <v>1333</v>
      </c>
      <c r="B1352" s="170">
        <v>1280206.6218922362</v>
      </c>
      <c r="U1352" s="145">
        <v>1332</v>
      </c>
      <c r="V1352" s="145">
        <v>-2939742.7198051512</v>
      </c>
    </row>
    <row r="1353" spans="1:22" x14ac:dyDescent="0.35">
      <c r="A1353" s="70">
        <f t="shared" si="29"/>
        <v>1334</v>
      </c>
      <c r="B1353" s="170">
        <v>1280206.6218922362</v>
      </c>
      <c r="U1353" s="145">
        <v>1333</v>
      </c>
      <c r="V1353" s="145">
        <v>-582645.97684182227</v>
      </c>
    </row>
    <row r="1354" spans="1:22" x14ac:dyDescent="0.35">
      <c r="A1354" s="70">
        <f t="shared" si="29"/>
        <v>1335</v>
      </c>
      <c r="B1354" s="170">
        <v>1280206.6218922362</v>
      </c>
      <c r="U1354" s="145">
        <v>1334</v>
      </c>
      <c r="V1354" s="145">
        <v>8196177.7519991249</v>
      </c>
    </row>
    <row r="1355" spans="1:22" x14ac:dyDescent="0.35">
      <c r="A1355" s="70">
        <f t="shared" si="29"/>
        <v>1336</v>
      </c>
      <c r="B1355" s="170">
        <v>1280206.6218922362</v>
      </c>
      <c r="U1355" s="145">
        <v>1335</v>
      </c>
      <c r="V1355" s="145">
        <v>-22730831.579978518</v>
      </c>
    </row>
    <row r="1356" spans="1:22" x14ac:dyDescent="0.35">
      <c r="A1356" s="70">
        <f t="shared" si="29"/>
        <v>1337</v>
      </c>
      <c r="B1356" s="170">
        <v>1280206.6218922362</v>
      </c>
      <c r="U1356" s="145">
        <v>1336</v>
      </c>
      <c r="V1356" s="145">
        <v>4321101.5165009052</v>
      </c>
    </row>
    <row r="1357" spans="1:22" x14ac:dyDescent="0.35">
      <c r="A1357" s="70">
        <f t="shared" si="29"/>
        <v>1338</v>
      </c>
      <c r="B1357" s="170">
        <v>1280206.6218922362</v>
      </c>
      <c r="U1357" s="145">
        <v>1337</v>
      </c>
      <c r="V1357" s="145">
        <v>15259671.671493195</v>
      </c>
    </row>
    <row r="1358" spans="1:22" x14ac:dyDescent="0.35">
      <c r="A1358" s="70">
        <f t="shared" si="29"/>
        <v>1339</v>
      </c>
      <c r="B1358" s="170">
        <v>1280206.6218922362</v>
      </c>
      <c r="U1358" s="145">
        <v>1338</v>
      </c>
      <c r="V1358" s="145">
        <v>-11596614.753554381</v>
      </c>
    </row>
    <row r="1359" spans="1:22" x14ac:dyDescent="0.35">
      <c r="A1359" s="70">
        <f t="shared" si="29"/>
        <v>1340</v>
      </c>
      <c r="B1359" s="170">
        <v>1280206.6218922362</v>
      </c>
      <c r="U1359" s="145">
        <v>1339</v>
      </c>
      <c r="V1359" s="145">
        <v>5459126.2283961885</v>
      </c>
    </row>
    <row r="1360" spans="1:22" x14ac:dyDescent="0.35">
      <c r="A1360" s="70">
        <f t="shared" si="29"/>
        <v>1341</v>
      </c>
      <c r="B1360" s="170">
        <v>1280206.6218922362</v>
      </c>
      <c r="U1360" s="145">
        <v>1340</v>
      </c>
      <c r="V1360" s="145">
        <v>10095779.289873775</v>
      </c>
    </row>
    <row r="1361" spans="1:22" x14ac:dyDescent="0.35">
      <c r="A1361" s="70">
        <f t="shared" si="29"/>
        <v>1342</v>
      </c>
      <c r="B1361" s="170">
        <v>1280206.6218922362</v>
      </c>
      <c r="U1361" s="145">
        <v>1341</v>
      </c>
      <c r="V1361" s="145">
        <v>-9013380.0325670633</v>
      </c>
    </row>
    <row r="1362" spans="1:22" x14ac:dyDescent="0.35">
      <c r="A1362" s="70">
        <f t="shared" si="29"/>
        <v>1343</v>
      </c>
      <c r="B1362" s="170">
        <v>1280206.6218922362</v>
      </c>
      <c r="U1362" s="145">
        <v>1342</v>
      </c>
      <c r="V1362" s="145">
        <v>16970466.434151158</v>
      </c>
    </row>
    <row r="1363" spans="1:22" x14ac:dyDescent="0.35">
      <c r="A1363" s="70">
        <f t="shared" si="29"/>
        <v>1344</v>
      </c>
      <c r="B1363" s="170">
        <v>1280206.6218922362</v>
      </c>
      <c r="U1363" s="145">
        <v>1343</v>
      </c>
      <c r="V1363" s="145">
        <v>-5381462.3907313347</v>
      </c>
    </row>
    <row r="1364" spans="1:22" x14ac:dyDescent="0.35">
      <c r="A1364" s="70">
        <f t="shared" si="29"/>
        <v>1345</v>
      </c>
      <c r="B1364" s="170">
        <v>1280206.6218922362</v>
      </c>
      <c r="U1364" s="145">
        <v>1344</v>
      </c>
      <c r="V1364" s="145">
        <v>-18237179.109351616</v>
      </c>
    </row>
    <row r="1365" spans="1:22" x14ac:dyDescent="0.35">
      <c r="A1365" s="70">
        <f t="shared" si="29"/>
        <v>1346</v>
      </c>
      <c r="B1365" s="170">
        <v>1280206.6218922362</v>
      </c>
      <c r="U1365" s="145">
        <v>1345</v>
      </c>
      <c r="V1365" s="145">
        <v>9223308.3559616022</v>
      </c>
    </row>
    <row r="1366" spans="1:22" x14ac:dyDescent="0.35">
      <c r="A1366" s="70">
        <f t="shared" ref="A1366:A1429" si="30">A1365+1</f>
        <v>1347</v>
      </c>
      <c r="B1366" s="170">
        <v>1280206.6218922362</v>
      </c>
      <c r="U1366" s="145">
        <v>1346</v>
      </c>
      <c r="V1366" s="145">
        <v>21749756.130770098</v>
      </c>
    </row>
    <row r="1367" spans="1:22" x14ac:dyDescent="0.35">
      <c r="A1367" s="70">
        <f t="shared" si="30"/>
        <v>1348</v>
      </c>
      <c r="B1367" s="170">
        <v>1280206.6218922362</v>
      </c>
      <c r="U1367" s="145">
        <v>1347</v>
      </c>
      <c r="V1367" s="145">
        <v>4195397.866192311</v>
      </c>
    </row>
    <row r="1368" spans="1:22" x14ac:dyDescent="0.35">
      <c r="A1368" s="70">
        <f t="shared" si="30"/>
        <v>1349</v>
      </c>
      <c r="B1368" s="170">
        <v>1280206.6218922362</v>
      </c>
      <c r="U1368" s="145">
        <v>1348</v>
      </c>
      <c r="V1368" s="145">
        <v>18320668.150807597</v>
      </c>
    </row>
    <row r="1369" spans="1:22" x14ac:dyDescent="0.35">
      <c r="A1369" s="70">
        <f t="shared" si="30"/>
        <v>1350</v>
      </c>
      <c r="B1369" s="170">
        <v>1280206.6218922362</v>
      </c>
      <c r="U1369" s="145">
        <v>1349</v>
      </c>
      <c r="V1369" s="145">
        <v>-13462832.469847156</v>
      </c>
    </row>
    <row r="1370" spans="1:22" x14ac:dyDescent="0.35">
      <c r="A1370" s="70">
        <f t="shared" si="30"/>
        <v>1351</v>
      </c>
      <c r="B1370" s="170">
        <v>1280206.6218922362</v>
      </c>
      <c r="U1370" s="145">
        <v>1350</v>
      </c>
      <c r="V1370" s="145">
        <v>-9812031.922616221</v>
      </c>
    </row>
    <row r="1371" spans="1:22" x14ac:dyDescent="0.35">
      <c r="A1371" s="70">
        <f t="shared" si="30"/>
        <v>1352</v>
      </c>
      <c r="B1371" s="170">
        <v>1280206.6218922362</v>
      </c>
      <c r="U1371" s="145">
        <v>1351</v>
      </c>
      <c r="V1371" s="145">
        <v>-21714935.689179145</v>
      </c>
    </row>
    <row r="1372" spans="1:22" x14ac:dyDescent="0.35">
      <c r="A1372" s="70">
        <f t="shared" si="30"/>
        <v>1353</v>
      </c>
      <c r="B1372" s="170">
        <v>1280206.6218922362</v>
      </c>
      <c r="U1372" s="145">
        <v>1352</v>
      </c>
      <c r="V1372" s="145">
        <v>37473447.555886105</v>
      </c>
    </row>
    <row r="1373" spans="1:22" x14ac:dyDescent="0.35">
      <c r="A1373" s="70">
        <f t="shared" si="30"/>
        <v>1354</v>
      </c>
      <c r="B1373" s="170">
        <v>1280206.6218922362</v>
      </c>
      <c r="U1373" s="145">
        <v>1353</v>
      </c>
      <c r="V1373" s="145">
        <v>-1350577.3202512264</v>
      </c>
    </row>
    <row r="1374" spans="1:22" x14ac:dyDescent="0.35">
      <c r="A1374" s="70">
        <f t="shared" si="30"/>
        <v>1355</v>
      </c>
      <c r="B1374" s="170">
        <v>1280206.6218922362</v>
      </c>
      <c r="U1374" s="145">
        <v>1354</v>
      </c>
      <c r="V1374" s="145">
        <v>5718610.8732208312</v>
      </c>
    </row>
    <row r="1375" spans="1:22" x14ac:dyDescent="0.35">
      <c r="A1375" s="70">
        <f t="shared" si="30"/>
        <v>1356</v>
      </c>
      <c r="B1375" s="170">
        <v>1280206.6218922362</v>
      </c>
      <c r="U1375" s="145">
        <v>1355</v>
      </c>
      <c r="V1375" s="145">
        <v>16982804.5404955</v>
      </c>
    </row>
    <row r="1376" spans="1:22" x14ac:dyDescent="0.35">
      <c r="A1376" s="70">
        <f t="shared" si="30"/>
        <v>1357</v>
      </c>
      <c r="B1376" s="170">
        <v>1280206.6218922362</v>
      </c>
      <c r="U1376" s="145">
        <v>1356</v>
      </c>
      <c r="V1376" s="145">
        <v>9080287.1644663848</v>
      </c>
    </row>
    <row r="1377" spans="1:22" x14ac:dyDescent="0.35">
      <c r="A1377" s="70">
        <f t="shared" si="30"/>
        <v>1358</v>
      </c>
      <c r="B1377" s="170">
        <v>1280206.6218922362</v>
      </c>
      <c r="U1377" s="145">
        <v>1357</v>
      </c>
      <c r="V1377" s="145">
        <v>10667316.458978627</v>
      </c>
    </row>
    <row r="1378" spans="1:22" x14ac:dyDescent="0.35">
      <c r="A1378" s="70">
        <f t="shared" si="30"/>
        <v>1359</v>
      </c>
      <c r="B1378" s="170">
        <v>1280206.6218922362</v>
      </c>
      <c r="U1378" s="145">
        <v>1358</v>
      </c>
      <c r="V1378" s="145">
        <v>6899442.8475783914</v>
      </c>
    </row>
    <row r="1379" spans="1:22" x14ac:dyDescent="0.35">
      <c r="A1379" s="70">
        <f t="shared" si="30"/>
        <v>1360</v>
      </c>
      <c r="B1379" s="170">
        <v>1280206.6218922362</v>
      </c>
      <c r="U1379" s="145">
        <v>1359</v>
      </c>
      <c r="V1379" s="145">
        <v>-6804469.2347370777</v>
      </c>
    </row>
    <row r="1380" spans="1:22" x14ac:dyDescent="0.35">
      <c r="A1380" s="70">
        <f t="shared" si="30"/>
        <v>1361</v>
      </c>
      <c r="B1380" s="170">
        <v>1280206.6218922362</v>
      </c>
      <c r="U1380" s="145">
        <v>1360</v>
      </c>
      <c r="V1380" s="145">
        <v>9156301.3655922264</v>
      </c>
    </row>
    <row r="1381" spans="1:22" x14ac:dyDescent="0.35">
      <c r="A1381" s="70">
        <f t="shared" si="30"/>
        <v>1362</v>
      </c>
      <c r="B1381" s="170">
        <v>1280206.6218922362</v>
      </c>
      <c r="U1381" s="145">
        <v>1361</v>
      </c>
      <c r="V1381" s="145">
        <v>-14804146.966839192</v>
      </c>
    </row>
    <row r="1382" spans="1:22" x14ac:dyDescent="0.35">
      <c r="A1382" s="70">
        <f t="shared" si="30"/>
        <v>1363</v>
      </c>
      <c r="B1382" s="170">
        <v>1280206.6218922362</v>
      </c>
      <c r="U1382" s="145">
        <v>1362</v>
      </c>
      <c r="V1382" s="145">
        <v>5515042.1887390465</v>
      </c>
    </row>
    <row r="1383" spans="1:22" x14ac:dyDescent="0.35">
      <c r="A1383" s="70">
        <f t="shared" si="30"/>
        <v>1364</v>
      </c>
      <c r="B1383" s="170">
        <v>1280206.6218922362</v>
      </c>
      <c r="U1383" s="145">
        <v>1363</v>
      </c>
      <c r="V1383" s="145">
        <v>18738200.852511756</v>
      </c>
    </row>
    <row r="1384" spans="1:22" x14ac:dyDescent="0.35">
      <c r="A1384" s="70">
        <f t="shared" si="30"/>
        <v>1365</v>
      </c>
      <c r="B1384" s="170">
        <v>1280206.6218922362</v>
      </c>
      <c r="U1384" s="145">
        <v>1364</v>
      </c>
      <c r="V1384" s="145">
        <v>-2462029.3287744634</v>
      </c>
    </row>
    <row r="1385" spans="1:22" x14ac:dyDescent="0.35">
      <c r="A1385" s="70">
        <f t="shared" si="30"/>
        <v>1366</v>
      </c>
      <c r="B1385" s="170">
        <v>1280206.6218922362</v>
      </c>
      <c r="U1385" s="145">
        <v>1365</v>
      </c>
      <c r="V1385" s="145">
        <v>-194122.5342804864</v>
      </c>
    </row>
    <row r="1386" spans="1:22" x14ac:dyDescent="0.35">
      <c r="A1386" s="70">
        <f t="shared" si="30"/>
        <v>1367</v>
      </c>
      <c r="B1386" s="170">
        <v>1280206.6218922362</v>
      </c>
      <c r="U1386" s="145">
        <v>1366</v>
      </c>
      <c r="V1386" s="145">
        <v>-8690540.7433302104</v>
      </c>
    </row>
    <row r="1387" spans="1:22" x14ac:dyDescent="0.35">
      <c r="A1387" s="70">
        <f t="shared" si="30"/>
        <v>1368</v>
      </c>
      <c r="B1387" s="170">
        <v>1280206.6218922362</v>
      </c>
      <c r="U1387" s="145">
        <v>1367</v>
      </c>
      <c r="V1387" s="145">
        <v>9230111.9732090347</v>
      </c>
    </row>
    <row r="1388" spans="1:22" x14ac:dyDescent="0.35">
      <c r="A1388" s="70">
        <f t="shared" si="30"/>
        <v>1369</v>
      </c>
      <c r="B1388" s="170">
        <v>1280206.6218922362</v>
      </c>
      <c r="U1388" s="145">
        <v>1368</v>
      </c>
      <c r="V1388" s="145">
        <v>-22101580.798838306</v>
      </c>
    </row>
    <row r="1389" spans="1:22" x14ac:dyDescent="0.35">
      <c r="A1389" s="70">
        <f t="shared" si="30"/>
        <v>1370</v>
      </c>
      <c r="B1389" s="170">
        <v>1280206.6218922362</v>
      </c>
      <c r="U1389" s="145">
        <v>1369</v>
      </c>
      <c r="V1389" s="145">
        <v>-1034188.0079093911</v>
      </c>
    </row>
    <row r="1390" spans="1:22" x14ac:dyDescent="0.35">
      <c r="A1390" s="70">
        <f t="shared" si="30"/>
        <v>1371</v>
      </c>
      <c r="B1390" s="170">
        <v>1280206.6218922362</v>
      </c>
      <c r="U1390" s="145">
        <v>1370</v>
      </c>
      <c r="V1390" s="145">
        <v>-14304685.176305572</v>
      </c>
    </row>
    <row r="1391" spans="1:22" x14ac:dyDescent="0.35">
      <c r="A1391" s="70">
        <f t="shared" si="30"/>
        <v>1372</v>
      </c>
      <c r="B1391" s="170">
        <v>1280206.6218922362</v>
      </c>
      <c r="U1391" s="145">
        <v>1371</v>
      </c>
      <c r="V1391" s="145">
        <v>21548563.490306646</v>
      </c>
    </row>
    <row r="1392" spans="1:22" x14ac:dyDescent="0.35">
      <c r="A1392" s="70">
        <f t="shared" si="30"/>
        <v>1373</v>
      </c>
      <c r="B1392" s="170">
        <v>1280206.6218922362</v>
      </c>
      <c r="U1392" s="145">
        <v>1372</v>
      </c>
      <c r="V1392" s="145">
        <v>-16610754.255084533</v>
      </c>
    </row>
    <row r="1393" spans="1:22" x14ac:dyDescent="0.35">
      <c r="A1393" s="70">
        <f t="shared" si="30"/>
        <v>1374</v>
      </c>
      <c r="B1393" s="170">
        <v>1280206.6218922362</v>
      </c>
      <c r="U1393" s="145">
        <v>1373</v>
      </c>
      <c r="V1393" s="145">
        <v>20154171.412562862</v>
      </c>
    </row>
    <row r="1394" spans="1:22" x14ac:dyDescent="0.35">
      <c r="A1394" s="70">
        <f t="shared" si="30"/>
        <v>1375</v>
      </c>
      <c r="B1394" s="170">
        <v>1280206.6218922362</v>
      </c>
      <c r="U1394" s="145">
        <v>1374</v>
      </c>
      <c r="V1394" s="145">
        <v>-29706345.376351036</v>
      </c>
    </row>
    <row r="1395" spans="1:22" x14ac:dyDescent="0.35">
      <c r="A1395" s="70">
        <f t="shared" si="30"/>
        <v>1376</v>
      </c>
      <c r="B1395" s="170">
        <v>1280206.6218922362</v>
      </c>
      <c r="U1395" s="145">
        <v>1375</v>
      </c>
      <c r="V1395" s="145">
        <v>-5778711.6561912335</v>
      </c>
    </row>
    <row r="1396" spans="1:22" x14ac:dyDescent="0.35">
      <c r="A1396" s="70">
        <f t="shared" si="30"/>
        <v>1377</v>
      </c>
      <c r="B1396" s="170">
        <v>1280206.6218922362</v>
      </c>
      <c r="U1396" s="145">
        <v>1376</v>
      </c>
      <c r="V1396" s="145">
        <v>-7166955.0593598224</v>
      </c>
    </row>
    <row r="1397" spans="1:22" x14ac:dyDescent="0.35">
      <c r="A1397" s="70">
        <f t="shared" si="30"/>
        <v>1378</v>
      </c>
      <c r="B1397" s="170">
        <v>1280206.6218922362</v>
      </c>
      <c r="U1397" s="145">
        <v>1377</v>
      </c>
      <c r="V1397" s="145">
        <v>-14903624.500982849</v>
      </c>
    </row>
    <row r="1398" spans="1:22" x14ac:dyDescent="0.35">
      <c r="A1398" s="70">
        <f t="shared" si="30"/>
        <v>1379</v>
      </c>
      <c r="B1398" s="170">
        <v>1280206.6218922362</v>
      </c>
      <c r="U1398" s="145">
        <v>1378</v>
      </c>
      <c r="V1398" s="145">
        <v>-20074426.462750304</v>
      </c>
    </row>
    <row r="1399" spans="1:22" x14ac:dyDescent="0.35">
      <c r="A1399" s="70">
        <f t="shared" si="30"/>
        <v>1380</v>
      </c>
      <c r="B1399" s="170">
        <v>1280206.6218922362</v>
      </c>
      <c r="U1399" s="145">
        <v>1379</v>
      </c>
      <c r="V1399" s="145">
        <v>12436442.888435606</v>
      </c>
    </row>
    <row r="1400" spans="1:22" x14ac:dyDescent="0.35">
      <c r="A1400" s="70">
        <f t="shared" si="30"/>
        <v>1381</v>
      </c>
      <c r="B1400" s="170">
        <v>1280206.6218922362</v>
      </c>
      <c r="U1400" s="145">
        <v>1380</v>
      </c>
      <c r="V1400" s="145">
        <v>-2600089.9156781919</v>
      </c>
    </row>
    <row r="1401" spans="1:22" x14ac:dyDescent="0.35">
      <c r="A1401" s="70">
        <f t="shared" si="30"/>
        <v>1382</v>
      </c>
      <c r="B1401" s="170">
        <v>1280206.6218922362</v>
      </c>
      <c r="U1401" s="145">
        <v>1381</v>
      </c>
      <c r="V1401" s="145">
        <v>10079449.604570989</v>
      </c>
    </row>
    <row r="1402" spans="1:22" x14ac:dyDescent="0.35">
      <c r="A1402" s="70">
        <f t="shared" si="30"/>
        <v>1383</v>
      </c>
      <c r="B1402" s="170">
        <v>1280206.6218922362</v>
      </c>
      <c r="U1402" s="145">
        <v>1382</v>
      </c>
      <c r="V1402" s="145">
        <v>2241895.3713816702</v>
      </c>
    </row>
    <row r="1403" spans="1:22" x14ac:dyDescent="0.35">
      <c r="A1403" s="70">
        <f t="shared" si="30"/>
        <v>1384</v>
      </c>
      <c r="B1403" s="170">
        <v>1280206.6218922362</v>
      </c>
      <c r="U1403" s="145">
        <v>1383</v>
      </c>
      <c r="V1403" s="145">
        <v>8110080.1965206414</v>
      </c>
    </row>
    <row r="1404" spans="1:22" x14ac:dyDescent="0.35">
      <c r="A1404" s="70">
        <f t="shared" si="30"/>
        <v>1385</v>
      </c>
      <c r="B1404" s="170">
        <v>1280206.6218922362</v>
      </c>
      <c r="U1404" s="145">
        <v>1384</v>
      </c>
      <c r="V1404" s="145">
        <v>-19811013.845876306</v>
      </c>
    </row>
    <row r="1405" spans="1:22" x14ac:dyDescent="0.35">
      <c r="A1405" s="70">
        <f t="shared" si="30"/>
        <v>1386</v>
      </c>
      <c r="B1405" s="170">
        <v>1280206.6218922362</v>
      </c>
      <c r="U1405" s="145">
        <v>1385</v>
      </c>
      <c r="V1405" s="145">
        <v>19946665.085864682</v>
      </c>
    </row>
    <row r="1406" spans="1:22" x14ac:dyDescent="0.35">
      <c r="A1406" s="70">
        <f t="shared" si="30"/>
        <v>1387</v>
      </c>
      <c r="B1406" s="170">
        <v>1280206.6218922362</v>
      </c>
      <c r="U1406" s="145">
        <v>1386</v>
      </c>
      <c r="V1406" s="145">
        <v>-1695977.0333516635</v>
      </c>
    </row>
    <row r="1407" spans="1:22" x14ac:dyDescent="0.35">
      <c r="A1407" s="70">
        <f t="shared" si="30"/>
        <v>1388</v>
      </c>
      <c r="B1407" s="170">
        <v>1280206.6218922362</v>
      </c>
      <c r="U1407" s="145">
        <v>1387</v>
      </c>
      <c r="V1407" s="145">
        <v>-4834446.893154107</v>
      </c>
    </row>
    <row r="1408" spans="1:22" x14ac:dyDescent="0.35">
      <c r="A1408" s="70">
        <f t="shared" si="30"/>
        <v>1389</v>
      </c>
      <c r="B1408" s="170">
        <v>1280206.6218922362</v>
      </c>
      <c r="U1408" s="145">
        <v>1388</v>
      </c>
      <c r="V1408" s="145">
        <v>19524275.667541414</v>
      </c>
    </row>
    <row r="1409" spans="1:22" x14ac:dyDescent="0.35">
      <c r="A1409" s="70">
        <f t="shared" si="30"/>
        <v>1390</v>
      </c>
      <c r="B1409" s="170">
        <v>1280206.6218922362</v>
      </c>
      <c r="U1409" s="145">
        <v>1389</v>
      </c>
      <c r="V1409" s="145">
        <v>-13453882.978328334</v>
      </c>
    </row>
    <row r="1410" spans="1:22" x14ac:dyDescent="0.35">
      <c r="A1410" s="70">
        <f t="shared" si="30"/>
        <v>1391</v>
      </c>
      <c r="B1410" s="170">
        <v>1280206.6218922362</v>
      </c>
      <c r="U1410" s="145">
        <v>1390</v>
      </c>
      <c r="V1410" s="145">
        <v>15750818.426029585</v>
      </c>
    </row>
    <row r="1411" spans="1:22" x14ac:dyDescent="0.35">
      <c r="A1411" s="70">
        <f t="shared" si="30"/>
        <v>1392</v>
      </c>
      <c r="B1411" s="170">
        <v>1280206.6218922362</v>
      </c>
      <c r="U1411" s="145">
        <v>1391</v>
      </c>
      <c r="V1411" s="145">
        <v>18033393.884070836</v>
      </c>
    </row>
    <row r="1412" spans="1:22" x14ac:dyDescent="0.35">
      <c r="A1412" s="70">
        <f t="shared" si="30"/>
        <v>1393</v>
      </c>
      <c r="B1412" s="170">
        <v>1280206.6218922362</v>
      </c>
      <c r="U1412" s="145">
        <v>1392</v>
      </c>
      <c r="V1412" s="145">
        <v>3466991.0856109522</v>
      </c>
    </row>
    <row r="1413" spans="1:22" x14ac:dyDescent="0.35">
      <c r="A1413" s="70">
        <f t="shared" si="30"/>
        <v>1394</v>
      </c>
      <c r="B1413" s="170">
        <v>1280206.6218922362</v>
      </c>
      <c r="U1413" s="145">
        <v>1393</v>
      </c>
      <c r="V1413" s="145">
        <v>-5268738.9465596564</v>
      </c>
    </row>
    <row r="1414" spans="1:22" x14ac:dyDescent="0.35">
      <c r="A1414" s="70">
        <f t="shared" si="30"/>
        <v>1395</v>
      </c>
      <c r="B1414" s="170">
        <v>1280206.6218922362</v>
      </c>
      <c r="U1414" s="145">
        <v>1394</v>
      </c>
      <c r="V1414" s="145">
        <v>-242042.16530647129</v>
      </c>
    </row>
    <row r="1415" spans="1:22" x14ac:dyDescent="0.35">
      <c r="A1415" s="70">
        <f t="shared" si="30"/>
        <v>1396</v>
      </c>
      <c r="B1415" s="170">
        <v>1280206.6218922362</v>
      </c>
      <c r="U1415" s="145">
        <v>1395</v>
      </c>
      <c r="V1415" s="145">
        <v>-6453983.1900309138</v>
      </c>
    </row>
    <row r="1416" spans="1:22" x14ac:dyDescent="0.35">
      <c r="A1416" s="70">
        <f t="shared" si="30"/>
        <v>1397</v>
      </c>
      <c r="B1416" s="170">
        <v>1280206.6218922362</v>
      </c>
      <c r="U1416" s="145">
        <v>1396</v>
      </c>
      <c r="V1416" s="145">
        <v>3753203.8466299847</v>
      </c>
    </row>
    <row r="1417" spans="1:22" x14ac:dyDescent="0.35">
      <c r="A1417" s="70">
        <f t="shared" si="30"/>
        <v>1398</v>
      </c>
      <c r="B1417" s="170">
        <v>1280206.6218922362</v>
      </c>
      <c r="U1417" s="145">
        <v>1397</v>
      </c>
      <c r="V1417" s="145">
        <v>-1284348.464064654</v>
      </c>
    </row>
    <row r="1418" spans="1:22" x14ac:dyDescent="0.35">
      <c r="A1418" s="70">
        <f t="shared" si="30"/>
        <v>1399</v>
      </c>
      <c r="B1418" s="170">
        <v>1280206.6218922362</v>
      </c>
      <c r="U1418" s="145">
        <v>1398</v>
      </c>
      <c r="V1418" s="145">
        <v>-9079731.0616441462</v>
      </c>
    </row>
    <row r="1419" spans="1:22" x14ac:dyDescent="0.35">
      <c r="A1419" s="70">
        <f t="shared" si="30"/>
        <v>1400</v>
      </c>
      <c r="B1419" s="170">
        <v>1280206.6218922362</v>
      </c>
      <c r="U1419" s="145">
        <v>1399</v>
      </c>
      <c r="V1419" s="145">
        <v>6496973.128360711</v>
      </c>
    </row>
    <row r="1420" spans="1:22" x14ac:dyDescent="0.35">
      <c r="A1420" s="70">
        <f t="shared" si="30"/>
        <v>1401</v>
      </c>
      <c r="B1420" s="170">
        <v>1280206.6218922362</v>
      </c>
      <c r="U1420" s="145">
        <v>1400</v>
      </c>
      <c r="V1420" s="145">
        <v>9058883.2477210946</v>
      </c>
    </row>
    <row r="1421" spans="1:22" x14ac:dyDescent="0.35">
      <c r="A1421" s="70">
        <f t="shared" si="30"/>
        <v>1402</v>
      </c>
      <c r="B1421" s="170">
        <v>1280206.6218922362</v>
      </c>
      <c r="U1421" s="145">
        <v>1401</v>
      </c>
      <c r="V1421" s="145">
        <v>23342447.037595727</v>
      </c>
    </row>
    <row r="1422" spans="1:22" x14ac:dyDescent="0.35">
      <c r="A1422" s="70">
        <f t="shared" si="30"/>
        <v>1403</v>
      </c>
      <c r="B1422" s="170">
        <v>1280206.6218922362</v>
      </c>
      <c r="U1422" s="145">
        <v>1402</v>
      </c>
      <c r="V1422" s="145">
        <v>-16546786.597416811</v>
      </c>
    </row>
    <row r="1423" spans="1:22" x14ac:dyDescent="0.35">
      <c r="A1423" s="70">
        <f t="shared" si="30"/>
        <v>1404</v>
      </c>
      <c r="B1423" s="170">
        <v>1280206.6218922362</v>
      </c>
      <c r="U1423" s="145">
        <v>1403</v>
      </c>
      <c r="V1423" s="145">
        <v>2218337.4339242652</v>
      </c>
    </row>
    <row r="1424" spans="1:22" x14ac:dyDescent="0.35">
      <c r="A1424" s="70">
        <f t="shared" si="30"/>
        <v>1405</v>
      </c>
      <c r="B1424" s="170">
        <v>1280206.6218922362</v>
      </c>
      <c r="U1424" s="145">
        <v>1404</v>
      </c>
      <c r="V1424" s="145">
        <v>-19372586.850815833</v>
      </c>
    </row>
    <row r="1425" spans="1:22" x14ac:dyDescent="0.35">
      <c r="A1425" s="70">
        <f t="shared" si="30"/>
        <v>1406</v>
      </c>
      <c r="B1425" s="170">
        <v>1280206.6218922362</v>
      </c>
      <c r="U1425" s="145">
        <v>1405</v>
      </c>
      <c r="V1425" s="145">
        <v>-17009937.004177667</v>
      </c>
    </row>
    <row r="1426" spans="1:22" x14ac:dyDescent="0.35">
      <c r="A1426" s="70">
        <f t="shared" si="30"/>
        <v>1407</v>
      </c>
      <c r="B1426" s="170">
        <v>1280206.6218922362</v>
      </c>
      <c r="U1426" s="145">
        <v>1406</v>
      </c>
      <c r="V1426" s="145">
        <v>9231430.7671511918</v>
      </c>
    </row>
    <row r="1427" spans="1:22" x14ac:dyDescent="0.35">
      <c r="A1427" s="70">
        <f t="shared" si="30"/>
        <v>1408</v>
      </c>
      <c r="B1427" s="170">
        <v>1280206.6218922362</v>
      </c>
      <c r="U1427" s="145">
        <v>1407</v>
      </c>
      <c r="V1427" s="145">
        <v>-11186243.604421811</v>
      </c>
    </row>
    <row r="1428" spans="1:22" x14ac:dyDescent="0.35">
      <c r="A1428" s="70">
        <f t="shared" si="30"/>
        <v>1409</v>
      </c>
      <c r="B1428" s="170">
        <v>1280206.6218922362</v>
      </c>
      <c r="U1428" s="145">
        <v>1408</v>
      </c>
      <c r="V1428" s="145">
        <v>11517040.384627368</v>
      </c>
    </row>
    <row r="1429" spans="1:22" x14ac:dyDescent="0.35">
      <c r="A1429" s="70">
        <f t="shared" si="30"/>
        <v>1410</v>
      </c>
      <c r="B1429" s="170">
        <v>1280206.6218922362</v>
      </c>
      <c r="U1429" s="145">
        <v>1409</v>
      </c>
      <c r="V1429" s="145">
        <v>-6131416.5179538988</v>
      </c>
    </row>
    <row r="1430" spans="1:22" x14ac:dyDescent="0.35">
      <c r="A1430" s="70">
        <f t="shared" ref="A1430:A1493" si="31">A1429+1</f>
        <v>1411</v>
      </c>
      <c r="B1430" s="170">
        <v>1280206.6218922362</v>
      </c>
      <c r="U1430" s="145">
        <v>1410</v>
      </c>
      <c r="V1430" s="145">
        <v>-16170838.723249571</v>
      </c>
    </row>
    <row r="1431" spans="1:22" x14ac:dyDescent="0.35">
      <c r="A1431" s="70">
        <f t="shared" si="31"/>
        <v>1412</v>
      </c>
      <c r="B1431" s="170">
        <v>1280206.6218922362</v>
      </c>
      <c r="U1431" s="145">
        <v>1411</v>
      </c>
      <c r="V1431" s="145">
        <v>-22931639.074308287</v>
      </c>
    </row>
    <row r="1432" spans="1:22" x14ac:dyDescent="0.35">
      <c r="A1432" s="70">
        <f t="shared" si="31"/>
        <v>1413</v>
      </c>
      <c r="B1432" s="170">
        <v>1280206.6218922362</v>
      </c>
      <c r="U1432" s="145">
        <v>1412</v>
      </c>
      <c r="V1432" s="145">
        <v>-8437109.1851470191</v>
      </c>
    </row>
    <row r="1433" spans="1:22" x14ac:dyDescent="0.35">
      <c r="A1433" s="70">
        <f t="shared" si="31"/>
        <v>1414</v>
      </c>
      <c r="B1433" s="170">
        <v>1280206.6218922362</v>
      </c>
      <c r="U1433" s="145">
        <v>1413</v>
      </c>
      <c r="V1433" s="145">
        <v>-1313710.4763696492</v>
      </c>
    </row>
    <row r="1434" spans="1:22" x14ac:dyDescent="0.35">
      <c r="A1434" s="70">
        <f t="shared" si="31"/>
        <v>1415</v>
      </c>
      <c r="B1434" s="170">
        <v>1280206.6218922362</v>
      </c>
      <c r="U1434" s="145">
        <v>1414</v>
      </c>
      <c r="V1434" s="145">
        <v>25999651.407926533</v>
      </c>
    </row>
    <row r="1435" spans="1:22" x14ac:dyDescent="0.35">
      <c r="A1435" s="70">
        <f t="shared" si="31"/>
        <v>1416</v>
      </c>
      <c r="B1435" s="170">
        <v>1280206.6218922362</v>
      </c>
      <c r="U1435" s="145">
        <v>1415</v>
      </c>
      <c r="V1435" s="145">
        <v>11931148.094091207</v>
      </c>
    </row>
    <row r="1436" spans="1:22" x14ac:dyDescent="0.35">
      <c r="A1436" s="70">
        <f t="shared" si="31"/>
        <v>1417</v>
      </c>
      <c r="B1436" s="170">
        <v>1280206.6218922362</v>
      </c>
      <c r="U1436" s="145">
        <v>1416</v>
      </c>
      <c r="V1436" s="145">
        <v>-15083127.732501274</v>
      </c>
    </row>
    <row r="1437" spans="1:22" x14ac:dyDescent="0.35">
      <c r="A1437" s="70">
        <f t="shared" si="31"/>
        <v>1418</v>
      </c>
      <c r="B1437" s="170">
        <v>1280206.6218922362</v>
      </c>
      <c r="U1437" s="145">
        <v>1417</v>
      </c>
      <c r="V1437" s="145">
        <v>6467348.506689623</v>
      </c>
    </row>
    <row r="1438" spans="1:22" x14ac:dyDescent="0.35">
      <c r="A1438" s="70">
        <f t="shared" si="31"/>
        <v>1419</v>
      </c>
      <c r="B1438" s="170">
        <v>1280206.6218922362</v>
      </c>
      <c r="U1438" s="145">
        <v>1418</v>
      </c>
      <c r="V1438" s="145">
        <v>10303362.123480655</v>
      </c>
    </row>
    <row r="1439" spans="1:22" x14ac:dyDescent="0.35">
      <c r="A1439" s="70">
        <f t="shared" si="31"/>
        <v>1420</v>
      </c>
      <c r="B1439" s="170">
        <v>1280206.6218922362</v>
      </c>
      <c r="U1439" s="145">
        <v>1419</v>
      </c>
      <c r="V1439" s="145">
        <v>-12044160.047169965</v>
      </c>
    </row>
    <row r="1440" spans="1:22" x14ac:dyDescent="0.35">
      <c r="A1440" s="70">
        <f t="shared" si="31"/>
        <v>1421</v>
      </c>
      <c r="B1440" s="170">
        <v>1280206.6218922362</v>
      </c>
      <c r="U1440" s="145">
        <v>1420</v>
      </c>
      <c r="V1440" s="145">
        <v>-28167334.70531765</v>
      </c>
    </row>
    <row r="1441" spans="1:22" x14ac:dyDescent="0.35">
      <c r="A1441" s="70">
        <f t="shared" si="31"/>
        <v>1422</v>
      </c>
      <c r="B1441" s="170">
        <v>1280206.6218922362</v>
      </c>
      <c r="U1441" s="145">
        <v>1421</v>
      </c>
      <c r="V1441" s="145">
        <v>-6461349.7770750225</v>
      </c>
    </row>
    <row r="1442" spans="1:22" x14ac:dyDescent="0.35">
      <c r="A1442" s="70">
        <f t="shared" si="31"/>
        <v>1423</v>
      </c>
      <c r="B1442" s="170">
        <v>1280206.6218922362</v>
      </c>
      <c r="U1442" s="145">
        <v>1422</v>
      </c>
      <c r="V1442" s="145">
        <v>-13802130.311446423</v>
      </c>
    </row>
    <row r="1443" spans="1:22" x14ac:dyDescent="0.35">
      <c r="A1443" s="70">
        <f t="shared" si="31"/>
        <v>1424</v>
      </c>
      <c r="B1443" s="170">
        <v>1280206.6218922362</v>
      </c>
      <c r="U1443" s="145">
        <v>1423</v>
      </c>
      <c r="V1443" s="145">
        <v>16518834.777915131</v>
      </c>
    </row>
    <row r="1444" spans="1:22" x14ac:dyDescent="0.35">
      <c r="A1444" s="70">
        <f t="shared" si="31"/>
        <v>1425</v>
      </c>
      <c r="B1444" s="170">
        <v>1280206.6218922362</v>
      </c>
      <c r="U1444" s="145">
        <v>1424</v>
      </c>
      <c r="V1444" s="145">
        <v>-9792848.6178159937</v>
      </c>
    </row>
    <row r="1445" spans="1:22" x14ac:dyDescent="0.35">
      <c r="A1445" s="70">
        <f t="shared" si="31"/>
        <v>1426</v>
      </c>
      <c r="B1445" s="170">
        <v>1280206.6218922362</v>
      </c>
      <c r="U1445" s="145">
        <v>1425</v>
      </c>
      <c r="V1445" s="145">
        <v>-19260720.320975222</v>
      </c>
    </row>
    <row r="1446" spans="1:22" x14ac:dyDescent="0.35">
      <c r="A1446" s="70">
        <f t="shared" si="31"/>
        <v>1427</v>
      </c>
      <c r="B1446" s="170">
        <v>1280206.6218922362</v>
      </c>
      <c r="U1446" s="145">
        <v>1426</v>
      </c>
      <c r="V1446" s="145">
        <v>2251372.5418965891</v>
      </c>
    </row>
    <row r="1447" spans="1:22" x14ac:dyDescent="0.35">
      <c r="A1447" s="70">
        <f t="shared" si="31"/>
        <v>1428</v>
      </c>
      <c r="B1447" s="170">
        <v>1280206.6218922362</v>
      </c>
      <c r="U1447" s="145">
        <v>1427</v>
      </c>
      <c r="V1447" s="145">
        <v>11311081.987745389</v>
      </c>
    </row>
    <row r="1448" spans="1:22" x14ac:dyDescent="0.35">
      <c r="A1448" s="70">
        <f t="shared" si="31"/>
        <v>1429</v>
      </c>
      <c r="B1448" s="170">
        <v>1280206.6218922362</v>
      </c>
      <c r="U1448" s="145">
        <v>1428</v>
      </c>
      <c r="V1448" s="145">
        <v>-6377966.0989976637</v>
      </c>
    </row>
    <row r="1449" spans="1:22" x14ac:dyDescent="0.35">
      <c r="A1449" s="70">
        <f t="shared" si="31"/>
        <v>1430</v>
      </c>
      <c r="B1449" s="170">
        <v>1280206.6218922362</v>
      </c>
      <c r="U1449" s="145">
        <v>1429</v>
      </c>
      <c r="V1449" s="145">
        <v>-9514641.7632067017</v>
      </c>
    </row>
    <row r="1450" spans="1:22" x14ac:dyDescent="0.35">
      <c r="A1450" s="70">
        <f t="shared" si="31"/>
        <v>1431</v>
      </c>
      <c r="B1450" s="170">
        <v>1280206.6218922362</v>
      </c>
      <c r="U1450" s="145">
        <v>1430</v>
      </c>
      <c r="V1450" s="145">
        <v>-21157909.491295211</v>
      </c>
    </row>
    <row r="1451" spans="1:22" x14ac:dyDescent="0.35">
      <c r="A1451" s="70">
        <f t="shared" si="31"/>
        <v>1432</v>
      </c>
      <c r="B1451" s="170">
        <v>1280206.6218922362</v>
      </c>
      <c r="U1451" s="145">
        <v>1431</v>
      </c>
      <c r="V1451" s="145">
        <v>-3853408.2879426442</v>
      </c>
    </row>
    <row r="1452" spans="1:22" x14ac:dyDescent="0.35">
      <c r="A1452" s="70">
        <f t="shared" si="31"/>
        <v>1433</v>
      </c>
      <c r="B1452" s="170">
        <v>1280206.6218922362</v>
      </c>
      <c r="U1452" s="145">
        <v>1432</v>
      </c>
      <c r="V1452" s="145">
        <v>-3652302.2330740653</v>
      </c>
    </row>
    <row r="1453" spans="1:22" x14ac:dyDescent="0.35">
      <c r="A1453" s="70">
        <f t="shared" si="31"/>
        <v>1434</v>
      </c>
      <c r="B1453" s="170">
        <v>1280206.6218922362</v>
      </c>
      <c r="U1453" s="145">
        <v>1433</v>
      </c>
      <c r="V1453" s="145">
        <v>24142329.587519318</v>
      </c>
    </row>
    <row r="1454" spans="1:22" x14ac:dyDescent="0.35">
      <c r="A1454" s="70">
        <f t="shared" si="31"/>
        <v>1435</v>
      </c>
      <c r="B1454" s="170">
        <v>1280206.6218922362</v>
      </c>
      <c r="U1454" s="145">
        <v>1434</v>
      </c>
      <c r="V1454" s="145">
        <v>-14086642.290823724</v>
      </c>
    </row>
    <row r="1455" spans="1:22" x14ac:dyDescent="0.35">
      <c r="A1455" s="70">
        <f t="shared" si="31"/>
        <v>1436</v>
      </c>
      <c r="B1455" s="170">
        <v>1280206.6218922362</v>
      </c>
      <c r="U1455" s="145">
        <v>1435</v>
      </c>
      <c r="V1455" s="145">
        <v>-6009021.9727665465</v>
      </c>
    </row>
    <row r="1456" spans="1:22" x14ac:dyDescent="0.35">
      <c r="A1456" s="70">
        <f t="shared" si="31"/>
        <v>1437</v>
      </c>
      <c r="B1456" s="170">
        <v>1280206.6218922362</v>
      </c>
      <c r="U1456" s="145">
        <v>1436</v>
      </c>
      <c r="V1456" s="145">
        <v>9711707.8744326308</v>
      </c>
    </row>
    <row r="1457" spans="1:22" x14ac:dyDescent="0.35">
      <c r="A1457" s="70">
        <f t="shared" si="31"/>
        <v>1438</v>
      </c>
      <c r="B1457" s="170">
        <v>1280206.6218922362</v>
      </c>
      <c r="U1457" s="145">
        <v>1437</v>
      </c>
      <c r="V1457" s="145">
        <v>28622671.052682616</v>
      </c>
    </row>
    <row r="1458" spans="1:22" x14ac:dyDescent="0.35">
      <c r="A1458" s="70">
        <f t="shared" si="31"/>
        <v>1439</v>
      </c>
      <c r="B1458" s="170">
        <v>1280206.6218922362</v>
      </c>
      <c r="U1458" s="145">
        <v>1438</v>
      </c>
      <c r="V1458" s="145">
        <v>-31818208.91324991</v>
      </c>
    </row>
    <row r="1459" spans="1:22" x14ac:dyDescent="0.35">
      <c r="A1459" s="70">
        <f t="shared" si="31"/>
        <v>1440</v>
      </c>
      <c r="B1459" s="170">
        <v>1280206.6218922362</v>
      </c>
      <c r="U1459" s="145">
        <v>1439</v>
      </c>
      <c r="V1459" s="145">
        <v>-2624760.0141585879</v>
      </c>
    </row>
    <row r="1460" spans="1:22" x14ac:dyDescent="0.35">
      <c r="A1460" s="70">
        <f t="shared" si="31"/>
        <v>1441</v>
      </c>
      <c r="B1460" s="170">
        <v>1280206.6218922362</v>
      </c>
      <c r="U1460" s="145">
        <v>1440</v>
      </c>
      <c r="V1460" s="145">
        <v>9846531.9155187309</v>
      </c>
    </row>
    <row r="1461" spans="1:22" x14ac:dyDescent="0.35">
      <c r="A1461" s="70">
        <f t="shared" si="31"/>
        <v>1442</v>
      </c>
      <c r="B1461" s="170">
        <v>1280206.6218922362</v>
      </c>
      <c r="U1461" s="145">
        <v>1441</v>
      </c>
      <c r="V1461" s="145">
        <v>-11195826.556708522</v>
      </c>
    </row>
    <row r="1462" spans="1:22" x14ac:dyDescent="0.35">
      <c r="A1462" s="70">
        <f t="shared" si="31"/>
        <v>1443</v>
      </c>
      <c r="B1462" s="170">
        <v>1280206.6218922362</v>
      </c>
      <c r="U1462" s="145">
        <v>1442</v>
      </c>
      <c r="V1462" s="145">
        <v>6468616.1153690442</v>
      </c>
    </row>
    <row r="1463" spans="1:22" x14ac:dyDescent="0.35">
      <c r="A1463" s="70">
        <f t="shared" si="31"/>
        <v>1444</v>
      </c>
      <c r="B1463" s="170">
        <v>1280206.6218922362</v>
      </c>
      <c r="U1463" s="145">
        <v>1443</v>
      </c>
      <c r="V1463" s="145">
        <v>1995635.763644129</v>
      </c>
    </row>
    <row r="1464" spans="1:22" x14ac:dyDescent="0.35">
      <c r="A1464" s="70">
        <f t="shared" si="31"/>
        <v>1445</v>
      </c>
      <c r="B1464" s="170">
        <v>1280206.6218922362</v>
      </c>
      <c r="U1464" s="145">
        <v>1444</v>
      </c>
      <c r="V1464" s="145">
        <v>-4806342.5080674309</v>
      </c>
    </row>
    <row r="1465" spans="1:22" x14ac:dyDescent="0.35">
      <c r="A1465" s="70">
        <f t="shared" si="31"/>
        <v>1446</v>
      </c>
      <c r="B1465" s="170">
        <v>1280206.6218922362</v>
      </c>
      <c r="U1465" s="145">
        <v>1445</v>
      </c>
      <c r="V1465" s="145">
        <v>43436386.241444141</v>
      </c>
    </row>
    <row r="1466" spans="1:22" x14ac:dyDescent="0.35">
      <c r="A1466" s="70">
        <f t="shared" si="31"/>
        <v>1447</v>
      </c>
      <c r="B1466" s="170">
        <v>1280206.6218922362</v>
      </c>
      <c r="U1466" s="145">
        <v>1446</v>
      </c>
      <c r="V1466" s="145">
        <v>-7752067.3696822366</v>
      </c>
    </row>
    <row r="1467" spans="1:22" x14ac:dyDescent="0.35">
      <c r="A1467" s="70">
        <f t="shared" si="31"/>
        <v>1448</v>
      </c>
      <c r="B1467" s="170">
        <v>1280206.6218922362</v>
      </c>
      <c r="U1467" s="145">
        <v>1447</v>
      </c>
      <c r="V1467" s="145">
        <v>7596613.1159315147</v>
      </c>
    </row>
    <row r="1468" spans="1:22" x14ac:dyDescent="0.35">
      <c r="A1468" s="70">
        <f t="shared" si="31"/>
        <v>1449</v>
      </c>
      <c r="B1468" s="170">
        <v>1280206.6218922362</v>
      </c>
      <c r="U1468" s="145">
        <v>1448</v>
      </c>
      <c r="V1468" s="145">
        <v>-5242586.1232311837</v>
      </c>
    </row>
    <row r="1469" spans="1:22" x14ac:dyDescent="0.35">
      <c r="A1469" s="70">
        <f t="shared" si="31"/>
        <v>1450</v>
      </c>
      <c r="B1469" s="170">
        <v>1280206.6218922362</v>
      </c>
      <c r="U1469" s="145">
        <v>1449</v>
      </c>
      <c r="V1469" s="145">
        <v>-14761538.382527627</v>
      </c>
    </row>
    <row r="1470" spans="1:22" x14ac:dyDescent="0.35">
      <c r="A1470" s="70">
        <f t="shared" si="31"/>
        <v>1451</v>
      </c>
      <c r="B1470" s="170">
        <v>1280206.6218922362</v>
      </c>
      <c r="U1470" s="145">
        <v>1450</v>
      </c>
      <c r="V1470" s="145">
        <v>-28903117.723400295</v>
      </c>
    </row>
    <row r="1471" spans="1:22" x14ac:dyDescent="0.35">
      <c r="A1471" s="70">
        <f t="shared" si="31"/>
        <v>1452</v>
      </c>
      <c r="B1471" s="170">
        <v>1280206.6218922362</v>
      </c>
      <c r="U1471" s="145">
        <v>1451</v>
      </c>
      <c r="V1471" s="145">
        <v>-6076752.8634694442</v>
      </c>
    </row>
    <row r="1472" spans="1:22" x14ac:dyDescent="0.35">
      <c r="A1472" s="70">
        <f t="shared" si="31"/>
        <v>1453</v>
      </c>
      <c r="B1472" s="170">
        <v>1280206.6218922362</v>
      </c>
      <c r="U1472" s="145">
        <v>1452</v>
      </c>
      <c r="V1472" s="145">
        <v>14252937.487434722</v>
      </c>
    </row>
    <row r="1473" spans="1:22" x14ac:dyDescent="0.35">
      <c r="A1473" s="70">
        <f t="shared" si="31"/>
        <v>1454</v>
      </c>
      <c r="B1473" s="170">
        <v>1280206.6218922362</v>
      </c>
      <c r="U1473" s="145">
        <v>1453</v>
      </c>
      <c r="V1473" s="145">
        <v>-10918699.923022401</v>
      </c>
    </row>
    <row r="1474" spans="1:22" x14ac:dyDescent="0.35">
      <c r="A1474" s="70">
        <f t="shared" si="31"/>
        <v>1455</v>
      </c>
      <c r="B1474" s="170">
        <v>1280206.6218922362</v>
      </c>
      <c r="U1474" s="145">
        <v>1454</v>
      </c>
      <c r="V1474" s="145">
        <v>-21153840.502982311</v>
      </c>
    </row>
    <row r="1475" spans="1:22" x14ac:dyDescent="0.35">
      <c r="A1475" s="70">
        <f t="shared" si="31"/>
        <v>1456</v>
      </c>
      <c r="B1475" s="170">
        <v>1280206.6218922362</v>
      </c>
      <c r="U1475" s="145">
        <v>1455</v>
      </c>
      <c r="V1475" s="145">
        <v>-13345440.984638907</v>
      </c>
    </row>
    <row r="1476" spans="1:22" x14ac:dyDescent="0.35">
      <c r="A1476" s="70">
        <f t="shared" si="31"/>
        <v>1457</v>
      </c>
      <c r="B1476" s="170">
        <v>1280206.6218922362</v>
      </c>
      <c r="U1476" s="145">
        <v>1456</v>
      </c>
      <c r="V1476" s="145">
        <v>-5886439.4668625239</v>
      </c>
    </row>
    <row r="1477" spans="1:22" x14ac:dyDescent="0.35">
      <c r="A1477" s="70">
        <f t="shared" si="31"/>
        <v>1458</v>
      </c>
      <c r="B1477" s="170">
        <v>1280206.6218922362</v>
      </c>
      <c r="U1477" s="145">
        <v>1457</v>
      </c>
      <c r="V1477" s="145">
        <v>7224530.4294032529</v>
      </c>
    </row>
    <row r="1478" spans="1:22" x14ac:dyDescent="0.35">
      <c r="A1478" s="70">
        <f t="shared" si="31"/>
        <v>1459</v>
      </c>
      <c r="B1478" s="170">
        <v>1280206.6218922362</v>
      </c>
      <c r="U1478" s="145">
        <v>1458</v>
      </c>
      <c r="V1478" s="145">
        <v>35394241.07101427</v>
      </c>
    </row>
    <row r="1479" spans="1:22" x14ac:dyDescent="0.35">
      <c r="A1479" s="70">
        <f t="shared" si="31"/>
        <v>1460</v>
      </c>
      <c r="B1479" s="170">
        <v>1280206.6218922362</v>
      </c>
      <c r="U1479" s="145">
        <v>1459</v>
      </c>
      <c r="V1479" s="145">
        <v>32108675.96709485</v>
      </c>
    </row>
    <row r="1480" spans="1:22" x14ac:dyDescent="0.35">
      <c r="A1480" s="70">
        <f t="shared" si="31"/>
        <v>1461</v>
      </c>
      <c r="B1480" s="170">
        <v>1280206.6218922362</v>
      </c>
      <c r="U1480" s="145">
        <v>1460</v>
      </c>
      <c r="V1480" s="145">
        <v>-1158947.7534623034</v>
      </c>
    </row>
    <row r="1481" spans="1:22" x14ac:dyDescent="0.35">
      <c r="A1481" s="70">
        <f t="shared" si="31"/>
        <v>1462</v>
      </c>
      <c r="B1481" s="170">
        <v>1280206.6218922362</v>
      </c>
      <c r="U1481" s="145">
        <v>1461</v>
      </c>
      <c r="V1481" s="145">
        <v>1912995.1720193885</v>
      </c>
    </row>
    <row r="1482" spans="1:22" x14ac:dyDescent="0.35">
      <c r="A1482" s="70">
        <f t="shared" si="31"/>
        <v>1463</v>
      </c>
      <c r="B1482" s="170">
        <v>1280206.6218922362</v>
      </c>
      <c r="U1482" s="145">
        <v>1462</v>
      </c>
      <c r="V1482" s="145">
        <v>1839326.0715508051</v>
      </c>
    </row>
    <row r="1483" spans="1:22" x14ac:dyDescent="0.35">
      <c r="A1483" s="70">
        <f t="shared" si="31"/>
        <v>1464</v>
      </c>
      <c r="B1483" s="170">
        <v>1280206.6218922362</v>
      </c>
      <c r="U1483" s="145">
        <v>1463</v>
      </c>
      <c r="V1483" s="145">
        <v>10746438.791657738</v>
      </c>
    </row>
    <row r="1484" spans="1:22" x14ac:dyDescent="0.35">
      <c r="A1484" s="70">
        <f t="shared" si="31"/>
        <v>1465</v>
      </c>
      <c r="B1484" s="170">
        <v>1280206.6218922362</v>
      </c>
      <c r="U1484" s="145">
        <v>1464</v>
      </c>
      <c r="V1484" s="145">
        <v>488306.45342231914</v>
      </c>
    </row>
    <row r="1485" spans="1:22" x14ac:dyDescent="0.35">
      <c r="A1485" s="70">
        <f t="shared" si="31"/>
        <v>1466</v>
      </c>
      <c r="B1485" s="170">
        <v>1280206.6218922362</v>
      </c>
      <c r="U1485" s="145">
        <v>1465</v>
      </c>
      <c r="V1485" s="145">
        <v>13916510.168724377</v>
      </c>
    </row>
    <row r="1486" spans="1:22" x14ac:dyDescent="0.35">
      <c r="A1486" s="70">
        <f t="shared" si="31"/>
        <v>1467</v>
      </c>
      <c r="B1486" s="170">
        <v>1280206.6218922362</v>
      </c>
      <c r="U1486" s="145">
        <v>1466</v>
      </c>
      <c r="V1486" s="145">
        <v>-2465424.9608782046</v>
      </c>
    </row>
    <row r="1487" spans="1:22" x14ac:dyDescent="0.35">
      <c r="A1487" s="70">
        <f t="shared" si="31"/>
        <v>1468</v>
      </c>
      <c r="B1487" s="170">
        <v>1280206.6218922362</v>
      </c>
      <c r="U1487" s="145">
        <v>1467</v>
      </c>
      <c r="V1487" s="145">
        <v>26656047.196445614</v>
      </c>
    </row>
    <row r="1488" spans="1:22" x14ac:dyDescent="0.35">
      <c r="A1488" s="70">
        <f t="shared" si="31"/>
        <v>1469</v>
      </c>
      <c r="B1488" s="170">
        <v>1280206.6218922362</v>
      </c>
      <c r="U1488" s="145">
        <v>1468</v>
      </c>
      <c r="V1488" s="145">
        <v>31145031.2809745</v>
      </c>
    </row>
    <row r="1489" spans="1:22" x14ac:dyDescent="0.35">
      <c r="A1489" s="70">
        <f t="shared" si="31"/>
        <v>1470</v>
      </c>
      <c r="B1489" s="170">
        <v>1280206.6218922362</v>
      </c>
      <c r="U1489" s="145">
        <v>1469</v>
      </c>
      <c r="V1489" s="145">
        <v>-17071766.079616971</v>
      </c>
    </row>
    <row r="1490" spans="1:22" x14ac:dyDescent="0.35">
      <c r="A1490" s="70">
        <f t="shared" si="31"/>
        <v>1471</v>
      </c>
      <c r="B1490" s="170">
        <v>1280206.6218922362</v>
      </c>
      <c r="U1490" s="145">
        <v>1470</v>
      </c>
      <c r="V1490" s="145">
        <v>12556508.698337756</v>
      </c>
    </row>
    <row r="1491" spans="1:22" x14ac:dyDescent="0.35">
      <c r="A1491" s="70">
        <f t="shared" si="31"/>
        <v>1472</v>
      </c>
      <c r="B1491" s="170">
        <v>1280206.6218922362</v>
      </c>
      <c r="U1491" s="145">
        <v>1471</v>
      </c>
      <c r="V1491" s="145">
        <v>1024906.3757433556</v>
      </c>
    </row>
    <row r="1492" spans="1:22" x14ac:dyDescent="0.35">
      <c r="A1492" s="70">
        <f t="shared" si="31"/>
        <v>1473</v>
      </c>
      <c r="B1492" s="170">
        <v>1280206.6218922362</v>
      </c>
      <c r="U1492" s="145">
        <v>1472</v>
      </c>
      <c r="V1492" s="145">
        <v>-15149860.352516364</v>
      </c>
    </row>
    <row r="1493" spans="1:22" x14ac:dyDescent="0.35">
      <c r="A1493" s="70">
        <f t="shared" si="31"/>
        <v>1474</v>
      </c>
      <c r="B1493" s="170">
        <v>1280206.6218922362</v>
      </c>
      <c r="U1493" s="145">
        <v>1473</v>
      </c>
      <c r="V1493" s="145">
        <v>-3775510.4474338833</v>
      </c>
    </row>
    <row r="1494" spans="1:22" x14ac:dyDescent="0.35">
      <c r="A1494" s="70">
        <f t="shared" ref="A1494:A1557" si="32">A1493+1</f>
        <v>1475</v>
      </c>
      <c r="B1494" s="170">
        <v>1280206.6218922362</v>
      </c>
      <c r="U1494" s="145">
        <v>1474</v>
      </c>
      <c r="V1494" s="145">
        <v>-14764272.963796001</v>
      </c>
    </row>
    <row r="1495" spans="1:22" x14ac:dyDescent="0.35">
      <c r="A1495" s="70">
        <f t="shared" si="32"/>
        <v>1476</v>
      </c>
      <c r="B1495" s="170">
        <v>1280206.6218922362</v>
      </c>
      <c r="U1495" s="145">
        <v>1475</v>
      </c>
      <c r="V1495" s="145">
        <v>-5794876.5962029826</v>
      </c>
    </row>
    <row r="1496" spans="1:22" x14ac:dyDescent="0.35">
      <c r="A1496" s="70">
        <f t="shared" si="32"/>
        <v>1477</v>
      </c>
      <c r="B1496" s="170">
        <v>1280206.6218922362</v>
      </c>
      <c r="U1496" s="145">
        <v>1476</v>
      </c>
      <c r="V1496" s="145">
        <v>24969584.707887538</v>
      </c>
    </row>
    <row r="1497" spans="1:22" x14ac:dyDescent="0.35">
      <c r="A1497" s="70">
        <f t="shared" si="32"/>
        <v>1478</v>
      </c>
      <c r="B1497" s="170">
        <v>1280206.6218922362</v>
      </c>
      <c r="U1497" s="145">
        <v>1477</v>
      </c>
      <c r="V1497" s="145">
        <v>-14569723.271473782</v>
      </c>
    </row>
    <row r="1498" spans="1:22" x14ac:dyDescent="0.35">
      <c r="A1498" s="70">
        <f t="shared" si="32"/>
        <v>1479</v>
      </c>
      <c r="B1498" s="170">
        <v>1280206.6218922362</v>
      </c>
      <c r="U1498" s="145">
        <v>1478</v>
      </c>
      <c r="V1498" s="145">
        <v>2555796.0740470253</v>
      </c>
    </row>
    <row r="1499" spans="1:22" x14ac:dyDescent="0.35">
      <c r="A1499" s="70">
        <f t="shared" si="32"/>
        <v>1480</v>
      </c>
      <c r="B1499" s="170">
        <v>1280206.6218922362</v>
      </c>
      <c r="U1499" s="145">
        <v>1479</v>
      </c>
      <c r="V1499" s="145">
        <v>24676796.920168009</v>
      </c>
    </row>
    <row r="1500" spans="1:22" x14ac:dyDescent="0.35">
      <c r="A1500" s="70">
        <f t="shared" si="32"/>
        <v>1481</v>
      </c>
      <c r="B1500" s="170">
        <v>1280206.6218922362</v>
      </c>
      <c r="U1500" s="145">
        <v>1480</v>
      </c>
      <c r="V1500" s="145">
        <v>30842999.370481107</v>
      </c>
    </row>
    <row r="1501" spans="1:22" x14ac:dyDescent="0.35">
      <c r="A1501" s="70">
        <f t="shared" si="32"/>
        <v>1482</v>
      </c>
      <c r="B1501" s="170">
        <v>1280206.6218922362</v>
      </c>
      <c r="U1501" s="145">
        <v>1481</v>
      </c>
      <c r="V1501" s="145">
        <v>-13119232.09286865</v>
      </c>
    </row>
    <row r="1502" spans="1:22" x14ac:dyDescent="0.35">
      <c r="A1502" s="70">
        <f t="shared" si="32"/>
        <v>1483</v>
      </c>
      <c r="B1502" s="170">
        <v>1280206.6218922362</v>
      </c>
      <c r="U1502" s="145">
        <v>1482</v>
      </c>
      <c r="V1502" s="145">
        <v>-21644875.38596154</v>
      </c>
    </row>
    <row r="1503" spans="1:22" x14ac:dyDescent="0.35">
      <c r="A1503" s="70">
        <f t="shared" si="32"/>
        <v>1484</v>
      </c>
      <c r="B1503" s="170">
        <v>1280206.6218922362</v>
      </c>
      <c r="U1503" s="145">
        <v>1483</v>
      </c>
      <c r="V1503" s="145">
        <v>-33933071.346295506</v>
      </c>
    </row>
    <row r="1504" spans="1:22" x14ac:dyDescent="0.35">
      <c r="A1504" s="70">
        <f t="shared" si="32"/>
        <v>1485</v>
      </c>
      <c r="B1504" s="170">
        <v>1280206.6218922362</v>
      </c>
      <c r="U1504" s="145">
        <v>1484</v>
      </c>
      <c r="V1504" s="145">
        <v>-12456236.642427977</v>
      </c>
    </row>
    <row r="1505" spans="1:22" x14ac:dyDescent="0.35">
      <c r="A1505" s="70">
        <f t="shared" si="32"/>
        <v>1486</v>
      </c>
      <c r="B1505" s="170">
        <v>1280206.6218922362</v>
      </c>
      <c r="U1505" s="145">
        <v>1485</v>
      </c>
      <c r="V1505" s="145">
        <v>-16138547.021814236</v>
      </c>
    </row>
    <row r="1506" spans="1:22" x14ac:dyDescent="0.35">
      <c r="A1506" s="70">
        <f t="shared" si="32"/>
        <v>1487</v>
      </c>
      <c r="B1506" s="170">
        <v>1280206.6218922362</v>
      </c>
      <c r="U1506" s="145">
        <v>1486</v>
      </c>
      <c r="V1506" s="145">
        <v>-22557514.413788021</v>
      </c>
    </row>
    <row r="1507" spans="1:22" x14ac:dyDescent="0.35">
      <c r="A1507" s="70">
        <f t="shared" si="32"/>
        <v>1488</v>
      </c>
      <c r="B1507" s="170">
        <v>1280206.6218922362</v>
      </c>
      <c r="U1507" s="145">
        <v>1487</v>
      </c>
      <c r="V1507" s="145">
        <v>-15249849.884195551</v>
      </c>
    </row>
    <row r="1508" spans="1:22" x14ac:dyDescent="0.35">
      <c r="A1508" s="70">
        <f t="shared" si="32"/>
        <v>1489</v>
      </c>
      <c r="B1508" s="170">
        <v>1280206.6218922362</v>
      </c>
      <c r="U1508" s="145">
        <v>1488</v>
      </c>
      <c r="V1508" s="145">
        <v>13005086.825054236</v>
      </c>
    </row>
    <row r="1509" spans="1:22" x14ac:dyDescent="0.35">
      <c r="A1509" s="70">
        <f t="shared" si="32"/>
        <v>1490</v>
      </c>
      <c r="B1509" s="170">
        <v>1280206.6218922362</v>
      </c>
      <c r="U1509" s="145">
        <v>1489</v>
      </c>
      <c r="V1509" s="145">
        <v>332428.9737842232</v>
      </c>
    </row>
    <row r="1510" spans="1:22" x14ac:dyDescent="0.35">
      <c r="A1510" s="70">
        <f t="shared" si="32"/>
        <v>1491</v>
      </c>
      <c r="B1510" s="170">
        <v>1280206.6218922362</v>
      </c>
      <c r="U1510" s="145">
        <v>1490</v>
      </c>
      <c r="V1510" s="145">
        <v>22743458.360684533</v>
      </c>
    </row>
    <row r="1511" spans="1:22" x14ac:dyDescent="0.35">
      <c r="A1511" s="70">
        <f t="shared" si="32"/>
        <v>1492</v>
      </c>
      <c r="B1511" s="170">
        <v>1280206.6218922362</v>
      </c>
      <c r="U1511" s="145">
        <v>1491</v>
      </c>
      <c r="V1511" s="145">
        <v>-5026287.6577323638</v>
      </c>
    </row>
    <row r="1512" spans="1:22" x14ac:dyDescent="0.35">
      <c r="A1512" s="70">
        <f t="shared" si="32"/>
        <v>1493</v>
      </c>
      <c r="B1512" s="170">
        <v>1280206.6218922362</v>
      </c>
      <c r="U1512" s="145">
        <v>1492</v>
      </c>
      <c r="V1512" s="145">
        <v>4020812.2261355557</v>
      </c>
    </row>
    <row r="1513" spans="1:22" x14ac:dyDescent="0.35">
      <c r="A1513" s="70">
        <f t="shared" si="32"/>
        <v>1494</v>
      </c>
      <c r="B1513" s="170">
        <v>1280206.6218922362</v>
      </c>
      <c r="U1513" s="145">
        <v>1493</v>
      </c>
      <c r="V1513" s="145">
        <v>-8456181.1486244947</v>
      </c>
    </row>
    <row r="1514" spans="1:22" x14ac:dyDescent="0.35">
      <c r="A1514" s="70">
        <f t="shared" si="32"/>
        <v>1495</v>
      </c>
      <c r="B1514" s="170">
        <v>1280206.6218922362</v>
      </c>
      <c r="U1514" s="145">
        <v>1494</v>
      </c>
      <c r="V1514" s="145">
        <v>16888581.297695741</v>
      </c>
    </row>
    <row r="1515" spans="1:22" x14ac:dyDescent="0.35">
      <c r="A1515" s="70">
        <f t="shared" si="32"/>
        <v>1496</v>
      </c>
      <c r="B1515" s="170">
        <v>1280206.6218922362</v>
      </c>
      <c r="U1515" s="145">
        <v>1495</v>
      </c>
      <c r="V1515" s="145">
        <v>12321574.06121619</v>
      </c>
    </row>
    <row r="1516" spans="1:22" x14ac:dyDescent="0.35">
      <c r="A1516" s="70">
        <f t="shared" si="32"/>
        <v>1497</v>
      </c>
      <c r="B1516" s="170">
        <v>1280206.6218922362</v>
      </c>
      <c r="U1516" s="145">
        <v>1496</v>
      </c>
      <c r="V1516" s="145">
        <v>12088672.718221061</v>
      </c>
    </row>
    <row r="1517" spans="1:22" x14ac:dyDescent="0.35">
      <c r="A1517" s="70">
        <f t="shared" si="32"/>
        <v>1498</v>
      </c>
      <c r="B1517" s="170">
        <v>1280206.6218922362</v>
      </c>
      <c r="U1517" s="145">
        <v>1497</v>
      </c>
      <c r="V1517" s="145">
        <v>-20376742.233307134</v>
      </c>
    </row>
    <row r="1518" spans="1:22" x14ac:dyDescent="0.35">
      <c r="A1518" s="70">
        <f t="shared" si="32"/>
        <v>1499</v>
      </c>
      <c r="B1518" s="170">
        <v>1280206.6218922362</v>
      </c>
      <c r="U1518" s="145">
        <v>1498</v>
      </c>
      <c r="V1518" s="145">
        <v>3585461.0622704662</v>
      </c>
    </row>
    <row r="1519" spans="1:22" x14ac:dyDescent="0.35">
      <c r="A1519" s="70">
        <f t="shared" si="32"/>
        <v>1500</v>
      </c>
      <c r="B1519" s="170">
        <v>1280206.6218922362</v>
      </c>
      <c r="U1519" s="145">
        <v>1499</v>
      </c>
      <c r="V1519" s="145">
        <v>18392494.352450687</v>
      </c>
    </row>
    <row r="1520" spans="1:22" x14ac:dyDescent="0.35">
      <c r="A1520" s="70">
        <f t="shared" si="32"/>
        <v>1501</v>
      </c>
      <c r="B1520" s="170">
        <v>1280206.6218922362</v>
      </c>
      <c r="U1520" s="145">
        <v>1500</v>
      </c>
      <c r="V1520" s="145">
        <v>-878751.66921088472</v>
      </c>
    </row>
    <row r="1521" spans="1:22" x14ac:dyDescent="0.35">
      <c r="A1521" s="70">
        <f t="shared" si="32"/>
        <v>1502</v>
      </c>
      <c r="B1521" s="170">
        <v>1280206.6218922362</v>
      </c>
      <c r="U1521" s="145">
        <v>1501</v>
      </c>
      <c r="V1521" s="145">
        <v>-6841920.4830881562</v>
      </c>
    </row>
    <row r="1522" spans="1:22" x14ac:dyDescent="0.35">
      <c r="A1522" s="70">
        <f t="shared" si="32"/>
        <v>1503</v>
      </c>
      <c r="B1522" s="170">
        <v>1280206.6218922362</v>
      </c>
      <c r="U1522" s="145">
        <v>1502</v>
      </c>
      <c r="V1522" s="145">
        <v>-13178222.475665187</v>
      </c>
    </row>
    <row r="1523" spans="1:22" x14ac:dyDescent="0.35">
      <c r="A1523" s="70">
        <f t="shared" si="32"/>
        <v>1504</v>
      </c>
      <c r="B1523" s="170">
        <v>1280206.6218922362</v>
      </c>
      <c r="U1523" s="145">
        <v>1503</v>
      </c>
      <c r="V1523" s="145">
        <v>-7607122.1596832164</v>
      </c>
    </row>
    <row r="1524" spans="1:22" x14ac:dyDescent="0.35">
      <c r="A1524" s="70">
        <f t="shared" si="32"/>
        <v>1505</v>
      </c>
      <c r="B1524" s="170">
        <v>1280206.6218922362</v>
      </c>
      <c r="U1524" s="145">
        <v>1504</v>
      </c>
      <c r="V1524" s="145">
        <v>23024832.531585105</v>
      </c>
    </row>
    <row r="1525" spans="1:22" x14ac:dyDescent="0.35">
      <c r="A1525" s="70">
        <f t="shared" si="32"/>
        <v>1506</v>
      </c>
      <c r="B1525" s="170">
        <v>1280206.6218922362</v>
      </c>
      <c r="U1525" s="145">
        <v>1505</v>
      </c>
      <c r="V1525" s="145">
        <v>-2253509.8528546244</v>
      </c>
    </row>
    <row r="1526" spans="1:22" x14ac:dyDescent="0.35">
      <c r="A1526" s="70">
        <f t="shared" si="32"/>
        <v>1507</v>
      </c>
      <c r="B1526" s="170">
        <v>1280206.6218922362</v>
      </c>
      <c r="U1526" s="145">
        <v>1506</v>
      </c>
      <c r="V1526" s="145">
        <v>4765384.4769920334</v>
      </c>
    </row>
    <row r="1527" spans="1:22" x14ac:dyDescent="0.35">
      <c r="A1527" s="70">
        <f t="shared" si="32"/>
        <v>1508</v>
      </c>
      <c r="B1527" s="170">
        <v>1280206.6218922362</v>
      </c>
      <c r="U1527" s="145">
        <v>1507</v>
      </c>
      <c r="V1527" s="145">
        <v>1711600.5542481095</v>
      </c>
    </row>
    <row r="1528" spans="1:22" x14ac:dyDescent="0.35">
      <c r="A1528" s="70">
        <f t="shared" si="32"/>
        <v>1509</v>
      </c>
      <c r="B1528" s="170">
        <v>1280206.6218922362</v>
      </c>
      <c r="U1528" s="145">
        <v>1508</v>
      </c>
      <c r="V1528" s="145">
        <v>-170323.68526459113</v>
      </c>
    </row>
    <row r="1529" spans="1:22" x14ac:dyDescent="0.35">
      <c r="A1529" s="70">
        <f t="shared" si="32"/>
        <v>1510</v>
      </c>
      <c r="B1529" s="170">
        <v>1280206.6218922362</v>
      </c>
      <c r="U1529" s="145">
        <v>1509</v>
      </c>
      <c r="V1529" s="145">
        <v>-9373119.1577539556</v>
      </c>
    </row>
    <row r="1530" spans="1:22" x14ac:dyDescent="0.35">
      <c r="A1530" s="70">
        <f t="shared" si="32"/>
        <v>1511</v>
      </c>
      <c r="B1530" s="170">
        <v>1280206.6218922362</v>
      </c>
      <c r="U1530" s="145">
        <v>1510</v>
      </c>
      <c r="V1530" s="145">
        <v>-30071518.484476924</v>
      </c>
    </row>
    <row r="1531" spans="1:22" x14ac:dyDescent="0.35">
      <c r="A1531" s="70">
        <f t="shared" si="32"/>
        <v>1512</v>
      </c>
      <c r="B1531" s="170">
        <v>1280206.6218922362</v>
      </c>
      <c r="U1531" s="145">
        <v>1511</v>
      </c>
      <c r="V1531" s="145">
        <v>3648256.3741547652</v>
      </c>
    </row>
    <row r="1532" spans="1:22" x14ac:dyDescent="0.35">
      <c r="A1532" s="70">
        <f t="shared" si="32"/>
        <v>1513</v>
      </c>
      <c r="B1532" s="170">
        <v>1280206.6218922362</v>
      </c>
      <c r="U1532" s="145">
        <v>1512</v>
      </c>
      <c r="V1532" s="145">
        <v>18869789.362604655</v>
      </c>
    </row>
    <row r="1533" spans="1:22" x14ac:dyDescent="0.35">
      <c r="A1533" s="70">
        <f t="shared" si="32"/>
        <v>1514</v>
      </c>
      <c r="B1533" s="170">
        <v>1280206.6218922362</v>
      </c>
      <c r="U1533" s="145">
        <v>1513</v>
      </c>
      <c r="V1533" s="145">
        <v>-12466124.265103128</v>
      </c>
    </row>
    <row r="1534" spans="1:22" x14ac:dyDescent="0.35">
      <c r="A1534" s="70">
        <f t="shared" si="32"/>
        <v>1515</v>
      </c>
      <c r="B1534" s="170">
        <v>1280206.6218922362</v>
      </c>
      <c r="U1534" s="145">
        <v>1514</v>
      </c>
      <c r="V1534" s="145">
        <v>7597725.6899255067</v>
      </c>
    </row>
    <row r="1535" spans="1:22" x14ac:dyDescent="0.35">
      <c r="A1535" s="70">
        <f t="shared" si="32"/>
        <v>1516</v>
      </c>
      <c r="B1535" s="170">
        <v>1280206.6218922362</v>
      </c>
      <c r="U1535" s="145">
        <v>1515</v>
      </c>
      <c r="V1535" s="145">
        <v>-18599644.011381038</v>
      </c>
    </row>
    <row r="1536" spans="1:22" x14ac:dyDescent="0.35">
      <c r="A1536" s="70">
        <f t="shared" si="32"/>
        <v>1517</v>
      </c>
      <c r="B1536" s="170">
        <v>1280206.6218922362</v>
      </c>
      <c r="U1536" s="145">
        <v>1516</v>
      </c>
      <c r="V1536" s="145">
        <v>-11320837.447569039</v>
      </c>
    </row>
    <row r="1537" spans="1:22" x14ac:dyDescent="0.35">
      <c r="A1537" s="70">
        <f t="shared" si="32"/>
        <v>1518</v>
      </c>
      <c r="B1537" s="170">
        <v>1280206.6218922362</v>
      </c>
      <c r="U1537" s="145">
        <v>1517</v>
      </c>
      <c r="V1537" s="145">
        <v>1690160.6248529553</v>
      </c>
    </row>
    <row r="1538" spans="1:22" x14ac:dyDescent="0.35">
      <c r="A1538" s="70">
        <f t="shared" si="32"/>
        <v>1519</v>
      </c>
      <c r="B1538" s="170">
        <v>1280206.6218922362</v>
      </c>
      <c r="U1538" s="145">
        <v>1518</v>
      </c>
      <c r="V1538" s="145">
        <v>-7725930.8464605995</v>
      </c>
    </row>
    <row r="1539" spans="1:22" x14ac:dyDescent="0.35">
      <c r="A1539" s="70">
        <f t="shared" si="32"/>
        <v>1520</v>
      </c>
      <c r="B1539" s="170">
        <v>1280206.6218922362</v>
      </c>
      <c r="U1539" s="145">
        <v>1519</v>
      </c>
      <c r="V1539" s="145">
        <v>-6229198.4396040849</v>
      </c>
    </row>
    <row r="1540" spans="1:22" x14ac:dyDescent="0.35">
      <c r="A1540" s="70">
        <f t="shared" si="32"/>
        <v>1521</v>
      </c>
      <c r="B1540" s="170">
        <v>1280206.6218922362</v>
      </c>
      <c r="U1540" s="145">
        <v>1520</v>
      </c>
      <c r="V1540" s="145">
        <v>2782178.056777779</v>
      </c>
    </row>
    <row r="1541" spans="1:22" x14ac:dyDescent="0.35">
      <c r="A1541" s="70">
        <f t="shared" si="32"/>
        <v>1522</v>
      </c>
      <c r="B1541" s="170">
        <v>1280206.6218922362</v>
      </c>
      <c r="U1541" s="145">
        <v>1521</v>
      </c>
      <c r="V1541" s="145">
        <v>20419510.773805644</v>
      </c>
    </row>
    <row r="1542" spans="1:22" x14ac:dyDescent="0.35">
      <c r="A1542" s="70">
        <f t="shared" si="32"/>
        <v>1523</v>
      </c>
      <c r="B1542" s="170">
        <v>1280206.6218922362</v>
      </c>
      <c r="U1542" s="145">
        <v>1522</v>
      </c>
      <c r="V1542" s="145">
        <v>5724640.7141199224</v>
      </c>
    </row>
    <row r="1543" spans="1:22" x14ac:dyDescent="0.35">
      <c r="A1543" s="70">
        <f t="shared" si="32"/>
        <v>1524</v>
      </c>
      <c r="B1543" s="170">
        <v>1280206.6218922362</v>
      </c>
      <c r="U1543" s="145">
        <v>1523</v>
      </c>
      <c r="V1543" s="145">
        <v>-6499579.0975295603</v>
      </c>
    </row>
    <row r="1544" spans="1:22" x14ac:dyDescent="0.35">
      <c r="A1544" s="70">
        <f t="shared" si="32"/>
        <v>1525</v>
      </c>
      <c r="B1544" s="170">
        <v>1280206.6218922362</v>
      </c>
      <c r="U1544" s="145">
        <v>1524</v>
      </c>
      <c r="V1544" s="145">
        <v>22378416.208775565</v>
      </c>
    </row>
    <row r="1545" spans="1:22" x14ac:dyDescent="0.35">
      <c r="A1545" s="70">
        <f t="shared" si="32"/>
        <v>1526</v>
      </c>
      <c r="B1545" s="170">
        <v>1280206.6218922362</v>
      </c>
      <c r="U1545" s="145">
        <v>1525</v>
      </c>
      <c r="V1545" s="145">
        <v>-6638069.6037220396</v>
      </c>
    </row>
    <row r="1546" spans="1:22" x14ac:dyDescent="0.35">
      <c r="A1546" s="70">
        <f t="shared" si="32"/>
        <v>1527</v>
      </c>
      <c r="B1546" s="170">
        <v>1280206.6218922362</v>
      </c>
      <c r="U1546" s="145">
        <v>1526</v>
      </c>
      <c r="V1546" s="145">
        <v>-23504812.289406843</v>
      </c>
    </row>
    <row r="1547" spans="1:22" x14ac:dyDescent="0.35">
      <c r="A1547" s="70">
        <f t="shared" si="32"/>
        <v>1528</v>
      </c>
      <c r="B1547" s="170">
        <v>1280206.6218922362</v>
      </c>
      <c r="U1547" s="145">
        <v>1527</v>
      </c>
      <c r="V1547" s="145">
        <v>3508574.6324330419</v>
      </c>
    </row>
    <row r="1548" spans="1:22" x14ac:dyDescent="0.35">
      <c r="A1548" s="70">
        <f t="shared" si="32"/>
        <v>1529</v>
      </c>
      <c r="B1548" s="170">
        <v>1280206.6218922362</v>
      </c>
      <c r="U1548" s="145">
        <v>1528</v>
      </c>
      <c r="V1548" s="145">
        <v>28972745.947413407</v>
      </c>
    </row>
    <row r="1549" spans="1:22" x14ac:dyDescent="0.35">
      <c r="A1549" s="70">
        <f t="shared" si="32"/>
        <v>1530</v>
      </c>
      <c r="B1549" s="170">
        <v>1280206.6218922362</v>
      </c>
      <c r="U1549" s="145">
        <v>1529</v>
      </c>
      <c r="V1549" s="145">
        <v>-6536213.87955199</v>
      </c>
    </row>
    <row r="1550" spans="1:22" x14ac:dyDescent="0.35">
      <c r="A1550" s="70">
        <f t="shared" si="32"/>
        <v>1531</v>
      </c>
      <c r="B1550" s="170">
        <v>1280206.6218922362</v>
      </c>
      <c r="U1550" s="145">
        <v>1530</v>
      </c>
      <c r="V1550" s="145">
        <v>13007543.491263859</v>
      </c>
    </row>
    <row r="1551" spans="1:22" x14ac:dyDescent="0.35">
      <c r="A1551" s="70">
        <f t="shared" si="32"/>
        <v>1532</v>
      </c>
      <c r="B1551" s="170">
        <v>1280206.6218922362</v>
      </c>
      <c r="U1551" s="145">
        <v>1531</v>
      </c>
      <c r="V1551" s="145">
        <v>12641316.686703984</v>
      </c>
    </row>
    <row r="1552" spans="1:22" x14ac:dyDescent="0.35">
      <c r="A1552" s="70">
        <f t="shared" si="32"/>
        <v>1533</v>
      </c>
      <c r="B1552" s="170">
        <v>1280206.6218922362</v>
      </c>
      <c r="U1552" s="145">
        <v>1532</v>
      </c>
      <c r="V1552" s="145">
        <v>-11220125.875258308</v>
      </c>
    </row>
    <row r="1553" spans="1:22" x14ac:dyDescent="0.35">
      <c r="A1553" s="70">
        <f t="shared" si="32"/>
        <v>1534</v>
      </c>
      <c r="B1553" s="170">
        <v>1280206.6218922362</v>
      </c>
      <c r="U1553" s="145">
        <v>1533</v>
      </c>
      <c r="V1553" s="145">
        <v>-12844724.446904832</v>
      </c>
    </row>
    <row r="1554" spans="1:22" x14ac:dyDescent="0.35">
      <c r="A1554" s="70">
        <f t="shared" si="32"/>
        <v>1535</v>
      </c>
      <c r="B1554" s="170">
        <v>1280206.6218922362</v>
      </c>
      <c r="U1554" s="145">
        <v>1534</v>
      </c>
      <c r="V1554" s="145">
        <v>-11492523.671880001</v>
      </c>
    </row>
    <row r="1555" spans="1:22" x14ac:dyDescent="0.35">
      <c r="A1555" s="70">
        <f t="shared" si="32"/>
        <v>1536</v>
      </c>
      <c r="B1555" s="170">
        <v>1280206.6218922362</v>
      </c>
      <c r="U1555" s="145">
        <v>1535</v>
      </c>
      <c r="V1555" s="145">
        <v>-3830271.5440310575</v>
      </c>
    </row>
    <row r="1556" spans="1:22" x14ac:dyDescent="0.35">
      <c r="A1556" s="70">
        <f t="shared" si="32"/>
        <v>1537</v>
      </c>
      <c r="B1556" s="170">
        <v>1280206.6218922362</v>
      </c>
      <c r="U1556" s="145">
        <v>1536</v>
      </c>
      <c r="V1556" s="145">
        <v>10840578.422606271</v>
      </c>
    </row>
    <row r="1557" spans="1:22" x14ac:dyDescent="0.35">
      <c r="A1557" s="70">
        <f t="shared" si="32"/>
        <v>1538</v>
      </c>
      <c r="B1557" s="170">
        <v>1280206.6218922362</v>
      </c>
      <c r="U1557" s="145">
        <v>1537</v>
      </c>
      <c r="V1557" s="145">
        <v>17770334.926930904</v>
      </c>
    </row>
    <row r="1558" spans="1:22" x14ac:dyDescent="0.35">
      <c r="A1558" s="70">
        <f t="shared" ref="A1558:A1621" si="33">A1557+1</f>
        <v>1539</v>
      </c>
      <c r="B1558" s="170">
        <v>1280206.6218922362</v>
      </c>
      <c r="U1558" s="145">
        <v>1538</v>
      </c>
      <c r="V1558" s="145">
        <v>5011204.9513629489</v>
      </c>
    </row>
    <row r="1559" spans="1:22" x14ac:dyDescent="0.35">
      <c r="A1559" s="70">
        <f t="shared" si="33"/>
        <v>1540</v>
      </c>
      <c r="B1559" s="170">
        <v>1280206.6218922362</v>
      </c>
      <c r="U1559" s="145">
        <v>1539</v>
      </c>
      <c r="V1559" s="145">
        <v>3711025.2566933446</v>
      </c>
    </row>
    <row r="1560" spans="1:22" x14ac:dyDescent="0.35">
      <c r="A1560" s="70">
        <f t="shared" si="33"/>
        <v>1541</v>
      </c>
      <c r="B1560" s="170">
        <v>1280206.6218922362</v>
      </c>
      <c r="U1560" s="145">
        <v>1540</v>
      </c>
      <c r="V1560" s="145">
        <v>-33266642.050444588</v>
      </c>
    </row>
    <row r="1561" spans="1:22" x14ac:dyDescent="0.35">
      <c r="A1561" s="70">
        <f t="shared" si="33"/>
        <v>1542</v>
      </c>
      <c r="B1561" s="170">
        <v>1280206.6218922362</v>
      </c>
      <c r="U1561" s="145">
        <v>1541</v>
      </c>
      <c r="V1561" s="145">
        <v>-13373847.796964146</v>
      </c>
    </row>
    <row r="1562" spans="1:22" x14ac:dyDescent="0.35">
      <c r="A1562" s="70">
        <f t="shared" si="33"/>
        <v>1543</v>
      </c>
      <c r="B1562" s="170">
        <v>1280206.6218922362</v>
      </c>
      <c r="U1562" s="145">
        <v>1542</v>
      </c>
      <c r="V1562" s="145">
        <v>152211.83482690901</v>
      </c>
    </row>
    <row r="1563" spans="1:22" x14ac:dyDescent="0.35">
      <c r="A1563" s="70">
        <f t="shared" si="33"/>
        <v>1544</v>
      </c>
      <c r="B1563" s="170">
        <v>1280206.6218922362</v>
      </c>
      <c r="U1563" s="145">
        <v>1543</v>
      </c>
      <c r="V1563" s="145">
        <v>4055565.662095543</v>
      </c>
    </row>
    <row r="1564" spans="1:22" x14ac:dyDescent="0.35">
      <c r="A1564" s="70">
        <f t="shared" si="33"/>
        <v>1545</v>
      </c>
      <c r="B1564" s="170">
        <v>1280206.6218922362</v>
      </c>
      <c r="U1564" s="145">
        <v>1544</v>
      </c>
      <c r="V1564" s="145">
        <v>960498.63634800538</v>
      </c>
    </row>
    <row r="1565" spans="1:22" x14ac:dyDescent="0.35">
      <c r="A1565" s="70">
        <f t="shared" si="33"/>
        <v>1546</v>
      </c>
      <c r="B1565" s="170">
        <v>1280206.6218922362</v>
      </c>
      <c r="U1565" s="145">
        <v>1545</v>
      </c>
      <c r="V1565" s="145">
        <v>21276362.39756057</v>
      </c>
    </row>
    <row r="1566" spans="1:22" x14ac:dyDescent="0.35">
      <c r="A1566" s="70">
        <f t="shared" si="33"/>
        <v>1547</v>
      </c>
      <c r="B1566" s="170">
        <v>1280206.6218922362</v>
      </c>
      <c r="U1566" s="145">
        <v>1546</v>
      </c>
      <c r="V1566" s="145">
        <v>18163361.060189921</v>
      </c>
    </row>
    <row r="1567" spans="1:22" x14ac:dyDescent="0.35">
      <c r="A1567" s="70">
        <f t="shared" si="33"/>
        <v>1548</v>
      </c>
      <c r="B1567" s="170">
        <v>1280206.6218922362</v>
      </c>
      <c r="U1567" s="145">
        <v>1547</v>
      </c>
      <c r="V1567" s="145">
        <v>831920.50016691908</v>
      </c>
    </row>
    <row r="1568" spans="1:22" x14ac:dyDescent="0.35">
      <c r="A1568" s="70">
        <f t="shared" si="33"/>
        <v>1549</v>
      </c>
      <c r="B1568" s="170">
        <v>1280206.6218922362</v>
      </c>
      <c r="U1568" s="145">
        <v>1548</v>
      </c>
      <c r="V1568" s="145">
        <v>-8429924.0976077337</v>
      </c>
    </row>
    <row r="1569" spans="1:22" x14ac:dyDescent="0.35">
      <c r="A1569" s="70">
        <f t="shared" si="33"/>
        <v>1550</v>
      </c>
      <c r="B1569" s="170">
        <v>1280206.6218922362</v>
      </c>
      <c r="U1569" s="145">
        <v>1549</v>
      </c>
      <c r="V1569" s="145">
        <v>-9378291.6404439919</v>
      </c>
    </row>
    <row r="1570" spans="1:22" x14ac:dyDescent="0.35">
      <c r="A1570" s="70">
        <f t="shared" si="33"/>
        <v>1551</v>
      </c>
      <c r="B1570" s="170">
        <v>1280206.6218922362</v>
      </c>
      <c r="U1570" s="145">
        <v>1550</v>
      </c>
      <c r="V1570" s="145">
        <v>-24536528.351701014</v>
      </c>
    </row>
    <row r="1571" spans="1:22" x14ac:dyDescent="0.35">
      <c r="A1571" s="70">
        <f t="shared" si="33"/>
        <v>1552</v>
      </c>
      <c r="B1571" s="170">
        <v>1280206.6218922362</v>
      </c>
      <c r="U1571" s="145">
        <v>1551</v>
      </c>
      <c r="V1571" s="145">
        <v>3562770.2598370463</v>
      </c>
    </row>
    <row r="1572" spans="1:22" x14ac:dyDescent="0.35">
      <c r="A1572" s="70">
        <f t="shared" si="33"/>
        <v>1553</v>
      </c>
      <c r="B1572" s="170">
        <v>1280206.6218922362</v>
      </c>
      <c r="U1572" s="145">
        <v>1552</v>
      </c>
      <c r="V1572" s="145">
        <v>48495773.812439442</v>
      </c>
    </row>
    <row r="1573" spans="1:22" x14ac:dyDescent="0.35">
      <c r="A1573" s="70">
        <f t="shared" si="33"/>
        <v>1554</v>
      </c>
      <c r="B1573" s="170">
        <v>1280206.6218922362</v>
      </c>
      <c r="U1573" s="145">
        <v>1553</v>
      </c>
      <c r="V1573" s="145">
        <v>9033300.9478842542</v>
      </c>
    </row>
    <row r="1574" spans="1:22" x14ac:dyDescent="0.35">
      <c r="A1574" s="70">
        <f t="shared" si="33"/>
        <v>1555</v>
      </c>
      <c r="B1574" s="170">
        <v>1280206.6218922362</v>
      </c>
      <c r="U1574" s="145">
        <v>1554</v>
      </c>
      <c r="V1574" s="145">
        <v>31173218.461997338</v>
      </c>
    </row>
    <row r="1575" spans="1:22" x14ac:dyDescent="0.35">
      <c r="A1575" s="70">
        <f t="shared" si="33"/>
        <v>1556</v>
      </c>
      <c r="B1575" s="170">
        <v>1280206.6218922362</v>
      </c>
      <c r="U1575" s="145">
        <v>1555</v>
      </c>
      <c r="V1575" s="145">
        <v>14911538.876668129</v>
      </c>
    </row>
    <row r="1576" spans="1:22" x14ac:dyDescent="0.35">
      <c r="A1576" s="70">
        <f t="shared" si="33"/>
        <v>1557</v>
      </c>
      <c r="B1576" s="170">
        <v>1280206.6218922362</v>
      </c>
      <c r="U1576" s="145">
        <v>1556</v>
      </c>
      <c r="V1576" s="145">
        <v>-1240884.6264897808</v>
      </c>
    </row>
    <row r="1577" spans="1:22" x14ac:dyDescent="0.35">
      <c r="A1577" s="70">
        <f t="shared" si="33"/>
        <v>1558</v>
      </c>
      <c r="B1577" s="170">
        <v>1280206.6218922362</v>
      </c>
      <c r="U1577" s="145">
        <v>1557</v>
      </c>
      <c r="V1577" s="145">
        <v>-2443729.5143691786</v>
      </c>
    </row>
    <row r="1578" spans="1:22" x14ac:dyDescent="0.35">
      <c r="A1578" s="70">
        <f t="shared" si="33"/>
        <v>1559</v>
      </c>
      <c r="B1578" s="170">
        <v>1280206.6218922362</v>
      </c>
      <c r="U1578" s="145">
        <v>1558</v>
      </c>
      <c r="V1578" s="145">
        <v>-4828521.6975423954</v>
      </c>
    </row>
    <row r="1579" spans="1:22" x14ac:dyDescent="0.35">
      <c r="A1579" s="70">
        <f t="shared" si="33"/>
        <v>1560</v>
      </c>
      <c r="B1579" s="170">
        <v>1280206.6218922362</v>
      </c>
      <c r="U1579" s="145">
        <v>1559</v>
      </c>
      <c r="V1579" s="145">
        <v>-1925020.6455725469</v>
      </c>
    </row>
    <row r="1580" spans="1:22" x14ac:dyDescent="0.35">
      <c r="A1580" s="70">
        <f t="shared" si="33"/>
        <v>1561</v>
      </c>
      <c r="B1580" s="170">
        <v>1280206.6218922362</v>
      </c>
      <c r="U1580" s="145">
        <v>1560</v>
      </c>
      <c r="V1580" s="145">
        <v>-9079599.7812544573</v>
      </c>
    </row>
    <row r="1581" spans="1:22" x14ac:dyDescent="0.35">
      <c r="A1581" s="70">
        <f t="shared" si="33"/>
        <v>1562</v>
      </c>
      <c r="B1581" s="170">
        <v>1280206.6218922362</v>
      </c>
      <c r="U1581" s="145">
        <v>1561</v>
      </c>
      <c r="V1581" s="145">
        <v>22456134.463663418</v>
      </c>
    </row>
    <row r="1582" spans="1:22" x14ac:dyDescent="0.35">
      <c r="A1582" s="70">
        <f t="shared" si="33"/>
        <v>1563</v>
      </c>
      <c r="B1582" s="170">
        <v>1280206.6218922362</v>
      </c>
      <c r="U1582" s="145">
        <v>1562</v>
      </c>
      <c r="V1582" s="145">
        <v>-33597871.219553292</v>
      </c>
    </row>
    <row r="1583" spans="1:22" x14ac:dyDescent="0.35">
      <c r="A1583" s="70">
        <f t="shared" si="33"/>
        <v>1564</v>
      </c>
      <c r="B1583" s="170">
        <v>1280206.6218922362</v>
      </c>
      <c r="U1583" s="145">
        <v>1563</v>
      </c>
      <c r="V1583" s="145">
        <v>-19990034.455258895</v>
      </c>
    </row>
    <row r="1584" spans="1:22" x14ac:dyDescent="0.35">
      <c r="A1584" s="70">
        <f t="shared" si="33"/>
        <v>1565</v>
      </c>
      <c r="B1584" s="170">
        <v>1280206.6218922362</v>
      </c>
      <c r="U1584" s="145">
        <v>1564</v>
      </c>
      <c r="V1584" s="145">
        <v>-619564.31740384549</v>
      </c>
    </row>
    <row r="1585" spans="1:22" x14ac:dyDescent="0.35">
      <c r="A1585" s="70">
        <f t="shared" si="33"/>
        <v>1566</v>
      </c>
      <c r="B1585" s="170">
        <v>1280206.6218922362</v>
      </c>
      <c r="U1585" s="145">
        <v>1565</v>
      </c>
      <c r="V1585" s="145">
        <v>6852789.0475392938</v>
      </c>
    </row>
    <row r="1586" spans="1:22" x14ac:dyDescent="0.35">
      <c r="A1586" s="70">
        <f t="shared" si="33"/>
        <v>1567</v>
      </c>
      <c r="B1586" s="170">
        <v>1280206.6218922362</v>
      </c>
      <c r="U1586" s="145">
        <v>1566</v>
      </c>
      <c r="V1586" s="145">
        <v>-10044670.451149758</v>
      </c>
    </row>
    <row r="1587" spans="1:22" x14ac:dyDescent="0.35">
      <c r="A1587" s="70">
        <f t="shared" si="33"/>
        <v>1568</v>
      </c>
      <c r="B1587" s="170">
        <v>1280206.6218922362</v>
      </c>
      <c r="U1587" s="145">
        <v>1567</v>
      </c>
      <c r="V1587" s="145">
        <v>4420240.0696290247</v>
      </c>
    </row>
    <row r="1588" spans="1:22" x14ac:dyDescent="0.35">
      <c r="A1588" s="70">
        <f t="shared" si="33"/>
        <v>1569</v>
      </c>
      <c r="B1588" s="170">
        <v>1280206.6218922362</v>
      </c>
      <c r="U1588" s="145">
        <v>1568</v>
      </c>
      <c r="V1588" s="145">
        <v>-17368117.635439273</v>
      </c>
    </row>
    <row r="1589" spans="1:22" x14ac:dyDescent="0.35">
      <c r="A1589" s="70">
        <f t="shared" si="33"/>
        <v>1570</v>
      </c>
      <c r="B1589" s="170">
        <v>1280206.6218922362</v>
      </c>
      <c r="U1589" s="145">
        <v>1569</v>
      </c>
      <c r="V1589" s="145">
        <v>1405566.0189179741</v>
      </c>
    </row>
    <row r="1590" spans="1:22" x14ac:dyDescent="0.35">
      <c r="A1590" s="70">
        <f t="shared" si="33"/>
        <v>1571</v>
      </c>
      <c r="B1590" s="170">
        <v>1280206.6218922362</v>
      </c>
      <c r="U1590" s="145">
        <v>1570</v>
      </c>
      <c r="V1590" s="145">
        <v>19689664.236209743</v>
      </c>
    </row>
    <row r="1591" spans="1:22" x14ac:dyDescent="0.35">
      <c r="A1591" s="70">
        <f t="shared" si="33"/>
        <v>1572</v>
      </c>
      <c r="B1591" s="170">
        <v>1280206.6218922362</v>
      </c>
      <c r="U1591" s="145">
        <v>1571</v>
      </c>
      <c r="V1591" s="145">
        <v>-7170358.6180998366</v>
      </c>
    </row>
    <row r="1592" spans="1:22" x14ac:dyDescent="0.35">
      <c r="A1592" s="70">
        <f t="shared" si="33"/>
        <v>1573</v>
      </c>
      <c r="B1592" s="170">
        <v>1280206.6218922362</v>
      </c>
      <c r="U1592" s="145">
        <v>1572</v>
      </c>
      <c r="V1592" s="145">
        <v>1289103.1851295382</v>
      </c>
    </row>
    <row r="1593" spans="1:22" x14ac:dyDescent="0.35">
      <c r="A1593" s="70">
        <f t="shared" si="33"/>
        <v>1574</v>
      </c>
      <c r="B1593" s="170">
        <v>1280206.6218922362</v>
      </c>
      <c r="U1593" s="145">
        <v>1573</v>
      </c>
      <c r="V1593" s="145">
        <v>9464320.2036986947</v>
      </c>
    </row>
    <row r="1594" spans="1:22" x14ac:dyDescent="0.35">
      <c r="A1594" s="70">
        <f t="shared" si="33"/>
        <v>1575</v>
      </c>
      <c r="B1594" s="170">
        <v>1280206.6218922362</v>
      </c>
      <c r="U1594" s="145">
        <v>1574</v>
      </c>
      <c r="V1594" s="145">
        <v>-20801859.252587281</v>
      </c>
    </row>
    <row r="1595" spans="1:22" x14ac:dyDescent="0.35">
      <c r="A1595" s="70">
        <f t="shared" si="33"/>
        <v>1576</v>
      </c>
      <c r="B1595" s="170">
        <v>1280206.6218922362</v>
      </c>
      <c r="U1595" s="145">
        <v>1575</v>
      </c>
      <c r="V1595" s="145">
        <v>3337364.37057814</v>
      </c>
    </row>
    <row r="1596" spans="1:22" x14ac:dyDescent="0.35">
      <c r="A1596" s="70">
        <f t="shared" si="33"/>
        <v>1577</v>
      </c>
      <c r="B1596" s="170">
        <v>1280206.6218922362</v>
      </c>
      <c r="U1596" s="145">
        <v>1576</v>
      </c>
      <c r="V1596" s="145">
        <v>-2443857.7720461823</v>
      </c>
    </row>
    <row r="1597" spans="1:22" x14ac:dyDescent="0.35">
      <c r="A1597" s="70">
        <f t="shared" si="33"/>
        <v>1578</v>
      </c>
      <c r="B1597" s="170">
        <v>1280206.6218922362</v>
      </c>
      <c r="U1597" s="145">
        <v>1577</v>
      </c>
      <c r="V1597" s="145">
        <v>-5306810.5966959149</v>
      </c>
    </row>
    <row r="1598" spans="1:22" x14ac:dyDescent="0.35">
      <c r="A1598" s="70">
        <f t="shared" si="33"/>
        <v>1579</v>
      </c>
      <c r="B1598" s="170">
        <v>1280206.6218922362</v>
      </c>
      <c r="U1598" s="145">
        <v>1578</v>
      </c>
      <c r="V1598" s="145">
        <v>-13401412.067128152</v>
      </c>
    </row>
    <row r="1599" spans="1:22" x14ac:dyDescent="0.35">
      <c r="A1599" s="70">
        <f t="shared" si="33"/>
        <v>1580</v>
      </c>
      <c r="B1599" s="170">
        <v>1280206.6218922362</v>
      </c>
      <c r="U1599" s="145">
        <v>1579</v>
      </c>
      <c r="V1599" s="145">
        <v>612210.02288138121</v>
      </c>
    </row>
    <row r="1600" spans="1:22" x14ac:dyDescent="0.35">
      <c r="A1600" s="70">
        <f t="shared" si="33"/>
        <v>1581</v>
      </c>
      <c r="B1600" s="170">
        <v>1280206.6218922362</v>
      </c>
      <c r="U1600" s="145">
        <v>1580</v>
      </c>
      <c r="V1600" s="145">
        <v>-18892362.583218172</v>
      </c>
    </row>
    <row r="1601" spans="1:22" x14ac:dyDescent="0.35">
      <c r="A1601" s="70">
        <f t="shared" si="33"/>
        <v>1582</v>
      </c>
      <c r="B1601" s="170">
        <v>1280206.6218922362</v>
      </c>
      <c r="U1601" s="145">
        <v>1581</v>
      </c>
      <c r="V1601" s="145">
        <v>7068320.7938824631</v>
      </c>
    </row>
    <row r="1602" spans="1:22" x14ac:dyDescent="0.35">
      <c r="A1602" s="70">
        <f t="shared" si="33"/>
        <v>1583</v>
      </c>
      <c r="B1602" s="170">
        <v>1280206.6218922362</v>
      </c>
      <c r="U1602" s="145">
        <v>1582</v>
      </c>
      <c r="V1602" s="145">
        <v>27665829.572065368</v>
      </c>
    </row>
    <row r="1603" spans="1:22" x14ac:dyDescent="0.35">
      <c r="A1603" s="70">
        <f t="shared" si="33"/>
        <v>1584</v>
      </c>
      <c r="B1603" s="170">
        <v>1280206.6218922362</v>
      </c>
      <c r="U1603" s="145">
        <v>1583</v>
      </c>
      <c r="V1603" s="145">
        <v>5584019.2364086732</v>
      </c>
    </row>
    <row r="1604" spans="1:22" x14ac:dyDescent="0.35">
      <c r="A1604" s="70">
        <f t="shared" si="33"/>
        <v>1585</v>
      </c>
      <c r="B1604" s="170">
        <v>1280206.6218922362</v>
      </c>
      <c r="U1604" s="145">
        <v>1584</v>
      </c>
      <c r="V1604" s="145">
        <v>-24507441.398531955</v>
      </c>
    </row>
    <row r="1605" spans="1:22" x14ac:dyDescent="0.35">
      <c r="A1605" s="70">
        <f t="shared" si="33"/>
        <v>1586</v>
      </c>
      <c r="B1605" s="170">
        <v>1280206.6218922362</v>
      </c>
      <c r="U1605" s="145">
        <v>1585</v>
      </c>
      <c r="V1605" s="145">
        <v>-22621297.317343935</v>
      </c>
    </row>
    <row r="1606" spans="1:22" x14ac:dyDescent="0.35">
      <c r="A1606" s="70">
        <f t="shared" si="33"/>
        <v>1587</v>
      </c>
      <c r="B1606" s="170">
        <v>1280206.6218922362</v>
      </c>
      <c r="U1606" s="145">
        <v>1586</v>
      </c>
      <c r="V1606" s="145">
        <v>-9535939.8752884604</v>
      </c>
    </row>
    <row r="1607" spans="1:22" x14ac:dyDescent="0.35">
      <c r="A1607" s="70">
        <f t="shared" si="33"/>
        <v>1588</v>
      </c>
      <c r="B1607" s="170">
        <v>1280206.6218922362</v>
      </c>
      <c r="U1607" s="145">
        <v>1587</v>
      </c>
      <c r="V1607" s="145">
        <v>-15025631.062149189</v>
      </c>
    </row>
    <row r="1608" spans="1:22" x14ac:dyDescent="0.35">
      <c r="A1608" s="70">
        <f t="shared" si="33"/>
        <v>1589</v>
      </c>
      <c r="B1608" s="170">
        <v>1280206.6218922362</v>
      </c>
      <c r="U1608" s="145">
        <v>1588</v>
      </c>
      <c r="V1608" s="145">
        <v>-5467143.9728116319</v>
      </c>
    </row>
    <row r="1609" spans="1:22" x14ac:dyDescent="0.35">
      <c r="A1609" s="70">
        <f t="shared" si="33"/>
        <v>1590</v>
      </c>
      <c r="B1609" s="170">
        <v>1280206.6218922362</v>
      </c>
      <c r="U1609" s="145">
        <v>1589</v>
      </c>
      <c r="V1609" s="145">
        <v>13075560.93718297</v>
      </c>
    </row>
    <row r="1610" spans="1:22" x14ac:dyDescent="0.35">
      <c r="A1610" s="70">
        <f t="shared" si="33"/>
        <v>1591</v>
      </c>
      <c r="B1610" s="170">
        <v>1280206.6218922362</v>
      </c>
      <c r="U1610" s="145">
        <v>1590</v>
      </c>
      <c r="V1610" s="145">
        <v>19805354.111657802</v>
      </c>
    </row>
    <row r="1611" spans="1:22" x14ac:dyDescent="0.35">
      <c r="A1611" s="70">
        <f t="shared" si="33"/>
        <v>1592</v>
      </c>
      <c r="B1611" s="170">
        <v>1280206.6218922362</v>
      </c>
      <c r="U1611" s="145">
        <v>1591</v>
      </c>
      <c r="V1611" s="145">
        <v>-2248768.3462278917</v>
      </c>
    </row>
    <row r="1612" spans="1:22" x14ac:dyDescent="0.35">
      <c r="A1612" s="70">
        <f t="shared" si="33"/>
        <v>1593</v>
      </c>
      <c r="B1612" s="170">
        <v>1280206.6218922362</v>
      </c>
      <c r="U1612" s="145">
        <v>1592</v>
      </c>
      <c r="V1612" s="145">
        <v>15395539.161959365</v>
      </c>
    </row>
    <row r="1613" spans="1:22" x14ac:dyDescent="0.35">
      <c r="A1613" s="70">
        <f t="shared" si="33"/>
        <v>1594</v>
      </c>
      <c r="B1613" s="170">
        <v>1280206.6218922362</v>
      </c>
      <c r="U1613" s="145">
        <v>1593</v>
      </c>
      <c r="V1613" s="145">
        <v>-2735492.4077241365</v>
      </c>
    </row>
    <row r="1614" spans="1:22" x14ac:dyDescent="0.35">
      <c r="A1614" s="70">
        <f t="shared" si="33"/>
        <v>1595</v>
      </c>
      <c r="B1614" s="170">
        <v>1280206.6218922362</v>
      </c>
      <c r="U1614" s="145">
        <v>1594</v>
      </c>
      <c r="V1614" s="145">
        <v>1665389.8603902608</v>
      </c>
    </row>
    <row r="1615" spans="1:22" x14ac:dyDescent="0.35">
      <c r="A1615" s="70">
        <f t="shared" si="33"/>
        <v>1596</v>
      </c>
      <c r="B1615" s="170">
        <v>1280206.6218922362</v>
      </c>
      <c r="U1615" s="145">
        <v>1595</v>
      </c>
      <c r="V1615" s="145">
        <v>-9047447.6934854165</v>
      </c>
    </row>
    <row r="1616" spans="1:22" x14ac:dyDescent="0.35">
      <c r="A1616" s="70">
        <f t="shared" si="33"/>
        <v>1597</v>
      </c>
      <c r="B1616" s="170">
        <v>1280206.6218922362</v>
      </c>
      <c r="U1616" s="145">
        <v>1596</v>
      </c>
      <c r="V1616" s="145">
        <v>-7661044.9189308044</v>
      </c>
    </row>
    <row r="1617" spans="1:22" x14ac:dyDescent="0.35">
      <c r="A1617" s="70">
        <f t="shared" si="33"/>
        <v>1598</v>
      </c>
      <c r="B1617" s="170">
        <v>1280206.6218922362</v>
      </c>
      <c r="U1617" s="145">
        <v>1597</v>
      </c>
      <c r="V1617" s="145">
        <v>8062735.1456698403</v>
      </c>
    </row>
    <row r="1618" spans="1:22" x14ac:dyDescent="0.35">
      <c r="A1618" s="70">
        <f t="shared" si="33"/>
        <v>1599</v>
      </c>
      <c r="B1618" s="170">
        <v>1280206.6218922362</v>
      </c>
      <c r="U1618" s="145">
        <v>1598</v>
      </c>
      <c r="V1618" s="145">
        <v>-15498969.620303035</v>
      </c>
    </row>
    <row r="1619" spans="1:22" x14ac:dyDescent="0.35">
      <c r="A1619" s="70">
        <f t="shared" si="33"/>
        <v>1600</v>
      </c>
      <c r="B1619" s="170">
        <v>1280206.6218922362</v>
      </c>
      <c r="U1619" s="145">
        <v>1599</v>
      </c>
      <c r="V1619" s="145">
        <v>1853052.871960558</v>
      </c>
    </row>
    <row r="1620" spans="1:22" x14ac:dyDescent="0.35">
      <c r="A1620" s="70">
        <f t="shared" si="33"/>
        <v>1601</v>
      </c>
      <c r="B1620" s="170">
        <v>1280206.6218922362</v>
      </c>
      <c r="U1620" s="145">
        <v>1600</v>
      </c>
      <c r="V1620" s="145">
        <v>9991975.4672722518</v>
      </c>
    </row>
    <row r="1621" spans="1:22" x14ac:dyDescent="0.35">
      <c r="A1621" s="70">
        <f t="shared" si="33"/>
        <v>1602</v>
      </c>
      <c r="B1621" s="170">
        <v>1280206.6218922362</v>
      </c>
      <c r="U1621" s="145">
        <v>1601</v>
      </c>
      <c r="V1621" s="145">
        <v>24765465.151502475</v>
      </c>
    </row>
    <row r="1622" spans="1:22" x14ac:dyDescent="0.35">
      <c r="A1622" s="70">
        <f t="shared" ref="A1622:A1685" si="34">A1621+1</f>
        <v>1603</v>
      </c>
      <c r="B1622" s="170">
        <v>1280206.6218922362</v>
      </c>
      <c r="U1622" s="145">
        <v>1602</v>
      </c>
      <c r="V1622" s="145">
        <v>-16442024.164125185</v>
      </c>
    </row>
    <row r="1623" spans="1:22" x14ac:dyDescent="0.35">
      <c r="A1623" s="70">
        <f t="shared" si="34"/>
        <v>1604</v>
      </c>
      <c r="B1623" s="170">
        <v>1280206.6218922362</v>
      </c>
      <c r="U1623" s="145">
        <v>1603</v>
      </c>
      <c r="V1623" s="145">
        <v>-22080132.118224341</v>
      </c>
    </row>
    <row r="1624" spans="1:22" x14ac:dyDescent="0.35">
      <c r="A1624" s="70">
        <f t="shared" si="34"/>
        <v>1605</v>
      </c>
      <c r="B1624" s="170">
        <v>1280206.6218922362</v>
      </c>
      <c r="U1624" s="145">
        <v>1604</v>
      </c>
      <c r="V1624" s="145">
        <v>3753773.6013632342</v>
      </c>
    </row>
    <row r="1625" spans="1:22" x14ac:dyDescent="0.35">
      <c r="A1625" s="70">
        <f t="shared" si="34"/>
        <v>1606</v>
      </c>
      <c r="B1625" s="170">
        <v>1280206.6218922362</v>
      </c>
      <c r="U1625" s="145">
        <v>1605</v>
      </c>
      <c r="V1625" s="145">
        <v>-3444436.995845994</v>
      </c>
    </row>
    <row r="1626" spans="1:22" x14ac:dyDescent="0.35">
      <c r="A1626" s="70">
        <f t="shared" si="34"/>
        <v>1607</v>
      </c>
      <c r="B1626" s="170">
        <v>1280206.6218922362</v>
      </c>
      <c r="U1626" s="145">
        <v>1606</v>
      </c>
      <c r="V1626" s="145">
        <v>-11222512.276679542</v>
      </c>
    </row>
    <row r="1627" spans="1:22" x14ac:dyDescent="0.35">
      <c r="A1627" s="70">
        <f t="shared" si="34"/>
        <v>1608</v>
      </c>
      <c r="B1627" s="170">
        <v>1280206.6218922362</v>
      </c>
      <c r="U1627" s="145">
        <v>1607</v>
      </c>
      <c r="V1627" s="145">
        <v>-2193328.9384104162</v>
      </c>
    </row>
    <row r="1628" spans="1:22" x14ac:dyDescent="0.35">
      <c r="A1628" s="70">
        <f t="shared" si="34"/>
        <v>1609</v>
      </c>
      <c r="B1628" s="170">
        <v>1280206.6218922362</v>
      </c>
      <c r="U1628" s="145">
        <v>1608</v>
      </c>
      <c r="V1628" s="145">
        <v>-21351015.931603238</v>
      </c>
    </row>
    <row r="1629" spans="1:22" x14ac:dyDescent="0.35">
      <c r="A1629" s="70">
        <f t="shared" si="34"/>
        <v>1610</v>
      </c>
      <c r="B1629" s="170">
        <v>1280206.6218922362</v>
      </c>
      <c r="U1629" s="145">
        <v>1609</v>
      </c>
      <c r="V1629" s="145">
        <v>8361573.0274705626</v>
      </c>
    </row>
    <row r="1630" spans="1:22" x14ac:dyDescent="0.35">
      <c r="A1630" s="70">
        <f t="shared" si="34"/>
        <v>1611</v>
      </c>
      <c r="B1630" s="170">
        <v>1280206.6218922362</v>
      </c>
      <c r="U1630" s="145">
        <v>1610</v>
      </c>
      <c r="V1630" s="145">
        <v>4244283.8309702277</v>
      </c>
    </row>
    <row r="1631" spans="1:22" x14ac:dyDescent="0.35">
      <c r="A1631" s="70">
        <f t="shared" si="34"/>
        <v>1612</v>
      </c>
      <c r="B1631" s="170">
        <v>1280206.6218922362</v>
      </c>
      <c r="U1631" s="145">
        <v>1611</v>
      </c>
      <c r="V1631" s="145">
        <v>-21920068.684516743</v>
      </c>
    </row>
    <row r="1632" spans="1:22" x14ac:dyDescent="0.35">
      <c r="A1632" s="70">
        <f t="shared" si="34"/>
        <v>1613</v>
      </c>
      <c r="B1632" s="170">
        <v>1280206.6218922362</v>
      </c>
      <c r="U1632" s="145">
        <v>1612</v>
      </c>
      <c r="V1632" s="145">
        <v>-39565412.916905969</v>
      </c>
    </row>
    <row r="1633" spans="1:22" x14ac:dyDescent="0.35">
      <c r="A1633" s="70">
        <f t="shared" si="34"/>
        <v>1614</v>
      </c>
      <c r="B1633" s="170">
        <v>1280206.6218922362</v>
      </c>
      <c r="U1633" s="145">
        <v>1613</v>
      </c>
      <c r="V1633" s="145">
        <v>1076039.87520748</v>
      </c>
    </row>
    <row r="1634" spans="1:22" x14ac:dyDescent="0.35">
      <c r="A1634" s="70">
        <f t="shared" si="34"/>
        <v>1615</v>
      </c>
      <c r="B1634" s="170">
        <v>1280206.6218922362</v>
      </c>
      <c r="U1634" s="145">
        <v>1614</v>
      </c>
      <c r="V1634" s="145">
        <v>-17846769.837494951</v>
      </c>
    </row>
    <row r="1635" spans="1:22" x14ac:dyDescent="0.35">
      <c r="A1635" s="70">
        <f t="shared" si="34"/>
        <v>1616</v>
      </c>
      <c r="B1635" s="170">
        <v>1280206.6218922362</v>
      </c>
      <c r="U1635" s="145">
        <v>1615</v>
      </c>
      <c r="V1635" s="145">
        <v>5180354.6717488058</v>
      </c>
    </row>
    <row r="1636" spans="1:22" x14ac:dyDescent="0.35">
      <c r="A1636" s="70">
        <f t="shared" si="34"/>
        <v>1617</v>
      </c>
      <c r="B1636" s="170">
        <v>1280206.6218922362</v>
      </c>
      <c r="U1636" s="145">
        <v>1616</v>
      </c>
      <c r="V1636" s="145">
        <v>4178612.7387862615</v>
      </c>
    </row>
    <row r="1637" spans="1:22" x14ac:dyDescent="0.35">
      <c r="A1637" s="70">
        <f t="shared" si="34"/>
        <v>1618</v>
      </c>
      <c r="B1637" s="170">
        <v>1280206.6218922362</v>
      </c>
      <c r="U1637" s="145">
        <v>1617</v>
      </c>
      <c r="V1637" s="145">
        <v>13519390.870759469</v>
      </c>
    </row>
    <row r="1638" spans="1:22" x14ac:dyDescent="0.35">
      <c r="A1638" s="70">
        <f t="shared" si="34"/>
        <v>1619</v>
      </c>
      <c r="B1638" s="170">
        <v>1280206.6218922362</v>
      </c>
      <c r="U1638" s="145">
        <v>1618</v>
      </c>
      <c r="V1638" s="145">
        <v>806900.31878001615</v>
      </c>
    </row>
    <row r="1639" spans="1:22" x14ac:dyDescent="0.35">
      <c r="A1639" s="70">
        <f t="shared" si="34"/>
        <v>1620</v>
      </c>
      <c r="B1639" s="170">
        <v>1280206.6218922362</v>
      </c>
      <c r="U1639" s="145">
        <v>1619</v>
      </c>
      <c r="V1639" s="145">
        <v>6252313.6430515982</v>
      </c>
    </row>
    <row r="1640" spans="1:22" x14ac:dyDescent="0.35">
      <c r="A1640" s="70">
        <f t="shared" si="34"/>
        <v>1621</v>
      </c>
      <c r="B1640" s="170">
        <v>1280206.6218922362</v>
      </c>
      <c r="U1640" s="145">
        <v>1620</v>
      </c>
      <c r="V1640" s="145">
        <v>-10439968.860126451</v>
      </c>
    </row>
    <row r="1641" spans="1:22" x14ac:dyDescent="0.35">
      <c r="A1641" s="70">
        <f t="shared" si="34"/>
        <v>1622</v>
      </c>
      <c r="B1641" s="170">
        <v>1280206.6218922362</v>
      </c>
      <c r="U1641" s="145">
        <v>1621</v>
      </c>
      <c r="V1641" s="145">
        <v>12443526.567979444</v>
      </c>
    </row>
    <row r="1642" spans="1:22" x14ac:dyDescent="0.35">
      <c r="A1642" s="70">
        <f t="shared" si="34"/>
        <v>1623</v>
      </c>
      <c r="B1642" s="170">
        <v>1280206.6218922362</v>
      </c>
      <c r="U1642" s="145">
        <v>1622</v>
      </c>
      <c r="V1642" s="145">
        <v>-1800240.6070954688</v>
      </c>
    </row>
    <row r="1643" spans="1:22" x14ac:dyDescent="0.35">
      <c r="A1643" s="70">
        <f t="shared" si="34"/>
        <v>1624</v>
      </c>
      <c r="B1643" s="170">
        <v>1280206.6218922362</v>
      </c>
      <c r="U1643" s="145">
        <v>1623</v>
      </c>
      <c r="V1643" s="145">
        <v>-1679484.0140992627</v>
      </c>
    </row>
    <row r="1644" spans="1:22" x14ac:dyDescent="0.35">
      <c r="A1644" s="70">
        <f t="shared" si="34"/>
        <v>1625</v>
      </c>
      <c r="B1644" s="170">
        <v>1280206.6218922362</v>
      </c>
      <c r="U1644" s="145">
        <v>1624</v>
      </c>
      <c r="V1644" s="145">
        <v>2485452.0164634921</v>
      </c>
    </row>
    <row r="1645" spans="1:22" x14ac:dyDescent="0.35">
      <c r="A1645" s="70">
        <f t="shared" si="34"/>
        <v>1626</v>
      </c>
      <c r="B1645" s="170">
        <v>1280206.6218922362</v>
      </c>
      <c r="U1645" s="145">
        <v>1625</v>
      </c>
      <c r="V1645" s="145">
        <v>11599323.445619296</v>
      </c>
    </row>
    <row r="1646" spans="1:22" x14ac:dyDescent="0.35">
      <c r="A1646" s="70">
        <f t="shared" si="34"/>
        <v>1627</v>
      </c>
      <c r="B1646" s="170">
        <v>1280206.6218922362</v>
      </c>
      <c r="U1646" s="145">
        <v>1626</v>
      </c>
      <c r="V1646" s="145">
        <v>25561882.775170494</v>
      </c>
    </row>
    <row r="1647" spans="1:22" x14ac:dyDescent="0.35">
      <c r="A1647" s="70">
        <f t="shared" si="34"/>
        <v>1628</v>
      </c>
      <c r="B1647" s="170">
        <v>1280206.6218922362</v>
      </c>
      <c r="U1647" s="145">
        <v>1627</v>
      </c>
      <c r="V1647" s="145">
        <v>-7476180.7221801318</v>
      </c>
    </row>
    <row r="1648" spans="1:22" x14ac:dyDescent="0.35">
      <c r="A1648" s="70">
        <f t="shared" si="34"/>
        <v>1629</v>
      </c>
      <c r="B1648" s="170">
        <v>1280206.6218922362</v>
      </c>
      <c r="U1648" s="145">
        <v>1628</v>
      </c>
      <c r="V1648" s="145">
        <v>9507785.8115069345</v>
      </c>
    </row>
    <row r="1649" spans="1:22" x14ac:dyDescent="0.35">
      <c r="A1649" s="70">
        <f t="shared" si="34"/>
        <v>1630</v>
      </c>
      <c r="B1649" s="170">
        <v>1280206.6218922362</v>
      </c>
      <c r="U1649" s="145">
        <v>1629</v>
      </c>
      <c r="V1649" s="145">
        <v>23280122.948482983</v>
      </c>
    </row>
    <row r="1650" spans="1:22" x14ac:dyDescent="0.35">
      <c r="A1650" s="70">
        <f t="shared" si="34"/>
        <v>1631</v>
      </c>
      <c r="B1650" s="170">
        <v>1280206.6218922362</v>
      </c>
      <c r="U1650" s="145">
        <v>1630</v>
      </c>
      <c r="V1650" s="145">
        <v>5407195.6793203838</v>
      </c>
    </row>
    <row r="1651" spans="1:22" x14ac:dyDescent="0.35">
      <c r="A1651" s="70">
        <f t="shared" si="34"/>
        <v>1632</v>
      </c>
      <c r="B1651" s="170">
        <v>1280206.6218922362</v>
      </c>
      <c r="U1651" s="145">
        <v>1631</v>
      </c>
      <c r="V1651" s="145">
        <v>9471391.2918670103</v>
      </c>
    </row>
    <row r="1652" spans="1:22" x14ac:dyDescent="0.35">
      <c r="A1652" s="70">
        <f t="shared" si="34"/>
        <v>1633</v>
      </c>
      <c r="B1652" s="170">
        <v>1280206.6218922362</v>
      </c>
      <c r="U1652" s="145">
        <v>1632</v>
      </c>
      <c r="V1652" s="145">
        <v>24761240.162476022</v>
      </c>
    </row>
    <row r="1653" spans="1:22" x14ac:dyDescent="0.35">
      <c r="A1653" s="70">
        <f t="shared" si="34"/>
        <v>1634</v>
      </c>
      <c r="B1653" s="170">
        <v>1280206.6218922362</v>
      </c>
      <c r="U1653" s="145">
        <v>1633</v>
      </c>
      <c r="V1653" s="145">
        <v>-9549250.410396114</v>
      </c>
    </row>
    <row r="1654" spans="1:22" x14ac:dyDescent="0.35">
      <c r="A1654" s="70">
        <f t="shared" si="34"/>
        <v>1635</v>
      </c>
      <c r="B1654" s="170">
        <v>1280206.6218922362</v>
      </c>
      <c r="U1654" s="145">
        <v>1634</v>
      </c>
      <c r="V1654" s="145">
        <v>9790257.2602088228</v>
      </c>
    </row>
    <row r="1655" spans="1:22" x14ac:dyDescent="0.35">
      <c r="A1655" s="70">
        <f t="shared" si="34"/>
        <v>1636</v>
      </c>
      <c r="B1655" s="170">
        <v>1280206.6218922362</v>
      </c>
      <c r="U1655" s="145">
        <v>1635</v>
      </c>
      <c r="V1655" s="145">
        <v>15278017.885494068</v>
      </c>
    </row>
    <row r="1656" spans="1:22" x14ac:dyDescent="0.35">
      <c r="A1656" s="70">
        <f t="shared" si="34"/>
        <v>1637</v>
      </c>
      <c r="B1656" s="170">
        <v>1280206.6218922362</v>
      </c>
      <c r="U1656" s="145">
        <v>1636</v>
      </c>
      <c r="V1656" s="145">
        <v>-10869647.053189568</v>
      </c>
    </row>
    <row r="1657" spans="1:22" x14ac:dyDescent="0.35">
      <c r="A1657" s="70">
        <f t="shared" si="34"/>
        <v>1638</v>
      </c>
      <c r="B1657" s="170">
        <v>1280206.6218922362</v>
      </c>
      <c r="U1657" s="145">
        <v>1637</v>
      </c>
      <c r="V1657" s="145">
        <v>11610361.213284284</v>
      </c>
    </row>
    <row r="1658" spans="1:22" x14ac:dyDescent="0.35">
      <c r="A1658" s="70">
        <f t="shared" si="34"/>
        <v>1639</v>
      </c>
      <c r="B1658" s="170">
        <v>1280206.6218922362</v>
      </c>
      <c r="U1658" s="145">
        <v>1638</v>
      </c>
      <c r="V1658" s="145">
        <v>5336686.4397216849</v>
      </c>
    </row>
    <row r="1659" spans="1:22" x14ac:dyDescent="0.35">
      <c r="A1659" s="70">
        <f t="shared" si="34"/>
        <v>1640</v>
      </c>
      <c r="B1659" s="170">
        <v>1280206.6218922362</v>
      </c>
      <c r="U1659" s="145">
        <v>1639</v>
      </c>
      <c r="V1659" s="145">
        <v>34139739.751720458</v>
      </c>
    </row>
    <row r="1660" spans="1:22" x14ac:dyDescent="0.35">
      <c r="A1660" s="70">
        <f t="shared" si="34"/>
        <v>1641</v>
      </c>
      <c r="B1660" s="170">
        <v>1280206.6218922362</v>
      </c>
      <c r="U1660" s="145">
        <v>1640</v>
      </c>
      <c r="V1660" s="145">
        <v>1946922.1060327254</v>
      </c>
    </row>
    <row r="1661" spans="1:22" x14ac:dyDescent="0.35">
      <c r="A1661" s="70">
        <f t="shared" si="34"/>
        <v>1642</v>
      </c>
      <c r="B1661" s="170">
        <v>1280206.6218922362</v>
      </c>
      <c r="U1661" s="145">
        <v>1641</v>
      </c>
      <c r="V1661" s="145">
        <v>3440435.8498304524</v>
      </c>
    </row>
    <row r="1662" spans="1:22" x14ac:dyDescent="0.35">
      <c r="A1662" s="70">
        <f t="shared" si="34"/>
        <v>1643</v>
      </c>
      <c r="B1662" s="170">
        <v>1280206.6218922362</v>
      </c>
      <c r="U1662" s="145">
        <v>1642</v>
      </c>
      <c r="V1662" s="145">
        <v>19209233.429861985</v>
      </c>
    </row>
    <row r="1663" spans="1:22" x14ac:dyDescent="0.35">
      <c r="A1663" s="70">
        <f t="shared" si="34"/>
        <v>1644</v>
      </c>
      <c r="B1663" s="170">
        <v>1280206.6218922362</v>
      </c>
      <c r="U1663" s="145">
        <v>1643</v>
      </c>
      <c r="V1663" s="145">
        <v>-4363847.0973689035</v>
      </c>
    </row>
    <row r="1664" spans="1:22" x14ac:dyDescent="0.35">
      <c r="A1664" s="70">
        <f t="shared" si="34"/>
        <v>1645</v>
      </c>
      <c r="B1664" s="170">
        <v>1280206.6218922362</v>
      </c>
      <c r="U1664" s="145">
        <v>1644</v>
      </c>
      <c r="V1664" s="145">
        <v>-1544932.7716734335</v>
      </c>
    </row>
    <row r="1665" spans="1:22" x14ac:dyDescent="0.35">
      <c r="A1665" s="70">
        <f t="shared" si="34"/>
        <v>1646</v>
      </c>
      <c r="B1665" s="170">
        <v>1280206.6218922362</v>
      </c>
      <c r="U1665" s="145">
        <v>1645</v>
      </c>
      <c r="V1665" s="145">
        <v>-11589238.303229339</v>
      </c>
    </row>
    <row r="1666" spans="1:22" x14ac:dyDescent="0.35">
      <c r="A1666" s="70">
        <f t="shared" si="34"/>
        <v>1647</v>
      </c>
      <c r="B1666" s="170">
        <v>1280206.6218922362</v>
      </c>
      <c r="U1666" s="145">
        <v>1646</v>
      </c>
      <c r="V1666" s="145">
        <v>-403169.81422496215</v>
      </c>
    </row>
    <row r="1667" spans="1:22" x14ac:dyDescent="0.35">
      <c r="A1667" s="70">
        <f t="shared" si="34"/>
        <v>1648</v>
      </c>
      <c r="B1667" s="170">
        <v>1280206.6218922362</v>
      </c>
      <c r="U1667" s="145">
        <v>1647</v>
      </c>
      <c r="V1667" s="145">
        <v>12673845.790380053</v>
      </c>
    </row>
    <row r="1668" spans="1:22" x14ac:dyDescent="0.35">
      <c r="A1668" s="70">
        <f t="shared" si="34"/>
        <v>1649</v>
      </c>
      <c r="B1668" s="170">
        <v>1280206.6218922362</v>
      </c>
      <c r="U1668" s="145">
        <v>1648</v>
      </c>
      <c r="V1668" s="145">
        <v>-13160434.999628659</v>
      </c>
    </row>
    <row r="1669" spans="1:22" x14ac:dyDescent="0.35">
      <c r="A1669" s="70">
        <f t="shared" si="34"/>
        <v>1650</v>
      </c>
      <c r="B1669" s="170">
        <v>1280206.6218922362</v>
      </c>
      <c r="U1669" s="145">
        <v>1649</v>
      </c>
      <c r="V1669" s="145">
        <v>-7434439.9081225134</v>
      </c>
    </row>
    <row r="1670" spans="1:22" x14ac:dyDescent="0.35">
      <c r="A1670" s="70">
        <f t="shared" si="34"/>
        <v>1651</v>
      </c>
      <c r="B1670" s="170">
        <v>1280206.6218922362</v>
      </c>
      <c r="U1670" s="145">
        <v>1650</v>
      </c>
      <c r="V1670" s="145">
        <v>282716.6403562203</v>
      </c>
    </row>
    <row r="1671" spans="1:22" x14ac:dyDescent="0.35">
      <c r="A1671" s="70">
        <f t="shared" si="34"/>
        <v>1652</v>
      </c>
      <c r="B1671" s="170">
        <v>1280206.6218922362</v>
      </c>
      <c r="U1671" s="145">
        <v>1651</v>
      </c>
      <c r="V1671" s="145">
        <v>-10325436.687784813</v>
      </c>
    </row>
    <row r="1672" spans="1:22" x14ac:dyDescent="0.35">
      <c r="A1672" s="70">
        <f t="shared" si="34"/>
        <v>1653</v>
      </c>
      <c r="B1672" s="170">
        <v>1280206.6218922362</v>
      </c>
      <c r="U1672" s="145">
        <v>1652</v>
      </c>
      <c r="V1672" s="145">
        <v>-8729029.851017369</v>
      </c>
    </row>
    <row r="1673" spans="1:22" x14ac:dyDescent="0.35">
      <c r="A1673" s="70">
        <f t="shared" si="34"/>
        <v>1654</v>
      </c>
      <c r="B1673" s="170">
        <v>1280206.6218922362</v>
      </c>
      <c r="U1673" s="145">
        <v>1653</v>
      </c>
      <c r="V1673" s="145">
        <v>13264171.248777933</v>
      </c>
    </row>
    <row r="1674" spans="1:22" x14ac:dyDescent="0.35">
      <c r="A1674" s="70">
        <f t="shared" si="34"/>
        <v>1655</v>
      </c>
      <c r="B1674" s="170">
        <v>1280206.6218922362</v>
      </c>
      <c r="U1674" s="145">
        <v>1654</v>
      </c>
      <c r="V1674" s="145">
        <v>-21324816.012535505</v>
      </c>
    </row>
    <row r="1675" spans="1:22" x14ac:dyDescent="0.35">
      <c r="A1675" s="70">
        <f t="shared" si="34"/>
        <v>1656</v>
      </c>
      <c r="B1675" s="170">
        <v>1280206.6218922362</v>
      </c>
      <c r="U1675" s="145">
        <v>1655</v>
      </c>
      <c r="V1675" s="145">
        <v>24886091.994929403</v>
      </c>
    </row>
    <row r="1676" spans="1:22" x14ac:dyDescent="0.35">
      <c r="A1676" s="70">
        <f t="shared" si="34"/>
        <v>1657</v>
      </c>
      <c r="B1676" s="170">
        <v>1280206.6218922362</v>
      </c>
      <c r="U1676" s="145">
        <v>1656</v>
      </c>
      <c r="V1676" s="145">
        <v>-3338781.2462085858</v>
      </c>
    </row>
    <row r="1677" spans="1:22" x14ac:dyDescent="0.35">
      <c r="A1677" s="70">
        <f t="shared" si="34"/>
        <v>1658</v>
      </c>
      <c r="B1677" s="170">
        <v>1280206.6218922362</v>
      </c>
      <c r="U1677" s="145">
        <v>1657</v>
      </c>
      <c r="V1677" s="145">
        <v>33313572.974798605</v>
      </c>
    </row>
    <row r="1678" spans="1:22" x14ac:dyDescent="0.35">
      <c r="A1678" s="70">
        <f t="shared" si="34"/>
        <v>1659</v>
      </c>
      <c r="B1678" s="170">
        <v>1280206.6218922362</v>
      </c>
      <c r="U1678" s="145">
        <v>1658</v>
      </c>
      <c r="V1678" s="145">
        <v>-10997307.500406489</v>
      </c>
    </row>
    <row r="1679" spans="1:22" x14ac:dyDescent="0.35">
      <c r="A1679" s="70">
        <f t="shared" si="34"/>
        <v>1660</v>
      </c>
      <c r="B1679" s="170">
        <v>1280206.6218922362</v>
      </c>
      <c r="U1679" s="145">
        <v>1659</v>
      </c>
      <c r="V1679" s="145">
        <v>-6004160.9136897363</v>
      </c>
    </row>
    <row r="1680" spans="1:22" x14ac:dyDescent="0.35">
      <c r="A1680" s="70">
        <f t="shared" si="34"/>
        <v>1661</v>
      </c>
      <c r="B1680" s="170">
        <v>1280206.6218922362</v>
      </c>
      <c r="U1680" s="145">
        <v>1660</v>
      </c>
      <c r="V1680" s="145">
        <v>-11906193.673087863</v>
      </c>
    </row>
    <row r="1681" spans="1:22" x14ac:dyDescent="0.35">
      <c r="A1681" s="70">
        <f t="shared" si="34"/>
        <v>1662</v>
      </c>
      <c r="B1681" s="170">
        <v>1280206.6218922362</v>
      </c>
      <c r="U1681" s="145">
        <v>1661</v>
      </c>
      <c r="V1681" s="145">
        <v>13398199.454174761</v>
      </c>
    </row>
    <row r="1682" spans="1:22" x14ac:dyDescent="0.35">
      <c r="A1682" s="70">
        <f t="shared" si="34"/>
        <v>1663</v>
      </c>
      <c r="B1682" s="170">
        <v>1280206.6218922362</v>
      </c>
      <c r="U1682" s="145">
        <v>1662</v>
      </c>
      <c r="V1682" s="145">
        <v>4098380.5737494603</v>
      </c>
    </row>
    <row r="1683" spans="1:22" x14ac:dyDescent="0.35">
      <c r="A1683" s="70">
        <f t="shared" si="34"/>
        <v>1664</v>
      </c>
      <c r="B1683" s="170">
        <v>1280206.6218922362</v>
      </c>
      <c r="U1683" s="145">
        <v>1663</v>
      </c>
      <c r="V1683" s="145">
        <v>-6763531.4106762707</v>
      </c>
    </row>
    <row r="1684" spans="1:22" x14ac:dyDescent="0.35">
      <c r="A1684" s="70">
        <f t="shared" si="34"/>
        <v>1665</v>
      </c>
      <c r="B1684" s="170">
        <v>1280206.6218922362</v>
      </c>
      <c r="U1684" s="145">
        <v>1664</v>
      </c>
      <c r="V1684" s="145">
        <v>2257359.5740482695</v>
      </c>
    </row>
    <row r="1685" spans="1:22" x14ac:dyDescent="0.35">
      <c r="A1685" s="70">
        <f t="shared" si="34"/>
        <v>1666</v>
      </c>
      <c r="B1685" s="170">
        <v>1280206.6218922362</v>
      </c>
      <c r="U1685" s="145">
        <v>1665</v>
      </c>
      <c r="V1685" s="145">
        <v>13541102.758751605</v>
      </c>
    </row>
    <row r="1686" spans="1:22" x14ac:dyDescent="0.35">
      <c r="A1686" s="70">
        <f t="shared" ref="A1686:A1749" si="35">A1685+1</f>
        <v>1667</v>
      </c>
      <c r="B1686" s="170">
        <v>1280206.6218922362</v>
      </c>
      <c r="U1686" s="145">
        <v>1666</v>
      </c>
      <c r="V1686" s="145">
        <v>-18159650.439806856</v>
      </c>
    </row>
    <row r="1687" spans="1:22" x14ac:dyDescent="0.35">
      <c r="A1687" s="70">
        <f t="shared" si="35"/>
        <v>1668</v>
      </c>
      <c r="B1687" s="170">
        <v>1280206.6218922362</v>
      </c>
      <c r="U1687" s="145">
        <v>1667</v>
      </c>
      <c r="V1687" s="145">
        <v>-14807780.609339766</v>
      </c>
    </row>
    <row r="1688" spans="1:22" x14ac:dyDescent="0.35">
      <c r="A1688" s="70">
        <f t="shared" si="35"/>
        <v>1669</v>
      </c>
      <c r="B1688" s="170">
        <v>1280206.6218922362</v>
      </c>
      <c r="U1688" s="145">
        <v>1668</v>
      </c>
      <c r="V1688" s="145">
        <v>6325823.7954109013</v>
      </c>
    </row>
    <row r="1689" spans="1:22" x14ac:dyDescent="0.35">
      <c r="A1689" s="70">
        <f t="shared" si="35"/>
        <v>1670</v>
      </c>
      <c r="B1689" s="170">
        <v>1280206.6218922362</v>
      </c>
      <c r="U1689" s="145">
        <v>1669</v>
      </c>
      <c r="V1689" s="145">
        <v>2846579.1222481132</v>
      </c>
    </row>
    <row r="1690" spans="1:22" x14ac:dyDescent="0.35">
      <c r="A1690" s="70">
        <f t="shared" si="35"/>
        <v>1671</v>
      </c>
      <c r="B1690" s="170">
        <v>1280206.6218922362</v>
      </c>
      <c r="U1690" s="145">
        <v>1670</v>
      </c>
      <c r="V1690" s="145">
        <v>13699397.990966611</v>
      </c>
    </row>
    <row r="1691" spans="1:22" x14ac:dyDescent="0.35">
      <c r="A1691" s="70">
        <f t="shared" si="35"/>
        <v>1672</v>
      </c>
      <c r="B1691" s="170">
        <v>1280206.6218922362</v>
      </c>
      <c r="U1691" s="145">
        <v>1671</v>
      </c>
      <c r="V1691" s="145">
        <v>5704253.705252286</v>
      </c>
    </row>
    <row r="1692" spans="1:22" x14ac:dyDescent="0.35">
      <c r="A1692" s="70">
        <f t="shared" si="35"/>
        <v>1673</v>
      </c>
      <c r="B1692" s="170">
        <v>1280206.6218922362</v>
      </c>
      <c r="U1692" s="145">
        <v>1672</v>
      </c>
      <c r="V1692" s="145">
        <v>-2425819.1295329519</v>
      </c>
    </row>
    <row r="1693" spans="1:22" x14ac:dyDescent="0.35">
      <c r="A1693" s="70">
        <f t="shared" si="35"/>
        <v>1674</v>
      </c>
      <c r="B1693" s="170">
        <v>1280206.6218922362</v>
      </c>
      <c r="U1693" s="145">
        <v>1673</v>
      </c>
      <c r="V1693" s="145">
        <v>-9359581.7567857616</v>
      </c>
    </row>
    <row r="1694" spans="1:22" x14ac:dyDescent="0.35">
      <c r="A1694" s="70">
        <f t="shared" si="35"/>
        <v>1675</v>
      </c>
      <c r="B1694" s="170">
        <v>1280206.6218922362</v>
      </c>
      <c r="U1694" s="145">
        <v>1674</v>
      </c>
      <c r="V1694" s="145">
        <v>18151567.994325653</v>
      </c>
    </row>
    <row r="1695" spans="1:22" x14ac:dyDescent="0.35">
      <c r="A1695" s="70">
        <f t="shared" si="35"/>
        <v>1676</v>
      </c>
      <c r="B1695" s="170">
        <v>1280206.6218922362</v>
      </c>
      <c r="U1695" s="145">
        <v>1675</v>
      </c>
      <c r="V1695" s="145">
        <v>605641.51749140024</v>
      </c>
    </row>
    <row r="1696" spans="1:22" x14ac:dyDescent="0.35">
      <c r="A1696" s="70">
        <f t="shared" si="35"/>
        <v>1677</v>
      </c>
      <c r="B1696" s="170">
        <v>1280206.6218922362</v>
      </c>
      <c r="U1696" s="145">
        <v>1676</v>
      </c>
      <c r="V1696" s="145">
        <v>4006860.857781589</v>
      </c>
    </row>
    <row r="1697" spans="1:22" x14ac:dyDescent="0.35">
      <c r="A1697" s="70">
        <f t="shared" si="35"/>
        <v>1678</v>
      </c>
      <c r="B1697" s="170">
        <v>1280206.6218922362</v>
      </c>
      <c r="U1697" s="145">
        <v>1677</v>
      </c>
      <c r="V1697" s="145">
        <v>17281209.357211784</v>
      </c>
    </row>
    <row r="1698" spans="1:22" x14ac:dyDescent="0.35">
      <c r="A1698" s="70">
        <f t="shared" si="35"/>
        <v>1679</v>
      </c>
      <c r="B1698" s="170">
        <v>1280206.6218922362</v>
      </c>
      <c r="U1698" s="145">
        <v>1678</v>
      </c>
      <c r="V1698" s="145">
        <v>-6920523.613212958</v>
      </c>
    </row>
    <row r="1699" spans="1:22" x14ac:dyDescent="0.35">
      <c r="A1699" s="70">
        <f t="shared" si="35"/>
        <v>1680</v>
      </c>
      <c r="B1699" s="170">
        <v>1280206.6218922362</v>
      </c>
      <c r="U1699" s="145">
        <v>1679</v>
      </c>
      <c r="V1699" s="145">
        <v>20622046.905473169</v>
      </c>
    </row>
    <row r="1700" spans="1:22" x14ac:dyDescent="0.35">
      <c r="A1700" s="70">
        <f t="shared" si="35"/>
        <v>1681</v>
      </c>
      <c r="B1700" s="170">
        <v>1280206.6218922362</v>
      </c>
      <c r="U1700" s="145">
        <v>1680</v>
      </c>
      <c r="V1700" s="145">
        <v>18931625.223731264</v>
      </c>
    </row>
    <row r="1701" spans="1:22" x14ac:dyDescent="0.35">
      <c r="A1701" s="70">
        <f t="shared" si="35"/>
        <v>1682</v>
      </c>
      <c r="B1701" s="170">
        <v>1280206.6218922362</v>
      </c>
      <c r="U1701" s="145">
        <v>1681</v>
      </c>
      <c r="V1701" s="145">
        <v>30631372.853872079</v>
      </c>
    </row>
    <row r="1702" spans="1:22" x14ac:dyDescent="0.35">
      <c r="A1702" s="70">
        <f t="shared" si="35"/>
        <v>1683</v>
      </c>
      <c r="B1702" s="170">
        <v>1280206.6218922362</v>
      </c>
      <c r="U1702" s="145">
        <v>1682</v>
      </c>
      <c r="V1702" s="145">
        <v>14831215.102067389</v>
      </c>
    </row>
    <row r="1703" spans="1:22" x14ac:dyDescent="0.35">
      <c r="A1703" s="70">
        <f t="shared" si="35"/>
        <v>1684</v>
      </c>
      <c r="B1703" s="170">
        <v>1280206.6218922362</v>
      </c>
      <c r="U1703" s="145">
        <v>1683</v>
      </c>
      <c r="V1703" s="145">
        <v>12357392.696135119</v>
      </c>
    </row>
    <row r="1704" spans="1:22" x14ac:dyDescent="0.35">
      <c r="A1704" s="70">
        <f t="shared" si="35"/>
        <v>1685</v>
      </c>
      <c r="B1704" s="170">
        <v>1280206.6218922362</v>
      </c>
      <c r="U1704" s="145">
        <v>1684</v>
      </c>
      <c r="V1704" s="145">
        <v>26662565.008215107</v>
      </c>
    </row>
    <row r="1705" spans="1:22" x14ac:dyDescent="0.35">
      <c r="A1705" s="70">
        <f t="shared" si="35"/>
        <v>1686</v>
      </c>
      <c r="B1705" s="170">
        <v>1280206.6218922362</v>
      </c>
      <c r="U1705" s="145">
        <v>1685</v>
      </c>
      <c r="V1705" s="145">
        <v>6582132.3870091625</v>
      </c>
    </row>
    <row r="1706" spans="1:22" x14ac:dyDescent="0.35">
      <c r="A1706" s="70">
        <f t="shared" si="35"/>
        <v>1687</v>
      </c>
      <c r="B1706" s="170">
        <v>1280206.6218922362</v>
      </c>
      <c r="U1706" s="145">
        <v>1686</v>
      </c>
      <c r="V1706" s="145">
        <v>24337767.99487181</v>
      </c>
    </row>
    <row r="1707" spans="1:22" x14ac:dyDescent="0.35">
      <c r="A1707" s="70">
        <f t="shared" si="35"/>
        <v>1688</v>
      </c>
      <c r="B1707" s="170">
        <v>1280206.6218922362</v>
      </c>
      <c r="U1707" s="145">
        <v>1687</v>
      </c>
      <c r="V1707" s="145">
        <v>-4864349.2316239476</v>
      </c>
    </row>
    <row r="1708" spans="1:22" x14ac:dyDescent="0.35">
      <c r="A1708" s="70">
        <f t="shared" si="35"/>
        <v>1689</v>
      </c>
      <c r="B1708" s="170">
        <v>1280206.6218922362</v>
      </c>
      <c r="U1708" s="145">
        <v>1688</v>
      </c>
      <c r="V1708" s="145">
        <v>-3828896.2559720017</v>
      </c>
    </row>
    <row r="1709" spans="1:22" x14ac:dyDescent="0.35">
      <c r="A1709" s="70">
        <f t="shared" si="35"/>
        <v>1690</v>
      </c>
      <c r="B1709" s="170">
        <v>1280206.6218922362</v>
      </c>
      <c r="U1709" s="145">
        <v>1689</v>
      </c>
      <c r="V1709" s="145">
        <v>14800133.50357639</v>
      </c>
    </row>
    <row r="1710" spans="1:22" x14ac:dyDescent="0.35">
      <c r="A1710" s="70">
        <f t="shared" si="35"/>
        <v>1691</v>
      </c>
      <c r="B1710" s="170">
        <v>1280206.6218922362</v>
      </c>
      <c r="U1710" s="145">
        <v>1690</v>
      </c>
      <c r="V1710" s="145">
        <v>12114459.553929675</v>
      </c>
    </row>
    <row r="1711" spans="1:22" x14ac:dyDescent="0.35">
      <c r="A1711" s="70">
        <f t="shared" si="35"/>
        <v>1692</v>
      </c>
      <c r="B1711" s="170">
        <v>1280206.6218922362</v>
      </c>
      <c r="U1711" s="145">
        <v>1691</v>
      </c>
      <c r="V1711" s="145">
        <v>-3120742.9291884936</v>
      </c>
    </row>
    <row r="1712" spans="1:22" x14ac:dyDescent="0.35">
      <c r="A1712" s="70">
        <f t="shared" si="35"/>
        <v>1693</v>
      </c>
      <c r="B1712" s="170">
        <v>1280206.6218922362</v>
      </c>
      <c r="U1712" s="145">
        <v>1692</v>
      </c>
      <c r="V1712" s="145">
        <v>969127.40792912245</v>
      </c>
    </row>
    <row r="1713" spans="1:22" x14ac:dyDescent="0.35">
      <c r="A1713" s="70">
        <f t="shared" si="35"/>
        <v>1694</v>
      </c>
      <c r="B1713" s="170">
        <v>1280206.6218922362</v>
      </c>
      <c r="U1713" s="145">
        <v>1693</v>
      </c>
      <c r="V1713" s="145">
        <v>-7161409.9017259814</v>
      </c>
    </row>
    <row r="1714" spans="1:22" x14ac:dyDescent="0.35">
      <c r="A1714" s="70">
        <f t="shared" si="35"/>
        <v>1695</v>
      </c>
      <c r="B1714" s="170">
        <v>1280206.6218922362</v>
      </c>
      <c r="U1714" s="145">
        <v>1694</v>
      </c>
      <c r="V1714" s="145">
        <v>10183670.326267518</v>
      </c>
    </row>
    <row r="1715" spans="1:22" x14ac:dyDescent="0.35">
      <c r="A1715" s="70">
        <f t="shared" si="35"/>
        <v>1696</v>
      </c>
      <c r="B1715" s="170">
        <v>1280206.6218922362</v>
      </c>
      <c r="U1715" s="145">
        <v>1695</v>
      </c>
      <c r="V1715" s="145">
        <v>28818077.484783009</v>
      </c>
    </row>
    <row r="1716" spans="1:22" x14ac:dyDescent="0.35">
      <c r="A1716" s="70">
        <f t="shared" si="35"/>
        <v>1697</v>
      </c>
      <c r="B1716" s="170">
        <v>1280206.6218922362</v>
      </c>
      <c r="U1716" s="145">
        <v>1696</v>
      </c>
      <c r="V1716" s="145">
        <v>-17924805.474603806</v>
      </c>
    </row>
    <row r="1717" spans="1:22" x14ac:dyDescent="0.35">
      <c r="A1717" s="70">
        <f t="shared" si="35"/>
        <v>1698</v>
      </c>
      <c r="B1717" s="170">
        <v>1280206.6218922362</v>
      </c>
      <c r="U1717" s="145">
        <v>1697</v>
      </c>
      <c r="V1717" s="145">
        <v>7223804.8402536288</v>
      </c>
    </row>
    <row r="1718" spans="1:22" x14ac:dyDescent="0.35">
      <c r="A1718" s="70">
        <f t="shared" si="35"/>
        <v>1699</v>
      </c>
      <c r="B1718" s="170">
        <v>1280206.6218922362</v>
      </c>
      <c r="U1718" s="145">
        <v>1698</v>
      </c>
      <c r="V1718" s="145">
        <v>16933069.613763243</v>
      </c>
    </row>
    <row r="1719" spans="1:22" x14ac:dyDescent="0.35">
      <c r="A1719" s="70">
        <f t="shared" si="35"/>
        <v>1700</v>
      </c>
      <c r="B1719" s="170">
        <v>1280206.6218922362</v>
      </c>
      <c r="U1719" s="145">
        <v>1699</v>
      </c>
      <c r="V1719" s="145">
        <v>-11629477.243266203</v>
      </c>
    </row>
    <row r="1720" spans="1:22" x14ac:dyDescent="0.35">
      <c r="A1720" s="70">
        <f t="shared" si="35"/>
        <v>1701</v>
      </c>
      <c r="B1720" s="170">
        <v>1280206.6218922362</v>
      </c>
      <c r="U1720" s="145">
        <v>1700</v>
      </c>
      <c r="V1720" s="145">
        <v>29934234.87933189</v>
      </c>
    </row>
    <row r="1721" spans="1:22" x14ac:dyDescent="0.35">
      <c r="A1721" s="70">
        <f t="shared" si="35"/>
        <v>1702</v>
      </c>
      <c r="B1721" s="170">
        <v>1280206.6218922362</v>
      </c>
      <c r="U1721" s="145">
        <v>1701</v>
      </c>
      <c r="V1721" s="145">
        <v>-6736708.1917254124</v>
      </c>
    </row>
    <row r="1722" spans="1:22" x14ac:dyDescent="0.35">
      <c r="A1722" s="70">
        <f t="shared" si="35"/>
        <v>1703</v>
      </c>
      <c r="B1722" s="170">
        <v>1280206.6218922362</v>
      </c>
      <c r="U1722" s="145">
        <v>1702</v>
      </c>
      <c r="V1722" s="145">
        <v>-17617253.371624272</v>
      </c>
    </row>
    <row r="1723" spans="1:22" x14ac:dyDescent="0.35">
      <c r="A1723" s="70">
        <f t="shared" si="35"/>
        <v>1704</v>
      </c>
      <c r="B1723" s="170">
        <v>1280206.6218922362</v>
      </c>
      <c r="U1723" s="145">
        <v>1703</v>
      </c>
      <c r="V1723" s="145">
        <v>-18727000.968702573</v>
      </c>
    </row>
    <row r="1724" spans="1:22" x14ac:dyDescent="0.35">
      <c r="A1724" s="70">
        <f t="shared" si="35"/>
        <v>1705</v>
      </c>
      <c r="B1724" s="170">
        <v>1280206.6218922362</v>
      </c>
      <c r="U1724" s="145">
        <v>1704</v>
      </c>
      <c r="V1724" s="145">
        <v>-8435131.008035671</v>
      </c>
    </row>
    <row r="1725" spans="1:22" x14ac:dyDescent="0.35">
      <c r="A1725" s="70">
        <f t="shared" si="35"/>
        <v>1706</v>
      </c>
      <c r="B1725" s="170">
        <v>1280206.6218922362</v>
      </c>
      <c r="U1725" s="145">
        <v>1705</v>
      </c>
      <c r="V1725" s="145">
        <v>-11169361.376154812</v>
      </c>
    </row>
    <row r="1726" spans="1:22" x14ac:dyDescent="0.35">
      <c r="A1726" s="70">
        <f t="shared" si="35"/>
        <v>1707</v>
      </c>
      <c r="B1726" s="170">
        <v>1280206.6218922362</v>
      </c>
      <c r="U1726" s="145">
        <v>1706</v>
      </c>
      <c r="V1726" s="145">
        <v>-18071215.419144049</v>
      </c>
    </row>
    <row r="1727" spans="1:22" x14ac:dyDescent="0.35">
      <c r="A1727" s="70">
        <f t="shared" si="35"/>
        <v>1708</v>
      </c>
      <c r="B1727" s="170">
        <v>1280206.6218922362</v>
      </c>
      <c r="U1727" s="145">
        <v>1707</v>
      </c>
      <c r="V1727" s="145">
        <v>19206519.526334889</v>
      </c>
    </row>
    <row r="1728" spans="1:22" x14ac:dyDescent="0.35">
      <c r="A1728" s="70">
        <f t="shared" si="35"/>
        <v>1709</v>
      </c>
      <c r="B1728" s="170">
        <v>1280206.6218922362</v>
      </c>
      <c r="U1728" s="145">
        <v>1708</v>
      </c>
      <c r="V1728" s="145">
        <v>-4949484.2798774838</v>
      </c>
    </row>
    <row r="1729" spans="1:22" x14ac:dyDescent="0.35">
      <c r="A1729" s="70">
        <f t="shared" si="35"/>
        <v>1710</v>
      </c>
      <c r="B1729" s="170">
        <v>1280206.6218922362</v>
      </c>
      <c r="U1729" s="145">
        <v>1709</v>
      </c>
      <c r="V1729" s="145">
        <v>-9354135.9350085892</v>
      </c>
    </row>
    <row r="1730" spans="1:22" x14ac:dyDescent="0.35">
      <c r="A1730" s="70">
        <f t="shared" si="35"/>
        <v>1711</v>
      </c>
      <c r="B1730" s="170">
        <v>1280206.6218922362</v>
      </c>
      <c r="U1730" s="145">
        <v>1710</v>
      </c>
      <c r="V1730" s="145">
        <v>3054050.4685679413</v>
      </c>
    </row>
    <row r="1731" spans="1:22" x14ac:dyDescent="0.35">
      <c r="A1731" s="70">
        <f t="shared" si="35"/>
        <v>1712</v>
      </c>
      <c r="B1731" s="170">
        <v>1280206.6218922362</v>
      </c>
      <c r="U1731" s="145">
        <v>1711</v>
      </c>
      <c r="V1731" s="145">
        <v>2101359.7128877789</v>
      </c>
    </row>
    <row r="1732" spans="1:22" x14ac:dyDescent="0.35">
      <c r="A1732" s="70">
        <f t="shared" si="35"/>
        <v>1713</v>
      </c>
      <c r="B1732" s="170">
        <v>1280206.6218922362</v>
      </c>
      <c r="U1732" s="145">
        <v>1712</v>
      </c>
      <c r="V1732" s="145">
        <v>-17852844.606551211</v>
      </c>
    </row>
    <row r="1733" spans="1:22" x14ac:dyDescent="0.35">
      <c r="A1733" s="70">
        <f t="shared" si="35"/>
        <v>1714</v>
      </c>
      <c r="B1733" s="170">
        <v>1280206.6218922362</v>
      </c>
      <c r="U1733" s="145">
        <v>1713</v>
      </c>
      <c r="V1733" s="145">
        <v>14317260.303809609</v>
      </c>
    </row>
    <row r="1734" spans="1:22" x14ac:dyDescent="0.35">
      <c r="A1734" s="70">
        <f t="shared" si="35"/>
        <v>1715</v>
      </c>
      <c r="B1734" s="170">
        <v>1280206.6218922362</v>
      </c>
      <c r="U1734" s="145">
        <v>1714</v>
      </c>
      <c r="V1734" s="145">
        <v>-9844224.6707959715</v>
      </c>
    </row>
    <row r="1735" spans="1:22" x14ac:dyDescent="0.35">
      <c r="A1735" s="70">
        <f t="shared" si="35"/>
        <v>1716</v>
      </c>
      <c r="B1735" s="170">
        <v>1280206.6218922362</v>
      </c>
      <c r="U1735" s="145">
        <v>1715</v>
      </c>
      <c r="V1735" s="145">
        <v>30415622.071495615</v>
      </c>
    </row>
    <row r="1736" spans="1:22" x14ac:dyDescent="0.35">
      <c r="A1736" s="70">
        <f t="shared" si="35"/>
        <v>1717</v>
      </c>
      <c r="B1736" s="170">
        <v>1280206.6218922362</v>
      </c>
      <c r="U1736" s="145">
        <v>1716</v>
      </c>
      <c r="V1736" s="145">
        <v>-2578756.7324348614</v>
      </c>
    </row>
    <row r="1737" spans="1:22" x14ac:dyDescent="0.35">
      <c r="A1737" s="70">
        <f t="shared" si="35"/>
        <v>1718</v>
      </c>
      <c r="B1737" s="170">
        <v>1280206.6218922362</v>
      </c>
      <c r="U1737" s="145">
        <v>1717</v>
      </c>
      <c r="V1737" s="145">
        <v>6519588.9681141227</v>
      </c>
    </row>
    <row r="1738" spans="1:22" x14ac:dyDescent="0.35">
      <c r="A1738" s="70">
        <f t="shared" si="35"/>
        <v>1719</v>
      </c>
      <c r="B1738" s="170">
        <v>1280206.6218922362</v>
      </c>
      <c r="U1738" s="145">
        <v>1718</v>
      </c>
      <c r="V1738" s="145">
        <v>-9522971.9008389693</v>
      </c>
    </row>
    <row r="1739" spans="1:22" x14ac:dyDescent="0.35">
      <c r="A1739" s="70">
        <f t="shared" si="35"/>
        <v>1720</v>
      </c>
      <c r="B1739" s="170">
        <v>1280206.6218922362</v>
      </c>
      <c r="U1739" s="145">
        <v>1719</v>
      </c>
      <c r="V1739" s="145">
        <v>-3744263.1315914094</v>
      </c>
    </row>
    <row r="1740" spans="1:22" x14ac:dyDescent="0.35">
      <c r="A1740" s="70">
        <f t="shared" si="35"/>
        <v>1721</v>
      </c>
      <c r="B1740" s="170">
        <v>1280206.6218922362</v>
      </c>
      <c r="U1740" s="145">
        <v>1720</v>
      </c>
      <c r="V1740" s="145">
        <v>9987161.955720406</v>
      </c>
    </row>
    <row r="1741" spans="1:22" x14ac:dyDescent="0.35">
      <c r="A1741" s="70">
        <f t="shared" si="35"/>
        <v>1722</v>
      </c>
      <c r="B1741" s="170">
        <v>1280206.6218922362</v>
      </c>
      <c r="U1741" s="145">
        <v>1721</v>
      </c>
      <c r="V1741" s="145">
        <v>-21286916.019784443</v>
      </c>
    </row>
    <row r="1742" spans="1:22" x14ac:dyDescent="0.35">
      <c r="A1742" s="70">
        <f t="shared" si="35"/>
        <v>1723</v>
      </c>
      <c r="B1742" s="170">
        <v>1280206.6218922362</v>
      </c>
      <c r="U1742" s="145">
        <v>1722</v>
      </c>
      <c r="V1742" s="145">
        <v>-12673685.067408632</v>
      </c>
    </row>
    <row r="1743" spans="1:22" x14ac:dyDescent="0.35">
      <c r="A1743" s="70">
        <f t="shared" si="35"/>
        <v>1724</v>
      </c>
      <c r="B1743" s="170">
        <v>1280206.6218922362</v>
      </c>
      <c r="U1743" s="145">
        <v>1723</v>
      </c>
      <c r="V1743" s="145">
        <v>14089238.445902131</v>
      </c>
    </row>
    <row r="1744" spans="1:22" x14ac:dyDescent="0.35">
      <c r="A1744" s="70">
        <f t="shared" si="35"/>
        <v>1725</v>
      </c>
      <c r="B1744" s="170">
        <v>1280206.6218922362</v>
      </c>
      <c r="U1744" s="145">
        <v>1724</v>
      </c>
      <c r="V1744" s="145">
        <v>-770791.86086787283</v>
      </c>
    </row>
    <row r="1745" spans="1:22" x14ac:dyDescent="0.35">
      <c r="A1745" s="70">
        <f t="shared" si="35"/>
        <v>1726</v>
      </c>
      <c r="B1745" s="170">
        <v>1280206.6218922362</v>
      </c>
      <c r="U1745" s="145">
        <v>1725</v>
      </c>
      <c r="V1745" s="145">
        <v>10738959.114992801</v>
      </c>
    </row>
    <row r="1746" spans="1:22" x14ac:dyDescent="0.35">
      <c r="A1746" s="70">
        <f t="shared" si="35"/>
        <v>1727</v>
      </c>
      <c r="B1746" s="170">
        <v>1280206.6218922362</v>
      </c>
      <c r="U1746" s="145">
        <v>1726</v>
      </c>
      <c r="V1746" s="145">
        <v>6378097.195293691</v>
      </c>
    </row>
    <row r="1747" spans="1:22" x14ac:dyDescent="0.35">
      <c r="A1747" s="70">
        <f t="shared" si="35"/>
        <v>1728</v>
      </c>
      <c r="B1747" s="170">
        <v>1280206.6218922362</v>
      </c>
      <c r="U1747" s="145">
        <v>1727</v>
      </c>
      <c r="V1747" s="145">
        <v>4237703.7298824452</v>
      </c>
    </row>
    <row r="1748" spans="1:22" x14ac:dyDescent="0.35">
      <c r="A1748" s="70">
        <f t="shared" si="35"/>
        <v>1729</v>
      </c>
      <c r="B1748" s="170">
        <v>1280206.6218922362</v>
      </c>
      <c r="U1748" s="145">
        <v>1728</v>
      </c>
      <c r="V1748" s="145">
        <v>23089872.715016168</v>
      </c>
    </row>
    <row r="1749" spans="1:22" x14ac:dyDescent="0.35">
      <c r="A1749" s="70">
        <f t="shared" si="35"/>
        <v>1730</v>
      </c>
      <c r="B1749" s="170">
        <v>1280206.6218922362</v>
      </c>
      <c r="U1749" s="145">
        <v>1729</v>
      </c>
      <c r="V1749" s="145">
        <v>-21569457.356901933</v>
      </c>
    </row>
    <row r="1750" spans="1:22" x14ac:dyDescent="0.35">
      <c r="A1750" s="70">
        <f t="shared" ref="A1750:A1813" si="36">A1749+1</f>
        <v>1731</v>
      </c>
      <c r="B1750" s="170">
        <v>1280206.6218922362</v>
      </c>
      <c r="U1750" s="145">
        <v>1730</v>
      </c>
      <c r="V1750" s="145">
        <v>903832.17344490439</v>
      </c>
    </row>
    <row r="1751" spans="1:22" x14ac:dyDescent="0.35">
      <c r="A1751" s="70">
        <f t="shared" si="36"/>
        <v>1732</v>
      </c>
      <c r="B1751" s="170">
        <v>1280206.6218922362</v>
      </c>
      <c r="U1751" s="145">
        <v>1731</v>
      </c>
      <c r="V1751" s="145">
        <v>6376144.3746584952</v>
      </c>
    </row>
    <row r="1752" spans="1:22" x14ac:dyDescent="0.35">
      <c r="A1752" s="70">
        <f t="shared" si="36"/>
        <v>1733</v>
      </c>
      <c r="B1752" s="170">
        <v>1280206.6218922362</v>
      </c>
      <c r="U1752" s="145">
        <v>1732</v>
      </c>
      <c r="V1752" s="145">
        <v>38561666.714107253</v>
      </c>
    </row>
    <row r="1753" spans="1:22" x14ac:dyDescent="0.35">
      <c r="A1753" s="70">
        <f t="shared" si="36"/>
        <v>1734</v>
      </c>
      <c r="B1753" s="170">
        <v>1280206.6218922362</v>
      </c>
      <c r="U1753" s="145">
        <v>1733</v>
      </c>
      <c r="V1753" s="145">
        <v>-24568978.022474419</v>
      </c>
    </row>
    <row r="1754" spans="1:22" x14ac:dyDescent="0.35">
      <c r="A1754" s="70">
        <f t="shared" si="36"/>
        <v>1735</v>
      </c>
      <c r="B1754" s="170">
        <v>1280206.6218922362</v>
      </c>
      <c r="U1754" s="145">
        <v>1734</v>
      </c>
      <c r="V1754" s="145">
        <v>11671275.703159884</v>
      </c>
    </row>
    <row r="1755" spans="1:22" x14ac:dyDescent="0.35">
      <c r="A1755" s="70">
        <f t="shared" si="36"/>
        <v>1736</v>
      </c>
      <c r="B1755" s="170">
        <v>1280206.6218922362</v>
      </c>
      <c r="U1755" s="145">
        <v>1735</v>
      </c>
      <c r="V1755" s="145">
        <v>39823948.319337271</v>
      </c>
    </row>
    <row r="1756" spans="1:22" x14ac:dyDescent="0.35">
      <c r="A1756" s="70">
        <f t="shared" si="36"/>
        <v>1737</v>
      </c>
      <c r="B1756" s="170">
        <v>1280206.6218922362</v>
      </c>
      <c r="U1756" s="145">
        <v>1736</v>
      </c>
      <c r="V1756" s="145">
        <v>18689918.212582137</v>
      </c>
    </row>
    <row r="1757" spans="1:22" x14ac:dyDescent="0.35">
      <c r="A1757" s="70">
        <f t="shared" si="36"/>
        <v>1738</v>
      </c>
      <c r="B1757" s="170">
        <v>1280206.6218922362</v>
      </c>
      <c r="U1757" s="145">
        <v>1737</v>
      </c>
      <c r="V1757" s="145">
        <v>11376850.362324402</v>
      </c>
    </row>
    <row r="1758" spans="1:22" x14ac:dyDescent="0.35">
      <c r="A1758" s="70">
        <f t="shared" si="36"/>
        <v>1739</v>
      </c>
      <c r="B1758" s="170">
        <v>1280206.6218922362</v>
      </c>
      <c r="U1758" s="145">
        <v>1738</v>
      </c>
      <c r="V1758" s="145">
        <v>2608035.2031602114</v>
      </c>
    </row>
    <row r="1759" spans="1:22" x14ac:dyDescent="0.35">
      <c r="A1759" s="70">
        <f t="shared" si="36"/>
        <v>1740</v>
      </c>
      <c r="B1759" s="170">
        <v>1280206.6218922362</v>
      </c>
      <c r="U1759" s="145">
        <v>1739</v>
      </c>
      <c r="V1759" s="145">
        <v>6114059.3137925863</v>
      </c>
    </row>
    <row r="1760" spans="1:22" x14ac:dyDescent="0.35">
      <c r="A1760" s="70">
        <f t="shared" si="36"/>
        <v>1741</v>
      </c>
      <c r="B1760" s="170">
        <v>1280206.6218922362</v>
      </c>
      <c r="U1760" s="145">
        <v>1740</v>
      </c>
      <c r="V1760" s="145">
        <v>-6825049.1539294701</v>
      </c>
    </row>
    <row r="1761" spans="1:22" x14ac:dyDescent="0.35">
      <c r="A1761" s="70">
        <f t="shared" si="36"/>
        <v>1742</v>
      </c>
      <c r="B1761" s="170">
        <v>1280206.6218922362</v>
      </c>
      <c r="U1761" s="145">
        <v>1741</v>
      </c>
      <c r="V1761" s="145">
        <v>-14334315.059727363</v>
      </c>
    </row>
    <row r="1762" spans="1:22" x14ac:dyDescent="0.35">
      <c r="A1762" s="70">
        <f t="shared" si="36"/>
        <v>1743</v>
      </c>
      <c r="B1762" s="170">
        <v>1280206.6218922362</v>
      </c>
      <c r="U1762" s="145">
        <v>1742</v>
      </c>
      <c r="V1762" s="145">
        <v>21648960.861036655</v>
      </c>
    </row>
    <row r="1763" spans="1:22" x14ac:dyDescent="0.35">
      <c r="A1763" s="70">
        <f t="shared" si="36"/>
        <v>1744</v>
      </c>
      <c r="B1763" s="170">
        <v>1280206.6218922362</v>
      </c>
      <c r="U1763" s="145">
        <v>1743</v>
      </c>
      <c r="V1763" s="145">
        <v>5733811.0591870472</v>
      </c>
    </row>
    <row r="1764" spans="1:22" x14ac:dyDescent="0.35">
      <c r="A1764" s="70">
        <f t="shared" si="36"/>
        <v>1745</v>
      </c>
      <c r="B1764" s="170">
        <v>1280206.6218922362</v>
      </c>
      <c r="U1764" s="145">
        <v>1744</v>
      </c>
      <c r="V1764" s="145">
        <v>-4716309.2290115878</v>
      </c>
    </row>
    <row r="1765" spans="1:22" x14ac:dyDescent="0.35">
      <c r="A1765" s="70">
        <f t="shared" si="36"/>
        <v>1746</v>
      </c>
      <c r="B1765" s="170">
        <v>1280206.6218922362</v>
      </c>
      <c r="U1765" s="145">
        <v>1745</v>
      </c>
      <c r="V1765" s="145">
        <v>-17180819.403086856</v>
      </c>
    </row>
    <row r="1766" spans="1:22" x14ac:dyDescent="0.35">
      <c r="A1766" s="70">
        <f t="shared" si="36"/>
        <v>1747</v>
      </c>
      <c r="B1766" s="170">
        <v>1280206.6218922362</v>
      </c>
      <c r="U1766" s="145">
        <v>1746</v>
      </c>
      <c r="V1766" s="145">
        <v>23525038.644890331</v>
      </c>
    </row>
    <row r="1767" spans="1:22" x14ac:dyDescent="0.35">
      <c r="A1767" s="70">
        <f t="shared" si="36"/>
        <v>1748</v>
      </c>
      <c r="B1767" s="170">
        <v>1280206.6218922362</v>
      </c>
      <c r="U1767" s="145">
        <v>1747</v>
      </c>
      <c r="V1767" s="145">
        <v>-27934067.90327438</v>
      </c>
    </row>
    <row r="1768" spans="1:22" x14ac:dyDescent="0.35">
      <c r="A1768" s="70">
        <f t="shared" si="36"/>
        <v>1749</v>
      </c>
      <c r="B1768" s="170">
        <v>1280206.6218922362</v>
      </c>
      <c r="U1768" s="145">
        <v>1748</v>
      </c>
      <c r="V1768" s="145">
        <v>-12618635.159806516</v>
      </c>
    </row>
    <row r="1769" spans="1:22" x14ac:dyDescent="0.35">
      <c r="A1769" s="70">
        <f t="shared" si="36"/>
        <v>1750</v>
      </c>
      <c r="B1769" s="170">
        <v>1280206.6218922362</v>
      </c>
      <c r="U1769" s="145">
        <v>1749</v>
      </c>
      <c r="V1769" s="145">
        <v>-3192252.986603491</v>
      </c>
    </row>
    <row r="1770" spans="1:22" x14ac:dyDescent="0.35">
      <c r="A1770" s="70">
        <f t="shared" si="36"/>
        <v>1751</v>
      </c>
      <c r="B1770" s="170">
        <v>1280206.6218922362</v>
      </c>
      <c r="U1770" s="145">
        <v>1750</v>
      </c>
      <c r="V1770" s="145">
        <v>-4513844.3728806954</v>
      </c>
    </row>
    <row r="1771" spans="1:22" x14ac:dyDescent="0.35">
      <c r="A1771" s="70">
        <f t="shared" si="36"/>
        <v>1752</v>
      </c>
      <c r="B1771" s="170">
        <v>1280206.6218922362</v>
      </c>
      <c r="U1771" s="145">
        <v>1751</v>
      </c>
      <c r="V1771" s="145">
        <v>5991087.3301655203</v>
      </c>
    </row>
    <row r="1772" spans="1:22" x14ac:dyDescent="0.35">
      <c r="A1772" s="70">
        <f t="shared" si="36"/>
        <v>1753</v>
      </c>
      <c r="B1772" s="170">
        <v>1280206.6218922362</v>
      </c>
      <c r="U1772" s="145">
        <v>1752</v>
      </c>
      <c r="V1772" s="145">
        <v>6515755.6279537342</v>
      </c>
    </row>
    <row r="1773" spans="1:22" x14ac:dyDescent="0.35">
      <c r="A1773" s="70">
        <f t="shared" si="36"/>
        <v>1754</v>
      </c>
      <c r="B1773" s="170">
        <v>1280206.6218922362</v>
      </c>
      <c r="U1773" s="145">
        <v>1753</v>
      </c>
      <c r="V1773" s="145">
        <v>3313461.8545804247</v>
      </c>
    </row>
    <row r="1774" spans="1:22" x14ac:dyDescent="0.35">
      <c r="A1774" s="70">
        <f t="shared" si="36"/>
        <v>1755</v>
      </c>
      <c r="B1774" s="170">
        <v>1280206.6218922362</v>
      </c>
      <c r="U1774" s="145">
        <v>1754</v>
      </c>
      <c r="V1774" s="145">
        <v>-3093687.4077354223</v>
      </c>
    </row>
    <row r="1775" spans="1:22" x14ac:dyDescent="0.35">
      <c r="A1775" s="70">
        <f t="shared" si="36"/>
        <v>1756</v>
      </c>
      <c r="B1775" s="170">
        <v>1280206.6218922362</v>
      </c>
      <c r="U1775" s="145">
        <v>1755</v>
      </c>
      <c r="V1775" s="145">
        <v>5156991.4639228061</v>
      </c>
    </row>
    <row r="1776" spans="1:22" x14ac:dyDescent="0.35">
      <c r="A1776" s="70">
        <f t="shared" si="36"/>
        <v>1757</v>
      </c>
      <c r="B1776" s="170">
        <v>1280206.6218922362</v>
      </c>
      <c r="U1776" s="145">
        <v>1756</v>
      </c>
      <c r="V1776" s="145">
        <v>-1252927.4953275099</v>
      </c>
    </row>
    <row r="1777" spans="1:22" x14ac:dyDescent="0.35">
      <c r="A1777" s="70">
        <f t="shared" si="36"/>
        <v>1758</v>
      </c>
      <c r="B1777" s="170">
        <v>1280206.6218922362</v>
      </c>
      <c r="U1777" s="145">
        <v>1757</v>
      </c>
      <c r="V1777" s="145">
        <v>1686950.9446389489</v>
      </c>
    </row>
    <row r="1778" spans="1:22" x14ac:dyDescent="0.35">
      <c r="A1778" s="70">
        <f t="shared" si="36"/>
        <v>1759</v>
      </c>
      <c r="B1778" s="170">
        <v>1280206.6218922362</v>
      </c>
      <c r="U1778" s="145">
        <v>1758</v>
      </c>
      <c r="V1778" s="145">
        <v>16009061.367824428</v>
      </c>
    </row>
    <row r="1779" spans="1:22" x14ac:dyDescent="0.35">
      <c r="A1779" s="70">
        <f t="shared" si="36"/>
        <v>1760</v>
      </c>
      <c r="B1779" s="170">
        <v>1280206.6218922362</v>
      </c>
      <c r="U1779" s="145">
        <v>1759</v>
      </c>
      <c r="V1779" s="145">
        <v>3888649.3685297221</v>
      </c>
    </row>
    <row r="1780" spans="1:22" x14ac:dyDescent="0.35">
      <c r="A1780" s="70">
        <f t="shared" si="36"/>
        <v>1761</v>
      </c>
      <c r="B1780" s="170">
        <v>1280206.6218922362</v>
      </c>
      <c r="U1780" s="145">
        <v>1760</v>
      </c>
      <c r="V1780" s="145">
        <v>11417386.83832043</v>
      </c>
    </row>
    <row r="1781" spans="1:22" x14ac:dyDescent="0.35">
      <c r="A1781" s="70">
        <f t="shared" si="36"/>
        <v>1762</v>
      </c>
      <c r="B1781" s="170">
        <v>1280206.6218922362</v>
      </c>
      <c r="U1781" s="145">
        <v>1761</v>
      </c>
      <c r="V1781" s="145">
        <v>-386347.81346540898</v>
      </c>
    </row>
    <row r="1782" spans="1:22" x14ac:dyDescent="0.35">
      <c r="A1782" s="70">
        <f t="shared" si="36"/>
        <v>1763</v>
      </c>
      <c r="B1782" s="170">
        <v>1280206.6218922362</v>
      </c>
      <c r="U1782" s="145">
        <v>1762</v>
      </c>
      <c r="V1782" s="145">
        <v>-1202592.8158287518</v>
      </c>
    </row>
    <row r="1783" spans="1:22" x14ac:dyDescent="0.35">
      <c r="A1783" s="70">
        <f t="shared" si="36"/>
        <v>1764</v>
      </c>
      <c r="B1783" s="170">
        <v>1280206.6218922362</v>
      </c>
      <c r="U1783" s="145">
        <v>1763</v>
      </c>
      <c r="V1783" s="145">
        <v>6080728.2879124396</v>
      </c>
    </row>
    <row r="1784" spans="1:22" x14ac:dyDescent="0.35">
      <c r="A1784" s="70">
        <f t="shared" si="36"/>
        <v>1765</v>
      </c>
      <c r="B1784" s="170">
        <v>1280206.6218922362</v>
      </c>
      <c r="U1784" s="145">
        <v>1764</v>
      </c>
      <c r="V1784" s="145">
        <v>-3569093.1104580574</v>
      </c>
    </row>
    <row r="1785" spans="1:22" x14ac:dyDescent="0.35">
      <c r="A1785" s="70">
        <f t="shared" si="36"/>
        <v>1766</v>
      </c>
      <c r="B1785" s="170">
        <v>1280206.6218922362</v>
      </c>
      <c r="U1785" s="145">
        <v>1765</v>
      </c>
      <c r="V1785" s="145">
        <v>-6867389.5466365553</v>
      </c>
    </row>
    <row r="1786" spans="1:22" x14ac:dyDescent="0.35">
      <c r="A1786" s="70">
        <f t="shared" si="36"/>
        <v>1767</v>
      </c>
      <c r="B1786" s="170">
        <v>1280206.6218922362</v>
      </c>
      <c r="U1786" s="145">
        <v>1766</v>
      </c>
      <c r="V1786" s="145">
        <v>-25496105.206752084</v>
      </c>
    </row>
    <row r="1787" spans="1:22" x14ac:dyDescent="0.35">
      <c r="A1787" s="70">
        <f t="shared" si="36"/>
        <v>1768</v>
      </c>
      <c r="B1787" s="170">
        <v>1280206.6218922362</v>
      </c>
      <c r="U1787" s="145">
        <v>1767</v>
      </c>
      <c r="V1787" s="145">
        <v>-1846047.6576735489</v>
      </c>
    </row>
    <row r="1788" spans="1:22" x14ac:dyDescent="0.35">
      <c r="A1788" s="70">
        <f t="shared" si="36"/>
        <v>1769</v>
      </c>
      <c r="B1788" s="170">
        <v>1280206.6218922362</v>
      </c>
      <c r="U1788" s="145">
        <v>1768</v>
      </c>
      <c r="V1788" s="145">
        <v>15449125.046100598</v>
      </c>
    </row>
    <row r="1789" spans="1:22" x14ac:dyDescent="0.35">
      <c r="A1789" s="70">
        <f t="shared" si="36"/>
        <v>1770</v>
      </c>
      <c r="B1789" s="170">
        <v>1280206.6218922362</v>
      </c>
      <c r="U1789" s="145">
        <v>1769</v>
      </c>
      <c r="V1789" s="145">
        <v>-1568487.2352816872</v>
      </c>
    </row>
    <row r="1790" spans="1:22" x14ac:dyDescent="0.35">
      <c r="A1790" s="70">
        <f t="shared" si="36"/>
        <v>1771</v>
      </c>
      <c r="B1790" s="170">
        <v>1280206.6218922362</v>
      </c>
      <c r="U1790" s="145">
        <v>1770</v>
      </c>
      <c r="V1790" s="145">
        <v>6159506.3290266581</v>
      </c>
    </row>
    <row r="1791" spans="1:22" x14ac:dyDescent="0.35">
      <c r="A1791" s="70">
        <f t="shared" si="36"/>
        <v>1772</v>
      </c>
      <c r="B1791" s="170">
        <v>1280206.6218922362</v>
      </c>
      <c r="U1791" s="145">
        <v>1771</v>
      </c>
      <c r="V1791" s="145">
        <v>-12725911.862668285</v>
      </c>
    </row>
    <row r="1792" spans="1:22" x14ac:dyDescent="0.35">
      <c r="A1792" s="70">
        <f t="shared" si="36"/>
        <v>1773</v>
      </c>
      <c r="B1792" s="170">
        <v>1280206.6218922362</v>
      </c>
      <c r="U1792" s="145">
        <v>1772</v>
      </c>
      <c r="V1792" s="145">
        <v>3051362.35531535</v>
      </c>
    </row>
    <row r="1793" spans="1:22" x14ac:dyDescent="0.35">
      <c r="A1793" s="70">
        <f t="shared" si="36"/>
        <v>1774</v>
      </c>
      <c r="B1793" s="170">
        <v>1280206.6218922362</v>
      </c>
      <c r="U1793" s="145">
        <v>1773</v>
      </c>
      <c r="V1793" s="145">
        <v>-27635619.213626537</v>
      </c>
    </row>
    <row r="1794" spans="1:22" x14ac:dyDescent="0.35">
      <c r="A1794" s="70">
        <f t="shared" si="36"/>
        <v>1775</v>
      </c>
      <c r="B1794" s="170">
        <v>1280206.6218922362</v>
      </c>
      <c r="U1794" s="145">
        <v>1774</v>
      </c>
      <c r="V1794" s="145">
        <v>25132932.35915973</v>
      </c>
    </row>
    <row r="1795" spans="1:22" x14ac:dyDescent="0.35">
      <c r="A1795" s="70">
        <f t="shared" si="36"/>
        <v>1776</v>
      </c>
      <c r="B1795" s="170">
        <v>1280206.6218922362</v>
      </c>
      <c r="U1795" s="145">
        <v>1775</v>
      </c>
      <c r="V1795" s="145">
        <v>5667474.0562692657</v>
      </c>
    </row>
    <row r="1796" spans="1:22" x14ac:dyDescent="0.35">
      <c r="A1796" s="70">
        <f t="shared" si="36"/>
        <v>1777</v>
      </c>
      <c r="B1796" s="170">
        <v>1280206.6218922362</v>
      </c>
      <c r="U1796" s="145">
        <v>1776</v>
      </c>
      <c r="V1796" s="145">
        <v>3425367.7529215291</v>
      </c>
    </row>
    <row r="1797" spans="1:22" x14ac:dyDescent="0.35">
      <c r="A1797" s="70">
        <f t="shared" si="36"/>
        <v>1778</v>
      </c>
      <c r="B1797" s="170">
        <v>1280206.6218922362</v>
      </c>
      <c r="U1797" s="145">
        <v>1777</v>
      </c>
      <c r="V1797" s="145">
        <v>-13091650.857899696</v>
      </c>
    </row>
    <row r="1798" spans="1:22" x14ac:dyDescent="0.35">
      <c r="A1798" s="70">
        <f t="shared" si="36"/>
        <v>1779</v>
      </c>
      <c r="B1798" s="170">
        <v>1280206.6218922362</v>
      </c>
      <c r="U1798" s="145">
        <v>1778</v>
      </c>
      <c r="V1798" s="145">
        <v>-26308254.763329007</v>
      </c>
    </row>
    <row r="1799" spans="1:22" x14ac:dyDescent="0.35">
      <c r="A1799" s="70">
        <f t="shared" si="36"/>
        <v>1780</v>
      </c>
      <c r="B1799" s="170">
        <v>1280206.6218922362</v>
      </c>
      <c r="U1799" s="145">
        <v>1779</v>
      </c>
      <c r="V1799" s="145">
        <v>-5515501.9321135357</v>
      </c>
    </row>
    <row r="1800" spans="1:22" x14ac:dyDescent="0.35">
      <c r="A1800" s="70">
        <f t="shared" si="36"/>
        <v>1781</v>
      </c>
      <c r="B1800" s="170">
        <v>1280206.6218922362</v>
      </c>
      <c r="U1800" s="145">
        <v>1780</v>
      </c>
      <c r="V1800" s="145">
        <v>7769190.7746580429</v>
      </c>
    </row>
    <row r="1801" spans="1:22" x14ac:dyDescent="0.35">
      <c r="A1801" s="70">
        <f t="shared" si="36"/>
        <v>1782</v>
      </c>
      <c r="B1801" s="170">
        <v>1280206.6218922362</v>
      </c>
      <c r="U1801" s="145">
        <v>1781</v>
      </c>
      <c r="V1801" s="145">
        <v>-15710091.865656249</v>
      </c>
    </row>
    <row r="1802" spans="1:22" x14ac:dyDescent="0.35">
      <c r="A1802" s="70">
        <f t="shared" si="36"/>
        <v>1783</v>
      </c>
      <c r="B1802" s="170">
        <v>1280206.6218922362</v>
      </c>
      <c r="U1802" s="145">
        <v>1782</v>
      </c>
      <c r="V1802" s="145">
        <v>-6479035.4380256031</v>
      </c>
    </row>
    <row r="1803" spans="1:22" x14ac:dyDescent="0.35">
      <c r="A1803" s="70">
        <f t="shared" si="36"/>
        <v>1784</v>
      </c>
      <c r="B1803" s="170">
        <v>1280206.6218922362</v>
      </c>
      <c r="U1803" s="145">
        <v>1783</v>
      </c>
      <c r="V1803" s="145">
        <v>-18571291.744202815</v>
      </c>
    </row>
    <row r="1804" spans="1:22" x14ac:dyDescent="0.35">
      <c r="A1804" s="70">
        <f t="shared" si="36"/>
        <v>1785</v>
      </c>
      <c r="B1804" s="170">
        <v>1280206.6218922362</v>
      </c>
      <c r="U1804" s="145">
        <v>1784</v>
      </c>
      <c r="V1804" s="145">
        <v>5980695.7008844577</v>
      </c>
    </row>
    <row r="1805" spans="1:22" x14ac:dyDescent="0.35">
      <c r="A1805" s="70">
        <f t="shared" si="36"/>
        <v>1786</v>
      </c>
      <c r="B1805" s="170">
        <v>1280206.6218922362</v>
      </c>
      <c r="U1805" s="145">
        <v>1785</v>
      </c>
      <c r="V1805" s="145">
        <v>-13035193.543849487</v>
      </c>
    </row>
    <row r="1806" spans="1:22" x14ac:dyDescent="0.35">
      <c r="A1806" s="70">
        <f t="shared" si="36"/>
        <v>1787</v>
      </c>
      <c r="B1806" s="170">
        <v>1280206.6218922362</v>
      </c>
      <c r="U1806" s="145">
        <v>1786</v>
      </c>
      <c r="V1806" s="145">
        <v>-1632891.5153953694</v>
      </c>
    </row>
    <row r="1807" spans="1:22" x14ac:dyDescent="0.35">
      <c r="A1807" s="70">
        <f t="shared" si="36"/>
        <v>1788</v>
      </c>
      <c r="B1807" s="170">
        <v>1280206.6218922362</v>
      </c>
      <c r="U1807" s="145">
        <v>1787</v>
      </c>
      <c r="V1807" s="145">
        <v>4765036.2760407254</v>
      </c>
    </row>
    <row r="1808" spans="1:22" x14ac:dyDescent="0.35">
      <c r="A1808" s="70">
        <f t="shared" si="36"/>
        <v>1789</v>
      </c>
      <c r="B1808" s="170">
        <v>1280206.6218922362</v>
      </c>
      <c r="U1808" s="145">
        <v>1788</v>
      </c>
      <c r="V1808" s="145">
        <v>430559.53129597008</v>
      </c>
    </row>
    <row r="1809" spans="1:22" x14ac:dyDescent="0.35">
      <c r="A1809" s="70">
        <f t="shared" si="36"/>
        <v>1790</v>
      </c>
      <c r="B1809" s="170">
        <v>1280206.6218922362</v>
      </c>
      <c r="U1809" s="145">
        <v>1789</v>
      </c>
      <c r="V1809" s="145">
        <v>-914171.06733453646</v>
      </c>
    </row>
    <row r="1810" spans="1:22" x14ac:dyDescent="0.35">
      <c r="A1810" s="70">
        <f t="shared" si="36"/>
        <v>1791</v>
      </c>
      <c r="B1810" s="170">
        <v>1280206.6218922362</v>
      </c>
      <c r="U1810" s="145">
        <v>1790</v>
      </c>
      <c r="V1810" s="145">
        <v>-12199682.924745915</v>
      </c>
    </row>
    <row r="1811" spans="1:22" x14ac:dyDescent="0.35">
      <c r="A1811" s="70">
        <f t="shared" si="36"/>
        <v>1792</v>
      </c>
      <c r="B1811" s="170">
        <v>1280206.6218922362</v>
      </c>
      <c r="U1811" s="145">
        <v>1791</v>
      </c>
      <c r="V1811" s="145">
        <v>26278052.623310998</v>
      </c>
    </row>
    <row r="1812" spans="1:22" x14ac:dyDescent="0.35">
      <c r="A1812" s="70">
        <f t="shared" si="36"/>
        <v>1793</v>
      </c>
      <c r="B1812" s="170">
        <v>1280206.6218922362</v>
      </c>
      <c r="U1812" s="145">
        <v>1792</v>
      </c>
      <c r="V1812" s="145">
        <v>-24837981.527278706</v>
      </c>
    </row>
    <row r="1813" spans="1:22" x14ac:dyDescent="0.35">
      <c r="A1813" s="70">
        <f t="shared" si="36"/>
        <v>1794</v>
      </c>
      <c r="B1813" s="170">
        <v>1280206.6218922362</v>
      </c>
      <c r="U1813" s="145">
        <v>1793</v>
      </c>
      <c r="V1813" s="145">
        <v>2636334.3114605434</v>
      </c>
    </row>
    <row r="1814" spans="1:22" x14ac:dyDescent="0.35">
      <c r="A1814" s="70">
        <f t="shared" ref="A1814:A1877" si="37">A1813+1</f>
        <v>1795</v>
      </c>
      <c r="B1814" s="170">
        <v>1280206.6218922362</v>
      </c>
      <c r="U1814" s="145">
        <v>1794</v>
      </c>
      <c r="V1814" s="145">
        <v>3429077.0068348385</v>
      </c>
    </row>
    <row r="1815" spans="1:22" x14ac:dyDescent="0.35">
      <c r="A1815" s="70">
        <f t="shared" si="37"/>
        <v>1796</v>
      </c>
      <c r="B1815" s="170">
        <v>1280206.6218922362</v>
      </c>
      <c r="U1815" s="145">
        <v>1795</v>
      </c>
      <c r="V1815" s="145">
        <v>-13379962.004763244</v>
      </c>
    </row>
    <row r="1816" spans="1:22" x14ac:dyDescent="0.35">
      <c r="A1816" s="70">
        <f t="shared" si="37"/>
        <v>1797</v>
      </c>
      <c r="B1816" s="170">
        <v>1280206.6218922362</v>
      </c>
      <c r="U1816" s="145">
        <v>1796</v>
      </c>
      <c r="V1816" s="145">
        <v>23613481.751483649</v>
      </c>
    </row>
    <row r="1817" spans="1:22" x14ac:dyDescent="0.35">
      <c r="A1817" s="70">
        <f t="shared" si="37"/>
        <v>1798</v>
      </c>
      <c r="B1817" s="170">
        <v>1280206.6218922362</v>
      </c>
      <c r="U1817" s="145">
        <v>1797</v>
      </c>
      <c r="V1817" s="145">
        <v>5659778.3312203959</v>
      </c>
    </row>
    <row r="1818" spans="1:22" x14ac:dyDescent="0.35">
      <c r="A1818" s="70">
        <f t="shared" si="37"/>
        <v>1799</v>
      </c>
      <c r="B1818" s="170">
        <v>1280206.6218922362</v>
      </c>
      <c r="U1818" s="145">
        <v>1798</v>
      </c>
      <c r="V1818" s="145">
        <v>-2016263.1684290487</v>
      </c>
    </row>
    <row r="1819" spans="1:22" x14ac:dyDescent="0.35">
      <c r="A1819" s="70">
        <f t="shared" si="37"/>
        <v>1800</v>
      </c>
      <c r="B1819" s="170">
        <v>1280206.6218922362</v>
      </c>
      <c r="U1819" s="145">
        <v>1799</v>
      </c>
      <c r="V1819" s="145">
        <v>-14362267.676611841</v>
      </c>
    </row>
    <row r="1820" spans="1:22" x14ac:dyDescent="0.35">
      <c r="A1820" s="70">
        <f t="shared" si="37"/>
        <v>1801</v>
      </c>
      <c r="B1820" s="170">
        <v>1280206.6218922362</v>
      </c>
      <c r="U1820" s="145">
        <v>1800</v>
      </c>
      <c r="V1820" s="145">
        <v>-18230586.310197532</v>
      </c>
    </row>
    <row r="1821" spans="1:22" x14ac:dyDescent="0.35">
      <c r="A1821" s="70">
        <f t="shared" si="37"/>
        <v>1802</v>
      </c>
      <c r="B1821" s="170">
        <v>1280206.6218922362</v>
      </c>
      <c r="U1821" s="145">
        <v>1801</v>
      </c>
      <c r="V1821" s="145">
        <v>-27641092.523465335</v>
      </c>
    </row>
    <row r="1822" spans="1:22" x14ac:dyDescent="0.35">
      <c r="A1822" s="70">
        <f t="shared" si="37"/>
        <v>1803</v>
      </c>
      <c r="B1822" s="170">
        <v>1280206.6218922362</v>
      </c>
      <c r="U1822" s="145">
        <v>1802</v>
      </c>
      <c r="V1822" s="145">
        <v>-21558877.403841678</v>
      </c>
    </row>
    <row r="1823" spans="1:22" x14ac:dyDescent="0.35">
      <c r="A1823" s="70">
        <f t="shared" si="37"/>
        <v>1804</v>
      </c>
      <c r="B1823" s="170">
        <v>1280206.6218922362</v>
      </c>
      <c r="U1823" s="145">
        <v>1803</v>
      </c>
      <c r="V1823" s="145">
        <v>-26537021.927209143</v>
      </c>
    </row>
    <row r="1824" spans="1:22" x14ac:dyDescent="0.35">
      <c r="A1824" s="70">
        <f t="shared" si="37"/>
        <v>1805</v>
      </c>
      <c r="B1824" s="170">
        <v>1280206.6218922362</v>
      </c>
      <c r="U1824" s="145">
        <v>1804</v>
      </c>
      <c r="V1824" s="145">
        <v>-8678218.5146273021</v>
      </c>
    </row>
    <row r="1825" spans="1:22" x14ac:dyDescent="0.35">
      <c r="A1825" s="70">
        <f t="shared" si="37"/>
        <v>1806</v>
      </c>
      <c r="B1825" s="170">
        <v>1280206.6218922362</v>
      </c>
      <c r="U1825" s="145">
        <v>1805</v>
      </c>
      <c r="V1825" s="145">
        <v>-3178022.314356003</v>
      </c>
    </row>
    <row r="1826" spans="1:22" x14ac:dyDescent="0.35">
      <c r="A1826" s="70">
        <f t="shared" si="37"/>
        <v>1807</v>
      </c>
      <c r="B1826" s="170">
        <v>1280206.6218922362</v>
      </c>
      <c r="U1826" s="145">
        <v>1806</v>
      </c>
      <c r="V1826" s="145">
        <v>-3791521.1350631267</v>
      </c>
    </row>
    <row r="1827" spans="1:22" x14ac:dyDescent="0.35">
      <c r="A1827" s="70">
        <f t="shared" si="37"/>
        <v>1808</v>
      </c>
      <c r="B1827" s="170">
        <v>1280206.6218922362</v>
      </c>
      <c r="U1827" s="145">
        <v>1807</v>
      </c>
      <c r="V1827" s="145">
        <v>5394256.6409250945</v>
      </c>
    </row>
    <row r="1828" spans="1:22" x14ac:dyDescent="0.35">
      <c r="A1828" s="70">
        <f t="shared" si="37"/>
        <v>1809</v>
      </c>
      <c r="B1828" s="170">
        <v>1280206.6218922362</v>
      </c>
      <c r="U1828" s="145">
        <v>1808</v>
      </c>
      <c r="V1828" s="145">
        <v>14768194.505726144</v>
      </c>
    </row>
    <row r="1829" spans="1:22" x14ac:dyDescent="0.35">
      <c r="A1829" s="70">
        <f t="shared" si="37"/>
        <v>1810</v>
      </c>
      <c r="B1829" s="170">
        <v>1280206.6218922362</v>
      </c>
      <c r="U1829" s="145">
        <v>1809</v>
      </c>
      <c r="V1829" s="145">
        <v>12855030.273056209</v>
      </c>
    </row>
    <row r="1830" spans="1:22" x14ac:dyDescent="0.35">
      <c r="A1830" s="70">
        <f t="shared" si="37"/>
        <v>1811</v>
      </c>
      <c r="B1830" s="170">
        <v>1280206.6218922362</v>
      </c>
      <c r="U1830" s="145">
        <v>1810</v>
      </c>
      <c r="V1830" s="145">
        <v>22950900.611051731</v>
      </c>
    </row>
    <row r="1831" spans="1:22" x14ac:dyDescent="0.35">
      <c r="A1831" s="70">
        <f t="shared" si="37"/>
        <v>1812</v>
      </c>
      <c r="B1831" s="170">
        <v>1280206.6218922362</v>
      </c>
      <c r="U1831" s="145">
        <v>1811</v>
      </c>
      <c r="V1831" s="145">
        <v>-13188834.183907699</v>
      </c>
    </row>
    <row r="1832" spans="1:22" x14ac:dyDescent="0.35">
      <c r="A1832" s="70">
        <f t="shared" si="37"/>
        <v>1813</v>
      </c>
      <c r="B1832" s="170">
        <v>1280206.6218922362</v>
      </c>
      <c r="U1832" s="145">
        <v>1812</v>
      </c>
      <c r="V1832" s="145">
        <v>3597926.1832256839</v>
      </c>
    </row>
    <row r="1833" spans="1:22" x14ac:dyDescent="0.35">
      <c r="A1833" s="70">
        <f t="shared" si="37"/>
        <v>1814</v>
      </c>
      <c r="B1833" s="170">
        <v>1280206.6218922362</v>
      </c>
      <c r="U1833" s="145">
        <v>1813</v>
      </c>
      <c r="V1833" s="145">
        <v>-8984812.3707191087</v>
      </c>
    </row>
    <row r="1834" spans="1:22" x14ac:dyDescent="0.35">
      <c r="A1834" s="70">
        <f t="shared" si="37"/>
        <v>1815</v>
      </c>
      <c r="B1834" s="170">
        <v>1280206.6218922362</v>
      </c>
      <c r="U1834" s="145">
        <v>1814</v>
      </c>
      <c r="V1834" s="145">
        <v>-11173648.262506099</v>
      </c>
    </row>
    <row r="1835" spans="1:22" x14ac:dyDescent="0.35">
      <c r="A1835" s="70">
        <f t="shared" si="37"/>
        <v>1816</v>
      </c>
      <c r="B1835" s="170">
        <v>1280206.6218922362</v>
      </c>
      <c r="U1835" s="145">
        <v>1815</v>
      </c>
      <c r="V1835" s="145">
        <v>-15396871.194070999</v>
      </c>
    </row>
    <row r="1836" spans="1:22" x14ac:dyDescent="0.35">
      <c r="A1836" s="70">
        <f t="shared" si="37"/>
        <v>1817</v>
      </c>
      <c r="B1836" s="170">
        <v>1280206.6218922362</v>
      </c>
      <c r="U1836" s="145">
        <v>1816</v>
      </c>
      <c r="V1836" s="145">
        <v>-12899034.4120347</v>
      </c>
    </row>
    <row r="1837" spans="1:22" x14ac:dyDescent="0.35">
      <c r="A1837" s="70">
        <f t="shared" si="37"/>
        <v>1818</v>
      </c>
      <c r="B1837" s="170">
        <v>1280206.6218922362</v>
      </c>
      <c r="U1837" s="145">
        <v>1817</v>
      </c>
      <c r="V1837" s="145">
        <v>-6158212.464464331</v>
      </c>
    </row>
    <row r="1838" spans="1:22" x14ac:dyDescent="0.35">
      <c r="A1838" s="70">
        <f t="shared" si="37"/>
        <v>1819</v>
      </c>
      <c r="B1838" s="170">
        <v>1280206.6218922362</v>
      </c>
      <c r="U1838" s="145">
        <v>1818</v>
      </c>
      <c r="V1838" s="145">
        <v>13625340.471543364</v>
      </c>
    </row>
    <row r="1839" spans="1:22" x14ac:dyDescent="0.35">
      <c r="A1839" s="70">
        <f t="shared" si="37"/>
        <v>1820</v>
      </c>
      <c r="B1839" s="170">
        <v>1280206.6218922362</v>
      </c>
      <c r="U1839" s="145">
        <v>1819</v>
      </c>
      <c r="V1839" s="145">
        <v>-19170066.18762226</v>
      </c>
    </row>
    <row r="1840" spans="1:22" x14ac:dyDescent="0.35">
      <c r="A1840" s="70">
        <f t="shared" si="37"/>
        <v>1821</v>
      </c>
      <c r="B1840" s="170">
        <v>1280206.6218922362</v>
      </c>
      <c r="U1840" s="145">
        <v>1820</v>
      </c>
      <c r="V1840" s="145">
        <v>8457174.7326280475</v>
      </c>
    </row>
    <row r="1841" spans="1:22" x14ac:dyDescent="0.35">
      <c r="A1841" s="70">
        <f t="shared" si="37"/>
        <v>1822</v>
      </c>
      <c r="B1841" s="170">
        <v>1280206.6218922362</v>
      </c>
      <c r="U1841" s="145">
        <v>1821</v>
      </c>
      <c r="V1841" s="145">
        <v>-8709617.143785499</v>
      </c>
    </row>
    <row r="1842" spans="1:22" x14ac:dyDescent="0.35">
      <c r="A1842" s="70">
        <f t="shared" si="37"/>
        <v>1823</v>
      </c>
      <c r="B1842" s="170">
        <v>1280206.6218922362</v>
      </c>
      <c r="U1842" s="145">
        <v>1822</v>
      </c>
      <c r="V1842" s="145">
        <v>752368.69325920567</v>
      </c>
    </row>
    <row r="1843" spans="1:22" x14ac:dyDescent="0.35">
      <c r="A1843" s="70">
        <f t="shared" si="37"/>
        <v>1824</v>
      </c>
      <c r="B1843" s="170">
        <v>1280206.6218922362</v>
      </c>
      <c r="U1843" s="145">
        <v>1823</v>
      </c>
      <c r="V1843" s="145">
        <v>23413658.947947279</v>
      </c>
    </row>
    <row r="1844" spans="1:22" x14ac:dyDescent="0.35">
      <c r="A1844" s="70">
        <f t="shared" si="37"/>
        <v>1825</v>
      </c>
      <c r="B1844" s="170">
        <v>1280206.6218922362</v>
      </c>
      <c r="U1844" s="145">
        <v>1824</v>
      </c>
      <c r="V1844" s="145">
        <v>-10352959.613314625</v>
      </c>
    </row>
    <row r="1845" spans="1:22" x14ac:dyDescent="0.35">
      <c r="A1845" s="70">
        <f t="shared" si="37"/>
        <v>1826</v>
      </c>
      <c r="B1845" s="170">
        <v>1280206.6218922362</v>
      </c>
      <c r="U1845" s="145">
        <v>1825</v>
      </c>
      <c r="V1845" s="145">
        <v>157943.17844116688</v>
      </c>
    </row>
    <row r="1846" spans="1:22" x14ac:dyDescent="0.35">
      <c r="A1846" s="70">
        <f t="shared" si="37"/>
        <v>1827</v>
      </c>
      <c r="B1846" s="170">
        <v>1280206.6218922362</v>
      </c>
      <c r="U1846" s="145">
        <v>1826</v>
      </c>
      <c r="V1846" s="145">
        <v>21478884.463186033</v>
      </c>
    </row>
    <row r="1847" spans="1:22" x14ac:dyDescent="0.35">
      <c r="A1847" s="70">
        <f t="shared" si="37"/>
        <v>1828</v>
      </c>
      <c r="B1847" s="170">
        <v>1280206.6218922362</v>
      </c>
      <c r="U1847" s="145">
        <v>1827</v>
      </c>
      <c r="V1847" s="145">
        <v>-3749513.0832678713</v>
      </c>
    </row>
    <row r="1848" spans="1:22" x14ac:dyDescent="0.35">
      <c r="A1848" s="70">
        <f t="shared" si="37"/>
        <v>1829</v>
      </c>
      <c r="B1848" s="170">
        <v>1280206.6218922362</v>
      </c>
      <c r="U1848" s="145">
        <v>1828</v>
      </c>
      <c r="V1848" s="145">
        <v>3067594.1440444626</v>
      </c>
    </row>
    <row r="1849" spans="1:22" x14ac:dyDescent="0.35">
      <c r="A1849" s="70">
        <f t="shared" si="37"/>
        <v>1830</v>
      </c>
      <c r="B1849" s="170">
        <v>1280206.6218922362</v>
      </c>
      <c r="U1849" s="145">
        <v>1829</v>
      </c>
      <c r="V1849" s="145">
        <v>-9576243.8852673825</v>
      </c>
    </row>
    <row r="1850" spans="1:22" x14ac:dyDescent="0.35">
      <c r="A1850" s="70">
        <f t="shared" si="37"/>
        <v>1831</v>
      </c>
      <c r="B1850" s="170">
        <v>1280206.6218922362</v>
      </c>
      <c r="U1850" s="145">
        <v>1830</v>
      </c>
      <c r="V1850" s="145">
        <v>-13968892.83624091</v>
      </c>
    </row>
    <row r="1851" spans="1:22" x14ac:dyDescent="0.35">
      <c r="A1851" s="70">
        <f t="shared" si="37"/>
        <v>1832</v>
      </c>
      <c r="B1851" s="170">
        <v>1280206.6218922362</v>
      </c>
      <c r="U1851" s="145">
        <v>1831</v>
      </c>
      <c r="V1851" s="145">
        <v>-7248458.0481799282</v>
      </c>
    </row>
    <row r="1852" spans="1:22" x14ac:dyDescent="0.35">
      <c r="A1852" s="70">
        <f t="shared" si="37"/>
        <v>1833</v>
      </c>
      <c r="B1852" s="170">
        <v>1280206.6218922362</v>
      </c>
      <c r="U1852" s="145">
        <v>1832</v>
      </c>
      <c r="V1852" s="145">
        <v>-4172186.0778950006</v>
      </c>
    </row>
    <row r="1853" spans="1:22" x14ac:dyDescent="0.35">
      <c r="A1853" s="70">
        <f t="shared" si="37"/>
        <v>1834</v>
      </c>
      <c r="B1853" s="170">
        <v>1280206.6218922362</v>
      </c>
      <c r="U1853" s="145">
        <v>1833</v>
      </c>
      <c r="V1853" s="145">
        <v>14275452.623882752</v>
      </c>
    </row>
    <row r="1854" spans="1:22" x14ac:dyDescent="0.35">
      <c r="A1854" s="70">
        <f t="shared" si="37"/>
        <v>1835</v>
      </c>
      <c r="B1854" s="170">
        <v>1280206.6218922362</v>
      </c>
      <c r="U1854" s="145">
        <v>1834</v>
      </c>
      <c r="V1854" s="145">
        <v>-7041672.0712940097</v>
      </c>
    </row>
    <row r="1855" spans="1:22" x14ac:dyDescent="0.35">
      <c r="A1855" s="70">
        <f t="shared" si="37"/>
        <v>1836</v>
      </c>
      <c r="B1855" s="170">
        <v>1280206.6218922362</v>
      </c>
      <c r="U1855" s="145">
        <v>1835</v>
      </c>
      <c r="V1855" s="145">
        <v>-9212382.2497857586</v>
      </c>
    </row>
    <row r="1856" spans="1:22" x14ac:dyDescent="0.35">
      <c r="A1856" s="70">
        <f t="shared" si="37"/>
        <v>1837</v>
      </c>
      <c r="B1856" s="170">
        <v>1280206.6218922362</v>
      </c>
      <c r="U1856" s="145">
        <v>1836</v>
      </c>
      <c r="V1856" s="145">
        <v>21260078.759221319</v>
      </c>
    </row>
    <row r="1857" spans="1:22" x14ac:dyDescent="0.35">
      <c r="A1857" s="70">
        <f t="shared" si="37"/>
        <v>1838</v>
      </c>
      <c r="B1857" s="170">
        <v>1280206.6218922362</v>
      </c>
      <c r="U1857" s="145">
        <v>1837</v>
      </c>
      <c r="V1857" s="145">
        <v>-14883579.484790063</v>
      </c>
    </row>
    <row r="1858" spans="1:22" x14ac:dyDescent="0.35">
      <c r="A1858" s="70">
        <f t="shared" si="37"/>
        <v>1839</v>
      </c>
      <c r="B1858" s="170">
        <v>1280206.6218922362</v>
      </c>
      <c r="U1858" s="145">
        <v>1838</v>
      </c>
      <c r="V1858" s="145">
        <v>41096155.209345654</v>
      </c>
    </row>
    <row r="1859" spans="1:22" x14ac:dyDescent="0.35">
      <c r="A1859" s="70">
        <f t="shared" si="37"/>
        <v>1840</v>
      </c>
      <c r="B1859" s="170">
        <v>1280206.6218922362</v>
      </c>
      <c r="U1859" s="145">
        <v>1839</v>
      </c>
      <c r="V1859" s="145">
        <v>-14040687.441697046</v>
      </c>
    </row>
    <row r="1860" spans="1:22" x14ac:dyDescent="0.35">
      <c r="A1860" s="70">
        <f t="shared" si="37"/>
        <v>1841</v>
      </c>
      <c r="B1860" s="170">
        <v>1280206.6218922362</v>
      </c>
      <c r="U1860" s="145">
        <v>1840</v>
      </c>
      <c r="V1860" s="145">
        <v>10938906.926967718</v>
      </c>
    </row>
    <row r="1861" spans="1:22" x14ac:dyDescent="0.35">
      <c r="A1861" s="70">
        <f t="shared" si="37"/>
        <v>1842</v>
      </c>
      <c r="B1861" s="170">
        <v>1280206.6218922362</v>
      </c>
      <c r="U1861" s="145">
        <v>1841</v>
      </c>
      <c r="V1861" s="145">
        <v>32911907.04963214</v>
      </c>
    </row>
    <row r="1862" spans="1:22" x14ac:dyDescent="0.35">
      <c r="A1862" s="70">
        <f t="shared" si="37"/>
        <v>1843</v>
      </c>
      <c r="B1862" s="170">
        <v>1280206.6218922362</v>
      </c>
      <c r="U1862" s="145">
        <v>1842</v>
      </c>
      <c r="V1862" s="145">
        <v>-15451189.321889326</v>
      </c>
    </row>
    <row r="1863" spans="1:22" x14ac:dyDescent="0.35">
      <c r="A1863" s="70">
        <f t="shared" si="37"/>
        <v>1844</v>
      </c>
      <c r="B1863" s="170">
        <v>1280206.6218922362</v>
      </c>
      <c r="U1863" s="145">
        <v>1843</v>
      </c>
      <c r="V1863" s="145">
        <v>10502711.936695341</v>
      </c>
    </row>
    <row r="1864" spans="1:22" x14ac:dyDescent="0.35">
      <c r="A1864" s="70">
        <f t="shared" si="37"/>
        <v>1845</v>
      </c>
      <c r="B1864" s="170">
        <v>1280206.6218922362</v>
      </c>
      <c r="U1864" s="145">
        <v>1844</v>
      </c>
      <c r="V1864" s="145">
        <v>15303789.753816534</v>
      </c>
    </row>
    <row r="1865" spans="1:22" x14ac:dyDescent="0.35">
      <c r="A1865" s="70">
        <f t="shared" si="37"/>
        <v>1846</v>
      </c>
      <c r="B1865" s="170">
        <v>1280206.6218922362</v>
      </c>
      <c r="U1865" s="145">
        <v>1845</v>
      </c>
      <c r="V1865" s="145">
        <v>-9955693.1546399854</v>
      </c>
    </row>
    <row r="1866" spans="1:22" x14ac:dyDescent="0.35">
      <c r="A1866" s="70">
        <f t="shared" si="37"/>
        <v>1847</v>
      </c>
      <c r="B1866" s="170">
        <v>1280206.6218922362</v>
      </c>
      <c r="U1866" s="145">
        <v>1846</v>
      </c>
      <c r="V1866" s="145">
        <v>9163604.705219157</v>
      </c>
    </row>
    <row r="1867" spans="1:22" x14ac:dyDescent="0.35">
      <c r="A1867" s="70">
        <f t="shared" si="37"/>
        <v>1848</v>
      </c>
      <c r="B1867" s="170">
        <v>1280206.6218922362</v>
      </c>
      <c r="U1867" s="145">
        <v>1847</v>
      </c>
      <c r="V1867" s="145">
        <v>14393384.726024225</v>
      </c>
    </row>
    <row r="1868" spans="1:22" x14ac:dyDescent="0.35">
      <c r="A1868" s="70">
        <f t="shared" si="37"/>
        <v>1849</v>
      </c>
      <c r="B1868" s="170">
        <v>1280206.6218922362</v>
      </c>
      <c r="U1868" s="145">
        <v>1848</v>
      </c>
      <c r="V1868" s="145">
        <v>-9197219.8573066238</v>
      </c>
    </row>
    <row r="1869" spans="1:22" x14ac:dyDescent="0.35">
      <c r="A1869" s="70">
        <f t="shared" si="37"/>
        <v>1850</v>
      </c>
      <c r="B1869" s="170">
        <v>1280206.6218922362</v>
      </c>
      <c r="U1869" s="145">
        <v>1849</v>
      </c>
      <c r="V1869" s="145">
        <v>-2266885.4507442396</v>
      </c>
    </row>
    <row r="1870" spans="1:22" x14ac:dyDescent="0.35">
      <c r="A1870" s="70">
        <f t="shared" si="37"/>
        <v>1851</v>
      </c>
      <c r="B1870" s="170">
        <v>1280206.6218922362</v>
      </c>
      <c r="U1870" s="145">
        <v>1850</v>
      </c>
      <c r="V1870" s="145">
        <v>12207695.886341728</v>
      </c>
    </row>
    <row r="1871" spans="1:22" x14ac:dyDescent="0.35">
      <c r="A1871" s="70">
        <f t="shared" si="37"/>
        <v>1852</v>
      </c>
      <c r="B1871" s="170">
        <v>1280206.6218922362</v>
      </c>
      <c r="U1871" s="145">
        <v>1851</v>
      </c>
      <c r="V1871" s="145">
        <v>-6748814.4764698576</v>
      </c>
    </row>
    <row r="1872" spans="1:22" x14ac:dyDescent="0.35">
      <c r="A1872" s="70">
        <f t="shared" si="37"/>
        <v>1853</v>
      </c>
      <c r="B1872" s="170">
        <v>1280206.6218922362</v>
      </c>
      <c r="U1872" s="145">
        <v>1852</v>
      </c>
      <c r="V1872" s="145">
        <v>-23683584.946623717</v>
      </c>
    </row>
    <row r="1873" spans="1:22" x14ac:dyDescent="0.35">
      <c r="A1873" s="70">
        <f t="shared" si="37"/>
        <v>1854</v>
      </c>
      <c r="B1873" s="170">
        <v>1280206.6218922362</v>
      </c>
      <c r="U1873" s="145">
        <v>1853</v>
      </c>
      <c r="V1873" s="145">
        <v>10178575.819714744</v>
      </c>
    </row>
    <row r="1874" spans="1:22" x14ac:dyDescent="0.35">
      <c r="A1874" s="70">
        <f t="shared" si="37"/>
        <v>1855</v>
      </c>
      <c r="B1874" s="170">
        <v>1280206.6218922362</v>
      </c>
      <c r="U1874" s="145">
        <v>1854</v>
      </c>
      <c r="V1874" s="145">
        <v>6184833.4824671764</v>
      </c>
    </row>
    <row r="1875" spans="1:22" x14ac:dyDescent="0.35">
      <c r="A1875" s="70">
        <f t="shared" si="37"/>
        <v>1856</v>
      </c>
      <c r="B1875" s="170">
        <v>1280206.6218922362</v>
      </c>
      <c r="U1875" s="145">
        <v>1855</v>
      </c>
      <c r="V1875" s="145">
        <v>21636829.180400804</v>
      </c>
    </row>
    <row r="1876" spans="1:22" x14ac:dyDescent="0.35">
      <c r="A1876" s="70">
        <f t="shared" si="37"/>
        <v>1857</v>
      </c>
      <c r="B1876" s="170">
        <v>1280206.6218922362</v>
      </c>
      <c r="U1876" s="145">
        <v>1856</v>
      </c>
      <c r="V1876" s="145">
        <v>43305696.132215798</v>
      </c>
    </row>
    <row r="1877" spans="1:22" x14ac:dyDescent="0.35">
      <c r="A1877" s="70">
        <f t="shared" si="37"/>
        <v>1858</v>
      </c>
      <c r="B1877" s="170">
        <v>1280206.6218922362</v>
      </c>
      <c r="U1877" s="145">
        <v>1857</v>
      </c>
      <c r="V1877" s="145">
        <v>-19466012.679355007</v>
      </c>
    </row>
    <row r="1878" spans="1:22" x14ac:dyDescent="0.35">
      <c r="A1878" s="70">
        <f t="shared" ref="A1878:A1941" si="38">A1877+1</f>
        <v>1859</v>
      </c>
      <c r="B1878" s="170">
        <v>1280206.6218922362</v>
      </c>
      <c r="U1878" s="145">
        <v>1858</v>
      </c>
      <c r="V1878" s="145">
        <v>-2147362.9210817143</v>
      </c>
    </row>
    <row r="1879" spans="1:22" x14ac:dyDescent="0.35">
      <c r="A1879" s="70">
        <f t="shared" si="38"/>
        <v>1860</v>
      </c>
      <c r="B1879" s="170">
        <v>1280206.6218922362</v>
      </c>
      <c r="U1879" s="145">
        <v>1859</v>
      </c>
      <c r="V1879" s="145">
        <v>-13579255.409872329</v>
      </c>
    </row>
    <row r="1880" spans="1:22" x14ac:dyDescent="0.35">
      <c r="A1880" s="70">
        <f t="shared" si="38"/>
        <v>1861</v>
      </c>
      <c r="B1880" s="170">
        <v>1280206.6218922362</v>
      </c>
      <c r="U1880" s="145">
        <v>1860</v>
      </c>
      <c r="V1880" s="145">
        <v>-16963557.589652367</v>
      </c>
    </row>
    <row r="1881" spans="1:22" x14ac:dyDescent="0.35">
      <c r="A1881" s="70">
        <f t="shared" si="38"/>
        <v>1862</v>
      </c>
      <c r="B1881" s="170">
        <v>1280206.6218922362</v>
      </c>
      <c r="U1881" s="145">
        <v>1861</v>
      </c>
      <c r="V1881" s="145">
        <v>-29420475.111825276</v>
      </c>
    </row>
    <row r="1882" spans="1:22" x14ac:dyDescent="0.35">
      <c r="A1882" s="70">
        <f t="shared" si="38"/>
        <v>1863</v>
      </c>
      <c r="B1882" s="170">
        <v>1280206.6218922362</v>
      </c>
      <c r="U1882" s="145">
        <v>1862</v>
      </c>
      <c r="V1882" s="145">
        <v>35740155.421454705</v>
      </c>
    </row>
    <row r="1883" spans="1:22" x14ac:dyDescent="0.35">
      <c r="A1883" s="70">
        <f t="shared" si="38"/>
        <v>1864</v>
      </c>
      <c r="B1883" s="170">
        <v>1280206.6218922362</v>
      </c>
      <c r="U1883" s="145">
        <v>1863</v>
      </c>
      <c r="V1883" s="145">
        <v>-1329875.2563406266</v>
      </c>
    </row>
    <row r="1884" spans="1:22" x14ac:dyDescent="0.35">
      <c r="A1884" s="70">
        <f t="shared" si="38"/>
        <v>1865</v>
      </c>
      <c r="B1884" s="170">
        <v>1280206.6218922362</v>
      </c>
      <c r="U1884" s="145">
        <v>1864</v>
      </c>
      <c r="V1884" s="145">
        <v>-27778868.58599928</v>
      </c>
    </row>
    <row r="1885" spans="1:22" x14ac:dyDescent="0.35">
      <c r="A1885" s="70">
        <f t="shared" si="38"/>
        <v>1866</v>
      </c>
      <c r="B1885" s="170">
        <v>1280206.6218922362</v>
      </c>
      <c r="U1885" s="145">
        <v>1865</v>
      </c>
      <c r="V1885" s="145">
        <v>8814431.1527093872</v>
      </c>
    </row>
    <row r="1886" spans="1:22" x14ac:dyDescent="0.35">
      <c r="A1886" s="70">
        <f t="shared" si="38"/>
        <v>1867</v>
      </c>
      <c r="B1886" s="170">
        <v>1280206.6218922362</v>
      </c>
      <c r="U1886" s="145">
        <v>1866</v>
      </c>
      <c r="V1886" s="145">
        <v>-21320251.821365297</v>
      </c>
    </row>
    <row r="1887" spans="1:22" x14ac:dyDescent="0.35">
      <c r="A1887" s="70">
        <f t="shared" si="38"/>
        <v>1868</v>
      </c>
      <c r="B1887" s="170">
        <v>1280206.6218922362</v>
      </c>
      <c r="U1887" s="145">
        <v>1867</v>
      </c>
      <c r="V1887" s="145">
        <v>19141916.705956094</v>
      </c>
    </row>
    <row r="1888" spans="1:22" x14ac:dyDescent="0.35">
      <c r="A1888" s="70">
        <f t="shared" si="38"/>
        <v>1869</v>
      </c>
      <c r="B1888" s="170">
        <v>1280206.6218922362</v>
      </c>
      <c r="U1888" s="145">
        <v>1868</v>
      </c>
      <c r="V1888" s="145">
        <v>-1466696.7584267333</v>
      </c>
    </row>
    <row r="1889" spans="1:22" x14ac:dyDescent="0.35">
      <c r="A1889" s="70">
        <f t="shared" si="38"/>
        <v>1870</v>
      </c>
      <c r="B1889" s="170">
        <v>1280206.6218922362</v>
      </c>
      <c r="U1889" s="145">
        <v>1869</v>
      </c>
      <c r="V1889" s="145">
        <v>-13374244.323497973</v>
      </c>
    </row>
    <row r="1890" spans="1:22" x14ac:dyDescent="0.35">
      <c r="A1890" s="70">
        <f t="shared" si="38"/>
        <v>1871</v>
      </c>
      <c r="B1890" s="170">
        <v>1280206.6218922362</v>
      </c>
      <c r="U1890" s="145">
        <v>1870</v>
      </c>
      <c r="V1890" s="145">
        <v>-17062509.053615473</v>
      </c>
    </row>
    <row r="1891" spans="1:22" x14ac:dyDescent="0.35">
      <c r="A1891" s="70">
        <f t="shared" si="38"/>
        <v>1872</v>
      </c>
      <c r="B1891" s="170">
        <v>1280206.6218922362</v>
      </c>
      <c r="U1891" s="145">
        <v>1871</v>
      </c>
      <c r="V1891" s="145">
        <v>4153898.900199648</v>
      </c>
    </row>
    <row r="1892" spans="1:22" x14ac:dyDescent="0.35">
      <c r="A1892" s="70">
        <f t="shared" si="38"/>
        <v>1873</v>
      </c>
      <c r="B1892" s="170">
        <v>1280206.6218922362</v>
      </c>
      <c r="U1892" s="145">
        <v>1872</v>
      </c>
      <c r="V1892" s="145">
        <v>13312597.391904786</v>
      </c>
    </row>
    <row r="1893" spans="1:22" x14ac:dyDescent="0.35">
      <c r="A1893" s="70">
        <f t="shared" si="38"/>
        <v>1874</v>
      </c>
      <c r="B1893" s="170">
        <v>1280206.6218922362</v>
      </c>
      <c r="U1893" s="145">
        <v>1873</v>
      </c>
      <c r="V1893" s="145">
        <v>-5340078.1410750523</v>
      </c>
    </row>
    <row r="1894" spans="1:22" x14ac:dyDescent="0.35">
      <c r="A1894" s="70">
        <f t="shared" si="38"/>
        <v>1875</v>
      </c>
      <c r="B1894" s="170">
        <v>1280206.6218922362</v>
      </c>
      <c r="U1894" s="145">
        <v>1874</v>
      </c>
      <c r="V1894" s="145">
        <v>32808709.670613118</v>
      </c>
    </row>
    <row r="1895" spans="1:22" x14ac:dyDescent="0.35">
      <c r="A1895" s="70">
        <f t="shared" si="38"/>
        <v>1876</v>
      </c>
      <c r="B1895" s="170">
        <v>1280206.6218922362</v>
      </c>
      <c r="U1895" s="145">
        <v>1875</v>
      </c>
      <c r="V1895" s="145">
        <v>22081283.428982969</v>
      </c>
    </row>
    <row r="1896" spans="1:22" x14ac:dyDescent="0.35">
      <c r="A1896" s="70">
        <f t="shared" si="38"/>
        <v>1877</v>
      </c>
      <c r="B1896" s="170">
        <v>1280206.6218922362</v>
      </c>
      <c r="U1896" s="145">
        <v>1876</v>
      </c>
      <c r="V1896" s="145">
        <v>-12454868.547192568</v>
      </c>
    </row>
    <row r="1897" spans="1:22" x14ac:dyDescent="0.35">
      <c r="A1897" s="70">
        <f t="shared" si="38"/>
        <v>1878</v>
      </c>
      <c r="B1897" s="170">
        <v>1280206.6218922362</v>
      </c>
      <c r="U1897" s="145">
        <v>1877</v>
      </c>
      <c r="V1897" s="145">
        <v>2068797.8987624496</v>
      </c>
    </row>
    <row r="1898" spans="1:22" x14ac:dyDescent="0.35">
      <c r="A1898" s="70">
        <f t="shared" si="38"/>
        <v>1879</v>
      </c>
      <c r="B1898" s="170">
        <v>1280206.6218922362</v>
      </c>
      <c r="U1898" s="145">
        <v>1878</v>
      </c>
      <c r="V1898" s="145">
        <v>-11786803.523554519</v>
      </c>
    </row>
    <row r="1899" spans="1:22" x14ac:dyDescent="0.35">
      <c r="A1899" s="70">
        <f t="shared" si="38"/>
        <v>1880</v>
      </c>
      <c r="B1899" s="170">
        <v>1280206.6218922362</v>
      </c>
      <c r="U1899" s="145">
        <v>1879</v>
      </c>
      <c r="V1899" s="145">
        <v>-23164967.791903842</v>
      </c>
    </row>
    <row r="1900" spans="1:22" x14ac:dyDescent="0.35">
      <c r="A1900" s="70">
        <f t="shared" si="38"/>
        <v>1881</v>
      </c>
      <c r="B1900" s="170">
        <v>1280206.6218922362</v>
      </c>
      <c r="U1900" s="145">
        <v>1880</v>
      </c>
      <c r="V1900" s="145">
        <v>-16667977.431442272</v>
      </c>
    </row>
    <row r="1901" spans="1:22" x14ac:dyDescent="0.35">
      <c r="A1901" s="70">
        <f t="shared" si="38"/>
        <v>1882</v>
      </c>
      <c r="B1901" s="170">
        <v>1280206.6218922362</v>
      </c>
      <c r="U1901" s="145">
        <v>1881</v>
      </c>
      <c r="V1901" s="145">
        <v>15680405.470736429</v>
      </c>
    </row>
    <row r="1902" spans="1:22" x14ac:dyDescent="0.35">
      <c r="A1902" s="70">
        <f t="shared" si="38"/>
        <v>1883</v>
      </c>
      <c r="B1902" s="170">
        <v>1280206.6218922362</v>
      </c>
      <c r="U1902" s="145">
        <v>1882</v>
      </c>
      <c r="V1902" s="145">
        <v>15608259.885695934</v>
      </c>
    </row>
    <row r="1903" spans="1:22" x14ac:dyDescent="0.35">
      <c r="A1903" s="70">
        <f t="shared" si="38"/>
        <v>1884</v>
      </c>
      <c r="B1903" s="170">
        <v>1280206.6218922362</v>
      </c>
      <c r="U1903" s="145">
        <v>1883</v>
      </c>
      <c r="V1903" s="145">
        <v>-1735635.0929099098</v>
      </c>
    </row>
    <row r="1904" spans="1:22" x14ac:dyDescent="0.35">
      <c r="A1904" s="70">
        <f t="shared" si="38"/>
        <v>1885</v>
      </c>
      <c r="B1904" s="170">
        <v>1280206.6218922362</v>
      </c>
      <c r="U1904" s="145">
        <v>1884</v>
      </c>
      <c r="V1904" s="145">
        <v>-10600874.133892756</v>
      </c>
    </row>
    <row r="1905" spans="1:22" x14ac:dyDescent="0.35">
      <c r="A1905" s="70">
        <f t="shared" si="38"/>
        <v>1886</v>
      </c>
      <c r="B1905" s="170">
        <v>1280206.6218922362</v>
      </c>
      <c r="U1905" s="145">
        <v>1885</v>
      </c>
      <c r="V1905" s="145">
        <v>-13173332.839671422</v>
      </c>
    </row>
    <row r="1906" spans="1:22" x14ac:dyDescent="0.35">
      <c r="A1906" s="70">
        <f t="shared" si="38"/>
        <v>1887</v>
      </c>
      <c r="B1906" s="170">
        <v>1280206.6218922362</v>
      </c>
      <c r="U1906" s="145">
        <v>1886</v>
      </c>
      <c r="V1906" s="145">
        <v>2668016.0349062048</v>
      </c>
    </row>
    <row r="1907" spans="1:22" x14ac:dyDescent="0.35">
      <c r="A1907" s="70">
        <f t="shared" si="38"/>
        <v>1888</v>
      </c>
      <c r="B1907" s="170">
        <v>1280206.6218922362</v>
      </c>
      <c r="U1907" s="145">
        <v>1887</v>
      </c>
      <c r="V1907" s="145">
        <v>-1847227.8265675865</v>
      </c>
    </row>
    <row r="1908" spans="1:22" x14ac:dyDescent="0.35">
      <c r="A1908" s="70">
        <f t="shared" si="38"/>
        <v>1889</v>
      </c>
      <c r="B1908" s="170">
        <v>1280206.6218922362</v>
      </c>
      <c r="U1908" s="145">
        <v>1888</v>
      </c>
      <c r="V1908" s="145">
        <v>-32504209.098341607</v>
      </c>
    </row>
    <row r="1909" spans="1:22" x14ac:dyDescent="0.35">
      <c r="A1909" s="70">
        <f t="shared" si="38"/>
        <v>1890</v>
      </c>
      <c r="B1909" s="170">
        <v>1280206.6218922362</v>
      </c>
      <c r="U1909" s="145">
        <v>1889</v>
      </c>
      <c r="V1909" s="145">
        <v>-35853257.622602232</v>
      </c>
    </row>
    <row r="1910" spans="1:22" x14ac:dyDescent="0.35">
      <c r="A1910" s="70">
        <f t="shared" si="38"/>
        <v>1891</v>
      </c>
      <c r="B1910" s="170">
        <v>1280206.6218922362</v>
      </c>
      <c r="U1910" s="145">
        <v>1890</v>
      </c>
      <c r="V1910" s="145">
        <v>-6790040.6442291141</v>
      </c>
    </row>
    <row r="1911" spans="1:22" x14ac:dyDescent="0.35">
      <c r="A1911" s="70">
        <f t="shared" si="38"/>
        <v>1892</v>
      </c>
      <c r="B1911" s="170">
        <v>1280206.6218922362</v>
      </c>
      <c r="U1911" s="145">
        <v>1891</v>
      </c>
      <c r="V1911" s="145">
        <v>-11049752.852265162</v>
      </c>
    </row>
    <row r="1912" spans="1:22" x14ac:dyDescent="0.35">
      <c r="A1912" s="70">
        <f t="shared" si="38"/>
        <v>1893</v>
      </c>
      <c r="B1912" s="170">
        <v>1280206.6218922362</v>
      </c>
      <c r="U1912" s="145">
        <v>1892</v>
      </c>
      <c r="V1912" s="145">
        <v>-11070313.565915734</v>
      </c>
    </row>
    <row r="1913" spans="1:22" x14ac:dyDescent="0.35">
      <c r="A1913" s="70">
        <f t="shared" si="38"/>
        <v>1894</v>
      </c>
      <c r="B1913" s="170">
        <v>1280206.6218922362</v>
      </c>
      <c r="U1913" s="145">
        <v>1893</v>
      </c>
      <c r="V1913" s="145">
        <v>4269246.011368297</v>
      </c>
    </row>
    <row r="1914" spans="1:22" x14ac:dyDescent="0.35">
      <c r="A1914" s="70">
        <f t="shared" si="38"/>
        <v>1895</v>
      </c>
      <c r="B1914" s="170">
        <v>1280206.6218922362</v>
      </c>
      <c r="U1914" s="145">
        <v>1894</v>
      </c>
      <c r="V1914" s="145">
        <v>-5660862.1975797247</v>
      </c>
    </row>
    <row r="1915" spans="1:22" x14ac:dyDescent="0.35">
      <c r="A1915" s="70">
        <f t="shared" si="38"/>
        <v>1896</v>
      </c>
      <c r="B1915" s="170">
        <v>1280206.6218922362</v>
      </c>
      <c r="U1915" s="145">
        <v>1895</v>
      </c>
      <c r="V1915" s="145">
        <v>13483421.652299993</v>
      </c>
    </row>
    <row r="1916" spans="1:22" x14ac:dyDescent="0.35">
      <c r="A1916" s="70">
        <f t="shared" si="38"/>
        <v>1897</v>
      </c>
      <c r="B1916" s="170">
        <v>1280206.6218922362</v>
      </c>
      <c r="U1916" s="145">
        <v>1896</v>
      </c>
      <c r="V1916" s="145">
        <v>13440928.848409817</v>
      </c>
    </row>
    <row r="1917" spans="1:22" x14ac:dyDescent="0.35">
      <c r="A1917" s="70">
        <f t="shared" si="38"/>
        <v>1898</v>
      </c>
      <c r="B1917" s="170">
        <v>1280206.6218922362</v>
      </c>
      <c r="U1917" s="145">
        <v>1897</v>
      </c>
      <c r="V1917" s="145">
        <v>2526719.8246021718</v>
      </c>
    </row>
    <row r="1918" spans="1:22" x14ac:dyDescent="0.35">
      <c r="A1918" s="70">
        <f t="shared" si="38"/>
        <v>1899</v>
      </c>
      <c r="B1918" s="170">
        <v>1280206.6218922362</v>
      </c>
      <c r="U1918" s="145">
        <v>1898</v>
      </c>
      <c r="V1918" s="145">
        <v>52347673.228822686</v>
      </c>
    </row>
    <row r="1919" spans="1:22" x14ac:dyDescent="0.35">
      <c r="A1919" s="70">
        <f t="shared" si="38"/>
        <v>1900</v>
      </c>
      <c r="B1919" s="170">
        <v>1280206.6218922362</v>
      </c>
      <c r="U1919" s="145">
        <v>1899</v>
      </c>
      <c r="V1919" s="145">
        <v>591194.26934868842</v>
      </c>
    </row>
    <row r="1920" spans="1:22" x14ac:dyDescent="0.35">
      <c r="A1920" s="70">
        <f t="shared" si="38"/>
        <v>1901</v>
      </c>
      <c r="B1920" s="170">
        <v>1280206.6218922362</v>
      </c>
      <c r="U1920" s="145">
        <v>1900</v>
      </c>
      <c r="V1920" s="145">
        <v>18155509.425653167</v>
      </c>
    </row>
    <row r="1921" spans="1:22" x14ac:dyDescent="0.35">
      <c r="A1921" s="70">
        <f t="shared" si="38"/>
        <v>1902</v>
      </c>
      <c r="B1921" s="170">
        <v>1280206.6218922362</v>
      </c>
      <c r="U1921" s="145">
        <v>1901</v>
      </c>
      <c r="V1921" s="145">
        <v>28905062.658688642</v>
      </c>
    </row>
    <row r="1922" spans="1:22" x14ac:dyDescent="0.35">
      <c r="A1922" s="70">
        <f t="shared" si="38"/>
        <v>1903</v>
      </c>
      <c r="B1922" s="170">
        <v>1280206.6218922362</v>
      </c>
      <c r="U1922" s="145">
        <v>1902</v>
      </c>
      <c r="V1922" s="145">
        <v>3365812.0556141585</v>
      </c>
    </row>
    <row r="1923" spans="1:22" x14ac:dyDescent="0.35">
      <c r="A1923" s="70">
        <f t="shared" si="38"/>
        <v>1904</v>
      </c>
      <c r="B1923" s="170">
        <v>1280206.6218922362</v>
      </c>
      <c r="U1923" s="145">
        <v>1903</v>
      </c>
      <c r="V1923" s="145">
        <v>13053262.134087548</v>
      </c>
    </row>
    <row r="1924" spans="1:22" x14ac:dyDescent="0.35">
      <c r="A1924" s="70">
        <f t="shared" si="38"/>
        <v>1905</v>
      </c>
      <c r="B1924" s="170">
        <v>1280206.6218922362</v>
      </c>
      <c r="U1924" s="145">
        <v>1904</v>
      </c>
      <c r="V1924" s="145">
        <v>-5018718.3274380807</v>
      </c>
    </row>
    <row r="1925" spans="1:22" x14ac:dyDescent="0.35">
      <c r="A1925" s="70">
        <f t="shared" si="38"/>
        <v>1906</v>
      </c>
      <c r="B1925" s="170">
        <v>1280206.6218922362</v>
      </c>
      <c r="U1925" s="145">
        <v>1905</v>
      </c>
      <c r="V1925" s="145">
        <v>-13122567.95289607</v>
      </c>
    </row>
    <row r="1926" spans="1:22" x14ac:dyDescent="0.35">
      <c r="A1926" s="70">
        <f t="shared" si="38"/>
        <v>1907</v>
      </c>
      <c r="B1926" s="170">
        <v>1280206.6218922362</v>
      </c>
      <c r="U1926" s="145">
        <v>1906</v>
      </c>
      <c r="V1926" s="145">
        <v>20963894.245929033</v>
      </c>
    </row>
    <row r="1927" spans="1:22" x14ac:dyDescent="0.35">
      <c r="A1927" s="70">
        <f t="shared" si="38"/>
        <v>1908</v>
      </c>
      <c r="B1927" s="170">
        <v>1280206.6218922362</v>
      </c>
      <c r="U1927" s="145">
        <v>1907</v>
      </c>
      <c r="V1927" s="145">
        <v>-7091846.7676056419</v>
      </c>
    </row>
    <row r="1928" spans="1:22" x14ac:dyDescent="0.35">
      <c r="A1928" s="70">
        <f t="shared" si="38"/>
        <v>1909</v>
      </c>
      <c r="B1928" s="170">
        <v>1280206.6218922362</v>
      </c>
      <c r="U1928" s="145">
        <v>1908</v>
      </c>
      <c r="V1928" s="145">
        <v>-13819905.563099489</v>
      </c>
    </row>
    <row r="1929" spans="1:22" x14ac:dyDescent="0.35">
      <c r="A1929" s="70">
        <f t="shared" si="38"/>
        <v>1910</v>
      </c>
      <c r="B1929" s="170">
        <v>1280206.6218922362</v>
      </c>
      <c r="U1929" s="145">
        <v>1909</v>
      </c>
      <c r="V1929" s="145">
        <v>-990433.87472932413</v>
      </c>
    </row>
    <row r="1930" spans="1:22" x14ac:dyDescent="0.35">
      <c r="A1930" s="70">
        <f t="shared" si="38"/>
        <v>1911</v>
      </c>
      <c r="B1930" s="170">
        <v>1280206.6218922362</v>
      </c>
      <c r="U1930" s="145">
        <v>1910</v>
      </c>
      <c r="V1930" s="145">
        <v>-16488365.866400832</v>
      </c>
    </row>
    <row r="1931" spans="1:22" x14ac:dyDescent="0.35">
      <c r="A1931" s="70">
        <f t="shared" si="38"/>
        <v>1912</v>
      </c>
      <c r="B1931" s="170">
        <v>1280206.6218922362</v>
      </c>
      <c r="U1931" s="145">
        <v>1911</v>
      </c>
      <c r="V1931" s="145">
        <v>-8194765.7208599597</v>
      </c>
    </row>
    <row r="1932" spans="1:22" x14ac:dyDescent="0.35">
      <c r="A1932" s="70">
        <f t="shared" si="38"/>
        <v>1913</v>
      </c>
      <c r="B1932" s="170">
        <v>1280206.6218922362</v>
      </c>
      <c r="U1932" s="145">
        <v>1912</v>
      </c>
      <c r="V1932" s="145">
        <v>-10548664.176393496</v>
      </c>
    </row>
    <row r="1933" spans="1:22" x14ac:dyDescent="0.35">
      <c r="A1933" s="70">
        <f t="shared" si="38"/>
        <v>1914</v>
      </c>
      <c r="B1933" s="170">
        <v>1280206.6218922362</v>
      </c>
      <c r="U1933" s="145">
        <v>1913</v>
      </c>
      <c r="V1933" s="145">
        <v>14966088.389093455</v>
      </c>
    </row>
    <row r="1934" spans="1:22" x14ac:dyDescent="0.35">
      <c r="A1934" s="70">
        <f t="shared" si="38"/>
        <v>1915</v>
      </c>
      <c r="B1934" s="170">
        <v>1280206.6218922362</v>
      </c>
      <c r="U1934" s="145">
        <v>1914</v>
      </c>
      <c r="V1934" s="145">
        <v>19045441.154736236</v>
      </c>
    </row>
    <row r="1935" spans="1:22" x14ac:dyDescent="0.35">
      <c r="A1935" s="70">
        <f t="shared" si="38"/>
        <v>1916</v>
      </c>
      <c r="B1935" s="170">
        <v>1280206.6218922362</v>
      </c>
      <c r="U1935" s="145">
        <v>1915</v>
      </c>
      <c r="V1935" s="145">
        <v>-15948586.429170892</v>
      </c>
    </row>
    <row r="1936" spans="1:22" x14ac:dyDescent="0.35">
      <c r="A1936" s="70">
        <f t="shared" si="38"/>
        <v>1917</v>
      </c>
      <c r="B1936" s="170">
        <v>1280206.6218922362</v>
      </c>
      <c r="U1936" s="145">
        <v>1916</v>
      </c>
      <c r="V1936" s="145">
        <v>14032366.781208299</v>
      </c>
    </row>
    <row r="1937" spans="1:22" x14ac:dyDescent="0.35">
      <c r="A1937" s="70">
        <f t="shared" si="38"/>
        <v>1918</v>
      </c>
      <c r="B1937" s="170">
        <v>1280206.6218922362</v>
      </c>
      <c r="U1937" s="145">
        <v>1917</v>
      </c>
      <c r="V1937" s="145">
        <v>-21557374.643866822</v>
      </c>
    </row>
    <row r="1938" spans="1:22" x14ac:dyDescent="0.35">
      <c r="A1938" s="70">
        <f t="shared" si="38"/>
        <v>1919</v>
      </c>
      <c r="B1938" s="170">
        <v>1280206.6218922362</v>
      </c>
      <c r="U1938" s="145">
        <v>1918</v>
      </c>
      <c r="V1938" s="145">
        <v>-10027000.275312625</v>
      </c>
    </row>
    <row r="1939" spans="1:22" x14ac:dyDescent="0.35">
      <c r="A1939" s="70">
        <f t="shared" si="38"/>
        <v>1920</v>
      </c>
      <c r="B1939" s="170">
        <v>1280206.6218922362</v>
      </c>
      <c r="U1939" s="145">
        <v>1919</v>
      </c>
      <c r="V1939" s="145">
        <v>-340810.14560949057</v>
      </c>
    </row>
    <row r="1940" spans="1:22" x14ac:dyDescent="0.35">
      <c r="A1940" s="70">
        <f t="shared" si="38"/>
        <v>1921</v>
      </c>
      <c r="B1940" s="170">
        <v>1280206.6218922362</v>
      </c>
      <c r="U1940" s="145">
        <v>1920</v>
      </c>
      <c r="V1940" s="145">
        <v>12691155.371676654</v>
      </c>
    </row>
    <row r="1941" spans="1:22" x14ac:dyDescent="0.35">
      <c r="A1941" s="70">
        <f t="shared" si="38"/>
        <v>1922</v>
      </c>
      <c r="B1941" s="170">
        <v>1280206.6218922362</v>
      </c>
      <c r="U1941" s="145">
        <v>1921</v>
      </c>
      <c r="V1941" s="145">
        <v>-1907350.9723613411</v>
      </c>
    </row>
    <row r="1942" spans="1:22" x14ac:dyDescent="0.35">
      <c r="A1942" s="70">
        <f t="shared" ref="A1942:A2005" si="39">A1941+1</f>
        <v>1923</v>
      </c>
      <c r="B1942" s="170">
        <v>1280206.6218922362</v>
      </c>
      <c r="U1942" s="145">
        <v>1922</v>
      </c>
      <c r="V1942" s="145">
        <v>-11691788.056746708</v>
      </c>
    </row>
    <row r="1943" spans="1:22" x14ac:dyDescent="0.35">
      <c r="A1943" s="70">
        <f t="shared" si="39"/>
        <v>1924</v>
      </c>
      <c r="B1943" s="170">
        <v>1280206.6218922362</v>
      </c>
      <c r="U1943" s="145">
        <v>1923</v>
      </c>
      <c r="V1943" s="145">
        <v>-14739752.584065178</v>
      </c>
    </row>
    <row r="1944" spans="1:22" x14ac:dyDescent="0.35">
      <c r="A1944" s="70">
        <f t="shared" si="39"/>
        <v>1925</v>
      </c>
      <c r="B1944" s="170">
        <v>1280206.6218922362</v>
      </c>
      <c r="U1944" s="145">
        <v>1924</v>
      </c>
      <c r="V1944" s="145">
        <v>519661.82970293984</v>
      </c>
    </row>
    <row r="1945" spans="1:22" x14ac:dyDescent="0.35">
      <c r="A1945" s="70">
        <f t="shared" si="39"/>
        <v>1926</v>
      </c>
      <c r="B1945" s="170">
        <v>1280206.6218922362</v>
      </c>
      <c r="U1945" s="145">
        <v>1925</v>
      </c>
      <c r="V1945" s="145">
        <v>10629558.858908523</v>
      </c>
    </row>
    <row r="1946" spans="1:22" x14ac:dyDescent="0.35">
      <c r="A1946" s="70">
        <f t="shared" si="39"/>
        <v>1927</v>
      </c>
      <c r="B1946" s="170">
        <v>1280206.6218922362</v>
      </c>
      <c r="U1946" s="145">
        <v>1926</v>
      </c>
      <c r="V1946" s="145">
        <v>-3628225.0141145214</v>
      </c>
    </row>
    <row r="1947" spans="1:22" x14ac:dyDescent="0.35">
      <c r="A1947" s="70">
        <f t="shared" si="39"/>
        <v>1928</v>
      </c>
      <c r="B1947" s="170">
        <v>1280206.6218922362</v>
      </c>
      <c r="U1947" s="145">
        <v>1927</v>
      </c>
      <c r="V1947" s="145">
        <v>-12146084.916219857</v>
      </c>
    </row>
    <row r="1948" spans="1:22" x14ac:dyDescent="0.35">
      <c r="A1948" s="70">
        <f t="shared" si="39"/>
        <v>1929</v>
      </c>
      <c r="B1948" s="170">
        <v>1280206.6218922362</v>
      </c>
      <c r="U1948" s="145">
        <v>1928</v>
      </c>
      <c r="V1948" s="145">
        <v>-1797415.9857556373</v>
      </c>
    </row>
    <row r="1949" spans="1:22" x14ac:dyDescent="0.35">
      <c r="A1949" s="70">
        <f t="shared" si="39"/>
        <v>1930</v>
      </c>
      <c r="B1949" s="170">
        <v>1280206.6218922362</v>
      </c>
      <c r="U1949" s="145">
        <v>1929</v>
      </c>
      <c r="V1949" s="145">
        <v>-16378530.648981238</v>
      </c>
    </row>
    <row r="1950" spans="1:22" x14ac:dyDescent="0.35">
      <c r="A1950" s="70">
        <f t="shared" si="39"/>
        <v>1931</v>
      </c>
      <c r="B1950" s="170">
        <v>1280206.6218922362</v>
      </c>
      <c r="U1950" s="145">
        <v>1930</v>
      </c>
      <c r="V1950" s="145">
        <v>2155096.6919351369</v>
      </c>
    </row>
    <row r="1951" spans="1:22" x14ac:dyDescent="0.35">
      <c r="A1951" s="70">
        <f t="shared" si="39"/>
        <v>1932</v>
      </c>
      <c r="B1951" s="170">
        <v>1280206.6218922362</v>
      </c>
      <c r="U1951" s="145">
        <v>1931</v>
      </c>
      <c r="V1951" s="145">
        <v>-663560.81989329308</v>
      </c>
    </row>
    <row r="1952" spans="1:22" x14ac:dyDescent="0.35">
      <c r="A1952" s="70">
        <f t="shared" si="39"/>
        <v>1933</v>
      </c>
      <c r="B1952" s="170">
        <v>1280206.6218922362</v>
      </c>
      <c r="U1952" s="145">
        <v>1932</v>
      </c>
      <c r="V1952" s="145">
        <v>-31258631.273885962</v>
      </c>
    </row>
    <row r="1953" spans="1:22" x14ac:dyDescent="0.35">
      <c r="A1953" s="70">
        <f t="shared" si="39"/>
        <v>1934</v>
      </c>
      <c r="B1953" s="170">
        <v>1280206.6218922362</v>
      </c>
      <c r="U1953" s="145">
        <v>1933</v>
      </c>
      <c r="V1953" s="145">
        <v>-10131975.032264329</v>
      </c>
    </row>
    <row r="1954" spans="1:22" x14ac:dyDescent="0.35">
      <c r="A1954" s="70">
        <f t="shared" si="39"/>
        <v>1935</v>
      </c>
      <c r="B1954" s="170">
        <v>1280206.6218922362</v>
      </c>
      <c r="U1954" s="145">
        <v>1934</v>
      </c>
      <c r="V1954" s="145">
        <v>16122901.840922158</v>
      </c>
    </row>
    <row r="1955" spans="1:22" x14ac:dyDescent="0.35">
      <c r="A1955" s="70">
        <f t="shared" si="39"/>
        <v>1936</v>
      </c>
      <c r="B1955" s="170">
        <v>1280206.6218922362</v>
      </c>
      <c r="U1955" s="145">
        <v>1935</v>
      </c>
      <c r="V1955" s="145">
        <v>21061933.137511075</v>
      </c>
    </row>
    <row r="1956" spans="1:22" x14ac:dyDescent="0.35">
      <c r="A1956" s="70">
        <f t="shared" si="39"/>
        <v>1937</v>
      </c>
      <c r="B1956" s="170">
        <v>1280206.6218922362</v>
      </c>
      <c r="U1956" s="145">
        <v>1936</v>
      </c>
      <c r="V1956" s="145">
        <v>32625520.414648257</v>
      </c>
    </row>
    <row r="1957" spans="1:22" x14ac:dyDescent="0.35">
      <c r="A1957" s="70">
        <f t="shared" si="39"/>
        <v>1938</v>
      </c>
      <c r="B1957" s="170">
        <v>1280206.6218922362</v>
      </c>
      <c r="U1957" s="145">
        <v>1937</v>
      </c>
      <c r="V1957" s="145">
        <v>-7087437.5061704963</v>
      </c>
    </row>
    <row r="1958" spans="1:22" x14ac:dyDescent="0.35">
      <c r="A1958" s="70">
        <f t="shared" si="39"/>
        <v>1939</v>
      </c>
      <c r="B1958" s="170">
        <v>1280206.6218922362</v>
      </c>
      <c r="U1958" s="145">
        <v>1938</v>
      </c>
      <c r="V1958" s="145">
        <v>12459999.237526007</v>
      </c>
    </row>
    <row r="1959" spans="1:22" x14ac:dyDescent="0.35">
      <c r="A1959" s="70">
        <f t="shared" si="39"/>
        <v>1940</v>
      </c>
      <c r="B1959" s="170">
        <v>1280206.6218922362</v>
      </c>
      <c r="U1959" s="145">
        <v>1939</v>
      </c>
      <c r="V1959" s="145">
        <v>-13811188.75359278</v>
      </c>
    </row>
    <row r="1960" spans="1:22" x14ac:dyDescent="0.35">
      <c r="A1960" s="70">
        <f t="shared" si="39"/>
        <v>1941</v>
      </c>
      <c r="B1960" s="170">
        <v>1280206.6218922362</v>
      </c>
      <c r="U1960" s="145">
        <v>1940</v>
      </c>
      <c r="V1960" s="145">
        <v>-5668561.5640372299</v>
      </c>
    </row>
    <row r="1961" spans="1:22" x14ac:dyDescent="0.35">
      <c r="A1961" s="70">
        <f t="shared" si="39"/>
        <v>1942</v>
      </c>
      <c r="B1961" s="170">
        <v>1280206.6218922362</v>
      </c>
      <c r="U1961" s="145">
        <v>1941</v>
      </c>
      <c r="V1961" s="145">
        <v>-17011077.787320543</v>
      </c>
    </row>
    <row r="1962" spans="1:22" x14ac:dyDescent="0.35">
      <c r="A1962" s="70">
        <f t="shared" si="39"/>
        <v>1943</v>
      </c>
      <c r="B1962" s="170">
        <v>1280206.6218922362</v>
      </c>
      <c r="U1962" s="145">
        <v>1942</v>
      </c>
      <c r="V1962" s="145">
        <v>-5615554.2365880199</v>
      </c>
    </row>
    <row r="1963" spans="1:22" x14ac:dyDescent="0.35">
      <c r="A1963" s="70">
        <f t="shared" si="39"/>
        <v>1944</v>
      </c>
      <c r="B1963" s="170">
        <v>1280206.6218922362</v>
      </c>
      <c r="U1963" s="145">
        <v>1943</v>
      </c>
      <c r="V1963" s="145">
        <v>-22193879.268738423</v>
      </c>
    </row>
    <row r="1964" spans="1:22" x14ac:dyDescent="0.35">
      <c r="A1964" s="70">
        <f t="shared" si="39"/>
        <v>1945</v>
      </c>
      <c r="B1964" s="170">
        <v>1280206.6218922362</v>
      </c>
      <c r="U1964" s="145">
        <v>1944</v>
      </c>
      <c r="V1964" s="145">
        <v>42155751.387341052</v>
      </c>
    </row>
    <row r="1965" spans="1:22" x14ac:dyDescent="0.35">
      <c r="A1965" s="70">
        <f t="shared" si="39"/>
        <v>1946</v>
      </c>
      <c r="B1965" s="170">
        <v>1280206.6218922362</v>
      </c>
      <c r="U1965" s="145">
        <v>1945</v>
      </c>
      <c r="V1965" s="145">
        <v>-24176445.632583417</v>
      </c>
    </row>
    <row r="1966" spans="1:22" x14ac:dyDescent="0.35">
      <c r="A1966" s="70">
        <f t="shared" si="39"/>
        <v>1947</v>
      </c>
      <c r="B1966" s="170">
        <v>1280206.6218922362</v>
      </c>
      <c r="U1966" s="145">
        <v>1946</v>
      </c>
      <c r="V1966" s="145">
        <v>-3610311.2105789036</v>
      </c>
    </row>
    <row r="1967" spans="1:22" x14ac:dyDescent="0.35">
      <c r="A1967" s="70">
        <f t="shared" si="39"/>
        <v>1948</v>
      </c>
      <c r="B1967" s="170">
        <v>1280206.6218922362</v>
      </c>
      <c r="U1967" s="145">
        <v>1947</v>
      </c>
      <c r="V1967" s="145">
        <v>16613163.662653595</v>
      </c>
    </row>
    <row r="1968" spans="1:22" x14ac:dyDescent="0.35">
      <c r="A1968" s="70">
        <f t="shared" si="39"/>
        <v>1949</v>
      </c>
      <c r="B1968" s="170">
        <v>1280206.6218922362</v>
      </c>
      <c r="U1968" s="145">
        <v>1948</v>
      </c>
      <c r="V1968" s="145">
        <v>-19422396.452620119</v>
      </c>
    </row>
    <row r="1969" spans="1:22" x14ac:dyDescent="0.35">
      <c r="A1969" s="70">
        <f t="shared" si="39"/>
        <v>1950</v>
      </c>
      <c r="B1969" s="170">
        <v>1280206.6218922362</v>
      </c>
      <c r="U1969" s="145">
        <v>1949</v>
      </c>
      <c r="V1969" s="145">
        <v>-19036793.748519763</v>
      </c>
    </row>
    <row r="1970" spans="1:22" x14ac:dyDescent="0.35">
      <c r="A1970" s="70">
        <f t="shared" si="39"/>
        <v>1951</v>
      </c>
      <c r="B1970" s="170">
        <v>1280206.6218922362</v>
      </c>
      <c r="U1970" s="145">
        <v>1950</v>
      </c>
      <c r="V1970" s="145">
        <v>-5049126.313392058</v>
      </c>
    </row>
    <row r="1971" spans="1:22" x14ac:dyDescent="0.35">
      <c r="A1971" s="70">
        <f t="shared" si="39"/>
        <v>1952</v>
      </c>
      <c r="B1971" s="170">
        <v>1280206.6218922362</v>
      </c>
      <c r="U1971" s="145">
        <v>1951</v>
      </c>
      <c r="V1971" s="145">
        <v>-10695122.948452882</v>
      </c>
    </row>
    <row r="1972" spans="1:22" x14ac:dyDescent="0.35">
      <c r="A1972" s="70">
        <f t="shared" si="39"/>
        <v>1953</v>
      </c>
      <c r="B1972" s="170">
        <v>1280206.6218922362</v>
      </c>
      <c r="U1972" s="145">
        <v>1952</v>
      </c>
      <c r="V1972" s="145">
        <v>2696053.8980601281</v>
      </c>
    </row>
    <row r="1973" spans="1:22" x14ac:dyDescent="0.35">
      <c r="A1973" s="70">
        <f t="shared" si="39"/>
        <v>1954</v>
      </c>
      <c r="B1973" s="170">
        <v>1280206.6218922362</v>
      </c>
      <c r="U1973" s="145">
        <v>1953</v>
      </c>
      <c r="V1973" s="145">
        <v>16786491.055907369</v>
      </c>
    </row>
    <row r="1974" spans="1:22" x14ac:dyDescent="0.35">
      <c r="A1974" s="70">
        <f t="shared" si="39"/>
        <v>1955</v>
      </c>
      <c r="B1974" s="170">
        <v>1280206.6218922362</v>
      </c>
      <c r="U1974" s="145">
        <v>1954</v>
      </c>
      <c r="V1974" s="145">
        <v>-14326877.535342727</v>
      </c>
    </row>
    <row r="1975" spans="1:22" x14ac:dyDescent="0.35">
      <c r="A1975" s="70">
        <f t="shared" si="39"/>
        <v>1956</v>
      </c>
      <c r="B1975" s="170">
        <v>1280206.6218922362</v>
      </c>
      <c r="U1975" s="145">
        <v>1955</v>
      </c>
      <c r="V1975" s="145">
        <v>-340388.90333250165</v>
      </c>
    </row>
    <row r="1976" spans="1:22" x14ac:dyDescent="0.35">
      <c r="A1976" s="70">
        <f t="shared" si="39"/>
        <v>1957</v>
      </c>
      <c r="B1976" s="170">
        <v>1280206.6218922362</v>
      </c>
      <c r="U1976" s="145">
        <v>1956</v>
      </c>
      <c r="V1976" s="145">
        <v>-4161941.2853265274</v>
      </c>
    </row>
    <row r="1977" spans="1:22" x14ac:dyDescent="0.35">
      <c r="A1977" s="70">
        <f t="shared" si="39"/>
        <v>1958</v>
      </c>
      <c r="B1977" s="170">
        <v>1280206.6218922362</v>
      </c>
      <c r="U1977" s="145">
        <v>1957</v>
      </c>
      <c r="V1977" s="145">
        <v>37337124.558030806</v>
      </c>
    </row>
    <row r="1978" spans="1:22" x14ac:dyDescent="0.35">
      <c r="A1978" s="70">
        <f t="shared" si="39"/>
        <v>1959</v>
      </c>
      <c r="B1978" s="170">
        <v>1280206.6218922362</v>
      </c>
      <c r="U1978" s="145">
        <v>1958</v>
      </c>
      <c r="V1978" s="145">
        <v>-14246181.629765769</v>
      </c>
    </row>
    <row r="1979" spans="1:22" x14ac:dyDescent="0.35">
      <c r="A1979" s="70">
        <f t="shared" si="39"/>
        <v>1960</v>
      </c>
      <c r="B1979" s="170">
        <v>1280206.6218922362</v>
      </c>
      <c r="U1979" s="145">
        <v>1959</v>
      </c>
      <c r="V1979" s="145">
        <v>26131798.6548592</v>
      </c>
    </row>
    <row r="1980" spans="1:22" x14ac:dyDescent="0.35">
      <c r="A1980" s="70">
        <f t="shared" si="39"/>
        <v>1961</v>
      </c>
      <c r="B1980" s="170">
        <v>1280206.6218922362</v>
      </c>
      <c r="U1980" s="145">
        <v>1960</v>
      </c>
      <c r="V1980" s="145">
        <v>27073143.881060135</v>
      </c>
    </row>
    <row r="1981" spans="1:22" x14ac:dyDescent="0.35">
      <c r="A1981" s="70">
        <f t="shared" si="39"/>
        <v>1962</v>
      </c>
      <c r="B1981" s="170">
        <v>1280206.6218922362</v>
      </c>
      <c r="U1981" s="145">
        <v>1961</v>
      </c>
      <c r="V1981" s="145">
        <v>-9263047.3442874812</v>
      </c>
    </row>
    <row r="1982" spans="1:22" x14ac:dyDescent="0.35">
      <c r="A1982" s="70">
        <f t="shared" si="39"/>
        <v>1963</v>
      </c>
      <c r="B1982" s="170">
        <v>1280206.6218922362</v>
      </c>
      <c r="U1982" s="145">
        <v>1962</v>
      </c>
      <c r="V1982" s="145">
        <v>13229109.165268444</v>
      </c>
    </row>
    <row r="1983" spans="1:22" x14ac:dyDescent="0.35">
      <c r="A1983" s="70">
        <f t="shared" si="39"/>
        <v>1964</v>
      </c>
      <c r="B1983" s="170">
        <v>1280206.6218922362</v>
      </c>
      <c r="U1983" s="145">
        <v>1963</v>
      </c>
      <c r="V1983" s="145">
        <v>-16525630.09413524</v>
      </c>
    </row>
    <row r="1984" spans="1:22" x14ac:dyDescent="0.35">
      <c r="A1984" s="70">
        <f t="shared" si="39"/>
        <v>1965</v>
      </c>
      <c r="B1984" s="170">
        <v>1280206.6218922362</v>
      </c>
      <c r="U1984" s="145">
        <v>1964</v>
      </c>
      <c r="V1984" s="145">
        <v>-7787930.274439659</v>
      </c>
    </row>
    <row r="1985" spans="1:22" x14ac:dyDescent="0.35">
      <c r="A1985" s="70">
        <f t="shared" si="39"/>
        <v>1966</v>
      </c>
      <c r="B1985" s="170">
        <v>1280206.6218922362</v>
      </c>
      <c r="U1985" s="145">
        <v>1965</v>
      </c>
      <c r="V1985" s="145">
        <v>-19443441.987806372</v>
      </c>
    </row>
    <row r="1986" spans="1:22" x14ac:dyDescent="0.35">
      <c r="A1986" s="70">
        <f t="shared" si="39"/>
        <v>1967</v>
      </c>
      <c r="B1986" s="170">
        <v>1280206.6218922362</v>
      </c>
      <c r="U1986" s="145">
        <v>1966</v>
      </c>
      <c r="V1986" s="145">
        <v>108293.35325217992</v>
      </c>
    </row>
    <row r="1987" spans="1:22" x14ac:dyDescent="0.35">
      <c r="A1987" s="70">
        <f t="shared" si="39"/>
        <v>1968</v>
      </c>
      <c r="B1987" s="170">
        <v>1280206.6218922362</v>
      </c>
      <c r="U1987" s="145">
        <v>1967</v>
      </c>
      <c r="V1987" s="145">
        <v>-11862538.495155241</v>
      </c>
    </row>
    <row r="1988" spans="1:22" x14ac:dyDescent="0.35">
      <c r="A1988" s="70">
        <f t="shared" si="39"/>
        <v>1969</v>
      </c>
      <c r="B1988" s="170">
        <v>1280206.6218922362</v>
      </c>
      <c r="U1988" s="145">
        <v>1968</v>
      </c>
      <c r="V1988" s="145">
        <v>205231.85949549451</v>
      </c>
    </row>
    <row r="1989" spans="1:22" x14ac:dyDescent="0.35">
      <c r="A1989" s="70">
        <f t="shared" si="39"/>
        <v>1970</v>
      </c>
      <c r="B1989" s="170">
        <v>1280206.6218922362</v>
      </c>
      <c r="U1989" s="145">
        <v>1969</v>
      </c>
      <c r="V1989" s="145">
        <v>332938.65053531155</v>
      </c>
    </row>
    <row r="1990" spans="1:22" x14ac:dyDescent="0.35">
      <c r="A1990" s="70">
        <f t="shared" si="39"/>
        <v>1971</v>
      </c>
      <c r="B1990" s="170">
        <v>1280206.6218922362</v>
      </c>
      <c r="U1990" s="145">
        <v>1970</v>
      </c>
      <c r="V1990" s="145">
        <v>17962883.234473538</v>
      </c>
    </row>
    <row r="1991" spans="1:22" x14ac:dyDescent="0.35">
      <c r="A1991" s="70">
        <f t="shared" si="39"/>
        <v>1972</v>
      </c>
      <c r="B1991" s="170">
        <v>1280206.6218922362</v>
      </c>
      <c r="U1991" s="145">
        <v>1971</v>
      </c>
      <c r="V1991" s="145">
        <v>1460167.9857024699</v>
      </c>
    </row>
    <row r="1992" spans="1:22" x14ac:dyDescent="0.35">
      <c r="A1992" s="70">
        <f t="shared" si="39"/>
        <v>1973</v>
      </c>
      <c r="B1992" s="170">
        <v>1280206.6218922362</v>
      </c>
      <c r="U1992" s="145">
        <v>1972</v>
      </c>
      <c r="V1992" s="145">
        <v>-1915974.1702688634</v>
      </c>
    </row>
    <row r="1993" spans="1:22" x14ac:dyDescent="0.35">
      <c r="A1993" s="70">
        <f t="shared" si="39"/>
        <v>1974</v>
      </c>
      <c r="B1993" s="170">
        <v>1280206.6218922362</v>
      </c>
      <c r="U1993" s="145">
        <v>1973</v>
      </c>
      <c r="V1993" s="145">
        <v>8317978.8372526802</v>
      </c>
    </row>
    <row r="1994" spans="1:22" x14ac:dyDescent="0.35">
      <c r="A1994" s="70">
        <f t="shared" si="39"/>
        <v>1975</v>
      </c>
      <c r="B1994" s="170">
        <v>1280206.6218922362</v>
      </c>
      <c r="U1994" s="145">
        <v>1974</v>
      </c>
      <c r="V1994" s="145">
        <v>-15531408.888738414</v>
      </c>
    </row>
    <row r="1995" spans="1:22" x14ac:dyDescent="0.35">
      <c r="A1995" s="70">
        <f t="shared" si="39"/>
        <v>1976</v>
      </c>
      <c r="B1995" s="170">
        <v>1280206.6218922362</v>
      </c>
      <c r="U1995" s="145">
        <v>1975</v>
      </c>
      <c r="V1995" s="145">
        <v>7160924.7022918127</v>
      </c>
    </row>
    <row r="1996" spans="1:22" x14ac:dyDescent="0.35">
      <c r="A1996" s="70">
        <f t="shared" si="39"/>
        <v>1977</v>
      </c>
      <c r="B1996" s="170">
        <v>1280206.6218922362</v>
      </c>
      <c r="U1996" s="145">
        <v>1976</v>
      </c>
      <c r="V1996" s="145">
        <v>-13792090.322030379</v>
      </c>
    </row>
    <row r="1997" spans="1:22" x14ac:dyDescent="0.35">
      <c r="A1997" s="70">
        <f t="shared" si="39"/>
        <v>1978</v>
      </c>
      <c r="B1997" s="170">
        <v>1280206.6218922362</v>
      </c>
      <c r="U1997" s="145">
        <v>1977</v>
      </c>
      <c r="V1997" s="145">
        <v>1464945.2486623451</v>
      </c>
    </row>
    <row r="1998" spans="1:22" x14ac:dyDescent="0.35">
      <c r="A1998" s="70">
        <f t="shared" si="39"/>
        <v>1979</v>
      </c>
      <c r="B1998" s="170">
        <v>1280206.6218922362</v>
      </c>
      <c r="U1998" s="145">
        <v>1978</v>
      </c>
      <c r="V1998" s="145">
        <v>-9800881.9210805129</v>
      </c>
    </row>
    <row r="1999" spans="1:22" x14ac:dyDescent="0.35">
      <c r="A1999" s="70">
        <f t="shared" si="39"/>
        <v>1980</v>
      </c>
      <c r="B1999" s="170">
        <v>1280206.6218922362</v>
      </c>
      <c r="U1999" s="145">
        <v>1979</v>
      </c>
      <c r="V1999" s="145">
        <v>-2956758.5602312721</v>
      </c>
    </row>
    <row r="2000" spans="1:22" x14ac:dyDescent="0.35">
      <c r="A2000" s="70">
        <f t="shared" si="39"/>
        <v>1981</v>
      </c>
      <c r="B2000" s="170">
        <v>1280206.6218922362</v>
      </c>
      <c r="U2000" s="145">
        <v>1980</v>
      </c>
      <c r="V2000" s="145">
        <v>-32159466.781846143</v>
      </c>
    </row>
    <row r="2001" spans="1:22" x14ac:dyDescent="0.35">
      <c r="A2001" s="70">
        <f t="shared" si="39"/>
        <v>1982</v>
      </c>
      <c r="B2001" s="170">
        <v>1280206.6218922362</v>
      </c>
      <c r="U2001" s="145">
        <v>1981</v>
      </c>
      <c r="V2001" s="145">
        <v>2448590.5908103846</v>
      </c>
    </row>
    <row r="2002" spans="1:22" x14ac:dyDescent="0.35">
      <c r="A2002" s="70">
        <f t="shared" si="39"/>
        <v>1983</v>
      </c>
      <c r="B2002" s="170">
        <v>1280206.6218922362</v>
      </c>
      <c r="U2002" s="145">
        <v>1982</v>
      </c>
      <c r="V2002" s="145">
        <v>-16664571.894835737</v>
      </c>
    </row>
    <row r="2003" spans="1:22" x14ac:dyDescent="0.35">
      <c r="A2003" s="70">
        <f t="shared" si="39"/>
        <v>1984</v>
      </c>
      <c r="B2003" s="170">
        <v>1280206.6218922362</v>
      </c>
      <c r="U2003" s="145">
        <v>1983</v>
      </c>
      <c r="V2003" s="145">
        <v>1952016.9779061712</v>
      </c>
    </row>
    <row r="2004" spans="1:22" x14ac:dyDescent="0.35">
      <c r="A2004" s="70">
        <f t="shared" si="39"/>
        <v>1985</v>
      </c>
      <c r="B2004" s="170">
        <v>1280206.6218922362</v>
      </c>
      <c r="U2004" s="145">
        <v>1984</v>
      </c>
      <c r="V2004" s="145">
        <v>-28971712.06325192</v>
      </c>
    </row>
    <row r="2005" spans="1:22" x14ac:dyDescent="0.35">
      <c r="A2005" s="70">
        <f t="shared" si="39"/>
        <v>1986</v>
      </c>
      <c r="B2005" s="170">
        <v>1280206.6218922362</v>
      </c>
      <c r="U2005" s="145">
        <v>1985</v>
      </c>
      <c r="V2005" s="145">
        <v>-25270810.034831028</v>
      </c>
    </row>
    <row r="2006" spans="1:22" x14ac:dyDescent="0.35">
      <c r="A2006" s="70">
        <f t="shared" ref="A2006:A2069" si="40">A2005+1</f>
        <v>1987</v>
      </c>
      <c r="B2006" s="170">
        <v>1280206.6218922362</v>
      </c>
      <c r="U2006" s="145">
        <v>1986</v>
      </c>
      <c r="V2006" s="145">
        <v>-28775335.937005237</v>
      </c>
    </row>
    <row r="2007" spans="1:22" x14ac:dyDescent="0.35">
      <c r="A2007" s="70">
        <f t="shared" si="40"/>
        <v>1988</v>
      </c>
      <c r="B2007" s="170">
        <v>1280206.6218922362</v>
      </c>
      <c r="U2007" s="145">
        <v>1987</v>
      </c>
      <c r="V2007" s="145">
        <v>-4298712.4081677049</v>
      </c>
    </row>
    <row r="2008" spans="1:22" x14ac:dyDescent="0.35">
      <c r="A2008" s="70">
        <f t="shared" si="40"/>
        <v>1989</v>
      </c>
      <c r="B2008" s="170">
        <v>1280206.6218922362</v>
      </c>
      <c r="U2008" s="145">
        <v>1988</v>
      </c>
      <c r="V2008" s="145">
        <v>27377524.164649896</v>
      </c>
    </row>
    <row r="2009" spans="1:22" x14ac:dyDescent="0.35">
      <c r="A2009" s="70">
        <f t="shared" si="40"/>
        <v>1990</v>
      </c>
      <c r="B2009" s="170">
        <v>1280206.6218922362</v>
      </c>
      <c r="U2009" s="145">
        <v>1989</v>
      </c>
      <c r="V2009" s="145">
        <v>-5928232.6442593709</v>
      </c>
    </row>
    <row r="2010" spans="1:22" x14ac:dyDescent="0.35">
      <c r="A2010" s="70">
        <f t="shared" si="40"/>
        <v>1991</v>
      </c>
      <c r="B2010" s="170">
        <v>1280206.6218922362</v>
      </c>
      <c r="U2010" s="145">
        <v>1990</v>
      </c>
      <c r="V2010" s="145">
        <v>-8224866.4798641093</v>
      </c>
    </row>
    <row r="2011" spans="1:22" x14ac:dyDescent="0.35">
      <c r="A2011" s="70">
        <f t="shared" si="40"/>
        <v>1992</v>
      </c>
      <c r="B2011" s="170">
        <v>1280206.6218922362</v>
      </c>
      <c r="U2011" s="145">
        <v>1991</v>
      </c>
      <c r="V2011" s="145">
        <v>5975385.0517914966</v>
      </c>
    </row>
    <row r="2012" spans="1:22" x14ac:dyDescent="0.35">
      <c r="A2012" s="70">
        <f t="shared" si="40"/>
        <v>1993</v>
      </c>
      <c r="B2012" s="170">
        <v>1280206.6218922362</v>
      </c>
      <c r="U2012" s="145">
        <v>1992</v>
      </c>
      <c r="V2012" s="145">
        <v>-14433047.974472906</v>
      </c>
    </row>
    <row r="2013" spans="1:22" x14ac:dyDescent="0.35">
      <c r="A2013" s="70">
        <f t="shared" si="40"/>
        <v>1994</v>
      </c>
      <c r="B2013" s="170">
        <v>1280206.6218922362</v>
      </c>
      <c r="U2013" s="145">
        <v>1993</v>
      </c>
      <c r="V2013" s="145">
        <v>-5573088.8548854738</v>
      </c>
    </row>
    <row r="2014" spans="1:22" x14ac:dyDescent="0.35">
      <c r="A2014" s="70">
        <f t="shared" si="40"/>
        <v>1995</v>
      </c>
      <c r="B2014" s="170">
        <v>1280206.6218922362</v>
      </c>
      <c r="U2014" s="145">
        <v>1994</v>
      </c>
      <c r="V2014" s="145">
        <v>9836547.1212158091</v>
      </c>
    </row>
    <row r="2015" spans="1:22" x14ac:dyDescent="0.35">
      <c r="A2015" s="70">
        <f t="shared" si="40"/>
        <v>1996</v>
      </c>
      <c r="B2015" s="170">
        <v>1280206.6218922362</v>
      </c>
      <c r="U2015" s="145">
        <v>1995</v>
      </c>
      <c r="V2015" s="145">
        <v>18231980.574839529</v>
      </c>
    </row>
    <row r="2016" spans="1:22" x14ac:dyDescent="0.35">
      <c r="A2016" s="70">
        <f t="shared" si="40"/>
        <v>1997</v>
      </c>
      <c r="B2016" s="170">
        <v>1280206.6218922362</v>
      </c>
      <c r="U2016" s="145">
        <v>1996</v>
      </c>
      <c r="V2016" s="145">
        <v>-15537074.40632947</v>
      </c>
    </row>
    <row r="2017" spans="1:22" x14ac:dyDescent="0.35">
      <c r="A2017" s="70">
        <f t="shared" si="40"/>
        <v>1998</v>
      </c>
      <c r="B2017" s="170">
        <v>1280206.6218922362</v>
      </c>
      <c r="U2017" s="145">
        <v>1997</v>
      </c>
      <c r="V2017" s="145">
        <v>30181305.956305809</v>
      </c>
    </row>
    <row r="2018" spans="1:22" x14ac:dyDescent="0.35">
      <c r="A2018" s="70">
        <f t="shared" si="40"/>
        <v>1999</v>
      </c>
      <c r="B2018" s="170">
        <v>1280206.6218922362</v>
      </c>
      <c r="U2018" s="145">
        <v>1998</v>
      </c>
      <c r="V2018" s="145">
        <v>10603339.799650844</v>
      </c>
    </row>
    <row r="2019" spans="1:22" x14ac:dyDescent="0.35">
      <c r="A2019" s="70">
        <f t="shared" si="40"/>
        <v>2000</v>
      </c>
      <c r="B2019" s="170">
        <v>1280206.6218922362</v>
      </c>
      <c r="U2019" s="145">
        <v>1999</v>
      </c>
      <c r="V2019" s="145">
        <v>29644958.985164344</v>
      </c>
    </row>
    <row r="2020" spans="1:22" x14ac:dyDescent="0.35">
      <c r="A2020" s="70">
        <f t="shared" si="40"/>
        <v>2001</v>
      </c>
      <c r="B2020" s="145">
        <v>1280206.6218922362</v>
      </c>
      <c r="U2020" s="145">
        <v>2000</v>
      </c>
      <c r="V2020" s="145">
        <v>18905872.966307588</v>
      </c>
    </row>
    <row r="2021" spans="1:22" x14ac:dyDescent="0.35">
      <c r="A2021" s="70">
        <f t="shared" si="40"/>
        <v>2002</v>
      </c>
      <c r="B2021" s="145">
        <v>1280206.6218922362</v>
      </c>
      <c r="U2021" s="145">
        <v>2001</v>
      </c>
      <c r="V2021" s="145">
        <v>-21430902.471113238</v>
      </c>
    </row>
    <row r="2022" spans="1:22" x14ac:dyDescent="0.35">
      <c r="A2022" s="70">
        <f t="shared" si="40"/>
        <v>2003</v>
      </c>
      <c r="B2022" s="145">
        <v>1280206.6218922362</v>
      </c>
      <c r="U2022" s="145">
        <v>2002</v>
      </c>
      <c r="V2022" s="145">
        <v>-10549606.802051084</v>
      </c>
    </row>
    <row r="2023" spans="1:22" x14ac:dyDescent="0.35">
      <c r="A2023" s="70">
        <f t="shared" si="40"/>
        <v>2004</v>
      </c>
      <c r="B2023" s="145">
        <v>1280206.6218922362</v>
      </c>
      <c r="U2023" s="145">
        <v>2003</v>
      </c>
      <c r="V2023" s="145">
        <v>-25143152.22090074</v>
      </c>
    </row>
    <row r="2024" spans="1:22" x14ac:dyDescent="0.35">
      <c r="A2024" s="70">
        <f t="shared" si="40"/>
        <v>2005</v>
      </c>
      <c r="B2024" s="145">
        <v>1280206.6218922362</v>
      </c>
      <c r="U2024" s="145">
        <v>2004</v>
      </c>
      <c r="V2024" s="145">
        <v>-22375456.077341422</v>
      </c>
    </row>
    <row r="2025" spans="1:22" x14ac:dyDescent="0.35">
      <c r="A2025" s="70">
        <f t="shared" si="40"/>
        <v>2006</v>
      </c>
      <c r="B2025" s="145">
        <v>1280206.6218922362</v>
      </c>
      <c r="U2025" s="145">
        <v>2005</v>
      </c>
      <c r="V2025" s="145">
        <v>52416890.870558068</v>
      </c>
    </row>
    <row r="2026" spans="1:22" x14ac:dyDescent="0.35">
      <c r="A2026" s="70">
        <f t="shared" si="40"/>
        <v>2007</v>
      </c>
      <c r="B2026" s="145">
        <v>1280206.6218922362</v>
      </c>
      <c r="U2026" s="145">
        <v>2006</v>
      </c>
      <c r="V2026" s="145">
        <v>2747640.8699830361</v>
      </c>
    </row>
    <row r="2027" spans="1:22" x14ac:dyDescent="0.35">
      <c r="A2027" s="70">
        <f t="shared" si="40"/>
        <v>2008</v>
      </c>
      <c r="B2027" s="145">
        <v>1280206.6218922362</v>
      </c>
      <c r="U2027" s="145">
        <v>2007</v>
      </c>
      <c r="V2027" s="145">
        <v>-12259540.157648973</v>
      </c>
    </row>
    <row r="2028" spans="1:22" x14ac:dyDescent="0.35">
      <c r="A2028" s="70">
        <f t="shared" si="40"/>
        <v>2009</v>
      </c>
      <c r="B2028" s="145">
        <v>1280206.6218922362</v>
      </c>
      <c r="U2028" s="145">
        <v>2008</v>
      </c>
      <c r="V2028" s="145">
        <v>-29372317.697044395</v>
      </c>
    </row>
    <row r="2029" spans="1:22" x14ac:dyDescent="0.35">
      <c r="A2029" s="70">
        <f t="shared" si="40"/>
        <v>2010</v>
      </c>
      <c r="B2029" s="145">
        <v>1280206.6218922362</v>
      </c>
      <c r="U2029" s="145">
        <v>2009</v>
      </c>
      <c r="V2029" s="145">
        <v>-5271353.0775204431</v>
      </c>
    </row>
    <row r="2030" spans="1:22" x14ac:dyDescent="0.35">
      <c r="A2030" s="70">
        <f t="shared" si="40"/>
        <v>2011</v>
      </c>
      <c r="B2030" s="145">
        <v>1280206.6218922362</v>
      </c>
      <c r="U2030" s="145">
        <v>2010</v>
      </c>
      <c r="V2030" s="145">
        <v>-1892075.6738486923</v>
      </c>
    </row>
    <row r="2031" spans="1:22" x14ac:dyDescent="0.35">
      <c r="A2031" s="70">
        <f t="shared" si="40"/>
        <v>2012</v>
      </c>
      <c r="B2031" s="145">
        <v>1280206.6218922362</v>
      </c>
      <c r="U2031" s="145">
        <v>2011</v>
      </c>
      <c r="V2031" s="145">
        <v>-7411870.0030748677</v>
      </c>
    </row>
    <row r="2032" spans="1:22" x14ac:dyDescent="0.35">
      <c r="A2032" s="70">
        <f t="shared" si="40"/>
        <v>2013</v>
      </c>
      <c r="B2032" s="145">
        <v>1280206.6218922362</v>
      </c>
      <c r="U2032" s="145">
        <v>2012</v>
      </c>
      <c r="V2032" s="145">
        <v>5863950.5874562301</v>
      </c>
    </row>
    <row r="2033" spans="1:22" x14ac:dyDescent="0.35">
      <c r="A2033" s="70">
        <f t="shared" si="40"/>
        <v>2014</v>
      </c>
      <c r="B2033" s="145">
        <v>1280206.6218922362</v>
      </c>
      <c r="U2033" s="145">
        <v>2013</v>
      </c>
      <c r="V2033" s="145">
        <v>-4374970.1560580395</v>
      </c>
    </row>
    <row r="2034" spans="1:22" x14ac:dyDescent="0.35">
      <c r="A2034" s="70">
        <f t="shared" si="40"/>
        <v>2015</v>
      </c>
      <c r="B2034" s="145">
        <v>1280206.6218922362</v>
      </c>
      <c r="U2034" s="145">
        <v>2014</v>
      </c>
      <c r="V2034" s="145">
        <v>4274121.6549612656</v>
      </c>
    </row>
    <row r="2035" spans="1:22" x14ac:dyDescent="0.35">
      <c r="A2035" s="70">
        <f t="shared" si="40"/>
        <v>2016</v>
      </c>
      <c r="B2035" s="145">
        <v>1280206.6218922362</v>
      </c>
      <c r="U2035" s="145">
        <v>2015</v>
      </c>
      <c r="V2035" s="145">
        <v>-16357304.676503498</v>
      </c>
    </row>
    <row r="2036" spans="1:22" x14ac:dyDescent="0.35">
      <c r="A2036" s="70">
        <f t="shared" si="40"/>
        <v>2017</v>
      </c>
      <c r="B2036" s="145">
        <v>1280206.6218922362</v>
      </c>
      <c r="U2036" s="145">
        <v>2016</v>
      </c>
      <c r="V2036" s="145">
        <v>-7949593.0604028832</v>
      </c>
    </row>
    <row r="2037" spans="1:22" x14ac:dyDescent="0.35">
      <c r="A2037" s="70">
        <f t="shared" si="40"/>
        <v>2018</v>
      </c>
      <c r="B2037" s="145">
        <v>1280206.6218922362</v>
      </c>
      <c r="U2037" s="145">
        <v>2017</v>
      </c>
      <c r="V2037" s="145">
        <v>8738571.8057782277</v>
      </c>
    </row>
    <row r="2038" spans="1:22" x14ac:dyDescent="0.35">
      <c r="A2038" s="70">
        <f t="shared" si="40"/>
        <v>2019</v>
      </c>
      <c r="B2038" s="145">
        <v>1280206.6218922362</v>
      </c>
      <c r="U2038" s="145">
        <v>2018</v>
      </c>
      <c r="V2038" s="145">
        <v>-5600139.0649953634</v>
      </c>
    </row>
    <row r="2039" spans="1:22" x14ac:dyDescent="0.35">
      <c r="A2039" s="70">
        <f t="shared" si="40"/>
        <v>2020</v>
      </c>
      <c r="B2039" s="145">
        <v>1280206.6218922362</v>
      </c>
      <c r="U2039" s="145">
        <v>2019</v>
      </c>
      <c r="V2039" s="145">
        <v>-11590593.242618389</v>
      </c>
    </row>
    <row r="2040" spans="1:22" x14ac:dyDescent="0.35">
      <c r="A2040" s="70">
        <f t="shared" si="40"/>
        <v>2021</v>
      </c>
      <c r="B2040" s="145">
        <v>1280206.6218922362</v>
      </c>
      <c r="U2040" s="145">
        <v>2020</v>
      </c>
      <c r="V2040" s="145">
        <v>-19422071.502247121</v>
      </c>
    </row>
    <row r="2041" spans="1:22" x14ac:dyDescent="0.35">
      <c r="A2041" s="70">
        <f t="shared" si="40"/>
        <v>2022</v>
      </c>
      <c r="B2041" s="145">
        <v>1280206.6218922362</v>
      </c>
      <c r="U2041" s="145">
        <v>2021</v>
      </c>
      <c r="V2041" s="145">
        <v>-7376695.8255865835</v>
      </c>
    </row>
    <row r="2042" spans="1:22" x14ac:dyDescent="0.35">
      <c r="A2042" s="70">
        <f t="shared" si="40"/>
        <v>2023</v>
      </c>
      <c r="B2042" s="145">
        <v>1280206.6218922362</v>
      </c>
      <c r="U2042" s="145">
        <v>2022</v>
      </c>
      <c r="V2042" s="145">
        <v>16491801.332447194</v>
      </c>
    </row>
    <row r="2043" spans="1:22" x14ac:dyDescent="0.35">
      <c r="A2043" s="70">
        <f t="shared" si="40"/>
        <v>2024</v>
      </c>
      <c r="B2043" s="145">
        <v>1280206.6218922362</v>
      </c>
      <c r="U2043" s="145">
        <v>2023</v>
      </c>
      <c r="V2043" s="145">
        <v>3991157.0743509792</v>
      </c>
    </row>
    <row r="2044" spans="1:22" x14ac:dyDescent="0.35">
      <c r="A2044" s="70">
        <f t="shared" si="40"/>
        <v>2025</v>
      </c>
      <c r="B2044" s="145">
        <v>1280206.6218922362</v>
      </c>
      <c r="U2044" s="145">
        <v>2024</v>
      </c>
      <c r="V2044" s="145">
        <v>-18389988.545840401</v>
      </c>
    </row>
    <row r="2045" spans="1:22" x14ac:dyDescent="0.35">
      <c r="A2045" s="70">
        <f t="shared" si="40"/>
        <v>2026</v>
      </c>
      <c r="B2045" s="145">
        <v>1280206.6218922362</v>
      </c>
      <c r="U2045" s="145">
        <v>2025</v>
      </c>
      <c r="V2045" s="145">
        <v>20145807.801448099</v>
      </c>
    </row>
    <row r="2046" spans="1:22" x14ac:dyDescent="0.35">
      <c r="A2046" s="70">
        <f t="shared" si="40"/>
        <v>2027</v>
      </c>
      <c r="B2046" s="145">
        <v>1280206.6218922362</v>
      </c>
      <c r="U2046" s="145">
        <v>2026</v>
      </c>
      <c r="V2046" s="145">
        <v>3361613.3785354532</v>
      </c>
    </row>
    <row r="2047" spans="1:22" x14ac:dyDescent="0.35">
      <c r="A2047" s="70">
        <f t="shared" si="40"/>
        <v>2028</v>
      </c>
      <c r="B2047" s="145">
        <v>1280206.6218922362</v>
      </c>
      <c r="U2047" s="145">
        <v>2027</v>
      </c>
      <c r="V2047" s="145">
        <v>24840258.734630819</v>
      </c>
    </row>
    <row r="2048" spans="1:22" x14ac:dyDescent="0.35">
      <c r="A2048" s="70">
        <f t="shared" si="40"/>
        <v>2029</v>
      </c>
      <c r="B2048" s="145">
        <v>1280206.6218922362</v>
      </c>
      <c r="U2048" s="145">
        <v>2028</v>
      </c>
      <c r="V2048" s="145">
        <v>-10620102.235880949</v>
      </c>
    </row>
    <row r="2049" spans="1:22" x14ac:dyDescent="0.35">
      <c r="A2049" s="70">
        <f t="shared" si="40"/>
        <v>2030</v>
      </c>
      <c r="B2049" s="145">
        <v>1280206.6218922362</v>
      </c>
      <c r="U2049" s="145">
        <v>2029</v>
      </c>
      <c r="V2049" s="145">
        <v>7643066.0493688956</v>
      </c>
    </row>
    <row r="2050" spans="1:22" x14ac:dyDescent="0.35">
      <c r="A2050" s="70">
        <f t="shared" si="40"/>
        <v>2031</v>
      </c>
      <c r="B2050" s="145">
        <v>1280206.6218922362</v>
      </c>
      <c r="U2050" s="145">
        <v>2030</v>
      </c>
      <c r="V2050" s="145">
        <v>9242579.1169457845</v>
      </c>
    </row>
    <row r="2051" spans="1:22" x14ac:dyDescent="0.35">
      <c r="A2051" s="70">
        <f t="shared" si="40"/>
        <v>2032</v>
      </c>
      <c r="B2051" s="145">
        <v>1280206.6218922362</v>
      </c>
      <c r="U2051" s="145">
        <v>2031</v>
      </c>
      <c r="V2051" s="145">
        <v>-1664880.9460006282</v>
      </c>
    </row>
    <row r="2052" spans="1:22" x14ac:dyDescent="0.35">
      <c r="A2052" s="70">
        <f t="shared" si="40"/>
        <v>2033</v>
      </c>
      <c r="B2052" s="145">
        <v>1280206.6218922362</v>
      </c>
      <c r="U2052" s="145">
        <v>2032</v>
      </c>
      <c r="V2052" s="145">
        <v>8666422.415746022</v>
      </c>
    </row>
    <row r="2053" spans="1:22" x14ac:dyDescent="0.35">
      <c r="A2053" s="70">
        <f t="shared" si="40"/>
        <v>2034</v>
      </c>
      <c r="B2053" s="145">
        <v>1280206.6218922362</v>
      </c>
      <c r="U2053" s="145">
        <v>2033</v>
      </c>
      <c r="V2053" s="145">
        <v>8842206.1894022152</v>
      </c>
    </row>
    <row r="2054" spans="1:22" x14ac:dyDescent="0.35">
      <c r="A2054" s="70">
        <f t="shared" si="40"/>
        <v>2035</v>
      </c>
      <c r="B2054" s="145">
        <v>1280206.6218922362</v>
      </c>
      <c r="U2054" s="145">
        <v>2034</v>
      </c>
      <c r="V2054" s="145">
        <v>-8755686.1000157222</v>
      </c>
    </row>
    <row r="2055" spans="1:22" x14ac:dyDescent="0.35">
      <c r="A2055" s="70">
        <f t="shared" si="40"/>
        <v>2036</v>
      </c>
      <c r="B2055" s="145">
        <v>1280206.6218922362</v>
      </c>
      <c r="U2055" s="145">
        <v>2035</v>
      </c>
      <c r="V2055" s="145">
        <v>-11314024.453386556</v>
      </c>
    </row>
    <row r="2056" spans="1:22" x14ac:dyDescent="0.35">
      <c r="A2056" s="70">
        <f t="shared" si="40"/>
        <v>2037</v>
      </c>
      <c r="B2056" s="145">
        <v>1280206.6218922362</v>
      </c>
      <c r="U2056" s="145">
        <v>2036</v>
      </c>
      <c r="V2056" s="145">
        <v>14839272.812904298</v>
      </c>
    </row>
    <row r="2057" spans="1:22" x14ac:dyDescent="0.35">
      <c r="A2057" s="70">
        <f t="shared" si="40"/>
        <v>2038</v>
      </c>
      <c r="B2057" s="145">
        <v>1280206.6218922362</v>
      </c>
      <c r="U2057" s="145">
        <v>2037</v>
      </c>
      <c r="V2057" s="145">
        <v>-5805724.967601141</v>
      </c>
    </row>
    <row r="2058" spans="1:22" x14ac:dyDescent="0.35">
      <c r="A2058" s="70">
        <f t="shared" si="40"/>
        <v>2039</v>
      </c>
      <c r="B2058" s="145">
        <v>1280206.6218922362</v>
      </c>
      <c r="U2058" s="145">
        <v>2038</v>
      </c>
      <c r="V2058" s="145">
        <v>-2036629.4365928862</v>
      </c>
    </row>
    <row r="2059" spans="1:22" x14ac:dyDescent="0.35">
      <c r="A2059" s="70">
        <f t="shared" si="40"/>
        <v>2040</v>
      </c>
      <c r="B2059" s="145">
        <v>1280206.6218922362</v>
      </c>
      <c r="U2059" s="145">
        <v>2039</v>
      </c>
      <c r="V2059" s="145">
        <v>32389126.573728956</v>
      </c>
    </row>
    <row r="2060" spans="1:22" x14ac:dyDescent="0.35">
      <c r="A2060" s="70">
        <f t="shared" si="40"/>
        <v>2041</v>
      </c>
      <c r="B2060" s="145">
        <v>1280206.6218922362</v>
      </c>
      <c r="U2060" s="145">
        <v>2040</v>
      </c>
      <c r="V2060" s="145">
        <v>3683282.960864339</v>
      </c>
    </row>
    <row r="2061" spans="1:22" x14ac:dyDescent="0.35">
      <c r="A2061" s="70">
        <f t="shared" si="40"/>
        <v>2042</v>
      </c>
      <c r="B2061" s="145">
        <v>1280206.6218922362</v>
      </c>
      <c r="U2061" s="145">
        <v>2041</v>
      </c>
      <c r="V2061" s="145">
        <v>-19350895.211258806</v>
      </c>
    </row>
    <row r="2062" spans="1:22" x14ac:dyDescent="0.35">
      <c r="A2062" s="70">
        <f t="shared" si="40"/>
        <v>2043</v>
      </c>
      <c r="B2062" s="145">
        <v>1280206.6218922362</v>
      </c>
      <c r="U2062" s="145">
        <v>2042</v>
      </c>
      <c r="V2062" s="145">
        <v>-4453719.6250543464</v>
      </c>
    </row>
    <row r="2063" spans="1:22" x14ac:dyDescent="0.35">
      <c r="A2063" s="70">
        <f t="shared" si="40"/>
        <v>2044</v>
      </c>
      <c r="B2063" s="145">
        <v>1280206.6218922362</v>
      </c>
      <c r="U2063" s="145">
        <v>2043</v>
      </c>
      <c r="V2063" s="145">
        <v>-1854681.7496950552</v>
      </c>
    </row>
    <row r="2064" spans="1:22" x14ac:dyDescent="0.35">
      <c r="A2064" s="70">
        <f t="shared" si="40"/>
        <v>2045</v>
      </c>
      <c r="B2064" s="145">
        <v>1280206.6218922362</v>
      </c>
      <c r="U2064" s="145">
        <v>2044</v>
      </c>
      <c r="V2064" s="145">
        <v>47896059.24482251</v>
      </c>
    </row>
    <row r="2065" spans="1:22" x14ac:dyDescent="0.35">
      <c r="A2065" s="70">
        <f t="shared" si="40"/>
        <v>2046</v>
      </c>
      <c r="B2065" s="145">
        <v>1280206.6218922362</v>
      </c>
      <c r="U2065" s="145">
        <v>2045</v>
      </c>
      <c r="V2065" s="145">
        <v>-12891534.790764526</v>
      </c>
    </row>
    <row r="2066" spans="1:22" x14ac:dyDescent="0.35">
      <c r="A2066" s="70">
        <f t="shared" si="40"/>
        <v>2047</v>
      </c>
      <c r="B2066" s="145">
        <v>1280206.6218922362</v>
      </c>
      <c r="U2066" s="145">
        <v>2046</v>
      </c>
      <c r="V2066" s="145">
        <v>10141694.503025465</v>
      </c>
    </row>
    <row r="2067" spans="1:22" x14ac:dyDescent="0.35">
      <c r="A2067" s="70">
        <f t="shared" si="40"/>
        <v>2048</v>
      </c>
      <c r="B2067" s="145">
        <v>1280206.6218922362</v>
      </c>
      <c r="U2067" s="145">
        <v>2047</v>
      </c>
      <c r="V2067" s="145">
        <v>-18180549.352015309</v>
      </c>
    </row>
    <row r="2068" spans="1:22" x14ac:dyDescent="0.35">
      <c r="A2068" s="70">
        <f t="shared" si="40"/>
        <v>2049</v>
      </c>
      <c r="B2068" s="145">
        <v>1280206.6218922362</v>
      </c>
      <c r="U2068" s="145">
        <v>2048</v>
      </c>
      <c r="V2068" s="145">
        <v>7681894.405216191</v>
      </c>
    </row>
    <row r="2069" spans="1:22" x14ac:dyDescent="0.35">
      <c r="A2069" s="70">
        <f t="shared" si="40"/>
        <v>2050</v>
      </c>
      <c r="B2069" s="145">
        <v>1280206.6218922362</v>
      </c>
      <c r="U2069" s="145">
        <v>2049</v>
      </c>
      <c r="V2069" s="145">
        <v>-11914178.675104946</v>
      </c>
    </row>
    <row r="2070" spans="1:22" x14ac:dyDescent="0.35">
      <c r="A2070" s="70">
        <f t="shared" ref="A2070:A2133" si="41">A2069+1</f>
        <v>2051</v>
      </c>
      <c r="B2070" s="145">
        <v>1280206.6218922362</v>
      </c>
      <c r="U2070" s="145">
        <v>2050</v>
      </c>
      <c r="V2070" s="145">
        <v>6135440.3192922473</v>
      </c>
    </row>
    <row r="2071" spans="1:22" x14ac:dyDescent="0.35">
      <c r="A2071" s="70">
        <f t="shared" si="41"/>
        <v>2052</v>
      </c>
      <c r="B2071" s="145">
        <v>1280206.6218922362</v>
      </c>
      <c r="U2071" s="145">
        <v>2051</v>
      </c>
      <c r="V2071" s="145">
        <v>7492874.9111147374</v>
      </c>
    </row>
    <row r="2072" spans="1:22" x14ac:dyDescent="0.35">
      <c r="A2072" s="70">
        <f t="shared" si="41"/>
        <v>2053</v>
      </c>
      <c r="B2072" s="145">
        <v>1280206.6218922362</v>
      </c>
      <c r="U2072" s="145">
        <v>2052</v>
      </c>
      <c r="V2072" s="145">
        <v>-21163606.726790074</v>
      </c>
    </row>
    <row r="2073" spans="1:22" x14ac:dyDescent="0.35">
      <c r="A2073" s="70">
        <f t="shared" si="41"/>
        <v>2054</v>
      </c>
      <c r="B2073" s="145">
        <v>1280206.6218922362</v>
      </c>
      <c r="U2073" s="145">
        <v>2053</v>
      </c>
      <c r="V2073" s="145">
        <v>7117500.2145662569</v>
      </c>
    </row>
    <row r="2074" spans="1:22" x14ac:dyDescent="0.35">
      <c r="A2074" s="70">
        <f t="shared" si="41"/>
        <v>2055</v>
      </c>
      <c r="B2074" s="145">
        <v>1280206.6218922362</v>
      </c>
      <c r="U2074" s="145">
        <v>2054</v>
      </c>
      <c r="V2074" s="145">
        <v>-8172610.2302455176</v>
      </c>
    </row>
    <row r="2075" spans="1:22" x14ac:dyDescent="0.35">
      <c r="A2075" s="70">
        <f t="shared" si="41"/>
        <v>2056</v>
      </c>
      <c r="B2075" s="145">
        <v>1280206.6218922362</v>
      </c>
      <c r="U2075" s="145">
        <v>2055</v>
      </c>
      <c r="V2075" s="145">
        <v>8500404.2985116392</v>
      </c>
    </row>
    <row r="2076" spans="1:22" x14ac:dyDescent="0.35">
      <c r="A2076" s="70">
        <f t="shared" si="41"/>
        <v>2057</v>
      </c>
      <c r="B2076" s="145">
        <v>1280206.6218922362</v>
      </c>
      <c r="U2076" s="145">
        <v>2056</v>
      </c>
      <c r="V2076" s="145">
        <v>-6941590.3876361176</v>
      </c>
    </row>
    <row r="2077" spans="1:22" x14ac:dyDescent="0.35">
      <c r="A2077" s="70">
        <f t="shared" si="41"/>
        <v>2058</v>
      </c>
      <c r="B2077" s="145">
        <v>1280206.6218922362</v>
      </c>
      <c r="U2077" s="145">
        <v>2057</v>
      </c>
      <c r="V2077" s="145">
        <v>-5313540.2473903857</v>
      </c>
    </row>
    <row r="2078" spans="1:22" x14ac:dyDescent="0.35">
      <c r="A2078" s="70">
        <f t="shared" si="41"/>
        <v>2059</v>
      </c>
      <c r="B2078" s="145">
        <v>1280206.6218922362</v>
      </c>
      <c r="U2078" s="145">
        <v>2058</v>
      </c>
      <c r="V2078" s="145">
        <v>-3758934.0279195346</v>
      </c>
    </row>
    <row r="2079" spans="1:22" x14ac:dyDescent="0.35">
      <c r="A2079" s="70">
        <f t="shared" si="41"/>
        <v>2060</v>
      </c>
      <c r="B2079" s="145">
        <v>1280206.6218922362</v>
      </c>
      <c r="U2079" s="145">
        <v>2059</v>
      </c>
      <c r="V2079" s="145">
        <v>19015363.057733148</v>
      </c>
    </row>
    <row r="2080" spans="1:22" x14ac:dyDescent="0.35">
      <c r="A2080" s="70">
        <f t="shared" si="41"/>
        <v>2061</v>
      </c>
      <c r="B2080" s="145">
        <v>1280206.6218922362</v>
      </c>
      <c r="U2080" s="145">
        <v>2060</v>
      </c>
      <c r="V2080" s="145">
        <v>5083667.6765830144</v>
      </c>
    </row>
    <row r="2081" spans="1:22" x14ac:dyDescent="0.35">
      <c r="A2081" s="70">
        <f t="shared" si="41"/>
        <v>2062</v>
      </c>
      <c r="B2081" s="145">
        <v>1280206.6218922362</v>
      </c>
      <c r="U2081" s="145">
        <v>2061</v>
      </c>
      <c r="V2081" s="145">
        <v>-14247888.428506743</v>
      </c>
    </row>
    <row r="2082" spans="1:22" x14ac:dyDescent="0.35">
      <c r="A2082" s="70">
        <f t="shared" si="41"/>
        <v>2063</v>
      </c>
      <c r="B2082" s="145">
        <v>1280206.6218922362</v>
      </c>
      <c r="U2082" s="145">
        <v>2062</v>
      </c>
      <c r="V2082" s="145">
        <v>-14389830.865196189</v>
      </c>
    </row>
    <row r="2083" spans="1:22" x14ac:dyDescent="0.35">
      <c r="A2083" s="70">
        <f t="shared" si="41"/>
        <v>2064</v>
      </c>
      <c r="B2083" s="145">
        <v>1280206.6218922362</v>
      </c>
      <c r="U2083" s="145">
        <v>2063</v>
      </c>
      <c r="V2083" s="145">
        <v>-16493057.728656819</v>
      </c>
    </row>
    <row r="2084" spans="1:22" x14ac:dyDescent="0.35">
      <c r="A2084" s="70">
        <f t="shared" si="41"/>
        <v>2065</v>
      </c>
      <c r="B2084" s="145">
        <v>1280206.6218922362</v>
      </c>
      <c r="U2084" s="145">
        <v>2064</v>
      </c>
      <c r="V2084" s="145">
        <v>-6545967.1553024929</v>
      </c>
    </row>
    <row r="2085" spans="1:22" x14ac:dyDescent="0.35">
      <c r="A2085" s="70">
        <f t="shared" si="41"/>
        <v>2066</v>
      </c>
      <c r="B2085" s="145">
        <v>1280206.6218922362</v>
      </c>
      <c r="U2085" s="145">
        <v>2065</v>
      </c>
      <c r="V2085" s="145">
        <v>2385916.7230073735</v>
      </c>
    </row>
    <row r="2086" spans="1:22" x14ac:dyDescent="0.35">
      <c r="A2086" s="70">
        <f t="shared" si="41"/>
        <v>2067</v>
      </c>
      <c r="B2086" s="145">
        <v>1280206.6218922362</v>
      </c>
      <c r="U2086" s="145">
        <v>2066</v>
      </c>
      <c r="V2086" s="145">
        <v>13819240.325827032</v>
      </c>
    </row>
    <row r="2087" spans="1:22" x14ac:dyDescent="0.35">
      <c r="A2087" s="70">
        <f t="shared" si="41"/>
        <v>2068</v>
      </c>
      <c r="B2087" s="145">
        <v>1280206.6218922362</v>
      </c>
      <c r="U2087" s="145">
        <v>2067</v>
      </c>
      <c r="V2087" s="145">
        <v>-10777261.996970318</v>
      </c>
    </row>
    <row r="2088" spans="1:22" x14ac:dyDescent="0.35">
      <c r="A2088" s="70">
        <f t="shared" si="41"/>
        <v>2069</v>
      </c>
      <c r="B2088" s="145">
        <v>1280206.6218922362</v>
      </c>
      <c r="U2088" s="145">
        <v>2068</v>
      </c>
      <c r="V2088" s="145">
        <v>-7166759.3873803373</v>
      </c>
    </row>
    <row r="2089" spans="1:22" x14ac:dyDescent="0.35">
      <c r="A2089" s="70">
        <f t="shared" si="41"/>
        <v>2070</v>
      </c>
      <c r="B2089" s="145">
        <v>1280206.6218922362</v>
      </c>
      <c r="U2089" s="145">
        <v>2069</v>
      </c>
      <c r="V2089" s="145">
        <v>2215198.9224683754</v>
      </c>
    </row>
    <row r="2090" spans="1:22" x14ac:dyDescent="0.35">
      <c r="A2090" s="70">
        <f t="shared" si="41"/>
        <v>2071</v>
      </c>
      <c r="B2090" s="145">
        <v>1280206.6218922362</v>
      </c>
      <c r="U2090" s="145">
        <v>2070</v>
      </c>
      <c r="V2090" s="145">
        <v>2178603.0480822176</v>
      </c>
    </row>
    <row r="2091" spans="1:22" x14ac:dyDescent="0.35">
      <c r="A2091" s="70">
        <f t="shared" si="41"/>
        <v>2072</v>
      </c>
      <c r="B2091" s="145">
        <v>1280206.6218922362</v>
      </c>
      <c r="U2091" s="145">
        <v>2071</v>
      </c>
      <c r="V2091" s="145">
        <v>-11185851.078382589</v>
      </c>
    </row>
    <row r="2092" spans="1:22" x14ac:dyDescent="0.35">
      <c r="A2092" s="70">
        <f t="shared" si="41"/>
        <v>2073</v>
      </c>
      <c r="B2092" s="145">
        <v>1280206.6218922362</v>
      </c>
      <c r="U2092" s="145">
        <v>2072</v>
      </c>
      <c r="V2092" s="145">
        <v>11781405.542691164</v>
      </c>
    </row>
    <row r="2093" spans="1:22" x14ac:dyDescent="0.35">
      <c r="A2093" s="70">
        <f t="shared" si="41"/>
        <v>2074</v>
      </c>
      <c r="B2093" s="145">
        <v>1280206.6218922362</v>
      </c>
      <c r="U2093" s="145">
        <v>2073</v>
      </c>
      <c r="V2093" s="145">
        <v>-12592719.633217618</v>
      </c>
    </row>
    <row r="2094" spans="1:22" x14ac:dyDescent="0.35">
      <c r="A2094" s="70">
        <f t="shared" si="41"/>
        <v>2075</v>
      </c>
      <c r="B2094" s="145">
        <v>1280206.6218922362</v>
      </c>
      <c r="U2094" s="145">
        <v>2074</v>
      </c>
      <c r="V2094" s="145">
        <v>21228645.670521222</v>
      </c>
    </row>
    <row r="2095" spans="1:22" x14ac:dyDescent="0.35">
      <c r="A2095" s="70">
        <f t="shared" si="41"/>
        <v>2076</v>
      </c>
      <c r="B2095" s="145">
        <v>1280206.6218922362</v>
      </c>
      <c r="U2095" s="145">
        <v>2075</v>
      </c>
      <c r="V2095" s="145">
        <v>-142627.82264583558</v>
      </c>
    </row>
    <row r="2096" spans="1:22" x14ac:dyDescent="0.35">
      <c r="A2096" s="70">
        <f t="shared" si="41"/>
        <v>2077</v>
      </c>
      <c r="B2096" s="145">
        <v>1280206.6218922362</v>
      </c>
      <c r="U2096" s="145">
        <v>2076</v>
      </c>
      <c r="V2096" s="145">
        <v>13899177.198774133</v>
      </c>
    </row>
    <row r="2097" spans="1:22" x14ac:dyDescent="0.35">
      <c r="A2097" s="70">
        <f t="shared" si="41"/>
        <v>2078</v>
      </c>
      <c r="B2097" s="145">
        <v>1280206.6218922362</v>
      </c>
      <c r="U2097" s="145">
        <v>2077</v>
      </c>
      <c r="V2097" s="145">
        <v>-4772986.0507467277</v>
      </c>
    </row>
    <row r="2098" spans="1:22" x14ac:dyDescent="0.35">
      <c r="A2098" s="70">
        <f t="shared" si="41"/>
        <v>2079</v>
      </c>
      <c r="B2098" s="145">
        <v>1280206.6218922362</v>
      </c>
      <c r="U2098" s="145">
        <v>2078</v>
      </c>
      <c r="V2098" s="145">
        <v>-12501000.320100069</v>
      </c>
    </row>
    <row r="2099" spans="1:22" x14ac:dyDescent="0.35">
      <c r="A2099" s="70">
        <f t="shared" si="41"/>
        <v>2080</v>
      </c>
      <c r="B2099" s="145">
        <v>1280206.6218922362</v>
      </c>
      <c r="U2099" s="145">
        <v>2079</v>
      </c>
      <c r="V2099" s="145">
        <v>-9055224.1684002727</v>
      </c>
    </row>
    <row r="2100" spans="1:22" x14ac:dyDescent="0.35">
      <c r="A2100" s="70">
        <f t="shared" si="41"/>
        <v>2081</v>
      </c>
      <c r="B2100" s="145">
        <v>1280206.6218922362</v>
      </c>
      <c r="U2100" s="145">
        <v>2080</v>
      </c>
      <c r="V2100" s="145">
        <v>-21741978.316420525</v>
      </c>
    </row>
    <row r="2101" spans="1:22" x14ac:dyDescent="0.35">
      <c r="A2101" s="70">
        <f t="shared" si="41"/>
        <v>2082</v>
      </c>
      <c r="B2101" s="145">
        <v>1280206.6218922362</v>
      </c>
      <c r="U2101" s="145">
        <v>2081</v>
      </c>
      <c r="V2101" s="145">
        <v>15773183.454828747</v>
      </c>
    </row>
    <row r="2102" spans="1:22" x14ac:dyDescent="0.35">
      <c r="A2102" s="70">
        <f t="shared" si="41"/>
        <v>2083</v>
      </c>
      <c r="B2102" s="145">
        <v>1280206.6218922362</v>
      </c>
      <c r="U2102" s="145">
        <v>2082</v>
      </c>
      <c r="V2102" s="145">
        <v>-10099322.570465675</v>
      </c>
    </row>
    <row r="2103" spans="1:22" x14ac:dyDescent="0.35">
      <c r="A2103" s="70">
        <f t="shared" si="41"/>
        <v>2084</v>
      </c>
      <c r="B2103" s="145">
        <v>1280206.6218922362</v>
      </c>
      <c r="U2103" s="145">
        <v>2083</v>
      </c>
      <c r="V2103" s="145">
        <v>5605860.1625376903</v>
      </c>
    </row>
    <row r="2104" spans="1:22" x14ac:dyDescent="0.35">
      <c r="A2104" s="70">
        <f t="shared" si="41"/>
        <v>2085</v>
      </c>
      <c r="B2104" s="145">
        <v>1280206.6218922362</v>
      </c>
      <c r="U2104" s="145">
        <v>2084</v>
      </c>
      <c r="V2104" s="145">
        <v>-8611090.4916495029</v>
      </c>
    </row>
    <row r="2105" spans="1:22" x14ac:dyDescent="0.35">
      <c r="A2105" s="70">
        <f t="shared" si="41"/>
        <v>2086</v>
      </c>
      <c r="B2105" s="145">
        <v>1280206.6218922362</v>
      </c>
      <c r="U2105" s="145">
        <v>2085</v>
      </c>
      <c r="V2105" s="145">
        <v>9761197.6177985668</v>
      </c>
    </row>
    <row r="2106" spans="1:22" x14ac:dyDescent="0.35">
      <c r="A2106" s="70">
        <f t="shared" si="41"/>
        <v>2087</v>
      </c>
      <c r="B2106" s="145">
        <v>1280206.6218922362</v>
      </c>
      <c r="U2106" s="145">
        <v>2086</v>
      </c>
      <c r="V2106" s="145">
        <v>467177.81775678322</v>
      </c>
    </row>
    <row r="2107" spans="1:22" x14ac:dyDescent="0.35">
      <c r="A2107" s="70">
        <f t="shared" si="41"/>
        <v>2088</v>
      </c>
      <c r="B2107" s="145">
        <v>1280206.6218922362</v>
      </c>
      <c r="U2107" s="145">
        <v>2087</v>
      </c>
      <c r="V2107" s="145">
        <v>-14759207.643342467</v>
      </c>
    </row>
    <row r="2108" spans="1:22" x14ac:dyDescent="0.35">
      <c r="A2108" s="70">
        <f t="shared" si="41"/>
        <v>2089</v>
      </c>
      <c r="B2108" s="145">
        <v>1280206.6218922362</v>
      </c>
      <c r="U2108" s="145">
        <v>2088</v>
      </c>
      <c r="V2108" s="145">
        <v>15671805.686901264</v>
      </c>
    </row>
    <row r="2109" spans="1:22" x14ac:dyDescent="0.35">
      <c r="A2109" s="70">
        <f t="shared" si="41"/>
        <v>2090</v>
      </c>
      <c r="B2109" s="145">
        <v>1280206.6218922362</v>
      </c>
      <c r="U2109" s="145">
        <v>2089</v>
      </c>
      <c r="V2109" s="145">
        <v>-20058798.057170894</v>
      </c>
    </row>
    <row r="2110" spans="1:22" x14ac:dyDescent="0.35">
      <c r="A2110" s="70">
        <f t="shared" si="41"/>
        <v>2091</v>
      </c>
      <c r="B2110" s="145">
        <v>1280206.6218922362</v>
      </c>
      <c r="U2110" s="145">
        <v>2090</v>
      </c>
      <c r="V2110" s="145">
        <v>-4679068.8801360652</v>
      </c>
    </row>
    <row r="2111" spans="1:22" x14ac:dyDescent="0.35">
      <c r="A2111" s="70">
        <f t="shared" si="41"/>
        <v>2092</v>
      </c>
      <c r="B2111" s="145">
        <v>1280206.6218922362</v>
      </c>
      <c r="U2111" s="145">
        <v>2091</v>
      </c>
      <c r="V2111" s="145">
        <v>-18341986.574725784</v>
      </c>
    </row>
    <row r="2112" spans="1:22" x14ac:dyDescent="0.35">
      <c r="A2112" s="70">
        <f t="shared" si="41"/>
        <v>2093</v>
      </c>
      <c r="B2112" s="145">
        <v>1280206.6218922362</v>
      </c>
      <c r="U2112" s="145">
        <v>2092</v>
      </c>
      <c r="V2112" s="145">
        <v>-6540694.2691886388</v>
      </c>
    </row>
    <row r="2113" spans="1:22" x14ac:dyDescent="0.35">
      <c r="A2113" s="70">
        <f t="shared" si="41"/>
        <v>2094</v>
      </c>
      <c r="B2113" s="145">
        <v>1280206.6218922362</v>
      </c>
      <c r="U2113" s="145">
        <v>2093</v>
      </c>
      <c r="V2113" s="145">
        <v>-4876616.7562592458</v>
      </c>
    </row>
    <row r="2114" spans="1:22" x14ac:dyDescent="0.35">
      <c r="A2114" s="70">
        <f t="shared" si="41"/>
        <v>2095</v>
      </c>
      <c r="B2114" s="145">
        <v>1280206.6218922362</v>
      </c>
      <c r="U2114" s="145">
        <v>2094</v>
      </c>
      <c r="V2114" s="145">
        <v>8913153.2453627326</v>
      </c>
    </row>
    <row r="2115" spans="1:22" x14ac:dyDescent="0.35">
      <c r="A2115" s="70">
        <f t="shared" si="41"/>
        <v>2096</v>
      </c>
      <c r="B2115" s="145">
        <v>1280206.6218922362</v>
      </c>
      <c r="U2115" s="145">
        <v>2095</v>
      </c>
      <c r="V2115" s="145">
        <v>29084237.871503428</v>
      </c>
    </row>
    <row r="2116" spans="1:22" x14ac:dyDescent="0.35">
      <c r="A2116" s="70">
        <f t="shared" si="41"/>
        <v>2097</v>
      </c>
      <c r="B2116" s="145">
        <v>1280206.6218922362</v>
      </c>
      <c r="U2116" s="145">
        <v>2096</v>
      </c>
      <c r="V2116" s="145">
        <v>22617952.966437466</v>
      </c>
    </row>
    <row r="2117" spans="1:22" x14ac:dyDescent="0.35">
      <c r="A2117" s="70">
        <f t="shared" si="41"/>
        <v>2098</v>
      </c>
      <c r="B2117" s="145">
        <v>1280206.6218922362</v>
      </c>
      <c r="U2117" s="145">
        <v>2097</v>
      </c>
      <c r="V2117" s="145">
        <v>-6613562.6865975074</v>
      </c>
    </row>
    <row r="2118" spans="1:22" x14ac:dyDescent="0.35">
      <c r="A2118" s="70">
        <f t="shared" si="41"/>
        <v>2099</v>
      </c>
      <c r="B2118" s="145">
        <v>1280206.6218922362</v>
      </c>
      <c r="U2118" s="145">
        <v>2098</v>
      </c>
      <c r="V2118" s="145">
        <v>-6988070.3863952681</v>
      </c>
    </row>
    <row r="2119" spans="1:22" x14ac:dyDescent="0.35">
      <c r="A2119" s="70">
        <f t="shared" si="41"/>
        <v>2100</v>
      </c>
      <c r="B2119" s="145">
        <v>1280206.6218922362</v>
      </c>
      <c r="U2119" s="145">
        <v>2099</v>
      </c>
      <c r="V2119" s="145">
        <v>16988517.696693365</v>
      </c>
    </row>
    <row r="2120" spans="1:22" x14ac:dyDescent="0.35">
      <c r="A2120" s="70">
        <f t="shared" si="41"/>
        <v>2101</v>
      </c>
      <c r="B2120" s="145">
        <v>1280206.6218922362</v>
      </c>
      <c r="U2120" s="145">
        <v>2100</v>
      </c>
      <c r="V2120" s="145">
        <v>-5989527.0706021823</v>
      </c>
    </row>
    <row r="2121" spans="1:22" x14ac:dyDescent="0.35">
      <c r="A2121" s="70">
        <f t="shared" si="41"/>
        <v>2102</v>
      </c>
      <c r="B2121" s="145">
        <v>1280206.6218922362</v>
      </c>
      <c r="U2121" s="145">
        <v>2101</v>
      </c>
      <c r="V2121" s="145">
        <v>45735053.729702339</v>
      </c>
    </row>
    <row r="2122" spans="1:22" x14ac:dyDescent="0.35">
      <c r="A2122" s="70">
        <f t="shared" si="41"/>
        <v>2103</v>
      </c>
      <c r="B2122" s="145">
        <v>1280206.6218922362</v>
      </c>
      <c r="U2122" s="145">
        <v>2102</v>
      </c>
      <c r="V2122" s="145">
        <v>24838137.537915174</v>
      </c>
    </row>
    <row r="2123" spans="1:22" x14ac:dyDescent="0.35">
      <c r="A2123" s="70">
        <f t="shared" si="41"/>
        <v>2104</v>
      </c>
      <c r="B2123" s="145">
        <v>1280206.6218922362</v>
      </c>
      <c r="U2123" s="145">
        <v>2103</v>
      </c>
      <c r="V2123" s="145">
        <v>-10632715.889421578</v>
      </c>
    </row>
    <row r="2124" spans="1:22" x14ac:dyDescent="0.35">
      <c r="A2124" s="70">
        <f t="shared" si="41"/>
        <v>2105</v>
      </c>
      <c r="B2124" s="145">
        <v>1280206.6218922362</v>
      </c>
      <c r="U2124" s="145">
        <v>2104</v>
      </c>
      <c r="V2124" s="145">
        <v>-11102483.516783837</v>
      </c>
    </row>
    <row r="2125" spans="1:22" x14ac:dyDescent="0.35">
      <c r="A2125" s="70">
        <f t="shared" si="41"/>
        <v>2106</v>
      </c>
      <c r="B2125" s="145">
        <v>1280206.6218922362</v>
      </c>
      <c r="U2125" s="145">
        <v>2105</v>
      </c>
      <c r="V2125" s="145">
        <v>-5270398.1566623598</v>
      </c>
    </row>
    <row r="2126" spans="1:22" x14ac:dyDescent="0.35">
      <c r="A2126" s="70">
        <f t="shared" si="41"/>
        <v>2107</v>
      </c>
      <c r="B2126" s="145">
        <v>1280206.6218922362</v>
      </c>
      <c r="U2126" s="145">
        <v>2106</v>
      </c>
      <c r="V2126" s="145">
        <v>3512735.9102596045</v>
      </c>
    </row>
    <row r="2127" spans="1:22" x14ac:dyDescent="0.35">
      <c r="A2127" s="70">
        <f t="shared" si="41"/>
        <v>2108</v>
      </c>
      <c r="B2127" s="145">
        <v>1280206.6218922362</v>
      </c>
      <c r="U2127" s="145">
        <v>2107</v>
      </c>
      <c r="V2127" s="145">
        <v>3042854.70703803</v>
      </c>
    </row>
    <row r="2128" spans="1:22" x14ac:dyDescent="0.35">
      <c r="A2128" s="70">
        <f t="shared" si="41"/>
        <v>2109</v>
      </c>
      <c r="B2128" s="145">
        <v>1280206.6218922362</v>
      </c>
      <c r="U2128" s="145">
        <v>2108</v>
      </c>
      <c r="V2128" s="145">
        <v>14964520.30760932</v>
      </c>
    </row>
    <row r="2129" spans="1:22" x14ac:dyDescent="0.35">
      <c r="A2129" s="70">
        <f t="shared" si="41"/>
        <v>2110</v>
      </c>
      <c r="B2129" s="145">
        <v>1280206.6218922362</v>
      </c>
      <c r="U2129" s="145">
        <v>2109</v>
      </c>
      <c r="V2129" s="145">
        <v>2101296.6380733736</v>
      </c>
    </row>
    <row r="2130" spans="1:22" x14ac:dyDescent="0.35">
      <c r="A2130" s="70">
        <f t="shared" si="41"/>
        <v>2111</v>
      </c>
      <c r="B2130" s="145">
        <v>1280206.6218922362</v>
      </c>
      <c r="U2130" s="145">
        <v>2110</v>
      </c>
      <c r="V2130" s="145">
        <v>-6455600.9289533757</v>
      </c>
    </row>
    <row r="2131" spans="1:22" x14ac:dyDescent="0.35">
      <c r="A2131" s="70">
        <f t="shared" si="41"/>
        <v>2112</v>
      </c>
      <c r="B2131" s="145">
        <v>1280206.6218922362</v>
      </c>
      <c r="U2131" s="145">
        <v>2111</v>
      </c>
      <c r="V2131" s="145">
        <v>1734254.6663443111</v>
      </c>
    </row>
    <row r="2132" spans="1:22" x14ac:dyDescent="0.35">
      <c r="A2132" s="70">
        <f t="shared" si="41"/>
        <v>2113</v>
      </c>
      <c r="B2132" s="145">
        <v>1280206.6218922362</v>
      </c>
      <c r="U2132" s="145">
        <v>2112</v>
      </c>
      <c r="V2132" s="145">
        <v>13257084.55747281</v>
      </c>
    </row>
    <row r="2133" spans="1:22" x14ac:dyDescent="0.35">
      <c r="A2133" s="70">
        <f t="shared" si="41"/>
        <v>2114</v>
      </c>
      <c r="B2133" s="145">
        <v>1280206.6218922362</v>
      </c>
      <c r="U2133" s="145">
        <v>2113</v>
      </c>
      <c r="V2133" s="145">
        <v>-7014557.8895972334</v>
      </c>
    </row>
    <row r="2134" spans="1:22" x14ac:dyDescent="0.35">
      <c r="A2134" s="70">
        <f t="shared" ref="A2134:A2197" si="42">A2133+1</f>
        <v>2115</v>
      </c>
      <c r="B2134" s="145">
        <v>1280206.6218922362</v>
      </c>
      <c r="U2134" s="145">
        <v>2114</v>
      </c>
      <c r="V2134" s="145">
        <v>1232867.3835200146</v>
      </c>
    </row>
    <row r="2135" spans="1:22" x14ac:dyDescent="0.35">
      <c r="A2135" s="70">
        <f t="shared" si="42"/>
        <v>2116</v>
      </c>
      <c r="B2135" s="145">
        <v>1280206.6218922362</v>
      </c>
      <c r="U2135" s="145">
        <v>2115</v>
      </c>
      <c r="V2135" s="145">
        <v>-3318657.1474022642</v>
      </c>
    </row>
    <row r="2136" spans="1:22" x14ac:dyDescent="0.35">
      <c r="A2136" s="70">
        <f t="shared" si="42"/>
        <v>2117</v>
      </c>
      <c r="B2136" s="145">
        <v>1280206.6218922362</v>
      </c>
      <c r="U2136" s="145">
        <v>2116</v>
      </c>
      <c r="V2136" s="145">
        <v>-17943756.701442339</v>
      </c>
    </row>
    <row r="2137" spans="1:22" x14ac:dyDescent="0.35">
      <c r="A2137" s="70">
        <f t="shared" si="42"/>
        <v>2118</v>
      </c>
      <c r="B2137" s="145">
        <v>1280206.6218922362</v>
      </c>
      <c r="U2137" s="145">
        <v>2117</v>
      </c>
      <c r="V2137" s="145">
        <v>-9950992.1195462048</v>
      </c>
    </row>
    <row r="2138" spans="1:22" x14ac:dyDescent="0.35">
      <c r="A2138" s="70">
        <f t="shared" si="42"/>
        <v>2119</v>
      </c>
      <c r="B2138" s="145">
        <v>1280206.6218922362</v>
      </c>
      <c r="U2138" s="145">
        <v>2118</v>
      </c>
      <c r="V2138" s="145">
        <v>8384985.0045306534</v>
      </c>
    </row>
    <row r="2139" spans="1:22" x14ac:dyDescent="0.35">
      <c r="A2139" s="70">
        <f t="shared" si="42"/>
        <v>2120</v>
      </c>
      <c r="B2139" s="145">
        <v>1280206.6218922362</v>
      </c>
      <c r="U2139" s="145">
        <v>2119</v>
      </c>
      <c r="V2139" s="145">
        <v>8112170.3398188762</v>
      </c>
    </row>
    <row r="2140" spans="1:22" x14ac:dyDescent="0.35">
      <c r="A2140" s="70">
        <f t="shared" si="42"/>
        <v>2121</v>
      </c>
      <c r="B2140" s="145">
        <v>1280206.6218922362</v>
      </c>
      <c r="U2140" s="145">
        <v>2120</v>
      </c>
      <c r="V2140" s="145">
        <v>-3683976.6818866283</v>
      </c>
    </row>
    <row r="2141" spans="1:22" x14ac:dyDescent="0.35">
      <c r="A2141" s="70">
        <f t="shared" si="42"/>
        <v>2122</v>
      </c>
      <c r="B2141" s="145">
        <v>1280206.6218922362</v>
      </c>
      <c r="U2141" s="145">
        <v>2121</v>
      </c>
      <c r="V2141" s="145">
        <v>-1495183.9123734683</v>
      </c>
    </row>
    <row r="2142" spans="1:22" x14ac:dyDescent="0.35">
      <c r="A2142" s="70">
        <f t="shared" si="42"/>
        <v>2123</v>
      </c>
      <c r="B2142" s="145">
        <v>1280206.6218922362</v>
      </c>
      <c r="U2142" s="145">
        <v>2122</v>
      </c>
      <c r="V2142" s="145">
        <v>-6632833.1843123548</v>
      </c>
    </row>
    <row r="2143" spans="1:22" x14ac:dyDescent="0.35">
      <c r="A2143" s="70">
        <f t="shared" si="42"/>
        <v>2124</v>
      </c>
      <c r="B2143" s="145">
        <v>1280206.6218922362</v>
      </c>
      <c r="U2143" s="145">
        <v>2123</v>
      </c>
      <c r="V2143" s="145">
        <v>4216627.3133040965</v>
      </c>
    </row>
    <row r="2144" spans="1:22" x14ac:dyDescent="0.35">
      <c r="A2144" s="70">
        <f t="shared" si="42"/>
        <v>2125</v>
      </c>
      <c r="B2144" s="145">
        <v>1280206.6218922362</v>
      </c>
      <c r="U2144" s="145">
        <v>2124</v>
      </c>
      <c r="V2144" s="145">
        <v>-2276922.44098657</v>
      </c>
    </row>
    <row r="2145" spans="1:22" x14ac:dyDescent="0.35">
      <c r="A2145" s="70">
        <f t="shared" si="42"/>
        <v>2126</v>
      </c>
      <c r="B2145" s="145">
        <v>1280206.6218922362</v>
      </c>
      <c r="U2145" s="145">
        <v>2125</v>
      </c>
      <c r="V2145" s="145">
        <v>6658881.0422174186</v>
      </c>
    </row>
    <row r="2146" spans="1:22" x14ac:dyDescent="0.35">
      <c r="A2146" s="70">
        <f t="shared" si="42"/>
        <v>2127</v>
      </c>
      <c r="B2146" s="145">
        <v>1280206.6218922362</v>
      </c>
      <c r="U2146" s="145">
        <v>2126</v>
      </c>
      <c r="V2146" s="145">
        <v>14465715.513888594</v>
      </c>
    </row>
    <row r="2147" spans="1:22" x14ac:dyDescent="0.35">
      <c r="A2147" s="70">
        <f t="shared" si="42"/>
        <v>2128</v>
      </c>
      <c r="B2147" s="145">
        <v>1280206.6218922362</v>
      </c>
      <c r="U2147" s="145">
        <v>2127</v>
      </c>
      <c r="V2147" s="145">
        <v>-6819222.1677048504</v>
      </c>
    </row>
    <row r="2148" spans="1:22" x14ac:dyDescent="0.35">
      <c r="A2148" s="70">
        <f t="shared" si="42"/>
        <v>2129</v>
      </c>
      <c r="B2148" s="145">
        <v>1280206.6218922362</v>
      </c>
      <c r="U2148" s="145">
        <v>2128</v>
      </c>
      <c r="V2148" s="145">
        <v>19828473.272566095</v>
      </c>
    </row>
    <row r="2149" spans="1:22" x14ac:dyDescent="0.35">
      <c r="A2149" s="70">
        <f t="shared" si="42"/>
        <v>2130</v>
      </c>
      <c r="B2149" s="145">
        <v>1280206.6218922362</v>
      </c>
      <c r="U2149" s="145">
        <v>2129</v>
      </c>
      <c r="V2149" s="145">
        <v>-921010.59468048252</v>
      </c>
    </row>
    <row r="2150" spans="1:22" x14ac:dyDescent="0.35">
      <c r="A2150" s="70">
        <f t="shared" si="42"/>
        <v>2131</v>
      </c>
      <c r="B2150" s="145">
        <v>1280206.6218922362</v>
      </c>
      <c r="U2150" s="145">
        <v>2130</v>
      </c>
      <c r="V2150" s="145">
        <v>-12184065.580043925</v>
      </c>
    </row>
    <row r="2151" spans="1:22" x14ac:dyDescent="0.35">
      <c r="A2151" s="70">
        <f t="shared" si="42"/>
        <v>2132</v>
      </c>
      <c r="B2151" s="145">
        <v>1280206.6218922362</v>
      </c>
      <c r="U2151" s="145">
        <v>2131</v>
      </c>
      <c r="V2151" s="145">
        <v>20779203.055623922</v>
      </c>
    </row>
    <row r="2152" spans="1:22" x14ac:dyDescent="0.35">
      <c r="A2152" s="70">
        <f t="shared" si="42"/>
        <v>2133</v>
      </c>
      <c r="B2152" s="145">
        <v>1280206.6218922362</v>
      </c>
      <c r="U2152" s="145">
        <v>2132</v>
      </c>
      <c r="V2152" s="145">
        <v>-9198914.3725349698</v>
      </c>
    </row>
    <row r="2153" spans="1:22" x14ac:dyDescent="0.35">
      <c r="A2153" s="70">
        <f t="shared" si="42"/>
        <v>2134</v>
      </c>
      <c r="B2153" s="145">
        <v>1280206.6218922362</v>
      </c>
      <c r="U2153" s="145">
        <v>2133</v>
      </c>
      <c r="V2153" s="145">
        <v>-6677852.9303532988</v>
      </c>
    </row>
    <row r="2154" spans="1:22" x14ac:dyDescent="0.35">
      <c r="A2154" s="70">
        <f t="shared" si="42"/>
        <v>2135</v>
      </c>
      <c r="B2154" s="145">
        <v>1280206.6218922362</v>
      </c>
      <c r="U2154" s="145">
        <v>2134</v>
      </c>
      <c r="V2154" s="145">
        <v>-13938741.356240395</v>
      </c>
    </row>
    <row r="2155" spans="1:22" x14ac:dyDescent="0.35">
      <c r="A2155" s="70">
        <f t="shared" si="42"/>
        <v>2136</v>
      </c>
      <c r="B2155" s="145">
        <v>1280206.6218922362</v>
      </c>
      <c r="U2155" s="145">
        <v>2135</v>
      </c>
      <c r="V2155" s="145">
        <v>-10570049.475571292</v>
      </c>
    </row>
    <row r="2156" spans="1:22" x14ac:dyDescent="0.35">
      <c r="A2156" s="70">
        <f t="shared" si="42"/>
        <v>2137</v>
      </c>
      <c r="B2156" s="145">
        <v>1280206.6218922362</v>
      </c>
      <c r="U2156" s="145">
        <v>2136</v>
      </c>
      <c r="V2156" s="145">
        <v>-14136910.861562653</v>
      </c>
    </row>
    <row r="2157" spans="1:22" x14ac:dyDescent="0.35">
      <c r="A2157" s="70">
        <f t="shared" si="42"/>
        <v>2138</v>
      </c>
      <c r="B2157" s="145">
        <v>1280206.6218922362</v>
      </c>
      <c r="U2157" s="145">
        <v>2137</v>
      </c>
      <c r="V2157" s="145">
        <v>11806883.071922138</v>
      </c>
    </row>
    <row r="2158" spans="1:22" x14ac:dyDescent="0.35">
      <c r="A2158" s="70">
        <f t="shared" si="42"/>
        <v>2139</v>
      </c>
      <c r="B2158" s="145">
        <v>1280206.6218922362</v>
      </c>
      <c r="U2158" s="145">
        <v>2138</v>
      </c>
      <c r="V2158" s="145">
        <v>3679013.7627421133</v>
      </c>
    </row>
    <row r="2159" spans="1:22" x14ac:dyDescent="0.35">
      <c r="A2159" s="70">
        <f t="shared" si="42"/>
        <v>2140</v>
      </c>
      <c r="B2159" s="145">
        <v>1280206.6218922362</v>
      </c>
      <c r="U2159" s="145">
        <v>2139</v>
      </c>
      <c r="V2159" s="145">
        <v>6489327.0739642158</v>
      </c>
    </row>
    <row r="2160" spans="1:22" x14ac:dyDescent="0.35">
      <c r="A2160" s="70">
        <f t="shared" si="42"/>
        <v>2141</v>
      </c>
      <c r="B2160" s="145">
        <v>1280206.6218922362</v>
      </c>
      <c r="U2160" s="145">
        <v>2140</v>
      </c>
      <c r="V2160" s="145">
        <v>16633893.124355756</v>
      </c>
    </row>
    <row r="2161" spans="1:22" x14ac:dyDescent="0.35">
      <c r="A2161" s="70">
        <f t="shared" si="42"/>
        <v>2142</v>
      </c>
      <c r="B2161" s="145">
        <v>1280206.6218922362</v>
      </c>
      <c r="U2161" s="145">
        <v>2141</v>
      </c>
      <c r="V2161" s="145">
        <v>24047151.171096262</v>
      </c>
    </row>
    <row r="2162" spans="1:22" x14ac:dyDescent="0.35">
      <c r="A2162" s="70">
        <f t="shared" si="42"/>
        <v>2143</v>
      </c>
      <c r="B2162" s="145">
        <v>1280206.6218922362</v>
      </c>
      <c r="U2162" s="145">
        <v>2142</v>
      </c>
      <c r="V2162" s="145">
        <v>-6345944.5162413754</v>
      </c>
    </row>
    <row r="2163" spans="1:22" x14ac:dyDescent="0.35">
      <c r="A2163" s="70">
        <f t="shared" si="42"/>
        <v>2144</v>
      </c>
      <c r="B2163" s="145">
        <v>1280206.6218922362</v>
      </c>
      <c r="U2163" s="145">
        <v>2143</v>
      </c>
      <c r="V2163" s="145">
        <v>1562458.7555494905</v>
      </c>
    </row>
    <row r="2164" spans="1:22" x14ac:dyDescent="0.35">
      <c r="A2164" s="70">
        <f t="shared" si="42"/>
        <v>2145</v>
      </c>
      <c r="B2164" s="145">
        <v>1280206.6218922362</v>
      </c>
      <c r="U2164" s="145">
        <v>2144</v>
      </c>
      <c r="V2164" s="145">
        <v>-12798737.273713142</v>
      </c>
    </row>
    <row r="2165" spans="1:22" x14ac:dyDescent="0.35">
      <c r="A2165" s="70">
        <f t="shared" si="42"/>
        <v>2146</v>
      </c>
      <c r="B2165" s="145">
        <v>1280206.6218922362</v>
      </c>
      <c r="U2165" s="145">
        <v>2145</v>
      </c>
      <c r="V2165" s="145">
        <v>5716624.5746970214</v>
      </c>
    </row>
    <row r="2166" spans="1:22" x14ac:dyDescent="0.35">
      <c r="A2166" s="70">
        <f t="shared" si="42"/>
        <v>2147</v>
      </c>
      <c r="B2166" s="145">
        <v>1280206.6218922362</v>
      </c>
      <c r="U2166" s="145">
        <v>2146</v>
      </c>
      <c r="V2166" s="145">
        <v>-2680493.1506259814</v>
      </c>
    </row>
    <row r="2167" spans="1:22" x14ac:dyDescent="0.35">
      <c r="A2167" s="70">
        <f t="shared" si="42"/>
        <v>2148</v>
      </c>
      <c r="B2167" s="145">
        <v>1280206.6218922362</v>
      </c>
      <c r="U2167" s="145">
        <v>2147</v>
      </c>
      <c r="V2167" s="145">
        <v>-2363544.1477370672</v>
      </c>
    </row>
    <row r="2168" spans="1:22" x14ac:dyDescent="0.35">
      <c r="A2168" s="70">
        <f t="shared" si="42"/>
        <v>2149</v>
      </c>
      <c r="B2168" s="145">
        <v>1280206.6218922362</v>
      </c>
      <c r="U2168" s="145">
        <v>2148</v>
      </c>
      <c r="V2168" s="145">
        <v>-9268015.9040360972</v>
      </c>
    </row>
    <row r="2169" spans="1:22" x14ac:dyDescent="0.35">
      <c r="A2169" s="70">
        <f t="shared" si="42"/>
        <v>2150</v>
      </c>
      <c r="B2169" s="145">
        <v>1280206.6218922362</v>
      </c>
      <c r="U2169" s="145">
        <v>2149</v>
      </c>
      <c r="V2169" s="145">
        <v>-16344988.875204841</v>
      </c>
    </row>
    <row r="2170" spans="1:22" x14ac:dyDescent="0.35">
      <c r="A2170" s="70">
        <f t="shared" si="42"/>
        <v>2151</v>
      </c>
      <c r="B2170" s="145">
        <v>1280206.6218922362</v>
      </c>
      <c r="U2170" s="145">
        <v>2150</v>
      </c>
      <c r="V2170" s="145">
        <v>-8228148.6350709721</v>
      </c>
    </row>
    <row r="2171" spans="1:22" x14ac:dyDescent="0.35">
      <c r="A2171" s="70">
        <f t="shared" si="42"/>
        <v>2152</v>
      </c>
      <c r="B2171" s="145">
        <v>1280206.6218922362</v>
      </c>
      <c r="U2171" s="145">
        <v>2151</v>
      </c>
      <c r="V2171" s="145">
        <v>-16688236.339656772</v>
      </c>
    </row>
    <row r="2172" spans="1:22" x14ac:dyDescent="0.35">
      <c r="A2172" s="70">
        <f t="shared" si="42"/>
        <v>2153</v>
      </c>
      <c r="B2172" s="145">
        <v>1280206.6218922362</v>
      </c>
      <c r="U2172" s="145">
        <v>2152</v>
      </c>
      <c r="V2172" s="145">
        <v>22293662.600169353</v>
      </c>
    </row>
    <row r="2173" spans="1:22" x14ac:dyDescent="0.35">
      <c r="A2173" s="70">
        <f t="shared" si="42"/>
        <v>2154</v>
      </c>
      <c r="B2173" s="145">
        <v>1280206.6218922362</v>
      </c>
      <c r="U2173" s="145">
        <v>2153</v>
      </c>
      <c r="V2173" s="145">
        <v>-2224052.0189458095</v>
      </c>
    </row>
    <row r="2174" spans="1:22" x14ac:dyDescent="0.35">
      <c r="A2174" s="70">
        <f t="shared" si="42"/>
        <v>2155</v>
      </c>
      <c r="B2174" s="145">
        <v>1280206.6218922362</v>
      </c>
      <c r="U2174" s="145">
        <v>2154</v>
      </c>
      <c r="V2174" s="145">
        <v>10438243.398408029</v>
      </c>
    </row>
    <row r="2175" spans="1:22" x14ac:dyDescent="0.35">
      <c r="A2175" s="70">
        <f t="shared" si="42"/>
        <v>2156</v>
      </c>
      <c r="B2175" s="145">
        <v>1280206.6218922362</v>
      </c>
      <c r="U2175" s="145">
        <v>2155</v>
      </c>
      <c r="V2175" s="145">
        <v>-3265049.9596017785</v>
      </c>
    </row>
    <row r="2176" spans="1:22" x14ac:dyDescent="0.35">
      <c r="A2176" s="70">
        <f t="shared" si="42"/>
        <v>2157</v>
      </c>
      <c r="B2176" s="145">
        <v>1280206.6218922362</v>
      </c>
      <c r="U2176" s="145">
        <v>2156</v>
      </c>
      <c r="V2176" s="145">
        <v>3069437.1466972008</v>
      </c>
    </row>
    <row r="2177" spans="1:22" x14ac:dyDescent="0.35">
      <c r="A2177" s="70">
        <f t="shared" si="42"/>
        <v>2158</v>
      </c>
      <c r="B2177" s="145">
        <v>1280206.6218922362</v>
      </c>
      <c r="U2177" s="145">
        <v>2157</v>
      </c>
      <c r="V2177" s="145">
        <v>25755876.131212052</v>
      </c>
    </row>
    <row r="2178" spans="1:22" x14ac:dyDescent="0.35">
      <c r="A2178" s="70">
        <f t="shared" si="42"/>
        <v>2159</v>
      </c>
      <c r="B2178" s="145">
        <v>1280206.6218922362</v>
      </c>
      <c r="U2178" s="145">
        <v>2158</v>
      </c>
      <c r="V2178" s="145">
        <v>-10778344.047977259</v>
      </c>
    </row>
    <row r="2179" spans="1:22" x14ac:dyDescent="0.35">
      <c r="A2179" s="70">
        <f t="shared" si="42"/>
        <v>2160</v>
      </c>
      <c r="B2179" s="145">
        <v>1280206.6218922362</v>
      </c>
      <c r="U2179" s="145">
        <v>2159</v>
      </c>
      <c r="V2179" s="145">
        <v>-13629838.898041688</v>
      </c>
    </row>
    <row r="2180" spans="1:22" x14ac:dyDescent="0.35">
      <c r="A2180" s="70">
        <f t="shared" si="42"/>
        <v>2161</v>
      </c>
      <c r="B2180" s="145">
        <v>1280206.6218922362</v>
      </c>
      <c r="U2180" s="145">
        <v>2160</v>
      </c>
      <c r="V2180" s="145">
        <v>-18907101.517134897</v>
      </c>
    </row>
    <row r="2181" spans="1:22" x14ac:dyDescent="0.35">
      <c r="A2181" s="70">
        <f t="shared" si="42"/>
        <v>2162</v>
      </c>
      <c r="B2181" s="145">
        <v>1280206.6218922362</v>
      </c>
      <c r="U2181" s="145">
        <v>2161</v>
      </c>
      <c r="V2181" s="145">
        <v>-6623277.4944906216</v>
      </c>
    </row>
    <row r="2182" spans="1:22" x14ac:dyDescent="0.35">
      <c r="A2182" s="70">
        <f t="shared" si="42"/>
        <v>2163</v>
      </c>
      <c r="B2182" s="145">
        <v>1280206.6218922362</v>
      </c>
      <c r="U2182" s="145">
        <v>2162</v>
      </c>
      <c r="V2182" s="145">
        <v>-84906.605599172413</v>
      </c>
    </row>
    <row r="2183" spans="1:22" x14ac:dyDescent="0.35">
      <c r="A2183" s="70">
        <f t="shared" si="42"/>
        <v>2164</v>
      </c>
      <c r="B2183" s="145">
        <v>1280206.6218922362</v>
      </c>
      <c r="U2183" s="145">
        <v>2163</v>
      </c>
      <c r="V2183" s="145">
        <v>-4920361.5782736707</v>
      </c>
    </row>
    <row r="2184" spans="1:22" x14ac:dyDescent="0.35">
      <c r="A2184" s="70">
        <f t="shared" si="42"/>
        <v>2165</v>
      </c>
      <c r="B2184" s="145">
        <v>1280206.6218922362</v>
      </c>
      <c r="U2184" s="145">
        <v>2164</v>
      </c>
      <c r="V2184" s="145">
        <v>-5549660.5321772564</v>
      </c>
    </row>
    <row r="2185" spans="1:22" x14ac:dyDescent="0.35">
      <c r="A2185" s="70">
        <f t="shared" si="42"/>
        <v>2166</v>
      </c>
      <c r="B2185" s="145">
        <v>1280206.6218922362</v>
      </c>
      <c r="U2185" s="145">
        <v>2165</v>
      </c>
      <c r="V2185" s="145">
        <v>-4861996.745629739</v>
      </c>
    </row>
    <row r="2186" spans="1:22" x14ac:dyDescent="0.35">
      <c r="A2186" s="70">
        <f t="shared" si="42"/>
        <v>2167</v>
      </c>
      <c r="B2186" s="145">
        <v>1280206.6218922362</v>
      </c>
      <c r="U2186" s="145">
        <v>2166</v>
      </c>
      <c r="V2186" s="145">
        <v>-22274099.676926199</v>
      </c>
    </row>
    <row r="2187" spans="1:22" x14ac:dyDescent="0.35">
      <c r="A2187" s="70">
        <f t="shared" si="42"/>
        <v>2168</v>
      </c>
      <c r="B2187" s="145">
        <v>1280206.6218922362</v>
      </c>
      <c r="U2187" s="145">
        <v>2167</v>
      </c>
      <c r="V2187" s="145">
        <v>-3895739.0586741567</v>
      </c>
    </row>
    <row r="2188" spans="1:22" x14ac:dyDescent="0.35">
      <c r="A2188" s="70">
        <f t="shared" si="42"/>
        <v>2169</v>
      </c>
      <c r="B2188" s="145">
        <v>1280206.6218922362</v>
      </c>
      <c r="U2188" s="145">
        <v>2168</v>
      </c>
      <c r="V2188" s="145">
        <v>-4185385.4492322691</v>
      </c>
    </row>
    <row r="2189" spans="1:22" x14ac:dyDescent="0.35">
      <c r="A2189" s="70">
        <f t="shared" si="42"/>
        <v>2170</v>
      </c>
      <c r="B2189" s="145">
        <v>1280206.6218922362</v>
      </c>
      <c r="U2189" s="145">
        <v>2169</v>
      </c>
      <c r="V2189" s="145">
        <v>-15671526.093418961</v>
      </c>
    </row>
    <row r="2190" spans="1:22" x14ac:dyDescent="0.35">
      <c r="A2190" s="70">
        <f t="shared" si="42"/>
        <v>2171</v>
      </c>
      <c r="B2190" s="145">
        <v>1280206.6218922362</v>
      </c>
      <c r="U2190" s="145">
        <v>2170</v>
      </c>
      <c r="V2190" s="145">
        <v>10941617.789293349</v>
      </c>
    </row>
    <row r="2191" spans="1:22" x14ac:dyDescent="0.35">
      <c r="A2191" s="70">
        <f t="shared" si="42"/>
        <v>2172</v>
      </c>
      <c r="B2191" s="145">
        <v>1280206.6218922362</v>
      </c>
      <c r="U2191" s="145">
        <v>2171</v>
      </c>
      <c r="V2191" s="145">
        <v>-21722660.310846712</v>
      </c>
    </row>
    <row r="2192" spans="1:22" x14ac:dyDescent="0.35">
      <c r="A2192" s="70">
        <f t="shared" si="42"/>
        <v>2173</v>
      </c>
      <c r="B2192" s="145">
        <v>1280206.6218922362</v>
      </c>
      <c r="U2192" s="145">
        <v>2172</v>
      </c>
      <c r="V2192" s="145">
        <v>608484.62312508374</v>
      </c>
    </row>
    <row r="2193" spans="1:22" x14ac:dyDescent="0.35">
      <c r="A2193" s="70">
        <f t="shared" si="42"/>
        <v>2174</v>
      </c>
      <c r="B2193" s="145">
        <v>1280206.6218922362</v>
      </c>
      <c r="U2193" s="145">
        <v>2173</v>
      </c>
      <c r="V2193" s="145">
        <v>5362271.4052317701</v>
      </c>
    </row>
    <row r="2194" spans="1:22" x14ac:dyDescent="0.35">
      <c r="A2194" s="70">
        <f t="shared" si="42"/>
        <v>2175</v>
      </c>
      <c r="B2194" s="145">
        <v>1280206.6218922362</v>
      </c>
      <c r="U2194" s="145">
        <v>2174</v>
      </c>
      <c r="V2194" s="145">
        <v>-11231098.73542149</v>
      </c>
    </row>
    <row r="2195" spans="1:22" x14ac:dyDescent="0.35">
      <c r="A2195" s="70">
        <f t="shared" si="42"/>
        <v>2176</v>
      </c>
      <c r="B2195" s="145">
        <v>1280206.6218922362</v>
      </c>
      <c r="U2195" s="145">
        <v>2175</v>
      </c>
      <c r="V2195" s="145">
        <v>-9074423.4702339284</v>
      </c>
    </row>
    <row r="2196" spans="1:22" x14ac:dyDescent="0.35">
      <c r="A2196" s="70">
        <f t="shared" si="42"/>
        <v>2177</v>
      </c>
      <c r="B2196" s="145">
        <v>1280206.6218922362</v>
      </c>
      <c r="U2196" s="145">
        <v>2176</v>
      </c>
      <c r="V2196" s="145">
        <v>5821693.3487697802</v>
      </c>
    </row>
    <row r="2197" spans="1:22" x14ac:dyDescent="0.35">
      <c r="A2197" s="70">
        <f t="shared" si="42"/>
        <v>2178</v>
      </c>
      <c r="B2197" s="145">
        <v>1280206.6218922362</v>
      </c>
      <c r="U2197" s="145">
        <v>2177</v>
      </c>
      <c r="V2197" s="145">
        <v>22326114.763385728</v>
      </c>
    </row>
    <row r="2198" spans="1:22" x14ac:dyDescent="0.35">
      <c r="A2198" s="70">
        <f t="shared" ref="A2198:A2261" si="43">A2197+1</f>
        <v>2179</v>
      </c>
      <c r="B2198" s="145">
        <v>1280206.6218922362</v>
      </c>
      <c r="U2198" s="145">
        <v>2178</v>
      </c>
      <c r="V2198" s="145">
        <v>-10216133.222368693</v>
      </c>
    </row>
    <row r="2199" spans="1:22" x14ac:dyDescent="0.35">
      <c r="A2199" s="70">
        <f t="shared" si="43"/>
        <v>2180</v>
      </c>
      <c r="B2199" s="145">
        <v>1280206.6218922362</v>
      </c>
      <c r="U2199" s="145">
        <v>2179</v>
      </c>
      <c r="V2199" s="145">
        <v>16190803.466607038</v>
      </c>
    </row>
    <row r="2200" spans="1:22" x14ac:dyDescent="0.35">
      <c r="A2200" s="70">
        <f t="shared" si="43"/>
        <v>2181</v>
      </c>
      <c r="B2200" s="145">
        <v>1280206.6218922362</v>
      </c>
      <c r="U2200" s="145">
        <v>2180</v>
      </c>
      <c r="V2200" s="145">
        <v>10573273.769312702</v>
      </c>
    </row>
    <row r="2201" spans="1:22" x14ac:dyDescent="0.35">
      <c r="A2201" s="70">
        <f t="shared" si="43"/>
        <v>2182</v>
      </c>
      <c r="B2201" s="145">
        <v>1280206.6218922362</v>
      </c>
      <c r="U2201" s="145">
        <v>2181</v>
      </c>
      <c r="V2201" s="145">
        <v>-163239.93121125177</v>
      </c>
    </row>
    <row r="2202" spans="1:22" x14ac:dyDescent="0.35">
      <c r="A2202" s="70">
        <f t="shared" si="43"/>
        <v>2183</v>
      </c>
      <c r="B2202" s="145">
        <v>1280206.6218922362</v>
      </c>
      <c r="U2202" s="145">
        <v>2182</v>
      </c>
      <c r="V2202" s="145">
        <v>17766798.60719214</v>
      </c>
    </row>
    <row r="2203" spans="1:22" x14ac:dyDescent="0.35">
      <c r="A2203" s="70">
        <f t="shared" si="43"/>
        <v>2184</v>
      </c>
      <c r="B2203" s="145">
        <v>1280206.6218922362</v>
      </c>
      <c r="U2203" s="145">
        <v>2183</v>
      </c>
      <c r="V2203" s="145">
        <v>4564461.7698382474</v>
      </c>
    </row>
    <row r="2204" spans="1:22" x14ac:dyDescent="0.35">
      <c r="A2204" s="70">
        <f t="shared" si="43"/>
        <v>2185</v>
      </c>
      <c r="B2204" s="145">
        <v>1280206.6218922362</v>
      </c>
      <c r="U2204" s="145">
        <v>2184</v>
      </c>
      <c r="V2204" s="145">
        <v>-12506666.107523302</v>
      </c>
    </row>
    <row r="2205" spans="1:22" x14ac:dyDescent="0.35">
      <c r="A2205" s="70">
        <f t="shared" si="43"/>
        <v>2186</v>
      </c>
      <c r="B2205" s="145">
        <v>1280206.6218922362</v>
      </c>
      <c r="U2205" s="145">
        <v>2185</v>
      </c>
      <c r="V2205" s="145">
        <v>21498680.90345291</v>
      </c>
    </row>
    <row r="2206" spans="1:22" x14ac:dyDescent="0.35">
      <c r="A2206" s="70">
        <f t="shared" si="43"/>
        <v>2187</v>
      </c>
      <c r="B2206" s="145">
        <v>1280206.6218922362</v>
      </c>
      <c r="U2206" s="145">
        <v>2186</v>
      </c>
      <c r="V2206" s="145">
        <v>-11076791.598613577</v>
      </c>
    </row>
    <row r="2207" spans="1:22" x14ac:dyDescent="0.35">
      <c r="A2207" s="70">
        <f t="shared" si="43"/>
        <v>2188</v>
      </c>
      <c r="B2207" s="145">
        <v>1280206.6218922362</v>
      </c>
      <c r="U2207" s="145">
        <v>2187</v>
      </c>
      <c r="V2207" s="145">
        <v>-3651988.4671809487</v>
      </c>
    </row>
    <row r="2208" spans="1:22" x14ac:dyDescent="0.35">
      <c r="A2208" s="70">
        <f t="shared" si="43"/>
        <v>2189</v>
      </c>
      <c r="B2208" s="145">
        <v>1280206.6218922362</v>
      </c>
      <c r="U2208" s="145">
        <v>2188</v>
      </c>
      <c r="V2208" s="145">
        <v>-7685408.7954346016</v>
      </c>
    </row>
    <row r="2209" spans="1:22" x14ac:dyDescent="0.35">
      <c r="A2209" s="70">
        <f t="shared" si="43"/>
        <v>2190</v>
      </c>
      <c r="B2209" s="145">
        <v>1280206.6218922362</v>
      </c>
      <c r="U2209" s="145">
        <v>2189</v>
      </c>
      <c r="V2209" s="145">
        <v>11604135.406035066</v>
      </c>
    </row>
    <row r="2210" spans="1:22" x14ac:dyDescent="0.35">
      <c r="A2210" s="70">
        <f t="shared" si="43"/>
        <v>2191</v>
      </c>
      <c r="B2210" s="145">
        <v>1280206.6218922362</v>
      </c>
      <c r="U2210" s="145">
        <v>2190</v>
      </c>
      <c r="V2210" s="145">
        <v>-102127.40828290582</v>
      </c>
    </row>
    <row r="2211" spans="1:22" x14ac:dyDescent="0.35">
      <c r="A2211" s="70">
        <f t="shared" si="43"/>
        <v>2192</v>
      </c>
      <c r="B2211" s="145">
        <v>1280206.6218922362</v>
      </c>
      <c r="U2211" s="145">
        <v>2191</v>
      </c>
      <c r="V2211" s="145">
        <v>17668088.770292521</v>
      </c>
    </row>
    <row r="2212" spans="1:22" x14ac:dyDescent="0.35">
      <c r="A2212" s="70">
        <f t="shared" si="43"/>
        <v>2193</v>
      </c>
      <c r="B2212" s="145">
        <v>1280206.6218922362</v>
      </c>
      <c r="U2212" s="145">
        <v>2192</v>
      </c>
      <c r="V2212" s="145">
        <v>-21313781.178805836</v>
      </c>
    </row>
    <row r="2213" spans="1:22" x14ac:dyDescent="0.35">
      <c r="A2213" s="70">
        <f t="shared" si="43"/>
        <v>2194</v>
      </c>
      <c r="B2213" s="145">
        <v>1280206.6218922362</v>
      </c>
      <c r="U2213" s="145">
        <v>2193</v>
      </c>
      <c r="V2213" s="145">
        <v>-7400477.3973291349</v>
      </c>
    </row>
    <row r="2214" spans="1:22" x14ac:dyDescent="0.35">
      <c r="A2214" s="70">
        <f t="shared" si="43"/>
        <v>2195</v>
      </c>
      <c r="B2214" s="145">
        <v>1280206.6218922362</v>
      </c>
      <c r="U2214" s="145">
        <v>2194</v>
      </c>
      <c r="V2214" s="145">
        <v>10548960.684986446</v>
      </c>
    </row>
    <row r="2215" spans="1:22" x14ac:dyDescent="0.35">
      <c r="A2215" s="70">
        <f t="shared" si="43"/>
        <v>2196</v>
      </c>
      <c r="B2215" s="145">
        <v>1280206.6218922362</v>
      </c>
      <c r="U2215" s="145">
        <v>2195</v>
      </c>
      <c r="V2215" s="145">
        <v>-15518503.43210822</v>
      </c>
    </row>
    <row r="2216" spans="1:22" x14ac:dyDescent="0.35">
      <c r="A2216" s="70">
        <f t="shared" si="43"/>
        <v>2197</v>
      </c>
      <c r="B2216" s="145">
        <v>1280206.6218922362</v>
      </c>
      <c r="U2216" s="145">
        <v>2196</v>
      </c>
      <c r="V2216" s="145">
        <v>10056917.604806311</v>
      </c>
    </row>
    <row r="2217" spans="1:22" x14ac:dyDescent="0.35">
      <c r="A2217" s="70">
        <f t="shared" si="43"/>
        <v>2198</v>
      </c>
      <c r="B2217" s="145">
        <v>1280206.6218922362</v>
      </c>
      <c r="U2217" s="145">
        <v>2197</v>
      </c>
      <c r="V2217" s="145">
        <v>-21745988.123598062</v>
      </c>
    </row>
    <row r="2218" spans="1:22" x14ac:dyDescent="0.35">
      <c r="A2218" s="70">
        <f t="shared" si="43"/>
        <v>2199</v>
      </c>
      <c r="B2218" s="145">
        <v>1280206.6218922362</v>
      </c>
      <c r="U2218" s="145">
        <v>2198</v>
      </c>
      <c r="V2218" s="145">
        <v>1703167.2226188779</v>
      </c>
    </row>
    <row r="2219" spans="1:22" x14ac:dyDescent="0.35">
      <c r="A2219" s="70">
        <f t="shared" si="43"/>
        <v>2200</v>
      </c>
      <c r="B2219" s="145">
        <v>1280206.6218922362</v>
      </c>
      <c r="U2219" s="145">
        <v>2199</v>
      </c>
      <c r="V2219" s="145">
        <v>880407.82971416041</v>
      </c>
    </row>
    <row r="2220" spans="1:22" x14ac:dyDescent="0.35">
      <c r="A2220" s="70">
        <f t="shared" si="43"/>
        <v>2201</v>
      </c>
      <c r="B2220" s="145">
        <v>1280206.6218922362</v>
      </c>
      <c r="U2220" s="145">
        <v>2200</v>
      </c>
      <c r="V2220" s="145">
        <v>-9990245.2018500157</v>
      </c>
    </row>
    <row r="2221" spans="1:22" x14ac:dyDescent="0.35">
      <c r="A2221" s="70">
        <f t="shared" si="43"/>
        <v>2202</v>
      </c>
      <c r="B2221" s="145">
        <v>1280206.6218922362</v>
      </c>
      <c r="U2221" s="145">
        <v>2201</v>
      </c>
      <c r="V2221" s="145">
        <v>13611256.060395703</v>
      </c>
    </row>
    <row r="2222" spans="1:22" x14ac:dyDescent="0.35">
      <c r="A2222" s="70">
        <f t="shared" si="43"/>
        <v>2203</v>
      </c>
      <c r="B2222" s="145">
        <v>1280206.6218922362</v>
      </c>
      <c r="U2222" s="145">
        <v>2202</v>
      </c>
      <c r="V2222" s="145">
        <v>10335510.133552395</v>
      </c>
    </row>
    <row r="2223" spans="1:22" x14ac:dyDescent="0.35">
      <c r="A2223" s="70">
        <f t="shared" si="43"/>
        <v>2204</v>
      </c>
      <c r="B2223" s="145">
        <v>1280206.6218922362</v>
      </c>
      <c r="U2223" s="145">
        <v>2203</v>
      </c>
      <c r="V2223" s="145">
        <v>16732389.388292473</v>
      </c>
    </row>
    <row r="2224" spans="1:22" x14ac:dyDescent="0.35">
      <c r="A2224" s="70">
        <f t="shared" si="43"/>
        <v>2205</v>
      </c>
      <c r="B2224" s="145">
        <v>1280206.6218922362</v>
      </c>
      <c r="U2224" s="145">
        <v>2204</v>
      </c>
      <c r="V2224" s="145">
        <v>8626622.8939353749</v>
      </c>
    </row>
    <row r="2225" spans="1:22" x14ac:dyDescent="0.35">
      <c r="A2225" s="70">
        <f t="shared" si="43"/>
        <v>2206</v>
      </c>
      <c r="B2225" s="145">
        <v>1280206.6218922362</v>
      </c>
      <c r="U2225" s="145">
        <v>2205</v>
      </c>
      <c r="V2225" s="145">
        <v>37130898.760195389</v>
      </c>
    </row>
    <row r="2226" spans="1:22" x14ac:dyDescent="0.35">
      <c r="A2226" s="70">
        <f t="shared" si="43"/>
        <v>2207</v>
      </c>
      <c r="B2226" s="145">
        <v>1280206.6218922362</v>
      </c>
      <c r="U2226" s="145">
        <v>2206</v>
      </c>
      <c r="V2226" s="145">
        <v>-12392888.750872046</v>
      </c>
    </row>
    <row r="2227" spans="1:22" x14ac:dyDescent="0.35">
      <c r="A2227" s="70">
        <f t="shared" si="43"/>
        <v>2208</v>
      </c>
      <c r="B2227" s="145">
        <v>1280206.6218922362</v>
      </c>
      <c r="U2227" s="145">
        <v>2207</v>
      </c>
      <c r="V2227" s="145">
        <v>3361392.2494562007</v>
      </c>
    </row>
    <row r="2228" spans="1:22" x14ac:dyDescent="0.35">
      <c r="A2228" s="70">
        <f t="shared" si="43"/>
        <v>2209</v>
      </c>
      <c r="B2228" s="145">
        <v>1280206.6218922362</v>
      </c>
      <c r="U2228" s="145">
        <v>2208</v>
      </c>
      <c r="V2228" s="145">
        <v>1743233.2502444908</v>
      </c>
    </row>
    <row r="2229" spans="1:22" x14ac:dyDescent="0.35">
      <c r="A2229" s="70">
        <f t="shared" si="43"/>
        <v>2210</v>
      </c>
      <c r="B2229" s="145">
        <v>1280206.6218922362</v>
      </c>
      <c r="U2229" s="145">
        <v>2209</v>
      </c>
      <c r="V2229" s="145">
        <v>-6795048.4850646034</v>
      </c>
    </row>
    <row r="2230" spans="1:22" x14ac:dyDescent="0.35">
      <c r="A2230" s="70">
        <f t="shared" si="43"/>
        <v>2211</v>
      </c>
      <c r="B2230" s="145">
        <v>1280206.6218922362</v>
      </c>
      <c r="U2230" s="145">
        <v>2210</v>
      </c>
      <c r="V2230" s="145">
        <v>13778076.080165371</v>
      </c>
    </row>
    <row r="2231" spans="1:22" x14ac:dyDescent="0.35">
      <c r="A2231" s="70">
        <f t="shared" si="43"/>
        <v>2212</v>
      </c>
      <c r="B2231" s="145">
        <v>1280206.6218922362</v>
      </c>
      <c r="U2231" s="145">
        <v>2211</v>
      </c>
      <c r="V2231" s="145">
        <v>9280201.683645539</v>
      </c>
    </row>
    <row r="2232" spans="1:22" x14ac:dyDescent="0.35">
      <c r="A2232" s="70">
        <f t="shared" si="43"/>
        <v>2213</v>
      </c>
      <c r="B2232" s="145">
        <v>1280206.6218922362</v>
      </c>
      <c r="U2232" s="145">
        <v>2212</v>
      </c>
      <c r="V2232" s="145">
        <v>40291350.556067221</v>
      </c>
    </row>
    <row r="2233" spans="1:22" x14ac:dyDescent="0.35">
      <c r="A2233" s="70">
        <f t="shared" si="43"/>
        <v>2214</v>
      </c>
      <c r="B2233" s="145">
        <v>1280206.6218922362</v>
      </c>
      <c r="U2233" s="145">
        <v>2213</v>
      </c>
      <c r="V2233" s="145">
        <v>-13173388.209421383</v>
      </c>
    </row>
    <row r="2234" spans="1:22" x14ac:dyDescent="0.35">
      <c r="A2234" s="70">
        <f t="shared" si="43"/>
        <v>2215</v>
      </c>
      <c r="B2234" s="145">
        <v>1280206.6218922362</v>
      </c>
      <c r="U2234" s="145">
        <v>2214</v>
      </c>
      <c r="V2234" s="145">
        <v>-20426445.395598046</v>
      </c>
    </row>
    <row r="2235" spans="1:22" x14ac:dyDescent="0.35">
      <c r="A2235" s="70">
        <f t="shared" si="43"/>
        <v>2216</v>
      </c>
      <c r="B2235" s="145">
        <v>1280206.6218922362</v>
      </c>
      <c r="U2235" s="145">
        <v>2215</v>
      </c>
      <c r="V2235" s="145">
        <v>12500960.302128371</v>
      </c>
    </row>
    <row r="2236" spans="1:22" x14ac:dyDescent="0.35">
      <c r="A2236" s="70">
        <f t="shared" si="43"/>
        <v>2217</v>
      </c>
      <c r="B2236" s="145">
        <v>1280206.6218922362</v>
      </c>
      <c r="U2236" s="145">
        <v>2216</v>
      </c>
      <c r="V2236" s="145">
        <v>20857388.654850505</v>
      </c>
    </row>
    <row r="2237" spans="1:22" x14ac:dyDescent="0.35">
      <c r="A2237" s="70">
        <f t="shared" si="43"/>
        <v>2218</v>
      </c>
      <c r="B2237" s="145">
        <v>1280206.6218922362</v>
      </c>
      <c r="U2237" s="145">
        <v>2217</v>
      </c>
      <c r="V2237" s="145">
        <v>-22878131.273006119</v>
      </c>
    </row>
    <row r="2238" spans="1:22" x14ac:dyDescent="0.35">
      <c r="A2238" s="70">
        <f t="shared" si="43"/>
        <v>2219</v>
      </c>
      <c r="B2238" s="145">
        <v>1280206.6218922362</v>
      </c>
      <c r="U2238" s="145">
        <v>2218</v>
      </c>
      <c r="V2238" s="145">
        <v>-8214616.1543340944</v>
      </c>
    </row>
    <row r="2239" spans="1:22" x14ac:dyDescent="0.35">
      <c r="A2239" s="70">
        <f t="shared" si="43"/>
        <v>2220</v>
      </c>
      <c r="B2239" s="145">
        <v>1280206.6218922362</v>
      </c>
      <c r="U2239" s="145">
        <v>2219</v>
      </c>
      <c r="V2239" s="145">
        <v>-4854258.540844027</v>
      </c>
    </row>
    <row r="2240" spans="1:22" x14ac:dyDescent="0.35">
      <c r="A2240" s="70">
        <f t="shared" si="43"/>
        <v>2221</v>
      </c>
      <c r="B2240" s="145">
        <v>1280206.6218922362</v>
      </c>
      <c r="U2240" s="145">
        <v>2220</v>
      </c>
      <c r="V2240" s="145">
        <v>8445771.159284316</v>
      </c>
    </row>
    <row r="2241" spans="1:22" x14ac:dyDescent="0.35">
      <c r="A2241" s="70">
        <f t="shared" si="43"/>
        <v>2222</v>
      </c>
      <c r="B2241" s="145">
        <v>1280206.6218922362</v>
      </c>
      <c r="U2241" s="145">
        <v>2221</v>
      </c>
      <c r="V2241" s="145">
        <v>-15648932.391827246</v>
      </c>
    </row>
    <row r="2242" spans="1:22" x14ac:dyDescent="0.35">
      <c r="A2242" s="70">
        <f t="shared" si="43"/>
        <v>2223</v>
      </c>
      <c r="B2242" s="145">
        <v>1280206.6218922362</v>
      </c>
      <c r="U2242" s="145">
        <v>2222</v>
      </c>
      <c r="V2242" s="145">
        <v>14967484.278647773</v>
      </c>
    </row>
    <row r="2243" spans="1:22" x14ac:dyDescent="0.35">
      <c r="A2243" s="70">
        <f t="shared" si="43"/>
        <v>2224</v>
      </c>
      <c r="B2243" s="145">
        <v>1280206.6218922362</v>
      </c>
      <c r="U2243" s="145">
        <v>2223</v>
      </c>
      <c r="V2243" s="145">
        <v>-13920613.377321023</v>
      </c>
    </row>
    <row r="2244" spans="1:22" x14ac:dyDescent="0.35">
      <c r="A2244" s="70">
        <f t="shared" si="43"/>
        <v>2225</v>
      </c>
      <c r="B2244" s="145">
        <v>1280206.6218922362</v>
      </c>
      <c r="U2244" s="145">
        <v>2224</v>
      </c>
      <c r="V2244" s="145">
        <v>-13742940.562461773</v>
      </c>
    </row>
    <row r="2245" spans="1:22" x14ac:dyDescent="0.35">
      <c r="A2245" s="70">
        <f t="shared" si="43"/>
        <v>2226</v>
      </c>
      <c r="B2245" s="145">
        <v>1280206.6218922362</v>
      </c>
      <c r="U2245" s="145">
        <v>2225</v>
      </c>
      <c r="V2245" s="145">
        <v>10567789.902797338</v>
      </c>
    </row>
    <row r="2246" spans="1:22" x14ac:dyDescent="0.35">
      <c r="A2246" s="70">
        <f t="shared" si="43"/>
        <v>2227</v>
      </c>
      <c r="B2246" s="145">
        <v>1280206.6218922362</v>
      </c>
      <c r="U2246" s="145">
        <v>2226</v>
      </c>
      <c r="V2246" s="145">
        <v>7823613.735126771</v>
      </c>
    </row>
    <row r="2247" spans="1:22" x14ac:dyDescent="0.35">
      <c r="A2247" s="70">
        <f t="shared" si="43"/>
        <v>2228</v>
      </c>
      <c r="B2247" s="145">
        <v>1280206.6218922362</v>
      </c>
      <c r="U2247" s="145">
        <v>2227</v>
      </c>
      <c r="V2247" s="145">
        <v>14692014.060368188</v>
      </c>
    </row>
    <row r="2248" spans="1:22" x14ac:dyDescent="0.35">
      <c r="A2248" s="70">
        <f t="shared" si="43"/>
        <v>2229</v>
      </c>
      <c r="B2248" s="145">
        <v>1280206.6218922362</v>
      </c>
      <c r="U2248" s="145">
        <v>2228</v>
      </c>
      <c r="V2248" s="145">
        <v>-16926958.47115517</v>
      </c>
    </row>
    <row r="2249" spans="1:22" x14ac:dyDescent="0.35">
      <c r="A2249" s="70">
        <f t="shared" si="43"/>
        <v>2230</v>
      </c>
      <c r="B2249" s="145">
        <v>1280206.6218922362</v>
      </c>
      <c r="U2249" s="145">
        <v>2229</v>
      </c>
      <c r="V2249" s="145">
        <v>4273822.7807929665</v>
      </c>
    </row>
    <row r="2250" spans="1:22" x14ac:dyDescent="0.35">
      <c r="A2250" s="70">
        <f t="shared" si="43"/>
        <v>2231</v>
      </c>
      <c r="B2250" s="145">
        <v>1280206.6218922362</v>
      </c>
      <c r="U2250" s="145">
        <v>2230</v>
      </c>
      <c r="V2250" s="145">
        <v>-5153081.4040509053</v>
      </c>
    </row>
    <row r="2251" spans="1:22" x14ac:dyDescent="0.35">
      <c r="A2251" s="70">
        <f t="shared" si="43"/>
        <v>2232</v>
      </c>
      <c r="B2251" s="145">
        <v>1280206.6218922362</v>
      </c>
      <c r="U2251" s="145">
        <v>2231</v>
      </c>
      <c r="V2251" s="145">
        <v>-2094574.3885092251</v>
      </c>
    </row>
    <row r="2252" spans="1:22" x14ac:dyDescent="0.35">
      <c r="A2252" s="70">
        <f t="shared" si="43"/>
        <v>2233</v>
      </c>
      <c r="B2252" s="145">
        <v>1280206.6218922362</v>
      </c>
      <c r="U2252" s="145">
        <v>2232</v>
      </c>
      <c r="V2252" s="145">
        <v>-3644922.2664573938</v>
      </c>
    </row>
    <row r="2253" spans="1:22" x14ac:dyDescent="0.35">
      <c r="A2253" s="70">
        <f t="shared" si="43"/>
        <v>2234</v>
      </c>
      <c r="B2253" s="145">
        <v>1280206.6218922362</v>
      </c>
      <c r="U2253" s="145">
        <v>2233</v>
      </c>
      <c r="V2253" s="145">
        <v>35268231.140954874</v>
      </c>
    </row>
    <row r="2254" spans="1:22" x14ac:dyDescent="0.35">
      <c r="A2254" s="70">
        <f t="shared" si="43"/>
        <v>2235</v>
      </c>
      <c r="B2254" s="145">
        <v>1280206.6218922362</v>
      </c>
      <c r="U2254" s="145">
        <v>2234</v>
      </c>
      <c r="V2254" s="145">
        <v>-7370665.9264718853</v>
      </c>
    </row>
    <row r="2255" spans="1:22" x14ac:dyDescent="0.35">
      <c r="A2255" s="70">
        <f t="shared" si="43"/>
        <v>2236</v>
      </c>
      <c r="B2255" s="145">
        <v>1280206.6218922362</v>
      </c>
      <c r="U2255" s="145">
        <v>2235</v>
      </c>
      <c r="V2255" s="145">
        <v>12442335.186349139</v>
      </c>
    </row>
    <row r="2256" spans="1:22" x14ac:dyDescent="0.35">
      <c r="A2256" s="70">
        <f t="shared" si="43"/>
        <v>2237</v>
      </c>
      <c r="B2256" s="145">
        <v>1280206.6218922362</v>
      </c>
      <c r="U2256" s="145">
        <v>2236</v>
      </c>
      <c r="V2256" s="145">
        <v>-19496092.576430768</v>
      </c>
    </row>
    <row r="2257" spans="1:22" x14ac:dyDescent="0.35">
      <c r="A2257" s="70">
        <f t="shared" si="43"/>
        <v>2238</v>
      </c>
      <c r="B2257" s="145">
        <v>1280206.6218922362</v>
      </c>
      <c r="U2257" s="145">
        <v>2237</v>
      </c>
      <c r="V2257" s="145">
        <v>871182.62858197838</v>
      </c>
    </row>
    <row r="2258" spans="1:22" x14ac:dyDescent="0.35">
      <c r="A2258" s="70">
        <f t="shared" si="43"/>
        <v>2239</v>
      </c>
      <c r="B2258" s="145">
        <v>1280206.6218922362</v>
      </c>
      <c r="U2258" s="145">
        <v>2238</v>
      </c>
      <c r="V2258" s="145">
        <v>13638049.090185311</v>
      </c>
    </row>
    <row r="2259" spans="1:22" x14ac:dyDescent="0.35">
      <c r="A2259" s="70">
        <f t="shared" si="43"/>
        <v>2240</v>
      </c>
      <c r="B2259" s="145">
        <v>1280206.6218922362</v>
      </c>
      <c r="U2259" s="145">
        <v>2239</v>
      </c>
      <c r="V2259" s="145">
        <v>-14610058.023018524</v>
      </c>
    </row>
    <row r="2260" spans="1:22" x14ac:dyDescent="0.35">
      <c r="A2260" s="70">
        <f t="shared" si="43"/>
        <v>2241</v>
      </c>
      <c r="B2260" s="145">
        <v>1280206.6218922362</v>
      </c>
      <c r="U2260" s="145">
        <v>2240</v>
      </c>
      <c r="V2260" s="145">
        <v>-19690425.66697453</v>
      </c>
    </row>
    <row r="2261" spans="1:22" x14ac:dyDescent="0.35">
      <c r="A2261" s="70">
        <f t="shared" si="43"/>
        <v>2242</v>
      </c>
      <c r="B2261" s="145">
        <v>1280206.6218922362</v>
      </c>
      <c r="U2261" s="145">
        <v>2241</v>
      </c>
      <c r="V2261" s="145">
        <v>35291543.523034744</v>
      </c>
    </row>
    <row r="2262" spans="1:22" x14ac:dyDescent="0.35">
      <c r="A2262" s="70">
        <f t="shared" ref="A2262:A2325" si="44">A2261+1</f>
        <v>2243</v>
      </c>
      <c r="B2262" s="145">
        <v>1280206.6218922362</v>
      </c>
      <c r="U2262" s="145">
        <v>2242</v>
      </c>
      <c r="V2262" s="145">
        <v>10668603.055323102</v>
      </c>
    </row>
    <row r="2263" spans="1:22" x14ac:dyDescent="0.35">
      <c r="A2263" s="70">
        <f t="shared" si="44"/>
        <v>2244</v>
      </c>
      <c r="B2263" s="145">
        <v>1280206.6218922362</v>
      </c>
      <c r="U2263" s="145">
        <v>2243</v>
      </c>
      <c r="V2263" s="145">
        <v>3922466.0075081624</v>
      </c>
    </row>
    <row r="2264" spans="1:22" x14ac:dyDescent="0.35">
      <c r="A2264" s="70">
        <f t="shared" si="44"/>
        <v>2245</v>
      </c>
      <c r="B2264" s="145">
        <v>1280206.6218922362</v>
      </c>
      <c r="U2264" s="145">
        <v>2244</v>
      </c>
      <c r="V2264" s="145">
        <v>-21698395.036531333</v>
      </c>
    </row>
    <row r="2265" spans="1:22" x14ac:dyDescent="0.35">
      <c r="A2265" s="70">
        <f t="shared" si="44"/>
        <v>2246</v>
      </c>
      <c r="B2265" s="145">
        <v>1280206.6218922362</v>
      </c>
      <c r="U2265" s="145">
        <v>2245</v>
      </c>
      <c r="V2265" s="145">
        <v>-20764550.080879781</v>
      </c>
    </row>
    <row r="2266" spans="1:22" x14ac:dyDescent="0.35">
      <c r="A2266" s="70">
        <f t="shared" si="44"/>
        <v>2247</v>
      </c>
      <c r="B2266" s="145">
        <v>1280206.6218922362</v>
      </c>
      <c r="U2266" s="145">
        <v>2246</v>
      </c>
      <c r="V2266" s="145">
        <v>-16120976.511213774</v>
      </c>
    </row>
    <row r="2267" spans="1:22" x14ac:dyDescent="0.35">
      <c r="A2267" s="70">
        <f t="shared" si="44"/>
        <v>2248</v>
      </c>
      <c r="B2267" s="145">
        <v>1280206.6218922362</v>
      </c>
      <c r="U2267" s="145">
        <v>2247</v>
      </c>
      <c r="V2267" s="145">
        <v>11518639.039777052</v>
      </c>
    </row>
    <row r="2268" spans="1:22" x14ac:dyDescent="0.35">
      <c r="A2268" s="70">
        <f t="shared" si="44"/>
        <v>2249</v>
      </c>
      <c r="B2268" s="145">
        <v>1280206.6218922362</v>
      </c>
      <c r="U2268" s="145">
        <v>2248</v>
      </c>
      <c r="V2268" s="145">
        <v>-21677667.934588384</v>
      </c>
    </row>
    <row r="2269" spans="1:22" x14ac:dyDescent="0.35">
      <c r="A2269" s="70">
        <f t="shared" si="44"/>
        <v>2250</v>
      </c>
      <c r="B2269" s="145">
        <v>1280206.6218922362</v>
      </c>
      <c r="U2269" s="145">
        <v>2249</v>
      </c>
      <c r="V2269" s="145">
        <v>-15670184.720961723</v>
      </c>
    </row>
    <row r="2270" spans="1:22" x14ac:dyDescent="0.35">
      <c r="A2270" s="70">
        <f t="shared" si="44"/>
        <v>2251</v>
      </c>
      <c r="B2270" s="145">
        <v>1280206.6218922362</v>
      </c>
      <c r="U2270" s="145">
        <v>2250</v>
      </c>
      <c r="V2270" s="145">
        <v>-12220699.13616786</v>
      </c>
    </row>
    <row r="2271" spans="1:22" x14ac:dyDescent="0.35">
      <c r="A2271" s="70">
        <f t="shared" si="44"/>
        <v>2252</v>
      </c>
      <c r="B2271" s="145">
        <v>1280206.6218922362</v>
      </c>
      <c r="U2271" s="145">
        <v>2251</v>
      </c>
      <c r="V2271" s="145">
        <v>-15342973.704745639</v>
      </c>
    </row>
    <row r="2272" spans="1:22" x14ac:dyDescent="0.35">
      <c r="A2272" s="70">
        <f t="shared" si="44"/>
        <v>2253</v>
      </c>
      <c r="B2272" s="145">
        <v>1280206.6218922362</v>
      </c>
      <c r="U2272" s="145">
        <v>2252</v>
      </c>
      <c r="V2272" s="145">
        <v>-11155323.812290424</v>
      </c>
    </row>
    <row r="2273" spans="1:22" x14ac:dyDescent="0.35">
      <c r="A2273" s="70">
        <f t="shared" si="44"/>
        <v>2254</v>
      </c>
      <c r="B2273" s="145">
        <v>1280206.6218922362</v>
      </c>
      <c r="U2273" s="145">
        <v>2253</v>
      </c>
      <c r="V2273" s="145">
        <v>2550854.2642657533</v>
      </c>
    </row>
    <row r="2274" spans="1:22" x14ac:dyDescent="0.35">
      <c r="A2274" s="70">
        <f t="shared" si="44"/>
        <v>2255</v>
      </c>
      <c r="B2274" s="145">
        <v>1280206.6218922362</v>
      </c>
      <c r="U2274" s="145">
        <v>2254</v>
      </c>
      <c r="V2274" s="145">
        <v>-33084186.619871277</v>
      </c>
    </row>
    <row r="2275" spans="1:22" x14ac:dyDescent="0.35">
      <c r="A2275" s="70">
        <f t="shared" si="44"/>
        <v>2256</v>
      </c>
      <c r="B2275" s="145">
        <v>1280206.6218922362</v>
      </c>
      <c r="U2275" s="145">
        <v>2255</v>
      </c>
      <c r="V2275" s="145">
        <v>33366366.549241617</v>
      </c>
    </row>
    <row r="2276" spans="1:22" x14ac:dyDescent="0.35">
      <c r="A2276" s="70">
        <f t="shared" si="44"/>
        <v>2257</v>
      </c>
      <c r="B2276" s="145">
        <v>1280206.6218922362</v>
      </c>
      <c r="U2276" s="145">
        <v>2256</v>
      </c>
      <c r="V2276" s="145">
        <v>-16594864.680643551</v>
      </c>
    </row>
    <row r="2277" spans="1:22" x14ac:dyDescent="0.35">
      <c r="A2277" s="70">
        <f t="shared" si="44"/>
        <v>2258</v>
      </c>
      <c r="B2277" s="145">
        <v>1280206.6218922362</v>
      </c>
      <c r="U2277" s="145">
        <v>2257</v>
      </c>
      <c r="V2277" s="145">
        <v>1672727.0041232593</v>
      </c>
    </row>
    <row r="2278" spans="1:22" x14ac:dyDescent="0.35">
      <c r="A2278" s="70">
        <f t="shared" si="44"/>
        <v>2259</v>
      </c>
      <c r="B2278" s="145">
        <v>1280206.6218922362</v>
      </c>
      <c r="U2278" s="145">
        <v>2258</v>
      </c>
      <c r="V2278" s="145">
        <v>1431025.5721402392</v>
      </c>
    </row>
    <row r="2279" spans="1:22" x14ac:dyDescent="0.35">
      <c r="A2279" s="70">
        <f t="shared" si="44"/>
        <v>2260</v>
      </c>
      <c r="B2279" s="145">
        <v>1280206.6218922362</v>
      </c>
      <c r="U2279" s="145">
        <v>2259</v>
      </c>
      <c r="V2279" s="145">
        <v>41131325.91444429</v>
      </c>
    </row>
    <row r="2280" spans="1:22" x14ac:dyDescent="0.35">
      <c r="A2280" s="70">
        <f t="shared" si="44"/>
        <v>2261</v>
      </c>
      <c r="B2280" s="145">
        <v>1280206.6218922362</v>
      </c>
      <c r="U2280" s="145">
        <v>2260</v>
      </c>
      <c r="V2280" s="145">
        <v>2239011.8868013471</v>
      </c>
    </row>
    <row r="2281" spans="1:22" x14ac:dyDescent="0.35">
      <c r="A2281" s="70">
        <f t="shared" si="44"/>
        <v>2262</v>
      </c>
      <c r="B2281" s="145">
        <v>1280206.6218922362</v>
      </c>
      <c r="U2281" s="145">
        <v>2261</v>
      </c>
      <c r="V2281" s="145">
        <v>33384550.122960232</v>
      </c>
    </row>
    <row r="2282" spans="1:22" x14ac:dyDescent="0.35">
      <c r="A2282" s="70">
        <f t="shared" si="44"/>
        <v>2263</v>
      </c>
      <c r="B2282" s="145">
        <v>1280206.6218922362</v>
      </c>
      <c r="U2282" s="145">
        <v>2262</v>
      </c>
      <c r="V2282" s="145">
        <v>3914446.0059517287</v>
      </c>
    </row>
    <row r="2283" spans="1:22" x14ac:dyDescent="0.35">
      <c r="A2283" s="70">
        <f t="shared" si="44"/>
        <v>2264</v>
      </c>
      <c r="B2283" s="145">
        <v>1280206.6218922362</v>
      </c>
      <c r="U2283" s="145">
        <v>2263</v>
      </c>
      <c r="V2283" s="145">
        <v>-8034963.0183030246</v>
      </c>
    </row>
    <row r="2284" spans="1:22" x14ac:dyDescent="0.35">
      <c r="A2284" s="70">
        <f t="shared" si="44"/>
        <v>2265</v>
      </c>
      <c r="B2284" s="145">
        <v>1280206.6218922362</v>
      </c>
      <c r="U2284" s="145">
        <v>2264</v>
      </c>
      <c r="V2284" s="145">
        <v>-8870478.1828276329</v>
      </c>
    </row>
    <row r="2285" spans="1:22" x14ac:dyDescent="0.35">
      <c r="A2285" s="70">
        <f t="shared" si="44"/>
        <v>2266</v>
      </c>
      <c r="B2285" s="145">
        <v>1280206.6218922362</v>
      </c>
      <c r="U2285" s="145">
        <v>2265</v>
      </c>
      <c r="V2285" s="145">
        <v>-9908973.7908822577</v>
      </c>
    </row>
    <row r="2286" spans="1:22" x14ac:dyDescent="0.35">
      <c r="A2286" s="70">
        <f t="shared" si="44"/>
        <v>2267</v>
      </c>
      <c r="B2286" s="145">
        <v>1280206.6218922362</v>
      </c>
      <c r="U2286" s="145">
        <v>2266</v>
      </c>
      <c r="V2286" s="145">
        <v>-2994775.0354776829</v>
      </c>
    </row>
    <row r="2287" spans="1:22" x14ac:dyDescent="0.35">
      <c r="A2287" s="70">
        <f t="shared" si="44"/>
        <v>2268</v>
      </c>
      <c r="B2287" s="145">
        <v>1280206.6218922362</v>
      </c>
      <c r="U2287" s="145">
        <v>2267</v>
      </c>
      <c r="V2287" s="145">
        <v>8379558.4391189702</v>
      </c>
    </row>
    <row r="2288" spans="1:22" x14ac:dyDescent="0.35">
      <c r="A2288" s="70">
        <f t="shared" si="44"/>
        <v>2269</v>
      </c>
      <c r="B2288" s="145">
        <v>1280206.6218922362</v>
      </c>
      <c r="U2288" s="145">
        <v>2268</v>
      </c>
      <c r="V2288" s="145">
        <v>-13575256.747639459</v>
      </c>
    </row>
    <row r="2289" spans="1:22" x14ac:dyDescent="0.35">
      <c r="A2289" s="70">
        <f t="shared" si="44"/>
        <v>2270</v>
      </c>
      <c r="B2289" s="145">
        <v>1280206.6218922362</v>
      </c>
      <c r="U2289" s="145">
        <v>2269</v>
      </c>
      <c r="V2289" s="145">
        <v>-2354051.8475635536</v>
      </c>
    </row>
    <row r="2290" spans="1:22" x14ac:dyDescent="0.35">
      <c r="A2290" s="70">
        <f t="shared" si="44"/>
        <v>2271</v>
      </c>
      <c r="B2290" s="145">
        <v>1280206.6218922362</v>
      </c>
      <c r="U2290" s="145">
        <v>2270</v>
      </c>
      <c r="V2290" s="145">
        <v>-9875562.2264497969</v>
      </c>
    </row>
    <row r="2291" spans="1:22" x14ac:dyDescent="0.35">
      <c r="A2291" s="70">
        <f t="shared" si="44"/>
        <v>2272</v>
      </c>
      <c r="B2291" s="145">
        <v>1280206.6218922362</v>
      </c>
      <c r="U2291" s="145">
        <v>2271</v>
      </c>
      <c r="V2291" s="145">
        <v>2889196.4915117249</v>
      </c>
    </row>
    <row r="2292" spans="1:22" x14ac:dyDescent="0.35">
      <c r="A2292" s="70">
        <f t="shared" si="44"/>
        <v>2273</v>
      </c>
      <c r="B2292" s="145">
        <v>1280206.6218922362</v>
      </c>
      <c r="U2292" s="145">
        <v>2272</v>
      </c>
      <c r="V2292" s="145">
        <v>-3528935.5304011572</v>
      </c>
    </row>
    <row r="2293" spans="1:22" x14ac:dyDescent="0.35">
      <c r="A2293" s="70">
        <f t="shared" si="44"/>
        <v>2274</v>
      </c>
      <c r="B2293" s="145">
        <v>1280206.6218922362</v>
      </c>
      <c r="U2293" s="145">
        <v>2273</v>
      </c>
      <c r="V2293" s="145">
        <v>7320983.6845734566</v>
      </c>
    </row>
    <row r="2294" spans="1:22" x14ac:dyDescent="0.35">
      <c r="A2294" s="70">
        <f t="shared" si="44"/>
        <v>2275</v>
      </c>
      <c r="B2294" s="145">
        <v>1280206.6218922362</v>
      </c>
      <c r="U2294" s="145">
        <v>2274</v>
      </c>
      <c r="V2294" s="145">
        <v>-2680738.9480236098</v>
      </c>
    </row>
    <row r="2295" spans="1:22" x14ac:dyDescent="0.35">
      <c r="A2295" s="70">
        <f t="shared" si="44"/>
        <v>2276</v>
      </c>
      <c r="B2295" s="145">
        <v>1280206.6218922362</v>
      </c>
      <c r="U2295" s="145">
        <v>2275</v>
      </c>
      <c r="V2295" s="145">
        <v>-4016805.4671507031</v>
      </c>
    </row>
    <row r="2296" spans="1:22" x14ac:dyDescent="0.35">
      <c r="A2296" s="70">
        <f t="shared" si="44"/>
        <v>2277</v>
      </c>
      <c r="B2296" s="145">
        <v>1280206.6218922362</v>
      </c>
      <c r="U2296" s="145">
        <v>2276</v>
      </c>
      <c r="V2296" s="145">
        <v>-3973199.2944196351</v>
      </c>
    </row>
    <row r="2297" spans="1:22" x14ac:dyDescent="0.35">
      <c r="A2297" s="70">
        <f t="shared" si="44"/>
        <v>2278</v>
      </c>
      <c r="B2297" s="145">
        <v>1280206.6218922362</v>
      </c>
      <c r="U2297" s="145">
        <v>2277</v>
      </c>
      <c r="V2297" s="145">
        <v>-77507.642322774976</v>
      </c>
    </row>
    <row r="2298" spans="1:22" x14ac:dyDescent="0.35">
      <c r="A2298" s="70">
        <f t="shared" si="44"/>
        <v>2279</v>
      </c>
      <c r="B2298" s="145">
        <v>1280206.6218922362</v>
      </c>
      <c r="U2298" s="145">
        <v>2278</v>
      </c>
      <c r="V2298" s="145">
        <v>24765464.847644649</v>
      </c>
    </row>
    <row r="2299" spans="1:22" x14ac:dyDescent="0.35">
      <c r="A2299" s="70">
        <f t="shared" si="44"/>
        <v>2280</v>
      </c>
      <c r="B2299" s="145">
        <v>1280206.6218922362</v>
      </c>
      <c r="U2299" s="145">
        <v>2279</v>
      </c>
      <c r="V2299" s="145">
        <v>25493222.611103225</v>
      </c>
    </row>
    <row r="2300" spans="1:22" x14ac:dyDescent="0.35">
      <c r="A2300" s="70">
        <f t="shared" si="44"/>
        <v>2281</v>
      </c>
      <c r="B2300" s="145">
        <v>1280206.6218922362</v>
      </c>
      <c r="U2300" s="145">
        <v>2280</v>
      </c>
      <c r="V2300" s="145">
        <v>-8526828.7062644698</v>
      </c>
    </row>
    <row r="2301" spans="1:22" x14ac:dyDescent="0.35">
      <c r="A2301" s="70">
        <f t="shared" si="44"/>
        <v>2282</v>
      </c>
      <c r="B2301" s="145">
        <v>1280206.6218922362</v>
      </c>
      <c r="U2301" s="145">
        <v>2281</v>
      </c>
      <c r="V2301" s="145">
        <v>17060704.107277445</v>
      </c>
    </row>
    <row r="2302" spans="1:22" x14ac:dyDescent="0.35">
      <c r="A2302" s="70">
        <f t="shared" si="44"/>
        <v>2283</v>
      </c>
      <c r="B2302" s="145">
        <v>1280206.6218922362</v>
      </c>
      <c r="U2302" s="145">
        <v>2282</v>
      </c>
      <c r="V2302" s="145">
        <v>10988326.661926877</v>
      </c>
    </row>
    <row r="2303" spans="1:22" x14ac:dyDescent="0.35">
      <c r="A2303" s="70">
        <f t="shared" si="44"/>
        <v>2284</v>
      </c>
      <c r="B2303" s="145">
        <v>1280206.6218922362</v>
      </c>
      <c r="U2303" s="145">
        <v>2283</v>
      </c>
      <c r="V2303" s="145">
        <v>-12451981.356345735</v>
      </c>
    </row>
    <row r="2304" spans="1:22" x14ac:dyDescent="0.35">
      <c r="A2304" s="70">
        <f t="shared" si="44"/>
        <v>2285</v>
      </c>
      <c r="B2304" s="145">
        <v>1280206.6218922362</v>
      </c>
      <c r="U2304" s="145">
        <v>2284</v>
      </c>
      <c r="V2304" s="145">
        <v>11776803.068380978</v>
      </c>
    </row>
    <row r="2305" spans="1:22" x14ac:dyDescent="0.35">
      <c r="A2305" s="70">
        <f t="shared" si="44"/>
        <v>2286</v>
      </c>
      <c r="B2305" s="145">
        <v>1280206.6218922362</v>
      </c>
      <c r="U2305" s="145">
        <v>2285</v>
      </c>
      <c r="V2305" s="145">
        <v>6196281.9466858432</v>
      </c>
    </row>
    <row r="2306" spans="1:22" x14ac:dyDescent="0.35">
      <c r="A2306" s="70">
        <f t="shared" si="44"/>
        <v>2287</v>
      </c>
      <c r="B2306" s="145">
        <v>1280206.6218922362</v>
      </c>
      <c r="U2306" s="145">
        <v>2286</v>
      </c>
      <c r="V2306" s="145">
        <v>5979850.2567080855</v>
      </c>
    </row>
    <row r="2307" spans="1:22" x14ac:dyDescent="0.35">
      <c r="A2307" s="70">
        <f t="shared" si="44"/>
        <v>2288</v>
      </c>
      <c r="B2307" s="145">
        <v>1280206.6218922362</v>
      </c>
      <c r="U2307" s="145">
        <v>2287</v>
      </c>
      <c r="V2307" s="145">
        <v>-10723308.639573323</v>
      </c>
    </row>
    <row r="2308" spans="1:22" x14ac:dyDescent="0.35">
      <c r="A2308" s="70">
        <f t="shared" si="44"/>
        <v>2289</v>
      </c>
      <c r="B2308" s="145">
        <v>1280206.6218922362</v>
      </c>
      <c r="U2308" s="145">
        <v>2288</v>
      </c>
      <c r="V2308" s="145">
        <v>-7035369.2980665043</v>
      </c>
    </row>
    <row r="2309" spans="1:22" x14ac:dyDescent="0.35">
      <c r="A2309" s="70">
        <f t="shared" si="44"/>
        <v>2290</v>
      </c>
      <c r="B2309" s="145">
        <v>1280206.6218922362</v>
      </c>
      <c r="U2309" s="145">
        <v>2289</v>
      </c>
      <c r="V2309" s="145">
        <v>-3424765.7487145104</v>
      </c>
    </row>
    <row r="2310" spans="1:22" x14ac:dyDescent="0.35">
      <c r="A2310" s="70">
        <f t="shared" si="44"/>
        <v>2291</v>
      </c>
      <c r="B2310" s="145">
        <v>1280206.6218922362</v>
      </c>
      <c r="U2310" s="145">
        <v>2290</v>
      </c>
      <c r="V2310" s="145">
        <v>-8300375.6831043586</v>
      </c>
    </row>
    <row r="2311" spans="1:22" x14ac:dyDescent="0.35">
      <c r="A2311" s="70">
        <f t="shared" si="44"/>
        <v>2292</v>
      </c>
      <c r="B2311" s="145">
        <v>1280206.6218922362</v>
      </c>
      <c r="U2311" s="145">
        <v>2291</v>
      </c>
      <c r="V2311" s="145">
        <v>-10050438.75443163</v>
      </c>
    </row>
    <row r="2312" spans="1:22" x14ac:dyDescent="0.35">
      <c r="A2312" s="70">
        <f t="shared" si="44"/>
        <v>2293</v>
      </c>
      <c r="B2312" s="145">
        <v>1280206.6218922362</v>
      </c>
      <c r="U2312" s="145">
        <v>2292</v>
      </c>
      <c r="V2312" s="145">
        <v>-8026247.5237766039</v>
      </c>
    </row>
    <row r="2313" spans="1:22" x14ac:dyDescent="0.35">
      <c r="A2313" s="70">
        <f t="shared" si="44"/>
        <v>2294</v>
      </c>
      <c r="B2313" s="145">
        <v>1280206.6218922362</v>
      </c>
      <c r="U2313" s="145">
        <v>2293</v>
      </c>
      <c r="V2313" s="145">
        <v>25894054.813646555</v>
      </c>
    </row>
    <row r="2314" spans="1:22" x14ac:dyDescent="0.35">
      <c r="A2314" s="70">
        <f t="shared" si="44"/>
        <v>2295</v>
      </c>
      <c r="B2314" s="145">
        <v>1280206.6218922362</v>
      </c>
      <c r="U2314" s="145">
        <v>2294</v>
      </c>
      <c r="V2314" s="145">
        <v>-245671.82149573043</v>
      </c>
    </row>
    <row r="2315" spans="1:22" x14ac:dyDescent="0.35">
      <c r="A2315" s="70">
        <f t="shared" si="44"/>
        <v>2296</v>
      </c>
      <c r="B2315" s="145">
        <v>1280206.6218922362</v>
      </c>
      <c r="U2315" s="145">
        <v>2295</v>
      </c>
      <c r="V2315" s="145">
        <v>-7005686.4358638022</v>
      </c>
    </row>
    <row r="2316" spans="1:22" x14ac:dyDescent="0.35">
      <c r="A2316" s="70">
        <f t="shared" si="44"/>
        <v>2297</v>
      </c>
      <c r="B2316" s="145">
        <v>1280206.6218922362</v>
      </c>
      <c r="U2316" s="145">
        <v>2296</v>
      </c>
      <c r="V2316" s="145">
        <v>14603487.69333677</v>
      </c>
    </row>
    <row r="2317" spans="1:22" x14ac:dyDescent="0.35">
      <c r="A2317" s="70">
        <f t="shared" si="44"/>
        <v>2298</v>
      </c>
      <c r="B2317" s="145">
        <v>1280206.6218922362</v>
      </c>
      <c r="U2317" s="145">
        <v>2297</v>
      </c>
      <c r="V2317" s="145">
        <v>-8632223.5857310761</v>
      </c>
    </row>
    <row r="2318" spans="1:22" x14ac:dyDescent="0.35">
      <c r="A2318" s="70">
        <f t="shared" si="44"/>
        <v>2299</v>
      </c>
      <c r="B2318" s="145">
        <v>1280206.6218922362</v>
      </c>
      <c r="U2318" s="145">
        <v>2298</v>
      </c>
      <c r="V2318" s="145">
        <v>-18840681.385363005</v>
      </c>
    </row>
    <row r="2319" spans="1:22" x14ac:dyDescent="0.35">
      <c r="A2319" s="70">
        <f t="shared" si="44"/>
        <v>2300</v>
      </c>
      <c r="B2319" s="145">
        <v>1280206.6218922362</v>
      </c>
      <c r="U2319" s="145">
        <v>2299</v>
      </c>
      <c r="V2319" s="145">
        <v>-2945517.8889666758</v>
      </c>
    </row>
    <row r="2320" spans="1:22" x14ac:dyDescent="0.35">
      <c r="A2320" s="70">
        <f t="shared" si="44"/>
        <v>2301</v>
      </c>
      <c r="B2320" s="145">
        <v>1280206.6218922362</v>
      </c>
      <c r="U2320" s="145">
        <v>2300</v>
      </c>
      <c r="V2320" s="145">
        <v>-10661094.673131701</v>
      </c>
    </row>
    <row r="2321" spans="1:22" x14ac:dyDescent="0.35">
      <c r="A2321" s="70">
        <f t="shared" si="44"/>
        <v>2302</v>
      </c>
      <c r="B2321" s="145">
        <v>1280206.6218922362</v>
      </c>
      <c r="U2321" s="145">
        <v>2301</v>
      </c>
      <c r="V2321" s="145">
        <v>-26782105.30515787</v>
      </c>
    </row>
    <row r="2322" spans="1:22" x14ac:dyDescent="0.35">
      <c r="A2322" s="70">
        <f t="shared" si="44"/>
        <v>2303</v>
      </c>
      <c r="B2322" s="145">
        <v>1280206.6218922362</v>
      </c>
      <c r="U2322" s="145">
        <v>2302</v>
      </c>
      <c r="V2322" s="145">
        <v>-6756214.9239036664</v>
      </c>
    </row>
    <row r="2323" spans="1:22" x14ac:dyDescent="0.35">
      <c r="A2323" s="70">
        <f t="shared" si="44"/>
        <v>2304</v>
      </c>
      <c r="B2323" s="145">
        <v>1280206.6218922362</v>
      </c>
      <c r="U2323" s="145">
        <v>2303</v>
      </c>
      <c r="V2323" s="145">
        <v>836078.14404873177</v>
      </c>
    </row>
    <row r="2324" spans="1:22" x14ac:dyDescent="0.35">
      <c r="A2324" s="70">
        <f t="shared" si="44"/>
        <v>2305</v>
      </c>
      <c r="B2324" s="145">
        <v>1280206.6218922362</v>
      </c>
      <c r="U2324" s="145">
        <v>2304</v>
      </c>
      <c r="V2324" s="145">
        <v>41108817.67976217</v>
      </c>
    </row>
    <row r="2325" spans="1:22" x14ac:dyDescent="0.35">
      <c r="A2325" s="70">
        <f t="shared" si="44"/>
        <v>2306</v>
      </c>
      <c r="B2325" s="145">
        <v>1280206.6218922362</v>
      </c>
      <c r="U2325" s="145">
        <v>2305</v>
      </c>
      <c r="V2325" s="145">
        <v>-8673973.9410096873</v>
      </c>
    </row>
    <row r="2326" spans="1:22" x14ac:dyDescent="0.35">
      <c r="A2326" s="70">
        <f t="shared" ref="A2326:A2389" si="45">A2325+1</f>
        <v>2307</v>
      </c>
      <c r="B2326" s="145">
        <v>1280206.6218922362</v>
      </c>
      <c r="U2326" s="145">
        <v>2306</v>
      </c>
      <c r="V2326" s="145">
        <v>268229.28843134269</v>
      </c>
    </row>
    <row r="2327" spans="1:22" x14ac:dyDescent="0.35">
      <c r="A2327" s="70">
        <f t="shared" si="45"/>
        <v>2308</v>
      </c>
      <c r="B2327" s="145">
        <v>1280206.6218922362</v>
      </c>
      <c r="U2327" s="145">
        <v>2307</v>
      </c>
      <c r="V2327" s="145">
        <v>-25382221.13278152</v>
      </c>
    </row>
    <row r="2328" spans="1:22" x14ac:dyDescent="0.35">
      <c r="A2328" s="70">
        <f t="shared" si="45"/>
        <v>2309</v>
      </c>
      <c r="B2328" s="145">
        <v>1280206.6218922362</v>
      </c>
      <c r="U2328" s="145">
        <v>2308</v>
      </c>
      <c r="V2328" s="145">
        <v>70309.249376904219</v>
      </c>
    </row>
    <row r="2329" spans="1:22" x14ac:dyDescent="0.35">
      <c r="A2329" s="70">
        <f t="shared" si="45"/>
        <v>2310</v>
      </c>
      <c r="B2329" s="145">
        <v>1280206.6218922362</v>
      </c>
      <c r="U2329" s="145">
        <v>2309</v>
      </c>
      <c r="V2329" s="145">
        <v>-9368355.6804972216</v>
      </c>
    </row>
    <row r="2330" spans="1:22" x14ac:dyDescent="0.35">
      <c r="A2330" s="70">
        <f t="shared" si="45"/>
        <v>2311</v>
      </c>
      <c r="B2330" s="145">
        <v>1280206.6218922362</v>
      </c>
      <c r="U2330" s="145">
        <v>2310</v>
      </c>
      <c r="V2330" s="145">
        <v>5573825.3251171634</v>
      </c>
    </row>
    <row r="2331" spans="1:22" x14ac:dyDescent="0.35">
      <c r="A2331" s="70">
        <f t="shared" si="45"/>
        <v>2312</v>
      </c>
      <c r="B2331" s="145">
        <v>1280206.6218922362</v>
      </c>
      <c r="U2331" s="145">
        <v>2311</v>
      </c>
      <c r="V2331" s="145">
        <v>-16468671.993658917</v>
      </c>
    </row>
    <row r="2332" spans="1:22" x14ac:dyDescent="0.35">
      <c r="A2332" s="70">
        <f t="shared" si="45"/>
        <v>2313</v>
      </c>
      <c r="B2332" s="145">
        <v>1280206.6218922362</v>
      </c>
      <c r="U2332" s="145">
        <v>2312</v>
      </c>
      <c r="V2332" s="145">
        <v>-6194292.9751278777</v>
      </c>
    </row>
    <row r="2333" spans="1:22" x14ac:dyDescent="0.35">
      <c r="A2333" s="70">
        <f t="shared" si="45"/>
        <v>2314</v>
      </c>
      <c r="B2333" s="145">
        <v>1280206.6218922362</v>
      </c>
      <c r="U2333" s="145">
        <v>2313</v>
      </c>
      <c r="V2333" s="145">
        <v>-3400656.4188374281</v>
      </c>
    </row>
    <row r="2334" spans="1:22" x14ac:dyDescent="0.35">
      <c r="A2334" s="70">
        <f t="shared" si="45"/>
        <v>2315</v>
      </c>
      <c r="B2334" s="145">
        <v>1280206.6218922362</v>
      </c>
      <c r="U2334" s="145">
        <v>2314</v>
      </c>
      <c r="V2334" s="145">
        <v>-15003809.175278455</v>
      </c>
    </row>
    <row r="2335" spans="1:22" x14ac:dyDescent="0.35">
      <c r="A2335" s="70">
        <f t="shared" si="45"/>
        <v>2316</v>
      </c>
      <c r="B2335" s="145">
        <v>1280206.6218922362</v>
      </c>
      <c r="U2335" s="145">
        <v>2315</v>
      </c>
      <c r="V2335" s="145">
        <v>-13375487.375093268</v>
      </c>
    </row>
    <row r="2336" spans="1:22" x14ac:dyDescent="0.35">
      <c r="A2336" s="70">
        <f t="shared" si="45"/>
        <v>2317</v>
      </c>
      <c r="B2336" s="145">
        <v>1280206.6218922362</v>
      </c>
      <c r="U2336" s="145">
        <v>2316</v>
      </c>
      <c r="V2336" s="145">
        <v>-14423139.858068995</v>
      </c>
    </row>
    <row r="2337" spans="1:22" x14ac:dyDescent="0.35">
      <c r="A2337" s="70">
        <f t="shared" si="45"/>
        <v>2318</v>
      </c>
      <c r="B2337" s="145">
        <v>1280206.6218922362</v>
      </c>
      <c r="U2337" s="145">
        <v>2317</v>
      </c>
      <c r="V2337" s="145">
        <v>7134884.937517602</v>
      </c>
    </row>
    <row r="2338" spans="1:22" x14ac:dyDescent="0.35">
      <c r="A2338" s="70">
        <f t="shared" si="45"/>
        <v>2319</v>
      </c>
      <c r="B2338" s="145">
        <v>1280206.6218922362</v>
      </c>
      <c r="U2338" s="145">
        <v>2318</v>
      </c>
      <c r="V2338" s="145">
        <v>-14546583.228832584</v>
      </c>
    </row>
    <row r="2339" spans="1:22" x14ac:dyDescent="0.35">
      <c r="A2339" s="70">
        <f t="shared" si="45"/>
        <v>2320</v>
      </c>
      <c r="B2339" s="145">
        <v>1280206.6218922362</v>
      </c>
      <c r="U2339" s="145">
        <v>2319</v>
      </c>
      <c r="V2339" s="145">
        <v>9369629.0678488873</v>
      </c>
    </row>
    <row r="2340" spans="1:22" x14ac:dyDescent="0.35">
      <c r="A2340" s="70">
        <f t="shared" si="45"/>
        <v>2321</v>
      </c>
      <c r="B2340" s="145">
        <v>1280206.6218922362</v>
      </c>
      <c r="U2340" s="145">
        <v>2320</v>
      </c>
      <c r="V2340" s="145">
        <v>-9569455.2726776041</v>
      </c>
    </row>
    <row r="2341" spans="1:22" x14ac:dyDescent="0.35">
      <c r="A2341" s="70">
        <f t="shared" si="45"/>
        <v>2322</v>
      </c>
      <c r="B2341" s="145">
        <v>1280206.6218922362</v>
      </c>
      <c r="U2341" s="145">
        <v>2321</v>
      </c>
      <c r="V2341" s="145">
        <v>-151731.44185290858</v>
      </c>
    </row>
    <row r="2342" spans="1:22" x14ac:dyDescent="0.35">
      <c r="A2342" s="70">
        <f t="shared" si="45"/>
        <v>2323</v>
      </c>
      <c r="B2342" s="145">
        <v>1280206.6218922362</v>
      </c>
      <c r="U2342" s="145">
        <v>2322</v>
      </c>
      <c r="V2342" s="145">
        <v>6218854.8643757589</v>
      </c>
    </row>
    <row r="2343" spans="1:22" x14ac:dyDescent="0.35">
      <c r="A2343" s="70">
        <f t="shared" si="45"/>
        <v>2324</v>
      </c>
      <c r="B2343" s="145">
        <v>1280206.6218922362</v>
      </c>
      <c r="U2343" s="145">
        <v>2323</v>
      </c>
      <c r="V2343" s="145">
        <v>4836688.6033615693</v>
      </c>
    </row>
    <row r="2344" spans="1:22" x14ac:dyDescent="0.35">
      <c r="A2344" s="70">
        <f t="shared" si="45"/>
        <v>2325</v>
      </c>
      <c r="B2344" s="145">
        <v>1280206.6218922362</v>
      </c>
      <c r="U2344" s="145">
        <v>2324</v>
      </c>
      <c r="V2344" s="145">
        <v>18070228.286592871</v>
      </c>
    </row>
    <row r="2345" spans="1:22" x14ac:dyDescent="0.35">
      <c r="A2345" s="70">
        <f t="shared" si="45"/>
        <v>2326</v>
      </c>
      <c r="B2345" s="145">
        <v>1280206.6218922362</v>
      </c>
      <c r="U2345" s="145">
        <v>2325</v>
      </c>
      <c r="V2345" s="145">
        <v>-7966150.3975368738</v>
      </c>
    </row>
    <row r="2346" spans="1:22" x14ac:dyDescent="0.35">
      <c r="A2346" s="70">
        <f t="shared" si="45"/>
        <v>2327</v>
      </c>
      <c r="B2346" s="145">
        <v>1280206.6218922362</v>
      </c>
      <c r="U2346" s="145">
        <v>2326</v>
      </c>
      <c r="V2346" s="145">
        <v>24222096.357049294</v>
      </c>
    </row>
    <row r="2347" spans="1:22" x14ac:dyDescent="0.35">
      <c r="A2347" s="70">
        <f t="shared" si="45"/>
        <v>2328</v>
      </c>
      <c r="B2347" s="145">
        <v>1280206.6218922362</v>
      </c>
      <c r="U2347" s="145">
        <v>2327</v>
      </c>
      <c r="V2347" s="145">
        <v>-11553897.005158495</v>
      </c>
    </row>
    <row r="2348" spans="1:22" x14ac:dyDescent="0.35">
      <c r="A2348" s="70">
        <f t="shared" si="45"/>
        <v>2329</v>
      </c>
      <c r="B2348" s="145">
        <v>1280206.6218922362</v>
      </c>
      <c r="U2348" s="145">
        <v>2328</v>
      </c>
      <c r="V2348" s="145">
        <v>-14263535.699609432</v>
      </c>
    </row>
    <row r="2349" spans="1:22" x14ac:dyDescent="0.35">
      <c r="A2349" s="70">
        <f t="shared" si="45"/>
        <v>2330</v>
      </c>
      <c r="B2349" s="145">
        <v>1280206.6218922362</v>
      </c>
      <c r="U2349" s="145">
        <v>2329</v>
      </c>
      <c r="V2349" s="145">
        <v>19927829.889036093</v>
      </c>
    </row>
    <row r="2350" spans="1:22" x14ac:dyDescent="0.35">
      <c r="A2350" s="70">
        <f t="shared" si="45"/>
        <v>2331</v>
      </c>
      <c r="B2350" s="145">
        <v>1280206.6218922362</v>
      </c>
      <c r="U2350" s="145">
        <v>2330</v>
      </c>
      <c r="V2350" s="145">
        <v>4233499.5053614639</v>
      </c>
    </row>
    <row r="2351" spans="1:22" x14ac:dyDescent="0.35">
      <c r="A2351" s="70">
        <f t="shared" si="45"/>
        <v>2332</v>
      </c>
      <c r="B2351" s="145">
        <v>1280206.6218922362</v>
      </c>
      <c r="U2351" s="145">
        <v>2331</v>
      </c>
      <c r="V2351" s="145">
        <v>-8420642.9783850946</v>
      </c>
    </row>
    <row r="2352" spans="1:22" x14ac:dyDescent="0.35">
      <c r="A2352" s="70">
        <f t="shared" si="45"/>
        <v>2333</v>
      </c>
      <c r="B2352" s="145">
        <v>1280206.6218922362</v>
      </c>
      <c r="U2352" s="145">
        <v>2332</v>
      </c>
      <c r="V2352" s="145">
        <v>-617849.53927414492</v>
      </c>
    </row>
    <row r="2353" spans="1:22" x14ac:dyDescent="0.35">
      <c r="A2353" s="70">
        <f t="shared" si="45"/>
        <v>2334</v>
      </c>
      <c r="B2353" s="145">
        <v>1280206.6218922362</v>
      </c>
      <c r="U2353" s="145">
        <v>2333</v>
      </c>
      <c r="V2353" s="145">
        <v>-3066814.4811517</v>
      </c>
    </row>
    <row r="2354" spans="1:22" x14ac:dyDescent="0.35">
      <c r="A2354" s="70">
        <f t="shared" si="45"/>
        <v>2335</v>
      </c>
      <c r="B2354" s="145">
        <v>1280206.6218922362</v>
      </c>
      <c r="U2354" s="145">
        <v>2334</v>
      </c>
      <c r="V2354" s="145">
        <v>19538706.925347723</v>
      </c>
    </row>
    <row r="2355" spans="1:22" x14ac:dyDescent="0.35">
      <c r="A2355" s="70">
        <f t="shared" si="45"/>
        <v>2336</v>
      </c>
      <c r="B2355" s="145">
        <v>1280206.6218922362</v>
      </c>
      <c r="U2355" s="145">
        <v>2335</v>
      </c>
      <c r="V2355" s="145">
        <v>70256525.28443411</v>
      </c>
    </row>
    <row r="2356" spans="1:22" x14ac:dyDescent="0.35">
      <c r="A2356" s="70">
        <f t="shared" si="45"/>
        <v>2337</v>
      </c>
      <c r="B2356" s="145">
        <v>1280206.6218922362</v>
      </c>
      <c r="U2356" s="145">
        <v>2336</v>
      </c>
      <c r="V2356" s="145">
        <v>3938333.3441460282</v>
      </c>
    </row>
    <row r="2357" spans="1:22" x14ac:dyDescent="0.35">
      <c r="A2357" s="70">
        <f t="shared" si="45"/>
        <v>2338</v>
      </c>
      <c r="B2357" s="145">
        <v>1280206.6218922362</v>
      </c>
      <c r="U2357" s="145">
        <v>2337</v>
      </c>
      <c r="V2357" s="145">
        <v>12961380.007427156</v>
      </c>
    </row>
    <row r="2358" spans="1:22" x14ac:dyDescent="0.35">
      <c r="A2358" s="70">
        <f t="shared" si="45"/>
        <v>2339</v>
      </c>
      <c r="B2358" s="145">
        <v>1280206.6218922362</v>
      </c>
      <c r="U2358" s="145">
        <v>2338</v>
      </c>
      <c r="V2358" s="145">
        <v>-10386852.480824914</v>
      </c>
    </row>
    <row r="2359" spans="1:22" x14ac:dyDescent="0.35">
      <c r="A2359" s="70">
        <f t="shared" si="45"/>
        <v>2340</v>
      </c>
      <c r="B2359" s="145">
        <v>1280206.6218922362</v>
      </c>
      <c r="U2359" s="145">
        <v>2339</v>
      </c>
      <c r="V2359" s="145">
        <v>9892420.9581879005</v>
      </c>
    </row>
    <row r="2360" spans="1:22" x14ac:dyDescent="0.35">
      <c r="A2360" s="70">
        <f t="shared" si="45"/>
        <v>2341</v>
      </c>
      <c r="B2360" s="145">
        <v>1280206.6218922362</v>
      </c>
      <c r="U2360" s="145">
        <v>2340</v>
      </c>
      <c r="V2360" s="145">
        <v>-21292099.926427413</v>
      </c>
    </row>
    <row r="2361" spans="1:22" x14ac:dyDescent="0.35">
      <c r="A2361" s="70">
        <f t="shared" si="45"/>
        <v>2342</v>
      </c>
      <c r="B2361" s="145">
        <v>1280206.6218922362</v>
      </c>
      <c r="U2361" s="145">
        <v>2341</v>
      </c>
      <c r="V2361" s="145">
        <v>1277276.036051929</v>
      </c>
    </row>
    <row r="2362" spans="1:22" x14ac:dyDescent="0.35">
      <c r="A2362" s="70">
        <f t="shared" si="45"/>
        <v>2343</v>
      </c>
      <c r="B2362" s="145">
        <v>1280206.6218922362</v>
      </c>
      <c r="U2362" s="145">
        <v>2342</v>
      </c>
      <c r="V2362" s="145">
        <v>23898740.058458664</v>
      </c>
    </row>
    <row r="2363" spans="1:22" x14ac:dyDescent="0.35">
      <c r="A2363" s="70">
        <f t="shared" si="45"/>
        <v>2344</v>
      </c>
      <c r="B2363" s="145">
        <v>1280206.6218922362</v>
      </c>
      <c r="U2363" s="145">
        <v>2343</v>
      </c>
      <c r="V2363" s="145">
        <v>914959.5823338218</v>
      </c>
    </row>
    <row r="2364" spans="1:22" x14ac:dyDescent="0.35">
      <c r="A2364" s="70">
        <f t="shared" si="45"/>
        <v>2345</v>
      </c>
      <c r="B2364" s="145">
        <v>1280206.6218922362</v>
      </c>
      <c r="U2364" s="145">
        <v>2344</v>
      </c>
      <c r="V2364" s="145">
        <v>-13357862.795895498</v>
      </c>
    </row>
    <row r="2365" spans="1:22" x14ac:dyDescent="0.35">
      <c r="A2365" s="70">
        <f t="shared" si="45"/>
        <v>2346</v>
      </c>
      <c r="B2365" s="145">
        <v>1280206.6218922362</v>
      </c>
      <c r="U2365" s="145">
        <v>2345</v>
      </c>
      <c r="V2365" s="145">
        <v>2872210.683390744</v>
      </c>
    </row>
    <row r="2366" spans="1:22" x14ac:dyDescent="0.35">
      <c r="A2366" s="70">
        <f t="shared" si="45"/>
        <v>2347</v>
      </c>
      <c r="B2366" s="145">
        <v>1280206.6218922362</v>
      </c>
      <c r="U2366" s="145">
        <v>2346</v>
      </c>
      <c r="V2366" s="145">
        <v>-8973495.154335618</v>
      </c>
    </row>
    <row r="2367" spans="1:22" x14ac:dyDescent="0.35">
      <c r="A2367" s="70">
        <f t="shared" si="45"/>
        <v>2348</v>
      </c>
      <c r="B2367" s="145">
        <v>1280206.6218922362</v>
      </c>
      <c r="U2367" s="145">
        <v>2347</v>
      </c>
      <c r="V2367" s="145">
        <v>20600852.541029014</v>
      </c>
    </row>
    <row r="2368" spans="1:22" x14ac:dyDescent="0.35">
      <c r="A2368" s="70">
        <f t="shared" si="45"/>
        <v>2349</v>
      </c>
      <c r="B2368" s="145">
        <v>1280206.6218922362</v>
      </c>
      <c r="U2368" s="145">
        <v>2348</v>
      </c>
      <c r="V2368" s="145">
        <v>-14682517.74925117</v>
      </c>
    </row>
    <row r="2369" spans="1:22" x14ac:dyDescent="0.35">
      <c r="A2369" s="70">
        <f t="shared" si="45"/>
        <v>2350</v>
      </c>
      <c r="B2369" s="145">
        <v>1280206.6218922362</v>
      </c>
      <c r="U2369" s="145">
        <v>2349</v>
      </c>
      <c r="V2369" s="145">
        <v>31696385.699586291</v>
      </c>
    </row>
    <row r="2370" spans="1:22" x14ac:dyDescent="0.35">
      <c r="A2370" s="70">
        <f t="shared" si="45"/>
        <v>2351</v>
      </c>
      <c r="B2370" s="145">
        <v>1280206.6218922362</v>
      </c>
      <c r="U2370" s="145">
        <v>2350</v>
      </c>
      <c r="V2370" s="145">
        <v>-2767396.0747513473</v>
      </c>
    </row>
    <row r="2371" spans="1:22" x14ac:dyDescent="0.35">
      <c r="A2371" s="70">
        <f t="shared" si="45"/>
        <v>2352</v>
      </c>
      <c r="B2371" s="145">
        <v>1280206.6218922362</v>
      </c>
      <c r="U2371" s="145">
        <v>2351</v>
      </c>
      <c r="V2371" s="145">
        <v>-3078953.3278723098</v>
      </c>
    </row>
    <row r="2372" spans="1:22" x14ac:dyDescent="0.35">
      <c r="A2372" s="70">
        <f t="shared" si="45"/>
        <v>2353</v>
      </c>
      <c r="B2372" s="145">
        <v>1280206.6218922362</v>
      </c>
      <c r="U2372" s="145">
        <v>2352</v>
      </c>
      <c r="V2372" s="145">
        <v>3448685.2408573367</v>
      </c>
    </row>
    <row r="2373" spans="1:22" x14ac:dyDescent="0.35">
      <c r="A2373" s="70">
        <f t="shared" si="45"/>
        <v>2354</v>
      </c>
      <c r="B2373" s="145">
        <v>1280206.6218922362</v>
      </c>
      <c r="U2373" s="145">
        <v>2353</v>
      </c>
      <c r="V2373" s="145">
        <v>-8387843.5558976531</v>
      </c>
    </row>
    <row r="2374" spans="1:22" x14ac:dyDescent="0.35">
      <c r="A2374" s="70">
        <f t="shared" si="45"/>
        <v>2355</v>
      </c>
      <c r="B2374" s="145">
        <v>1280206.6218922362</v>
      </c>
      <c r="U2374" s="145">
        <v>2354</v>
      </c>
      <c r="V2374" s="145">
        <v>28880084.514761329</v>
      </c>
    </row>
    <row r="2375" spans="1:22" x14ac:dyDescent="0.35">
      <c r="A2375" s="70">
        <f t="shared" si="45"/>
        <v>2356</v>
      </c>
      <c r="B2375" s="145">
        <v>1280206.6218922362</v>
      </c>
      <c r="U2375" s="145">
        <v>2355</v>
      </c>
      <c r="V2375" s="145">
        <v>-7501304.6223495975</v>
      </c>
    </row>
    <row r="2376" spans="1:22" x14ac:dyDescent="0.35">
      <c r="A2376" s="70">
        <f t="shared" si="45"/>
        <v>2357</v>
      </c>
      <c r="B2376" s="145">
        <v>1280206.6218922362</v>
      </c>
      <c r="U2376" s="145">
        <v>2356</v>
      </c>
      <c r="V2376" s="145">
        <v>12082757.491581976</v>
      </c>
    </row>
    <row r="2377" spans="1:22" x14ac:dyDescent="0.35">
      <c r="A2377" s="70">
        <f t="shared" si="45"/>
        <v>2358</v>
      </c>
      <c r="B2377" s="145">
        <v>1280206.6218922362</v>
      </c>
      <c r="U2377" s="145">
        <v>2357</v>
      </c>
      <c r="V2377" s="145">
        <v>7496849.4116854072</v>
      </c>
    </row>
    <row r="2378" spans="1:22" x14ac:dyDescent="0.35">
      <c r="A2378" s="70">
        <f t="shared" si="45"/>
        <v>2359</v>
      </c>
      <c r="B2378" s="145">
        <v>1280206.6218922362</v>
      </c>
      <c r="U2378" s="145">
        <v>2358</v>
      </c>
      <c r="V2378" s="145">
        <v>-1643214.5736905895</v>
      </c>
    </row>
    <row r="2379" spans="1:22" x14ac:dyDescent="0.35">
      <c r="A2379" s="70">
        <f t="shared" si="45"/>
        <v>2360</v>
      </c>
      <c r="B2379" s="145">
        <v>1280206.6218922362</v>
      </c>
      <c r="U2379" s="145">
        <v>2359</v>
      </c>
      <c r="V2379" s="145">
        <v>2845945.5967070274</v>
      </c>
    </row>
    <row r="2380" spans="1:22" x14ac:dyDescent="0.35">
      <c r="A2380" s="70">
        <f t="shared" si="45"/>
        <v>2361</v>
      </c>
      <c r="B2380" s="145">
        <v>1280206.6218922362</v>
      </c>
      <c r="U2380" s="145">
        <v>2360</v>
      </c>
      <c r="V2380" s="145">
        <v>15920407.692131273</v>
      </c>
    </row>
    <row r="2381" spans="1:22" x14ac:dyDescent="0.35">
      <c r="A2381" s="70">
        <f t="shared" si="45"/>
        <v>2362</v>
      </c>
      <c r="B2381" s="145">
        <v>1280206.6218922362</v>
      </c>
      <c r="U2381" s="145">
        <v>2361</v>
      </c>
      <c r="V2381" s="145">
        <v>-14622532.201060005</v>
      </c>
    </row>
    <row r="2382" spans="1:22" x14ac:dyDescent="0.35">
      <c r="A2382" s="70">
        <f t="shared" si="45"/>
        <v>2363</v>
      </c>
      <c r="B2382" s="145">
        <v>1280206.6218922362</v>
      </c>
      <c r="U2382" s="145">
        <v>2362</v>
      </c>
      <c r="V2382" s="145">
        <v>-4775385.7372557819</v>
      </c>
    </row>
    <row r="2383" spans="1:22" x14ac:dyDescent="0.35">
      <c r="A2383" s="70">
        <f t="shared" si="45"/>
        <v>2364</v>
      </c>
      <c r="B2383" s="145">
        <v>1280206.6218922362</v>
      </c>
      <c r="U2383" s="145">
        <v>2363</v>
      </c>
      <c r="V2383" s="145">
        <v>14420313.416665286</v>
      </c>
    </row>
    <row r="2384" spans="1:22" x14ac:dyDescent="0.35">
      <c r="A2384" s="70">
        <f t="shared" si="45"/>
        <v>2365</v>
      </c>
      <c r="B2384" s="145">
        <v>1280206.6218922362</v>
      </c>
      <c r="U2384" s="145">
        <v>2364</v>
      </c>
      <c r="V2384" s="145">
        <v>10624108.594782028</v>
      </c>
    </row>
    <row r="2385" spans="1:22" x14ac:dyDescent="0.35">
      <c r="A2385" s="70">
        <f t="shared" si="45"/>
        <v>2366</v>
      </c>
      <c r="B2385" s="145">
        <v>1280206.6218922362</v>
      </c>
      <c r="U2385" s="145">
        <v>2365</v>
      </c>
      <c r="V2385" s="145">
        <v>33756375.618642077</v>
      </c>
    </row>
    <row r="2386" spans="1:22" x14ac:dyDescent="0.35">
      <c r="A2386" s="70">
        <f t="shared" si="45"/>
        <v>2367</v>
      </c>
      <c r="B2386" s="145">
        <v>1280206.6218922362</v>
      </c>
      <c r="U2386" s="145">
        <v>2366</v>
      </c>
      <c r="V2386" s="145">
        <v>15636.009937686846</v>
      </c>
    </row>
    <row r="2387" spans="1:22" x14ac:dyDescent="0.35">
      <c r="A2387" s="70">
        <f t="shared" si="45"/>
        <v>2368</v>
      </c>
      <c r="B2387" s="145">
        <v>1280206.6218922362</v>
      </c>
      <c r="U2387" s="145">
        <v>2367</v>
      </c>
      <c r="V2387" s="145">
        <v>-909887.31937428936</v>
      </c>
    </row>
    <row r="2388" spans="1:22" x14ac:dyDescent="0.35">
      <c r="A2388" s="70">
        <f t="shared" si="45"/>
        <v>2369</v>
      </c>
      <c r="B2388" s="145">
        <v>1280206.6218922362</v>
      </c>
      <c r="U2388" s="145">
        <v>2368</v>
      </c>
      <c r="V2388" s="145">
        <v>12176916.312275078</v>
      </c>
    </row>
    <row r="2389" spans="1:22" x14ac:dyDescent="0.35">
      <c r="A2389" s="70">
        <f t="shared" si="45"/>
        <v>2370</v>
      </c>
      <c r="B2389" s="145">
        <v>1280206.6218922362</v>
      </c>
      <c r="U2389" s="145">
        <v>2369</v>
      </c>
      <c r="V2389" s="145">
        <v>7162835.430700019</v>
      </c>
    </row>
    <row r="2390" spans="1:22" x14ac:dyDescent="0.35">
      <c r="A2390" s="70">
        <f t="shared" ref="A2390:A2453" si="46">A2389+1</f>
        <v>2371</v>
      </c>
      <c r="B2390" s="145">
        <v>1280206.6218922362</v>
      </c>
      <c r="U2390" s="145">
        <v>2370</v>
      </c>
      <c r="V2390" s="145">
        <v>9597138.2168137059</v>
      </c>
    </row>
    <row r="2391" spans="1:22" x14ac:dyDescent="0.35">
      <c r="A2391" s="70">
        <f t="shared" si="46"/>
        <v>2372</v>
      </c>
      <c r="B2391" s="145">
        <v>1280206.6218922362</v>
      </c>
      <c r="U2391" s="145">
        <v>2371</v>
      </c>
      <c r="V2391" s="145">
        <v>-25855002.130533207</v>
      </c>
    </row>
    <row r="2392" spans="1:22" x14ac:dyDescent="0.35">
      <c r="A2392" s="70">
        <f t="shared" si="46"/>
        <v>2373</v>
      </c>
      <c r="B2392" s="145">
        <v>1280206.6218922362</v>
      </c>
      <c r="U2392" s="145">
        <v>2372</v>
      </c>
      <c r="V2392" s="145">
        <v>9360842.6842325553</v>
      </c>
    </row>
    <row r="2393" spans="1:22" x14ac:dyDescent="0.35">
      <c r="A2393" s="70">
        <f t="shared" si="46"/>
        <v>2374</v>
      </c>
      <c r="B2393" s="145">
        <v>1280206.6218922362</v>
      </c>
      <c r="U2393" s="145">
        <v>2373</v>
      </c>
      <c r="V2393" s="145">
        <v>-5864841.9706055429</v>
      </c>
    </row>
    <row r="2394" spans="1:22" x14ac:dyDescent="0.35">
      <c r="A2394" s="70">
        <f t="shared" si="46"/>
        <v>2375</v>
      </c>
      <c r="B2394" s="145">
        <v>1280206.6218922362</v>
      </c>
      <c r="U2394" s="145">
        <v>2374</v>
      </c>
      <c r="V2394" s="145">
        <v>-92628.329338110983</v>
      </c>
    </row>
    <row r="2395" spans="1:22" x14ac:dyDescent="0.35">
      <c r="A2395" s="70">
        <f t="shared" si="46"/>
        <v>2376</v>
      </c>
      <c r="B2395" s="145">
        <v>1280206.6218922362</v>
      </c>
      <c r="U2395" s="145">
        <v>2375</v>
      </c>
      <c r="V2395" s="145">
        <v>16705373.903227083</v>
      </c>
    </row>
    <row r="2396" spans="1:22" x14ac:dyDescent="0.35">
      <c r="A2396" s="70">
        <f t="shared" si="46"/>
        <v>2377</v>
      </c>
      <c r="B2396" s="145">
        <v>1280206.6218922362</v>
      </c>
      <c r="U2396" s="145">
        <v>2376</v>
      </c>
      <c r="V2396" s="145">
        <v>-5555109.9782793559</v>
      </c>
    </row>
    <row r="2397" spans="1:22" x14ac:dyDescent="0.35">
      <c r="A2397" s="70">
        <f t="shared" si="46"/>
        <v>2378</v>
      </c>
      <c r="B2397" s="145">
        <v>1280206.6218922362</v>
      </c>
      <c r="U2397" s="145">
        <v>2377</v>
      </c>
      <c r="V2397" s="145">
        <v>-22713608.289703861</v>
      </c>
    </row>
    <row r="2398" spans="1:22" x14ac:dyDescent="0.35">
      <c r="A2398" s="70">
        <f t="shared" si="46"/>
        <v>2379</v>
      </c>
      <c r="B2398" s="145">
        <v>1280206.6218922362</v>
      </c>
      <c r="U2398" s="145">
        <v>2378</v>
      </c>
      <c r="V2398" s="145">
        <v>5606159.2661871277</v>
      </c>
    </row>
    <row r="2399" spans="1:22" x14ac:dyDescent="0.35">
      <c r="A2399" s="70">
        <f t="shared" si="46"/>
        <v>2380</v>
      </c>
      <c r="B2399" s="145">
        <v>1280206.6218922362</v>
      </c>
      <c r="U2399" s="145">
        <v>2379</v>
      </c>
      <c r="V2399" s="145">
        <v>-4001929.4703210257</v>
      </c>
    </row>
    <row r="2400" spans="1:22" x14ac:dyDescent="0.35">
      <c r="A2400" s="70">
        <f t="shared" si="46"/>
        <v>2381</v>
      </c>
      <c r="B2400" s="145">
        <v>1280206.6218922362</v>
      </c>
      <c r="U2400" s="145">
        <v>2380</v>
      </c>
      <c r="V2400" s="145">
        <v>-1454314.9884965867</v>
      </c>
    </row>
    <row r="2401" spans="1:22" x14ac:dyDescent="0.35">
      <c r="A2401" s="70">
        <f t="shared" si="46"/>
        <v>2382</v>
      </c>
      <c r="B2401" s="145">
        <v>1280206.6218922362</v>
      </c>
      <c r="U2401" s="145">
        <v>2381</v>
      </c>
      <c r="V2401" s="145">
        <v>19883689.804936863</v>
      </c>
    </row>
    <row r="2402" spans="1:22" x14ac:dyDescent="0.35">
      <c r="A2402" s="70">
        <f t="shared" si="46"/>
        <v>2383</v>
      </c>
      <c r="B2402" s="145">
        <v>1280206.6218922362</v>
      </c>
      <c r="U2402" s="145">
        <v>2382</v>
      </c>
      <c r="V2402" s="145">
        <v>-49481297.884778589</v>
      </c>
    </row>
    <row r="2403" spans="1:22" x14ac:dyDescent="0.35">
      <c r="A2403" s="70">
        <f t="shared" si="46"/>
        <v>2384</v>
      </c>
      <c r="B2403" s="145">
        <v>1280206.6218922362</v>
      </c>
      <c r="U2403" s="145">
        <v>2383</v>
      </c>
      <c r="V2403" s="145">
        <v>1669232.0263979696</v>
      </c>
    </row>
    <row r="2404" spans="1:22" x14ac:dyDescent="0.35">
      <c r="A2404" s="70">
        <f t="shared" si="46"/>
        <v>2385</v>
      </c>
      <c r="B2404" s="145">
        <v>1280206.6218922362</v>
      </c>
      <c r="U2404" s="145">
        <v>2384</v>
      </c>
      <c r="V2404" s="145">
        <v>10821106.115657255</v>
      </c>
    </row>
    <row r="2405" spans="1:22" x14ac:dyDescent="0.35">
      <c r="A2405" s="70">
        <f t="shared" si="46"/>
        <v>2386</v>
      </c>
      <c r="B2405" s="145">
        <v>1280206.6218922362</v>
      </c>
      <c r="U2405" s="145">
        <v>2385</v>
      </c>
      <c r="V2405" s="145">
        <v>-5110134.5120251458</v>
      </c>
    </row>
    <row r="2406" spans="1:22" x14ac:dyDescent="0.35">
      <c r="A2406" s="70">
        <f t="shared" si="46"/>
        <v>2387</v>
      </c>
      <c r="B2406" s="145">
        <v>1280206.6218922362</v>
      </c>
      <c r="U2406" s="145">
        <v>2386</v>
      </c>
      <c r="V2406" s="145">
        <v>-18801626.384076044</v>
      </c>
    </row>
    <row r="2407" spans="1:22" x14ac:dyDescent="0.35">
      <c r="A2407" s="70">
        <f t="shared" si="46"/>
        <v>2388</v>
      </c>
      <c r="B2407" s="145">
        <v>1280206.6218922362</v>
      </c>
      <c r="U2407" s="145">
        <v>2387</v>
      </c>
      <c r="V2407" s="145">
        <v>1366967.2047028132</v>
      </c>
    </row>
    <row r="2408" spans="1:22" x14ac:dyDescent="0.35">
      <c r="A2408" s="70">
        <f t="shared" si="46"/>
        <v>2389</v>
      </c>
      <c r="B2408" s="145">
        <v>1280206.6218922362</v>
      </c>
      <c r="U2408" s="145">
        <v>2388</v>
      </c>
      <c r="V2408" s="145">
        <v>11655255.976935942</v>
      </c>
    </row>
    <row r="2409" spans="1:22" x14ac:dyDescent="0.35">
      <c r="A2409" s="70">
        <f t="shared" si="46"/>
        <v>2390</v>
      </c>
      <c r="B2409" s="145">
        <v>1280206.6218922362</v>
      </c>
      <c r="U2409" s="145">
        <v>2389</v>
      </c>
      <c r="V2409" s="145">
        <v>12192045.123840537</v>
      </c>
    </row>
    <row r="2410" spans="1:22" x14ac:dyDescent="0.35">
      <c r="A2410" s="70">
        <f t="shared" si="46"/>
        <v>2391</v>
      </c>
      <c r="B2410" s="145">
        <v>1280206.6218922362</v>
      </c>
      <c r="U2410" s="145">
        <v>2390</v>
      </c>
      <c r="V2410" s="145">
        <v>3818744.3084966503</v>
      </c>
    </row>
    <row r="2411" spans="1:22" x14ac:dyDescent="0.35">
      <c r="A2411" s="70">
        <f t="shared" si="46"/>
        <v>2392</v>
      </c>
      <c r="B2411" s="145">
        <v>1280206.6218922362</v>
      </c>
      <c r="U2411" s="145">
        <v>2391</v>
      </c>
      <c r="V2411" s="145">
        <v>-4636528.757617563</v>
      </c>
    </row>
    <row r="2412" spans="1:22" x14ac:dyDescent="0.35">
      <c r="A2412" s="70">
        <f t="shared" si="46"/>
        <v>2393</v>
      </c>
      <c r="B2412" s="145">
        <v>1280206.6218922362</v>
      </c>
      <c r="U2412" s="145">
        <v>2392</v>
      </c>
      <c r="V2412" s="145">
        <v>-4821313.9659977034</v>
      </c>
    </row>
    <row r="2413" spans="1:22" x14ac:dyDescent="0.35">
      <c r="A2413" s="70">
        <f t="shared" si="46"/>
        <v>2394</v>
      </c>
      <c r="B2413" s="145">
        <v>1280206.6218922362</v>
      </c>
      <c r="U2413" s="145">
        <v>2393</v>
      </c>
      <c r="V2413" s="145">
        <v>7921994.3649019189</v>
      </c>
    </row>
    <row r="2414" spans="1:22" x14ac:dyDescent="0.35">
      <c r="A2414" s="70">
        <f t="shared" si="46"/>
        <v>2395</v>
      </c>
      <c r="B2414" s="145">
        <v>1280206.6218922362</v>
      </c>
      <c r="U2414" s="145">
        <v>2394</v>
      </c>
      <c r="V2414" s="145">
        <v>-23975028.565049127</v>
      </c>
    </row>
    <row r="2415" spans="1:22" x14ac:dyDescent="0.35">
      <c r="A2415" s="70">
        <f t="shared" si="46"/>
        <v>2396</v>
      </c>
      <c r="B2415" s="145">
        <v>1280206.6218922362</v>
      </c>
      <c r="U2415" s="145">
        <v>2395</v>
      </c>
      <c r="V2415" s="145">
        <v>8608682.5066761374</v>
      </c>
    </row>
    <row r="2416" spans="1:22" x14ac:dyDescent="0.35">
      <c r="A2416" s="70">
        <f t="shared" si="46"/>
        <v>2397</v>
      </c>
      <c r="B2416" s="145">
        <v>1280206.6218922362</v>
      </c>
      <c r="U2416" s="145">
        <v>2396</v>
      </c>
      <c r="V2416" s="145">
        <v>2604293.9116273858</v>
      </c>
    </row>
    <row r="2417" spans="1:22" x14ac:dyDescent="0.35">
      <c r="A2417" s="70">
        <f t="shared" si="46"/>
        <v>2398</v>
      </c>
      <c r="B2417" s="145">
        <v>1280206.6218922362</v>
      </c>
      <c r="U2417" s="145">
        <v>2397</v>
      </c>
      <c r="V2417" s="145">
        <v>10430262.876508355</v>
      </c>
    </row>
    <row r="2418" spans="1:22" x14ac:dyDescent="0.35">
      <c r="A2418" s="70">
        <f t="shared" si="46"/>
        <v>2399</v>
      </c>
      <c r="B2418" s="145">
        <v>1280206.6218922362</v>
      </c>
      <c r="U2418" s="145">
        <v>2398</v>
      </c>
      <c r="V2418" s="145">
        <v>-15329065.103567373</v>
      </c>
    </row>
    <row r="2419" spans="1:22" x14ac:dyDescent="0.35">
      <c r="A2419" s="70">
        <f t="shared" si="46"/>
        <v>2400</v>
      </c>
      <c r="B2419" s="145">
        <v>1280206.6218922362</v>
      </c>
      <c r="U2419" s="145">
        <v>2399</v>
      </c>
      <c r="V2419" s="145">
        <v>16304690.560014036</v>
      </c>
    </row>
    <row r="2420" spans="1:22" x14ac:dyDescent="0.35">
      <c r="A2420" s="70">
        <f t="shared" si="46"/>
        <v>2401</v>
      </c>
      <c r="B2420" s="145">
        <v>1280206.6218922362</v>
      </c>
      <c r="U2420" s="145">
        <v>2400</v>
      </c>
      <c r="V2420" s="145">
        <v>-3391594.913306009</v>
      </c>
    </row>
    <row r="2421" spans="1:22" x14ac:dyDescent="0.35">
      <c r="A2421" s="70">
        <f t="shared" si="46"/>
        <v>2402</v>
      </c>
      <c r="B2421" s="145">
        <v>1280206.6218922362</v>
      </c>
      <c r="U2421" s="145">
        <v>2401</v>
      </c>
      <c r="V2421" s="145">
        <v>-18095917.177794002</v>
      </c>
    </row>
    <row r="2422" spans="1:22" x14ac:dyDescent="0.35">
      <c r="A2422" s="70">
        <f t="shared" si="46"/>
        <v>2403</v>
      </c>
      <c r="B2422" s="145">
        <v>1280206.6218922362</v>
      </c>
      <c r="U2422" s="145">
        <v>2402</v>
      </c>
      <c r="V2422" s="145">
        <v>15916155.924275629</v>
      </c>
    </row>
    <row r="2423" spans="1:22" x14ac:dyDescent="0.35">
      <c r="A2423" s="70">
        <f t="shared" si="46"/>
        <v>2404</v>
      </c>
      <c r="B2423" s="145">
        <v>1280206.6218922362</v>
      </c>
      <c r="U2423" s="145">
        <v>2403</v>
      </c>
      <c r="V2423" s="145">
        <v>-2960419.1296671573</v>
      </c>
    </row>
    <row r="2424" spans="1:22" x14ac:dyDescent="0.35">
      <c r="A2424" s="70">
        <f t="shared" si="46"/>
        <v>2405</v>
      </c>
      <c r="B2424" s="145">
        <v>1280206.6218922362</v>
      </c>
      <c r="U2424" s="145">
        <v>2404</v>
      </c>
      <c r="V2424" s="145">
        <v>-1755204.9957713522</v>
      </c>
    </row>
    <row r="2425" spans="1:22" x14ac:dyDescent="0.35">
      <c r="A2425" s="70">
        <f t="shared" si="46"/>
        <v>2406</v>
      </c>
      <c r="B2425" s="145">
        <v>1280206.6218922362</v>
      </c>
      <c r="U2425" s="145">
        <v>2405</v>
      </c>
      <c r="V2425" s="145">
        <v>4266232.4325365163</v>
      </c>
    </row>
    <row r="2426" spans="1:22" x14ac:dyDescent="0.35">
      <c r="A2426" s="70">
        <f t="shared" si="46"/>
        <v>2407</v>
      </c>
      <c r="B2426" s="145">
        <v>1280206.6218922362</v>
      </c>
      <c r="U2426" s="145">
        <v>2406</v>
      </c>
      <c r="V2426" s="145">
        <v>5447770.2205510922</v>
      </c>
    </row>
    <row r="2427" spans="1:22" x14ac:dyDescent="0.35">
      <c r="A2427" s="70">
        <f t="shared" si="46"/>
        <v>2408</v>
      </c>
      <c r="B2427" s="145">
        <v>1280206.6218922362</v>
      </c>
      <c r="U2427" s="145">
        <v>2407</v>
      </c>
      <c r="V2427" s="145">
        <v>-7042496.2858264428</v>
      </c>
    </row>
    <row r="2428" spans="1:22" x14ac:dyDescent="0.35">
      <c r="A2428" s="70">
        <f t="shared" si="46"/>
        <v>2409</v>
      </c>
      <c r="B2428" s="145">
        <v>1280206.6218922362</v>
      </c>
      <c r="U2428" s="145">
        <v>2408</v>
      </c>
      <c r="V2428" s="145">
        <v>-3569553.9184849449</v>
      </c>
    </row>
    <row r="2429" spans="1:22" x14ac:dyDescent="0.35">
      <c r="A2429" s="70">
        <f t="shared" si="46"/>
        <v>2410</v>
      </c>
      <c r="B2429" s="145">
        <v>1280206.6218922362</v>
      </c>
      <c r="U2429" s="145">
        <v>2409</v>
      </c>
      <c r="V2429" s="145">
        <v>-11762331.215368968</v>
      </c>
    </row>
    <row r="2430" spans="1:22" x14ac:dyDescent="0.35">
      <c r="A2430" s="70">
        <f t="shared" si="46"/>
        <v>2411</v>
      </c>
      <c r="B2430" s="145">
        <v>1280206.6218922362</v>
      </c>
      <c r="U2430" s="145">
        <v>2410</v>
      </c>
      <c r="V2430" s="145">
        <v>-4193368.1146675162</v>
      </c>
    </row>
    <row r="2431" spans="1:22" x14ac:dyDescent="0.35">
      <c r="A2431" s="70">
        <f t="shared" si="46"/>
        <v>2412</v>
      </c>
      <c r="B2431" s="145">
        <v>1280206.6218922362</v>
      </c>
      <c r="U2431" s="145">
        <v>2411</v>
      </c>
      <c r="V2431" s="145">
        <v>-11643845.698565984</v>
      </c>
    </row>
    <row r="2432" spans="1:22" x14ac:dyDescent="0.35">
      <c r="A2432" s="70">
        <f t="shared" si="46"/>
        <v>2413</v>
      </c>
      <c r="B2432" s="145">
        <v>1280206.6218922362</v>
      </c>
      <c r="U2432" s="145">
        <v>2412</v>
      </c>
      <c r="V2432" s="145">
        <v>-13421266.434490891</v>
      </c>
    </row>
    <row r="2433" spans="1:22" x14ac:dyDescent="0.35">
      <c r="A2433" s="70">
        <f t="shared" si="46"/>
        <v>2414</v>
      </c>
      <c r="B2433" s="145">
        <v>1280206.6218922362</v>
      </c>
      <c r="U2433" s="145">
        <v>2413</v>
      </c>
      <c r="V2433" s="145">
        <v>10885287.442655191</v>
      </c>
    </row>
    <row r="2434" spans="1:22" x14ac:dyDescent="0.35">
      <c r="A2434" s="70">
        <f t="shared" si="46"/>
        <v>2415</v>
      </c>
      <c r="B2434" s="145">
        <v>1280206.6218922362</v>
      </c>
      <c r="U2434" s="145">
        <v>2414</v>
      </c>
      <c r="V2434" s="145">
        <v>-11817924.150111154</v>
      </c>
    </row>
    <row r="2435" spans="1:22" x14ac:dyDescent="0.35">
      <c r="A2435" s="70">
        <f t="shared" si="46"/>
        <v>2416</v>
      </c>
      <c r="B2435" s="145">
        <v>1280206.6218922362</v>
      </c>
      <c r="U2435" s="145">
        <v>2415</v>
      </c>
      <c r="V2435" s="145">
        <v>25899788.355745889</v>
      </c>
    </row>
    <row r="2436" spans="1:22" x14ac:dyDescent="0.35">
      <c r="A2436" s="70">
        <f t="shared" si="46"/>
        <v>2417</v>
      </c>
      <c r="B2436" s="145">
        <v>1280206.6218922362</v>
      </c>
      <c r="U2436" s="145">
        <v>2416</v>
      </c>
      <c r="V2436" s="145">
        <v>-10017183.910541032</v>
      </c>
    </row>
    <row r="2437" spans="1:22" x14ac:dyDescent="0.35">
      <c r="A2437" s="70">
        <f t="shared" si="46"/>
        <v>2418</v>
      </c>
      <c r="B2437" s="145">
        <v>1280206.6218922362</v>
      </c>
      <c r="U2437" s="145">
        <v>2417</v>
      </c>
      <c r="V2437" s="145">
        <v>-106301.29751579091</v>
      </c>
    </row>
    <row r="2438" spans="1:22" x14ac:dyDescent="0.35">
      <c r="A2438" s="70">
        <f t="shared" si="46"/>
        <v>2419</v>
      </c>
      <c r="B2438" s="145">
        <v>1280206.6218922362</v>
      </c>
      <c r="U2438" s="145">
        <v>2418</v>
      </c>
      <c r="V2438" s="145">
        <v>10536331.036942497</v>
      </c>
    </row>
    <row r="2439" spans="1:22" x14ac:dyDescent="0.35">
      <c r="A2439" s="70">
        <f t="shared" si="46"/>
        <v>2420</v>
      </c>
      <c r="B2439" s="145">
        <v>1280206.6218922362</v>
      </c>
      <c r="U2439" s="145">
        <v>2419</v>
      </c>
      <c r="V2439" s="145">
        <v>-5213620.3168963604</v>
      </c>
    </row>
    <row r="2440" spans="1:22" x14ac:dyDescent="0.35">
      <c r="A2440" s="70">
        <f t="shared" si="46"/>
        <v>2421</v>
      </c>
      <c r="B2440" s="145">
        <v>1280206.6218922362</v>
      </c>
      <c r="U2440" s="145">
        <v>2420</v>
      </c>
      <c r="V2440" s="145">
        <v>7168352.8959195502</v>
      </c>
    </row>
    <row r="2441" spans="1:22" x14ac:dyDescent="0.35">
      <c r="A2441" s="70">
        <f t="shared" si="46"/>
        <v>2422</v>
      </c>
      <c r="B2441" s="145">
        <v>1280206.6218922362</v>
      </c>
      <c r="U2441" s="145">
        <v>2421</v>
      </c>
      <c r="V2441" s="145">
        <v>-23152070.870028108</v>
      </c>
    </row>
    <row r="2442" spans="1:22" x14ac:dyDescent="0.35">
      <c r="A2442" s="70">
        <f t="shared" si="46"/>
        <v>2423</v>
      </c>
      <c r="B2442" s="145">
        <v>1280206.6218922362</v>
      </c>
      <c r="U2442" s="145">
        <v>2422</v>
      </c>
      <c r="V2442" s="145">
        <v>4641285.2481290288</v>
      </c>
    </row>
    <row r="2443" spans="1:22" x14ac:dyDescent="0.35">
      <c r="A2443" s="70">
        <f t="shared" si="46"/>
        <v>2424</v>
      </c>
      <c r="B2443" s="145">
        <v>1280206.6218922362</v>
      </c>
      <c r="U2443" s="145">
        <v>2423</v>
      </c>
      <c r="V2443" s="145">
        <v>-8706725.2133689485</v>
      </c>
    </row>
    <row r="2444" spans="1:22" x14ac:dyDescent="0.35">
      <c r="A2444" s="70">
        <f t="shared" si="46"/>
        <v>2425</v>
      </c>
      <c r="B2444" s="145">
        <v>1280206.6218922362</v>
      </c>
      <c r="U2444" s="145">
        <v>2424</v>
      </c>
      <c r="V2444" s="145">
        <v>-10559224.830854891</v>
      </c>
    </row>
    <row r="2445" spans="1:22" x14ac:dyDescent="0.35">
      <c r="A2445" s="70">
        <f t="shared" si="46"/>
        <v>2426</v>
      </c>
      <c r="B2445" s="145">
        <v>1280206.6218922362</v>
      </c>
      <c r="U2445" s="145">
        <v>2425</v>
      </c>
      <c r="V2445" s="145">
        <v>4103824.8898995928</v>
      </c>
    </row>
    <row r="2446" spans="1:22" x14ac:dyDescent="0.35">
      <c r="A2446" s="70">
        <f t="shared" si="46"/>
        <v>2427</v>
      </c>
      <c r="B2446" s="145">
        <v>1280206.6218922362</v>
      </c>
      <c r="U2446" s="145">
        <v>2426</v>
      </c>
      <c r="V2446" s="145">
        <v>34744042.476276547</v>
      </c>
    </row>
    <row r="2447" spans="1:22" x14ac:dyDescent="0.35">
      <c r="A2447" s="70">
        <f t="shared" si="46"/>
        <v>2428</v>
      </c>
      <c r="B2447" s="145">
        <v>1280206.6218922362</v>
      </c>
      <c r="U2447" s="145">
        <v>2427</v>
      </c>
      <c r="V2447" s="145">
        <v>-9969116.8610348366</v>
      </c>
    </row>
    <row r="2448" spans="1:22" x14ac:dyDescent="0.35">
      <c r="A2448" s="70">
        <f t="shared" si="46"/>
        <v>2429</v>
      </c>
      <c r="B2448" s="145">
        <v>1280206.6218922362</v>
      </c>
      <c r="U2448" s="145">
        <v>2428</v>
      </c>
      <c r="V2448" s="145">
        <v>-13990797.698944701</v>
      </c>
    </row>
    <row r="2449" spans="1:22" x14ac:dyDescent="0.35">
      <c r="A2449" s="70">
        <f t="shared" si="46"/>
        <v>2430</v>
      </c>
      <c r="B2449" s="145">
        <v>1280206.6218922362</v>
      </c>
      <c r="U2449" s="145">
        <v>2429</v>
      </c>
      <c r="V2449" s="145">
        <v>12119302.915376861</v>
      </c>
    </row>
    <row r="2450" spans="1:22" x14ac:dyDescent="0.35">
      <c r="A2450" s="70">
        <f t="shared" si="46"/>
        <v>2431</v>
      </c>
      <c r="B2450" s="145">
        <v>1280206.6218922362</v>
      </c>
      <c r="U2450" s="145">
        <v>2430</v>
      </c>
      <c r="V2450" s="145">
        <v>-10888468.268051028</v>
      </c>
    </row>
    <row r="2451" spans="1:22" x14ac:dyDescent="0.35">
      <c r="A2451" s="70">
        <f t="shared" si="46"/>
        <v>2432</v>
      </c>
      <c r="B2451" s="145">
        <v>1280206.6218922362</v>
      </c>
      <c r="U2451" s="145">
        <v>2431</v>
      </c>
      <c r="V2451" s="145">
        <v>-7734858.5214653835</v>
      </c>
    </row>
    <row r="2452" spans="1:22" x14ac:dyDescent="0.35">
      <c r="A2452" s="70">
        <f t="shared" si="46"/>
        <v>2433</v>
      </c>
      <c r="B2452" s="145">
        <v>1280206.6218922362</v>
      </c>
      <c r="U2452" s="145">
        <v>2432</v>
      </c>
      <c r="V2452" s="145">
        <v>-108835.20752361044</v>
      </c>
    </row>
    <row r="2453" spans="1:22" x14ac:dyDescent="0.35">
      <c r="A2453" s="70">
        <f t="shared" si="46"/>
        <v>2434</v>
      </c>
      <c r="B2453" s="145">
        <v>1280206.6218922362</v>
      </c>
      <c r="U2453" s="145">
        <v>2433</v>
      </c>
      <c r="V2453" s="145">
        <v>-5256050.2002266832</v>
      </c>
    </row>
    <row r="2454" spans="1:22" x14ac:dyDescent="0.35">
      <c r="A2454" s="70">
        <f t="shared" ref="A2454:A2517" si="47">A2453+1</f>
        <v>2435</v>
      </c>
      <c r="B2454" s="145">
        <v>1280206.6218922362</v>
      </c>
      <c r="U2454" s="145">
        <v>2434</v>
      </c>
      <c r="V2454" s="145">
        <v>-4680212.9269450717</v>
      </c>
    </row>
    <row r="2455" spans="1:22" x14ac:dyDescent="0.35">
      <c r="A2455" s="70">
        <f t="shared" si="47"/>
        <v>2436</v>
      </c>
      <c r="B2455" s="145">
        <v>1280206.6218922362</v>
      </c>
      <c r="U2455" s="145">
        <v>2435</v>
      </c>
      <c r="V2455" s="145">
        <v>328944.27590318769</v>
      </c>
    </row>
    <row r="2456" spans="1:22" x14ac:dyDescent="0.35">
      <c r="A2456" s="70">
        <f t="shared" si="47"/>
        <v>2437</v>
      </c>
      <c r="B2456" s="145">
        <v>1280206.6218922362</v>
      </c>
      <c r="U2456" s="145">
        <v>2436</v>
      </c>
      <c r="V2456" s="145">
        <v>-9056555.3670526259</v>
      </c>
    </row>
    <row r="2457" spans="1:22" x14ac:dyDescent="0.35">
      <c r="A2457" s="70">
        <f t="shared" si="47"/>
        <v>2438</v>
      </c>
      <c r="B2457" s="145">
        <v>1280206.6218922362</v>
      </c>
      <c r="U2457" s="145">
        <v>2437</v>
      </c>
      <c r="V2457" s="145">
        <v>7228805.9585149512</v>
      </c>
    </row>
    <row r="2458" spans="1:22" x14ac:dyDescent="0.35">
      <c r="A2458" s="70">
        <f t="shared" si="47"/>
        <v>2439</v>
      </c>
      <c r="B2458" s="145">
        <v>1280206.6218922362</v>
      </c>
      <c r="U2458" s="145">
        <v>2438</v>
      </c>
      <c r="V2458" s="145">
        <v>45543907.112202764</v>
      </c>
    </row>
    <row r="2459" spans="1:22" x14ac:dyDescent="0.35">
      <c r="A2459" s="70">
        <f t="shared" si="47"/>
        <v>2440</v>
      </c>
      <c r="B2459" s="145">
        <v>1280206.6218922362</v>
      </c>
      <c r="U2459" s="145">
        <v>2439</v>
      </c>
      <c r="V2459" s="145">
        <v>5126949.6761092097</v>
      </c>
    </row>
    <row r="2460" spans="1:22" x14ac:dyDescent="0.35">
      <c r="A2460" s="70">
        <f t="shared" si="47"/>
        <v>2441</v>
      </c>
      <c r="B2460" s="145">
        <v>1280206.6218922362</v>
      </c>
      <c r="U2460" s="145">
        <v>2440</v>
      </c>
      <c r="V2460" s="145">
        <v>32575882.379665006</v>
      </c>
    </row>
    <row r="2461" spans="1:22" x14ac:dyDescent="0.35">
      <c r="A2461" s="70">
        <f t="shared" si="47"/>
        <v>2442</v>
      </c>
      <c r="B2461" s="145">
        <v>1280206.6218922362</v>
      </c>
      <c r="U2461" s="145">
        <v>2441</v>
      </c>
      <c r="V2461" s="145">
        <v>-16172751.787365029</v>
      </c>
    </row>
    <row r="2462" spans="1:22" x14ac:dyDescent="0.35">
      <c r="A2462" s="70">
        <f t="shared" si="47"/>
        <v>2443</v>
      </c>
      <c r="B2462" s="145">
        <v>1280206.6218922362</v>
      </c>
      <c r="U2462" s="145">
        <v>2442</v>
      </c>
      <c r="V2462" s="145">
        <v>-9785100.0837882012</v>
      </c>
    </row>
    <row r="2463" spans="1:22" x14ac:dyDescent="0.35">
      <c r="A2463" s="70">
        <f t="shared" si="47"/>
        <v>2444</v>
      </c>
      <c r="B2463" s="145">
        <v>1280206.6218922362</v>
      </c>
      <c r="U2463" s="145">
        <v>2443</v>
      </c>
      <c r="V2463" s="145">
        <v>25554238.368991632</v>
      </c>
    </row>
    <row r="2464" spans="1:22" x14ac:dyDescent="0.35">
      <c r="A2464" s="70">
        <f t="shared" si="47"/>
        <v>2445</v>
      </c>
      <c r="B2464" s="145">
        <v>1280206.6218922362</v>
      </c>
      <c r="U2464" s="145">
        <v>2444</v>
      </c>
      <c r="V2464" s="145">
        <v>15855401.983667962</v>
      </c>
    </row>
    <row r="2465" spans="1:22" x14ac:dyDescent="0.35">
      <c r="A2465" s="70">
        <f t="shared" si="47"/>
        <v>2446</v>
      </c>
      <c r="B2465" s="145">
        <v>1280206.6218922362</v>
      </c>
      <c r="U2465" s="145">
        <v>2445</v>
      </c>
      <c r="V2465" s="145">
        <v>34447167.346721664</v>
      </c>
    </row>
    <row r="2466" spans="1:22" x14ac:dyDescent="0.35">
      <c r="A2466" s="70">
        <f t="shared" si="47"/>
        <v>2447</v>
      </c>
      <c r="B2466" s="145">
        <v>1280206.6218922362</v>
      </c>
      <c r="U2466" s="145">
        <v>2446</v>
      </c>
      <c r="V2466" s="145">
        <v>-3313784.9561205152</v>
      </c>
    </row>
    <row r="2467" spans="1:22" x14ac:dyDescent="0.35">
      <c r="A2467" s="70">
        <f t="shared" si="47"/>
        <v>2448</v>
      </c>
      <c r="B2467" s="145">
        <v>1280206.6218922362</v>
      </c>
      <c r="U2467" s="145">
        <v>2447</v>
      </c>
      <c r="V2467" s="145">
        <v>-1699808.0939793065</v>
      </c>
    </row>
    <row r="2468" spans="1:22" x14ac:dyDescent="0.35">
      <c r="A2468" s="70">
        <f t="shared" si="47"/>
        <v>2449</v>
      </c>
      <c r="B2468" s="145">
        <v>1280206.6218922362</v>
      </c>
      <c r="U2468" s="145">
        <v>2448</v>
      </c>
      <c r="V2468" s="145">
        <v>-4750439.7062966488</v>
      </c>
    </row>
    <row r="2469" spans="1:22" x14ac:dyDescent="0.35">
      <c r="A2469" s="70">
        <f t="shared" si="47"/>
        <v>2450</v>
      </c>
      <c r="B2469" s="145">
        <v>1280206.6218922362</v>
      </c>
      <c r="U2469" s="145">
        <v>2449</v>
      </c>
      <c r="V2469" s="145">
        <v>-12235049.673288854</v>
      </c>
    </row>
    <row r="2470" spans="1:22" x14ac:dyDescent="0.35">
      <c r="A2470" s="70">
        <f t="shared" si="47"/>
        <v>2451</v>
      </c>
      <c r="B2470" s="145">
        <v>1280206.6218922362</v>
      </c>
      <c r="U2470" s="145">
        <v>2450</v>
      </c>
      <c r="V2470" s="145">
        <v>-8779.4795222915709</v>
      </c>
    </row>
    <row r="2471" spans="1:22" x14ac:dyDescent="0.35">
      <c r="A2471" s="70">
        <f t="shared" si="47"/>
        <v>2452</v>
      </c>
      <c r="B2471" s="145">
        <v>1280206.6218922362</v>
      </c>
      <c r="U2471" s="145">
        <v>2451</v>
      </c>
      <c r="V2471" s="145">
        <v>-1555032.9123833776</v>
      </c>
    </row>
    <row r="2472" spans="1:22" x14ac:dyDescent="0.35">
      <c r="A2472" s="70">
        <f t="shared" si="47"/>
        <v>2453</v>
      </c>
      <c r="B2472" s="145">
        <v>1280206.6218922362</v>
      </c>
      <c r="U2472" s="145">
        <v>2452</v>
      </c>
      <c r="V2472" s="145">
        <v>-20852424.752819803</v>
      </c>
    </row>
    <row r="2473" spans="1:22" x14ac:dyDescent="0.35">
      <c r="A2473" s="70">
        <f t="shared" si="47"/>
        <v>2454</v>
      </c>
      <c r="B2473" s="145">
        <v>1280206.6218922362</v>
      </c>
      <c r="U2473" s="145">
        <v>2453</v>
      </c>
      <c r="V2473" s="145">
        <v>-4817674.1313938275</v>
      </c>
    </row>
    <row r="2474" spans="1:22" x14ac:dyDescent="0.35">
      <c r="A2474" s="70">
        <f t="shared" si="47"/>
        <v>2455</v>
      </c>
      <c r="B2474" s="145">
        <v>1280206.6218922362</v>
      </c>
      <c r="U2474" s="145">
        <v>2454</v>
      </c>
      <c r="V2474" s="145">
        <v>31104564.320589472</v>
      </c>
    </row>
    <row r="2475" spans="1:22" x14ac:dyDescent="0.35">
      <c r="A2475" s="70">
        <f t="shared" si="47"/>
        <v>2456</v>
      </c>
      <c r="B2475" s="145">
        <v>1280206.6218922362</v>
      </c>
      <c r="U2475" s="145">
        <v>2455</v>
      </c>
      <c r="V2475" s="145">
        <v>2376493.1635397058</v>
      </c>
    </row>
    <row r="2476" spans="1:22" x14ac:dyDescent="0.35">
      <c r="A2476" s="70">
        <f t="shared" si="47"/>
        <v>2457</v>
      </c>
      <c r="B2476" s="145">
        <v>1280206.6218922362</v>
      </c>
      <c r="U2476" s="145">
        <v>2456</v>
      </c>
      <c r="V2476" s="145">
        <v>-4437014.7951989174</v>
      </c>
    </row>
    <row r="2477" spans="1:22" x14ac:dyDescent="0.35">
      <c r="A2477" s="70">
        <f t="shared" si="47"/>
        <v>2458</v>
      </c>
      <c r="B2477" s="145">
        <v>1280206.6218922362</v>
      </c>
      <c r="U2477" s="145">
        <v>2457</v>
      </c>
      <c r="V2477" s="145">
        <v>3670695.6199672967</v>
      </c>
    </row>
    <row r="2478" spans="1:22" x14ac:dyDescent="0.35">
      <c r="A2478" s="70">
        <f t="shared" si="47"/>
        <v>2459</v>
      </c>
      <c r="B2478" s="145">
        <v>1280206.6218922362</v>
      </c>
      <c r="U2478" s="145">
        <v>2458</v>
      </c>
      <c r="V2478" s="145">
        <v>10551433.643500648</v>
      </c>
    </row>
    <row r="2479" spans="1:22" x14ac:dyDescent="0.35">
      <c r="A2479" s="70">
        <f t="shared" si="47"/>
        <v>2460</v>
      </c>
      <c r="B2479" s="145">
        <v>1280206.6218922362</v>
      </c>
      <c r="U2479" s="145">
        <v>2459</v>
      </c>
      <c r="V2479" s="145">
        <v>-12069911.193447303</v>
      </c>
    </row>
    <row r="2480" spans="1:22" x14ac:dyDescent="0.35">
      <c r="A2480" s="70">
        <f t="shared" si="47"/>
        <v>2461</v>
      </c>
      <c r="B2480" s="145">
        <v>1280206.6218922362</v>
      </c>
      <c r="U2480" s="145">
        <v>2460</v>
      </c>
      <c r="V2480" s="145">
        <v>26254090.385039337</v>
      </c>
    </row>
    <row r="2481" spans="1:22" x14ac:dyDescent="0.35">
      <c r="A2481" s="70">
        <f t="shared" si="47"/>
        <v>2462</v>
      </c>
      <c r="B2481" s="145">
        <v>1280206.6218922362</v>
      </c>
      <c r="U2481" s="145">
        <v>2461</v>
      </c>
      <c r="V2481" s="145">
        <v>18434629.085731469</v>
      </c>
    </row>
    <row r="2482" spans="1:22" x14ac:dyDescent="0.35">
      <c r="A2482" s="70">
        <f t="shared" si="47"/>
        <v>2463</v>
      </c>
      <c r="B2482" s="145">
        <v>1280206.6218922362</v>
      </c>
      <c r="U2482" s="145">
        <v>2462</v>
      </c>
      <c r="V2482" s="145">
        <v>-18978383.419150509</v>
      </c>
    </row>
    <row r="2483" spans="1:22" x14ac:dyDescent="0.35">
      <c r="A2483" s="70">
        <f t="shared" si="47"/>
        <v>2464</v>
      </c>
      <c r="B2483" s="145">
        <v>1280206.6218922362</v>
      </c>
      <c r="U2483" s="145">
        <v>2463</v>
      </c>
      <c r="V2483" s="145">
        <v>9488094.6993074194</v>
      </c>
    </row>
    <row r="2484" spans="1:22" x14ac:dyDescent="0.35">
      <c r="A2484" s="70">
        <f t="shared" si="47"/>
        <v>2465</v>
      </c>
      <c r="B2484" s="145">
        <v>1280206.6218922362</v>
      </c>
      <c r="U2484" s="145">
        <v>2464</v>
      </c>
      <c r="V2484" s="145">
        <v>559459.87503233179</v>
      </c>
    </row>
    <row r="2485" spans="1:22" x14ac:dyDescent="0.35">
      <c r="A2485" s="70">
        <f t="shared" si="47"/>
        <v>2466</v>
      </c>
      <c r="B2485" s="145">
        <v>1280206.6218922362</v>
      </c>
      <c r="U2485" s="145">
        <v>2465</v>
      </c>
      <c r="V2485" s="145">
        <v>2206982.137697421</v>
      </c>
    </row>
    <row r="2486" spans="1:22" x14ac:dyDescent="0.35">
      <c r="A2486" s="70">
        <f t="shared" si="47"/>
        <v>2467</v>
      </c>
      <c r="B2486" s="145">
        <v>1280206.6218922362</v>
      </c>
      <c r="U2486" s="145">
        <v>2466</v>
      </c>
      <c r="V2486" s="145">
        <v>4706474.3595255911</v>
      </c>
    </row>
    <row r="2487" spans="1:22" x14ac:dyDescent="0.35">
      <c r="A2487" s="70">
        <f t="shared" si="47"/>
        <v>2468</v>
      </c>
      <c r="B2487" s="145">
        <v>1280206.6218922362</v>
      </c>
      <c r="U2487" s="145">
        <v>2467</v>
      </c>
      <c r="V2487" s="145">
        <v>-2159854.5983928703</v>
      </c>
    </row>
    <row r="2488" spans="1:22" x14ac:dyDescent="0.35">
      <c r="A2488" s="70">
        <f t="shared" si="47"/>
        <v>2469</v>
      </c>
      <c r="B2488" s="145">
        <v>1280206.6218922362</v>
      </c>
      <c r="U2488" s="145">
        <v>2468</v>
      </c>
      <c r="V2488" s="145">
        <v>14686548.054254279</v>
      </c>
    </row>
    <row r="2489" spans="1:22" x14ac:dyDescent="0.35">
      <c r="A2489" s="70">
        <f t="shared" si="47"/>
        <v>2470</v>
      </c>
      <c r="B2489" s="145">
        <v>1280206.6218922362</v>
      </c>
      <c r="U2489" s="145">
        <v>2469</v>
      </c>
      <c r="V2489" s="145">
        <v>-7783143.2064695153</v>
      </c>
    </row>
    <row r="2490" spans="1:22" x14ac:dyDescent="0.35">
      <c r="A2490" s="70">
        <f t="shared" si="47"/>
        <v>2471</v>
      </c>
      <c r="B2490" s="145">
        <v>1280206.6218922362</v>
      </c>
      <c r="U2490" s="145">
        <v>2470</v>
      </c>
      <c r="V2490" s="145">
        <v>4121689.4098813571</v>
      </c>
    </row>
    <row r="2491" spans="1:22" x14ac:dyDescent="0.35">
      <c r="A2491" s="70">
        <f t="shared" si="47"/>
        <v>2472</v>
      </c>
      <c r="B2491" s="145">
        <v>1280206.6218922362</v>
      </c>
      <c r="U2491" s="145">
        <v>2471</v>
      </c>
      <c r="V2491" s="145">
        <v>5021368.5209452398</v>
      </c>
    </row>
    <row r="2492" spans="1:22" x14ac:dyDescent="0.35">
      <c r="A2492" s="70">
        <f t="shared" si="47"/>
        <v>2473</v>
      </c>
      <c r="B2492" s="145">
        <v>1280206.6218922362</v>
      </c>
      <c r="U2492" s="145">
        <v>2472</v>
      </c>
      <c r="V2492" s="145">
        <v>-14017571.199406017</v>
      </c>
    </row>
    <row r="2493" spans="1:22" x14ac:dyDescent="0.35">
      <c r="A2493" s="70">
        <f t="shared" si="47"/>
        <v>2474</v>
      </c>
      <c r="B2493" s="145">
        <v>1280206.6218922362</v>
      </c>
      <c r="U2493" s="145">
        <v>2473</v>
      </c>
      <c r="V2493" s="145">
        <v>19092417.75047636</v>
      </c>
    </row>
    <row r="2494" spans="1:22" x14ac:dyDescent="0.35">
      <c r="A2494" s="70">
        <f t="shared" si="47"/>
        <v>2475</v>
      </c>
      <c r="B2494" s="145">
        <v>1280206.6218922362</v>
      </c>
      <c r="U2494" s="145">
        <v>2474</v>
      </c>
      <c r="V2494" s="145">
        <v>-8904690.291897852</v>
      </c>
    </row>
    <row r="2495" spans="1:22" x14ac:dyDescent="0.35">
      <c r="A2495" s="70">
        <f t="shared" si="47"/>
        <v>2476</v>
      </c>
      <c r="B2495" s="145">
        <v>1280206.6218922362</v>
      </c>
      <c r="U2495" s="145">
        <v>2475</v>
      </c>
      <c r="V2495" s="145">
        <v>-10704177.401412493</v>
      </c>
    </row>
    <row r="2496" spans="1:22" x14ac:dyDescent="0.35">
      <c r="A2496" s="70">
        <f t="shared" si="47"/>
        <v>2477</v>
      </c>
      <c r="B2496" s="145">
        <v>1280206.6218922362</v>
      </c>
      <c r="U2496" s="145">
        <v>2476</v>
      </c>
      <c r="V2496" s="145">
        <v>-5903830.0784929246</v>
      </c>
    </row>
    <row r="2497" spans="1:22" x14ac:dyDescent="0.35">
      <c r="A2497" s="70">
        <f t="shared" si="47"/>
        <v>2478</v>
      </c>
      <c r="B2497" s="145">
        <v>1280206.6218922362</v>
      </c>
      <c r="U2497" s="145">
        <v>2477</v>
      </c>
      <c r="V2497" s="145">
        <v>5435639.6350559033</v>
      </c>
    </row>
    <row r="2498" spans="1:22" x14ac:dyDescent="0.35">
      <c r="A2498" s="70">
        <f t="shared" si="47"/>
        <v>2479</v>
      </c>
      <c r="B2498" s="145">
        <v>1280206.6218922362</v>
      </c>
      <c r="U2498" s="145">
        <v>2478</v>
      </c>
      <c r="V2498" s="145">
        <v>4382458.7010080218</v>
      </c>
    </row>
    <row r="2499" spans="1:22" x14ac:dyDescent="0.35">
      <c r="A2499" s="70">
        <f t="shared" si="47"/>
        <v>2480</v>
      </c>
      <c r="B2499" s="145">
        <v>1280206.6218922362</v>
      </c>
      <c r="U2499" s="145">
        <v>2479</v>
      </c>
      <c r="V2499" s="145">
        <v>-7683987.0899891146</v>
      </c>
    </row>
    <row r="2500" spans="1:22" x14ac:dyDescent="0.35">
      <c r="A2500" s="70">
        <f t="shared" si="47"/>
        <v>2481</v>
      </c>
      <c r="B2500" s="145">
        <v>1280206.6218922362</v>
      </c>
      <c r="U2500" s="145">
        <v>2480</v>
      </c>
      <c r="V2500" s="145">
        <v>-13840619.063447965</v>
      </c>
    </row>
    <row r="2501" spans="1:22" x14ac:dyDescent="0.35">
      <c r="A2501" s="70">
        <f t="shared" si="47"/>
        <v>2482</v>
      </c>
      <c r="B2501" s="145">
        <v>1280206.6218922362</v>
      </c>
      <c r="U2501" s="145">
        <v>2481</v>
      </c>
      <c r="V2501" s="145">
        <v>19471700.764640976</v>
      </c>
    </row>
    <row r="2502" spans="1:22" x14ac:dyDescent="0.35">
      <c r="A2502" s="70">
        <f t="shared" si="47"/>
        <v>2483</v>
      </c>
      <c r="B2502" s="145">
        <v>1280206.6218922362</v>
      </c>
      <c r="U2502" s="145">
        <v>2482</v>
      </c>
      <c r="V2502" s="145">
        <v>12528990.571178477</v>
      </c>
    </row>
    <row r="2503" spans="1:22" x14ac:dyDescent="0.35">
      <c r="A2503" s="70">
        <f t="shared" si="47"/>
        <v>2484</v>
      </c>
      <c r="B2503" s="145">
        <v>1280206.6218922362</v>
      </c>
      <c r="U2503" s="145">
        <v>2483</v>
      </c>
      <c r="V2503" s="145">
        <v>23241595.137164418</v>
      </c>
    </row>
    <row r="2504" spans="1:22" x14ac:dyDescent="0.35">
      <c r="A2504" s="70">
        <f t="shared" si="47"/>
        <v>2485</v>
      </c>
      <c r="B2504" s="145">
        <v>1280206.6218922362</v>
      </c>
      <c r="U2504" s="145">
        <v>2484</v>
      </c>
      <c r="V2504" s="145">
        <v>-2771808.9428344686</v>
      </c>
    </row>
    <row r="2505" spans="1:22" x14ac:dyDescent="0.35">
      <c r="A2505" s="70">
        <f t="shared" si="47"/>
        <v>2486</v>
      </c>
      <c r="B2505" s="145">
        <v>1280206.6218922362</v>
      </c>
      <c r="U2505" s="145">
        <v>2485</v>
      </c>
      <c r="V2505" s="145">
        <v>1054271.3379751332</v>
      </c>
    </row>
    <row r="2506" spans="1:22" x14ac:dyDescent="0.35">
      <c r="A2506" s="70">
        <f t="shared" si="47"/>
        <v>2487</v>
      </c>
      <c r="B2506" s="145">
        <v>1280206.6218922362</v>
      </c>
      <c r="U2506" s="145">
        <v>2486</v>
      </c>
      <c r="V2506" s="145">
        <v>11792084.600882929</v>
      </c>
    </row>
    <row r="2507" spans="1:22" x14ac:dyDescent="0.35">
      <c r="A2507" s="70">
        <f t="shared" si="47"/>
        <v>2488</v>
      </c>
      <c r="B2507" s="145">
        <v>1280206.6218922362</v>
      </c>
      <c r="U2507" s="145">
        <v>2487</v>
      </c>
      <c r="V2507" s="145">
        <v>4488698.2690951265</v>
      </c>
    </row>
    <row r="2508" spans="1:22" x14ac:dyDescent="0.35">
      <c r="A2508" s="70">
        <f t="shared" si="47"/>
        <v>2489</v>
      </c>
      <c r="B2508" s="145">
        <v>1280206.6218922362</v>
      </c>
      <c r="U2508" s="145">
        <v>2488</v>
      </c>
      <c r="V2508" s="145">
        <v>-6445496.7697169278</v>
      </c>
    </row>
    <row r="2509" spans="1:22" x14ac:dyDescent="0.35">
      <c r="A2509" s="70">
        <f t="shared" si="47"/>
        <v>2490</v>
      </c>
      <c r="B2509" s="145">
        <v>1280206.6218922362</v>
      </c>
      <c r="U2509" s="145">
        <v>2489</v>
      </c>
      <c r="V2509" s="145">
        <v>-12735025.005681943</v>
      </c>
    </row>
    <row r="2510" spans="1:22" x14ac:dyDescent="0.35">
      <c r="A2510" s="70">
        <f t="shared" si="47"/>
        <v>2491</v>
      </c>
      <c r="B2510" s="145">
        <v>1280206.6218922362</v>
      </c>
      <c r="U2510" s="145">
        <v>2490</v>
      </c>
      <c r="V2510" s="145">
        <v>-23874481.70108955</v>
      </c>
    </row>
    <row r="2511" spans="1:22" x14ac:dyDescent="0.35">
      <c r="A2511" s="70">
        <f t="shared" si="47"/>
        <v>2492</v>
      </c>
      <c r="B2511" s="145">
        <v>1280206.6218922362</v>
      </c>
      <c r="U2511" s="145">
        <v>2491</v>
      </c>
      <c r="V2511" s="145">
        <v>-13312539.830818027</v>
      </c>
    </row>
    <row r="2512" spans="1:22" x14ac:dyDescent="0.35">
      <c r="A2512" s="70">
        <f t="shared" si="47"/>
        <v>2493</v>
      </c>
      <c r="B2512" s="145">
        <v>1280206.6218922362</v>
      </c>
      <c r="U2512" s="145">
        <v>2492</v>
      </c>
      <c r="V2512" s="145">
        <v>-23702753.016055122</v>
      </c>
    </row>
    <row r="2513" spans="1:22" x14ac:dyDescent="0.35">
      <c r="A2513" s="70">
        <f t="shared" si="47"/>
        <v>2494</v>
      </c>
      <c r="B2513" s="145">
        <v>1280206.6218922362</v>
      </c>
      <c r="U2513" s="145">
        <v>2493</v>
      </c>
      <c r="V2513" s="145">
        <v>-13672449.044680081</v>
      </c>
    </row>
    <row r="2514" spans="1:22" x14ac:dyDescent="0.35">
      <c r="A2514" s="70">
        <f t="shared" si="47"/>
        <v>2495</v>
      </c>
      <c r="B2514" s="145">
        <v>1280206.6218922362</v>
      </c>
      <c r="U2514" s="145">
        <v>2494</v>
      </c>
      <c r="V2514" s="145">
        <v>16419586.830192491</v>
      </c>
    </row>
    <row r="2515" spans="1:22" x14ac:dyDescent="0.35">
      <c r="A2515" s="70">
        <f t="shared" si="47"/>
        <v>2496</v>
      </c>
      <c r="B2515" s="145">
        <v>1280206.6218922362</v>
      </c>
      <c r="U2515" s="145">
        <v>2495</v>
      </c>
      <c r="V2515" s="145">
        <v>4946553.4328932501</v>
      </c>
    </row>
    <row r="2516" spans="1:22" x14ac:dyDescent="0.35">
      <c r="A2516" s="70">
        <f t="shared" si="47"/>
        <v>2497</v>
      </c>
      <c r="B2516" s="145">
        <v>1280206.6218922362</v>
      </c>
      <c r="U2516" s="145">
        <v>2496</v>
      </c>
      <c r="V2516" s="145">
        <v>28098255.101025838</v>
      </c>
    </row>
    <row r="2517" spans="1:22" x14ac:dyDescent="0.35">
      <c r="A2517" s="70">
        <f t="shared" si="47"/>
        <v>2498</v>
      </c>
      <c r="B2517" s="145">
        <v>1280206.6218922362</v>
      </c>
      <c r="U2517" s="145">
        <v>2497</v>
      </c>
      <c r="V2517" s="145">
        <v>18559949.458621882</v>
      </c>
    </row>
    <row r="2518" spans="1:22" x14ac:dyDescent="0.35">
      <c r="A2518" s="70">
        <f t="shared" ref="A2518:A2581" si="48">A2517+1</f>
        <v>2499</v>
      </c>
      <c r="B2518" s="145">
        <v>1280206.6218922362</v>
      </c>
      <c r="U2518" s="145">
        <v>2498</v>
      </c>
      <c r="V2518" s="145">
        <v>422735.53793957084</v>
      </c>
    </row>
    <row r="2519" spans="1:22" x14ac:dyDescent="0.35">
      <c r="A2519" s="70">
        <f t="shared" si="48"/>
        <v>2500</v>
      </c>
      <c r="B2519" s="145">
        <v>1280206.6218922362</v>
      </c>
      <c r="U2519" s="145">
        <v>2499</v>
      </c>
      <c r="V2519" s="145">
        <v>3885134.0774589032</v>
      </c>
    </row>
    <row r="2520" spans="1:22" x14ac:dyDescent="0.35">
      <c r="A2520" s="70">
        <f t="shared" si="48"/>
        <v>2501</v>
      </c>
      <c r="B2520" s="145">
        <v>1280206.6218922362</v>
      </c>
      <c r="U2520" s="145">
        <v>2500</v>
      </c>
      <c r="V2520" s="145">
        <v>7661610.8198940083</v>
      </c>
    </row>
    <row r="2521" spans="1:22" x14ac:dyDescent="0.35">
      <c r="A2521" s="70">
        <f t="shared" si="48"/>
        <v>2502</v>
      </c>
      <c r="B2521" s="145">
        <v>1280206.6218922362</v>
      </c>
      <c r="U2521" s="145">
        <v>2501</v>
      </c>
      <c r="V2521" s="145">
        <v>8644987.5618123859</v>
      </c>
    </row>
    <row r="2522" spans="1:22" x14ac:dyDescent="0.35">
      <c r="A2522" s="70">
        <f t="shared" si="48"/>
        <v>2503</v>
      </c>
      <c r="B2522" s="145">
        <v>1280206.6218922362</v>
      </c>
      <c r="U2522" s="145">
        <v>2502</v>
      </c>
      <c r="V2522" s="145">
        <v>-6889583.0419696942</v>
      </c>
    </row>
    <row r="2523" spans="1:22" x14ac:dyDescent="0.35">
      <c r="A2523" s="70">
        <f t="shared" si="48"/>
        <v>2504</v>
      </c>
      <c r="B2523" s="145">
        <v>1280206.6218922362</v>
      </c>
      <c r="U2523" s="145">
        <v>2503</v>
      </c>
      <c r="V2523" s="145">
        <v>12363468.627410226</v>
      </c>
    </row>
    <row r="2524" spans="1:22" x14ac:dyDescent="0.35">
      <c r="A2524" s="70">
        <f t="shared" si="48"/>
        <v>2505</v>
      </c>
      <c r="B2524" s="145">
        <v>1280206.6218922362</v>
      </c>
      <c r="U2524" s="145">
        <v>2504</v>
      </c>
      <c r="V2524" s="145">
        <v>26380795.392845988</v>
      </c>
    </row>
    <row r="2525" spans="1:22" x14ac:dyDescent="0.35">
      <c r="A2525" s="70">
        <f t="shared" si="48"/>
        <v>2506</v>
      </c>
      <c r="B2525" s="145">
        <v>1280206.6218922362</v>
      </c>
      <c r="U2525" s="145">
        <v>2505</v>
      </c>
      <c r="V2525" s="145">
        <v>38012263.117721312</v>
      </c>
    </row>
    <row r="2526" spans="1:22" x14ac:dyDescent="0.35">
      <c r="A2526" s="70">
        <f t="shared" si="48"/>
        <v>2507</v>
      </c>
      <c r="B2526" s="145">
        <v>1280206.6218922362</v>
      </c>
      <c r="U2526" s="145">
        <v>2506</v>
      </c>
      <c r="V2526" s="145">
        <v>-10009918.953684108</v>
      </c>
    </row>
    <row r="2527" spans="1:22" x14ac:dyDescent="0.35">
      <c r="A2527" s="70">
        <f t="shared" si="48"/>
        <v>2508</v>
      </c>
      <c r="B2527" s="145">
        <v>1280206.6218922362</v>
      </c>
      <c r="U2527" s="145">
        <v>2507</v>
      </c>
      <c r="V2527" s="145">
        <v>-14058024.83497699</v>
      </c>
    </row>
    <row r="2528" spans="1:22" x14ac:dyDescent="0.35">
      <c r="A2528" s="70">
        <f t="shared" si="48"/>
        <v>2509</v>
      </c>
      <c r="B2528" s="145">
        <v>1280206.6218922362</v>
      </c>
      <c r="U2528" s="145">
        <v>2508</v>
      </c>
      <c r="V2528" s="145">
        <v>-14410444.834690835</v>
      </c>
    </row>
    <row r="2529" spans="1:22" x14ac:dyDescent="0.35">
      <c r="A2529" s="70">
        <f t="shared" si="48"/>
        <v>2510</v>
      </c>
      <c r="B2529" s="145">
        <v>1280206.6218922362</v>
      </c>
      <c r="U2529" s="145">
        <v>2509</v>
      </c>
      <c r="V2529" s="145">
        <v>9253828.7707331292</v>
      </c>
    </row>
    <row r="2530" spans="1:22" x14ac:dyDescent="0.35">
      <c r="A2530" s="70">
        <f t="shared" si="48"/>
        <v>2511</v>
      </c>
      <c r="B2530" s="145">
        <v>1280206.6218922362</v>
      </c>
      <c r="U2530" s="145">
        <v>2510</v>
      </c>
      <c r="V2530" s="145">
        <v>-8758694.6540459283</v>
      </c>
    </row>
    <row r="2531" spans="1:22" x14ac:dyDescent="0.35">
      <c r="A2531" s="70">
        <f t="shared" si="48"/>
        <v>2512</v>
      </c>
      <c r="B2531" s="145">
        <v>1280206.6218922362</v>
      </c>
      <c r="U2531" s="145">
        <v>2511</v>
      </c>
      <c r="V2531" s="145">
        <v>-2118633.8973494656</v>
      </c>
    </row>
    <row r="2532" spans="1:22" x14ac:dyDescent="0.35">
      <c r="A2532" s="70">
        <f t="shared" si="48"/>
        <v>2513</v>
      </c>
      <c r="B2532" s="145">
        <v>1280206.6218922362</v>
      </c>
      <c r="U2532" s="145">
        <v>2512</v>
      </c>
      <c r="V2532" s="145">
        <v>-12731709.582602687</v>
      </c>
    </row>
    <row r="2533" spans="1:22" x14ac:dyDescent="0.35">
      <c r="A2533" s="70">
        <f t="shared" si="48"/>
        <v>2514</v>
      </c>
      <c r="B2533" s="145">
        <v>1280206.6218922362</v>
      </c>
      <c r="U2533" s="145">
        <v>2513</v>
      </c>
      <c r="V2533" s="145">
        <v>4355983.5059489869</v>
      </c>
    </row>
    <row r="2534" spans="1:22" x14ac:dyDescent="0.35">
      <c r="A2534" s="70">
        <f t="shared" si="48"/>
        <v>2515</v>
      </c>
      <c r="B2534" s="145">
        <v>1280206.6218922362</v>
      </c>
      <c r="U2534" s="145">
        <v>2514</v>
      </c>
      <c r="V2534" s="145">
        <v>-46056722.511515841</v>
      </c>
    </row>
    <row r="2535" spans="1:22" x14ac:dyDescent="0.35">
      <c r="A2535" s="70">
        <f t="shared" si="48"/>
        <v>2516</v>
      </c>
      <c r="B2535" s="145">
        <v>1280206.6218922362</v>
      </c>
      <c r="U2535" s="145">
        <v>2515</v>
      </c>
      <c r="V2535" s="145">
        <v>-9595551.5693259723</v>
      </c>
    </row>
    <row r="2536" spans="1:22" x14ac:dyDescent="0.35">
      <c r="A2536" s="70">
        <f t="shared" si="48"/>
        <v>2517</v>
      </c>
      <c r="B2536" s="145">
        <v>1280206.6218922362</v>
      </c>
      <c r="U2536" s="145">
        <v>2516</v>
      </c>
      <c r="V2536" s="145">
        <v>20576521.930763841</v>
      </c>
    </row>
    <row r="2537" spans="1:22" x14ac:dyDescent="0.35">
      <c r="A2537" s="70">
        <f t="shared" si="48"/>
        <v>2518</v>
      </c>
      <c r="B2537" s="145">
        <v>1280206.6218922362</v>
      </c>
      <c r="U2537" s="145">
        <v>2517</v>
      </c>
      <c r="V2537" s="145">
        <v>-3622878.1774873361</v>
      </c>
    </row>
    <row r="2538" spans="1:22" x14ac:dyDescent="0.35">
      <c r="A2538" s="70">
        <f t="shared" si="48"/>
        <v>2519</v>
      </c>
      <c r="B2538" s="145">
        <v>1280206.6218922362</v>
      </c>
      <c r="U2538" s="145">
        <v>2518</v>
      </c>
      <c r="V2538" s="145">
        <v>12759446.030865844</v>
      </c>
    </row>
    <row r="2539" spans="1:22" x14ac:dyDescent="0.35">
      <c r="A2539" s="70">
        <f t="shared" si="48"/>
        <v>2520</v>
      </c>
      <c r="B2539" s="145">
        <v>1280206.6218922362</v>
      </c>
      <c r="U2539" s="145">
        <v>2519</v>
      </c>
      <c r="V2539" s="145">
        <v>-13449328.241560776</v>
      </c>
    </row>
    <row r="2540" spans="1:22" x14ac:dyDescent="0.35">
      <c r="A2540" s="70">
        <f t="shared" si="48"/>
        <v>2521</v>
      </c>
      <c r="B2540" s="145">
        <v>1280206.6218922362</v>
      </c>
      <c r="U2540" s="145">
        <v>2520</v>
      </c>
      <c r="V2540" s="145">
        <v>47611565.835744694</v>
      </c>
    </row>
    <row r="2541" spans="1:22" x14ac:dyDescent="0.35">
      <c r="A2541" s="70">
        <f t="shared" si="48"/>
        <v>2522</v>
      </c>
      <c r="B2541" s="145">
        <v>1280206.6218922362</v>
      </c>
      <c r="U2541" s="145">
        <v>2521</v>
      </c>
      <c r="V2541" s="145">
        <v>-3395458.9025857355</v>
      </c>
    </row>
    <row r="2542" spans="1:22" x14ac:dyDescent="0.35">
      <c r="A2542" s="70">
        <f t="shared" si="48"/>
        <v>2523</v>
      </c>
      <c r="B2542" s="145">
        <v>1280206.6218922362</v>
      </c>
      <c r="U2542" s="145">
        <v>2522</v>
      </c>
      <c r="V2542" s="145">
        <v>20330635.449021041</v>
      </c>
    </row>
    <row r="2543" spans="1:22" x14ac:dyDescent="0.35">
      <c r="A2543" s="70">
        <f t="shared" si="48"/>
        <v>2524</v>
      </c>
      <c r="B2543" s="145">
        <v>1280206.6218922362</v>
      </c>
      <c r="U2543" s="145">
        <v>2523</v>
      </c>
      <c r="V2543" s="145">
        <v>-11634567.478244532</v>
      </c>
    </row>
    <row r="2544" spans="1:22" x14ac:dyDescent="0.35">
      <c r="A2544" s="70">
        <f t="shared" si="48"/>
        <v>2525</v>
      </c>
      <c r="B2544" s="145">
        <v>1280206.6218922362</v>
      </c>
      <c r="U2544" s="145">
        <v>2524</v>
      </c>
      <c r="V2544" s="145">
        <v>9727629.732276313</v>
      </c>
    </row>
    <row r="2545" spans="1:22" x14ac:dyDescent="0.35">
      <c r="A2545" s="70">
        <f t="shared" si="48"/>
        <v>2526</v>
      </c>
      <c r="B2545" s="145">
        <v>1280206.6218922362</v>
      </c>
      <c r="U2545" s="145">
        <v>2525</v>
      </c>
      <c r="V2545" s="145">
        <v>13804523.139219493</v>
      </c>
    </row>
    <row r="2546" spans="1:22" x14ac:dyDescent="0.35">
      <c r="A2546" s="70">
        <f t="shared" si="48"/>
        <v>2527</v>
      </c>
      <c r="B2546" s="145">
        <v>1280206.6218922362</v>
      </c>
      <c r="U2546" s="145">
        <v>2526</v>
      </c>
      <c r="V2546" s="145">
        <v>-10942366.71433693</v>
      </c>
    </row>
    <row r="2547" spans="1:22" x14ac:dyDescent="0.35">
      <c r="A2547" s="70">
        <f t="shared" si="48"/>
        <v>2528</v>
      </c>
      <c r="B2547" s="145">
        <v>1280206.6218922362</v>
      </c>
      <c r="U2547" s="145">
        <v>2527</v>
      </c>
      <c r="V2547" s="145">
        <v>16625758.199790034</v>
      </c>
    </row>
    <row r="2548" spans="1:22" x14ac:dyDescent="0.35">
      <c r="A2548" s="70">
        <f t="shared" si="48"/>
        <v>2529</v>
      </c>
      <c r="B2548" s="145">
        <v>1280206.6218922362</v>
      </c>
      <c r="U2548" s="145">
        <v>2528</v>
      </c>
      <c r="V2548" s="145">
        <v>-680024.61482125148</v>
      </c>
    </row>
    <row r="2549" spans="1:22" x14ac:dyDescent="0.35">
      <c r="A2549" s="70">
        <f t="shared" si="48"/>
        <v>2530</v>
      </c>
      <c r="B2549" s="145">
        <v>1280206.6218922362</v>
      </c>
      <c r="U2549" s="145">
        <v>2529</v>
      </c>
      <c r="V2549" s="145">
        <v>-9856806.2643876188</v>
      </c>
    </row>
    <row r="2550" spans="1:22" x14ac:dyDescent="0.35">
      <c r="A2550" s="70">
        <f t="shared" si="48"/>
        <v>2531</v>
      </c>
      <c r="B2550" s="145">
        <v>1280206.6218922362</v>
      </c>
      <c r="U2550" s="145">
        <v>2530</v>
      </c>
      <c r="V2550" s="145">
        <v>6236528.278298188</v>
      </c>
    </row>
    <row r="2551" spans="1:22" x14ac:dyDescent="0.35">
      <c r="A2551" s="70">
        <f t="shared" si="48"/>
        <v>2532</v>
      </c>
      <c r="B2551" s="145">
        <v>1280206.6218922362</v>
      </c>
      <c r="U2551" s="145">
        <v>2531</v>
      </c>
      <c r="V2551" s="145">
        <v>20891683.971491039</v>
      </c>
    </row>
    <row r="2552" spans="1:22" x14ac:dyDescent="0.35">
      <c r="A2552" s="70">
        <f t="shared" si="48"/>
        <v>2533</v>
      </c>
      <c r="B2552" s="145">
        <v>1280206.6218922362</v>
      </c>
      <c r="U2552" s="145">
        <v>2532</v>
      </c>
      <c r="V2552" s="145">
        <v>14471502.117078297</v>
      </c>
    </row>
    <row r="2553" spans="1:22" x14ac:dyDescent="0.35">
      <c r="A2553" s="70">
        <f t="shared" si="48"/>
        <v>2534</v>
      </c>
      <c r="B2553" s="145">
        <v>1280206.6218922362</v>
      </c>
      <c r="U2553" s="145">
        <v>2533</v>
      </c>
      <c r="V2553" s="145">
        <v>3490721.6778187491</v>
      </c>
    </row>
    <row r="2554" spans="1:22" x14ac:dyDescent="0.35">
      <c r="A2554" s="70">
        <f t="shared" si="48"/>
        <v>2535</v>
      </c>
      <c r="B2554" s="145">
        <v>1280206.6218922362</v>
      </c>
      <c r="U2554" s="145">
        <v>2534</v>
      </c>
      <c r="V2554" s="145">
        <v>-15384245.467894781</v>
      </c>
    </row>
    <row r="2555" spans="1:22" x14ac:dyDescent="0.35">
      <c r="A2555" s="70">
        <f t="shared" si="48"/>
        <v>2536</v>
      </c>
      <c r="B2555" s="145">
        <v>1280206.6218922362</v>
      </c>
      <c r="U2555" s="145">
        <v>2535</v>
      </c>
      <c r="V2555" s="145">
        <v>7098145.4836938456</v>
      </c>
    </row>
    <row r="2556" spans="1:22" x14ac:dyDescent="0.35">
      <c r="A2556" s="70">
        <f t="shared" si="48"/>
        <v>2537</v>
      </c>
      <c r="B2556" s="145">
        <v>1280206.6218922362</v>
      </c>
      <c r="U2556" s="145">
        <v>2536</v>
      </c>
      <c r="V2556" s="145">
        <v>14393360.812549546</v>
      </c>
    </row>
    <row r="2557" spans="1:22" x14ac:dyDescent="0.35">
      <c r="A2557" s="70">
        <f t="shared" si="48"/>
        <v>2538</v>
      </c>
      <c r="B2557" s="145">
        <v>1280206.6218922362</v>
      </c>
      <c r="U2557" s="145">
        <v>2537</v>
      </c>
      <c r="V2557" s="145">
        <v>23051775.004437279</v>
      </c>
    </row>
    <row r="2558" spans="1:22" x14ac:dyDescent="0.35">
      <c r="A2558" s="70">
        <f t="shared" si="48"/>
        <v>2539</v>
      </c>
      <c r="B2558" s="145">
        <v>1280206.6218922362</v>
      </c>
      <c r="U2558" s="145">
        <v>2538</v>
      </c>
      <c r="V2558" s="145">
        <v>22117417.961652882</v>
      </c>
    </row>
    <row r="2559" spans="1:22" x14ac:dyDescent="0.35">
      <c r="A2559" s="70">
        <f t="shared" si="48"/>
        <v>2540</v>
      </c>
      <c r="B2559" s="145">
        <v>1280206.6218922362</v>
      </c>
      <c r="U2559" s="145">
        <v>2539</v>
      </c>
      <c r="V2559" s="145">
        <v>19027469.821297906</v>
      </c>
    </row>
    <row r="2560" spans="1:22" x14ac:dyDescent="0.35">
      <c r="A2560" s="70">
        <f t="shared" si="48"/>
        <v>2541</v>
      </c>
      <c r="B2560" s="145">
        <v>1280206.6218922362</v>
      </c>
      <c r="U2560" s="145">
        <v>2540</v>
      </c>
      <c r="V2560" s="145">
        <v>-8428121.6173554435</v>
      </c>
    </row>
    <row r="2561" spans="1:22" x14ac:dyDescent="0.35">
      <c r="A2561" s="70">
        <f t="shared" si="48"/>
        <v>2542</v>
      </c>
      <c r="B2561" s="145">
        <v>1280206.6218922362</v>
      </c>
      <c r="U2561" s="145">
        <v>2541</v>
      </c>
      <c r="V2561" s="145">
        <v>12245392.033842206</v>
      </c>
    </row>
    <row r="2562" spans="1:22" x14ac:dyDescent="0.35">
      <c r="A2562" s="70">
        <f t="shared" si="48"/>
        <v>2543</v>
      </c>
      <c r="B2562" s="145">
        <v>1280206.6218922362</v>
      </c>
      <c r="U2562" s="145">
        <v>2542</v>
      </c>
      <c r="V2562" s="145">
        <v>-3285056.8278801739</v>
      </c>
    </row>
    <row r="2563" spans="1:22" x14ac:dyDescent="0.35">
      <c r="A2563" s="70">
        <f t="shared" si="48"/>
        <v>2544</v>
      </c>
      <c r="B2563" s="145">
        <v>1280206.6218922362</v>
      </c>
      <c r="U2563" s="145">
        <v>2543</v>
      </c>
      <c r="V2563" s="145">
        <v>-10635478.371563092</v>
      </c>
    </row>
    <row r="2564" spans="1:22" x14ac:dyDescent="0.35">
      <c r="A2564" s="70">
        <f t="shared" si="48"/>
        <v>2545</v>
      </c>
      <c r="B2564" s="145">
        <v>1280206.6218922362</v>
      </c>
      <c r="U2564" s="145">
        <v>2544</v>
      </c>
      <c r="V2564" s="145">
        <v>-4941494.0492265522</v>
      </c>
    </row>
    <row r="2565" spans="1:22" x14ac:dyDescent="0.35">
      <c r="A2565" s="70">
        <f t="shared" si="48"/>
        <v>2546</v>
      </c>
      <c r="B2565" s="145">
        <v>1280206.6218922362</v>
      </c>
      <c r="U2565" s="145">
        <v>2545</v>
      </c>
      <c r="V2565" s="145">
        <v>-23002936.04804121</v>
      </c>
    </row>
    <row r="2566" spans="1:22" x14ac:dyDescent="0.35">
      <c r="A2566" s="70">
        <f t="shared" si="48"/>
        <v>2547</v>
      </c>
      <c r="B2566" s="145">
        <v>1280206.6218922362</v>
      </c>
      <c r="U2566" s="145">
        <v>2546</v>
      </c>
      <c r="V2566" s="145">
        <v>-13662606.884936314</v>
      </c>
    </row>
    <row r="2567" spans="1:22" x14ac:dyDescent="0.35">
      <c r="A2567" s="70">
        <f t="shared" si="48"/>
        <v>2548</v>
      </c>
      <c r="B2567" s="145">
        <v>1280206.6218922362</v>
      </c>
      <c r="U2567" s="145">
        <v>2547</v>
      </c>
      <c r="V2567" s="145">
        <v>-8069217.1596422959</v>
      </c>
    </row>
    <row r="2568" spans="1:22" x14ac:dyDescent="0.35">
      <c r="A2568" s="70">
        <f t="shared" si="48"/>
        <v>2549</v>
      </c>
      <c r="B2568" s="145">
        <v>1280206.6218922362</v>
      </c>
      <c r="U2568" s="145">
        <v>2548</v>
      </c>
      <c r="V2568" s="145">
        <v>24335074.41416638</v>
      </c>
    </row>
    <row r="2569" spans="1:22" x14ac:dyDescent="0.35">
      <c r="A2569" s="70">
        <f t="shared" si="48"/>
        <v>2550</v>
      </c>
      <c r="B2569" s="145">
        <v>1280206.6218922362</v>
      </c>
      <c r="U2569" s="145">
        <v>2549</v>
      </c>
      <c r="V2569" s="145">
        <v>-4564817.6580158211</v>
      </c>
    </row>
    <row r="2570" spans="1:22" x14ac:dyDescent="0.35">
      <c r="A2570" s="70">
        <f t="shared" si="48"/>
        <v>2551</v>
      </c>
      <c r="B2570" s="145">
        <v>1280206.6218922362</v>
      </c>
      <c r="U2570" s="145">
        <v>2550</v>
      </c>
      <c r="V2570" s="145">
        <v>-29335743.031557672</v>
      </c>
    </row>
    <row r="2571" spans="1:22" x14ac:dyDescent="0.35">
      <c r="A2571" s="70">
        <f t="shared" si="48"/>
        <v>2552</v>
      </c>
      <c r="B2571" s="145">
        <v>1280206.6218922362</v>
      </c>
      <c r="U2571" s="145">
        <v>2551</v>
      </c>
      <c r="V2571" s="145">
        <v>-4339129.5333676562</v>
      </c>
    </row>
    <row r="2572" spans="1:22" x14ac:dyDescent="0.35">
      <c r="A2572" s="70">
        <f t="shared" si="48"/>
        <v>2553</v>
      </c>
      <c r="B2572" s="145">
        <v>1280206.6218922362</v>
      </c>
      <c r="U2572" s="145">
        <v>2552</v>
      </c>
      <c r="V2572" s="145">
        <v>-12686198.337733679</v>
      </c>
    </row>
    <row r="2573" spans="1:22" x14ac:dyDescent="0.35">
      <c r="A2573" s="70">
        <f t="shared" si="48"/>
        <v>2554</v>
      </c>
      <c r="B2573" s="145">
        <v>1280206.6218922362</v>
      </c>
      <c r="U2573" s="145">
        <v>2553</v>
      </c>
      <c r="V2573" s="145">
        <v>7567541.7338123806</v>
      </c>
    </row>
    <row r="2574" spans="1:22" x14ac:dyDescent="0.35">
      <c r="A2574" s="70">
        <f t="shared" si="48"/>
        <v>2555</v>
      </c>
      <c r="B2574" s="145">
        <v>1280206.6218922362</v>
      </c>
      <c r="U2574" s="145">
        <v>2554</v>
      </c>
      <c r="V2574" s="145">
        <v>-220581.17959895357</v>
      </c>
    </row>
    <row r="2575" spans="1:22" x14ac:dyDescent="0.35">
      <c r="A2575" s="70">
        <f t="shared" si="48"/>
        <v>2556</v>
      </c>
      <c r="B2575" s="145">
        <v>1280206.6218922362</v>
      </c>
      <c r="U2575" s="145">
        <v>2555</v>
      </c>
      <c r="V2575" s="145">
        <v>2312699.576754</v>
      </c>
    </row>
    <row r="2576" spans="1:22" x14ac:dyDescent="0.35">
      <c r="A2576" s="70">
        <f t="shared" si="48"/>
        <v>2557</v>
      </c>
      <c r="B2576" s="145">
        <v>1280206.6218922362</v>
      </c>
      <c r="U2576" s="145">
        <v>2556</v>
      </c>
      <c r="V2576" s="145">
        <v>9390159.2282610759</v>
      </c>
    </row>
    <row r="2577" spans="1:22" x14ac:dyDescent="0.35">
      <c r="A2577" s="70">
        <f t="shared" si="48"/>
        <v>2558</v>
      </c>
      <c r="B2577" s="145">
        <v>1280206.6218922362</v>
      </c>
      <c r="U2577" s="145">
        <v>2557</v>
      </c>
      <c r="V2577" s="145">
        <v>22179081.103137419</v>
      </c>
    </row>
    <row r="2578" spans="1:22" x14ac:dyDescent="0.35">
      <c r="A2578" s="70">
        <f t="shared" si="48"/>
        <v>2559</v>
      </c>
      <c r="B2578" s="145">
        <v>1280206.6218922362</v>
      </c>
      <c r="U2578" s="145">
        <v>2558</v>
      </c>
      <c r="V2578" s="145">
        <v>-24638865.634557404</v>
      </c>
    </row>
    <row r="2579" spans="1:22" x14ac:dyDescent="0.35">
      <c r="A2579" s="70">
        <f t="shared" si="48"/>
        <v>2560</v>
      </c>
      <c r="B2579" s="145">
        <v>1280206.6218922362</v>
      </c>
      <c r="U2579" s="145">
        <v>2559</v>
      </c>
      <c r="V2579" s="145">
        <v>8257438.7507089376</v>
      </c>
    </row>
    <row r="2580" spans="1:22" x14ac:dyDescent="0.35">
      <c r="A2580" s="70">
        <f t="shared" si="48"/>
        <v>2561</v>
      </c>
      <c r="B2580" s="145">
        <v>1280206.6218922362</v>
      </c>
      <c r="U2580" s="145">
        <v>2560</v>
      </c>
      <c r="V2580" s="145">
        <v>-10318520.430121502</v>
      </c>
    </row>
    <row r="2581" spans="1:22" x14ac:dyDescent="0.35">
      <c r="A2581" s="70">
        <f t="shared" si="48"/>
        <v>2562</v>
      </c>
      <c r="B2581" s="145">
        <v>1280206.6218922362</v>
      </c>
      <c r="U2581" s="145">
        <v>2561</v>
      </c>
      <c r="V2581" s="145">
        <v>-9692454.6594990026</v>
      </c>
    </row>
    <row r="2582" spans="1:22" x14ac:dyDescent="0.35">
      <c r="A2582" s="70">
        <f t="shared" ref="A2582:A2645" si="49">A2581+1</f>
        <v>2563</v>
      </c>
      <c r="B2582" s="145">
        <v>1280206.6218922362</v>
      </c>
      <c r="U2582" s="145">
        <v>2562</v>
      </c>
      <c r="V2582" s="145">
        <v>-21010737.450998016</v>
      </c>
    </row>
    <row r="2583" spans="1:22" x14ac:dyDescent="0.35">
      <c r="A2583" s="70">
        <f t="shared" si="49"/>
        <v>2564</v>
      </c>
      <c r="B2583" s="145">
        <v>1280206.6218922362</v>
      </c>
      <c r="U2583" s="145">
        <v>2563</v>
      </c>
      <c r="V2583" s="145">
        <v>-12147887.558446674</v>
      </c>
    </row>
    <row r="2584" spans="1:22" x14ac:dyDescent="0.35">
      <c r="A2584" s="70">
        <f t="shared" si="49"/>
        <v>2565</v>
      </c>
      <c r="B2584" s="145">
        <v>1280206.6218922362</v>
      </c>
      <c r="U2584" s="145">
        <v>2564</v>
      </c>
      <c r="V2584" s="145">
        <v>-4057915.5440920126</v>
      </c>
    </row>
    <row r="2585" spans="1:22" x14ac:dyDescent="0.35">
      <c r="A2585" s="70">
        <f t="shared" si="49"/>
        <v>2566</v>
      </c>
      <c r="B2585" s="145">
        <v>1280206.6218922362</v>
      </c>
      <c r="U2585" s="145">
        <v>2565</v>
      </c>
      <c r="V2585" s="145">
        <v>-10346415.712532401</v>
      </c>
    </row>
    <row r="2586" spans="1:22" x14ac:dyDescent="0.35">
      <c r="A2586" s="70">
        <f t="shared" si="49"/>
        <v>2567</v>
      </c>
      <c r="B2586" s="145">
        <v>1280206.6218922362</v>
      </c>
      <c r="U2586" s="145">
        <v>2566</v>
      </c>
      <c r="V2586" s="145">
        <v>-3752667.5385095812</v>
      </c>
    </row>
    <row r="2587" spans="1:22" x14ac:dyDescent="0.35">
      <c r="A2587" s="70">
        <f t="shared" si="49"/>
        <v>2568</v>
      </c>
      <c r="B2587" s="145">
        <v>1280206.6218922362</v>
      </c>
      <c r="U2587" s="145">
        <v>2567</v>
      </c>
      <c r="V2587" s="145">
        <v>-13126270.781381279</v>
      </c>
    </row>
    <row r="2588" spans="1:22" x14ac:dyDescent="0.35">
      <c r="A2588" s="70">
        <f t="shared" si="49"/>
        <v>2569</v>
      </c>
      <c r="B2588" s="145">
        <v>1280206.6218922362</v>
      </c>
      <c r="U2588" s="145">
        <v>2568</v>
      </c>
      <c r="V2588" s="145">
        <v>-1708113.0888609309</v>
      </c>
    </row>
    <row r="2589" spans="1:22" x14ac:dyDescent="0.35">
      <c r="A2589" s="70">
        <f t="shared" si="49"/>
        <v>2570</v>
      </c>
      <c r="B2589" s="145">
        <v>1280206.6218922362</v>
      </c>
      <c r="U2589" s="145">
        <v>2569</v>
      </c>
      <c r="V2589" s="145">
        <v>-17336069.829628929</v>
      </c>
    </row>
    <row r="2590" spans="1:22" x14ac:dyDescent="0.35">
      <c r="A2590" s="70">
        <f t="shared" si="49"/>
        <v>2571</v>
      </c>
      <c r="B2590" s="145">
        <v>1280206.6218922362</v>
      </c>
      <c r="U2590" s="145">
        <v>2570</v>
      </c>
      <c r="V2590" s="145">
        <v>-17987584.744524144</v>
      </c>
    </row>
    <row r="2591" spans="1:22" x14ac:dyDescent="0.35">
      <c r="A2591" s="70">
        <f t="shared" si="49"/>
        <v>2572</v>
      </c>
      <c r="B2591" s="145">
        <v>1280206.6218922362</v>
      </c>
      <c r="U2591" s="145">
        <v>2571</v>
      </c>
      <c r="V2591" s="145">
        <v>1708457.4996075928</v>
      </c>
    </row>
    <row r="2592" spans="1:22" x14ac:dyDescent="0.35">
      <c r="A2592" s="70">
        <f t="shared" si="49"/>
        <v>2573</v>
      </c>
      <c r="B2592" s="145">
        <v>1280206.6218922362</v>
      </c>
      <c r="U2592" s="145">
        <v>2572</v>
      </c>
      <c r="V2592" s="145">
        <v>1663815.499547001</v>
      </c>
    </row>
    <row r="2593" spans="1:22" x14ac:dyDescent="0.35">
      <c r="A2593" s="70">
        <f t="shared" si="49"/>
        <v>2574</v>
      </c>
      <c r="B2593" s="145">
        <v>1280206.6218922362</v>
      </c>
      <c r="U2593" s="145">
        <v>2573</v>
      </c>
      <c r="V2593" s="145">
        <v>13020299.814246669</v>
      </c>
    </row>
    <row r="2594" spans="1:22" x14ac:dyDescent="0.35">
      <c r="A2594" s="70">
        <f t="shared" si="49"/>
        <v>2575</v>
      </c>
      <c r="B2594" s="145">
        <v>1280206.6218922362</v>
      </c>
      <c r="U2594" s="145">
        <v>2574</v>
      </c>
      <c r="V2594" s="145">
        <v>-2255029.911172241</v>
      </c>
    </row>
    <row r="2595" spans="1:22" x14ac:dyDescent="0.35">
      <c r="A2595" s="70">
        <f t="shared" si="49"/>
        <v>2576</v>
      </c>
      <c r="B2595" s="145">
        <v>1280206.6218922362</v>
      </c>
      <c r="U2595" s="145">
        <v>2575</v>
      </c>
      <c r="V2595" s="145">
        <v>-4697116.2883279547</v>
      </c>
    </row>
    <row r="2596" spans="1:22" x14ac:dyDescent="0.35">
      <c r="A2596" s="70">
        <f t="shared" si="49"/>
        <v>2577</v>
      </c>
      <c r="B2596" s="145">
        <v>1280206.6218922362</v>
      </c>
      <c r="U2596" s="145">
        <v>2576</v>
      </c>
      <c r="V2596" s="145">
        <v>-9403800.0538503341</v>
      </c>
    </row>
    <row r="2597" spans="1:22" x14ac:dyDescent="0.35">
      <c r="A2597" s="70">
        <f t="shared" si="49"/>
        <v>2578</v>
      </c>
      <c r="B2597" s="145">
        <v>1280206.6218922362</v>
      </c>
      <c r="U2597" s="145">
        <v>2577</v>
      </c>
      <c r="V2597" s="145">
        <v>56759335.446013436</v>
      </c>
    </row>
    <row r="2598" spans="1:22" x14ac:dyDescent="0.35">
      <c r="A2598" s="70">
        <f t="shared" si="49"/>
        <v>2579</v>
      </c>
      <c r="B2598" s="145">
        <v>1280206.6218922362</v>
      </c>
      <c r="U2598" s="145">
        <v>2578</v>
      </c>
      <c r="V2598" s="145">
        <v>23370871.402948875</v>
      </c>
    </row>
    <row r="2599" spans="1:22" x14ac:dyDescent="0.35">
      <c r="A2599" s="70">
        <f t="shared" si="49"/>
        <v>2580</v>
      </c>
      <c r="B2599" s="145">
        <v>1280206.6218922362</v>
      </c>
      <c r="U2599" s="145">
        <v>2579</v>
      </c>
      <c r="V2599" s="145">
        <v>-34756088.270415306</v>
      </c>
    </row>
    <row r="2600" spans="1:22" x14ac:dyDescent="0.35">
      <c r="A2600" s="70">
        <f t="shared" si="49"/>
        <v>2581</v>
      </c>
      <c r="B2600" s="145">
        <v>1280206.6218922362</v>
      </c>
      <c r="U2600" s="145">
        <v>2580</v>
      </c>
      <c r="V2600" s="145">
        <v>26676545.139232296</v>
      </c>
    </row>
    <row r="2601" spans="1:22" x14ac:dyDescent="0.35">
      <c r="A2601" s="70">
        <f t="shared" si="49"/>
        <v>2582</v>
      </c>
      <c r="B2601" s="145">
        <v>1280206.6218922362</v>
      </c>
      <c r="U2601" s="145">
        <v>2581</v>
      </c>
      <c r="V2601" s="145">
        <v>7959252.610648144</v>
      </c>
    </row>
    <row r="2602" spans="1:22" x14ac:dyDescent="0.35">
      <c r="A2602" s="70">
        <f t="shared" si="49"/>
        <v>2583</v>
      </c>
      <c r="B2602" s="145">
        <v>1280206.6218922362</v>
      </c>
      <c r="U2602" s="145">
        <v>2582</v>
      </c>
      <c r="V2602" s="145">
        <v>-23462861.612132207</v>
      </c>
    </row>
    <row r="2603" spans="1:22" x14ac:dyDescent="0.35">
      <c r="A2603" s="70">
        <f t="shared" si="49"/>
        <v>2584</v>
      </c>
      <c r="B2603" s="145">
        <v>1280206.6218922362</v>
      </c>
      <c r="U2603" s="145">
        <v>2583</v>
      </c>
      <c r="V2603" s="145">
        <v>-6918730.3577684239</v>
      </c>
    </row>
    <row r="2604" spans="1:22" x14ac:dyDescent="0.35">
      <c r="A2604" s="70">
        <f t="shared" si="49"/>
        <v>2585</v>
      </c>
      <c r="B2604" s="145">
        <v>1280206.6218922362</v>
      </c>
      <c r="U2604" s="145">
        <v>2584</v>
      </c>
      <c r="V2604" s="145">
        <v>-27931284.773291871</v>
      </c>
    </row>
    <row r="2605" spans="1:22" x14ac:dyDescent="0.35">
      <c r="A2605" s="70">
        <f t="shared" si="49"/>
        <v>2586</v>
      </c>
      <c r="B2605" s="145">
        <v>1280206.6218922362</v>
      </c>
      <c r="U2605" s="145">
        <v>2585</v>
      </c>
      <c r="V2605" s="145">
        <v>-16926174.876707248</v>
      </c>
    </row>
    <row r="2606" spans="1:22" x14ac:dyDescent="0.35">
      <c r="A2606" s="70">
        <f t="shared" si="49"/>
        <v>2587</v>
      </c>
      <c r="B2606" s="145">
        <v>1280206.6218922362</v>
      </c>
      <c r="U2606" s="145">
        <v>2586</v>
      </c>
      <c r="V2606" s="145">
        <v>1263111.0380296297</v>
      </c>
    </row>
    <row r="2607" spans="1:22" x14ac:dyDescent="0.35">
      <c r="A2607" s="70">
        <f t="shared" si="49"/>
        <v>2588</v>
      </c>
      <c r="B2607" s="145">
        <v>1280206.6218922362</v>
      </c>
      <c r="U2607" s="145">
        <v>2587</v>
      </c>
      <c r="V2607" s="145">
        <v>-3453400.4812000804</v>
      </c>
    </row>
    <row r="2608" spans="1:22" x14ac:dyDescent="0.35">
      <c r="A2608" s="70">
        <f t="shared" si="49"/>
        <v>2589</v>
      </c>
      <c r="B2608" s="145">
        <v>1280206.6218922362</v>
      </c>
      <c r="U2608" s="145">
        <v>2588</v>
      </c>
      <c r="V2608" s="145">
        <v>-24414016.173338957</v>
      </c>
    </row>
    <row r="2609" spans="1:22" x14ac:dyDescent="0.35">
      <c r="A2609" s="70">
        <f t="shared" si="49"/>
        <v>2590</v>
      </c>
      <c r="B2609" s="145">
        <v>1280206.6218922362</v>
      </c>
      <c r="U2609" s="145">
        <v>2589</v>
      </c>
      <c r="V2609" s="145">
        <v>6229911.0774508715</v>
      </c>
    </row>
    <row r="2610" spans="1:22" x14ac:dyDescent="0.35">
      <c r="A2610" s="70">
        <f t="shared" si="49"/>
        <v>2591</v>
      </c>
      <c r="B2610" s="145">
        <v>1280206.6218922362</v>
      </c>
      <c r="U2610" s="145">
        <v>2590</v>
      </c>
      <c r="V2610" s="145">
        <v>-13498177.000265304</v>
      </c>
    </row>
    <row r="2611" spans="1:22" x14ac:dyDescent="0.35">
      <c r="A2611" s="70">
        <f t="shared" si="49"/>
        <v>2592</v>
      </c>
      <c r="B2611" s="145">
        <v>1280206.6218922362</v>
      </c>
      <c r="U2611" s="145">
        <v>2591</v>
      </c>
      <c r="V2611" s="145">
        <v>6347570.913849894</v>
      </c>
    </row>
    <row r="2612" spans="1:22" x14ac:dyDescent="0.35">
      <c r="A2612" s="70">
        <f t="shared" si="49"/>
        <v>2593</v>
      </c>
      <c r="B2612" s="145">
        <v>1280206.6218922362</v>
      </c>
      <c r="U2612" s="145">
        <v>2592</v>
      </c>
      <c r="V2612" s="145">
        <v>-18405919.041636668</v>
      </c>
    </row>
    <row r="2613" spans="1:22" x14ac:dyDescent="0.35">
      <c r="A2613" s="70">
        <f t="shared" si="49"/>
        <v>2594</v>
      </c>
      <c r="B2613" s="145">
        <v>1280206.6218922362</v>
      </c>
      <c r="U2613" s="145">
        <v>2593</v>
      </c>
      <c r="V2613" s="145">
        <v>23230975.912105575</v>
      </c>
    </row>
    <row r="2614" spans="1:22" x14ac:dyDescent="0.35">
      <c r="A2614" s="70">
        <f t="shared" si="49"/>
        <v>2595</v>
      </c>
      <c r="B2614" s="145">
        <v>1280206.6218922362</v>
      </c>
      <c r="U2614" s="145">
        <v>2594</v>
      </c>
      <c r="V2614" s="145">
        <v>-13502615.822094604</v>
      </c>
    </row>
    <row r="2615" spans="1:22" x14ac:dyDescent="0.35">
      <c r="A2615" s="70">
        <f t="shared" si="49"/>
        <v>2596</v>
      </c>
      <c r="B2615" s="145">
        <v>1280206.6218922362</v>
      </c>
      <c r="U2615" s="145">
        <v>2595</v>
      </c>
      <c r="V2615" s="145">
        <v>10473213.417576257</v>
      </c>
    </row>
    <row r="2616" spans="1:22" x14ac:dyDescent="0.35">
      <c r="A2616" s="70">
        <f t="shared" si="49"/>
        <v>2597</v>
      </c>
      <c r="B2616" s="145">
        <v>1280206.6218922362</v>
      </c>
      <c r="U2616" s="145">
        <v>2596</v>
      </c>
      <c r="V2616" s="145">
        <v>12889502.74976965</v>
      </c>
    </row>
    <row r="2617" spans="1:22" x14ac:dyDescent="0.35">
      <c r="A2617" s="70">
        <f t="shared" si="49"/>
        <v>2598</v>
      </c>
      <c r="B2617" s="145">
        <v>1280206.6218922362</v>
      </c>
      <c r="U2617" s="145">
        <v>2597</v>
      </c>
      <c r="V2617" s="145">
        <v>-8448324.3880120702</v>
      </c>
    </row>
    <row r="2618" spans="1:22" x14ac:dyDescent="0.35">
      <c r="A2618" s="70">
        <f t="shared" si="49"/>
        <v>2599</v>
      </c>
      <c r="B2618" s="145">
        <v>1280206.6218922362</v>
      </c>
      <c r="U2618" s="145">
        <v>2598</v>
      </c>
      <c r="V2618" s="145">
        <v>11048912.543107457</v>
      </c>
    </row>
    <row r="2619" spans="1:22" x14ac:dyDescent="0.35">
      <c r="A2619" s="70">
        <f t="shared" si="49"/>
        <v>2600</v>
      </c>
      <c r="B2619" s="145">
        <v>1280206.6218922362</v>
      </c>
      <c r="U2619" s="145">
        <v>2599</v>
      </c>
      <c r="V2619" s="145">
        <v>-10145383.876371549</v>
      </c>
    </row>
    <row r="2620" spans="1:22" x14ac:dyDescent="0.35">
      <c r="A2620" s="70">
        <f t="shared" si="49"/>
        <v>2601</v>
      </c>
      <c r="B2620" s="145">
        <v>1280206.6218922362</v>
      </c>
      <c r="U2620" s="145">
        <v>2600</v>
      </c>
      <c r="V2620" s="145">
        <v>3094720.779112</v>
      </c>
    </row>
    <row r="2621" spans="1:22" x14ac:dyDescent="0.35">
      <c r="A2621" s="70">
        <f t="shared" si="49"/>
        <v>2602</v>
      </c>
      <c r="B2621" s="145">
        <v>1280206.6218922362</v>
      </c>
      <c r="U2621" s="145">
        <v>2601</v>
      </c>
      <c r="V2621" s="145">
        <v>-7338273.3550348543</v>
      </c>
    </row>
    <row r="2622" spans="1:22" x14ac:dyDescent="0.35">
      <c r="A2622" s="70">
        <f t="shared" si="49"/>
        <v>2603</v>
      </c>
      <c r="B2622" s="145">
        <v>1280206.6218922362</v>
      </c>
      <c r="U2622" s="145">
        <v>2602</v>
      </c>
      <c r="V2622" s="145">
        <v>-25493658.38244129</v>
      </c>
    </row>
    <row r="2623" spans="1:22" x14ac:dyDescent="0.35">
      <c r="A2623" s="70">
        <f t="shared" si="49"/>
        <v>2604</v>
      </c>
      <c r="B2623" s="145">
        <v>1280206.6218922362</v>
      </c>
      <c r="U2623" s="145">
        <v>2603</v>
      </c>
      <c r="V2623" s="145">
        <v>-7049874.0108019337</v>
      </c>
    </row>
    <row r="2624" spans="1:22" x14ac:dyDescent="0.35">
      <c r="A2624" s="70">
        <f t="shared" si="49"/>
        <v>2605</v>
      </c>
      <c r="B2624" s="145">
        <v>1280206.6218922362</v>
      </c>
      <c r="U2624" s="145">
        <v>2604</v>
      </c>
      <c r="V2624" s="145">
        <v>-32049462.201410197</v>
      </c>
    </row>
    <row r="2625" spans="1:22" x14ac:dyDescent="0.35">
      <c r="A2625" s="70">
        <f t="shared" si="49"/>
        <v>2606</v>
      </c>
      <c r="B2625" s="145">
        <v>1280206.6218922362</v>
      </c>
      <c r="U2625" s="145">
        <v>2605</v>
      </c>
      <c r="V2625" s="145">
        <v>-13929509.366555404</v>
      </c>
    </row>
    <row r="2626" spans="1:22" x14ac:dyDescent="0.35">
      <c r="A2626" s="70">
        <f t="shared" si="49"/>
        <v>2607</v>
      </c>
      <c r="B2626" s="145">
        <v>1280206.6218922362</v>
      </c>
      <c r="U2626" s="145">
        <v>2606</v>
      </c>
      <c r="V2626" s="145">
        <v>-1695291.5640048496</v>
      </c>
    </row>
    <row r="2627" spans="1:22" x14ac:dyDescent="0.35">
      <c r="A2627" s="70">
        <f t="shared" si="49"/>
        <v>2608</v>
      </c>
      <c r="B2627" s="145">
        <v>1280206.6218922362</v>
      </c>
      <c r="U2627" s="145">
        <v>2607</v>
      </c>
      <c r="V2627" s="145">
        <v>-18943339.059849471</v>
      </c>
    </row>
    <row r="2628" spans="1:22" x14ac:dyDescent="0.35">
      <c r="A2628" s="70">
        <f t="shared" si="49"/>
        <v>2609</v>
      </c>
      <c r="B2628" s="145">
        <v>1280206.6218922362</v>
      </c>
      <c r="U2628" s="145">
        <v>2608</v>
      </c>
      <c r="V2628" s="145">
        <v>-10349209.925118418</v>
      </c>
    </row>
    <row r="2629" spans="1:22" x14ac:dyDescent="0.35">
      <c r="A2629" s="70">
        <f t="shared" si="49"/>
        <v>2610</v>
      </c>
      <c r="B2629" s="145">
        <v>1280206.6218922362</v>
      </c>
      <c r="U2629" s="145">
        <v>2609</v>
      </c>
      <c r="V2629" s="145">
        <v>-15344441.882992931</v>
      </c>
    </row>
    <row r="2630" spans="1:22" x14ac:dyDescent="0.35">
      <c r="A2630" s="70">
        <f t="shared" si="49"/>
        <v>2611</v>
      </c>
      <c r="B2630" s="145">
        <v>1280206.6218922362</v>
      </c>
      <c r="U2630" s="145">
        <v>2610</v>
      </c>
      <c r="V2630" s="145">
        <v>16608036.925188061</v>
      </c>
    </row>
    <row r="2631" spans="1:22" x14ac:dyDescent="0.35">
      <c r="A2631" s="70">
        <f t="shared" si="49"/>
        <v>2612</v>
      </c>
      <c r="B2631" s="145">
        <v>1280206.6218922362</v>
      </c>
      <c r="U2631" s="145">
        <v>2611</v>
      </c>
      <c r="V2631" s="145">
        <v>-2644168.0042859279</v>
      </c>
    </row>
    <row r="2632" spans="1:22" x14ac:dyDescent="0.35">
      <c r="A2632" s="70">
        <f t="shared" si="49"/>
        <v>2613</v>
      </c>
      <c r="B2632" s="145">
        <v>1280206.6218922362</v>
      </c>
      <c r="U2632" s="145">
        <v>2612</v>
      </c>
      <c r="V2632" s="145">
        <v>-6069943.5826974418</v>
      </c>
    </row>
    <row r="2633" spans="1:22" x14ac:dyDescent="0.35">
      <c r="A2633" s="70">
        <f t="shared" si="49"/>
        <v>2614</v>
      </c>
      <c r="B2633" s="145">
        <v>1280206.6218922362</v>
      </c>
      <c r="U2633" s="145">
        <v>2613</v>
      </c>
      <c r="V2633" s="145">
        <v>-11044610.837499145</v>
      </c>
    </row>
    <row r="2634" spans="1:22" x14ac:dyDescent="0.35">
      <c r="A2634" s="70">
        <f t="shared" si="49"/>
        <v>2615</v>
      </c>
      <c r="B2634" s="145">
        <v>1280206.6218922362</v>
      </c>
      <c r="U2634" s="145">
        <v>2614</v>
      </c>
      <c r="V2634" s="145">
        <v>2029131.8993953019</v>
      </c>
    </row>
    <row r="2635" spans="1:22" x14ac:dyDescent="0.35">
      <c r="A2635" s="70">
        <f t="shared" si="49"/>
        <v>2616</v>
      </c>
      <c r="B2635" s="145">
        <v>1280206.6218922362</v>
      </c>
      <c r="U2635" s="145">
        <v>2615</v>
      </c>
      <c r="V2635" s="145">
        <v>-10537666.521161599</v>
      </c>
    </row>
    <row r="2636" spans="1:22" x14ac:dyDescent="0.35">
      <c r="A2636" s="70">
        <f t="shared" si="49"/>
        <v>2617</v>
      </c>
      <c r="B2636" s="145">
        <v>1280206.6218922362</v>
      </c>
      <c r="U2636" s="145">
        <v>2616</v>
      </c>
      <c r="V2636" s="145">
        <v>33804729.887267105</v>
      </c>
    </row>
    <row r="2637" spans="1:22" x14ac:dyDescent="0.35">
      <c r="A2637" s="70">
        <f t="shared" si="49"/>
        <v>2618</v>
      </c>
      <c r="B2637" s="145">
        <v>1280206.6218922362</v>
      </c>
      <c r="U2637" s="145">
        <v>2617</v>
      </c>
      <c r="V2637" s="145">
        <v>132392.35947823524</v>
      </c>
    </row>
    <row r="2638" spans="1:22" x14ac:dyDescent="0.35">
      <c r="A2638" s="70">
        <f t="shared" si="49"/>
        <v>2619</v>
      </c>
      <c r="B2638" s="145">
        <v>1280206.6218922362</v>
      </c>
      <c r="U2638" s="145">
        <v>2618</v>
      </c>
      <c r="V2638" s="145">
        <v>-7211476.4851728454</v>
      </c>
    </row>
    <row r="2639" spans="1:22" x14ac:dyDescent="0.35">
      <c r="A2639" s="70">
        <f t="shared" si="49"/>
        <v>2620</v>
      </c>
      <c r="B2639" s="145">
        <v>1280206.6218922362</v>
      </c>
      <c r="U2639" s="145">
        <v>2619</v>
      </c>
      <c r="V2639" s="145">
        <v>-8508017.2334432397</v>
      </c>
    </row>
    <row r="2640" spans="1:22" x14ac:dyDescent="0.35">
      <c r="A2640" s="70">
        <f t="shared" si="49"/>
        <v>2621</v>
      </c>
      <c r="B2640" s="145">
        <v>1280206.6218922362</v>
      </c>
      <c r="U2640" s="145">
        <v>2620</v>
      </c>
      <c r="V2640" s="145">
        <v>2349700.4072929397</v>
      </c>
    </row>
    <row r="2641" spans="1:22" x14ac:dyDescent="0.35">
      <c r="A2641" s="70">
        <f t="shared" si="49"/>
        <v>2622</v>
      </c>
      <c r="B2641" s="145">
        <v>1280206.6218922362</v>
      </c>
      <c r="U2641" s="145">
        <v>2621</v>
      </c>
      <c r="V2641" s="145">
        <v>18327338.443434529</v>
      </c>
    </row>
    <row r="2642" spans="1:22" x14ac:dyDescent="0.35">
      <c r="A2642" s="70">
        <f t="shared" si="49"/>
        <v>2623</v>
      </c>
      <c r="B2642" s="145">
        <v>1280206.6218922362</v>
      </c>
      <c r="U2642" s="145">
        <v>2622</v>
      </c>
      <c r="V2642" s="145">
        <v>1030768.2425739504</v>
      </c>
    </row>
    <row r="2643" spans="1:22" x14ac:dyDescent="0.35">
      <c r="A2643" s="70">
        <f t="shared" si="49"/>
        <v>2624</v>
      </c>
      <c r="B2643" s="145">
        <v>1280206.6218922362</v>
      </c>
      <c r="U2643" s="145">
        <v>2623</v>
      </c>
      <c r="V2643" s="145">
        <v>-8295682.7458078973</v>
      </c>
    </row>
    <row r="2644" spans="1:22" x14ac:dyDescent="0.35">
      <c r="A2644" s="70">
        <f t="shared" si="49"/>
        <v>2625</v>
      </c>
      <c r="B2644" s="145">
        <v>1280206.6218922362</v>
      </c>
      <c r="U2644" s="145">
        <v>2624</v>
      </c>
      <c r="V2644" s="145">
        <v>6913116.7455236241</v>
      </c>
    </row>
    <row r="2645" spans="1:22" x14ac:dyDescent="0.35">
      <c r="A2645" s="70">
        <f t="shared" si="49"/>
        <v>2626</v>
      </c>
      <c r="B2645" s="145">
        <v>1280206.6218922362</v>
      </c>
      <c r="U2645" s="145">
        <v>2625</v>
      </c>
      <c r="V2645" s="145">
        <v>-31566475.205352858</v>
      </c>
    </row>
    <row r="2646" spans="1:22" x14ac:dyDescent="0.35">
      <c r="A2646" s="70">
        <f t="shared" ref="A2646:A2709" si="50">A2645+1</f>
        <v>2627</v>
      </c>
      <c r="B2646" s="145">
        <v>1280206.6218922362</v>
      </c>
      <c r="U2646" s="145">
        <v>2626</v>
      </c>
      <c r="V2646" s="145">
        <v>-3734901.5006876588</v>
      </c>
    </row>
    <row r="2647" spans="1:22" x14ac:dyDescent="0.35">
      <c r="A2647" s="70">
        <f t="shared" si="50"/>
        <v>2628</v>
      </c>
      <c r="B2647" s="145">
        <v>1280206.6218922362</v>
      </c>
      <c r="U2647" s="145">
        <v>2627</v>
      </c>
      <c r="V2647" s="145">
        <v>-11680338.983015932</v>
      </c>
    </row>
    <row r="2648" spans="1:22" x14ac:dyDescent="0.35">
      <c r="A2648" s="70">
        <f t="shared" si="50"/>
        <v>2629</v>
      </c>
      <c r="B2648" s="145">
        <v>1280206.6218922362</v>
      </c>
      <c r="U2648" s="145">
        <v>2628</v>
      </c>
      <c r="V2648" s="145">
        <v>-18177780.659258213</v>
      </c>
    </row>
    <row r="2649" spans="1:22" x14ac:dyDescent="0.35">
      <c r="A2649" s="70">
        <f t="shared" si="50"/>
        <v>2630</v>
      </c>
      <c r="B2649" s="145">
        <v>1280206.6218922362</v>
      </c>
      <c r="U2649" s="145">
        <v>2629</v>
      </c>
      <c r="V2649" s="145">
        <v>3553846.4950276911</v>
      </c>
    </row>
    <row r="2650" spans="1:22" x14ac:dyDescent="0.35">
      <c r="A2650" s="70">
        <f t="shared" si="50"/>
        <v>2631</v>
      </c>
      <c r="B2650" s="145">
        <v>1280206.6218922362</v>
      </c>
      <c r="U2650" s="145">
        <v>2630</v>
      </c>
      <c r="V2650" s="145">
        <v>14976762.820981409</v>
      </c>
    </row>
    <row r="2651" spans="1:22" x14ac:dyDescent="0.35">
      <c r="A2651" s="70">
        <f t="shared" si="50"/>
        <v>2632</v>
      </c>
      <c r="B2651" s="145">
        <v>1280206.6218922362</v>
      </c>
      <c r="U2651" s="145">
        <v>2631</v>
      </c>
      <c r="V2651" s="145">
        <v>896096.64071049541</v>
      </c>
    </row>
    <row r="2652" spans="1:22" x14ac:dyDescent="0.35">
      <c r="A2652" s="70">
        <f t="shared" si="50"/>
        <v>2633</v>
      </c>
      <c r="B2652" s="145">
        <v>1280206.6218922362</v>
      </c>
      <c r="U2652" s="145">
        <v>2632</v>
      </c>
      <c r="V2652" s="145">
        <v>7528774.9681451917</v>
      </c>
    </row>
    <row r="2653" spans="1:22" x14ac:dyDescent="0.35">
      <c r="A2653" s="70">
        <f t="shared" si="50"/>
        <v>2634</v>
      </c>
      <c r="B2653" s="145">
        <v>1280206.6218922362</v>
      </c>
      <c r="U2653" s="145">
        <v>2633</v>
      </c>
      <c r="V2653" s="145">
        <v>-21109277.925813746</v>
      </c>
    </row>
    <row r="2654" spans="1:22" x14ac:dyDescent="0.35">
      <c r="A2654" s="70">
        <f t="shared" si="50"/>
        <v>2635</v>
      </c>
      <c r="B2654" s="145">
        <v>1280206.6218922362</v>
      </c>
      <c r="U2654" s="145">
        <v>2634</v>
      </c>
      <c r="V2654" s="145">
        <v>10703233.31052044</v>
      </c>
    </row>
    <row r="2655" spans="1:22" x14ac:dyDescent="0.35">
      <c r="A2655" s="70">
        <f t="shared" si="50"/>
        <v>2636</v>
      </c>
      <c r="B2655" s="145">
        <v>1280206.6218922362</v>
      </c>
      <c r="U2655" s="145">
        <v>2635</v>
      </c>
      <c r="V2655" s="145">
        <v>-11153580.366602093</v>
      </c>
    </row>
    <row r="2656" spans="1:22" x14ac:dyDescent="0.35">
      <c r="A2656" s="70">
        <f t="shared" si="50"/>
        <v>2637</v>
      </c>
      <c r="B2656" s="145">
        <v>1280206.6218922362</v>
      </c>
      <c r="U2656" s="145">
        <v>2636</v>
      </c>
      <c r="V2656" s="145">
        <v>-9893546.9727582037</v>
      </c>
    </row>
    <row r="2657" spans="1:22" x14ac:dyDescent="0.35">
      <c r="A2657" s="70">
        <f t="shared" si="50"/>
        <v>2638</v>
      </c>
      <c r="B2657" s="145">
        <v>1280206.6218922362</v>
      </c>
      <c r="U2657" s="145">
        <v>2637</v>
      </c>
      <c r="V2657" s="145">
        <v>-3557525.6123556234</v>
      </c>
    </row>
    <row r="2658" spans="1:22" x14ac:dyDescent="0.35">
      <c r="A2658" s="70">
        <f t="shared" si="50"/>
        <v>2639</v>
      </c>
      <c r="B2658" s="145">
        <v>1280206.6218922362</v>
      </c>
      <c r="U2658" s="145">
        <v>2638</v>
      </c>
      <c r="V2658" s="145">
        <v>13776715.006580625</v>
      </c>
    </row>
    <row r="2659" spans="1:22" x14ac:dyDescent="0.35">
      <c r="A2659" s="70">
        <f t="shared" si="50"/>
        <v>2640</v>
      </c>
      <c r="B2659" s="145">
        <v>1280206.6218922362</v>
      </c>
      <c r="U2659" s="145">
        <v>2639</v>
      </c>
      <c r="V2659" s="145">
        <v>3840678.7173615992</v>
      </c>
    </row>
    <row r="2660" spans="1:22" x14ac:dyDescent="0.35">
      <c r="A2660" s="70">
        <f t="shared" si="50"/>
        <v>2641</v>
      </c>
      <c r="B2660" s="145">
        <v>1280206.6218922362</v>
      </c>
      <c r="U2660" s="145">
        <v>2640</v>
      </c>
      <c r="V2660" s="145">
        <v>-9545425.1170548052</v>
      </c>
    </row>
    <row r="2661" spans="1:22" x14ac:dyDescent="0.35">
      <c r="A2661" s="70">
        <f t="shared" si="50"/>
        <v>2642</v>
      </c>
      <c r="B2661" s="145">
        <v>1280206.6218922362</v>
      </c>
      <c r="U2661" s="145">
        <v>2641</v>
      </c>
      <c r="V2661" s="145">
        <v>2933732.2053366713</v>
      </c>
    </row>
    <row r="2662" spans="1:22" x14ac:dyDescent="0.35">
      <c r="A2662" s="70">
        <f t="shared" si="50"/>
        <v>2643</v>
      </c>
      <c r="B2662" s="145">
        <v>1280206.6218922362</v>
      </c>
      <c r="U2662" s="145">
        <v>2642</v>
      </c>
      <c r="V2662" s="145">
        <v>-2509583.5931825228</v>
      </c>
    </row>
    <row r="2663" spans="1:22" x14ac:dyDescent="0.35">
      <c r="A2663" s="70">
        <f t="shared" si="50"/>
        <v>2644</v>
      </c>
      <c r="B2663" s="145">
        <v>1280206.6218922362</v>
      </c>
      <c r="U2663" s="145">
        <v>2643</v>
      </c>
      <c r="V2663" s="145">
        <v>-9746590.6714148298</v>
      </c>
    </row>
    <row r="2664" spans="1:22" x14ac:dyDescent="0.35">
      <c r="A2664" s="70">
        <f t="shared" si="50"/>
        <v>2645</v>
      </c>
      <c r="B2664" s="145">
        <v>1280206.6218922362</v>
      </c>
      <c r="U2664" s="145">
        <v>2644</v>
      </c>
      <c r="V2664" s="145">
        <v>13028277.226333819</v>
      </c>
    </row>
    <row r="2665" spans="1:22" x14ac:dyDescent="0.35">
      <c r="A2665" s="70">
        <f t="shared" si="50"/>
        <v>2646</v>
      </c>
      <c r="B2665" s="145">
        <v>1280206.6218922362</v>
      </c>
      <c r="U2665" s="145">
        <v>2645</v>
      </c>
      <c r="V2665" s="145">
        <v>-22760154.221216504</v>
      </c>
    </row>
    <row r="2666" spans="1:22" x14ac:dyDescent="0.35">
      <c r="A2666" s="70">
        <f t="shared" si="50"/>
        <v>2647</v>
      </c>
      <c r="B2666" s="145">
        <v>1280206.6218922362</v>
      </c>
      <c r="U2666" s="145">
        <v>2646</v>
      </c>
      <c r="V2666" s="145">
        <v>32938636.971327271</v>
      </c>
    </row>
    <row r="2667" spans="1:22" x14ac:dyDescent="0.35">
      <c r="A2667" s="70">
        <f t="shared" si="50"/>
        <v>2648</v>
      </c>
      <c r="B2667" s="145">
        <v>1280206.6218922362</v>
      </c>
      <c r="U2667" s="145">
        <v>2647</v>
      </c>
      <c r="V2667" s="145">
        <v>-30375769.621697422</v>
      </c>
    </row>
    <row r="2668" spans="1:22" x14ac:dyDescent="0.35">
      <c r="A2668" s="70">
        <f t="shared" si="50"/>
        <v>2649</v>
      </c>
      <c r="B2668" s="145">
        <v>1280206.6218922362</v>
      </c>
      <c r="U2668" s="145">
        <v>2648</v>
      </c>
      <c r="V2668" s="145">
        <v>-4973641.0675841831</v>
      </c>
    </row>
    <row r="2669" spans="1:22" x14ac:dyDescent="0.35">
      <c r="A2669" s="70">
        <f t="shared" si="50"/>
        <v>2650</v>
      </c>
      <c r="B2669" s="145">
        <v>1280206.6218922362</v>
      </c>
      <c r="U2669" s="145">
        <v>2649</v>
      </c>
      <c r="V2669" s="145">
        <v>3112342.2839707769</v>
      </c>
    </row>
    <row r="2670" spans="1:22" x14ac:dyDescent="0.35">
      <c r="A2670" s="70">
        <f t="shared" si="50"/>
        <v>2651</v>
      </c>
      <c r="B2670" s="145">
        <v>1280206.6218922362</v>
      </c>
      <c r="U2670" s="145">
        <v>2650</v>
      </c>
      <c r="V2670" s="145">
        <v>-18131345.915419091</v>
      </c>
    </row>
    <row r="2671" spans="1:22" x14ac:dyDescent="0.35">
      <c r="A2671" s="70">
        <f t="shared" si="50"/>
        <v>2652</v>
      </c>
      <c r="B2671" s="145">
        <v>1280206.6218922362</v>
      </c>
      <c r="U2671" s="145">
        <v>2651</v>
      </c>
      <c r="V2671" s="145">
        <v>-10180964.406926202</v>
      </c>
    </row>
    <row r="2672" spans="1:22" x14ac:dyDescent="0.35">
      <c r="A2672" s="70">
        <f t="shared" si="50"/>
        <v>2653</v>
      </c>
      <c r="B2672" s="145">
        <v>1280206.6218922362</v>
      </c>
      <c r="U2672" s="145">
        <v>2652</v>
      </c>
      <c r="V2672" s="145">
        <v>-3556935.9108811095</v>
      </c>
    </row>
    <row r="2673" spans="1:22" x14ac:dyDescent="0.35">
      <c r="A2673" s="70">
        <f t="shared" si="50"/>
        <v>2654</v>
      </c>
      <c r="B2673" s="145">
        <v>1280206.6218922362</v>
      </c>
      <c r="U2673" s="145">
        <v>2653</v>
      </c>
      <c r="V2673" s="145">
        <v>-1503726.0110838972</v>
      </c>
    </row>
    <row r="2674" spans="1:22" x14ac:dyDescent="0.35">
      <c r="A2674" s="70">
        <f t="shared" si="50"/>
        <v>2655</v>
      </c>
      <c r="B2674" s="145">
        <v>1280206.6218922362</v>
      </c>
      <c r="U2674" s="145">
        <v>2654</v>
      </c>
      <c r="V2674" s="145">
        <v>-24085305.499431137</v>
      </c>
    </row>
    <row r="2675" spans="1:22" x14ac:dyDescent="0.35">
      <c r="A2675" s="70">
        <f t="shared" si="50"/>
        <v>2656</v>
      </c>
      <c r="B2675" s="145">
        <v>1280206.6218922362</v>
      </c>
      <c r="U2675" s="145">
        <v>2655</v>
      </c>
      <c r="V2675" s="145">
        <v>4207800.683207579</v>
      </c>
    </row>
    <row r="2676" spans="1:22" x14ac:dyDescent="0.35">
      <c r="A2676" s="70">
        <f t="shared" si="50"/>
        <v>2657</v>
      </c>
      <c r="B2676" s="145">
        <v>1280206.6218922362</v>
      </c>
      <c r="U2676" s="145">
        <v>2656</v>
      </c>
      <c r="V2676" s="145">
        <v>-16133713.085188784</v>
      </c>
    </row>
    <row r="2677" spans="1:22" x14ac:dyDescent="0.35">
      <c r="A2677" s="70">
        <f t="shared" si="50"/>
        <v>2658</v>
      </c>
      <c r="B2677" s="145">
        <v>1280206.6218922362</v>
      </c>
      <c r="U2677" s="145">
        <v>2657</v>
      </c>
      <c r="V2677" s="145">
        <v>-9761669.8062594663</v>
      </c>
    </row>
    <row r="2678" spans="1:22" x14ac:dyDescent="0.35">
      <c r="A2678" s="70">
        <f t="shared" si="50"/>
        <v>2659</v>
      </c>
      <c r="B2678" s="145">
        <v>1280206.6218922362</v>
      </c>
      <c r="U2678" s="145">
        <v>2658</v>
      </c>
      <c r="V2678" s="145">
        <v>-9701186.2625229321</v>
      </c>
    </row>
    <row r="2679" spans="1:22" x14ac:dyDescent="0.35">
      <c r="A2679" s="70">
        <f t="shared" si="50"/>
        <v>2660</v>
      </c>
      <c r="B2679" s="145">
        <v>1280206.6218922362</v>
      </c>
      <c r="U2679" s="145">
        <v>2659</v>
      </c>
      <c r="V2679" s="145">
        <v>-21465866.438875996</v>
      </c>
    </row>
    <row r="2680" spans="1:22" x14ac:dyDescent="0.35">
      <c r="A2680" s="70">
        <f t="shared" si="50"/>
        <v>2661</v>
      </c>
      <c r="B2680" s="145">
        <v>1280206.6218922362</v>
      </c>
      <c r="U2680" s="145">
        <v>2660</v>
      </c>
      <c r="V2680" s="145">
        <v>-12005223.071067881</v>
      </c>
    </row>
    <row r="2681" spans="1:22" x14ac:dyDescent="0.35">
      <c r="A2681" s="70">
        <f t="shared" si="50"/>
        <v>2662</v>
      </c>
      <c r="B2681" s="145">
        <v>1280206.6218922362</v>
      </c>
      <c r="U2681" s="145">
        <v>2661</v>
      </c>
      <c r="V2681" s="145">
        <v>-2003967.0335634165</v>
      </c>
    </row>
    <row r="2682" spans="1:22" x14ac:dyDescent="0.35">
      <c r="A2682" s="70">
        <f t="shared" si="50"/>
        <v>2663</v>
      </c>
      <c r="B2682" s="145">
        <v>1280206.6218922362</v>
      </c>
      <c r="U2682" s="145">
        <v>2662</v>
      </c>
      <c r="V2682" s="145">
        <v>23914433.497113351</v>
      </c>
    </row>
    <row r="2683" spans="1:22" x14ac:dyDescent="0.35">
      <c r="A2683" s="70">
        <f t="shared" si="50"/>
        <v>2664</v>
      </c>
      <c r="B2683" s="145">
        <v>1280206.6218922362</v>
      </c>
      <c r="U2683" s="145">
        <v>2663</v>
      </c>
      <c r="V2683" s="145">
        <v>-17530702.334573135</v>
      </c>
    </row>
    <row r="2684" spans="1:22" x14ac:dyDescent="0.35">
      <c r="A2684" s="70">
        <f t="shared" si="50"/>
        <v>2665</v>
      </c>
      <c r="B2684" s="145">
        <v>1280206.6218922362</v>
      </c>
      <c r="U2684" s="145">
        <v>2664</v>
      </c>
      <c r="V2684" s="145">
        <v>4979911.1147101596</v>
      </c>
    </row>
    <row r="2685" spans="1:22" x14ac:dyDescent="0.35">
      <c r="A2685" s="70">
        <f t="shared" si="50"/>
        <v>2666</v>
      </c>
      <c r="B2685" s="145">
        <v>1280206.6218922362</v>
      </c>
      <c r="U2685" s="145">
        <v>2665</v>
      </c>
      <c r="V2685" s="145">
        <v>-2555669.9132627584</v>
      </c>
    </row>
    <row r="2686" spans="1:22" x14ac:dyDescent="0.35">
      <c r="A2686" s="70">
        <f t="shared" si="50"/>
        <v>2667</v>
      </c>
      <c r="B2686" s="145">
        <v>1280206.6218922362</v>
      </c>
      <c r="U2686" s="145">
        <v>2666</v>
      </c>
      <c r="V2686" s="145">
        <v>-2009558.0845106617</v>
      </c>
    </row>
    <row r="2687" spans="1:22" x14ac:dyDescent="0.35">
      <c r="A2687" s="70">
        <f t="shared" si="50"/>
        <v>2668</v>
      </c>
      <c r="B2687" s="145">
        <v>1280206.6218922362</v>
      </c>
      <c r="U2687" s="145">
        <v>2667</v>
      </c>
      <c r="V2687" s="145">
        <v>-537356.74912321195</v>
      </c>
    </row>
    <row r="2688" spans="1:22" x14ac:dyDescent="0.35">
      <c r="A2688" s="70">
        <f t="shared" si="50"/>
        <v>2669</v>
      </c>
      <c r="B2688" s="145">
        <v>1280206.6218922362</v>
      </c>
      <c r="U2688" s="145">
        <v>2668</v>
      </c>
      <c r="V2688" s="145">
        <v>-17532117.296719838</v>
      </c>
    </row>
    <row r="2689" spans="1:22" x14ac:dyDescent="0.35">
      <c r="A2689" s="70">
        <f t="shared" si="50"/>
        <v>2670</v>
      </c>
      <c r="B2689" s="145">
        <v>1280206.6218922362</v>
      </c>
      <c r="U2689" s="145">
        <v>2669</v>
      </c>
      <c r="V2689" s="145">
        <v>4503963.2884604968</v>
      </c>
    </row>
    <row r="2690" spans="1:22" x14ac:dyDescent="0.35">
      <c r="A2690" s="70">
        <f t="shared" si="50"/>
        <v>2671</v>
      </c>
      <c r="B2690" s="145">
        <v>1280206.6218922362</v>
      </c>
      <c r="U2690" s="145">
        <v>2670</v>
      </c>
      <c r="V2690" s="145">
        <v>-4211587.6473449804</v>
      </c>
    </row>
    <row r="2691" spans="1:22" x14ac:dyDescent="0.35">
      <c r="A2691" s="70">
        <f t="shared" si="50"/>
        <v>2672</v>
      </c>
      <c r="B2691" s="145">
        <v>1280206.6218922362</v>
      </c>
      <c r="U2691" s="145">
        <v>2671</v>
      </c>
      <c r="V2691" s="145">
        <v>5550557.0595761016</v>
      </c>
    </row>
    <row r="2692" spans="1:22" x14ac:dyDescent="0.35">
      <c r="A2692" s="70">
        <f t="shared" si="50"/>
        <v>2673</v>
      </c>
      <c r="B2692" s="145">
        <v>1280206.6218922362</v>
      </c>
      <c r="U2692" s="145">
        <v>2672</v>
      </c>
      <c r="V2692" s="145">
        <v>-1479062.0011596344</v>
      </c>
    </row>
    <row r="2693" spans="1:22" x14ac:dyDescent="0.35">
      <c r="A2693" s="70">
        <f t="shared" si="50"/>
        <v>2674</v>
      </c>
      <c r="B2693" s="145">
        <v>1280206.6218922362</v>
      </c>
      <c r="U2693" s="145">
        <v>2673</v>
      </c>
      <c r="V2693" s="145">
        <v>-20968092.344051793</v>
      </c>
    </row>
    <row r="2694" spans="1:22" x14ac:dyDescent="0.35">
      <c r="A2694" s="70">
        <f t="shared" si="50"/>
        <v>2675</v>
      </c>
      <c r="B2694" s="145">
        <v>1280206.6218922362</v>
      </c>
      <c r="U2694" s="145">
        <v>2674</v>
      </c>
      <c r="V2694" s="145">
        <v>16617607.49126862</v>
      </c>
    </row>
    <row r="2695" spans="1:22" x14ac:dyDescent="0.35">
      <c r="A2695" s="70">
        <f t="shared" si="50"/>
        <v>2676</v>
      </c>
      <c r="B2695" s="145">
        <v>1280206.6218922362</v>
      </c>
      <c r="U2695" s="145">
        <v>2675</v>
      </c>
      <c r="V2695" s="145">
        <v>7863669.6345212534</v>
      </c>
    </row>
    <row r="2696" spans="1:22" x14ac:dyDescent="0.35">
      <c r="A2696" s="70">
        <f t="shared" si="50"/>
        <v>2677</v>
      </c>
      <c r="B2696" s="145">
        <v>1280206.6218922362</v>
      </c>
      <c r="U2696" s="145">
        <v>2676</v>
      </c>
      <c r="V2696" s="145">
        <v>-30257093.172040716</v>
      </c>
    </row>
    <row r="2697" spans="1:22" x14ac:dyDescent="0.35">
      <c r="A2697" s="70">
        <f t="shared" si="50"/>
        <v>2678</v>
      </c>
      <c r="B2697" s="145">
        <v>1280206.6218922362</v>
      </c>
      <c r="U2697" s="145">
        <v>2677</v>
      </c>
      <c r="V2697" s="145">
        <v>-24201889.351977393</v>
      </c>
    </row>
    <row r="2698" spans="1:22" x14ac:dyDescent="0.35">
      <c r="A2698" s="70">
        <f t="shared" si="50"/>
        <v>2679</v>
      </c>
      <c r="B2698" s="145">
        <v>1280206.6218922362</v>
      </c>
      <c r="U2698" s="145">
        <v>2678</v>
      </c>
      <c r="V2698" s="145">
        <v>12218639.270455416</v>
      </c>
    </row>
    <row r="2699" spans="1:22" x14ac:dyDescent="0.35">
      <c r="A2699" s="70">
        <f t="shared" si="50"/>
        <v>2680</v>
      </c>
      <c r="B2699" s="145">
        <v>1280206.6218922362</v>
      </c>
      <c r="U2699" s="145">
        <v>2679</v>
      </c>
      <c r="V2699" s="145">
        <v>20813426.617442068</v>
      </c>
    </row>
    <row r="2700" spans="1:22" x14ac:dyDescent="0.35">
      <c r="A2700" s="70">
        <f t="shared" si="50"/>
        <v>2681</v>
      </c>
      <c r="B2700" s="145">
        <v>1280206.6218922362</v>
      </c>
      <c r="U2700" s="145">
        <v>2680</v>
      </c>
      <c r="V2700" s="145">
        <v>-485280.76646158472</v>
      </c>
    </row>
    <row r="2701" spans="1:22" x14ac:dyDescent="0.35">
      <c r="A2701" s="70">
        <f t="shared" si="50"/>
        <v>2682</v>
      </c>
      <c r="B2701" s="145">
        <v>1280206.6218922362</v>
      </c>
      <c r="U2701" s="145">
        <v>2681</v>
      </c>
      <c r="V2701" s="145">
        <v>-8725589.6918496136</v>
      </c>
    </row>
    <row r="2702" spans="1:22" x14ac:dyDescent="0.35">
      <c r="A2702" s="70">
        <f t="shared" si="50"/>
        <v>2683</v>
      </c>
      <c r="B2702" s="145">
        <v>1280206.6218922362</v>
      </c>
      <c r="U2702" s="145">
        <v>2682</v>
      </c>
      <c r="V2702" s="145">
        <v>-7664140.0251292586</v>
      </c>
    </row>
    <row r="2703" spans="1:22" x14ac:dyDescent="0.35">
      <c r="A2703" s="70">
        <f t="shared" si="50"/>
        <v>2684</v>
      </c>
      <c r="B2703" s="145">
        <v>1280206.6218922362</v>
      </c>
      <c r="U2703" s="145">
        <v>2683</v>
      </c>
      <c r="V2703" s="145">
        <v>9264535.7214739136</v>
      </c>
    </row>
    <row r="2704" spans="1:22" x14ac:dyDescent="0.35">
      <c r="A2704" s="70">
        <f t="shared" si="50"/>
        <v>2685</v>
      </c>
      <c r="B2704" s="145">
        <v>1280206.6218922362</v>
      </c>
      <c r="U2704" s="145">
        <v>2684</v>
      </c>
      <c r="V2704" s="145">
        <v>-5899202.1778060012</v>
      </c>
    </row>
    <row r="2705" spans="1:22" x14ac:dyDescent="0.35">
      <c r="A2705" s="70">
        <f t="shared" si="50"/>
        <v>2686</v>
      </c>
      <c r="B2705" s="145">
        <v>1280206.6218922362</v>
      </c>
      <c r="U2705" s="145">
        <v>2685</v>
      </c>
      <c r="V2705" s="145">
        <v>2032126.1852794848</v>
      </c>
    </row>
    <row r="2706" spans="1:22" x14ac:dyDescent="0.35">
      <c r="A2706" s="70">
        <f t="shared" si="50"/>
        <v>2687</v>
      </c>
      <c r="B2706" s="145">
        <v>1280206.6218922362</v>
      </c>
      <c r="U2706" s="145">
        <v>2686</v>
      </c>
      <c r="V2706" s="145">
        <v>30774527.241191778</v>
      </c>
    </row>
    <row r="2707" spans="1:22" x14ac:dyDescent="0.35">
      <c r="A2707" s="70">
        <f t="shared" si="50"/>
        <v>2688</v>
      </c>
      <c r="B2707" s="145">
        <v>1280206.6218922362</v>
      </c>
      <c r="U2707" s="145">
        <v>2687</v>
      </c>
      <c r="V2707" s="145">
        <v>-12145570.710743606</v>
      </c>
    </row>
    <row r="2708" spans="1:22" x14ac:dyDescent="0.35">
      <c r="A2708" s="70">
        <f t="shared" si="50"/>
        <v>2689</v>
      </c>
      <c r="B2708" s="145">
        <v>1280206.6218922362</v>
      </c>
      <c r="U2708" s="145">
        <v>2688</v>
      </c>
      <c r="V2708" s="145">
        <v>11186882.769996732</v>
      </c>
    </row>
    <row r="2709" spans="1:22" x14ac:dyDescent="0.35">
      <c r="A2709" s="70">
        <f t="shared" si="50"/>
        <v>2690</v>
      </c>
      <c r="B2709" s="145">
        <v>1280206.6218922362</v>
      </c>
      <c r="U2709" s="145">
        <v>2689</v>
      </c>
      <c r="V2709" s="145">
        <v>35888.284328080714</v>
      </c>
    </row>
    <row r="2710" spans="1:22" x14ac:dyDescent="0.35">
      <c r="A2710" s="70">
        <f t="shared" ref="A2710:A2773" si="51">A2709+1</f>
        <v>2691</v>
      </c>
      <c r="B2710" s="145">
        <v>1280206.6218922362</v>
      </c>
      <c r="U2710" s="145">
        <v>2690</v>
      </c>
      <c r="V2710" s="145">
        <v>-10916264.830653526</v>
      </c>
    </row>
    <row r="2711" spans="1:22" x14ac:dyDescent="0.35">
      <c r="A2711" s="70">
        <f t="shared" si="51"/>
        <v>2692</v>
      </c>
      <c r="B2711" s="145">
        <v>1280206.6218922362</v>
      </c>
      <c r="U2711" s="145">
        <v>2691</v>
      </c>
      <c r="V2711" s="145">
        <v>19680153.746761505</v>
      </c>
    </row>
    <row r="2712" spans="1:22" x14ac:dyDescent="0.35">
      <c r="A2712" s="70">
        <f t="shared" si="51"/>
        <v>2693</v>
      </c>
      <c r="B2712" s="145">
        <v>1280206.6218922362</v>
      </c>
      <c r="U2712" s="145">
        <v>2692</v>
      </c>
      <c r="V2712" s="145">
        <v>-26467313.169148948</v>
      </c>
    </row>
    <row r="2713" spans="1:22" x14ac:dyDescent="0.35">
      <c r="A2713" s="70">
        <f t="shared" si="51"/>
        <v>2694</v>
      </c>
      <c r="B2713" s="145">
        <v>1280206.6218922362</v>
      </c>
      <c r="U2713" s="145">
        <v>2693</v>
      </c>
      <c r="V2713" s="145">
        <v>44483576.655887544</v>
      </c>
    </row>
    <row r="2714" spans="1:22" x14ac:dyDescent="0.35">
      <c r="A2714" s="70">
        <f t="shared" si="51"/>
        <v>2695</v>
      </c>
      <c r="B2714" s="145">
        <v>1280206.6218922362</v>
      </c>
      <c r="U2714" s="145">
        <v>2694</v>
      </c>
      <c r="V2714" s="145">
        <v>16393027.149742335</v>
      </c>
    </row>
    <row r="2715" spans="1:22" x14ac:dyDescent="0.35">
      <c r="A2715" s="70">
        <f t="shared" si="51"/>
        <v>2696</v>
      </c>
      <c r="B2715" s="145">
        <v>1280206.6218922362</v>
      </c>
      <c r="U2715" s="145">
        <v>2695</v>
      </c>
      <c r="V2715" s="145">
        <v>-21001497.411006719</v>
      </c>
    </row>
    <row r="2716" spans="1:22" x14ac:dyDescent="0.35">
      <c r="A2716" s="70">
        <f t="shared" si="51"/>
        <v>2697</v>
      </c>
      <c r="B2716" s="145">
        <v>1280206.6218922362</v>
      </c>
      <c r="U2716" s="145">
        <v>2696</v>
      </c>
      <c r="V2716" s="145">
        <v>-16379615.675759152</v>
      </c>
    </row>
    <row r="2717" spans="1:22" x14ac:dyDescent="0.35">
      <c r="A2717" s="70">
        <f t="shared" si="51"/>
        <v>2698</v>
      </c>
      <c r="B2717" s="145">
        <v>1280206.6218922362</v>
      </c>
      <c r="U2717" s="145">
        <v>2697</v>
      </c>
      <c r="V2717" s="145">
        <v>-887556.95861309022</v>
      </c>
    </row>
    <row r="2718" spans="1:22" x14ac:dyDescent="0.35">
      <c r="A2718" s="70">
        <f t="shared" si="51"/>
        <v>2699</v>
      </c>
      <c r="B2718" s="145">
        <v>1280206.6218922362</v>
      </c>
      <c r="U2718" s="145">
        <v>2698</v>
      </c>
      <c r="V2718" s="145">
        <v>11314318.135826461</v>
      </c>
    </row>
    <row r="2719" spans="1:22" x14ac:dyDescent="0.35">
      <c r="A2719" s="70">
        <f t="shared" si="51"/>
        <v>2700</v>
      </c>
      <c r="B2719" s="145">
        <v>1280206.6218922362</v>
      </c>
      <c r="U2719" s="145">
        <v>2699</v>
      </c>
      <c r="V2719" s="145">
        <v>-14960196.221501641</v>
      </c>
    </row>
    <row r="2720" spans="1:22" x14ac:dyDescent="0.35">
      <c r="A2720" s="70">
        <f t="shared" si="51"/>
        <v>2701</v>
      </c>
      <c r="B2720" s="145">
        <v>1280206.6218922362</v>
      </c>
      <c r="U2720" s="145">
        <v>2700</v>
      </c>
      <c r="V2720" s="145">
        <v>-5191404.6904731076</v>
      </c>
    </row>
    <row r="2721" spans="1:22" x14ac:dyDescent="0.35">
      <c r="A2721" s="70">
        <f t="shared" si="51"/>
        <v>2702</v>
      </c>
      <c r="B2721" s="145">
        <v>1280206.6218922362</v>
      </c>
      <c r="U2721" s="145">
        <v>2701</v>
      </c>
      <c r="V2721" s="145">
        <v>-8176910.8935467266</v>
      </c>
    </row>
    <row r="2722" spans="1:22" x14ac:dyDescent="0.35">
      <c r="A2722" s="70">
        <f t="shared" si="51"/>
        <v>2703</v>
      </c>
      <c r="B2722" s="145">
        <v>1280206.6218922362</v>
      </c>
      <c r="U2722" s="145">
        <v>2702</v>
      </c>
      <c r="V2722" s="145">
        <v>-22003021.822020095</v>
      </c>
    </row>
    <row r="2723" spans="1:22" x14ac:dyDescent="0.35">
      <c r="A2723" s="70">
        <f t="shared" si="51"/>
        <v>2704</v>
      </c>
      <c r="B2723" s="145">
        <v>1280206.6218922362</v>
      </c>
      <c r="U2723" s="145">
        <v>2703</v>
      </c>
      <c r="V2723" s="145">
        <v>-4701801.6081846096</v>
      </c>
    </row>
    <row r="2724" spans="1:22" x14ac:dyDescent="0.35">
      <c r="A2724" s="70">
        <f t="shared" si="51"/>
        <v>2705</v>
      </c>
      <c r="B2724" s="145">
        <v>1280206.6218922362</v>
      </c>
      <c r="U2724" s="145">
        <v>2704</v>
      </c>
      <c r="V2724" s="145">
        <v>8041302.8257347345</v>
      </c>
    </row>
    <row r="2725" spans="1:22" x14ac:dyDescent="0.35">
      <c r="A2725" s="70">
        <f t="shared" si="51"/>
        <v>2706</v>
      </c>
      <c r="B2725" s="145">
        <v>1280206.6218922362</v>
      </c>
      <c r="U2725" s="145">
        <v>2705</v>
      </c>
      <c r="V2725" s="145">
        <v>-14038982.634243468</v>
      </c>
    </row>
    <row r="2726" spans="1:22" x14ac:dyDescent="0.35">
      <c r="A2726" s="70">
        <f t="shared" si="51"/>
        <v>2707</v>
      </c>
      <c r="B2726" s="145">
        <v>1280206.6218922362</v>
      </c>
      <c r="U2726" s="145">
        <v>2706</v>
      </c>
      <c r="V2726" s="145">
        <v>-9946730.3671463076</v>
      </c>
    </row>
    <row r="2727" spans="1:22" x14ac:dyDescent="0.35">
      <c r="A2727" s="70">
        <f t="shared" si="51"/>
        <v>2708</v>
      </c>
      <c r="B2727" s="145">
        <v>1280206.6218922362</v>
      </c>
      <c r="U2727" s="145">
        <v>2707</v>
      </c>
      <c r="V2727" s="145">
        <v>-9940956.1445959304</v>
      </c>
    </row>
    <row r="2728" spans="1:22" x14ac:dyDescent="0.35">
      <c r="A2728" s="70">
        <f t="shared" si="51"/>
        <v>2709</v>
      </c>
      <c r="B2728" s="145">
        <v>1280206.6218922362</v>
      </c>
      <c r="U2728" s="145">
        <v>2708</v>
      </c>
      <c r="V2728" s="145">
        <v>9057896.9012990557</v>
      </c>
    </row>
    <row r="2729" spans="1:22" x14ac:dyDescent="0.35">
      <c r="A2729" s="70">
        <f t="shared" si="51"/>
        <v>2710</v>
      </c>
      <c r="B2729" s="145">
        <v>1280206.6218922362</v>
      </c>
      <c r="U2729" s="145">
        <v>2709</v>
      </c>
      <c r="V2729" s="145">
        <v>-8718917.0225705151</v>
      </c>
    </row>
    <row r="2730" spans="1:22" x14ac:dyDescent="0.35">
      <c r="A2730" s="70">
        <f t="shared" si="51"/>
        <v>2711</v>
      </c>
      <c r="B2730" s="145">
        <v>1280206.6218922362</v>
      </c>
      <c r="U2730" s="145">
        <v>2710</v>
      </c>
      <c r="V2730" s="145">
        <v>-5719873.5245365575</v>
      </c>
    </row>
    <row r="2731" spans="1:22" x14ac:dyDescent="0.35">
      <c r="A2731" s="70">
        <f t="shared" si="51"/>
        <v>2712</v>
      </c>
      <c r="B2731" s="145">
        <v>1280206.6218922362</v>
      </c>
      <c r="U2731" s="145">
        <v>2711</v>
      </c>
      <c r="V2731" s="145">
        <v>1345129.8101767786</v>
      </c>
    </row>
    <row r="2732" spans="1:22" x14ac:dyDescent="0.35">
      <c r="A2732" s="70">
        <f t="shared" si="51"/>
        <v>2713</v>
      </c>
      <c r="B2732" s="145">
        <v>1280206.6218922362</v>
      </c>
      <c r="U2732" s="145">
        <v>2712</v>
      </c>
      <c r="V2732" s="145">
        <v>21334179.756798074</v>
      </c>
    </row>
    <row r="2733" spans="1:22" x14ac:dyDescent="0.35">
      <c r="A2733" s="70">
        <f t="shared" si="51"/>
        <v>2714</v>
      </c>
      <c r="B2733" s="145">
        <v>1280206.6218922362</v>
      </c>
      <c r="U2733" s="145">
        <v>2713</v>
      </c>
      <c r="V2733" s="145">
        <v>35363539.382642254</v>
      </c>
    </row>
    <row r="2734" spans="1:22" x14ac:dyDescent="0.35">
      <c r="A2734" s="70">
        <f t="shared" si="51"/>
        <v>2715</v>
      </c>
      <c r="B2734" s="145">
        <v>1280206.6218922362</v>
      </c>
      <c r="U2734" s="145">
        <v>2714</v>
      </c>
      <c r="V2734" s="145">
        <v>3856626.5048743747</v>
      </c>
    </row>
    <row r="2735" spans="1:22" x14ac:dyDescent="0.35">
      <c r="A2735" s="70">
        <f t="shared" si="51"/>
        <v>2716</v>
      </c>
      <c r="B2735" s="145">
        <v>1280206.6218922362</v>
      </c>
      <c r="U2735" s="145">
        <v>2715</v>
      </c>
      <c r="V2735" s="145">
        <v>-10961237.663903574</v>
      </c>
    </row>
    <row r="2736" spans="1:22" x14ac:dyDescent="0.35">
      <c r="A2736" s="70">
        <f t="shared" si="51"/>
        <v>2717</v>
      </c>
      <c r="B2736" s="145">
        <v>1280206.6218922362</v>
      </c>
      <c r="U2736" s="145">
        <v>2716</v>
      </c>
      <c r="V2736" s="145">
        <v>3854349.0391024351</v>
      </c>
    </row>
    <row r="2737" spans="1:22" x14ac:dyDescent="0.35">
      <c r="A2737" s="70">
        <f t="shared" si="51"/>
        <v>2718</v>
      </c>
      <c r="B2737" s="145">
        <v>1280206.6218922362</v>
      </c>
      <c r="U2737" s="145">
        <v>2717</v>
      </c>
      <c r="V2737" s="145">
        <v>-21389310.879426975</v>
      </c>
    </row>
    <row r="2738" spans="1:22" x14ac:dyDescent="0.35">
      <c r="A2738" s="70">
        <f t="shared" si="51"/>
        <v>2719</v>
      </c>
      <c r="B2738" s="145">
        <v>1280206.6218922362</v>
      </c>
      <c r="U2738" s="145">
        <v>2718</v>
      </c>
      <c r="V2738" s="145">
        <v>16617201.345083296</v>
      </c>
    </row>
    <row r="2739" spans="1:22" x14ac:dyDescent="0.35">
      <c r="A2739" s="70">
        <f t="shared" si="51"/>
        <v>2720</v>
      </c>
      <c r="B2739" s="145">
        <v>1280206.6218922362</v>
      </c>
      <c r="U2739" s="145">
        <v>2719</v>
      </c>
      <c r="V2739" s="145">
        <v>10642708.962491289</v>
      </c>
    </row>
    <row r="2740" spans="1:22" x14ac:dyDescent="0.35">
      <c r="A2740" s="70">
        <f t="shared" si="51"/>
        <v>2721</v>
      </c>
      <c r="B2740" s="145">
        <v>1280206.6218922362</v>
      </c>
      <c r="U2740" s="145">
        <v>2720</v>
      </c>
      <c r="V2740" s="145">
        <v>-4605988.6341196932</v>
      </c>
    </row>
    <row r="2741" spans="1:22" x14ac:dyDescent="0.35">
      <c r="A2741" s="70">
        <f t="shared" si="51"/>
        <v>2722</v>
      </c>
      <c r="B2741" s="145">
        <v>1280206.6218922362</v>
      </c>
      <c r="U2741" s="145">
        <v>2721</v>
      </c>
      <c r="V2741" s="145">
        <v>11230644.855466586</v>
      </c>
    </row>
    <row r="2742" spans="1:22" x14ac:dyDescent="0.35">
      <c r="A2742" s="70">
        <f t="shared" si="51"/>
        <v>2723</v>
      </c>
      <c r="B2742" s="145">
        <v>1280206.6218922362</v>
      </c>
      <c r="U2742" s="145">
        <v>2722</v>
      </c>
      <c r="V2742" s="145">
        <v>-12575797.55938492</v>
      </c>
    </row>
    <row r="2743" spans="1:22" x14ac:dyDescent="0.35">
      <c r="A2743" s="70">
        <f t="shared" si="51"/>
        <v>2724</v>
      </c>
      <c r="B2743" s="145">
        <v>1280206.6218922362</v>
      </c>
      <c r="U2743" s="145">
        <v>2723</v>
      </c>
      <c r="V2743" s="145">
        <v>736194.09918439388</v>
      </c>
    </row>
    <row r="2744" spans="1:22" x14ac:dyDescent="0.35">
      <c r="A2744" s="70">
        <f t="shared" si="51"/>
        <v>2725</v>
      </c>
      <c r="B2744" s="145">
        <v>1280206.6218922362</v>
      </c>
      <c r="U2744" s="145">
        <v>2724</v>
      </c>
      <c r="V2744" s="145">
        <v>-14668136.868837906</v>
      </c>
    </row>
    <row r="2745" spans="1:22" x14ac:dyDescent="0.35">
      <c r="A2745" s="70">
        <f t="shared" si="51"/>
        <v>2726</v>
      </c>
      <c r="B2745" s="145">
        <v>1280206.6218922362</v>
      </c>
      <c r="U2745" s="145">
        <v>2725</v>
      </c>
      <c r="V2745" s="145">
        <v>12050481.798389897</v>
      </c>
    </row>
    <row r="2746" spans="1:22" x14ac:dyDescent="0.35">
      <c r="A2746" s="70">
        <f t="shared" si="51"/>
        <v>2727</v>
      </c>
      <c r="B2746" s="145">
        <v>1280206.6218922362</v>
      </c>
      <c r="U2746" s="145">
        <v>2726</v>
      </c>
      <c r="V2746" s="145">
        <v>23333.10050785169</v>
      </c>
    </row>
    <row r="2747" spans="1:22" x14ac:dyDescent="0.35">
      <c r="A2747" s="70">
        <f t="shared" si="51"/>
        <v>2728</v>
      </c>
      <c r="B2747" s="145">
        <v>1280206.6218922362</v>
      </c>
      <c r="U2747" s="145">
        <v>2727</v>
      </c>
      <c r="V2747" s="145">
        <v>5132319.3401300758</v>
      </c>
    </row>
    <row r="2748" spans="1:22" x14ac:dyDescent="0.35">
      <c r="A2748" s="70">
        <f t="shared" si="51"/>
        <v>2729</v>
      </c>
      <c r="B2748" s="145">
        <v>1280206.6218922362</v>
      </c>
      <c r="U2748" s="145">
        <v>2728</v>
      </c>
      <c r="V2748" s="145">
        <v>5809376.5130329877</v>
      </c>
    </row>
    <row r="2749" spans="1:22" x14ac:dyDescent="0.35">
      <c r="A2749" s="70">
        <f t="shared" si="51"/>
        <v>2730</v>
      </c>
      <c r="B2749" s="145">
        <v>1280206.6218922362</v>
      </c>
      <c r="U2749" s="145">
        <v>2729</v>
      </c>
      <c r="V2749" s="145">
        <v>23604967.07406915</v>
      </c>
    </row>
    <row r="2750" spans="1:22" x14ac:dyDescent="0.35">
      <c r="A2750" s="70">
        <f t="shared" si="51"/>
        <v>2731</v>
      </c>
      <c r="B2750" s="145">
        <v>1280206.6218922362</v>
      </c>
      <c r="U2750" s="145">
        <v>2730</v>
      </c>
      <c r="V2750" s="145">
        <v>-9829885.2391543332</v>
      </c>
    </row>
    <row r="2751" spans="1:22" x14ac:dyDescent="0.35">
      <c r="A2751" s="70">
        <f t="shared" si="51"/>
        <v>2732</v>
      </c>
      <c r="B2751" s="145">
        <v>1280206.6218922362</v>
      </c>
      <c r="U2751" s="145">
        <v>2731</v>
      </c>
      <c r="V2751" s="145">
        <v>-4673931.9432297535</v>
      </c>
    </row>
    <row r="2752" spans="1:22" x14ac:dyDescent="0.35">
      <c r="A2752" s="70">
        <f t="shared" si="51"/>
        <v>2733</v>
      </c>
      <c r="B2752" s="145">
        <v>1280206.6218922362</v>
      </c>
      <c r="U2752" s="145">
        <v>2732</v>
      </c>
      <c r="V2752" s="145">
        <v>-22009203.993920904</v>
      </c>
    </row>
    <row r="2753" spans="1:22" x14ac:dyDescent="0.35">
      <c r="A2753" s="70">
        <f t="shared" si="51"/>
        <v>2734</v>
      </c>
      <c r="B2753" s="145">
        <v>1280206.6218922362</v>
      </c>
      <c r="U2753" s="145">
        <v>2733</v>
      </c>
      <c r="V2753" s="145">
        <v>-96800.587582655251</v>
      </c>
    </row>
    <row r="2754" spans="1:22" x14ac:dyDescent="0.35">
      <c r="A2754" s="70">
        <f t="shared" si="51"/>
        <v>2735</v>
      </c>
      <c r="B2754" s="145">
        <v>1280206.6218922362</v>
      </c>
      <c r="U2754" s="145">
        <v>2734</v>
      </c>
      <c r="V2754" s="145">
        <v>-4834621.1304234359</v>
      </c>
    </row>
    <row r="2755" spans="1:22" x14ac:dyDescent="0.35">
      <c r="A2755" s="70">
        <f t="shared" si="51"/>
        <v>2736</v>
      </c>
      <c r="B2755" s="145">
        <v>1280206.6218922362</v>
      </c>
      <c r="U2755" s="145">
        <v>2735</v>
      </c>
      <c r="V2755" s="145">
        <v>-4121238.6126456894</v>
      </c>
    </row>
    <row r="2756" spans="1:22" x14ac:dyDescent="0.35">
      <c r="A2756" s="70">
        <f t="shared" si="51"/>
        <v>2737</v>
      </c>
      <c r="B2756" s="145">
        <v>1280206.6218922362</v>
      </c>
      <c r="U2756" s="145">
        <v>2736</v>
      </c>
      <c r="V2756" s="145">
        <v>-8518794.4366224948</v>
      </c>
    </row>
    <row r="2757" spans="1:22" x14ac:dyDescent="0.35">
      <c r="A2757" s="70">
        <f t="shared" si="51"/>
        <v>2738</v>
      </c>
      <c r="B2757" s="145">
        <v>1280206.6218922362</v>
      </c>
      <c r="U2757" s="145">
        <v>2737</v>
      </c>
      <c r="V2757" s="145">
        <v>-1225287.1735575944</v>
      </c>
    </row>
    <row r="2758" spans="1:22" x14ac:dyDescent="0.35">
      <c r="A2758" s="70">
        <f t="shared" si="51"/>
        <v>2739</v>
      </c>
      <c r="B2758" s="145">
        <v>1280206.6218922362</v>
      </c>
      <c r="U2758" s="145">
        <v>2738</v>
      </c>
      <c r="V2758" s="145">
        <v>10941412.258944709</v>
      </c>
    </row>
    <row r="2759" spans="1:22" x14ac:dyDescent="0.35">
      <c r="A2759" s="70">
        <f t="shared" si="51"/>
        <v>2740</v>
      </c>
      <c r="B2759" s="145">
        <v>1280206.6218922362</v>
      </c>
      <c r="U2759" s="145">
        <v>2739</v>
      </c>
      <c r="V2759" s="145">
        <v>10622862.637137197</v>
      </c>
    </row>
    <row r="2760" spans="1:22" x14ac:dyDescent="0.35">
      <c r="A2760" s="70">
        <f t="shared" si="51"/>
        <v>2741</v>
      </c>
      <c r="B2760" s="145">
        <v>1280206.6218922362</v>
      </c>
      <c r="U2760" s="145">
        <v>2740</v>
      </c>
      <c r="V2760" s="145">
        <v>-2445485.1460585259</v>
      </c>
    </row>
    <row r="2761" spans="1:22" x14ac:dyDescent="0.35">
      <c r="A2761" s="70">
        <f t="shared" si="51"/>
        <v>2742</v>
      </c>
      <c r="B2761" s="145">
        <v>1280206.6218922362</v>
      </c>
      <c r="U2761" s="145">
        <v>2741</v>
      </c>
      <c r="V2761" s="145">
        <v>-18363039.614328191</v>
      </c>
    </row>
    <row r="2762" spans="1:22" x14ac:dyDescent="0.35">
      <c r="A2762" s="70">
        <f t="shared" si="51"/>
        <v>2743</v>
      </c>
      <c r="B2762" s="145">
        <v>1280206.6218922362</v>
      </c>
      <c r="U2762" s="145">
        <v>2742</v>
      </c>
      <c r="V2762" s="145">
        <v>-21994378.572934069</v>
      </c>
    </row>
    <row r="2763" spans="1:22" x14ac:dyDescent="0.35">
      <c r="A2763" s="70">
        <f t="shared" si="51"/>
        <v>2744</v>
      </c>
      <c r="B2763" s="145">
        <v>1280206.6218922362</v>
      </c>
      <c r="U2763" s="145">
        <v>2743</v>
      </c>
      <c r="V2763" s="145">
        <v>-10890626.831655938</v>
      </c>
    </row>
    <row r="2764" spans="1:22" x14ac:dyDescent="0.35">
      <c r="A2764" s="70">
        <f t="shared" si="51"/>
        <v>2745</v>
      </c>
      <c r="B2764" s="145">
        <v>1280206.6218922362</v>
      </c>
      <c r="U2764" s="145">
        <v>2744</v>
      </c>
      <c r="V2764" s="145">
        <v>-10442336.052382655</v>
      </c>
    </row>
    <row r="2765" spans="1:22" x14ac:dyDescent="0.35">
      <c r="A2765" s="70">
        <f t="shared" si="51"/>
        <v>2746</v>
      </c>
      <c r="B2765" s="145">
        <v>1280206.6218922362</v>
      </c>
      <c r="U2765" s="145">
        <v>2745</v>
      </c>
      <c r="V2765" s="145">
        <v>-3627749.7563076057</v>
      </c>
    </row>
    <row r="2766" spans="1:22" x14ac:dyDescent="0.35">
      <c r="A2766" s="70">
        <f t="shared" si="51"/>
        <v>2747</v>
      </c>
      <c r="B2766" s="145">
        <v>1280206.6218922362</v>
      </c>
      <c r="U2766" s="145">
        <v>2746</v>
      </c>
      <c r="V2766" s="145">
        <v>30419242.719383456</v>
      </c>
    </row>
    <row r="2767" spans="1:22" x14ac:dyDescent="0.35">
      <c r="A2767" s="70">
        <f t="shared" si="51"/>
        <v>2748</v>
      </c>
      <c r="B2767" s="145">
        <v>1280206.6218922362</v>
      </c>
      <c r="U2767" s="145">
        <v>2747</v>
      </c>
      <c r="V2767" s="145">
        <v>-24338548.922400586</v>
      </c>
    </row>
    <row r="2768" spans="1:22" x14ac:dyDescent="0.35">
      <c r="A2768" s="70">
        <f t="shared" si="51"/>
        <v>2749</v>
      </c>
      <c r="B2768" s="145">
        <v>1280206.6218922362</v>
      </c>
      <c r="U2768" s="145">
        <v>2748</v>
      </c>
      <c r="V2768" s="145">
        <v>-20024969.888450656</v>
      </c>
    </row>
    <row r="2769" spans="1:22" x14ac:dyDescent="0.35">
      <c r="A2769" s="70">
        <f t="shared" si="51"/>
        <v>2750</v>
      </c>
      <c r="B2769" s="145">
        <v>1280206.6218922362</v>
      </c>
      <c r="U2769" s="145">
        <v>2749</v>
      </c>
      <c r="V2769" s="145">
        <v>7629873.8281419873</v>
      </c>
    </row>
    <row r="2770" spans="1:22" x14ac:dyDescent="0.35">
      <c r="A2770" s="70">
        <f t="shared" si="51"/>
        <v>2751</v>
      </c>
      <c r="B2770" s="145">
        <v>1280206.6218922362</v>
      </c>
      <c r="U2770" s="145">
        <v>2750</v>
      </c>
      <c r="V2770" s="145">
        <v>25899384.426565245</v>
      </c>
    </row>
    <row r="2771" spans="1:22" x14ac:dyDescent="0.35">
      <c r="A2771" s="70">
        <f t="shared" si="51"/>
        <v>2752</v>
      </c>
      <c r="B2771" s="145">
        <v>1280206.6218922362</v>
      </c>
      <c r="U2771" s="145">
        <v>2751</v>
      </c>
      <c r="V2771" s="145">
        <v>-1629971.7919487469</v>
      </c>
    </row>
    <row r="2772" spans="1:22" x14ac:dyDescent="0.35">
      <c r="A2772" s="70">
        <f t="shared" si="51"/>
        <v>2753</v>
      </c>
      <c r="B2772" s="145">
        <v>1280206.6218922362</v>
      </c>
      <c r="U2772" s="145">
        <v>2752</v>
      </c>
      <c r="V2772" s="145">
        <v>-4473332.0314319264</v>
      </c>
    </row>
    <row r="2773" spans="1:22" x14ac:dyDescent="0.35">
      <c r="A2773" s="70">
        <f t="shared" si="51"/>
        <v>2754</v>
      </c>
      <c r="B2773" s="145">
        <v>1280206.6218922362</v>
      </c>
      <c r="U2773" s="145">
        <v>2753</v>
      </c>
      <c r="V2773" s="145">
        <v>17166738.696873628</v>
      </c>
    </row>
    <row r="2774" spans="1:22" x14ac:dyDescent="0.35">
      <c r="A2774" s="70">
        <f t="shared" ref="A2774:A2837" si="52">A2773+1</f>
        <v>2755</v>
      </c>
      <c r="B2774" s="145">
        <v>1280206.6218922362</v>
      </c>
      <c r="U2774" s="145">
        <v>2754</v>
      </c>
      <c r="V2774" s="145">
        <v>-1813062.6979623102</v>
      </c>
    </row>
    <row r="2775" spans="1:22" x14ac:dyDescent="0.35">
      <c r="A2775" s="70">
        <f t="shared" si="52"/>
        <v>2756</v>
      </c>
      <c r="B2775" s="145">
        <v>1280206.6218922362</v>
      </c>
      <c r="U2775" s="145">
        <v>2755</v>
      </c>
      <c r="V2775" s="145">
        <v>8295319.8662492335</v>
      </c>
    </row>
    <row r="2776" spans="1:22" x14ac:dyDescent="0.35">
      <c r="A2776" s="70">
        <f t="shared" si="52"/>
        <v>2757</v>
      </c>
      <c r="B2776" s="145">
        <v>1280206.6218922362</v>
      </c>
      <c r="U2776" s="145">
        <v>2756</v>
      </c>
      <c r="V2776" s="145">
        <v>-14953833.84338611</v>
      </c>
    </row>
    <row r="2777" spans="1:22" x14ac:dyDescent="0.35">
      <c r="A2777" s="70">
        <f t="shared" si="52"/>
        <v>2758</v>
      </c>
      <c r="B2777" s="145">
        <v>1280206.6218922362</v>
      </c>
      <c r="U2777" s="145">
        <v>2757</v>
      </c>
      <c r="V2777" s="145">
        <v>-15504382.161806481</v>
      </c>
    </row>
    <row r="2778" spans="1:22" x14ac:dyDescent="0.35">
      <c r="A2778" s="70">
        <f t="shared" si="52"/>
        <v>2759</v>
      </c>
      <c r="B2778" s="145">
        <v>1280206.6218922362</v>
      </c>
      <c r="U2778" s="145">
        <v>2758</v>
      </c>
      <c r="V2778" s="145">
        <v>-1971920.2971296683</v>
      </c>
    </row>
    <row r="2779" spans="1:22" x14ac:dyDescent="0.35">
      <c r="A2779" s="70">
        <f t="shared" si="52"/>
        <v>2760</v>
      </c>
      <c r="B2779" s="145">
        <v>1280206.6218922362</v>
      </c>
      <c r="U2779" s="145">
        <v>2759</v>
      </c>
      <c r="V2779" s="145">
        <v>-6327415.5751308184</v>
      </c>
    </row>
    <row r="2780" spans="1:22" x14ac:dyDescent="0.35">
      <c r="A2780" s="70">
        <f t="shared" si="52"/>
        <v>2761</v>
      </c>
      <c r="B2780" s="145">
        <v>1280206.6218922362</v>
      </c>
      <c r="U2780" s="145">
        <v>2760</v>
      </c>
      <c r="V2780" s="145">
        <v>-6625456.2377378717</v>
      </c>
    </row>
    <row r="2781" spans="1:22" x14ac:dyDescent="0.35">
      <c r="A2781" s="70">
        <f t="shared" si="52"/>
        <v>2762</v>
      </c>
      <c r="B2781" s="145">
        <v>1280206.6218922362</v>
      </c>
      <c r="U2781" s="145">
        <v>2761</v>
      </c>
      <c r="V2781" s="145">
        <v>-15361486.829800267</v>
      </c>
    </row>
    <row r="2782" spans="1:22" x14ac:dyDescent="0.35">
      <c r="A2782" s="70">
        <f t="shared" si="52"/>
        <v>2763</v>
      </c>
      <c r="B2782" s="145">
        <v>1280206.6218922362</v>
      </c>
      <c r="U2782" s="145">
        <v>2762</v>
      </c>
      <c r="V2782" s="145">
        <v>9447536.0497627482</v>
      </c>
    </row>
    <row r="2783" spans="1:22" x14ac:dyDescent="0.35">
      <c r="A2783" s="70">
        <f t="shared" si="52"/>
        <v>2764</v>
      </c>
      <c r="B2783" s="145">
        <v>1280206.6218922362</v>
      </c>
      <c r="U2783" s="145">
        <v>2763</v>
      </c>
      <c r="V2783" s="145">
        <v>22428129.50405997</v>
      </c>
    </row>
    <row r="2784" spans="1:22" x14ac:dyDescent="0.35">
      <c r="A2784" s="70">
        <f t="shared" si="52"/>
        <v>2765</v>
      </c>
      <c r="B2784" s="145">
        <v>1280206.6218922362</v>
      </c>
      <c r="U2784" s="145">
        <v>2764</v>
      </c>
      <c r="V2784" s="145">
        <v>12014551.062382445</v>
      </c>
    </row>
    <row r="2785" spans="1:22" x14ac:dyDescent="0.35">
      <c r="A2785" s="70">
        <f t="shared" si="52"/>
        <v>2766</v>
      </c>
      <c r="B2785" s="145">
        <v>1280206.6218922362</v>
      </c>
      <c r="U2785" s="145">
        <v>2765</v>
      </c>
      <c r="V2785" s="145">
        <v>18095098.086769491</v>
      </c>
    </row>
    <row r="2786" spans="1:22" x14ac:dyDescent="0.35">
      <c r="A2786" s="70">
        <f t="shared" si="52"/>
        <v>2767</v>
      </c>
      <c r="B2786" s="145">
        <v>1280206.6218922362</v>
      </c>
      <c r="U2786" s="145">
        <v>2766</v>
      </c>
      <c r="V2786" s="145">
        <v>-970657.12851255015</v>
      </c>
    </row>
    <row r="2787" spans="1:22" x14ac:dyDescent="0.35">
      <c r="A2787" s="70">
        <f t="shared" si="52"/>
        <v>2768</v>
      </c>
      <c r="B2787" s="145">
        <v>1280206.6218922362</v>
      </c>
      <c r="U2787" s="145">
        <v>2767</v>
      </c>
      <c r="V2787" s="145">
        <v>8013344.9636633359</v>
      </c>
    </row>
    <row r="2788" spans="1:22" x14ac:dyDescent="0.35">
      <c r="A2788" s="70">
        <f t="shared" si="52"/>
        <v>2769</v>
      </c>
      <c r="B2788" s="145">
        <v>1280206.6218922362</v>
      </c>
      <c r="U2788" s="145">
        <v>2768</v>
      </c>
      <c r="V2788" s="145">
        <v>-7114433.8104219865</v>
      </c>
    </row>
    <row r="2789" spans="1:22" x14ac:dyDescent="0.35">
      <c r="A2789" s="70">
        <f t="shared" si="52"/>
        <v>2770</v>
      </c>
      <c r="B2789" s="145">
        <v>1280206.6218922362</v>
      </c>
      <c r="U2789" s="145">
        <v>2769</v>
      </c>
      <c r="V2789" s="145">
        <v>-7925354.2062403485</v>
      </c>
    </row>
    <row r="2790" spans="1:22" x14ac:dyDescent="0.35">
      <c r="A2790" s="70">
        <f t="shared" si="52"/>
        <v>2771</v>
      </c>
      <c r="B2790" s="145">
        <v>1280206.6218922362</v>
      </c>
      <c r="U2790" s="145">
        <v>2770</v>
      </c>
      <c r="V2790" s="145">
        <v>4604467.8409558348</v>
      </c>
    </row>
    <row r="2791" spans="1:22" x14ac:dyDescent="0.35">
      <c r="A2791" s="70">
        <f t="shared" si="52"/>
        <v>2772</v>
      </c>
      <c r="B2791" s="145">
        <v>1280206.6218922362</v>
      </c>
      <c r="U2791" s="145">
        <v>2771</v>
      </c>
      <c r="V2791" s="145">
        <v>-6811878.4307139702</v>
      </c>
    </row>
    <row r="2792" spans="1:22" x14ac:dyDescent="0.35">
      <c r="A2792" s="70">
        <f t="shared" si="52"/>
        <v>2773</v>
      </c>
      <c r="B2792" s="145">
        <v>1280206.6218922362</v>
      </c>
      <c r="U2792" s="145">
        <v>2772</v>
      </c>
      <c r="V2792" s="145">
        <v>4418038.0263149254</v>
      </c>
    </row>
    <row r="2793" spans="1:22" x14ac:dyDescent="0.35">
      <c r="A2793" s="70">
        <f t="shared" si="52"/>
        <v>2774</v>
      </c>
      <c r="B2793" s="145">
        <v>1280206.6218922362</v>
      </c>
      <c r="U2793" s="145">
        <v>2773</v>
      </c>
      <c r="V2793" s="145">
        <v>8463696.7360252626</v>
      </c>
    </row>
    <row r="2794" spans="1:22" x14ac:dyDescent="0.35">
      <c r="A2794" s="70">
        <f t="shared" si="52"/>
        <v>2775</v>
      </c>
      <c r="B2794" s="145">
        <v>1280206.6218922362</v>
      </c>
      <c r="U2794" s="145">
        <v>2774</v>
      </c>
      <c r="V2794" s="145">
        <v>6022740.7599088661</v>
      </c>
    </row>
    <row r="2795" spans="1:22" x14ac:dyDescent="0.35">
      <c r="A2795" s="70">
        <f t="shared" si="52"/>
        <v>2776</v>
      </c>
      <c r="B2795" s="145">
        <v>1280206.6218922362</v>
      </c>
      <c r="U2795" s="145">
        <v>2775</v>
      </c>
      <c r="V2795" s="145">
        <v>-13945812.547598125</v>
      </c>
    </row>
    <row r="2796" spans="1:22" x14ac:dyDescent="0.35">
      <c r="A2796" s="70">
        <f t="shared" si="52"/>
        <v>2777</v>
      </c>
      <c r="B2796" s="145">
        <v>1280206.6218922362</v>
      </c>
      <c r="U2796" s="145">
        <v>2776</v>
      </c>
      <c r="V2796" s="145">
        <v>31861865.604907494</v>
      </c>
    </row>
    <row r="2797" spans="1:22" x14ac:dyDescent="0.35">
      <c r="A2797" s="70">
        <f t="shared" si="52"/>
        <v>2778</v>
      </c>
      <c r="B2797" s="145">
        <v>1280206.6218922362</v>
      </c>
      <c r="U2797" s="145">
        <v>2777</v>
      </c>
      <c r="V2797" s="145">
        <v>-13236683.933295321</v>
      </c>
    </row>
    <row r="2798" spans="1:22" x14ac:dyDescent="0.35">
      <c r="A2798" s="70">
        <f t="shared" si="52"/>
        <v>2779</v>
      </c>
      <c r="B2798" s="145">
        <v>1280206.6218922362</v>
      </c>
      <c r="U2798" s="145">
        <v>2778</v>
      </c>
      <c r="V2798" s="145">
        <v>-6450301.4094214663</v>
      </c>
    </row>
    <row r="2799" spans="1:22" x14ac:dyDescent="0.35">
      <c r="A2799" s="70">
        <f t="shared" si="52"/>
        <v>2780</v>
      </c>
      <c r="B2799" s="145">
        <v>1280206.6218922362</v>
      </c>
      <c r="U2799" s="145">
        <v>2779</v>
      </c>
      <c r="V2799" s="145">
        <v>-26340574.624471061</v>
      </c>
    </row>
    <row r="2800" spans="1:22" x14ac:dyDescent="0.35">
      <c r="A2800" s="70">
        <f t="shared" si="52"/>
        <v>2781</v>
      </c>
      <c r="B2800" s="145">
        <v>1280206.6218922362</v>
      </c>
      <c r="U2800" s="145">
        <v>2780</v>
      </c>
      <c r="V2800" s="145">
        <v>7080638.0605383664</v>
      </c>
    </row>
    <row r="2801" spans="1:22" x14ac:dyDescent="0.35">
      <c r="A2801" s="70">
        <f t="shared" si="52"/>
        <v>2782</v>
      </c>
      <c r="B2801" s="145">
        <v>1280206.6218922362</v>
      </c>
      <c r="U2801" s="145">
        <v>2781</v>
      </c>
      <c r="V2801" s="145">
        <v>-4110169.1758744605</v>
      </c>
    </row>
    <row r="2802" spans="1:22" x14ac:dyDescent="0.35">
      <c r="A2802" s="70">
        <f t="shared" si="52"/>
        <v>2783</v>
      </c>
      <c r="B2802" s="145">
        <v>1280206.6218922362</v>
      </c>
      <c r="U2802" s="145">
        <v>2782</v>
      </c>
      <c r="V2802" s="145">
        <v>-1603941.1153466832</v>
      </c>
    </row>
    <row r="2803" spans="1:22" x14ac:dyDescent="0.35">
      <c r="A2803" s="70">
        <f t="shared" si="52"/>
        <v>2784</v>
      </c>
      <c r="B2803" s="145">
        <v>1280206.6218922362</v>
      </c>
      <c r="U2803" s="145">
        <v>2783</v>
      </c>
      <c r="V2803" s="145">
        <v>-7487782.1502630692</v>
      </c>
    </row>
    <row r="2804" spans="1:22" x14ac:dyDescent="0.35">
      <c r="A2804" s="70">
        <f t="shared" si="52"/>
        <v>2785</v>
      </c>
      <c r="B2804" s="145">
        <v>1280206.6218922362</v>
      </c>
      <c r="U2804" s="145">
        <v>2784</v>
      </c>
      <c r="V2804" s="145">
        <v>822474.94164612517</v>
      </c>
    </row>
    <row r="2805" spans="1:22" x14ac:dyDescent="0.35">
      <c r="A2805" s="70">
        <f t="shared" si="52"/>
        <v>2786</v>
      </c>
      <c r="B2805" s="145">
        <v>1280206.6218922362</v>
      </c>
      <c r="U2805" s="145">
        <v>2785</v>
      </c>
      <c r="V2805" s="145">
        <v>31109228.357440777</v>
      </c>
    </row>
    <row r="2806" spans="1:22" x14ac:dyDescent="0.35">
      <c r="A2806" s="70">
        <f t="shared" si="52"/>
        <v>2787</v>
      </c>
      <c r="B2806" s="145">
        <v>1280206.6218922362</v>
      </c>
      <c r="U2806" s="145">
        <v>2786</v>
      </c>
      <c r="V2806" s="145">
        <v>11830948.550623223</v>
      </c>
    </row>
    <row r="2807" spans="1:22" x14ac:dyDescent="0.35">
      <c r="A2807" s="70">
        <f t="shared" si="52"/>
        <v>2788</v>
      </c>
      <c r="B2807" s="145">
        <v>1280206.6218922362</v>
      </c>
      <c r="U2807" s="145">
        <v>2787</v>
      </c>
      <c r="V2807" s="145">
        <v>653802.70543323085</v>
      </c>
    </row>
    <row r="2808" spans="1:22" x14ac:dyDescent="0.35">
      <c r="A2808" s="70">
        <f t="shared" si="52"/>
        <v>2789</v>
      </c>
      <c r="B2808" s="145">
        <v>1280206.6218922362</v>
      </c>
      <c r="U2808" s="145">
        <v>2788</v>
      </c>
      <c r="V2808" s="145">
        <v>-8952269.3926923536</v>
      </c>
    </row>
    <row r="2809" spans="1:22" x14ac:dyDescent="0.35">
      <c r="A2809" s="70">
        <f t="shared" si="52"/>
        <v>2790</v>
      </c>
      <c r="B2809" s="145">
        <v>1280206.6218922362</v>
      </c>
      <c r="U2809" s="145">
        <v>2789</v>
      </c>
      <c r="V2809" s="145">
        <v>9966313.7036414295</v>
      </c>
    </row>
    <row r="2810" spans="1:22" x14ac:dyDescent="0.35">
      <c r="A2810" s="70">
        <f t="shared" si="52"/>
        <v>2791</v>
      </c>
      <c r="B2810" s="145">
        <v>1280206.6218922362</v>
      </c>
      <c r="U2810" s="145">
        <v>2790</v>
      </c>
      <c r="V2810" s="145">
        <v>3480649.6997823082</v>
      </c>
    </row>
    <row r="2811" spans="1:22" x14ac:dyDescent="0.35">
      <c r="A2811" s="70">
        <f t="shared" si="52"/>
        <v>2792</v>
      </c>
      <c r="B2811" s="145">
        <v>1280206.6218922362</v>
      </c>
      <c r="U2811" s="145">
        <v>2791</v>
      </c>
      <c r="V2811" s="145">
        <v>3875576.2830696926</v>
      </c>
    </row>
    <row r="2812" spans="1:22" x14ac:dyDescent="0.35">
      <c r="A2812" s="70">
        <f t="shared" si="52"/>
        <v>2793</v>
      </c>
      <c r="B2812" s="145">
        <v>1280206.6218922362</v>
      </c>
      <c r="U2812" s="145">
        <v>2792</v>
      </c>
      <c r="V2812" s="145">
        <v>27369472.999510296</v>
      </c>
    </row>
    <row r="2813" spans="1:22" x14ac:dyDescent="0.35">
      <c r="A2813" s="70">
        <f t="shared" si="52"/>
        <v>2794</v>
      </c>
      <c r="B2813" s="145">
        <v>1280206.6218922362</v>
      </c>
      <c r="U2813" s="145">
        <v>2793</v>
      </c>
      <c r="V2813" s="145">
        <v>7104781.6677864604</v>
      </c>
    </row>
    <row r="2814" spans="1:22" x14ac:dyDescent="0.35">
      <c r="A2814" s="70">
        <f t="shared" si="52"/>
        <v>2795</v>
      </c>
      <c r="B2814" s="145">
        <v>1280206.6218922362</v>
      </c>
      <c r="U2814" s="145">
        <v>2794</v>
      </c>
      <c r="V2814" s="145">
        <v>6776299.3034737408</v>
      </c>
    </row>
    <row r="2815" spans="1:22" x14ac:dyDescent="0.35">
      <c r="A2815" s="70">
        <f t="shared" si="52"/>
        <v>2796</v>
      </c>
      <c r="B2815" s="145">
        <v>1280206.6218922362</v>
      </c>
      <c r="U2815" s="145">
        <v>2795</v>
      </c>
      <c r="V2815" s="145">
        <v>2390604.9829177521</v>
      </c>
    </row>
    <row r="2816" spans="1:22" x14ac:dyDescent="0.35">
      <c r="A2816" s="70">
        <f t="shared" si="52"/>
        <v>2797</v>
      </c>
      <c r="B2816" s="145">
        <v>1280206.6218922362</v>
      </c>
      <c r="U2816" s="145">
        <v>2796</v>
      </c>
      <c r="V2816" s="145">
        <v>18320616.950482152</v>
      </c>
    </row>
    <row r="2817" spans="1:22" x14ac:dyDescent="0.35">
      <c r="A2817" s="70">
        <f t="shared" si="52"/>
        <v>2798</v>
      </c>
      <c r="B2817" s="145">
        <v>1280206.6218922362</v>
      </c>
      <c r="U2817" s="145">
        <v>2797</v>
      </c>
      <c r="V2817" s="145">
        <v>9527913.1723775938</v>
      </c>
    </row>
    <row r="2818" spans="1:22" x14ac:dyDescent="0.35">
      <c r="A2818" s="70">
        <f t="shared" si="52"/>
        <v>2799</v>
      </c>
      <c r="B2818" s="145">
        <v>1280206.6218922362</v>
      </c>
      <c r="U2818" s="145">
        <v>2798</v>
      </c>
      <c r="V2818" s="145">
        <v>-1619635.1356148459</v>
      </c>
    </row>
    <row r="2819" spans="1:22" x14ac:dyDescent="0.35">
      <c r="A2819" s="70">
        <f t="shared" si="52"/>
        <v>2800</v>
      </c>
      <c r="B2819" s="145">
        <v>1280206.6218922362</v>
      </c>
      <c r="U2819" s="145">
        <v>2799</v>
      </c>
      <c r="V2819" s="145">
        <v>-11672198.386316145</v>
      </c>
    </row>
    <row r="2820" spans="1:22" x14ac:dyDescent="0.35">
      <c r="A2820" s="70">
        <f t="shared" si="52"/>
        <v>2801</v>
      </c>
      <c r="B2820" s="145">
        <v>1280206.6218922362</v>
      </c>
      <c r="U2820" s="145">
        <v>2800</v>
      </c>
      <c r="V2820" s="145">
        <v>-3924115.6035561822</v>
      </c>
    </row>
    <row r="2821" spans="1:22" x14ac:dyDescent="0.35">
      <c r="A2821" s="70">
        <f t="shared" si="52"/>
        <v>2802</v>
      </c>
      <c r="B2821" s="145">
        <v>1280206.6218922362</v>
      </c>
      <c r="U2821" s="145">
        <v>2801</v>
      </c>
      <c r="V2821" s="145">
        <v>12261138.482982069</v>
      </c>
    </row>
    <row r="2822" spans="1:22" x14ac:dyDescent="0.35">
      <c r="A2822" s="70">
        <f t="shared" si="52"/>
        <v>2803</v>
      </c>
      <c r="B2822" s="145">
        <v>1280206.6218922362</v>
      </c>
      <c r="U2822" s="145">
        <v>2802</v>
      </c>
      <c r="V2822" s="145">
        <v>22544387.33397311</v>
      </c>
    </row>
    <row r="2823" spans="1:22" x14ac:dyDescent="0.35">
      <c r="A2823" s="70">
        <f t="shared" si="52"/>
        <v>2804</v>
      </c>
      <c r="B2823" s="145">
        <v>1280206.6218922362</v>
      </c>
      <c r="U2823" s="145">
        <v>2803</v>
      </c>
      <c r="V2823" s="145">
        <v>113733.05854961276</v>
      </c>
    </row>
    <row r="2824" spans="1:22" x14ac:dyDescent="0.35">
      <c r="A2824" s="70">
        <f t="shared" si="52"/>
        <v>2805</v>
      </c>
      <c r="B2824" s="145">
        <v>1280206.6218922362</v>
      </c>
      <c r="U2824" s="145">
        <v>2804</v>
      </c>
      <c r="V2824" s="145">
        <v>18113125.822136261</v>
      </c>
    </row>
    <row r="2825" spans="1:22" x14ac:dyDescent="0.35">
      <c r="A2825" s="70">
        <f t="shared" si="52"/>
        <v>2806</v>
      </c>
      <c r="B2825" s="145">
        <v>1280206.6218922362</v>
      </c>
      <c r="U2825" s="145">
        <v>2805</v>
      </c>
      <c r="V2825" s="145">
        <v>-12281755.440827429</v>
      </c>
    </row>
    <row r="2826" spans="1:22" x14ac:dyDescent="0.35">
      <c r="A2826" s="70">
        <f t="shared" si="52"/>
        <v>2807</v>
      </c>
      <c r="B2826" s="145">
        <v>1280206.6218922362</v>
      </c>
      <c r="U2826" s="145">
        <v>2806</v>
      </c>
      <c r="V2826" s="145">
        <v>6485229.3720068708</v>
      </c>
    </row>
    <row r="2827" spans="1:22" x14ac:dyDescent="0.35">
      <c r="A2827" s="70">
        <f t="shared" si="52"/>
        <v>2808</v>
      </c>
      <c r="B2827" s="145">
        <v>1280206.6218922362</v>
      </c>
      <c r="U2827" s="145">
        <v>2807</v>
      </c>
      <c r="V2827" s="145">
        <v>-11272552.273795489</v>
      </c>
    </row>
    <row r="2828" spans="1:22" x14ac:dyDescent="0.35">
      <c r="A2828" s="70">
        <f t="shared" si="52"/>
        <v>2809</v>
      </c>
      <c r="B2828" s="145">
        <v>1280206.6218922362</v>
      </c>
      <c r="U2828" s="145">
        <v>2808</v>
      </c>
      <c r="V2828" s="145">
        <v>13383699.342787482</v>
      </c>
    </row>
    <row r="2829" spans="1:22" x14ac:dyDescent="0.35">
      <c r="A2829" s="70">
        <f t="shared" si="52"/>
        <v>2810</v>
      </c>
      <c r="B2829" s="145">
        <v>1280206.6218922362</v>
      </c>
      <c r="U2829" s="145">
        <v>2809</v>
      </c>
      <c r="V2829" s="145">
        <v>20346980.745817062</v>
      </c>
    </row>
    <row r="2830" spans="1:22" x14ac:dyDescent="0.35">
      <c r="A2830" s="70">
        <f t="shared" si="52"/>
        <v>2811</v>
      </c>
      <c r="B2830" s="145">
        <v>1280206.6218922362</v>
      </c>
      <c r="U2830" s="145">
        <v>2810</v>
      </c>
      <c r="V2830" s="145">
        <v>4032854.3017942198</v>
      </c>
    </row>
    <row r="2831" spans="1:22" x14ac:dyDescent="0.35">
      <c r="A2831" s="70">
        <f t="shared" si="52"/>
        <v>2812</v>
      </c>
      <c r="B2831" s="145">
        <v>1280206.6218922362</v>
      </c>
      <c r="U2831" s="145">
        <v>2811</v>
      </c>
      <c r="V2831" s="145">
        <v>-18274524.256252125</v>
      </c>
    </row>
    <row r="2832" spans="1:22" x14ac:dyDescent="0.35">
      <c r="A2832" s="70">
        <f t="shared" si="52"/>
        <v>2813</v>
      </c>
      <c r="B2832" s="145">
        <v>1280206.6218922362</v>
      </c>
      <c r="U2832" s="145">
        <v>2812</v>
      </c>
      <c r="V2832" s="145">
        <v>8765980.9828220382</v>
      </c>
    </row>
    <row r="2833" spans="1:22" x14ac:dyDescent="0.35">
      <c r="A2833" s="70">
        <f t="shared" si="52"/>
        <v>2814</v>
      </c>
      <c r="B2833" s="145">
        <v>1280206.6218922362</v>
      </c>
      <c r="U2833" s="145">
        <v>2813</v>
      </c>
      <c r="V2833" s="145">
        <v>8776762.2585193925</v>
      </c>
    </row>
    <row r="2834" spans="1:22" x14ac:dyDescent="0.35">
      <c r="A2834" s="70">
        <f t="shared" si="52"/>
        <v>2815</v>
      </c>
      <c r="B2834" s="145">
        <v>1280206.6218922362</v>
      </c>
      <c r="U2834" s="145">
        <v>2814</v>
      </c>
      <c r="V2834" s="145">
        <v>6996738.1362338178</v>
      </c>
    </row>
    <row r="2835" spans="1:22" x14ac:dyDescent="0.35">
      <c r="A2835" s="70">
        <f t="shared" si="52"/>
        <v>2816</v>
      </c>
      <c r="B2835" s="145">
        <v>1280206.6218922362</v>
      </c>
      <c r="U2835" s="145">
        <v>2815</v>
      </c>
      <c r="V2835" s="145">
        <v>5632216.4497919567</v>
      </c>
    </row>
    <row r="2836" spans="1:22" x14ac:dyDescent="0.35">
      <c r="A2836" s="70">
        <f t="shared" si="52"/>
        <v>2817</v>
      </c>
      <c r="B2836" s="145">
        <v>1280206.6218922362</v>
      </c>
      <c r="U2836" s="145">
        <v>2816</v>
      </c>
      <c r="V2836" s="145">
        <v>21352302.421623401</v>
      </c>
    </row>
    <row r="2837" spans="1:22" x14ac:dyDescent="0.35">
      <c r="A2837" s="70">
        <f t="shared" si="52"/>
        <v>2818</v>
      </c>
      <c r="B2837" s="145">
        <v>1280206.6218922362</v>
      </c>
      <c r="U2837" s="145">
        <v>2817</v>
      </c>
      <c r="V2837" s="145">
        <v>-12287759.648261301</v>
      </c>
    </row>
    <row r="2838" spans="1:22" x14ac:dyDescent="0.35">
      <c r="A2838" s="70">
        <f t="shared" ref="A2838:A2901" si="53">A2837+1</f>
        <v>2819</v>
      </c>
      <c r="B2838" s="145">
        <v>1280206.6218922362</v>
      </c>
      <c r="U2838" s="145">
        <v>2818</v>
      </c>
      <c r="V2838" s="145">
        <v>-16727242.602120563</v>
      </c>
    </row>
    <row r="2839" spans="1:22" x14ac:dyDescent="0.35">
      <c r="A2839" s="70">
        <f t="shared" si="53"/>
        <v>2820</v>
      </c>
      <c r="B2839" s="145">
        <v>1280206.6218922362</v>
      </c>
      <c r="U2839" s="145">
        <v>2819</v>
      </c>
      <c r="V2839" s="145">
        <v>-10339739.099426612</v>
      </c>
    </row>
    <row r="2840" spans="1:22" x14ac:dyDescent="0.35">
      <c r="A2840" s="70">
        <f t="shared" si="53"/>
        <v>2821</v>
      </c>
      <c r="B2840" s="145">
        <v>1280206.6218922362</v>
      </c>
      <c r="U2840" s="145">
        <v>2820</v>
      </c>
      <c r="V2840" s="145">
        <v>-8952223.4865962304</v>
      </c>
    </row>
    <row r="2841" spans="1:22" x14ac:dyDescent="0.35">
      <c r="A2841" s="70">
        <f t="shared" si="53"/>
        <v>2822</v>
      </c>
      <c r="B2841" s="145">
        <v>1280206.6218922362</v>
      </c>
      <c r="U2841" s="145">
        <v>2821</v>
      </c>
      <c r="V2841" s="145">
        <v>-6224892.8119217176</v>
      </c>
    </row>
    <row r="2842" spans="1:22" x14ac:dyDescent="0.35">
      <c r="A2842" s="70">
        <f t="shared" si="53"/>
        <v>2823</v>
      </c>
      <c r="B2842" s="145">
        <v>1280206.6218922362</v>
      </c>
      <c r="U2842" s="145">
        <v>2822</v>
      </c>
      <c r="V2842" s="145">
        <v>-12093393.36397993</v>
      </c>
    </row>
    <row r="2843" spans="1:22" x14ac:dyDescent="0.35">
      <c r="A2843" s="70">
        <f t="shared" si="53"/>
        <v>2824</v>
      </c>
      <c r="B2843" s="145">
        <v>1280206.6218922362</v>
      </c>
      <c r="U2843" s="145">
        <v>2823</v>
      </c>
      <c r="V2843" s="145">
        <v>823368.74078582972</v>
      </c>
    </row>
    <row r="2844" spans="1:22" x14ac:dyDescent="0.35">
      <c r="A2844" s="70">
        <f t="shared" si="53"/>
        <v>2825</v>
      </c>
      <c r="B2844" s="145">
        <v>1280206.6218922362</v>
      </c>
      <c r="U2844" s="145">
        <v>2824</v>
      </c>
      <c r="V2844" s="145">
        <v>-2569295.2496962659</v>
      </c>
    </row>
    <row r="2845" spans="1:22" x14ac:dyDescent="0.35">
      <c r="A2845" s="70">
        <f t="shared" si="53"/>
        <v>2826</v>
      </c>
      <c r="B2845" s="145">
        <v>1280206.6218922362</v>
      </c>
      <c r="U2845" s="145">
        <v>2825</v>
      </c>
      <c r="V2845" s="145">
        <v>-18848133.856215853</v>
      </c>
    </row>
    <row r="2846" spans="1:22" x14ac:dyDescent="0.35">
      <c r="A2846" s="70">
        <f t="shared" si="53"/>
        <v>2827</v>
      </c>
      <c r="B2846" s="145">
        <v>1280206.6218922362</v>
      </c>
      <c r="U2846" s="145">
        <v>2826</v>
      </c>
      <c r="V2846" s="145">
        <v>-11760798.071144441</v>
      </c>
    </row>
    <row r="2847" spans="1:22" x14ac:dyDescent="0.35">
      <c r="A2847" s="70">
        <f t="shared" si="53"/>
        <v>2828</v>
      </c>
      <c r="B2847" s="145">
        <v>1280206.6218922362</v>
      </c>
      <c r="U2847" s="145">
        <v>2827</v>
      </c>
      <c r="V2847" s="145">
        <v>-16022717.933412079</v>
      </c>
    </row>
    <row r="2848" spans="1:22" x14ac:dyDescent="0.35">
      <c r="A2848" s="70">
        <f t="shared" si="53"/>
        <v>2829</v>
      </c>
      <c r="B2848" s="145">
        <v>1280206.6218922362</v>
      </c>
      <c r="U2848" s="145">
        <v>2828</v>
      </c>
      <c r="V2848" s="145">
        <v>16700611.52182737</v>
      </c>
    </row>
    <row r="2849" spans="1:22" x14ac:dyDescent="0.35">
      <c r="A2849" s="70">
        <f t="shared" si="53"/>
        <v>2830</v>
      </c>
      <c r="B2849" s="145">
        <v>1280206.6218922362</v>
      </c>
      <c r="U2849" s="145">
        <v>2829</v>
      </c>
      <c r="V2849" s="145">
        <v>-527286.8333747685</v>
      </c>
    </row>
    <row r="2850" spans="1:22" x14ac:dyDescent="0.35">
      <c r="A2850" s="70">
        <f t="shared" si="53"/>
        <v>2831</v>
      </c>
      <c r="B2850" s="145">
        <v>1280206.6218922362</v>
      </c>
      <c r="U2850" s="145">
        <v>2830</v>
      </c>
      <c r="V2850" s="145">
        <v>-15943948.47054277</v>
      </c>
    </row>
    <row r="2851" spans="1:22" x14ac:dyDescent="0.35">
      <c r="A2851" s="70">
        <f t="shared" si="53"/>
        <v>2832</v>
      </c>
      <c r="B2851" s="145">
        <v>1280206.6218922362</v>
      </c>
      <c r="U2851" s="145">
        <v>2831</v>
      </c>
      <c r="V2851" s="145">
        <v>-18860936.580082357</v>
      </c>
    </row>
    <row r="2852" spans="1:22" x14ac:dyDescent="0.35">
      <c r="A2852" s="70">
        <f t="shared" si="53"/>
        <v>2833</v>
      </c>
      <c r="B2852" s="145">
        <v>1280206.6218922362</v>
      </c>
      <c r="U2852" s="145">
        <v>2832</v>
      </c>
      <c r="V2852" s="145">
        <v>-17202096.279834796</v>
      </c>
    </row>
    <row r="2853" spans="1:22" x14ac:dyDescent="0.35">
      <c r="A2853" s="70">
        <f t="shared" si="53"/>
        <v>2834</v>
      </c>
      <c r="B2853" s="145">
        <v>1280206.6218922362</v>
      </c>
      <c r="U2853" s="145">
        <v>2833</v>
      </c>
      <c r="V2853" s="145">
        <v>8693025.1035678722</v>
      </c>
    </row>
    <row r="2854" spans="1:22" x14ac:dyDescent="0.35">
      <c r="A2854" s="70">
        <f t="shared" si="53"/>
        <v>2835</v>
      </c>
      <c r="B2854" s="145">
        <v>1280206.6218922362</v>
      </c>
      <c r="U2854" s="145">
        <v>2834</v>
      </c>
      <c r="V2854" s="145">
        <v>-2363327.7012451217</v>
      </c>
    </row>
    <row r="2855" spans="1:22" x14ac:dyDescent="0.35">
      <c r="A2855" s="70">
        <f t="shared" si="53"/>
        <v>2836</v>
      </c>
      <c r="B2855" s="145">
        <v>1280206.6218922362</v>
      </c>
      <c r="U2855" s="145">
        <v>2835</v>
      </c>
      <c r="V2855" s="145">
        <v>3128860.3986538984</v>
      </c>
    </row>
    <row r="2856" spans="1:22" x14ac:dyDescent="0.35">
      <c r="A2856" s="70">
        <f t="shared" si="53"/>
        <v>2837</v>
      </c>
      <c r="B2856" s="145">
        <v>1280206.6218922362</v>
      </c>
      <c r="U2856" s="145">
        <v>2836</v>
      </c>
      <c r="V2856" s="145">
        <v>-19282174.082794577</v>
      </c>
    </row>
    <row r="2857" spans="1:22" x14ac:dyDescent="0.35">
      <c r="A2857" s="70">
        <f t="shared" si="53"/>
        <v>2838</v>
      </c>
      <c r="B2857" s="145">
        <v>1280206.6218922362</v>
      </c>
      <c r="U2857" s="145">
        <v>2837</v>
      </c>
      <c r="V2857" s="145">
        <v>7112454.502569437</v>
      </c>
    </row>
    <row r="2858" spans="1:22" x14ac:dyDescent="0.35">
      <c r="A2858" s="70">
        <f t="shared" si="53"/>
        <v>2839</v>
      </c>
      <c r="B2858" s="145">
        <v>1280206.6218922362</v>
      </c>
      <c r="U2858" s="145">
        <v>2838</v>
      </c>
      <c r="V2858" s="145">
        <v>7154498.236935176</v>
      </c>
    </row>
    <row r="2859" spans="1:22" x14ac:dyDescent="0.35">
      <c r="A2859" s="70">
        <f t="shared" si="53"/>
        <v>2840</v>
      </c>
      <c r="B2859" s="145">
        <v>1280206.6218922362</v>
      </c>
      <c r="U2859" s="145">
        <v>2839</v>
      </c>
      <c r="V2859" s="145">
        <v>-2882246.1402694359</v>
      </c>
    </row>
    <row r="2860" spans="1:22" x14ac:dyDescent="0.35">
      <c r="A2860" s="70">
        <f t="shared" si="53"/>
        <v>2841</v>
      </c>
      <c r="B2860" s="145">
        <v>1280206.6218922362</v>
      </c>
      <c r="U2860" s="145">
        <v>2840</v>
      </c>
      <c r="V2860" s="145">
        <v>-9982180.0053272434</v>
      </c>
    </row>
    <row r="2861" spans="1:22" x14ac:dyDescent="0.35">
      <c r="A2861" s="70">
        <f t="shared" si="53"/>
        <v>2842</v>
      </c>
      <c r="B2861" s="145">
        <v>1280206.6218922362</v>
      </c>
      <c r="U2861" s="145">
        <v>2841</v>
      </c>
      <c r="V2861" s="145">
        <v>-5205682.8845599405</v>
      </c>
    </row>
    <row r="2862" spans="1:22" x14ac:dyDescent="0.35">
      <c r="A2862" s="70">
        <f t="shared" si="53"/>
        <v>2843</v>
      </c>
      <c r="B2862" s="145">
        <v>1280206.6218922362</v>
      </c>
      <c r="U2862" s="145">
        <v>2842</v>
      </c>
      <c r="V2862" s="145">
        <v>-19711651.495244011</v>
      </c>
    </row>
    <row r="2863" spans="1:22" x14ac:dyDescent="0.35">
      <c r="A2863" s="70">
        <f t="shared" si="53"/>
        <v>2844</v>
      </c>
      <c r="B2863" s="145">
        <v>1280206.6218922362</v>
      </c>
      <c r="U2863" s="145">
        <v>2843</v>
      </c>
      <c r="V2863" s="145">
        <v>-9889202.0929888058</v>
      </c>
    </row>
    <row r="2864" spans="1:22" x14ac:dyDescent="0.35">
      <c r="A2864" s="70">
        <f t="shared" si="53"/>
        <v>2845</v>
      </c>
      <c r="B2864" s="145">
        <v>1280206.6218922362</v>
      </c>
      <c r="U2864" s="145">
        <v>2844</v>
      </c>
      <c r="V2864" s="145">
        <v>-19042202.336670075</v>
      </c>
    </row>
    <row r="2865" spans="1:22" x14ac:dyDescent="0.35">
      <c r="A2865" s="70">
        <f t="shared" si="53"/>
        <v>2846</v>
      </c>
      <c r="B2865" s="145">
        <v>1280206.6218922362</v>
      </c>
      <c r="U2865" s="145">
        <v>2845</v>
      </c>
      <c r="V2865" s="145">
        <v>-4505616.3349138387</v>
      </c>
    </row>
    <row r="2866" spans="1:22" x14ac:dyDescent="0.35">
      <c r="A2866" s="70">
        <f t="shared" si="53"/>
        <v>2847</v>
      </c>
      <c r="B2866" s="145">
        <v>1280206.6218922362</v>
      </c>
      <c r="U2866" s="145">
        <v>2846</v>
      </c>
      <c r="V2866" s="145">
        <v>11524995.123112503</v>
      </c>
    </row>
    <row r="2867" spans="1:22" x14ac:dyDescent="0.35">
      <c r="A2867" s="70">
        <f t="shared" si="53"/>
        <v>2848</v>
      </c>
      <c r="B2867" s="145">
        <v>1280206.6218922362</v>
      </c>
      <c r="U2867" s="145">
        <v>2847</v>
      </c>
      <c r="V2867" s="145">
        <v>-9139355.9143720195</v>
      </c>
    </row>
    <row r="2868" spans="1:22" x14ac:dyDescent="0.35">
      <c r="A2868" s="70">
        <f t="shared" si="53"/>
        <v>2849</v>
      </c>
      <c r="B2868" s="145">
        <v>1280206.6218922362</v>
      </c>
      <c r="U2868" s="145">
        <v>2848</v>
      </c>
      <c r="V2868" s="145">
        <v>23165921.710027501</v>
      </c>
    </row>
    <row r="2869" spans="1:22" x14ac:dyDescent="0.35">
      <c r="A2869" s="70">
        <f t="shared" si="53"/>
        <v>2850</v>
      </c>
      <c r="B2869" s="145">
        <v>1280206.6218922362</v>
      </c>
      <c r="U2869" s="145">
        <v>2849</v>
      </c>
      <c r="V2869" s="145">
        <v>-10372594.831335094</v>
      </c>
    </row>
    <row r="2870" spans="1:22" x14ac:dyDescent="0.35">
      <c r="A2870" s="70">
        <f t="shared" si="53"/>
        <v>2851</v>
      </c>
      <c r="B2870" s="145">
        <v>1280206.6218922362</v>
      </c>
      <c r="U2870" s="145">
        <v>2850</v>
      </c>
      <c r="V2870" s="145">
        <v>-9843112.1356752608</v>
      </c>
    </row>
    <row r="2871" spans="1:22" x14ac:dyDescent="0.35">
      <c r="A2871" s="70">
        <f t="shared" si="53"/>
        <v>2852</v>
      </c>
      <c r="B2871" s="145">
        <v>1280206.6218922362</v>
      </c>
      <c r="U2871" s="145">
        <v>2851</v>
      </c>
      <c r="V2871" s="145">
        <v>10427025.349789836</v>
      </c>
    </row>
    <row r="2872" spans="1:22" x14ac:dyDescent="0.35">
      <c r="A2872" s="70">
        <f t="shared" si="53"/>
        <v>2853</v>
      </c>
      <c r="B2872" s="145">
        <v>1280206.6218922362</v>
      </c>
      <c r="U2872" s="145">
        <v>2852</v>
      </c>
      <c r="V2872" s="145">
        <v>11209450.217582487</v>
      </c>
    </row>
    <row r="2873" spans="1:22" x14ac:dyDescent="0.35">
      <c r="A2873" s="70">
        <f t="shared" si="53"/>
        <v>2854</v>
      </c>
      <c r="B2873" s="145">
        <v>1280206.6218922362</v>
      </c>
      <c r="U2873" s="145">
        <v>2853</v>
      </c>
      <c r="V2873" s="145">
        <v>-9958588.9027692098</v>
      </c>
    </row>
    <row r="2874" spans="1:22" x14ac:dyDescent="0.35">
      <c r="A2874" s="70">
        <f t="shared" si="53"/>
        <v>2855</v>
      </c>
      <c r="B2874" s="145">
        <v>1280206.6218922362</v>
      </c>
      <c r="U2874" s="145">
        <v>2854</v>
      </c>
      <c r="V2874" s="145">
        <v>11614067.828566879</v>
      </c>
    </row>
    <row r="2875" spans="1:22" x14ac:dyDescent="0.35">
      <c r="A2875" s="70">
        <f t="shared" si="53"/>
        <v>2856</v>
      </c>
      <c r="B2875" s="145">
        <v>1280206.6218922362</v>
      </c>
      <c r="U2875" s="145">
        <v>2855</v>
      </c>
      <c r="V2875" s="145">
        <v>5625972.3037017323</v>
      </c>
    </row>
    <row r="2876" spans="1:22" x14ac:dyDescent="0.35">
      <c r="A2876" s="70">
        <f t="shared" si="53"/>
        <v>2857</v>
      </c>
      <c r="B2876" s="145">
        <v>1280206.6218922362</v>
      </c>
      <c r="U2876" s="145">
        <v>2856</v>
      </c>
      <c r="V2876" s="145">
        <v>-195808.93588651717</v>
      </c>
    </row>
    <row r="2877" spans="1:22" x14ac:dyDescent="0.35">
      <c r="A2877" s="70">
        <f t="shared" si="53"/>
        <v>2858</v>
      </c>
      <c r="B2877" s="145">
        <v>1280206.6218922362</v>
      </c>
      <c r="U2877" s="145">
        <v>2857</v>
      </c>
      <c r="V2877" s="145">
        <v>19390593.543861005</v>
      </c>
    </row>
    <row r="2878" spans="1:22" x14ac:dyDescent="0.35">
      <c r="A2878" s="70">
        <f t="shared" si="53"/>
        <v>2859</v>
      </c>
      <c r="B2878" s="145">
        <v>1280206.6218922362</v>
      </c>
      <c r="U2878" s="145">
        <v>2858</v>
      </c>
      <c r="V2878" s="145">
        <v>2880088.9872373827</v>
      </c>
    </row>
    <row r="2879" spans="1:22" x14ac:dyDescent="0.35">
      <c r="A2879" s="70">
        <f t="shared" si="53"/>
        <v>2860</v>
      </c>
      <c r="B2879" s="145">
        <v>1280206.6218922362</v>
      </c>
      <c r="U2879" s="145">
        <v>2859</v>
      </c>
      <c r="V2879" s="145">
        <v>15384075.657250758</v>
      </c>
    </row>
    <row r="2880" spans="1:22" x14ac:dyDescent="0.35">
      <c r="A2880" s="70">
        <f t="shared" si="53"/>
        <v>2861</v>
      </c>
      <c r="B2880" s="145">
        <v>1280206.6218922362</v>
      </c>
      <c r="U2880" s="145">
        <v>2860</v>
      </c>
      <c r="V2880" s="145">
        <v>-17409323.397680052</v>
      </c>
    </row>
    <row r="2881" spans="1:22" x14ac:dyDescent="0.35">
      <c r="A2881" s="70">
        <f t="shared" si="53"/>
        <v>2862</v>
      </c>
      <c r="B2881" s="145">
        <v>1280206.6218922362</v>
      </c>
      <c r="U2881" s="145">
        <v>2861</v>
      </c>
      <c r="V2881" s="145">
        <v>4065753.5117846653</v>
      </c>
    </row>
    <row r="2882" spans="1:22" x14ac:dyDescent="0.35">
      <c r="A2882" s="70">
        <f t="shared" si="53"/>
        <v>2863</v>
      </c>
      <c r="B2882" s="145">
        <v>1280206.6218922362</v>
      </c>
      <c r="U2882" s="145">
        <v>2862</v>
      </c>
      <c r="V2882" s="145">
        <v>-10933912.910047395</v>
      </c>
    </row>
    <row r="2883" spans="1:22" x14ac:dyDescent="0.35">
      <c r="A2883" s="70">
        <f t="shared" si="53"/>
        <v>2864</v>
      </c>
      <c r="B2883" s="145">
        <v>1280206.6218922362</v>
      </c>
      <c r="U2883" s="145">
        <v>2863</v>
      </c>
      <c r="V2883" s="145">
        <v>-7284042.903313145</v>
      </c>
    </row>
    <row r="2884" spans="1:22" x14ac:dyDescent="0.35">
      <c r="A2884" s="70">
        <f t="shared" si="53"/>
        <v>2865</v>
      </c>
      <c r="B2884" s="145">
        <v>1280206.6218922362</v>
      </c>
      <c r="U2884" s="145">
        <v>2864</v>
      </c>
      <c r="V2884" s="145">
        <v>-17284499.198375747</v>
      </c>
    </row>
    <row r="2885" spans="1:22" x14ac:dyDescent="0.35">
      <c r="A2885" s="70">
        <f t="shared" si="53"/>
        <v>2866</v>
      </c>
      <c r="B2885" s="145">
        <v>1280206.6218922362</v>
      </c>
      <c r="U2885" s="145">
        <v>2865</v>
      </c>
      <c r="V2885" s="145">
        <v>-2259.4296668581665</v>
      </c>
    </row>
    <row r="2886" spans="1:22" x14ac:dyDescent="0.35">
      <c r="A2886" s="70">
        <f t="shared" si="53"/>
        <v>2867</v>
      </c>
      <c r="B2886" s="145">
        <v>1280206.6218922362</v>
      </c>
      <c r="U2886" s="145">
        <v>2866</v>
      </c>
      <c r="V2886" s="145">
        <v>-935695.99313440546</v>
      </c>
    </row>
    <row r="2887" spans="1:22" x14ac:dyDescent="0.35">
      <c r="A2887" s="70">
        <f t="shared" si="53"/>
        <v>2868</v>
      </c>
      <c r="B2887" s="145">
        <v>1280206.6218922362</v>
      </c>
      <c r="U2887" s="145">
        <v>2867</v>
      </c>
      <c r="V2887" s="145">
        <v>15508813.711910531</v>
      </c>
    </row>
    <row r="2888" spans="1:22" x14ac:dyDescent="0.35">
      <c r="A2888" s="70">
        <f t="shared" si="53"/>
        <v>2869</v>
      </c>
      <c r="B2888" s="145">
        <v>1280206.6218922362</v>
      </c>
      <c r="U2888" s="145">
        <v>2868</v>
      </c>
      <c r="V2888" s="145">
        <v>8269598.4450959153</v>
      </c>
    </row>
    <row r="2889" spans="1:22" x14ac:dyDescent="0.35">
      <c r="A2889" s="70">
        <f t="shared" si="53"/>
        <v>2870</v>
      </c>
      <c r="B2889" s="145">
        <v>1280206.6218922362</v>
      </c>
      <c r="U2889" s="145">
        <v>2869</v>
      </c>
      <c r="V2889" s="145">
        <v>1225141.8744639456</v>
      </c>
    </row>
    <row r="2890" spans="1:22" x14ac:dyDescent="0.35">
      <c r="A2890" s="70">
        <f t="shared" si="53"/>
        <v>2871</v>
      </c>
      <c r="B2890" s="145">
        <v>1280206.6218922362</v>
      </c>
      <c r="U2890" s="145">
        <v>2870</v>
      </c>
      <c r="V2890" s="145">
        <v>8005119.2265921999</v>
      </c>
    </row>
    <row r="2891" spans="1:22" x14ac:dyDescent="0.35">
      <c r="A2891" s="70">
        <f t="shared" si="53"/>
        <v>2872</v>
      </c>
      <c r="B2891" s="145">
        <v>1280206.6218922362</v>
      </c>
      <c r="U2891" s="145">
        <v>2871</v>
      </c>
      <c r="V2891" s="145">
        <v>12632044.115425803</v>
      </c>
    </row>
    <row r="2892" spans="1:22" x14ac:dyDescent="0.35">
      <c r="A2892" s="70">
        <f t="shared" si="53"/>
        <v>2873</v>
      </c>
      <c r="B2892" s="145">
        <v>1280206.6218922362</v>
      </c>
      <c r="U2892" s="145">
        <v>2872</v>
      </c>
      <c r="V2892" s="145">
        <v>1613843.1264833659</v>
      </c>
    </row>
    <row r="2893" spans="1:22" x14ac:dyDescent="0.35">
      <c r="A2893" s="70">
        <f t="shared" si="53"/>
        <v>2874</v>
      </c>
      <c r="B2893" s="145">
        <v>1280206.6218922362</v>
      </c>
      <c r="U2893" s="145">
        <v>2873</v>
      </c>
      <c r="V2893" s="145">
        <v>-18003415.442385476</v>
      </c>
    </row>
    <row r="2894" spans="1:22" x14ac:dyDescent="0.35">
      <c r="A2894" s="70">
        <f t="shared" si="53"/>
        <v>2875</v>
      </c>
      <c r="B2894" s="145">
        <v>1280206.6218922362</v>
      </c>
      <c r="U2894" s="145">
        <v>2874</v>
      </c>
      <c r="V2894" s="145">
        <v>-18379334.495700009</v>
      </c>
    </row>
    <row r="2895" spans="1:22" x14ac:dyDescent="0.35">
      <c r="A2895" s="70">
        <f t="shared" si="53"/>
        <v>2876</v>
      </c>
      <c r="B2895" s="145">
        <v>1280206.6218922362</v>
      </c>
      <c r="U2895" s="145">
        <v>2875</v>
      </c>
      <c r="V2895" s="145">
        <v>23618085.885193806</v>
      </c>
    </row>
    <row r="2896" spans="1:22" x14ac:dyDescent="0.35">
      <c r="A2896" s="70">
        <f t="shared" si="53"/>
        <v>2877</v>
      </c>
      <c r="B2896" s="145">
        <v>1280206.6218922362</v>
      </c>
      <c r="U2896" s="145">
        <v>2876</v>
      </c>
      <c r="V2896" s="145">
        <v>25599307.579408847</v>
      </c>
    </row>
    <row r="2897" spans="1:22" x14ac:dyDescent="0.35">
      <c r="A2897" s="70">
        <f t="shared" si="53"/>
        <v>2878</v>
      </c>
      <c r="B2897" s="145">
        <v>1280206.6218922362</v>
      </c>
      <c r="U2897" s="145">
        <v>2877</v>
      </c>
      <c r="V2897" s="145">
        <v>-11111322.480904507</v>
      </c>
    </row>
    <row r="2898" spans="1:22" x14ac:dyDescent="0.35">
      <c r="A2898" s="70">
        <f t="shared" si="53"/>
        <v>2879</v>
      </c>
      <c r="B2898" s="145">
        <v>1280206.6218922362</v>
      </c>
      <c r="U2898" s="145">
        <v>2878</v>
      </c>
      <c r="V2898" s="145">
        <v>6402195.585846886</v>
      </c>
    </row>
    <row r="2899" spans="1:22" x14ac:dyDescent="0.35">
      <c r="A2899" s="70">
        <f t="shared" si="53"/>
        <v>2880</v>
      </c>
      <c r="B2899" s="145">
        <v>1280206.6218922362</v>
      </c>
      <c r="U2899" s="145">
        <v>2879</v>
      </c>
      <c r="V2899" s="145">
        <v>-7045822.9825302139</v>
      </c>
    </row>
    <row r="2900" spans="1:22" x14ac:dyDescent="0.35">
      <c r="A2900" s="70">
        <f t="shared" si="53"/>
        <v>2881</v>
      </c>
      <c r="B2900" s="145">
        <v>1280206.6218922362</v>
      </c>
      <c r="U2900" s="145">
        <v>2880</v>
      </c>
      <c r="V2900" s="145">
        <v>-5537568.1486288421</v>
      </c>
    </row>
    <row r="2901" spans="1:22" x14ac:dyDescent="0.35">
      <c r="A2901" s="70">
        <f t="shared" si="53"/>
        <v>2882</v>
      </c>
      <c r="B2901" s="145">
        <v>1280206.6218922362</v>
      </c>
      <c r="U2901" s="145">
        <v>2881</v>
      </c>
      <c r="V2901" s="145">
        <v>-15241186.211126475</v>
      </c>
    </row>
    <row r="2902" spans="1:22" x14ac:dyDescent="0.35">
      <c r="A2902" s="70">
        <f t="shared" ref="A2902:A2965" si="54">A2901+1</f>
        <v>2883</v>
      </c>
      <c r="B2902" s="145">
        <v>1280206.6218922362</v>
      </c>
      <c r="U2902" s="145">
        <v>2882</v>
      </c>
      <c r="V2902" s="145">
        <v>9382565.3747917153</v>
      </c>
    </row>
    <row r="2903" spans="1:22" x14ac:dyDescent="0.35">
      <c r="A2903" s="70">
        <f t="shared" si="54"/>
        <v>2884</v>
      </c>
      <c r="B2903" s="145">
        <v>1280206.6218922362</v>
      </c>
      <c r="U2903" s="145">
        <v>2883</v>
      </c>
      <c r="V2903" s="145">
        <v>-17826740.984811906</v>
      </c>
    </row>
    <row r="2904" spans="1:22" x14ac:dyDescent="0.35">
      <c r="A2904" s="70">
        <f t="shared" si="54"/>
        <v>2885</v>
      </c>
      <c r="B2904" s="145">
        <v>1280206.6218922362</v>
      </c>
      <c r="U2904" s="145">
        <v>2884</v>
      </c>
      <c r="V2904" s="145">
        <v>-7568112.6820276901</v>
      </c>
    </row>
    <row r="2905" spans="1:22" x14ac:dyDescent="0.35">
      <c r="A2905" s="70">
        <f t="shared" si="54"/>
        <v>2886</v>
      </c>
      <c r="B2905" s="145">
        <v>1280206.6218922362</v>
      </c>
      <c r="U2905" s="145">
        <v>2885</v>
      </c>
      <c r="V2905" s="145">
        <v>1540352.9252072722</v>
      </c>
    </row>
    <row r="2906" spans="1:22" x14ac:dyDescent="0.35">
      <c r="A2906" s="70">
        <f t="shared" si="54"/>
        <v>2887</v>
      </c>
      <c r="B2906" s="145">
        <v>1280206.6218922362</v>
      </c>
      <c r="U2906" s="145">
        <v>2886</v>
      </c>
      <c r="V2906" s="145">
        <v>-5408930.384892974</v>
      </c>
    </row>
    <row r="2907" spans="1:22" x14ac:dyDescent="0.35">
      <c r="A2907" s="70">
        <f t="shared" si="54"/>
        <v>2888</v>
      </c>
      <c r="B2907" s="145">
        <v>1280206.6218922362</v>
      </c>
      <c r="U2907" s="145">
        <v>2887</v>
      </c>
      <c r="V2907" s="145">
        <v>-17629934.768883042</v>
      </c>
    </row>
    <row r="2908" spans="1:22" x14ac:dyDescent="0.35">
      <c r="A2908" s="70">
        <f t="shared" si="54"/>
        <v>2889</v>
      </c>
      <c r="B2908" s="145">
        <v>1280206.6218922362</v>
      </c>
      <c r="U2908" s="145">
        <v>2888</v>
      </c>
      <c r="V2908" s="145">
        <v>-6311288.2578737438</v>
      </c>
    </row>
    <row r="2909" spans="1:22" x14ac:dyDescent="0.35">
      <c r="A2909" s="70">
        <f t="shared" si="54"/>
        <v>2890</v>
      </c>
      <c r="B2909" s="145">
        <v>1280206.6218922362</v>
      </c>
      <c r="U2909" s="145">
        <v>2889</v>
      </c>
      <c r="V2909" s="145">
        <v>2851975.0039331764</v>
      </c>
    </row>
    <row r="2910" spans="1:22" x14ac:dyDescent="0.35">
      <c r="A2910" s="70">
        <f t="shared" si="54"/>
        <v>2891</v>
      </c>
      <c r="B2910" s="145">
        <v>1280206.6218922362</v>
      </c>
      <c r="U2910" s="145">
        <v>2890</v>
      </c>
      <c r="V2910" s="145">
        <v>-19870654.726953067</v>
      </c>
    </row>
    <row r="2911" spans="1:22" x14ac:dyDescent="0.35">
      <c r="A2911" s="70">
        <f t="shared" si="54"/>
        <v>2892</v>
      </c>
      <c r="B2911" s="145">
        <v>1280206.6218922362</v>
      </c>
      <c r="U2911" s="145">
        <v>2891</v>
      </c>
      <c r="V2911" s="145">
        <v>-6251116.7186318673</v>
      </c>
    </row>
    <row r="2912" spans="1:22" x14ac:dyDescent="0.35">
      <c r="A2912" s="70">
        <f t="shared" si="54"/>
        <v>2893</v>
      </c>
      <c r="B2912" s="145">
        <v>1280206.6218922362</v>
      </c>
      <c r="U2912" s="145">
        <v>2892</v>
      </c>
      <c r="V2912" s="145">
        <v>17666134.13836522</v>
      </c>
    </row>
    <row r="2913" spans="1:22" x14ac:dyDescent="0.35">
      <c r="A2913" s="70">
        <f t="shared" si="54"/>
        <v>2894</v>
      </c>
      <c r="B2913" s="145">
        <v>1280206.6218922362</v>
      </c>
      <c r="U2913" s="145">
        <v>2893</v>
      </c>
      <c r="V2913" s="145">
        <v>-23683592.513947457</v>
      </c>
    </row>
    <row r="2914" spans="1:22" x14ac:dyDescent="0.35">
      <c r="A2914" s="70">
        <f t="shared" si="54"/>
        <v>2895</v>
      </c>
      <c r="B2914" s="145">
        <v>1280206.6218922362</v>
      </c>
      <c r="U2914" s="145">
        <v>2894</v>
      </c>
      <c r="V2914" s="145">
        <v>24285234.651898012</v>
      </c>
    </row>
    <row r="2915" spans="1:22" x14ac:dyDescent="0.35">
      <c r="A2915" s="70">
        <f t="shared" si="54"/>
        <v>2896</v>
      </c>
      <c r="B2915" s="145">
        <v>1280206.6218922362</v>
      </c>
      <c r="U2915" s="145">
        <v>2895</v>
      </c>
      <c r="V2915" s="145">
        <v>-4790340.5426838212</v>
      </c>
    </row>
    <row r="2916" spans="1:22" x14ac:dyDescent="0.35">
      <c r="A2916" s="70">
        <f t="shared" si="54"/>
        <v>2897</v>
      </c>
      <c r="B2916" s="145">
        <v>1280206.6218922362</v>
      </c>
      <c r="U2916" s="145">
        <v>2896</v>
      </c>
      <c r="V2916" s="145">
        <v>-28851856.782541707</v>
      </c>
    </row>
    <row r="2917" spans="1:22" x14ac:dyDescent="0.35">
      <c r="A2917" s="70">
        <f t="shared" si="54"/>
        <v>2898</v>
      </c>
      <c r="B2917" s="145">
        <v>1280206.6218922362</v>
      </c>
      <c r="U2917" s="145">
        <v>2897</v>
      </c>
      <c r="V2917" s="145">
        <v>18481373.201708831</v>
      </c>
    </row>
    <row r="2918" spans="1:22" x14ac:dyDescent="0.35">
      <c r="A2918" s="70">
        <f t="shared" si="54"/>
        <v>2899</v>
      </c>
      <c r="B2918" s="145">
        <v>1280206.6218922362</v>
      </c>
      <c r="U2918" s="145">
        <v>2898</v>
      </c>
      <c r="V2918" s="145">
        <v>17405975.050132561</v>
      </c>
    </row>
    <row r="2919" spans="1:22" x14ac:dyDescent="0.35">
      <c r="A2919" s="70">
        <f t="shared" si="54"/>
        <v>2900</v>
      </c>
      <c r="B2919" s="145">
        <v>1280206.6218922362</v>
      </c>
      <c r="U2919" s="145">
        <v>2899</v>
      </c>
      <c r="V2919" s="145">
        <v>-31481606.973608382</v>
      </c>
    </row>
    <row r="2920" spans="1:22" x14ac:dyDescent="0.35">
      <c r="A2920" s="70">
        <f t="shared" si="54"/>
        <v>2901</v>
      </c>
      <c r="B2920" s="145">
        <v>1280206.6218922362</v>
      </c>
      <c r="U2920" s="145">
        <v>2900</v>
      </c>
      <c r="V2920" s="145">
        <v>-13374338.62311366</v>
      </c>
    </row>
    <row r="2921" spans="1:22" x14ac:dyDescent="0.35">
      <c r="A2921" s="70">
        <f t="shared" si="54"/>
        <v>2902</v>
      </c>
      <c r="B2921" s="145">
        <v>1280206.6218922362</v>
      </c>
      <c r="U2921" s="145">
        <v>2901</v>
      </c>
      <c r="V2921" s="145">
        <v>8427119.8066969514</v>
      </c>
    </row>
    <row r="2922" spans="1:22" x14ac:dyDescent="0.35">
      <c r="A2922" s="70">
        <f t="shared" si="54"/>
        <v>2903</v>
      </c>
      <c r="B2922" s="145">
        <v>1280206.6218922362</v>
      </c>
      <c r="U2922" s="145">
        <v>2902</v>
      </c>
      <c r="V2922" s="145">
        <v>15721097.428864513</v>
      </c>
    </row>
    <row r="2923" spans="1:22" x14ac:dyDescent="0.35">
      <c r="A2923" s="70">
        <f t="shared" si="54"/>
        <v>2904</v>
      </c>
      <c r="B2923" s="145">
        <v>1280206.6218922362</v>
      </c>
      <c r="U2923" s="145">
        <v>2903</v>
      </c>
      <c r="V2923" s="145">
        <v>-12063905.688364707</v>
      </c>
    </row>
    <row r="2924" spans="1:22" x14ac:dyDescent="0.35">
      <c r="A2924" s="70">
        <f t="shared" si="54"/>
        <v>2905</v>
      </c>
      <c r="B2924" s="145">
        <v>1280206.6218922362</v>
      </c>
      <c r="U2924" s="145">
        <v>2904</v>
      </c>
      <c r="V2924" s="145">
        <v>-1066103.5979976505</v>
      </c>
    </row>
    <row r="2925" spans="1:22" x14ac:dyDescent="0.35">
      <c r="A2925" s="70">
        <f t="shared" si="54"/>
        <v>2906</v>
      </c>
      <c r="B2925" s="145">
        <v>1280206.6218922362</v>
      </c>
      <c r="U2925" s="145">
        <v>2905</v>
      </c>
      <c r="V2925" s="145">
        <v>-2926374.327054292</v>
      </c>
    </row>
    <row r="2926" spans="1:22" x14ac:dyDescent="0.35">
      <c r="A2926" s="70">
        <f t="shared" si="54"/>
        <v>2907</v>
      </c>
      <c r="B2926" s="145">
        <v>1280206.6218922362</v>
      </c>
      <c r="U2926" s="145">
        <v>2906</v>
      </c>
      <c r="V2926" s="145">
        <v>11499218.925852478</v>
      </c>
    </row>
    <row r="2927" spans="1:22" x14ac:dyDescent="0.35">
      <c r="A2927" s="70">
        <f t="shared" si="54"/>
        <v>2908</v>
      </c>
      <c r="B2927" s="145">
        <v>1280206.6218922362</v>
      </c>
      <c r="U2927" s="145">
        <v>2907</v>
      </c>
      <c r="V2927" s="145">
        <v>1855891.9271018617</v>
      </c>
    </row>
    <row r="2928" spans="1:22" x14ac:dyDescent="0.35">
      <c r="A2928" s="70">
        <f t="shared" si="54"/>
        <v>2909</v>
      </c>
      <c r="B2928" s="145">
        <v>1280206.6218922362</v>
      </c>
      <c r="U2928" s="145">
        <v>2908</v>
      </c>
      <c r="V2928" s="145">
        <v>-2889442.8086246997</v>
      </c>
    </row>
    <row r="2929" spans="1:22" x14ac:dyDescent="0.35">
      <c r="A2929" s="70">
        <f t="shared" si="54"/>
        <v>2910</v>
      </c>
      <c r="B2929" s="145">
        <v>1280206.6218922362</v>
      </c>
      <c r="U2929" s="145">
        <v>2909</v>
      </c>
      <c r="V2929" s="145">
        <v>27473307.789148062</v>
      </c>
    </row>
    <row r="2930" spans="1:22" x14ac:dyDescent="0.35">
      <c r="A2930" s="70">
        <f t="shared" si="54"/>
        <v>2911</v>
      </c>
      <c r="B2930" s="145">
        <v>1280206.6218922362</v>
      </c>
      <c r="U2930" s="145">
        <v>2910</v>
      </c>
      <c r="V2930" s="145">
        <v>5030874.7108147927</v>
      </c>
    </row>
    <row r="2931" spans="1:22" x14ac:dyDescent="0.35">
      <c r="A2931" s="70">
        <f t="shared" si="54"/>
        <v>2912</v>
      </c>
      <c r="B2931" s="145">
        <v>1280206.6218922362</v>
      </c>
      <c r="U2931" s="145">
        <v>2911</v>
      </c>
      <c r="V2931" s="145">
        <v>-5437383.2530894093</v>
      </c>
    </row>
    <row r="2932" spans="1:22" x14ac:dyDescent="0.35">
      <c r="A2932" s="70">
        <f t="shared" si="54"/>
        <v>2913</v>
      </c>
      <c r="B2932" s="145">
        <v>1280206.6218922362</v>
      </c>
      <c r="U2932" s="145">
        <v>2912</v>
      </c>
      <c r="V2932" s="145">
        <v>1451339.1525484882</v>
      </c>
    </row>
    <row r="2933" spans="1:22" x14ac:dyDescent="0.35">
      <c r="A2933" s="70">
        <f t="shared" si="54"/>
        <v>2914</v>
      </c>
      <c r="B2933" s="145">
        <v>1280206.6218922362</v>
      </c>
      <c r="U2933" s="145">
        <v>2913</v>
      </c>
      <c r="V2933" s="145">
        <v>-8971971.7348985877</v>
      </c>
    </row>
    <row r="2934" spans="1:22" x14ac:dyDescent="0.35">
      <c r="A2934" s="70">
        <f t="shared" si="54"/>
        <v>2915</v>
      </c>
      <c r="B2934" s="145">
        <v>1280206.6218922362</v>
      </c>
      <c r="U2934" s="145">
        <v>2914</v>
      </c>
      <c r="V2934" s="145">
        <v>-8080285.1387203075</v>
      </c>
    </row>
    <row r="2935" spans="1:22" x14ac:dyDescent="0.35">
      <c r="A2935" s="70">
        <f t="shared" si="54"/>
        <v>2916</v>
      </c>
      <c r="B2935" s="145">
        <v>1280206.6218922362</v>
      </c>
      <c r="U2935" s="145">
        <v>2915</v>
      </c>
      <c r="V2935" s="145">
        <v>-11756141.005126424</v>
      </c>
    </row>
    <row r="2936" spans="1:22" x14ac:dyDescent="0.35">
      <c r="A2936" s="70">
        <f t="shared" si="54"/>
        <v>2917</v>
      </c>
      <c r="B2936" s="145">
        <v>1280206.6218922362</v>
      </c>
      <c r="U2936" s="145">
        <v>2916</v>
      </c>
      <c r="V2936" s="145">
        <v>7950735.7069225274</v>
      </c>
    </row>
    <row r="2937" spans="1:22" x14ac:dyDescent="0.35">
      <c r="A2937" s="70">
        <f t="shared" si="54"/>
        <v>2918</v>
      </c>
      <c r="B2937" s="145">
        <v>1280206.6218922362</v>
      </c>
      <c r="U2937" s="145">
        <v>2917</v>
      </c>
      <c r="V2937" s="145">
        <v>-11740522.239714714</v>
      </c>
    </row>
    <row r="2938" spans="1:22" x14ac:dyDescent="0.35">
      <c r="A2938" s="70">
        <f t="shared" si="54"/>
        <v>2919</v>
      </c>
      <c r="B2938" s="145">
        <v>1280206.6218922362</v>
      </c>
      <c r="U2938" s="145">
        <v>2918</v>
      </c>
      <c r="V2938" s="145">
        <v>45712849.944113016</v>
      </c>
    </row>
    <row r="2939" spans="1:22" x14ac:dyDescent="0.35">
      <c r="A2939" s="70">
        <f t="shared" si="54"/>
        <v>2920</v>
      </c>
      <c r="B2939" s="145">
        <v>1280206.6218922362</v>
      </c>
      <c r="U2939" s="145">
        <v>2919</v>
      </c>
      <c r="V2939" s="145">
        <v>-3716645.2994113527</v>
      </c>
    </row>
    <row r="2940" spans="1:22" x14ac:dyDescent="0.35">
      <c r="A2940" s="70">
        <f t="shared" si="54"/>
        <v>2921</v>
      </c>
      <c r="B2940" s="145">
        <v>1280206.6218922362</v>
      </c>
      <c r="U2940" s="145">
        <v>2920</v>
      </c>
      <c r="V2940" s="145">
        <v>22510920.463285711</v>
      </c>
    </row>
    <row r="2941" spans="1:22" x14ac:dyDescent="0.35">
      <c r="A2941" s="70">
        <f t="shared" si="54"/>
        <v>2922</v>
      </c>
      <c r="B2941" s="145">
        <v>1280206.6218922362</v>
      </c>
      <c r="U2941" s="145">
        <v>2921</v>
      </c>
      <c r="V2941" s="145">
        <v>-10886586.188484067</v>
      </c>
    </row>
    <row r="2942" spans="1:22" x14ac:dyDescent="0.35">
      <c r="A2942" s="70">
        <f t="shared" si="54"/>
        <v>2923</v>
      </c>
      <c r="B2942" s="145">
        <v>1280206.6218922362</v>
      </c>
      <c r="U2942" s="145">
        <v>2922</v>
      </c>
      <c r="V2942" s="145">
        <v>-10476906.753023155</v>
      </c>
    </row>
    <row r="2943" spans="1:22" x14ac:dyDescent="0.35">
      <c r="A2943" s="70">
        <f t="shared" si="54"/>
        <v>2924</v>
      </c>
      <c r="B2943" s="145">
        <v>1280206.6218922362</v>
      </c>
      <c r="U2943" s="145">
        <v>2923</v>
      </c>
      <c r="V2943" s="145">
        <v>-16327920.690839378</v>
      </c>
    </row>
    <row r="2944" spans="1:22" x14ac:dyDescent="0.35">
      <c r="A2944" s="70">
        <f t="shared" si="54"/>
        <v>2925</v>
      </c>
      <c r="B2944" s="145">
        <v>1280206.6218922362</v>
      </c>
      <c r="U2944" s="145">
        <v>2924</v>
      </c>
      <c r="V2944" s="145">
        <v>7943713.155792892</v>
      </c>
    </row>
    <row r="2945" spans="1:22" x14ac:dyDescent="0.35">
      <c r="A2945" s="70">
        <f t="shared" si="54"/>
        <v>2926</v>
      </c>
      <c r="B2945" s="145">
        <v>1280206.6218922362</v>
      </c>
      <c r="U2945" s="145">
        <v>2925</v>
      </c>
      <c r="V2945" s="145">
        <v>9621946.565391276</v>
      </c>
    </row>
    <row r="2946" spans="1:22" x14ac:dyDescent="0.35">
      <c r="A2946" s="70">
        <f t="shared" si="54"/>
        <v>2927</v>
      </c>
      <c r="B2946" s="145">
        <v>1280206.6218922362</v>
      </c>
      <c r="U2946" s="145">
        <v>2926</v>
      </c>
      <c r="V2946" s="145">
        <v>18421117.754115991</v>
      </c>
    </row>
    <row r="2947" spans="1:22" x14ac:dyDescent="0.35">
      <c r="A2947" s="70">
        <f t="shared" si="54"/>
        <v>2928</v>
      </c>
      <c r="B2947" s="145">
        <v>1280206.6218922362</v>
      </c>
      <c r="U2947" s="145">
        <v>2927</v>
      </c>
      <c r="V2947" s="145">
        <v>5483431.4115681201</v>
      </c>
    </row>
    <row r="2948" spans="1:22" x14ac:dyDescent="0.35">
      <c r="A2948" s="70">
        <f t="shared" si="54"/>
        <v>2929</v>
      </c>
      <c r="B2948" s="145">
        <v>1280206.6218922362</v>
      </c>
      <c r="U2948" s="145">
        <v>2928</v>
      </c>
      <c r="V2948" s="145">
        <v>10972902.192671936</v>
      </c>
    </row>
    <row r="2949" spans="1:22" x14ac:dyDescent="0.35">
      <c r="A2949" s="70">
        <f t="shared" si="54"/>
        <v>2930</v>
      </c>
      <c r="B2949" s="145">
        <v>1280206.6218922362</v>
      </c>
      <c r="U2949" s="145">
        <v>2929</v>
      </c>
      <c r="V2949" s="145">
        <v>-274788.50446787849</v>
      </c>
    </row>
    <row r="2950" spans="1:22" x14ac:dyDescent="0.35">
      <c r="A2950" s="70">
        <f t="shared" si="54"/>
        <v>2931</v>
      </c>
      <c r="B2950" s="145">
        <v>1280206.6218922362</v>
      </c>
      <c r="U2950" s="145">
        <v>2930</v>
      </c>
      <c r="V2950" s="145">
        <v>-12247952.665382367</v>
      </c>
    </row>
    <row r="2951" spans="1:22" x14ac:dyDescent="0.35">
      <c r="A2951" s="70">
        <f t="shared" si="54"/>
        <v>2932</v>
      </c>
      <c r="B2951" s="145">
        <v>1280206.6218922362</v>
      </c>
      <c r="U2951" s="145">
        <v>2931</v>
      </c>
      <c r="V2951" s="145">
        <v>-16118162.040953778</v>
      </c>
    </row>
    <row r="2952" spans="1:22" x14ac:dyDescent="0.35">
      <c r="A2952" s="70">
        <f t="shared" si="54"/>
        <v>2933</v>
      </c>
      <c r="B2952" s="145">
        <v>1280206.6218922362</v>
      </c>
      <c r="U2952" s="145">
        <v>2932</v>
      </c>
      <c r="V2952" s="145">
        <v>-12214403.004527172</v>
      </c>
    </row>
    <row r="2953" spans="1:22" x14ac:dyDescent="0.35">
      <c r="A2953" s="70">
        <f t="shared" si="54"/>
        <v>2934</v>
      </c>
      <c r="B2953" s="145">
        <v>1280206.6218922362</v>
      </c>
      <c r="U2953" s="145">
        <v>2933</v>
      </c>
      <c r="V2953" s="145">
        <v>6924022.0005087256</v>
      </c>
    </row>
    <row r="2954" spans="1:22" x14ac:dyDescent="0.35">
      <c r="A2954" s="70">
        <f t="shared" si="54"/>
        <v>2935</v>
      </c>
      <c r="B2954" s="145">
        <v>1280206.6218922362</v>
      </c>
      <c r="U2954" s="145">
        <v>2934</v>
      </c>
      <c r="V2954" s="145">
        <v>4566785.3836623169</v>
      </c>
    </row>
    <row r="2955" spans="1:22" x14ac:dyDescent="0.35">
      <c r="A2955" s="70">
        <f t="shared" si="54"/>
        <v>2936</v>
      </c>
      <c r="B2955" s="145">
        <v>1280206.6218922362</v>
      </c>
      <c r="U2955" s="145">
        <v>2935</v>
      </c>
      <c r="V2955" s="145">
        <v>11832060.049807243</v>
      </c>
    </row>
    <row r="2956" spans="1:22" x14ac:dyDescent="0.35">
      <c r="A2956" s="70">
        <f t="shared" si="54"/>
        <v>2937</v>
      </c>
      <c r="B2956" s="145">
        <v>1280206.6218922362</v>
      </c>
      <c r="U2956" s="145">
        <v>2936</v>
      </c>
      <c r="V2956" s="145">
        <v>21984259.27045469</v>
      </c>
    </row>
    <row r="2957" spans="1:22" x14ac:dyDescent="0.35">
      <c r="A2957" s="70">
        <f t="shared" si="54"/>
        <v>2938</v>
      </c>
      <c r="B2957" s="145">
        <v>1280206.6218922362</v>
      </c>
      <c r="U2957" s="145">
        <v>2937</v>
      </c>
      <c r="V2957" s="145">
        <v>2923142.6031074077</v>
      </c>
    </row>
    <row r="2958" spans="1:22" x14ac:dyDescent="0.35">
      <c r="A2958" s="70">
        <f t="shared" si="54"/>
        <v>2939</v>
      </c>
      <c r="B2958" s="145">
        <v>1280206.6218922362</v>
      </c>
      <c r="U2958" s="145">
        <v>2938</v>
      </c>
      <c r="V2958" s="145">
        <v>-2586620.4082744159</v>
      </c>
    </row>
    <row r="2959" spans="1:22" x14ac:dyDescent="0.35">
      <c r="A2959" s="70">
        <f t="shared" si="54"/>
        <v>2940</v>
      </c>
      <c r="B2959" s="145">
        <v>1280206.6218922362</v>
      </c>
      <c r="U2959" s="145">
        <v>2939</v>
      </c>
      <c r="V2959" s="145">
        <v>3018788.6859369986</v>
      </c>
    </row>
    <row r="2960" spans="1:22" x14ac:dyDescent="0.35">
      <c r="A2960" s="70">
        <f t="shared" si="54"/>
        <v>2941</v>
      </c>
      <c r="B2960" s="145">
        <v>1280206.6218922362</v>
      </c>
      <c r="U2960" s="145">
        <v>2940</v>
      </c>
      <c r="V2960" s="145">
        <v>29921120.80833555</v>
      </c>
    </row>
    <row r="2961" spans="1:22" x14ac:dyDescent="0.35">
      <c r="A2961" s="70">
        <f t="shared" si="54"/>
        <v>2942</v>
      </c>
      <c r="B2961" s="145">
        <v>1280206.6218922362</v>
      </c>
      <c r="U2961" s="145">
        <v>2941</v>
      </c>
      <c r="V2961" s="145">
        <v>20555003.027392298</v>
      </c>
    </row>
    <row r="2962" spans="1:22" x14ac:dyDescent="0.35">
      <c r="A2962" s="70">
        <f t="shared" si="54"/>
        <v>2943</v>
      </c>
      <c r="B2962" s="145">
        <v>1280206.6218922362</v>
      </c>
      <c r="U2962" s="145">
        <v>2942</v>
      </c>
      <c r="V2962" s="145">
        <v>10499680.276960365</v>
      </c>
    </row>
    <row r="2963" spans="1:22" x14ac:dyDescent="0.35">
      <c r="A2963" s="70">
        <f t="shared" si="54"/>
        <v>2944</v>
      </c>
      <c r="B2963" s="145">
        <v>1280206.6218922362</v>
      </c>
      <c r="U2963" s="145">
        <v>2943</v>
      </c>
      <c r="V2963" s="145">
        <v>-1708362.719127195</v>
      </c>
    </row>
    <row r="2964" spans="1:22" x14ac:dyDescent="0.35">
      <c r="A2964" s="70">
        <f t="shared" si="54"/>
        <v>2945</v>
      </c>
      <c r="B2964" s="145">
        <v>1280206.6218922362</v>
      </c>
      <c r="U2964" s="145">
        <v>2944</v>
      </c>
      <c r="V2964" s="145">
        <v>-13612031.995146124</v>
      </c>
    </row>
    <row r="2965" spans="1:22" x14ac:dyDescent="0.35">
      <c r="A2965" s="70">
        <f t="shared" si="54"/>
        <v>2946</v>
      </c>
      <c r="B2965" s="145">
        <v>1280206.6218922362</v>
      </c>
      <c r="U2965" s="145">
        <v>2945</v>
      </c>
      <c r="V2965" s="145">
        <v>7903924.0671846457</v>
      </c>
    </row>
    <row r="2966" spans="1:22" x14ac:dyDescent="0.35">
      <c r="A2966" s="70">
        <f t="shared" ref="A2966:A3029" si="55">A2965+1</f>
        <v>2947</v>
      </c>
      <c r="B2966" s="145">
        <v>1280206.6218922362</v>
      </c>
      <c r="U2966" s="145">
        <v>2946</v>
      </c>
      <c r="V2966" s="145">
        <v>12896844.501752883</v>
      </c>
    </row>
    <row r="2967" spans="1:22" x14ac:dyDescent="0.35">
      <c r="A2967" s="70">
        <f t="shared" si="55"/>
        <v>2948</v>
      </c>
      <c r="B2967" s="145">
        <v>1280206.6218922362</v>
      </c>
      <c r="U2967" s="145">
        <v>2947</v>
      </c>
      <c r="V2967" s="145">
        <v>-19733998.863638703</v>
      </c>
    </row>
    <row r="2968" spans="1:22" x14ac:dyDescent="0.35">
      <c r="A2968" s="70">
        <f t="shared" si="55"/>
        <v>2949</v>
      </c>
      <c r="B2968" s="145">
        <v>1280206.6218922362</v>
      </c>
      <c r="U2968" s="145">
        <v>2948</v>
      </c>
      <c r="V2968" s="145">
        <v>6137939.3016461916</v>
      </c>
    </row>
    <row r="2969" spans="1:22" x14ac:dyDescent="0.35">
      <c r="A2969" s="70">
        <f t="shared" si="55"/>
        <v>2950</v>
      </c>
      <c r="B2969" s="145">
        <v>1280206.6218922362</v>
      </c>
      <c r="U2969" s="145">
        <v>2949</v>
      </c>
      <c r="V2969" s="145">
        <v>-19997791.056643616</v>
      </c>
    </row>
    <row r="2970" spans="1:22" x14ac:dyDescent="0.35">
      <c r="A2970" s="70">
        <f t="shared" si="55"/>
        <v>2951</v>
      </c>
      <c r="B2970" s="145">
        <v>1280206.6218922362</v>
      </c>
      <c r="U2970" s="145">
        <v>2950</v>
      </c>
      <c r="V2970" s="145">
        <v>39489945.464968935</v>
      </c>
    </row>
    <row r="2971" spans="1:22" x14ac:dyDescent="0.35">
      <c r="A2971" s="70">
        <f t="shared" si="55"/>
        <v>2952</v>
      </c>
      <c r="B2971" s="145">
        <v>1280206.6218922362</v>
      </c>
      <c r="U2971" s="145">
        <v>2951</v>
      </c>
      <c r="V2971" s="145">
        <v>8751814.757156264</v>
      </c>
    </row>
    <row r="2972" spans="1:22" x14ac:dyDescent="0.35">
      <c r="A2972" s="70">
        <f t="shared" si="55"/>
        <v>2953</v>
      </c>
      <c r="B2972" s="145">
        <v>1280206.6218922362</v>
      </c>
      <c r="U2972" s="145">
        <v>2952</v>
      </c>
      <c r="V2972" s="145">
        <v>-2103484.2231510282</v>
      </c>
    </row>
    <row r="2973" spans="1:22" x14ac:dyDescent="0.35">
      <c r="A2973" s="70">
        <f t="shared" si="55"/>
        <v>2954</v>
      </c>
      <c r="B2973" s="145">
        <v>1280206.6218922362</v>
      </c>
      <c r="U2973" s="145">
        <v>2953</v>
      </c>
      <c r="V2973" s="145">
        <v>404346.49312860891</v>
      </c>
    </row>
    <row r="2974" spans="1:22" x14ac:dyDescent="0.35">
      <c r="A2974" s="70">
        <f t="shared" si="55"/>
        <v>2955</v>
      </c>
      <c r="B2974" s="145">
        <v>1280206.6218922362</v>
      </c>
      <c r="U2974" s="145">
        <v>2954</v>
      </c>
      <c r="V2974" s="145">
        <v>-14238703.962679768</v>
      </c>
    </row>
    <row r="2975" spans="1:22" x14ac:dyDescent="0.35">
      <c r="A2975" s="70">
        <f t="shared" si="55"/>
        <v>2956</v>
      </c>
      <c r="B2975" s="145">
        <v>1280206.6218922362</v>
      </c>
      <c r="U2975" s="145">
        <v>2955</v>
      </c>
      <c r="V2975" s="145">
        <v>-14622379.602058843</v>
      </c>
    </row>
    <row r="2976" spans="1:22" x14ac:dyDescent="0.35">
      <c r="A2976" s="70">
        <f t="shared" si="55"/>
        <v>2957</v>
      </c>
      <c r="B2976" s="145">
        <v>1280206.6218922362</v>
      </c>
      <c r="U2976" s="145">
        <v>2956</v>
      </c>
      <c r="V2976" s="145">
        <v>8374713.9616396464</v>
      </c>
    </row>
    <row r="2977" spans="1:22" x14ac:dyDescent="0.35">
      <c r="A2977" s="70">
        <f t="shared" si="55"/>
        <v>2958</v>
      </c>
      <c r="B2977" s="145">
        <v>1280206.6218922362</v>
      </c>
      <c r="U2977" s="145">
        <v>2957</v>
      </c>
      <c r="V2977" s="145">
        <v>275447.98733356968</v>
      </c>
    </row>
    <row r="2978" spans="1:22" x14ac:dyDescent="0.35">
      <c r="A2978" s="70">
        <f t="shared" si="55"/>
        <v>2959</v>
      </c>
      <c r="B2978" s="145">
        <v>1280206.6218922362</v>
      </c>
      <c r="U2978" s="145">
        <v>2958</v>
      </c>
      <c r="V2978" s="145">
        <v>605975.25118501112</v>
      </c>
    </row>
    <row r="2979" spans="1:22" x14ac:dyDescent="0.35">
      <c r="A2979" s="70">
        <f t="shared" si="55"/>
        <v>2960</v>
      </c>
      <c r="B2979" s="145">
        <v>1280206.6218922362</v>
      </c>
      <c r="U2979" s="145">
        <v>2959</v>
      </c>
      <c r="V2979" s="145">
        <v>35668611.974115632</v>
      </c>
    </row>
    <row r="2980" spans="1:22" x14ac:dyDescent="0.35">
      <c r="A2980" s="70">
        <f t="shared" si="55"/>
        <v>2961</v>
      </c>
      <c r="B2980" s="145">
        <v>1280206.6218922362</v>
      </c>
      <c r="U2980" s="145">
        <v>2960</v>
      </c>
      <c r="V2980" s="145">
        <v>15844758.644071355</v>
      </c>
    </row>
    <row r="2981" spans="1:22" x14ac:dyDescent="0.35">
      <c r="A2981" s="70">
        <f t="shared" si="55"/>
        <v>2962</v>
      </c>
      <c r="B2981" s="145">
        <v>1280206.6218922362</v>
      </c>
      <c r="U2981" s="145">
        <v>2961</v>
      </c>
      <c r="V2981" s="145">
        <v>-9568474.8040411025</v>
      </c>
    </row>
    <row r="2982" spans="1:22" x14ac:dyDescent="0.35">
      <c r="A2982" s="70">
        <f t="shared" si="55"/>
        <v>2963</v>
      </c>
      <c r="B2982" s="145">
        <v>1280206.6218922362</v>
      </c>
      <c r="U2982" s="145">
        <v>2962</v>
      </c>
      <c r="V2982" s="145">
        <v>770216.6311461851</v>
      </c>
    </row>
    <row r="2983" spans="1:22" x14ac:dyDescent="0.35">
      <c r="A2983" s="70">
        <f t="shared" si="55"/>
        <v>2964</v>
      </c>
      <c r="B2983" s="145">
        <v>1280206.6218922362</v>
      </c>
      <c r="U2983" s="145">
        <v>2963</v>
      </c>
      <c r="V2983" s="145">
        <v>11159335.437238503</v>
      </c>
    </row>
    <row r="2984" spans="1:22" x14ac:dyDescent="0.35">
      <c r="A2984" s="70">
        <f t="shared" si="55"/>
        <v>2965</v>
      </c>
      <c r="B2984" s="145">
        <v>1280206.6218922362</v>
      </c>
      <c r="U2984" s="145">
        <v>2964</v>
      </c>
      <c r="V2984" s="145">
        <v>-8586590.1275225673</v>
      </c>
    </row>
    <row r="2985" spans="1:22" x14ac:dyDescent="0.35">
      <c r="A2985" s="70">
        <f t="shared" si="55"/>
        <v>2966</v>
      </c>
      <c r="B2985" s="145">
        <v>1280206.6218922362</v>
      </c>
      <c r="U2985" s="145">
        <v>2965</v>
      </c>
      <c r="V2985" s="145">
        <v>-39562065.272712111</v>
      </c>
    </row>
    <row r="2986" spans="1:22" x14ac:dyDescent="0.35">
      <c r="A2986" s="70">
        <f t="shared" si="55"/>
        <v>2967</v>
      </c>
      <c r="B2986" s="145">
        <v>1280206.6218922362</v>
      </c>
      <c r="U2986" s="145">
        <v>2966</v>
      </c>
      <c r="V2986" s="145">
        <v>9556889.8610999621</v>
      </c>
    </row>
    <row r="2987" spans="1:22" x14ac:dyDescent="0.35">
      <c r="A2987" s="70">
        <f t="shared" si="55"/>
        <v>2968</v>
      </c>
      <c r="B2987" s="145">
        <v>1280206.6218922362</v>
      </c>
      <c r="U2987" s="145">
        <v>2967</v>
      </c>
      <c r="V2987" s="145">
        <v>-24004548.859181877</v>
      </c>
    </row>
    <row r="2988" spans="1:22" x14ac:dyDescent="0.35">
      <c r="A2988" s="70">
        <f t="shared" si="55"/>
        <v>2969</v>
      </c>
      <c r="B2988" s="145">
        <v>1280206.6218922362</v>
      </c>
      <c r="U2988" s="145">
        <v>2968</v>
      </c>
      <c r="V2988" s="145">
        <v>-3874337.8584068641</v>
      </c>
    </row>
    <row r="2989" spans="1:22" x14ac:dyDescent="0.35">
      <c r="A2989" s="70">
        <f t="shared" si="55"/>
        <v>2970</v>
      </c>
      <c r="B2989" s="145">
        <v>1280206.6218922362</v>
      </c>
      <c r="U2989" s="145">
        <v>2969</v>
      </c>
      <c r="V2989" s="145">
        <v>-9597527.1310520656</v>
      </c>
    </row>
    <row r="2990" spans="1:22" x14ac:dyDescent="0.35">
      <c r="A2990" s="70">
        <f t="shared" si="55"/>
        <v>2971</v>
      </c>
      <c r="B2990" s="145">
        <v>1280206.6218922362</v>
      </c>
      <c r="U2990" s="145">
        <v>2970</v>
      </c>
      <c r="V2990" s="145">
        <v>-909990.1282268241</v>
      </c>
    </row>
    <row r="2991" spans="1:22" x14ac:dyDescent="0.35">
      <c r="A2991" s="70">
        <f t="shared" si="55"/>
        <v>2972</v>
      </c>
      <c r="B2991" s="145">
        <v>1280206.6218922362</v>
      </c>
      <c r="U2991" s="145">
        <v>2971</v>
      </c>
      <c r="V2991" s="145">
        <v>5338078.1916282438</v>
      </c>
    </row>
    <row r="2992" spans="1:22" x14ac:dyDescent="0.35">
      <c r="A2992" s="70">
        <f t="shared" si="55"/>
        <v>2973</v>
      </c>
      <c r="B2992" s="145">
        <v>1280206.6218922362</v>
      </c>
      <c r="U2992" s="145">
        <v>2972</v>
      </c>
      <c r="V2992" s="145">
        <v>-7565212.3211279865</v>
      </c>
    </row>
    <row r="2993" spans="1:22" x14ac:dyDescent="0.35">
      <c r="A2993" s="70">
        <f t="shared" si="55"/>
        <v>2974</v>
      </c>
      <c r="B2993" s="145">
        <v>1280206.6218922362</v>
      </c>
      <c r="U2993" s="145">
        <v>2973</v>
      </c>
      <c r="V2993" s="145">
        <v>20030242.882539444</v>
      </c>
    </row>
    <row r="2994" spans="1:22" x14ac:dyDescent="0.35">
      <c r="A2994" s="70">
        <f t="shared" si="55"/>
        <v>2975</v>
      </c>
      <c r="B2994" s="145">
        <v>1280206.6218922362</v>
      </c>
      <c r="U2994" s="145">
        <v>2974</v>
      </c>
      <c r="V2994" s="145">
        <v>15544837.517197672</v>
      </c>
    </row>
    <row r="2995" spans="1:22" x14ac:dyDescent="0.35">
      <c r="A2995" s="70">
        <f t="shared" si="55"/>
        <v>2976</v>
      </c>
      <c r="B2995" s="145">
        <v>1280206.6218922362</v>
      </c>
      <c r="U2995" s="145">
        <v>2975</v>
      </c>
      <c r="V2995" s="145">
        <v>-25770770.924310748</v>
      </c>
    </row>
    <row r="2996" spans="1:22" x14ac:dyDescent="0.35">
      <c r="A2996" s="70">
        <f t="shared" si="55"/>
        <v>2977</v>
      </c>
      <c r="B2996" s="145">
        <v>1280206.6218922362</v>
      </c>
      <c r="U2996" s="145">
        <v>2976</v>
      </c>
      <c r="V2996" s="145">
        <v>6844178.2676208243</v>
      </c>
    </row>
    <row r="2997" spans="1:22" x14ac:dyDescent="0.35">
      <c r="A2997" s="70">
        <f t="shared" si="55"/>
        <v>2978</v>
      </c>
      <c r="B2997" s="145">
        <v>1280206.6218922362</v>
      </c>
      <c r="U2997" s="145">
        <v>2977</v>
      </c>
      <c r="V2997" s="145">
        <v>-9196677.6306850761</v>
      </c>
    </row>
    <row r="2998" spans="1:22" x14ac:dyDescent="0.35">
      <c r="A2998" s="70">
        <f t="shared" si="55"/>
        <v>2979</v>
      </c>
      <c r="B2998" s="145">
        <v>1280206.6218922362</v>
      </c>
      <c r="U2998" s="145">
        <v>2978</v>
      </c>
      <c r="V2998" s="145">
        <v>-6433335.5445498899</v>
      </c>
    </row>
    <row r="2999" spans="1:22" x14ac:dyDescent="0.35">
      <c r="A2999" s="70">
        <f t="shared" si="55"/>
        <v>2980</v>
      </c>
      <c r="B2999" s="145">
        <v>1280206.6218922362</v>
      </c>
      <c r="U2999" s="145">
        <v>2979</v>
      </c>
      <c r="V2999" s="145">
        <v>453991.77123396844</v>
      </c>
    </row>
    <row r="3000" spans="1:22" x14ac:dyDescent="0.35">
      <c r="A3000" s="70">
        <f t="shared" si="55"/>
        <v>2981</v>
      </c>
      <c r="B3000" s="145">
        <v>1280206.6218922362</v>
      </c>
      <c r="U3000" s="145">
        <v>2980</v>
      </c>
      <c r="V3000" s="145">
        <v>-29897373.447848111</v>
      </c>
    </row>
    <row r="3001" spans="1:22" x14ac:dyDescent="0.35">
      <c r="A3001" s="70">
        <f t="shared" si="55"/>
        <v>2982</v>
      </c>
      <c r="B3001" s="145">
        <v>1280206.6218922362</v>
      </c>
      <c r="U3001" s="145">
        <v>2981</v>
      </c>
      <c r="V3001" s="145">
        <v>-14525409.789092779</v>
      </c>
    </row>
    <row r="3002" spans="1:22" x14ac:dyDescent="0.35">
      <c r="A3002" s="70">
        <f t="shared" si="55"/>
        <v>2983</v>
      </c>
      <c r="B3002" s="145">
        <v>1280206.6218922362</v>
      </c>
      <c r="U3002" s="145">
        <v>2982</v>
      </c>
      <c r="V3002" s="145">
        <v>6885571.3767621033</v>
      </c>
    </row>
    <row r="3003" spans="1:22" x14ac:dyDescent="0.35">
      <c r="A3003" s="70">
        <f t="shared" si="55"/>
        <v>2984</v>
      </c>
      <c r="B3003" s="145">
        <v>1280206.6218922362</v>
      </c>
      <c r="U3003" s="145">
        <v>2983</v>
      </c>
      <c r="V3003" s="145">
        <v>-11410242.708921365</v>
      </c>
    </row>
    <row r="3004" spans="1:22" x14ac:dyDescent="0.35">
      <c r="A3004" s="70">
        <f t="shared" si="55"/>
        <v>2985</v>
      </c>
      <c r="B3004" s="145">
        <v>1280206.6218922362</v>
      </c>
      <c r="U3004" s="145">
        <v>2984</v>
      </c>
      <c r="V3004" s="145">
        <v>-6729540.0187276788</v>
      </c>
    </row>
    <row r="3005" spans="1:22" x14ac:dyDescent="0.35">
      <c r="A3005" s="70">
        <f t="shared" si="55"/>
        <v>2986</v>
      </c>
      <c r="B3005" s="145">
        <v>1280206.6218922362</v>
      </c>
      <c r="U3005" s="145">
        <v>2985</v>
      </c>
      <c r="V3005" s="145">
        <v>-3237855.4722478911</v>
      </c>
    </row>
    <row r="3006" spans="1:22" x14ac:dyDescent="0.35">
      <c r="A3006" s="70">
        <f t="shared" si="55"/>
        <v>2987</v>
      </c>
      <c r="B3006" s="145">
        <v>1280206.6218922362</v>
      </c>
      <c r="U3006" s="145">
        <v>2986</v>
      </c>
      <c r="V3006" s="145">
        <v>2516654.6496944018</v>
      </c>
    </row>
    <row r="3007" spans="1:22" x14ac:dyDescent="0.35">
      <c r="A3007" s="70">
        <f t="shared" si="55"/>
        <v>2988</v>
      </c>
      <c r="B3007" s="145">
        <v>1280206.6218922362</v>
      </c>
      <c r="U3007" s="145">
        <v>2987</v>
      </c>
      <c r="V3007" s="145">
        <v>-16385140.519684536</v>
      </c>
    </row>
    <row r="3008" spans="1:22" x14ac:dyDescent="0.35">
      <c r="A3008" s="70">
        <f t="shared" si="55"/>
        <v>2989</v>
      </c>
      <c r="B3008" s="145">
        <v>1280206.6218922362</v>
      </c>
      <c r="U3008" s="145">
        <v>2988</v>
      </c>
      <c r="V3008" s="145">
        <v>-21587266.735663336</v>
      </c>
    </row>
    <row r="3009" spans="1:22" x14ac:dyDescent="0.35">
      <c r="A3009" s="70">
        <f t="shared" si="55"/>
        <v>2990</v>
      </c>
      <c r="B3009" s="145">
        <v>1280206.6218922362</v>
      </c>
      <c r="U3009" s="145">
        <v>2989</v>
      </c>
      <c r="V3009" s="145">
        <v>342404.88526803255</v>
      </c>
    </row>
    <row r="3010" spans="1:22" x14ac:dyDescent="0.35">
      <c r="A3010" s="70">
        <f t="shared" si="55"/>
        <v>2991</v>
      </c>
      <c r="B3010" s="145">
        <v>1280206.6218922362</v>
      </c>
      <c r="U3010" s="145">
        <v>2990</v>
      </c>
      <c r="V3010" s="145">
        <v>-1982874.9990142919</v>
      </c>
    </row>
    <row r="3011" spans="1:22" x14ac:dyDescent="0.35">
      <c r="A3011" s="70">
        <f t="shared" si="55"/>
        <v>2992</v>
      </c>
      <c r="B3011" s="145">
        <v>1280206.6218922362</v>
      </c>
      <c r="U3011" s="145">
        <v>2991</v>
      </c>
      <c r="V3011" s="145">
        <v>11018744.969608452</v>
      </c>
    </row>
    <row r="3012" spans="1:22" x14ac:dyDescent="0.35">
      <c r="A3012" s="70">
        <f t="shared" si="55"/>
        <v>2993</v>
      </c>
      <c r="B3012" s="145">
        <v>1280206.6218922362</v>
      </c>
      <c r="U3012" s="145">
        <v>2992</v>
      </c>
      <c r="V3012" s="145">
        <v>-11065550.146710986</v>
      </c>
    </row>
    <row r="3013" spans="1:22" x14ac:dyDescent="0.35">
      <c r="A3013" s="70">
        <f t="shared" si="55"/>
        <v>2994</v>
      </c>
      <c r="B3013" s="145">
        <v>1280206.6218922362</v>
      </c>
      <c r="U3013" s="145">
        <v>2993</v>
      </c>
      <c r="V3013" s="145">
        <v>-20848132.765961558</v>
      </c>
    </row>
    <row r="3014" spans="1:22" x14ac:dyDescent="0.35">
      <c r="A3014" s="70">
        <f t="shared" si="55"/>
        <v>2995</v>
      </c>
      <c r="B3014" s="145">
        <v>1280206.6218922362</v>
      </c>
      <c r="U3014" s="145">
        <v>2994</v>
      </c>
      <c r="V3014" s="145">
        <v>-2082027.3326241747</v>
      </c>
    </row>
    <row r="3015" spans="1:22" x14ac:dyDescent="0.35">
      <c r="A3015" s="70">
        <f t="shared" si="55"/>
        <v>2996</v>
      </c>
      <c r="B3015" s="145">
        <v>1280206.6218922362</v>
      </c>
      <c r="U3015" s="145">
        <v>2995</v>
      </c>
      <c r="V3015" s="145">
        <v>974164.05464381352</v>
      </c>
    </row>
    <row r="3016" spans="1:22" x14ac:dyDescent="0.35">
      <c r="A3016" s="70">
        <f t="shared" si="55"/>
        <v>2997</v>
      </c>
      <c r="B3016" s="145">
        <v>1280206.6218922362</v>
      </c>
      <c r="U3016" s="145">
        <v>2996</v>
      </c>
      <c r="V3016" s="145">
        <v>-5103134.8531732298</v>
      </c>
    </row>
    <row r="3017" spans="1:22" x14ac:dyDescent="0.35">
      <c r="A3017" s="70">
        <f t="shared" si="55"/>
        <v>2998</v>
      </c>
      <c r="B3017" s="145">
        <v>1280206.6218922362</v>
      </c>
      <c r="U3017" s="145">
        <v>2997</v>
      </c>
      <c r="V3017" s="145">
        <v>14630716.008635484</v>
      </c>
    </row>
    <row r="3018" spans="1:22" x14ac:dyDescent="0.35">
      <c r="A3018" s="70">
        <f t="shared" si="55"/>
        <v>2999</v>
      </c>
      <c r="B3018" s="145">
        <v>1280206.6218922362</v>
      </c>
      <c r="U3018" s="145">
        <v>2998</v>
      </c>
      <c r="V3018" s="145">
        <v>-18662632.97511445</v>
      </c>
    </row>
    <row r="3019" spans="1:22" x14ac:dyDescent="0.35">
      <c r="A3019" s="70">
        <f t="shared" si="55"/>
        <v>3000</v>
      </c>
      <c r="B3019" s="145">
        <v>1280206.6218922362</v>
      </c>
      <c r="U3019" s="145">
        <v>2999</v>
      </c>
      <c r="V3019" s="145">
        <v>-8022305.7174628582</v>
      </c>
    </row>
    <row r="3020" spans="1:22" x14ac:dyDescent="0.35">
      <c r="A3020" s="70">
        <f t="shared" si="55"/>
        <v>3001</v>
      </c>
      <c r="B3020" s="145">
        <v>1280206.6218922362</v>
      </c>
      <c r="U3020" s="145">
        <v>3000</v>
      </c>
      <c r="V3020" s="145">
        <v>32375091.46905043</v>
      </c>
    </row>
    <row r="3021" spans="1:22" x14ac:dyDescent="0.35">
      <c r="A3021" s="70">
        <f t="shared" si="55"/>
        <v>3002</v>
      </c>
      <c r="B3021" s="145">
        <v>1280206.6218922362</v>
      </c>
      <c r="U3021" s="145">
        <v>3001</v>
      </c>
      <c r="V3021" s="145">
        <v>28156477.85091047</v>
      </c>
    </row>
    <row r="3022" spans="1:22" x14ac:dyDescent="0.35">
      <c r="A3022" s="70">
        <f t="shared" si="55"/>
        <v>3003</v>
      </c>
      <c r="B3022" s="145">
        <v>1280206.6218922362</v>
      </c>
      <c r="U3022" s="145">
        <v>3002</v>
      </c>
      <c r="V3022" s="145">
        <v>-3782291.5325938873</v>
      </c>
    </row>
    <row r="3023" spans="1:22" x14ac:dyDescent="0.35">
      <c r="A3023" s="70">
        <f t="shared" si="55"/>
        <v>3004</v>
      </c>
      <c r="B3023" s="145">
        <v>1280206.6218922362</v>
      </c>
      <c r="U3023" s="145">
        <v>3003</v>
      </c>
      <c r="V3023" s="145">
        <v>9334698.3939977065</v>
      </c>
    </row>
    <row r="3024" spans="1:22" x14ac:dyDescent="0.35">
      <c r="A3024" s="70">
        <f t="shared" si="55"/>
        <v>3005</v>
      </c>
      <c r="B3024" s="145">
        <v>1280206.6218922362</v>
      </c>
      <c r="U3024" s="145">
        <v>3004</v>
      </c>
      <c r="V3024" s="145">
        <v>-10618724.880265018</v>
      </c>
    </row>
    <row r="3025" spans="1:22" x14ac:dyDescent="0.35">
      <c r="A3025" s="70">
        <f t="shared" si="55"/>
        <v>3006</v>
      </c>
      <c r="B3025" s="145">
        <v>1280206.6218922362</v>
      </c>
      <c r="U3025" s="145">
        <v>3005</v>
      </c>
      <c r="V3025" s="145">
        <v>-6219865.8968551178</v>
      </c>
    </row>
    <row r="3026" spans="1:22" x14ac:dyDescent="0.35">
      <c r="A3026" s="70">
        <f t="shared" si="55"/>
        <v>3007</v>
      </c>
      <c r="B3026" s="145">
        <v>1280206.6218922362</v>
      </c>
      <c r="U3026" s="145">
        <v>3006</v>
      </c>
      <c r="V3026" s="145">
        <v>11599334.772852208</v>
      </c>
    </row>
    <row r="3027" spans="1:22" x14ac:dyDescent="0.35">
      <c r="A3027" s="70">
        <f t="shared" si="55"/>
        <v>3008</v>
      </c>
      <c r="B3027" s="145">
        <v>1280206.6218922362</v>
      </c>
      <c r="U3027" s="145">
        <v>3007</v>
      </c>
      <c r="V3027" s="145">
        <v>-12418847.527858751</v>
      </c>
    </row>
    <row r="3028" spans="1:22" x14ac:dyDescent="0.35">
      <c r="A3028" s="70">
        <f t="shared" si="55"/>
        <v>3009</v>
      </c>
      <c r="B3028" s="145">
        <v>1280206.6218922362</v>
      </c>
      <c r="U3028" s="145">
        <v>3008</v>
      </c>
      <c r="V3028" s="145">
        <v>-13944499.425503293</v>
      </c>
    </row>
    <row r="3029" spans="1:22" x14ac:dyDescent="0.35">
      <c r="A3029" s="70">
        <f t="shared" si="55"/>
        <v>3010</v>
      </c>
      <c r="B3029" s="145">
        <v>1280206.6218922362</v>
      </c>
      <c r="U3029" s="145">
        <v>3009</v>
      </c>
      <c r="V3029" s="145">
        <v>-15956812.024139514</v>
      </c>
    </row>
    <row r="3030" spans="1:22" x14ac:dyDescent="0.35">
      <c r="A3030" s="70">
        <f t="shared" ref="A3030:A3093" si="56">A3029+1</f>
        <v>3011</v>
      </c>
      <c r="B3030" s="145">
        <v>1280206.6218922362</v>
      </c>
      <c r="U3030" s="145">
        <v>3010</v>
      </c>
      <c r="V3030" s="145">
        <v>-16776436.793214783</v>
      </c>
    </row>
    <row r="3031" spans="1:22" x14ac:dyDescent="0.35">
      <c r="A3031" s="70">
        <f t="shared" si="56"/>
        <v>3012</v>
      </c>
      <c r="B3031" s="145">
        <v>1280206.6218922362</v>
      </c>
      <c r="U3031" s="145">
        <v>3011</v>
      </c>
      <c r="V3031" s="145">
        <v>-28772608.952604011</v>
      </c>
    </row>
    <row r="3032" spans="1:22" x14ac:dyDescent="0.35">
      <c r="A3032" s="70">
        <f t="shared" si="56"/>
        <v>3013</v>
      </c>
      <c r="B3032" s="145">
        <v>1280206.6218922362</v>
      </c>
      <c r="U3032" s="145">
        <v>3012</v>
      </c>
      <c r="V3032" s="145">
        <v>-10163104.590252332</v>
      </c>
    </row>
    <row r="3033" spans="1:22" x14ac:dyDescent="0.35">
      <c r="A3033" s="70">
        <f t="shared" si="56"/>
        <v>3014</v>
      </c>
      <c r="B3033" s="145">
        <v>1280206.6218922362</v>
      </c>
      <c r="U3033" s="145">
        <v>3013</v>
      </c>
      <c r="V3033" s="145">
        <v>9883675.8971646503</v>
      </c>
    </row>
    <row r="3034" spans="1:22" x14ac:dyDescent="0.35">
      <c r="A3034" s="70">
        <f t="shared" si="56"/>
        <v>3015</v>
      </c>
      <c r="B3034" s="145">
        <v>1280206.6218922362</v>
      </c>
      <c r="U3034" s="145">
        <v>3014</v>
      </c>
      <c r="V3034" s="145">
        <v>-8616387.6903803125</v>
      </c>
    </row>
    <row r="3035" spans="1:22" x14ac:dyDescent="0.35">
      <c r="A3035" s="70">
        <f t="shared" si="56"/>
        <v>3016</v>
      </c>
      <c r="B3035" s="145">
        <v>1280206.6218922362</v>
      </c>
      <c r="U3035" s="145">
        <v>3015</v>
      </c>
      <c r="V3035" s="145">
        <v>-21483825.38422589</v>
      </c>
    </row>
    <row r="3036" spans="1:22" x14ac:dyDescent="0.35">
      <c r="A3036" s="70">
        <f t="shared" si="56"/>
        <v>3017</v>
      </c>
      <c r="B3036" s="145">
        <v>1280206.6218922362</v>
      </c>
      <c r="U3036" s="145">
        <v>3016</v>
      </c>
      <c r="V3036" s="145">
        <v>-4980698.2874186411</v>
      </c>
    </row>
    <row r="3037" spans="1:22" x14ac:dyDescent="0.35">
      <c r="A3037" s="70">
        <f t="shared" si="56"/>
        <v>3018</v>
      </c>
      <c r="B3037" s="145">
        <v>1280206.6218922362</v>
      </c>
      <c r="U3037" s="145">
        <v>3017</v>
      </c>
      <c r="V3037" s="145">
        <v>3284517.9166482016</v>
      </c>
    </row>
    <row r="3038" spans="1:22" x14ac:dyDescent="0.35">
      <c r="A3038" s="70">
        <f t="shared" si="56"/>
        <v>3019</v>
      </c>
      <c r="B3038" s="145">
        <v>1280206.6218922362</v>
      </c>
      <c r="U3038" s="145">
        <v>3018</v>
      </c>
      <c r="V3038" s="145">
        <v>-2870300.5524944328</v>
      </c>
    </row>
    <row r="3039" spans="1:22" x14ac:dyDescent="0.35">
      <c r="A3039" s="70">
        <f t="shared" si="56"/>
        <v>3020</v>
      </c>
      <c r="B3039" s="145">
        <v>1280206.6218922362</v>
      </c>
      <c r="U3039" s="145">
        <v>3019</v>
      </c>
      <c r="V3039" s="145">
        <v>-3369511.0787651725</v>
      </c>
    </row>
    <row r="3040" spans="1:22" x14ac:dyDescent="0.35">
      <c r="A3040" s="70">
        <f t="shared" si="56"/>
        <v>3021</v>
      </c>
      <c r="B3040" s="145">
        <v>1280206.6218922362</v>
      </c>
      <c r="U3040" s="145">
        <v>3020</v>
      </c>
      <c r="V3040" s="145">
        <v>514076.37550045177</v>
      </c>
    </row>
    <row r="3041" spans="1:22" x14ac:dyDescent="0.35">
      <c r="A3041" s="70">
        <f t="shared" si="56"/>
        <v>3022</v>
      </c>
      <c r="B3041" s="145">
        <v>1280206.6218922362</v>
      </c>
      <c r="U3041" s="145">
        <v>3021</v>
      </c>
      <c r="V3041" s="145">
        <v>-11516433.713186216</v>
      </c>
    </row>
    <row r="3042" spans="1:22" x14ac:dyDescent="0.35">
      <c r="A3042" s="70">
        <f t="shared" si="56"/>
        <v>3023</v>
      </c>
      <c r="B3042" s="145">
        <v>1280206.6218922362</v>
      </c>
      <c r="U3042" s="145">
        <v>3022</v>
      </c>
      <c r="V3042" s="145">
        <v>12828640.482421886</v>
      </c>
    </row>
    <row r="3043" spans="1:22" x14ac:dyDescent="0.35">
      <c r="A3043" s="70">
        <f t="shared" si="56"/>
        <v>3024</v>
      </c>
      <c r="B3043" s="145">
        <v>1280206.6218922362</v>
      </c>
      <c r="U3043" s="145">
        <v>3023</v>
      </c>
      <c r="V3043" s="145">
        <v>-9510971.8686268628</v>
      </c>
    </row>
    <row r="3044" spans="1:22" x14ac:dyDescent="0.35">
      <c r="A3044" s="70">
        <f t="shared" si="56"/>
        <v>3025</v>
      </c>
      <c r="B3044" s="145">
        <v>1280206.6218922362</v>
      </c>
      <c r="U3044" s="145">
        <v>3024</v>
      </c>
      <c r="V3044" s="145">
        <v>-21379360.756201655</v>
      </c>
    </row>
    <row r="3045" spans="1:22" x14ac:dyDescent="0.35">
      <c r="A3045" s="70">
        <f t="shared" si="56"/>
        <v>3026</v>
      </c>
      <c r="B3045" s="145">
        <v>1280206.6218922362</v>
      </c>
      <c r="U3045" s="145">
        <v>3025</v>
      </c>
      <c r="V3045" s="145">
        <v>-8428175.7822778746</v>
      </c>
    </row>
    <row r="3046" spans="1:22" x14ac:dyDescent="0.35">
      <c r="A3046" s="70">
        <f t="shared" si="56"/>
        <v>3027</v>
      </c>
      <c r="B3046" s="145">
        <v>1280206.6218922362</v>
      </c>
      <c r="U3046" s="145">
        <v>3026</v>
      </c>
      <c r="V3046" s="145">
        <v>-18706928.578381453</v>
      </c>
    </row>
    <row r="3047" spans="1:22" x14ac:dyDescent="0.35">
      <c r="A3047" s="70">
        <f t="shared" si="56"/>
        <v>3028</v>
      </c>
      <c r="B3047" s="145">
        <v>1280206.6218922362</v>
      </c>
      <c r="U3047" s="145">
        <v>3027</v>
      </c>
      <c r="V3047" s="145">
        <v>-6889465.6434908435</v>
      </c>
    </row>
    <row r="3048" spans="1:22" x14ac:dyDescent="0.35">
      <c r="A3048" s="70">
        <f t="shared" si="56"/>
        <v>3029</v>
      </c>
      <c r="B3048" s="145">
        <v>1280206.6218922362</v>
      </c>
      <c r="U3048" s="145">
        <v>3028</v>
      </c>
      <c r="V3048" s="145">
        <v>5420527.8650530986</v>
      </c>
    </row>
    <row r="3049" spans="1:22" x14ac:dyDescent="0.35">
      <c r="A3049" s="70">
        <f t="shared" si="56"/>
        <v>3030</v>
      </c>
      <c r="B3049" s="145">
        <v>1280206.6218922362</v>
      </c>
      <c r="U3049" s="145">
        <v>3029</v>
      </c>
      <c r="V3049" s="145">
        <v>-22989510.390750237</v>
      </c>
    </row>
    <row r="3050" spans="1:22" x14ac:dyDescent="0.35">
      <c r="A3050" s="70">
        <f t="shared" si="56"/>
        <v>3031</v>
      </c>
      <c r="B3050" s="145">
        <v>1280206.6218922362</v>
      </c>
      <c r="U3050" s="145">
        <v>3030</v>
      </c>
      <c r="V3050" s="145">
        <v>1604942.2774261497</v>
      </c>
    </row>
    <row r="3051" spans="1:22" x14ac:dyDescent="0.35">
      <c r="A3051" s="70">
        <f t="shared" si="56"/>
        <v>3032</v>
      </c>
      <c r="B3051" s="145">
        <v>1280206.6218922362</v>
      </c>
      <c r="U3051" s="145">
        <v>3031</v>
      </c>
      <c r="V3051" s="145">
        <v>16272168.408914663</v>
      </c>
    </row>
    <row r="3052" spans="1:22" x14ac:dyDescent="0.35">
      <c r="A3052" s="70">
        <f t="shared" si="56"/>
        <v>3033</v>
      </c>
      <c r="B3052" s="145">
        <v>1280206.6218922362</v>
      </c>
      <c r="U3052" s="145">
        <v>3032</v>
      </c>
      <c r="V3052" s="145">
        <v>-21497829.182030737</v>
      </c>
    </row>
    <row r="3053" spans="1:22" x14ac:dyDescent="0.35">
      <c r="A3053" s="70">
        <f t="shared" si="56"/>
        <v>3034</v>
      </c>
      <c r="B3053" s="145">
        <v>1280206.6218922362</v>
      </c>
      <c r="U3053" s="145">
        <v>3033</v>
      </c>
      <c r="V3053" s="145">
        <v>-6376732.8742003124</v>
      </c>
    </row>
    <row r="3054" spans="1:22" x14ac:dyDescent="0.35">
      <c r="A3054" s="70">
        <f t="shared" si="56"/>
        <v>3035</v>
      </c>
      <c r="B3054" s="145">
        <v>1280206.6218922362</v>
      </c>
      <c r="U3054" s="145">
        <v>3034</v>
      </c>
      <c r="V3054" s="145">
        <v>-21658926.244423565</v>
      </c>
    </row>
    <row r="3055" spans="1:22" x14ac:dyDescent="0.35">
      <c r="A3055" s="70">
        <f t="shared" si="56"/>
        <v>3036</v>
      </c>
      <c r="B3055" s="145">
        <v>1280206.6218922362</v>
      </c>
      <c r="U3055" s="145">
        <v>3035</v>
      </c>
      <c r="V3055" s="145">
        <v>-17598892.035317678</v>
      </c>
    </row>
    <row r="3056" spans="1:22" x14ac:dyDescent="0.35">
      <c r="A3056" s="70">
        <f t="shared" si="56"/>
        <v>3037</v>
      </c>
      <c r="B3056" s="145">
        <v>1280206.6218922362</v>
      </c>
      <c r="U3056" s="145">
        <v>3036</v>
      </c>
      <c r="V3056" s="145">
        <v>-19141333.265975975</v>
      </c>
    </row>
    <row r="3057" spans="1:22" x14ac:dyDescent="0.35">
      <c r="A3057" s="70">
        <f t="shared" si="56"/>
        <v>3038</v>
      </c>
      <c r="B3057" s="145">
        <v>1280206.6218922362</v>
      </c>
      <c r="U3057" s="145">
        <v>3037</v>
      </c>
      <c r="V3057" s="145">
        <v>-9662812.9960736725</v>
      </c>
    </row>
    <row r="3058" spans="1:22" x14ac:dyDescent="0.35">
      <c r="A3058" s="70">
        <f t="shared" si="56"/>
        <v>3039</v>
      </c>
      <c r="B3058" s="145">
        <v>1280206.6218922362</v>
      </c>
      <c r="U3058" s="145">
        <v>3038</v>
      </c>
      <c r="V3058" s="145">
        <v>-10857811.134437913</v>
      </c>
    </row>
    <row r="3059" spans="1:22" x14ac:dyDescent="0.35">
      <c r="A3059" s="70">
        <f t="shared" si="56"/>
        <v>3040</v>
      </c>
      <c r="B3059" s="145">
        <v>1280206.6218922362</v>
      </c>
      <c r="U3059" s="145">
        <v>3039</v>
      </c>
      <c r="V3059" s="145">
        <v>-8456350.3018437028</v>
      </c>
    </row>
    <row r="3060" spans="1:22" x14ac:dyDescent="0.35">
      <c r="A3060" s="70">
        <f t="shared" si="56"/>
        <v>3041</v>
      </c>
      <c r="B3060" s="145">
        <v>1280206.6218922362</v>
      </c>
      <c r="U3060" s="145">
        <v>3040</v>
      </c>
      <c r="V3060" s="145">
        <v>-12976676.82167412</v>
      </c>
    </row>
    <row r="3061" spans="1:22" x14ac:dyDescent="0.35">
      <c r="A3061" s="70">
        <f t="shared" si="56"/>
        <v>3042</v>
      </c>
      <c r="B3061" s="145">
        <v>1280206.6218922362</v>
      </c>
      <c r="U3061" s="145">
        <v>3041</v>
      </c>
      <c r="V3061" s="145">
        <v>25954225.341239318</v>
      </c>
    </row>
    <row r="3062" spans="1:22" x14ac:dyDescent="0.35">
      <c r="A3062" s="70">
        <f t="shared" si="56"/>
        <v>3043</v>
      </c>
      <c r="B3062" s="145">
        <v>1280206.6218922362</v>
      </c>
      <c r="U3062" s="145">
        <v>3042</v>
      </c>
      <c r="V3062" s="145">
        <v>32475068.40377029</v>
      </c>
    </row>
    <row r="3063" spans="1:22" x14ac:dyDescent="0.35">
      <c r="A3063" s="70">
        <f t="shared" si="56"/>
        <v>3044</v>
      </c>
      <c r="B3063" s="145">
        <v>1280206.6218922362</v>
      </c>
      <c r="U3063" s="145">
        <v>3043</v>
      </c>
      <c r="V3063" s="145">
        <v>5909867.4258575775</v>
      </c>
    </row>
    <row r="3064" spans="1:22" x14ac:dyDescent="0.35">
      <c r="A3064" s="70">
        <f t="shared" si="56"/>
        <v>3045</v>
      </c>
      <c r="B3064" s="145">
        <v>1280206.6218922362</v>
      </c>
      <c r="U3064" s="145">
        <v>3044</v>
      </c>
      <c r="V3064" s="145">
        <v>-14131938.811070619</v>
      </c>
    </row>
    <row r="3065" spans="1:22" x14ac:dyDescent="0.35">
      <c r="A3065" s="70">
        <f t="shared" si="56"/>
        <v>3046</v>
      </c>
      <c r="B3065" s="145">
        <v>1280206.6218922362</v>
      </c>
      <c r="U3065" s="145">
        <v>3045</v>
      </c>
      <c r="V3065" s="145">
        <v>-9269472.6121192947</v>
      </c>
    </row>
    <row r="3066" spans="1:22" x14ac:dyDescent="0.35">
      <c r="A3066" s="70">
        <f t="shared" si="56"/>
        <v>3047</v>
      </c>
      <c r="B3066" s="145">
        <v>1280206.6218922362</v>
      </c>
      <c r="U3066" s="145">
        <v>3046</v>
      </c>
      <c r="V3066" s="145">
        <v>6593919.9430275187</v>
      </c>
    </row>
    <row r="3067" spans="1:22" x14ac:dyDescent="0.35">
      <c r="A3067" s="70">
        <f t="shared" si="56"/>
        <v>3048</v>
      </c>
      <c r="B3067" s="145">
        <v>1280206.6218922362</v>
      </c>
      <c r="U3067" s="145">
        <v>3047</v>
      </c>
      <c r="V3067" s="145">
        <v>-722073.77695637569</v>
      </c>
    </row>
    <row r="3068" spans="1:22" x14ac:dyDescent="0.35">
      <c r="A3068" s="70">
        <f t="shared" si="56"/>
        <v>3049</v>
      </c>
      <c r="B3068" s="145">
        <v>1280206.6218922362</v>
      </c>
      <c r="U3068" s="145">
        <v>3048</v>
      </c>
      <c r="V3068" s="145">
        <v>847673.3513061218</v>
      </c>
    </row>
    <row r="3069" spans="1:22" x14ac:dyDescent="0.35">
      <c r="A3069" s="70">
        <f t="shared" si="56"/>
        <v>3050</v>
      </c>
      <c r="B3069" s="145">
        <v>1280206.6218922362</v>
      </c>
      <c r="U3069" s="145">
        <v>3049</v>
      </c>
      <c r="V3069" s="145">
        <v>-5055370.5173413493</v>
      </c>
    </row>
    <row r="3070" spans="1:22" x14ac:dyDescent="0.35">
      <c r="A3070" s="70">
        <f t="shared" si="56"/>
        <v>3051</v>
      </c>
      <c r="B3070" s="145">
        <v>1280206.6218922362</v>
      </c>
      <c r="U3070" s="145">
        <v>3050</v>
      </c>
      <c r="V3070" s="145">
        <v>-24563091.239560463</v>
      </c>
    </row>
    <row r="3071" spans="1:22" x14ac:dyDescent="0.35">
      <c r="A3071" s="70">
        <f t="shared" si="56"/>
        <v>3052</v>
      </c>
      <c r="B3071" s="145">
        <v>1280206.6218922362</v>
      </c>
      <c r="U3071" s="145">
        <v>3051</v>
      </c>
      <c r="V3071" s="145">
        <v>-10199651.400979387</v>
      </c>
    </row>
    <row r="3072" spans="1:22" x14ac:dyDescent="0.35">
      <c r="A3072" s="70">
        <f t="shared" si="56"/>
        <v>3053</v>
      </c>
      <c r="B3072" s="145">
        <v>1280206.6218922362</v>
      </c>
      <c r="U3072" s="145">
        <v>3052</v>
      </c>
      <c r="V3072" s="145">
        <v>20550794.665938787</v>
      </c>
    </row>
    <row r="3073" spans="1:22" x14ac:dyDescent="0.35">
      <c r="A3073" s="70">
        <f t="shared" si="56"/>
        <v>3054</v>
      </c>
      <c r="B3073" s="145">
        <v>1280206.6218922362</v>
      </c>
      <c r="U3073" s="145">
        <v>3053</v>
      </c>
      <c r="V3073" s="145">
        <v>10841582.641518023</v>
      </c>
    </row>
    <row r="3074" spans="1:22" x14ac:dyDescent="0.35">
      <c r="A3074" s="70">
        <f t="shared" si="56"/>
        <v>3055</v>
      </c>
      <c r="B3074" s="145">
        <v>1280206.6218922362</v>
      </c>
      <c r="U3074" s="145">
        <v>3054</v>
      </c>
      <c r="V3074" s="145">
        <v>-18876222.886852801</v>
      </c>
    </row>
    <row r="3075" spans="1:22" x14ac:dyDescent="0.35">
      <c r="A3075" s="70">
        <f t="shared" si="56"/>
        <v>3056</v>
      </c>
      <c r="B3075" s="145">
        <v>1280206.6218922362</v>
      </c>
      <c r="U3075" s="145">
        <v>3055</v>
      </c>
      <c r="V3075" s="145">
        <v>141533.31934835762</v>
      </c>
    </row>
    <row r="3076" spans="1:22" x14ac:dyDescent="0.35">
      <c r="A3076" s="70">
        <f t="shared" si="56"/>
        <v>3057</v>
      </c>
      <c r="B3076" s="145">
        <v>1280206.6218922362</v>
      </c>
      <c r="U3076" s="145">
        <v>3056</v>
      </c>
      <c r="V3076" s="145">
        <v>-9028210.8953374773</v>
      </c>
    </row>
    <row r="3077" spans="1:22" x14ac:dyDescent="0.35">
      <c r="A3077" s="70">
        <f t="shared" si="56"/>
        <v>3058</v>
      </c>
      <c r="B3077" s="145">
        <v>1280206.6218922362</v>
      </c>
      <c r="U3077" s="145">
        <v>3057</v>
      </c>
      <c r="V3077" s="145">
        <v>-26746544.266298566</v>
      </c>
    </row>
    <row r="3078" spans="1:22" x14ac:dyDescent="0.35">
      <c r="A3078" s="70">
        <f t="shared" si="56"/>
        <v>3059</v>
      </c>
      <c r="B3078" s="145">
        <v>1280206.6218922362</v>
      </c>
      <c r="U3078" s="145">
        <v>3058</v>
      </c>
      <c r="V3078" s="145">
        <v>-28497673.508642316</v>
      </c>
    </row>
    <row r="3079" spans="1:22" x14ac:dyDescent="0.35">
      <c r="A3079" s="70">
        <f t="shared" si="56"/>
        <v>3060</v>
      </c>
      <c r="B3079" s="145">
        <v>1280206.6218922362</v>
      </c>
      <c r="U3079" s="145">
        <v>3059</v>
      </c>
      <c r="V3079" s="145">
        <v>-11959855.787589408</v>
      </c>
    </row>
    <row r="3080" spans="1:22" x14ac:dyDescent="0.35">
      <c r="A3080" s="70">
        <f t="shared" si="56"/>
        <v>3061</v>
      </c>
      <c r="B3080" s="145">
        <v>1280206.6218922362</v>
      </c>
      <c r="U3080" s="145">
        <v>3060</v>
      </c>
      <c r="V3080" s="145">
        <v>1571935.8347795717</v>
      </c>
    </row>
    <row r="3081" spans="1:22" x14ac:dyDescent="0.35">
      <c r="A3081" s="70">
        <f t="shared" si="56"/>
        <v>3062</v>
      </c>
      <c r="B3081" s="145">
        <v>1280206.6218922362</v>
      </c>
      <c r="U3081" s="145">
        <v>3061</v>
      </c>
      <c r="V3081" s="145">
        <v>-15543644.057190528</v>
      </c>
    </row>
    <row r="3082" spans="1:22" x14ac:dyDescent="0.35">
      <c r="A3082" s="70">
        <f t="shared" si="56"/>
        <v>3063</v>
      </c>
      <c r="B3082" s="145">
        <v>1280206.6218922362</v>
      </c>
      <c r="U3082" s="145">
        <v>3062</v>
      </c>
      <c r="V3082" s="145">
        <v>-16453751.210999426</v>
      </c>
    </row>
    <row r="3083" spans="1:22" x14ac:dyDescent="0.35">
      <c r="A3083" s="70">
        <f t="shared" si="56"/>
        <v>3064</v>
      </c>
      <c r="B3083" s="145">
        <v>1280206.6218922362</v>
      </c>
      <c r="U3083" s="145">
        <v>3063</v>
      </c>
      <c r="V3083" s="145">
        <v>23322402.057974026</v>
      </c>
    </row>
    <row r="3084" spans="1:22" x14ac:dyDescent="0.35">
      <c r="A3084" s="70">
        <f t="shared" si="56"/>
        <v>3065</v>
      </c>
      <c r="B3084" s="145">
        <v>1280206.6218922362</v>
      </c>
      <c r="U3084" s="145">
        <v>3064</v>
      </c>
      <c r="V3084" s="145">
        <v>-1597593.934764985</v>
      </c>
    </row>
    <row r="3085" spans="1:22" x14ac:dyDescent="0.35">
      <c r="A3085" s="70">
        <f t="shared" si="56"/>
        <v>3066</v>
      </c>
      <c r="B3085" s="145">
        <v>1280206.6218922362</v>
      </c>
      <c r="U3085" s="145">
        <v>3065</v>
      </c>
      <c r="V3085" s="145">
        <v>-6982810.5453742743</v>
      </c>
    </row>
    <row r="3086" spans="1:22" x14ac:dyDescent="0.35">
      <c r="A3086" s="70">
        <f t="shared" si="56"/>
        <v>3067</v>
      </c>
      <c r="B3086" s="145">
        <v>1280206.6218922362</v>
      </c>
      <c r="U3086" s="145">
        <v>3066</v>
      </c>
      <c r="V3086" s="145">
        <v>-10028098.966757812</v>
      </c>
    </row>
    <row r="3087" spans="1:22" x14ac:dyDescent="0.35">
      <c r="A3087" s="70">
        <f t="shared" si="56"/>
        <v>3068</v>
      </c>
      <c r="B3087" s="145">
        <v>1280206.6218922362</v>
      </c>
      <c r="U3087" s="145">
        <v>3067</v>
      </c>
      <c r="V3087" s="145">
        <v>-13826307.289340597</v>
      </c>
    </row>
    <row r="3088" spans="1:22" x14ac:dyDescent="0.35">
      <c r="A3088" s="70">
        <f t="shared" si="56"/>
        <v>3069</v>
      </c>
      <c r="B3088" s="145">
        <v>1280206.6218922362</v>
      </c>
      <c r="U3088" s="145">
        <v>3068</v>
      </c>
      <c r="V3088" s="145">
        <v>-8935759.5589457899</v>
      </c>
    </row>
    <row r="3089" spans="1:22" x14ac:dyDescent="0.35">
      <c r="A3089" s="70">
        <f t="shared" si="56"/>
        <v>3070</v>
      </c>
      <c r="B3089" s="145">
        <v>1280206.6218922362</v>
      </c>
      <c r="U3089" s="145">
        <v>3069</v>
      </c>
      <c r="V3089" s="145">
        <v>9678117.3465613499</v>
      </c>
    </row>
    <row r="3090" spans="1:22" x14ac:dyDescent="0.35">
      <c r="A3090" s="70">
        <f t="shared" si="56"/>
        <v>3071</v>
      </c>
      <c r="B3090" s="145">
        <v>1280206.6218922362</v>
      </c>
      <c r="U3090" s="145">
        <v>3070</v>
      </c>
      <c r="V3090" s="145">
        <v>-1570115.0146561414</v>
      </c>
    </row>
    <row r="3091" spans="1:22" x14ac:dyDescent="0.35">
      <c r="A3091" s="70">
        <f t="shared" si="56"/>
        <v>3072</v>
      </c>
      <c r="B3091" s="145">
        <v>1280206.6218922362</v>
      </c>
      <c r="U3091" s="145">
        <v>3071</v>
      </c>
      <c r="V3091" s="145">
        <v>11125332.410491575</v>
      </c>
    </row>
    <row r="3092" spans="1:22" x14ac:dyDescent="0.35">
      <c r="A3092" s="70">
        <f t="shared" si="56"/>
        <v>3073</v>
      </c>
      <c r="B3092" s="145">
        <v>1280206.6218922362</v>
      </c>
      <c r="U3092" s="145">
        <v>3072</v>
      </c>
      <c r="V3092" s="145">
        <v>26381785.574042261</v>
      </c>
    </row>
    <row r="3093" spans="1:22" x14ac:dyDescent="0.35">
      <c r="A3093" s="70">
        <f t="shared" si="56"/>
        <v>3074</v>
      </c>
      <c r="B3093" s="145">
        <v>1280206.6218922362</v>
      </c>
      <c r="U3093" s="145">
        <v>3073</v>
      </c>
      <c r="V3093" s="145">
        <v>2186686.0912562422</v>
      </c>
    </row>
    <row r="3094" spans="1:22" x14ac:dyDescent="0.35">
      <c r="A3094" s="70">
        <f t="shared" ref="A3094:A3157" si="57">A3093+1</f>
        <v>3075</v>
      </c>
      <c r="B3094" s="145">
        <v>1280206.6218922362</v>
      </c>
      <c r="U3094" s="145">
        <v>3074</v>
      </c>
      <c r="V3094" s="145">
        <v>-24523209.168553602</v>
      </c>
    </row>
    <row r="3095" spans="1:22" x14ac:dyDescent="0.35">
      <c r="A3095" s="70">
        <f t="shared" si="57"/>
        <v>3076</v>
      </c>
      <c r="B3095" s="145">
        <v>1280206.6218922362</v>
      </c>
      <c r="U3095" s="145">
        <v>3075</v>
      </c>
      <c r="V3095" s="145">
        <v>-16091436.262442384</v>
      </c>
    </row>
    <row r="3096" spans="1:22" x14ac:dyDescent="0.35">
      <c r="A3096" s="70">
        <f t="shared" si="57"/>
        <v>3077</v>
      </c>
      <c r="B3096" s="145">
        <v>1280206.6218922362</v>
      </c>
      <c r="U3096" s="145">
        <v>3076</v>
      </c>
      <c r="V3096" s="145">
        <v>-10373409.263647702</v>
      </c>
    </row>
    <row r="3097" spans="1:22" x14ac:dyDescent="0.35">
      <c r="A3097" s="70">
        <f t="shared" si="57"/>
        <v>3078</v>
      </c>
      <c r="B3097" s="145">
        <v>1280206.6218922362</v>
      </c>
      <c r="U3097" s="145">
        <v>3077</v>
      </c>
      <c r="V3097" s="145">
        <v>10813946.360878881</v>
      </c>
    </row>
    <row r="3098" spans="1:22" x14ac:dyDescent="0.35">
      <c r="A3098" s="70">
        <f t="shared" si="57"/>
        <v>3079</v>
      </c>
      <c r="B3098" s="145">
        <v>1280206.6218922362</v>
      </c>
      <c r="U3098" s="145">
        <v>3078</v>
      </c>
      <c r="V3098" s="145">
        <v>10786363.464767992</v>
      </c>
    </row>
    <row r="3099" spans="1:22" x14ac:dyDescent="0.35">
      <c r="A3099" s="70">
        <f t="shared" si="57"/>
        <v>3080</v>
      </c>
      <c r="B3099" s="145">
        <v>1280206.6218922362</v>
      </c>
      <c r="U3099" s="145">
        <v>3079</v>
      </c>
      <c r="V3099" s="145">
        <v>9063326.8929121569</v>
      </c>
    </row>
    <row r="3100" spans="1:22" x14ac:dyDescent="0.35">
      <c r="A3100" s="70">
        <f t="shared" si="57"/>
        <v>3081</v>
      </c>
      <c r="B3100" s="145">
        <v>1280206.6218922362</v>
      </c>
      <c r="U3100" s="145">
        <v>3080</v>
      </c>
      <c r="V3100" s="145">
        <v>-7244785.0185899287</v>
      </c>
    </row>
    <row r="3101" spans="1:22" x14ac:dyDescent="0.35">
      <c r="A3101" s="70">
        <f t="shared" si="57"/>
        <v>3082</v>
      </c>
      <c r="B3101" s="145">
        <v>1280206.6218922362</v>
      </c>
      <c r="U3101" s="145">
        <v>3081</v>
      </c>
      <c r="V3101" s="145">
        <v>32903874.259210855</v>
      </c>
    </row>
    <row r="3102" spans="1:22" x14ac:dyDescent="0.35">
      <c r="A3102" s="70">
        <f t="shared" si="57"/>
        <v>3083</v>
      </c>
      <c r="B3102" s="145">
        <v>1280206.6218922362</v>
      </c>
      <c r="U3102" s="145">
        <v>3082</v>
      </c>
      <c r="V3102" s="145">
        <v>-19027379.681307707</v>
      </c>
    </row>
    <row r="3103" spans="1:22" x14ac:dyDescent="0.35">
      <c r="A3103" s="70">
        <f t="shared" si="57"/>
        <v>3084</v>
      </c>
      <c r="B3103" s="145">
        <v>1280206.6218922362</v>
      </c>
      <c r="U3103" s="145">
        <v>3083</v>
      </c>
      <c r="V3103" s="145">
        <v>-7375740.4942511283</v>
      </c>
    </row>
    <row r="3104" spans="1:22" x14ac:dyDescent="0.35">
      <c r="A3104" s="70">
        <f t="shared" si="57"/>
        <v>3085</v>
      </c>
      <c r="B3104" s="145">
        <v>1280206.6218922362</v>
      </c>
      <c r="U3104" s="145">
        <v>3084</v>
      </c>
      <c r="V3104" s="145">
        <v>-11341024.058840822</v>
      </c>
    </row>
    <row r="3105" spans="1:22" x14ac:dyDescent="0.35">
      <c r="A3105" s="70">
        <f t="shared" si="57"/>
        <v>3086</v>
      </c>
      <c r="B3105" s="145">
        <v>1280206.6218922362</v>
      </c>
      <c r="U3105" s="145">
        <v>3085</v>
      </c>
      <c r="V3105" s="145">
        <v>-13980574.284107517</v>
      </c>
    </row>
    <row r="3106" spans="1:22" x14ac:dyDescent="0.35">
      <c r="A3106" s="70">
        <f t="shared" si="57"/>
        <v>3087</v>
      </c>
      <c r="B3106" s="145">
        <v>1280206.6218922362</v>
      </c>
      <c r="U3106" s="145">
        <v>3086</v>
      </c>
      <c r="V3106" s="145">
        <v>-9969501.1119143311</v>
      </c>
    </row>
    <row r="3107" spans="1:22" x14ac:dyDescent="0.35">
      <c r="A3107" s="70">
        <f t="shared" si="57"/>
        <v>3088</v>
      </c>
      <c r="B3107" s="145">
        <v>1280206.6218922362</v>
      </c>
      <c r="U3107" s="145">
        <v>3087</v>
      </c>
      <c r="V3107" s="145">
        <v>-12796813.886429984</v>
      </c>
    </row>
    <row r="3108" spans="1:22" x14ac:dyDescent="0.35">
      <c r="A3108" s="70">
        <f t="shared" si="57"/>
        <v>3089</v>
      </c>
      <c r="B3108" s="145">
        <v>1280206.6218922362</v>
      </c>
      <c r="U3108" s="145">
        <v>3088</v>
      </c>
      <c r="V3108" s="145">
        <v>-9054870.7900132984</v>
      </c>
    </row>
    <row r="3109" spans="1:22" x14ac:dyDescent="0.35">
      <c r="A3109" s="70">
        <f t="shared" si="57"/>
        <v>3090</v>
      </c>
      <c r="B3109" s="145">
        <v>1280206.6218922362</v>
      </c>
      <c r="U3109" s="145">
        <v>3089</v>
      </c>
      <c r="V3109" s="145">
        <v>23673781.608881656</v>
      </c>
    </row>
    <row r="3110" spans="1:22" x14ac:dyDescent="0.35">
      <c r="A3110" s="70">
        <f t="shared" si="57"/>
        <v>3091</v>
      </c>
      <c r="B3110" s="145">
        <v>1280206.6218922362</v>
      </c>
      <c r="U3110" s="145">
        <v>3090</v>
      </c>
      <c r="V3110" s="145">
        <v>-16987080.434144069</v>
      </c>
    </row>
    <row r="3111" spans="1:22" x14ac:dyDescent="0.35">
      <c r="A3111" s="70">
        <f t="shared" si="57"/>
        <v>3092</v>
      </c>
      <c r="B3111" s="145">
        <v>1280206.6218922362</v>
      </c>
      <c r="U3111" s="145">
        <v>3091</v>
      </c>
      <c r="V3111" s="145">
        <v>-22397790.246317655</v>
      </c>
    </row>
    <row r="3112" spans="1:22" x14ac:dyDescent="0.35">
      <c r="A3112" s="70">
        <f t="shared" si="57"/>
        <v>3093</v>
      </c>
      <c r="B3112" s="145">
        <v>1280206.6218922362</v>
      </c>
      <c r="U3112" s="145">
        <v>3092</v>
      </c>
      <c r="V3112" s="145">
        <v>2168562.6216862388</v>
      </c>
    </row>
    <row r="3113" spans="1:22" x14ac:dyDescent="0.35">
      <c r="A3113" s="70">
        <f t="shared" si="57"/>
        <v>3094</v>
      </c>
      <c r="B3113" s="145">
        <v>1280206.6218922362</v>
      </c>
      <c r="U3113" s="145">
        <v>3093</v>
      </c>
      <c r="V3113" s="145">
        <v>18978085.233620413</v>
      </c>
    </row>
    <row r="3114" spans="1:22" x14ac:dyDescent="0.35">
      <c r="A3114" s="70">
        <f t="shared" si="57"/>
        <v>3095</v>
      </c>
      <c r="B3114" s="145">
        <v>1280206.6218922362</v>
      </c>
      <c r="U3114" s="145">
        <v>3094</v>
      </c>
      <c r="V3114" s="145">
        <v>-17940881.689962309</v>
      </c>
    </row>
    <row r="3115" spans="1:22" x14ac:dyDescent="0.35">
      <c r="A3115" s="70">
        <f t="shared" si="57"/>
        <v>3096</v>
      </c>
      <c r="B3115" s="145">
        <v>1280206.6218922362</v>
      </c>
      <c r="U3115" s="145">
        <v>3095</v>
      </c>
      <c r="V3115" s="145">
        <v>5700280.2134371623</v>
      </c>
    </row>
    <row r="3116" spans="1:22" x14ac:dyDescent="0.35">
      <c r="A3116" s="70">
        <f t="shared" si="57"/>
        <v>3097</v>
      </c>
      <c r="B3116" s="145">
        <v>1280206.6218922362</v>
      </c>
      <c r="U3116" s="145">
        <v>3096</v>
      </c>
      <c r="V3116" s="145">
        <v>-21523859.639618341</v>
      </c>
    </row>
    <row r="3117" spans="1:22" x14ac:dyDescent="0.35">
      <c r="A3117" s="70">
        <f t="shared" si="57"/>
        <v>3098</v>
      </c>
      <c r="B3117" s="145">
        <v>1280206.6218922362</v>
      </c>
      <c r="U3117" s="145">
        <v>3097</v>
      </c>
      <c r="V3117" s="145">
        <v>4307402.7552526966</v>
      </c>
    </row>
    <row r="3118" spans="1:22" x14ac:dyDescent="0.35">
      <c r="A3118" s="70">
        <f t="shared" si="57"/>
        <v>3099</v>
      </c>
      <c r="B3118" s="145">
        <v>1280206.6218922362</v>
      </c>
      <c r="U3118" s="145">
        <v>3098</v>
      </c>
      <c r="V3118" s="145">
        <v>-5269385.8601059206</v>
      </c>
    </row>
    <row r="3119" spans="1:22" x14ac:dyDescent="0.35">
      <c r="A3119" s="70">
        <f t="shared" si="57"/>
        <v>3100</v>
      </c>
      <c r="B3119" s="145">
        <v>1280206.6218922362</v>
      </c>
      <c r="U3119" s="145">
        <v>3099</v>
      </c>
      <c r="V3119" s="145">
        <v>31431654.156768419</v>
      </c>
    </row>
    <row r="3120" spans="1:22" x14ac:dyDescent="0.35">
      <c r="A3120" s="70">
        <f t="shared" si="57"/>
        <v>3101</v>
      </c>
      <c r="B3120" s="145">
        <v>1280206.6218922362</v>
      </c>
      <c r="U3120" s="145">
        <v>3100</v>
      </c>
      <c r="V3120" s="145">
        <v>-1029898.4842171483</v>
      </c>
    </row>
    <row r="3121" spans="1:22" x14ac:dyDescent="0.35">
      <c r="A3121" s="70">
        <f t="shared" si="57"/>
        <v>3102</v>
      </c>
      <c r="B3121" s="145">
        <v>1280206.6218922362</v>
      </c>
      <c r="U3121" s="145">
        <v>3101</v>
      </c>
      <c r="V3121" s="145">
        <v>-1835991.6981016267</v>
      </c>
    </row>
    <row r="3122" spans="1:22" x14ac:dyDescent="0.35">
      <c r="A3122" s="70">
        <f t="shared" si="57"/>
        <v>3103</v>
      </c>
      <c r="B3122" s="145">
        <v>1280206.6218922362</v>
      </c>
      <c r="U3122" s="145">
        <v>3102</v>
      </c>
      <c r="V3122" s="145">
        <v>-18989578.424173422</v>
      </c>
    </row>
    <row r="3123" spans="1:22" x14ac:dyDescent="0.35">
      <c r="A3123" s="70">
        <f t="shared" si="57"/>
        <v>3104</v>
      </c>
      <c r="B3123" s="145">
        <v>1280206.6218922362</v>
      </c>
      <c r="U3123" s="145">
        <v>3103</v>
      </c>
      <c r="V3123" s="145">
        <v>21234319.521413147</v>
      </c>
    </row>
    <row r="3124" spans="1:22" x14ac:dyDescent="0.35">
      <c r="A3124" s="70">
        <f t="shared" si="57"/>
        <v>3105</v>
      </c>
      <c r="B3124" s="145">
        <v>1280206.6218922362</v>
      </c>
      <c r="U3124" s="145">
        <v>3104</v>
      </c>
      <c r="V3124" s="145">
        <v>-6837233.4984251782</v>
      </c>
    </row>
    <row r="3125" spans="1:22" x14ac:dyDescent="0.35">
      <c r="A3125" s="70">
        <f t="shared" si="57"/>
        <v>3106</v>
      </c>
      <c r="B3125" s="145">
        <v>1280206.6218922362</v>
      </c>
      <c r="U3125" s="145">
        <v>3105</v>
      </c>
      <c r="V3125" s="145">
        <v>-7174992.1943444517</v>
      </c>
    </row>
    <row r="3126" spans="1:22" x14ac:dyDescent="0.35">
      <c r="A3126" s="70">
        <f t="shared" si="57"/>
        <v>3107</v>
      </c>
      <c r="B3126" s="145">
        <v>1280206.6218922362</v>
      </c>
      <c r="U3126" s="145">
        <v>3106</v>
      </c>
      <c r="V3126" s="145">
        <v>-14306811.785302237</v>
      </c>
    </row>
    <row r="3127" spans="1:22" x14ac:dyDescent="0.35">
      <c r="A3127" s="70">
        <f t="shared" si="57"/>
        <v>3108</v>
      </c>
      <c r="B3127" s="145">
        <v>1280206.6218922362</v>
      </c>
      <c r="U3127" s="145">
        <v>3107</v>
      </c>
      <c r="V3127" s="145">
        <v>18484454.171243444</v>
      </c>
    </row>
    <row r="3128" spans="1:22" x14ac:dyDescent="0.35">
      <c r="A3128" s="70">
        <f t="shared" si="57"/>
        <v>3109</v>
      </c>
      <c r="B3128" s="145">
        <v>1280206.6218922362</v>
      </c>
      <c r="U3128" s="145">
        <v>3108</v>
      </c>
      <c r="V3128" s="145">
        <v>-3928484.3921423927</v>
      </c>
    </row>
    <row r="3129" spans="1:22" x14ac:dyDescent="0.35">
      <c r="A3129" s="70">
        <f t="shared" si="57"/>
        <v>3110</v>
      </c>
      <c r="B3129" s="145">
        <v>1280206.6218922362</v>
      </c>
      <c r="U3129" s="145">
        <v>3109</v>
      </c>
      <c r="V3129" s="145">
        <v>12770520.06768807</v>
      </c>
    </row>
    <row r="3130" spans="1:22" x14ac:dyDescent="0.35">
      <c r="A3130" s="70">
        <f t="shared" si="57"/>
        <v>3111</v>
      </c>
      <c r="B3130" s="145">
        <v>1280206.6218922362</v>
      </c>
      <c r="U3130" s="145">
        <v>3110</v>
      </c>
      <c r="V3130" s="145">
        <v>-10322789.127749043</v>
      </c>
    </row>
    <row r="3131" spans="1:22" x14ac:dyDescent="0.35">
      <c r="A3131" s="70">
        <f t="shared" si="57"/>
        <v>3112</v>
      </c>
      <c r="B3131" s="145">
        <v>1280206.6218922362</v>
      </c>
      <c r="U3131" s="145">
        <v>3111</v>
      </c>
      <c r="V3131" s="145">
        <v>-2437101.2365797125</v>
      </c>
    </row>
    <row r="3132" spans="1:22" x14ac:dyDescent="0.35">
      <c r="A3132" s="70">
        <f t="shared" si="57"/>
        <v>3113</v>
      </c>
      <c r="B3132" s="145">
        <v>1280206.6218922362</v>
      </c>
      <c r="U3132" s="145">
        <v>3112</v>
      </c>
      <c r="V3132" s="145">
        <v>51234333.250678055</v>
      </c>
    </row>
    <row r="3133" spans="1:22" x14ac:dyDescent="0.35">
      <c r="A3133" s="70">
        <f t="shared" si="57"/>
        <v>3114</v>
      </c>
      <c r="B3133" s="145">
        <v>1280206.6218922362</v>
      </c>
      <c r="U3133" s="145">
        <v>3113</v>
      </c>
      <c r="V3133" s="145">
        <v>3065768.4693505242</v>
      </c>
    </row>
    <row r="3134" spans="1:22" x14ac:dyDescent="0.35">
      <c r="A3134" s="70">
        <f t="shared" si="57"/>
        <v>3115</v>
      </c>
      <c r="B3134" s="145">
        <v>1280206.6218922362</v>
      </c>
      <c r="U3134" s="145">
        <v>3114</v>
      </c>
      <c r="V3134" s="145">
        <v>-4294459.3708876893</v>
      </c>
    </row>
    <row r="3135" spans="1:22" x14ac:dyDescent="0.35">
      <c r="A3135" s="70">
        <f t="shared" si="57"/>
        <v>3116</v>
      </c>
      <c r="B3135" s="145">
        <v>1280206.6218922362</v>
      </c>
      <c r="U3135" s="145">
        <v>3115</v>
      </c>
      <c r="V3135" s="145">
        <v>3610934.3996607997</v>
      </c>
    </row>
    <row r="3136" spans="1:22" x14ac:dyDescent="0.35">
      <c r="A3136" s="70">
        <f t="shared" si="57"/>
        <v>3117</v>
      </c>
      <c r="B3136" s="145">
        <v>1280206.6218922362</v>
      </c>
      <c r="U3136" s="145">
        <v>3116</v>
      </c>
      <c r="V3136" s="145">
        <v>5727281.2514605112</v>
      </c>
    </row>
    <row r="3137" spans="1:22" x14ac:dyDescent="0.35">
      <c r="A3137" s="70">
        <f t="shared" si="57"/>
        <v>3118</v>
      </c>
      <c r="B3137" s="145">
        <v>1280206.6218922362</v>
      </c>
      <c r="U3137" s="145">
        <v>3117</v>
      </c>
      <c r="V3137" s="145">
        <v>-9858278.1620923597</v>
      </c>
    </row>
    <row r="3138" spans="1:22" x14ac:dyDescent="0.35">
      <c r="A3138" s="70">
        <f t="shared" si="57"/>
        <v>3119</v>
      </c>
      <c r="B3138" s="145">
        <v>1280206.6218922362</v>
      </c>
      <c r="U3138" s="145">
        <v>3118</v>
      </c>
      <c r="V3138" s="145">
        <v>-8529085.590728553</v>
      </c>
    </row>
    <row r="3139" spans="1:22" x14ac:dyDescent="0.35">
      <c r="A3139" s="70">
        <f t="shared" si="57"/>
        <v>3120</v>
      </c>
      <c r="B3139" s="145">
        <v>1280206.6218922362</v>
      </c>
      <c r="U3139" s="145">
        <v>3119</v>
      </c>
      <c r="V3139" s="145">
        <v>5369203.1484603398</v>
      </c>
    </row>
    <row r="3140" spans="1:22" x14ac:dyDescent="0.35">
      <c r="A3140" s="70">
        <f t="shared" si="57"/>
        <v>3121</v>
      </c>
      <c r="B3140" s="145">
        <v>1280206.6218922362</v>
      </c>
      <c r="U3140" s="145">
        <v>3120</v>
      </c>
      <c r="V3140" s="145">
        <v>-9423749.4923861157</v>
      </c>
    </row>
    <row r="3141" spans="1:22" x14ac:dyDescent="0.35">
      <c r="A3141" s="70">
        <f t="shared" si="57"/>
        <v>3122</v>
      </c>
      <c r="B3141" s="145">
        <v>1280206.6218922362</v>
      </c>
      <c r="U3141" s="145">
        <v>3121</v>
      </c>
      <c r="V3141" s="145">
        <v>1102212.2682746053</v>
      </c>
    </row>
    <row r="3142" spans="1:22" x14ac:dyDescent="0.35">
      <c r="A3142" s="70">
        <f t="shared" si="57"/>
        <v>3123</v>
      </c>
      <c r="B3142" s="145">
        <v>1280206.6218922362</v>
      </c>
      <c r="U3142" s="145">
        <v>3122</v>
      </c>
      <c r="V3142" s="145">
        <v>-7080571.8278178684</v>
      </c>
    </row>
    <row r="3143" spans="1:22" x14ac:dyDescent="0.35">
      <c r="A3143" s="70">
        <f t="shared" si="57"/>
        <v>3124</v>
      </c>
      <c r="B3143" s="145">
        <v>1280206.6218922362</v>
      </c>
      <c r="U3143" s="145">
        <v>3123</v>
      </c>
      <c r="V3143" s="145">
        <v>-9086385.0226351209</v>
      </c>
    </row>
    <row r="3144" spans="1:22" x14ac:dyDescent="0.35">
      <c r="A3144" s="70">
        <f t="shared" si="57"/>
        <v>3125</v>
      </c>
      <c r="B3144" s="145">
        <v>1280206.6218922362</v>
      </c>
      <c r="U3144" s="145">
        <v>3124</v>
      </c>
      <c r="V3144" s="145">
        <v>2139766.2799787596</v>
      </c>
    </row>
    <row r="3145" spans="1:22" x14ac:dyDescent="0.35">
      <c r="A3145" s="70">
        <f t="shared" si="57"/>
        <v>3126</v>
      </c>
      <c r="B3145" s="145">
        <v>1280206.6218922362</v>
      </c>
      <c r="U3145" s="145">
        <v>3125</v>
      </c>
      <c r="V3145" s="145">
        <v>-13282650.170557968</v>
      </c>
    </row>
    <row r="3146" spans="1:22" x14ac:dyDescent="0.35">
      <c r="A3146" s="70">
        <f t="shared" si="57"/>
        <v>3127</v>
      </c>
      <c r="B3146" s="145">
        <v>1280206.6218922362</v>
      </c>
      <c r="U3146" s="145">
        <v>3126</v>
      </c>
      <c r="V3146" s="145">
        <v>-12827495.977930229</v>
      </c>
    </row>
    <row r="3147" spans="1:22" x14ac:dyDescent="0.35">
      <c r="A3147" s="70">
        <f t="shared" si="57"/>
        <v>3128</v>
      </c>
      <c r="B3147" s="145">
        <v>1280206.6218922362</v>
      </c>
      <c r="U3147" s="145">
        <v>3127</v>
      </c>
      <c r="V3147" s="145">
        <v>-10632104.799071118</v>
      </c>
    </row>
    <row r="3148" spans="1:22" x14ac:dyDescent="0.35">
      <c r="A3148" s="70">
        <f t="shared" si="57"/>
        <v>3129</v>
      </c>
      <c r="B3148" s="145">
        <v>1280206.6218922362</v>
      </c>
      <c r="U3148" s="145">
        <v>3128</v>
      </c>
      <c r="V3148" s="145">
        <v>-7369813.8843163587</v>
      </c>
    </row>
    <row r="3149" spans="1:22" x14ac:dyDescent="0.35">
      <c r="A3149" s="70">
        <f t="shared" si="57"/>
        <v>3130</v>
      </c>
      <c r="B3149" s="145">
        <v>1280206.6218922362</v>
      </c>
      <c r="U3149" s="145">
        <v>3129</v>
      </c>
      <c r="V3149" s="145">
        <v>-12644148.602953743</v>
      </c>
    </row>
    <row r="3150" spans="1:22" x14ac:dyDescent="0.35">
      <c r="A3150" s="70">
        <f t="shared" si="57"/>
        <v>3131</v>
      </c>
      <c r="B3150" s="145">
        <v>1280206.6218922362</v>
      </c>
      <c r="U3150" s="145">
        <v>3130</v>
      </c>
      <c r="V3150" s="145">
        <v>18349738.715271451</v>
      </c>
    </row>
    <row r="3151" spans="1:22" x14ac:dyDescent="0.35">
      <c r="A3151" s="70">
        <f t="shared" si="57"/>
        <v>3132</v>
      </c>
      <c r="B3151" s="145">
        <v>1280206.6218922362</v>
      </c>
      <c r="U3151" s="145">
        <v>3131</v>
      </c>
      <c r="V3151" s="145">
        <v>-3161691.0630816445</v>
      </c>
    </row>
    <row r="3152" spans="1:22" x14ac:dyDescent="0.35">
      <c r="A3152" s="70">
        <f t="shared" si="57"/>
        <v>3133</v>
      </c>
      <c r="B3152" s="145">
        <v>1280206.6218922362</v>
      </c>
      <c r="U3152" s="145">
        <v>3132</v>
      </c>
      <c r="V3152" s="145">
        <v>-13987033.403415367</v>
      </c>
    </row>
    <row r="3153" spans="1:22" x14ac:dyDescent="0.35">
      <c r="A3153" s="70">
        <f t="shared" si="57"/>
        <v>3134</v>
      </c>
      <c r="B3153" s="145">
        <v>1280206.6218922362</v>
      </c>
      <c r="U3153" s="145">
        <v>3133</v>
      </c>
      <c r="V3153" s="145">
        <v>-2134631.5050134696</v>
      </c>
    </row>
    <row r="3154" spans="1:22" x14ac:dyDescent="0.35">
      <c r="A3154" s="70">
        <f t="shared" si="57"/>
        <v>3135</v>
      </c>
      <c r="B3154" s="145">
        <v>1280206.6218922362</v>
      </c>
      <c r="U3154" s="145">
        <v>3134</v>
      </c>
      <c r="V3154" s="145">
        <v>-17142.640455719084</v>
      </c>
    </row>
    <row r="3155" spans="1:22" x14ac:dyDescent="0.35">
      <c r="A3155" s="70">
        <f t="shared" si="57"/>
        <v>3136</v>
      </c>
      <c r="B3155" s="145">
        <v>1280206.6218922362</v>
      </c>
      <c r="U3155" s="145">
        <v>3135</v>
      </c>
      <c r="V3155" s="145">
        <v>48826385.633934036</v>
      </c>
    </row>
    <row r="3156" spans="1:22" x14ac:dyDescent="0.35">
      <c r="A3156" s="70">
        <f t="shared" si="57"/>
        <v>3137</v>
      </c>
      <c r="B3156" s="145">
        <v>1280206.6218922362</v>
      </c>
      <c r="U3156" s="145">
        <v>3136</v>
      </c>
      <c r="V3156" s="145">
        <v>-12292340.190536603</v>
      </c>
    </row>
    <row r="3157" spans="1:22" x14ac:dyDescent="0.35">
      <c r="A3157" s="70">
        <f t="shared" si="57"/>
        <v>3138</v>
      </c>
      <c r="B3157" s="145">
        <v>1280206.6218922362</v>
      </c>
      <c r="U3157" s="145">
        <v>3137</v>
      </c>
      <c r="V3157" s="145">
        <v>-20165425.682178281</v>
      </c>
    </row>
    <row r="3158" spans="1:22" x14ac:dyDescent="0.35">
      <c r="A3158" s="70">
        <f t="shared" ref="A3158:A3221" si="58">A3157+1</f>
        <v>3139</v>
      </c>
      <c r="B3158" s="145">
        <v>1280206.6218922362</v>
      </c>
      <c r="U3158" s="145">
        <v>3138</v>
      </c>
      <c r="V3158" s="145">
        <v>-10521373.688287592</v>
      </c>
    </row>
    <row r="3159" spans="1:22" x14ac:dyDescent="0.35">
      <c r="A3159" s="70">
        <f t="shared" si="58"/>
        <v>3140</v>
      </c>
      <c r="B3159" s="145">
        <v>1280206.6218922362</v>
      </c>
      <c r="U3159" s="145">
        <v>3139</v>
      </c>
      <c r="V3159" s="145">
        <v>-3318247.3474893421</v>
      </c>
    </row>
    <row r="3160" spans="1:22" x14ac:dyDescent="0.35">
      <c r="A3160" s="70">
        <f t="shared" si="58"/>
        <v>3141</v>
      </c>
      <c r="B3160" s="145">
        <v>1280206.6218922362</v>
      </c>
      <c r="U3160" s="145">
        <v>3140</v>
      </c>
      <c r="V3160" s="145">
        <v>-55791217.563678905</v>
      </c>
    </row>
    <row r="3161" spans="1:22" x14ac:dyDescent="0.35">
      <c r="A3161" s="70">
        <f t="shared" si="58"/>
        <v>3142</v>
      </c>
      <c r="B3161" s="145">
        <v>1280206.6218922362</v>
      </c>
      <c r="U3161" s="145">
        <v>3141</v>
      </c>
      <c r="V3161" s="145">
        <v>8605004.8861611411</v>
      </c>
    </row>
    <row r="3162" spans="1:22" x14ac:dyDescent="0.35">
      <c r="A3162" s="70">
        <f t="shared" si="58"/>
        <v>3143</v>
      </c>
      <c r="B3162" s="145">
        <v>1280206.6218922362</v>
      </c>
      <c r="U3162" s="145">
        <v>3142</v>
      </c>
      <c r="V3162" s="145">
        <v>7529171.8286387436</v>
      </c>
    </row>
    <row r="3163" spans="1:22" x14ac:dyDescent="0.35">
      <c r="A3163" s="70">
        <f t="shared" si="58"/>
        <v>3144</v>
      </c>
      <c r="B3163" s="145">
        <v>1280206.6218922362</v>
      </c>
      <c r="U3163" s="145">
        <v>3143</v>
      </c>
      <c r="V3163" s="145">
        <v>-952263.80572586879</v>
      </c>
    </row>
    <row r="3164" spans="1:22" x14ac:dyDescent="0.35">
      <c r="A3164" s="70">
        <f t="shared" si="58"/>
        <v>3145</v>
      </c>
      <c r="B3164" s="145">
        <v>1280206.6218922362</v>
      </c>
      <c r="U3164" s="145">
        <v>3144</v>
      </c>
      <c r="V3164" s="145">
        <v>-12719704.027664876</v>
      </c>
    </row>
    <row r="3165" spans="1:22" x14ac:dyDescent="0.35">
      <c r="A3165" s="70">
        <f t="shared" si="58"/>
        <v>3146</v>
      </c>
      <c r="B3165" s="145">
        <v>1280206.6218922362</v>
      </c>
      <c r="U3165" s="145">
        <v>3145</v>
      </c>
      <c r="V3165" s="145">
        <v>2761295.6121077798</v>
      </c>
    </row>
    <row r="3166" spans="1:22" x14ac:dyDescent="0.35">
      <c r="A3166" s="70">
        <f t="shared" si="58"/>
        <v>3147</v>
      </c>
      <c r="B3166" s="145">
        <v>1280206.6218922362</v>
      </c>
      <c r="U3166" s="145">
        <v>3146</v>
      </c>
      <c r="V3166" s="145">
        <v>5297428.2244058661</v>
      </c>
    </row>
    <row r="3167" spans="1:22" x14ac:dyDescent="0.35">
      <c r="A3167" s="70">
        <f t="shared" si="58"/>
        <v>3148</v>
      </c>
      <c r="B3167" s="145">
        <v>1280206.6218922362</v>
      </c>
      <c r="U3167" s="145">
        <v>3147</v>
      </c>
      <c r="V3167" s="145">
        <v>-7885645.4705765564</v>
      </c>
    </row>
    <row r="3168" spans="1:22" x14ac:dyDescent="0.35">
      <c r="A3168" s="70">
        <f t="shared" si="58"/>
        <v>3149</v>
      </c>
      <c r="B3168" s="145">
        <v>1280206.6218922362</v>
      </c>
      <c r="U3168" s="145">
        <v>3148</v>
      </c>
      <c r="V3168" s="145">
        <v>-14473870.256599</v>
      </c>
    </row>
    <row r="3169" spans="1:22" x14ac:dyDescent="0.35">
      <c r="A3169" s="70">
        <f t="shared" si="58"/>
        <v>3150</v>
      </c>
      <c r="B3169" s="145">
        <v>1280206.6218922362</v>
      </c>
      <c r="U3169" s="145">
        <v>3149</v>
      </c>
      <c r="V3169" s="145">
        <v>-10767824.513683885</v>
      </c>
    </row>
    <row r="3170" spans="1:22" x14ac:dyDescent="0.35">
      <c r="A3170" s="70">
        <f t="shared" si="58"/>
        <v>3151</v>
      </c>
      <c r="B3170" s="145">
        <v>1280206.6218922362</v>
      </c>
      <c r="U3170" s="145">
        <v>3150</v>
      </c>
      <c r="V3170" s="145">
        <v>-13592364.598149687</v>
      </c>
    </row>
    <row r="3171" spans="1:22" x14ac:dyDescent="0.35">
      <c r="A3171" s="70">
        <f t="shared" si="58"/>
        <v>3152</v>
      </c>
      <c r="B3171" s="145">
        <v>1280206.6218922362</v>
      </c>
      <c r="U3171" s="145">
        <v>3151</v>
      </c>
      <c r="V3171" s="145">
        <v>-28867734.157827444</v>
      </c>
    </row>
    <row r="3172" spans="1:22" x14ac:dyDescent="0.35">
      <c r="A3172" s="70">
        <f t="shared" si="58"/>
        <v>3153</v>
      </c>
      <c r="B3172" s="145">
        <v>1280206.6218922362</v>
      </c>
      <c r="U3172" s="145">
        <v>3152</v>
      </c>
      <c r="V3172" s="145">
        <v>28222802.989938185</v>
      </c>
    </row>
    <row r="3173" spans="1:22" x14ac:dyDescent="0.35">
      <c r="A3173" s="70">
        <f t="shared" si="58"/>
        <v>3154</v>
      </c>
      <c r="B3173" s="145">
        <v>1280206.6218922362</v>
      </c>
      <c r="U3173" s="145">
        <v>3153</v>
      </c>
      <c r="V3173" s="145">
        <v>16914722.408646435</v>
      </c>
    </row>
    <row r="3174" spans="1:22" x14ac:dyDescent="0.35">
      <c r="A3174" s="70">
        <f t="shared" si="58"/>
        <v>3155</v>
      </c>
      <c r="B3174" s="145">
        <v>1280206.6218922362</v>
      </c>
      <c r="U3174" s="145">
        <v>3154</v>
      </c>
      <c r="V3174" s="145">
        <v>-3236720.5372235514</v>
      </c>
    </row>
    <row r="3175" spans="1:22" x14ac:dyDescent="0.35">
      <c r="A3175" s="70">
        <f t="shared" si="58"/>
        <v>3156</v>
      </c>
      <c r="B3175" s="145">
        <v>1280206.6218922362</v>
      </c>
      <c r="U3175" s="145">
        <v>3155</v>
      </c>
      <c r="V3175" s="145">
        <v>15665693.630093768</v>
      </c>
    </row>
    <row r="3176" spans="1:22" x14ac:dyDescent="0.35">
      <c r="A3176" s="70">
        <f t="shared" si="58"/>
        <v>3157</v>
      </c>
      <c r="B3176" s="145">
        <v>1280206.6218922362</v>
      </c>
      <c r="U3176" s="145">
        <v>3156</v>
      </c>
      <c r="V3176" s="145">
        <v>-17787426.06079274</v>
      </c>
    </row>
    <row r="3177" spans="1:22" x14ac:dyDescent="0.35">
      <c r="A3177" s="70">
        <f t="shared" si="58"/>
        <v>3158</v>
      </c>
      <c r="B3177" s="145">
        <v>1280206.6218922362</v>
      </c>
      <c r="U3177" s="145">
        <v>3157</v>
      </c>
      <c r="V3177" s="145">
        <v>-766665.94963027909</v>
      </c>
    </row>
    <row r="3178" spans="1:22" x14ac:dyDescent="0.35">
      <c r="A3178" s="70">
        <f t="shared" si="58"/>
        <v>3159</v>
      </c>
      <c r="B3178" s="145">
        <v>1280206.6218922362</v>
      </c>
      <c r="U3178" s="145">
        <v>3158</v>
      </c>
      <c r="V3178" s="145">
        <v>1984820.2911099419</v>
      </c>
    </row>
    <row r="3179" spans="1:22" x14ac:dyDescent="0.35">
      <c r="A3179" s="70">
        <f t="shared" si="58"/>
        <v>3160</v>
      </c>
      <c r="B3179" s="145">
        <v>1280206.6218922362</v>
      </c>
      <c r="U3179" s="145">
        <v>3159</v>
      </c>
      <c r="V3179" s="145">
        <v>-10610668.852249991</v>
      </c>
    </row>
    <row r="3180" spans="1:22" x14ac:dyDescent="0.35">
      <c r="A3180" s="70">
        <f t="shared" si="58"/>
        <v>3161</v>
      </c>
      <c r="B3180" s="145">
        <v>1280206.6218922362</v>
      </c>
      <c r="U3180" s="145">
        <v>3160</v>
      </c>
      <c r="V3180" s="145">
        <v>738254.89851244539</v>
      </c>
    </row>
    <row r="3181" spans="1:22" x14ac:dyDescent="0.35">
      <c r="A3181" s="70">
        <f t="shared" si="58"/>
        <v>3162</v>
      </c>
      <c r="B3181" s="145">
        <v>1280206.6218922362</v>
      </c>
      <c r="U3181" s="145">
        <v>3161</v>
      </c>
      <c r="V3181" s="145">
        <v>-2696330.7365783192</v>
      </c>
    </row>
    <row r="3182" spans="1:22" x14ac:dyDescent="0.35">
      <c r="A3182" s="70">
        <f t="shared" si="58"/>
        <v>3163</v>
      </c>
      <c r="B3182" s="145">
        <v>1280206.6218922362</v>
      </c>
      <c r="U3182" s="145">
        <v>3162</v>
      </c>
      <c r="V3182" s="145">
        <v>47980600.837213457</v>
      </c>
    </row>
    <row r="3183" spans="1:22" x14ac:dyDescent="0.35">
      <c r="A3183" s="70">
        <f t="shared" si="58"/>
        <v>3164</v>
      </c>
      <c r="B3183" s="145">
        <v>1280206.6218922362</v>
      </c>
      <c r="U3183" s="145">
        <v>3163</v>
      </c>
      <c r="V3183" s="145">
        <v>13483449.766643096</v>
      </c>
    </row>
    <row r="3184" spans="1:22" x14ac:dyDescent="0.35">
      <c r="A3184" s="70">
        <f t="shared" si="58"/>
        <v>3165</v>
      </c>
      <c r="B3184" s="145">
        <v>1280206.6218922362</v>
      </c>
      <c r="U3184" s="145">
        <v>3164</v>
      </c>
      <c r="V3184" s="145">
        <v>-8287357.3877435233</v>
      </c>
    </row>
    <row r="3185" spans="1:22" x14ac:dyDescent="0.35">
      <c r="A3185" s="70">
        <f t="shared" si="58"/>
        <v>3166</v>
      </c>
      <c r="B3185" s="145">
        <v>1280206.6218922362</v>
      </c>
      <c r="U3185" s="145">
        <v>3165</v>
      </c>
      <c r="V3185" s="145">
        <v>-10980259.499520358</v>
      </c>
    </row>
    <row r="3186" spans="1:22" x14ac:dyDescent="0.35">
      <c r="A3186" s="70">
        <f t="shared" si="58"/>
        <v>3167</v>
      </c>
      <c r="B3186" s="145">
        <v>1280206.6218922362</v>
      </c>
      <c r="U3186" s="145">
        <v>3166</v>
      </c>
      <c r="V3186" s="145">
        <v>-4447717.6204796247</v>
      </c>
    </row>
    <row r="3187" spans="1:22" x14ac:dyDescent="0.35">
      <c r="A3187" s="70">
        <f t="shared" si="58"/>
        <v>3168</v>
      </c>
      <c r="B3187" s="145">
        <v>1280206.6218922362</v>
      </c>
      <c r="U3187" s="145">
        <v>3167</v>
      </c>
      <c r="V3187" s="145">
        <v>-24688257.783919923</v>
      </c>
    </row>
    <row r="3188" spans="1:22" x14ac:dyDescent="0.35">
      <c r="A3188" s="70">
        <f t="shared" si="58"/>
        <v>3169</v>
      </c>
      <c r="B3188" s="145">
        <v>1280206.6218922362</v>
      </c>
      <c r="U3188" s="145">
        <v>3168</v>
      </c>
      <c r="V3188" s="145">
        <v>-25958094.705791689</v>
      </c>
    </row>
    <row r="3189" spans="1:22" x14ac:dyDescent="0.35">
      <c r="A3189" s="70">
        <f t="shared" si="58"/>
        <v>3170</v>
      </c>
      <c r="B3189" s="145">
        <v>1280206.6218922362</v>
      </c>
      <c r="U3189" s="145">
        <v>3169</v>
      </c>
      <c r="V3189" s="145">
        <v>15422807.952771217</v>
      </c>
    </row>
    <row r="3190" spans="1:22" x14ac:dyDescent="0.35">
      <c r="A3190" s="70">
        <f t="shared" si="58"/>
        <v>3171</v>
      </c>
      <c r="B3190" s="145">
        <v>1280206.6218922362</v>
      </c>
      <c r="U3190" s="145">
        <v>3170</v>
      </c>
      <c r="V3190" s="145">
        <v>45854933.480735406</v>
      </c>
    </row>
    <row r="3191" spans="1:22" x14ac:dyDescent="0.35">
      <c r="A3191" s="70">
        <f t="shared" si="58"/>
        <v>3172</v>
      </c>
      <c r="B3191" s="145">
        <v>1280206.6218922362</v>
      </c>
      <c r="U3191" s="145">
        <v>3171</v>
      </c>
      <c r="V3191" s="145">
        <v>1493778.192870494</v>
      </c>
    </row>
    <row r="3192" spans="1:22" x14ac:dyDescent="0.35">
      <c r="A3192" s="70">
        <f t="shared" si="58"/>
        <v>3173</v>
      </c>
      <c r="B3192" s="145">
        <v>1280206.6218922362</v>
      </c>
      <c r="U3192" s="145">
        <v>3172</v>
      </c>
      <c r="V3192" s="145">
        <v>-13498718.309667779</v>
      </c>
    </row>
    <row r="3193" spans="1:22" x14ac:dyDescent="0.35">
      <c r="A3193" s="70">
        <f t="shared" si="58"/>
        <v>3174</v>
      </c>
      <c r="B3193" s="145">
        <v>1280206.6218922362</v>
      </c>
      <c r="U3193" s="145">
        <v>3173</v>
      </c>
      <c r="V3193" s="145">
        <v>6722550.9757552482</v>
      </c>
    </row>
    <row r="3194" spans="1:22" x14ac:dyDescent="0.35">
      <c r="A3194" s="70">
        <f t="shared" si="58"/>
        <v>3175</v>
      </c>
      <c r="B3194" s="145">
        <v>1280206.6218922362</v>
      </c>
      <c r="U3194" s="145">
        <v>3174</v>
      </c>
      <c r="V3194" s="145">
        <v>-17334457.598653398</v>
      </c>
    </row>
    <row r="3195" spans="1:22" x14ac:dyDescent="0.35">
      <c r="A3195" s="70">
        <f t="shared" si="58"/>
        <v>3176</v>
      </c>
      <c r="B3195" s="145">
        <v>1280206.6218922362</v>
      </c>
      <c r="U3195" s="145">
        <v>3175</v>
      </c>
      <c r="V3195" s="145">
        <v>-18272816.581585206</v>
      </c>
    </row>
    <row r="3196" spans="1:22" x14ac:dyDescent="0.35">
      <c r="A3196" s="70">
        <f t="shared" si="58"/>
        <v>3177</v>
      </c>
      <c r="B3196" s="145">
        <v>1280206.6218922362</v>
      </c>
      <c r="U3196" s="145">
        <v>3176</v>
      </c>
      <c r="V3196" s="145">
        <v>-17538384.762835156</v>
      </c>
    </row>
    <row r="3197" spans="1:22" x14ac:dyDescent="0.35">
      <c r="A3197" s="70">
        <f t="shared" si="58"/>
        <v>3178</v>
      </c>
      <c r="B3197" s="145">
        <v>1280206.6218922362</v>
      </c>
      <c r="U3197" s="145">
        <v>3177</v>
      </c>
      <c r="V3197" s="145">
        <v>-7772060.6036536992</v>
      </c>
    </row>
    <row r="3198" spans="1:22" x14ac:dyDescent="0.35">
      <c r="A3198" s="70">
        <f t="shared" si="58"/>
        <v>3179</v>
      </c>
      <c r="B3198" s="145">
        <v>1280206.6218922362</v>
      </c>
      <c r="U3198" s="145">
        <v>3178</v>
      </c>
      <c r="V3198" s="145">
        <v>18846893.961925909</v>
      </c>
    </row>
    <row r="3199" spans="1:22" x14ac:dyDescent="0.35">
      <c r="A3199" s="70">
        <f t="shared" si="58"/>
        <v>3180</v>
      </c>
      <c r="B3199" s="145">
        <v>1280206.6218922362</v>
      </c>
      <c r="U3199" s="145">
        <v>3179</v>
      </c>
      <c r="V3199" s="145">
        <v>4631334.5832075104</v>
      </c>
    </row>
    <row r="3200" spans="1:22" x14ac:dyDescent="0.35">
      <c r="A3200" s="70">
        <f t="shared" si="58"/>
        <v>3181</v>
      </c>
      <c r="B3200" s="145">
        <v>1280206.6218922362</v>
      </c>
      <c r="U3200" s="145">
        <v>3180</v>
      </c>
      <c r="V3200" s="145">
        <v>13710602.901533611</v>
      </c>
    </row>
    <row r="3201" spans="1:22" x14ac:dyDescent="0.35">
      <c r="A3201" s="70">
        <f t="shared" si="58"/>
        <v>3182</v>
      </c>
      <c r="B3201" s="145">
        <v>1280206.6218922362</v>
      </c>
      <c r="U3201" s="145">
        <v>3181</v>
      </c>
      <c r="V3201" s="145">
        <v>-3003458.9221798703</v>
      </c>
    </row>
    <row r="3202" spans="1:22" x14ac:dyDescent="0.35">
      <c r="A3202" s="70">
        <f t="shared" si="58"/>
        <v>3183</v>
      </c>
      <c r="B3202" s="145">
        <v>1280206.6218922362</v>
      </c>
      <c r="U3202" s="145">
        <v>3182</v>
      </c>
      <c r="V3202" s="145">
        <v>3693765.5797408223</v>
      </c>
    </row>
    <row r="3203" spans="1:22" x14ac:dyDescent="0.35">
      <c r="A3203" s="70">
        <f t="shared" si="58"/>
        <v>3184</v>
      </c>
      <c r="B3203" s="145">
        <v>1280206.6218922362</v>
      </c>
      <c r="U3203" s="145">
        <v>3183</v>
      </c>
      <c r="V3203" s="145">
        <v>2704943.6307734288</v>
      </c>
    </row>
    <row r="3204" spans="1:22" x14ac:dyDescent="0.35">
      <c r="A3204" s="70">
        <f t="shared" si="58"/>
        <v>3185</v>
      </c>
      <c r="B3204" s="145">
        <v>1280206.6218922362</v>
      </c>
      <c r="U3204" s="145">
        <v>3184</v>
      </c>
      <c r="V3204" s="145">
        <v>-5820546.9400569126</v>
      </c>
    </row>
    <row r="3205" spans="1:22" x14ac:dyDescent="0.35">
      <c r="A3205" s="70">
        <f t="shared" si="58"/>
        <v>3186</v>
      </c>
      <c r="B3205" s="145">
        <v>1280206.6218922362</v>
      </c>
      <c r="U3205" s="145">
        <v>3185</v>
      </c>
      <c r="V3205" s="145">
        <v>-11786096.677260848</v>
      </c>
    </row>
    <row r="3206" spans="1:22" x14ac:dyDescent="0.35">
      <c r="A3206" s="70">
        <f t="shared" si="58"/>
        <v>3187</v>
      </c>
      <c r="B3206" s="145">
        <v>1280206.6218922362</v>
      </c>
      <c r="U3206" s="145">
        <v>3186</v>
      </c>
      <c r="V3206" s="145">
        <v>22722614.010160655</v>
      </c>
    </row>
    <row r="3207" spans="1:22" x14ac:dyDescent="0.35">
      <c r="A3207" s="70">
        <f t="shared" si="58"/>
        <v>3188</v>
      </c>
      <c r="B3207" s="145">
        <v>1280206.6218922362</v>
      </c>
      <c r="U3207" s="145">
        <v>3187</v>
      </c>
      <c r="V3207" s="145">
        <v>-8124310.2964207157</v>
      </c>
    </row>
    <row r="3208" spans="1:22" x14ac:dyDescent="0.35">
      <c r="A3208" s="70">
        <f t="shared" si="58"/>
        <v>3189</v>
      </c>
      <c r="B3208" s="145">
        <v>1280206.6218922362</v>
      </c>
      <c r="U3208" s="145">
        <v>3188</v>
      </c>
      <c r="V3208" s="145">
        <v>-3719949.7775095776</v>
      </c>
    </row>
    <row r="3209" spans="1:22" x14ac:dyDescent="0.35">
      <c r="A3209" s="70">
        <f t="shared" si="58"/>
        <v>3190</v>
      </c>
      <c r="B3209" s="145">
        <v>1280206.6218922362</v>
      </c>
      <c r="U3209" s="145">
        <v>3189</v>
      </c>
      <c r="V3209" s="145">
        <v>-11908788.177528603</v>
      </c>
    </row>
    <row r="3210" spans="1:22" x14ac:dyDescent="0.35">
      <c r="A3210" s="70">
        <f t="shared" si="58"/>
        <v>3191</v>
      </c>
      <c r="B3210" s="145">
        <v>1280206.6218922362</v>
      </c>
      <c r="U3210" s="145">
        <v>3190</v>
      </c>
      <c r="V3210" s="145">
        <v>26434987.923226632</v>
      </c>
    </row>
    <row r="3211" spans="1:22" x14ac:dyDescent="0.35">
      <c r="A3211" s="70">
        <f t="shared" si="58"/>
        <v>3192</v>
      </c>
      <c r="B3211" s="145">
        <v>1280206.6218922362</v>
      </c>
      <c r="U3211" s="145">
        <v>3191</v>
      </c>
      <c r="V3211" s="145">
        <v>25200747.958886355</v>
      </c>
    </row>
    <row r="3212" spans="1:22" x14ac:dyDescent="0.35">
      <c r="A3212" s="70">
        <f t="shared" si="58"/>
        <v>3193</v>
      </c>
      <c r="B3212" s="145">
        <v>1280206.6218922362</v>
      </c>
      <c r="U3212" s="145">
        <v>3192</v>
      </c>
      <c r="V3212" s="145">
        <v>34292986.674405351</v>
      </c>
    </row>
    <row r="3213" spans="1:22" x14ac:dyDescent="0.35">
      <c r="A3213" s="70">
        <f t="shared" si="58"/>
        <v>3194</v>
      </c>
      <c r="B3213" s="145">
        <v>1280206.6218922362</v>
      </c>
      <c r="U3213" s="145">
        <v>3193</v>
      </c>
      <c r="V3213" s="145">
        <v>-10168302.026948573</v>
      </c>
    </row>
    <row r="3214" spans="1:22" x14ac:dyDescent="0.35">
      <c r="A3214" s="70">
        <f t="shared" si="58"/>
        <v>3195</v>
      </c>
      <c r="B3214" s="145">
        <v>1280206.6218922362</v>
      </c>
      <c r="U3214" s="145">
        <v>3194</v>
      </c>
      <c r="V3214" s="145">
        <v>-8720797.2355940565</v>
      </c>
    </row>
    <row r="3215" spans="1:22" x14ac:dyDescent="0.35">
      <c r="A3215" s="70">
        <f t="shared" si="58"/>
        <v>3196</v>
      </c>
      <c r="B3215" s="145">
        <v>1280206.6218922362</v>
      </c>
      <c r="U3215" s="145">
        <v>3195</v>
      </c>
      <c r="V3215" s="145">
        <v>-1707851.5997226387</v>
      </c>
    </row>
    <row r="3216" spans="1:22" x14ac:dyDescent="0.35">
      <c r="A3216" s="70">
        <f t="shared" si="58"/>
        <v>3197</v>
      </c>
      <c r="B3216" s="145">
        <v>1280206.6218922362</v>
      </c>
      <c r="U3216" s="145">
        <v>3196</v>
      </c>
      <c r="V3216" s="145">
        <v>-8230195.4735130519</v>
      </c>
    </row>
    <row r="3217" spans="1:22" x14ac:dyDescent="0.35">
      <c r="A3217" s="70">
        <f t="shared" si="58"/>
        <v>3198</v>
      </c>
      <c r="B3217" s="145">
        <v>1280206.6218922362</v>
      </c>
      <c r="U3217" s="145">
        <v>3197</v>
      </c>
      <c r="V3217" s="145">
        <v>-5986468.4806132186</v>
      </c>
    </row>
    <row r="3218" spans="1:22" x14ac:dyDescent="0.35">
      <c r="A3218" s="70">
        <f t="shared" si="58"/>
        <v>3199</v>
      </c>
      <c r="B3218" s="145">
        <v>1280206.6218922362</v>
      </c>
      <c r="U3218" s="145">
        <v>3198</v>
      </c>
      <c r="V3218" s="145">
        <v>-27227901.291914247</v>
      </c>
    </row>
    <row r="3219" spans="1:22" x14ac:dyDescent="0.35">
      <c r="A3219" s="70">
        <f t="shared" si="58"/>
        <v>3200</v>
      </c>
      <c r="B3219" s="145">
        <v>1280206.6218922362</v>
      </c>
      <c r="U3219" s="145">
        <v>3199</v>
      </c>
      <c r="V3219" s="145">
        <v>19715069.121976882</v>
      </c>
    </row>
    <row r="3220" spans="1:22" x14ac:dyDescent="0.35">
      <c r="A3220" s="70">
        <f t="shared" si="58"/>
        <v>3201</v>
      </c>
      <c r="B3220" s="145">
        <v>1280206.6218922362</v>
      </c>
      <c r="U3220" s="145">
        <v>3200</v>
      </c>
      <c r="V3220" s="145">
        <v>11561957.858031191</v>
      </c>
    </row>
    <row r="3221" spans="1:22" x14ac:dyDescent="0.35">
      <c r="A3221" s="70">
        <f t="shared" si="58"/>
        <v>3202</v>
      </c>
      <c r="B3221" s="145">
        <v>1280206.6218922362</v>
      </c>
      <c r="U3221" s="145">
        <v>3201</v>
      </c>
      <c r="V3221" s="145">
        <v>1929617.1074912101</v>
      </c>
    </row>
    <row r="3222" spans="1:22" x14ac:dyDescent="0.35">
      <c r="A3222" s="70">
        <f t="shared" ref="A3222:A3285" si="59">A3221+1</f>
        <v>3203</v>
      </c>
      <c r="B3222" s="145">
        <v>1280206.6218922362</v>
      </c>
      <c r="U3222" s="145">
        <v>3202</v>
      </c>
      <c r="V3222" s="145">
        <v>19074939.501707278</v>
      </c>
    </row>
    <row r="3223" spans="1:22" x14ac:dyDescent="0.35">
      <c r="A3223" s="70">
        <f t="shared" si="59"/>
        <v>3204</v>
      </c>
      <c r="B3223" s="145">
        <v>1280206.6218922362</v>
      </c>
      <c r="U3223" s="145">
        <v>3203</v>
      </c>
      <c r="V3223" s="145">
        <v>24869248.094896171</v>
      </c>
    </row>
    <row r="3224" spans="1:22" x14ac:dyDescent="0.35">
      <c r="A3224" s="70">
        <f t="shared" si="59"/>
        <v>3205</v>
      </c>
      <c r="B3224" s="145">
        <v>1280206.6218922362</v>
      </c>
      <c r="U3224" s="145">
        <v>3204</v>
      </c>
      <c r="V3224" s="145">
        <v>-4931814.8150043413</v>
      </c>
    </row>
    <row r="3225" spans="1:22" x14ac:dyDescent="0.35">
      <c r="A3225" s="70">
        <f t="shared" si="59"/>
        <v>3206</v>
      </c>
      <c r="B3225" s="145">
        <v>1280206.6218922362</v>
      </c>
      <c r="U3225" s="145">
        <v>3205</v>
      </c>
      <c r="V3225" s="145">
        <v>-596118.3760979604</v>
      </c>
    </row>
    <row r="3226" spans="1:22" x14ac:dyDescent="0.35">
      <c r="A3226" s="70">
        <f t="shared" si="59"/>
        <v>3207</v>
      </c>
      <c r="B3226" s="145">
        <v>1280206.6218922362</v>
      </c>
      <c r="U3226" s="145">
        <v>3206</v>
      </c>
      <c r="V3226" s="145">
        <v>-16090814.248134369</v>
      </c>
    </row>
    <row r="3227" spans="1:22" x14ac:dyDescent="0.35">
      <c r="A3227" s="70">
        <f t="shared" si="59"/>
        <v>3208</v>
      </c>
      <c r="B3227" s="145">
        <v>1280206.6218922362</v>
      </c>
      <c r="U3227" s="145">
        <v>3207</v>
      </c>
      <c r="V3227" s="145">
        <v>-5972064.5208443403</v>
      </c>
    </row>
    <row r="3228" spans="1:22" x14ac:dyDescent="0.35">
      <c r="A3228" s="70">
        <f t="shared" si="59"/>
        <v>3209</v>
      </c>
      <c r="B3228" s="145">
        <v>1280206.6218922362</v>
      </c>
      <c r="U3228" s="145">
        <v>3208</v>
      </c>
      <c r="V3228" s="145">
        <v>1224831.8183043785</v>
      </c>
    </row>
    <row r="3229" spans="1:22" x14ac:dyDescent="0.35">
      <c r="A3229" s="70">
        <f t="shared" si="59"/>
        <v>3210</v>
      </c>
      <c r="B3229" s="145">
        <v>1280206.6218922362</v>
      </c>
      <c r="U3229" s="145">
        <v>3209</v>
      </c>
      <c r="V3229" s="145">
        <v>2321834.3976068757</v>
      </c>
    </row>
    <row r="3230" spans="1:22" x14ac:dyDescent="0.35">
      <c r="A3230" s="70">
        <f t="shared" si="59"/>
        <v>3211</v>
      </c>
      <c r="B3230" s="145">
        <v>1280206.6218922362</v>
      </c>
      <c r="U3230" s="145">
        <v>3210</v>
      </c>
      <c r="V3230" s="145">
        <v>-11583231.791362686</v>
      </c>
    </row>
    <row r="3231" spans="1:22" x14ac:dyDescent="0.35">
      <c r="A3231" s="70">
        <f t="shared" si="59"/>
        <v>3212</v>
      </c>
      <c r="B3231" s="145">
        <v>1280206.6218922362</v>
      </c>
      <c r="U3231" s="145">
        <v>3211</v>
      </c>
      <c r="V3231" s="145">
        <v>-7279241.6811055616</v>
      </c>
    </row>
    <row r="3232" spans="1:22" x14ac:dyDescent="0.35">
      <c r="A3232" s="70">
        <f t="shared" si="59"/>
        <v>3213</v>
      </c>
      <c r="B3232" s="145">
        <v>1280206.6218922362</v>
      </c>
      <c r="U3232" s="145">
        <v>3212</v>
      </c>
      <c r="V3232" s="145">
        <v>7508254.4399344251</v>
      </c>
    </row>
    <row r="3233" spans="1:22" x14ac:dyDescent="0.35">
      <c r="A3233" s="70">
        <f t="shared" si="59"/>
        <v>3214</v>
      </c>
      <c r="B3233" s="145">
        <v>1280206.6218922362</v>
      </c>
      <c r="U3233" s="145">
        <v>3213</v>
      </c>
      <c r="V3233" s="145">
        <v>-1501288.4090626426</v>
      </c>
    </row>
    <row r="3234" spans="1:22" x14ac:dyDescent="0.35">
      <c r="A3234" s="70">
        <f t="shared" si="59"/>
        <v>3215</v>
      </c>
      <c r="B3234" s="145">
        <v>1280206.6218922362</v>
      </c>
      <c r="U3234" s="145">
        <v>3214</v>
      </c>
      <c r="V3234" s="145">
        <v>-3801738.2135196719</v>
      </c>
    </row>
    <row r="3235" spans="1:22" x14ac:dyDescent="0.35">
      <c r="A3235" s="70">
        <f t="shared" si="59"/>
        <v>3216</v>
      </c>
      <c r="B3235" s="145">
        <v>1280206.6218922362</v>
      </c>
      <c r="U3235" s="145">
        <v>3215</v>
      </c>
      <c r="V3235" s="145">
        <v>2713284.4814953394</v>
      </c>
    </row>
    <row r="3236" spans="1:22" x14ac:dyDescent="0.35">
      <c r="A3236" s="70">
        <f t="shared" si="59"/>
        <v>3217</v>
      </c>
      <c r="B3236" s="145">
        <v>1280206.6218922362</v>
      </c>
      <c r="U3236" s="145">
        <v>3216</v>
      </c>
      <c r="V3236" s="145">
        <v>-5910295.668146221</v>
      </c>
    </row>
    <row r="3237" spans="1:22" x14ac:dyDescent="0.35">
      <c r="A3237" s="70">
        <f t="shared" si="59"/>
        <v>3218</v>
      </c>
      <c r="B3237" s="145">
        <v>1280206.6218922362</v>
      </c>
      <c r="U3237" s="145">
        <v>3217</v>
      </c>
      <c r="V3237" s="145">
        <v>6428636.4519230425</v>
      </c>
    </row>
    <row r="3238" spans="1:22" x14ac:dyDescent="0.35">
      <c r="A3238" s="70">
        <f t="shared" si="59"/>
        <v>3219</v>
      </c>
      <c r="B3238" s="145">
        <v>1280206.6218922362</v>
      </c>
      <c r="U3238" s="145">
        <v>3218</v>
      </c>
      <c r="V3238" s="145">
        <v>-16253684.128307572</v>
      </c>
    </row>
    <row r="3239" spans="1:22" x14ac:dyDescent="0.35">
      <c r="A3239" s="70">
        <f t="shared" si="59"/>
        <v>3220</v>
      </c>
      <c r="B3239" s="145">
        <v>1280206.6218922362</v>
      </c>
      <c r="U3239" s="145">
        <v>3219</v>
      </c>
      <c r="V3239" s="145">
        <v>24284999.072666217</v>
      </c>
    </row>
    <row r="3240" spans="1:22" x14ac:dyDescent="0.35">
      <c r="A3240" s="70">
        <f t="shared" si="59"/>
        <v>3221</v>
      </c>
      <c r="B3240" s="145">
        <v>1280206.6218922362</v>
      </c>
      <c r="U3240" s="145">
        <v>3220</v>
      </c>
      <c r="V3240" s="145">
        <v>21489571.630306669</v>
      </c>
    </row>
    <row r="3241" spans="1:22" x14ac:dyDescent="0.35">
      <c r="A3241" s="70">
        <f t="shared" si="59"/>
        <v>3222</v>
      </c>
      <c r="B3241" s="145">
        <v>1280206.6218922362</v>
      </c>
      <c r="U3241" s="145">
        <v>3221</v>
      </c>
      <c r="V3241" s="145">
        <v>-14504227.607176246</v>
      </c>
    </row>
    <row r="3242" spans="1:22" x14ac:dyDescent="0.35">
      <c r="A3242" s="70">
        <f t="shared" si="59"/>
        <v>3223</v>
      </c>
      <c r="B3242" s="145">
        <v>1280206.6218922362</v>
      </c>
      <c r="U3242" s="145">
        <v>3222</v>
      </c>
      <c r="V3242" s="145">
        <v>1017508.1841951013</v>
      </c>
    </row>
    <row r="3243" spans="1:22" x14ac:dyDescent="0.35">
      <c r="A3243" s="70">
        <f t="shared" si="59"/>
        <v>3224</v>
      </c>
      <c r="B3243" s="145">
        <v>1280206.6218922362</v>
      </c>
      <c r="U3243" s="145">
        <v>3223</v>
      </c>
      <c r="V3243" s="145">
        <v>6019154.5551688671</v>
      </c>
    </row>
    <row r="3244" spans="1:22" x14ac:dyDescent="0.35">
      <c r="A3244" s="70">
        <f t="shared" si="59"/>
        <v>3225</v>
      </c>
      <c r="B3244" s="145">
        <v>1280206.6218922362</v>
      </c>
      <c r="U3244" s="145">
        <v>3224</v>
      </c>
      <c r="V3244" s="145">
        <v>2927415.5987932496</v>
      </c>
    </row>
    <row r="3245" spans="1:22" x14ac:dyDescent="0.35">
      <c r="A3245" s="70">
        <f t="shared" si="59"/>
        <v>3226</v>
      </c>
      <c r="B3245" s="145">
        <v>1280206.6218922362</v>
      </c>
      <c r="U3245" s="145">
        <v>3225</v>
      </c>
      <c r="V3245" s="145">
        <v>30133676.701796673</v>
      </c>
    </row>
    <row r="3246" spans="1:22" x14ac:dyDescent="0.35">
      <c r="A3246" s="70">
        <f t="shared" si="59"/>
        <v>3227</v>
      </c>
      <c r="B3246" s="145">
        <v>1280206.6218922362</v>
      </c>
      <c r="U3246" s="145">
        <v>3226</v>
      </c>
      <c r="V3246" s="145">
        <v>32320424.110024206</v>
      </c>
    </row>
    <row r="3247" spans="1:22" x14ac:dyDescent="0.35">
      <c r="A3247" s="70">
        <f t="shared" si="59"/>
        <v>3228</v>
      </c>
      <c r="B3247" s="145">
        <v>1280206.6218922362</v>
      </c>
      <c r="U3247" s="145">
        <v>3227</v>
      </c>
      <c r="V3247" s="145">
        <v>-8432132.0986773372</v>
      </c>
    </row>
    <row r="3248" spans="1:22" x14ac:dyDescent="0.35">
      <c r="A3248" s="70">
        <f t="shared" si="59"/>
        <v>3229</v>
      </c>
      <c r="B3248" s="145">
        <v>1280206.6218922362</v>
      </c>
      <c r="U3248" s="145">
        <v>3228</v>
      </c>
      <c r="V3248" s="145">
        <v>2374177.1962167025</v>
      </c>
    </row>
    <row r="3249" spans="1:22" x14ac:dyDescent="0.35">
      <c r="A3249" s="70">
        <f t="shared" si="59"/>
        <v>3230</v>
      </c>
      <c r="B3249" s="145">
        <v>1280206.6218922362</v>
      </c>
      <c r="U3249" s="145">
        <v>3229</v>
      </c>
      <c r="V3249" s="145">
        <v>2498168.3782536834</v>
      </c>
    </row>
    <row r="3250" spans="1:22" x14ac:dyDescent="0.35">
      <c r="A3250" s="70">
        <f t="shared" si="59"/>
        <v>3231</v>
      </c>
      <c r="B3250" s="145">
        <v>1280206.6218922362</v>
      </c>
      <c r="U3250" s="145">
        <v>3230</v>
      </c>
      <c r="V3250" s="145">
        <v>7485756.5965499431</v>
      </c>
    </row>
    <row r="3251" spans="1:22" x14ac:dyDescent="0.35">
      <c r="A3251" s="70">
        <f t="shared" si="59"/>
        <v>3232</v>
      </c>
      <c r="B3251" s="145">
        <v>1280206.6218922362</v>
      </c>
      <c r="U3251" s="145">
        <v>3231</v>
      </c>
      <c r="V3251" s="145">
        <v>-4937015.9479174316</v>
      </c>
    </row>
    <row r="3252" spans="1:22" x14ac:dyDescent="0.35">
      <c r="A3252" s="70">
        <f t="shared" si="59"/>
        <v>3233</v>
      </c>
      <c r="B3252" s="145">
        <v>1280206.6218922362</v>
      </c>
      <c r="U3252" s="145">
        <v>3232</v>
      </c>
      <c r="V3252" s="145">
        <v>-13371881.413509443</v>
      </c>
    </row>
    <row r="3253" spans="1:22" x14ac:dyDescent="0.35">
      <c r="A3253" s="70">
        <f t="shared" si="59"/>
        <v>3234</v>
      </c>
      <c r="B3253" s="145">
        <v>1280206.6218922362</v>
      </c>
      <c r="U3253" s="145">
        <v>3233</v>
      </c>
      <c r="V3253" s="145">
        <v>-11462310.682088142</v>
      </c>
    </row>
    <row r="3254" spans="1:22" x14ac:dyDescent="0.35">
      <c r="A3254" s="70">
        <f t="shared" si="59"/>
        <v>3235</v>
      </c>
      <c r="B3254" s="145">
        <v>1280206.6218922362</v>
      </c>
      <c r="U3254" s="145">
        <v>3234</v>
      </c>
      <c r="V3254" s="145">
        <v>-193514.54095443711</v>
      </c>
    </row>
    <row r="3255" spans="1:22" x14ac:dyDescent="0.35">
      <c r="A3255" s="70">
        <f t="shared" si="59"/>
        <v>3236</v>
      </c>
      <c r="B3255" s="145">
        <v>1280206.6218922362</v>
      </c>
      <c r="U3255" s="145">
        <v>3235</v>
      </c>
      <c r="V3255" s="145">
        <v>12572484.30212323</v>
      </c>
    </row>
    <row r="3256" spans="1:22" x14ac:dyDescent="0.35">
      <c r="A3256" s="70">
        <f t="shared" si="59"/>
        <v>3237</v>
      </c>
      <c r="B3256" s="145">
        <v>1280206.6218922362</v>
      </c>
      <c r="U3256" s="145">
        <v>3236</v>
      </c>
      <c r="V3256" s="145">
        <v>-25130077.913569741</v>
      </c>
    </row>
    <row r="3257" spans="1:22" x14ac:dyDescent="0.35">
      <c r="A3257" s="70">
        <f t="shared" si="59"/>
        <v>3238</v>
      </c>
      <c r="B3257" s="145">
        <v>1280206.6218922362</v>
      </c>
      <c r="U3257" s="145">
        <v>3237</v>
      </c>
      <c r="V3257" s="145">
        <v>18019142.278732866</v>
      </c>
    </row>
    <row r="3258" spans="1:22" x14ac:dyDescent="0.35">
      <c r="A3258" s="70">
        <f t="shared" si="59"/>
        <v>3239</v>
      </c>
      <c r="B3258" s="145">
        <v>1280206.6218922362</v>
      </c>
      <c r="U3258" s="145">
        <v>3238</v>
      </c>
      <c r="V3258" s="145">
        <v>13359892.961661234</v>
      </c>
    </row>
    <row r="3259" spans="1:22" x14ac:dyDescent="0.35">
      <c r="A3259" s="70">
        <f t="shared" si="59"/>
        <v>3240</v>
      </c>
      <c r="B3259" s="145">
        <v>1280206.6218922362</v>
      </c>
      <c r="U3259" s="145">
        <v>3239</v>
      </c>
      <c r="V3259" s="145">
        <v>8294515.3269582763</v>
      </c>
    </row>
    <row r="3260" spans="1:22" x14ac:dyDescent="0.35">
      <c r="A3260" s="70">
        <f t="shared" si="59"/>
        <v>3241</v>
      </c>
      <c r="B3260" s="145">
        <v>1280206.6218922362</v>
      </c>
      <c r="U3260" s="145">
        <v>3240</v>
      </c>
      <c r="V3260" s="145">
        <v>-3788938.12775301</v>
      </c>
    </row>
    <row r="3261" spans="1:22" x14ac:dyDescent="0.35">
      <c r="A3261" s="70">
        <f t="shared" si="59"/>
        <v>3242</v>
      </c>
      <c r="B3261" s="145">
        <v>1280206.6218922362</v>
      </c>
      <c r="U3261" s="145">
        <v>3241</v>
      </c>
      <c r="V3261" s="145">
        <v>15080345.486434329</v>
      </c>
    </row>
    <row r="3262" spans="1:22" x14ac:dyDescent="0.35">
      <c r="A3262" s="70">
        <f t="shared" si="59"/>
        <v>3243</v>
      </c>
      <c r="B3262" s="145">
        <v>1280206.6218922362</v>
      </c>
      <c r="U3262" s="145">
        <v>3242</v>
      </c>
      <c r="V3262" s="145">
        <v>5766254.225189399</v>
      </c>
    </row>
    <row r="3263" spans="1:22" x14ac:dyDescent="0.35">
      <c r="A3263" s="70">
        <f t="shared" si="59"/>
        <v>3244</v>
      </c>
      <c r="B3263" s="145">
        <v>1280206.6218922362</v>
      </c>
      <c r="U3263" s="145">
        <v>3243</v>
      </c>
      <c r="V3263" s="145">
        <v>54975346.90315184</v>
      </c>
    </row>
    <row r="3264" spans="1:22" x14ac:dyDescent="0.35">
      <c r="A3264" s="70">
        <f t="shared" si="59"/>
        <v>3245</v>
      </c>
      <c r="B3264" s="145">
        <v>1280206.6218922362</v>
      </c>
      <c r="U3264" s="145">
        <v>3244</v>
      </c>
      <c r="V3264" s="145">
        <v>-14976669.254316397</v>
      </c>
    </row>
    <row r="3265" spans="1:22" x14ac:dyDescent="0.35">
      <c r="A3265" s="70">
        <f t="shared" si="59"/>
        <v>3246</v>
      </c>
      <c r="B3265" s="145">
        <v>1280206.6218922362</v>
      </c>
      <c r="U3265" s="145">
        <v>3245</v>
      </c>
      <c r="V3265" s="145">
        <v>-10299685.8223923</v>
      </c>
    </row>
    <row r="3266" spans="1:22" x14ac:dyDescent="0.35">
      <c r="A3266" s="70">
        <f t="shared" si="59"/>
        <v>3247</v>
      </c>
      <c r="B3266" s="145">
        <v>1280206.6218922362</v>
      </c>
      <c r="U3266" s="145">
        <v>3246</v>
      </c>
      <c r="V3266" s="145">
        <v>-1767113.3734568506</v>
      </c>
    </row>
    <row r="3267" spans="1:22" x14ac:dyDescent="0.35">
      <c r="A3267" s="70">
        <f t="shared" si="59"/>
        <v>3248</v>
      </c>
      <c r="B3267" s="145">
        <v>1280206.6218922362</v>
      </c>
      <c r="U3267" s="145">
        <v>3247</v>
      </c>
      <c r="V3267" s="145">
        <v>6824340.5089343376</v>
      </c>
    </row>
    <row r="3268" spans="1:22" x14ac:dyDescent="0.35">
      <c r="A3268" s="70">
        <f t="shared" si="59"/>
        <v>3249</v>
      </c>
      <c r="B3268" s="145">
        <v>1280206.6218922362</v>
      </c>
      <c r="U3268" s="145">
        <v>3248</v>
      </c>
      <c r="V3268" s="145">
        <v>32777943.170118503</v>
      </c>
    </row>
    <row r="3269" spans="1:22" x14ac:dyDescent="0.35">
      <c r="A3269" s="70">
        <f t="shared" si="59"/>
        <v>3250</v>
      </c>
      <c r="B3269" s="145">
        <v>1280206.6218922362</v>
      </c>
      <c r="U3269" s="145">
        <v>3249</v>
      </c>
      <c r="V3269" s="145">
        <v>25768962.341240961</v>
      </c>
    </row>
    <row r="3270" spans="1:22" x14ac:dyDescent="0.35">
      <c r="A3270" s="70">
        <f t="shared" si="59"/>
        <v>3251</v>
      </c>
      <c r="B3270" s="145">
        <v>1280206.6218922362</v>
      </c>
      <c r="U3270" s="145">
        <v>3250</v>
      </c>
      <c r="V3270" s="145">
        <v>-8233976.2393274568</v>
      </c>
    </row>
    <row r="3271" spans="1:22" x14ac:dyDescent="0.35">
      <c r="A3271" s="70">
        <f t="shared" si="59"/>
        <v>3252</v>
      </c>
      <c r="B3271" s="145">
        <v>1280206.6218922362</v>
      </c>
      <c r="U3271" s="145">
        <v>3251</v>
      </c>
      <c r="V3271" s="145">
        <v>9018100.3343405351</v>
      </c>
    </row>
    <row r="3272" spans="1:22" x14ac:dyDescent="0.35">
      <c r="A3272" s="70">
        <f t="shared" si="59"/>
        <v>3253</v>
      </c>
      <c r="B3272" s="145">
        <v>1280206.6218922362</v>
      </c>
      <c r="U3272" s="145">
        <v>3252</v>
      </c>
      <c r="V3272" s="145">
        <v>-23109861.645629913</v>
      </c>
    </row>
    <row r="3273" spans="1:22" x14ac:dyDescent="0.35">
      <c r="A3273" s="70">
        <f t="shared" si="59"/>
        <v>3254</v>
      </c>
      <c r="B3273" s="145">
        <v>1280206.6218922362</v>
      </c>
      <c r="U3273" s="145">
        <v>3253</v>
      </c>
      <c r="V3273" s="145">
        <v>26640413.632177476</v>
      </c>
    </row>
    <row r="3274" spans="1:22" x14ac:dyDescent="0.35">
      <c r="A3274" s="70">
        <f t="shared" si="59"/>
        <v>3255</v>
      </c>
      <c r="B3274" s="145">
        <v>1280206.6218922362</v>
      </c>
      <c r="U3274" s="145">
        <v>3254</v>
      </c>
      <c r="V3274" s="145">
        <v>-3304271.6973496918</v>
      </c>
    </row>
    <row r="3275" spans="1:22" x14ac:dyDescent="0.35">
      <c r="A3275" s="70">
        <f t="shared" si="59"/>
        <v>3256</v>
      </c>
      <c r="B3275" s="145">
        <v>1280206.6218922362</v>
      </c>
      <c r="U3275" s="145">
        <v>3255</v>
      </c>
      <c r="V3275" s="145">
        <v>13250093.683757607</v>
      </c>
    </row>
    <row r="3276" spans="1:22" x14ac:dyDescent="0.35">
      <c r="A3276" s="70">
        <f t="shared" si="59"/>
        <v>3257</v>
      </c>
      <c r="B3276" s="145">
        <v>1280206.6218922362</v>
      </c>
      <c r="U3276" s="145">
        <v>3256</v>
      </c>
      <c r="V3276" s="145">
        <v>-246863.48531110585</v>
      </c>
    </row>
    <row r="3277" spans="1:22" x14ac:dyDescent="0.35">
      <c r="A3277" s="70">
        <f t="shared" si="59"/>
        <v>3258</v>
      </c>
      <c r="B3277" s="145">
        <v>1280206.6218922362</v>
      </c>
      <c r="U3277" s="145">
        <v>3257</v>
      </c>
      <c r="V3277" s="145">
        <v>-19203264.016509131</v>
      </c>
    </row>
    <row r="3278" spans="1:22" x14ac:dyDescent="0.35">
      <c r="A3278" s="70">
        <f t="shared" si="59"/>
        <v>3259</v>
      </c>
      <c r="B3278" s="145">
        <v>1280206.6218922362</v>
      </c>
      <c r="U3278" s="145">
        <v>3258</v>
      </c>
      <c r="V3278" s="145">
        <v>7093511.4996081069</v>
      </c>
    </row>
    <row r="3279" spans="1:22" x14ac:dyDescent="0.35">
      <c r="A3279" s="70">
        <f t="shared" si="59"/>
        <v>3260</v>
      </c>
      <c r="B3279" s="145">
        <v>1280206.6218922362</v>
      </c>
      <c r="U3279" s="145">
        <v>3259</v>
      </c>
      <c r="V3279" s="145">
        <v>-14162963.773135088</v>
      </c>
    </row>
    <row r="3280" spans="1:22" x14ac:dyDescent="0.35">
      <c r="A3280" s="70">
        <f t="shared" si="59"/>
        <v>3261</v>
      </c>
      <c r="B3280" s="145">
        <v>1280206.6218922362</v>
      </c>
      <c r="U3280" s="145">
        <v>3260</v>
      </c>
      <c r="V3280" s="145">
        <v>-22856191.280416898</v>
      </c>
    </row>
    <row r="3281" spans="1:22" x14ac:dyDescent="0.35">
      <c r="A3281" s="70">
        <f t="shared" si="59"/>
        <v>3262</v>
      </c>
      <c r="B3281" s="145">
        <v>1280206.6218922362</v>
      </c>
      <c r="U3281" s="145">
        <v>3261</v>
      </c>
      <c r="V3281" s="145">
        <v>14325108.976902056</v>
      </c>
    </row>
    <row r="3282" spans="1:22" x14ac:dyDescent="0.35">
      <c r="A3282" s="70">
        <f t="shared" si="59"/>
        <v>3263</v>
      </c>
      <c r="B3282" s="145">
        <v>1280206.6218922362</v>
      </c>
      <c r="U3282" s="145">
        <v>3262</v>
      </c>
      <c r="V3282" s="145">
        <v>31424501.669671562</v>
      </c>
    </row>
    <row r="3283" spans="1:22" x14ac:dyDescent="0.35">
      <c r="A3283" s="70">
        <f t="shared" si="59"/>
        <v>3264</v>
      </c>
      <c r="B3283" s="145">
        <v>1280206.6218922362</v>
      </c>
      <c r="U3283" s="145">
        <v>3263</v>
      </c>
      <c r="V3283" s="145">
        <v>-8019295.4943420812</v>
      </c>
    </row>
    <row r="3284" spans="1:22" x14ac:dyDescent="0.35">
      <c r="A3284" s="70">
        <f t="shared" si="59"/>
        <v>3265</v>
      </c>
      <c r="B3284" s="145">
        <v>1280206.6218922362</v>
      </c>
      <c r="U3284" s="145">
        <v>3264</v>
      </c>
      <c r="V3284" s="145">
        <v>2553319.5699731149</v>
      </c>
    </row>
    <row r="3285" spans="1:22" x14ac:dyDescent="0.35">
      <c r="A3285" s="70">
        <f t="shared" si="59"/>
        <v>3266</v>
      </c>
      <c r="B3285" s="145">
        <v>1280206.6218922362</v>
      </c>
      <c r="U3285" s="145">
        <v>3265</v>
      </c>
      <c r="V3285" s="145">
        <v>5804621.5016307868</v>
      </c>
    </row>
    <row r="3286" spans="1:22" x14ac:dyDescent="0.35">
      <c r="A3286" s="70">
        <f t="shared" ref="A3286:A3349" si="60">A3285+1</f>
        <v>3267</v>
      </c>
      <c r="B3286" s="145">
        <v>1280206.6218922362</v>
      </c>
      <c r="U3286" s="145">
        <v>3266</v>
      </c>
      <c r="V3286" s="145">
        <v>-243731.15113283694</v>
      </c>
    </row>
    <row r="3287" spans="1:22" x14ac:dyDescent="0.35">
      <c r="A3287" s="70">
        <f t="shared" si="60"/>
        <v>3268</v>
      </c>
      <c r="B3287" s="145">
        <v>1280206.6218922362</v>
      </c>
      <c r="U3287" s="145">
        <v>3267</v>
      </c>
      <c r="V3287" s="145">
        <v>-10322916.652427066</v>
      </c>
    </row>
    <row r="3288" spans="1:22" x14ac:dyDescent="0.35">
      <c r="A3288" s="70">
        <f t="shared" si="60"/>
        <v>3269</v>
      </c>
      <c r="B3288" s="145">
        <v>1280206.6218922362</v>
      </c>
      <c r="U3288" s="145">
        <v>3268</v>
      </c>
      <c r="V3288" s="145">
        <v>38807817.833173364</v>
      </c>
    </row>
    <row r="3289" spans="1:22" x14ac:dyDescent="0.35">
      <c r="A3289" s="70">
        <f t="shared" si="60"/>
        <v>3270</v>
      </c>
      <c r="B3289" s="145">
        <v>1280206.6218922362</v>
      </c>
      <c r="U3289" s="145">
        <v>3269</v>
      </c>
      <c r="V3289" s="145">
        <v>1299197.8560889699</v>
      </c>
    </row>
    <row r="3290" spans="1:22" x14ac:dyDescent="0.35">
      <c r="A3290" s="70">
        <f t="shared" si="60"/>
        <v>3271</v>
      </c>
      <c r="B3290" s="145">
        <v>1280206.6218922362</v>
      </c>
      <c r="U3290" s="145">
        <v>3270</v>
      </c>
      <c r="V3290" s="145">
        <v>-10939633.758714821</v>
      </c>
    </row>
    <row r="3291" spans="1:22" x14ac:dyDescent="0.35">
      <c r="A3291" s="70">
        <f t="shared" si="60"/>
        <v>3272</v>
      </c>
      <c r="B3291" s="145">
        <v>1280206.6218922362</v>
      </c>
      <c r="U3291" s="145">
        <v>3271</v>
      </c>
      <c r="V3291" s="145">
        <v>27806128.034110662</v>
      </c>
    </row>
    <row r="3292" spans="1:22" x14ac:dyDescent="0.35">
      <c r="A3292" s="70">
        <f t="shared" si="60"/>
        <v>3273</v>
      </c>
      <c r="B3292" s="145">
        <v>1280206.6218922362</v>
      </c>
      <c r="U3292" s="145">
        <v>3272</v>
      </c>
      <c r="V3292" s="145">
        <v>-5797801.6580098495</v>
      </c>
    </row>
    <row r="3293" spans="1:22" x14ac:dyDescent="0.35">
      <c r="A3293" s="70">
        <f t="shared" si="60"/>
        <v>3274</v>
      </c>
      <c r="B3293" s="145">
        <v>1280206.6218922362</v>
      </c>
      <c r="U3293" s="145">
        <v>3273</v>
      </c>
      <c r="V3293" s="145">
        <v>-17872023.764982209</v>
      </c>
    </row>
    <row r="3294" spans="1:22" x14ac:dyDescent="0.35">
      <c r="A3294" s="70">
        <f t="shared" si="60"/>
        <v>3275</v>
      </c>
      <c r="B3294" s="145">
        <v>1280206.6218922362</v>
      </c>
      <c r="U3294" s="145">
        <v>3274</v>
      </c>
      <c r="V3294" s="145">
        <v>-21801301.274212949</v>
      </c>
    </row>
    <row r="3295" spans="1:22" x14ac:dyDescent="0.35">
      <c r="A3295" s="70">
        <f t="shared" si="60"/>
        <v>3276</v>
      </c>
      <c r="B3295" s="145">
        <v>1280206.6218922362</v>
      </c>
      <c r="U3295" s="145">
        <v>3275</v>
      </c>
      <c r="V3295" s="145">
        <v>9927044.2220768109</v>
      </c>
    </row>
    <row r="3296" spans="1:22" x14ac:dyDescent="0.35">
      <c r="A3296" s="70">
        <f t="shared" si="60"/>
        <v>3277</v>
      </c>
      <c r="B3296" s="145">
        <v>1280206.6218922362</v>
      </c>
      <c r="U3296" s="145">
        <v>3276</v>
      </c>
      <c r="V3296" s="145">
        <v>4373703.3833917342</v>
      </c>
    </row>
    <row r="3297" spans="1:22" x14ac:dyDescent="0.35">
      <c r="A3297" s="70">
        <f t="shared" si="60"/>
        <v>3278</v>
      </c>
      <c r="B3297" s="145">
        <v>1280206.6218922362</v>
      </c>
      <c r="U3297" s="145">
        <v>3277</v>
      </c>
      <c r="V3297" s="145">
        <v>-17415530.94202837</v>
      </c>
    </row>
    <row r="3298" spans="1:22" x14ac:dyDescent="0.35">
      <c r="A3298" s="70">
        <f t="shared" si="60"/>
        <v>3279</v>
      </c>
      <c r="B3298" s="145">
        <v>1280206.6218922362</v>
      </c>
      <c r="U3298" s="145">
        <v>3278</v>
      </c>
      <c r="V3298" s="145">
        <v>-6824119.7026409358</v>
      </c>
    </row>
    <row r="3299" spans="1:22" x14ac:dyDescent="0.35">
      <c r="A3299" s="70">
        <f t="shared" si="60"/>
        <v>3280</v>
      </c>
      <c r="B3299" s="145">
        <v>1280206.6218922362</v>
      </c>
      <c r="U3299" s="145">
        <v>3279</v>
      </c>
      <c r="V3299" s="145">
        <v>-17735022.306785773</v>
      </c>
    </row>
    <row r="3300" spans="1:22" x14ac:dyDescent="0.35">
      <c r="A3300" s="70">
        <f t="shared" si="60"/>
        <v>3281</v>
      </c>
      <c r="B3300" s="145">
        <v>1280206.6218922362</v>
      </c>
      <c r="U3300" s="145">
        <v>3280</v>
      </c>
      <c r="V3300" s="145">
        <v>13755904.229715906</v>
      </c>
    </row>
    <row r="3301" spans="1:22" x14ac:dyDescent="0.35">
      <c r="A3301" s="70">
        <f t="shared" si="60"/>
        <v>3282</v>
      </c>
      <c r="B3301" s="145">
        <v>1280206.6218922362</v>
      </c>
      <c r="U3301" s="145">
        <v>3281</v>
      </c>
      <c r="V3301" s="145">
        <v>-8310768.3554376718</v>
      </c>
    </row>
    <row r="3302" spans="1:22" x14ac:dyDescent="0.35">
      <c r="A3302" s="70">
        <f t="shared" si="60"/>
        <v>3283</v>
      </c>
      <c r="B3302" s="145">
        <v>1280206.6218922362</v>
      </c>
      <c r="U3302" s="145">
        <v>3282</v>
      </c>
      <c r="V3302" s="145">
        <v>-6552394.9525625296</v>
      </c>
    </row>
    <row r="3303" spans="1:22" x14ac:dyDescent="0.35">
      <c r="A3303" s="70">
        <f t="shared" si="60"/>
        <v>3284</v>
      </c>
      <c r="B3303" s="145">
        <v>1280206.6218922362</v>
      </c>
      <c r="U3303" s="145">
        <v>3283</v>
      </c>
      <c r="V3303" s="145">
        <v>-14919009.985091262</v>
      </c>
    </row>
    <row r="3304" spans="1:22" x14ac:dyDescent="0.35">
      <c r="A3304" s="70">
        <f t="shared" si="60"/>
        <v>3285</v>
      </c>
      <c r="B3304" s="145">
        <v>1280206.6218922362</v>
      </c>
      <c r="U3304" s="145">
        <v>3284</v>
      </c>
      <c r="V3304" s="145">
        <v>-11886379.250706758</v>
      </c>
    </row>
    <row r="3305" spans="1:22" x14ac:dyDescent="0.35">
      <c r="A3305" s="70">
        <f t="shared" si="60"/>
        <v>3286</v>
      </c>
      <c r="B3305" s="145">
        <v>1280206.6218922362</v>
      </c>
      <c r="U3305" s="145">
        <v>3285</v>
      </c>
      <c r="V3305" s="145">
        <v>3900558.4417432621</v>
      </c>
    </row>
    <row r="3306" spans="1:22" x14ac:dyDescent="0.35">
      <c r="A3306" s="70">
        <f t="shared" si="60"/>
        <v>3287</v>
      </c>
      <c r="B3306" s="145">
        <v>1280206.6218922362</v>
      </c>
      <c r="U3306" s="145">
        <v>3286</v>
      </c>
      <c r="V3306" s="145">
        <v>-3485631.6625237651</v>
      </c>
    </row>
    <row r="3307" spans="1:22" x14ac:dyDescent="0.35">
      <c r="A3307" s="70">
        <f t="shared" si="60"/>
        <v>3288</v>
      </c>
      <c r="B3307" s="145">
        <v>1280206.6218922362</v>
      </c>
      <c r="U3307" s="145">
        <v>3287</v>
      </c>
      <c r="V3307" s="145">
        <v>13358584.808748357</v>
      </c>
    </row>
    <row r="3308" spans="1:22" x14ac:dyDescent="0.35">
      <c r="A3308" s="70">
        <f t="shared" si="60"/>
        <v>3289</v>
      </c>
      <c r="B3308" s="145">
        <v>1280206.6218922362</v>
      </c>
      <c r="U3308" s="145">
        <v>3288</v>
      </c>
      <c r="V3308" s="145">
        <v>-2935736.4706101604</v>
      </c>
    </row>
    <row r="3309" spans="1:22" x14ac:dyDescent="0.35">
      <c r="A3309" s="70">
        <f t="shared" si="60"/>
        <v>3290</v>
      </c>
      <c r="B3309" s="145">
        <v>1280206.6218922362</v>
      </c>
      <c r="U3309" s="145">
        <v>3289</v>
      </c>
      <c r="V3309" s="145">
        <v>14175260.193911478</v>
      </c>
    </row>
    <row r="3310" spans="1:22" x14ac:dyDescent="0.35">
      <c r="A3310" s="70">
        <f t="shared" si="60"/>
        <v>3291</v>
      </c>
      <c r="B3310" s="145">
        <v>1280206.6218922362</v>
      </c>
      <c r="U3310" s="145">
        <v>3290</v>
      </c>
      <c r="V3310" s="145">
        <v>-15267976.85740356</v>
      </c>
    </row>
    <row r="3311" spans="1:22" x14ac:dyDescent="0.35">
      <c r="A3311" s="70">
        <f t="shared" si="60"/>
        <v>3292</v>
      </c>
      <c r="B3311" s="145">
        <v>1280206.6218922362</v>
      </c>
      <c r="U3311" s="145">
        <v>3291</v>
      </c>
      <c r="V3311" s="145">
        <v>-3040955.9168808609</v>
      </c>
    </row>
    <row r="3312" spans="1:22" x14ac:dyDescent="0.35">
      <c r="A3312" s="70">
        <f t="shared" si="60"/>
        <v>3293</v>
      </c>
      <c r="B3312" s="145">
        <v>1280206.6218922362</v>
      </c>
      <c r="U3312" s="145">
        <v>3292</v>
      </c>
      <c r="V3312" s="145">
        <v>5552448.4718908202</v>
      </c>
    </row>
    <row r="3313" spans="1:22" x14ac:dyDescent="0.35">
      <c r="A3313" s="70">
        <f t="shared" si="60"/>
        <v>3294</v>
      </c>
      <c r="B3313" s="145">
        <v>1280206.6218922362</v>
      </c>
      <c r="U3313" s="145">
        <v>3293</v>
      </c>
      <c r="V3313" s="145">
        <v>-8718985.5439964253</v>
      </c>
    </row>
    <row r="3314" spans="1:22" x14ac:dyDescent="0.35">
      <c r="A3314" s="70">
        <f t="shared" si="60"/>
        <v>3295</v>
      </c>
      <c r="B3314" s="145">
        <v>1280206.6218922362</v>
      </c>
      <c r="U3314" s="145">
        <v>3294</v>
      </c>
      <c r="V3314" s="145">
        <v>-12074173.510645308</v>
      </c>
    </row>
    <row r="3315" spans="1:22" x14ac:dyDescent="0.35">
      <c r="A3315" s="70">
        <f t="shared" si="60"/>
        <v>3296</v>
      </c>
      <c r="B3315" s="145">
        <v>1280206.6218922362</v>
      </c>
      <c r="U3315" s="145">
        <v>3295</v>
      </c>
      <c r="V3315" s="145">
        <v>8022476.254686743</v>
      </c>
    </row>
    <row r="3316" spans="1:22" x14ac:dyDescent="0.35">
      <c r="A3316" s="70">
        <f t="shared" si="60"/>
        <v>3297</v>
      </c>
      <c r="B3316" s="145">
        <v>1280206.6218922362</v>
      </c>
      <c r="U3316" s="145">
        <v>3296</v>
      </c>
      <c r="V3316" s="145">
        <v>-4857153.9399389047</v>
      </c>
    </row>
    <row r="3317" spans="1:22" x14ac:dyDescent="0.35">
      <c r="A3317" s="70">
        <f t="shared" si="60"/>
        <v>3298</v>
      </c>
      <c r="B3317" s="145">
        <v>1280206.6218922362</v>
      </c>
      <c r="U3317" s="145">
        <v>3297</v>
      </c>
      <c r="V3317" s="145">
        <v>-9584765.2304571532</v>
      </c>
    </row>
    <row r="3318" spans="1:22" x14ac:dyDescent="0.35">
      <c r="A3318" s="70">
        <f t="shared" si="60"/>
        <v>3299</v>
      </c>
      <c r="B3318" s="145">
        <v>1280206.6218922362</v>
      </c>
      <c r="U3318" s="145">
        <v>3298</v>
      </c>
      <c r="V3318" s="145">
        <v>10681534.110354397</v>
      </c>
    </row>
    <row r="3319" spans="1:22" x14ac:dyDescent="0.35">
      <c r="A3319" s="70">
        <f t="shared" si="60"/>
        <v>3300</v>
      </c>
      <c r="B3319" s="145">
        <v>1280206.6218922362</v>
      </c>
      <c r="U3319" s="145">
        <v>3299</v>
      </c>
      <c r="V3319" s="145">
        <v>-29559025.797566399</v>
      </c>
    </row>
    <row r="3320" spans="1:22" x14ac:dyDescent="0.35">
      <c r="A3320" s="70">
        <f t="shared" si="60"/>
        <v>3301</v>
      </c>
      <c r="B3320" s="145">
        <v>1280206.6218922362</v>
      </c>
      <c r="U3320" s="145">
        <v>3300</v>
      </c>
      <c r="V3320" s="145">
        <v>-18995325.758478194</v>
      </c>
    </row>
    <row r="3321" spans="1:22" x14ac:dyDescent="0.35">
      <c r="A3321" s="70">
        <f t="shared" si="60"/>
        <v>3302</v>
      </c>
      <c r="B3321" s="145">
        <v>1280206.6218922362</v>
      </c>
      <c r="U3321" s="145">
        <v>3301</v>
      </c>
      <c r="V3321" s="145">
        <v>708643.07840232551</v>
      </c>
    </row>
    <row r="3322" spans="1:22" x14ac:dyDescent="0.35">
      <c r="A3322" s="70">
        <f t="shared" si="60"/>
        <v>3303</v>
      </c>
      <c r="B3322" s="145">
        <v>1280206.6218922362</v>
      </c>
      <c r="U3322" s="145">
        <v>3302</v>
      </c>
      <c r="V3322" s="145">
        <v>-9062810.4080099538</v>
      </c>
    </row>
    <row r="3323" spans="1:22" x14ac:dyDescent="0.35">
      <c r="A3323" s="70">
        <f t="shared" si="60"/>
        <v>3304</v>
      </c>
      <c r="B3323" s="145">
        <v>1280206.6218922362</v>
      </c>
      <c r="U3323" s="145">
        <v>3303</v>
      </c>
      <c r="V3323" s="145">
        <v>16343615.232242279</v>
      </c>
    </row>
    <row r="3324" spans="1:22" x14ac:dyDescent="0.35">
      <c r="A3324" s="70">
        <f t="shared" si="60"/>
        <v>3305</v>
      </c>
      <c r="B3324" s="145">
        <v>1280206.6218922362</v>
      </c>
      <c r="U3324" s="145">
        <v>3304</v>
      </c>
      <c r="V3324" s="145">
        <v>-11113094.220962865</v>
      </c>
    </row>
    <row r="3325" spans="1:22" x14ac:dyDescent="0.35">
      <c r="A3325" s="70">
        <f t="shared" si="60"/>
        <v>3306</v>
      </c>
      <c r="B3325" s="145">
        <v>1280206.6218922362</v>
      </c>
      <c r="U3325" s="145">
        <v>3305</v>
      </c>
      <c r="V3325" s="145">
        <v>16874853.181169715</v>
      </c>
    </row>
    <row r="3326" spans="1:22" x14ac:dyDescent="0.35">
      <c r="A3326" s="70">
        <f t="shared" si="60"/>
        <v>3307</v>
      </c>
      <c r="B3326" s="145">
        <v>1280206.6218922362</v>
      </c>
      <c r="U3326" s="145">
        <v>3306</v>
      </c>
      <c r="V3326" s="145">
        <v>-34351038.769475229</v>
      </c>
    </row>
    <row r="3327" spans="1:22" x14ac:dyDescent="0.35">
      <c r="A3327" s="70">
        <f t="shared" si="60"/>
        <v>3308</v>
      </c>
      <c r="B3327" s="145">
        <v>1280206.6218922362</v>
      </c>
      <c r="U3327" s="145">
        <v>3307</v>
      </c>
      <c r="V3327" s="145">
        <v>-2379220.3380059898</v>
      </c>
    </row>
    <row r="3328" spans="1:22" x14ac:dyDescent="0.35">
      <c r="A3328" s="70">
        <f t="shared" si="60"/>
        <v>3309</v>
      </c>
      <c r="B3328" s="145">
        <v>1280206.6218922362</v>
      </c>
      <c r="U3328" s="145">
        <v>3308</v>
      </c>
      <c r="V3328" s="145">
        <v>-18518349.683084816</v>
      </c>
    </row>
    <row r="3329" spans="1:22" x14ac:dyDescent="0.35">
      <c r="A3329" s="70">
        <f t="shared" si="60"/>
        <v>3310</v>
      </c>
      <c r="B3329" s="145">
        <v>1280206.6218922362</v>
      </c>
      <c r="U3329" s="145">
        <v>3309</v>
      </c>
      <c r="V3329" s="145">
        <v>-18871681.433787271</v>
      </c>
    </row>
    <row r="3330" spans="1:22" x14ac:dyDescent="0.35">
      <c r="A3330" s="70">
        <f t="shared" si="60"/>
        <v>3311</v>
      </c>
      <c r="B3330" s="145">
        <v>1280206.6218922362</v>
      </c>
      <c r="U3330" s="145">
        <v>3310</v>
      </c>
      <c r="V3330" s="145">
        <v>15750594.568932265</v>
      </c>
    </row>
    <row r="3331" spans="1:22" x14ac:dyDescent="0.35">
      <c r="A3331" s="70">
        <f t="shared" si="60"/>
        <v>3312</v>
      </c>
      <c r="B3331" s="145">
        <v>1280206.6218922362</v>
      </c>
      <c r="U3331" s="145">
        <v>3311</v>
      </c>
      <c r="V3331" s="145">
        <v>-12449401.073750248</v>
      </c>
    </row>
    <row r="3332" spans="1:22" x14ac:dyDescent="0.35">
      <c r="A3332" s="70">
        <f t="shared" si="60"/>
        <v>3313</v>
      </c>
      <c r="B3332" s="145">
        <v>1280206.6218922362</v>
      </c>
      <c r="U3332" s="145">
        <v>3312</v>
      </c>
      <c r="V3332" s="145">
        <v>4264355.4017445296</v>
      </c>
    </row>
    <row r="3333" spans="1:22" x14ac:dyDescent="0.35">
      <c r="A3333" s="70">
        <f t="shared" si="60"/>
        <v>3314</v>
      </c>
      <c r="B3333" s="145">
        <v>1280206.6218922362</v>
      </c>
      <c r="U3333" s="145">
        <v>3313</v>
      </c>
      <c r="V3333" s="145">
        <v>-16488759.746016961</v>
      </c>
    </row>
    <row r="3334" spans="1:22" x14ac:dyDescent="0.35">
      <c r="A3334" s="70">
        <f t="shared" si="60"/>
        <v>3315</v>
      </c>
      <c r="B3334" s="145">
        <v>1280206.6218922362</v>
      </c>
      <c r="U3334" s="145">
        <v>3314</v>
      </c>
      <c r="V3334" s="145">
        <v>927913.53775953874</v>
      </c>
    </row>
    <row r="3335" spans="1:22" x14ac:dyDescent="0.35">
      <c r="A3335" s="70">
        <f t="shared" si="60"/>
        <v>3316</v>
      </c>
      <c r="B3335" s="145">
        <v>1280206.6218922362</v>
      </c>
      <c r="U3335" s="145">
        <v>3315</v>
      </c>
      <c r="V3335" s="145">
        <v>23651734.487405248</v>
      </c>
    </row>
    <row r="3336" spans="1:22" x14ac:dyDescent="0.35">
      <c r="A3336" s="70">
        <f t="shared" si="60"/>
        <v>3317</v>
      </c>
      <c r="B3336" s="145">
        <v>1280206.6218922362</v>
      </c>
      <c r="U3336" s="145">
        <v>3316</v>
      </c>
      <c r="V3336" s="145">
        <v>-7064224.0387943499</v>
      </c>
    </row>
    <row r="3337" spans="1:22" x14ac:dyDescent="0.35">
      <c r="A3337" s="70">
        <f t="shared" si="60"/>
        <v>3318</v>
      </c>
      <c r="B3337" s="145">
        <v>1280206.6218922362</v>
      </c>
      <c r="U3337" s="145">
        <v>3317</v>
      </c>
      <c r="V3337" s="145">
        <v>-19080883.331406452</v>
      </c>
    </row>
    <row r="3338" spans="1:22" x14ac:dyDescent="0.35">
      <c r="A3338" s="70">
        <f t="shared" si="60"/>
        <v>3319</v>
      </c>
      <c r="B3338" s="145">
        <v>1280206.6218922362</v>
      </c>
      <c r="U3338" s="145">
        <v>3318</v>
      </c>
      <c r="V3338" s="145">
        <v>5181073.7400839366</v>
      </c>
    </row>
    <row r="3339" spans="1:22" x14ac:dyDescent="0.35">
      <c r="A3339" s="70">
        <f t="shared" si="60"/>
        <v>3320</v>
      </c>
      <c r="B3339" s="145">
        <v>1280206.6218922362</v>
      </c>
      <c r="U3339" s="145">
        <v>3319</v>
      </c>
      <c r="V3339" s="145">
        <v>-4726133.0051594041</v>
      </c>
    </row>
    <row r="3340" spans="1:22" x14ac:dyDescent="0.35">
      <c r="A3340" s="70">
        <f t="shared" si="60"/>
        <v>3321</v>
      </c>
      <c r="B3340" s="145">
        <v>1280206.6218922362</v>
      </c>
      <c r="U3340" s="145">
        <v>3320</v>
      </c>
      <c r="V3340" s="145">
        <v>-7685344.8096806295</v>
      </c>
    </row>
    <row r="3341" spans="1:22" x14ac:dyDescent="0.35">
      <c r="A3341" s="70">
        <f t="shared" si="60"/>
        <v>3322</v>
      </c>
      <c r="B3341" s="145">
        <v>1280206.6218922362</v>
      </c>
      <c r="U3341" s="145">
        <v>3321</v>
      </c>
      <c r="V3341" s="145">
        <v>14631722.204485647</v>
      </c>
    </row>
    <row r="3342" spans="1:22" x14ac:dyDescent="0.35">
      <c r="A3342" s="70">
        <f t="shared" si="60"/>
        <v>3323</v>
      </c>
      <c r="B3342" s="145">
        <v>1280206.6218922362</v>
      </c>
      <c r="U3342" s="145">
        <v>3322</v>
      </c>
      <c r="V3342" s="145">
        <v>-14458758.562101437</v>
      </c>
    </row>
    <row r="3343" spans="1:22" x14ac:dyDescent="0.35">
      <c r="A3343" s="70">
        <f t="shared" si="60"/>
        <v>3324</v>
      </c>
      <c r="B3343" s="145">
        <v>1280206.6218922362</v>
      </c>
      <c r="U3343" s="145">
        <v>3323</v>
      </c>
      <c r="V3343" s="145">
        <v>-14386568.827275602</v>
      </c>
    </row>
    <row r="3344" spans="1:22" x14ac:dyDescent="0.35">
      <c r="A3344" s="70">
        <f t="shared" si="60"/>
        <v>3325</v>
      </c>
      <c r="B3344" s="145">
        <v>1280206.6218922362</v>
      </c>
      <c r="U3344" s="145">
        <v>3324</v>
      </c>
      <c r="V3344" s="145">
        <v>-11314585.88622978</v>
      </c>
    </row>
    <row r="3345" spans="1:22" x14ac:dyDescent="0.35">
      <c r="A3345" s="70">
        <f t="shared" si="60"/>
        <v>3326</v>
      </c>
      <c r="B3345" s="145">
        <v>1280206.6218922362</v>
      </c>
      <c r="U3345" s="145">
        <v>3325</v>
      </c>
      <c r="V3345" s="145">
        <v>21357323.458576493</v>
      </c>
    </row>
    <row r="3346" spans="1:22" x14ac:dyDescent="0.35">
      <c r="A3346" s="70">
        <f t="shared" si="60"/>
        <v>3327</v>
      </c>
      <c r="B3346" s="145">
        <v>1280206.6218922362</v>
      </c>
      <c r="U3346" s="145">
        <v>3326</v>
      </c>
      <c r="V3346" s="145">
        <v>-16679459.447274419</v>
      </c>
    </row>
    <row r="3347" spans="1:22" x14ac:dyDescent="0.35">
      <c r="A3347" s="70">
        <f t="shared" si="60"/>
        <v>3328</v>
      </c>
      <c r="B3347" s="145">
        <v>1280206.6218922362</v>
      </c>
      <c r="U3347" s="145">
        <v>3327</v>
      </c>
      <c r="V3347" s="145">
        <v>756968.54672313854</v>
      </c>
    </row>
    <row r="3348" spans="1:22" x14ac:dyDescent="0.35">
      <c r="A3348" s="70">
        <f t="shared" si="60"/>
        <v>3329</v>
      </c>
      <c r="B3348" s="145">
        <v>1280206.6218922362</v>
      </c>
      <c r="U3348" s="145">
        <v>3328</v>
      </c>
      <c r="V3348" s="145">
        <v>-12107491.646996282</v>
      </c>
    </row>
    <row r="3349" spans="1:22" x14ac:dyDescent="0.35">
      <c r="A3349" s="70">
        <f t="shared" si="60"/>
        <v>3330</v>
      </c>
      <c r="B3349" s="145">
        <v>1280206.6218922362</v>
      </c>
      <c r="U3349" s="145">
        <v>3329</v>
      </c>
      <c r="V3349" s="145">
        <v>34905926.262212187</v>
      </c>
    </row>
    <row r="3350" spans="1:22" x14ac:dyDescent="0.35">
      <c r="A3350" s="70">
        <f t="shared" ref="A3350:A3413" si="61">A3349+1</f>
        <v>3331</v>
      </c>
      <c r="B3350" s="145">
        <v>1280206.6218922362</v>
      </c>
      <c r="U3350" s="145">
        <v>3330</v>
      </c>
      <c r="V3350" s="145">
        <v>-19166894.634201512</v>
      </c>
    </row>
    <row r="3351" spans="1:22" x14ac:dyDescent="0.35">
      <c r="A3351" s="70">
        <f t="shared" si="61"/>
        <v>3332</v>
      </c>
      <c r="B3351" s="145">
        <v>1280206.6218922362</v>
      </c>
      <c r="U3351" s="145">
        <v>3331</v>
      </c>
      <c r="V3351" s="145">
        <v>-5012333.0469770152</v>
      </c>
    </row>
    <row r="3352" spans="1:22" x14ac:dyDescent="0.35">
      <c r="A3352" s="70">
        <f t="shared" si="61"/>
        <v>3333</v>
      </c>
      <c r="B3352" s="145">
        <v>1280206.6218922362</v>
      </c>
      <c r="U3352" s="145">
        <v>3332</v>
      </c>
      <c r="V3352" s="145">
        <v>-21377171.632888764</v>
      </c>
    </row>
    <row r="3353" spans="1:22" x14ac:dyDescent="0.35">
      <c r="A3353" s="70">
        <f t="shared" si="61"/>
        <v>3334</v>
      </c>
      <c r="B3353" s="145">
        <v>1280206.6218922362</v>
      </c>
      <c r="U3353" s="145">
        <v>3333</v>
      </c>
      <c r="V3353" s="145">
        <v>-3797633.0305959359</v>
      </c>
    </row>
    <row r="3354" spans="1:22" x14ac:dyDescent="0.35">
      <c r="A3354" s="70">
        <f t="shared" si="61"/>
        <v>3335</v>
      </c>
      <c r="B3354" s="145">
        <v>1280206.6218922362</v>
      </c>
      <c r="U3354" s="145">
        <v>3334</v>
      </c>
      <c r="V3354" s="145">
        <v>-8095788.3774423022</v>
      </c>
    </row>
    <row r="3355" spans="1:22" x14ac:dyDescent="0.35">
      <c r="A3355" s="70">
        <f t="shared" si="61"/>
        <v>3336</v>
      </c>
      <c r="B3355" s="145">
        <v>1280206.6218922362</v>
      </c>
      <c r="U3355" s="145">
        <v>3335</v>
      </c>
      <c r="V3355" s="145">
        <v>20907781.237130903</v>
      </c>
    </row>
    <row r="3356" spans="1:22" x14ac:dyDescent="0.35">
      <c r="A3356" s="70">
        <f t="shared" si="61"/>
        <v>3337</v>
      </c>
      <c r="B3356" s="145">
        <v>1280206.6218922362</v>
      </c>
      <c r="U3356" s="145">
        <v>3336</v>
      </c>
      <c r="V3356" s="145">
        <v>2990380.517771408</v>
      </c>
    </row>
    <row r="3357" spans="1:22" x14ac:dyDescent="0.35">
      <c r="A3357" s="70">
        <f t="shared" si="61"/>
        <v>3338</v>
      </c>
      <c r="B3357" s="145">
        <v>1280206.6218922362</v>
      </c>
      <c r="U3357" s="145">
        <v>3337</v>
      </c>
      <c r="V3357" s="145">
        <v>-17828812.263103943</v>
      </c>
    </row>
    <row r="3358" spans="1:22" x14ac:dyDescent="0.35">
      <c r="A3358" s="70">
        <f t="shared" si="61"/>
        <v>3339</v>
      </c>
      <c r="B3358" s="145">
        <v>1280206.6218922362</v>
      </c>
      <c r="U3358" s="145">
        <v>3338</v>
      </c>
      <c r="V3358" s="145">
        <v>-11351764.596581265</v>
      </c>
    </row>
    <row r="3359" spans="1:22" x14ac:dyDescent="0.35">
      <c r="A3359" s="70">
        <f t="shared" si="61"/>
        <v>3340</v>
      </c>
      <c r="B3359" s="145">
        <v>1280206.6218922362</v>
      </c>
      <c r="U3359" s="145">
        <v>3339</v>
      </c>
      <c r="V3359" s="145">
        <v>18780718.069762539</v>
      </c>
    </row>
    <row r="3360" spans="1:22" x14ac:dyDescent="0.35">
      <c r="A3360" s="70">
        <f t="shared" si="61"/>
        <v>3341</v>
      </c>
      <c r="B3360" s="145">
        <v>1280206.6218922362</v>
      </c>
      <c r="U3360" s="145">
        <v>3340</v>
      </c>
      <c r="V3360" s="145">
        <v>5851716.7943713069</v>
      </c>
    </row>
    <row r="3361" spans="1:22" x14ac:dyDescent="0.35">
      <c r="A3361" s="70">
        <f t="shared" si="61"/>
        <v>3342</v>
      </c>
      <c r="B3361" s="145">
        <v>1280206.6218922362</v>
      </c>
      <c r="U3361" s="145">
        <v>3341</v>
      </c>
      <c r="V3361" s="145">
        <v>-5536804.8076429348</v>
      </c>
    </row>
    <row r="3362" spans="1:22" x14ac:dyDescent="0.35">
      <c r="A3362" s="70">
        <f t="shared" si="61"/>
        <v>3343</v>
      </c>
      <c r="B3362" s="145">
        <v>1280206.6218922362</v>
      </c>
      <c r="U3362" s="145">
        <v>3342</v>
      </c>
      <c r="V3362" s="145">
        <v>7749045.5119180381</v>
      </c>
    </row>
    <row r="3363" spans="1:22" x14ac:dyDescent="0.35">
      <c r="A3363" s="70">
        <f t="shared" si="61"/>
        <v>3344</v>
      </c>
      <c r="B3363" s="145">
        <v>1280206.6218922362</v>
      </c>
      <c r="U3363" s="145">
        <v>3343</v>
      </c>
      <c r="V3363" s="145">
        <v>9206010.893319048</v>
      </c>
    </row>
    <row r="3364" spans="1:22" x14ac:dyDescent="0.35">
      <c r="A3364" s="70">
        <f t="shared" si="61"/>
        <v>3345</v>
      </c>
      <c r="B3364" s="145">
        <v>1280206.6218922362</v>
      </c>
      <c r="U3364" s="145">
        <v>3344</v>
      </c>
      <c r="V3364" s="145">
        <v>-6631042.3757321537</v>
      </c>
    </row>
    <row r="3365" spans="1:22" x14ac:dyDescent="0.35">
      <c r="A3365" s="70">
        <f t="shared" si="61"/>
        <v>3346</v>
      </c>
      <c r="B3365" s="145">
        <v>1280206.6218922362</v>
      </c>
      <c r="U3365" s="145">
        <v>3345</v>
      </c>
      <c r="V3365" s="145">
        <v>-12451946.634190729</v>
      </c>
    </row>
    <row r="3366" spans="1:22" x14ac:dyDescent="0.35">
      <c r="A3366" s="70">
        <f t="shared" si="61"/>
        <v>3347</v>
      </c>
      <c r="B3366" s="145">
        <v>1280206.6218922362</v>
      </c>
      <c r="U3366" s="145">
        <v>3346</v>
      </c>
      <c r="V3366" s="145">
        <v>59995738.915498748</v>
      </c>
    </row>
    <row r="3367" spans="1:22" x14ac:dyDescent="0.35">
      <c r="A3367" s="70">
        <f t="shared" si="61"/>
        <v>3348</v>
      </c>
      <c r="B3367" s="145">
        <v>1280206.6218922362</v>
      </c>
      <c r="U3367" s="145">
        <v>3347</v>
      </c>
      <c r="V3367" s="145">
        <v>-17218189.253207706</v>
      </c>
    </row>
    <row r="3368" spans="1:22" x14ac:dyDescent="0.35">
      <c r="A3368" s="70">
        <f t="shared" si="61"/>
        <v>3349</v>
      </c>
      <c r="B3368" s="145">
        <v>1280206.6218922362</v>
      </c>
      <c r="U3368" s="145">
        <v>3348</v>
      </c>
      <c r="V3368" s="145">
        <v>-1408434.8846052084</v>
      </c>
    </row>
    <row r="3369" spans="1:22" x14ac:dyDescent="0.35">
      <c r="A3369" s="70">
        <f t="shared" si="61"/>
        <v>3350</v>
      </c>
      <c r="B3369" s="145">
        <v>1280206.6218922362</v>
      </c>
      <c r="U3369" s="145">
        <v>3349</v>
      </c>
      <c r="V3369" s="145">
        <v>6803361.3061944544</v>
      </c>
    </row>
    <row r="3370" spans="1:22" x14ac:dyDescent="0.35">
      <c r="A3370" s="70">
        <f t="shared" si="61"/>
        <v>3351</v>
      </c>
      <c r="B3370" s="145">
        <v>1280206.6218922362</v>
      </c>
      <c r="U3370" s="145">
        <v>3350</v>
      </c>
      <c r="V3370" s="145">
        <v>14279734.213951446</v>
      </c>
    </row>
    <row r="3371" spans="1:22" x14ac:dyDescent="0.35">
      <c r="A3371" s="70">
        <f t="shared" si="61"/>
        <v>3352</v>
      </c>
      <c r="B3371" s="145">
        <v>1280206.6218922362</v>
      </c>
      <c r="U3371" s="145">
        <v>3351</v>
      </c>
      <c r="V3371" s="145">
        <v>28316601.068458427</v>
      </c>
    </row>
    <row r="3372" spans="1:22" x14ac:dyDescent="0.35">
      <c r="A3372" s="70">
        <f t="shared" si="61"/>
        <v>3353</v>
      </c>
      <c r="B3372" s="145">
        <v>1280206.6218922362</v>
      </c>
      <c r="U3372" s="145">
        <v>3352</v>
      </c>
      <c r="V3372" s="145">
        <v>3568611.9162681885</v>
      </c>
    </row>
    <row r="3373" spans="1:22" x14ac:dyDescent="0.35">
      <c r="A3373" s="70">
        <f t="shared" si="61"/>
        <v>3354</v>
      </c>
      <c r="B3373" s="145">
        <v>1280206.6218922362</v>
      </c>
      <c r="U3373" s="145">
        <v>3353</v>
      </c>
      <c r="V3373" s="145">
        <v>-21115762.233437054</v>
      </c>
    </row>
    <row r="3374" spans="1:22" x14ac:dyDescent="0.35">
      <c r="A3374" s="70">
        <f t="shared" si="61"/>
        <v>3355</v>
      </c>
      <c r="B3374" s="145">
        <v>1280206.6218922362</v>
      </c>
      <c r="U3374" s="145">
        <v>3354</v>
      </c>
      <c r="V3374" s="145">
        <v>-6558795.4206218831</v>
      </c>
    </row>
    <row r="3375" spans="1:22" x14ac:dyDescent="0.35">
      <c r="A3375" s="70">
        <f t="shared" si="61"/>
        <v>3356</v>
      </c>
      <c r="B3375" s="145">
        <v>1280206.6218922362</v>
      </c>
      <c r="U3375" s="145">
        <v>3355</v>
      </c>
      <c r="V3375" s="145">
        <v>7555289.9882931039</v>
      </c>
    </row>
    <row r="3376" spans="1:22" x14ac:dyDescent="0.35">
      <c r="A3376" s="70">
        <f t="shared" si="61"/>
        <v>3357</v>
      </c>
      <c r="B3376" s="145">
        <v>1280206.6218922362</v>
      </c>
      <c r="U3376" s="145">
        <v>3356</v>
      </c>
      <c r="V3376" s="145">
        <v>5363301.8683418855</v>
      </c>
    </row>
    <row r="3377" spans="1:22" x14ac:dyDescent="0.35">
      <c r="A3377" s="70">
        <f t="shared" si="61"/>
        <v>3358</v>
      </c>
      <c r="B3377" s="145">
        <v>1280206.6218922362</v>
      </c>
      <c r="U3377" s="145">
        <v>3357</v>
      </c>
      <c r="V3377" s="145">
        <v>-7239000.023506308</v>
      </c>
    </row>
    <row r="3378" spans="1:22" x14ac:dyDescent="0.35">
      <c r="A3378" s="70">
        <f t="shared" si="61"/>
        <v>3359</v>
      </c>
      <c r="B3378" s="145">
        <v>1280206.6218922362</v>
      </c>
      <c r="U3378" s="145">
        <v>3358</v>
      </c>
      <c r="V3378" s="145">
        <v>-4524435.3579544704</v>
      </c>
    </row>
    <row r="3379" spans="1:22" x14ac:dyDescent="0.35">
      <c r="A3379" s="70">
        <f t="shared" si="61"/>
        <v>3360</v>
      </c>
      <c r="B3379" s="145">
        <v>1280206.6218922362</v>
      </c>
      <c r="U3379" s="145">
        <v>3359</v>
      </c>
      <c r="V3379" s="145">
        <v>4760689.724379763</v>
      </c>
    </row>
    <row r="3380" spans="1:22" x14ac:dyDescent="0.35">
      <c r="A3380" s="70">
        <f t="shared" si="61"/>
        <v>3361</v>
      </c>
      <c r="B3380" s="145">
        <v>1280206.6218922362</v>
      </c>
      <c r="U3380" s="145">
        <v>3360</v>
      </c>
      <c r="V3380" s="145">
        <v>20720088.631025869</v>
      </c>
    </row>
    <row r="3381" spans="1:22" x14ac:dyDescent="0.35">
      <c r="A3381" s="70">
        <f t="shared" si="61"/>
        <v>3362</v>
      </c>
      <c r="B3381" s="145">
        <v>1280206.6218922362</v>
      </c>
      <c r="U3381" s="145">
        <v>3361</v>
      </c>
      <c r="V3381" s="145">
        <v>7562164.105551742</v>
      </c>
    </row>
    <row r="3382" spans="1:22" x14ac:dyDescent="0.35">
      <c r="A3382" s="70">
        <f t="shared" si="61"/>
        <v>3363</v>
      </c>
      <c r="B3382" s="145">
        <v>1280206.6218922362</v>
      </c>
      <c r="U3382" s="145">
        <v>3362</v>
      </c>
      <c r="V3382" s="145">
        <v>16701194.115061577</v>
      </c>
    </row>
    <row r="3383" spans="1:22" x14ac:dyDescent="0.35">
      <c r="A3383" s="70">
        <f t="shared" si="61"/>
        <v>3364</v>
      </c>
      <c r="B3383" s="145">
        <v>1280206.6218922362</v>
      </c>
      <c r="U3383" s="145">
        <v>3363</v>
      </c>
      <c r="V3383" s="145">
        <v>3971529.6703433618</v>
      </c>
    </row>
    <row r="3384" spans="1:22" x14ac:dyDescent="0.35">
      <c r="A3384" s="70">
        <f t="shared" si="61"/>
        <v>3365</v>
      </c>
      <c r="B3384" s="145">
        <v>1280206.6218922362</v>
      </c>
      <c r="U3384" s="145">
        <v>3364</v>
      </c>
      <c r="V3384" s="145">
        <v>2353553.117756132</v>
      </c>
    </row>
    <row r="3385" spans="1:22" x14ac:dyDescent="0.35">
      <c r="A3385" s="70">
        <f t="shared" si="61"/>
        <v>3366</v>
      </c>
      <c r="B3385" s="145">
        <v>1280206.6218922362</v>
      </c>
      <c r="U3385" s="145">
        <v>3365</v>
      </c>
      <c r="V3385" s="145">
        <v>191972.15248803422</v>
      </c>
    </row>
    <row r="3386" spans="1:22" x14ac:dyDescent="0.35">
      <c r="A3386" s="70">
        <f t="shared" si="61"/>
        <v>3367</v>
      </c>
      <c r="B3386" s="145">
        <v>1280206.6218922362</v>
      </c>
      <c r="U3386" s="145">
        <v>3366</v>
      </c>
      <c r="V3386" s="145">
        <v>-15996926.729212753</v>
      </c>
    </row>
    <row r="3387" spans="1:22" x14ac:dyDescent="0.35">
      <c r="A3387" s="70">
        <f t="shared" si="61"/>
        <v>3368</v>
      </c>
      <c r="B3387" s="145">
        <v>1280206.6218922362</v>
      </c>
      <c r="U3387" s="145">
        <v>3367</v>
      </c>
      <c r="V3387" s="145">
        <v>8292455.1051953547</v>
      </c>
    </row>
    <row r="3388" spans="1:22" x14ac:dyDescent="0.35">
      <c r="A3388" s="70">
        <f t="shared" si="61"/>
        <v>3369</v>
      </c>
      <c r="B3388" s="145">
        <v>1280206.6218922362</v>
      </c>
      <c r="U3388" s="145">
        <v>3368</v>
      </c>
      <c r="V3388" s="145">
        <v>3918541.6787124351</v>
      </c>
    </row>
    <row r="3389" spans="1:22" x14ac:dyDescent="0.35">
      <c r="A3389" s="70">
        <f t="shared" si="61"/>
        <v>3370</v>
      </c>
      <c r="B3389" s="145">
        <v>1280206.6218922362</v>
      </c>
      <c r="U3389" s="145">
        <v>3369</v>
      </c>
      <c r="V3389" s="145">
        <v>-22749224.520291373</v>
      </c>
    </row>
    <row r="3390" spans="1:22" x14ac:dyDescent="0.35">
      <c r="A3390" s="70">
        <f t="shared" si="61"/>
        <v>3371</v>
      </c>
      <c r="B3390" s="145">
        <v>1280206.6218922362</v>
      </c>
      <c r="U3390" s="145">
        <v>3370</v>
      </c>
      <c r="V3390" s="145">
        <v>27966537.426377241</v>
      </c>
    </row>
    <row r="3391" spans="1:22" x14ac:dyDescent="0.35">
      <c r="A3391" s="70">
        <f t="shared" si="61"/>
        <v>3372</v>
      </c>
      <c r="B3391" s="145">
        <v>1280206.6218922362</v>
      </c>
      <c r="U3391" s="145">
        <v>3371</v>
      </c>
      <c r="V3391" s="145">
        <v>9074243.2705225088</v>
      </c>
    </row>
    <row r="3392" spans="1:22" x14ac:dyDescent="0.35">
      <c r="A3392" s="70">
        <f t="shared" si="61"/>
        <v>3373</v>
      </c>
      <c r="B3392" s="145">
        <v>1280206.6218922362</v>
      </c>
      <c r="U3392" s="145">
        <v>3372</v>
      </c>
      <c r="V3392" s="145">
        <v>-12844299.224062225</v>
      </c>
    </row>
    <row r="3393" spans="1:22" x14ac:dyDescent="0.35">
      <c r="A3393" s="70">
        <f t="shared" si="61"/>
        <v>3374</v>
      </c>
      <c r="B3393" s="145">
        <v>1280206.6218922362</v>
      </c>
      <c r="U3393" s="145">
        <v>3373</v>
      </c>
      <c r="V3393" s="145">
        <v>2167114.301966656</v>
      </c>
    </row>
    <row r="3394" spans="1:22" x14ac:dyDescent="0.35">
      <c r="A3394" s="70">
        <f t="shared" si="61"/>
        <v>3375</v>
      </c>
      <c r="B3394" s="145">
        <v>1280206.6218922362</v>
      </c>
      <c r="U3394" s="145">
        <v>3374</v>
      </c>
      <c r="V3394" s="145">
        <v>-17529475.356320407</v>
      </c>
    </row>
    <row r="3395" spans="1:22" x14ac:dyDescent="0.35">
      <c r="A3395" s="70">
        <f t="shared" si="61"/>
        <v>3376</v>
      </c>
      <c r="B3395" s="145">
        <v>1280206.6218922362</v>
      </c>
      <c r="U3395" s="145">
        <v>3375</v>
      </c>
      <c r="V3395" s="145">
        <v>9070456.7452512383</v>
      </c>
    </row>
    <row r="3396" spans="1:22" x14ac:dyDescent="0.35">
      <c r="A3396" s="70">
        <f t="shared" si="61"/>
        <v>3377</v>
      </c>
      <c r="B3396" s="145">
        <v>1280206.6218922362</v>
      </c>
      <c r="U3396" s="145">
        <v>3376</v>
      </c>
      <c r="V3396" s="145">
        <v>13880609.934557945</v>
      </c>
    </row>
    <row r="3397" spans="1:22" x14ac:dyDescent="0.35">
      <c r="A3397" s="70">
        <f t="shared" si="61"/>
        <v>3378</v>
      </c>
      <c r="B3397" s="145">
        <v>1280206.6218922362</v>
      </c>
      <c r="U3397" s="145">
        <v>3377</v>
      </c>
      <c r="V3397" s="145">
        <v>-5351190.5285310168</v>
      </c>
    </row>
    <row r="3398" spans="1:22" x14ac:dyDescent="0.35">
      <c r="A3398" s="70">
        <f t="shared" si="61"/>
        <v>3379</v>
      </c>
      <c r="B3398" s="145">
        <v>1280206.6218922362</v>
      </c>
      <c r="U3398" s="145">
        <v>3378</v>
      </c>
      <c r="V3398" s="145">
        <v>-9231279.774279559</v>
      </c>
    </row>
    <row r="3399" spans="1:22" x14ac:dyDescent="0.35">
      <c r="A3399" s="70">
        <f t="shared" si="61"/>
        <v>3380</v>
      </c>
      <c r="B3399" s="145">
        <v>1280206.6218922362</v>
      </c>
      <c r="U3399" s="145">
        <v>3379</v>
      </c>
      <c r="V3399" s="145">
        <v>-14378024.870625827</v>
      </c>
    </row>
    <row r="3400" spans="1:22" x14ac:dyDescent="0.35">
      <c r="A3400" s="70">
        <f t="shared" si="61"/>
        <v>3381</v>
      </c>
      <c r="B3400" s="145">
        <v>1280206.6218922362</v>
      </c>
      <c r="U3400" s="145">
        <v>3380</v>
      </c>
      <c r="V3400" s="145">
        <v>2595475.0445089489</v>
      </c>
    </row>
    <row r="3401" spans="1:22" x14ac:dyDescent="0.35">
      <c r="A3401" s="70">
        <f t="shared" si="61"/>
        <v>3382</v>
      </c>
      <c r="B3401" s="145">
        <v>1280206.6218922362</v>
      </c>
      <c r="U3401" s="145">
        <v>3381</v>
      </c>
      <c r="V3401" s="145">
        <v>-1308113.5374317467</v>
      </c>
    </row>
    <row r="3402" spans="1:22" x14ac:dyDescent="0.35">
      <c r="A3402" s="70">
        <f t="shared" si="61"/>
        <v>3383</v>
      </c>
      <c r="B3402" s="145">
        <v>1280206.6218922362</v>
      </c>
      <c r="U3402" s="145">
        <v>3382</v>
      </c>
      <c r="V3402" s="145">
        <v>5012810.0300244056</v>
      </c>
    </row>
    <row r="3403" spans="1:22" x14ac:dyDescent="0.35">
      <c r="A3403" s="70">
        <f t="shared" si="61"/>
        <v>3384</v>
      </c>
      <c r="B3403" s="145">
        <v>1280206.6218922362</v>
      </c>
      <c r="U3403" s="145">
        <v>3383</v>
      </c>
      <c r="V3403" s="145">
        <v>-10731098.615949351</v>
      </c>
    </row>
    <row r="3404" spans="1:22" x14ac:dyDescent="0.35">
      <c r="A3404" s="70">
        <f t="shared" si="61"/>
        <v>3385</v>
      </c>
      <c r="B3404" s="145">
        <v>1280206.6218922362</v>
      </c>
      <c r="U3404" s="145">
        <v>3384</v>
      </c>
      <c r="V3404" s="145">
        <v>1622952.4294324853</v>
      </c>
    </row>
    <row r="3405" spans="1:22" x14ac:dyDescent="0.35">
      <c r="A3405" s="70">
        <f t="shared" si="61"/>
        <v>3386</v>
      </c>
      <c r="B3405" s="145">
        <v>1280206.6218922362</v>
      </c>
      <c r="U3405" s="145">
        <v>3385</v>
      </c>
      <c r="V3405" s="145">
        <v>12418580.153577227</v>
      </c>
    </row>
    <row r="3406" spans="1:22" x14ac:dyDescent="0.35">
      <c r="A3406" s="70">
        <f t="shared" si="61"/>
        <v>3387</v>
      </c>
      <c r="B3406" s="145">
        <v>1280206.6218922362</v>
      </c>
      <c r="U3406" s="145">
        <v>3386</v>
      </c>
      <c r="V3406" s="145">
        <v>19931755.358597443</v>
      </c>
    </row>
    <row r="3407" spans="1:22" x14ac:dyDescent="0.35">
      <c r="A3407" s="70">
        <f t="shared" si="61"/>
        <v>3388</v>
      </c>
      <c r="B3407" s="145">
        <v>1280206.6218922362</v>
      </c>
      <c r="U3407" s="145">
        <v>3387</v>
      </c>
      <c r="V3407" s="145">
        <v>-14518992.052017609</v>
      </c>
    </row>
    <row r="3408" spans="1:22" x14ac:dyDescent="0.35">
      <c r="A3408" s="70">
        <f t="shared" si="61"/>
        <v>3389</v>
      </c>
      <c r="B3408" s="145">
        <v>1280206.6218922362</v>
      </c>
      <c r="U3408" s="145">
        <v>3388</v>
      </c>
      <c r="V3408" s="145">
        <v>-6633248.8492389508</v>
      </c>
    </row>
    <row r="3409" spans="1:22" x14ac:dyDescent="0.35">
      <c r="A3409" s="70">
        <f t="shared" si="61"/>
        <v>3390</v>
      </c>
      <c r="B3409" s="145">
        <v>1280206.6218922362</v>
      </c>
      <c r="U3409" s="145">
        <v>3389</v>
      </c>
      <c r="V3409" s="145">
        <v>-8383820.9462566245</v>
      </c>
    </row>
    <row r="3410" spans="1:22" x14ac:dyDescent="0.35">
      <c r="A3410" s="70">
        <f t="shared" si="61"/>
        <v>3391</v>
      </c>
      <c r="B3410" s="145">
        <v>1280206.6218922362</v>
      </c>
      <c r="U3410" s="145">
        <v>3390</v>
      </c>
      <c r="V3410" s="145">
        <v>-1664860.6834600456</v>
      </c>
    </row>
    <row r="3411" spans="1:22" x14ac:dyDescent="0.35">
      <c r="A3411" s="70">
        <f t="shared" si="61"/>
        <v>3392</v>
      </c>
      <c r="B3411" s="145">
        <v>1280206.6218922362</v>
      </c>
      <c r="U3411" s="145">
        <v>3391</v>
      </c>
      <c r="V3411" s="145">
        <v>21632757.387242645</v>
      </c>
    </row>
    <row r="3412" spans="1:22" x14ac:dyDescent="0.35">
      <c r="A3412" s="70">
        <f t="shared" si="61"/>
        <v>3393</v>
      </c>
      <c r="B3412" s="145">
        <v>1280206.6218922362</v>
      </c>
      <c r="U3412" s="145">
        <v>3392</v>
      </c>
      <c r="V3412" s="145">
        <v>2492328.870737426</v>
      </c>
    </row>
    <row r="3413" spans="1:22" x14ac:dyDescent="0.35">
      <c r="A3413" s="70">
        <f t="shared" si="61"/>
        <v>3394</v>
      </c>
      <c r="B3413" s="145">
        <v>1280206.6218922362</v>
      </c>
      <c r="U3413" s="145">
        <v>3393</v>
      </c>
      <c r="V3413" s="145">
        <v>120491.44765570387</v>
      </c>
    </row>
    <row r="3414" spans="1:22" x14ac:dyDescent="0.35">
      <c r="A3414" s="70">
        <f t="shared" ref="A3414:A3477" si="62">A3413+1</f>
        <v>3395</v>
      </c>
      <c r="B3414" s="145">
        <v>1280206.6218922362</v>
      </c>
      <c r="U3414" s="145">
        <v>3394</v>
      </c>
      <c r="V3414" s="145">
        <v>2776033.7918502837</v>
      </c>
    </row>
    <row r="3415" spans="1:22" x14ac:dyDescent="0.35">
      <c r="A3415" s="70">
        <f t="shared" si="62"/>
        <v>3396</v>
      </c>
      <c r="B3415" s="145">
        <v>1280206.6218922362</v>
      </c>
      <c r="U3415" s="145">
        <v>3395</v>
      </c>
      <c r="V3415" s="145">
        <v>-19512640.613051519</v>
      </c>
    </row>
    <row r="3416" spans="1:22" x14ac:dyDescent="0.35">
      <c r="A3416" s="70">
        <f t="shared" si="62"/>
        <v>3397</v>
      </c>
      <c r="B3416" s="145">
        <v>1280206.6218922362</v>
      </c>
      <c r="U3416" s="145">
        <v>3396</v>
      </c>
      <c r="V3416" s="145">
        <v>-9052020.6226813421</v>
      </c>
    </row>
    <row r="3417" spans="1:22" x14ac:dyDescent="0.35">
      <c r="A3417" s="70">
        <f t="shared" si="62"/>
        <v>3398</v>
      </c>
      <c r="B3417" s="145">
        <v>1280206.6218922362</v>
      </c>
      <c r="U3417" s="145">
        <v>3397</v>
      </c>
      <c r="V3417" s="145">
        <v>-5118596.4876295645</v>
      </c>
    </row>
    <row r="3418" spans="1:22" x14ac:dyDescent="0.35">
      <c r="A3418" s="70">
        <f t="shared" si="62"/>
        <v>3399</v>
      </c>
      <c r="B3418" s="145">
        <v>1280206.6218922362</v>
      </c>
      <c r="U3418" s="145">
        <v>3398</v>
      </c>
      <c r="V3418" s="145">
        <v>-4609164.0621406194</v>
      </c>
    </row>
    <row r="3419" spans="1:22" x14ac:dyDescent="0.35">
      <c r="A3419" s="70">
        <f t="shared" si="62"/>
        <v>3400</v>
      </c>
      <c r="B3419" s="145">
        <v>1280206.6218922362</v>
      </c>
      <c r="U3419" s="145">
        <v>3399</v>
      </c>
      <c r="V3419" s="145">
        <v>34506007.727842703</v>
      </c>
    </row>
    <row r="3420" spans="1:22" x14ac:dyDescent="0.35">
      <c r="A3420" s="70">
        <f t="shared" si="62"/>
        <v>3401</v>
      </c>
      <c r="B3420" s="145">
        <v>1280206.6218922362</v>
      </c>
      <c r="U3420" s="145">
        <v>3400</v>
      </c>
      <c r="V3420" s="145">
        <v>9616159.0795511603</v>
      </c>
    </row>
    <row r="3421" spans="1:22" x14ac:dyDescent="0.35">
      <c r="A3421" s="70">
        <f t="shared" si="62"/>
        <v>3402</v>
      </c>
      <c r="B3421" s="145">
        <v>1280206.6218922362</v>
      </c>
      <c r="U3421" s="145">
        <v>3401</v>
      </c>
      <c r="V3421" s="145">
        <v>-5827985.0260176584</v>
      </c>
    </row>
    <row r="3422" spans="1:22" x14ac:dyDescent="0.35">
      <c r="A3422" s="70">
        <f t="shared" si="62"/>
        <v>3403</v>
      </c>
      <c r="B3422" s="145">
        <v>1280206.6218922362</v>
      </c>
      <c r="U3422" s="145">
        <v>3402</v>
      </c>
      <c r="V3422" s="145">
        <v>20705367.439689625</v>
      </c>
    </row>
    <row r="3423" spans="1:22" x14ac:dyDescent="0.35">
      <c r="A3423" s="70">
        <f t="shared" si="62"/>
        <v>3404</v>
      </c>
      <c r="B3423" s="145">
        <v>1280206.6218922362</v>
      </c>
      <c r="U3423" s="145">
        <v>3403</v>
      </c>
      <c r="V3423" s="145">
        <v>4331777.0883913152</v>
      </c>
    </row>
    <row r="3424" spans="1:22" x14ac:dyDescent="0.35">
      <c r="A3424" s="70">
        <f t="shared" si="62"/>
        <v>3405</v>
      </c>
      <c r="B3424" s="145">
        <v>1280206.6218922362</v>
      </c>
      <c r="U3424" s="145">
        <v>3404</v>
      </c>
      <c r="V3424" s="145">
        <v>8507873.4708349109</v>
      </c>
    </row>
    <row r="3425" spans="1:22" x14ac:dyDescent="0.35">
      <c r="A3425" s="70">
        <f t="shared" si="62"/>
        <v>3406</v>
      </c>
      <c r="B3425" s="145">
        <v>1280206.6218922362</v>
      </c>
      <c r="U3425" s="145">
        <v>3405</v>
      </c>
      <c r="V3425" s="145">
        <v>9491353.2466662005</v>
      </c>
    </row>
    <row r="3426" spans="1:22" x14ac:dyDescent="0.35">
      <c r="A3426" s="70">
        <f t="shared" si="62"/>
        <v>3407</v>
      </c>
      <c r="B3426" s="145">
        <v>1280206.6218922362</v>
      </c>
      <c r="U3426" s="145">
        <v>3406</v>
      </c>
      <c r="V3426" s="145">
        <v>-13112260.526157968</v>
      </c>
    </row>
    <row r="3427" spans="1:22" x14ac:dyDescent="0.35">
      <c r="A3427" s="70">
        <f t="shared" si="62"/>
        <v>3408</v>
      </c>
      <c r="B3427" s="145">
        <v>1280206.6218922362</v>
      </c>
      <c r="U3427" s="145">
        <v>3407</v>
      </c>
      <c r="V3427" s="145">
        <v>25767528.738204464</v>
      </c>
    </row>
    <row r="3428" spans="1:22" x14ac:dyDescent="0.35">
      <c r="A3428" s="70">
        <f t="shared" si="62"/>
        <v>3409</v>
      </c>
      <c r="B3428" s="145">
        <v>1280206.6218922362</v>
      </c>
      <c r="U3428" s="145">
        <v>3408</v>
      </c>
      <c r="V3428" s="145">
        <v>-23181520.099011563</v>
      </c>
    </row>
    <row r="3429" spans="1:22" x14ac:dyDescent="0.35">
      <c r="A3429" s="70">
        <f t="shared" si="62"/>
        <v>3410</v>
      </c>
      <c r="B3429" s="145">
        <v>1280206.6218922362</v>
      </c>
      <c r="U3429" s="145">
        <v>3409</v>
      </c>
      <c r="V3429" s="145">
        <v>8324154.033032719</v>
      </c>
    </row>
    <row r="3430" spans="1:22" x14ac:dyDescent="0.35">
      <c r="A3430" s="70">
        <f t="shared" si="62"/>
        <v>3411</v>
      </c>
      <c r="B3430" s="145">
        <v>1280206.6218922362</v>
      </c>
      <c r="U3430" s="145">
        <v>3410</v>
      </c>
      <c r="V3430" s="145">
        <v>24923078.857540715</v>
      </c>
    </row>
    <row r="3431" spans="1:22" x14ac:dyDescent="0.35">
      <c r="A3431" s="70">
        <f t="shared" si="62"/>
        <v>3412</v>
      </c>
      <c r="B3431" s="145">
        <v>1280206.6218922362</v>
      </c>
      <c r="U3431" s="145">
        <v>3411</v>
      </c>
      <c r="V3431" s="145">
        <v>21987068.494680349</v>
      </c>
    </row>
    <row r="3432" spans="1:22" x14ac:dyDescent="0.35">
      <c r="A3432" s="70">
        <f t="shared" si="62"/>
        <v>3413</v>
      </c>
      <c r="B3432" s="145">
        <v>1280206.6218922362</v>
      </c>
      <c r="U3432" s="145">
        <v>3412</v>
      </c>
      <c r="V3432" s="145">
        <v>13447128.260557316</v>
      </c>
    </row>
    <row r="3433" spans="1:22" x14ac:dyDescent="0.35">
      <c r="A3433" s="70">
        <f t="shared" si="62"/>
        <v>3414</v>
      </c>
      <c r="B3433" s="145">
        <v>1280206.6218922362</v>
      </c>
      <c r="U3433" s="145">
        <v>3413</v>
      </c>
      <c r="V3433" s="145">
        <v>7737444.4241544195</v>
      </c>
    </row>
    <row r="3434" spans="1:22" x14ac:dyDescent="0.35">
      <c r="A3434" s="70">
        <f t="shared" si="62"/>
        <v>3415</v>
      </c>
      <c r="B3434" s="145">
        <v>1280206.6218922362</v>
      </c>
      <c r="U3434" s="145">
        <v>3414</v>
      </c>
      <c r="V3434" s="145">
        <v>10868893.687517419</v>
      </c>
    </row>
    <row r="3435" spans="1:22" x14ac:dyDescent="0.35">
      <c r="A3435" s="70">
        <f t="shared" si="62"/>
        <v>3416</v>
      </c>
      <c r="B3435" s="145">
        <v>1280206.6218922362</v>
      </c>
      <c r="U3435" s="145">
        <v>3415</v>
      </c>
      <c r="V3435" s="145">
        <v>20137459.648578599</v>
      </c>
    </row>
    <row r="3436" spans="1:22" x14ac:dyDescent="0.35">
      <c r="A3436" s="70">
        <f t="shared" si="62"/>
        <v>3417</v>
      </c>
      <c r="B3436" s="145">
        <v>1280206.6218922362</v>
      </c>
      <c r="U3436" s="145">
        <v>3416</v>
      </c>
      <c r="V3436" s="145">
        <v>639964.48886846751</v>
      </c>
    </row>
    <row r="3437" spans="1:22" x14ac:dyDescent="0.35">
      <c r="A3437" s="70">
        <f t="shared" si="62"/>
        <v>3418</v>
      </c>
      <c r="B3437" s="145">
        <v>1280206.6218922362</v>
      </c>
      <c r="U3437" s="145">
        <v>3417</v>
      </c>
      <c r="V3437" s="145">
        <v>-6253775.1972215027</v>
      </c>
    </row>
    <row r="3438" spans="1:22" x14ac:dyDescent="0.35">
      <c r="A3438" s="70">
        <f t="shared" si="62"/>
        <v>3419</v>
      </c>
      <c r="B3438" s="145">
        <v>1280206.6218922362</v>
      </c>
      <c r="U3438" s="145">
        <v>3418</v>
      </c>
      <c r="V3438" s="145">
        <v>-26206126.109049618</v>
      </c>
    </row>
    <row r="3439" spans="1:22" x14ac:dyDescent="0.35">
      <c r="A3439" s="70">
        <f t="shared" si="62"/>
        <v>3420</v>
      </c>
      <c r="B3439" s="145">
        <v>1280206.6218922362</v>
      </c>
      <c r="U3439" s="145">
        <v>3419</v>
      </c>
      <c r="V3439" s="145">
        <v>-12404103.025574405</v>
      </c>
    </row>
    <row r="3440" spans="1:22" x14ac:dyDescent="0.35">
      <c r="A3440" s="70">
        <f t="shared" si="62"/>
        <v>3421</v>
      </c>
      <c r="B3440" s="145">
        <v>1280206.6218922362</v>
      </c>
      <c r="U3440" s="145">
        <v>3420</v>
      </c>
      <c r="V3440" s="145">
        <v>-17014870.557292908</v>
      </c>
    </row>
    <row r="3441" spans="1:22" x14ac:dyDescent="0.35">
      <c r="A3441" s="70">
        <f t="shared" si="62"/>
        <v>3422</v>
      </c>
      <c r="B3441" s="145">
        <v>1280206.6218922362</v>
      </c>
      <c r="U3441" s="145">
        <v>3421</v>
      </c>
      <c r="V3441" s="145">
        <v>341610.80938827991</v>
      </c>
    </row>
    <row r="3442" spans="1:22" x14ac:dyDescent="0.35">
      <c r="A3442" s="70">
        <f t="shared" si="62"/>
        <v>3423</v>
      </c>
      <c r="B3442" s="145">
        <v>1280206.6218922362</v>
      </c>
      <c r="U3442" s="145">
        <v>3422</v>
      </c>
      <c r="V3442" s="145">
        <v>-32133723.93563382</v>
      </c>
    </row>
    <row r="3443" spans="1:22" x14ac:dyDescent="0.35">
      <c r="A3443" s="70">
        <f t="shared" si="62"/>
        <v>3424</v>
      </c>
      <c r="B3443" s="145">
        <v>1280206.6218922362</v>
      </c>
      <c r="U3443" s="145">
        <v>3423</v>
      </c>
      <c r="V3443" s="145">
        <v>5669066.3953377679</v>
      </c>
    </row>
    <row r="3444" spans="1:22" x14ac:dyDescent="0.35">
      <c r="A3444" s="70">
        <f t="shared" si="62"/>
        <v>3425</v>
      </c>
      <c r="B3444" s="145">
        <v>1280206.6218922362</v>
      </c>
      <c r="U3444" s="145">
        <v>3424</v>
      </c>
      <c r="V3444" s="145">
        <v>1595404.6733456068</v>
      </c>
    </row>
    <row r="3445" spans="1:22" x14ac:dyDescent="0.35">
      <c r="A3445" s="70">
        <f t="shared" si="62"/>
        <v>3426</v>
      </c>
      <c r="B3445" s="145">
        <v>1280206.6218922362</v>
      </c>
      <c r="U3445" s="145">
        <v>3425</v>
      </c>
      <c r="V3445" s="145">
        <v>-1327475.8544301242</v>
      </c>
    </row>
    <row r="3446" spans="1:22" x14ac:dyDescent="0.35">
      <c r="A3446" s="70">
        <f t="shared" si="62"/>
        <v>3427</v>
      </c>
      <c r="B3446" s="145">
        <v>1280206.6218922362</v>
      </c>
      <c r="U3446" s="145">
        <v>3426</v>
      </c>
      <c r="V3446" s="145">
        <v>-7757190.2238932867</v>
      </c>
    </row>
    <row r="3447" spans="1:22" x14ac:dyDescent="0.35">
      <c r="A3447" s="70">
        <f t="shared" si="62"/>
        <v>3428</v>
      </c>
      <c r="B3447" s="145">
        <v>1280206.6218922362</v>
      </c>
      <c r="U3447" s="145">
        <v>3427</v>
      </c>
      <c r="V3447" s="145">
        <v>-2491707.0494761281</v>
      </c>
    </row>
    <row r="3448" spans="1:22" x14ac:dyDescent="0.35">
      <c r="A3448" s="70">
        <f t="shared" si="62"/>
        <v>3429</v>
      </c>
      <c r="B3448" s="145">
        <v>1280206.6218922362</v>
      </c>
      <c r="U3448" s="145">
        <v>3428</v>
      </c>
      <c r="V3448" s="145">
        <v>16203319.05096757</v>
      </c>
    </row>
    <row r="3449" spans="1:22" x14ac:dyDescent="0.35">
      <c r="A3449" s="70">
        <f t="shared" si="62"/>
        <v>3430</v>
      </c>
      <c r="B3449" s="145">
        <v>1280206.6218922362</v>
      </c>
      <c r="U3449" s="145">
        <v>3429</v>
      </c>
      <c r="V3449" s="145">
        <v>30054833.675556026</v>
      </c>
    </row>
    <row r="3450" spans="1:22" x14ac:dyDescent="0.35">
      <c r="A3450" s="70">
        <f t="shared" si="62"/>
        <v>3431</v>
      </c>
      <c r="B3450" s="145">
        <v>1280206.6218922362</v>
      </c>
      <c r="U3450" s="145">
        <v>3430</v>
      </c>
      <c r="V3450" s="145">
        <v>-5486626.2023026906</v>
      </c>
    </row>
    <row r="3451" spans="1:22" x14ac:dyDescent="0.35">
      <c r="A3451" s="70">
        <f t="shared" si="62"/>
        <v>3432</v>
      </c>
      <c r="B3451" s="145">
        <v>1280206.6218922362</v>
      </c>
      <c r="U3451" s="145">
        <v>3431</v>
      </c>
      <c r="V3451" s="145">
        <v>-5708493.5917784777</v>
      </c>
    </row>
    <row r="3452" spans="1:22" x14ac:dyDescent="0.35">
      <c r="A3452" s="70">
        <f t="shared" si="62"/>
        <v>3433</v>
      </c>
      <c r="B3452" s="145">
        <v>1280206.6218922362</v>
      </c>
      <c r="U3452" s="145">
        <v>3432</v>
      </c>
      <c r="V3452" s="145">
        <v>17640702.333472833</v>
      </c>
    </row>
    <row r="3453" spans="1:22" x14ac:dyDescent="0.35">
      <c r="A3453" s="70">
        <f t="shared" si="62"/>
        <v>3434</v>
      </c>
      <c r="B3453" s="145">
        <v>1280206.6218922362</v>
      </c>
      <c r="U3453" s="145">
        <v>3433</v>
      </c>
      <c r="V3453" s="145">
        <v>9089922.1593816802</v>
      </c>
    </row>
    <row r="3454" spans="1:22" x14ac:dyDescent="0.35">
      <c r="A3454" s="70">
        <f t="shared" si="62"/>
        <v>3435</v>
      </c>
      <c r="B3454" s="145">
        <v>1280206.6218922362</v>
      </c>
      <c r="U3454" s="145">
        <v>3434</v>
      </c>
      <c r="V3454" s="145">
        <v>23548252.105637457</v>
      </c>
    </row>
    <row r="3455" spans="1:22" x14ac:dyDescent="0.35">
      <c r="A3455" s="70">
        <f t="shared" si="62"/>
        <v>3436</v>
      </c>
      <c r="B3455" s="145">
        <v>1280206.6218922362</v>
      </c>
      <c r="U3455" s="145">
        <v>3435</v>
      </c>
      <c r="V3455" s="145">
        <v>-10979023.49562154</v>
      </c>
    </row>
    <row r="3456" spans="1:22" x14ac:dyDescent="0.35">
      <c r="A3456" s="70">
        <f t="shared" si="62"/>
        <v>3437</v>
      </c>
      <c r="B3456" s="145">
        <v>1280206.6218922362</v>
      </c>
      <c r="U3456" s="145">
        <v>3436</v>
      </c>
      <c r="V3456" s="145">
        <v>14220944.540250979</v>
      </c>
    </row>
    <row r="3457" spans="1:22" x14ac:dyDescent="0.35">
      <c r="A3457" s="70">
        <f t="shared" si="62"/>
        <v>3438</v>
      </c>
      <c r="B3457" s="145">
        <v>1280206.6218922362</v>
      </c>
      <c r="U3457" s="145">
        <v>3437</v>
      </c>
      <c r="V3457" s="145">
        <v>2679914.2759650759</v>
      </c>
    </row>
    <row r="3458" spans="1:22" x14ac:dyDescent="0.35">
      <c r="A3458" s="70">
        <f t="shared" si="62"/>
        <v>3439</v>
      </c>
      <c r="B3458" s="145">
        <v>1280206.6218922362</v>
      </c>
      <c r="U3458" s="145">
        <v>3438</v>
      </c>
      <c r="V3458" s="145">
        <v>-15577324.234218312</v>
      </c>
    </row>
    <row r="3459" spans="1:22" x14ac:dyDescent="0.35">
      <c r="A3459" s="70">
        <f t="shared" si="62"/>
        <v>3440</v>
      </c>
      <c r="B3459" s="145">
        <v>1280206.6218922362</v>
      </c>
      <c r="U3459" s="145">
        <v>3439</v>
      </c>
      <c r="V3459" s="145">
        <v>-13562235.464379514</v>
      </c>
    </row>
    <row r="3460" spans="1:22" x14ac:dyDescent="0.35">
      <c r="A3460" s="70">
        <f t="shared" si="62"/>
        <v>3441</v>
      </c>
      <c r="B3460" s="145">
        <v>1280206.6218922362</v>
      </c>
      <c r="U3460" s="145">
        <v>3440</v>
      </c>
      <c r="V3460" s="145">
        <v>10231216.566599447</v>
      </c>
    </row>
    <row r="3461" spans="1:22" x14ac:dyDescent="0.35">
      <c r="A3461" s="70">
        <f t="shared" si="62"/>
        <v>3442</v>
      </c>
      <c r="B3461" s="145">
        <v>1280206.6218922362</v>
      </c>
      <c r="U3461" s="145">
        <v>3441</v>
      </c>
      <c r="V3461" s="145">
        <v>-9269856.9385017902</v>
      </c>
    </row>
    <row r="3462" spans="1:22" x14ac:dyDescent="0.35">
      <c r="A3462" s="70">
        <f t="shared" si="62"/>
        <v>3443</v>
      </c>
      <c r="B3462" s="145">
        <v>1280206.6218922362</v>
      </c>
      <c r="U3462" s="145">
        <v>3442</v>
      </c>
      <c r="V3462" s="145">
        <v>-7289687.9644267298</v>
      </c>
    </row>
    <row r="3463" spans="1:22" x14ac:dyDescent="0.35">
      <c r="A3463" s="70">
        <f t="shared" si="62"/>
        <v>3444</v>
      </c>
      <c r="B3463" s="145">
        <v>1280206.6218922362</v>
      </c>
      <c r="U3463" s="145">
        <v>3443</v>
      </c>
      <c r="V3463" s="145">
        <v>10442567.521454282</v>
      </c>
    </row>
    <row r="3464" spans="1:22" x14ac:dyDescent="0.35">
      <c r="A3464" s="70">
        <f t="shared" si="62"/>
        <v>3445</v>
      </c>
      <c r="B3464" s="145">
        <v>1280206.6218922362</v>
      </c>
      <c r="U3464" s="145">
        <v>3444</v>
      </c>
      <c r="V3464" s="145">
        <v>-13700665.376113895</v>
      </c>
    </row>
    <row r="3465" spans="1:22" x14ac:dyDescent="0.35">
      <c r="A3465" s="70">
        <f t="shared" si="62"/>
        <v>3446</v>
      </c>
      <c r="B3465" s="145">
        <v>1280206.6218922362</v>
      </c>
      <c r="U3465" s="145">
        <v>3445</v>
      </c>
      <c r="V3465" s="145">
        <v>-3643602.9564985335</v>
      </c>
    </row>
    <row r="3466" spans="1:22" x14ac:dyDescent="0.35">
      <c r="A3466" s="70">
        <f t="shared" si="62"/>
        <v>3447</v>
      </c>
      <c r="B3466" s="145">
        <v>1280206.6218922362</v>
      </c>
      <c r="U3466" s="145">
        <v>3446</v>
      </c>
      <c r="V3466" s="145">
        <v>-3009007.6421759985</v>
      </c>
    </row>
    <row r="3467" spans="1:22" x14ac:dyDescent="0.35">
      <c r="A3467" s="70">
        <f t="shared" si="62"/>
        <v>3448</v>
      </c>
      <c r="B3467" s="145">
        <v>1280206.6218922362</v>
      </c>
      <c r="U3467" s="145">
        <v>3447</v>
      </c>
      <c r="V3467" s="145">
        <v>703603.59664651006</v>
      </c>
    </row>
    <row r="3468" spans="1:22" x14ac:dyDescent="0.35">
      <c r="A3468" s="70">
        <f t="shared" si="62"/>
        <v>3449</v>
      </c>
      <c r="B3468" s="145">
        <v>1280206.6218922362</v>
      </c>
      <c r="U3468" s="145">
        <v>3448</v>
      </c>
      <c r="V3468" s="145">
        <v>11467205.952551939</v>
      </c>
    </row>
    <row r="3469" spans="1:22" x14ac:dyDescent="0.35">
      <c r="A3469" s="70">
        <f t="shared" si="62"/>
        <v>3450</v>
      </c>
      <c r="B3469" s="145">
        <v>1280206.6218922362</v>
      </c>
      <c r="U3469" s="145">
        <v>3449</v>
      </c>
      <c r="V3469" s="145">
        <v>8912480.5077226236</v>
      </c>
    </row>
    <row r="3470" spans="1:22" x14ac:dyDescent="0.35">
      <c r="A3470" s="70">
        <f t="shared" si="62"/>
        <v>3451</v>
      </c>
      <c r="B3470" s="145">
        <v>1280206.6218922362</v>
      </c>
      <c r="U3470" s="145">
        <v>3450</v>
      </c>
      <c r="V3470" s="145">
        <v>-1609939.3404256552</v>
      </c>
    </row>
    <row r="3471" spans="1:22" x14ac:dyDescent="0.35">
      <c r="A3471" s="70">
        <f t="shared" si="62"/>
        <v>3452</v>
      </c>
      <c r="B3471" s="145">
        <v>1280206.6218922362</v>
      </c>
      <c r="U3471" s="145">
        <v>3451</v>
      </c>
      <c r="V3471" s="145">
        <v>12608452.180045117</v>
      </c>
    </row>
    <row r="3472" spans="1:22" x14ac:dyDescent="0.35">
      <c r="A3472" s="70">
        <f t="shared" si="62"/>
        <v>3453</v>
      </c>
      <c r="B3472" s="145">
        <v>1280206.6218922362</v>
      </c>
      <c r="U3472" s="145">
        <v>3452</v>
      </c>
      <c r="V3472" s="145">
        <v>-12906844.991669057</v>
      </c>
    </row>
    <row r="3473" spans="1:22" x14ac:dyDescent="0.35">
      <c r="A3473" s="70">
        <f t="shared" si="62"/>
        <v>3454</v>
      </c>
      <c r="B3473" s="145">
        <v>1280206.6218922362</v>
      </c>
      <c r="U3473" s="145">
        <v>3453</v>
      </c>
      <c r="V3473" s="145">
        <v>-5374405.0556734651</v>
      </c>
    </row>
    <row r="3474" spans="1:22" x14ac:dyDescent="0.35">
      <c r="A3474" s="70">
        <f t="shared" si="62"/>
        <v>3455</v>
      </c>
      <c r="B3474" s="145">
        <v>1280206.6218922362</v>
      </c>
      <c r="U3474" s="145">
        <v>3454</v>
      </c>
      <c r="V3474" s="145">
        <v>-13614611.911267558</v>
      </c>
    </row>
    <row r="3475" spans="1:22" x14ac:dyDescent="0.35">
      <c r="A3475" s="70">
        <f t="shared" si="62"/>
        <v>3456</v>
      </c>
      <c r="B3475" s="145">
        <v>1280206.6218922362</v>
      </c>
      <c r="U3475" s="145">
        <v>3455</v>
      </c>
      <c r="V3475" s="145">
        <v>-13286383.431874327</v>
      </c>
    </row>
    <row r="3476" spans="1:22" x14ac:dyDescent="0.35">
      <c r="A3476" s="70">
        <f t="shared" si="62"/>
        <v>3457</v>
      </c>
      <c r="B3476" s="145">
        <v>1280206.6218922362</v>
      </c>
      <c r="U3476" s="145">
        <v>3456</v>
      </c>
      <c r="V3476" s="145">
        <v>-1741671.955102656</v>
      </c>
    </row>
    <row r="3477" spans="1:22" x14ac:dyDescent="0.35">
      <c r="A3477" s="70">
        <f t="shared" si="62"/>
        <v>3458</v>
      </c>
      <c r="B3477" s="145">
        <v>1280206.6218922362</v>
      </c>
      <c r="U3477" s="145">
        <v>3457</v>
      </c>
      <c r="V3477" s="145">
        <v>6534425.5360378511</v>
      </c>
    </row>
    <row r="3478" spans="1:22" x14ac:dyDescent="0.35">
      <c r="A3478" s="70">
        <f t="shared" ref="A3478:A3541" si="63">A3477+1</f>
        <v>3459</v>
      </c>
      <c r="B3478" s="145">
        <v>1280206.6218922362</v>
      </c>
      <c r="U3478" s="145">
        <v>3458</v>
      </c>
      <c r="V3478" s="145">
        <v>10066823.045328151</v>
      </c>
    </row>
    <row r="3479" spans="1:22" x14ac:dyDescent="0.35">
      <c r="A3479" s="70">
        <f t="shared" si="63"/>
        <v>3460</v>
      </c>
      <c r="B3479" s="145">
        <v>1280206.6218922362</v>
      </c>
      <c r="U3479" s="145">
        <v>3459</v>
      </c>
      <c r="V3479" s="145">
        <v>-7989344.2918239795</v>
      </c>
    </row>
    <row r="3480" spans="1:22" x14ac:dyDescent="0.35">
      <c r="A3480" s="70">
        <f t="shared" si="63"/>
        <v>3461</v>
      </c>
      <c r="B3480" s="145">
        <v>1280206.6218922362</v>
      </c>
      <c r="U3480" s="145">
        <v>3460</v>
      </c>
      <c r="V3480" s="145">
        <v>-6513633.7062417679</v>
      </c>
    </row>
    <row r="3481" spans="1:22" x14ac:dyDescent="0.35">
      <c r="A3481" s="70">
        <f t="shared" si="63"/>
        <v>3462</v>
      </c>
      <c r="B3481" s="145">
        <v>1280206.6218922362</v>
      </c>
      <c r="U3481" s="145">
        <v>3461</v>
      </c>
      <c r="V3481" s="145">
        <v>-8572019.0846185777</v>
      </c>
    </row>
    <row r="3482" spans="1:22" x14ac:dyDescent="0.35">
      <c r="A3482" s="70">
        <f t="shared" si="63"/>
        <v>3463</v>
      </c>
      <c r="B3482" s="145">
        <v>1280206.6218922362</v>
      </c>
      <c r="U3482" s="145">
        <v>3462</v>
      </c>
      <c r="V3482" s="145">
        <v>-13050693.944444243</v>
      </c>
    </row>
    <row r="3483" spans="1:22" x14ac:dyDescent="0.35">
      <c r="A3483" s="70">
        <f t="shared" si="63"/>
        <v>3464</v>
      </c>
      <c r="B3483" s="145">
        <v>1280206.6218922362</v>
      </c>
      <c r="U3483" s="145">
        <v>3463</v>
      </c>
      <c r="V3483" s="145">
        <v>-35424124.226535633</v>
      </c>
    </row>
    <row r="3484" spans="1:22" x14ac:dyDescent="0.35">
      <c r="A3484" s="70">
        <f t="shared" si="63"/>
        <v>3465</v>
      </c>
      <c r="B3484" s="145">
        <v>1280206.6218922362</v>
      </c>
      <c r="U3484" s="145">
        <v>3464</v>
      </c>
      <c r="V3484" s="145">
        <v>15312105.739842594</v>
      </c>
    </row>
    <row r="3485" spans="1:22" x14ac:dyDescent="0.35">
      <c r="A3485" s="70">
        <f t="shared" si="63"/>
        <v>3466</v>
      </c>
      <c r="B3485" s="145">
        <v>1280206.6218922362</v>
      </c>
      <c r="U3485" s="145">
        <v>3465</v>
      </c>
      <c r="V3485" s="145">
        <v>12826232.349833436</v>
      </c>
    </row>
    <row r="3486" spans="1:22" x14ac:dyDescent="0.35">
      <c r="A3486" s="70">
        <f t="shared" si="63"/>
        <v>3467</v>
      </c>
      <c r="B3486" s="145">
        <v>1280206.6218922362</v>
      </c>
      <c r="U3486" s="145">
        <v>3466</v>
      </c>
      <c r="V3486" s="145">
        <v>-11870688.475654582</v>
      </c>
    </row>
    <row r="3487" spans="1:22" x14ac:dyDescent="0.35">
      <c r="A3487" s="70">
        <f t="shared" si="63"/>
        <v>3468</v>
      </c>
      <c r="B3487" s="145">
        <v>1280206.6218922362</v>
      </c>
      <c r="U3487" s="145">
        <v>3467</v>
      </c>
      <c r="V3487" s="145">
        <v>18442121.795080867</v>
      </c>
    </row>
    <row r="3488" spans="1:22" x14ac:dyDescent="0.35">
      <c r="A3488" s="70">
        <f t="shared" si="63"/>
        <v>3469</v>
      </c>
      <c r="B3488" s="145">
        <v>1280206.6218922362</v>
      </c>
      <c r="U3488" s="145">
        <v>3468</v>
      </c>
      <c r="V3488" s="145">
        <v>17870436.751758493</v>
      </c>
    </row>
    <row r="3489" spans="1:22" x14ac:dyDescent="0.35">
      <c r="A3489" s="70">
        <f t="shared" si="63"/>
        <v>3470</v>
      </c>
      <c r="B3489" s="145">
        <v>1280206.6218922362</v>
      </c>
      <c r="U3489" s="145">
        <v>3469</v>
      </c>
      <c r="V3489" s="145">
        <v>-19758718.356383547</v>
      </c>
    </row>
    <row r="3490" spans="1:22" x14ac:dyDescent="0.35">
      <c r="A3490" s="70">
        <f t="shared" si="63"/>
        <v>3471</v>
      </c>
      <c r="B3490" s="145">
        <v>1280206.6218922362</v>
      </c>
      <c r="U3490" s="145">
        <v>3470</v>
      </c>
      <c r="V3490" s="145">
        <v>286855.83095831051</v>
      </c>
    </row>
    <row r="3491" spans="1:22" x14ac:dyDescent="0.35">
      <c r="A3491" s="70">
        <f t="shared" si="63"/>
        <v>3472</v>
      </c>
      <c r="B3491" s="145">
        <v>1280206.6218922362</v>
      </c>
      <c r="U3491" s="145">
        <v>3471</v>
      </c>
      <c r="V3491" s="145">
        <v>-7616231.9724689573</v>
      </c>
    </row>
    <row r="3492" spans="1:22" x14ac:dyDescent="0.35">
      <c r="A3492" s="70">
        <f t="shared" si="63"/>
        <v>3473</v>
      </c>
      <c r="B3492" s="145">
        <v>1280206.6218922362</v>
      </c>
      <c r="U3492" s="145">
        <v>3472</v>
      </c>
      <c r="V3492" s="145">
        <v>4430392.0397840068</v>
      </c>
    </row>
    <row r="3493" spans="1:22" x14ac:dyDescent="0.35">
      <c r="A3493" s="70">
        <f t="shared" si="63"/>
        <v>3474</v>
      </c>
      <c r="B3493" s="145">
        <v>1280206.6218922362</v>
      </c>
      <c r="U3493" s="145">
        <v>3473</v>
      </c>
      <c r="V3493" s="145">
        <v>-17398913.91551777</v>
      </c>
    </row>
    <row r="3494" spans="1:22" x14ac:dyDescent="0.35">
      <c r="A3494" s="70">
        <f t="shared" si="63"/>
        <v>3475</v>
      </c>
      <c r="B3494" s="145">
        <v>1280206.6218922362</v>
      </c>
      <c r="U3494" s="145">
        <v>3474</v>
      </c>
      <c r="V3494" s="145">
        <v>-19352714.697615702</v>
      </c>
    </row>
    <row r="3495" spans="1:22" x14ac:dyDescent="0.35">
      <c r="A3495" s="70">
        <f t="shared" si="63"/>
        <v>3476</v>
      </c>
      <c r="B3495" s="145">
        <v>1280206.6218922362</v>
      </c>
      <c r="U3495" s="145">
        <v>3475</v>
      </c>
      <c r="V3495" s="145">
        <v>2780449.9841014817</v>
      </c>
    </row>
    <row r="3496" spans="1:22" x14ac:dyDescent="0.35">
      <c r="A3496" s="70">
        <f t="shared" si="63"/>
        <v>3477</v>
      </c>
      <c r="B3496" s="145">
        <v>1280206.6218922362</v>
      </c>
      <c r="U3496" s="145">
        <v>3476</v>
      </c>
      <c r="V3496" s="145">
        <v>-7240436.8869319651</v>
      </c>
    </row>
    <row r="3497" spans="1:22" x14ac:dyDescent="0.35">
      <c r="A3497" s="70">
        <f t="shared" si="63"/>
        <v>3478</v>
      </c>
      <c r="B3497" s="145">
        <v>1280206.6218922362</v>
      </c>
      <c r="U3497" s="145">
        <v>3477</v>
      </c>
      <c r="V3497" s="145">
        <v>-7457832.7677721083</v>
      </c>
    </row>
    <row r="3498" spans="1:22" x14ac:dyDescent="0.35">
      <c r="A3498" s="70">
        <f t="shared" si="63"/>
        <v>3479</v>
      </c>
      <c r="B3498" s="145">
        <v>1280206.6218922362</v>
      </c>
      <c r="U3498" s="145">
        <v>3478</v>
      </c>
      <c r="V3498" s="145">
        <v>4455534.5489573888</v>
      </c>
    </row>
    <row r="3499" spans="1:22" x14ac:dyDescent="0.35">
      <c r="A3499" s="70">
        <f t="shared" si="63"/>
        <v>3480</v>
      </c>
      <c r="B3499" s="145">
        <v>1280206.6218922362</v>
      </c>
      <c r="U3499" s="145">
        <v>3479</v>
      </c>
      <c r="V3499" s="145">
        <v>-22467982.738843556</v>
      </c>
    </row>
    <row r="3500" spans="1:22" x14ac:dyDescent="0.35">
      <c r="A3500" s="70">
        <f t="shared" si="63"/>
        <v>3481</v>
      </c>
      <c r="B3500" s="145">
        <v>1280206.6218922362</v>
      </c>
      <c r="U3500" s="145">
        <v>3480</v>
      </c>
      <c r="V3500" s="145">
        <v>1471824.6132015511</v>
      </c>
    </row>
    <row r="3501" spans="1:22" x14ac:dyDescent="0.35">
      <c r="A3501" s="70">
        <f t="shared" si="63"/>
        <v>3482</v>
      </c>
      <c r="B3501" s="145">
        <v>1280206.6218922362</v>
      </c>
      <c r="U3501" s="145">
        <v>3481</v>
      </c>
      <c r="V3501" s="145">
        <v>-8422913.8565065656</v>
      </c>
    </row>
    <row r="3502" spans="1:22" x14ac:dyDescent="0.35">
      <c r="A3502" s="70">
        <f t="shared" si="63"/>
        <v>3483</v>
      </c>
      <c r="B3502" s="145">
        <v>1280206.6218922362</v>
      </c>
      <c r="U3502" s="145">
        <v>3482</v>
      </c>
      <c r="V3502" s="145">
        <v>-19615744.60587088</v>
      </c>
    </row>
    <row r="3503" spans="1:22" x14ac:dyDescent="0.35">
      <c r="A3503" s="70">
        <f t="shared" si="63"/>
        <v>3484</v>
      </c>
      <c r="B3503" s="145">
        <v>1280206.6218922362</v>
      </c>
      <c r="U3503" s="145">
        <v>3483</v>
      </c>
      <c r="V3503" s="145">
        <v>9185430.823580943</v>
      </c>
    </row>
    <row r="3504" spans="1:22" x14ac:dyDescent="0.35">
      <c r="A3504" s="70">
        <f t="shared" si="63"/>
        <v>3485</v>
      </c>
      <c r="B3504" s="145">
        <v>1280206.6218922362</v>
      </c>
      <c r="U3504" s="145">
        <v>3484</v>
      </c>
      <c r="V3504" s="145">
        <v>-19685060.2646061</v>
      </c>
    </row>
    <row r="3505" spans="1:22" x14ac:dyDescent="0.35">
      <c r="A3505" s="70">
        <f t="shared" si="63"/>
        <v>3486</v>
      </c>
      <c r="B3505" s="145">
        <v>1280206.6218922362</v>
      </c>
      <c r="U3505" s="145">
        <v>3485</v>
      </c>
      <c r="V3505" s="145">
        <v>20942964.18321377</v>
      </c>
    </row>
    <row r="3506" spans="1:22" x14ac:dyDescent="0.35">
      <c r="A3506" s="70">
        <f t="shared" si="63"/>
        <v>3487</v>
      </c>
      <c r="B3506" s="145">
        <v>1280206.6218922362</v>
      </c>
      <c r="U3506" s="145">
        <v>3486</v>
      </c>
      <c r="V3506" s="145">
        <v>-14369098.744247578</v>
      </c>
    </row>
    <row r="3507" spans="1:22" x14ac:dyDescent="0.35">
      <c r="A3507" s="70">
        <f t="shared" si="63"/>
        <v>3488</v>
      </c>
      <c r="B3507" s="145">
        <v>1280206.6218922362</v>
      </c>
      <c r="U3507" s="145">
        <v>3487</v>
      </c>
      <c r="V3507" s="145">
        <v>5828815.349748224</v>
      </c>
    </row>
    <row r="3508" spans="1:22" x14ac:dyDescent="0.35">
      <c r="A3508" s="70">
        <f t="shared" si="63"/>
        <v>3489</v>
      </c>
      <c r="B3508" s="145">
        <v>1280206.6218922362</v>
      </c>
      <c r="U3508" s="145">
        <v>3488</v>
      </c>
      <c r="V3508" s="145">
        <v>2945781.9507271945</v>
      </c>
    </row>
    <row r="3509" spans="1:22" x14ac:dyDescent="0.35">
      <c r="A3509" s="70">
        <f t="shared" si="63"/>
        <v>3490</v>
      </c>
      <c r="B3509" s="145">
        <v>1280206.6218922362</v>
      </c>
      <c r="U3509" s="145">
        <v>3489</v>
      </c>
      <c r="V3509" s="145">
        <v>31075738.013930269</v>
      </c>
    </row>
    <row r="3510" spans="1:22" x14ac:dyDescent="0.35">
      <c r="A3510" s="70">
        <f t="shared" si="63"/>
        <v>3491</v>
      </c>
      <c r="B3510" s="145">
        <v>1280206.6218922362</v>
      </c>
      <c r="U3510" s="145">
        <v>3490</v>
      </c>
      <c r="V3510" s="145">
        <v>8813628.8049144857</v>
      </c>
    </row>
    <row r="3511" spans="1:22" x14ac:dyDescent="0.35">
      <c r="A3511" s="70">
        <f t="shared" si="63"/>
        <v>3492</v>
      </c>
      <c r="B3511" s="145">
        <v>1280206.6218922362</v>
      </c>
      <c r="U3511" s="145">
        <v>3491</v>
      </c>
      <c r="V3511" s="145">
        <v>-22400898.451932158</v>
      </c>
    </row>
    <row r="3512" spans="1:22" x14ac:dyDescent="0.35">
      <c r="A3512" s="70">
        <f t="shared" si="63"/>
        <v>3493</v>
      </c>
      <c r="B3512" s="145">
        <v>1280206.6218922362</v>
      </c>
      <c r="U3512" s="145">
        <v>3492</v>
      </c>
      <c r="V3512" s="145">
        <v>-5766380.9027731065</v>
      </c>
    </row>
    <row r="3513" spans="1:22" x14ac:dyDescent="0.35">
      <c r="A3513" s="70">
        <f t="shared" si="63"/>
        <v>3494</v>
      </c>
      <c r="B3513" s="145">
        <v>1280206.6218922362</v>
      </c>
      <c r="U3513" s="145">
        <v>3493</v>
      </c>
      <c r="V3513" s="145">
        <v>-4356348.1126005054</v>
      </c>
    </row>
    <row r="3514" spans="1:22" x14ac:dyDescent="0.35">
      <c r="A3514" s="70">
        <f t="shared" si="63"/>
        <v>3495</v>
      </c>
      <c r="B3514" s="145">
        <v>1280206.6218922362</v>
      </c>
      <c r="U3514" s="145">
        <v>3494</v>
      </c>
      <c r="V3514" s="145">
        <v>-11596857.68461106</v>
      </c>
    </row>
    <row r="3515" spans="1:22" x14ac:dyDescent="0.35">
      <c r="A3515" s="70">
        <f t="shared" si="63"/>
        <v>3496</v>
      </c>
      <c r="B3515" s="145">
        <v>1280206.6218922362</v>
      </c>
      <c r="U3515" s="145">
        <v>3495</v>
      </c>
      <c r="V3515" s="145">
        <v>-11586911.924257174</v>
      </c>
    </row>
    <row r="3516" spans="1:22" x14ac:dyDescent="0.35">
      <c r="A3516" s="70">
        <f t="shared" si="63"/>
        <v>3497</v>
      </c>
      <c r="B3516" s="145">
        <v>1280206.6218922362</v>
      </c>
      <c r="U3516" s="145">
        <v>3496</v>
      </c>
      <c r="V3516" s="145">
        <v>37085156.166546404</v>
      </c>
    </row>
    <row r="3517" spans="1:22" x14ac:dyDescent="0.35">
      <c r="A3517" s="70">
        <f t="shared" si="63"/>
        <v>3498</v>
      </c>
      <c r="B3517" s="145">
        <v>1280206.6218922362</v>
      </c>
      <c r="U3517" s="145">
        <v>3497</v>
      </c>
      <c r="V3517" s="145">
        <v>12487546.311291277</v>
      </c>
    </row>
    <row r="3518" spans="1:22" x14ac:dyDescent="0.35">
      <c r="A3518" s="70">
        <f t="shared" si="63"/>
        <v>3499</v>
      </c>
      <c r="B3518" s="145">
        <v>1280206.6218922362</v>
      </c>
      <c r="U3518" s="145">
        <v>3498</v>
      </c>
      <c r="V3518" s="145">
        <v>-15555776.801312383</v>
      </c>
    </row>
    <row r="3519" spans="1:22" x14ac:dyDescent="0.35">
      <c r="A3519" s="70">
        <f t="shared" si="63"/>
        <v>3500</v>
      </c>
      <c r="B3519" s="145">
        <v>1280206.6218922362</v>
      </c>
      <c r="U3519" s="145">
        <v>3499</v>
      </c>
      <c r="V3519" s="145">
        <v>-7995523.7572760247</v>
      </c>
    </row>
    <row r="3520" spans="1:22" x14ac:dyDescent="0.35">
      <c r="A3520" s="70">
        <f t="shared" si="63"/>
        <v>3501</v>
      </c>
      <c r="B3520" s="145">
        <v>1280206.6218922362</v>
      </c>
      <c r="U3520" s="145">
        <v>3500</v>
      </c>
      <c r="V3520" s="145">
        <v>-4386121.6078652702</v>
      </c>
    </row>
    <row r="3521" spans="1:22" x14ac:dyDescent="0.35">
      <c r="A3521" s="70">
        <f t="shared" si="63"/>
        <v>3502</v>
      </c>
      <c r="B3521" s="145">
        <v>1280206.6218922362</v>
      </c>
      <c r="U3521" s="145">
        <v>3501</v>
      </c>
      <c r="V3521" s="145">
        <v>28717618.536694683</v>
      </c>
    </row>
    <row r="3522" spans="1:22" x14ac:dyDescent="0.35">
      <c r="A3522" s="70">
        <f t="shared" si="63"/>
        <v>3503</v>
      </c>
      <c r="B3522" s="145">
        <v>1280206.6218922362</v>
      </c>
      <c r="U3522" s="145">
        <v>3502</v>
      </c>
      <c r="V3522" s="145">
        <v>27132507.412643462</v>
      </c>
    </row>
    <row r="3523" spans="1:22" x14ac:dyDescent="0.35">
      <c r="A3523" s="70">
        <f t="shared" si="63"/>
        <v>3504</v>
      </c>
      <c r="B3523" s="145">
        <v>1280206.6218922362</v>
      </c>
      <c r="U3523" s="145">
        <v>3503</v>
      </c>
      <c r="V3523" s="145">
        <v>747503.25590060279</v>
      </c>
    </row>
    <row r="3524" spans="1:22" x14ac:dyDescent="0.35">
      <c r="A3524" s="70">
        <f t="shared" si="63"/>
        <v>3505</v>
      </c>
      <c r="B3524" s="145">
        <v>1280206.6218922362</v>
      </c>
      <c r="U3524" s="145">
        <v>3504</v>
      </c>
      <c r="V3524" s="145">
        <v>12629116.993296497</v>
      </c>
    </row>
    <row r="3525" spans="1:22" x14ac:dyDescent="0.35">
      <c r="A3525" s="70">
        <f t="shared" si="63"/>
        <v>3506</v>
      </c>
      <c r="B3525" s="145">
        <v>1280206.6218922362</v>
      </c>
      <c r="U3525" s="145">
        <v>3505</v>
      </c>
      <c r="V3525" s="145">
        <v>-1585454.7138730213</v>
      </c>
    </row>
    <row r="3526" spans="1:22" x14ac:dyDescent="0.35">
      <c r="A3526" s="70">
        <f t="shared" si="63"/>
        <v>3507</v>
      </c>
      <c r="B3526" s="145">
        <v>1280206.6218922362</v>
      </c>
      <c r="U3526" s="145">
        <v>3506</v>
      </c>
      <c r="V3526" s="145">
        <v>-23669537.131006762</v>
      </c>
    </row>
    <row r="3527" spans="1:22" x14ac:dyDescent="0.35">
      <c r="A3527" s="70">
        <f t="shared" si="63"/>
        <v>3508</v>
      </c>
      <c r="B3527" s="145">
        <v>1280206.6218922362</v>
      </c>
      <c r="U3527" s="145">
        <v>3507</v>
      </c>
      <c r="V3527" s="145">
        <v>-7678455.0243996643</v>
      </c>
    </row>
    <row r="3528" spans="1:22" x14ac:dyDescent="0.35">
      <c r="A3528" s="70">
        <f t="shared" si="63"/>
        <v>3509</v>
      </c>
      <c r="B3528" s="145">
        <v>1280206.6218922362</v>
      </c>
      <c r="U3528" s="145">
        <v>3508</v>
      </c>
      <c r="V3528" s="145">
        <v>-5090586.8676070459</v>
      </c>
    </row>
    <row r="3529" spans="1:22" x14ac:dyDescent="0.35">
      <c r="A3529" s="70">
        <f t="shared" si="63"/>
        <v>3510</v>
      </c>
      <c r="B3529" s="145">
        <v>1280206.6218922362</v>
      </c>
      <c r="U3529" s="145">
        <v>3509</v>
      </c>
      <c r="V3529" s="145">
        <v>9862250.1884153783</v>
      </c>
    </row>
    <row r="3530" spans="1:22" x14ac:dyDescent="0.35">
      <c r="A3530" s="70">
        <f t="shared" si="63"/>
        <v>3511</v>
      </c>
      <c r="B3530" s="145">
        <v>1280206.6218922362</v>
      </c>
      <c r="U3530" s="145">
        <v>3510</v>
      </c>
      <c r="V3530" s="145">
        <v>-4351797.5839862935</v>
      </c>
    </row>
    <row r="3531" spans="1:22" x14ac:dyDescent="0.35">
      <c r="A3531" s="70">
        <f t="shared" si="63"/>
        <v>3512</v>
      </c>
      <c r="B3531" s="145">
        <v>1280206.6218922362</v>
      </c>
      <c r="U3531" s="145">
        <v>3511</v>
      </c>
      <c r="V3531" s="145">
        <v>-4623556.0106381886</v>
      </c>
    </row>
    <row r="3532" spans="1:22" x14ac:dyDescent="0.35">
      <c r="A3532" s="70">
        <f t="shared" si="63"/>
        <v>3513</v>
      </c>
      <c r="B3532" s="145">
        <v>1280206.6218922362</v>
      </c>
      <c r="U3532" s="145">
        <v>3512</v>
      </c>
      <c r="V3532" s="145">
        <v>2121105.0855273269</v>
      </c>
    </row>
    <row r="3533" spans="1:22" x14ac:dyDescent="0.35">
      <c r="A3533" s="70">
        <f t="shared" si="63"/>
        <v>3514</v>
      </c>
      <c r="B3533" s="145">
        <v>1280206.6218922362</v>
      </c>
      <c r="U3533" s="145">
        <v>3513</v>
      </c>
      <c r="V3533" s="145">
        <v>24680785.10036581</v>
      </c>
    </row>
    <row r="3534" spans="1:22" x14ac:dyDescent="0.35">
      <c r="A3534" s="70">
        <f t="shared" si="63"/>
        <v>3515</v>
      </c>
      <c r="B3534" s="145">
        <v>1280206.6218922362</v>
      </c>
      <c r="U3534" s="145">
        <v>3514</v>
      </c>
      <c r="V3534" s="145">
        <v>15894136.651100092</v>
      </c>
    </row>
    <row r="3535" spans="1:22" x14ac:dyDescent="0.35">
      <c r="A3535" s="70">
        <f t="shared" si="63"/>
        <v>3516</v>
      </c>
      <c r="B3535" s="145">
        <v>1280206.6218922362</v>
      </c>
      <c r="U3535" s="145">
        <v>3515</v>
      </c>
      <c r="V3535" s="145">
        <v>-6679243.37774349</v>
      </c>
    </row>
    <row r="3536" spans="1:22" x14ac:dyDescent="0.35">
      <c r="A3536" s="70">
        <f t="shared" si="63"/>
        <v>3517</v>
      </c>
      <c r="B3536" s="145">
        <v>1280206.6218922362</v>
      </c>
      <c r="U3536" s="145">
        <v>3516</v>
      </c>
      <c r="V3536" s="145">
        <v>-9721341.1448330712</v>
      </c>
    </row>
    <row r="3537" spans="1:22" x14ac:dyDescent="0.35">
      <c r="A3537" s="70">
        <f t="shared" si="63"/>
        <v>3518</v>
      </c>
      <c r="B3537" s="145">
        <v>1280206.6218922362</v>
      </c>
      <c r="U3537" s="145">
        <v>3517</v>
      </c>
      <c r="V3537" s="145">
        <v>23260988.536610957</v>
      </c>
    </row>
    <row r="3538" spans="1:22" x14ac:dyDescent="0.35">
      <c r="A3538" s="70">
        <f t="shared" si="63"/>
        <v>3519</v>
      </c>
      <c r="B3538" s="145">
        <v>1280206.6218922362</v>
      </c>
      <c r="U3538" s="145">
        <v>3518</v>
      </c>
      <c r="V3538" s="145">
        <v>-7317084.4182024375</v>
      </c>
    </row>
    <row r="3539" spans="1:22" x14ac:dyDescent="0.35">
      <c r="A3539" s="70">
        <f t="shared" si="63"/>
        <v>3520</v>
      </c>
      <c r="B3539" s="145">
        <v>1280206.6218922362</v>
      </c>
      <c r="U3539" s="145">
        <v>3519</v>
      </c>
      <c r="V3539" s="145">
        <v>-1648729.1076663397</v>
      </c>
    </row>
    <row r="3540" spans="1:22" x14ac:dyDescent="0.35">
      <c r="A3540" s="70">
        <f t="shared" si="63"/>
        <v>3521</v>
      </c>
      <c r="B3540" s="145">
        <v>1280206.6218922362</v>
      </c>
      <c r="U3540" s="145">
        <v>3520</v>
      </c>
      <c r="V3540" s="145">
        <v>3298194.6590811238</v>
      </c>
    </row>
    <row r="3541" spans="1:22" x14ac:dyDescent="0.35">
      <c r="A3541" s="70">
        <f t="shared" si="63"/>
        <v>3522</v>
      </c>
      <c r="B3541" s="145">
        <v>1280206.6218922362</v>
      </c>
      <c r="U3541" s="145">
        <v>3521</v>
      </c>
      <c r="V3541" s="145">
        <v>19960445.303024545</v>
      </c>
    </row>
    <row r="3542" spans="1:22" x14ac:dyDescent="0.35">
      <c r="A3542" s="70">
        <f t="shared" ref="A3542:A3605" si="64">A3541+1</f>
        <v>3523</v>
      </c>
      <c r="B3542" s="145">
        <v>1280206.6218922362</v>
      </c>
      <c r="U3542" s="145">
        <v>3522</v>
      </c>
      <c r="V3542" s="145">
        <v>923737.09797533974</v>
      </c>
    </row>
    <row r="3543" spans="1:22" x14ac:dyDescent="0.35">
      <c r="A3543" s="70">
        <f t="shared" si="64"/>
        <v>3524</v>
      </c>
      <c r="B3543" s="145">
        <v>1280206.6218922362</v>
      </c>
      <c r="U3543" s="145">
        <v>3523</v>
      </c>
      <c r="V3543" s="145">
        <v>-2627966.9907367118</v>
      </c>
    </row>
    <row r="3544" spans="1:22" x14ac:dyDescent="0.35">
      <c r="A3544" s="70">
        <f t="shared" si="64"/>
        <v>3525</v>
      </c>
      <c r="B3544" s="145">
        <v>1280206.6218922362</v>
      </c>
      <c r="U3544" s="145">
        <v>3524</v>
      </c>
      <c r="V3544" s="145">
        <v>-4526379.4168297872</v>
      </c>
    </row>
    <row r="3545" spans="1:22" x14ac:dyDescent="0.35">
      <c r="A3545" s="70">
        <f t="shared" si="64"/>
        <v>3526</v>
      </c>
      <c r="B3545" s="145">
        <v>1280206.6218922362</v>
      </c>
      <c r="U3545" s="145">
        <v>3525</v>
      </c>
      <c r="V3545" s="145">
        <v>4529542.1672320217</v>
      </c>
    </row>
    <row r="3546" spans="1:22" x14ac:dyDescent="0.35">
      <c r="A3546" s="70">
        <f t="shared" si="64"/>
        <v>3527</v>
      </c>
      <c r="B3546" s="145">
        <v>1280206.6218922362</v>
      </c>
      <c r="U3546" s="145">
        <v>3526</v>
      </c>
      <c r="V3546" s="145">
        <v>-4081231.0724730678</v>
      </c>
    </row>
    <row r="3547" spans="1:22" x14ac:dyDescent="0.35">
      <c r="A3547" s="70">
        <f t="shared" si="64"/>
        <v>3528</v>
      </c>
      <c r="B3547" s="145">
        <v>1280206.6218922362</v>
      </c>
      <c r="U3547" s="145">
        <v>3527</v>
      </c>
      <c r="V3547" s="145">
        <v>-11604451.541663859</v>
      </c>
    </row>
    <row r="3548" spans="1:22" x14ac:dyDescent="0.35">
      <c r="A3548" s="70">
        <f t="shared" si="64"/>
        <v>3529</v>
      </c>
      <c r="B3548" s="145">
        <v>1280206.6218922362</v>
      </c>
      <c r="U3548" s="145">
        <v>3528</v>
      </c>
      <c r="V3548" s="145">
        <v>-13521647.791158406</v>
      </c>
    </row>
    <row r="3549" spans="1:22" x14ac:dyDescent="0.35">
      <c r="A3549" s="70">
        <f t="shared" si="64"/>
        <v>3530</v>
      </c>
      <c r="B3549" s="145">
        <v>1280206.6218922362</v>
      </c>
      <c r="U3549" s="145">
        <v>3529</v>
      </c>
      <c r="V3549" s="145">
        <v>-3221557.4995780699</v>
      </c>
    </row>
    <row r="3550" spans="1:22" x14ac:dyDescent="0.35">
      <c r="A3550" s="70">
        <f t="shared" si="64"/>
        <v>3531</v>
      </c>
      <c r="B3550" s="145">
        <v>1280206.6218922362</v>
      </c>
      <c r="U3550" s="145">
        <v>3530</v>
      </c>
      <c r="V3550" s="145">
        <v>297528.70175077021</v>
      </c>
    </row>
    <row r="3551" spans="1:22" x14ac:dyDescent="0.35">
      <c r="A3551" s="70">
        <f t="shared" si="64"/>
        <v>3532</v>
      </c>
      <c r="B3551" s="145">
        <v>1280206.6218922362</v>
      </c>
      <c r="U3551" s="145">
        <v>3531</v>
      </c>
      <c r="V3551" s="145">
        <v>16907525.563787229</v>
      </c>
    </row>
    <row r="3552" spans="1:22" x14ac:dyDescent="0.35">
      <c r="A3552" s="70">
        <f t="shared" si="64"/>
        <v>3533</v>
      </c>
      <c r="B3552" s="145">
        <v>1280206.6218922362</v>
      </c>
      <c r="U3552" s="145">
        <v>3532</v>
      </c>
      <c r="V3552" s="145">
        <v>-4812213.7366279513</v>
      </c>
    </row>
    <row r="3553" spans="1:22" x14ac:dyDescent="0.35">
      <c r="A3553" s="70">
        <f t="shared" si="64"/>
        <v>3534</v>
      </c>
      <c r="B3553" s="145">
        <v>1280206.6218922362</v>
      </c>
      <c r="U3553" s="145">
        <v>3533</v>
      </c>
      <c r="V3553" s="145">
        <v>4016031.2210901678</v>
      </c>
    </row>
    <row r="3554" spans="1:22" x14ac:dyDescent="0.35">
      <c r="A3554" s="70">
        <f t="shared" si="64"/>
        <v>3535</v>
      </c>
      <c r="B3554" s="145">
        <v>1280206.6218922362</v>
      </c>
      <c r="U3554" s="145">
        <v>3534</v>
      </c>
      <c r="V3554" s="145">
        <v>-9706620.4499412924</v>
      </c>
    </row>
    <row r="3555" spans="1:22" x14ac:dyDescent="0.35">
      <c r="A3555" s="70">
        <f t="shared" si="64"/>
        <v>3536</v>
      </c>
      <c r="B3555" s="145">
        <v>1280206.6218922362</v>
      </c>
      <c r="U3555" s="145">
        <v>3535</v>
      </c>
      <c r="V3555" s="145">
        <v>14268138.035506103</v>
      </c>
    </row>
    <row r="3556" spans="1:22" x14ac:dyDescent="0.35">
      <c r="A3556" s="70">
        <f t="shared" si="64"/>
        <v>3537</v>
      </c>
      <c r="B3556" s="145">
        <v>1280206.6218922362</v>
      </c>
      <c r="U3556" s="145">
        <v>3536</v>
      </c>
      <c r="V3556" s="145">
        <v>6969567.2040737681</v>
      </c>
    </row>
    <row r="3557" spans="1:22" x14ac:dyDescent="0.35">
      <c r="A3557" s="70">
        <f t="shared" si="64"/>
        <v>3538</v>
      </c>
      <c r="B3557" s="145">
        <v>1280206.6218922362</v>
      </c>
      <c r="U3557" s="145">
        <v>3537</v>
      </c>
      <c r="V3557" s="145">
        <v>-16830799.410126947</v>
      </c>
    </row>
    <row r="3558" spans="1:22" x14ac:dyDescent="0.35">
      <c r="A3558" s="70">
        <f t="shared" si="64"/>
        <v>3539</v>
      </c>
      <c r="B3558" s="145">
        <v>1280206.6218922362</v>
      </c>
      <c r="U3558" s="145">
        <v>3538</v>
      </c>
      <c r="V3558" s="145">
        <v>-4349081.1871539652</v>
      </c>
    </row>
    <row r="3559" spans="1:22" x14ac:dyDescent="0.35">
      <c r="A3559" s="70">
        <f t="shared" si="64"/>
        <v>3540</v>
      </c>
      <c r="B3559" s="145">
        <v>1280206.6218922362</v>
      </c>
      <c r="U3559" s="145">
        <v>3539</v>
      </c>
      <c r="V3559" s="145">
        <v>-16527102.813246254</v>
      </c>
    </row>
    <row r="3560" spans="1:22" x14ac:dyDescent="0.35">
      <c r="A3560" s="70">
        <f t="shared" si="64"/>
        <v>3541</v>
      </c>
      <c r="B3560" s="145">
        <v>1280206.6218922362</v>
      </c>
      <c r="U3560" s="145">
        <v>3540</v>
      </c>
      <c r="V3560" s="145">
        <v>34087955.426881216</v>
      </c>
    </row>
    <row r="3561" spans="1:22" x14ac:dyDescent="0.35">
      <c r="A3561" s="70">
        <f t="shared" si="64"/>
        <v>3542</v>
      </c>
      <c r="B3561" s="145">
        <v>1280206.6218922362</v>
      </c>
      <c r="U3561" s="145">
        <v>3541</v>
      </c>
      <c r="V3561" s="145">
        <v>-3005826.9289140683</v>
      </c>
    </row>
    <row r="3562" spans="1:22" x14ac:dyDescent="0.35">
      <c r="A3562" s="70">
        <f t="shared" si="64"/>
        <v>3543</v>
      </c>
      <c r="B3562" s="145">
        <v>1280206.6218922362</v>
      </c>
      <c r="U3562" s="145">
        <v>3542</v>
      </c>
      <c r="V3562" s="145">
        <v>-8673630.4348155577</v>
      </c>
    </row>
    <row r="3563" spans="1:22" x14ac:dyDescent="0.35">
      <c r="A3563" s="70">
        <f t="shared" si="64"/>
        <v>3544</v>
      </c>
      <c r="B3563" s="145">
        <v>1280206.6218922362</v>
      </c>
      <c r="U3563" s="145">
        <v>3543</v>
      </c>
      <c r="V3563" s="145">
        <v>-7658790.4738978222</v>
      </c>
    </row>
    <row r="3564" spans="1:22" x14ac:dyDescent="0.35">
      <c r="A3564" s="70">
        <f t="shared" si="64"/>
        <v>3545</v>
      </c>
      <c r="B3564" s="145">
        <v>1280206.6218922362</v>
      </c>
      <c r="U3564" s="145">
        <v>3544</v>
      </c>
      <c r="V3564" s="145">
        <v>5862554.8933853507</v>
      </c>
    </row>
    <row r="3565" spans="1:22" x14ac:dyDescent="0.35">
      <c r="A3565" s="70">
        <f t="shared" si="64"/>
        <v>3546</v>
      </c>
      <c r="B3565" s="145">
        <v>1280206.6218922362</v>
      </c>
      <c r="U3565" s="145">
        <v>3545</v>
      </c>
      <c r="V3565" s="145">
        <v>-27770451.447204128</v>
      </c>
    </row>
    <row r="3566" spans="1:22" x14ac:dyDescent="0.35">
      <c r="A3566" s="70">
        <f t="shared" si="64"/>
        <v>3547</v>
      </c>
      <c r="B3566" s="145">
        <v>1280206.6218922362</v>
      </c>
      <c r="U3566" s="145">
        <v>3546</v>
      </c>
      <c r="V3566" s="145">
        <v>23851283.615923069</v>
      </c>
    </row>
    <row r="3567" spans="1:22" x14ac:dyDescent="0.35">
      <c r="A3567" s="70">
        <f t="shared" si="64"/>
        <v>3548</v>
      </c>
      <c r="B3567" s="145">
        <v>1280206.6218922362</v>
      </c>
      <c r="U3567" s="145">
        <v>3547</v>
      </c>
      <c r="V3567" s="145">
        <v>26202458.097741399</v>
      </c>
    </row>
    <row r="3568" spans="1:22" x14ac:dyDescent="0.35">
      <c r="A3568" s="70">
        <f t="shared" si="64"/>
        <v>3549</v>
      </c>
      <c r="B3568" s="145">
        <v>1280206.6218922362</v>
      </c>
      <c r="U3568" s="145">
        <v>3548</v>
      </c>
      <c r="V3568" s="145">
        <v>24298349.280047216</v>
      </c>
    </row>
    <row r="3569" spans="1:22" x14ac:dyDescent="0.35">
      <c r="A3569" s="70">
        <f t="shared" si="64"/>
        <v>3550</v>
      </c>
      <c r="B3569" s="145">
        <v>1280206.6218922362</v>
      </c>
      <c r="U3569" s="145">
        <v>3549</v>
      </c>
      <c r="V3569" s="145">
        <v>159687.7074184306</v>
      </c>
    </row>
    <row r="3570" spans="1:22" x14ac:dyDescent="0.35">
      <c r="A3570" s="70">
        <f t="shared" si="64"/>
        <v>3551</v>
      </c>
      <c r="B3570" s="145">
        <v>1280206.6218922362</v>
      </c>
      <c r="U3570" s="145">
        <v>3550</v>
      </c>
      <c r="V3570" s="145">
        <v>23047729.070774015</v>
      </c>
    </row>
    <row r="3571" spans="1:22" x14ac:dyDescent="0.35">
      <c r="A3571" s="70">
        <f t="shared" si="64"/>
        <v>3552</v>
      </c>
      <c r="B3571" s="145">
        <v>1280206.6218922362</v>
      </c>
      <c r="U3571" s="145">
        <v>3551</v>
      </c>
      <c r="V3571" s="145">
        <v>-1041836.0210709386</v>
      </c>
    </row>
    <row r="3572" spans="1:22" x14ac:dyDescent="0.35">
      <c r="A3572" s="70">
        <f t="shared" si="64"/>
        <v>3553</v>
      </c>
      <c r="B3572" s="145">
        <v>1280206.6218922362</v>
      </c>
      <c r="U3572" s="145">
        <v>3552</v>
      </c>
      <c r="V3572" s="145">
        <v>112722.09840919077</v>
      </c>
    </row>
    <row r="3573" spans="1:22" x14ac:dyDescent="0.35">
      <c r="A3573" s="70">
        <f t="shared" si="64"/>
        <v>3554</v>
      </c>
      <c r="B3573" s="145">
        <v>1280206.6218922362</v>
      </c>
      <c r="U3573" s="145">
        <v>3553</v>
      </c>
      <c r="V3573" s="145">
        <v>16775094.866035968</v>
      </c>
    </row>
    <row r="3574" spans="1:22" x14ac:dyDescent="0.35">
      <c r="A3574" s="70">
        <f t="shared" si="64"/>
        <v>3555</v>
      </c>
      <c r="B3574" s="145">
        <v>1280206.6218922362</v>
      </c>
      <c r="U3574" s="145">
        <v>3554</v>
      </c>
      <c r="V3574" s="145">
        <v>13280296.19823423</v>
      </c>
    </row>
    <row r="3575" spans="1:22" x14ac:dyDescent="0.35">
      <c r="A3575" s="70">
        <f t="shared" si="64"/>
        <v>3556</v>
      </c>
      <c r="B3575" s="145">
        <v>1280206.6218922362</v>
      </c>
      <c r="U3575" s="145">
        <v>3555</v>
      </c>
      <c r="V3575" s="145">
        <v>4543171.0265982673</v>
      </c>
    </row>
    <row r="3576" spans="1:22" x14ac:dyDescent="0.35">
      <c r="A3576" s="70">
        <f t="shared" si="64"/>
        <v>3557</v>
      </c>
      <c r="B3576" s="145">
        <v>1280206.6218922362</v>
      </c>
      <c r="U3576" s="145">
        <v>3556</v>
      </c>
      <c r="V3576" s="145">
        <v>9417818.7835455574</v>
      </c>
    </row>
    <row r="3577" spans="1:22" x14ac:dyDescent="0.35">
      <c r="A3577" s="70">
        <f t="shared" si="64"/>
        <v>3558</v>
      </c>
      <c r="B3577" s="145">
        <v>1280206.6218922362</v>
      </c>
      <c r="U3577" s="145">
        <v>3557</v>
      </c>
      <c r="V3577" s="145">
        <v>8752901.4106842205</v>
      </c>
    </row>
    <row r="3578" spans="1:22" x14ac:dyDescent="0.35">
      <c r="A3578" s="70">
        <f t="shared" si="64"/>
        <v>3559</v>
      </c>
      <c r="B3578" s="145">
        <v>1280206.6218922362</v>
      </c>
      <c r="U3578" s="145">
        <v>3558</v>
      </c>
      <c r="V3578" s="145">
        <v>16796407.56306402</v>
      </c>
    </row>
    <row r="3579" spans="1:22" x14ac:dyDescent="0.35">
      <c r="A3579" s="70">
        <f t="shared" si="64"/>
        <v>3560</v>
      </c>
      <c r="B3579" s="145">
        <v>1280206.6218922362</v>
      </c>
      <c r="U3579" s="145">
        <v>3559</v>
      </c>
      <c r="V3579" s="145">
        <v>-17261698.634633958</v>
      </c>
    </row>
    <row r="3580" spans="1:22" x14ac:dyDescent="0.35">
      <c r="A3580" s="70">
        <f t="shared" si="64"/>
        <v>3561</v>
      </c>
      <c r="B3580" s="145">
        <v>1280206.6218922362</v>
      </c>
      <c r="U3580" s="145">
        <v>3560</v>
      </c>
      <c r="V3580" s="145">
        <v>3464564.8861592673</v>
      </c>
    </row>
    <row r="3581" spans="1:22" x14ac:dyDescent="0.35">
      <c r="A3581" s="70">
        <f t="shared" si="64"/>
        <v>3562</v>
      </c>
      <c r="B3581" s="145">
        <v>1280206.6218922362</v>
      </c>
      <c r="U3581" s="145">
        <v>3561</v>
      </c>
      <c r="V3581" s="145">
        <v>2877060.2353826165</v>
      </c>
    </row>
    <row r="3582" spans="1:22" x14ac:dyDescent="0.35">
      <c r="A3582" s="70">
        <f t="shared" si="64"/>
        <v>3563</v>
      </c>
      <c r="B3582" s="145">
        <v>1280206.6218922362</v>
      </c>
      <c r="U3582" s="145">
        <v>3562</v>
      </c>
      <c r="V3582" s="145">
        <v>-33960843.134242311</v>
      </c>
    </row>
    <row r="3583" spans="1:22" x14ac:dyDescent="0.35">
      <c r="A3583" s="70">
        <f t="shared" si="64"/>
        <v>3564</v>
      </c>
      <c r="B3583" s="145">
        <v>1280206.6218922362</v>
      </c>
      <c r="U3583" s="145">
        <v>3563</v>
      </c>
      <c r="V3583" s="145">
        <v>-7451161.3531011194</v>
      </c>
    </row>
    <row r="3584" spans="1:22" x14ac:dyDescent="0.35">
      <c r="A3584" s="70">
        <f t="shared" si="64"/>
        <v>3565</v>
      </c>
      <c r="B3584" s="145">
        <v>1280206.6218922362</v>
      </c>
      <c r="U3584" s="145">
        <v>3564</v>
      </c>
      <c r="V3584" s="145">
        <v>7850023.7268195152</v>
      </c>
    </row>
    <row r="3585" spans="1:22" x14ac:dyDescent="0.35">
      <c r="A3585" s="70">
        <f t="shared" si="64"/>
        <v>3566</v>
      </c>
      <c r="B3585" s="145">
        <v>1280206.6218922362</v>
      </c>
      <c r="U3585" s="145">
        <v>3565</v>
      </c>
      <c r="V3585" s="145">
        <v>-12048267.376097467</v>
      </c>
    </row>
    <row r="3586" spans="1:22" x14ac:dyDescent="0.35">
      <c r="A3586" s="70">
        <f t="shared" si="64"/>
        <v>3567</v>
      </c>
      <c r="B3586" s="145">
        <v>1280206.6218922362</v>
      </c>
      <c r="U3586" s="145">
        <v>3566</v>
      </c>
      <c r="V3586" s="145">
        <v>27321521.251331247</v>
      </c>
    </row>
    <row r="3587" spans="1:22" x14ac:dyDescent="0.35">
      <c r="A3587" s="70">
        <f t="shared" si="64"/>
        <v>3568</v>
      </c>
      <c r="B3587" s="145">
        <v>1280206.6218922362</v>
      </c>
      <c r="U3587" s="145">
        <v>3567</v>
      </c>
      <c r="V3587" s="145">
        <v>6626325.0251139067</v>
      </c>
    </row>
    <row r="3588" spans="1:22" x14ac:dyDescent="0.35">
      <c r="A3588" s="70">
        <f t="shared" si="64"/>
        <v>3569</v>
      </c>
      <c r="B3588" s="145">
        <v>1280206.6218922362</v>
      </c>
      <c r="U3588" s="145">
        <v>3568</v>
      </c>
      <c r="V3588" s="145">
        <v>2079715.5427198224</v>
      </c>
    </row>
    <row r="3589" spans="1:22" x14ac:dyDescent="0.35">
      <c r="A3589" s="70">
        <f t="shared" si="64"/>
        <v>3570</v>
      </c>
      <c r="B3589" s="145">
        <v>1280206.6218922362</v>
      </c>
      <c r="U3589" s="145">
        <v>3569</v>
      </c>
      <c r="V3589" s="145">
        <v>14621027.71819488</v>
      </c>
    </row>
    <row r="3590" spans="1:22" x14ac:dyDescent="0.35">
      <c r="A3590" s="70">
        <f t="shared" si="64"/>
        <v>3571</v>
      </c>
      <c r="B3590" s="145">
        <v>1280206.6218922362</v>
      </c>
      <c r="U3590" s="145">
        <v>3570</v>
      </c>
      <c r="V3590" s="145">
        <v>-10971417.298728796</v>
      </c>
    </row>
    <row r="3591" spans="1:22" x14ac:dyDescent="0.35">
      <c r="A3591" s="70">
        <f t="shared" si="64"/>
        <v>3572</v>
      </c>
      <c r="B3591" s="145">
        <v>1280206.6218922362</v>
      </c>
      <c r="U3591" s="145">
        <v>3571</v>
      </c>
      <c r="V3591" s="145">
        <v>12256442.37469849</v>
      </c>
    </row>
    <row r="3592" spans="1:22" x14ac:dyDescent="0.35">
      <c r="A3592" s="70">
        <f t="shared" si="64"/>
        <v>3573</v>
      </c>
      <c r="B3592" s="145">
        <v>1280206.6218922362</v>
      </c>
      <c r="U3592" s="145">
        <v>3572</v>
      </c>
      <c r="V3592" s="145">
        <v>-1737625.0003451221</v>
      </c>
    </row>
    <row r="3593" spans="1:22" x14ac:dyDescent="0.35">
      <c r="A3593" s="70">
        <f t="shared" si="64"/>
        <v>3574</v>
      </c>
      <c r="B3593" s="145">
        <v>1280206.6218922362</v>
      </c>
      <c r="U3593" s="145">
        <v>3573</v>
      </c>
      <c r="V3593" s="145">
        <v>-3170.5980500876904</v>
      </c>
    </row>
    <row r="3594" spans="1:22" x14ac:dyDescent="0.35">
      <c r="A3594" s="70">
        <f t="shared" si="64"/>
        <v>3575</v>
      </c>
      <c r="B3594" s="145">
        <v>1280206.6218922362</v>
      </c>
      <c r="U3594" s="145">
        <v>3574</v>
      </c>
      <c r="V3594" s="145">
        <v>-4255833.8466079868</v>
      </c>
    </row>
    <row r="3595" spans="1:22" x14ac:dyDescent="0.35">
      <c r="A3595" s="70">
        <f t="shared" si="64"/>
        <v>3576</v>
      </c>
      <c r="B3595" s="145">
        <v>1280206.6218922362</v>
      </c>
      <c r="U3595" s="145">
        <v>3575</v>
      </c>
      <c r="V3595" s="145">
        <v>12740183.374339689</v>
      </c>
    </row>
    <row r="3596" spans="1:22" x14ac:dyDescent="0.35">
      <c r="A3596" s="70">
        <f t="shared" si="64"/>
        <v>3577</v>
      </c>
      <c r="B3596" s="145">
        <v>1280206.6218922362</v>
      </c>
      <c r="U3596" s="145">
        <v>3576</v>
      </c>
      <c r="V3596" s="145">
        <v>-11936798.833902206</v>
      </c>
    </row>
    <row r="3597" spans="1:22" x14ac:dyDescent="0.35">
      <c r="A3597" s="70">
        <f t="shared" si="64"/>
        <v>3578</v>
      </c>
      <c r="B3597" s="145">
        <v>1280206.6218922362</v>
      </c>
      <c r="U3597" s="145">
        <v>3577</v>
      </c>
      <c r="V3597" s="145">
        <v>10432697.871615089</v>
      </c>
    </row>
    <row r="3598" spans="1:22" x14ac:dyDescent="0.35">
      <c r="A3598" s="70">
        <f t="shared" si="64"/>
        <v>3579</v>
      </c>
      <c r="B3598" s="145">
        <v>1280206.6218922362</v>
      </c>
      <c r="U3598" s="145">
        <v>3578</v>
      </c>
      <c r="V3598" s="145">
        <v>-4219807.696337102</v>
      </c>
    </row>
    <row r="3599" spans="1:22" x14ac:dyDescent="0.35">
      <c r="A3599" s="70">
        <f t="shared" si="64"/>
        <v>3580</v>
      </c>
      <c r="B3599" s="145">
        <v>1280206.6218922362</v>
      </c>
      <c r="U3599" s="145">
        <v>3579</v>
      </c>
      <c r="V3599" s="145">
        <v>1890178.8535864912</v>
      </c>
    </row>
    <row r="3600" spans="1:22" x14ac:dyDescent="0.35">
      <c r="A3600" s="70">
        <f t="shared" si="64"/>
        <v>3581</v>
      </c>
      <c r="B3600" s="145">
        <v>1280206.6218922362</v>
      </c>
      <c r="U3600" s="145">
        <v>3580</v>
      </c>
      <c r="V3600" s="145">
        <v>-10336692.562971959</v>
      </c>
    </row>
    <row r="3601" spans="1:22" x14ac:dyDescent="0.35">
      <c r="A3601" s="70">
        <f t="shared" si="64"/>
        <v>3582</v>
      </c>
      <c r="B3601" s="145">
        <v>1280206.6218922362</v>
      </c>
      <c r="U3601" s="145">
        <v>3581</v>
      </c>
      <c r="V3601" s="145">
        <v>-7322421.4213526174</v>
      </c>
    </row>
    <row r="3602" spans="1:22" x14ac:dyDescent="0.35">
      <c r="A3602" s="70">
        <f t="shared" si="64"/>
        <v>3583</v>
      </c>
      <c r="B3602" s="145">
        <v>1280206.6218922362</v>
      </c>
      <c r="U3602" s="145">
        <v>3582</v>
      </c>
      <c r="V3602" s="145">
        <v>24351643.951428536</v>
      </c>
    </row>
    <row r="3603" spans="1:22" x14ac:dyDescent="0.35">
      <c r="A3603" s="70">
        <f t="shared" si="64"/>
        <v>3584</v>
      </c>
      <c r="B3603" s="145">
        <v>1280206.6218922362</v>
      </c>
      <c r="U3603" s="145">
        <v>3583</v>
      </c>
      <c r="V3603" s="145">
        <v>22605164.162897944</v>
      </c>
    </row>
    <row r="3604" spans="1:22" x14ac:dyDescent="0.35">
      <c r="A3604" s="70">
        <f t="shared" si="64"/>
        <v>3585</v>
      </c>
      <c r="B3604" s="145">
        <v>1280206.6218922362</v>
      </c>
      <c r="U3604" s="145">
        <v>3584</v>
      </c>
      <c r="V3604" s="145">
        <v>-8735764.8962565549</v>
      </c>
    </row>
    <row r="3605" spans="1:22" x14ac:dyDescent="0.35">
      <c r="A3605" s="70">
        <f t="shared" si="64"/>
        <v>3586</v>
      </c>
      <c r="B3605" s="145">
        <v>1280206.6218922362</v>
      </c>
      <c r="U3605" s="145">
        <v>3585</v>
      </c>
      <c r="V3605" s="145">
        <v>-24175043.057561647</v>
      </c>
    </row>
    <row r="3606" spans="1:22" x14ac:dyDescent="0.35">
      <c r="A3606" s="70">
        <f t="shared" ref="A3606:A3669" si="65">A3605+1</f>
        <v>3587</v>
      </c>
      <c r="B3606" s="145">
        <v>1280206.6218922362</v>
      </c>
      <c r="U3606" s="145">
        <v>3586</v>
      </c>
      <c r="V3606" s="145">
        <v>-22433982.569917303</v>
      </c>
    </row>
    <row r="3607" spans="1:22" x14ac:dyDescent="0.35">
      <c r="A3607" s="70">
        <f t="shared" si="65"/>
        <v>3588</v>
      </c>
      <c r="B3607" s="145">
        <v>1280206.6218922362</v>
      </c>
      <c r="U3607" s="145">
        <v>3587</v>
      </c>
      <c r="V3607" s="145">
        <v>4868834.102733247</v>
      </c>
    </row>
    <row r="3608" spans="1:22" x14ac:dyDescent="0.35">
      <c r="A3608" s="70">
        <f t="shared" si="65"/>
        <v>3589</v>
      </c>
      <c r="B3608" s="145">
        <v>1280206.6218922362</v>
      </c>
      <c r="U3608" s="145">
        <v>3588</v>
      </c>
      <c r="V3608" s="145">
        <v>23344993.749661222</v>
      </c>
    </row>
    <row r="3609" spans="1:22" x14ac:dyDescent="0.35">
      <c r="A3609" s="70">
        <f t="shared" si="65"/>
        <v>3590</v>
      </c>
      <c r="B3609" s="145">
        <v>1280206.6218922362</v>
      </c>
      <c r="U3609" s="145">
        <v>3589</v>
      </c>
      <c r="V3609" s="145">
        <v>12477371.172931384</v>
      </c>
    </row>
    <row r="3610" spans="1:22" x14ac:dyDescent="0.35">
      <c r="A3610" s="70">
        <f t="shared" si="65"/>
        <v>3591</v>
      </c>
      <c r="B3610" s="145">
        <v>1280206.6218922362</v>
      </c>
      <c r="U3610" s="145">
        <v>3590</v>
      </c>
      <c r="V3610" s="145">
        <v>-4223341.7942011617</v>
      </c>
    </row>
    <row r="3611" spans="1:22" x14ac:dyDescent="0.35">
      <c r="A3611" s="70">
        <f t="shared" si="65"/>
        <v>3592</v>
      </c>
      <c r="B3611" s="145">
        <v>1280206.6218922362</v>
      </c>
      <c r="U3611" s="145">
        <v>3591</v>
      </c>
      <c r="V3611" s="145">
        <v>-5028836.6937318183</v>
      </c>
    </row>
    <row r="3612" spans="1:22" x14ac:dyDescent="0.35">
      <c r="A3612" s="70">
        <f t="shared" si="65"/>
        <v>3593</v>
      </c>
      <c r="B3612" s="145">
        <v>1280206.6218922362</v>
      </c>
      <c r="U3612" s="145">
        <v>3592</v>
      </c>
      <c r="V3612" s="145">
        <v>-3598104.1309673674</v>
      </c>
    </row>
    <row r="3613" spans="1:22" x14ac:dyDescent="0.35">
      <c r="A3613" s="70">
        <f t="shared" si="65"/>
        <v>3594</v>
      </c>
      <c r="B3613" s="145">
        <v>1280206.6218922362</v>
      </c>
      <c r="U3613" s="145">
        <v>3593</v>
      </c>
      <c r="V3613" s="145">
        <v>-10561103.539808599</v>
      </c>
    </row>
    <row r="3614" spans="1:22" x14ac:dyDescent="0.35">
      <c r="A3614" s="70">
        <f t="shared" si="65"/>
        <v>3595</v>
      </c>
      <c r="B3614" s="145">
        <v>1280206.6218922362</v>
      </c>
      <c r="U3614" s="145">
        <v>3594</v>
      </c>
      <c r="V3614" s="145">
        <v>20898797.565312881</v>
      </c>
    </row>
    <row r="3615" spans="1:22" x14ac:dyDescent="0.35">
      <c r="A3615" s="70">
        <f t="shared" si="65"/>
        <v>3596</v>
      </c>
      <c r="B3615" s="145">
        <v>1280206.6218922362</v>
      </c>
      <c r="U3615" s="145">
        <v>3595</v>
      </c>
      <c r="V3615" s="145">
        <v>13287297.473370716</v>
      </c>
    </row>
    <row r="3616" spans="1:22" x14ac:dyDescent="0.35">
      <c r="A3616" s="70">
        <f t="shared" si="65"/>
        <v>3597</v>
      </c>
      <c r="B3616" s="145">
        <v>1280206.6218922362</v>
      </c>
      <c r="U3616" s="145">
        <v>3596</v>
      </c>
      <c r="V3616" s="145">
        <v>20037344.354091976</v>
      </c>
    </row>
    <row r="3617" spans="1:22" x14ac:dyDescent="0.35">
      <c r="A3617" s="70">
        <f t="shared" si="65"/>
        <v>3598</v>
      </c>
      <c r="B3617" s="145">
        <v>1280206.6218922362</v>
      </c>
      <c r="U3617" s="145">
        <v>3597</v>
      </c>
      <c r="V3617" s="145">
        <v>14950108.425771013</v>
      </c>
    </row>
    <row r="3618" spans="1:22" x14ac:dyDescent="0.35">
      <c r="A3618" s="70">
        <f t="shared" si="65"/>
        <v>3599</v>
      </c>
      <c r="B3618" s="145">
        <v>1280206.6218922362</v>
      </c>
      <c r="U3618" s="145">
        <v>3598</v>
      </c>
      <c r="V3618" s="145">
        <v>11007184.783514498</v>
      </c>
    </row>
    <row r="3619" spans="1:22" x14ac:dyDescent="0.35">
      <c r="A3619" s="70">
        <f t="shared" si="65"/>
        <v>3600</v>
      </c>
      <c r="B3619" s="145">
        <v>1280206.6218922362</v>
      </c>
      <c r="U3619" s="145">
        <v>3599</v>
      </c>
      <c r="V3619" s="145">
        <v>-12320288.898863193</v>
      </c>
    </row>
    <row r="3620" spans="1:22" x14ac:dyDescent="0.35">
      <c r="A3620" s="70">
        <f t="shared" si="65"/>
        <v>3601</v>
      </c>
      <c r="B3620" s="145">
        <v>1280206.6218922362</v>
      </c>
      <c r="U3620" s="145">
        <v>3600</v>
      </c>
      <c r="V3620" s="145">
        <v>3182217.6001950167</v>
      </c>
    </row>
    <row r="3621" spans="1:22" x14ac:dyDescent="0.35">
      <c r="A3621" s="70">
        <f t="shared" si="65"/>
        <v>3602</v>
      </c>
      <c r="B3621" s="145">
        <v>1280206.6218922362</v>
      </c>
      <c r="U3621" s="145">
        <v>3601</v>
      </c>
      <c r="V3621" s="145">
        <v>-2237751.1385318339</v>
      </c>
    </row>
    <row r="3622" spans="1:22" x14ac:dyDescent="0.35">
      <c r="A3622" s="70">
        <f t="shared" si="65"/>
        <v>3603</v>
      </c>
      <c r="B3622" s="145">
        <v>1280206.6218922362</v>
      </c>
      <c r="U3622" s="145">
        <v>3602</v>
      </c>
      <c r="V3622" s="145">
        <v>-3139723.7236710172</v>
      </c>
    </row>
    <row r="3623" spans="1:22" x14ac:dyDescent="0.35">
      <c r="A3623" s="70">
        <f t="shared" si="65"/>
        <v>3604</v>
      </c>
      <c r="B3623" s="145">
        <v>1280206.6218922362</v>
      </c>
      <c r="U3623" s="145">
        <v>3603</v>
      </c>
      <c r="V3623" s="145">
        <v>26011094.638789326</v>
      </c>
    </row>
    <row r="3624" spans="1:22" x14ac:dyDescent="0.35">
      <c r="A3624" s="70">
        <f t="shared" si="65"/>
        <v>3605</v>
      </c>
      <c r="B3624" s="145">
        <v>1280206.6218922362</v>
      </c>
      <c r="U3624" s="145">
        <v>3604</v>
      </c>
      <c r="V3624" s="145">
        <v>-14139222.628692791</v>
      </c>
    </row>
    <row r="3625" spans="1:22" x14ac:dyDescent="0.35">
      <c r="A3625" s="70">
        <f t="shared" si="65"/>
        <v>3606</v>
      </c>
      <c r="B3625" s="145">
        <v>1280206.6218922362</v>
      </c>
      <c r="U3625" s="145">
        <v>3605</v>
      </c>
      <c r="V3625" s="145">
        <v>-5518701.6795668472</v>
      </c>
    </row>
    <row r="3626" spans="1:22" x14ac:dyDescent="0.35">
      <c r="A3626" s="70">
        <f t="shared" si="65"/>
        <v>3607</v>
      </c>
      <c r="B3626" s="145">
        <v>1280206.6218922362</v>
      </c>
      <c r="U3626" s="145">
        <v>3606</v>
      </c>
      <c r="V3626" s="145">
        <v>-3467775.4400116988</v>
      </c>
    </row>
    <row r="3627" spans="1:22" x14ac:dyDescent="0.35">
      <c r="A3627" s="70">
        <f t="shared" si="65"/>
        <v>3608</v>
      </c>
      <c r="B3627" s="145">
        <v>1280206.6218922362</v>
      </c>
      <c r="U3627" s="145">
        <v>3607</v>
      </c>
      <c r="V3627" s="145">
        <v>-10273453.647202889</v>
      </c>
    </row>
    <row r="3628" spans="1:22" x14ac:dyDescent="0.35">
      <c r="A3628" s="70">
        <f t="shared" si="65"/>
        <v>3609</v>
      </c>
      <c r="B3628" s="145">
        <v>1280206.6218922362</v>
      </c>
      <c r="U3628" s="145">
        <v>3608</v>
      </c>
      <c r="V3628" s="145">
        <v>-10397484.119221013</v>
      </c>
    </row>
    <row r="3629" spans="1:22" x14ac:dyDescent="0.35">
      <c r="A3629" s="70">
        <f t="shared" si="65"/>
        <v>3610</v>
      </c>
      <c r="B3629" s="145">
        <v>1280206.6218922362</v>
      </c>
      <c r="U3629" s="145">
        <v>3609</v>
      </c>
      <c r="V3629" s="145">
        <v>-2496043.0133623965</v>
      </c>
    </row>
    <row r="3630" spans="1:22" x14ac:dyDescent="0.35">
      <c r="A3630" s="70">
        <f t="shared" si="65"/>
        <v>3611</v>
      </c>
      <c r="B3630" s="145">
        <v>1280206.6218922362</v>
      </c>
      <c r="U3630" s="145">
        <v>3610</v>
      </c>
      <c r="V3630" s="145">
        <v>-1922992.1193935946</v>
      </c>
    </row>
    <row r="3631" spans="1:22" x14ac:dyDescent="0.35">
      <c r="A3631" s="70">
        <f t="shared" si="65"/>
        <v>3612</v>
      </c>
      <c r="B3631" s="145">
        <v>1280206.6218922362</v>
      </c>
      <c r="U3631" s="145">
        <v>3611</v>
      </c>
      <c r="V3631" s="145">
        <v>-6573574.1629912183</v>
      </c>
    </row>
    <row r="3632" spans="1:22" x14ac:dyDescent="0.35">
      <c r="A3632" s="70">
        <f t="shared" si="65"/>
        <v>3613</v>
      </c>
      <c r="B3632" s="145">
        <v>1280206.6218922362</v>
      </c>
      <c r="U3632" s="145">
        <v>3612</v>
      </c>
      <c r="V3632" s="145">
        <v>2104616.504704684</v>
      </c>
    </row>
    <row r="3633" spans="1:22" x14ac:dyDescent="0.35">
      <c r="A3633" s="70">
        <f t="shared" si="65"/>
        <v>3614</v>
      </c>
      <c r="B3633" s="145">
        <v>1280206.6218922362</v>
      </c>
      <c r="U3633" s="145">
        <v>3613</v>
      </c>
      <c r="V3633" s="145">
        <v>8031464.0432611816</v>
      </c>
    </row>
    <row r="3634" spans="1:22" x14ac:dyDescent="0.35">
      <c r="A3634" s="70">
        <f t="shared" si="65"/>
        <v>3615</v>
      </c>
      <c r="B3634" s="145">
        <v>1280206.6218922362</v>
      </c>
      <c r="U3634" s="145">
        <v>3614</v>
      </c>
      <c r="V3634" s="145">
        <v>21089977.74081587</v>
      </c>
    </row>
    <row r="3635" spans="1:22" x14ac:dyDescent="0.35">
      <c r="A3635" s="70">
        <f t="shared" si="65"/>
        <v>3616</v>
      </c>
      <c r="B3635" s="145">
        <v>1280206.6218922362</v>
      </c>
      <c r="U3635" s="145">
        <v>3615</v>
      </c>
      <c r="V3635" s="145">
        <v>-10674079.441998862</v>
      </c>
    </row>
    <row r="3636" spans="1:22" x14ac:dyDescent="0.35">
      <c r="A3636" s="70">
        <f t="shared" si="65"/>
        <v>3617</v>
      </c>
      <c r="B3636" s="145">
        <v>1280206.6218922362</v>
      </c>
      <c r="U3636" s="145">
        <v>3616</v>
      </c>
      <c r="V3636" s="145">
        <v>4914241.0977051891</v>
      </c>
    </row>
    <row r="3637" spans="1:22" x14ac:dyDescent="0.35">
      <c r="A3637" s="70">
        <f t="shared" si="65"/>
        <v>3618</v>
      </c>
      <c r="B3637" s="145">
        <v>1280206.6218922362</v>
      </c>
      <c r="U3637" s="145">
        <v>3617</v>
      </c>
      <c r="V3637" s="145">
        <v>16666004.246179126</v>
      </c>
    </row>
    <row r="3638" spans="1:22" x14ac:dyDescent="0.35">
      <c r="A3638" s="70">
        <f t="shared" si="65"/>
        <v>3619</v>
      </c>
      <c r="B3638" s="145">
        <v>1280206.6218922362</v>
      </c>
      <c r="U3638" s="145">
        <v>3618</v>
      </c>
      <c r="V3638" s="145">
        <v>-12937757.556929387</v>
      </c>
    </row>
    <row r="3639" spans="1:22" x14ac:dyDescent="0.35">
      <c r="A3639" s="70">
        <f t="shared" si="65"/>
        <v>3620</v>
      </c>
      <c r="B3639" s="145">
        <v>1280206.6218922362</v>
      </c>
      <c r="U3639" s="145">
        <v>3619</v>
      </c>
      <c r="V3639" s="145">
        <v>4484382.4912225828</v>
      </c>
    </row>
    <row r="3640" spans="1:22" x14ac:dyDescent="0.35">
      <c r="A3640" s="70">
        <f t="shared" si="65"/>
        <v>3621</v>
      </c>
      <c r="B3640" s="145">
        <v>1280206.6218922362</v>
      </c>
      <c r="U3640" s="145">
        <v>3620</v>
      </c>
      <c r="V3640" s="145">
        <v>21740878.275560923</v>
      </c>
    </row>
    <row r="3641" spans="1:22" x14ac:dyDescent="0.35">
      <c r="A3641" s="70">
        <f t="shared" si="65"/>
        <v>3622</v>
      </c>
      <c r="B3641" s="145">
        <v>1280206.6218922362</v>
      </c>
      <c r="U3641" s="145">
        <v>3621</v>
      </c>
      <c r="V3641" s="145">
        <v>-14361833.409479078</v>
      </c>
    </row>
    <row r="3642" spans="1:22" x14ac:dyDescent="0.35">
      <c r="A3642" s="70">
        <f t="shared" si="65"/>
        <v>3623</v>
      </c>
      <c r="B3642" s="145">
        <v>1280206.6218922362</v>
      </c>
      <c r="U3642" s="145">
        <v>3622</v>
      </c>
      <c r="V3642" s="145">
        <v>-7217084.0021765027</v>
      </c>
    </row>
    <row r="3643" spans="1:22" x14ac:dyDescent="0.35">
      <c r="A3643" s="70">
        <f t="shared" si="65"/>
        <v>3624</v>
      </c>
      <c r="B3643" s="145">
        <v>1280206.6218922362</v>
      </c>
      <c r="U3643" s="145">
        <v>3623</v>
      </c>
      <c r="V3643" s="145">
        <v>7789610.0504613742</v>
      </c>
    </row>
    <row r="3644" spans="1:22" x14ac:dyDescent="0.35">
      <c r="A3644" s="70">
        <f t="shared" si="65"/>
        <v>3625</v>
      </c>
      <c r="B3644" s="145">
        <v>1280206.6218922362</v>
      </c>
      <c r="U3644" s="145">
        <v>3624</v>
      </c>
      <c r="V3644" s="145">
        <v>23438419.919966441</v>
      </c>
    </row>
    <row r="3645" spans="1:22" x14ac:dyDescent="0.35">
      <c r="A3645" s="70">
        <f t="shared" si="65"/>
        <v>3626</v>
      </c>
      <c r="B3645" s="145">
        <v>1280206.6218922362</v>
      </c>
      <c r="U3645" s="145">
        <v>3625</v>
      </c>
      <c r="V3645" s="145">
        <v>2117033.6718132123</v>
      </c>
    </row>
    <row r="3646" spans="1:22" x14ac:dyDescent="0.35">
      <c r="A3646" s="70">
        <f t="shared" si="65"/>
        <v>3627</v>
      </c>
      <c r="B3646" s="145">
        <v>1280206.6218922362</v>
      </c>
      <c r="U3646" s="145">
        <v>3626</v>
      </c>
      <c r="V3646" s="145">
        <v>24170952.965332724</v>
      </c>
    </row>
    <row r="3647" spans="1:22" x14ac:dyDescent="0.35">
      <c r="A3647" s="70">
        <f t="shared" si="65"/>
        <v>3628</v>
      </c>
      <c r="B3647" s="145">
        <v>1280206.6218922362</v>
      </c>
      <c r="U3647" s="145">
        <v>3627</v>
      </c>
      <c r="V3647" s="145">
        <v>21366852.02654843</v>
      </c>
    </row>
    <row r="3648" spans="1:22" x14ac:dyDescent="0.35">
      <c r="A3648" s="70">
        <f t="shared" si="65"/>
        <v>3629</v>
      </c>
      <c r="B3648" s="145">
        <v>1280206.6218922362</v>
      </c>
      <c r="U3648" s="145">
        <v>3628</v>
      </c>
      <c r="V3648" s="145">
        <v>-11938558.973639101</v>
      </c>
    </row>
    <row r="3649" spans="1:22" x14ac:dyDescent="0.35">
      <c r="A3649" s="70">
        <f t="shared" si="65"/>
        <v>3630</v>
      </c>
      <c r="B3649" s="145">
        <v>1280206.6218922362</v>
      </c>
      <c r="U3649" s="145">
        <v>3629</v>
      </c>
      <c r="V3649" s="145">
        <v>10850548.226556238</v>
      </c>
    </row>
    <row r="3650" spans="1:22" x14ac:dyDescent="0.35">
      <c r="A3650" s="70">
        <f t="shared" si="65"/>
        <v>3631</v>
      </c>
      <c r="B3650" s="145">
        <v>1280206.6218922362</v>
      </c>
      <c r="U3650" s="145">
        <v>3630</v>
      </c>
      <c r="V3650" s="145">
        <v>10896956.786207981</v>
      </c>
    </row>
    <row r="3651" spans="1:22" x14ac:dyDescent="0.35">
      <c r="A3651" s="70">
        <f t="shared" si="65"/>
        <v>3632</v>
      </c>
      <c r="B3651" s="145">
        <v>1280206.6218922362</v>
      </c>
      <c r="U3651" s="145">
        <v>3631</v>
      </c>
      <c r="V3651" s="145">
        <v>11443459.718946975</v>
      </c>
    </row>
    <row r="3652" spans="1:22" x14ac:dyDescent="0.35">
      <c r="A3652" s="70">
        <f t="shared" si="65"/>
        <v>3633</v>
      </c>
      <c r="B3652" s="145">
        <v>1280206.6218922362</v>
      </c>
      <c r="U3652" s="145">
        <v>3632</v>
      </c>
      <c r="V3652" s="145">
        <v>2414617.247299239</v>
      </c>
    </row>
    <row r="3653" spans="1:22" x14ac:dyDescent="0.35">
      <c r="A3653" s="70">
        <f t="shared" si="65"/>
        <v>3634</v>
      </c>
      <c r="B3653" s="145">
        <v>1280206.6218922362</v>
      </c>
      <c r="U3653" s="145">
        <v>3633</v>
      </c>
      <c r="V3653" s="145">
        <v>-5625468.5206783749</v>
      </c>
    </row>
    <row r="3654" spans="1:22" x14ac:dyDescent="0.35">
      <c r="A3654" s="70">
        <f t="shared" si="65"/>
        <v>3635</v>
      </c>
      <c r="B3654" s="145">
        <v>1280206.6218922362</v>
      </c>
      <c r="U3654" s="145">
        <v>3634</v>
      </c>
      <c r="V3654" s="145">
        <v>35569152.19932472</v>
      </c>
    </row>
    <row r="3655" spans="1:22" x14ac:dyDescent="0.35">
      <c r="A3655" s="70">
        <f t="shared" si="65"/>
        <v>3636</v>
      </c>
      <c r="B3655" s="145">
        <v>1280206.6218922362</v>
      </c>
      <c r="U3655" s="145">
        <v>3635</v>
      </c>
      <c r="V3655" s="145">
        <v>-12555250.063111406</v>
      </c>
    </row>
    <row r="3656" spans="1:22" x14ac:dyDescent="0.35">
      <c r="A3656" s="70">
        <f t="shared" si="65"/>
        <v>3637</v>
      </c>
      <c r="B3656" s="145">
        <v>1280206.6218922362</v>
      </c>
      <c r="U3656" s="145">
        <v>3636</v>
      </c>
      <c r="V3656" s="145">
        <v>-28065519.611512177</v>
      </c>
    </row>
    <row r="3657" spans="1:22" x14ac:dyDescent="0.35">
      <c r="A3657" s="70">
        <f t="shared" si="65"/>
        <v>3638</v>
      </c>
      <c r="B3657" s="145">
        <v>1280206.6218922362</v>
      </c>
      <c r="U3657" s="145">
        <v>3637</v>
      </c>
      <c r="V3657" s="145">
        <v>12204414.448806383</v>
      </c>
    </row>
    <row r="3658" spans="1:22" x14ac:dyDescent="0.35">
      <c r="A3658" s="70">
        <f t="shared" si="65"/>
        <v>3639</v>
      </c>
      <c r="B3658" s="145">
        <v>1280206.6218922362</v>
      </c>
      <c r="U3658" s="145">
        <v>3638</v>
      </c>
      <c r="V3658" s="145">
        <v>10707754.660503298</v>
      </c>
    </row>
    <row r="3659" spans="1:22" x14ac:dyDescent="0.35">
      <c r="A3659" s="70">
        <f t="shared" si="65"/>
        <v>3640</v>
      </c>
      <c r="B3659" s="145">
        <v>1280206.6218922362</v>
      </c>
      <c r="U3659" s="145">
        <v>3639</v>
      </c>
      <c r="V3659" s="145">
        <v>-6236620.3368485104</v>
      </c>
    </row>
    <row r="3660" spans="1:22" x14ac:dyDescent="0.35">
      <c r="A3660" s="70">
        <f t="shared" si="65"/>
        <v>3641</v>
      </c>
      <c r="B3660" s="145">
        <v>1280206.6218922362</v>
      </c>
      <c r="U3660" s="145">
        <v>3640</v>
      </c>
      <c r="V3660" s="145">
        <v>15014911.571767747</v>
      </c>
    </row>
    <row r="3661" spans="1:22" x14ac:dyDescent="0.35">
      <c r="A3661" s="70">
        <f t="shared" si="65"/>
        <v>3642</v>
      </c>
      <c r="B3661" s="145">
        <v>1280206.6218922362</v>
      </c>
      <c r="U3661" s="145">
        <v>3641</v>
      </c>
      <c r="V3661" s="145">
        <v>-25047540.273353137</v>
      </c>
    </row>
    <row r="3662" spans="1:22" x14ac:dyDescent="0.35">
      <c r="A3662" s="70">
        <f t="shared" si="65"/>
        <v>3643</v>
      </c>
      <c r="B3662" s="145">
        <v>1280206.6218922362</v>
      </c>
      <c r="U3662" s="145">
        <v>3642</v>
      </c>
      <c r="V3662" s="145">
        <v>-23555961.146802139</v>
      </c>
    </row>
    <row r="3663" spans="1:22" x14ac:dyDescent="0.35">
      <c r="A3663" s="70">
        <f t="shared" si="65"/>
        <v>3644</v>
      </c>
      <c r="B3663" s="145">
        <v>1280206.6218922362</v>
      </c>
      <c r="U3663" s="145">
        <v>3643</v>
      </c>
      <c r="V3663" s="145">
        <v>-6830101.4136920292</v>
      </c>
    </row>
    <row r="3664" spans="1:22" x14ac:dyDescent="0.35">
      <c r="A3664" s="70">
        <f t="shared" si="65"/>
        <v>3645</v>
      </c>
      <c r="B3664" s="145">
        <v>1280206.6218922362</v>
      </c>
      <c r="U3664" s="145">
        <v>3644</v>
      </c>
      <c r="V3664" s="145">
        <v>-1913672.6274187304</v>
      </c>
    </row>
    <row r="3665" spans="1:22" x14ac:dyDescent="0.35">
      <c r="A3665" s="70">
        <f t="shared" si="65"/>
        <v>3646</v>
      </c>
      <c r="B3665" s="145">
        <v>1280206.6218922362</v>
      </c>
      <c r="U3665" s="145">
        <v>3645</v>
      </c>
      <c r="V3665" s="145">
        <v>-23258984.286526211</v>
      </c>
    </row>
    <row r="3666" spans="1:22" x14ac:dyDescent="0.35">
      <c r="A3666" s="70">
        <f t="shared" si="65"/>
        <v>3647</v>
      </c>
      <c r="B3666" s="145">
        <v>1280206.6218922362</v>
      </c>
      <c r="U3666" s="145">
        <v>3646</v>
      </c>
      <c r="V3666" s="145">
        <v>13490156.844058096</v>
      </c>
    </row>
    <row r="3667" spans="1:22" x14ac:dyDescent="0.35">
      <c r="A3667" s="70">
        <f t="shared" si="65"/>
        <v>3648</v>
      </c>
      <c r="B3667" s="145">
        <v>1280206.6218922362</v>
      </c>
      <c r="U3667" s="145">
        <v>3647</v>
      </c>
      <c r="V3667" s="145">
        <v>-5066131.1826196983</v>
      </c>
    </row>
    <row r="3668" spans="1:22" x14ac:dyDescent="0.35">
      <c r="A3668" s="70">
        <f t="shared" si="65"/>
        <v>3649</v>
      </c>
      <c r="B3668" s="145">
        <v>1280206.6218922362</v>
      </c>
      <c r="U3668" s="145">
        <v>3648</v>
      </c>
      <c r="V3668" s="145">
        <v>16191161.821337901</v>
      </c>
    </row>
    <row r="3669" spans="1:22" x14ac:dyDescent="0.35">
      <c r="A3669" s="70">
        <f t="shared" si="65"/>
        <v>3650</v>
      </c>
      <c r="B3669" s="145">
        <v>1280206.6218922362</v>
      </c>
      <c r="U3669" s="145">
        <v>3649</v>
      </c>
      <c r="V3669" s="145">
        <v>7556028.3958183266</v>
      </c>
    </row>
    <row r="3670" spans="1:22" x14ac:dyDescent="0.35">
      <c r="A3670" s="70">
        <f t="shared" ref="A3670:A3733" si="66">A3669+1</f>
        <v>3651</v>
      </c>
      <c r="B3670" s="145">
        <v>1280206.6218922362</v>
      </c>
      <c r="U3670" s="145">
        <v>3650</v>
      </c>
      <c r="V3670" s="145">
        <v>-9345813.2572746836</v>
      </c>
    </row>
    <row r="3671" spans="1:22" x14ac:dyDescent="0.35">
      <c r="A3671" s="70">
        <f t="shared" si="66"/>
        <v>3652</v>
      </c>
      <c r="B3671" s="145">
        <v>1280206.6218922362</v>
      </c>
      <c r="U3671" s="145">
        <v>3651</v>
      </c>
      <c r="V3671" s="145">
        <v>-9346694.4032958467</v>
      </c>
    </row>
    <row r="3672" spans="1:22" x14ac:dyDescent="0.35">
      <c r="A3672" s="70">
        <f t="shared" si="66"/>
        <v>3653</v>
      </c>
      <c r="B3672" s="145">
        <v>1280206.6218922362</v>
      </c>
      <c r="U3672" s="145">
        <v>3652</v>
      </c>
      <c r="V3672" s="145">
        <v>-1371428.2160881981</v>
      </c>
    </row>
    <row r="3673" spans="1:22" x14ac:dyDescent="0.35">
      <c r="A3673" s="70">
        <f t="shared" si="66"/>
        <v>3654</v>
      </c>
      <c r="B3673" s="145">
        <v>1280206.6218922362</v>
      </c>
      <c r="U3673" s="145">
        <v>3653</v>
      </c>
      <c r="V3673" s="145">
        <v>24723392.535821296</v>
      </c>
    </row>
    <row r="3674" spans="1:22" x14ac:dyDescent="0.35">
      <c r="A3674" s="70">
        <f t="shared" si="66"/>
        <v>3655</v>
      </c>
      <c r="B3674" s="145">
        <v>1280206.6218922362</v>
      </c>
      <c r="U3674" s="145">
        <v>3654</v>
      </c>
      <c r="V3674" s="145">
        <v>11951764.472369805</v>
      </c>
    </row>
    <row r="3675" spans="1:22" x14ac:dyDescent="0.35">
      <c r="A3675" s="70">
        <f t="shared" si="66"/>
        <v>3656</v>
      </c>
      <c r="B3675" s="145">
        <v>1280206.6218922362</v>
      </c>
      <c r="U3675" s="145">
        <v>3655</v>
      </c>
      <c r="V3675" s="145">
        <v>-2331733.0305449888</v>
      </c>
    </row>
    <row r="3676" spans="1:22" x14ac:dyDescent="0.35">
      <c r="A3676" s="70">
        <f t="shared" si="66"/>
        <v>3657</v>
      </c>
      <c r="B3676" s="145">
        <v>1280206.6218922362</v>
      </c>
      <c r="U3676" s="145">
        <v>3656</v>
      </c>
      <c r="V3676" s="145">
        <v>-12084811.742120296</v>
      </c>
    </row>
    <row r="3677" spans="1:22" x14ac:dyDescent="0.35">
      <c r="A3677" s="70">
        <f t="shared" si="66"/>
        <v>3658</v>
      </c>
      <c r="B3677" s="145">
        <v>1280206.6218922362</v>
      </c>
      <c r="U3677" s="145">
        <v>3657</v>
      </c>
      <c r="V3677" s="145">
        <v>3366363.2175856158</v>
      </c>
    </row>
    <row r="3678" spans="1:22" x14ac:dyDescent="0.35">
      <c r="A3678" s="70">
        <f t="shared" si="66"/>
        <v>3659</v>
      </c>
      <c r="B3678" s="145">
        <v>1280206.6218922362</v>
      </c>
      <c r="U3678" s="145">
        <v>3658</v>
      </c>
      <c r="V3678" s="145">
        <v>-8283766.2118438575</v>
      </c>
    </row>
    <row r="3679" spans="1:22" x14ac:dyDescent="0.35">
      <c r="A3679" s="70">
        <f t="shared" si="66"/>
        <v>3660</v>
      </c>
      <c r="B3679" s="145">
        <v>1280206.6218922362</v>
      </c>
      <c r="U3679" s="145">
        <v>3659</v>
      </c>
      <c r="V3679" s="145">
        <v>-16713521.747328606</v>
      </c>
    </row>
    <row r="3680" spans="1:22" x14ac:dyDescent="0.35">
      <c r="A3680" s="70">
        <f t="shared" si="66"/>
        <v>3661</v>
      </c>
      <c r="B3680" s="145">
        <v>1280206.6218922362</v>
      </c>
      <c r="U3680" s="145">
        <v>3660</v>
      </c>
      <c r="V3680" s="145">
        <v>5015564.3883519545</v>
      </c>
    </row>
    <row r="3681" spans="1:22" x14ac:dyDescent="0.35">
      <c r="A3681" s="70">
        <f t="shared" si="66"/>
        <v>3662</v>
      </c>
      <c r="B3681" s="145">
        <v>1280206.6218922362</v>
      </c>
      <c r="U3681" s="145">
        <v>3661</v>
      </c>
      <c r="V3681" s="145">
        <v>-12771242.248653416</v>
      </c>
    </row>
    <row r="3682" spans="1:22" x14ac:dyDescent="0.35">
      <c r="A3682" s="70">
        <f t="shared" si="66"/>
        <v>3663</v>
      </c>
      <c r="B3682" s="145">
        <v>1280206.6218922362</v>
      </c>
      <c r="U3682" s="145">
        <v>3662</v>
      </c>
      <c r="V3682" s="145">
        <v>-2692945.6740209516</v>
      </c>
    </row>
    <row r="3683" spans="1:22" x14ac:dyDescent="0.35">
      <c r="A3683" s="70">
        <f t="shared" si="66"/>
        <v>3664</v>
      </c>
      <c r="B3683" s="145">
        <v>1280206.6218922362</v>
      </c>
      <c r="U3683" s="145">
        <v>3663</v>
      </c>
      <c r="V3683" s="145">
        <v>-9617820.1698813532</v>
      </c>
    </row>
    <row r="3684" spans="1:22" x14ac:dyDescent="0.35">
      <c r="A3684" s="70">
        <f t="shared" si="66"/>
        <v>3665</v>
      </c>
      <c r="B3684" s="145">
        <v>1280206.6218922362</v>
      </c>
      <c r="U3684" s="145">
        <v>3664</v>
      </c>
      <c r="V3684" s="145">
        <v>-14689907.540626131</v>
      </c>
    </row>
    <row r="3685" spans="1:22" x14ac:dyDescent="0.35">
      <c r="A3685" s="70">
        <f t="shared" si="66"/>
        <v>3666</v>
      </c>
      <c r="B3685" s="145">
        <v>1280206.6218922362</v>
      </c>
      <c r="U3685" s="145">
        <v>3665</v>
      </c>
      <c r="V3685" s="145">
        <v>7426526.5096699223</v>
      </c>
    </row>
    <row r="3686" spans="1:22" x14ac:dyDescent="0.35">
      <c r="A3686" s="70">
        <f t="shared" si="66"/>
        <v>3667</v>
      </c>
      <c r="B3686" s="145">
        <v>1280206.6218922362</v>
      </c>
      <c r="U3686" s="145">
        <v>3666</v>
      </c>
      <c r="V3686" s="145">
        <v>17144106.571663111</v>
      </c>
    </row>
    <row r="3687" spans="1:22" x14ac:dyDescent="0.35">
      <c r="A3687" s="70">
        <f t="shared" si="66"/>
        <v>3668</v>
      </c>
      <c r="B3687" s="145">
        <v>1280206.6218922362</v>
      </c>
      <c r="U3687" s="145">
        <v>3667</v>
      </c>
      <c r="V3687" s="145">
        <v>-4597161.3658639416</v>
      </c>
    </row>
    <row r="3688" spans="1:22" x14ac:dyDescent="0.35">
      <c r="A3688" s="70">
        <f t="shared" si="66"/>
        <v>3669</v>
      </c>
      <c r="B3688" s="145">
        <v>1280206.6218922362</v>
      </c>
      <c r="U3688" s="145">
        <v>3668</v>
      </c>
      <c r="V3688" s="145">
        <v>671908.91292281821</v>
      </c>
    </row>
    <row r="3689" spans="1:22" x14ac:dyDescent="0.35">
      <c r="A3689" s="70">
        <f t="shared" si="66"/>
        <v>3670</v>
      </c>
      <c r="B3689" s="145">
        <v>1280206.6218922362</v>
      </c>
      <c r="U3689" s="145">
        <v>3669</v>
      </c>
      <c r="V3689" s="145">
        <v>-1584634.3761286587</v>
      </c>
    </row>
    <row r="3690" spans="1:22" x14ac:dyDescent="0.35">
      <c r="A3690" s="70">
        <f t="shared" si="66"/>
        <v>3671</v>
      </c>
      <c r="B3690" s="145">
        <v>1280206.6218922362</v>
      </c>
      <c r="U3690" s="145">
        <v>3670</v>
      </c>
      <c r="V3690" s="145">
        <v>-11099847.886473704</v>
      </c>
    </row>
    <row r="3691" spans="1:22" x14ac:dyDescent="0.35">
      <c r="A3691" s="70">
        <f t="shared" si="66"/>
        <v>3672</v>
      </c>
      <c r="B3691" s="145">
        <v>1280206.6218922362</v>
      </c>
      <c r="U3691" s="145">
        <v>3671</v>
      </c>
      <c r="V3691" s="145">
        <v>32149278.511632338</v>
      </c>
    </row>
    <row r="3692" spans="1:22" x14ac:dyDescent="0.35">
      <c r="A3692" s="70">
        <f t="shared" si="66"/>
        <v>3673</v>
      </c>
      <c r="B3692" s="145">
        <v>1280206.6218922362</v>
      </c>
      <c r="U3692" s="145">
        <v>3672</v>
      </c>
      <c r="V3692" s="145">
        <v>15631638.282006025</v>
      </c>
    </row>
    <row r="3693" spans="1:22" x14ac:dyDescent="0.35">
      <c r="A3693" s="70">
        <f t="shared" si="66"/>
        <v>3674</v>
      </c>
      <c r="B3693" s="145">
        <v>1280206.6218922362</v>
      </c>
      <c r="U3693" s="145">
        <v>3673</v>
      </c>
      <c r="V3693" s="145">
        <v>6545377.5541334637</v>
      </c>
    </row>
    <row r="3694" spans="1:22" x14ac:dyDescent="0.35">
      <c r="A3694" s="70">
        <f t="shared" si="66"/>
        <v>3675</v>
      </c>
      <c r="B3694" s="145">
        <v>1280206.6218922362</v>
      </c>
      <c r="U3694" s="145">
        <v>3674</v>
      </c>
      <c r="V3694" s="145">
        <v>11915120.078499153</v>
      </c>
    </row>
    <row r="3695" spans="1:22" x14ac:dyDescent="0.35">
      <c r="A3695" s="70">
        <f t="shared" si="66"/>
        <v>3676</v>
      </c>
      <c r="B3695" s="145">
        <v>1280206.6218922362</v>
      </c>
      <c r="U3695" s="145">
        <v>3675</v>
      </c>
      <c r="V3695" s="145">
        <v>11348163.439597372</v>
      </c>
    </row>
    <row r="3696" spans="1:22" x14ac:dyDescent="0.35">
      <c r="A3696" s="70">
        <f t="shared" si="66"/>
        <v>3677</v>
      </c>
      <c r="B3696" s="145">
        <v>1280206.6218922362</v>
      </c>
      <c r="U3696" s="145">
        <v>3676</v>
      </c>
      <c r="V3696" s="145">
        <v>5890172.688028127</v>
      </c>
    </row>
    <row r="3697" spans="1:22" x14ac:dyDescent="0.35">
      <c r="A3697" s="70">
        <f t="shared" si="66"/>
        <v>3678</v>
      </c>
      <c r="B3697" s="145">
        <v>1280206.6218922362</v>
      </c>
      <c r="U3697" s="145">
        <v>3677</v>
      </c>
      <c r="V3697" s="145">
        <v>10532812.271168362</v>
      </c>
    </row>
    <row r="3698" spans="1:22" x14ac:dyDescent="0.35">
      <c r="A3698" s="70">
        <f t="shared" si="66"/>
        <v>3679</v>
      </c>
      <c r="B3698" s="145">
        <v>1280206.6218922362</v>
      </c>
      <c r="U3698" s="145">
        <v>3678</v>
      </c>
      <c r="V3698" s="145">
        <v>47254833.460323557</v>
      </c>
    </row>
    <row r="3699" spans="1:22" x14ac:dyDescent="0.35">
      <c r="A3699" s="70">
        <f t="shared" si="66"/>
        <v>3680</v>
      </c>
      <c r="B3699" s="145">
        <v>1280206.6218922362</v>
      </c>
      <c r="U3699" s="145">
        <v>3679</v>
      </c>
      <c r="V3699" s="145">
        <v>18275428.155225556</v>
      </c>
    </row>
    <row r="3700" spans="1:22" x14ac:dyDescent="0.35">
      <c r="A3700" s="70">
        <f t="shared" si="66"/>
        <v>3681</v>
      </c>
      <c r="B3700" s="145">
        <v>1280206.6218922362</v>
      </c>
      <c r="U3700" s="145">
        <v>3680</v>
      </c>
      <c r="V3700" s="145">
        <v>-4643360.0746840052</v>
      </c>
    </row>
    <row r="3701" spans="1:22" x14ac:dyDescent="0.35">
      <c r="A3701" s="70">
        <f t="shared" si="66"/>
        <v>3682</v>
      </c>
      <c r="B3701" s="145">
        <v>1280206.6218922362</v>
      </c>
      <c r="U3701" s="145">
        <v>3681</v>
      </c>
      <c r="V3701" s="145">
        <v>19979002.631128706</v>
      </c>
    </row>
    <row r="3702" spans="1:22" x14ac:dyDescent="0.35">
      <c r="A3702" s="70">
        <f t="shared" si="66"/>
        <v>3683</v>
      </c>
      <c r="B3702" s="145">
        <v>1280206.6218922362</v>
      </c>
      <c r="U3702" s="145">
        <v>3682</v>
      </c>
      <c r="V3702" s="145">
        <v>-7043698.278742861</v>
      </c>
    </row>
    <row r="3703" spans="1:22" x14ac:dyDescent="0.35">
      <c r="A3703" s="70">
        <f t="shared" si="66"/>
        <v>3684</v>
      </c>
      <c r="B3703" s="145">
        <v>1280206.6218922362</v>
      </c>
      <c r="U3703" s="145">
        <v>3683</v>
      </c>
      <c r="V3703" s="145">
        <v>-13162528.432245107</v>
      </c>
    </row>
    <row r="3704" spans="1:22" x14ac:dyDescent="0.35">
      <c r="A3704" s="70">
        <f t="shared" si="66"/>
        <v>3685</v>
      </c>
      <c r="B3704" s="145">
        <v>1280206.6218922362</v>
      </c>
      <c r="U3704" s="145">
        <v>3684</v>
      </c>
      <c r="V3704" s="145">
        <v>20298171.694866069</v>
      </c>
    </row>
    <row r="3705" spans="1:22" x14ac:dyDescent="0.35">
      <c r="A3705" s="70">
        <f t="shared" si="66"/>
        <v>3686</v>
      </c>
      <c r="B3705" s="145">
        <v>1280206.6218922362</v>
      </c>
      <c r="U3705" s="145">
        <v>3685</v>
      </c>
      <c r="V3705" s="145">
        <v>-6955624.2427224591</v>
      </c>
    </row>
    <row r="3706" spans="1:22" x14ac:dyDescent="0.35">
      <c r="A3706" s="70">
        <f t="shared" si="66"/>
        <v>3687</v>
      </c>
      <c r="B3706" s="145">
        <v>1280206.6218922362</v>
      </c>
      <c r="U3706" s="145">
        <v>3686</v>
      </c>
      <c r="V3706" s="145">
        <v>18930410.929847442</v>
      </c>
    </row>
    <row r="3707" spans="1:22" x14ac:dyDescent="0.35">
      <c r="A3707" s="70">
        <f t="shared" si="66"/>
        <v>3688</v>
      </c>
      <c r="B3707" s="145">
        <v>1280206.6218922362</v>
      </c>
      <c r="U3707" s="145">
        <v>3687</v>
      </c>
      <c r="V3707" s="145">
        <v>178721.22591428459</v>
      </c>
    </row>
    <row r="3708" spans="1:22" x14ac:dyDescent="0.35">
      <c r="A3708" s="70">
        <f t="shared" si="66"/>
        <v>3689</v>
      </c>
      <c r="B3708" s="145">
        <v>1280206.6218922362</v>
      </c>
      <c r="U3708" s="145">
        <v>3688</v>
      </c>
      <c r="V3708" s="145">
        <v>-5916447.6809245516</v>
      </c>
    </row>
    <row r="3709" spans="1:22" x14ac:dyDescent="0.35">
      <c r="A3709" s="70">
        <f t="shared" si="66"/>
        <v>3690</v>
      </c>
      <c r="B3709" s="145">
        <v>1280206.6218922362</v>
      </c>
      <c r="U3709" s="145">
        <v>3689</v>
      </c>
      <c r="V3709" s="145">
        <v>3491588.1865524948</v>
      </c>
    </row>
    <row r="3710" spans="1:22" x14ac:dyDescent="0.35">
      <c r="A3710" s="70">
        <f t="shared" si="66"/>
        <v>3691</v>
      </c>
      <c r="B3710" s="145">
        <v>1280206.6218922362</v>
      </c>
      <c r="U3710" s="145">
        <v>3690</v>
      </c>
      <c r="V3710" s="145">
        <v>-5222240.1223880835</v>
      </c>
    </row>
    <row r="3711" spans="1:22" x14ac:dyDescent="0.35">
      <c r="A3711" s="70">
        <f t="shared" si="66"/>
        <v>3692</v>
      </c>
      <c r="B3711" s="145">
        <v>1280206.6218922362</v>
      </c>
      <c r="U3711" s="145">
        <v>3691</v>
      </c>
      <c r="V3711" s="145">
        <v>21695323.047267407</v>
      </c>
    </row>
    <row r="3712" spans="1:22" x14ac:dyDescent="0.35">
      <c r="A3712" s="70">
        <f t="shared" si="66"/>
        <v>3693</v>
      </c>
      <c r="B3712" s="145">
        <v>1280206.6218922362</v>
      </c>
      <c r="U3712" s="145">
        <v>3692</v>
      </c>
      <c r="V3712" s="145">
        <v>9295375.1049900837</v>
      </c>
    </row>
    <row r="3713" spans="1:22" x14ac:dyDescent="0.35">
      <c r="A3713" s="70">
        <f t="shared" si="66"/>
        <v>3694</v>
      </c>
      <c r="B3713" s="145">
        <v>1280206.6218922362</v>
      </c>
      <c r="U3713" s="145">
        <v>3693</v>
      </c>
      <c r="V3713" s="145">
        <v>-2308471.5686596762</v>
      </c>
    </row>
    <row r="3714" spans="1:22" x14ac:dyDescent="0.35">
      <c r="A3714" s="70">
        <f t="shared" si="66"/>
        <v>3695</v>
      </c>
      <c r="B3714" s="145">
        <v>1280206.6218922362</v>
      </c>
      <c r="U3714" s="145">
        <v>3694</v>
      </c>
      <c r="V3714" s="145">
        <v>11912492.682680067</v>
      </c>
    </row>
    <row r="3715" spans="1:22" x14ac:dyDescent="0.35">
      <c r="A3715" s="70">
        <f t="shared" si="66"/>
        <v>3696</v>
      </c>
      <c r="B3715" s="145">
        <v>1280206.6218922362</v>
      </c>
      <c r="U3715" s="145">
        <v>3695</v>
      </c>
      <c r="V3715" s="145">
        <v>30900104.916048236</v>
      </c>
    </row>
    <row r="3716" spans="1:22" x14ac:dyDescent="0.35">
      <c r="A3716" s="70">
        <f t="shared" si="66"/>
        <v>3697</v>
      </c>
      <c r="B3716" s="145">
        <v>1280206.6218922362</v>
      </c>
      <c r="U3716" s="145">
        <v>3696</v>
      </c>
      <c r="V3716" s="145">
        <v>-14777202.089460613</v>
      </c>
    </row>
    <row r="3717" spans="1:22" x14ac:dyDescent="0.35">
      <c r="A3717" s="70">
        <f t="shared" si="66"/>
        <v>3698</v>
      </c>
      <c r="B3717" s="145">
        <v>1280206.6218922362</v>
      </c>
      <c r="U3717" s="145">
        <v>3697</v>
      </c>
      <c r="V3717" s="145">
        <v>-14279738.897580372</v>
      </c>
    </row>
    <row r="3718" spans="1:22" x14ac:dyDescent="0.35">
      <c r="A3718" s="70">
        <f t="shared" si="66"/>
        <v>3699</v>
      </c>
      <c r="B3718" s="145">
        <v>1280206.6218922362</v>
      </c>
      <c r="U3718" s="145">
        <v>3698</v>
      </c>
      <c r="V3718" s="145">
        <v>-8725593.794368647</v>
      </c>
    </row>
    <row r="3719" spans="1:22" x14ac:dyDescent="0.35">
      <c r="A3719" s="70">
        <f t="shared" si="66"/>
        <v>3700</v>
      </c>
      <c r="B3719" s="145">
        <v>1280206.6218922362</v>
      </c>
      <c r="U3719" s="145">
        <v>3699</v>
      </c>
      <c r="V3719" s="145">
        <v>-13260084.001552083</v>
      </c>
    </row>
    <row r="3720" spans="1:22" x14ac:dyDescent="0.35">
      <c r="A3720" s="70">
        <f t="shared" si="66"/>
        <v>3701</v>
      </c>
      <c r="B3720" s="145">
        <v>1280206.6218922362</v>
      </c>
      <c r="U3720" s="145">
        <v>3700</v>
      </c>
      <c r="V3720" s="145">
        <v>-21379468.464424364</v>
      </c>
    </row>
    <row r="3721" spans="1:22" x14ac:dyDescent="0.35">
      <c r="A3721" s="70">
        <f t="shared" si="66"/>
        <v>3702</v>
      </c>
      <c r="B3721" s="145">
        <v>1280206.6218922362</v>
      </c>
      <c r="U3721" s="145">
        <v>3701</v>
      </c>
      <c r="V3721" s="145">
        <v>-8032763.7069428694</v>
      </c>
    </row>
    <row r="3722" spans="1:22" x14ac:dyDescent="0.35">
      <c r="A3722" s="70">
        <f t="shared" si="66"/>
        <v>3703</v>
      </c>
      <c r="B3722" s="145">
        <v>1280206.6218922362</v>
      </c>
      <c r="U3722" s="145">
        <v>3702</v>
      </c>
      <c r="V3722" s="145">
        <v>10397217.922048718</v>
      </c>
    </row>
    <row r="3723" spans="1:22" x14ac:dyDescent="0.35">
      <c r="A3723" s="70">
        <f t="shared" si="66"/>
        <v>3704</v>
      </c>
      <c r="B3723" s="145">
        <v>1280206.6218922362</v>
      </c>
      <c r="U3723" s="145">
        <v>3703</v>
      </c>
      <c r="V3723" s="145">
        <v>4540939.0822327472</v>
      </c>
    </row>
    <row r="3724" spans="1:22" x14ac:dyDescent="0.35">
      <c r="A3724" s="70">
        <f t="shared" si="66"/>
        <v>3705</v>
      </c>
      <c r="B3724" s="145">
        <v>1280206.6218922362</v>
      </c>
      <c r="U3724" s="145">
        <v>3704</v>
      </c>
      <c r="V3724" s="145">
        <v>15978147.543498255</v>
      </c>
    </row>
    <row r="3725" spans="1:22" x14ac:dyDescent="0.35">
      <c r="A3725" s="70">
        <f t="shared" si="66"/>
        <v>3706</v>
      </c>
      <c r="B3725" s="145">
        <v>1280206.6218922362</v>
      </c>
      <c r="U3725" s="145">
        <v>3705</v>
      </c>
      <c r="V3725" s="145">
        <v>-5204084.2384784725</v>
      </c>
    </row>
    <row r="3726" spans="1:22" x14ac:dyDescent="0.35">
      <c r="A3726" s="70">
        <f t="shared" si="66"/>
        <v>3707</v>
      </c>
      <c r="B3726" s="145">
        <v>1280206.6218922362</v>
      </c>
      <c r="U3726" s="145">
        <v>3706</v>
      </c>
      <c r="V3726" s="145">
        <v>45013324.425856963</v>
      </c>
    </row>
    <row r="3727" spans="1:22" x14ac:dyDescent="0.35">
      <c r="A3727" s="70">
        <f t="shared" si="66"/>
        <v>3708</v>
      </c>
      <c r="B3727" s="145">
        <v>1280206.6218922362</v>
      </c>
      <c r="U3727" s="145">
        <v>3707</v>
      </c>
      <c r="V3727" s="145">
        <v>-15510351.450014871</v>
      </c>
    </row>
    <row r="3728" spans="1:22" x14ac:dyDescent="0.35">
      <c r="A3728" s="70">
        <f t="shared" si="66"/>
        <v>3709</v>
      </c>
      <c r="B3728" s="145">
        <v>1280206.6218922362</v>
      </c>
      <c r="U3728" s="145">
        <v>3708</v>
      </c>
      <c r="V3728" s="145">
        <v>-7223215.253553642</v>
      </c>
    </row>
    <row r="3729" spans="1:22" x14ac:dyDescent="0.35">
      <c r="A3729" s="70">
        <f t="shared" si="66"/>
        <v>3710</v>
      </c>
      <c r="B3729" s="145">
        <v>1280206.6218922362</v>
      </c>
      <c r="U3729" s="145">
        <v>3709</v>
      </c>
      <c r="V3729" s="145">
        <v>139530.78396834806</v>
      </c>
    </row>
    <row r="3730" spans="1:22" x14ac:dyDescent="0.35">
      <c r="A3730" s="70">
        <f t="shared" si="66"/>
        <v>3711</v>
      </c>
      <c r="B3730" s="145">
        <v>1280206.6218922362</v>
      </c>
      <c r="U3730" s="145">
        <v>3710</v>
      </c>
      <c r="V3730" s="145">
        <v>11751505.263079755</v>
      </c>
    </row>
    <row r="3731" spans="1:22" x14ac:dyDescent="0.35">
      <c r="A3731" s="70">
        <f t="shared" si="66"/>
        <v>3712</v>
      </c>
      <c r="B3731" s="145">
        <v>1280206.6218922362</v>
      </c>
      <c r="U3731" s="145">
        <v>3711</v>
      </c>
      <c r="V3731" s="145">
        <v>-8597989.5584506337</v>
      </c>
    </row>
    <row r="3732" spans="1:22" x14ac:dyDescent="0.35">
      <c r="A3732" s="70">
        <f t="shared" si="66"/>
        <v>3713</v>
      </c>
      <c r="B3732" s="145">
        <v>1280206.6218922362</v>
      </c>
      <c r="U3732" s="145">
        <v>3712</v>
      </c>
      <c r="V3732" s="145">
        <v>1714454.2385798879</v>
      </c>
    </row>
    <row r="3733" spans="1:22" x14ac:dyDescent="0.35">
      <c r="A3733" s="70">
        <f t="shared" si="66"/>
        <v>3714</v>
      </c>
      <c r="B3733" s="145">
        <v>1280206.6218922362</v>
      </c>
      <c r="U3733" s="145">
        <v>3713</v>
      </c>
      <c r="V3733" s="145">
        <v>-2113881.3993295915</v>
      </c>
    </row>
    <row r="3734" spans="1:22" x14ac:dyDescent="0.35">
      <c r="A3734" s="70">
        <f t="shared" ref="A3734:A3797" si="67">A3733+1</f>
        <v>3715</v>
      </c>
      <c r="B3734" s="145">
        <v>1280206.6218922362</v>
      </c>
      <c r="U3734" s="145">
        <v>3714</v>
      </c>
      <c r="V3734" s="145">
        <v>9727556.6101627052</v>
      </c>
    </row>
    <row r="3735" spans="1:22" x14ac:dyDescent="0.35">
      <c r="A3735" s="70">
        <f t="shared" si="67"/>
        <v>3716</v>
      </c>
      <c r="B3735" s="145">
        <v>1280206.6218922362</v>
      </c>
      <c r="U3735" s="145">
        <v>3715</v>
      </c>
      <c r="V3735" s="145">
        <v>-18134653.726036068</v>
      </c>
    </row>
    <row r="3736" spans="1:22" x14ac:dyDescent="0.35">
      <c r="A3736" s="70">
        <f t="shared" si="67"/>
        <v>3717</v>
      </c>
      <c r="B3736" s="145">
        <v>1280206.6218922362</v>
      </c>
      <c r="U3736" s="145">
        <v>3716</v>
      </c>
      <c r="V3736" s="145">
        <v>-10716261.803019509</v>
      </c>
    </row>
    <row r="3737" spans="1:22" x14ac:dyDescent="0.35">
      <c r="A3737" s="70">
        <f t="shared" si="67"/>
        <v>3718</v>
      </c>
      <c r="B3737" s="145">
        <v>1280206.6218922362</v>
      </c>
      <c r="U3737" s="145">
        <v>3717</v>
      </c>
      <c r="V3737" s="145">
        <v>14858166.373277642</v>
      </c>
    </row>
    <row r="3738" spans="1:22" x14ac:dyDescent="0.35">
      <c r="A3738" s="70">
        <f t="shared" si="67"/>
        <v>3719</v>
      </c>
      <c r="B3738" s="145">
        <v>1280206.6218922362</v>
      </c>
      <c r="U3738" s="145">
        <v>3718</v>
      </c>
      <c r="V3738" s="145">
        <v>-6742051.6832657233</v>
      </c>
    </row>
    <row r="3739" spans="1:22" x14ac:dyDescent="0.35">
      <c r="A3739" s="70">
        <f t="shared" si="67"/>
        <v>3720</v>
      </c>
      <c r="B3739" s="145">
        <v>1280206.6218922362</v>
      </c>
      <c r="U3739" s="145">
        <v>3719</v>
      </c>
      <c r="V3739" s="145">
        <v>2853245.9875404686</v>
      </c>
    </row>
    <row r="3740" spans="1:22" x14ac:dyDescent="0.35">
      <c r="A3740" s="70">
        <f t="shared" si="67"/>
        <v>3721</v>
      </c>
      <c r="B3740" s="145">
        <v>1280206.6218922362</v>
      </c>
      <c r="U3740" s="145">
        <v>3720</v>
      </c>
      <c r="V3740" s="145">
        <v>-834974.03613800928</v>
      </c>
    </row>
    <row r="3741" spans="1:22" x14ac:dyDescent="0.35">
      <c r="A3741" s="70">
        <f t="shared" si="67"/>
        <v>3722</v>
      </c>
      <c r="B3741" s="145">
        <v>1280206.6218922362</v>
      </c>
      <c r="U3741" s="145">
        <v>3721</v>
      </c>
      <c r="V3741" s="145">
        <v>-3338872.8316849656</v>
      </c>
    </row>
    <row r="3742" spans="1:22" x14ac:dyDescent="0.35">
      <c r="A3742" s="70">
        <f t="shared" si="67"/>
        <v>3723</v>
      </c>
      <c r="B3742" s="145">
        <v>1280206.6218922362</v>
      </c>
      <c r="U3742" s="145">
        <v>3722</v>
      </c>
      <c r="V3742" s="145">
        <v>12381425.26630348</v>
      </c>
    </row>
    <row r="3743" spans="1:22" x14ac:dyDescent="0.35">
      <c r="A3743" s="70">
        <f t="shared" si="67"/>
        <v>3724</v>
      </c>
      <c r="B3743" s="145">
        <v>1280206.6218922362</v>
      </c>
      <c r="U3743" s="145">
        <v>3723</v>
      </c>
      <c r="V3743" s="145">
        <v>18362931.954869717</v>
      </c>
    </row>
    <row r="3744" spans="1:22" x14ac:dyDescent="0.35">
      <c r="A3744" s="70">
        <f t="shared" si="67"/>
        <v>3725</v>
      </c>
      <c r="B3744" s="145">
        <v>1280206.6218922362</v>
      </c>
      <c r="U3744" s="145">
        <v>3724</v>
      </c>
      <c r="V3744" s="145">
        <v>22048111.953878716</v>
      </c>
    </row>
    <row r="3745" spans="1:22" x14ac:dyDescent="0.35">
      <c r="A3745" s="70">
        <f t="shared" si="67"/>
        <v>3726</v>
      </c>
      <c r="B3745" s="145">
        <v>1280206.6218922362</v>
      </c>
      <c r="U3745" s="145">
        <v>3725</v>
      </c>
      <c r="V3745" s="145">
        <v>31478954.104456048</v>
      </c>
    </row>
    <row r="3746" spans="1:22" x14ac:dyDescent="0.35">
      <c r="A3746" s="70">
        <f t="shared" si="67"/>
        <v>3727</v>
      </c>
      <c r="B3746" s="145">
        <v>1280206.6218922362</v>
      </c>
      <c r="U3746" s="145">
        <v>3726</v>
      </c>
      <c r="V3746" s="145">
        <v>13388413.729111828</v>
      </c>
    </row>
    <row r="3747" spans="1:22" x14ac:dyDescent="0.35">
      <c r="A3747" s="70">
        <f t="shared" si="67"/>
        <v>3728</v>
      </c>
      <c r="B3747" s="145">
        <v>1280206.6218922362</v>
      </c>
      <c r="U3747" s="145">
        <v>3727</v>
      </c>
      <c r="V3747" s="145">
        <v>6195160.2626709677</v>
      </c>
    </row>
    <row r="3748" spans="1:22" x14ac:dyDescent="0.35">
      <c r="A3748" s="70">
        <f t="shared" si="67"/>
        <v>3729</v>
      </c>
      <c r="B3748" s="145">
        <v>1280206.6218922362</v>
      </c>
      <c r="U3748" s="145">
        <v>3728</v>
      </c>
      <c r="V3748" s="145">
        <v>17206431.503350895</v>
      </c>
    </row>
    <row r="3749" spans="1:22" x14ac:dyDescent="0.35">
      <c r="A3749" s="70">
        <f t="shared" si="67"/>
        <v>3730</v>
      </c>
      <c r="B3749" s="145">
        <v>1280206.6218922362</v>
      </c>
      <c r="U3749" s="145">
        <v>3729</v>
      </c>
      <c r="V3749" s="145">
        <v>-24992867.989121154</v>
      </c>
    </row>
    <row r="3750" spans="1:22" x14ac:dyDescent="0.35">
      <c r="A3750" s="70">
        <f t="shared" si="67"/>
        <v>3731</v>
      </c>
      <c r="B3750" s="145">
        <v>1280206.6218922362</v>
      </c>
      <c r="U3750" s="145">
        <v>3730</v>
      </c>
      <c r="V3750" s="145">
        <v>40159407.740227662</v>
      </c>
    </row>
    <row r="3751" spans="1:22" x14ac:dyDescent="0.35">
      <c r="A3751" s="70">
        <f t="shared" si="67"/>
        <v>3732</v>
      </c>
      <c r="B3751" s="145">
        <v>1280206.6218922362</v>
      </c>
      <c r="U3751" s="145">
        <v>3731</v>
      </c>
      <c r="V3751" s="145">
        <v>12294298.24666835</v>
      </c>
    </row>
    <row r="3752" spans="1:22" x14ac:dyDescent="0.35">
      <c r="A3752" s="70">
        <f t="shared" si="67"/>
        <v>3733</v>
      </c>
      <c r="B3752" s="145">
        <v>1280206.6218922362</v>
      </c>
      <c r="U3752" s="145">
        <v>3732</v>
      </c>
      <c r="V3752" s="145">
        <v>32851961.69570094</v>
      </c>
    </row>
    <row r="3753" spans="1:22" x14ac:dyDescent="0.35">
      <c r="A3753" s="70">
        <f t="shared" si="67"/>
        <v>3734</v>
      </c>
      <c r="B3753" s="145">
        <v>1280206.6218922362</v>
      </c>
      <c r="U3753" s="145">
        <v>3733</v>
      </c>
      <c r="V3753" s="145">
        <v>1354453.5859818645</v>
      </c>
    </row>
    <row r="3754" spans="1:22" x14ac:dyDescent="0.35">
      <c r="A3754" s="70">
        <f t="shared" si="67"/>
        <v>3735</v>
      </c>
      <c r="B3754" s="145">
        <v>1280206.6218922362</v>
      </c>
      <c r="U3754" s="145">
        <v>3734</v>
      </c>
      <c r="V3754" s="145">
        <v>14502925.916704811</v>
      </c>
    </row>
    <row r="3755" spans="1:22" x14ac:dyDescent="0.35">
      <c r="A3755" s="70">
        <f t="shared" si="67"/>
        <v>3736</v>
      </c>
      <c r="B3755" s="145">
        <v>1280206.6218922362</v>
      </c>
      <c r="U3755" s="145">
        <v>3735</v>
      </c>
      <c r="V3755" s="145">
        <v>-23254588.451457977</v>
      </c>
    </row>
    <row r="3756" spans="1:22" x14ac:dyDescent="0.35">
      <c r="A3756" s="70">
        <f t="shared" si="67"/>
        <v>3737</v>
      </c>
      <c r="B3756" s="145">
        <v>1280206.6218922362</v>
      </c>
      <c r="U3756" s="145">
        <v>3736</v>
      </c>
      <c r="V3756" s="145">
        <v>-26529721.893871203</v>
      </c>
    </row>
    <row r="3757" spans="1:22" x14ac:dyDescent="0.35">
      <c r="A3757" s="70">
        <f t="shared" si="67"/>
        <v>3738</v>
      </c>
      <c r="B3757" s="145">
        <v>1280206.6218922362</v>
      </c>
      <c r="U3757" s="145">
        <v>3737</v>
      </c>
      <c r="V3757" s="145">
        <v>-21653366.975869447</v>
      </c>
    </row>
    <row r="3758" spans="1:22" x14ac:dyDescent="0.35">
      <c r="A3758" s="70">
        <f t="shared" si="67"/>
        <v>3739</v>
      </c>
      <c r="B3758" s="145">
        <v>1280206.6218922362</v>
      </c>
      <c r="U3758" s="145">
        <v>3738</v>
      </c>
      <c r="V3758" s="145">
        <v>-11976444.718820289</v>
      </c>
    </row>
    <row r="3759" spans="1:22" x14ac:dyDescent="0.35">
      <c r="A3759" s="70">
        <f t="shared" si="67"/>
        <v>3740</v>
      </c>
      <c r="B3759" s="145">
        <v>1280206.6218922362</v>
      </c>
      <c r="U3759" s="145">
        <v>3739</v>
      </c>
      <c r="V3759" s="145">
        <v>-17582256.427993078</v>
      </c>
    </row>
    <row r="3760" spans="1:22" x14ac:dyDescent="0.35">
      <c r="A3760" s="70">
        <f t="shared" si="67"/>
        <v>3741</v>
      </c>
      <c r="B3760" s="145">
        <v>1280206.6218922362</v>
      </c>
      <c r="U3760" s="145">
        <v>3740</v>
      </c>
      <c r="V3760" s="145">
        <v>-5427254.8863021415</v>
      </c>
    </row>
    <row r="3761" spans="1:22" x14ac:dyDescent="0.35">
      <c r="A3761" s="70">
        <f t="shared" si="67"/>
        <v>3742</v>
      </c>
      <c r="B3761" s="145">
        <v>1280206.6218922362</v>
      </c>
      <c r="U3761" s="145">
        <v>3741</v>
      </c>
      <c r="V3761" s="145">
        <v>13108212.584040679</v>
      </c>
    </row>
    <row r="3762" spans="1:22" x14ac:dyDescent="0.35">
      <c r="A3762" s="70">
        <f t="shared" si="67"/>
        <v>3743</v>
      </c>
      <c r="B3762" s="145">
        <v>1280206.6218922362</v>
      </c>
      <c r="U3762" s="145">
        <v>3742</v>
      </c>
      <c r="V3762" s="145">
        <v>26405546.74079065</v>
      </c>
    </row>
    <row r="3763" spans="1:22" x14ac:dyDescent="0.35">
      <c r="A3763" s="70">
        <f t="shared" si="67"/>
        <v>3744</v>
      </c>
      <c r="B3763" s="145">
        <v>1280206.6218922362</v>
      </c>
      <c r="U3763" s="145">
        <v>3743</v>
      </c>
      <c r="V3763" s="145">
        <v>-17940876.530733809</v>
      </c>
    </row>
    <row r="3764" spans="1:22" x14ac:dyDescent="0.35">
      <c r="A3764" s="70">
        <f t="shared" si="67"/>
        <v>3745</v>
      </c>
      <c r="B3764" s="145">
        <v>1280206.6218922362</v>
      </c>
      <c r="U3764" s="145">
        <v>3744</v>
      </c>
      <c r="V3764" s="145">
        <v>-2469784.2656387445</v>
      </c>
    </row>
    <row r="3765" spans="1:22" x14ac:dyDescent="0.35">
      <c r="A3765" s="70">
        <f t="shared" si="67"/>
        <v>3746</v>
      </c>
      <c r="B3765" s="145">
        <v>1280206.6218922362</v>
      </c>
      <c r="U3765" s="145">
        <v>3745</v>
      </c>
      <c r="V3765" s="145">
        <v>-15598044.903019397</v>
      </c>
    </row>
    <row r="3766" spans="1:22" x14ac:dyDescent="0.35">
      <c r="A3766" s="70">
        <f t="shared" si="67"/>
        <v>3747</v>
      </c>
      <c r="B3766" s="145">
        <v>1280206.6218922362</v>
      </c>
      <c r="U3766" s="145">
        <v>3746</v>
      </c>
      <c r="V3766" s="145">
        <v>-28866478.663606085</v>
      </c>
    </row>
    <row r="3767" spans="1:22" x14ac:dyDescent="0.35">
      <c r="A3767" s="70">
        <f t="shared" si="67"/>
        <v>3748</v>
      </c>
      <c r="B3767" s="145">
        <v>1280206.6218922362</v>
      </c>
      <c r="U3767" s="145">
        <v>3747</v>
      </c>
      <c r="V3767" s="145">
        <v>10240324.956092421</v>
      </c>
    </row>
    <row r="3768" spans="1:22" x14ac:dyDescent="0.35">
      <c r="A3768" s="70">
        <f t="shared" si="67"/>
        <v>3749</v>
      </c>
      <c r="B3768" s="145">
        <v>1280206.6218922362</v>
      </c>
      <c r="U3768" s="145">
        <v>3748</v>
      </c>
      <c r="V3768" s="145">
        <v>-8291210.5216653422</v>
      </c>
    </row>
    <row r="3769" spans="1:22" x14ac:dyDescent="0.35">
      <c r="A3769" s="70">
        <f t="shared" si="67"/>
        <v>3750</v>
      </c>
      <c r="B3769" s="145">
        <v>1280206.6218922362</v>
      </c>
      <c r="U3769" s="145">
        <v>3749</v>
      </c>
      <c r="V3769" s="145">
        <v>-12800222.495906491</v>
      </c>
    </row>
    <row r="3770" spans="1:22" x14ac:dyDescent="0.35">
      <c r="A3770" s="70">
        <f t="shared" si="67"/>
        <v>3751</v>
      </c>
      <c r="B3770" s="145">
        <v>1280206.6218922362</v>
      </c>
      <c r="U3770" s="145">
        <v>3750</v>
      </c>
      <c r="V3770" s="145">
        <v>7826802.2765107006</v>
      </c>
    </row>
    <row r="3771" spans="1:22" x14ac:dyDescent="0.35">
      <c r="A3771" s="70">
        <f t="shared" si="67"/>
        <v>3752</v>
      </c>
      <c r="B3771" s="145">
        <v>1280206.6218922362</v>
      </c>
      <c r="U3771" s="145">
        <v>3751</v>
      </c>
      <c r="V3771" s="145">
        <v>-2688032.6111976467</v>
      </c>
    </row>
    <row r="3772" spans="1:22" x14ac:dyDescent="0.35">
      <c r="A3772" s="70">
        <f t="shared" si="67"/>
        <v>3753</v>
      </c>
      <c r="B3772" s="145">
        <v>1280206.6218922362</v>
      </c>
      <c r="U3772" s="145">
        <v>3752</v>
      </c>
      <c r="V3772" s="145">
        <v>-2345445.8151233234</v>
      </c>
    </row>
    <row r="3773" spans="1:22" x14ac:dyDescent="0.35">
      <c r="A3773" s="70">
        <f t="shared" si="67"/>
        <v>3754</v>
      </c>
      <c r="B3773" s="145">
        <v>1280206.6218922362</v>
      </c>
      <c r="U3773" s="145">
        <v>3753</v>
      </c>
      <c r="V3773" s="145">
        <v>1501655.527856499</v>
      </c>
    </row>
    <row r="3774" spans="1:22" x14ac:dyDescent="0.35">
      <c r="A3774" s="70">
        <f t="shared" si="67"/>
        <v>3755</v>
      </c>
      <c r="B3774" s="145">
        <v>1280206.6218922362</v>
      </c>
      <c r="U3774" s="145">
        <v>3754</v>
      </c>
      <c r="V3774" s="145">
        <v>15174232.355900191</v>
      </c>
    </row>
    <row r="3775" spans="1:22" x14ac:dyDescent="0.35">
      <c r="A3775" s="70">
        <f t="shared" si="67"/>
        <v>3756</v>
      </c>
      <c r="B3775" s="145">
        <v>1280206.6218922362</v>
      </c>
      <c r="U3775" s="145">
        <v>3755</v>
      </c>
      <c r="V3775" s="145">
        <v>39607103.667099029</v>
      </c>
    </row>
    <row r="3776" spans="1:22" x14ac:dyDescent="0.35">
      <c r="A3776" s="70">
        <f t="shared" si="67"/>
        <v>3757</v>
      </c>
      <c r="B3776" s="145">
        <v>1280206.6218922362</v>
      </c>
      <c r="U3776" s="145">
        <v>3756</v>
      </c>
      <c r="V3776" s="145">
        <v>-5635805.3943983093</v>
      </c>
    </row>
    <row r="3777" spans="1:22" x14ac:dyDescent="0.35">
      <c r="A3777" s="70">
        <f t="shared" si="67"/>
        <v>3758</v>
      </c>
      <c r="B3777" s="145">
        <v>1280206.6218922362</v>
      </c>
      <c r="U3777" s="145">
        <v>3757</v>
      </c>
      <c r="V3777" s="145">
        <v>3802567.8001979552</v>
      </c>
    </row>
    <row r="3778" spans="1:22" x14ac:dyDescent="0.35">
      <c r="A3778" s="70">
        <f t="shared" si="67"/>
        <v>3759</v>
      </c>
      <c r="B3778" s="145">
        <v>1280206.6218922362</v>
      </c>
      <c r="U3778" s="145">
        <v>3758</v>
      </c>
      <c r="V3778" s="145">
        <v>15894397.91888722</v>
      </c>
    </row>
    <row r="3779" spans="1:22" x14ac:dyDescent="0.35">
      <c r="A3779" s="70">
        <f t="shared" si="67"/>
        <v>3760</v>
      </c>
      <c r="B3779" s="145">
        <v>1280206.6218922362</v>
      </c>
      <c r="U3779" s="145">
        <v>3759</v>
      </c>
      <c r="V3779" s="145">
        <v>-17900885.004120961</v>
      </c>
    </row>
    <row r="3780" spans="1:22" x14ac:dyDescent="0.35">
      <c r="A3780" s="70">
        <f t="shared" si="67"/>
        <v>3761</v>
      </c>
      <c r="B3780" s="145">
        <v>1280206.6218922362</v>
      </c>
      <c r="U3780" s="145">
        <v>3760</v>
      </c>
      <c r="V3780" s="145">
        <v>-5039392.2021622527</v>
      </c>
    </row>
    <row r="3781" spans="1:22" x14ac:dyDescent="0.35">
      <c r="A3781" s="70">
        <f t="shared" si="67"/>
        <v>3762</v>
      </c>
      <c r="B3781" s="145">
        <v>1280206.6218922362</v>
      </c>
      <c r="U3781" s="145">
        <v>3761</v>
      </c>
      <c r="V3781" s="145">
        <v>-1050233.6109117717</v>
      </c>
    </row>
    <row r="3782" spans="1:22" x14ac:dyDescent="0.35">
      <c r="A3782" s="70">
        <f t="shared" si="67"/>
        <v>3763</v>
      </c>
      <c r="B3782" s="145">
        <v>1280206.6218922362</v>
      </c>
      <c r="U3782" s="145">
        <v>3762</v>
      </c>
      <c r="V3782" s="145">
        <v>-8835800.8125422336</v>
      </c>
    </row>
    <row r="3783" spans="1:22" x14ac:dyDescent="0.35">
      <c r="A3783" s="70">
        <f t="shared" si="67"/>
        <v>3764</v>
      </c>
      <c r="B3783" s="145">
        <v>1280206.6218922362</v>
      </c>
      <c r="U3783" s="145">
        <v>3763</v>
      </c>
      <c r="V3783" s="145">
        <v>-9084792.6275191288</v>
      </c>
    </row>
    <row r="3784" spans="1:22" x14ac:dyDescent="0.35">
      <c r="A3784" s="70">
        <f t="shared" si="67"/>
        <v>3765</v>
      </c>
      <c r="B3784" s="145">
        <v>1280206.6218922362</v>
      </c>
      <c r="U3784" s="145">
        <v>3764</v>
      </c>
      <c r="V3784" s="145">
        <v>-19398047.792932685</v>
      </c>
    </row>
    <row r="3785" spans="1:22" x14ac:dyDescent="0.35">
      <c r="A3785" s="70">
        <f t="shared" si="67"/>
        <v>3766</v>
      </c>
      <c r="B3785" s="145">
        <v>1280206.6218922362</v>
      </c>
      <c r="U3785" s="145">
        <v>3765</v>
      </c>
      <c r="V3785" s="145">
        <v>-4291566.261331236</v>
      </c>
    </row>
    <row r="3786" spans="1:22" x14ac:dyDescent="0.35">
      <c r="A3786" s="70">
        <f t="shared" si="67"/>
        <v>3767</v>
      </c>
      <c r="B3786" s="145">
        <v>1280206.6218922362</v>
      </c>
      <c r="U3786" s="145">
        <v>3766</v>
      </c>
      <c r="V3786" s="145">
        <v>5037141.7328320704</v>
      </c>
    </row>
    <row r="3787" spans="1:22" x14ac:dyDescent="0.35">
      <c r="A3787" s="70">
        <f t="shared" si="67"/>
        <v>3768</v>
      </c>
      <c r="B3787" s="145">
        <v>1280206.6218922362</v>
      </c>
      <c r="U3787" s="145">
        <v>3767</v>
      </c>
      <c r="V3787" s="145">
        <v>6006405.7268945947</v>
      </c>
    </row>
    <row r="3788" spans="1:22" x14ac:dyDescent="0.35">
      <c r="A3788" s="70">
        <f t="shared" si="67"/>
        <v>3769</v>
      </c>
      <c r="B3788" s="145">
        <v>1280206.6218922362</v>
      </c>
      <c r="U3788" s="145">
        <v>3768</v>
      </c>
      <c r="V3788" s="145">
        <v>-1801173.6263786741</v>
      </c>
    </row>
    <row r="3789" spans="1:22" x14ac:dyDescent="0.35">
      <c r="A3789" s="70">
        <f t="shared" si="67"/>
        <v>3770</v>
      </c>
      <c r="B3789" s="145">
        <v>1280206.6218922362</v>
      </c>
      <c r="U3789" s="145">
        <v>3769</v>
      </c>
      <c r="V3789" s="145">
        <v>-10623825.564698378</v>
      </c>
    </row>
    <row r="3790" spans="1:22" x14ac:dyDescent="0.35">
      <c r="A3790" s="70">
        <f t="shared" si="67"/>
        <v>3771</v>
      </c>
      <c r="B3790" s="145">
        <v>1280206.6218922362</v>
      </c>
      <c r="U3790" s="145">
        <v>3770</v>
      </c>
      <c r="V3790" s="145">
        <v>-6720679.1947901435</v>
      </c>
    </row>
    <row r="3791" spans="1:22" x14ac:dyDescent="0.35">
      <c r="A3791" s="70">
        <f t="shared" si="67"/>
        <v>3772</v>
      </c>
      <c r="B3791" s="145">
        <v>1280206.6218922362</v>
      </c>
      <c r="U3791" s="145">
        <v>3771</v>
      </c>
      <c r="V3791" s="145">
        <v>-19231677.16346379</v>
      </c>
    </row>
    <row r="3792" spans="1:22" x14ac:dyDescent="0.35">
      <c r="A3792" s="70">
        <f t="shared" si="67"/>
        <v>3773</v>
      </c>
      <c r="B3792" s="145">
        <v>1280206.6218922362</v>
      </c>
      <c r="U3792" s="145">
        <v>3772</v>
      </c>
      <c r="V3792" s="145">
        <v>-23583883.000586808</v>
      </c>
    </row>
    <row r="3793" spans="1:22" x14ac:dyDescent="0.35">
      <c r="A3793" s="70">
        <f t="shared" si="67"/>
        <v>3774</v>
      </c>
      <c r="B3793" s="145">
        <v>1280206.6218922362</v>
      </c>
      <c r="U3793" s="145">
        <v>3773</v>
      </c>
      <c r="V3793" s="145">
        <v>-8044357.5016096588</v>
      </c>
    </row>
    <row r="3794" spans="1:22" x14ac:dyDescent="0.35">
      <c r="A3794" s="70">
        <f t="shared" si="67"/>
        <v>3775</v>
      </c>
      <c r="B3794" s="145">
        <v>1280206.6218922362</v>
      </c>
      <c r="U3794" s="145">
        <v>3774</v>
      </c>
      <c r="V3794" s="145">
        <v>-7361355.4830661938</v>
      </c>
    </row>
    <row r="3795" spans="1:22" x14ac:dyDescent="0.35">
      <c r="A3795" s="70">
        <f t="shared" si="67"/>
        <v>3776</v>
      </c>
      <c r="B3795" s="145">
        <v>1280206.6218922362</v>
      </c>
      <c r="U3795" s="145">
        <v>3775</v>
      </c>
      <c r="V3795" s="145">
        <v>-10920154.690128267</v>
      </c>
    </row>
    <row r="3796" spans="1:22" x14ac:dyDescent="0.35">
      <c r="A3796" s="70">
        <f t="shared" si="67"/>
        <v>3777</v>
      </c>
      <c r="B3796" s="145">
        <v>1280206.6218922362</v>
      </c>
      <c r="U3796" s="145">
        <v>3776</v>
      </c>
      <c r="V3796" s="145">
        <v>-12799081.863020696</v>
      </c>
    </row>
    <row r="3797" spans="1:22" x14ac:dyDescent="0.35">
      <c r="A3797" s="70">
        <f t="shared" si="67"/>
        <v>3778</v>
      </c>
      <c r="B3797" s="145">
        <v>1280206.6218922362</v>
      </c>
      <c r="U3797" s="145">
        <v>3777</v>
      </c>
      <c r="V3797" s="145">
        <v>678610.2596263662</v>
      </c>
    </row>
    <row r="3798" spans="1:22" x14ac:dyDescent="0.35">
      <c r="A3798" s="70">
        <f t="shared" ref="A3798:A3861" si="68">A3797+1</f>
        <v>3779</v>
      </c>
      <c r="B3798" s="145">
        <v>1280206.6218922362</v>
      </c>
      <c r="U3798" s="145">
        <v>3778</v>
      </c>
      <c r="V3798" s="145">
        <v>11311320.579756133</v>
      </c>
    </row>
    <row r="3799" spans="1:22" x14ac:dyDescent="0.35">
      <c r="A3799" s="70">
        <f t="shared" si="68"/>
        <v>3780</v>
      </c>
      <c r="B3799" s="145">
        <v>1280206.6218922362</v>
      </c>
      <c r="U3799" s="145">
        <v>3779</v>
      </c>
      <c r="V3799" s="145">
        <v>4187642.529985439</v>
      </c>
    </row>
    <row r="3800" spans="1:22" x14ac:dyDescent="0.35">
      <c r="A3800" s="70">
        <f t="shared" si="68"/>
        <v>3781</v>
      </c>
      <c r="B3800" s="145">
        <v>1280206.6218922362</v>
      </c>
      <c r="U3800" s="145">
        <v>3780</v>
      </c>
      <c r="V3800" s="145">
        <v>9635002.4055936038</v>
      </c>
    </row>
    <row r="3801" spans="1:22" x14ac:dyDescent="0.35">
      <c r="A3801" s="70">
        <f t="shared" si="68"/>
        <v>3782</v>
      </c>
      <c r="B3801" s="145">
        <v>1280206.6218922362</v>
      </c>
      <c r="U3801" s="145">
        <v>3781</v>
      </c>
      <c r="V3801" s="145">
        <v>-6680167.6554478724</v>
      </c>
    </row>
    <row r="3802" spans="1:22" x14ac:dyDescent="0.35">
      <c r="A3802" s="70">
        <f t="shared" si="68"/>
        <v>3783</v>
      </c>
      <c r="B3802" s="145">
        <v>1280206.6218922362</v>
      </c>
      <c r="U3802" s="145">
        <v>3782</v>
      </c>
      <c r="V3802" s="145">
        <v>-19223312.609619703</v>
      </c>
    </row>
    <row r="3803" spans="1:22" x14ac:dyDescent="0.35">
      <c r="A3803" s="70">
        <f t="shared" si="68"/>
        <v>3784</v>
      </c>
      <c r="B3803" s="145">
        <v>1280206.6218922362</v>
      </c>
      <c r="U3803" s="145">
        <v>3783</v>
      </c>
      <c r="V3803" s="145">
        <v>24273032.794499118</v>
      </c>
    </row>
    <row r="3804" spans="1:22" x14ac:dyDescent="0.35">
      <c r="A3804" s="70">
        <f t="shared" si="68"/>
        <v>3785</v>
      </c>
      <c r="B3804" s="145">
        <v>1280206.6218922362</v>
      </c>
      <c r="U3804" s="145">
        <v>3784</v>
      </c>
      <c r="V3804" s="145">
        <v>-19206.132743887603</v>
      </c>
    </row>
    <row r="3805" spans="1:22" x14ac:dyDescent="0.35">
      <c r="A3805" s="70">
        <f t="shared" si="68"/>
        <v>3786</v>
      </c>
      <c r="B3805" s="145">
        <v>1280206.6218922362</v>
      </c>
      <c r="U3805" s="145">
        <v>3785</v>
      </c>
      <c r="V3805" s="145">
        <v>-9382076.271600524</v>
      </c>
    </row>
    <row r="3806" spans="1:22" x14ac:dyDescent="0.35">
      <c r="A3806" s="70">
        <f t="shared" si="68"/>
        <v>3787</v>
      </c>
      <c r="B3806" s="145">
        <v>1280206.6218922362</v>
      </c>
      <c r="U3806" s="145">
        <v>3786</v>
      </c>
      <c r="V3806" s="145">
        <v>3793874.35211749</v>
      </c>
    </row>
    <row r="3807" spans="1:22" x14ac:dyDescent="0.35">
      <c r="A3807" s="70">
        <f t="shared" si="68"/>
        <v>3788</v>
      </c>
      <c r="B3807" s="145">
        <v>1280206.6218922362</v>
      </c>
      <c r="U3807" s="145">
        <v>3787</v>
      </c>
      <c r="V3807" s="145">
        <v>8297425.5430678576</v>
      </c>
    </row>
    <row r="3808" spans="1:22" x14ac:dyDescent="0.35">
      <c r="A3808" s="70">
        <f t="shared" si="68"/>
        <v>3789</v>
      </c>
      <c r="B3808" s="145">
        <v>1280206.6218922362</v>
      </c>
      <c r="U3808" s="145">
        <v>3788</v>
      </c>
      <c r="V3808" s="145">
        <v>-26782475.227311376</v>
      </c>
    </row>
    <row r="3809" spans="1:22" x14ac:dyDescent="0.35">
      <c r="A3809" s="70">
        <f t="shared" si="68"/>
        <v>3790</v>
      </c>
      <c r="B3809" s="145">
        <v>1280206.6218922362</v>
      </c>
      <c r="U3809" s="145">
        <v>3789</v>
      </c>
      <c r="V3809" s="145">
        <v>28338637.384883091</v>
      </c>
    </row>
    <row r="3810" spans="1:22" x14ac:dyDescent="0.35">
      <c r="A3810" s="70">
        <f t="shared" si="68"/>
        <v>3791</v>
      </c>
      <c r="B3810" s="145">
        <v>1280206.6218922362</v>
      </c>
      <c r="U3810" s="145">
        <v>3790</v>
      </c>
      <c r="V3810" s="145">
        <v>13929323.628332306</v>
      </c>
    </row>
    <row r="3811" spans="1:22" x14ac:dyDescent="0.35">
      <c r="A3811" s="70">
        <f t="shared" si="68"/>
        <v>3792</v>
      </c>
      <c r="B3811" s="145">
        <v>1280206.6218922362</v>
      </c>
      <c r="U3811" s="145">
        <v>3791</v>
      </c>
      <c r="V3811" s="145">
        <v>-13090991.785129216</v>
      </c>
    </row>
    <row r="3812" spans="1:22" x14ac:dyDescent="0.35">
      <c r="A3812" s="70">
        <f t="shared" si="68"/>
        <v>3793</v>
      </c>
      <c r="B3812" s="145">
        <v>1280206.6218922362</v>
      </c>
      <c r="U3812" s="145">
        <v>3792</v>
      </c>
      <c r="V3812" s="145">
        <v>-17719346.638096917</v>
      </c>
    </row>
    <row r="3813" spans="1:22" x14ac:dyDescent="0.35">
      <c r="A3813" s="70">
        <f t="shared" si="68"/>
        <v>3794</v>
      </c>
      <c r="B3813" s="145">
        <v>1280206.6218922362</v>
      </c>
      <c r="U3813" s="145">
        <v>3793</v>
      </c>
      <c r="V3813" s="145">
        <v>-1910012.4900083952</v>
      </c>
    </row>
    <row r="3814" spans="1:22" x14ac:dyDescent="0.35">
      <c r="A3814" s="70">
        <f t="shared" si="68"/>
        <v>3795</v>
      </c>
      <c r="B3814" s="145">
        <v>1280206.6218922362</v>
      </c>
      <c r="U3814" s="145">
        <v>3794</v>
      </c>
      <c r="V3814" s="145">
        <v>-2520340.154356312</v>
      </c>
    </row>
    <row r="3815" spans="1:22" x14ac:dyDescent="0.35">
      <c r="A3815" s="70">
        <f t="shared" si="68"/>
        <v>3796</v>
      </c>
      <c r="B3815" s="145">
        <v>1280206.6218922362</v>
      </c>
      <c r="U3815" s="145">
        <v>3795</v>
      </c>
      <c r="V3815" s="145">
        <v>-3643575.8963275477</v>
      </c>
    </row>
    <row r="3816" spans="1:22" x14ac:dyDescent="0.35">
      <c r="A3816" s="70">
        <f t="shared" si="68"/>
        <v>3797</v>
      </c>
      <c r="B3816" s="145">
        <v>1280206.6218922362</v>
      </c>
      <c r="U3816" s="145">
        <v>3796</v>
      </c>
      <c r="V3816" s="145">
        <v>-80885.040207948536</v>
      </c>
    </row>
    <row r="3817" spans="1:22" x14ac:dyDescent="0.35">
      <c r="A3817" s="70">
        <f t="shared" si="68"/>
        <v>3798</v>
      </c>
      <c r="B3817" s="145">
        <v>1280206.6218922362</v>
      </c>
      <c r="U3817" s="145">
        <v>3797</v>
      </c>
      <c r="V3817" s="145">
        <v>984010.53227924556</v>
      </c>
    </row>
    <row r="3818" spans="1:22" x14ac:dyDescent="0.35">
      <c r="A3818" s="70">
        <f t="shared" si="68"/>
        <v>3799</v>
      </c>
      <c r="B3818" s="145">
        <v>1280206.6218922362</v>
      </c>
      <c r="U3818" s="145">
        <v>3798</v>
      </c>
      <c r="V3818" s="145">
        <v>-6689128.5845143385</v>
      </c>
    </row>
    <row r="3819" spans="1:22" x14ac:dyDescent="0.35">
      <c r="A3819" s="70">
        <f t="shared" si="68"/>
        <v>3800</v>
      </c>
      <c r="B3819" s="145">
        <v>1280206.6218922362</v>
      </c>
      <c r="U3819" s="145">
        <v>3799</v>
      </c>
      <c r="V3819" s="145">
        <v>50715155.353832431</v>
      </c>
    </row>
    <row r="3820" spans="1:22" x14ac:dyDescent="0.35">
      <c r="A3820" s="70">
        <f t="shared" si="68"/>
        <v>3801</v>
      </c>
      <c r="B3820" s="145">
        <v>1280206.6218922362</v>
      </c>
      <c r="U3820" s="145">
        <v>3800</v>
      </c>
      <c r="V3820" s="145">
        <v>9295662.0681477673</v>
      </c>
    </row>
    <row r="3821" spans="1:22" x14ac:dyDescent="0.35">
      <c r="A3821" s="70">
        <f t="shared" si="68"/>
        <v>3802</v>
      </c>
      <c r="B3821" s="145">
        <v>1280206.6218922362</v>
      </c>
      <c r="U3821" s="145">
        <v>3801</v>
      </c>
      <c r="V3821" s="145">
        <v>-3854055.8176716715</v>
      </c>
    </row>
    <row r="3822" spans="1:22" x14ac:dyDescent="0.35">
      <c r="A3822" s="70">
        <f t="shared" si="68"/>
        <v>3803</v>
      </c>
      <c r="B3822" s="145">
        <v>1280206.6218922362</v>
      </c>
      <c r="U3822" s="145">
        <v>3802</v>
      </c>
      <c r="V3822" s="145">
        <v>1108128.1906236671</v>
      </c>
    </row>
    <row r="3823" spans="1:22" x14ac:dyDescent="0.35">
      <c r="A3823" s="70">
        <f t="shared" si="68"/>
        <v>3804</v>
      </c>
      <c r="B3823" s="145">
        <v>1280206.6218922362</v>
      </c>
      <c r="U3823" s="145">
        <v>3803</v>
      </c>
      <c r="V3823" s="145">
        <v>-3081255.6870614327</v>
      </c>
    </row>
    <row r="3824" spans="1:22" x14ac:dyDescent="0.35">
      <c r="A3824" s="70">
        <f t="shared" si="68"/>
        <v>3805</v>
      </c>
      <c r="B3824" s="145">
        <v>1280206.6218922362</v>
      </c>
      <c r="U3824" s="145">
        <v>3804</v>
      </c>
      <c r="V3824" s="145">
        <v>-21793413.571297452</v>
      </c>
    </row>
    <row r="3825" spans="1:22" x14ac:dyDescent="0.35">
      <c r="A3825" s="70">
        <f t="shared" si="68"/>
        <v>3806</v>
      </c>
      <c r="B3825" s="145">
        <v>1280206.6218922362</v>
      </c>
      <c r="U3825" s="145">
        <v>3805</v>
      </c>
      <c r="V3825" s="145">
        <v>-6608952.3736332878</v>
      </c>
    </row>
    <row r="3826" spans="1:22" x14ac:dyDescent="0.35">
      <c r="A3826" s="70">
        <f t="shared" si="68"/>
        <v>3807</v>
      </c>
      <c r="B3826" s="145">
        <v>1280206.6218922362</v>
      </c>
      <c r="U3826" s="145">
        <v>3806</v>
      </c>
      <c r="V3826" s="145">
        <v>-9182180.6702182591</v>
      </c>
    </row>
    <row r="3827" spans="1:22" x14ac:dyDescent="0.35">
      <c r="A3827" s="70">
        <f t="shared" si="68"/>
        <v>3808</v>
      </c>
      <c r="B3827" s="145">
        <v>1280206.6218922362</v>
      </c>
      <c r="U3827" s="145">
        <v>3807</v>
      </c>
      <c r="V3827" s="145">
        <v>-14282017.736027865</v>
      </c>
    </row>
    <row r="3828" spans="1:22" x14ac:dyDescent="0.35">
      <c r="A3828" s="70">
        <f t="shared" si="68"/>
        <v>3809</v>
      </c>
      <c r="B3828" s="145">
        <v>1280206.6218922362</v>
      </c>
      <c r="U3828" s="145">
        <v>3808</v>
      </c>
      <c r="V3828" s="145">
        <v>-16701773.652602974</v>
      </c>
    </row>
    <row r="3829" spans="1:22" x14ac:dyDescent="0.35">
      <c r="A3829" s="70">
        <f t="shared" si="68"/>
        <v>3810</v>
      </c>
      <c r="B3829" s="145">
        <v>1280206.6218922362</v>
      </c>
      <c r="U3829" s="145">
        <v>3809</v>
      </c>
      <c r="V3829" s="145">
        <v>9850709.5221613906</v>
      </c>
    </row>
    <row r="3830" spans="1:22" x14ac:dyDescent="0.35">
      <c r="A3830" s="70">
        <f t="shared" si="68"/>
        <v>3811</v>
      </c>
      <c r="B3830" s="145">
        <v>1280206.6218922362</v>
      </c>
      <c r="U3830" s="145">
        <v>3810</v>
      </c>
      <c r="V3830" s="145">
        <v>7128941.6300309636</v>
      </c>
    </row>
    <row r="3831" spans="1:22" x14ac:dyDescent="0.35">
      <c r="A3831" s="70">
        <f t="shared" si="68"/>
        <v>3812</v>
      </c>
      <c r="B3831" s="145">
        <v>1280206.6218922362</v>
      </c>
      <c r="U3831" s="145">
        <v>3811</v>
      </c>
      <c r="V3831" s="145">
        <v>22050663.4833524</v>
      </c>
    </row>
    <row r="3832" spans="1:22" x14ac:dyDescent="0.35">
      <c r="A3832" s="70">
        <f t="shared" si="68"/>
        <v>3813</v>
      </c>
      <c r="B3832" s="145">
        <v>1280206.6218922362</v>
      </c>
      <c r="U3832" s="145">
        <v>3812</v>
      </c>
      <c r="V3832" s="145">
        <v>-6842145.23858089</v>
      </c>
    </row>
    <row r="3833" spans="1:22" x14ac:dyDescent="0.35">
      <c r="A3833" s="70">
        <f t="shared" si="68"/>
        <v>3814</v>
      </c>
      <c r="B3833" s="145">
        <v>1280206.6218922362</v>
      </c>
      <c r="U3833" s="145">
        <v>3813</v>
      </c>
      <c r="V3833" s="145">
        <v>12939041.462995604</v>
      </c>
    </row>
    <row r="3834" spans="1:22" x14ac:dyDescent="0.35">
      <c r="A3834" s="70">
        <f t="shared" si="68"/>
        <v>3815</v>
      </c>
      <c r="B3834" s="145">
        <v>1280206.6218922362</v>
      </c>
      <c r="U3834" s="145">
        <v>3814</v>
      </c>
      <c r="V3834" s="145">
        <v>-20092970.07258483</v>
      </c>
    </row>
    <row r="3835" spans="1:22" x14ac:dyDescent="0.35">
      <c r="A3835" s="70">
        <f t="shared" si="68"/>
        <v>3816</v>
      </c>
      <c r="B3835" s="145">
        <v>1280206.6218922362</v>
      </c>
      <c r="U3835" s="145">
        <v>3815</v>
      </c>
      <c r="V3835" s="145">
        <v>-956154.61051748693</v>
      </c>
    </row>
    <row r="3836" spans="1:22" x14ac:dyDescent="0.35">
      <c r="A3836" s="70">
        <f t="shared" si="68"/>
        <v>3817</v>
      </c>
      <c r="B3836" s="145">
        <v>1280206.6218922362</v>
      </c>
      <c r="U3836" s="145">
        <v>3816</v>
      </c>
      <c r="V3836" s="145">
        <v>-23538706.892967314</v>
      </c>
    </row>
    <row r="3837" spans="1:22" x14ac:dyDescent="0.35">
      <c r="A3837" s="70">
        <f t="shared" si="68"/>
        <v>3818</v>
      </c>
      <c r="B3837" s="145">
        <v>1280206.6218922362</v>
      </c>
      <c r="U3837" s="145">
        <v>3817</v>
      </c>
      <c r="V3837" s="145">
        <v>27952718.706319384</v>
      </c>
    </row>
    <row r="3838" spans="1:22" x14ac:dyDescent="0.35">
      <c r="A3838" s="70">
        <f t="shared" si="68"/>
        <v>3819</v>
      </c>
      <c r="B3838" s="145">
        <v>1280206.6218922362</v>
      </c>
      <c r="U3838" s="145">
        <v>3818</v>
      </c>
      <c r="V3838" s="145">
        <v>14639849.400656916</v>
      </c>
    </row>
    <row r="3839" spans="1:22" x14ac:dyDescent="0.35">
      <c r="A3839" s="70">
        <f t="shared" si="68"/>
        <v>3820</v>
      </c>
      <c r="B3839" s="145">
        <v>1280206.6218922362</v>
      </c>
      <c r="U3839" s="145">
        <v>3819</v>
      </c>
      <c r="V3839" s="145">
        <v>-32977241.115813501</v>
      </c>
    </row>
    <row r="3840" spans="1:22" x14ac:dyDescent="0.35">
      <c r="A3840" s="70">
        <f t="shared" si="68"/>
        <v>3821</v>
      </c>
      <c r="B3840" s="145">
        <v>1280206.6218922362</v>
      </c>
      <c r="U3840" s="145">
        <v>3820</v>
      </c>
      <c r="V3840" s="145">
        <v>-10278667.587690704</v>
      </c>
    </row>
    <row r="3841" spans="1:22" x14ac:dyDescent="0.35">
      <c r="A3841" s="70">
        <f t="shared" si="68"/>
        <v>3822</v>
      </c>
      <c r="B3841" s="145">
        <v>1280206.6218922362</v>
      </c>
      <c r="U3841" s="145">
        <v>3821</v>
      </c>
      <c r="V3841" s="145">
        <v>-10227735.41081129</v>
      </c>
    </row>
    <row r="3842" spans="1:22" x14ac:dyDescent="0.35">
      <c r="A3842" s="70">
        <f t="shared" si="68"/>
        <v>3823</v>
      </c>
      <c r="B3842" s="145">
        <v>1280206.6218922362</v>
      </c>
      <c r="U3842" s="145">
        <v>3822</v>
      </c>
      <c r="V3842" s="145">
        <v>-1925904.1634412296</v>
      </c>
    </row>
    <row r="3843" spans="1:22" x14ac:dyDescent="0.35">
      <c r="A3843" s="70">
        <f t="shared" si="68"/>
        <v>3824</v>
      </c>
      <c r="B3843" s="145">
        <v>1280206.6218922362</v>
      </c>
      <c r="U3843" s="145">
        <v>3823</v>
      </c>
      <c r="V3843" s="145">
        <v>5110651.2779751569</v>
      </c>
    </row>
    <row r="3844" spans="1:22" x14ac:dyDescent="0.35">
      <c r="A3844" s="70">
        <f t="shared" si="68"/>
        <v>3825</v>
      </c>
      <c r="B3844" s="145">
        <v>1280206.6218922362</v>
      </c>
      <c r="U3844" s="145">
        <v>3824</v>
      </c>
      <c r="V3844" s="145">
        <v>7208256.2322005704</v>
      </c>
    </row>
    <row r="3845" spans="1:22" x14ac:dyDescent="0.35">
      <c r="A3845" s="70">
        <f t="shared" si="68"/>
        <v>3826</v>
      </c>
      <c r="B3845" s="145">
        <v>1280206.6218922362</v>
      </c>
      <c r="U3845" s="145">
        <v>3825</v>
      </c>
      <c r="V3845" s="145">
        <v>-8290276.5355313607</v>
      </c>
    </row>
    <row r="3846" spans="1:22" x14ac:dyDescent="0.35">
      <c r="A3846" s="70">
        <f t="shared" si="68"/>
        <v>3827</v>
      </c>
      <c r="B3846" s="145">
        <v>1280206.6218922362</v>
      </c>
      <c r="U3846" s="145">
        <v>3826</v>
      </c>
      <c r="V3846" s="145">
        <v>-3732612.3041016795</v>
      </c>
    </row>
    <row r="3847" spans="1:22" x14ac:dyDescent="0.35">
      <c r="A3847" s="70">
        <f t="shared" si="68"/>
        <v>3828</v>
      </c>
      <c r="B3847" s="145">
        <v>1280206.6218922362</v>
      </c>
      <c r="U3847" s="145">
        <v>3827</v>
      </c>
      <c r="V3847" s="145">
        <v>11501441.062103733</v>
      </c>
    </row>
    <row r="3848" spans="1:22" x14ac:dyDescent="0.35">
      <c r="A3848" s="70">
        <f t="shared" si="68"/>
        <v>3829</v>
      </c>
      <c r="B3848" s="145">
        <v>1280206.6218922362</v>
      </c>
      <c r="U3848" s="145">
        <v>3828</v>
      </c>
      <c r="V3848" s="145">
        <v>-15706351.715670317</v>
      </c>
    </row>
    <row r="3849" spans="1:22" x14ac:dyDescent="0.35">
      <c r="A3849" s="70">
        <f t="shared" si="68"/>
        <v>3830</v>
      </c>
      <c r="B3849" s="145">
        <v>1280206.6218922362</v>
      </c>
      <c r="U3849" s="145">
        <v>3829</v>
      </c>
      <c r="V3849" s="145">
        <v>-12240326.954783451</v>
      </c>
    </row>
    <row r="3850" spans="1:22" x14ac:dyDescent="0.35">
      <c r="A3850" s="70">
        <f t="shared" si="68"/>
        <v>3831</v>
      </c>
      <c r="B3850" s="145">
        <v>1280206.6218922362</v>
      </c>
      <c r="U3850" s="145">
        <v>3830</v>
      </c>
      <c r="V3850" s="145">
        <v>24158655.413066037</v>
      </c>
    </row>
    <row r="3851" spans="1:22" x14ac:dyDescent="0.35">
      <c r="A3851" s="70">
        <f t="shared" si="68"/>
        <v>3832</v>
      </c>
      <c r="B3851" s="145">
        <v>1280206.6218922362</v>
      </c>
      <c r="U3851" s="145">
        <v>3831</v>
      </c>
      <c r="V3851" s="145">
        <v>16444015.407105364</v>
      </c>
    </row>
    <row r="3852" spans="1:22" x14ac:dyDescent="0.35">
      <c r="A3852" s="70">
        <f t="shared" si="68"/>
        <v>3833</v>
      </c>
      <c r="B3852" s="145">
        <v>1280206.6218922362</v>
      </c>
      <c r="U3852" s="145">
        <v>3832</v>
      </c>
      <c r="V3852" s="145">
        <v>32413018.338278063</v>
      </c>
    </row>
    <row r="3853" spans="1:22" x14ac:dyDescent="0.35">
      <c r="A3853" s="70">
        <f t="shared" si="68"/>
        <v>3834</v>
      </c>
      <c r="B3853" s="145">
        <v>1280206.6218922362</v>
      </c>
      <c r="U3853" s="145">
        <v>3833</v>
      </c>
      <c r="V3853" s="145">
        <v>19095219.753660873</v>
      </c>
    </row>
    <row r="3854" spans="1:22" x14ac:dyDescent="0.35">
      <c r="A3854" s="70">
        <f t="shared" si="68"/>
        <v>3835</v>
      </c>
      <c r="B3854" s="145">
        <v>1280206.6218922362</v>
      </c>
      <c r="U3854" s="145">
        <v>3834</v>
      </c>
      <c r="V3854" s="145">
        <v>-3857868.673745051</v>
      </c>
    </row>
    <row r="3855" spans="1:22" x14ac:dyDescent="0.35">
      <c r="A3855" s="70">
        <f t="shared" si="68"/>
        <v>3836</v>
      </c>
      <c r="B3855" s="145">
        <v>1280206.6218922362</v>
      </c>
      <c r="U3855" s="145">
        <v>3835</v>
      </c>
      <c r="V3855" s="145">
        <v>7402378.3286524266</v>
      </c>
    </row>
    <row r="3856" spans="1:22" x14ac:dyDescent="0.35">
      <c r="A3856" s="70">
        <f t="shared" si="68"/>
        <v>3837</v>
      </c>
      <c r="B3856" s="145">
        <v>1280206.6218922362</v>
      </c>
      <c r="U3856" s="145">
        <v>3836</v>
      </c>
      <c r="V3856" s="145">
        <v>-5253849.39272983</v>
      </c>
    </row>
    <row r="3857" spans="1:22" x14ac:dyDescent="0.35">
      <c r="A3857" s="70">
        <f t="shared" si="68"/>
        <v>3838</v>
      </c>
      <c r="B3857" s="145">
        <v>1280206.6218922362</v>
      </c>
      <c r="U3857" s="145">
        <v>3837</v>
      </c>
      <c r="V3857" s="145">
        <v>-8683018.393100895</v>
      </c>
    </row>
    <row r="3858" spans="1:22" x14ac:dyDescent="0.35">
      <c r="A3858" s="70">
        <f t="shared" si="68"/>
        <v>3839</v>
      </c>
      <c r="B3858" s="145">
        <v>1280206.6218922362</v>
      </c>
      <c r="U3858" s="145">
        <v>3838</v>
      </c>
      <c r="V3858" s="145">
        <v>9577346.9257497638</v>
      </c>
    </row>
    <row r="3859" spans="1:22" x14ac:dyDescent="0.35">
      <c r="A3859" s="70">
        <f t="shared" si="68"/>
        <v>3840</v>
      </c>
      <c r="B3859" s="145">
        <v>1280206.6218922362</v>
      </c>
      <c r="U3859" s="145">
        <v>3839</v>
      </c>
      <c r="V3859" s="145">
        <v>34148796.671559766</v>
      </c>
    </row>
    <row r="3860" spans="1:22" x14ac:dyDescent="0.35">
      <c r="A3860" s="70">
        <f t="shared" si="68"/>
        <v>3841</v>
      </c>
      <c r="B3860" s="145">
        <v>1280206.6218922362</v>
      </c>
      <c r="U3860" s="145">
        <v>3840</v>
      </c>
      <c r="V3860" s="145">
        <v>-57387.048836261034</v>
      </c>
    </row>
    <row r="3861" spans="1:22" x14ac:dyDescent="0.35">
      <c r="A3861" s="70">
        <f t="shared" si="68"/>
        <v>3842</v>
      </c>
      <c r="B3861" s="145">
        <v>1280206.6218922362</v>
      </c>
      <c r="U3861" s="145">
        <v>3841</v>
      </c>
      <c r="V3861" s="145">
        <v>-21793483.823060449</v>
      </c>
    </row>
    <row r="3862" spans="1:22" x14ac:dyDescent="0.35">
      <c r="A3862" s="70">
        <f t="shared" ref="A3862:A3925" si="69">A3861+1</f>
        <v>3843</v>
      </c>
      <c r="B3862" s="145">
        <v>1280206.6218922362</v>
      </c>
      <c r="U3862" s="145">
        <v>3842</v>
      </c>
      <c r="V3862" s="145">
        <v>34845343.754042447</v>
      </c>
    </row>
    <row r="3863" spans="1:22" x14ac:dyDescent="0.35">
      <c r="A3863" s="70">
        <f t="shared" si="69"/>
        <v>3844</v>
      </c>
      <c r="B3863" s="145">
        <v>1280206.6218922362</v>
      </c>
      <c r="U3863" s="145">
        <v>3843</v>
      </c>
      <c r="V3863" s="145">
        <v>7150851.7160318196</v>
      </c>
    </row>
    <row r="3864" spans="1:22" x14ac:dyDescent="0.35">
      <c r="A3864" s="70">
        <f t="shared" si="69"/>
        <v>3845</v>
      </c>
      <c r="B3864" s="145">
        <v>1280206.6218922362</v>
      </c>
      <c r="U3864" s="145">
        <v>3844</v>
      </c>
      <c r="V3864" s="145">
        <v>27282196.051563293</v>
      </c>
    </row>
    <row r="3865" spans="1:22" x14ac:dyDescent="0.35">
      <c r="A3865" s="70">
        <f t="shared" si="69"/>
        <v>3846</v>
      </c>
      <c r="B3865" s="145">
        <v>1280206.6218922362</v>
      </c>
      <c r="U3865" s="145">
        <v>3845</v>
      </c>
      <c r="V3865" s="145">
        <v>-18953011.504917175</v>
      </c>
    </row>
    <row r="3866" spans="1:22" x14ac:dyDescent="0.35">
      <c r="A3866" s="70">
        <f t="shared" si="69"/>
        <v>3847</v>
      </c>
      <c r="B3866" s="145">
        <v>1280206.6218922362</v>
      </c>
      <c r="U3866" s="145">
        <v>3846</v>
      </c>
      <c r="V3866" s="145">
        <v>11080042.713706505</v>
      </c>
    </row>
    <row r="3867" spans="1:22" x14ac:dyDescent="0.35">
      <c r="A3867" s="70">
        <f t="shared" si="69"/>
        <v>3848</v>
      </c>
      <c r="B3867" s="145">
        <v>1280206.6218922362</v>
      </c>
      <c r="U3867" s="145">
        <v>3847</v>
      </c>
      <c r="V3867" s="145">
        <v>-1326410.5289886035</v>
      </c>
    </row>
    <row r="3868" spans="1:22" x14ac:dyDescent="0.35">
      <c r="A3868" s="70">
        <f t="shared" si="69"/>
        <v>3849</v>
      </c>
      <c r="B3868" s="145">
        <v>1280206.6218922362</v>
      </c>
      <c r="U3868" s="145">
        <v>3848</v>
      </c>
      <c r="V3868" s="145">
        <v>10574150.012870781</v>
      </c>
    </row>
    <row r="3869" spans="1:22" x14ac:dyDescent="0.35">
      <c r="A3869" s="70">
        <f t="shared" si="69"/>
        <v>3850</v>
      </c>
      <c r="B3869" s="145">
        <v>1280206.6218922362</v>
      </c>
      <c r="U3869" s="145">
        <v>3849</v>
      </c>
      <c r="V3869" s="145">
        <v>4675291.1074777246</v>
      </c>
    </row>
    <row r="3870" spans="1:22" x14ac:dyDescent="0.35">
      <c r="A3870" s="70">
        <f t="shared" si="69"/>
        <v>3851</v>
      </c>
      <c r="B3870" s="145">
        <v>1280206.6218922362</v>
      </c>
      <c r="U3870" s="145">
        <v>3850</v>
      </c>
      <c r="V3870" s="145">
        <v>-10499836.598927958</v>
      </c>
    </row>
    <row r="3871" spans="1:22" x14ac:dyDescent="0.35">
      <c r="A3871" s="70">
        <f t="shared" si="69"/>
        <v>3852</v>
      </c>
      <c r="B3871" s="145">
        <v>1280206.6218922362</v>
      </c>
      <c r="U3871" s="145">
        <v>3851</v>
      </c>
      <c r="V3871" s="145">
        <v>-16287715.093646709</v>
      </c>
    </row>
    <row r="3872" spans="1:22" x14ac:dyDescent="0.35">
      <c r="A3872" s="70">
        <f t="shared" si="69"/>
        <v>3853</v>
      </c>
      <c r="B3872" s="145">
        <v>1280206.6218922362</v>
      </c>
      <c r="U3872" s="145">
        <v>3852</v>
      </c>
      <c r="V3872" s="145">
        <v>10443095.934079617</v>
      </c>
    </row>
    <row r="3873" spans="1:22" x14ac:dyDescent="0.35">
      <c r="A3873" s="70">
        <f t="shared" si="69"/>
        <v>3854</v>
      </c>
      <c r="B3873" s="145">
        <v>1280206.6218922362</v>
      </c>
      <c r="U3873" s="145">
        <v>3853</v>
      </c>
      <c r="V3873" s="145">
        <v>10822852.892810229</v>
      </c>
    </row>
    <row r="3874" spans="1:22" x14ac:dyDescent="0.35">
      <c r="A3874" s="70">
        <f t="shared" si="69"/>
        <v>3855</v>
      </c>
      <c r="B3874" s="145">
        <v>1280206.6218922362</v>
      </c>
      <c r="U3874" s="145">
        <v>3854</v>
      </c>
      <c r="V3874" s="145">
        <v>14073866.239317536</v>
      </c>
    </row>
    <row r="3875" spans="1:22" x14ac:dyDescent="0.35">
      <c r="A3875" s="70">
        <f t="shared" si="69"/>
        <v>3856</v>
      </c>
      <c r="B3875" s="145">
        <v>1280206.6218922362</v>
      </c>
      <c r="U3875" s="145">
        <v>3855</v>
      </c>
      <c r="V3875" s="145">
        <v>-1160222.594614815</v>
      </c>
    </row>
    <row r="3876" spans="1:22" x14ac:dyDescent="0.35">
      <c r="A3876" s="70">
        <f t="shared" si="69"/>
        <v>3857</v>
      </c>
      <c r="B3876" s="145">
        <v>1280206.6218922362</v>
      </c>
      <c r="U3876" s="145">
        <v>3856</v>
      </c>
      <c r="V3876" s="145">
        <v>53060628.800375558</v>
      </c>
    </row>
    <row r="3877" spans="1:22" x14ac:dyDescent="0.35">
      <c r="A3877" s="70">
        <f t="shared" si="69"/>
        <v>3858</v>
      </c>
      <c r="B3877" s="145">
        <v>1280206.6218922362</v>
      </c>
      <c r="U3877" s="145">
        <v>3857</v>
      </c>
      <c r="V3877" s="145">
        <v>15944772.172729842</v>
      </c>
    </row>
    <row r="3878" spans="1:22" x14ac:dyDescent="0.35">
      <c r="A3878" s="70">
        <f t="shared" si="69"/>
        <v>3859</v>
      </c>
      <c r="B3878" s="145">
        <v>1280206.6218922362</v>
      </c>
      <c r="U3878" s="145">
        <v>3858</v>
      </c>
      <c r="V3878" s="145">
        <v>-1224940.784956798</v>
      </c>
    </row>
    <row r="3879" spans="1:22" x14ac:dyDescent="0.35">
      <c r="A3879" s="70">
        <f t="shared" si="69"/>
        <v>3860</v>
      </c>
      <c r="B3879" s="145">
        <v>1280206.6218922362</v>
      </c>
      <c r="U3879" s="145">
        <v>3859</v>
      </c>
      <c r="V3879" s="145">
        <v>22485641.014620356</v>
      </c>
    </row>
    <row r="3880" spans="1:22" x14ac:dyDescent="0.35">
      <c r="A3880" s="70">
        <f t="shared" si="69"/>
        <v>3861</v>
      </c>
      <c r="B3880" s="145">
        <v>1280206.6218922362</v>
      </c>
      <c r="U3880" s="145">
        <v>3860</v>
      </c>
      <c r="V3880" s="145">
        <v>25060249.852321111</v>
      </c>
    </row>
    <row r="3881" spans="1:22" x14ac:dyDescent="0.35">
      <c r="A3881" s="70">
        <f t="shared" si="69"/>
        <v>3862</v>
      </c>
      <c r="B3881" s="145">
        <v>1280206.6218922362</v>
      </c>
      <c r="U3881" s="145">
        <v>3861</v>
      </c>
      <c r="V3881" s="145">
        <v>-7900989.0072573461</v>
      </c>
    </row>
    <row r="3882" spans="1:22" x14ac:dyDescent="0.35">
      <c r="A3882" s="70">
        <f t="shared" si="69"/>
        <v>3863</v>
      </c>
      <c r="B3882" s="145">
        <v>1280206.6218922362</v>
      </c>
      <c r="U3882" s="145">
        <v>3862</v>
      </c>
      <c r="V3882" s="145">
        <v>-13104422.194831621</v>
      </c>
    </row>
    <row r="3883" spans="1:22" x14ac:dyDescent="0.35">
      <c r="A3883" s="70">
        <f t="shared" si="69"/>
        <v>3864</v>
      </c>
      <c r="B3883" s="145">
        <v>1280206.6218922362</v>
      </c>
      <c r="U3883" s="145">
        <v>3863</v>
      </c>
      <c r="V3883" s="145">
        <v>6009810.9937986359</v>
      </c>
    </row>
    <row r="3884" spans="1:22" x14ac:dyDescent="0.35">
      <c r="A3884" s="70">
        <f t="shared" si="69"/>
        <v>3865</v>
      </c>
      <c r="B3884" s="145">
        <v>1280206.6218922362</v>
      </c>
      <c r="U3884" s="145">
        <v>3864</v>
      </c>
      <c r="V3884" s="145">
        <v>13780135.553226478</v>
      </c>
    </row>
    <row r="3885" spans="1:22" x14ac:dyDescent="0.35">
      <c r="A3885" s="70">
        <f t="shared" si="69"/>
        <v>3866</v>
      </c>
      <c r="B3885" s="145">
        <v>1280206.6218922362</v>
      </c>
      <c r="U3885" s="145">
        <v>3865</v>
      </c>
      <c r="V3885" s="145">
        <v>-7112814.4025708251</v>
      </c>
    </row>
    <row r="3886" spans="1:22" x14ac:dyDescent="0.35">
      <c r="A3886" s="70">
        <f t="shared" si="69"/>
        <v>3867</v>
      </c>
      <c r="B3886" s="145">
        <v>1280206.6218922362</v>
      </c>
      <c r="U3886" s="145">
        <v>3866</v>
      </c>
      <c r="V3886" s="145">
        <v>-6064427.8715327792</v>
      </c>
    </row>
    <row r="3887" spans="1:22" x14ac:dyDescent="0.35">
      <c r="A3887" s="70">
        <f t="shared" si="69"/>
        <v>3868</v>
      </c>
      <c r="B3887" s="145">
        <v>1280206.6218922362</v>
      </c>
      <c r="U3887" s="145">
        <v>3867</v>
      </c>
      <c r="V3887" s="145">
        <v>-15166878.928414602</v>
      </c>
    </row>
    <row r="3888" spans="1:22" x14ac:dyDescent="0.35">
      <c r="A3888" s="70">
        <f t="shared" si="69"/>
        <v>3869</v>
      </c>
      <c r="B3888" s="145">
        <v>1280206.6218922362</v>
      </c>
      <c r="U3888" s="145">
        <v>3868</v>
      </c>
      <c r="V3888" s="145">
        <v>-6341703.3328624889</v>
      </c>
    </row>
    <row r="3889" spans="1:22" x14ac:dyDescent="0.35">
      <c r="A3889" s="70">
        <f t="shared" si="69"/>
        <v>3870</v>
      </c>
      <c r="B3889" s="145">
        <v>1280206.6218922362</v>
      </c>
      <c r="U3889" s="145">
        <v>3869</v>
      </c>
      <c r="V3889" s="145">
        <v>-5017900.5472969376</v>
      </c>
    </row>
    <row r="3890" spans="1:22" x14ac:dyDescent="0.35">
      <c r="A3890" s="70">
        <f t="shared" si="69"/>
        <v>3871</v>
      </c>
      <c r="B3890" s="145">
        <v>1280206.6218922362</v>
      </c>
      <c r="U3890" s="145">
        <v>3870</v>
      </c>
      <c r="V3890" s="145">
        <v>-2090119.2868138626</v>
      </c>
    </row>
    <row r="3891" spans="1:22" x14ac:dyDescent="0.35">
      <c r="A3891" s="70">
        <f t="shared" si="69"/>
        <v>3872</v>
      </c>
      <c r="B3891" s="145">
        <v>1280206.6218922362</v>
      </c>
      <c r="U3891" s="145">
        <v>3871</v>
      </c>
      <c r="V3891" s="145">
        <v>13612046.12145533</v>
      </c>
    </row>
    <row r="3892" spans="1:22" x14ac:dyDescent="0.35">
      <c r="A3892" s="70">
        <f t="shared" si="69"/>
        <v>3873</v>
      </c>
      <c r="B3892" s="145">
        <v>1280206.6218922362</v>
      </c>
      <c r="U3892" s="145">
        <v>3872</v>
      </c>
      <c r="V3892" s="145">
        <v>-12170174.452772075</v>
      </c>
    </row>
    <row r="3893" spans="1:22" x14ac:dyDescent="0.35">
      <c r="A3893" s="70">
        <f t="shared" si="69"/>
        <v>3874</v>
      </c>
      <c r="B3893" s="145">
        <v>1280206.6218922362</v>
      </c>
      <c r="U3893" s="145">
        <v>3873</v>
      </c>
      <c r="V3893" s="145">
        <v>-5565065.3013116773</v>
      </c>
    </row>
    <row r="3894" spans="1:22" x14ac:dyDescent="0.35">
      <c r="A3894" s="70">
        <f t="shared" si="69"/>
        <v>3875</v>
      </c>
      <c r="B3894" s="145">
        <v>1280206.6218922362</v>
      </c>
      <c r="U3894" s="145">
        <v>3874</v>
      </c>
      <c r="V3894" s="145">
        <v>4891712.6745775566</v>
      </c>
    </row>
    <row r="3895" spans="1:22" x14ac:dyDescent="0.35">
      <c r="A3895" s="70">
        <f t="shared" si="69"/>
        <v>3876</v>
      </c>
      <c r="B3895" s="145">
        <v>1280206.6218922362</v>
      </c>
      <c r="U3895" s="145">
        <v>3875</v>
      </c>
      <c r="V3895" s="145">
        <v>-12229127.402800869</v>
      </c>
    </row>
    <row r="3896" spans="1:22" x14ac:dyDescent="0.35">
      <c r="A3896" s="70">
        <f t="shared" si="69"/>
        <v>3877</v>
      </c>
      <c r="B3896" s="145">
        <v>1280206.6218922362</v>
      </c>
      <c r="U3896" s="145">
        <v>3876</v>
      </c>
      <c r="V3896" s="145">
        <v>-44506.515254698694</v>
      </c>
    </row>
    <row r="3897" spans="1:22" x14ac:dyDescent="0.35">
      <c r="A3897" s="70">
        <f t="shared" si="69"/>
        <v>3878</v>
      </c>
      <c r="B3897" s="145">
        <v>1280206.6218922362</v>
      </c>
      <c r="U3897" s="145">
        <v>3877</v>
      </c>
      <c r="V3897" s="145">
        <v>-9090705.2821646724</v>
      </c>
    </row>
    <row r="3898" spans="1:22" x14ac:dyDescent="0.35">
      <c r="A3898" s="70">
        <f t="shared" si="69"/>
        <v>3879</v>
      </c>
      <c r="B3898" s="145">
        <v>1280206.6218922362</v>
      </c>
      <c r="U3898" s="145">
        <v>3878</v>
      </c>
      <c r="V3898" s="145">
        <v>18689582.271615472</v>
      </c>
    </row>
    <row r="3899" spans="1:22" x14ac:dyDescent="0.35">
      <c r="A3899" s="70">
        <f t="shared" si="69"/>
        <v>3880</v>
      </c>
      <c r="B3899" s="145">
        <v>1280206.6218922362</v>
      </c>
      <c r="U3899" s="145">
        <v>3879</v>
      </c>
      <c r="V3899" s="145">
        <v>33254339.138999131</v>
      </c>
    </row>
    <row r="3900" spans="1:22" x14ac:dyDescent="0.35">
      <c r="A3900" s="70">
        <f t="shared" si="69"/>
        <v>3881</v>
      </c>
      <c r="B3900" s="145">
        <v>1280206.6218922362</v>
      </c>
      <c r="U3900" s="145">
        <v>3880</v>
      </c>
      <c r="V3900" s="145">
        <v>-24578196.727059461</v>
      </c>
    </row>
    <row r="3901" spans="1:22" x14ac:dyDescent="0.35">
      <c r="A3901" s="70">
        <f t="shared" si="69"/>
        <v>3882</v>
      </c>
      <c r="B3901" s="145">
        <v>1280206.6218922362</v>
      </c>
      <c r="U3901" s="145">
        <v>3881</v>
      </c>
      <c r="V3901" s="145">
        <v>1817864.031626936</v>
      </c>
    </row>
    <row r="3902" spans="1:22" x14ac:dyDescent="0.35">
      <c r="A3902" s="70">
        <f t="shared" si="69"/>
        <v>3883</v>
      </c>
      <c r="B3902" s="145">
        <v>1280206.6218922362</v>
      </c>
      <c r="U3902" s="145">
        <v>3882</v>
      </c>
      <c r="V3902" s="145">
        <v>-24437586.532889828</v>
      </c>
    </row>
    <row r="3903" spans="1:22" x14ac:dyDescent="0.35">
      <c r="A3903" s="70">
        <f t="shared" si="69"/>
        <v>3884</v>
      </c>
      <c r="B3903" s="145">
        <v>1280206.6218922362</v>
      </c>
      <c r="U3903" s="145">
        <v>3883</v>
      </c>
      <c r="V3903" s="145">
        <v>7383525.1165789552</v>
      </c>
    </row>
    <row r="3904" spans="1:22" x14ac:dyDescent="0.35">
      <c r="A3904" s="70">
        <f t="shared" si="69"/>
        <v>3885</v>
      </c>
      <c r="B3904" s="145">
        <v>1280206.6218922362</v>
      </c>
      <c r="U3904" s="145">
        <v>3884</v>
      </c>
      <c r="V3904" s="145">
        <v>5995558.0010326169</v>
      </c>
    </row>
    <row r="3905" spans="1:22" x14ac:dyDescent="0.35">
      <c r="A3905" s="70">
        <f t="shared" si="69"/>
        <v>3886</v>
      </c>
      <c r="B3905" s="145">
        <v>1280206.6218922362</v>
      </c>
      <c r="U3905" s="145">
        <v>3885</v>
      </c>
      <c r="V3905" s="145">
        <v>13338769.788979627</v>
      </c>
    </row>
    <row r="3906" spans="1:22" x14ac:dyDescent="0.35">
      <c r="A3906" s="70">
        <f t="shared" si="69"/>
        <v>3887</v>
      </c>
      <c r="B3906" s="145">
        <v>1280206.6218922362</v>
      </c>
      <c r="U3906" s="145">
        <v>3886</v>
      </c>
      <c r="V3906" s="145">
        <v>15551734.436028417</v>
      </c>
    </row>
    <row r="3907" spans="1:22" x14ac:dyDescent="0.35">
      <c r="A3907" s="70">
        <f t="shared" si="69"/>
        <v>3888</v>
      </c>
      <c r="B3907" s="145">
        <v>1280206.6218922362</v>
      </c>
      <c r="U3907" s="145">
        <v>3887</v>
      </c>
      <c r="V3907" s="145">
        <v>19515784.007613942</v>
      </c>
    </row>
    <row r="3908" spans="1:22" x14ac:dyDescent="0.35">
      <c r="A3908" s="70">
        <f t="shared" si="69"/>
        <v>3889</v>
      </c>
      <c r="B3908" s="145">
        <v>1280206.6218922362</v>
      </c>
      <c r="U3908" s="145">
        <v>3888</v>
      </c>
      <c r="V3908" s="145">
        <v>-23349550.335813902</v>
      </c>
    </row>
    <row r="3909" spans="1:22" x14ac:dyDescent="0.35">
      <c r="A3909" s="70">
        <f t="shared" si="69"/>
        <v>3890</v>
      </c>
      <c r="B3909" s="145">
        <v>1280206.6218922362</v>
      </c>
      <c r="U3909" s="145">
        <v>3889</v>
      </c>
      <c r="V3909" s="145">
        <v>-4652186.3262731694</v>
      </c>
    </row>
    <row r="3910" spans="1:22" x14ac:dyDescent="0.35">
      <c r="A3910" s="70">
        <f t="shared" si="69"/>
        <v>3891</v>
      </c>
      <c r="B3910" s="145">
        <v>1280206.6218922362</v>
      </c>
      <c r="U3910" s="145">
        <v>3890</v>
      </c>
      <c r="V3910" s="145">
        <v>-3986778.6924627051</v>
      </c>
    </row>
    <row r="3911" spans="1:22" x14ac:dyDescent="0.35">
      <c r="A3911" s="70">
        <f t="shared" si="69"/>
        <v>3892</v>
      </c>
      <c r="B3911" s="145">
        <v>1280206.6218922362</v>
      </c>
      <c r="U3911" s="145">
        <v>3891</v>
      </c>
      <c r="V3911" s="145">
        <v>11220769.948134661</v>
      </c>
    </row>
    <row r="3912" spans="1:22" x14ac:dyDescent="0.35">
      <c r="A3912" s="70">
        <f t="shared" si="69"/>
        <v>3893</v>
      </c>
      <c r="B3912" s="145">
        <v>1280206.6218922362</v>
      </c>
      <c r="U3912" s="145">
        <v>3892</v>
      </c>
      <c r="V3912" s="145">
        <v>-23968491.754319891</v>
      </c>
    </row>
    <row r="3913" spans="1:22" x14ac:dyDescent="0.35">
      <c r="A3913" s="70">
        <f t="shared" si="69"/>
        <v>3894</v>
      </c>
      <c r="B3913" s="145">
        <v>1280206.6218922362</v>
      </c>
      <c r="U3913" s="145">
        <v>3893</v>
      </c>
      <c r="V3913" s="145">
        <v>-13329174.589388244</v>
      </c>
    </row>
    <row r="3914" spans="1:22" x14ac:dyDescent="0.35">
      <c r="A3914" s="70">
        <f t="shared" si="69"/>
        <v>3895</v>
      </c>
      <c r="B3914" s="145">
        <v>1280206.6218922362</v>
      </c>
      <c r="U3914" s="145">
        <v>3894</v>
      </c>
      <c r="V3914" s="145">
        <v>30572034.523372099</v>
      </c>
    </row>
    <row r="3915" spans="1:22" x14ac:dyDescent="0.35">
      <c r="A3915" s="70">
        <f t="shared" si="69"/>
        <v>3896</v>
      </c>
      <c r="B3915" s="145">
        <v>1280206.6218922362</v>
      </c>
      <c r="U3915" s="145">
        <v>3895</v>
      </c>
      <c r="V3915" s="145">
        <v>-30057101.483694416</v>
      </c>
    </row>
    <row r="3916" spans="1:22" x14ac:dyDescent="0.35">
      <c r="A3916" s="70">
        <f t="shared" si="69"/>
        <v>3897</v>
      </c>
      <c r="B3916" s="145">
        <v>1280206.6218922362</v>
      </c>
      <c r="U3916" s="145">
        <v>3896</v>
      </c>
      <c r="V3916" s="145">
        <v>-19451075.776833765</v>
      </c>
    </row>
    <row r="3917" spans="1:22" x14ac:dyDescent="0.35">
      <c r="A3917" s="70">
        <f t="shared" si="69"/>
        <v>3898</v>
      </c>
      <c r="B3917" s="145">
        <v>1280206.6218922362</v>
      </c>
      <c r="U3917" s="145">
        <v>3897</v>
      </c>
      <c r="V3917" s="145">
        <v>-13708832.392097859</v>
      </c>
    </row>
    <row r="3918" spans="1:22" x14ac:dyDescent="0.35">
      <c r="A3918" s="70">
        <f t="shared" si="69"/>
        <v>3899</v>
      </c>
      <c r="B3918" s="145">
        <v>1280206.6218922362</v>
      </c>
      <c r="U3918" s="145">
        <v>3898</v>
      </c>
      <c r="V3918" s="145">
        <v>-26325896.297279455</v>
      </c>
    </row>
    <row r="3919" spans="1:22" x14ac:dyDescent="0.35">
      <c r="A3919" s="70">
        <f t="shared" si="69"/>
        <v>3900</v>
      </c>
      <c r="B3919" s="145">
        <v>1280206.6218922362</v>
      </c>
      <c r="U3919" s="145">
        <v>3899</v>
      </c>
      <c r="V3919" s="145">
        <v>51315859.967618152</v>
      </c>
    </row>
    <row r="3920" spans="1:22" x14ac:dyDescent="0.35">
      <c r="A3920" s="70">
        <f t="shared" si="69"/>
        <v>3901</v>
      </c>
      <c r="B3920" s="145">
        <v>1280206.6218922362</v>
      </c>
      <c r="U3920" s="145">
        <v>3900</v>
      </c>
      <c r="V3920" s="145">
        <v>18411144.271137953</v>
      </c>
    </row>
    <row r="3921" spans="1:22" x14ac:dyDescent="0.35">
      <c r="A3921" s="70">
        <f t="shared" si="69"/>
        <v>3902</v>
      </c>
      <c r="B3921" s="145">
        <v>1280206.6218922362</v>
      </c>
      <c r="U3921" s="145">
        <v>3901</v>
      </c>
      <c r="V3921" s="145">
        <v>27237786.956251055</v>
      </c>
    </row>
    <row r="3922" spans="1:22" x14ac:dyDescent="0.35">
      <c r="A3922" s="70">
        <f t="shared" si="69"/>
        <v>3903</v>
      </c>
      <c r="B3922" s="145">
        <v>1280206.6218922362</v>
      </c>
      <c r="U3922" s="145">
        <v>3902</v>
      </c>
      <c r="V3922" s="145">
        <v>-11955589.794853501</v>
      </c>
    </row>
    <row r="3923" spans="1:22" x14ac:dyDescent="0.35">
      <c r="A3923" s="70">
        <f t="shared" si="69"/>
        <v>3904</v>
      </c>
      <c r="B3923" s="145">
        <v>1280206.6218922362</v>
      </c>
      <c r="U3923" s="145">
        <v>3903</v>
      </c>
      <c r="V3923" s="145">
        <v>37840674.612653993</v>
      </c>
    </row>
    <row r="3924" spans="1:22" x14ac:dyDescent="0.35">
      <c r="A3924" s="70">
        <f t="shared" si="69"/>
        <v>3905</v>
      </c>
      <c r="B3924" s="145">
        <v>1280206.6218922362</v>
      </c>
      <c r="U3924" s="145">
        <v>3904</v>
      </c>
      <c r="V3924" s="145">
        <v>2492421.4318189994</v>
      </c>
    </row>
    <row r="3925" spans="1:22" x14ac:dyDescent="0.35">
      <c r="A3925" s="70">
        <f t="shared" si="69"/>
        <v>3906</v>
      </c>
      <c r="B3925" s="145">
        <v>1280206.6218922362</v>
      </c>
      <c r="U3925" s="145">
        <v>3905</v>
      </c>
      <c r="V3925" s="145">
        <v>35311165.840724051</v>
      </c>
    </row>
    <row r="3926" spans="1:22" x14ac:dyDescent="0.35">
      <c r="A3926" s="70">
        <f t="shared" ref="A3926:A3989" si="70">A3925+1</f>
        <v>3907</v>
      </c>
      <c r="B3926" s="145">
        <v>1280206.6218922362</v>
      </c>
      <c r="U3926" s="145">
        <v>3906</v>
      </c>
      <c r="V3926" s="145">
        <v>33172664.279438347</v>
      </c>
    </row>
    <row r="3927" spans="1:22" x14ac:dyDescent="0.35">
      <c r="A3927" s="70">
        <f t="shared" si="70"/>
        <v>3908</v>
      </c>
      <c r="B3927" s="145">
        <v>1280206.6218922362</v>
      </c>
      <c r="U3927" s="145">
        <v>3907</v>
      </c>
      <c r="V3927" s="145">
        <v>-24450301.580920331</v>
      </c>
    </row>
    <row r="3928" spans="1:22" x14ac:dyDescent="0.35">
      <c r="A3928" s="70">
        <f t="shared" si="70"/>
        <v>3909</v>
      </c>
      <c r="B3928" s="145">
        <v>1280206.6218922362</v>
      </c>
      <c r="U3928" s="145">
        <v>3908</v>
      </c>
      <c r="V3928" s="145">
        <v>2726147.4638645872</v>
      </c>
    </row>
    <row r="3929" spans="1:22" x14ac:dyDescent="0.35">
      <c r="A3929" s="70">
        <f t="shared" si="70"/>
        <v>3910</v>
      </c>
      <c r="B3929" s="145">
        <v>1280206.6218922362</v>
      </c>
      <c r="U3929" s="145">
        <v>3909</v>
      </c>
      <c r="V3929" s="145">
        <v>21361938.933096521</v>
      </c>
    </row>
    <row r="3930" spans="1:22" x14ac:dyDescent="0.35">
      <c r="A3930" s="70">
        <f t="shared" si="70"/>
        <v>3911</v>
      </c>
      <c r="B3930" s="145">
        <v>1280206.6218922362</v>
      </c>
      <c r="U3930" s="145">
        <v>3910</v>
      </c>
      <c r="V3930" s="145">
        <v>-812524.7971691303</v>
      </c>
    </row>
    <row r="3931" spans="1:22" x14ac:dyDescent="0.35">
      <c r="A3931" s="70">
        <f t="shared" si="70"/>
        <v>3912</v>
      </c>
      <c r="B3931" s="145">
        <v>1280206.6218922362</v>
      </c>
      <c r="U3931" s="145">
        <v>3911</v>
      </c>
      <c r="V3931" s="145">
        <v>9536555.709250439</v>
      </c>
    </row>
    <row r="3932" spans="1:22" x14ac:dyDescent="0.35">
      <c r="A3932" s="70">
        <f t="shared" si="70"/>
        <v>3913</v>
      </c>
      <c r="B3932" s="145">
        <v>1280206.6218922362</v>
      </c>
      <c r="U3932" s="145">
        <v>3912</v>
      </c>
      <c r="V3932" s="145">
        <v>-36109651.845890068</v>
      </c>
    </row>
    <row r="3933" spans="1:22" x14ac:dyDescent="0.35">
      <c r="A3933" s="70">
        <f t="shared" si="70"/>
        <v>3914</v>
      </c>
      <c r="B3933" s="145">
        <v>1280206.6218922362</v>
      </c>
      <c r="U3933" s="145">
        <v>3913</v>
      </c>
      <c r="V3933" s="145">
        <v>-801691.22395227104</v>
      </c>
    </row>
    <row r="3934" spans="1:22" x14ac:dyDescent="0.35">
      <c r="A3934" s="70">
        <f t="shared" si="70"/>
        <v>3915</v>
      </c>
      <c r="B3934" s="145">
        <v>1280206.6218922362</v>
      </c>
      <c r="U3934" s="145">
        <v>3914</v>
      </c>
      <c r="V3934" s="145">
        <v>-14347090.800549518</v>
      </c>
    </row>
    <row r="3935" spans="1:22" x14ac:dyDescent="0.35">
      <c r="A3935" s="70">
        <f t="shared" si="70"/>
        <v>3916</v>
      </c>
      <c r="B3935" s="145">
        <v>1280206.6218922362</v>
      </c>
      <c r="U3935" s="145">
        <v>3915</v>
      </c>
      <c r="V3935" s="145">
        <v>-1071860.4167682007</v>
      </c>
    </row>
    <row r="3936" spans="1:22" x14ac:dyDescent="0.35">
      <c r="A3936" s="70">
        <f t="shared" si="70"/>
        <v>3917</v>
      </c>
      <c r="B3936" s="145">
        <v>1280206.6218922362</v>
      </c>
      <c r="U3936" s="145">
        <v>3916</v>
      </c>
      <c r="V3936" s="145">
        <v>-30307391.125881486</v>
      </c>
    </row>
    <row r="3937" spans="1:22" x14ac:dyDescent="0.35">
      <c r="A3937" s="70">
        <f t="shared" si="70"/>
        <v>3918</v>
      </c>
      <c r="B3937" s="145">
        <v>1280206.6218922362</v>
      </c>
      <c r="U3937" s="145">
        <v>3917</v>
      </c>
      <c r="V3937" s="145">
        <v>-1022093.9747228734</v>
      </c>
    </row>
    <row r="3938" spans="1:22" x14ac:dyDescent="0.35">
      <c r="A3938" s="70">
        <f t="shared" si="70"/>
        <v>3919</v>
      </c>
      <c r="B3938" s="145">
        <v>1280206.6218922362</v>
      </c>
      <c r="U3938" s="145">
        <v>3918</v>
      </c>
      <c r="V3938" s="145">
        <v>6647845.8358154669</v>
      </c>
    </row>
    <row r="3939" spans="1:22" x14ac:dyDescent="0.35">
      <c r="A3939" s="70">
        <f t="shared" si="70"/>
        <v>3920</v>
      </c>
      <c r="B3939" s="145">
        <v>1280206.6218922362</v>
      </c>
      <c r="U3939" s="145">
        <v>3919</v>
      </c>
      <c r="V3939" s="145">
        <v>-11631002.583594969</v>
      </c>
    </row>
    <row r="3940" spans="1:22" x14ac:dyDescent="0.35">
      <c r="A3940" s="70">
        <f t="shared" si="70"/>
        <v>3921</v>
      </c>
      <c r="B3940" s="145">
        <v>1280206.6218922362</v>
      </c>
      <c r="U3940" s="145">
        <v>3920</v>
      </c>
      <c r="V3940" s="145">
        <v>-2841570.2555969581</v>
      </c>
    </row>
    <row r="3941" spans="1:22" x14ac:dyDescent="0.35">
      <c r="A3941" s="70">
        <f t="shared" si="70"/>
        <v>3922</v>
      </c>
      <c r="B3941" s="145">
        <v>1280206.6218922362</v>
      </c>
      <c r="U3941" s="145">
        <v>3921</v>
      </c>
      <c r="V3941" s="145">
        <v>-619513.66489027068</v>
      </c>
    </row>
    <row r="3942" spans="1:22" x14ac:dyDescent="0.35">
      <c r="A3942" s="70">
        <f t="shared" si="70"/>
        <v>3923</v>
      </c>
      <c r="B3942" s="145">
        <v>1280206.6218922362</v>
      </c>
      <c r="U3942" s="145">
        <v>3922</v>
      </c>
      <c r="V3942" s="145">
        <v>2468572.4329800345</v>
      </c>
    </row>
    <row r="3943" spans="1:22" x14ac:dyDescent="0.35">
      <c r="A3943" s="70">
        <f t="shared" si="70"/>
        <v>3924</v>
      </c>
      <c r="B3943" s="145">
        <v>1280206.6218922362</v>
      </c>
      <c r="U3943" s="145">
        <v>3923</v>
      </c>
      <c r="V3943" s="145">
        <v>-12628295.394797869</v>
      </c>
    </row>
    <row r="3944" spans="1:22" x14ac:dyDescent="0.35">
      <c r="A3944" s="70">
        <f t="shared" si="70"/>
        <v>3925</v>
      </c>
      <c r="B3944" s="145">
        <v>1280206.6218922362</v>
      </c>
      <c r="U3944" s="145">
        <v>3924</v>
      </c>
      <c r="V3944" s="145">
        <v>-5361863.059266746</v>
      </c>
    </row>
    <row r="3945" spans="1:22" x14ac:dyDescent="0.35">
      <c r="A3945" s="70">
        <f t="shared" si="70"/>
        <v>3926</v>
      </c>
      <c r="B3945" s="145">
        <v>1280206.6218922362</v>
      </c>
      <c r="U3945" s="145">
        <v>3925</v>
      </c>
      <c r="V3945" s="145">
        <v>4662387.3541950248</v>
      </c>
    </row>
    <row r="3946" spans="1:22" x14ac:dyDescent="0.35">
      <c r="A3946" s="70">
        <f t="shared" si="70"/>
        <v>3927</v>
      </c>
      <c r="B3946" s="145">
        <v>1280206.6218922362</v>
      </c>
      <c r="U3946" s="145">
        <v>3926</v>
      </c>
      <c r="V3946" s="145">
        <v>-2414378.0970270224</v>
      </c>
    </row>
    <row r="3947" spans="1:22" x14ac:dyDescent="0.35">
      <c r="A3947" s="70">
        <f t="shared" si="70"/>
        <v>3928</v>
      </c>
      <c r="B3947" s="145">
        <v>1280206.6218922362</v>
      </c>
      <c r="U3947" s="145">
        <v>3927</v>
      </c>
      <c r="V3947" s="145">
        <v>-20626400.810340054</v>
      </c>
    </row>
    <row r="3948" spans="1:22" x14ac:dyDescent="0.35">
      <c r="A3948" s="70">
        <f t="shared" si="70"/>
        <v>3929</v>
      </c>
      <c r="B3948" s="145">
        <v>1280206.6218922362</v>
      </c>
      <c r="U3948" s="145">
        <v>3928</v>
      </c>
      <c r="V3948" s="145">
        <v>6577357.5166143999</v>
      </c>
    </row>
    <row r="3949" spans="1:22" x14ac:dyDescent="0.35">
      <c r="A3949" s="70">
        <f t="shared" si="70"/>
        <v>3930</v>
      </c>
      <c r="B3949" s="145">
        <v>1280206.6218922362</v>
      </c>
      <c r="U3949" s="145">
        <v>3929</v>
      </c>
      <c r="V3949" s="145">
        <v>-12696988.325292457</v>
      </c>
    </row>
    <row r="3950" spans="1:22" x14ac:dyDescent="0.35">
      <c r="A3950" s="70">
        <f t="shared" si="70"/>
        <v>3931</v>
      </c>
      <c r="B3950" s="145">
        <v>1280206.6218922362</v>
      </c>
      <c r="U3950" s="145">
        <v>3930</v>
      </c>
      <c r="V3950" s="145">
        <v>-13010789.177425044</v>
      </c>
    </row>
    <row r="3951" spans="1:22" x14ac:dyDescent="0.35">
      <c r="A3951" s="70">
        <f t="shared" si="70"/>
        <v>3932</v>
      </c>
      <c r="B3951" s="145">
        <v>1280206.6218922362</v>
      </c>
      <c r="U3951" s="145">
        <v>3931</v>
      </c>
      <c r="V3951" s="145">
        <v>4338783.1206896827</v>
      </c>
    </row>
    <row r="3952" spans="1:22" x14ac:dyDescent="0.35">
      <c r="A3952" s="70">
        <f t="shared" si="70"/>
        <v>3933</v>
      </c>
      <c r="B3952" s="145">
        <v>1280206.6218922362</v>
      </c>
      <c r="U3952" s="145">
        <v>3932</v>
      </c>
      <c r="V3952" s="145">
        <v>7654676.7126244381</v>
      </c>
    </row>
    <row r="3953" spans="1:22" x14ac:dyDescent="0.35">
      <c r="A3953" s="70">
        <f t="shared" si="70"/>
        <v>3934</v>
      </c>
      <c r="B3953" s="145">
        <v>1280206.6218922362</v>
      </c>
      <c r="U3953" s="145">
        <v>3933</v>
      </c>
      <c r="V3953" s="145">
        <v>-10485937.379956195</v>
      </c>
    </row>
    <row r="3954" spans="1:22" x14ac:dyDescent="0.35">
      <c r="A3954" s="70">
        <f t="shared" si="70"/>
        <v>3935</v>
      </c>
      <c r="B3954" s="145">
        <v>1280206.6218922362</v>
      </c>
      <c r="U3954" s="145">
        <v>3934</v>
      </c>
      <c r="V3954" s="145">
        <v>5759399.3122911155</v>
      </c>
    </row>
    <row r="3955" spans="1:22" x14ac:dyDescent="0.35">
      <c r="A3955" s="70">
        <f t="shared" si="70"/>
        <v>3936</v>
      </c>
      <c r="B3955" s="145">
        <v>1280206.6218922362</v>
      </c>
      <c r="U3955" s="145">
        <v>3935</v>
      </c>
      <c r="V3955" s="145">
        <v>1491216.6507133096</v>
      </c>
    </row>
    <row r="3956" spans="1:22" x14ac:dyDescent="0.35">
      <c r="A3956" s="70">
        <f t="shared" si="70"/>
        <v>3937</v>
      </c>
      <c r="B3956" s="145">
        <v>1280206.6218922362</v>
      </c>
      <c r="U3956" s="145">
        <v>3936</v>
      </c>
      <c r="V3956" s="145">
        <v>23180845.004579999</v>
      </c>
    </row>
    <row r="3957" spans="1:22" x14ac:dyDescent="0.35">
      <c r="A3957" s="70">
        <f t="shared" si="70"/>
        <v>3938</v>
      </c>
      <c r="B3957" s="145">
        <v>1280206.6218922362</v>
      </c>
      <c r="U3957" s="145">
        <v>3937</v>
      </c>
      <c r="V3957" s="145">
        <v>22475129.460347336</v>
      </c>
    </row>
    <row r="3958" spans="1:22" x14ac:dyDescent="0.35">
      <c r="A3958" s="70">
        <f t="shared" si="70"/>
        <v>3939</v>
      </c>
      <c r="B3958" s="145">
        <v>1280206.6218922362</v>
      </c>
      <c r="U3958" s="145">
        <v>3938</v>
      </c>
      <c r="V3958" s="145">
        <v>29997152.357271057</v>
      </c>
    </row>
    <row r="3959" spans="1:22" x14ac:dyDescent="0.35">
      <c r="A3959" s="70">
        <f t="shared" si="70"/>
        <v>3940</v>
      </c>
      <c r="B3959" s="145">
        <v>1280206.6218922362</v>
      </c>
      <c r="U3959" s="145">
        <v>3939</v>
      </c>
      <c r="V3959" s="145">
        <v>-21934115.992884863</v>
      </c>
    </row>
    <row r="3960" spans="1:22" x14ac:dyDescent="0.35">
      <c r="A3960" s="70">
        <f t="shared" si="70"/>
        <v>3941</v>
      </c>
      <c r="B3960" s="145">
        <v>1280206.6218922362</v>
      </c>
      <c r="U3960" s="145">
        <v>3940</v>
      </c>
      <c r="V3960" s="145">
        <v>-10310891.820744602</v>
      </c>
    </row>
    <row r="3961" spans="1:22" x14ac:dyDescent="0.35">
      <c r="A3961" s="70">
        <f t="shared" si="70"/>
        <v>3942</v>
      </c>
      <c r="B3961" s="145">
        <v>1280206.6218922362</v>
      </c>
      <c r="U3961" s="145">
        <v>3941</v>
      </c>
      <c r="V3961" s="145">
        <v>422387.9781440571</v>
      </c>
    </row>
    <row r="3962" spans="1:22" x14ac:dyDescent="0.35">
      <c r="A3962" s="70">
        <f t="shared" si="70"/>
        <v>3943</v>
      </c>
      <c r="B3962" s="145">
        <v>1280206.6218922362</v>
      </c>
      <c r="U3962" s="145">
        <v>3942</v>
      </c>
      <c r="V3962" s="145">
        <v>-6411448.3852180466</v>
      </c>
    </row>
    <row r="3963" spans="1:22" x14ac:dyDescent="0.35">
      <c r="A3963" s="70">
        <f t="shared" si="70"/>
        <v>3944</v>
      </c>
      <c r="B3963" s="145">
        <v>1280206.6218922362</v>
      </c>
      <c r="U3963" s="145">
        <v>3943</v>
      </c>
      <c r="V3963" s="145">
        <v>7814575.6183444709</v>
      </c>
    </row>
    <row r="3964" spans="1:22" x14ac:dyDescent="0.35">
      <c r="A3964" s="70">
        <f t="shared" si="70"/>
        <v>3945</v>
      </c>
      <c r="B3964" s="145">
        <v>1280206.6218922362</v>
      </c>
      <c r="U3964" s="145">
        <v>3944</v>
      </c>
      <c r="V3964" s="145">
        <v>-2054167.7096058354</v>
      </c>
    </row>
    <row r="3965" spans="1:22" x14ac:dyDescent="0.35">
      <c r="A3965" s="70">
        <f t="shared" si="70"/>
        <v>3946</v>
      </c>
      <c r="B3965" s="145">
        <v>1280206.6218922362</v>
      </c>
      <c r="U3965" s="145">
        <v>3945</v>
      </c>
      <c r="V3965" s="145">
        <v>-10050172.525700843</v>
      </c>
    </row>
    <row r="3966" spans="1:22" x14ac:dyDescent="0.35">
      <c r="A3966" s="70">
        <f t="shared" si="70"/>
        <v>3947</v>
      </c>
      <c r="B3966" s="145">
        <v>1280206.6218922362</v>
      </c>
      <c r="U3966" s="145">
        <v>3946</v>
      </c>
      <c r="V3966" s="145">
        <v>-753195.70665600523</v>
      </c>
    </row>
    <row r="3967" spans="1:22" x14ac:dyDescent="0.35">
      <c r="A3967" s="70">
        <f t="shared" si="70"/>
        <v>3948</v>
      </c>
      <c r="B3967" s="145">
        <v>1280206.6218922362</v>
      </c>
      <c r="U3967" s="145">
        <v>3947</v>
      </c>
      <c r="V3967" s="145">
        <v>-6161307.3967289254</v>
      </c>
    </row>
    <row r="3968" spans="1:22" x14ac:dyDescent="0.35">
      <c r="A3968" s="70">
        <f t="shared" si="70"/>
        <v>3949</v>
      </c>
      <c r="B3968" s="145">
        <v>1280206.6218922362</v>
      </c>
      <c r="U3968" s="145">
        <v>3948</v>
      </c>
      <c r="V3968" s="145">
        <v>-3498854.6483525001</v>
      </c>
    </row>
    <row r="3969" spans="1:22" x14ac:dyDescent="0.35">
      <c r="A3969" s="70">
        <f t="shared" si="70"/>
        <v>3950</v>
      </c>
      <c r="B3969" s="145">
        <v>1280206.6218922362</v>
      </c>
      <c r="U3969" s="145">
        <v>3949</v>
      </c>
      <c r="V3969" s="145">
        <v>5438988.1199955009</v>
      </c>
    </row>
    <row r="3970" spans="1:22" x14ac:dyDescent="0.35">
      <c r="A3970" s="70">
        <f t="shared" si="70"/>
        <v>3951</v>
      </c>
      <c r="B3970" s="145">
        <v>1280206.6218922362</v>
      </c>
      <c r="U3970" s="145">
        <v>3950</v>
      </c>
      <c r="V3970" s="145">
        <v>17046068.17497633</v>
      </c>
    </row>
    <row r="3971" spans="1:22" x14ac:dyDescent="0.35">
      <c r="A3971" s="70">
        <f t="shared" si="70"/>
        <v>3952</v>
      </c>
      <c r="B3971" s="145">
        <v>1280206.6218922362</v>
      </c>
      <c r="U3971" s="145">
        <v>3951</v>
      </c>
      <c r="V3971" s="145">
        <v>11562420.031499814</v>
      </c>
    </row>
    <row r="3972" spans="1:22" x14ac:dyDescent="0.35">
      <c r="A3972" s="70">
        <f t="shared" si="70"/>
        <v>3953</v>
      </c>
      <c r="B3972" s="145">
        <v>1280206.6218922362</v>
      </c>
      <c r="U3972" s="145">
        <v>3952</v>
      </c>
      <c r="V3972" s="145">
        <v>-2714593.5500009805</v>
      </c>
    </row>
    <row r="3973" spans="1:22" x14ac:dyDescent="0.35">
      <c r="A3973" s="70">
        <f t="shared" si="70"/>
        <v>3954</v>
      </c>
      <c r="B3973" s="145">
        <v>1280206.6218922362</v>
      </c>
      <c r="U3973" s="145">
        <v>3953</v>
      </c>
      <c r="V3973" s="145">
        <v>2027783.5957692489</v>
      </c>
    </row>
    <row r="3974" spans="1:22" x14ac:dyDescent="0.35">
      <c r="A3974" s="70">
        <f t="shared" si="70"/>
        <v>3955</v>
      </c>
      <c r="B3974" s="145">
        <v>1280206.6218922362</v>
      </c>
      <c r="U3974" s="145">
        <v>3954</v>
      </c>
      <c r="V3974" s="145">
        <v>-9133614.8209842388</v>
      </c>
    </row>
    <row r="3975" spans="1:22" x14ac:dyDescent="0.35">
      <c r="A3975" s="70">
        <f t="shared" si="70"/>
        <v>3956</v>
      </c>
      <c r="B3975" s="145">
        <v>1280206.6218922362</v>
      </c>
      <c r="U3975" s="145">
        <v>3955</v>
      </c>
      <c r="V3975" s="145">
        <v>8751434.7616527043</v>
      </c>
    </row>
    <row r="3976" spans="1:22" x14ac:dyDescent="0.35">
      <c r="A3976" s="70">
        <f t="shared" si="70"/>
        <v>3957</v>
      </c>
      <c r="B3976" s="145">
        <v>1280206.6218922362</v>
      </c>
      <c r="U3976" s="145">
        <v>3956</v>
      </c>
      <c r="V3976" s="145">
        <v>-14844658.318772068</v>
      </c>
    </row>
    <row r="3977" spans="1:22" x14ac:dyDescent="0.35">
      <c r="A3977" s="70">
        <f t="shared" si="70"/>
        <v>3958</v>
      </c>
      <c r="B3977" s="145">
        <v>1280206.6218922362</v>
      </c>
      <c r="U3977" s="145">
        <v>3957</v>
      </c>
      <c r="V3977" s="145">
        <v>7598851.7817171626</v>
      </c>
    </row>
    <row r="3978" spans="1:22" x14ac:dyDescent="0.35">
      <c r="A3978" s="70">
        <f t="shared" si="70"/>
        <v>3959</v>
      </c>
      <c r="B3978" s="145">
        <v>1280206.6218922362</v>
      </c>
      <c r="U3978" s="145">
        <v>3958</v>
      </c>
      <c r="V3978" s="145">
        <v>14518501.29202354</v>
      </c>
    </row>
    <row r="3979" spans="1:22" x14ac:dyDescent="0.35">
      <c r="A3979" s="70">
        <f t="shared" si="70"/>
        <v>3960</v>
      </c>
      <c r="B3979" s="145">
        <v>1280206.6218922362</v>
      </c>
      <c r="U3979" s="145">
        <v>3959</v>
      </c>
      <c r="V3979" s="145">
        <v>6044817.7617404945</v>
      </c>
    </row>
    <row r="3980" spans="1:22" x14ac:dyDescent="0.35">
      <c r="A3980" s="70">
        <f t="shared" si="70"/>
        <v>3961</v>
      </c>
      <c r="B3980" s="145">
        <v>1280206.6218922362</v>
      </c>
      <c r="U3980" s="145">
        <v>3960</v>
      </c>
      <c r="V3980" s="145">
        <v>-9512839.8671800848</v>
      </c>
    </row>
    <row r="3981" spans="1:22" x14ac:dyDescent="0.35">
      <c r="A3981" s="70">
        <f t="shared" si="70"/>
        <v>3962</v>
      </c>
      <c r="B3981" s="145">
        <v>1280206.6218922362</v>
      </c>
      <c r="U3981" s="145">
        <v>3961</v>
      </c>
      <c r="V3981" s="145">
        <v>-19015619.907830168</v>
      </c>
    </row>
    <row r="3982" spans="1:22" x14ac:dyDescent="0.35">
      <c r="A3982" s="70">
        <f t="shared" si="70"/>
        <v>3963</v>
      </c>
      <c r="B3982" s="145">
        <v>1280206.6218922362</v>
      </c>
      <c r="U3982" s="145">
        <v>3962</v>
      </c>
      <c r="V3982" s="145">
        <v>23291160.171275556</v>
      </c>
    </row>
    <row r="3983" spans="1:22" x14ac:dyDescent="0.35">
      <c r="A3983" s="70">
        <f t="shared" si="70"/>
        <v>3964</v>
      </c>
      <c r="B3983" s="145">
        <v>1280206.6218922362</v>
      </c>
      <c r="U3983" s="145">
        <v>3963</v>
      </c>
      <c r="V3983" s="145">
        <v>19032293.553745389</v>
      </c>
    </row>
    <row r="3984" spans="1:22" x14ac:dyDescent="0.35">
      <c r="A3984" s="70">
        <f t="shared" si="70"/>
        <v>3965</v>
      </c>
      <c r="B3984" s="145">
        <v>1280206.6218922362</v>
      </c>
      <c r="U3984" s="145">
        <v>3964</v>
      </c>
      <c r="V3984" s="145">
        <v>-18200507.512749758</v>
      </c>
    </row>
    <row r="3985" spans="1:22" x14ac:dyDescent="0.35">
      <c r="A3985" s="70">
        <f t="shared" si="70"/>
        <v>3966</v>
      </c>
      <c r="B3985" s="145">
        <v>1280206.6218922362</v>
      </c>
      <c r="U3985" s="145">
        <v>3965</v>
      </c>
      <c r="V3985" s="145">
        <v>6025875.3346335441</v>
      </c>
    </row>
    <row r="3986" spans="1:22" x14ac:dyDescent="0.35">
      <c r="A3986" s="70">
        <f t="shared" si="70"/>
        <v>3967</v>
      </c>
      <c r="B3986" s="145">
        <v>1280206.6218922362</v>
      </c>
      <c r="U3986" s="145">
        <v>3966</v>
      </c>
      <c r="V3986" s="145">
        <v>-1810762.5066587031</v>
      </c>
    </row>
    <row r="3987" spans="1:22" x14ac:dyDescent="0.35">
      <c r="A3987" s="70">
        <f t="shared" si="70"/>
        <v>3968</v>
      </c>
      <c r="B3987" s="145">
        <v>1280206.6218922362</v>
      </c>
      <c r="U3987" s="145">
        <v>3967</v>
      </c>
      <c r="V3987" s="145">
        <v>-4949502.268278949</v>
      </c>
    </row>
    <row r="3988" spans="1:22" x14ac:dyDescent="0.35">
      <c r="A3988" s="70">
        <f t="shared" si="70"/>
        <v>3969</v>
      </c>
      <c r="B3988" s="145">
        <v>1280206.6218922362</v>
      </c>
      <c r="U3988" s="145">
        <v>3968</v>
      </c>
      <c r="V3988" s="145">
        <v>13127187.030196894</v>
      </c>
    </row>
    <row r="3989" spans="1:22" x14ac:dyDescent="0.35">
      <c r="A3989" s="70">
        <f t="shared" si="70"/>
        <v>3970</v>
      </c>
      <c r="B3989" s="145">
        <v>1280206.6218922362</v>
      </c>
      <c r="U3989" s="145">
        <v>3969</v>
      </c>
      <c r="V3989" s="145">
        <v>-13947153.373684179</v>
      </c>
    </row>
    <row r="3990" spans="1:22" x14ac:dyDescent="0.35">
      <c r="A3990" s="70">
        <f t="shared" ref="A3990:A4053" si="71">A3989+1</f>
        <v>3971</v>
      </c>
      <c r="B3990" s="145">
        <v>1280206.6218922362</v>
      </c>
      <c r="U3990" s="145">
        <v>3970</v>
      </c>
      <c r="V3990" s="145">
        <v>-12190157.298250217</v>
      </c>
    </row>
    <row r="3991" spans="1:22" x14ac:dyDescent="0.35">
      <c r="A3991" s="70">
        <f t="shared" si="71"/>
        <v>3972</v>
      </c>
      <c r="B3991" s="145">
        <v>1280206.6218922362</v>
      </c>
      <c r="U3991" s="145">
        <v>3971</v>
      </c>
      <c r="V3991" s="145">
        <v>-13668073.0044914</v>
      </c>
    </row>
    <row r="3992" spans="1:22" x14ac:dyDescent="0.35">
      <c r="A3992" s="70">
        <f t="shared" si="71"/>
        <v>3973</v>
      </c>
      <c r="B3992" s="145">
        <v>1280206.6218922362</v>
      </c>
      <c r="U3992" s="145">
        <v>3972</v>
      </c>
      <c r="V3992" s="145">
        <v>1002892.6452690586</v>
      </c>
    </row>
    <row r="3993" spans="1:22" x14ac:dyDescent="0.35">
      <c r="A3993" s="70">
        <f t="shared" si="71"/>
        <v>3974</v>
      </c>
      <c r="B3993" s="145">
        <v>1280206.6218922362</v>
      </c>
      <c r="U3993" s="145">
        <v>3973</v>
      </c>
      <c r="V3993" s="145">
        <v>7216242.6863278374</v>
      </c>
    </row>
    <row r="3994" spans="1:22" x14ac:dyDescent="0.35">
      <c r="A3994" s="70">
        <f t="shared" si="71"/>
        <v>3975</v>
      </c>
      <c r="B3994" s="145">
        <v>1280206.6218922362</v>
      </c>
      <c r="U3994" s="145">
        <v>3974</v>
      </c>
      <c r="V3994" s="145">
        <v>-18546268.572228212</v>
      </c>
    </row>
    <row r="3995" spans="1:22" x14ac:dyDescent="0.35">
      <c r="A3995" s="70">
        <f t="shared" si="71"/>
        <v>3976</v>
      </c>
      <c r="B3995" s="145">
        <v>1280206.6218922362</v>
      </c>
      <c r="U3995" s="145">
        <v>3975</v>
      </c>
      <c r="V3995" s="145">
        <v>-4436832.0992663912</v>
      </c>
    </row>
    <row r="3996" spans="1:22" x14ac:dyDescent="0.35">
      <c r="A3996" s="70">
        <f t="shared" si="71"/>
        <v>3977</v>
      </c>
      <c r="B3996" s="145">
        <v>1280206.6218922362</v>
      </c>
      <c r="U3996" s="145">
        <v>3976</v>
      </c>
      <c r="V3996" s="145">
        <v>-16745071.943148764</v>
      </c>
    </row>
    <row r="3997" spans="1:22" x14ac:dyDescent="0.35">
      <c r="A3997" s="70">
        <f t="shared" si="71"/>
        <v>3978</v>
      </c>
      <c r="B3997" s="145">
        <v>1280206.6218922362</v>
      </c>
      <c r="U3997" s="145">
        <v>3977</v>
      </c>
      <c r="V3997" s="145">
        <v>11398375.0243003</v>
      </c>
    </row>
    <row r="3998" spans="1:22" x14ac:dyDescent="0.35">
      <c r="A3998" s="70">
        <f t="shared" si="71"/>
        <v>3979</v>
      </c>
      <c r="B3998" s="145">
        <v>1280206.6218922362</v>
      </c>
      <c r="U3998" s="145">
        <v>3978</v>
      </c>
      <c r="V3998" s="145">
        <v>6603387.5682920888</v>
      </c>
    </row>
    <row r="3999" spans="1:22" x14ac:dyDescent="0.35">
      <c r="A3999" s="70">
        <f t="shared" si="71"/>
        <v>3980</v>
      </c>
      <c r="B3999" s="145">
        <v>1280206.6218922362</v>
      </c>
      <c r="U3999" s="145">
        <v>3979</v>
      </c>
      <c r="V3999" s="145">
        <v>-8947815.108778568</v>
      </c>
    </row>
    <row r="4000" spans="1:22" x14ac:dyDescent="0.35">
      <c r="A4000" s="70">
        <f t="shared" si="71"/>
        <v>3981</v>
      </c>
      <c r="B4000" s="145">
        <v>1280206.6218922362</v>
      </c>
      <c r="U4000" s="145">
        <v>3980</v>
      </c>
      <c r="V4000" s="145">
        <v>5459012.8622910529</v>
      </c>
    </row>
    <row r="4001" spans="1:22" x14ac:dyDescent="0.35">
      <c r="A4001" s="70">
        <f t="shared" si="71"/>
        <v>3982</v>
      </c>
      <c r="B4001" s="145">
        <v>1280206.6218922362</v>
      </c>
      <c r="U4001" s="145">
        <v>3981</v>
      </c>
      <c r="V4001" s="145">
        <v>737942.62617852166</v>
      </c>
    </row>
    <row r="4002" spans="1:22" x14ac:dyDescent="0.35">
      <c r="A4002" s="70">
        <f t="shared" si="71"/>
        <v>3983</v>
      </c>
      <c r="B4002" s="145">
        <v>1280206.6218922362</v>
      </c>
      <c r="U4002" s="145">
        <v>3982</v>
      </c>
      <c r="V4002" s="145">
        <v>4843864.8511049263</v>
      </c>
    </row>
    <row r="4003" spans="1:22" x14ac:dyDescent="0.35">
      <c r="A4003" s="70">
        <f t="shared" si="71"/>
        <v>3984</v>
      </c>
      <c r="B4003" s="145">
        <v>1280206.6218922362</v>
      </c>
      <c r="U4003" s="145">
        <v>3983</v>
      </c>
      <c r="V4003" s="145">
        <v>-2362223.3315211944</v>
      </c>
    </row>
    <row r="4004" spans="1:22" x14ac:dyDescent="0.35">
      <c r="A4004" s="70">
        <f t="shared" si="71"/>
        <v>3985</v>
      </c>
      <c r="B4004" s="145">
        <v>1280206.6218922362</v>
      </c>
      <c r="U4004" s="145">
        <v>3984</v>
      </c>
      <c r="V4004" s="145">
        <v>-12551846.367318675</v>
      </c>
    </row>
    <row r="4005" spans="1:22" x14ac:dyDescent="0.35">
      <c r="A4005" s="70">
        <f t="shared" si="71"/>
        <v>3986</v>
      </c>
      <c r="B4005" s="145">
        <v>1280206.6218922362</v>
      </c>
      <c r="U4005" s="145">
        <v>3985</v>
      </c>
      <c r="V4005" s="145">
        <v>-6966091.8315768186</v>
      </c>
    </row>
    <row r="4006" spans="1:22" x14ac:dyDescent="0.35">
      <c r="A4006" s="70">
        <f t="shared" si="71"/>
        <v>3987</v>
      </c>
      <c r="B4006" s="145">
        <v>1280206.6218922362</v>
      </c>
      <c r="U4006" s="145">
        <v>3986</v>
      </c>
      <c r="V4006" s="145">
        <v>-12906346.950175216</v>
      </c>
    </row>
    <row r="4007" spans="1:22" x14ac:dyDescent="0.35">
      <c r="A4007" s="70">
        <f t="shared" si="71"/>
        <v>3988</v>
      </c>
      <c r="B4007" s="145">
        <v>1280206.6218922362</v>
      </c>
      <c r="U4007" s="145">
        <v>3987</v>
      </c>
      <c r="V4007" s="145">
        <v>-14385799.784084857</v>
      </c>
    </row>
    <row r="4008" spans="1:22" x14ac:dyDescent="0.35">
      <c r="A4008" s="70">
        <f t="shared" si="71"/>
        <v>3989</v>
      </c>
      <c r="B4008" s="145">
        <v>1280206.6218922362</v>
      </c>
      <c r="U4008" s="145">
        <v>3988</v>
      </c>
      <c r="V4008" s="145">
        <v>21004013.861500029</v>
      </c>
    </row>
    <row r="4009" spans="1:22" x14ac:dyDescent="0.35">
      <c r="A4009" s="70">
        <f t="shared" si="71"/>
        <v>3990</v>
      </c>
      <c r="B4009" s="145">
        <v>1280206.6218922362</v>
      </c>
      <c r="U4009" s="145">
        <v>3989</v>
      </c>
      <c r="V4009" s="145">
        <v>-4153700.2307762466</v>
      </c>
    </row>
    <row r="4010" spans="1:22" x14ac:dyDescent="0.35">
      <c r="A4010" s="70">
        <f t="shared" si="71"/>
        <v>3991</v>
      </c>
      <c r="B4010" s="145">
        <v>1280206.6218922362</v>
      </c>
      <c r="U4010" s="145">
        <v>3990</v>
      </c>
      <c r="V4010" s="145">
        <v>-5533019.6954257004</v>
      </c>
    </row>
    <row r="4011" spans="1:22" x14ac:dyDescent="0.35">
      <c r="A4011" s="70">
        <f t="shared" si="71"/>
        <v>3992</v>
      </c>
      <c r="B4011" s="145">
        <v>1280206.6218922362</v>
      </c>
      <c r="U4011" s="145">
        <v>3991</v>
      </c>
      <c r="V4011" s="145">
        <v>-16995845.262172218</v>
      </c>
    </row>
    <row r="4012" spans="1:22" x14ac:dyDescent="0.35">
      <c r="A4012" s="70">
        <f t="shared" si="71"/>
        <v>3993</v>
      </c>
      <c r="B4012" s="145">
        <v>1280206.6218922362</v>
      </c>
      <c r="U4012" s="145">
        <v>3992</v>
      </c>
      <c r="V4012" s="145">
        <v>-20161284.120246813</v>
      </c>
    </row>
    <row r="4013" spans="1:22" x14ac:dyDescent="0.35">
      <c r="A4013" s="70">
        <f t="shared" si="71"/>
        <v>3994</v>
      </c>
      <c r="B4013" s="145">
        <v>1280206.6218922362</v>
      </c>
      <c r="U4013" s="145">
        <v>3993</v>
      </c>
      <c r="V4013" s="145">
        <v>-15183161.520112636</v>
      </c>
    </row>
    <row r="4014" spans="1:22" x14ac:dyDescent="0.35">
      <c r="A4014" s="70">
        <f t="shared" si="71"/>
        <v>3995</v>
      </c>
      <c r="B4014" s="145">
        <v>1280206.6218922362</v>
      </c>
      <c r="U4014" s="145">
        <v>3994</v>
      </c>
      <c r="V4014" s="145">
        <v>-15979390.308813987</v>
      </c>
    </row>
    <row r="4015" spans="1:22" x14ac:dyDescent="0.35">
      <c r="A4015" s="70">
        <f t="shared" si="71"/>
        <v>3996</v>
      </c>
      <c r="B4015" s="145">
        <v>1280206.6218922362</v>
      </c>
      <c r="U4015" s="145">
        <v>3995</v>
      </c>
      <c r="V4015" s="145">
        <v>14849629.44803495</v>
      </c>
    </row>
    <row r="4016" spans="1:22" x14ac:dyDescent="0.35">
      <c r="A4016" s="70">
        <f t="shared" si="71"/>
        <v>3997</v>
      </c>
      <c r="B4016" s="145">
        <v>1280206.6218922362</v>
      </c>
      <c r="U4016" s="145">
        <v>3996</v>
      </c>
      <c r="V4016" s="145">
        <v>3686697.2841754109</v>
      </c>
    </row>
    <row r="4017" spans="1:22" x14ac:dyDescent="0.35">
      <c r="A4017" s="70">
        <f t="shared" si="71"/>
        <v>3998</v>
      </c>
      <c r="B4017" s="145">
        <v>1280206.6218922362</v>
      </c>
      <c r="U4017" s="145">
        <v>3997</v>
      </c>
      <c r="V4017" s="145">
        <v>-35073213.633321546</v>
      </c>
    </row>
    <row r="4018" spans="1:22" x14ac:dyDescent="0.35">
      <c r="A4018" s="70">
        <f t="shared" si="71"/>
        <v>3999</v>
      </c>
      <c r="B4018" s="145">
        <v>1280206.6218922362</v>
      </c>
      <c r="U4018" s="145">
        <v>3998</v>
      </c>
      <c r="V4018" s="145">
        <v>7324677.3214841075</v>
      </c>
    </row>
    <row r="4019" spans="1:22" x14ac:dyDescent="0.35">
      <c r="A4019" s="70">
        <f t="shared" si="71"/>
        <v>4000</v>
      </c>
      <c r="B4019" s="145">
        <v>1280206.6218922362</v>
      </c>
      <c r="U4019" s="145">
        <v>3999</v>
      </c>
      <c r="V4019" s="145">
        <v>-18301207.841632217</v>
      </c>
    </row>
    <row r="4020" spans="1:22" x14ac:dyDescent="0.35">
      <c r="A4020" s="70">
        <f t="shared" si="71"/>
        <v>4001</v>
      </c>
      <c r="B4020" s="145">
        <v>1280206.6218922362</v>
      </c>
      <c r="U4020" s="145">
        <v>4000</v>
      </c>
      <c r="V4020" s="145">
        <v>7629231.6513854265</v>
      </c>
    </row>
    <row r="4021" spans="1:22" x14ac:dyDescent="0.35">
      <c r="A4021" s="70">
        <f t="shared" si="71"/>
        <v>4002</v>
      </c>
      <c r="B4021" s="145">
        <v>1280206.6218922362</v>
      </c>
      <c r="U4021" s="145">
        <v>4001</v>
      </c>
      <c r="V4021" s="145">
        <v>-26255014.722683441</v>
      </c>
    </row>
    <row r="4022" spans="1:22" x14ac:dyDescent="0.35">
      <c r="A4022" s="70">
        <f t="shared" si="71"/>
        <v>4003</v>
      </c>
      <c r="B4022" s="145">
        <v>1280206.6218922362</v>
      </c>
      <c r="U4022" s="145">
        <v>4002</v>
      </c>
      <c r="V4022" s="145">
        <v>-16217987.431802472</v>
      </c>
    </row>
    <row r="4023" spans="1:22" x14ac:dyDescent="0.35">
      <c r="A4023" s="70">
        <f t="shared" si="71"/>
        <v>4004</v>
      </c>
      <c r="B4023" s="145">
        <v>1280206.6218922362</v>
      </c>
      <c r="U4023" s="145">
        <v>4003</v>
      </c>
      <c r="V4023" s="145">
        <v>-4089283.9398932718</v>
      </c>
    </row>
    <row r="4024" spans="1:22" x14ac:dyDescent="0.35">
      <c r="A4024" s="70">
        <f t="shared" si="71"/>
        <v>4005</v>
      </c>
      <c r="B4024" s="145">
        <v>1280206.6218922362</v>
      </c>
      <c r="U4024" s="145">
        <v>4004</v>
      </c>
      <c r="V4024" s="145">
        <v>-1829283.4460802004</v>
      </c>
    </row>
    <row r="4025" spans="1:22" x14ac:dyDescent="0.35">
      <c r="A4025" s="70">
        <f t="shared" si="71"/>
        <v>4006</v>
      </c>
      <c r="B4025" s="145">
        <v>1280206.6218922362</v>
      </c>
      <c r="U4025" s="145">
        <v>4005</v>
      </c>
      <c r="V4025" s="145">
        <v>2091781.1795232296</v>
      </c>
    </row>
    <row r="4026" spans="1:22" x14ac:dyDescent="0.35">
      <c r="A4026" s="70">
        <f t="shared" si="71"/>
        <v>4007</v>
      </c>
      <c r="B4026" s="145">
        <v>1280206.6218922362</v>
      </c>
      <c r="U4026" s="145">
        <v>4006</v>
      </c>
      <c r="V4026" s="145">
        <v>-16699125.64220123</v>
      </c>
    </row>
    <row r="4027" spans="1:22" x14ac:dyDescent="0.35">
      <c r="A4027" s="70">
        <f t="shared" si="71"/>
        <v>4008</v>
      </c>
      <c r="B4027" s="145">
        <v>1280206.6218922362</v>
      </c>
      <c r="U4027" s="145">
        <v>4007</v>
      </c>
      <c r="V4027" s="145">
        <v>9976053.5393488109</v>
      </c>
    </row>
    <row r="4028" spans="1:22" x14ac:dyDescent="0.35">
      <c r="A4028" s="70">
        <f t="shared" si="71"/>
        <v>4009</v>
      </c>
      <c r="B4028" s="145">
        <v>1280206.6218922362</v>
      </c>
      <c r="U4028" s="145">
        <v>4008</v>
      </c>
      <c r="V4028" s="145">
        <v>-18492690.044699106</v>
      </c>
    </row>
    <row r="4029" spans="1:22" x14ac:dyDescent="0.35">
      <c r="A4029" s="70">
        <f t="shared" si="71"/>
        <v>4010</v>
      </c>
      <c r="B4029" s="145">
        <v>1280206.6218922362</v>
      </c>
      <c r="U4029" s="145">
        <v>4009</v>
      </c>
      <c r="V4029" s="145">
        <v>-14797242.860715933</v>
      </c>
    </row>
    <row r="4030" spans="1:22" x14ac:dyDescent="0.35">
      <c r="A4030" s="70">
        <f t="shared" si="71"/>
        <v>4011</v>
      </c>
      <c r="B4030" s="145">
        <v>1280206.6218922362</v>
      </c>
      <c r="U4030" s="145">
        <v>4010</v>
      </c>
      <c r="V4030" s="145">
        <v>8422645.6192697026</v>
      </c>
    </row>
    <row r="4031" spans="1:22" x14ac:dyDescent="0.35">
      <c r="A4031" s="70">
        <f t="shared" si="71"/>
        <v>4012</v>
      </c>
      <c r="B4031" s="145">
        <v>1280206.6218922362</v>
      </c>
      <c r="U4031" s="145">
        <v>4011</v>
      </c>
      <c r="V4031" s="145">
        <v>23154786.529752593</v>
      </c>
    </row>
    <row r="4032" spans="1:22" x14ac:dyDescent="0.35">
      <c r="A4032" s="70">
        <f t="shared" si="71"/>
        <v>4013</v>
      </c>
      <c r="B4032" s="145">
        <v>1280206.6218922362</v>
      </c>
      <c r="U4032" s="145">
        <v>4012</v>
      </c>
      <c r="V4032" s="145">
        <v>43517730.244001821</v>
      </c>
    </row>
    <row r="4033" spans="1:22" x14ac:dyDescent="0.35">
      <c r="A4033" s="70">
        <f t="shared" si="71"/>
        <v>4014</v>
      </c>
      <c r="B4033" s="145">
        <v>1280206.6218922362</v>
      </c>
      <c r="U4033" s="145">
        <v>4013</v>
      </c>
      <c r="V4033" s="145">
        <v>-18898633.326839421</v>
      </c>
    </row>
    <row r="4034" spans="1:22" x14ac:dyDescent="0.35">
      <c r="A4034" s="70">
        <f t="shared" si="71"/>
        <v>4015</v>
      </c>
      <c r="B4034" s="145">
        <v>1280206.6218922362</v>
      </c>
      <c r="U4034" s="145">
        <v>4014</v>
      </c>
      <c r="V4034" s="145">
        <v>-23786463.539151661</v>
      </c>
    </row>
    <row r="4035" spans="1:22" x14ac:dyDescent="0.35">
      <c r="A4035" s="70">
        <f t="shared" si="71"/>
        <v>4016</v>
      </c>
      <c r="B4035" s="145">
        <v>1280206.6218922362</v>
      </c>
      <c r="U4035" s="145">
        <v>4015</v>
      </c>
      <c r="V4035" s="145">
        <v>12606187.523456056</v>
      </c>
    </row>
    <row r="4036" spans="1:22" x14ac:dyDescent="0.35">
      <c r="A4036" s="70">
        <f t="shared" si="71"/>
        <v>4017</v>
      </c>
      <c r="B4036" s="145">
        <v>1280206.6218922362</v>
      </c>
      <c r="U4036" s="145">
        <v>4016</v>
      </c>
      <c r="V4036" s="145">
        <v>1182736.6765878387</v>
      </c>
    </row>
    <row r="4037" spans="1:22" x14ac:dyDescent="0.35">
      <c r="A4037" s="70">
        <f t="shared" si="71"/>
        <v>4018</v>
      </c>
      <c r="B4037" s="145">
        <v>1280206.6218922362</v>
      </c>
      <c r="U4037" s="145">
        <v>4017</v>
      </c>
      <c r="V4037" s="145">
        <v>-6715321.6684792805</v>
      </c>
    </row>
    <row r="4038" spans="1:22" x14ac:dyDescent="0.35">
      <c r="A4038" s="70">
        <f t="shared" si="71"/>
        <v>4019</v>
      </c>
      <c r="B4038" s="145">
        <v>1280206.6218922362</v>
      </c>
      <c r="U4038" s="145">
        <v>4018</v>
      </c>
      <c r="V4038" s="145">
        <v>-17490861.201791521</v>
      </c>
    </row>
    <row r="4039" spans="1:22" x14ac:dyDescent="0.35">
      <c r="A4039" s="70">
        <f t="shared" si="71"/>
        <v>4020</v>
      </c>
      <c r="B4039" s="145">
        <v>1280206.6218922362</v>
      </c>
      <c r="U4039" s="145">
        <v>4019</v>
      </c>
      <c r="V4039" s="145">
        <v>-19714706.019282822</v>
      </c>
    </row>
    <row r="4040" spans="1:22" x14ac:dyDescent="0.35">
      <c r="A4040" s="70">
        <f t="shared" si="71"/>
        <v>4021</v>
      </c>
      <c r="B4040" s="145">
        <v>1280206.6218922362</v>
      </c>
      <c r="U4040" s="145">
        <v>4020</v>
      </c>
      <c r="V4040" s="145">
        <v>684191.58283988014</v>
      </c>
    </row>
    <row r="4041" spans="1:22" x14ac:dyDescent="0.35">
      <c r="A4041" s="70">
        <f t="shared" si="71"/>
        <v>4022</v>
      </c>
      <c r="B4041" s="145">
        <v>1280206.6218922362</v>
      </c>
      <c r="U4041" s="145">
        <v>4021</v>
      </c>
      <c r="V4041" s="145">
        <v>1362911.5360020101</v>
      </c>
    </row>
    <row r="4042" spans="1:22" x14ac:dyDescent="0.35">
      <c r="A4042" s="70">
        <f t="shared" si="71"/>
        <v>4023</v>
      </c>
      <c r="B4042" s="145">
        <v>1280206.6218922362</v>
      </c>
      <c r="U4042" s="145">
        <v>4022</v>
      </c>
      <c r="V4042" s="145">
        <v>17025054.936576068</v>
      </c>
    </row>
    <row r="4043" spans="1:22" x14ac:dyDescent="0.35">
      <c r="A4043" s="70">
        <f t="shared" si="71"/>
        <v>4024</v>
      </c>
      <c r="B4043" s="145">
        <v>1280206.6218922362</v>
      </c>
      <c r="U4043" s="145">
        <v>4023</v>
      </c>
      <c r="V4043" s="145">
        <v>11921817.847919479</v>
      </c>
    </row>
    <row r="4044" spans="1:22" x14ac:dyDescent="0.35">
      <c r="A4044" s="70">
        <f t="shared" si="71"/>
        <v>4025</v>
      </c>
      <c r="B4044" s="145">
        <v>1280206.6218922362</v>
      </c>
      <c r="U4044" s="145">
        <v>4024</v>
      </c>
      <c r="V4044" s="145">
        <v>-10203956.853204403</v>
      </c>
    </row>
    <row r="4045" spans="1:22" x14ac:dyDescent="0.35">
      <c r="A4045" s="70">
        <f t="shared" si="71"/>
        <v>4026</v>
      </c>
      <c r="B4045" s="145">
        <v>1280206.6218922362</v>
      </c>
      <c r="U4045" s="145">
        <v>4025</v>
      </c>
      <c r="V4045" s="145">
        <v>-2347554.3334192038</v>
      </c>
    </row>
    <row r="4046" spans="1:22" x14ac:dyDescent="0.35">
      <c r="A4046" s="70">
        <f t="shared" si="71"/>
        <v>4027</v>
      </c>
      <c r="B4046" s="145">
        <v>1280206.6218922362</v>
      </c>
      <c r="U4046" s="145">
        <v>4026</v>
      </c>
      <c r="V4046" s="145">
        <v>-10101963.14127552</v>
      </c>
    </row>
    <row r="4047" spans="1:22" x14ac:dyDescent="0.35">
      <c r="A4047" s="70">
        <f t="shared" si="71"/>
        <v>4028</v>
      </c>
      <c r="B4047" s="145">
        <v>1280206.6218922362</v>
      </c>
      <c r="U4047" s="145">
        <v>4027</v>
      </c>
      <c r="V4047" s="145">
        <v>1954369.6754261553</v>
      </c>
    </row>
    <row r="4048" spans="1:22" x14ac:dyDescent="0.35">
      <c r="A4048" s="70">
        <f t="shared" si="71"/>
        <v>4029</v>
      </c>
      <c r="B4048" s="145">
        <v>1280206.6218922362</v>
      </c>
      <c r="U4048" s="145">
        <v>4028</v>
      </c>
      <c r="V4048" s="145">
        <v>3697578.7264215127</v>
      </c>
    </row>
    <row r="4049" spans="1:22" x14ac:dyDescent="0.35">
      <c r="A4049" s="70">
        <f t="shared" si="71"/>
        <v>4030</v>
      </c>
      <c r="B4049" s="145">
        <v>1280206.6218922362</v>
      </c>
      <c r="U4049" s="145">
        <v>4029</v>
      </c>
      <c r="V4049" s="145">
        <v>-15537893.362345299</v>
      </c>
    </row>
    <row r="4050" spans="1:22" x14ac:dyDescent="0.35">
      <c r="A4050" s="70">
        <f t="shared" si="71"/>
        <v>4031</v>
      </c>
      <c r="B4050" s="145">
        <v>1280206.6218922362</v>
      </c>
      <c r="U4050" s="145">
        <v>4030</v>
      </c>
      <c r="V4050" s="145">
        <v>-3083060.517948471</v>
      </c>
    </row>
    <row r="4051" spans="1:22" x14ac:dyDescent="0.35">
      <c r="A4051" s="70">
        <f t="shared" si="71"/>
        <v>4032</v>
      </c>
      <c r="B4051" s="145">
        <v>1280206.6218922362</v>
      </c>
      <c r="U4051" s="145">
        <v>4031</v>
      </c>
      <c r="V4051" s="145">
        <v>-885329.66822674498</v>
      </c>
    </row>
    <row r="4052" spans="1:22" x14ac:dyDescent="0.35">
      <c r="A4052" s="70">
        <f t="shared" si="71"/>
        <v>4033</v>
      </c>
      <c r="B4052" s="145">
        <v>1280206.6218922362</v>
      </c>
      <c r="U4052" s="145">
        <v>4032</v>
      </c>
      <c r="V4052" s="145">
        <v>-6814732.5322998054</v>
      </c>
    </row>
    <row r="4053" spans="1:22" x14ac:dyDescent="0.35">
      <c r="A4053" s="70">
        <f t="shared" si="71"/>
        <v>4034</v>
      </c>
      <c r="B4053" s="145">
        <v>1280206.6218922362</v>
      </c>
      <c r="U4053" s="145">
        <v>4033</v>
      </c>
      <c r="V4053" s="145">
        <v>21000470.109289233</v>
      </c>
    </row>
    <row r="4054" spans="1:22" x14ac:dyDescent="0.35">
      <c r="A4054" s="70">
        <f t="shared" ref="A4054:A4117" si="72">A4053+1</f>
        <v>4035</v>
      </c>
      <c r="B4054" s="145">
        <v>1280206.6218922362</v>
      </c>
      <c r="U4054" s="145">
        <v>4034</v>
      </c>
      <c r="V4054" s="145">
        <v>8016793.7715886235</v>
      </c>
    </row>
    <row r="4055" spans="1:22" x14ac:dyDescent="0.35">
      <c r="A4055" s="70">
        <f t="shared" si="72"/>
        <v>4036</v>
      </c>
      <c r="B4055" s="145">
        <v>1280206.6218922362</v>
      </c>
      <c r="U4055" s="145">
        <v>4035</v>
      </c>
      <c r="V4055" s="145">
        <v>15841060.436018415</v>
      </c>
    </row>
    <row r="4056" spans="1:22" x14ac:dyDescent="0.35">
      <c r="A4056" s="70">
        <f t="shared" si="72"/>
        <v>4037</v>
      </c>
      <c r="B4056" s="145">
        <v>1280206.6218922362</v>
      </c>
      <c r="U4056" s="145">
        <v>4036</v>
      </c>
      <c r="V4056" s="145">
        <v>-20124925.604509205</v>
      </c>
    </row>
    <row r="4057" spans="1:22" x14ac:dyDescent="0.35">
      <c r="A4057" s="70">
        <f t="shared" si="72"/>
        <v>4038</v>
      </c>
      <c r="B4057" s="145">
        <v>1280206.6218922362</v>
      </c>
      <c r="U4057" s="145">
        <v>4037</v>
      </c>
      <c r="V4057" s="145">
        <v>402945.45096816868</v>
      </c>
    </row>
    <row r="4058" spans="1:22" x14ac:dyDescent="0.35">
      <c r="A4058" s="70">
        <f t="shared" si="72"/>
        <v>4039</v>
      </c>
      <c r="B4058" s="145">
        <v>1280206.6218922362</v>
      </c>
      <c r="U4058" s="145">
        <v>4038</v>
      </c>
      <c r="V4058" s="145">
        <v>-20073949.302850883</v>
      </c>
    </row>
    <row r="4059" spans="1:22" x14ac:dyDescent="0.35">
      <c r="A4059" s="70">
        <f t="shared" si="72"/>
        <v>4040</v>
      </c>
      <c r="B4059" s="145">
        <v>1280206.6218922362</v>
      </c>
      <c r="U4059" s="145">
        <v>4039</v>
      </c>
      <c r="V4059" s="145">
        <v>25372693.916375361</v>
      </c>
    </row>
    <row r="4060" spans="1:22" x14ac:dyDescent="0.35">
      <c r="A4060" s="70">
        <f t="shared" si="72"/>
        <v>4041</v>
      </c>
      <c r="B4060" s="145">
        <v>1280206.6218922362</v>
      </c>
      <c r="U4060" s="145">
        <v>4040</v>
      </c>
      <c r="V4060" s="145">
        <v>23496813.293518141</v>
      </c>
    </row>
    <row r="4061" spans="1:22" x14ac:dyDescent="0.35">
      <c r="A4061" s="70">
        <f t="shared" si="72"/>
        <v>4042</v>
      </c>
      <c r="B4061" s="145">
        <v>1280206.6218922362</v>
      </c>
      <c r="U4061" s="145">
        <v>4041</v>
      </c>
      <c r="V4061" s="145">
        <v>-8085300.9815502465</v>
      </c>
    </row>
    <row r="4062" spans="1:22" x14ac:dyDescent="0.35">
      <c r="A4062" s="70">
        <f t="shared" si="72"/>
        <v>4043</v>
      </c>
      <c r="B4062" s="145">
        <v>1280206.6218922362</v>
      </c>
      <c r="U4062" s="145">
        <v>4042</v>
      </c>
      <c r="V4062" s="145">
        <v>-16439488.541242473</v>
      </c>
    </row>
    <row r="4063" spans="1:22" x14ac:dyDescent="0.35">
      <c r="A4063" s="70">
        <f t="shared" si="72"/>
        <v>4044</v>
      </c>
      <c r="B4063" s="145">
        <v>1280206.6218922362</v>
      </c>
      <c r="U4063" s="145">
        <v>4043</v>
      </c>
      <c r="V4063" s="145">
        <v>-5149881.020707773</v>
      </c>
    </row>
    <row r="4064" spans="1:22" x14ac:dyDescent="0.35">
      <c r="A4064" s="70">
        <f t="shared" si="72"/>
        <v>4045</v>
      </c>
      <c r="B4064" s="145">
        <v>1280206.6218922362</v>
      </c>
      <c r="U4064" s="145">
        <v>4044</v>
      </c>
      <c r="V4064" s="145">
        <v>7007276.924540285</v>
      </c>
    </row>
    <row r="4065" spans="1:22" x14ac:dyDescent="0.35">
      <c r="A4065" s="70">
        <f t="shared" si="72"/>
        <v>4046</v>
      </c>
      <c r="B4065" s="145">
        <v>1280206.6218922362</v>
      </c>
      <c r="U4065" s="145">
        <v>4045</v>
      </c>
      <c r="V4065" s="145">
        <v>4629095.6269120984</v>
      </c>
    </row>
    <row r="4066" spans="1:22" x14ac:dyDescent="0.35">
      <c r="A4066" s="70">
        <f t="shared" si="72"/>
        <v>4047</v>
      </c>
      <c r="B4066" s="145">
        <v>1280206.6218922362</v>
      </c>
      <c r="U4066" s="145">
        <v>4046</v>
      </c>
      <c r="V4066" s="145">
        <v>8887952.2860438339</v>
      </c>
    </row>
    <row r="4067" spans="1:22" x14ac:dyDescent="0.35">
      <c r="A4067" s="70">
        <f t="shared" si="72"/>
        <v>4048</v>
      </c>
      <c r="B4067" s="145">
        <v>1280206.6218922362</v>
      </c>
      <c r="U4067" s="145">
        <v>4047</v>
      </c>
      <c r="V4067" s="145">
        <v>-3108235.632158149</v>
      </c>
    </row>
    <row r="4068" spans="1:22" x14ac:dyDescent="0.35">
      <c r="A4068" s="70">
        <f t="shared" si="72"/>
        <v>4049</v>
      </c>
      <c r="B4068" s="145">
        <v>1280206.6218922362</v>
      </c>
      <c r="U4068" s="145">
        <v>4048</v>
      </c>
      <c r="V4068" s="145">
        <v>13931978.997333448</v>
      </c>
    </row>
    <row r="4069" spans="1:22" x14ac:dyDescent="0.35">
      <c r="A4069" s="70">
        <f t="shared" si="72"/>
        <v>4050</v>
      </c>
      <c r="B4069" s="145">
        <v>1280206.6218922362</v>
      </c>
      <c r="U4069" s="145">
        <v>4049</v>
      </c>
      <c r="V4069" s="145">
        <v>-6945239.7827340364</v>
      </c>
    </row>
    <row r="4070" spans="1:22" x14ac:dyDescent="0.35">
      <c r="A4070" s="70">
        <f t="shared" si="72"/>
        <v>4051</v>
      </c>
      <c r="B4070" s="145">
        <v>1280206.6218922362</v>
      </c>
      <c r="U4070" s="145">
        <v>4050</v>
      </c>
      <c r="V4070" s="145">
        <v>-4685768.7073714845</v>
      </c>
    </row>
    <row r="4071" spans="1:22" x14ac:dyDescent="0.35">
      <c r="A4071" s="70">
        <f t="shared" si="72"/>
        <v>4052</v>
      </c>
      <c r="B4071" s="145">
        <v>1280206.6218922362</v>
      </c>
      <c r="U4071" s="145">
        <v>4051</v>
      </c>
      <c r="V4071" s="145">
        <v>-34560293.961632803</v>
      </c>
    </row>
    <row r="4072" spans="1:22" x14ac:dyDescent="0.35">
      <c r="A4072" s="70">
        <f t="shared" si="72"/>
        <v>4053</v>
      </c>
      <c r="B4072" s="145">
        <v>1280206.6218922362</v>
      </c>
      <c r="U4072" s="145">
        <v>4052</v>
      </c>
      <c r="V4072" s="145">
        <v>8722701.6209927164</v>
      </c>
    </row>
    <row r="4073" spans="1:22" x14ac:dyDescent="0.35">
      <c r="A4073" s="70">
        <f t="shared" si="72"/>
        <v>4054</v>
      </c>
      <c r="B4073" s="145">
        <v>1280206.6218922362</v>
      </c>
      <c r="U4073" s="145">
        <v>4053</v>
      </c>
      <c r="V4073" s="145">
        <v>40984059.366875984</v>
      </c>
    </row>
    <row r="4074" spans="1:22" x14ac:dyDescent="0.35">
      <c r="A4074" s="70">
        <f t="shared" si="72"/>
        <v>4055</v>
      </c>
      <c r="B4074" s="145">
        <v>1280206.6218922362</v>
      </c>
      <c r="U4074" s="145">
        <v>4054</v>
      </c>
      <c r="V4074" s="145">
        <v>8119233.3748960197</v>
      </c>
    </row>
    <row r="4075" spans="1:22" x14ac:dyDescent="0.35">
      <c r="A4075" s="70">
        <f t="shared" si="72"/>
        <v>4056</v>
      </c>
      <c r="B4075" s="145">
        <v>1280206.6218922362</v>
      </c>
      <c r="U4075" s="145">
        <v>4055</v>
      </c>
      <c r="V4075" s="145">
        <v>12541413.570562162</v>
      </c>
    </row>
    <row r="4076" spans="1:22" x14ac:dyDescent="0.35">
      <c r="A4076" s="70">
        <f t="shared" si="72"/>
        <v>4057</v>
      </c>
      <c r="B4076" s="145">
        <v>1280206.6218922362</v>
      </c>
      <c r="U4076" s="145">
        <v>4056</v>
      </c>
      <c r="V4076" s="145">
        <v>-1446618.4106277004</v>
      </c>
    </row>
    <row r="4077" spans="1:22" x14ac:dyDescent="0.35">
      <c r="A4077" s="70">
        <f t="shared" si="72"/>
        <v>4058</v>
      </c>
      <c r="B4077" s="145">
        <v>1280206.6218922362</v>
      </c>
      <c r="U4077" s="145">
        <v>4057</v>
      </c>
      <c r="V4077" s="145">
        <v>-922775.67273461074</v>
      </c>
    </row>
    <row r="4078" spans="1:22" x14ac:dyDescent="0.35">
      <c r="A4078" s="70">
        <f t="shared" si="72"/>
        <v>4059</v>
      </c>
      <c r="B4078" s="145">
        <v>1280206.6218922362</v>
      </c>
      <c r="U4078" s="145">
        <v>4058</v>
      </c>
      <c r="V4078" s="145">
        <v>3707255.5022650734</v>
      </c>
    </row>
    <row r="4079" spans="1:22" x14ac:dyDescent="0.35">
      <c r="A4079" s="70">
        <f t="shared" si="72"/>
        <v>4060</v>
      </c>
      <c r="B4079" s="145">
        <v>1280206.6218922362</v>
      </c>
      <c r="U4079" s="145">
        <v>4059</v>
      </c>
      <c r="V4079" s="145">
        <v>32755118.331240375</v>
      </c>
    </row>
    <row r="4080" spans="1:22" x14ac:dyDescent="0.35">
      <c r="A4080" s="70">
        <f t="shared" si="72"/>
        <v>4061</v>
      </c>
      <c r="B4080" s="145">
        <v>1280206.6218922362</v>
      </c>
      <c r="U4080" s="145">
        <v>4060</v>
      </c>
      <c r="V4080" s="145">
        <v>10375850.296504296</v>
      </c>
    </row>
    <row r="4081" spans="1:22" x14ac:dyDescent="0.35">
      <c r="A4081" s="70">
        <f t="shared" si="72"/>
        <v>4062</v>
      </c>
      <c r="B4081" s="145">
        <v>1280206.6218922362</v>
      </c>
      <c r="U4081" s="145">
        <v>4061</v>
      </c>
      <c r="V4081" s="145">
        <v>11380860.897897594</v>
      </c>
    </row>
    <row r="4082" spans="1:22" x14ac:dyDescent="0.35">
      <c r="A4082" s="70">
        <f t="shared" si="72"/>
        <v>4063</v>
      </c>
      <c r="B4082" s="145">
        <v>1280206.6218922362</v>
      </c>
      <c r="U4082" s="145">
        <v>4062</v>
      </c>
      <c r="V4082" s="145">
        <v>7890244.2371474914</v>
      </c>
    </row>
    <row r="4083" spans="1:22" x14ac:dyDescent="0.35">
      <c r="A4083" s="70">
        <f t="shared" si="72"/>
        <v>4064</v>
      </c>
      <c r="B4083" s="145">
        <v>1280206.6218922362</v>
      </c>
      <c r="U4083" s="145">
        <v>4063</v>
      </c>
      <c r="V4083" s="145">
        <v>8797325.5552104004</v>
      </c>
    </row>
    <row r="4084" spans="1:22" x14ac:dyDescent="0.35">
      <c r="A4084" s="70">
        <f t="shared" si="72"/>
        <v>4065</v>
      </c>
      <c r="B4084" s="145">
        <v>1280206.6218922362</v>
      </c>
      <c r="U4084" s="145">
        <v>4064</v>
      </c>
      <c r="V4084" s="145">
        <v>-3152774.27355849</v>
      </c>
    </row>
    <row r="4085" spans="1:22" x14ac:dyDescent="0.35">
      <c r="A4085" s="70">
        <f t="shared" si="72"/>
        <v>4066</v>
      </c>
      <c r="B4085" s="145">
        <v>1280206.6218922362</v>
      </c>
      <c r="U4085" s="145">
        <v>4065</v>
      </c>
      <c r="V4085" s="145">
        <v>-10586248.329819093</v>
      </c>
    </row>
    <row r="4086" spans="1:22" x14ac:dyDescent="0.35">
      <c r="A4086" s="70">
        <f t="shared" si="72"/>
        <v>4067</v>
      </c>
      <c r="B4086" s="145">
        <v>1280206.6218922362</v>
      </c>
      <c r="U4086" s="145">
        <v>4066</v>
      </c>
      <c r="V4086" s="145">
        <v>-7849353.3433016576</v>
      </c>
    </row>
    <row r="4087" spans="1:22" x14ac:dyDescent="0.35">
      <c r="A4087" s="70">
        <f t="shared" si="72"/>
        <v>4068</v>
      </c>
      <c r="B4087" s="145">
        <v>1280206.6218922362</v>
      </c>
      <c r="U4087" s="145">
        <v>4067</v>
      </c>
      <c r="V4087" s="145">
        <v>5875623.9904873446</v>
      </c>
    </row>
    <row r="4088" spans="1:22" x14ac:dyDescent="0.35">
      <c r="A4088" s="70">
        <f t="shared" si="72"/>
        <v>4069</v>
      </c>
      <c r="B4088" s="145">
        <v>1280206.6218922362</v>
      </c>
      <c r="U4088" s="145">
        <v>4068</v>
      </c>
      <c r="V4088" s="145">
        <v>-3875052.4061063658</v>
      </c>
    </row>
    <row r="4089" spans="1:22" x14ac:dyDescent="0.35">
      <c r="A4089" s="70">
        <f t="shared" si="72"/>
        <v>4070</v>
      </c>
      <c r="B4089" s="145">
        <v>1280206.6218922362</v>
      </c>
      <c r="U4089" s="145">
        <v>4069</v>
      </c>
      <c r="V4089" s="145">
        <v>7043784.3214690126</v>
      </c>
    </row>
    <row r="4090" spans="1:22" x14ac:dyDescent="0.35">
      <c r="A4090" s="70">
        <f t="shared" si="72"/>
        <v>4071</v>
      </c>
      <c r="B4090" s="145">
        <v>1280206.6218922362</v>
      </c>
      <c r="U4090" s="145">
        <v>4070</v>
      </c>
      <c r="V4090" s="145">
        <v>11490442.451898023</v>
      </c>
    </row>
    <row r="4091" spans="1:22" x14ac:dyDescent="0.35">
      <c r="A4091" s="70">
        <f t="shared" si="72"/>
        <v>4072</v>
      </c>
      <c r="B4091" s="145">
        <v>1280206.6218922362</v>
      </c>
      <c r="U4091" s="145">
        <v>4071</v>
      </c>
      <c r="V4091" s="145">
        <v>-20834942.92437008</v>
      </c>
    </row>
    <row r="4092" spans="1:22" x14ac:dyDescent="0.35">
      <c r="A4092" s="70">
        <f t="shared" si="72"/>
        <v>4073</v>
      </c>
      <c r="B4092" s="145">
        <v>1280206.6218922362</v>
      </c>
      <c r="U4092" s="145">
        <v>4072</v>
      </c>
      <c r="V4092" s="145">
        <v>-23932712.816521876</v>
      </c>
    </row>
    <row r="4093" spans="1:22" x14ac:dyDescent="0.35">
      <c r="A4093" s="70">
        <f t="shared" si="72"/>
        <v>4074</v>
      </c>
      <c r="B4093" s="145">
        <v>1280206.6218922362</v>
      </c>
      <c r="U4093" s="145">
        <v>4073</v>
      </c>
      <c r="V4093" s="145">
        <v>4043879.1916595176</v>
      </c>
    </row>
    <row r="4094" spans="1:22" x14ac:dyDescent="0.35">
      <c r="A4094" s="70">
        <f t="shared" si="72"/>
        <v>4075</v>
      </c>
      <c r="B4094" s="145">
        <v>1280206.6218922362</v>
      </c>
      <c r="U4094" s="145">
        <v>4074</v>
      </c>
      <c r="V4094" s="145">
        <v>6035898.3231957778</v>
      </c>
    </row>
    <row r="4095" spans="1:22" x14ac:dyDescent="0.35">
      <c r="A4095" s="70">
        <f t="shared" si="72"/>
        <v>4076</v>
      </c>
      <c r="B4095" s="145">
        <v>1280206.6218922362</v>
      </c>
      <c r="U4095" s="145">
        <v>4075</v>
      </c>
      <c r="V4095" s="145">
        <v>11891486.106507413</v>
      </c>
    </row>
    <row r="4096" spans="1:22" x14ac:dyDescent="0.35">
      <c r="A4096" s="70">
        <f t="shared" si="72"/>
        <v>4077</v>
      </c>
      <c r="B4096" s="145">
        <v>1280206.6218922362</v>
      </c>
      <c r="U4096" s="145">
        <v>4076</v>
      </c>
      <c r="V4096" s="145">
        <v>16620806.759484157</v>
      </c>
    </row>
    <row r="4097" spans="1:22" x14ac:dyDescent="0.35">
      <c r="A4097" s="70">
        <f t="shared" si="72"/>
        <v>4078</v>
      </c>
      <c r="B4097" s="145">
        <v>1280206.6218922362</v>
      </c>
      <c r="U4097" s="145">
        <v>4077</v>
      </c>
      <c r="V4097" s="145">
        <v>26137984.628006309</v>
      </c>
    </row>
    <row r="4098" spans="1:22" x14ac:dyDescent="0.35">
      <c r="A4098" s="70">
        <f t="shared" si="72"/>
        <v>4079</v>
      </c>
      <c r="B4098" s="145">
        <v>1280206.6218922362</v>
      </c>
      <c r="U4098" s="145">
        <v>4078</v>
      </c>
      <c r="V4098" s="145">
        <v>-43491.562871314585</v>
      </c>
    </row>
    <row r="4099" spans="1:22" x14ac:dyDescent="0.35">
      <c r="A4099" s="70">
        <f t="shared" si="72"/>
        <v>4080</v>
      </c>
      <c r="B4099" s="145">
        <v>1280206.6218922362</v>
      </c>
      <c r="U4099" s="145">
        <v>4079</v>
      </c>
      <c r="V4099" s="145">
        <v>-9689853.6529718135</v>
      </c>
    </row>
    <row r="4100" spans="1:22" x14ac:dyDescent="0.35">
      <c r="A4100" s="70">
        <f t="shared" si="72"/>
        <v>4081</v>
      </c>
      <c r="B4100" s="145">
        <v>1280206.6218922362</v>
      </c>
      <c r="U4100" s="145">
        <v>4080</v>
      </c>
      <c r="V4100" s="145">
        <v>-660553.10358405113</v>
      </c>
    </row>
    <row r="4101" spans="1:22" x14ac:dyDescent="0.35">
      <c r="A4101" s="70">
        <f t="shared" si="72"/>
        <v>4082</v>
      </c>
      <c r="B4101" s="145">
        <v>1280206.6218922362</v>
      </c>
      <c r="U4101" s="145">
        <v>4081</v>
      </c>
      <c r="V4101" s="145">
        <v>7622077.3477821611</v>
      </c>
    </row>
    <row r="4102" spans="1:22" x14ac:dyDescent="0.35">
      <c r="A4102" s="70">
        <f t="shared" si="72"/>
        <v>4083</v>
      </c>
      <c r="B4102" s="145">
        <v>1280206.6218922362</v>
      </c>
      <c r="U4102" s="145">
        <v>4082</v>
      </c>
      <c r="V4102" s="145">
        <v>800945.21184556559</v>
      </c>
    </row>
    <row r="4103" spans="1:22" x14ac:dyDescent="0.35">
      <c r="A4103" s="70">
        <f t="shared" si="72"/>
        <v>4084</v>
      </c>
      <c r="B4103" s="145">
        <v>1280206.6218922362</v>
      </c>
      <c r="U4103" s="145">
        <v>4083</v>
      </c>
      <c r="V4103" s="145">
        <v>5637204.1355930381</v>
      </c>
    </row>
    <row r="4104" spans="1:22" x14ac:dyDescent="0.35">
      <c r="A4104" s="70">
        <f t="shared" si="72"/>
        <v>4085</v>
      </c>
      <c r="B4104" s="145">
        <v>1280206.6218922362</v>
      </c>
      <c r="U4104" s="145">
        <v>4084</v>
      </c>
      <c r="V4104" s="145">
        <v>-39388932.779114947</v>
      </c>
    </row>
    <row r="4105" spans="1:22" x14ac:dyDescent="0.35">
      <c r="A4105" s="70">
        <f t="shared" si="72"/>
        <v>4086</v>
      </c>
      <c r="B4105" s="145">
        <v>1280206.6218922362</v>
      </c>
      <c r="U4105" s="145">
        <v>4085</v>
      </c>
      <c r="V4105" s="145">
        <v>-7552876.2538708113</v>
      </c>
    </row>
    <row r="4106" spans="1:22" x14ac:dyDescent="0.35">
      <c r="A4106" s="70">
        <f t="shared" si="72"/>
        <v>4087</v>
      </c>
      <c r="B4106" s="145">
        <v>1280206.6218922362</v>
      </c>
      <c r="U4106" s="145">
        <v>4086</v>
      </c>
      <c r="V4106" s="145">
        <v>3452224.875255648</v>
      </c>
    </row>
    <row r="4107" spans="1:22" x14ac:dyDescent="0.35">
      <c r="A4107" s="70">
        <f t="shared" si="72"/>
        <v>4088</v>
      </c>
      <c r="B4107" s="145">
        <v>1280206.6218922362</v>
      </c>
      <c r="U4107" s="145">
        <v>4087</v>
      </c>
      <c r="V4107" s="145">
        <v>34703552.446922079</v>
      </c>
    </row>
    <row r="4108" spans="1:22" x14ac:dyDescent="0.35">
      <c r="A4108" s="70">
        <f t="shared" si="72"/>
        <v>4089</v>
      </c>
      <c r="B4108" s="145">
        <v>1280206.6218922362</v>
      </c>
      <c r="U4108" s="145">
        <v>4088</v>
      </c>
      <c r="V4108" s="145">
        <v>5271981.7848410271</v>
      </c>
    </row>
    <row r="4109" spans="1:22" x14ac:dyDescent="0.35">
      <c r="A4109" s="70">
        <f t="shared" si="72"/>
        <v>4090</v>
      </c>
      <c r="B4109" s="145">
        <v>1280206.6218922362</v>
      </c>
      <c r="U4109" s="145">
        <v>4089</v>
      </c>
      <c r="V4109" s="145">
        <v>-6251138.3827926591</v>
      </c>
    </row>
    <row r="4110" spans="1:22" x14ac:dyDescent="0.35">
      <c r="A4110" s="70">
        <f t="shared" si="72"/>
        <v>4091</v>
      </c>
      <c r="B4110" s="145">
        <v>1280206.6218922362</v>
      </c>
      <c r="U4110" s="145">
        <v>4090</v>
      </c>
      <c r="V4110" s="145">
        <v>-27616924.592325449</v>
      </c>
    </row>
    <row r="4111" spans="1:22" x14ac:dyDescent="0.35">
      <c r="A4111" s="70">
        <f t="shared" si="72"/>
        <v>4092</v>
      </c>
      <c r="B4111" s="145">
        <v>1280206.6218922362</v>
      </c>
      <c r="U4111" s="145">
        <v>4091</v>
      </c>
      <c r="V4111" s="145">
        <v>9511873.9488289542</v>
      </c>
    </row>
    <row r="4112" spans="1:22" x14ac:dyDescent="0.35">
      <c r="A4112" s="70">
        <f t="shared" si="72"/>
        <v>4093</v>
      </c>
      <c r="B4112" s="145">
        <v>1280206.6218922362</v>
      </c>
      <c r="U4112" s="145">
        <v>4092</v>
      </c>
      <c r="V4112" s="145">
        <v>6763358.5071353875</v>
      </c>
    </row>
    <row r="4113" spans="1:22" x14ac:dyDescent="0.35">
      <c r="A4113" s="70">
        <f t="shared" si="72"/>
        <v>4094</v>
      </c>
      <c r="B4113" s="145">
        <v>1280206.6218922362</v>
      </c>
      <c r="U4113" s="145">
        <v>4093</v>
      </c>
      <c r="V4113" s="145">
        <v>-15704652.04801234</v>
      </c>
    </row>
    <row r="4114" spans="1:22" x14ac:dyDescent="0.35">
      <c r="A4114" s="70">
        <f t="shared" si="72"/>
        <v>4095</v>
      </c>
      <c r="B4114" s="145">
        <v>1280206.6218922362</v>
      </c>
      <c r="U4114" s="145">
        <v>4094</v>
      </c>
      <c r="V4114" s="145">
        <v>-5467678.4436605554</v>
      </c>
    </row>
    <row r="4115" spans="1:22" x14ac:dyDescent="0.35">
      <c r="A4115" s="70">
        <f t="shared" si="72"/>
        <v>4096</v>
      </c>
      <c r="B4115" s="145">
        <v>1280206.6218922362</v>
      </c>
      <c r="U4115" s="145">
        <v>4095</v>
      </c>
      <c r="V4115" s="145">
        <v>-3435945.4020399302</v>
      </c>
    </row>
    <row r="4116" spans="1:22" x14ac:dyDescent="0.35">
      <c r="A4116" s="70">
        <f t="shared" si="72"/>
        <v>4097</v>
      </c>
      <c r="B4116" s="145">
        <v>1280206.6218922362</v>
      </c>
      <c r="U4116" s="145">
        <v>4096</v>
      </c>
      <c r="V4116" s="145">
        <v>2250403.6519403197</v>
      </c>
    </row>
    <row r="4117" spans="1:22" x14ac:dyDescent="0.35">
      <c r="A4117" s="70">
        <f t="shared" si="72"/>
        <v>4098</v>
      </c>
      <c r="B4117" s="145">
        <v>1280206.6218922362</v>
      </c>
      <c r="U4117" s="145">
        <v>4097</v>
      </c>
      <c r="V4117" s="145">
        <v>13295385.78068722</v>
      </c>
    </row>
    <row r="4118" spans="1:22" x14ac:dyDescent="0.35">
      <c r="A4118" s="70">
        <f t="shared" ref="A4118:A4181" si="73">A4117+1</f>
        <v>4099</v>
      </c>
      <c r="B4118" s="145">
        <v>1280206.6218922362</v>
      </c>
      <c r="U4118" s="145">
        <v>4098</v>
      </c>
      <c r="V4118" s="145">
        <v>15068683.078871325</v>
      </c>
    </row>
    <row r="4119" spans="1:22" x14ac:dyDescent="0.35">
      <c r="A4119" s="70">
        <f t="shared" si="73"/>
        <v>4100</v>
      </c>
      <c r="B4119" s="145">
        <v>1280206.6218922362</v>
      </c>
      <c r="U4119" s="145">
        <v>4099</v>
      </c>
      <c r="V4119" s="145">
        <v>14904728.121469676</v>
      </c>
    </row>
    <row r="4120" spans="1:22" x14ac:dyDescent="0.35">
      <c r="A4120" s="70">
        <f t="shared" si="73"/>
        <v>4101</v>
      </c>
      <c r="B4120" s="145">
        <v>1280206.6218922362</v>
      </c>
      <c r="U4120" s="145">
        <v>4100</v>
      </c>
      <c r="V4120" s="145">
        <v>11137836.408210568</v>
      </c>
    </row>
    <row r="4121" spans="1:22" x14ac:dyDescent="0.35">
      <c r="A4121" s="70">
        <f t="shared" si="73"/>
        <v>4102</v>
      </c>
      <c r="B4121" s="145">
        <v>1280206.6218922362</v>
      </c>
      <c r="U4121" s="145">
        <v>4101</v>
      </c>
      <c r="V4121" s="145">
        <v>964804.9624248296</v>
      </c>
    </row>
    <row r="4122" spans="1:22" x14ac:dyDescent="0.35">
      <c r="A4122" s="70">
        <f t="shared" si="73"/>
        <v>4103</v>
      </c>
      <c r="B4122" s="145">
        <v>1280206.6218922362</v>
      </c>
      <c r="U4122" s="145">
        <v>4102</v>
      </c>
      <c r="V4122" s="145">
        <v>13866730.525498174</v>
      </c>
    </row>
    <row r="4123" spans="1:22" x14ac:dyDescent="0.35">
      <c r="A4123" s="70">
        <f t="shared" si="73"/>
        <v>4104</v>
      </c>
      <c r="B4123" s="145">
        <v>1280206.6218922362</v>
      </c>
      <c r="U4123" s="145">
        <v>4103</v>
      </c>
      <c r="V4123" s="145">
        <v>12858190.169573173</v>
      </c>
    </row>
    <row r="4124" spans="1:22" x14ac:dyDescent="0.35">
      <c r="A4124" s="70">
        <f t="shared" si="73"/>
        <v>4105</v>
      </c>
      <c r="B4124" s="145">
        <v>1280206.6218922362</v>
      </c>
      <c r="U4124" s="145">
        <v>4104</v>
      </c>
      <c r="V4124" s="145">
        <v>-2567119.1905909814</v>
      </c>
    </row>
    <row r="4125" spans="1:22" x14ac:dyDescent="0.35">
      <c r="A4125" s="70">
        <f t="shared" si="73"/>
        <v>4106</v>
      </c>
      <c r="B4125" s="145">
        <v>1280206.6218922362</v>
      </c>
      <c r="U4125" s="145">
        <v>4105</v>
      </c>
      <c r="V4125" s="145">
        <v>-18045697.407952506</v>
      </c>
    </row>
    <row r="4126" spans="1:22" x14ac:dyDescent="0.35">
      <c r="A4126" s="70">
        <f t="shared" si="73"/>
        <v>4107</v>
      </c>
      <c r="B4126" s="145">
        <v>1280206.6218922362</v>
      </c>
      <c r="U4126" s="145">
        <v>4106</v>
      </c>
      <c r="V4126" s="145">
        <v>2182364.4544493556</v>
      </c>
    </row>
    <row r="4127" spans="1:22" x14ac:dyDescent="0.35">
      <c r="A4127" s="70">
        <f t="shared" si="73"/>
        <v>4108</v>
      </c>
      <c r="B4127" s="145">
        <v>1280206.6218922362</v>
      </c>
      <c r="U4127" s="145">
        <v>4107</v>
      </c>
      <c r="V4127" s="145">
        <v>-7193001.9393560477</v>
      </c>
    </row>
    <row r="4128" spans="1:22" x14ac:dyDescent="0.35">
      <c r="A4128" s="70">
        <f t="shared" si="73"/>
        <v>4109</v>
      </c>
      <c r="B4128" s="145">
        <v>1280206.6218922362</v>
      </c>
      <c r="U4128" s="145">
        <v>4108</v>
      </c>
      <c r="V4128" s="145">
        <v>19397076.736945834</v>
      </c>
    </row>
    <row r="4129" spans="1:22" x14ac:dyDescent="0.35">
      <c r="A4129" s="70">
        <f t="shared" si="73"/>
        <v>4110</v>
      </c>
      <c r="B4129" s="145">
        <v>1280206.6218922362</v>
      </c>
      <c r="U4129" s="145">
        <v>4109</v>
      </c>
      <c r="V4129" s="145">
        <v>-643962.72167295218</v>
      </c>
    </row>
    <row r="4130" spans="1:22" x14ac:dyDescent="0.35">
      <c r="A4130" s="70">
        <f t="shared" si="73"/>
        <v>4111</v>
      </c>
      <c r="B4130" s="145">
        <v>1280206.6218922362</v>
      </c>
      <c r="U4130" s="145">
        <v>4110</v>
      </c>
      <c r="V4130" s="145">
        <v>11423455.668078929</v>
      </c>
    </row>
    <row r="4131" spans="1:22" x14ac:dyDescent="0.35">
      <c r="A4131" s="70">
        <f t="shared" si="73"/>
        <v>4112</v>
      </c>
      <c r="B4131" s="145">
        <v>1280206.6218922362</v>
      </c>
      <c r="U4131" s="145">
        <v>4111</v>
      </c>
      <c r="V4131" s="145">
        <v>6901269.3799243495</v>
      </c>
    </row>
    <row r="4132" spans="1:22" x14ac:dyDescent="0.35">
      <c r="A4132" s="70">
        <f t="shared" si="73"/>
        <v>4113</v>
      </c>
      <c r="B4132" s="145">
        <v>1280206.6218922362</v>
      </c>
      <c r="U4132" s="145">
        <v>4112</v>
      </c>
      <c r="V4132" s="145">
        <v>-14933057.080991017</v>
      </c>
    </row>
    <row r="4133" spans="1:22" x14ac:dyDescent="0.35">
      <c r="A4133" s="70">
        <f t="shared" si="73"/>
        <v>4114</v>
      </c>
      <c r="B4133" s="145">
        <v>1280206.6218922362</v>
      </c>
      <c r="U4133" s="145">
        <v>4113</v>
      </c>
      <c r="V4133" s="145">
        <v>-1837247.4764030594</v>
      </c>
    </row>
    <row r="4134" spans="1:22" x14ac:dyDescent="0.35">
      <c r="A4134" s="70">
        <f t="shared" si="73"/>
        <v>4115</v>
      </c>
      <c r="B4134" s="145">
        <v>1280206.6218922362</v>
      </c>
      <c r="U4134" s="145">
        <v>4114</v>
      </c>
      <c r="V4134" s="145">
        <v>-14343621.325979494</v>
      </c>
    </row>
    <row r="4135" spans="1:22" x14ac:dyDescent="0.35">
      <c r="A4135" s="70">
        <f t="shared" si="73"/>
        <v>4116</v>
      </c>
      <c r="B4135" s="145">
        <v>1280206.6218922362</v>
      </c>
      <c r="U4135" s="145">
        <v>4115</v>
      </c>
      <c r="V4135" s="145">
        <v>4923454.4940962419</v>
      </c>
    </row>
    <row r="4136" spans="1:22" x14ac:dyDescent="0.35">
      <c r="A4136" s="70">
        <f t="shared" si="73"/>
        <v>4117</v>
      </c>
      <c r="B4136" s="145">
        <v>1280206.6218922362</v>
      </c>
      <c r="U4136" s="145">
        <v>4116</v>
      </c>
      <c r="V4136" s="145">
        <v>-2887710.7594844922</v>
      </c>
    </row>
    <row r="4137" spans="1:22" x14ac:dyDescent="0.35">
      <c r="A4137" s="70">
        <f t="shared" si="73"/>
        <v>4118</v>
      </c>
      <c r="B4137" s="145">
        <v>1280206.6218922362</v>
      </c>
      <c r="U4137" s="145">
        <v>4117</v>
      </c>
      <c r="V4137" s="145">
        <v>4826980.1157809347</v>
      </c>
    </row>
    <row r="4138" spans="1:22" x14ac:dyDescent="0.35">
      <c r="A4138" s="70">
        <f t="shared" si="73"/>
        <v>4119</v>
      </c>
      <c r="B4138" s="145">
        <v>1280206.6218922362</v>
      </c>
      <c r="U4138" s="145">
        <v>4118</v>
      </c>
      <c r="V4138" s="145">
        <v>-2699474.8043567576</v>
      </c>
    </row>
    <row r="4139" spans="1:22" x14ac:dyDescent="0.35">
      <c r="A4139" s="70">
        <f t="shared" si="73"/>
        <v>4120</v>
      </c>
      <c r="B4139" s="145">
        <v>1280206.6218922362</v>
      </c>
      <c r="U4139" s="145">
        <v>4119</v>
      </c>
      <c r="V4139" s="145">
        <v>-13198128.003662517</v>
      </c>
    </row>
    <row r="4140" spans="1:22" x14ac:dyDescent="0.35">
      <c r="A4140" s="70">
        <f t="shared" si="73"/>
        <v>4121</v>
      </c>
      <c r="B4140" s="145">
        <v>1280206.6218922362</v>
      </c>
      <c r="U4140" s="145">
        <v>4120</v>
      </c>
      <c r="V4140" s="145">
        <v>7390267.5602872632</v>
      </c>
    </row>
    <row r="4141" spans="1:22" x14ac:dyDescent="0.35">
      <c r="A4141" s="70">
        <f t="shared" si="73"/>
        <v>4122</v>
      </c>
      <c r="B4141" s="145">
        <v>1280206.6218922362</v>
      </c>
      <c r="U4141" s="145">
        <v>4121</v>
      </c>
      <c r="V4141" s="145">
        <v>-6526103.4395865649</v>
      </c>
    </row>
    <row r="4142" spans="1:22" x14ac:dyDescent="0.35">
      <c r="A4142" s="70">
        <f t="shared" si="73"/>
        <v>4123</v>
      </c>
      <c r="B4142" s="145">
        <v>1280206.6218922362</v>
      </c>
      <c r="U4142" s="145">
        <v>4122</v>
      </c>
      <c r="V4142" s="145">
        <v>-10193100.557290789</v>
      </c>
    </row>
    <row r="4143" spans="1:22" x14ac:dyDescent="0.35">
      <c r="A4143" s="70">
        <f t="shared" si="73"/>
        <v>4124</v>
      </c>
      <c r="B4143" s="145">
        <v>1280206.6218922362</v>
      </c>
      <c r="U4143" s="145">
        <v>4123</v>
      </c>
      <c r="V4143" s="145">
        <v>214798.2389623709</v>
      </c>
    </row>
    <row r="4144" spans="1:22" x14ac:dyDescent="0.35">
      <c r="A4144" s="70">
        <f t="shared" si="73"/>
        <v>4125</v>
      </c>
      <c r="B4144" s="145">
        <v>1280206.6218922362</v>
      </c>
      <c r="U4144" s="145">
        <v>4124</v>
      </c>
      <c r="V4144" s="145">
        <v>-2005169.7376652323</v>
      </c>
    </row>
    <row r="4145" spans="1:22" x14ac:dyDescent="0.35">
      <c r="A4145" s="70">
        <f t="shared" si="73"/>
        <v>4126</v>
      </c>
      <c r="B4145" s="145">
        <v>1280206.6218922362</v>
      </c>
      <c r="U4145" s="145">
        <v>4125</v>
      </c>
      <c r="V4145" s="145">
        <v>17945380.853831779</v>
      </c>
    </row>
    <row r="4146" spans="1:22" x14ac:dyDescent="0.35">
      <c r="A4146" s="70">
        <f t="shared" si="73"/>
        <v>4127</v>
      </c>
      <c r="B4146" s="145">
        <v>1280206.6218922362</v>
      </c>
      <c r="U4146" s="145">
        <v>4126</v>
      </c>
      <c r="V4146" s="145">
        <v>-5272500.9652006179</v>
      </c>
    </row>
    <row r="4147" spans="1:22" x14ac:dyDescent="0.35">
      <c r="A4147" s="70">
        <f t="shared" si="73"/>
        <v>4128</v>
      </c>
      <c r="B4147" s="145">
        <v>1280206.6218922362</v>
      </c>
      <c r="U4147" s="145">
        <v>4127</v>
      </c>
      <c r="V4147" s="145">
        <v>-17011201.903909128</v>
      </c>
    </row>
    <row r="4148" spans="1:22" x14ac:dyDescent="0.35">
      <c r="A4148" s="70">
        <f t="shared" si="73"/>
        <v>4129</v>
      </c>
      <c r="B4148" s="145">
        <v>1280206.6218922362</v>
      </c>
      <c r="U4148" s="145">
        <v>4128</v>
      </c>
      <c r="V4148" s="145">
        <v>187355.27178958431</v>
      </c>
    </row>
    <row r="4149" spans="1:22" x14ac:dyDescent="0.35">
      <c r="A4149" s="70">
        <f t="shared" si="73"/>
        <v>4130</v>
      </c>
      <c r="B4149" s="145">
        <v>1280206.6218922362</v>
      </c>
      <c r="U4149" s="145">
        <v>4129</v>
      </c>
      <c r="V4149" s="145">
        <v>-13660347.452087879</v>
      </c>
    </row>
    <row r="4150" spans="1:22" x14ac:dyDescent="0.35">
      <c r="A4150" s="70">
        <f t="shared" si="73"/>
        <v>4131</v>
      </c>
      <c r="B4150" s="145">
        <v>1280206.6218922362</v>
      </c>
      <c r="U4150" s="145">
        <v>4130</v>
      </c>
      <c r="V4150" s="145">
        <v>1180221.494438678</v>
      </c>
    </row>
    <row r="4151" spans="1:22" x14ac:dyDescent="0.35">
      <c r="A4151" s="70">
        <f t="shared" si="73"/>
        <v>4132</v>
      </c>
      <c r="B4151" s="145">
        <v>1280206.6218922362</v>
      </c>
      <c r="U4151" s="145">
        <v>4131</v>
      </c>
      <c r="V4151" s="145">
        <v>-1213089.5330916196</v>
      </c>
    </row>
    <row r="4152" spans="1:22" x14ac:dyDescent="0.35">
      <c r="A4152" s="70">
        <f t="shared" si="73"/>
        <v>4133</v>
      </c>
      <c r="B4152" s="145">
        <v>1280206.6218922362</v>
      </c>
      <c r="U4152" s="145">
        <v>4132</v>
      </c>
      <c r="V4152" s="145">
        <v>-3816499.2978179399</v>
      </c>
    </row>
    <row r="4153" spans="1:22" x14ac:dyDescent="0.35">
      <c r="A4153" s="70">
        <f t="shared" si="73"/>
        <v>4134</v>
      </c>
      <c r="B4153" s="145">
        <v>1280206.6218922362</v>
      </c>
      <c r="U4153" s="145">
        <v>4133</v>
      </c>
      <c r="V4153" s="145">
        <v>32328043.455305628</v>
      </c>
    </row>
    <row r="4154" spans="1:22" x14ac:dyDescent="0.35">
      <c r="A4154" s="70">
        <f t="shared" si="73"/>
        <v>4135</v>
      </c>
      <c r="B4154" s="145">
        <v>1280206.6218922362</v>
      </c>
      <c r="U4154" s="145">
        <v>4134</v>
      </c>
      <c r="V4154" s="145">
        <v>4765427.6935319267</v>
      </c>
    </row>
    <row r="4155" spans="1:22" x14ac:dyDescent="0.35">
      <c r="A4155" s="70">
        <f t="shared" si="73"/>
        <v>4136</v>
      </c>
      <c r="B4155" s="145">
        <v>1280206.6218922362</v>
      </c>
      <c r="U4155" s="145">
        <v>4135</v>
      </c>
      <c r="V4155" s="145">
        <v>-5807454.7170058936</v>
      </c>
    </row>
    <row r="4156" spans="1:22" x14ac:dyDescent="0.35">
      <c r="A4156" s="70">
        <f t="shared" si="73"/>
        <v>4137</v>
      </c>
      <c r="B4156" s="145">
        <v>1280206.6218922362</v>
      </c>
      <c r="U4156" s="145">
        <v>4136</v>
      </c>
      <c r="V4156" s="145">
        <v>-32310588.643400632</v>
      </c>
    </row>
    <row r="4157" spans="1:22" x14ac:dyDescent="0.35">
      <c r="A4157" s="70">
        <f t="shared" si="73"/>
        <v>4138</v>
      </c>
      <c r="B4157" s="145">
        <v>1280206.6218922362</v>
      </c>
      <c r="U4157" s="145">
        <v>4137</v>
      </c>
      <c r="V4157" s="145">
        <v>-17824586.1022815</v>
      </c>
    </row>
    <row r="4158" spans="1:22" x14ac:dyDescent="0.35">
      <c r="A4158" s="70">
        <f t="shared" si="73"/>
        <v>4139</v>
      </c>
      <c r="B4158" s="145">
        <v>1280206.6218922362</v>
      </c>
      <c r="U4158" s="145">
        <v>4138</v>
      </c>
      <c r="V4158" s="145">
        <v>-9618554.8692513574</v>
      </c>
    </row>
    <row r="4159" spans="1:22" x14ac:dyDescent="0.35">
      <c r="A4159" s="70">
        <f t="shared" si="73"/>
        <v>4140</v>
      </c>
      <c r="B4159" s="145">
        <v>1280206.6218922362</v>
      </c>
      <c r="U4159" s="145">
        <v>4139</v>
      </c>
      <c r="V4159" s="145">
        <v>-4253462.2808411252</v>
      </c>
    </row>
    <row r="4160" spans="1:22" x14ac:dyDescent="0.35">
      <c r="A4160" s="70">
        <f t="shared" si="73"/>
        <v>4141</v>
      </c>
      <c r="B4160" s="145">
        <v>1280206.6218922362</v>
      </c>
      <c r="U4160" s="145">
        <v>4140</v>
      </c>
      <c r="V4160" s="145">
        <v>22960990.563699447</v>
      </c>
    </row>
    <row r="4161" spans="1:22" x14ac:dyDescent="0.35">
      <c r="A4161" s="70">
        <f t="shared" si="73"/>
        <v>4142</v>
      </c>
      <c r="B4161" s="145">
        <v>1280206.6218922362</v>
      </c>
      <c r="U4161" s="145">
        <v>4141</v>
      </c>
      <c r="V4161" s="145">
        <v>-15642094.90111771</v>
      </c>
    </row>
    <row r="4162" spans="1:22" x14ac:dyDescent="0.35">
      <c r="A4162" s="70">
        <f t="shared" si="73"/>
        <v>4143</v>
      </c>
      <c r="B4162" s="145">
        <v>1280206.6218922362</v>
      </c>
      <c r="U4162" s="145">
        <v>4142</v>
      </c>
      <c r="V4162" s="145">
        <v>12668704.495646592</v>
      </c>
    </row>
    <row r="4163" spans="1:22" x14ac:dyDescent="0.35">
      <c r="A4163" s="70">
        <f t="shared" si="73"/>
        <v>4144</v>
      </c>
      <c r="B4163" s="145">
        <v>1280206.6218922362</v>
      </c>
      <c r="U4163" s="145">
        <v>4143</v>
      </c>
      <c r="V4163" s="145">
        <v>-19500778.715169072</v>
      </c>
    </row>
    <row r="4164" spans="1:22" x14ac:dyDescent="0.35">
      <c r="A4164" s="70">
        <f t="shared" si="73"/>
        <v>4145</v>
      </c>
      <c r="B4164" s="145">
        <v>1280206.6218922362</v>
      </c>
      <c r="U4164" s="145">
        <v>4144</v>
      </c>
      <c r="V4164" s="145">
        <v>-14715270.723693077</v>
      </c>
    </row>
    <row r="4165" spans="1:22" x14ac:dyDescent="0.35">
      <c r="A4165" s="70">
        <f t="shared" si="73"/>
        <v>4146</v>
      </c>
      <c r="B4165" s="145">
        <v>1280206.6218922362</v>
      </c>
      <c r="U4165" s="145">
        <v>4145</v>
      </c>
      <c r="V4165" s="145">
        <v>23561259.655003682</v>
      </c>
    </row>
    <row r="4166" spans="1:22" x14ac:dyDescent="0.35">
      <c r="A4166" s="70">
        <f t="shared" si="73"/>
        <v>4147</v>
      </c>
      <c r="B4166" s="145">
        <v>1280206.6218922362</v>
      </c>
      <c r="U4166" s="145">
        <v>4146</v>
      </c>
      <c r="V4166" s="145">
        <v>-14241923.435356433</v>
      </c>
    </row>
    <row r="4167" spans="1:22" x14ac:dyDescent="0.35">
      <c r="A4167" s="70">
        <f t="shared" si="73"/>
        <v>4148</v>
      </c>
      <c r="B4167" s="145">
        <v>1280206.6218922362</v>
      </c>
      <c r="U4167" s="145">
        <v>4147</v>
      </c>
      <c r="V4167" s="145">
        <v>1514852.4001215473</v>
      </c>
    </row>
    <row r="4168" spans="1:22" x14ac:dyDescent="0.35">
      <c r="A4168" s="70">
        <f t="shared" si="73"/>
        <v>4149</v>
      </c>
      <c r="B4168" s="145">
        <v>1280206.6218922362</v>
      </c>
      <c r="U4168" s="145">
        <v>4148</v>
      </c>
      <c r="V4168" s="145">
        <v>3323966.5759960525</v>
      </c>
    </row>
    <row r="4169" spans="1:22" x14ac:dyDescent="0.35">
      <c r="A4169" s="70">
        <f t="shared" si="73"/>
        <v>4150</v>
      </c>
      <c r="B4169" s="145">
        <v>1280206.6218922362</v>
      </c>
      <c r="U4169" s="145">
        <v>4149</v>
      </c>
      <c r="V4169" s="145">
        <v>-7806538.0688732676</v>
      </c>
    </row>
    <row r="4170" spans="1:22" x14ac:dyDescent="0.35">
      <c r="A4170" s="70">
        <f t="shared" si="73"/>
        <v>4151</v>
      </c>
      <c r="B4170" s="145">
        <v>1280206.6218922362</v>
      </c>
      <c r="U4170" s="145">
        <v>4150</v>
      </c>
      <c r="V4170" s="145">
        <v>12554125.510373671</v>
      </c>
    </row>
    <row r="4171" spans="1:22" x14ac:dyDescent="0.35">
      <c r="A4171" s="70">
        <f t="shared" si="73"/>
        <v>4152</v>
      </c>
      <c r="B4171" s="145">
        <v>1280206.6218922362</v>
      </c>
      <c r="U4171" s="145">
        <v>4151</v>
      </c>
      <c r="V4171" s="145">
        <v>-21042550.717537694</v>
      </c>
    </row>
    <row r="4172" spans="1:22" x14ac:dyDescent="0.35">
      <c r="A4172" s="70">
        <f t="shared" si="73"/>
        <v>4153</v>
      </c>
      <c r="B4172" s="145">
        <v>1280206.6218922362</v>
      </c>
      <c r="U4172" s="145">
        <v>4152</v>
      </c>
      <c r="V4172" s="145">
        <v>-681717.37232226878</v>
      </c>
    </row>
    <row r="4173" spans="1:22" x14ac:dyDescent="0.35">
      <c r="A4173" s="70">
        <f t="shared" si="73"/>
        <v>4154</v>
      </c>
      <c r="B4173" s="145">
        <v>1280206.6218922362</v>
      </c>
      <c r="U4173" s="145">
        <v>4153</v>
      </c>
      <c r="V4173" s="145">
        <v>17082709.467645038</v>
      </c>
    </row>
    <row r="4174" spans="1:22" x14ac:dyDescent="0.35">
      <c r="A4174" s="70">
        <f t="shared" si="73"/>
        <v>4155</v>
      </c>
      <c r="B4174" s="145">
        <v>1280206.6218922362</v>
      </c>
      <c r="U4174" s="145">
        <v>4154</v>
      </c>
      <c r="V4174" s="145">
        <v>6776729.8540762216</v>
      </c>
    </row>
    <row r="4175" spans="1:22" x14ac:dyDescent="0.35">
      <c r="A4175" s="70">
        <f t="shared" si="73"/>
        <v>4156</v>
      </c>
      <c r="B4175" s="145">
        <v>1280206.6218922362</v>
      </c>
      <c r="U4175" s="145">
        <v>4155</v>
      </c>
      <c r="V4175" s="145">
        <v>-20102.294587563723</v>
      </c>
    </row>
    <row r="4176" spans="1:22" x14ac:dyDescent="0.35">
      <c r="A4176" s="70">
        <f t="shared" si="73"/>
        <v>4157</v>
      </c>
      <c r="B4176" s="145">
        <v>1280206.6218922362</v>
      </c>
      <c r="U4176" s="145">
        <v>4156</v>
      </c>
      <c r="V4176" s="145">
        <v>6102611.9189754389</v>
      </c>
    </row>
    <row r="4177" spans="1:22" x14ac:dyDescent="0.35">
      <c r="A4177" s="70">
        <f t="shared" si="73"/>
        <v>4158</v>
      </c>
      <c r="B4177" s="145">
        <v>1280206.6218922362</v>
      </c>
      <c r="U4177" s="145">
        <v>4157</v>
      </c>
      <c r="V4177" s="145">
        <v>-2534881.8657503054</v>
      </c>
    </row>
    <row r="4178" spans="1:22" x14ac:dyDescent="0.35">
      <c r="A4178" s="70">
        <f t="shared" si="73"/>
        <v>4159</v>
      </c>
      <c r="B4178" s="145">
        <v>1280206.6218922362</v>
      </c>
      <c r="U4178" s="145">
        <v>4158</v>
      </c>
      <c r="V4178" s="145">
        <v>21421269.930174172</v>
      </c>
    </row>
    <row r="4179" spans="1:22" x14ac:dyDescent="0.35">
      <c r="A4179" s="70">
        <f t="shared" si="73"/>
        <v>4160</v>
      </c>
      <c r="B4179" s="145">
        <v>1280206.6218922362</v>
      </c>
      <c r="U4179" s="145">
        <v>4159</v>
      </c>
      <c r="V4179" s="145">
        <v>-11492761.783104543</v>
      </c>
    </row>
    <row r="4180" spans="1:22" x14ac:dyDescent="0.35">
      <c r="A4180" s="70">
        <f t="shared" si="73"/>
        <v>4161</v>
      </c>
      <c r="B4180" s="145">
        <v>1280206.6218922362</v>
      </c>
      <c r="U4180" s="145">
        <v>4160</v>
      </c>
      <c r="V4180" s="145">
        <v>27851775.392282404</v>
      </c>
    </row>
    <row r="4181" spans="1:22" x14ac:dyDescent="0.35">
      <c r="A4181" s="70">
        <f t="shared" si="73"/>
        <v>4162</v>
      </c>
      <c r="B4181" s="145">
        <v>1280206.6218922362</v>
      </c>
      <c r="U4181" s="145">
        <v>4161</v>
      </c>
      <c r="V4181" s="145">
        <v>-9312519.9231195524</v>
      </c>
    </row>
    <row r="4182" spans="1:22" x14ac:dyDescent="0.35">
      <c r="A4182" s="70">
        <f t="shared" ref="A4182:A4245" si="74">A4181+1</f>
        <v>4163</v>
      </c>
      <c r="B4182" s="145">
        <v>1280206.6218922362</v>
      </c>
      <c r="U4182" s="145">
        <v>4162</v>
      </c>
      <c r="V4182" s="145">
        <v>-5661944.6254932806</v>
      </c>
    </row>
    <row r="4183" spans="1:22" x14ac:dyDescent="0.35">
      <c r="A4183" s="70">
        <f t="shared" si="74"/>
        <v>4164</v>
      </c>
      <c r="B4183" s="145">
        <v>1280206.6218922362</v>
      </c>
      <c r="U4183" s="145">
        <v>4163</v>
      </c>
      <c r="V4183" s="145">
        <v>-12903306.08541666</v>
      </c>
    </row>
    <row r="4184" spans="1:22" x14ac:dyDescent="0.35">
      <c r="A4184" s="70">
        <f t="shared" si="74"/>
        <v>4165</v>
      </c>
      <c r="B4184" s="145">
        <v>1280206.6218922362</v>
      </c>
      <c r="U4184" s="145">
        <v>4164</v>
      </c>
      <c r="V4184" s="145">
        <v>4469582.5798059627</v>
      </c>
    </row>
    <row r="4185" spans="1:22" x14ac:dyDescent="0.35">
      <c r="A4185" s="70">
        <f t="shared" si="74"/>
        <v>4166</v>
      </c>
      <c r="B4185" s="145">
        <v>1280206.6218922362</v>
      </c>
      <c r="U4185" s="145">
        <v>4165</v>
      </c>
      <c r="V4185" s="145">
        <v>-14927857.023520663</v>
      </c>
    </row>
    <row r="4186" spans="1:22" x14ac:dyDescent="0.35">
      <c r="A4186" s="70">
        <f t="shared" si="74"/>
        <v>4167</v>
      </c>
      <c r="B4186" s="145">
        <v>1280206.6218922362</v>
      </c>
      <c r="U4186" s="145">
        <v>4166</v>
      </c>
      <c r="V4186" s="145">
        <v>-8762942.3525672741</v>
      </c>
    </row>
    <row r="4187" spans="1:22" x14ac:dyDescent="0.35">
      <c r="A4187" s="70">
        <f t="shared" si="74"/>
        <v>4168</v>
      </c>
      <c r="B4187" s="145">
        <v>1280206.6218922362</v>
      </c>
      <c r="U4187" s="145">
        <v>4167</v>
      </c>
      <c r="V4187" s="145">
        <v>18362602.747887842</v>
      </c>
    </row>
    <row r="4188" spans="1:22" x14ac:dyDescent="0.35">
      <c r="A4188" s="70">
        <f t="shared" si="74"/>
        <v>4169</v>
      </c>
      <c r="B4188" s="145">
        <v>1280206.6218922362</v>
      </c>
      <c r="U4188" s="145">
        <v>4168</v>
      </c>
      <c r="V4188" s="145">
        <v>-13805708.585646877</v>
      </c>
    </row>
    <row r="4189" spans="1:22" x14ac:dyDescent="0.35">
      <c r="A4189" s="70">
        <f t="shared" si="74"/>
        <v>4170</v>
      </c>
      <c r="B4189" s="145">
        <v>1280206.6218922362</v>
      </c>
      <c r="U4189" s="145">
        <v>4169</v>
      </c>
      <c r="V4189" s="145">
        <v>-1915793.0961052477</v>
      </c>
    </row>
    <row r="4190" spans="1:22" x14ac:dyDescent="0.35">
      <c r="A4190" s="70">
        <f t="shared" si="74"/>
        <v>4171</v>
      </c>
      <c r="B4190" s="145">
        <v>1280206.6218922362</v>
      </c>
      <c r="U4190" s="145">
        <v>4170</v>
      </c>
      <c r="V4190" s="145">
        <v>-14463004.190109842</v>
      </c>
    </row>
    <row r="4191" spans="1:22" x14ac:dyDescent="0.35">
      <c r="A4191" s="70">
        <f t="shared" si="74"/>
        <v>4172</v>
      </c>
      <c r="B4191" s="145">
        <v>1280206.6218922362</v>
      </c>
      <c r="U4191" s="145">
        <v>4171</v>
      </c>
      <c r="V4191" s="145">
        <v>-14310338.501234174</v>
      </c>
    </row>
    <row r="4192" spans="1:22" x14ac:dyDescent="0.35">
      <c r="A4192" s="70">
        <f t="shared" si="74"/>
        <v>4173</v>
      </c>
      <c r="B4192" s="145">
        <v>1280206.6218922362</v>
      </c>
      <c r="U4192" s="145">
        <v>4172</v>
      </c>
      <c r="V4192" s="145">
        <v>-20600595.526387617</v>
      </c>
    </row>
    <row r="4193" spans="1:22" x14ac:dyDescent="0.35">
      <c r="A4193" s="70">
        <f t="shared" si="74"/>
        <v>4174</v>
      </c>
      <c r="B4193" s="145">
        <v>1280206.6218922362</v>
      </c>
      <c r="U4193" s="145">
        <v>4173</v>
      </c>
      <c r="V4193" s="145">
        <v>-3141292.0024064835</v>
      </c>
    </row>
    <row r="4194" spans="1:22" x14ac:dyDescent="0.35">
      <c r="A4194" s="70">
        <f t="shared" si="74"/>
        <v>4175</v>
      </c>
      <c r="B4194" s="145">
        <v>1280206.6218922362</v>
      </c>
      <c r="U4194" s="145">
        <v>4174</v>
      </c>
      <c r="V4194" s="145">
        <v>-3022720.4304501712</v>
      </c>
    </row>
    <row r="4195" spans="1:22" x14ac:dyDescent="0.35">
      <c r="A4195" s="70">
        <f t="shared" si="74"/>
        <v>4176</v>
      </c>
      <c r="B4195" s="145">
        <v>1280206.6218922362</v>
      </c>
      <c r="U4195" s="145">
        <v>4175</v>
      </c>
      <c r="V4195" s="145">
        <v>4156104.9033385962</v>
      </c>
    </row>
    <row r="4196" spans="1:22" x14ac:dyDescent="0.35">
      <c r="A4196" s="70">
        <f t="shared" si="74"/>
        <v>4177</v>
      </c>
      <c r="B4196" s="145">
        <v>1280206.6218922362</v>
      </c>
      <c r="U4196" s="145">
        <v>4176</v>
      </c>
      <c r="V4196" s="145">
        <v>-16864862.547291648</v>
      </c>
    </row>
    <row r="4197" spans="1:22" x14ac:dyDescent="0.35">
      <c r="A4197" s="70">
        <f t="shared" si="74"/>
        <v>4178</v>
      </c>
      <c r="B4197" s="145">
        <v>1280206.6218922362</v>
      </c>
      <c r="U4197" s="145">
        <v>4177</v>
      </c>
      <c r="V4197" s="145">
        <v>-22574304.002602961</v>
      </c>
    </row>
    <row r="4198" spans="1:22" x14ac:dyDescent="0.35">
      <c r="A4198" s="70">
        <f t="shared" si="74"/>
        <v>4179</v>
      </c>
      <c r="B4198" s="145">
        <v>1280206.6218922362</v>
      </c>
      <c r="U4198" s="145">
        <v>4178</v>
      </c>
      <c r="V4198" s="145">
        <v>-18331639.607482724</v>
      </c>
    </row>
    <row r="4199" spans="1:22" x14ac:dyDescent="0.35">
      <c r="A4199" s="70">
        <f t="shared" si="74"/>
        <v>4180</v>
      </c>
      <c r="B4199" s="145">
        <v>1280206.6218922362</v>
      </c>
      <c r="U4199" s="145">
        <v>4179</v>
      </c>
      <c r="V4199" s="145">
        <v>18084034.838226505</v>
      </c>
    </row>
    <row r="4200" spans="1:22" x14ac:dyDescent="0.35">
      <c r="A4200" s="70">
        <f t="shared" si="74"/>
        <v>4181</v>
      </c>
      <c r="B4200" s="145">
        <v>1280206.6218922362</v>
      </c>
      <c r="U4200" s="145">
        <v>4180</v>
      </c>
      <c r="V4200" s="145">
        <v>-4917701.7048262954</v>
      </c>
    </row>
    <row r="4201" spans="1:22" x14ac:dyDescent="0.35">
      <c r="A4201" s="70">
        <f t="shared" si="74"/>
        <v>4182</v>
      </c>
      <c r="B4201" s="145">
        <v>1280206.6218922362</v>
      </c>
      <c r="U4201" s="145">
        <v>4181</v>
      </c>
      <c r="V4201" s="145">
        <v>-1780015.0735059008</v>
      </c>
    </row>
    <row r="4202" spans="1:22" x14ac:dyDescent="0.35">
      <c r="A4202" s="70">
        <f t="shared" si="74"/>
        <v>4183</v>
      </c>
      <c r="B4202" s="145">
        <v>1280206.6218922362</v>
      </c>
      <c r="U4202" s="145">
        <v>4182</v>
      </c>
      <c r="V4202" s="145">
        <v>-6734767.3221876323</v>
      </c>
    </row>
    <row r="4203" spans="1:22" x14ac:dyDescent="0.35">
      <c r="A4203" s="70">
        <f t="shared" si="74"/>
        <v>4184</v>
      </c>
      <c r="B4203" s="145">
        <v>1280206.6218922362</v>
      </c>
      <c r="U4203" s="145">
        <v>4183</v>
      </c>
      <c r="V4203" s="145">
        <v>2949116.2764523923</v>
      </c>
    </row>
    <row r="4204" spans="1:22" x14ac:dyDescent="0.35">
      <c r="A4204" s="70">
        <f t="shared" si="74"/>
        <v>4185</v>
      </c>
      <c r="B4204" s="145">
        <v>1280206.6218922362</v>
      </c>
      <c r="U4204" s="145">
        <v>4184</v>
      </c>
      <c r="V4204" s="145">
        <v>2828910.3710944802</v>
      </c>
    </row>
    <row r="4205" spans="1:22" x14ac:dyDescent="0.35">
      <c r="A4205" s="70">
        <f t="shared" si="74"/>
        <v>4186</v>
      </c>
      <c r="B4205" s="145">
        <v>1280206.6218922362</v>
      </c>
      <c r="U4205" s="145">
        <v>4185</v>
      </c>
      <c r="V4205" s="145">
        <v>695655.37497892603</v>
      </c>
    </row>
    <row r="4206" spans="1:22" x14ac:dyDescent="0.35">
      <c r="A4206" s="70">
        <f t="shared" si="74"/>
        <v>4187</v>
      </c>
      <c r="B4206" s="145">
        <v>1280206.6218922362</v>
      </c>
      <c r="U4206" s="145">
        <v>4186</v>
      </c>
      <c r="V4206" s="145">
        <v>5673341.2991354652</v>
      </c>
    </row>
    <row r="4207" spans="1:22" x14ac:dyDescent="0.35">
      <c r="A4207" s="70">
        <f t="shared" si="74"/>
        <v>4188</v>
      </c>
      <c r="B4207" s="145">
        <v>1280206.6218922362</v>
      </c>
      <c r="U4207" s="145">
        <v>4187</v>
      </c>
      <c r="V4207" s="145">
        <v>8327819.0382315256</v>
      </c>
    </row>
    <row r="4208" spans="1:22" x14ac:dyDescent="0.35">
      <c r="A4208" s="70">
        <f t="shared" si="74"/>
        <v>4189</v>
      </c>
      <c r="B4208" s="145">
        <v>1280206.6218922362</v>
      </c>
      <c r="U4208" s="145">
        <v>4188</v>
      </c>
      <c r="V4208" s="145">
        <v>25771358.404235255</v>
      </c>
    </row>
    <row r="4209" spans="1:22" x14ac:dyDescent="0.35">
      <c r="A4209" s="70">
        <f t="shared" si="74"/>
        <v>4190</v>
      </c>
      <c r="B4209" s="145">
        <v>1280206.6218922362</v>
      </c>
      <c r="U4209" s="145">
        <v>4189</v>
      </c>
      <c r="V4209" s="145">
        <v>-16754859.055395957</v>
      </c>
    </row>
    <row r="4210" spans="1:22" x14ac:dyDescent="0.35">
      <c r="A4210" s="70">
        <f t="shared" si="74"/>
        <v>4191</v>
      </c>
      <c r="B4210" s="145">
        <v>1280206.6218922362</v>
      </c>
      <c r="U4210" s="145">
        <v>4190</v>
      </c>
      <c r="V4210" s="145">
        <v>-33446848.024449512</v>
      </c>
    </row>
    <row r="4211" spans="1:22" x14ac:dyDescent="0.35">
      <c r="A4211" s="70">
        <f t="shared" si="74"/>
        <v>4192</v>
      </c>
      <c r="B4211" s="145">
        <v>1280206.6218922362</v>
      </c>
      <c r="U4211" s="145">
        <v>4191</v>
      </c>
      <c r="V4211" s="145">
        <v>-12507464.228616493</v>
      </c>
    </row>
    <row r="4212" spans="1:22" x14ac:dyDescent="0.35">
      <c r="A4212" s="70">
        <f t="shared" si="74"/>
        <v>4193</v>
      </c>
      <c r="B4212" s="145">
        <v>1280206.6218922362</v>
      </c>
      <c r="U4212" s="145">
        <v>4192</v>
      </c>
      <c r="V4212" s="145">
        <v>1500005.3884692006</v>
      </c>
    </row>
    <row r="4213" spans="1:22" x14ac:dyDescent="0.35">
      <c r="A4213" s="70">
        <f t="shared" si="74"/>
        <v>4194</v>
      </c>
      <c r="B4213" s="145">
        <v>1280206.6218922362</v>
      </c>
      <c r="U4213" s="145">
        <v>4193</v>
      </c>
      <c r="V4213" s="145">
        <v>21098640.287154719</v>
      </c>
    </row>
    <row r="4214" spans="1:22" x14ac:dyDescent="0.35">
      <c r="A4214" s="70">
        <f t="shared" si="74"/>
        <v>4195</v>
      </c>
      <c r="B4214" s="145">
        <v>1280206.6218922362</v>
      </c>
      <c r="U4214" s="145">
        <v>4194</v>
      </c>
      <c r="V4214" s="145">
        <v>-3839296.3647287823</v>
      </c>
    </row>
    <row r="4215" spans="1:22" x14ac:dyDescent="0.35">
      <c r="A4215" s="70">
        <f t="shared" si="74"/>
        <v>4196</v>
      </c>
      <c r="B4215" s="145">
        <v>1280206.6218922362</v>
      </c>
      <c r="U4215" s="145">
        <v>4195</v>
      </c>
      <c r="V4215" s="145">
        <v>-6947629.1694149524</v>
      </c>
    </row>
    <row r="4216" spans="1:22" x14ac:dyDescent="0.35">
      <c r="A4216" s="70">
        <f t="shared" si="74"/>
        <v>4197</v>
      </c>
      <c r="B4216" s="145">
        <v>1280206.6218922362</v>
      </c>
      <c r="U4216" s="145">
        <v>4196</v>
      </c>
      <c r="V4216" s="145">
        <v>11903073.845248893</v>
      </c>
    </row>
    <row r="4217" spans="1:22" x14ac:dyDescent="0.35">
      <c r="A4217" s="70">
        <f t="shared" si="74"/>
        <v>4198</v>
      </c>
      <c r="B4217" s="145">
        <v>1280206.6218922362</v>
      </c>
      <c r="U4217" s="145">
        <v>4197</v>
      </c>
      <c r="V4217" s="145">
        <v>-16211496.582129173</v>
      </c>
    </row>
    <row r="4218" spans="1:22" x14ac:dyDescent="0.35">
      <c r="A4218" s="70">
        <f t="shared" si="74"/>
        <v>4199</v>
      </c>
      <c r="B4218" s="145">
        <v>1280206.6218922362</v>
      </c>
      <c r="U4218" s="145">
        <v>4198</v>
      </c>
      <c r="V4218" s="145">
        <v>-16569686.349273313</v>
      </c>
    </row>
    <row r="4219" spans="1:22" x14ac:dyDescent="0.35">
      <c r="A4219" s="70">
        <f t="shared" si="74"/>
        <v>4200</v>
      </c>
      <c r="B4219" s="145">
        <v>1280206.6218922362</v>
      </c>
      <c r="U4219" s="145">
        <v>4199</v>
      </c>
      <c r="V4219" s="145">
        <v>-16200871.616933858</v>
      </c>
    </row>
    <row r="4220" spans="1:22" x14ac:dyDescent="0.35">
      <c r="A4220" s="70">
        <f t="shared" si="74"/>
        <v>4201</v>
      </c>
      <c r="B4220" s="145">
        <v>1280206.6218922362</v>
      </c>
      <c r="U4220" s="145">
        <v>4200</v>
      </c>
      <c r="V4220" s="145">
        <v>19377569.012111522</v>
      </c>
    </row>
    <row r="4221" spans="1:22" x14ac:dyDescent="0.35">
      <c r="A4221" s="70">
        <f t="shared" si="74"/>
        <v>4202</v>
      </c>
      <c r="B4221" s="145">
        <v>1280206.6218922362</v>
      </c>
      <c r="U4221" s="145">
        <v>4201</v>
      </c>
      <c r="V4221" s="145">
        <v>-11367910.0137282</v>
      </c>
    </row>
    <row r="4222" spans="1:22" x14ac:dyDescent="0.35">
      <c r="A4222" s="70">
        <f t="shared" si="74"/>
        <v>4203</v>
      </c>
      <c r="B4222" s="145">
        <v>1280206.6218922362</v>
      </c>
      <c r="U4222" s="145">
        <v>4202</v>
      </c>
      <c r="V4222" s="145">
        <v>10766848.683105279</v>
      </c>
    </row>
    <row r="4223" spans="1:22" x14ac:dyDescent="0.35">
      <c r="A4223" s="70">
        <f t="shared" si="74"/>
        <v>4204</v>
      </c>
      <c r="B4223" s="145">
        <v>1280206.6218922362</v>
      </c>
      <c r="U4223" s="145">
        <v>4203</v>
      </c>
      <c r="V4223" s="145">
        <v>-13382361.131476374</v>
      </c>
    </row>
    <row r="4224" spans="1:22" x14ac:dyDescent="0.35">
      <c r="A4224" s="70">
        <f t="shared" si="74"/>
        <v>4205</v>
      </c>
      <c r="B4224" s="145">
        <v>1280206.6218922362</v>
      </c>
      <c r="U4224" s="145">
        <v>4204</v>
      </c>
      <c r="V4224" s="145">
        <v>-562848.37244868651</v>
      </c>
    </row>
    <row r="4225" spans="1:22" x14ac:dyDescent="0.35">
      <c r="A4225" s="70">
        <f t="shared" si="74"/>
        <v>4206</v>
      </c>
      <c r="B4225" s="145">
        <v>1280206.6218922362</v>
      </c>
      <c r="U4225" s="145">
        <v>4205</v>
      </c>
      <c r="V4225" s="145">
        <v>-2197927.3172880057</v>
      </c>
    </row>
    <row r="4226" spans="1:22" x14ac:dyDescent="0.35">
      <c r="A4226" s="70">
        <f t="shared" si="74"/>
        <v>4207</v>
      </c>
      <c r="B4226" s="145">
        <v>1280206.6218922362</v>
      </c>
      <c r="U4226" s="145">
        <v>4206</v>
      </c>
      <c r="V4226" s="145">
        <v>16055448.642556883</v>
      </c>
    </row>
    <row r="4227" spans="1:22" x14ac:dyDescent="0.35">
      <c r="A4227" s="70">
        <f t="shared" si="74"/>
        <v>4208</v>
      </c>
      <c r="B4227" s="145">
        <v>1280206.6218922362</v>
      </c>
      <c r="U4227" s="145">
        <v>4207</v>
      </c>
      <c r="V4227" s="145">
        <v>-5936166.4390399698</v>
      </c>
    </row>
    <row r="4228" spans="1:22" x14ac:dyDescent="0.35">
      <c r="A4228" s="70">
        <f t="shared" si="74"/>
        <v>4209</v>
      </c>
      <c r="B4228" s="145">
        <v>1280206.6218922362</v>
      </c>
      <c r="U4228" s="145">
        <v>4208</v>
      </c>
      <c r="V4228" s="145">
        <v>8921040.2307231799</v>
      </c>
    </row>
    <row r="4229" spans="1:22" x14ac:dyDescent="0.35">
      <c r="A4229" s="70">
        <f t="shared" si="74"/>
        <v>4210</v>
      </c>
      <c r="B4229" s="145">
        <v>1280206.6218922362</v>
      </c>
      <c r="U4229" s="145">
        <v>4209</v>
      </c>
      <c r="V4229" s="145">
        <v>-26910119.783147689</v>
      </c>
    </row>
    <row r="4230" spans="1:22" x14ac:dyDescent="0.35">
      <c r="A4230" s="70">
        <f t="shared" si="74"/>
        <v>4211</v>
      </c>
      <c r="B4230" s="145">
        <v>1280206.6218922362</v>
      </c>
      <c r="U4230" s="145">
        <v>4210</v>
      </c>
      <c r="V4230" s="145">
        <v>22097907.447458472</v>
      </c>
    </row>
    <row r="4231" spans="1:22" x14ac:dyDescent="0.35">
      <c r="A4231" s="70">
        <f t="shared" si="74"/>
        <v>4212</v>
      </c>
      <c r="B4231" s="145">
        <v>1280206.6218922362</v>
      </c>
      <c r="U4231" s="145">
        <v>4211</v>
      </c>
      <c r="V4231" s="145">
        <v>3343108.7584166192</v>
      </c>
    </row>
    <row r="4232" spans="1:22" x14ac:dyDescent="0.35">
      <c r="A4232" s="70">
        <f t="shared" si="74"/>
        <v>4213</v>
      </c>
      <c r="B4232" s="145">
        <v>1280206.6218922362</v>
      </c>
      <c r="U4232" s="145">
        <v>4212</v>
      </c>
      <c r="V4232" s="145">
        <v>8599482.6064035259</v>
      </c>
    </row>
    <row r="4233" spans="1:22" x14ac:dyDescent="0.35">
      <c r="A4233" s="70">
        <f t="shared" si="74"/>
        <v>4214</v>
      </c>
      <c r="B4233" s="145">
        <v>1280206.6218922362</v>
      </c>
      <c r="U4233" s="145">
        <v>4213</v>
      </c>
      <c r="V4233" s="145">
        <v>26057846.889030255</v>
      </c>
    </row>
    <row r="4234" spans="1:22" x14ac:dyDescent="0.35">
      <c r="A4234" s="70">
        <f t="shared" si="74"/>
        <v>4215</v>
      </c>
      <c r="B4234" s="145">
        <v>1280206.6218922362</v>
      </c>
      <c r="U4234" s="145">
        <v>4214</v>
      </c>
      <c r="V4234" s="145">
        <v>-5848012.6773701385</v>
      </c>
    </row>
    <row r="4235" spans="1:22" x14ac:dyDescent="0.35">
      <c r="A4235" s="70">
        <f t="shared" si="74"/>
        <v>4216</v>
      </c>
      <c r="B4235" s="145">
        <v>1280206.6218922362</v>
      </c>
      <c r="U4235" s="145">
        <v>4215</v>
      </c>
      <c r="V4235" s="145">
        <v>-19627620.731338341</v>
      </c>
    </row>
    <row r="4236" spans="1:22" x14ac:dyDescent="0.35">
      <c r="A4236" s="70">
        <f t="shared" si="74"/>
        <v>4217</v>
      </c>
      <c r="B4236" s="145">
        <v>1280206.6218922362</v>
      </c>
      <c r="U4236" s="145">
        <v>4216</v>
      </c>
      <c r="V4236" s="145">
        <v>-10560374.498453151</v>
      </c>
    </row>
    <row r="4237" spans="1:22" x14ac:dyDescent="0.35">
      <c r="A4237" s="70">
        <f t="shared" si="74"/>
        <v>4218</v>
      </c>
      <c r="B4237" s="145">
        <v>1280206.6218922362</v>
      </c>
      <c r="U4237" s="145">
        <v>4217</v>
      </c>
      <c r="V4237" s="145">
        <v>16682735.050644398</v>
      </c>
    </row>
    <row r="4238" spans="1:22" x14ac:dyDescent="0.35">
      <c r="A4238" s="70">
        <f t="shared" si="74"/>
        <v>4219</v>
      </c>
      <c r="B4238" s="145">
        <v>1280206.6218922362</v>
      </c>
      <c r="U4238" s="145">
        <v>4218</v>
      </c>
      <c r="V4238" s="145">
        <v>-17254654.972477973</v>
      </c>
    </row>
    <row r="4239" spans="1:22" x14ac:dyDescent="0.35">
      <c r="A4239" s="70">
        <f t="shared" si="74"/>
        <v>4220</v>
      </c>
      <c r="B4239" s="145">
        <v>1280206.6218922362</v>
      </c>
      <c r="U4239" s="145">
        <v>4219</v>
      </c>
      <c r="V4239" s="145">
        <v>-14492504.514518982</v>
      </c>
    </row>
    <row r="4240" spans="1:22" x14ac:dyDescent="0.35">
      <c r="A4240" s="70">
        <f t="shared" si="74"/>
        <v>4221</v>
      </c>
      <c r="B4240" s="145">
        <v>1280206.6218922362</v>
      </c>
      <c r="U4240" s="145">
        <v>4220</v>
      </c>
      <c r="V4240" s="145">
        <v>12268885.43709141</v>
      </c>
    </row>
    <row r="4241" spans="1:22" x14ac:dyDescent="0.35">
      <c r="A4241" s="70">
        <f t="shared" si="74"/>
        <v>4222</v>
      </c>
      <c r="B4241" s="145">
        <v>1280206.6218922362</v>
      </c>
      <c r="U4241" s="145">
        <v>4221</v>
      </c>
      <c r="V4241" s="145">
        <v>4336543.6748904213</v>
      </c>
    </row>
    <row r="4242" spans="1:22" x14ac:dyDescent="0.35">
      <c r="A4242" s="70">
        <f t="shared" si="74"/>
        <v>4223</v>
      </c>
      <c r="B4242" s="145">
        <v>1280206.6218922362</v>
      </c>
      <c r="U4242" s="145">
        <v>4222</v>
      </c>
      <c r="V4242" s="145">
        <v>-9404342.0676025599</v>
      </c>
    </row>
    <row r="4243" spans="1:22" x14ac:dyDescent="0.35">
      <c r="A4243" s="70">
        <f t="shared" si="74"/>
        <v>4224</v>
      </c>
      <c r="B4243" s="145">
        <v>1280206.6218922362</v>
      </c>
      <c r="U4243" s="145">
        <v>4223</v>
      </c>
      <c r="V4243" s="145">
        <v>24298613.970563032</v>
      </c>
    </row>
    <row r="4244" spans="1:22" x14ac:dyDescent="0.35">
      <c r="A4244" s="70">
        <f t="shared" si="74"/>
        <v>4225</v>
      </c>
      <c r="B4244" s="145">
        <v>1280206.6218922362</v>
      </c>
      <c r="U4244" s="145">
        <v>4224</v>
      </c>
      <c r="V4244" s="145">
        <v>15783079.778620385</v>
      </c>
    </row>
    <row r="4245" spans="1:22" x14ac:dyDescent="0.35">
      <c r="A4245" s="70">
        <f t="shared" si="74"/>
        <v>4226</v>
      </c>
      <c r="B4245" s="145">
        <v>1280206.6218922362</v>
      </c>
      <c r="U4245" s="145">
        <v>4225</v>
      </c>
      <c r="V4245" s="145">
        <v>3508416.2822507992</v>
      </c>
    </row>
    <row r="4246" spans="1:22" x14ac:dyDescent="0.35">
      <c r="A4246" s="70">
        <f t="shared" ref="A4246:A4309" si="75">A4245+1</f>
        <v>4227</v>
      </c>
      <c r="B4246" s="145">
        <v>1280206.6218922362</v>
      </c>
      <c r="U4246" s="145">
        <v>4226</v>
      </c>
      <c r="V4246" s="145">
        <v>-22354549.071938246</v>
      </c>
    </row>
    <row r="4247" spans="1:22" x14ac:dyDescent="0.35">
      <c r="A4247" s="70">
        <f t="shared" si="75"/>
        <v>4228</v>
      </c>
      <c r="B4247" s="145">
        <v>1280206.6218922362</v>
      </c>
      <c r="U4247" s="145">
        <v>4227</v>
      </c>
      <c r="V4247" s="145">
        <v>1725385.8737506941</v>
      </c>
    </row>
    <row r="4248" spans="1:22" x14ac:dyDescent="0.35">
      <c r="A4248" s="70">
        <f t="shared" si="75"/>
        <v>4229</v>
      </c>
      <c r="B4248" s="145">
        <v>1280206.6218922362</v>
      </c>
      <c r="U4248" s="145">
        <v>4228</v>
      </c>
      <c r="V4248" s="145">
        <v>-2164389.232079111</v>
      </c>
    </row>
    <row r="4249" spans="1:22" x14ac:dyDescent="0.35">
      <c r="A4249" s="70">
        <f t="shared" si="75"/>
        <v>4230</v>
      </c>
      <c r="B4249" s="145">
        <v>1280206.6218922362</v>
      </c>
      <c r="U4249" s="145">
        <v>4229</v>
      </c>
      <c r="V4249" s="145">
        <v>36073510.840384901</v>
      </c>
    </row>
    <row r="4250" spans="1:22" x14ac:dyDescent="0.35">
      <c r="A4250" s="70">
        <f t="shared" si="75"/>
        <v>4231</v>
      </c>
      <c r="B4250" s="145">
        <v>1280206.6218922362</v>
      </c>
      <c r="U4250" s="145">
        <v>4230</v>
      </c>
      <c r="V4250" s="145">
        <v>3447439.1972091272</v>
      </c>
    </row>
    <row r="4251" spans="1:22" x14ac:dyDescent="0.35">
      <c r="A4251" s="70">
        <f t="shared" si="75"/>
        <v>4232</v>
      </c>
      <c r="B4251" s="145">
        <v>1280206.6218922362</v>
      </c>
      <c r="U4251" s="145">
        <v>4231</v>
      </c>
      <c r="V4251" s="145">
        <v>20564912.42797032</v>
      </c>
    </row>
    <row r="4252" spans="1:22" x14ac:dyDescent="0.35">
      <c r="A4252" s="70">
        <f t="shared" si="75"/>
        <v>4233</v>
      </c>
      <c r="B4252" s="145">
        <v>1280206.6218922362</v>
      </c>
      <c r="U4252" s="145">
        <v>4232</v>
      </c>
      <c r="V4252" s="145">
        <v>-23766671.039914124</v>
      </c>
    </row>
    <row r="4253" spans="1:22" x14ac:dyDescent="0.35">
      <c r="A4253" s="70">
        <f t="shared" si="75"/>
        <v>4234</v>
      </c>
      <c r="B4253" s="145">
        <v>1280206.6218922362</v>
      </c>
      <c r="U4253" s="145">
        <v>4233</v>
      </c>
      <c r="V4253" s="145">
        <v>-3956520.1632262692</v>
      </c>
    </row>
    <row r="4254" spans="1:22" x14ac:dyDescent="0.35">
      <c r="A4254" s="70">
        <f t="shared" si="75"/>
        <v>4235</v>
      </c>
      <c r="B4254" s="145">
        <v>1280206.6218922362</v>
      </c>
      <c r="U4254" s="145">
        <v>4234</v>
      </c>
      <c r="V4254" s="145">
        <v>-30203093.92570211</v>
      </c>
    </row>
    <row r="4255" spans="1:22" x14ac:dyDescent="0.35">
      <c r="A4255" s="70">
        <f t="shared" si="75"/>
        <v>4236</v>
      </c>
      <c r="B4255" s="145">
        <v>1280206.6218922362</v>
      </c>
      <c r="U4255" s="145">
        <v>4235</v>
      </c>
      <c r="V4255" s="145">
        <v>34814738.485261992</v>
      </c>
    </row>
    <row r="4256" spans="1:22" x14ac:dyDescent="0.35">
      <c r="A4256" s="70">
        <f t="shared" si="75"/>
        <v>4237</v>
      </c>
      <c r="B4256" s="145">
        <v>1280206.6218922362</v>
      </c>
      <c r="U4256" s="145">
        <v>4236</v>
      </c>
      <c r="V4256" s="145">
        <v>18724690.59460213</v>
      </c>
    </row>
    <row r="4257" spans="1:22" x14ac:dyDescent="0.35">
      <c r="A4257" s="70">
        <f t="shared" si="75"/>
        <v>4238</v>
      </c>
      <c r="B4257" s="145">
        <v>1280206.6218922362</v>
      </c>
      <c r="U4257" s="145">
        <v>4237</v>
      </c>
      <c r="V4257" s="145">
        <v>-21617777.154435225</v>
      </c>
    </row>
    <row r="4258" spans="1:22" x14ac:dyDescent="0.35">
      <c r="A4258" s="70">
        <f t="shared" si="75"/>
        <v>4239</v>
      </c>
      <c r="B4258" s="145">
        <v>1280206.6218922362</v>
      </c>
      <c r="U4258" s="145">
        <v>4238</v>
      </c>
      <c r="V4258" s="145">
        <v>8738594.1208171993</v>
      </c>
    </row>
    <row r="4259" spans="1:22" x14ac:dyDescent="0.35">
      <c r="A4259" s="70">
        <f t="shared" si="75"/>
        <v>4240</v>
      </c>
      <c r="B4259" s="145">
        <v>1280206.6218922362</v>
      </c>
      <c r="U4259" s="145">
        <v>4239</v>
      </c>
      <c r="V4259" s="145">
        <v>11754143.155833632</v>
      </c>
    </row>
    <row r="4260" spans="1:22" x14ac:dyDescent="0.35">
      <c r="A4260" s="70">
        <f t="shared" si="75"/>
        <v>4241</v>
      </c>
      <c r="B4260" s="145">
        <v>1280206.6218922362</v>
      </c>
      <c r="U4260" s="145">
        <v>4240</v>
      </c>
      <c r="V4260" s="145">
        <v>-37477756.47723785</v>
      </c>
    </row>
    <row r="4261" spans="1:22" x14ac:dyDescent="0.35">
      <c r="A4261" s="70">
        <f t="shared" si="75"/>
        <v>4242</v>
      </c>
      <c r="B4261" s="145">
        <v>1280206.6218922362</v>
      </c>
      <c r="U4261" s="145">
        <v>4241</v>
      </c>
      <c r="V4261" s="145">
        <v>-11650876.828634053</v>
      </c>
    </row>
    <row r="4262" spans="1:22" x14ac:dyDescent="0.35">
      <c r="A4262" s="70">
        <f t="shared" si="75"/>
        <v>4243</v>
      </c>
      <c r="B4262" s="145">
        <v>1280206.6218922362</v>
      </c>
      <c r="U4262" s="145">
        <v>4242</v>
      </c>
      <c r="V4262" s="145">
        <v>8263394.1154333204</v>
      </c>
    </row>
    <row r="4263" spans="1:22" x14ac:dyDescent="0.35">
      <c r="A4263" s="70">
        <f t="shared" si="75"/>
        <v>4244</v>
      </c>
      <c r="B4263" s="145">
        <v>1280206.6218922362</v>
      </c>
      <c r="U4263" s="145">
        <v>4243</v>
      </c>
      <c r="V4263" s="145">
        <v>4524894.4034697339</v>
      </c>
    </row>
    <row r="4264" spans="1:22" x14ac:dyDescent="0.35">
      <c r="A4264" s="70">
        <f t="shared" si="75"/>
        <v>4245</v>
      </c>
      <c r="B4264" s="145">
        <v>1280206.6218922362</v>
      </c>
      <c r="U4264" s="145">
        <v>4244</v>
      </c>
      <c r="V4264" s="145">
        <v>7196023.798838865</v>
      </c>
    </row>
    <row r="4265" spans="1:22" x14ac:dyDescent="0.35">
      <c r="A4265" s="70">
        <f t="shared" si="75"/>
        <v>4246</v>
      </c>
      <c r="B4265" s="145">
        <v>1280206.6218922362</v>
      </c>
      <c r="U4265" s="145">
        <v>4245</v>
      </c>
      <c r="V4265" s="145">
        <v>-34042128.021942541</v>
      </c>
    </row>
    <row r="4266" spans="1:22" x14ac:dyDescent="0.35">
      <c r="A4266" s="70">
        <f t="shared" si="75"/>
        <v>4247</v>
      </c>
      <c r="B4266" s="145">
        <v>1280206.6218922362</v>
      </c>
      <c r="U4266" s="145">
        <v>4246</v>
      </c>
      <c r="V4266" s="145">
        <v>30189754.313232657</v>
      </c>
    </row>
    <row r="4267" spans="1:22" x14ac:dyDescent="0.35">
      <c r="A4267" s="70">
        <f t="shared" si="75"/>
        <v>4248</v>
      </c>
      <c r="B4267" s="145">
        <v>1280206.6218922362</v>
      </c>
      <c r="U4267" s="145">
        <v>4247</v>
      </c>
      <c r="V4267" s="145">
        <v>23389485.273718551</v>
      </c>
    </row>
    <row r="4268" spans="1:22" x14ac:dyDescent="0.35">
      <c r="A4268" s="70">
        <f t="shared" si="75"/>
        <v>4249</v>
      </c>
      <c r="B4268" s="145">
        <v>1280206.6218922362</v>
      </c>
      <c r="U4268" s="145">
        <v>4248</v>
      </c>
      <c r="V4268" s="145">
        <v>-865896.93359601125</v>
      </c>
    </row>
    <row r="4269" spans="1:22" x14ac:dyDescent="0.35">
      <c r="A4269" s="70">
        <f t="shared" si="75"/>
        <v>4250</v>
      </c>
      <c r="B4269" s="145">
        <v>1280206.6218922362</v>
      </c>
      <c r="U4269" s="145">
        <v>4249</v>
      </c>
      <c r="V4269" s="145">
        <v>-22331542.46109625</v>
      </c>
    </row>
    <row r="4270" spans="1:22" x14ac:dyDescent="0.35">
      <c r="A4270" s="70">
        <f t="shared" si="75"/>
        <v>4251</v>
      </c>
      <c r="B4270" s="145">
        <v>1280206.6218922362</v>
      </c>
      <c r="U4270" s="145">
        <v>4250</v>
      </c>
      <c r="V4270" s="145">
        <v>6017440.459932223</v>
      </c>
    </row>
    <row r="4271" spans="1:22" x14ac:dyDescent="0.35">
      <c r="A4271" s="70">
        <f t="shared" si="75"/>
        <v>4252</v>
      </c>
      <c r="B4271" s="145">
        <v>1280206.6218922362</v>
      </c>
      <c r="U4271" s="145">
        <v>4251</v>
      </c>
      <c r="V4271" s="145">
        <v>22419719.273973063</v>
      </c>
    </row>
    <row r="4272" spans="1:22" x14ac:dyDescent="0.35">
      <c r="A4272" s="70">
        <f t="shared" si="75"/>
        <v>4253</v>
      </c>
      <c r="B4272" s="145">
        <v>1280206.6218922362</v>
      </c>
      <c r="U4272" s="145">
        <v>4252</v>
      </c>
      <c r="V4272" s="145">
        <v>-27934781.383494757</v>
      </c>
    </row>
    <row r="4273" spans="1:22" x14ac:dyDescent="0.35">
      <c r="A4273" s="70">
        <f t="shared" si="75"/>
        <v>4254</v>
      </c>
      <c r="B4273" s="145">
        <v>1280206.6218922362</v>
      </c>
      <c r="U4273" s="145">
        <v>4253</v>
      </c>
      <c r="V4273" s="145">
        <v>-22146838.396000937</v>
      </c>
    </row>
    <row r="4274" spans="1:22" x14ac:dyDescent="0.35">
      <c r="A4274" s="70">
        <f t="shared" si="75"/>
        <v>4255</v>
      </c>
      <c r="B4274" s="145">
        <v>1280206.6218922362</v>
      </c>
      <c r="U4274" s="145">
        <v>4254</v>
      </c>
      <c r="V4274" s="145">
        <v>1731089.0248383097</v>
      </c>
    </row>
    <row r="4275" spans="1:22" x14ac:dyDescent="0.35">
      <c r="A4275" s="70">
        <f t="shared" si="75"/>
        <v>4256</v>
      </c>
      <c r="B4275" s="145">
        <v>1280206.6218922362</v>
      </c>
      <c r="U4275" s="145">
        <v>4255</v>
      </c>
      <c r="V4275" s="145">
        <v>17144938.108629659</v>
      </c>
    </row>
    <row r="4276" spans="1:22" x14ac:dyDescent="0.35">
      <c r="A4276" s="70">
        <f t="shared" si="75"/>
        <v>4257</v>
      </c>
      <c r="B4276" s="145">
        <v>1280206.6218922362</v>
      </c>
      <c r="U4276" s="145">
        <v>4256</v>
      </c>
      <c r="V4276" s="145">
        <v>-8604853.0736340322</v>
      </c>
    </row>
    <row r="4277" spans="1:22" x14ac:dyDescent="0.35">
      <c r="A4277" s="70">
        <f t="shared" si="75"/>
        <v>4258</v>
      </c>
      <c r="B4277" s="145">
        <v>1280206.6218922362</v>
      </c>
      <c r="U4277" s="145">
        <v>4257</v>
      </c>
      <c r="V4277" s="145">
        <v>-3860662.8623795286</v>
      </c>
    </row>
    <row r="4278" spans="1:22" x14ac:dyDescent="0.35">
      <c r="A4278" s="70">
        <f t="shared" si="75"/>
        <v>4259</v>
      </c>
      <c r="B4278" s="145">
        <v>1280206.6218922362</v>
      </c>
      <c r="U4278" s="145">
        <v>4258</v>
      </c>
      <c r="V4278" s="145">
        <v>6416850.0377660505</v>
      </c>
    </row>
    <row r="4279" spans="1:22" x14ac:dyDescent="0.35">
      <c r="A4279" s="70">
        <f t="shared" si="75"/>
        <v>4260</v>
      </c>
      <c r="B4279" s="145">
        <v>1280206.6218922362</v>
      </c>
      <c r="U4279" s="145">
        <v>4259</v>
      </c>
      <c r="V4279" s="145">
        <v>-8570173.0528980829</v>
      </c>
    </row>
    <row r="4280" spans="1:22" x14ac:dyDescent="0.35">
      <c r="A4280" s="70">
        <f t="shared" si="75"/>
        <v>4261</v>
      </c>
      <c r="B4280" s="145">
        <v>1280206.6218922362</v>
      </c>
      <c r="U4280" s="145">
        <v>4260</v>
      </c>
      <c r="V4280" s="145">
        <v>-1702091.6788220555</v>
      </c>
    </row>
    <row r="4281" spans="1:22" x14ac:dyDescent="0.35">
      <c r="A4281" s="70">
        <f t="shared" si="75"/>
        <v>4262</v>
      </c>
      <c r="B4281" s="145">
        <v>1280206.6218922362</v>
      </c>
      <c r="U4281" s="145">
        <v>4261</v>
      </c>
      <c r="V4281" s="145">
        <v>-7342204.9482094049</v>
      </c>
    </row>
    <row r="4282" spans="1:22" x14ac:dyDescent="0.35">
      <c r="A4282" s="70">
        <f t="shared" si="75"/>
        <v>4263</v>
      </c>
      <c r="B4282" s="145">
        <v>1280206.6218922362</v>
      </c>
      <c r="U4282" s="145">
        <v>4262</v>
      </c>
      <c r="V4282" s="145">
        <v>-441623.2612387985</v>
      </c>
    </row>
    <row r="4283" spans="1:22" x14ac:dyDescent="0.35">
      <c r="A4283" s="70">
        <f t="shared" si="75"/>
        <v>4264</v>
      </c>
      <c r="B4283" s="145">
        <v>1280206.6218922362</v>
      </c>
      <c r="U4283" s="145">
        <v>4263</v>
      </c>
      <c r="V4283" s="145">
        <v>8679486.4947651625</v>
      </c>
    </row>
    <row r="4284" spans="1:22" x14ac:dyDescent="0.35">
      <c r="A4284" s="70">
        <f t="shared" si="75"/>
        <v>4265</v>
      </c>
      <c r="B4284" s="145">
        <v>1280206.6218922362</v>
      </c>
      <c r="U4284" s="145">
        <v>4264</v>
      </c>
      <c r="V4284" s="145">
        <v>13261332.762141243</v>
      </c>
    </row>
    <row r="4285" spans="1:22" x14ac:dyDescent="0.35">
      <c r="A4285" s="70">
        <f t="shared" si="75"/>
        <v>4266</v>
      </c>
      <c r="B4285" s="145">
        <v>1280206.6218922362</v>
      </c>
      <c r="U4285" s="145">
        <v>4265</v>
      </c>
      <c r="V4285" s="145">
        <v>12342595.103544157</v>
      </c>
    </row>
    <row r="4286" spans="1:22" x14ac:dyDescent="0.35">
      <c r="A4286" s="70">
        <f t="shared" si="75"/>
        <v>4267</v>
      </c>
      <c r="B4286" s="145">
        <v>1280206.6218922362</v>
      </c>
      <c r="U4286" s="145">
        <v>4266</v>
      </c>
      <c r="V4286" s="145">
        <v>-5347459.4981980249</v>
      </c>
    </row>
    <row r="4287" spans="1:22" x14ac:dyDescent="0.35">
      <c r="A4287" s="70">
        <f t="shared" si="75"/>
        <v>4268</v>
      </c>
      <c r="B4287" s="145">
        <v>1280206.6218922362</v>
      </c>
      <c r="U4287" s="145">
        <v>4267</v>
      </c>
      <c r="V4287" s="145">
        <v>-7338388.8353347443</v>
      </c>
    </row>
    <row r="4288" spans="1:22" x14ac:dyDescent="0.35">
      <c r="A4288" s="70">
        <f t="shared" si="75"/>
        <v>4269</v>
      </c>
      <c r="B4288" s="145">
        <v>1280206.6218922362</v>
      </c>
      <c r="U4288" s="145">
        <v>4268</v>
      </c>
      <c r="V4288" s="145">
        <v>-30998404.86503201</v>
      </c>
    </row>
    <row r="4289" spans="1:22" x14ac:dyDescent="0.35">
      <c r="A4289" s="70">
        <f t="shared" si="75"/>
        <v>4270</v>
      </c>
      <c r="B4289" s="145">
        <v>1280206.6218922362</v>
      </c>
      <c r="U4289" s="145">
        <v>4269</v>
      </c>
      <c r="V4289" s="145">
        <v>-11695468.666385269</v>
      </c>
    </row>
    <row r="4290" spans="1:22" x14ac:dyDescent="0.35">
      <c r="A4290" s="70">
        <f t="shared" si="75"/>
        <v>4271</v>
      </c>
      <c r="B4290" s="145">
        <v>1280206.6218922362</v>
      </c>
      <c r="U4290" s="145">
        <v>4270</v>
      </c>
      <c r="V4290" s="145">
        <v>2677742.8731411695</v>
      </c>
    </row>
    <row r="4291" spans="1:22" x14ac:dyDescent="0.35">
      <c r="A4291" s="70">
        <f t="shared" si="75"/>
        <v>4272</v>
      </c>
      <c r="B4291" s="145">
        <v>1280206.6218922362</v>
      </c>
      <c r="U4291" s="145">
        <v>4271</v>
      </c>
      <c r="V4291" s="145">
        <v>742886.85127460584</v>
      </c>
    </row>
    <row r="4292" spans="1:22" x14ac:dyDescent="0.35">
      <c r="A4292" s="70">
        <f t="shared" si="75"/>
        <v>4273</v>
      </c>
      <c r="B4292" s="145">
        <v>1280206.6218922362</v>
      </c>
      <c r="U4292" s="145">
        <v>4272</v>
      </c>
      <c r="V4292" s="145">
        <v>-29994315.946880188</v>
      </c>
    </row>
    <row r="4293" spans="1:22" x14ac:dyDescent="0.35">
      <c r="A4293" s="70">
        <f t="shared" si="75"/>
        <v>4274</v>
      </c>
      <c r="B4293" s="145">
        <v>1280206.6218922362</v>
      </c>
      <c r="U4293" s="145">
        <v>4273</v>
      </c>
      <c r="V4293" s="145">
        <v>26079068.362600997</v>
      </c>
    </row>
    <row r="4294" spans="1:22" x14ac:dyDescent="0.35">
      <c r="A4294" s="70">
        <f t="shared" si="75"/>
        <v>4275</v>
      </c>
      <c r="B4294" s="145">
        <v>1280206.6218922362</v>
      </c>
      <c r="U4294" s="145">
        <v>4274</v>
      </c>
      <c r="V4294" s="145">
        <v>8620562.5291359499</v>
      </c>
    </row>
    <row r="4295" spans="1:22" x14ac:dyDescent="0.35">
      <c r="A4295" s="70">
        <f t="shared" si="75"/>
        <v>4276</v>
      </c>
      <c r="B4295" s="145">
        <v>1280206.6218922362</v>
      </c>
      <c r="U4295" s="145">
        <v>4275</v>
      </c>
      <c r="V4295" s="145">
        <v>480434.207786832</v>
      </c>
    </row>
    <row r="4296" spans="1:22" x14ac:dyDescent="0.35">
      <c r="A4296" s="70">
        <f t="shared" si="75"/>
        <v>4277</v>
      </c>
      <c r="B4296" s="145">
        <v>1280206.6218922362</v>
      </c>
      <c r="U4296" s="145">
        <v>4276</v>
      </c>
      <c r="V4296" s="145">
        <v>-17609314.303195655</v>
      </c>
    </row>
    <row r="4297" spans="1:22" x14ac:dyDescent="0.35">
      <c r="A4297" s="70">
        <f t="shared" si="75"/>
        <v>4278</v>
      </c>
      <c r="B4297" s="145">
        <v>1280206.6218922362</v>
      </c>
      <c r="U4297" s="145">
        <v>4277</v>
      </c>
      <c r="V4297" s="145">
        <v>-12907341.179023545</v>
      </c>
    </row>
    <row r="4298" spans="1:22" x14ac:dyDescent="0.35">
      <c r="A4298" s="70">
        <f t="shared" si="75"/>
        <v>4279</v>
      </c>
      <c r="B4298" s="145">
        <v>1280206.6218922362</v>
      </c>
      <c r="U4298" s="145">
        <v>4278</v>
      </c>
      <c r="V4298" s="145">
        <v>-718064.04666612297</v>
      </c>
    </row>
    <row r="4299" spans="1:22" x14ac:dyDescent="0.35">
      <c r="A4299" s="70">
        <f t="shared" si="75"/>
        <v>4280</v>
      </c>
      <c r="B4299" s="145">
        <v>1280206.6218922362</v>
      </c>
      <c r="U4299" s="145">
        <v>4279</v>
      </c>
      <c r="V4299" s="145">
        <v>-21483854.743417688</v>
      </c>
    </row>
    <row r="4300" spans="1:22" x14ac:dyDescent="0.35">
      <c r="A4300" s="70">
        <f t="shared" si="75"/>
        <v>4281</v>
      </c>
      <c r="B4300" s="145">
        <v>1280206.6218922362</v>
      </c>
      <c r="U4300" s="145">
        <v>4280</v>
      </c>
      <c r="V4300" s="145">
        <v>-6718784.0788140986</v>
      </c>
    </row>
    <row r="4301" spans="1:22" x14ac:dyDescent="0.35">
      <c r="A4301" s="70">
        <f t="shared" si="75"/>
        <v>4282</v>
      </c>
      <c r="B4301" s="145">
        <v>1280206.6218922362</v>
      </c>
      <c r="U4301" s="145">
        <v>4281</v>
      </c>
      <c r="V4301" s="145">
        <v>5191180.3203634247</v>
      </c>
    </row>
    <row r="4302" spans="1:22" x14ac:dyDescent="0.35">
      <c r="A4302" s="70">
        <f t="shared" si="75"/>
        <v>4283</v>
      </c>
      <c r="B4302" s="145">
        <v>1280206.6218922362</v>
      </c>
      <c r="U4302" s="145">
        <v>4282</v>
      </c>
      <c r="V4302" s="145">
        <v>-6824729.2322727963</v>
      </c>
    </row>
    <row r="4303" spans="1:22" x14ac:dyDescent="0.35">
      <c r="A4303" s="70">
        <f t="shared" si="75"/>
        <v>4284</v>
      </c>
      <c r="B4303" s="145">
        <v>1280206.6218922362</v>
      </c>
      <c r="U4303" s="145">
        <v>4283</v>
      </c>
      <c r="V4303" s="145">
        <v>-13496855.749274237</v>
      </c>
    </row>
    <row r="4304" spans="1:22" x14ac:dyDescent="0.35">
      <c r="A4304" s="70">
        <f t="shared" si="75"/>
        <v>4285</v>
      </c>
      <c r="B4304" s="145">
        <v>1280206.6218922362</v>
      </c>
      <c r="U4304" s="145">
        <v>4284</v>
      </c>
      <c r="V4304" s="145">
        <v>19090968.84039041</v>
      </c>
    </row>
    <row r="4305" spans="1:22" x14ac:dyDescent="0.35">
      <c r="A4305" s="70">
        <f t="shared" si="75"/>
        <v>4286</v>
      </c>
      <c r="B4305" s="145">
        <v>1280206.6218922362</v>
      </c>
      <c r="U4305" s="145">
        <v>4285</v>
      </c>
      <c r="V4305" s="145">
        <v>39174685.536314324</v>
      </c>
    </row>
    <row r="4306" spans="1:22" x14ac:dyDescent="0.35">
      <c r="A4306" s="70">
        <f t="shared" si="75"/>
        <v>4287</v>
      </c>
      <c r="B4306" s="145">
        <v>1280206.6218922362</v>
      </c>
      <c r="U4306" s="145">
        <v>4286</v>
      </c>
      <c r="V4306" s="145">
        <v>-5185799.3146426156</v>
      </c>
    </row>
    <row r="4307" spans="1:22" x14ac:dyDescent="0.35">
      <c r="A4307" s="70">
        <f t="shared" si="75"/>
        <v>4288</v>
      </c>
      <c r="B4307" s="145">
        <v>1280206.6218922362</v>
      </c>
      <c r="U4307" s="145">
        <v>4287</v>
      </c>
      <c r="V4307" s="145">
        <v>10509340.427030489</v>
      </c>
    </row>
    <row r="4308" spans="1:22" x14ac:dyDescent="0.35">
      <c r="A4308" s="70">
        <f t="shared" si="75"/>
        <v>4289</v>
      </c>
      <c r="B4308" s="145">
        <v>1280206.6218922362</v>
      </c>
      <c r="U4308" s="145">
        <v>4288</v>
      </c>
      <c r="V4308" s="145">
        <v>-24036125.858193278</v>
      </c>
    </row>
    <row r="4309" spans="1:22" x14ac:dyDescent="0.35">
      <c r="A4309" s="70">
        <f t="shared" si="75"/>
        <v>4290</v>
      </c>
      <c r="B4309" s="145">
        <v>1280206.6218922362</v>
      </c>
      <c r="U4309" s="145">
        <v>4289</v>
      </c>
      <c r="V4309" s="145">
        <v>-14597191.518824317</v>
      </c>
    </row>
    <row r="4310" spans="1:22" x14ac:dyDescent="0.35">
      <c r="A4310" s="70">
        <f t="shared" ref="A4310:A4373" si="76">A4309+1</f>
        <v>4291</v>
      </c>
      <c r="B4310" s="145">
        <v>1280206.6218922362</v>
      </c>
      <c r="U4310" s="145">
        <v>4290</v>
      </c>
      <c r="V4310" s="145">
        <v>-8672328.0898720361</v>
      </c>
    </row>
    <row r="4311" spans="1:22" x14ac:dyDescent="0.35">
      <c r="A4311" s="70">
        <f t="shared" si="76"/>
        <v>4292</v>
      </c>
      <c r="B4311" s="145">
        <v>1280206.6218922362</v>
      </c>
      <c r="U4311" s="145">
        <v>4291</v>
      </c>
      <c r="V4311" s="145">
        <v>-17269479.623771995</v>
      </c>
    </row>
    <row r="4312" spans="1:22" x14ac:dyDescent="0.35">
      <c r="A4312" s="70">
        <f t="shared" si="76"/>
        <v>4293</v>
      </c>
      <c r="B4312" s="145">
        <v>1280206.6218922362</v>
      </c>
      <c r="U4312" s="145">
        <v>4292</v>
      </c>
      <c r="V4312" s="145">
        <v>-6301827.3060085215</v>
      </c>
    </row>
    <row r="4313" spans="1:22" x14ac:dyDescent="0.35">
      <c r="A4313" s="70">
        <f t="shared" si="76"/>
        <v>4294</v>
      </c>
      <c r="B4313" s="145">
        <v>1280206.6218922362</v>
      </c>
      <c r="U4313" s="145">
        <v>4293</v>
      </c>
      <c r="V4313" s="145">
        <v>15535041.404959794</v>
      </c>
    </row>
    <row r="4314" spans="1:22" x14ac:dyDescent="0.35">
      <c r="A4314" s="70">
        <f t="shared" si="76"/>
        <v>4295</v>
      </c>
      <c r="B4314" s="145">
        <v>1280206.6218922362</v>
      </c>
      <c r="U4314" s="145">
        <v>4294</v>
      </c>
      <c r="V4314" s="145">
        <v>2309429.0042703003</v>
      </c>
    </row>
    <row r="4315" spans="1:22" x14ac:dyDescent="0.35">
      <c r="A4315" s="70">
        <f t="shared" si="76"/>
        <v>4296</v>
      </c>
      <c r="B4315" s="145">
        <v>1280206.6218922362</v>
      </c>
      <c r="U4315" s="145">
        <v>4295</v>
      </c>
      <c r="V4315" s="145">
        <v>-19712689.385131225</v>
      </c>
    </row>
    <row r="4316" spans="1:22" x14ac:dyDescent="0.35">
      <c r="A4316" s="70">
        <f t="shared" si="76"/>
        <v>4297</v>
      </c>
      <c r="B4316" s="145">
        <v>1280206.6218922362</v>
      </c>
      <c r="U4316" s="145">
        <v>4296</v>
      </c>
      <c r="V4316" s="145">
        <v>16573197.281024612</v>
      </c>
    </row>
    <row r="4317" spans="1:22" x14ac:dyDescent="0.35">
      <c r="A4317" s="70">
        <f t="shared" si="76"/>
        <v>4298</v>
      </c>
      <c r="B4317" s="145">
        <v>1280206.6218922362</v>
      </c>
      <c r="U4317" s="145">
        <v>4297</v>
      </c>
      <c r="V4317" s="145">
        <v>33100575.588132124</v>
      </c>
    </row>
    <row r="4318" spans="1:22" x14ac:dyDescent="0.35">
      <c r="A4318" s="70">
        <f t="shared" si="76"/>
        <v>4299</v>
      </c>
      <c r="B4318" s="145">
        <v>1280206.6218922362</v>
      </c>
      <c r="U4318" s="145">
        <v>4298</v>
      </c>
      <c r="V4318" s="145">
        <v>3587045.3190801106</v>
      </c>
    </row>
    <row r="4319" spans="1:22" x14ac:dyDescent="0.35">
      <c r="A4319" s="70">
        <f t="shared" si="76"/>
        <v>4300</v>
      </c>
      <c r="B4319" s="145">
        <v>1280206.6218922362</v>
      </c>
      <c r="U4319" s="145">
        <v>4299</v>
      </c>
      <c r="V4319" s="145">
        <v>1356268.5978099555</v>
      </c>
    </row>
    <row r="4320" spans="1:22" x14ac:dyDescent="0.35">
      <c r="A4320" s="70">
        <f t="shared" si="76"/>
        <v>4301</v>
      </c>
      <c r="B4320" s="145">
        <v>1280206.6218922362</v>
      </c>
      <c r="U4320" s="145">
        <v>4300</v>
      </c>
      <c r="V4320" s="145">
        <v>-28423960.108423151</v>
      </c>
    </row>
    <row r="4321" spans="1:22" x14ac:dyDescent="0.35">
      <c r="A4321" s="70">
        <f t="shared" si="76"/>
        <v>4302</v>
      </c>
      <c r="B4321" s="145">
        <v>1280206.6218922362</v>
      </c>
      <c r="U4321" s="145">
        <v>4301</v>
      </c>
      <c r="V4321" s="145">
        <v>17179409.075114563</v>
      </c>
    </row>
    <row r="4322" spans="1:22" x14ac:dyDescent="0.35">
      <c r="A4322" s="70">
        <f t="shared" si="76"/>
        <v>4303</v>
      </c>
      <c r="B4322" s="145">
        <v>1280206.6218922362</v>
      </c>
      <c r="U4322" s="145">
        <v>4302</v>
      </c>
      <c r="V4322" s="145">
        <v>15326986.308492638</v>
      </c>
    </row>
    <row r="4323" spans="1:22" x14ac:dyDescent="0.35">
      <c r="A4323" s="70">
        <f t="shared" si="76"/>
        <v>4304</v>
      </c>
      <c r="B4323" s="145">
        <v>1280206.6218922362</v>
      </c>
      <c r="U4323" s="145">
        <v>4303</v>
      </c>
      <c r="V4323" s="145">
        <v>18672139.19745319</v>
      </c>
    </row>
    <row r="4324" spans="1:22" x14ac:dyDescent="0.35">
      <c r="A4324" s="70">
        <f t="shared" si="76"/>
        <v>4305</v>
      </c>
      <c r="B4324" s="145">
        <v>1280206.6218922362</v>
      </c>
      <c r="U4324" s="145">
        <v>4304</v>
      </c>
      <c r="V4324" s="145">
        <v>-11347904.228776684</v>
      </c>
    </row>
    <row r="4325" spans="1:22" x14ac:dyDescent="0.35">
      <c r="A4325" s="70">
        <f t="shared" si="76"/>
        <v>4306</v>
      </c>
      <c r="B4325" s="145">
        <v>1280206.6218922362</v>
      </c>
      <c r="U4325" s="145">
        <v>4305</v>
      </c>
      <c r="V4325" s="145">
        <v>-15939818.643500386</v>
      </c>
    </row>
    <row r="4326" spans="1:22" x14ac:dyDescent="0.35">
      <c r="A4326" s="70">
        <f t="shared" si="76"/>
        <v>4307</v>
      </c>
      <c r="B4326" s="145">
        <v>1280206.6218922362</v>
      </c>
      <c r="U4326" s="145">
        <v>4306</v>
      </c>
      <c r="V4326" s="145">
        <v>-15057834.746497616</v>
      </c>
    </row>
    <row r="4327" spans="1:22" x14ac:dyDescent="0.35">
      <c r="A4327" s="70">
        <f t="shared" si="76"/>
        <v>4308</v>
      </c>
      <c r="B4327" s="145">
        <v>1280206.6218922362</v>
      </c>
      <c r="U4327" s="145">
        <v>4307</v>
      </c>
      <c r="V4327" s="145">
        <v>6144261.477896098</v>
      </c>
    </row>
    <row r="4328" spans="1:22" x14ac:dyDescent="0.35">
      <c r="A4328" s="70">
        <f t="shared" si="76"/>
        <v>4309</v>
      </c>
      <c r="B4328" s="145">
        <v>1280206.6218922362</v>
      </c>
      <c r="U4328" s="145">
        <v>4308</v>
      </c>
      <c r="V4328" s="145">
        <v>-21893489.911900304</v>
      </c>
    </row>
    <row r="4329" spans="1:22" x14ac:dyDescent="0.35">
      <c r="A4329" s="70">
        <f t="shared" si="76"/>
        <v>4310</v>
      </c>
      <c r="B4329" s="145">
        <v>1280206.6218922362</v>
      </c>
      <c r="U4329" s="145">
        <v>4309</v>
      </c>
      <c r="V4329" s="145">
        <v>-26604999.107081905</v>
      </c>
    </row>
    <row r="4330" spans="1:22" x14ac:dyDescent="0.35">
      <c r="A4330" s="70">
        <f t="shared" si="76"/>
        <v>4311</v>
      </c>
      <c r="B4330" s="145">
        <v>1280206.6218922362</v>
      </c>
      <c r="U4330" s="145">
        <v>4310</v>
      </c>
      <c r="V4330" s="145">
        <v>-10829752.55920013</v>
      </c>
    </row>
    <row r="4331" spans="1:22" x14ac:dyDescent="0.35">
      <c r="A4331" s="70">
        <f t="shared" si="76"/>
        <v>4312</v>
      </c>
      <c r="B4331" s="145">
        <v>1280206.6218922362</v>
      </c>
      <c r="U4331" s="145">
        <v>4311</v>
      </c>
      <c r="V4331" s="145">
        <v>4733881.2423546165</v>
      </c>
    </row>
    <row r="4332" spans="1:22" x14ac:dyDescent="0.35">
      <c r="A4332" s="70">
        <f t="shared" si="76"/>
        <v>4313</v>
      </c>
      <c r="B4332" s="145">
        <v>1280206.6218922362</v>
      </c>
      <c r="U4332" s="145">
        <v>4312</v>
      </c>
      <c r="V4332" s="145">
        <v>14991139.833944485</v>
      </c>
    </row>
    <row r="4333" spans="1:22" x14ac:dyDescent="0.35">
      <c r="A4333" s="70">
        <f t="shared" si="76"/>
        <v>4314</v>
      </c>
      <c r="B4333" s="145">
        <v>1280206.6218922362</v>
      </c>
      <c r="U4333" s="145">
        <v>4313</v>
      </c>
      <c r="V4333" s="145">
        <v>-2226476.3285388835</v>
      </c>
    </row>
    <row r="4334" spans="1:22" x14ac:dyDescent="0.35">
      <c r="A4334" s="70">
        <f t="shared" si="76"/>
        <v>4315</v>
      </c>
      <c r="B4334" s="145">
        <v>1280206.6218922362</v>
      </c>
      <c r="U4334" s="145">
        <v>4314</v>
      </c>
      <c r="V4334" s="145">
        <v>-11807140.600194398</v>
      </c>
    </row>
    <row r="4335" spans="1:22" x14ac:dyDescent="0.35">
      <c r="A4335" s="70">
        <f t="shared" si="76"/>
        <v>4316</v>
      </c>
      <c r="B4335" s="145">
        <v>1280206.6218922362</v>
      </c>
      <c r="U4335" s="145">
        <v>4315</v>
      </c>
      <c r="V4335" s="145">
        <v>-11762256.564638795</v>
      </c>
    </row>
    <row r="4336" spans="1:22" x14ac:dyDescent="0.35">
      <c r="A4336" s="70">
        <f t="shared" si="76"/>
        <v>4317</v>
      </c>
      <c r="B4336" s="145">
        <v>1280206.6218922362</v>
      </c>
      <c r="U4336" s="145">
        <v>4316</v>
      </c>
      <c r="V4336" s="145">
        <v>-7208400.5992056318</v>
      </c>
    </row>
    <row r="4337" spans="1:22" x14ac:dyDescent="0.35">
      <c r="A4337" s="70">
        <f t="shared" si="76"/>
        <v>4318</v>
      </c>
      <c r="B4337" s="145">
        <v>1280206.6218922362</v>
      </c>
      <c r="U4337" s="145">
        <v>4317</v>
      </c>
      <c r="V4337" s="145">
        <v>-3089207.2692295909</v>
      </c>
    </row>
    <row r="4338" spans="1:22" x14ac:dyDescent="0.35">
      <c r="A4338" s="70">
        <f t="shared" si="76"/>
        <v>4319</v>
      </c>
      <c r="B4338" s="145">
        <v>1280206.6218922362</v>
      </c>
      <c r="U4338" s="145">
        <v>4318</v>
      </c>
      <c r="V4338" s="145">
        <v>-7636059.5456378087</v>
      </c>
    </row>
    <row r="4339" spans="1:22" x14ac:dyDescent="0.35">
      <c r="A4339" s="70">
        <f t="shared" si="76"/>
        <v>4320</v>
      </c>
      <c r="B4339" s="145">
        <v>1280206.6218922362</v>
      </c>
      <c r="U4339" s="145">
        <v>4319</v>
      </c>
      <c r="V4339" s="145">
        <v>-37419990.74474299</v>
      </c>
    </row>
    <row r="4340" spans="1:22" x14ac:dyDescent="0.35">
      <c r="A4340" s="70">
        <f t="shared" si="76"/>
        <v>4321</v>
      </c>
      <c r="B4340" s="145">
        <v>1280206.6218922362</v>
      </c>
      <c r="U4340" s="145">
        <v>4320</v>
      </c>
      <c r="V4340" s="145">
        <v>15236018.548012406</v>
      </c>
    </row>
    <row r="4341" spans="1:22" x14ac:dyDescent="0.35">
      <c r="A4341" s="70">
        <f t="shared" si="76"/>
        <v>4322</v>
      </c>
      <c r="B4341" s="145">
        <v>1280206.6218922362</v>
      </c>
      <c r="U4341" s="145">
        <v>4321</v>
      </c>
      <c r="V4341" s="145">
        <v>19771123.656110846</v>
      </c>
    </row>
    <row r="4342" spans="1:22" x14ac:dyDescent="0.35">
      <c r="A4342" s="70">
        <f t="shared" si="76"/>
        <v>4323</v>
      </c>
      <c r="B4342" s="145">
        <v>1280206.6218922362</v>
      </c>
      <c r="U4342" s="145">
        <v>4322</v>
      </c>
      <c r="V4342" s="145">
        <v>11987248.595284987</v>
      </c>
    </row>
    <row r="4343" spans="1:22" x14ac:dyDescent="0.35">
      <c r="A4343" s="70">
        <f t="shared" si="76"/>
        <v>4324</v>
      </c>
      <c r="B4343" s="145">
        <v>1280206.6218922362</v>
      </c>
      <c r="U4343" s="145">
        <v>4323</v>
      </c>
      <c r="V4343" s="145">
        <v>8178168.5544141307</v>
      </c>
    </row>
    <row r="4344" spans="1:22" x14ac:dyDescent="0.35">
      <c r="A4344" s="70">
        <f t="shared" si="76"/>
        <v>4325</v>
      </c>
      <c r="B4344" s="145">
        <v>1280206.6218922362</v>
      </c>
      <c r="U4344" s="145">
        <v>4324</v>
      </c>
      <c r="V4344" s="145">
        <v>-4341145.3821510226</v>
      </c>
    </row>
    <row r="4345" spans="1:22" x14ac:dyDescent="0.35">
      <c r="A4345" s="70">
        <f t="shared" si="76"/>
        <v>4326</v>
      </c>
      <c r="B4345" s="145">
        <v>1280206.6218922362</v>
      </c>
      <c r="U4345" s="145">
        <v>4325</v>
      </c>
      <c r="V4345" s="145">
        <v>-26578974.726266846</v>
      </c>
    </row>
    <row r="4346" spans="1:22" x14ac:dyDescent="0.35">
      <c r="A4346" s="70">
        <f t="shared" si="76"/>
        <v>4327</v>
      </c>
      <c r="B4346" s="145">
        <v>1280206.6218922362</v>
      </c>
      <c r="U4346" s="145">
        <v>4326</v>
      </c>
      <c r="V4346" s="145">
        <v>-19414542.385546453</v>
      </c>
    </row>
    <row r="4347" spans="1:22" x14ac:dyDescent="0.35">
      <c r="A4347" s="70">
        <f t="shared" si="76"/>
        <v>4328</v>
      </c>
      <c r="B4347" s="145">
        <v>1280206.6218922362</v>
      </c>
      <c r="U4347" s="145">
        <v>4327</v>
      </c>
      <c r="V4347" s="145">
        <v>-6917469.3927883096</v>
      </c>
    </row>
    <row r="4348" spans="1:22" x14ac:dyDescent="0.35">
      <c r="A4348" s="70">
        <f t="shared" si="76"/>
        <v>4329</v>
      </c>
      <c r="B4348" s="145">
        <v>1280206.6218922362</v>
      </c>
      <c r="U4348" s="145">
        <v>4328</v>
      </c>
      <c r="V4348" s="145">
        <v>-20153208.262688007</v>
      </c>
    </row>
    <row r="4349" spans="1:22" x14ac:dyDescent="0.35">
      <c r="A4349" s="70">
        <f t="shared" si="76"/>
        <v>4330</v>
      </c>
      <c r="B4349" s="145">
        <v>1280206.6218922362</v>
      </c>
      <c r="U4349" s="145">
        <v>4329</v>
      </c>
      <c r="V4349" s="145">
        <v>-6612076.898118129</v>
      </c>
    </row>
    <row r="4350" spans="1:22" x14ac:dyDescent="0.35">
      <c r="A4350" s="70">
        <f t="shared" si="76"/>
        <v>4331</v>
      </c>
      <c r="B4350" s="145">
        <v>1280206.6218922362</v>
      </c>
      <c r="U4350" s="145">
        <v>4330</v>
      </c>
      <c r="V4350" s="145">
        <v>11180836.601793028</v>
      </c>
    </row>
    <row r="4351" spans="1:22" x14ac:dyDescent="0.35">
      <c r="A4351" s="70">
        <f t="shared" si="76"/>
        <v>4332</v>
      </c>
      <c r="B4351" s="145">
        <v>1280206.6218922362</v>
      </c>
      <c r="U4351" s="145">
        <v>4331</v>
      </c>
      <c r="V4351" s="145">
        <v>-17853318.637823839</v>
      </c>
    </row>
    <row r="4352" spans="1:22" x14ac:dyDescent="0.35">
      <c r="A4352" s="70">
        <f t="shared" si="76"/>
        <v>4333</v>
      </c>
      <c r="B4352" s="145">
        <v>1280206.6218922362</v>
      </c>
      <c r="U4352" s="145">
        <v>4332</v>
      </c>
      <c r="V4352" s="145">
        <v>21101155.214432675</v>
      </c>
    </row>
    <row r="4353" spans="1:22" x14ac:dyDescent="0.35">
      <c r="A4353" s="70">
        <f t="shared" si="76"/>
        <v>4334</v>
      </c>
      <c r="B4353" s="145">
        <v>1280206.6218922362</v>
      </c>
      <c r="U4353" s="145">
        <v>4333</v>
      </c>
      <c r="V4353" s="145">
        <v>-1755652.5198303871</v>
      </c>
    </row>
    <row r="4354" spans="1:22" x14ac:dyDescent="0.35">
      <c r="A4354" s="70">
        <f t="shared" si="76"/>
        <v>4335</v>
      </c>
      <c r="B4354" s="145">
        <v>1280206.6218922362</v>
      </c>
      <c r="U4354" s="145">
        <v>4334</v>
      </c>
      <c r="V4354" s="145">
        <v>20404252.415872674</v>
      </c>
    </row>
    <row r="4355" spans="1:22" x14ac:dyDescent="0.35">
      <c r="A4355" s="70">
        <f t="shared" si="76"/>
        <v>4336</v>
      </c>
      <c r="B4355" s="145">
        <v>1280206.6218922362</v>
      </c>
      <c r="U4355" s="145">
        <v>4335</v>
      </c>
      <c r="V4355" s="145">
        <v>-9805019.4416900687</v>
      </c>
    </row>
    <row r="4356" spans="1:22" x14ac:dyDescent="0.35">
      <c r="A4356" s="70">
        <f t="shared" si="76"/>
        <v>4337</v>
      </c>
      <c r="B4356" s="145">
        <v>1280206.6218922362</v>
      </c>
      <c r="U4356" s="145">
        <v>4336</v>
      </c>
      <c r="V4356" s="145">
        <v>12915736.352493353</v>
      </c>
    </row>
    <row r="4357" spans="1:22" x14ac:dyDescent="0.35">
      <c r="A4357" s="70">
        <f t="shared" si="76"/>
        <v>4338</v>
      </c>
      <c r="B4357" s="145">
        <v>1280206.6218922362</v>
      </c>
      <c r="U4357" s="145">
        <v>4337</v>
      </c>
      <c r="V4357" s="145">
        <v>-16384217.060949123</v>
      </c>
    </row>
    <row r="4358" spans="1:22" x14ac:dyDescent="0.35">
      <c r="A4358" s="70">
        <f t="shared" si="76"/>
        <v>4339</v>
      </c>
      <c r="B4358" s="145">
        <v>1280206.6218922362</v>
      </c>
      <c r="U4358" s="145">
        <v>4338</v>
      </c>
      <c r="V4358" s="145">
        <v>26921144.213882908</v>
      </c>
    </row>
    <row r="4359" spans="1:22" x14ac:dyDescent="0.35">
      <c r="A4359" s="70">
        <f t="shared" si="76"/>
        <v>4340</v>
      </c>
      <c r="B4359" s="145">
        <v>1280206.6218922362</v>
      </c>
      <c r="U4359" s="145">
        <v>4339</v>
      </c>
      <c r="V4359" s="145">
        <v>26322689.601099953</v>
      </c>
    </row>
    <row r="4360" spans="1:22" x14ac:dyDescent="0.35">
      <c r="A4360" s="70">
        <f t="shared" si="76"/>
        <v>4341</v>
      </c>
      <c r="B4360" s="145">
        <v>1280206.6218922362</v>
      </c>
      <c r="U4360" s="145">
        <v>4340</v>
      </c>
      <c r="V4360" s="145">
        <v>-6543419.5451058522</v>
      </c>
    </row>
    <row r="4361" spans="1:22" x14ac:dyDescent="0.35">
      <c r="A4361" s="70">
        <f t="shared" si="76"/>
        <v>4342</v>
      </c>
      <c r="B4361" s="145">
        <v>1280206.6218922362</v>
      </c>
      <c r="U4361" s="145">
        <v>4341</v>
      </c>
      <c r="V4361" s="145">
        <v>-3397843.625857491</v>
      </c>
    </row>
    <row r="4362" spans="1:22" x14ac:dyDescent="0.35">
      <c r="A4362" s="70">
        <f t="shared" si="76"/>
        <v>4343</v>
      </c>
      <c r="B4362" s="145">
        <v>1280206.6218922362</v>
      </c>
      <c r="U4362" s="145">
        <v>4342</v>
      </c>
      <c r="V4362" s="145">
        <v>-614157.11160453036</v>
      </c>
    </row>
    <row r="4363" spans="1:22" x14ac:dyDescent="0.35">
      <c r="A4363" s="70">
        <f t="shared" si="76"/>
        <v>4344</v>
      </c>
      <c r="B4363" s="145">
        <v>1280206.6218922362</v>
      </c>
      <c r="U4363" s="145">
        <v>4343</v>
      </c>
      <c r="V4363" s="145">
        <v>-19768738.327315956</v>
      </c>
    </row>
    <row r="4364" spans="1:22" x14ac:dyDescent="0.35">
      <c r="A4364" s="70">
        <f t="shared" si="76"/>
        <v>4345</v>
      </c>
      <c r="B4364" s="145">
        <v>1280206.6218922362</v>
      </c>
      <c r="U4364" s="145">
        <v>4344</v>
      </c>
      <c r="V4364" s="145">
        <v>5741553.5939157009</v>
      </c>
    </row>
    <row r="4365" spans="1:22" x14ac:dyDescent="0.35">
      <c r="A4365" s="70">
        <f t="shared" si="76"/>
        <v>4346</v>
      </c>
      <c r="B4365" s="145">
        <v>1280206.6218922362</v>
      </c>
      <c r="U4365" s="145">
        <v>4345</v>
      </c>
      <c r="V4365" s="145">
        <v>-16305862.080698173</v>
      </c>
    </row>
    <row r="4366" spans="1:22" x14ac:dyDescent="0.35">
      <c r="A4366" s="70">
        <f t="shared" si="76"/>
        <v>4347</v>
      </c>
      <c r="B4366" s="145">
        <v>1280206.6218922362</v>
      </c>
      <c r="U4366" s="145">
        <v>4346</v>
      </c>
      <c r="V4366" s="145">
        <v>-20568554.325596943</v>
      </c>
    </row>
    <row r="4367" spans="1:22" x14ac:dyDescent="0.35">
      <c r="A4367" s="70">
        <f t="shared" si="76"/>
        <v>4348</v>
      </c>
      <c r="B4367" s="145">
        <v>1280206.6218922362</v>
      </c>
      <c r="U4367" s="145">
        <v>4347</v>
      </c>
      <c r="V4367" s="145">
        <v>-21139.613110534847</v>
      </c>
    </row>
    <row r="4368" spans="1:22" x14ac:dyDescent="0.35">
      <c r="A4368" s="70">
        <f t="shared" si="76"/>
        <v>4349</v>
      </c>
      <c r="B4368" s="145">
        <v>1280206.6218922362</v>
      </c>
      <c r="U4368" s="145">
        <v>4348</v>
      </c>
      <c r="V4368" s="145">
        <v>-104355.98124917224</v>
      </c>
    </row>
    <row r="4369" spans="1:22" x14ac:dyDescent="0.35">
      <c r="A4369" s="70">
        <f t="shared" si="76"/>
        <v>4350</v>
      </c>
      <c r="B4369" s="145">
        <v>1280206.6218922362</v>
      </c>
      <c r="U4369" s="145">
        <v>4349</v>
      </c>
      <c r="V4369" s="145">
        <v>-8498797.8406140693</v>
      </c>
    </row>
    <row r="4370" spans="1:22" x14ac:dyDescent="0.35">
      <c r="A4370" s="70">
        <f t="shared" si="76"/>
        <v>4351</v>
      </c>
      <c r="B4370" s="145">
        <v>1280206.6218922362</v>
      </c>
      <c r="U4370" s="145">
        <v>4350</v>
      </c>
      <c r="V4370" s="145">
        <v>-21110222.215270892</v>
      </c>
    </row>
    <row r="4371" spans="1:22" x14ac:dyDescent="0.35">
      <c r="A4371" s="70">
        <f t="shared" si="76"/>
        <v>4352</v>
      </c>
      <c r="B4371" s="145">
        <v>1280206.6218922362</v>
      </c>
      <c r="U4371" s="145">
        <v>4351</v>
      </c>
      <c r="V4371" s="145">
        <v>-10505115.238206241</v>
      </c>
    </row>
    <row r="4372" spans="1:22" x14ac:dyDescent="0.35">
      <c r="A4372" s="70">
        <f t="shared" si="76"/>
        <v>4353</v>
      </c>
      <c r="B4372" s="145">
        <v>1280206.6218922362</v>
      </c>
      <c r="U4372" s="145">
        <v>4352</v>
      </c>
      <c r="V4372" s="145">
        <v>-3523920.8363001868</v>
      </c>
    </row>
    <row r="4373" spans="1:22" x14ac:dyDescent="0.35">
      <c r="A4373" s="70">
        <f t="shared" si="76"/>
        <v>4354</v>
      </c>
      <c r="B4373" s="145">
        <v>1280206.6218922362</v>
      </c>
      <c r="U4373" s="145">
        <v>4353</v>
      </c>
      <c r="V4373" s="145">
        <v>-4613614.8879121132</v>
      </c>
    </row>
    <row r="4374" spans="1:22" x14ac:dyDescent="0.35">
      <c r="A4374" s="70">
        <f t="shared" ref="A4374:A4437" si="77">A4373+1</f>
        <v>4355</v>
      </c>
      <c r="B4374" s="145">
        <v>1280206.6218922362</v>
      </c>
      <c r="U4374" s="145">
        <v>4354</v>
      </c>
      <c r="V4374" s="145">
        <v>-4854732.2712340578</v>
      </c>
    </row>
    <row r="4375" spans="1:22" x14ac:dyDescent="0.35">
      <c r="A4375" s="70">
        <f t="shared" si="77"/>
        <v>4356</v>
      </c>
      <c r="B4375" s="145">
        <v>1280206.6218922362</v>
      </c>
      <c r="U4375" s="145">
        <v>4355</v>
      </c>
      <c r="V4375" s="145">
        <v>22050867.510310497</v>
      </c>
    </row>
    <row r="4376" spans="1:22" x14ac:dyDescent="0.35">
      <c r="A4376" s="70">
        <f t="shared" si="77"/>
        <v>4357</v>
      </c>
      <c r="B4376" s="145">
        <v>1280206.6218922362</v>
      </c>
      <c r="U4376" s="145">
        <v>4356</v>
      </c>
      <c r="V4376" s="145">
        <v>-4643471.9197507426</v>
      </c>
    </row>
    <row r="4377" spans="1:22" x14ac:dyDescent="0.35">
      <c r="A4377" s="70">
        <f t="shared" si="77"/>
        <v>4358</v>
      </c>
      <c r="B4377" s="145">
        <v>1280206.6218922362</v>
      </c>
      <c r="U4377" s="145">
        <v>4357</v>
      </c>
      <c r="V4377" s="145">
        <v>103226.94837188721</v>
      </c>
    </row>
    <row r="4378" spans="1:22" x14ac:dyDescent="0.35">
      <c r="A4378" s="70">
        <f t="shared" si="77"/>
        <v>4359</v>
      </c>
      <c r="B4378" s="145">
        <v>1280206.6218922362</v>
      </c>
      <c r="U4378" s="145">
        <v>4358</v>
      </c>
      <c r="V4378" s="145">
        <v>-595005.45019840822</v>
      </c>
    </row>
    <row r="4379" spans="1:22" x14ac:dyDescent="0.35">
      <c r="A4379" s="70">
        <f t="shared" si="77"/>
        <v>4360</v>
      </c>
      <c r="B4379" s="145">
        <v>1280206.6218922362</v>
      </c>
      <c r="U4379" s="145">
        <v>4359</v>
      </c>
      <c r="V4379" s="145">
        <v>8705488.1747288965</v>
      </c>
    </row>
    <row r="4380" spans="1:22" x14ac:dyDescent="0.35">
      <c r="A4380" s="70">
        <f t="shared" si="77"/>
        <v>4361</v>
      </c>
      <c r="B4380" s="145">
        <v>1280206.6218922362</v>
      </c>
      <c r="U4380" s="145">
        <v>4360</v>
      </c>
      <c r="V4380" s="145">
        <v>-3004195.4815065265</v>
      </c>
    </row>
    <row r="4381" spans="1:22" x14ac:dyDescent="0.35">
      <c r="A4381" s="70">
        <f t="shared" si="77"/>
        <v>4362</v>
      </c>
      <c r="B4381" s="145">
        <v>1280206.6218922362</v>
      </c>
      <c r="U4381" s="145">
        <v>4361</v>
      </c>
      <c r="V4381" s="145">
        <v>-13576102.518439323</v>
      </c>
    </row>
    <row r="4382" spans="1:22" x14ac:dyDescent="0.35">
      <c r="A4382" s="70">
        <f t="shared" si="77"/>
        <v>4363</v>
      </c>
      <c r="B4382" s="145">
        <v>1280206.6218922362</v>
      </c>
      <c r="U4382" s="145">
        <v>4362</v>
      </c>
      <c r="V4382" s="145">
        <v>-15711843.9689872</v>
      </c>
    </row>
    <row r="4383" spans="1:22" x14ac:dyDescent="0.35">
      <c r="A4383" s="70">
        <f t="shared" si="77"/>
        <v>4364</v>
      </c>
      <c r="B4383" s="145">
        <v>1280206.6218922362</v>
      </c>
      <c r="U4383" s="145">
        <v>4363</v>
      </c>
      <c r="V4383" s="145">
        <v>-4463735.2920780368</v>
      </c>
    </row>
    <row r="4384" spans="1:22" x14ac:dyDescent="0.35">
      <c r="A4384" s="70">
        <f t="shared" si="77"/>
        <v>4365</v>
      </c>
      <c r="B4384" s="145">
        <v>1280206.6218922362</v>
      </c>
      <c r="U4384" s="145">
        <v>4364</v>
      </c>
      <c r="V4384" s="145">
        <v>-17521980.515846413</v>
      </c>
    </row>
    <row r="4385" spans="1:22" x14ac:dyDescent="0.35">
      <c r="A4385" s="70">
        <f t="shared" si="77"/>
        <v>4366</v>
      </c>
      <c r="B4385" s="145">
        <v>1280206.6218922362</v>
      </c>
      <c r="U4385" s="145">
        <v>4365</v>
      </c>
      <c r="V4385" s="145">
        <v>4614121.7037213556</v>
      </c>
    </row>
    <row r="4386" spans="1:22" x14ac:dyDescent="0.35">
      <c r="A4386" s="70">
        <f t="shared" si="77"/>
        <v>4367</v>
      </c>
      <c r="B4386" s="145">
        <v>1280206.6218922362</v>
      </c>
      <c r="U4386" s="145">
        <v>4366</v>
      </c>
      <c r="V4386" s="145">
        <v>18573917.437330429</v>
      </c>
    </row>
    <row r="4387" spans="1:22" x14ac:dyDescent="0.35">
      <c r="A4387" s="70">
        <f t="shared" si="77"/>
        <v>4368</v>
      </c>
      <c r="B4387" s="145">
        <v>1280206.6218922362</v>
      </c>
      <c r="U4387" s="145">
        <v>4367</v>
      </c>
      <c r="V4387" s="145">
        <v>12062820.060201995</v>
      </c>
    </row>
    <row r="4388" spans="1:22" x14ac:dyDescent="0.35">
      <c r="A4388" s="70">
        <f t="shared" si="77"/>
        <v>4369</v>
      </c>
      <c r="B4388" s="145">
        <v>1280206.6218922362</v>
      </c>
      <c r="U4388" s="145">
        <v>4368</v>
      </c>
      <c r="V4388" s="145">
        <v>6743643.4135484993</v>
      </c>
    </row>
    <row r="4389" spans="1:22" x14ac:dyDescent="0.35">
      <c r="A4389" s="70">
        <f t="shared" si="77"/>
        <v>4370</v>
      </c>
      <c r="B4389" s="145">
        <v>1280206.6218922362</v>
      </c>
      <c r="U4389" s="145">
        <v>4369</v>
      </c>
      <c r="V4389" s="145">
        <v>15122711.42865527</v>
      </c>
    </row>
    <row r="4390" spans="1:22" x14ac:dyDescent="0.35">
      <c r="A4390" s="70">
        <f t="shared" si="77"/>
        <v>4371</v>
      </c>
      <c r="B4390" s="145">
        <v>1280206.6218922362</v>
      </c>
      <c r="U4390" s="145">
        <v>4370</v>
      </c>
      <c r="V4390" s="145">
        <v>-3841095.4583370797</v>
      </c>
    </row>
    <row r="4391" spans="1:22" x14ac:dyDescent="0.35">
      <c r="A4391" s="70">
        <f t="shared" si="77"/>
        <v>4372</v>
      </c>
      <c r="B4391" s="145">
        <v>1280206.6218922362</v>
      </c>
      <c r="U4391" s="145">
        <v>4371</v>
      </c>
      <c r="V4391" s="145">
        <v>32153180.886475895</v>
      </c>
    </row>
    <row r="4392" spans="1:22" x14ac:dyDescent="0.35">
      <c r="A4392" s="70">
        <f t="shared" si="77"/>
        <v>4373</v>
      </c>
      <c r="B4392" s="145">
        <v>1280206.6218922362</v>
      </c>
      <c r="U4392" s="145">
        <v>4372</v>
      </c>
      <c r="V4392" s="145">
        <v>-26099981.702331863</v>
      </c>
    </row>
    <row r="4393" spans="1:22" x14ac:dyDescent="0.35">
      <c r="A4393" s="70">
        <f t="shared" si="77"/>
        <v>4374</v>
      </c>
      <c r="B4393" s="145">
        <v>1280206.6218922362</v>
      </c>
      <c r="U4393" s="145">
        <v>4373</v>
      </c>
      <c r="V4393" s="145">
        <v>11947891.599150144</v>
      </c>
    </row>
    <row r="4394" spans="1:22" x14ac:dyDescent="0.35">
      <c r="A4394" s="70">
        <f t="shared" si="77"/>
        <v>4375</v>
      </c>
      <c r="B4394" s="145">
        <v>1280206.6218922362</v>
      </c>
      <c r="U4394" s="145">
        <v>4374</v>
      </c>
      <c r="V4394" s="145">
        <v>-16163817.335453808</v>
      </c>
    </row>
    <row r="4395" spans="1:22" x14ac:dyDescent="0.35">
      <c r="A4395" s="70">
        <f t="shared" si="77"/>
        <v>4376</v>
      </c>
      <c r="B4395" s="145">
        <v>1280206.6218922362</v>
      </c>
      <c r="U4395" s="145">
        <v>4375</v>
      </c>
      <c r="V4395" s="145">
        <v>-7520060.0750799719</v>
      </c>
    </row>
    <row r="4396" spans="1:22" x14ac:dyDescent="0.35">
      <c r="A4396" s="70">
        <f t="shared" si="77"/>
        <v>4377</v>
      </c>
      <c r="B4396" s="145">
        <v>1280206.6218922362</v>
      </c>
      <c r="U4396" s="145">
        <v>4376</v>
      </c>
      <c r="V4396" s="145">
        <v>-3747116.6251011975</v>
      </c>
    </row>
    <row r="4397" spans="1:22" x14ac:dyDescent="0.35">
      <c r="A4397" s="70">
        <f t="shared" si="77"/>
        <v>4378</v>
      </c>
      <c r="B4397" s="145">
        <v>1280206.6218922362</v>
      </c>
      <c r="U4397" s="145">
        <v>4377</v>
      </c>
      <c r="V4397" s="145">
        <v>-11730510.360725239</v>
      </c>
    </row>
    <row r="4398" spans="1:22" x14ac:dyDescent="0.35">
      <c r="A4398" s="70">
        <f t="shared" si="77"/>
        <v>4379</v>
      </c>
      <c r="B4398" s="145">
        <v>1280206.6218922362</v>
      </c>
      <c r="U4398" s="145">
        <v>4378</v>
      </c>
      <c r="V4398" s="145">
        <v>-4121280.3070721738</v>
      </c>
    </row>
    <row r="4399" spans="1:22" x14ac:dyDescent="0.35">
      <c r="A4399" s="70">
        <f t="shared" si="77"/>
        <v>4380</v>
      </c>
      <c r="B4399" s="145">
        <v>1280206.6218922362</v>
      </c>
      <c r="U4399" s="145">
        <v>4379</v>
      </c>
      <c r="V4399" s="145">
        <v>17814173.785168253</v>
      </c>
    </row>
    <row r="4400" spans="1:22" x14ac:dyDescent="0.35">
      <c r="A4400" s="70">
        <f t="shared" si="77"/>
        <v>4381</v>
      </c>
      <c r="B4400" s="145">
        <v>1280206.6218922362</v>
      </c>
      <c r="U4400" s="145">
        <v>4380</v>
      </c>
      <c r="V4400" s="145">
        <v>-4497511.6124426983</v>
      </c>
    </row>
    <row r="4401" spans="1:22" x14ac:dyDescent="0.35">
      <c r="A4401" s="70">
        <f t="shared" si="77"/>
        <v>4382</v>
      </c>
      <c r="B4401" s="145">
        <v>1280206.6218922362</v>
      </c>
      <c r="U4401" s="145">
        <v>4381</v>
      </c>
      <c r="V4401" s="145">
        <v>620817.44961963966</v>
      </c>
    </row>
    <row r="4402" spans="1:22" x14ac:dyDescent="0.35">
      <c r="A4402" s="70">
        <f t="shared" si="77"/>
        <v>4383</v>
      </c>
      <c r="B4402" s="145">
        <v>1280206.6218922362</v>
      </c>
      <c r="U4402" s="145">
        <v>4382</v>
      </c>
      <c r="V4402" s="145">
        <v>32007124.46525443</v>
      </c>
    </row>
    <row r="4403" spans="1:22" x14ac:dyDescent="0.35">
      <c r="A4403" s="70">
        <f t="shared" si="77"/>
        <v>4384</v>
      </c>
      <c r="B4403" s="145">
        <v>1280206.6218922362</v>
      </c>
      <c r="U4403" s="145">
        <v>4383</v>
      </c>
      <c r="V4403" s="145">
        <v>-8859253.7454663627</v>
      </c>
    </row>
    <row r="4404" spans="1:22" x14ac:dyDescent="0.35">
      <c r="A4404" s="70">
        <f t="shared" si="77"/>
        <v>4385</v>
      </c>
      <c r="B4404" s="145">
        <v>1280206.6218922362</v>
      </c>
      <c r="U4404" s="145">
        <v>4384</v>
      </c>
      <c r="V4404" s="145">
        <v>-5402917.794321727</v>
      </c>
    </row>
    <row r="4405" spans="1:22" x14ac:dyDescent="0.35">
      <c r="A4405" s="70">
        <f t="shared" si="77"/>
        <v>4386</v>
      </c>
      <c r="B4405" s="145">
        <v>1280206.6218922362</v>
      </c>
      <c r="U4405" s="145">
        <v>4385</v>
      </c>
      <c r="V4405" s="145">
        <v>22956185.262421213</v>
      </c>
    </row>
    <row r="4406" spans="1:22" x14ac:dyDescent="0.35">
      <c r="A4406" s="70">
        <f t="shared" si="77"/>
        <v>4387</v>
      </c>
      <c r="B4406" s="145">
        <v>1280206.6218922362</v>
      </c>
      <c r="U4406" s="145">
        <v>4386</v>
      </c>
      <c r="V4406" s="145">
        <v>9038206.9646119177</v>
      </c>
    </row>
    <row r="4407" spans="1:22" x14ac:dyDescent="0.35">
      <c r="A4407" s="70">
        <f t="shared" si="77"/>
        <v>4388</v>
      </c>
      <c r="B4407" s="145">
        <v>1280206.6218922362</v>
      </c>
      <c r="U4407" s="145">
        <v>4387</v>
      </c>
      <c r="V4407" s="145">
        <v>2047779.9109025113</v>
      </c>
    </row>
    <row r="4408" spans="1:22" x14ac:dyDescent="0.35">
      <c r="A4408" s="70">
        <f t="shared" si="77"/>
        <v>4389</v>
      </c>
      <c r="B4408" s="145">
        <v>1280206.6218922362</v>
      </c>
      <c r="U4408" s="145">
        <v>4388</v>
      </c>
      <c r="V4408" s="145">
        <v>30919060.929545067</v>
      </c>
    </row>
    <row r="4409" spans="1:22" x14ac:dyDescent="0.35">
      <c r="A4409" s="70">
        <f t="shared" si="77"/>
        <v>4390</v>
      </c>
      <c r="B4409" s="145">
        <v>1280206.6218922362</v>
      </c>
      <c r="U4409" s="145">
        <v>4389</v>
      </c>
      <c r="V4409" s="145">
        <v>-915075.75650738552</v>
      </c>
    </row>
    <row r="4410" spans="1:22" x14ac:dyDescent="0.35">
      <c r="A4410" s="70">
        <f t="shared" si="77"/>
        <v>4391</v>
      </c>
      <c r="B4410" s="145">
        <v>1280206.6218922362</v>
      </c>
      <c r="U4410" s="145">
        <v>4390</v>
      </c>
      <c r="V4410" s="145">
        <v>3230457.7543456964</v>
      </c>
    </row>
    <row r="4411" spans="1:22" x14ac:dyDescent="0.35">
      <c r="A4411" s="70">
        <f t="shared" si="77"/>
        <v>4392</v>
      </c>
      <c r="B4411" s="145">
        <v>1280206.6218922362</v>
      </c>
      <c r="U4411" s="145">
        <v>4391</v>
      </c>
      <c r="V4411" s="145">
        <v>25669822.92628834</v>
      </c>
    </row>
    <row r="4412" spans="1:22" x14ac:dyDescent="0.35">
      <c r="A4412" s="70">
        <f t="shared" si="77"/>
        <v>4393</v>
      </c>
      <c r="B4412" s="145">
        <v>1280206.6218922362</v>
      </c>
      <c r="U4412" s="145">
        <v>4392</v>
      </c>
      <c r="V4412" s="145">
        <v>-6365849.5135372654</v>
      </c>
    </row>
    <row r="4413" spans="1:22" x14ac:dyDescent="0.35">
      <c r="A4413" s="70">
        <f t="shared" si="77"/>
        <v>4394</v>
      </c>
      <c r="B4413" s="145">
        <v>1280206.6218922362</v>
      </c>
      <c r="U4413" s="145">
        <v>4393</v>
      </c>
      <c r="V4413" s="145">
        <v>-14449838.531929931</v>
      </c>
    </row>
    <row r="4414" spans="1:22" x14ac:dyDescent="0.35">
      <c r="A4414" s="70">
        <f t="shared" si="77"/>
        <v>4395</v>
      </c>
      <c r="B4414" s="145">
        <v>1280206.6218922362</v>
      </c>
      <c r="U4414" s="145">
        <v>4394</v>
      </c>
      <c r="V4414" s="145">
        <v>-716013.0789562054</v>
      </c>
    </row>
    <row r="4415" spans="1:22" x14ac:dyDescent="0.35">
      <c r="A4415" s="70">
        <f t="shared" si="77"/>
        <v>4396</v>
      </c>
      <c r="B4415" s="145">
        <v>1280206.6218922362</v>
      </c>
      <c r="U4415" s="145">
        <v>4395</v>
      </c>
      <c r="V4415" s="145">
        <v>12004267.957657404</v>
      </c>
    </row>
    <row r="4416" spans="1:22" x14ac:dyDescent="0.35">
      <c r="A4416" s="70">
        <f t="shared" si="77"/>
        <v>4397</v>
      </c>
      <c r="B4416" s="145">
        <v>1280206.6218922362</v>
      </c>
      <c r="U4416" s="145">
        <v>4396</v>
      </c>
      <c r="V4416" s="145">
        <v>-6952309.2274322845</v>
      </c>
    </row>
    <row r="4417" spans="1:22" x14ac:dyDescent="0.35">
      <c r="A4417" s="70">
        <f t="shared" si="77"/>
        <v>4398</v>
      </c>
      <c r="B4417" s="145">
        <v>1280206.6218922362</v>
      </c>
      <c r="U4417" s="145">
        <v>4397</v>
      </c>
      <c r="V4417" s="145">
        <v>-9760932.36581273</v>
      </c>
    </row>
    <row r="4418" spans="1:22" x14ac:dyDescent="0.35">
      <c r="A4418" s="70">
        <f t="shared" si="77"/>
        <v>4399</v>
      </c>
      <c r="B4418" s="145">
        <v>1280206.6218922362</v>
      </c>
      <c r="U4418" s="145">
        <v>4398</v>
      </c>
      <c r="V4418" s="145">
        <v>-5753099.5452721715</v>
      </c>
    </row>
    <row r="4419" spans="1:22" x14ac:dyDescent="0.35">
      <c r="A4419" s="70">
        <f t="shared" si="77"/>
        <v>4400</v>
      </c>
      <c r="B4419" s="145">
        <v>1280206.6218922362</v>
      </c>
      <c r="U4419" s="145">
        <v>4399</v>
      </c>
      <c r="V4419" s="145">
        <v>6062175.1572233588</v>
      </c>
    </row>
    <row r="4420" spans="1:22" x14ac:dyDescent="0.35">
      <c r="A4420" s="70">
        <f t="shared" si="77"/>
        <v>4401</v>
      </c>
      <c r="B4420" s="145">
        <v>1280206.6218922362</v>
      </c>
      <c r="U4420" s="145">
        <v>4400</v>
      </c>
      <c r="V4420" s="145">
        <v>-3970585.7566679791</v>
      </c>
    </row>
    <row r="4421" spans="1:22" x14ac:dyDescent="0.35">
      <c r="A4421" s="70">
        <f t="shared" si="77"/>
        <v>4402</v>
      </c>
      <c r="B4421" s="145">
        <v>1280206.6218922362</v>
      </c>
      <c r="U4421" s="145">
        <v>4401</v>
      </c>
      <c r="V4421" s="145">
        <v>-6626001.4366494939</v>
      </c>
    </row>
    <row r="4422" spans="1:22" x14ac:dyDescent="0.35">
      <c r="A4422" s="70">
        <f t="shared" si="77"/>
        <v>4403</v>
      </c>
      <c r="B4422" s="145">
        <v>1280206.6218922362</v>
      </c>
      <c r="U4422" s="145">
        <v>4402</v>
      </c>
      <c r="V4422" s="145">
        <v>-16026379.190191541</v>
      </c>
    </row>
    <row r="4423" spans="1:22" x14ac:dyDescent="0.35">
      <c r="A4423" s="70">
        <f t="shared" si="77"/>
        <v>4404</v>
      </c>
      <c r="B4423" s="145">
        <v>1280206.6218922362</v>
      </c>
      <c r="U4423" s="145">
        <v>4403</v>
      </c>
      <c r="V4423" s="145">
        <v>-17607485.697183296</v>
      </c>
    </row>
    <row r="4424" spans="1:22" x14ac:dyDescent="0.35">
      <c r="A4424" s="70">
        <f t="shared" si="77"/>
        <v>4405</v>
      </c>
      <c r="B4424" s="145">
        <v>1280206.6218922362</v>
      </c>
      <c r="U4424" s="145">
        <v>4404</v>
      </c>
      <c r="V4424" s="145">
        <v>2444982.4680981822</v>
      </c>
    </row>
    <row r="4425" spans="1:22" x14ac:dyDescent="0.35">
      <c r="A4425" s="70">
        <f t="shared" si="77"/>
        <v>4406</v>
      </c>
      <c r="B4425" s="145">
        <v>1280206.6218922362</v>
      </c>
      <c r="U4425" s="145">
        <v>4405</v>
      </c>
      <c r="V4425" s="145">
        <v>9559106.6045212187</v>
      </c>
    </row>
    <row r="4426" spans="1:22" x14ac:dyDescent="0.35">
      <c r="A4426" s="70">
        <f t="shared" si="77"/>
        <v>4407</v>
      </c>
      <c r="B4426" s="145">
        <v>1280206.6218922362</v>
      </c>
      <c r="U4426" s="145">
        <v>4406</v>
      </c>
      <c r="V4426" s="145">
        <v>25139649.52476842</v>
      </c>
    </row>
    <row r="4427" spans="1:22" x14ac:dyDescent="0.35">
      <c r="A4427" s="70">
        <f t="shared" si="77"/>
        <v>4408</v>
      </c>
      <c r="B4427" s="145">
        <v>1280206.6218922362</v>
      </c>
      <c r="U4427" s="145">
        <v>4407</v>
      </c>
      <c r="V4427" s="145">
        <v>1507673.0704824254</v>
      </c>
    </row>
    <row r="4428" spans="1:22" x14ac:dyDescent="0.35">
      <c r="A4428" s="70">
        <f t="shared" si="77"/>
        <v>4409</v>
      </c>
      <c r="B4428" s="145">
        <v>1280206.6218922362</v>
      </c>
      <c r="U4428" s="145">
        <v>4408</v>
      </c>
      <c r="V4428" s="145">
        <v>-4690716.2670855578</v>
      </c>
    </row>
    <row r="4429" spans="1:22" x14ac:dyDescent="0.35">
      <c r="A4429" s="70">
        <f t="shared" si="77"/>
        <v>4410</v>
      </c>
      <c r="B4429" s="145">
        <v>1280206.6218922362</v>
      </c>
      <c r="U4429" s="145">
        <v>4409</v>
      </c>
      <c r="V4429" s="145">
        <v>9048922.6911471561</v>
      </c>
    </row>
    <row r="4430" spans="1:22" x14ac:dyDescent="0.35">
      <c r="A4430" s="70">
        <f t="shared" si="77"/>
        <v>4411</v>
      </c>
      <c r="B4430" s="145">
        <v>1280206.6218922362</v>
      </c>
      <c r="U4430" s="145">
        <v>4410</v>
      </c>
      <c r="V4430" s="145">
        <v>-11547089.576767035</v>
      </c>
    </row>
    <row r="4431" spans="1:22" x14ac:dyDescent="0.35">
      <c r="A4431" s="70">
        <f t="shared" si="77"/>
        <v>4412</v>
      </c>
      <c r="B4431" s="145">
        <v>1280206.6218922362</v>
      </c>
      <c r="U4431" s="145">
        <v>4411</v>
      </c>
      <c r="V4431" s="145">
        <v>-4796830.3224660885</v>
      </c>
    </row>
    <row r="4432" spans="1:22" x14ac:dyDescent="0.35">
      <c r="A4432" s="70">
        <f t="shared" si="77"/>
        <v>4413</v>
      </c>
      <c r="B4432" s="145">
        <v>1280206.6218922362</v>
      </c>
      <c r="U4432" s="145">
        <v>4412</v>
      </c>
      <c r="V4432" s="145">
        <v>-8689786.6730819736</v>
      </c>
    </row>
    <row r="4433" spans="1:22" x14ac:dyDescent="0.35">
      <c r="A4433" s="70">
        <f t="shared" si="77"/>
        <v>4414</v>
      </c>
      <c r="B4433" s="145">
        <v>1280206.6218922362</v>
      </c>
      <c r="U4433" s="145">
        <v>4413</v>
      </c>
      <c r="V4433" s="145">
        <v>-17461683.147796996</v>
      </c>
    </row>
    <row r="4434" spans="1:22" x14ac:dyDescent="0.35">
      <c r="A4434" s="70">
        <f t="shared" si="77"/>
        <v>4415</v>
      </c>
      <c r="B4434" s="145">
        <v>1280206.6218922362</v>
      </c>
      <c r="U4434" s="145">
        <v>4414</v>
      </c>
      <c r="V4434" s="145">
        <v>14207787.763385773</v>
      </c>
    </row>
    <row r="4435" spans="1:22" x14ac:dyDescent="0.35">
      <c r="A4435" s="70">
        <f t="shared" si="77"/>
        <v>4416</v>
      </c>
      <c r="B4435" s="145">
        <v>1280206.6218922362</v>
      </c>
      <c r="U4435" s="145">
        <v>4415</v>
      </c>
      <c r="V4435" s="145">
        <v>3474079.5295996554</v>
      </c>
    </row>
    <row r="4436" spans="1:22" x14ac:dyDescent="0.35">
      <c r="A4436" s="70">
        <f t="shared" si="77"/>
        <v>4417</v>
      </c>
      <c r="B4436" s="145">
        <v>1280206.6218922362</v>
      </c>
      <c r="U4436" s="145">
        <v>4416</v>
      </c>
      <c r="V4436" s="145">
        <v>-7587253.7301876098</v>
      </c>
    </row>
    <row r="4437" spans="1:22" x14ac:dyDescent="0.35">
      <c r="A4437" s="70">
        <f t="shared" si="77"/>
        <v>4418</v>
      </c>
      <c r="B4437" s="145">
        <v>1280206.6218922362</v>
      </c>
      <c r="U4437" s="145">
        <v>4417</v>
      </c>
      <c r="V4437" s="145">
        <v>4274116.1587772667</v>
      </c>
    </row>
    <row r="4438" spans="1:22" x14ac:dyDescent="0.35">
      <c r="A4438" s="70">
        <f t="shared" ref="A4438:A4501" si="78">A4437+1</f>
        <v>4419</v>
      </c>
      <c r="B4438" s="145">
        <v>1280206.6218922362</v>
      </c>
      <c r="U4438" s="145">
        <v>4418</v>
      </c>
      <c r="V4438" s="145">
        <v>-5869679.9952470399</v>
      </c>
    </row>
    <row r="4439" spans="1:22" x14ac:dyDescent="0.35">
      <c r="A4439" s="70">
        <f t="shared" si="78"/>
        <v>4420</v>
      </c>
      <c r="B4439" s="145">
        <v>1280206.6218922362</v>
      </c>
      <c r="U4439" s="145">
        <v>4419</v>
      </c>
      <c r="V4439" s="145">
        <v>-4422462.0475419909</v>
      </c>
    </row>
    <row r="4440" spans="1:22" x14ac:dyDescent="0.35">
      <c r="A4440" s="70">
        <f t="shared" si="78"/>
        <v>4421</v>
      </c>
      <c r="B4440" s="145">
        <v>1280206.6218922362</v>
      </c>
      <c r="U4440" s="145">
        <v>4420</v>
      </c>
      <c r="V4440" s="145">
        <v>3550819.1461054161</v>
      </c>
    </row>
    <row r="4441" spans="1:22" x14ac:dyDescent="0.35">
      <c r="A4441" s="70">
        <f t="shared" si="78"/>
        <v>4422</v>
      </c>
      <c r="B4441" s="145">
        <v>1280206.6218922362</v>
      </c>
      <c r="U4441" s="145">
        <v>4421</v>
      </c>
      <c r="V4441" s="145">
        <v>-13136224.2871431</v>
      </c>
    </row>
    <row r="4442" spans="1:22" x14ac:dyDescent="0.35">
      <c r="A4442" s="70">
        <f t="shared" si="78"/>
        <v>4423</v>
      </c>
      <c r="B4442" s="145">
        <v>1280206.6218922362</v>
      </c>
      <c r="U4442" s="145">
        <v>4422</v>
      </c>
      <c r="V4442" s="145">
        <v>20485726.852884222</v>
      </c>
    </row>
    <row r="4443" spans="1:22" x14ac:dyDescent="0.35">
      <c r="A4443" s="70">
        <f t="shared" si="78"/>
        <v>4424</v>
      </c>
      <c r="B4443" s="145">
        <v>1280206.6218922362</v>
      </c>
      <c r="U4443" s="145">
        <v>4423</v>
      </c>
      <c r="V4443" s="145">
        <v>-8662495.9194939528</v>
      </c>
    </row>
    <row r="4444" spans="1:22" x14ac:dyDescent="0.35">
      <c r="A4444" s="70">
        <f t="shared" si="78"/>
        <v>4425</v>
      </c>
      <c r="B4444" s="145">
        <v>1280206.6218922362</v>
      </c>
      <c r="U4444" s="145">
        <v>4424</v>
      </c>
      <c r="V4444" s="145">
        <v>29847583.937780242</v>
      </c>
    </row>
    <row r="4445" spans="1:22" x14ac:dyDescent="0.35">
      <c r="A4445" s="70">
        <f t="shared" si="78"/>
        <v>4426</v>
      </c>
      <c r="B4445" s="145">
        <v>1280206.6218922362</v>
      </c>
      <c r="U4445" s="145">
        <v>4425</v>
      </c>
      <c r="V4445" s="145">
        <v>10447595.705841526</v>
      </c>
    </row>
    <row r="4446" spans="1:22" x14ac:dyDescent="0.35">
      <c r="A4446" s="70">
        <f t="shared" si="78"/>
        <v>4427</v>
      </c>
      <c r="B4446" s="145">
        <v>1280206.6218922362</v>
      </c>
      <c r="U4446" s="145">
        <v>4426</v>
      </c>
      <c r="V4446" s="145">
        <v>-31786572.998094484</v>
      </c>
    </row>
    <row r="4447" spans="1:22" x14ac:dyDescent="0.35">
      <c r="A4447" s="70">
        <f t="shared" si="78"/>
        <v>4428</v>
      </c>
      <c r="B4447" s="145">
        <v>1280206.6218922362</v>
      </c>
      <c r="U4447" s="145">
        <v>4427</v>
      </c>
      <c r="V4447" s="145">
        <v>6196376.9393685609</v>
      </c>
    </row>
    <row r="4448" spans="1:22" x14ac:dyDescent="0.35">
      <c r="A4448" s="70">
        <f t="shared" si="78"/>
        <v>4429</v>
      </c>
      <c r="B4448" s="145">
        <v>1280206.6218922362</v>
      </c>
      <c r="U4448" s="145">
        <v>4428</v>
      </c>
      <c r="V4448" s="145">
        <v>-8336532.261541469</v>
      </c>
    </row>
    <row r="4449" spans="1:22" x14ac:dyDescent="0.35">
      <c r="A4449" s="70">
        <f t="shared" si="78"/>
        <v>4430</v>
      </c>
      <c r="B4449" s="145">
        <v>1280206.6218922362</v>
      </c>
      <c r="U4449" s="145">
        <v>4429</v>
      </c>
      <c r="V4449" s="145">
        <v>-14287089.240210105</v>
      </c>
    </row>
    <row r="4450" spans="1:22" x14ac:dyDescent="0.35">
      <c r="A4450" s="70">
        <f t="shared" si="78"/>
        <v>4431</v>
      </c>
      <c r="B4450" s="145">
        <v>1280206.6218922362</v>
      </c>
      <c r="U4450" s="145">
        <v>4430</v>
      </c>
      <c r="V4450" s="145">
        <v>-8358021.5160560012</v>
      </c>
    </row>
    <row r="4451" spans="1:22" x14ac:dyDescent="0.35">
      <c r="A4451" s="70">
        <f t="shared" si="78"/>
        <v>4432</v>
      </c>
      <c r="B4451" s="145">
        <v>1280206.6218922362</v>
      </c>
      <c r="U4451" s="145">
        <v>4431</v>
      </c>
      <c r="V4451" s="145">
        <v>24260199.214263216</v>
      </c>
    </row>
    <row r="4452" spans="1:22" x14ac:dyDescent="0.35">
      <c r="A4452" s="70">
        <f t="shared" si="78"/>
        <v>4433</v>
      </c>
      <c r="B4452" s="145">
        <v>1280206.6218922362</v>
      </c>
      <c r="U4452" s="145">
        <v>4432</v>
      </c>
      <c r="V4452" s="145">
        <v>257463.04528716207</v>
      </c>
    </row>
    <row r="4453" spans="1:22" x14ac:dyDescent="0.35">
      <c r="A4453" s="70">
        <f t="shared" si="78"/>
        <v>4434</v>
      </c>
      <c r="B4453" s="145">
        <v>1280206.6218922362</v>
      </c>
      <c r="U4453" s="145">
        <v>4433</v>
      </c>
      <c r="V4453" s="145">
        <v>-9999637.3730490617</v>
      </c>
    </row>
    <row r="4454" spans="1:22" x14ac:dyDescent="0.35">
      <c r="A4454" s="70">
        <f t="shared" si="78"/>
        <v>4435</v>
      </c>
      <c r="B4454" s="145">
        <v>1280206.6218922362</v>
      </c>
      <c r="U4454" s="145">
        <v>4434</v>
      </c>
      <c r="V4454" s="145">
        <v>4014547.5866799764</v>
      </c>
    </row>
    <row r="4455" spans="1:22" x14ac:dyDescent="0.35">
      <c r="A4455" s="70">
        <f t="shared" si="78"/>
        <v>4436</v>
      </c>
      <c r="B4455" s="145">
        <v>1280206.6218922362</v>
      </c>
      <c r="U4455" s="145">
        <v>4435</v>
      </c>
      <c r="V4455" s="145">
        <v>-22237018.182837792</v>
      </c>
    </row>
    <row r="4456" spans="1:22" x14ac:dyDescent="0.35">
      <c r="A4456" s="70">
        <f t="shared" si="78"/>
        <v>4437</v>
      </c>
      <c r="B4456" s="145">
        <v>1280206.6218922362</v>
      </c>
      <c r="U4456" s="145">
        <v>4436</v>
      </c>
      <c r="V4456" s="145">
        <v>-15983068.535415947</v>
      </c>
    </row>
    <row r="4457" spans="1:22" x14ac:dyDescent="0.35">
      <c r="A4457" s="70">
        <f t="shared" si="78"/>
        <v>4438</v>
      </c>
      <c r="B4457" s="145">
        <v>1280206.6218922362</v>
      </c>
      <c r="U4457" s="145">
        <v>4437</v>
      </c>
      <c r="V4457" s="145">
        <v>28108814.033880688</v>
      </c>
    </row>
    <row r="4458" spans="1:22" x14ac:dyDescent="0.35">
      <c r="A4458" s="70">
        <f t="shared" si="78"/>
        <v>4439</v>
      </c>
      <c r="B4458" s="145">
        <v>1280206.6218922362</v>
      </c>
      <c r="U4458" s="145">
        <v>4438</v>
      </c>
      <c r="V4458" s="145">
        <v>2671715.0345168225</v>
      </c>
    </row>
    <row r="4459" spans="1:22" x14ac:dyDescent="0.35">
      <c r="A4459" s="70">
        <f t="shared" si="78"/>
        <v>4440</v>
      </c>
      <c r="B4459" s="145">
        <v>1280206.6218922362</v>
      </c>
      <c r="U4459" s="145">
        <v>4439</v>
      </c>
      <c r="V4459" s="145">
        <v>12131040.317968205</v>
      </c>
    </row>
    <row r="4460" spans="1:22" x14ac:dyDescent="0.35">
      <c r="A4460" s="70">
        <f t="shared" si="78"/>
        <v>4441</v>
      </c>
      <c r="B4460" s="145">
        <v>1280206.6218922362</v>
      </c>
      <c r="U4460" s="145">
        <v>4440</v>
      </c>
      <c r="V4460" s="145">
        <v>-6596983.2381467465</v>
      </c>
    </row>
    <row r="4461" spans="1:22" x14ac:dyDescent="0.35">
      <c r="A4461" s="70">
        <f t="shared" si="78"/>
        <v>4442</v>
      </c>
      <c r="B4461" s="145">
        <v>1280206.6218922362</v>
      </c>
      <c r="U4461" s="145">
        <v>4441</v>
      </c>
      <c r="V4461" s="145">
        <v>-26832356.26894898</v>
      </c>
    </row>
    <row r="4462" spans="1:22" x14ac:dyDescent="0.35">
      <c r="A4462" s="70">
        <f t="shared" si="78"/>
        <v>4443</v>
      </c>
      <c r="B4462" s="145">
        <v>1280206.6218922362</v>
      </c>
      <c r="U4462" s="145">
        <v>4442</v>
      </c>
      <c r="V4462" s="145">
        <v>-3329106.0003705136</v>
      </c>
    </row>
    <row r="4463" spans="1:22" x14ac:dyDescent="0.35">
      <c r="A4463" s="70">
        <f t="shared" si="78"/>
        <v>4444</v>
      </c>
      <c r="B4463" s="145">
        <v>1280206.6218922362</v>
      </c>
      <c r="U4463" s="145">
        <v>4443</v>
      </c>
      <c r="V4463" s="145">
        <v>3791175.5212133564</v>
      </c>
    </row>
    <row r="4464" spans="1:22" x14ac:dyDescent="0.35">
      <c r="A4464" s="70">
        <f t="shared" si="78"/>
        <v>4445</v>
      </c>
      <c r="B4464" s="145">
        <v>1280206.6218922362</v>
      </c>
      <c r="U4464" s="145">
        <v>4444</v>
      </c>
      <c r="V4464" s="145">
        <v>-7017913.5489937887</v>
      </c>
    </row>
    <row r="4465" spans="1:22" x14ac:dyDescent="0.35">
      <c r="A4465" s="70">
        <f t="shared" si="78"/>
        <v>4446</v>
      </c>
      <c r="B4465" s="145">
        <v>1280206.6218922362</v>
      </c>
      <c r="U4465" s="145">
        <v>4445</v>
      </c>
      <c r="V4465" s="145">
        <v>-6639846.894674629</v>
      </c>
    </row>
    <row r="4466" spans="1:22" x14ac:dyDescent="0.35">
      <c r="A4466" s="70">
        <f t="shared" si="78"/>
        <v>4447</v>
      </c>
      <c r="B4466" s="145">
        <v>1280206.6218922362</v>
      </c>
      <c r="U4466" s="145">
        <v>4446</v>
      </c>
      <c r="V4466" s="145">
        <v>-14700761.877931027</v>
      </c>
    </row>
    <row r="4467" spans="1:22" x14ac:dyDescent="0.35">
      <c r="A4467" s="70">
        <f t="shared" si="78"/>
        <v>4448</v>
      </c>
      <c r="B4467" s="145">
        <v>1280206.6218922362</v>
      </c>
      <c r="U4467" s="145">
        <v>4447</v>
      </c>
      <c r="V4467" s="145">
        <v>-9020531.764771726</v>
      </c>
    </row>
    <row r="4468" spans="1:22" x14ac:dyDescent="0.35">
      <c r="A4468" s="70">
        <f t="shared" si="78"/>
        <v>4449</v>
      </c>
      <c r="B4468" s="145">
        <v>1280206.6218922362</v>
      </c>
      <c r="U4468" s="145">
        <v>4448</v>
      </c>
      <c r="V4468" s="145">
        <v>-25336125.234774381</v>
      </c>
    </row>
    <row r="4469" spans="1:22" x14ac:dyDescent="0.35">
      <c r="A4469" s="70">
        <f t="shared" si="78"/>
        <v>4450</v>
      </c>
      <c r="B4469" s="145">
        <v>1280206.6218922362</v>
      </c>
      <c r="U4469" s="145">
        <v>4449</v>
      </c>
      <c r="V4469" s="145">
        <v>827387.86404416338</v>
      </c>
    </row>
    <row r="4470" spans="1:22" x14ac:dyDescent="0.35">
      <c r="A4470" s="70">
        <f t="shared" si="78"/>
        <v>4451</v>
      </c>
      <c r="B4470" s="145">
        <v>1280206.6218922362</v>
      </c>
      <c r="U4470" s="145">
        <v>4450</v>
      </c>
      <c r="V4470" s="145">
        <v>-5726286.6931820139</v>
      </c>
    </row>
    <row r="4471" spans="1:22" x14ac:dyDescent="0.35">
      <c r="A4471" s="70">
        <f t="shared" si="78"/>
        <v>4452</v>
      </c>
      <c r="B4471" s="145">
        <v>1280206.6218922362</v>
      </c>
      <c r="U4471" s="145">
        <v>4451</v>
      </c>
      <c r="V4471" s="145">
        <v>-29436301.187541075</v>
      </c>
    </row>
    <row r="4472" spans="1:22" x14ac:dyDescent="0.35">
      <c r="A4472" s="70">
        <f t="shared" si="78"/>
        <v>4453</v>
      </c>
      <c r="B4472" s="145">
        <v>1280206.6218922362</v>
      </c>
      <c r="U4472" s="145">
        <v>4452</v>
      </c>
      <c r="V4472" s="145">
        <v>15793198.136783596</v>
      </c>
    </row>
    <row r="4473" spans="1:22" x14ac:dyDescent="0.35">
      <c r="A4473" s="70">
        <f t="shared" si="78"/>
        <v>4454</v>
      </c>
      <c r="B4473" s="145">
        <v>1280206.6218922362</v>
      </c>
      <c r="U4473" s="145">
        <v>4453</v>
      </c>
      <c r="V4473" s="145">
        <v>4695153.0949226208</v>
      </c>
    </row>
    <row r="4474" spans="1:22" x14ac:dyDescent="0.35">
      <c r="A4474" s="70">
        <f t="shared" si="78"/>
        <v>4455</v>
      </c>
      <c r="B4474" s="145">
        <v>1280206.6218922362</v>
      </c>
      <c r="U4474" s="145">
        <v>4454</v>
      </c>
      <c r="V4474" s="145">
        <v>-5117296.6341031045</v>
      </c>
    </row>
    <row r="4475" spans="1:22" x14ac:dyDescent="0.35">
      <c r="A4475" s="70">
        <f t="shared" si="78"/>
        <v>4456</v>
      </c>
      <c r="B4475" s="145">
        <v>1280206.6218922362</v>
      </c>
      <c r="U4475" s="145">
        <v>4455</v>
      </c>
      <c r="V4475" s="145">
        <v>5742476.4050618708</v>
      </c>
    </row>
    <row r="4476" spans="1:22" x14ac:dyDescent="0.35">
      <c r="A4476" s="70">
        <f t="shared" si="78"/>
        <v>4457</v>
      </c>
      <c r="B4476" s="145">
        <v>1280206.6218922362</v>
      </c>
      <c r="U4476" s="145">
        <v>4456</v>
      </c>
      <c r="V4476" s="145">
        <v>-27081982.881027393</v>
      </c>
    </row>
    <row r="4477" spans="1:22" x14ac:dyDescent="0.35">
      <c r="A4477" s="70">
        <f t="shared" si="78"/>
        <v>4458</v>
      </c>
      <c r="B4477" s="145">
        <v>1280206.6218922362</v>
      </c>
      <c r="U4477" s="145">
        <v>4457</v>
      </c>
      <c r="V4477" s="145">
        <v>-5330968.1034449004</v>
      </c>
    </row>
    <row r="4478" spans="1:22" x14ac:dyDescent="0.35">
      <c r="A4478" s="70">
        <f t="shared" si="78"/>
        <v>4459</v>
      </c>
      <c r="B4478" s="145">
        <v>1280206.6218922362</v>
      </c>
      <c r="U4478" s="145">
        <v>4458</v>
      </c>
      <c r="V4478" s="145">
        <v>-10615961.762225932</v>
      </c>
    </row>
    <row r="4479" spans="1:22" x14ac:dyDescent="0.35">
      <c r="A4479" s="70">
        <f t="shared" si="78"/>
        <v>4460</v>
      </c>
      <c r="B4479" s="145">
        <v>1280206.6218922362</v>
      </c>
      <c r="U4479" s="145">
        <v>4459</v>
      </c>
      <c r="V4479" s="145">
        <v>1374458.0709019899</v>
      </c>
    </row>
    <row r="4480" spans="1:22" x14ac:dyDescent="0.35">
      <c r="A4480" s="70">
        <f t="shared" si="78"/>
        <v>4461</v>
      </c>
      <c r="B4480" s="145">
        <v>1280206.6218922362</v>
      </c>
      <c r="U4480" s="145">
        <v>4460</v>
      </c>
      <c r="V4480" s="145">
        <v>22283779.22623305</v>
      </c>
    </row>
    <row r="4481" spans="1:22" x14ac:dyDescent="0.35">
      <c r="A4481" s="70">
        <f t="shared" si="78"/>
        <v>4462</v>
      </c>
      <c r="B4481" s="145">
        <v>1280206.6218922362</v>
      </c>
      <c r="U4481" s="145">
        <v>4461</v>
      </c>
      <c r="V4481" s="145">
        <v>33828709.897422001</v>
      </c>
    </row>
    <row r="4482" spans="1:22" x14ac:dyDescent="0.35">
      <c r="A4482" s="70">
        <f t="shared" si="78"/>
        <v>4463</v>
      </c>
      <c r="B4482" s="145">
        <v>1280206.6218922362</v>
      </c>
      <c r="U4482" s="145">
        <v>4462</v>
      </c>
      <c r="V4482" s="145">
        <v>9426026.4124120846</v>
      </c>
    </row>
    <row r="4483" spans="1:22" x14ac:dyDescent="0.35">
      <c r="A4483" s="70">
        <f t="shared" si="78"/>
        <v>4464</v>
      </c>
      <c r="B4483" s="145">
        <v>1280206.6218922362</v>
      </c>
      <c r="U4483" s="145">
        <v>4463</v>
      </c>
      <c r="V4483" s="145">
        <v>-19635603.186626989</v>
      </c>
    </row>
    <row r="4484" spans="1:22" x14ac:dyDescent="0.35">
      <c r="A4484" s="70">
        <f t="shared" si="78"/>
        <v>4465</v>
      </c>
      <c r="B4484" s="145">
        <v>1280206.6218922362</v>
      </c>
      <c r="U4484" s="145">
        <v>4464</v>
      </c>
      <c r="V4484" s="145">
        <v>-21925343.651758738</v>
      </c>
    </row>
    <row r="4485" spans="1:22" x14ac:dyDescent="0.35">
      <c r="A4485" s="70">
        <f t="shared" si="78"/>
        <v>4466</v>
      </c>
      <c r="B4485" s="145">
        <v>1280206.6218922362</v>
      </c>
      <c r="U4485" s="145">
        <v>4465</v>
      </c>
      <c r="V4485" s="145">
        <v>22076927.077850848</v>
      </c>
    </row>
    <row r="4486" spans="1:22" x14ac:dyDescent="0.35">
      <c r="A4486" s="70">
        <f t="shared" si="78"/>
        <v>4467</v>
      </c>
      <c r="B4486" s="145">
        <v>1280206.6218922362</v>
      </c>
      <c r="U4486" s="145">
        <v>4466</v>
      </c>
      <c r="V4486" s="145">
        <v>-6743345.5941386297</v>
      </c>
    </row>
    <row r="4487" spans="1:22" x14ac:dyDescent="0.35">
      <c r="A4487" s="70">
        <f t="shared" si="78"/>
        <v>4468</v>
      </c>
      <c r="B4487" s="145">
        <v>1280206.6218922362</v>
      </c>
      <c r="U4487" s="145">
        <v>4467</v>
      </c>
      <c r="V4487" s="145">
        <v>1747222.6993707903</v>
      </c>
    </row>
    <row r="4488" spans="1:22" x14ac:dyDescent="0.35">
      <c r="A4488" s="70">
        <f t="shared" si="78"/>
        <v>4469</v>
      </c>
      <c r="B4488" s="145">
        <v>1280206.6218922362</v>
      </c>
      <c r="U4488" s="145">
        <v>4468</v>
      </c>
      <c r="V4488" s="145">
        <v>-5076090.0237137396</v>
      </c>
    </row>
    <row r="4489" spans="1:22" x14ac:dyDescent="0.35">
      <c r="A4489" s="70">
        <f t="shared" si="78"/>
        <v>4470</v>
      </c>
      <c r="B4489" s="145">
        <v>1280206.6218922362</v>
      </c>
      <c r="U4489" s="145">
        <v>4469</v>
      </c>
      <c r="V4489" s="145">
        <v>-22059062.642581809</v>
      </c>
    </row>
    <row r="4490" spans="1:22" x14ac:dyDescent="0.35">
      <c r="A4490" s="70">
        <f t="shared" si="78"/>
        <v>4471</v>
      </c>
      <c r="B4490" s="145">
        <v>1280206.6218922362</v>
      </c>
      <c r="U4490" s="145">
        <v>4470</v>
      </c>
      <c r="V4490" s="145">
        <v>-17685830.032573864</v>
      </c>
    </row>
    <row r="4491" spans="1:22" x14ac:dyDescent="0.35">
      <c r="A4491" s="70">
        <f t="shared" si="78"/>
        <v>4472</v>
      </c>
      <c r="B4491" s="145">
        <v>1280206.6218922362</v>
      </c>
      <c r="U4491" s="145">
        <v>4471</v>
      </c>
      <c r="V4491" s="145">
        <v>3116853.3244261108</v>
      </c>
    </row>
    <row r="4492" spans="1:22" x14ac:dyDescent="0.35">
      <c r="A4492" s="70">
        <f t="shared" si="78"/>
        <v>4473</v>
      </c>
      <c r="B4492" s="145">
        <v>1280206.6218922362</v>
      </c>
      <c r="U4492" s="145">
        <v>4472</v>
      </c>
      <c r="V4492" s="145">
        <v>34208528.56976632</v>
      </c>
    </row>
    <row r="4493" spans="1:22" x14ac:dyDescent="0.35">
      <c r="A4493" s="70">
        <f t="shared" si="78"/>
        <v>4474</v>
      </c>
      <c r="B4493" s="145">
        <v>1280206.6218922362</v>
      </c>
      <c r="U4493" s="145">
        <v>4473</v>
      </c>
      <c r="V4493" s="145">
        <v>-2835090.6733636968</v>
      </c>
    </row>
    <row r="4494" spans="1:22" x14ac:dyDescent="0.35">
      <c r="A4494" s="70">
        <f t="shared" si="78"/>
        <v>4475</v>
      </c>
      <c r="B4494" s="145">
        <v>1280206.6218922362</v>
      </c>
      <c r="U4494" s="145">
        <v>4474</v>
      </c>
      <c r="V4494" s="145">
        <v>6386993.638280537</v>
      </c>
    </row>
    <row r="4495" spans="1:22" x14ac:dyDescent="0.35">
      <c r="A4495" s="70">
        <f t="shared" si="78"/>
        <v>4476</v>
      </c>
      <c r="B4495" s="145">
        <v>1280206.6218922362</v>
      </c>
      <c r="U4495" s="145">
        <v>4475</v>
      </c>
      <c r="V4495" s="145">
        <v>-4375886.3538785465</v>
      </c>
    </row>
    <row r="4496" spans="1:22" x14ac:dyDescent="0.35">
      <c r="A4496" s="70">
        <f t="shared" si="78"/>
        <v>4477</v>
      </c>
      <c r="B4496" s="145">
        <v>1280206.6218922362</v>
      </c>
      <c r="U4496" s="145">
        <v>4476</v>
      </c>
      <c r="V4496" s="145">
        <v>-678942.17055642232</v>
      </c>
    </row>
    <row r="4497" spans="1:22" x14ac:dyDescent="0.35">
      <c r="A4497" s="70">
        <f t="shared" si="78"/>
        <v>4478</v>
      </c>
      <c r="B4497" s="145">
        <v>1280206.6218922362</v>
      </c>
      <c r="U4497" s="145">
        <v>4477</v>
      </c>
      <c r="V4497" s="145">
        <v>-1968699.8291174099</v>
      </c>
    </row>
    <row r="4498" spans="1:22" x14ac:dyDescent="0.35">
      <c r="A4498" s="70">
        <f t="shared" si="78"/>
        <v>4479</v>
      </c>
      <c r="B4498" s="145">
        <v>1280206.6218922362</v>
      </c>
      <c r="U4498" s="145">
        <v>4478</v>
      </c>
      <c r="V4498" s="145">
        <v>-7037631.9761493877</v>
      </c>
    </row>
    <row r="4499" spans="1:22" x14ac:dyDescent="0.35">
      <c r="A4499" s="70">
        <f t="shared" si="78"/>
        <v>4480</v>
      </c>
      <c r="B4499" s="145">
        <v>1280206.6218922362</v>
      </c>
      <c r="U4499" s="145">
        <v>4479</v>
      </c>
      <c r="V4499" s="145">
        <v>-9018011.8143537119</v>
      </c>
    </row>
    <row r="4500" spans="1:22" x14ac:dyDescent="0.35">
      <c r="A4500" s="70">
        <f t="shared" si="78"/>
        <v>4481</v>
      </c>
      <c r="B4500" s="145">
        <v>1280206.6218922362</v>
      </c>
      <c r="U4500" s="145">
        <v>4480</v>
      </c>
      <c r="V4500" s="145">
        <v>629023.15781385079</v>
      </c>
    </row>
    <row r="4501" spans="1:22" x14ac:dyDescent="0.35">
      <c r="A4501" s="70">
        <f t="shared" si="78"/>
        <v>4482</v>
      </c>
      <c r="B4501" s="145">
        <v>1280206.6218922362</v>
      </c>
      <c r="U4501" s="145">
        <v>4481</v>
      </c>
      <c r="V4501" s="145">
        <v>25539175.213262688</v>
      </c>
    </row>
    <row r="4502" spans="1:22" x14ac:dyDescent="0.35">
      <c r="A4502" s="70">
        <f t="shared" ref="A4502:A4565" si="79">A4501+1</f>
        <v>4483</v>
      </c>
      <c r="B4502" s="145">
        <v>1280206.6218922362</v>
      </c>
      <c r="U4502" s="145">
        <v>4482</v>
      </c>
      <c r="V4502" s="145">
        <v>-5791077.6623089295</v>
      </c>
    </row>
    <row r="4503" spans="1:22" x14ac:dyDescent="0.35">
      <c r="A4503" s="70">
        <f t="shared" si="79"/>
        <v>4484</v>
      </c>
      <c r="B4503" s="145">
        <v>1280206.6218922362</v>
      </c>
      <c r="U4503" s="145">
        <v>4483</v>
      </c>
      <c r="V4503" s="145">
        <v>19809917.359306674</v>
      </c>
    </row>
    <row r="4504" spans="1:22" x14ac:dyDescent="0.35">
      <c r="A4504" s="70">
        <f t="shared" si="79"/>
        <v>4485</v>
      </c>
      <c r="B4504" s="145">
        <v>1280206.6218922362</v>
      </c>
      <c r="U4504" s="145">
        <v>4484</v>
      </c>
      <c r="V4504" s="145">
        <v>-24120755.088183053</v>
      </c>
    </row>
    <row r="4505" spans="1:22" x14ac:dyDescent="0.35">
      <c r="A4505" s="70">
        <f t="shared" si="79"/>
        <v>4486</v>
      </c>
      <c r="B4505" s="145">
        <v>1280206.6218922362</v>
      </c>
      <c r="U4505" s="145">
        <v>4485</v>
      </c>
      <c r="V4505" s="145">
        <v>-639773.63167154789</v>
      </c>
    </row>
    <row r="4506" spans="1:22" x14ac:dyDescent="0.35">
      <c r="A4506" s="70">
        <f t="shared" si="79"/>
        <v>4487</v>
      </c>
      <c r="B4506" s="145">
        <v>1280206.6218922362</v>
      </c>
      <c r="U4506" s="145">
        <v>4486</v>
      </c>
      <c r="V4506" s="145">
        <v>-6116466.1316056177</v>
      </c>
    </row>
    <row r="4507" spans="1:22" x14ac:dyDescent="0.35">
      <c r="A4507" s="70">
        <f t="shared" si="79"/>
        <v>4488</v>
      </c>
      <c r="B4507" s="145">
        <v>1280206.6218922362</v>
      </c>
      <c r="U4507" s="145">
        <v>4487</v>
      </c>
      <c r="V4507" s="145">
        <v>-339751.08965957165</v>
      </c>
    </row>
    <row r="4508" spans="1:22" x14ac:dyDescent="0.35">
      <c r="A4508" s="70">
        <f t="shared" si="79"/>
        <v>4489</v>
      </c>
      <c r="B4508" s="145">
        <v>1280206.6218922362</v>
      </c>
      <c r="U4508" s="145">
        <v>4488</v>
      </c>
      <c r="V4508" s="145">
        <v>28254361.352141358</v>
      </c>
    </row>
    <row r="4509" spans="1:22" x14ac:dyDescent="0.35">
      <c r="A4509" s="70">
        <f t="shared" si="79"/>
        <v>4490</v>
      </c>
      <c r="B4509" s="145">
        <v>1280206.6218922362</v>
      </c>
      <c r="U4509" s="145">
        <v>4489</v>
      </c>
      <c r="V4509" s="145">
        <v>-3752101.5946113244</v>
      </c>
    </row>
    <row r="4510" spans="1:22" x14ac:dyDescent="0.35">
      <c r="A4510" s="70">
        <f t="shared" si="79"/>
        <v>4491</v>
      </c>
      <c r="B4510" s="145">
        <v>1280206.6218922362</v>
      </c>
      <c r="U4510" s="145">
        <v>4490</v>
      </c>
      <c r="V4510" s="145">
        <v>-609635.8714980334</v>
      </c>
    </row>
    <row r="4511" spans="1:22" x14ac:dyDescent="0.35">
      <c r="A4511" s="70">
        <f t="shared" si="79"/>
        <v>4492</v>
      </c>
      <c r="B4511" s="145">
        <v>1280206.6218922362</v>
      </c>
      <c r="U4511" s="145">
        <v>4491</v>
      </c>
      <c r="V4511" s="145">
        <v>684063.36596854031</v>
      </c>
    </row>
    <row r="4512" spans="1:22" x14ac:dyDescent="0.35">
      <c r="A4512" s="70">
        <f t="shared" si="79"/>
        <v>4493</v>
      </c>
      <c r="B4512" s="145">
        <v>1280206.6218922362</v>
      </c>
      <c r="U4512" s="145">
        <v>4492</v>
      </c>
      <c r="V4512" s="145">
        <v>9831945.0206682868</v>
      </c>
    </row>
    <row r="4513" spans="1:22" x14ac:dyDescent="0.35">
      <c r="A4513" s="70">
        <f t="shared" si="79"/>
        <v>4494</v>
      </c>
      <c r="B4513" s="145">
        <v>1280206.6218922362</v>
      </c>
      <c r="U4513" s="145">
        <v>4493</v>
      </c>
      <c r="V4513" s="145">
        <v>-10246823.799800949</v>
      </c>
    </row>
    <row r="4514" spans="1:22" x14ac:dyDescent="0.35">
      <c r="A4514" s="70">
        <f t="shared" si="79"/>
        <v>4495</v>
      </c>
      <c r="B4514" s="145">
        <v>1280206.6218922362</v>
      </c>
      <c r="U4514" s="145">
        <v>4494</v>
      </c>
      <c r="V4514" s="145">
        <v>7640901.4029271193</v>
      </c>
    </row>
    <row r="4515" spans="1:22" x14ac:dyDescent="0.35">
      <c r="A4515" s="70">
        <f t="shared" si="79"/>
        <v>4496</v>
      </c>
      <c r="B4515" s="145">
        <v>1280206.6218922362</v>
      </c>
      <c r="U4515" s="145">
        <v>4495</v>
      </c>
      <c r="V4515" s="145">
        <v>5591780.5993743166</v>
      </c>
    </row>
    <row r="4516" spans="1:22" x14ac:dyDescent="0.35">
      <c r="A4516" s="70">
        <f t="shared" si="79"/>
        <v>4497</v>
      </c>
      <c r="B4516" s="145">
        <v>1280206.6218922362</v>
      </c>
      <c r="U4516" s="145">
        <v>4496</v>
      </c>
      <c r="V4516" s="145">
        <v>-21813582.275112331</v>
      </c>
    </row>
    <row r="4517" spans="1:22" x14ac:dyDescent="0.35">
      <c r="A4517" s="70">
        <f t="shared" si="79"/>
        <v>4498</v>
      </c>
      <c r="B4517" s="145">
        <v>1280206.6218922362</v>
      </c>
      <c r="U4517" s="145">
        <v>4497</v>
      </c>
      <c r="V4517" s="145">
        <v>-22984762.928152755</v>
      </c>
    </row>
    <row r="4518" spans="1:22" x14ac:dyDescent="0.35">
      <c r="A4518" s="70">
        <f t="shared" si="79"/>
        <v>4499</v>
      </c>
      <c r="B4518" s="145">
        <v>1280206.6218922362</v>
      </c>
      <c r="U4518" s="145">
        <v>4498</v>
      </c>
      <c r="V4518" s="145">
        <v>-1270724.4481724389</v>
      </c>
    </row>
    <row r="4519" spans="1:22" x14ac:dyDescent="0.35">
      <c r="A4519" s="70">
        <f t="shared" si="79"/>
        <v>4500</v>
      </c>
      <c r="B4519" s="145">
        <v>1280206.6218922362</v>
      </c>
      <c r="U4519" s="145">
        <v>4499</v>
      </c>
      <c r="V4519" s="145">
        <v>1613047.6413557343</v>
      </c>
    </row>
    <row r="4520" spans="1:22" x14ac:dyDescent="0.35">
      <c r="A4520" s="70">
        <f t="shared" si="79"/>
        <v>4501</v>
      </c>
      <c r="B4520" s="145">
        <v>1280206.6218922362</v>
      </c>
      <c r="U4520" s="145">
        <v>4500</v>
      </c>
      <c r="V4520" s="145">
        <v>24767541.712274209</v>
      </c>
    </row>
    <row r="4521" spans="1:22" x14ac:dyDescent="0.35">
      <c r="A4521" s="70">
        <f t="shared" si="79"/>
        <v>4502</v>
      </c>
      <c r="B4521" s="145">
        <v>1280206.6218922362</v>
      </c>
      <c r="U4521" s="145">
        <v>4501</v>
      </c>
      <c r="V4521" s="145">
        <v>22273751.298502181</v>
      </c>
    </row>
    <row r="4522" spans="1:22" x14ac:dyDescent="0.35">
      <c r="A4522" s="70">
        <f t="shared" si="79"/>
        <v>4503</v>
      </c>
      <c r="B4522" s="145">
        <v>1280206.6218922362</v>
      </c>
      <c r="U4522" s="145">
        <v>4502</v>
      </c>
      <c r="V4522" s="145">
        <v>-16850894.210739829</v>
      </c>
    </row>
    <row r="4523" spans="1:22" x14ac:dyDescent="0.35">
      <c r="A4523" s="70">
        <f t="shared" si="79"/>
        <v>4504</v>
      </c>
      <c r="B4523" s="145">
        <v>1280206.6218922362</v>
      </c>
      <c r="U4523" s="145">
        <v>4503</v>
      </c>
      <c r="V4523" s="145">
        <v>5291685.2429994196</v>
      </c>
    </row>
    <row r="4524" spans="1:22" x14ac:dyDescent="0.35">
      <c r="A4524" s="70">
        <f t="shared" si="79"/>
        <v>4505</v>
      </c>
      <c r="B4524" s="145">
        <v>1280206.6218922362</v>
      </c>
      <c r="U4524" s="145">
        <v>4504</v>
      </c>
      <c r="V4524" s="145">
        <v>-25944149.355436012</v>
      </c>
    </row>
    <row r="4525" spans="1:22" x14ac:dyDescent="0.35">
      <c r="A4525" s="70">
        <f t="shared" si="79"/>
        <v>4506</v>
      </c>
      <c r="B4525" s="145">
        <v>1280206.6218922362</v>
      </c>
      <c r="U4525" s="145">
        <v>4505</v>
      </c>
      <c r="V4525" s="145">
        <v>965610.5213973783</v>
      </c>
    </row>
    <row r="4526" spans="1:22" x14ac:dyDescent="0.35">
      <c r="A4526" s="70">
        <f t="shared" si="79"/>
        <v>4507</v>
      </c>
      <c r="B4526" s="145">
        <v>1280206.6218922362</v>
      </c>
      <c r="U4526" s="145">
        <v>4506</v>
      </c>
      <c r="V4526" s="145">
        <v>13474571.13445206</v>
      </c>
    </row>
    <row r="4527" spans="1:22" x14ac:dyDescent="0.35">
      <c r="A4527" s="70">
        <f t="shared" si="79"/>
        <v>4508</v>
      </c>
      <c r="B4527" s="145">
        <v>1280206.6218922362</v>
      </c>
      <c r="U4527" s="145">
        <v>4507</v>
      </c>
      <c r="V4527" s="145">
        <v>-8966339.520983588</v>
      </c>
    </row>
    <row r="4528" spans="1:22" x14ac:dyDescent="0.35">
      <c r="A4528" s="70">
        <f t="shared" si="79"/>
        <v>4509</v>
      </c>
      <c r="B4528" s="145">
        <v>1280206.6218922362</v>
      </c>
      <c r="U4528" s="145">
        <v>4508</v>
      </c>
      <c r="V4528" s="145">
        <v>-18404268.616324473</v>
      </c>
    </row>
    <row r="4529" spans="1:22" x14ac:dyDescent="0.35">
      <c r="A4529" s="70">
        <f t="shared" si="79"/>
        <v>4510</v>
      </c>
      <c r="B4529" s="145">
        <v>1280206.6218922362</v>
      </c>
      <c r="U4529" s="145">
        <v>4509</v>
      </c>
      <c r="V4529" s="145">
        <v>-1542424.9988339916</v>
      </c>
    </row>
    <row r="4530" spans="1:22" x14ac:dyDescent="0.35">
      <c r="A4530" s="70">
        <f t="shared" si="79"/>
        <v>4511</v>
      </c>
      <c r="B4530" s="145">
        <v>1280206.6218922362</v>
      </c>
      <c r="U4530" s="145">
        <v>4510</v>
      </c>
      <c r="V4530" s="145">
        <v>9023878.8025683686</v>
      </c>
    </row>
    <row r="4531" spans="1:22" x14ac:dyDescent="0.35">
      <c r="A4531" s="70">
        <f t="shared" si="79"/>
        <v>4512</v>
      </c>
      <c r="B4531" s="145">
        <v>1280206.6218922362</v>
      </c>
      <c r="U4531" s="145">
        <v>4511</v>
      </c>
      <c r="V4531" s="145">
        <v>-19582302.393599212</v>
      </c>
    </row>
    <row r="4532" spans="1:22" x14ac:dyDescent="0.35">
      <c r="A4532" s="70">
        <f t="shared" si="79"/>
        <v>4513</v>
      </c>
      <c r="B4532" s="145">
        <v>1280206.6218922362</v>
      </c>
      <c r="U4532" s="145">
        <v>4512</v>
      </c>
      <c r="V4532" s="145">
        <v>-16779677.909268033</v>
      </c>
    </row>
    <row r="4533" spans="1:22" x14ac:dyDescent="0.35">
      <c r="A4533" s="70">
        <f t="shared" si="79"/>
        <v>4514</v>
      </c>
      <c r="B4533" s="145">
        <v>1280206.6218922362</v>
      </c>
      <c r="U4533" s="145">
        <v>4513</v>
      </c>
      <c r="V4533" s="145">
        <v>-1448103.894793909</v>
      </c>
    </row>
    <row r="4534" spans="1:22" x14ac:dyDescent="0.35">
      <c r="A4534" s="70">
        <f t="shared" si="79"/>
        <v>4515</v>
      </c>
      <c r="B4534" s="145">
        <v>1280206.6218922362</v>
      </c>
      <c r="U4534" s="145">
        <v>4514</v>
      </c>
      <c r="V4534" s="145">
        <v>17367403.439602438</v>
      </c>
    </row>
    <row r="4535" spans="1:22" x14ac:dyDescent="0.35">
      <c r="A4535" s="70">
        <f t="shared" si="79"/>
        <v>4516</v>
      </c>
      <c r="B4535" s="145">
        <v>1280206.6218922362</v>
      </c>
      <c r="U4535" s="145">
        <v>4515</v>
      </c>
      <c r="V4535" s="145">
        <v>1100912.6710579842</v>
      </c>
    </row>
    <row r="4536" spans="1:22" x14ac:dyDescent="0.35">
      <c r="A4536" s="70">
        <f t="shared" si="79"/>
        <v>4517</v>
      </c>
      <c r="B4536" s="145">
        <v>1280206.6218922362</v>
      </c>
      <c r="U4536" s="145">
        <v>4516</v>
      </c>
      <c r="V4536" s="145">
        <v>4823978.5836211964</v>
      </c>
    </row>
    <row r="4537" spans="1:22" x14ac:dyDescent="0.35">
      <c r="A4537" s="70">
        <f t="shared" si="79"/>
        <v>4518</v>
      </c>
      <c r="B4537" s="145">
        <v>1280206.6218922362</v>
      </c>
      <c r="U4537" s="145">
        <v>4517</v>
      </c>
      <c r="V4537" s="145">
        <v>19501719.35993496</v>
      </c>
    </row>
    <row r="4538" spans="1:22" x14ac:dyDescent="0.35">
      <c r="A4538" s="70">
        <f t="shared" si="79"/>
        <v>4519</v>
      </c>
      <c r="B4538" s="145">
        <v>1280206.6218922362</v>
      </c>
      <c r="U4538" s="145">
        <v>4518</v>
      </c>
      <c r="V4538" s="145">
        <v>-8272058.0951761696</v>
      </c>
    </row>
    <row r="4539" spans="1:22" x14ac:dyDescent="0.35">
      <c r="A4539" s="70">
        <f t="shared" si="79"/>
        <v>4520</v>
      </c>
      <c r="B4539" s="145">
        <v>1280206.6218922362</v>
      </c>
      <c r="U4539" s="145">
        <v>4519</v>
      </c>
      <c r="V4539" s="145">
        <v>198003.11524135992</v>
      </c>
    </row>
    <row r="4540" spans="1:22" x14ac:dyDescent="0.35">
      <c r="A4540" s="70">
        <f t="shared" si="79"/>
        <v>4521</v>
      </c>
      <c r="B4540" s="145">
        <v>1280206.6218922362</v>
      </c>
      <c r="U4540" s="145">
        <v>4520</v>
      </c>
      <c r="V4540" s="145">
        <v>9102738.8045383543</v>
      </c>
    </row>
    <row r="4541" spans="1:22" x14ac:dyDescent="0.35">
      <c r="A4541" s="70">
        <f t="shared" si="79"/>
        <v>4522</v>
      </c>
      <c r="B4541" s="145">
        <v>1280206.6218922362</v>
      </c>
      <c r="U4541" s="145">
        <v>4521</v>
      </c>
      <c r="V4541" s="145">
        <v>-14691153.289264355</v>
      </c>
    </row>
    <row r="4542" spans="1:22" x14ac:dyDescent="0.35">
      <c r="A4542" s="70">
        <f t="shared" si="79"/>
        <v>4523</v>
      </c>
      <c r="B4542" s="145">
        <v>1280206.6218922362</v>
      </c>
      <c r="U4542" s="145">
        <v>4522</v>
      </c>
      <c r="V4542" s="145">
        <v>20654707.935442738</v>
      </c>
    </row>
    <row r="4543" spans="1:22" x14ac:dyDescent="0.35">
      <c r="A4543" s="70">
        <f t="shared" si="79"/>
        <v>4524</v>
      </c>
      <c r="B4543" s="145">
        <v>1280206.6218922362</v>
      </c>
      <c r="U4543" s="145">
        <v>4523</v>
      </c>
      <c r="V4543" s="145">
        <v>29927474.544480257</v>
      </c>
    </row>
    <row r="4544" spans="1:22" x14ac:dyDescent="0.35">
      <c r="A4544" s="70">
        <f t="shared" si="79"/>
        <v>4525</v>
      </c>
      <c r="B4544" s="145">
        <v>1280206.6218922362</v>
      </c>
      <c r="U4544" s="145">
        <v>4524</v>
      </c>
      <c r="V4544" s="145">
        <v>-3326031.2474850789</v>
      </c>
    </row>
    <row r="4545" spans="1:22" x14ac:dyDescent="0.35">
      <c r="A4545" s="70">
        <f t="shared" si="79"/>
        <v>4526</v>
      </c>
      <c r="B4545" s="145">
        <v>1280206.6218922362</v>
      </c>
      <c r="U4545" s="145">
        <v>4525</v>
      </c>
      <c r="V4545" s="145">
        <v>25426894.722725514</v>
      </c>
    </row>
    <row r="4546" spans="1:22" x14ac:dyDescent="0.35">
      <c r="A4546" s="70">
        <f t="shared" si="79"/>
        <v>4527</v>
      </c>
      <c r="B4546" s="145">
        <v>1280206.6218922362</v>
      </c>
      <c r="U4546" s="145">
        <v>4526</v>
      </c>
      <c r="V4546" s="145">
        <v>8200484.4740592837</v>
      </c>
    </row>
    <row r="4547" spans="1:22" x14ac:dyDescent="0.35">
      <c r="A4547" s="70">
        <f t="shared" si="79"/>
        <v>4528</v>
      </c>
      <c r="B4547" s="145">
        <v>1280206.6218922362</v>
      </c>
      <c r="U4547" s="145">
        <v>4527</v>
      </c>
      <c r="V4547" s="145">
        <v>9289489.233523123</v>
      </c>
    </row>
    <row r="4548" spans="1:22" x14ac:dyDescent="0.35">
      <c r="A4548" s="70">
        <f t="shared" si="79"/>
        <v>4529</v>
      </c>
      <c r="B4548" s="145">
        <v>1280206.6218922362</v>
      </c>
      <c r="U4548" s="145">
        <v>4528</v>
      </c>
      <c r="V4548" s="145">
        <v>-8390573.7694784645</v>
      </c>
    </row>
    <row r="4549" spans="1:22" x14ac:dyDescent="0.35">
      <c r="A4549" s="70">
        <f t="shared" si="79"/>
        <v>4530</v>
      </c>
      <c r="B4549" s="145">
        <v>1280206.6218922362</v>
      </c>
      <c r="U4549" s="145">
        <v>4529</v>
      </c>
      <c r="V4549" s="145">
        <v>17378856.054245882</v>
      </c>
    </row>
    <row r="4550" spans="1:22" x14ac:dyDescent="0.35">
      <c r="A4550" s="70">
        <f t="shared" si="79"/>
        <v>4531</v>
      </c>
      <c r="B4550" s="145">
        <v>1280206.6218922362</v>
      </c>
      <c r="U4550" s="145">
        <v>4530</v>
      </c>
      <c r="V4550" s="145">
        <v>30094736.050019171</v>
      </c>
    </row>
    <row r="4551" spans="1:22" x14ac:dyDescent="0.35">
      <c r="A4551" s="70">
        <f t="shared" si="79"/>
        <v>4532</v>
      </c>
      <c r="B4551" s="145">
        <v>1280206.6218922362</v>
      </c>
      <c r="U4551" s="145">
        <v>4531</v>
      </c>
      <c r="V4551" s="145">
        <v>2483176.7331895605</v>
      </c>
    </row>
    <row r="4552" spans="1:22" x14ac:dyDescent="0.35">
      <c r="A4552" s="70">
        <f t="shared" si="79"/>
        <v>4533</v>
      </c>
      <c r="B4552" s="145">
        <v>1280206.6218922362</v>
      </c>
      <c r="U4552" s="145">
        <v>4532</v>
      </c>
      <c r="V4552" s="145">
        <v>6931584.2838653587</v>
      </c>
    </row>
    <row r="4553" spans="1:22" x14ac:dyDescent="0.35">
      <c r="A4553" s="70">
        <f t="shared" si="79"/>
        <v>4534</v>
      </c>
      <c r="B4553" s="145">
        <v>1280206.6218922362</v>
      </c>
      <c r="U4553" s="145">
        <v>4533</v>
      </c>
      <c r="V4553" s="145">
        <v>-15308545.90854774</v>
      </c>
    </row>
    <row r="4554" spans="1:22" x14ac:dyDescent="0.35">
      <c r="A4554" s="70">
        <f t="shared" si="79"/>
        <v>4535</v>
      </c>
      <c r="B4554" s="145">
        <v>1280206.6218922362</v>
      </c>
      <c r="U4554" s="145">
        <v>4534</v>
      </c>
      <c r="V4554" s="145">
        <v>13832263.758171186</v>
      </c>
    </row>
    <row r="4555" spans="1:22" x14ac:dyDescent="0.35">
      <c r="A4555" s="70">
        <f t="shared" si="79"/>
        <v>4536</v>
      </c>
      <c r="B4555" s="145">
        <v>1280206.6218922362</v>
      </c>
      <c r="U4555" s="145">
        <v>4535</v>
      </c>
      <c r="V4555" s="145">
        <v>27337493.113124698</v>
      </c>
    </row>
    <row r="4556" spans="1:22" x14ac:dyDescent="0.35">
      <c r="A4556" s="70">
        <f t="shared" si="79"/>
        <v>4537</v>
      </c>
      <c r="B4556" s="145">
        <v>1280206.6218922362</v>
      </c>
      <c r="U4556" s="145">
        <v>4536</v>
      </c>
      <c r="V4556" s="145">
        <v>41433539.045927227</v>
      </c>
    </row>
    <row r="4557" spans="1:22" x14ac:dyDescent="0.35">
      <c r="A4557" s="70">
        <f t="shared" si="79"/>
        <v>4538</v>
      </c>
      <c r="B4557" s="145">
        <v>1280206.6218922362</v>
      </c>
      <c r="U4557" s="145">
        <v>4537</v>
      </c>
      <c r="V4557" s="145">
        <v>-18961381.803885274</v>
      </c>
    </row>
    <row r="4558" spans="1:22" x14ac:dyDescent="0.35">
      <c r="A4558" s="70">
        <f t="shared" si="79"/>
        <v>4539</v>
      </c>
      <c r="B4558" s="145">
        <v>1280206.6218922362</v>
      </c>
      <c r="U4558" s="145">
        <v>4538</v>
      </c>
      <c r="V4558" s="145">
        <v>-2023584.840720363</v>
      </c>
    </row>
    <row r="4559" spans="1:22" x14ac:dyDescent="0.35">
      <c r="A4559" s="70">
        <f t="shared" si="79"/>
        <v>4540</v>
      </c>
      <c r="B4559" s="145">
        <v>1280206.6218922362</v>
      </c>
      <c r="U4559" s="145">
        <v>4539</v>
      </c>
      <c r="V4559" s="145">
        <v>11885912.006011009</v>
      </c>
    </row>
    <row r="4560" spans="1:22" x14ac:dyDescent="0.35">
      <c r="A4560" s="70">
        <f t="shared" si="79"/>
        <v>4541</v>
      </c>
      <c r="B4560" s="145">
        <v>1280206.6218922362</v>
      </c>
      <c r="U4560" s="145">
        <v>4540</v>
      </c>
      <c r="V4560" s="145">
        <v>-6973348.1491344739</v>
      </c>
    </row>
    <row r="4561" spans="1:22" x14ac:dyDescent="0.35">
      <c r="A4561" s="70">
        <f t="shared" si="79"/>
        <v>4542</v>
      </c>
      <c r="B4561" s="145">
        <v>1280206.6218922362</v>
      </c>
      <c r="U4561" s="145">
        <v>4541</v>
      </c>
      <c r="V4561" s="145">
        <v>21673924.280915089</v>
      </c>
    </row>
    <row r="4562" spans="1:22" x14ac:dyDescent="0.35">
      <c r="A4562" s="70">
        <f t="shared" si="79"/>
        <v>4543</v>
      </c>
      <c r="B4562" s="145">
        <v>1280206.6218922362</v>
      </c>
      <c r="U4562" s="145">
        <v>4542</v>
      </c>
      <c r="V4562" s="145">
        <v>20654231.500977784</v>
      </c>
    </row>
    <row r="4563" spans="1:22" x14ac:dyDescent="0.35">
      <c r="A4563" s="70">
        <f t="shared" si="79"/>
        <v>4544</v>
      </c>
      <c r="B4563" s="145">
        <v>1280206.6218922362</v>
      </c>
      <c r="U4563" s="145">
        <v>4543</v>
      </c>
      <c r="V4563" s="145">
        <v>-1421891.9242211841</v>
      </c>
    </row>
    <row r="4564" spans="1:22" x14ac:dyDescent="0.35">
      <c r="A4564" s="70">
        <f t="shared" si="79"/>
        <v>4545</v>
      </c>
      <c r="B4564" s="145">
        <v>1280206.6218922362</v>
      </c>
      <c r="U4564" s="145">
        <v>4544</v>
      </c>
      <c r="V4564" s="145">
        <v>1541500.9697201997</v>
      </c>
    </row>
    <row r="4565" spans="1:22" x14ac:dyDescent="0.35">
      <c r="A4565" s="70">
        <f t="shared" si="79"/>
        <v>4546</v>
      </c>
      <c r="B4565" s="145">
        <v>1280206.6218922362</v>
      </c>
      <c r="U4565" s="145">
        <v>4545</v>
      </c>
      <c r="V4565" s="145">
        <v>-4571983.1957046688</v>
      </c>
    </row>
    <row r="4566" spans="1:22" x14ac:dyDescent="0.35">
      <c r="A4566" s="70">
        <f t="shared" ref="A4566:A4629" si="80">A4565+1</f>
        <v>4547</v>
      </c>
      <c r="B4566" s="145">
        <v>1280206.6218922362</v>
      </c>
      <c r="U4566" s="145">
        <v>4546</v>
      </c>
      <c r="V4566" s="145">
        <v>-9150647.7883186899</v>
      </c>
    </row>
    <row r="4567" spans="1:22" x14ac:dyDescent="0.35">
      <c r="A4567" s="70">
        <f t="shared" si="80"/>
        <v>4548</v>
      </c>
      <c r="B4567" s="145">
        <v>1280206.6218922362</v>
      </c>
      <c r="U4567" s="145">
        <v>4547</v>
      </c>
      <c r="V4567" s="145">
        <v>-12021528.420434443</v>
      </c>
    </row>
    <row r="4568" spans="1:22" x14ac:dyDescent="0.35">
      <c r="A4568" s="70">
        <f t="shared" si="80"/>
        <v>4549</v>
      </c>
      <c r="B4568" s="145">
        <v>1280206.6218922362</v>
      </c>
      <c r="U4568" s="145">
        <v>4548</v>
      </c>
      <c r="V4568" s="145">
        <v>-14164706.437717633</v>
      </c>
    </row>
    <row r="4569" spans="1:22" x14ac:dyDescent="0.35">
      <c r="A4569" s="70">
        <f t="shared" si="80"/>
        <v>4550</v>
      </c>
      <c r="B4569" s="145">
        <v>1280206.6218922362</v>
      </c>
      <c r="U4569" s="145">
        <v>4549</v>
      </c>
      <c r="V4569" s="145">
        <v>-13749336.491291665</v>
      </c>
    </row>
    <row r="4570" spans="1:22" x14ac:dyDescent="0.35">
      <c r="A4570" s="70">
        <f t="shared" si="80"/>
        <v>4551</v>
      </c>
      <c r="B4570" s="145">
        <v>1280206.6218922362</v>
      </c>
      <c r="U4570" s="145">
        <v>4550</v>
      </c>
      <c r="V4570" s="145">
        <v>29071785.283278823</v>
      </c>
    </row>
    <row r="4571" spans="1:22" x14ac:dyDescent="0.35">
      <c r="A4571" s="70">
        <f t="shared" si="80"/>
        <v>4552</v>
      </c>
      <c r="B4571" s="145">
        <v>1280206.6218922362</v>
      </c>
      <c r="U4571" s="145">
        <v>4551</v>
      </c>
      <c r="V4571" s="145">
        <v>-14864457.116886593</v>
      </c>
    </row>
    <row r="4572" spans="1:22" x14ac:dyDescent="0.35">
      <c r="A4572" s="70">
        <f t="shared" si="80"/>
        <v>4553</v>
      </c>
      <c r="B4572" s="145">
        <v>1280206.6218922362</v>
      </c>
      <c r="U4572" s="145">
        <v>4552</v>
      </c>
      <c r="V4572" s="145">
        <v>31952515.291387569</v>
      </c>
    </row>
    <row r="4573" spans="1:22" x14ac:dyDescent="0.35">
      <c r="A4573" s="70">
        <f t="shared" si="80"/>
        <v>4554</v>
      </c>
      <c r="B4573" s="145">
        <v>1280206.6218922362</v>
      </c>
      <c r="U4573" s="145">
        <v>4553</v>
      </c>
      <c r="V4573" s="145">
        <v>-12942011.764453012</v>
      </c>
    </row>
    <row r="4574" spans="1:22" x14ac:dyDescent="0.35">
      <c r="A4574" s="70">
        <f t="shared" si="80"/>
        <v>4555</v>
      </c>
      <c r="B4574" s="145">
        <v>1280206.6218922362</v>
      </c>
      <c r="U4574" s="145">
        <v>4554</v>
      </c>
      <c r="V4574" s="145">
        <v>7304772.2850682326</v>
      </c>
    </row>
    <row r="4575" spans="1:22" x14ac:dyDescent="0.35">
      <c r="A4575" s="70">
        <f t="shared" si="80"/>
        <v>4556</v>
      </c>
      <c r="B4575" s="145">
        <v>1280206.6218922362</v>
      </c>
      <c r="U4575" s="145">
        <v>4555</v>
      </c>
      <c r="V4575" s="145">
        <v>-3900181.421014294</v>
      </c>
    </row>
    <row r="4576" spans="1:22" x14ac:dyDescent="0.35">
      <c r="A4576" s="70">
        <f t="shared" si="80"/>
        <v>4557</v>
      </c>
      <c r="B4576" s="145">
        <v>1280206.6218922362</v>
      </c>
      <c r="U4576" s="145">
        <v>4556</v>
      </c>
      <c r="V4576" s="145">
        <v>31526346.487708665</v>
      </c>
    </row>
    <row r="4577" spans="1:22" x14ac:dyDescent="0.35">
      <c r="A4577" s="70">
        <f t="shared" si="80"/>
        <v>4558</v>
      </c>
      <c r="B4577" s="145">
        <v>1280206.6218922362</v>
      </c>
      <c r="U4577" s="145">
        <v>4557</v>
      </c>
      <c r="V4577" s="145">
        <v>7448538.0265904404</v>
      </c>
    </row>
    <row r="4578" spans="1:22" x14ac:dyDescent="0.35">
      <c r="A4578" s="70">
        <f t="shared" si="80"/>
        <v>4559</v>
      </c>
      <c r="B4578" s="145">
        <v>1280206.6218922362</v>
      </c>
      <c r="U4578" s="145">
        <v>4558</v>
      </c>
      <c r="V4578" s="145">
        <v>-15472747.293713393</v>
      </c>
    </row>
    <row r="4579" spans="1:22" x14ac:dyDescent="0.35">
      <c r="A4579" s="70">
        <f t="shared" si="80"/>
        <v>4560</v>
      </c>
      <c r="B4579" s="145">
        <v>1280206.6218922362</v>
      </c>
      <c r="U4579" s="145">
        <v>4559</v>
      </c>
      <c r="V4579" s="145">
        <v>-20126331.865054242</v>
      </c>
    </row>
    <row r="4580" spans="1:22" x14ac:dyDescent="0.35">
      <c r="A4580" s="70">
        <f t="shared" si="80"/>
        <v>4561</v>
      </c>
      <c r="B4580" s="145">
        <v>1280206.6218922362</v>
      </c>
      <c r="U4580" s="145">
        <v>4560</v>
      </c>
      <c r="V4580" s="145">
        <v>-5084704.8260838408</v>
      </c>
    </row>
    <row r="4581" spans="1:22" x14ac:dyDescent="0.35">
      <c r="A4581" s="70">
        <f t="shared" si="80"/>
        <v>4562</v>
      </c>
      <c r="B4581" s="145">
        <v>1280206.6218922362</v>
      </c>
      <c r="U4581" s="145">
        <v>4561</v>
      </c>
      <c r="V4581" s="145">
        <v>-15344027.136869298</v>
      </c>
    </row>
    <row r="4582" spans="1:22" x14ac:dyDescent="0.35">
      <c r="A4582" s="70">
        <f t="shared" si="80"/>
        <v>4563</v>
      </c>
      <c r="B4582" s="145">
        <v>1280206.6218922362</v>
      </c>
      <c r="U4582" s="145">
        <v>4562</v>
      </c>
      <c r="V4582" s="145">
        <v>19334101.467466924</v>
      </c>
    </row>
    <row r="4583" spans="1:22" x14ac:dyDescent="0.35">
      <c r="A4583" s="70">
        <f t="shared" si="80"/>
        <v>4564</v>
      </c>
      <c r="B4583" s="145">
        <v>1280206.6218922362</v>
      </c>
      <c r="U4583" s="145">
        <v>4563</v>
      </c>
      <c r="V4583" s="145">
        <v>-1610689.0135475695</v>
      </c>
    </row>
    <row r="4584" spans="1:22" x14ac:dyDescent="0.35">
      <c r="A4584" s="70">
        <f t="shared" si="80"/>
        <v>4565</v>
      </c>
      <c r="B4584" s="145">
        <v>1280206.6218922362</v>
      </c>
      <c r="U4584" s="145">
        <v>4564</v>
      </c>
      <c r="V4584" s="145">
        <v>7683518.4388678297</v>
      </c>
    </row>
    <row r="4585" spans="1:22" x14ac:dyDescent="0.35">
      <c r="A4585" s="70">
        <f t="shared" si="80"/>
        <v>4566</v>
      </c>
      <c r="B4585" s="145">
        <v>1280206.6218922362</v>
      </c>
      <c r="U4585" s="145">
        <v>4565</v>
      </c>
      <c r="V4585" s="145">
        <v>-8885974.238509357</v>
      </c>
    </row>
    <row r="4586" spans="1:22" x14ac:dyDescent="0.35">
      <c r="A4586" s="70">
        <f t="shared" si="80"/>
        <v>4567</v>
      </c>
      <c r="B4586" s="145">
        <v>1280206.6218922362</v>
      </c>
      <c r="U4586" s="145">
        <v>4566</v>
      </c>
      <c r="V4586" s="145">
        <v>3636321.7114949524</v>
      </c>
    </row>
    <row r="4587" spans="1:22" x14ac:dyDescent="0.35">
      <c r="A4587" s="70">
        <f t="shared" si="80"/>
        <v>4568</v>
      </c>
      <c r="B4587" s="145">
        <v>1280206.6218922362</v>
      </c>
      <c r="U4587" s="145">
        <v>4567</v>
      </c>
      <c r="V4587" s="145">
        <v>-3091209.6536529697</v>
      </c>
    </row>
    <row r="4588" spans="1:22" x14ac:dyDescent="0.35">
      <c r="A4588" s="70">
        <f t="shared" si="80"/>
        <v>4569</v>
      </c>
      <c r="B4588" s="145">
        <v>1280206.6218922362</v>
      </c>
      <c r="U4588" s="145">
        <v>4568</v>
      </c>
      <c r="V4588" s="145">
        <v>-20606080.099000245</v>
      </c>
    </row>
    <row r="4589" spans="1:22" x14ac:dyDescent="0.35">
      <c r="A4589" s="70">
        <f t="shared" si="80"/>
        <v>4570</v>
      </c>
      <c r="B4589" s="145">
        <v>1280206.6218922362</v>
      </c>
      <c r="U4589" s="145">
        <v>4569</v>
      </c>
      <c r="V4589" s="145">
        <v>-14146114.362157593</v>
      </c>
    </row>
    <row r="4590" spans="1:22" x14ac:dyDescent="0.35">
      <c r="A4590" s="70">
        <f t="shared" si="80"/>
        <v>4571</v>
      </c>
      <c r="B4590" s="145">
        <v>1280206.6218922362</v>
      </c>
      <c r="U4590" s="145">
        <v>4570</v>
      </c>
      <c r="V4590" s="145">
        <v>-1815109.3516802862</v>
      </c>
    </row>
    <row r="4591" spans="1:22" x14ac:dyDescent="0.35">
      <c r="A4591" s="70">
        <f t="shared" si="80"/>
        <v>4572</v>
      </c>
      <c r="B4591" s="145">
        <v>1280206.6218922362</v>
      </c>
      <c r="U4591" s="145">
        <v>4571</v>
      </c>
      <c r="V4591" s="145">
        <v>-3856792.5326533839</v>
      </c>
    </row>
    <row r="4592" spans="1:22" x14ac:dyDescent="0.35">
      <c r="A4592" s="70">
        <f t="shared" si="80"/>
        <v>4573</v>
      </c>
      <c r="B4592" s="145">
        <v>1280206.6218922362</v>
      </c>
      <c r="U4592" s="145">
        <v>4572</v>
      </c>
      <c r="V4592" s="145">
        <v>13281011.254135743</v>
      </c>
    </row>
    <row r="4593" spans="1:22" x14ac:dyDescent="0.35">
      <c r="A4593" s="70">
        <f t="shared" si="80"/>
        <v>4574</v>
      </c>
      <c r="B4593" s="145">
        <v>1280206.6218922362</v>
      </c>
      <c r="U4593" s="145">
        <v>4573</v>
      </c>
      <c r="V4593" s="145">
        <v>-12573359.38446893</v>
      </c>
    </row>
    <row r="4594" spans="1:22" x14ac:dyDescent="0.35">
      <c r="A4594" s="70">
        <f t="shared" si="80"/>
        <v>4575</v>
      </c>
      <c r="B4594" s="145">
        <v>1280206.6218922362</v>
      </c>
      <c r="U4594" s="145">
        <v>4574</v>
      </c>
      <c r="V4594" s="145">
        <v>9679095.235959705</v>
      </c>
    </row>
    <row r="4595" spans="1:22" x14ac:dyDescent="0.35">
      <c r="A4595" s="70">
        <f t="shared" si="80"/>
        <v>4576</v>
      </c>
      <c r="B4595" s="145">
        <v>1280206.6218922362</v>
      </c>
      <c r="U4595" s="145">
        <v>4575</v>
      </c>
      <c r="V4595" s="145">
        <v>-816699.05072672293</v>
      </c>
    </row>
    <row r="4596" spans="1:22" x14ac:dyDescent="0.35">
      <c r="A4596" s="70">
        <f t="shared" si="80"/>
        <v>4577</v>
      </c>
      <c r="B4596" s="145">
        <v>1280206.6218922362</v>
      </c>
      <c r="U4596" s="145">
        <v>4576</v>
      </c>
      <c r="V4596" s="145">
        <v>10158035.74805234</v>
      </c>
    </row>
    <row r="4597" spans="1:22" x14ac:dyDescent="0.35">
      <c r="A4597" s="70">
        <f t="shared" si="80"/>
        <v>4578</v>
      </c>
      <c r="B4597" s="145">
        <v>1280206.6218922362</v>
      </c>
      <c r="U4597" s="145">
        <v>4577</v>
      </c>
      <c r="V4597" s="145">
        <v>-20459510.427706733</v>
      </c>
    </row>
    <row r="4598" spans="1:22" x14ac:dyDescent="0.35">
      <c r="A4598" s="70">
        <f t="shared" si="80"/>
        <v>4579</v>
      </c>
      <c r="B4598" s="145">
        <v>1280206.6218922362</v>
      </c>
      <c r="U4598" s="145">
        <v>4578</v>
      </c>
      <c r="V4598" s="145">
        <v>9913299.5204472095</v>
      </c>
    </row>
    <row r="4599" spans="1:22" x14ac:dyDescent="0.35">
      <c r="A4599" s="70">
        <f t="shared" si="80"/>
        <v>4580</v>
      </c>
      <c r="B4599" s="145">
        <v>1280206.6218922362</v>
      </c>
      <c r="U4599" s="145">
        <v>4579</v>
      </c>
      <c r="V4599" s="145">
        <v>-6319078.5497908741</v>
      </c>
    </row>
    <row r="4600" spans="1:22" x14ac:dyDescent="0.35">
      <c r="A4600" s="70">
        <f t="shared" si="80"/>
        <v>4581</v>
      </c>
      <c r="B4600" s="145">
        <v>1280206.6218922362</v>
      </c>
      <c r="U4600" s="145">
        <v>4580</v>
      </c>
      <c r="V4600" s="145">
        <v>7849442.3976354934</v>
      </c>
    </row>
    <row r="4601" spans="1:22" x14ac:dyDescent="0.35">
      <c r="A4601" s="70">
        <f t="shared" si="80"/>
        <v>4582</v>
      </c>
      <c r="B4601" s="145">
        <v>1280206.6218922362</v>
      </c>
      <c r="U4601" s="145">
        <v>4581</v>
      </c>
      <c r="V4601" s="145">
        <v>-21502080.215609983</v>
      </c>
    </row>
    <row r="4602" spans="1:22" x14ac:dyDescent="0.35">
      <c r="A4602" s="70">
        <f t="shared" si="80"/>
        <v>4583</v>
      </c>
      <c r="B4602" s="145">
        <v>1280206.6218922362</v>
      </c>
      <c r="U4602" s="145">
        <v>4582</v>
      </c>
      <c r="V4602" s="145">
        <v>-5864334.2420651373</v>
      </c>
    </row>
    <row r="4603" spans="1:22" x14ac:dyDescent="0.35">
      <c r="A4603" s="70">
        <f t="shared" si="80"/>
        <v>4584</v>
      </c>
      <c r="B4603" s="145">
        <v>1280206.6218922362</v>
      </c>
      <c r="U4603" s="145">
        <v>4583</v>
      </c>
      <c r="V4603" s="145">
        <v>-27337.179826900363</v>
      </c>
    </row>
    <row r="4604" spans="1:22" x14ac:dyDescent="0.35">
      <c r="A4604" s="70">
        <f t="shared" si="80"/>
        <v>4585</v>
      </c>
      <c r="B4604" s="145">
        <v>1280206.6218922362</v>
      </c>
      <c r="U4604" s="145">
        <v>4584</v>
      </c>
      <c r="V4604" s="145">
        <v>17485567.624738533</v>
      </c>
    </row>
    <row r="4605" spans="1:22" x14ac:dyDescent="0.35">
      <c r="A4605" s="70">
        <f t="shared" si="80"/>
        <v>4586</v>
      </c>
      <c r="B4605" s="145">
        <v>1280206.6218922362</v>
      </c>
      <c r="U4605" s="145">
        <v>4585</v>
      </c>
      <c r="V4605" s="145">
        <v>4426233.7388867289</v>
      </c>
    </row>
    <row r="4606" spans="1:22" x14ac:dyDescent="0.35">
      <c r="A4606" s="70">
        <f t="shared" si="80"/>
        <v>4587</v>
      </c>
      <c r="B4606" s="145">
        <v>1280206.6218922362</v>
      </c>
      <c r="U4606" s="145">
        <v>4586</v>
      </c>
      <c r="V4606" s="145">
        <v>-354523.02392856404</v>
      </c>
    </row>
    <row r="4607" spans="1:22" x14ac:dyDescent="0.35">
      <c r="A4607" s="70">
        <f t="shared" si="80"/>
        <v>4588</v>
      </c>
      <c r="B4607" s="145">
        <v>1280206.6218922362</v>
      </c>
      <c r="U4607" s="145">
        <v>4587</v>
      </c>
      <c r="V4607" s="145">
        <v>2315124.7545453794</v>
      </c>
    </row>
    <row r="4608" spans="1:22" x14ac:dyDescent="0.35">
      <c r="A4608" s="70">
        <f t="shared" si="80"/>
        <v>4589</v>
      </c>
      <c r="B4608" s="145">
        <v>1280206.6218922362</v>
      </c>
      <c r="U4608" s="145">
        <v>4588</v>
      </c>
      <c r="V4608" s="145">
        <v>22230639.412957758</v>
      </c>
    </row>
    <row r="4609" spans="1:22" x14ac:dyDescent="0.35">
      <c r="A4609" s="70">
        <f t="shared" si="80"/>
        <v>4590</v>
      </c>
      <c r="B4609" s="145">
        <v>1280206.6218922362</v>
      </c>
      <c r="U4609" s="145">
        <v>4589</v>
      </c>
      <c r="V4609" s="145">
        <v>1456854.926083535</v>
      </c>
    </row>
    <row r="4610" spans="1:22" x14ac:dyDescent="0.35">
      <c r="A4610" s="70">
        <f t="shared" si="80"/>
        <v>4591</v>
      </c>
      <c r="B4610" s="145">
        <v>1280206.6218922362</v>
      </c>
      <c r="U4610" s="145">
        <v>4590</v>
      </c>
      <c r="V4610" s="145">
        <v>-6070160.8168966584</v>
      </c>
    </row>
    <row r="4611" spans="1:22" x14ac:dyDescent="0.35">
      <c r="A4611" s="70">
        <f t="shared" si="80"/>
        <v>4592</v>
      </c>
      <c r="B4611" s="145">
        <v>1280206.6218922362</v>
      </c>
      <c r="U4611" s="145">
        <v>4591</v>
      </c>
      <c r="V4611" s="145">
        <v>-12224920.463636223</v>
      </c>
    </row>
    <row r="4612" spans="1:22" x14ac:dyDescent="0.35">
      <c r="A4612" s="70">
        <f t="shared" si="80"/>
        <v>4593</v>
      </c>
      <c r="B4612" s="145">
        <v>1280206.6218922362</v>
      </c>
      <c r="U4612" s="145">
        <v>4592</v>
      </c>
      <c r="V4612" s="145">
        <v>-13964970.399537496</v>
      </c>
    </row>
    <row r="4613" spans="1:22" x14ac:dyDescent="0.35">
      <c r="A4613" s="70">
        <f t="shared" si="80"/>
        <v>4594</v>
      </c>
      <c r="B4613" s="145">
        <v>1280206.6218922362</v>
      </c>
      <c r="U4613" s="145">
        <v>4593</v>
      </c>
      <c r="V4613" s="145">
        <v>24196970.423721366</v>
      </c>
    </row>
    <row r="4614" spans="1:22" x14ac:dyDescent="0.35">
      <c r="A4614" s="70">
        <f t="shared" si="80"/>
        <v>4595</v>
      </c>
      <c r="B4614" s="145">
        <v>1280206.6218922362</v>
      </c>
      <c r="U4614" s="145">
        <v>4594</v>
      </c>
      <c r="V4614" s="145">
        <v>20858087.779563185</v>
      </c>
    </row>
    <row r="4615" spans="1:22" x14ac:dyDescent="0.35">
      <c r="A4615" s="70">
        <f t="shared" si="80"/>
        <v>4596</v>
      </c>
      <c r="B4615" s="145">
        <v>1280206.6218922362</v>
      </c>
      <c r="U4615" s="145">
        <v>4595</v>
      </c>
      <c r="V4615" s="145">
        <v>35569316.061202697</v>
      </c>
    </row>
    <row r="4616" spans="1:22" x14ac:dyDescent="0.35">
      <c r="A4616" s="70">
        <f t="shared" si="80"/>
        <v>4597</v>
      </c>
      <c r="B4616" s="145">
        <v>1280206.6218922362</v>
      </c>
      <c r="U4616" s="145">
        <v>4596</v>
      </c>
      <c r="V4616" s="145">
        <v>518620.31709698588</v>
      </c>
    </row>
    <row r="4617" spans="1:22" x14ac:dyDescent="0.35">
      <c r="A4617" s="70">
        <f t="shared" si="80"/>
        <v>4598</v>
      </c>
      <c r="B4617" s="145">
        <v>1280206.6218922362</v>
      </c>
      <c r="U4617" s="145">
        <v>4597</v>
      </c>
      <c r="V4617" s="145">
        <v>11536216.987029932</v>
      </c>
    </row>
    <row r="4618" spans="1:22" x14ac:dyDescent="0.35">
      <c r="A4618" s="70">
        <f t="shared" si="80"/>
        <v>4599</v>
      </c>
      <c r="B4618" s="145">
        <v>1280206.6218922362</v>
      </c>
      <c r="U4618" s="145">
        <v>4598</v>
      </c>
      <c r="V4618" s="145">
        <v>-11003426.974026289</v>
      </c>
    </row>
    <row r="4619" spans="1:22" x14ac:dyDescent="0.35">
      <c r="A4619" s="70">
        <f t="shared" si="80"/>
        <v>4600</v>
      </c>
      <c r="B4619" s="145">
        <v>1280206.6218922362</v>
      </c>
      <c r="U4619" s="145">
        <v>4599</v>
      </c>
      <c r="V4619" s="145">
        <v>14006178.682320695</v>
      </c>
    </row>
    <row r="4620" spans="1:22" x14ac:dyDescent="0.35">
      <c r="A4620" s="70">
        <f t="shared" si="80"/>
        <v>4601</v>
      </c>
      <c r="B4620" s="145">
        <v>1280206.6218922362</v>
      </c>
      <c r="U4620" s="145">
        <v>4600</v>
      </c>
      <c r="V4620" s="145">
        <v>26570480.503613167</v>
      </c>
    </row>
    <row r="4621" spans="1:22" x14ac:dyDescent="0.35">
      <c r="A4621" s="70">
        <f t="shared" si="80"/>
        <v>4602</v>
      </c>
      <c r="B4621" s="145">
        <v>1280206.6218922362</v>
      </c>
      <c r="U4621" s="145">
        <v>4601</v>
      </c>
      <c r="V4621" s="145">
        <v>2472840.6295703985</v>
      </c>
    </row>
    <row r="4622" spans="1:22" x14ac:dyDescent="0.35">
      <c r="A4622" s="70">
        <f t="shared" si="80"/>
        <v>4603</v>
      </c>
      <c r="B4622" s="145">
        <v>1280206.6218922362</v>
      </c>
      <c r="U4622" s="145">
        <v>4602</v>
      </c>
      <c r="V4622" s="145">
        <v>899109.11868653074</v>
      </c>
    </row>
    <row r="4623" spans="1:22" x14ac:dyDescent="0.35">
      <c r="A4623" s="70">
        <f t="shared" si="80"/>
        <v>4604</v>
      </c>
      <c r="B4623" s="145">
        <v>1280206.6218922362</v>
      </c>
      <c r="U4623" s="145">
        <v>4603</v>
      </c>
      <c r="V4623" s="145">
        <v>-11304705.292889766</v>
      </c>
    </row>
    <row r="4624" spans="1:22" x14ac:dyDescent="0.35">
      <c r="A4624" s="70">
        <f t="shared" si="80"/>
        <v>4605</v>
      </c>
      <c r="B4624" s="145">
        <v>1280206.6218922362</v>
      </c>
      <c r="U4624" s="145">
        <v>4604</v>
      </c>
      <c r="V4624" s="145">
        <v>26916192.592007376</v>
      </c>
    </row>
    <row r="4625" spans="1:22" x14ac:dyDescent="0.35">
      <c r="A4625" s="70">
        <f t="shared" si="80"/>
        <v>4606</v>
      </c>
      <c r="B4625" s="145">
        <v>1280206.6218922362</v>
      </c>
      <c r="U4625" s="145">
        <v>4605</v>
      </c>
      <c r="V4625" s="145">
        <v>-11168602.732595479</v>
      </c>
    </row>
    <row r="4626" spans="1:22" x14ac:dyDescent="0.35">
      <c r="A4626" s="70">
        <f t="shared" si="80"/>
        <v>4607</v>
      </c>
      <c r="B4626" s="145">
        <v>1280206.6218922362</v>
      </c>
      <c r="U4626" s="145">
        <v>4606</v>
      </c>
      <c r="V4626" s="145">
        <v>10463117.809632298</v>
      </c>
    </row>
    <row r="4627" spans="1:22" x14ac:dyDescent="0.35">
      <c r="A4627" s="70">
        <f t="shared" si="80"/>
        <v>4608</v>
      </c>
      <c r="B4627" s="145">
        <v>1280206.6218922362</v>
      </c>
      <c r="U4627" s="145">
        <v>4607</v>
      </c>
      <c r="V4627" s="145">
        <v>-2249211.1309217028</v>
      </c>
    </row>
    <row r="4628" spans="1:22" x14ac:dyDescent="0.35">
      <c r="A4628" s="70">
        <f t="shared" si="80"/>
        <v>4609</v>
      </c>
      <c r="B4628" s="145">
        <v>1280206.6218922362</v>
      </c>
      <c r="U4628" s="145">
        <v>4608</v>
      </c>
      <c r="V4628" s="145">
        <v>12397122.283216603</v>
      </c>
    </row>
    <row r="4629" spans="1:22" x14ac:dyDescent="0.35">
      <c r="A4629" s="70">
        <f t="shared" si="80"/>
        <v>4610</v>
      </c>
      <c r="B4629" s="145">
        <v>1280206.6218922362</v>
      </c>
      <c r="U4629" s="145">
        <v>4609</v>
      </c>
      <c r="V4629" s="145">
        <v>-3657544.4255781844</v>
      </c>
    </row>
    <row r="4630" spans="1:22" x14ac:dyDescent="0.35">
      <c r="A4630" s="70">
        <f t="shared" ref="A4630:A4693" si="81">A4629+1</f>
        <v>4611</v>
      </c>
      <c r="B4630" s="145">
        <v>1280206.6218922362</v>
      </c>
      <c r="U4630" s="145">
        <v>4610</v>
      </c>
      <c r="V4630" s="145">
        <v>235291.14248688519</v>
      </c>
    </row>
    <row r="4631" spans="1:22" x14ac:dyDescent="0.35">
      <c r="A4631" s="70">
        <f t="shared" si="81"/>
        <v>4612</v>
      </c>
      <c r="B4631" s="145">
        <v>1280206.6218922362</v>
      </c>
      <c r="U4631" s="145">
        <v>4611</v>
      </c>
      <c r="V4631" s="145">
        <v>13103641.298679445</v>
      </c>
    </row>
    <row r="4632" spans="1:22" x14ac:dyDescent="0.35">
      <c r="A4632" s="70">
        <f t="shared" si="81"/>
        <v>4613</v>
      </c>
      <c r="B4632" s="145">
        <v>1280206.6218922362</v>
      </c>
      <c r="U4632" s="145">
        <v>4612</v>
      </c>
      <c r="V4632" s="145">
        <v>-5830856.2477439046</v>
      </c>
    </row>
    <row r="4633" spans="1:22" x14ac:dyDescent="0.35">
      <c r="A4633" s="70">
        <f t="shared" si="81"/>
        <v>4614</v>
      </c>
      <c r="B4633" s="145">
        <v>1280206.6218922362</v>
      </c>
      <c r="U4633" s="145">
        <v>4613</v>
      </c>
      <c r="V4633" s="145">
        <v>-4339019.775728127</v>
      </c>
    </row>
    <row r="4634" spans="1:22" x14ac:dyDescent="0.35">
      <c r="A4634" s="70">
        <f t="shared" si="81"/>
        <v>4615</v>
      </c>
      <c r="B4634" s="145">
        <v>1280206.6218922362</v>
      </c>
      <c r="U4634" s="145">
        <v>4614</v>
      </c>
      <c r="V4634" s="145">
        <v>-23442848.197017085</v>
      </c>
    </row>
    <row r="4635" spans="1:22" x14ac:dyDescent="0.35">
      <c r="A4635" s="70">
        <f t="shared" si="81"/>
        <v>4616</v>
      </c>
      <c r="B4635" s="145">
        <v>1280206.6218922362</v>
      </c>
      <c r="U4635" s="145">
        <v>4615</v>
      </c>
      <c r="V4635" s="145">
        <v>18193863.88568069</v>
      </c>
    </row>
    <row r="4636" spans="1:22" x14ac:dyDescent="0.35">
      <c r="A4636" s="70">
        <f t="shared" si="81"/>
        <v>4617</v>
      </c>
      <c r="B4636" s="145">
        <v>1280206.6218922362</v>
      </c>
      <c r="U4636" s="145">
        <v>4616</v>
      </c>
      <c r="V4636" s="145">
        <v>20893567.058023278</v>
      </c>
    </row>
    <row r="4637" spans="1:22" x14ac:dyDescent="0.35">
      <c r="A4637" s="70">
        <f t="shared" si="81"/>
        <v>4618</v>
      </c>
      <c r="B4637" s="145">
        <v>1280206.6218922362</v>
      </c>
      <c r="U4637" s="145">
        <v>4617</v>
      </c>
      <c r="V4637" s="145">
        <v>66109176.561254896</v>
      </c>
    </row>
    <row r="4638" spans="1:22" x14ac:dyDescent="0.35">
      <c r="A4638" s="70">
        <f t="shared" si="81"/>
        <v>4619</v>
      </c>
      <c r="B4638" s="145">
        <v>1280206.6218922362</v>
      </c>
      <c r="U4638" s="145">
        <v>4618</v>
      </c>
      <c r="V4638" s="145">
        <v>2447126.0160906985</v>
      </c>
    </row>
    <row r="4639" spans="1:22" x14ac:dyDescent="0.35">
      <c r="A4639" s="70">
        <f t="shared" si="81"/>
        <v>4620</v>
      </c>
      <c r="B4639" s="145">
        <v>1280206.6218922362</v>
      </c>
      <c r="U4639" s="145">
        <v>4619</v>
      </c>
      <c r="V4639" s="145">
        <v>-16671127.217843499</v>
      </c>
    </row>
    <row r="4640" spans="1:22" x14ac:dyDescent="0.35">
      <c r="A4640" s="70">
        <f t="shared" si="81"/>
        <v>4621</v>
      </c>
      <c r="B4640" s="145">
        <v>1280206.6218922362</v>
      </c>
      <c r="U4640" s="145">
        <v>4620</v>
      </c>
      <c r="V4640" s="145">
        <v>-4801491.9828929864</v>
      </c>
    </row>
    <row r="4641" spans="1:22" x14ac:dyDescent="0.35">
      <c r="A4641" s="70">
        <f t="shared" si="81"/>
        <v>4622</v>
      </c>
      <c r="B4641" s="145">
        <v>1280206.6218922362</v>
      </c>
      <c r="U4641" s="145">
        <v>4621</v>
      </c>
      <c r="V4641" s="145">
        <v>-538344.23702662066</v>
      </c>
    </row>
    <row r="4642" spans="1:22" x14ac:dyDescent="0.35">
      <c r="A4642" s="70">
        <f t="shared" si="81"/>
        <v>4623</v>
      </c>
      <c r="B4642" s="145">
        <v>1280206.6218922362</v>
      </c>
      <c r="U4642" s="145">
        <v>4622</v>
      </c>
      <c r="V4642" s="145">
        <v>-1694104.4462474883</v>
      </c>
    </row>
    <row r="4643" spans="1:22" x14ac:dyDescent="0.35">
      <c r="A4643" s="70">
        <f t="shared" si="81"/>
        <v>4624</v>
      </c>
      <c r="B4643" s="145">
        <v>1280206.6218922362</v>
      </c>
      <c r="U4643" s="145">
        <v>4623</v>
      </c>
      <c r="V4643" s="145">
        <v>10863070.179878727</v>
      </c>
    </row>
    <row r="4644" spans="1:22" x14ac:dyDescent="0.35">
      <c r="A4644" s="70">
        <f t="shared" si="81"/>
        <v>4625</v>
      </c>
      <c r="B4644" s="145">
        <v>1280206.6218922362</v>
      </c>
      <c r="U4644" s="145">
        <v>4624</v>
      </c>
      <c r="V4644" s="145">
        <v>11666792.165460259</v>
      </c>
    </row>
    <row r="4645" spans="1:22" x14ac:dyDescent="0.35">
      <c r="A4645" s="70">
        <f t="shared" si="81"/>
        <v>4626</v>
      </c>
      <c r="B4645" s="145">
        <v>1280206.6218922362</v>
      </c>
      <c r="U4645" s="145">
        <v>4625</v>
      </c>
      <c r="V4645" s="145">
        <v>-1764886.1130170934</v>
      </c>
    </row>
    <row r="4646" spans="1:22" x14ac:dyDescent="0.35">
      <c r="A4646" s="70">
        <f t="shared" si="81"/>
        <v>4627</v>
      </c>
      <c r="B4646" s="145">
        <v>1280206.6218922362</v>
      </c>
      <c r="U4646" s="145">
        <v>4626</v>
      </c>
      <c r="V4646" s="145">
        <v>13764219.439500686</v>
      </c>
    </row>
    <row r="4647" spans="1:22" x14ac:dyDescent="0.35">
      <c r="A4647" s="70">
        <f t="shared" si="81"/>
        <v>4628</v>
      </c>
      <c r="B4647" s="145">
        <v>1280206.6218922362</v>
      </c>
      <c r="U4647" s="145">
        <v>4627</v>
      </c>
      <c r="V4647" s="145">
        <v>9154802.1557338461</v>
      </c>
    </row>
    <row r="4648" spans="1:22" x14ac:dyDescent="0.35">
      <c r="A4648" s="70">
        <f t="shared" si="81"/>
        <v>4629</v>
      </c>
      <c r="B4648" s="145">
        <v>1280206.6218922362</v>
      </c>
      <c r="U4648" s="145">
        <v>4628</v>
      </c>
      <c r="V4648" s="145">
        <v>-3582277.8485358506</v>
      </c>
    </row>
    <row r="4649" spans="1:22" x14ac:dyDescent="0.35">
      <c r="A4649" s="70">
        <f t="shared" si="81"/>
        <v>4630</v>
      </c>
      <c r="B4649" s="145">
        <v>1280206.6218922362</v>
      </c>
      <c r="U4649" s="145">
        <v>4629</v>
      </c>
      <c r="V4649" s="145">
        <v>111602.37893012911</v>
      </c>
    </row>
    <row r="4650" spans="1:22" x14ac:dyDescent="0.35">
      <c r="A4650" s="70">
        <f t="shared" si="81"/>
        <v>4631</v>
      </c>
      <c r="B4650" s="145">
        <v>1280206.6218922362</v>
      </c>
      <c r="U4650" s="145">
        <v>4630</v>
      </c>
      <c r="V4650" s="145">
        <v>7207388.5277055651</v>
      </c>
    </row>
    <row r="4651" spans="1:22" x14ac:dyDescent="0.35">
      <c r="A4651" s="70">
        <f t="shared" si="81"/>
        <v>4632</v>
      </c>
      <c r="B4651" s="145">
        <v>1280206.6218922362</v>
      </c>
      <c r="U4651" s="145">
        <v>4631</v>
      </c>
      <c r="V4651" s="145">
        <v>-18328570.418412719</v>
      </c>
    </row>
    <row r="4652" spans="1:22" x14ac:dyDescent="0.35">
      <c r="A4652" s="70">
        <f t="shared" si="81"/>
        <v>4633</v>
      </c>
      <c r="B4652" s="145">
        <v>1280206.6218922362</v>
      </c>
      <c r="U4652" s="145">
        <v>4632</v>
      </c>
      <c r="V4652" s="145">
        <v>8414304.0213471279</v>
      </c>
    </row>
    <row r="4653" spans="1:22" x14ac:dyDescent="0.35">
      <c r="A4653" s="70">
        <f t="shared" si="81"/>
        <v>4634</v>
      </c>
      <c r="B4653" s="145">
        <v>1280206.6218922362</v>
      </c>
      <c r="U4653" s="145">
        <v>4633</v>
      </c>
      <c r="V4653" s="145">
        <v>-6844853.1814246997</v>
      </c>
    </row>
    <row r="4654" spans="1:22" x14ac:dyDescent="0.35">
      <c r="A4654" s="70">
        <f t="shared" si="81"/>
        <v>4635</v>
      </c>
      <c r="B4654" s="145">
        <v>1280206.6218922362</v>
      </c>
      <c r="U4654" s="145">
        <v>4634</v>
      </c>
      <c r="V4654" s="145">
        <v>-6543365.9189857356</v>
      </c>
    </row>
    <row r="4655" spans="1:22" x14ac:dyDescent="0.35">
      <c r="A4655" s="70">
        <f t="shared" si="81"/>
        <v>4636</v>
      </c>
      <c r="B4655" s="145">
        <v>1280206.6218922362</v>
      </c>
      <c r="U4655" s="145">
        <v>4635</v>
      </c>
      <c r="V4655" s="145">
        <v>-9687061.8983855657</v>
      </c>
    </row>
    <row r="4656" spans="1:22" x14ac:dyDescent="0.35">
      <c r="A4656" s="70">
        <f t="shared" si="81"/>
        <v>4637</v>
      </c>
      <c r="B4656" s="145">
        <v>1280206.6218922362</v>
      </c>
      <c r="U4656" s="145">
        <v>4636</v>
      </c>
      <c r="V4656" s="145">
        <v>-5776676.0311760511</v>
      </c>
    </row>
    <row r="4657" spans="1:22" x14ac:dyDescent="0.35">
      <c r="A4657" s="70">
        <f t="shared" si="81"/>
        <v>4638</v>
      </c>
      <c r="B4657" s="145">
        <v>1280206.6218922362</v>
      </c>
      <c r="U4657" s="145">
        <v>4637</v>
      </c>
      <c r="V4657" s="145">
        <v>7899302.7518694922</v>
      </c>
    </row>
    <row r="4658" spans="1:22" x14ac:dyDescent="0.35">
      <c r="A4658" s="70">
        <f t="shared" si="81"/>
        <v>4639</v>
      </c>
      <c r="B4658" s="145">
        <v>1280206.6218922362</v>
      </c>
      <c r="U4658" s="145">
        <v>4638</v>
      </c>
      <c r="V4658" s="145">
        <v>-6581483.5592737421</v>
      </c>
    </row>
    <row r="4659" spans="1:22" x14ac:dyDescent="0.35">
      <c r="A4659" s="70">
        <f t="shared" si="81"/>
        <v>4640</v>
      </c>
      <c r="B4659" s="145">
        <v>1280206.6218922362</v>
      </c>
      <c r="U4659" s="145">
        <v>4639</v>
      </c>
      <c r="V4659" s="145">
        <v>9791622.234828379</v>
      </c>
    </row>
    <row r="4660" spans="1:22" x14ac:dyDescent="0.35">
      <c r="A4660" s="70">
        <f t="shared" si="81"/>
        <v>4641</v>
      </c>
      <c r="B4660" s="145">
        <v>1280206.6218922362</v>
      </c>
      <c r="U4660" s="145">
        <v>4640</v>
      </c>
      <c r="V4660" s="145">
        <v>3204135.902865883</v>
      </c>
    </row>
    <row r="4661" spans="1:22" x14ac:dyDescent="0.35">
      <c r="A4661" s="70">
        <f t="shared" si="81"/>
        <v>4642</v>
      </c>
      <c r="B4661" s="145">
        <v>1280206.6218922362</v>
      </c>
      <c r="U4661" s="145">
        <v>4641</v>
      </c>
      <c r="V4661" s="145">
        <v>-7577101.098796593</v>
      </c>
    </row>
    <row r="4662" spans="1:22" x14ac:dyDescent="0.35">
      <c r="A4662" s="70">
        <f t="shared" si="81"/>
        <v>4643</v>
      </c>
      <c r="B4662" s="145">
        <v>1280206.6218922362</v>
      </c>
      <c r="U4662" s="145">
        <v>4642</v>
      </c>
      <c r="V4662" s="145">
        <v>-12300383.385020385</v>
      </c>
    </row>
    <row r="4663" spans="1:22" x14ac:dyDescent="0.35">
      <c r="A4663" s="70">
        <f t="shared" si="81"/>
        <v>4644</v>
      </c>
      <c r="B4663" s="145">
        <v>1280206.6218922362</v>
      </c>
      <c r="U4663" s="145">
        <v>4643</v>
      </c>
      <c r="V4663" s="145">
        <v>-3184209.7758445367</v>
      </c>
    </row>
    <row r="4664" spans="1:22" x14ac:dyDescent="0.35">
      <c r="A4664" s="70">
        <f t="shared" si="81"/>
        <v>4645</v>
      </c>
      <c r="B4664" s="145">
        <v>1280206.6218922362</v>
      </c>
      <c r="U4664" s="145">
        <v>4644</v>
      </c>
      <c r="V4664" s="145">
        <v>9792956.9821639434</v>
      </c>
    </row>
    <row r="4665" spans="1:22" x14ac:dyDescent="0.35">
      <c r="A4665" s="70">
        <f t="shared" si="81"/>
        <v>4646</v>
      </c>
      <c r="B4665" s="145">
        <v>1280206.6218922362</v>
      </c>
      <c r="U4665" s="145">
        <v>4645</v>
      </c>
      <c r="V4665" s="145">
        <v>-13500663.77867233</v>
      </c>
    </row>
    <row r="4666" spans="1:22" x14ac:dyDescent="0.35">
      <c r="A4666" s="70">
        <f t="shared" si="81"/>
        <v>4647</v>
      </c>
      <c r="B4666" s="145">
        <v>1280206.6218922362</v>
      </c>
      <c r="U4666" s="145">
        <v>4646</v>
      </c>
      <c r="V4666" s="145">
        <v>5095899.0778453685</v>
      </c>
    </row>
    <row r="4667" spans="1:22" x14ac:dyDescent="0.35">
      <c r="A4667" s="70">
        <f t="shared" si="81"/>
        <v>4648</v>
      </c>
      <c r="B4667" s="145">
        <v>1280206.6218922362</v>
      </c>
      <c r="U4667" s="145">
        <v>4647</v>
      </c>
      <c r="V4667" s="145">
        <v>6511617.4161906615</v>
      </c>
    </row>
    <row r="4668" spans="1:22" x14ac:dyDescent="0.35">
      <c r="A4668" s="70">
        <f t="shared" si="81"/>
        <v>4649</v>
      </c>
      <c r="B4668" s="145">
        <v>1280206.6218922362</v>
      </c>
      <c r="U4668" s="145">
        <v>4648</v>
      </c>
      <c r="V4668" s="145">
        <v>-14305900.339364961</v>
      </c>
    </row>
    <row r="4669" spans="1:22" x14ac:dyDescent="0.35">
      <c r="A4669" s="70">
        <f t="shared" si="81"/>
        <v>4650</v>
      </c>
      <c r="B4669" s="145">
        <v>1280206.6218922362</v>
      </c>
      <c r="U4669" s="145">
        <v>4649</v>
      </c>
      <c r="V4669" s="145">
        <v>-4456041.6519935057</v>
      </c>
    </row>
    <row r="4670" spans="1:22" x14ac:dyDescent="0.35">
      <c r="A4670" s="70">
        <f t="shared" si="81"/>
        <v>4651</v>
      </c>
      <c r="B4670" s="145">
        <v>1280206.6218922362</v>
      </c>
      <c r="U4670" s="145">
        <v>4650</v>
      </c>
      <c r="V4670" s="145">
        <v>3336974.2123018391</v>
      </c>
    </row>
    <row r="4671" spans="1:22" x14ac:dyDescent="0.35">
      <c r="A4671" s="70">
        <f t="shared" si="81"/>
        <v>4652</v>
      </c>
      <c r="B4671" s="145">
        <v>1280206.6218922362</v>
      </c>
      <c r="U4671" s="145">
        <v>4651</v>
      </c>
      <c r="V4671" s="145">
        <v>6629203.6800853834</v>
      </c>
    </row>
    <row r="4672" spans="1:22" x14ac:dyDescent="0.35">
      <c r="A4672" s="70">
        <f t="shared" si="81"/>
        <v>4653</v>
      </c>
      <c r="B4672" s="145">
        <v>1280206.6218922362</v>
      </c>
      <c r="U4672" s="145">
        <v>4652</v>
      </c>
      <c r="V4672" s="145">
        <v>-10438668.536669707</v>
      </c>
    </row>
    <row r="4673" spans="1:22" x14ac:dyDescent="0.35">
      <c r="A4673" s="70">
        <f t="shared" si="81"/>
        <v>4654</v>
      </c>
      <c r="B4673" s="145">
        <v>1280206.6218922362</v>
      </c>
      <c r="U4673" s="145">
        <v>4653</v>
      </c>
      <c r="V4673" s="145">
        <v>-1759987.7039195858</v>
      </c>
    </row>
    <row r="4674" spans="1:22" x14ac:dyDescent="0.35">
      <c r="A4674" s="70">
        <f t="shared" si="81"/>
        <v>4655</v>
      </c>
      <c r="B4674" s="145">
        <v>1280206.6218922362</v>
      </c>
      <c r="U4674" s="145">
        <v>4654</v>
      </c>
      <c r="V4674" s="145">
        <v>-17344010.036931701</v>
      </c>
    </row>
    <row r="4675" spans="1:22" x14ac:dyDescent="0.35">
      <c r="A4675" s="70">
        <f t="shared" si="81"/>
        <v>4656</v>
      </c>
      <c r="B4675" s="145">
        <v>1280206.6218922362</v>
      </c>
      <c r="U4675" s="145">
        <v>4655</v>
      </c>
      <c r="V4675" s="145">
        <v>6141517.2015439011</v>
      </c>
    </row>
    <row r="4676" spans="1:22" x14ac:dyDescent="0.35">
      <c r="A4676" s="70">
        <f t="shared" si="81"/>
        <v>4657</v>
      </c>
      <c r="B4676" s="145">
        <v>1280206.6218922362</v>
      </c>
      <c r="U4676" s="145">
        <v>4656</v>
      </c>
      <c r="V4676" s="145">
        <v>3118587.6292040162</v>
      </c>
    </row>
    <row r="4677" spans="1:22" x14ac:dyDescent="0.35">
      <c r="A4677" s="70">
        <f t="shared" si="81"/>
        <v>4658</v>
      </c>
      <c r="B4677" s="145">
        <v>1280206.6218922362</v>
      </c>
      <c r="U4677" s="145">
        <v>4657</v>
      </c>
      <c r="V4677" s="145">
        <v>22940073.878540341</v>
      </c>
    </row>
    <row r="4678" spans="1:22" x14ac:dyDescent="0.35">
      <c r="A4678" s="70">
        <f t="shared" si="81"/>
        <v>4659</v>
      </c>
      <c r="B4678" s="145">
        <v>1280206.6218922362</v>
      </c>
      <c r="U4678" s="145">
        <v>4658</v>
      </c>
      <c r="V4678" s="145">
        <v>5983576.2008783594</v>
      </c>
    </row>
    <row r="4679" spans="1:22" x14ac:dyDescent="0.35">
      <c r="A4679" s="70">
        <f t="shared" si="81"/>
        <v>4660</v>
      </c>
      <c r="B4679" s="145">
        <v>1280206.6218922362</v>
      </c>
      <c r="U4679" s="145">
        <v>4659</v>
      </c>
      <c r="V4679" s="145">
        <v>-7830033.4796419442</v>
      </c>
    </row>
    <row r="4680" spans="1:22" x14ac:dyDescent="0.35">
      <c r="A4680" s="70">
        <f t="shared" si="81"/>
        <v>4661</v>
      </c>
      <c r="B4680" s="145">
        <v>1280206.6218922362</v>
      </c>
      <c r="U4680" s="145">
        <v>4660</v>
      </c>
      <c r="V4680" s="145">
        <v>18283671.914399102</v>
      </c>
    </row>
    <row r="4681" spans="1:22" x14ac:dyDescent="0.35">
      <c r="A4681" s="70">
        <f t="shared" si="81"/>
        <v>4662</v>
      </c>
      <c r="B4681" s="145">
        <v>1280206.6218922362</v>
      </c>
      <c r="U4681" s="145">
        <v>4661</v>
      </c>
      <c r="V4681" s="145">
        <v>8012382.4357227795</v>
      </c>
    </row>
    <row r="4682" spans="1:22" x14ac:dyDescent="0.35">
      <c r="A4682" s="70">
        <f t="shared" si="81"/>
        <v>4663</v>
      </c>
      <c r="B4682" s="145">
        <v>1280206.6218922362</v>
      </c>
      <c r="U4682" s="145">
        <v>4662</v>
      </c>
      <c r="V4682" s="145">
        <v>6652705.094959192</v>
      </c>
    </row>
    <row r="4683" spans="1:22" x14ac:dyDescent="0.35">
      <c r="A4683" s="70">
        <f t="shared" si="81"/>
        <v>4664</v>
      </c>
      <c r="B4683" s="145">
        <v>1280206.6218922362</v>
      </c>
      <c r="U4683" s="145">
        <v>4663</v>
      </c>
      <c r="V4683" s="145">
        <v>4482616.1886684857</v>
      </c>
    </row>
    <row r="4684" spans="1:22" x14ac:dyDescent="0.35">
      <c r="A4684" s="70">
        <f t="shared" si="81"/>
        <v>4665</v>
      </c>
      <c r="B4684" s="145">
        <v>1280206.6218922362</v>
      </c>
      <c r="U4684" s="145">
        <v>4664</v>
      </c>
      <c r="V4684" s="145">
        <v>8103652.8680164069</v>
      </c>
    </row>
    <row r="4685" spans="1:22" x14ac:dyDescent="0.35">
      <c r="A4685" s="70">
        <f t="shared" si="81"/>
        <v>4666</v>
      </c>
      <c r="B4685" s="145">
        <v>1280206.6218922362</v>
      </c>
      <c r="U4685" s="145">
        <v>4665</v>
      </c>
      <c r="V4685" s="145">
        <v>578377.32871119678</v>
      </c>
    </row>
    <row r="4686" spans="1:22" x14ac:dyDescent="0.35">
      <c r="A4686" s="70">
        <f t="shared" si="81"/>
        <v>4667</v>
      </c>
      <c r="B4686" s="145">
        <v>1280206.6218922362</v>
      </c>
      <c r="U4686" s="145">
        <v>4666</v>
      </c>
      <c r="V4686" s="145">
        <v>15320087.259737577</v>
      </c>
    </row>
    <row r="4687" spans="1:22" x14ac:dyDescent="0.35">
      <c r="A4687" s="70">
        <f t="shared" si="81"/>
        <v>4668</v>
      </c>
      <c r="B4687" s="145">
        <v>1280206.6218922362</v>
      </c>
      <c r="U4687" s="145">
        <v>4667</v>
      </c>
      <c r="V4687" s="145">
        <v>23205079.620364048</v>
      </c>
    </row>
    <row r="4688" spans="1:22" x14ac:dyDescent="0.35">
      <c r="A4688" s="70">
        <f t="shared" si="81"/>
        <v>4669</v>
      </c>
      <c r="B4688" s="145">
        <v>1280206.6218922362</v>
      </c>
      <c r="U4688" s="145">
        <v>4668</v>
      </c>
      <c r="V4688" s="145">
        <v>-13180440.050944176</v>
      </c>
    </row>
    <row r="4689" spans="1:22" x14ac:dyDescent="0.35">
      <c r="A4689" s="70">
        <f t="shared" si="81"/>
        <v>4670</v>
      </c>
      <c r="B4689" s="145">
        <v>1280206.6218922362</v>
      </c>
      <c r="U4689" s="145">
        <v>4669</v>
      </c>
      <c r="V4689" s="145">
        <v>-609154.93901742995</v>
      </c>
    </row>
    <row r="4690" spans="1:22" x14ac:dyDescent="0.35">
      <c r="A4690" s="70">
        <f t="shared" si="81"/>
        <v>4671</v>
      </c>
      <c r="B4690" s="145">
        <v>1280206.6218922362</v>
      </c>
      <c r="U4690" s="145">
        <v>4670</v>
      </c>
      <c r="V4690" s="145">
        <v>78900.502474077046</v>
      </c>
    </row>
    <row r="4691" spans="1:22" x14ac:dyDescent="0.35">
      <c r="A4691" s="70">
        <f t="shared" si="81"/>
        <v>4672</v>
      </c>
      <c r="B4691" s="145">
        <v>1280206.6218922362</v>
      </c>
      <c r="U4691" s="145">
        <v>4671</v>
      </c>
      <c r="V4691" s="145">
        <v>26197107.100683019</v>
      </c>
    </row>
    <row r="4692" spans="1:22" x14ac:dyDescent="0.35">
      <c r="A4692" s="70">
        <f t="shared" si="81"/>
        <v>4673</v>
      </c>
      <c r="B4692" s="145">
        <v>1280206.6218922362</v>
      </c>
      <c r="U4692" s="145">
        <v>4672</v>
      </c>
      <c r="V4692" s="145">
        <v>24445233.88499704</v>
      </c>
    </row>
    <row r="4693" spans="1:22" x14ac:dyDescent="0.35">
      <c r="A4693" s="70">
        <f t="shared" si="81"/>
        <v>4674</v>
      </c>
      <c r="B4693" s="145">
        <v>1280206.6218922362</v>
      </c>
      <c r="U4693" s="145">
        <v>4673</v>
      </c>
      <c r="V4693" s="145">
        <v>19621757.985163942</v>
      </c>
    </row>
    <row r="4694" spans="1:22" x14ac:dyDescent="0.35">
      <c r="A4694" s="70">
        <f t="shared" ref="A4694:A4757" si="82">A4693+1</f>
        <v>4675</v>
      </c>
      <c r="B4694" s="145">
        <v>1280206.6218922362</v>
      </c>
      <c r="U4694" s="145">
        <v>4674</v>
      </c>
      <c r="V4694" s="145">
        <v>6274864.0254561678</v>
      </c>
    </row>
    <row r="4695" spans="1:22" x14ac:dyDescent="0.35">
      <c r="A4695" s="70">
        <f t="shared" si="82"/>
        <v>4676</v>
      </c>
      <c r="B4695" s="145">
        <v>1280206.6218922362</v>
      </c>
      <c r="U4695" s="145">
        <v>4675</v>
      </c>
      <c r="V4695" s="145">
        <v>2694542.2395453416</v>
      </c>
    </row>
    <row r="4696" spans="1:22" x14ac:dyDescent="0.35">
      <c r="A4696" s="70">
        <f t="shared" si="82"/>
        <v>4677</v>
      </c>
      <c r="B4696" s="145">
        <v>1280206.6218922362</v>
      </c>
      <c r="U4696" s="145">
        <v>4676</v>
      </c>
      <c r="V4696" s="145">
        <v>5792355.9038293436</v>
      </c>
    </row>
    <row r="4697" spans="1:22" x14ac:dyDescent="0.35">
      <c r="A4697" s="70">
        <f t="shared" si="82"/>
        <v>4678</v>
      </c>
      <c r="B4697" s="145">
        <v>1280206.6218922362</v>
      </c>
      <c r="U4697" s="145">
        <v>4677</v>
      </c>
      <c r="V4697" s="145">
        <v>14930404.605000611</v>
      </c>
    </row>
    <row r="4698" spans="1:22" x14ac:dyDescent="0.35">
      <c r="A4698" s="70">
        <f t="shared" si="82"/>
        <v>4679</v>
      </c>
      <c r="B4698" s="145">
        <v>1280206.6218922362</v>
      </c>
      <c r="U4698" s="145">
        <v>4678</v>
      </c>
      <c r="V4698" s="145">
        <v>12954914.995484155</v>
      </c>
    </row>
    <row r="4699" spans="1:22" x14ac:dyDescent="0.35">
      <c r="A4699" s="70">
        <f t="shared" si="82"/>
        <v>4680</v>
      </c>
      <c r="B4699" s="145">
        <v>1280206.6218922362</v>
      </c>
      <c r="U4699" s="145">
        <v>4679</v>
      </c>
      <c r="V4699" s="145">
        <v>-19640012.56187446</v>
      </c>
    </row>
    <row r="4700" spans="1:22" x14ac:dyDescent="0.35">
      <c r="A4700" s="70">
        <f t="shared" si="82"/>
        <v>4681</v>
      </c>
      <c r="B4700" s="145">
        <v>1280206.6218922362</v>
      </c>
      <c r="U4700" s="145">
        <v>4680</v>
      </c>
      <c r="V4700" s="145">
        <v>-2754607.2925215326</v>
      </c>
    </row>
    <row r="4701" spans="1:22" x14ac:dyDescent="0.35">
      <c r="A4701" s="70">
        <f t="shared" si="82"/>
        <v>4682</v>
      </c>
      <c r="B4701" s="145">
        <v>1280206.6218922362</v>
      </c>
      <c r="U4701" s="145">
        <v>4681</v>
      </c>
      <c r="V4701" s="145">
        <v>18263012.136725746</v>
      </c>
    </row>
    <row r="4702" spans="1:22" x14ac:dyDescent="0.35">
      <c r="A4702" s="70">
        <f t="shared" si="82"/>
        <v>4683</v>
      </c>
      <c r="B4702" s="145">
        <v>1280206.6218922362</v>
      </c>
      <c r="U4702" s="145">
        <v>4682</v>
      </c>
      <c r="V4702" s="145">
        <v>12069039.226801671</v>
      </c>
    </row>
    <row r="4703" spans="1:22" x14ac:dyDescent="0.35">
      <c r="A4703" s="70">
        <f t="shared" si="82"/>
        <v>4684</v>
      </c>
      <c r="B4703" s="145">
        <v>1280206.6218922362</v>
      </c>
      <c r="U4703" s="145">
        <v>4683</v>
      </c>
      <c r="V4703" s="145">
        <v>13341275.528738279</v>
      </c>
    </row>
    <row r="4704" spans="1:22" x14ac:dyDescent="0.35">
      <c r="A4704" s="70">
        <f t="shared" si="82"/>
        <v>4685</v>
      </c>
      <c r="B4704" s="145">
        <v>1280206.6218922362</v>
      </c>
      <c r="U4704" s="145">
        <v>4684</v>
      </c>
      <c r="V4704" s="145">
        <v>10984042.161241405</v>
      </c>
    </row>
    <row r="4705" spans="1:22" x14ac:dyDescent="0.35">
      <c r="A4705" s="70">
        <f t="shared" si="82"/>
        <v>4686</v>
      </c>
      <c r="B4705" s="145">
        <v>1280206.6218922362</v>
      </c>
      <c r="U4705" s="145">
        <v>4685</v>
      </c>
      <c r="V4705" s="145">
        <v>8261301.1526491009</v>
      </c>
    </row>
    <row r="4706" spans="1:22" x14ac:dyDescent="0.35">
      <c r="A4706" s="70">
        <f t="shared" si="82"/>
        <v>4687</v>
      </c>
      <c r="B4706" s="145">
        <v>1280206.6218922362</v>
      </c>
      <c r="U4706" s="145">
        <v>4686</v>
      </c>
      <c r="V4706" s="145">
        <v>-5796538.4073833004</v>
      </c>
    </row>
    <row r="4707" spans="1:22" x14ac:dyDescent="0.35">
      <c r="A4707" s="70">
        <f t="shared" si="82"/>
        <v>4688</v>
      </c>
      <c r="B4707" s="145">
        <v>1280206.6218922362</v>
      </c>
      <c r="U4707" s="145">
        <v>4687</v>
      </c>
      <c r="V4707" s="145">
        <v>5218597.3395864516</v>
      </c>
    </row>
    <row r="4708" spans="1:22" x14ac:dyDescent="0.35">
      <c r="A4708" s="70">
        <f t="shared" si="82"/>
        <v>4689</v>
      </c>
      <c r="B4708" s="145">
        <v>1280206.6218922362</v>
      </c>
      <c r="U4708" s="145">
        <v>4688</v>
      </c>
      <c r="V4708" s="145">
        <v>-15441502.665430108</v>
      </c>
    </row>
    <row r="4709" spans="1:22" x14ac:dyDescent="0.35">
      <c r="A4709" s="70">
        <f t="shared" si="82"/>
        <v>4690</v>
      </c>
      <c r="B4709" s="145">
        <v>1280206.6218922362</v>
      </c>
      <c r="U4709" s="145">
        <v>4689</v>
      </c>
      <c r="V4709" s="145">
        <v>-7407804.9463622421</v>
      </c>
    </row>
    <row r="4710" spans="1:22" x14ac:dyDescent="0.35">
      <c r="A4710" s="70">
        <f t="shared" si="82"/>
        <v>4691</v>
      </c>
      <c r="B4710" s="145">
        <v>1280206.6218922362</v>
      </c>
      <c r="U4710" s="145">
        <v>4690</v>
      </c>
      <c r="V4710" s="145">
        <v>45598072.417379156</v>
      </c>
    </row>
    <row r="4711" spans="1:22" x14ac:dyDescent="0.35">
      <c r="A4711" s="70">
        <f t="shared" si="82"/>
        <v>4692</v>
      </c>
      <c r="B4711" s="145">
        <v>1280206.6218922362</v>
      </c>
      <c r="U4711" s="145">
        <v>4691</v>
      </c>
      <c r="V4711" s="145">
        <v>-6880404.2667911351</v>
      </c>
    </row>
    <row r="4712" spans="1:22" x14ac:dyDescent="0.35">
      <c r="A4712" s="70">
        <f t="shared" si="82"/>
        <v>4693</v>
      </c>
      <c r="B4712" s="145">
        <v>1280206.6218922362</v>
      </c>
      <c r="U4712" s="145">
        <v>4692</v>
      </c>
      <c r="V4712" s="145">
        <v>-1509496.5015409663</v>
      </c>
    </row>
    <row r="4713" spans="1:22" x14ac:dyDescent="0.35">
      <c r="A4713" s="70">
        <f t="shared" si="82"/>
        <v>4694</v>
      </c>
      <c r="B4713" s="145">
        <v>1280206.6218922362</v>
      </c>
      <c r="U4713" s="145">
        <v>4693</v>
      </c>
      <c r="V4713" s="145">
        <v>-19499431.765903804</v>
      </c>
    </row>
    <row r="4714" spans="1:22" x14ac:dyDescent="0.35">
      <c r="A4714" s="70">
        <f t="shared" si="82"/>
        <v>4695</v>
      </c>
      <c r="B4714" s="145">
        <v>1280206.6218922362</v>
      </c>
      <c r="U4714" s="145">
        <v>4694</v>
      </c>
      <c r="V4714" s="145">
        <v>-2466581.884146085</v>
      </c>
    </row>
    <row r="4715" spans="1:22" x14ac:dyDescent="0.35">
      <c r="A4715" s="70">
        <f t="shared" si="82"/>
        <v>4696</v>
      </c>
      <c r="B4715" s="145">
        <v>1280206.6218922362</v>
      </c>
      <c r="U4715" s="145">
        <v>4695</v>
      </c>
      <c r="V4715" s="145">
        <v>-9877333.8113924265</v>
      </c>
    </row>
    <row r="4716" spans="1:22" x14ac:dyDescent="0.35">
      <c r="A4716" s="70">
        <f t="shared" si="82"/>
        <v>4697</v>
      </c>
      <c r="B4716" s="145">
        <v>1280206.6218922362</v>
      </c>
      <c r="U4716" s="145">
        <v>4696</v>
      </c>
      <c r="V4716" s="145">
        <v>38451063.838156454</v>
      </c>
    </row>
    <row r="4717" spans="1:22" x14ac:dyDescent="0.35">
      <c r="A4717" s="70">
        <f t="shared" si="82"/>
        <v>4698</v>
      </c>
      <c r="B4717" s="145">
        <v>1280206.6218922362</v>
      </c>
      <c r="U4717" s="145">
        <v>4697</v>
      </c>
      <c r="V4717" s="145">
        <v>18953739.802461028</v>
      </c>
    </row>
    <row r="4718" spans="1:22" x14ac:dyDescent="0.35">
      <c r="A4718" s="70">
        <f t="shared" si="82"/>
        <v>4699</v>
      </c>
      <c r="B4718" s="145">
        <v>1280206.6218922362</v>
      </c>
      <c r="U4718" s="145">
        <v>4698</v>
      </c>
      <c r="V4718" s="145">
        <v>-14384314.559381172</v>
      </c>
    </row>
    <row r="4719" spans="1:22" x14ac:dyDescent="0.35">
      <c r="A4719" s="70">
        <f t="shared" si="82"/>
        <v>4700</v>
      </c>
      <c r="B4719" s="145">
        <v>1280206.6218922362</v>
      </c>
      <c r="U4719" s="145">
        <v>4699</v>
      </c>
      <c r="V4719" s="145">
        <v>-2602040.6953312978</v>
      </c>
    </row>
    <row r="4720" spans="1:22" x14ac:dyDescent="0.35">
      <c r="A4720" s="70">
        <f t="shared" si="82"/>
        <v>4701</v>
      </c>
      <c r="B4720" s="145">
        <v>1280206.6218922362</v>
      </c>
      <c r="U4720" s="145">
        <v>4700</v>
      </c>
      <c r="V4720" s="145">
        <v>-14420805.853126615</v>
      </c>
    </row>
    <row r="4721" spans="1:22" x14ac:dyDescent="0.35">
      <c r="A4721" s="70">
        <f t="shared" si="82"/>
        <v>4702</v>
      </c>
      <c r="B4721" s="145">
        <v>1280206.6218922362</v>
      </c>
      <c r="U4721" s="145">
        <v>4701</v>
      </c>
      <c r="V4721" s="145">
        <v>7762552.0621651821</v>
      </c>
    </row>
    <row r="4722" spans="1:22" x14ac:dyDescent="0.35">
      <c r="A4722" s="70">
        <f t="shared" si="82"/>
        <v>4703</v>
      </c>
      <c r="B4722" s="145">
        <v>1280206.6218922362</v>
      </c>
      <c r="U4722" s="145">
        <v>4702</v>
      </c>
      <c r="V4722" s="145">
        <v>-9070204.4884180631</v>
      </c>
    </row>
    <row r="4723" spans="1:22" x14ac:dyDescent="0.35">
      <c r="A4723" s="70">
        <f t="shared" si="82"/>
        <v>4704</v>
      </c>
      <c r="B4723" s="145">
        <v>1280206.6218922362</v>
      </c>
      <c r="U4723" s="145">
        <v>4703</v>
      </c>
      <c r="V4723" s="145">
        <v>15712318.012310162</v>
      </c>
    </row>
    <row r="4724" spans="1:22" x14ac:dyDescent="0.35">
      <c r="A4724" s="70">
        <f t="shared" si="82"/>
        <v>4705</v>
      </c>
      <c r="B4724" s="145">
        <v>1280206.6218922362</v>
      </c>
      <c r="U4724" s="145">
        <v>4704</v>
      </c>
      <c r="V4724" s="145">
        <v>1443185.1464537717</v>
      </c>
    </row>
    <row r="4725" spans="1:22" x14ac:dyDescent="0.35">
      <c r="A4725" s="70">
        <f t="shared" si="82"/>
        <v>4706</v>
      </c>
      <c r="B4725" s="145">
        <v>1280206.6218922362</v>
      </c>
      <c r="U4725" s="145">
        <v>4705</v>
      </c>
      <c r="V4725" s="145">
        <v>-12536179.405748449</v>
      </c>
    </row>
    <row r="4726" spans="1:22" x14ac:dyDescent="0.35">
      <c r="A4726" s="70">
        <f t="shared" si="82"/>
        <v>4707</v>
      </c>
      <c r="B4726" s="145">
        <v>1280206.6218922362</v>
      </c>
      <c r="U4726" s="145">
        <v>4706</v>
      </c>
      <c r="V4726" s="145">
        <v>2935299.438087102</v>
      </c>
    </row>
    <row r="4727" spans="1:22" x14ac:dyDescent="0.35">
      <c r="A4727" s="70">
        <f t="shared" si="82"/>
        <v>4708</v>
      </c>
      <c r="B4727" s="145">
        <v>1280206.6218922362</v>
      </c>
      <c r="U4727" s="145">
        <v>4707</v>
      </c>
      <c r="V4727" s="145">
        <v>14499634.701689377</v>
      </c>
    </row>
    <row r="4728" spans="1:22" x14ac:dyDescent="0.35">
      <c r="A4728" s="70">
        <f t="shared" si="82"/>
        <v>4709</v>
      </c>
      <c r="B4728" s="145">
        <v>1280206.6218922362</v>
      </c>
      <c r="U4728" s="145">
        <v>4708</v>
      </c>
      <c r="V4728" s="145">
        <v>-12754884.121111207</v>
      </c>
    </row>
    <row r="4729" spans="1:22" x14ac:dyDescent="0.35">
      <c r="A4729" s="70">
        <f t="shared" si="82"/>
        <v>4710</v>
      </c>
      <c r="B4729" s="145">
        <v>1280206.6218922362</v>
      </c>
      <c r="U4729" s="145">
        <v>4709</v>
      </c>
      <c r="V4729" s="145">
        <v>-5916962.6482518371</v>
      </c>
    </row>
    <row r="4730" spans="1:22" x14ac:dyDescent="0.35">
      <c r="A4730" s="70">
        <f t="shared" si="82"/>
        <v>4711</v>
      </c>
      <c r="B4730" s="145">
        <v>1280206.6218922362</v>
      </c>
      <c r="U4730" s="145">
        <v>4710</v>
      </c>
      <c r="V4730" s="145">
        <v>7219118.2048667371</v>
      </c>
    </row>
    <row r="4731" spans="1:22" x14ac:dyDescent="0.35">
      <c r="A4731" s="70">
        <f t="shared" si="82"/>
        <v>4712</v>
      </c>
      <c r="B4731" s="145">
        <v>1280206.6218922362</v>
      </c>
      <c r="U4731" s="145">
        <v>4711</v>
      </c>
      <c r="V4731" s="145">
        <v>-3100002.4732142277</v>
      </c>
    </row>
    <row r="4732" spans="1:22" x14ac:dyDescent="0.35">
      <c r="A4732" s="70">
        <f t="shared" si="82"/>
        <v>4713</v>
      </c>
      <c r="B4732" s="145">
        <v>1280206.6218922362</v>
      </c>
      <c r="U4732" s="145">
        <v>4712</v>
      </c>
      <c r="V4732" s="145">
        <v>-16830577.826846536</v>
      </c>
    </row>
    <row r="4733" spans="1:22" x14ac:dyDescent="0.35">
      <c r="A4733" s="70">
        <f t="shared" si="82"/>
        <v>4714</v>
      </c>
      <c r="B4733" s="145">
        <v>1280206.6218922362</v>
      </c>
      <c r="U4733" s="145">
        <v>4713</v>
      </c>
      <c r="V4733" s="145">
        <v>-15106759.473561566</v>
      </c>
    </row>
    <row r="4734" spans="1:22" x14ac:dyDescent="0.35">
      <c r="A4734" s="70">
        <f t="shared" si="82"/>
        <v>4715</v>
      </c>
      <c r="B4734" s="145">
        <v>1280206.6218922362</v>
      </c>
      <c r="U4734" s="145">
        <v>4714</v>
      </c>
      <c r="V4734" s="145">
        <v>6299925.3708340526</v>
      </c>
    </row>
    <row r="4735" spans="1:22" x14ac:dyDescent="0.35">
      <c r="A4735" s="70">
        <f t="shared" si="82"/>
        <v>4716</v>
      </c>
      <c r="B4735" s="145">
        <v>1280206.6218922362</v>
      </c>
      <c r="U4735" s="145">
        <v>4715</v>
      </c>
      <c r="V4735" s="145">
        <v>-6572934.345579572</v>
      </c>
    </row>
    <row r="4736" spans="1:22" x14ac:dyDescent="0.35">
      <c r="A4736" s="70">
        <f t="shared" si="82"/>
        <v>4717</v>
      </c>
      <c r="B4736" s="145">
        <v>1280206.6218922362</v>
      </c>
      <c r="U4736" s="145">
        <v>4716</v>
      </c>
      <c r="V4736" s="145">
        <v>1717492.122973159</v>
      </c>
    </row>
    <row r="4737" spans="1:22" x14ac:dyDescent="0.35">
      <c r="A4737" s="70">
        <f t="shared" si="82"/>
        <v>4718</v>
      </c>
      <c r="B4737" s="145">
        <v>1280206.6218922362</v>
      </c>
      <c r="U4737" s="145">
        <v>4717</v>
      </c>
      <c r="V4737" s="145">
        <v>-20330352.938514784</v>
      </c>
    </row>
    <row r="4738" spans="1:22" x14ac:dyDescent="0.35">
      <c r="A4738" s="70">
        <f t="shared" si="82"/>
        <v>4719</v>
      </c>
      <c r="B4738" s="145">
        <v>1280206.6218922362</v>
      </c>
      <c r="U4738" s="145">
        <v>4718</v>
      </c>
      <c r="V4738" s="145">
        <v>-4859658.4756022934</v>
      </c>
    </row>
    <row r="4739" spans="1:22" x14ac:dyDescent="0.35">
      <c r="A4739" s="70">
        <f t="shared" si="82"/>
        <v>4720</v>
      </c>
      <c r="B4739" s="145">
        <v>1280206.6218922362</v>
      </c>
      <c r="U4739" s="145">
        <v>4719</v>
      </c>
      <c r="V4739" s="145">
        <v>-13119803.137241665</v>
      </c>
    </row>
    <row r="4740" spans="1:22" x14ac:dyDescent="0.35">
      <c r="A4740" s="70">
        <f t="shared" si="82"/>
        <v>4721</v>
      </c>
      <c r="B4740" s="145">
        <v>1280206.6218922362</v>
      </c>
      <c r="U4740" s="145">
        <v>4720</v>
      </c>
      <c r="V4740" s="145">
        <v>24569558.689936727</v>
      </c>
    </row>
    <row r="4741" spans="1:22" x14ac:dyDescent="0.35">
      <c r="A4741" s="70">
        <f t="shared" si="82"/>
        <v>4722</v>
      </c>
      <c r="B4741" s="145">
        <v>1280206.6218922362</v>
      </c>
      <c r="U4741" s="145">
        <v>4721</v>
      </c>
      <c r="V4741" s="145">
        <v>-22815224.003219601</v>
      </c>
    </row>
    <row r="4742" spans="1:22" x14ac:dyDescent="0.35">
      <c r="A4742" s="70">
        <f t="shared" si="82"/>
        <v>4723</v>
      </c>
      <c r="B4742" s="145">
        <v>1280206.6218922362</v>
      </c>
      <c r="U4742" s="145">
        <v>4722</v>
      </c>
      <c r="V4742" s="145">
        <v>-11671721.065784227</v>
      </c>
    </row>
    <row r="4743" spans="1:22" x14ac:dyDescent="0.35">
      <c r="A4743" s="70">
        <f t="shared" si="82"/>
        <v>4724</v>
      </c>
      <c r="B4743" s="145">
        <v>1280206.6218922362</v>
      </c>
      <c r="U4743" s="145">
        <v>4723</v>
      </c>
      <c r="V4743" s="145">
        <v>-9422039.5697973315</v>
      </c>
    </row>
    <row r="4744" spans="1:22" x14ac:dyDescent="0.35">
      <c r="A4744" s="70">
        <f t="shared" si="82"/>
        <v>4725</v>
      </c>
      <c r="B4744" s="145">
        <v>1280206.6218922362</v>
      </c>
      <c r="U4744" s="145">
        <v>4724</v>
      </c>
      <c r="V4744" s="145">
        <v>25334111.328340702</v>
      </c>
    </row>
    <row r="4745" spans="1:22" x14ac:dyDescent="0.35">
      <c r="A4745" s="70">
        <f t="shared" si="82"/>
        <v>4726</v>
      </c>
      <c r="B4745" s="145">
        <v>1280206.6218922362</v>
      </c>
      <c r="U4745" s="145">
        <v>4725</v>
      </c>
      <c r="V4745" s="145">
        <v>17252075.769390471</v>
      </c>
    </row>
    <row r="4746" spans="1:22" x14ac:dyDescent="0.35">
      <c r="A4746" s="70">
        <f t="shared" si="82"/>
        <v>4727</v>
      </c>
      <c r="B4746" s="145">
        <v>1280206.6218922362</v>
      </c>
      <c r="U4746" s="145">
        <v>4726</v>
      </c>
      <c r="V4746" s="145">
        <v>9548615.1416520029</v>
      </c>
    </row>
    <row r="4747" spans="1:22" x14ac:dyDescent="0.35">
      <c r="A4747" s="70">
        <f t="shared" si="82"/>
        <v>4728</v>
      </c>
      <c r="B4747" s="145">
        <v>1280206.6218922362</v>
      </c>
      <c r="U4747" s="145">
        <v>4727</v>
      </c>
      <c r="V4747" s="145">
        <v>2662304.1871519871</v>
      </c>
    </row>
    <row r="4748" spans="1:22" x14ac:dyDescent="0.35">
      <c r="A4748" s="70">
        <f t="shared" si="82"/>
        <v>4729</v>
      </c>
      <c r="B4748" s="145">
        <v>1280206.6218922362</v>
      </c>
      <c r="U4748" s="145">
        <v>4728</v>
      </c>
      <c r="V4748" s="145">
        <v>-12694812.094233453</v>
      </c>
    </row>
    <row r="4749" spans="1:22" x14ac:dyDescent="0.35">
      <c r="A4749" s="70">
        <f t="shared" si="82"/>
        <v>4730</v>
      </c>
      <c r="B4749" s="145">
        <v>1280206.6218922362</v>
      </c>
      <c r="U4749" s="145">
        <v>4729</v>
      </c>
      <c r="V4749" s="145">
        <v>-12714950.571196355</v>
      </c>
    </row>
    <row r="4750" spans="1:22" x14ac:dyDescent="0.35">
      <c r="A4750" s="70">
        <f t="shared" si="82"/>
        <v>4731</v>
      </c>
      <c r="B4750" s="145">
        <v>1280206.6218922362</v>
      </c>
      <c r="U4750" s="145">
        <v>4730</v>
      </c>
      <c r="V4750" s="145">
        <v>-19316745.56256777</v>
      </c>
    </row>
    <row r="4751" spans="1:22" x14ac:dyDescent="0.35">
      <c r="A4751" s="70">
        <f t="shared" si="82"/>
        <v>4732</v>
      </c>
      <c r="B4751" s="145">
        <v>1280206.6218922362</v>
      </c>
      <c r="U4751" s="145">
        <v>4731</v>
      </c>
      <c r="V4751" s="145">
        <v>-19187054.187088903</v>
      </c>
    </row>
    <row r="4752" spans="1:22" x14ac:dyDescent="0.35">
      <c r="A4752" s="70">
        <f t="shared" si="82"/>
        <v>4733</v>
      </c>
      <c r="B4752" s="145">
        <v>1280206.6218922362</v>
      </c>
      <c r="U4752" s="145">
        <v>4732</v>
      </c>
      <c r="V4752" s="145">
        <v>-6075762.5715309586</v>
      </c>
    </row>
    <row r="4753" spans="1:22" x14ac:dyDescent="0.35">
      <c r="A4753" s="70">
        <f t="shared" si="82"/>
        <v>4734</v>
      </c>
      <c r="B4753" s="145">
        <v>1280206.6218922362</v>
      </c>
      <c r="U4753" s="145">
        <v>4733</v>
      </c>
      <c r="V4753" s="145">
        <v>-3429039.3494448103</v>
      </c>
    </row>
    <row r="4754" spans="1:22" x14ac:dyDescent="0.35">
      <c r="A4754" s="70">
        <f t="shared" si="82"/>
        <v>4735</v>
      </c>
      <c r="B4754" s="145">
        <v>1280206.6218922362</v>
      </c>
      <c r="U4754" s="145">
        <v>4734</v>
      </c>
      <c r="V4754" s="145">
        <v>-940064.46210850403</v>
      </c>
    </row>
    <row r="4755" spans="1:22" x14ac:dyDescent="0.35">
      <c r="A4755" s="70">
        <f t="shared" si="82"/>
        <v>4736</v>
      </c>
      <c r="B4755" s="145">
        <v>1280206.6218922362</v>
      </c>
      <c r="U4755" s="145">
        <v>4735</v>
      </c>
      <c r="V4755" s="145">
        <v>1906007.1039309837</v>
      </c>
    </row>
    <row r="4756" spans="1:22" x14ac:dyDescent="0.35">
      <c r="A4756" s="70">
        <f t="shared" si="82"/>
        <v>4737</v>
      </c>
      <c r="B4756" s="145">
        <v>1280206.6218922362</v>
      </c>
      <c r="U4756" s="145">
        <v>4736</v>
      </c>
      <c r="V4756" s="145">
        <v>3403531.3567269035</v>
      </c>
    </row>
    <row r="4757" spans="1:22" x14ac:dyDescent="0.35">
      <c r="A4757" s="70">
        <f t="shared" si="82"/>
        <v>4738</v>
      </c>
      <c r="B4757" s="145">
        <v>1280206.6218922362</v>
      </c>
      <c r="U4757" s="145">
        <v>4737</v>
      </c>
      <c r="V4757" s="145">
        <v>-14886714.586142335</v>
      </c>
    </row>
    <row r="4758" spans="1:22" x14ac:dyDescent="0.35">
      <c r="A4758" s="70">
        <f t="shared" ref="A4758:A4821" si="83">A4757+1</f>
        <v>4739</v>
      </c>
      <c r="B4758" s="145">
        <v>1280206.6218922362</v>
      </c>
      <c r="U4758" s="145">
        <v>4738</v>
      </c>
      <c r="V4758" s="145">
        <v>-20005227.948028382</v>
      </c>
    </row>
    <row r="4759" spans="1:22" x14ac:dyDescent="0.35">
      <c r="A4759" s="70">
        <f t="shared" si="83"/>
        <v>4740</v>
      </c>
      <c r="B4759" s="145">
        <v>1280206.6218922362</v>
      </c>
      <c r="U4759" s="145">
        <v>4739</v>
      </c>
      <c r="V4759" s="145">
        <v>16825600.670279715</v>
      </c>
    </row>
    <row r="4760" spans="1:22" x14ac:dyDescent="0.35">
      <c r="A4760" s="70">
        <f t="shared" si="83"/>
        <v>4741</v>
      </c>
      <c r="B4760" s="145">
        <v>1280206.6218922362</v>
      </c>
      <c r="U4760" s="145">
        <v>4740</v>
      </c>
      <c r="V4760" s="145">
        <v>7202699.36017498</v>
      </c>
    </row>
    <row r="4761" spans="1:22" x14ac:dyDescent="0.35">
      <c r="A4761" s="70">
        <f t="shared" si="83"/>
        <v>4742</v>
      </c>
      <c r="B4761" s="145">
        <v>1280206.6218922362</v>
      </c>
      <c r="U4761" s="145">
        <v>4741</v>
      </c>
      <c r="V4761" s="145">
        <v>11053300.472873762</v>
      </c>
    </row>
    <row r="4762" spans="1:22" x14ac:dyDescent="0.35">
      <c r="A4762" s="70">
        <f t="shared" si="83"/>
        <v>4743</v>
      </c>
      <c r="B4762" s="145">
        <v>1280206.6218922362</v>
      </c>
      <c r="U4762" s="145">
        <v>4742</v>
      </c>
      <c r="V4762" s="145">
        <v>-7728830.1963095665</v>
      </c>
    </row>
    <row r="4763" spans="1:22" x14ac:dyDescent="0.35">
      <c r="A4763" s="70">
        <f t="shared" si="83"/>
        <v>4744</v>
      </c>
      <c r="B4763" s="145">
        <v>1280206.6218922362</v>
      </c>
      <c r="U4763" s="145">
        <v>4743</v>
      </c>
      <c r="V4763" s="145">
        <v>-17234264.486128561</v>
      </c>
    </row>
    <row r="4764" spans="1:22" x14ac:dyDescent="0.35">
      <c r="A4764" s="70">
        <f t="shared" si="83"/>
        <v>4745</v>
      </c>
      <c r="B4764" s="145">
        <v>1280206.6218922362</v>
      </c>
      <c r="U4764" s="145">
        <v>4744</v>
      </c>
      <c r="V4764" s="145">
        <v>23752259.734713614</v>
      </c>
    </row>
    <row r="4765" spans="1:22" x14ac:dyDescent="0.35">
      <c r="A4765" s="70">
        <f t="shared" si="83"/>
        <v>4746</v>
      </c>
      <c r="B4765" s="145">
        <v>1280206.6218922362</v>
      </c>
      <c r="U4765" s="145">
        <v>4745</v>
      </c>
      <c r="V4765" s="145">
        <v>-11491600.475068115</v>
      </c>
    </row>
    <row r="4766" spans="1:22" x14ac:dyDescent="0.35">
      <c r="A4766" s="70">
        <f t="shared" si="83"/>
        <v>4747</v>
      </c>
      <c r="B4766" s="145">
        <v>1280206.6218922362</v>
      </c>
      <c r="U4766" s="145">
        <v>4746</v>
      </c>
      <c r="V4766" s="145">
        <v>-11364151.786328303</v>
      </c>
    </row>
    <row r="4767" spans="1:22" x14ac:dyDescent="0.35">
      <c r="A4767" s="70">
        <f t="shared" si="83"/>
        <v>4748</v>
      </c>
      <c r="B4767" s="145">
        <v>1280206.6218922362</v>
      </c>
      <c r="U4767" s="145">
        <v>4747</v>
      </c>
      <c r="V4767" s="145">
        <v>-11673009.051015412</v>
      </c>
    </row>
    <row r="4768" spans="1:22" x14ac:dyDescent="0.35">
      <c r="A4768" s="70">
        <f t="shared" si="83"/>
        <v>4749</v>
      </c>
      <c r="B4768" s="145">
        <v>1280206.6218922362</v>
      </c>
      <c r="U4768" s="145">
        <v>4748</v>
      </c>
      <c r="V4768" s="145">
        <v>-39358675.260671601</v>
      </c>
    </row>
    <row r="4769" spans="1:22" x14ac:dyDescent="0.35">
      <c r="A4769" s="70">
        <f t="shared" si="83"/>
        <v>4750</v>
      </c>
      <c r="B4769" s="145">
        <v>1280206.6218922362</v>
      </c>
      <c r="U4769" s="145">
        <v>4749</v>
      </c>
      <c r="V4769" s="145">
        <v>-4333457.0315947607</v>
      </c>
    </row>
    <row r="4770" spans="1:22" x14ac:dyDescent="0.35">
      <c r="A4770" s="70">
        <f t="shared" si="83"/>
        <v>4751</v>
      </c>
      <c r="B4770" s="145">
        <v>1280206.6218922362</v>
      </c>
      <c r="U4770" s="145">
        <v>4750</v>
      </c>
      <c r="V4770" s="145">
        <v>34844258.969012387</v>
      </c>
    </row>
    <row r="4771" spans="1:22" x14ac:dyDescent="0.35">
      <c r="A4771" s="70">
        <f t="shared" si="83"/>
        <v>4752</v>
      </c>
      <c r="B4771" s="145">
        <v>1280206.6218922362</v>
      </c>
      <c r="U4771" s="145">
        <v>4751</v>
      </c>
      <c r="V4771" s="145">
        <v>16235038.048777565</v>
      </c>
    </row>
    <row r="4772" spans="1:22" x14ac:dyDescent="0.35">
      <c r="A4772" s="70">
        <f t="shared" si="83"/>
        <v>4753</v>
      </c>
      <c r="B4772" s="145">
        <v>1280206.6218922362</v>
      </c>
      <c r="U4772" s="145">
        <v>4752</v>
      </c>
      <c r="V4772" s="145">
        <v>-1031497.1090793572</v>
      </c>
    </row>
    <row r="4773" spans="1:22" x14ac:dyDescent="0.35">
      <c r="A4773" s="70">
        <f t="shared" si="83"/>
        <v>4754</v>
      </c>
      <c r="B4773" s="145">
        <v>1280206.6218922362</v>
      </c>
      <c r="U4773" s="145">
        <v>4753</v>
      </c>
      <c r="V4773" s="145">
        <v>-9668290.6603355557</v>
      </c>
    </row>
    <row r="4774" spans="1:22" x14ac:dyDescent="0.35">
      <c r="A4774" s="70">
        <f t="shared" si="83"/>
        <v>4755</v>
      </c>
      <c r="B4774" s="145">
        <v>1280206.6218922362</v>
      </c>
      <c r="U4774" s="145">
        <v>4754</v>
      </c>
      <c r="V4774" s="145">
        <v>-24660161.715645969</v>
      </c>
    </row>
    <row r="4775" spans="1:22" x14ac:dyDescent="0.35">
      <c r="A4775" s="70">
        <f t="shared" si="83"/>
        <v>4756</v>
      </c>
      <c r="B4775" s="145">
        <v>1280206.6218922362</v>
      </c>
      <c r="U4775" s="145">
        <v>4755</v>
      </c>
      <c r="V4775" s="145">
        <v>-7167727.273697786</v>
      </c>
    </row>
    <row r="4776" spans="1:22" x14ac:dyDescent="0.35">
      <c r="A4776" s="70">
        <f t="shared" si="83"/>
        <v>4757</v>
      </c>
      <c r="B4776" s="145">
        <v>1280206.6218922362</v>
      </c>
      <c r="U4776" s="145">
        <v>4756</v>
      </c>
      <c r="V4776" s="145">
        <v>-1293257.6644270308</v>
      </c>
    </row>
    <row r="4777" spans="1:22" x14ac:dyDescent="0.35">
      <c r="A4777" s="70">
        <f t="shared" si="83"/>
        <v>4758</v>
      </c>
      <c r="B4777" s="145">
        <v>1280206.6218922362</v>
      </c>
      <c r="U4777" s="145">
        <v>4757</v>
      </c>
      <c r="V4777" s="145">
        <v>27629487.976884887</v>
      </c>
    </row>
    <row r="4778" spans="1:22" x14ac:dyDescent="0.35">
      <c r="A4778" s="70">
        <f t="shared" si="83"/>
        <v>4759</v>
      </c>
      <c r="B4778" s="145">
        <v>1280206.6218922362</v>
      </c>
      <c r="U4778" s="145">
        <v>4758</v>
      </c>
      <c r="V4778" s="145">
        <v>-8251622.0577772912</v>
      </c>
    </row>
    <row r="4779" spans="1:22" x14ac:dyDescent="0.35">
      <c r="A4779" s="70">
        <f t="shared" si="83"/>
        <v>4760</v>
      </c>
      <c r="B4779" s="145">
        <v>1280206.6218922362</v>
      </c>
      <c r="U4779" s="145">
        <v>4759</v>
      </c>
      <c r="V4779" s="145">
        <v>-14744930.885827191</v>
      </c>
    </row>
    <row r="4780" spans="1:22" x14ac:dyDescent="0.35">
      <c r="A4780" s="70">
        <f t="shared" si="83"/>
        <v>4761</v>
      </c>
      <c r="B4780" s="145">
        <v>1280206.6218922362</v>
      </c>
      <c r="U4780" s="145">
        <v>4760</v>
      </c>
      <c r="V4780" s="145">
        <v>-8177490.0569064356</v>
      </c>
    </row>
    <row r="4781" spans="1:22" x14ac:dyDescent="0.35">
      <c r="A4781" s="70">
        <f t="shared" si="83"/>
        <v>4762</v>
      </c>
      <c r="B4781" s="145">
        <v>1280206.6218922362</v>
      </c>
      <c r="U4781" s="145">
        <v>4761</v>
      </c>
      <c r="V4781" s="145">
        <v>-26862492.348295175</v>
      </c>
    </row>
    <row r="4782" spans="1:22" x14ac:dyDescent="0.35">
      <c r="A4782" s="70">
        <f t="shared" si="83"/>
        <v>4763</v>
      </c>
      <c r="B4782" s="145">
        <v>1280206.6218922362</v>
      </c>
      <c r="U4782" s="145">
        <v>4762</v>
      </c>
      <c r="V4782" s="145">
        <v>-1140947.122955583</v>
      </c>
    </row>
    <row r="4783" spans="1:22" x14ac:dyDescent="0.35">
      <c r="A4783" s="70">
        <f t="shared" si="83"/>
        <v>4764</v>
      </c>
      <c r="B4783" s="145">
        <v>1280206.6218922362</v>
      </c>
      <c r="U4783" s="145">
        <v>4763</v>
      </c>
      <c r="V4783" s="145">
        <v>-18479444.459209405</v>
      </c>
    </row>
    <row r="4784" spans="1:22" x14ac:dyDescent="0.35">
      <c r="A4784" s="70">
        <f t="shared" si="83"/>
        <v>4765</v>
      </c>
      <c r="B4784" s="145">
        <v>1280206.6218922362</v>
      </c>
      <c r="U4784" s="145">
        <v>4764</v>
      </c>
      <c r="V4784" s="145">
        <v>2988408.9621245898</v>
      </c>
    </row>
    <row r="4785" spans="1:22" x14ac:dyDescent="0.35">
      <c r="A4785" s="70">
        <f t="shared" si="83"/>
        <v>4766</v>
      </c>
      <c r="B4785" s="145">
        <v>1280206.6218922362</v>
      </c>
      <c r="U4785" s="145">
        <v>4765</v>
      </c>
      <c r="V4785" s="145">
        <v>23721336.980822988</v>
      </c>
    </row>
    <row r="4786" spans="1:22" x14ac:dyDescent="0.35">
      <c r="A4786" s="70">
        <f t="shared" si="83"/>
        <v>4767</v>
      </c>
      <c r="B4786" s="145">
        <v>1280206.6218922362</v>
      </c>
      <c r="U4786" s="145">
        <v>4766</v>
      </c>
      <c r="V4786" s="145">
        <v>11046431.686684795</v>
      </c>
    </row>
    <row r="4787" spans="1:22" x14ac:dyDescent="0.35">
      <c r="A4787" s="70">
        <f t="shared" si="83"/>
        <v>4768</v>
      </c>
      <c r="B4787" s="145">
        <v>1280206.6218922362</v>
      </c>
      <c r="U4787" s="145">
        <v>4767</v>
      </c>
      <c r="V4787" s="145">
        <v>4436649.5110134557</v>
      </c>
    </row>
    <row r="4788" spans="1:22" x14ac:dyDescent="0.35">
      <c r="A4788" s="70">
        <f t="shared" si="83"/>
        <v>4769</v>
      </c>
      <c r="B4788" s="145">
        <v>1280206.6218922362</v>
      </c>
      <c r="U4788" s="145">
        <v>4768</v>
      </c>
      <c r="V4788" s="145">
        <v>-36806256.776659854</v>
      </c>
    </row>
    <row r="4789" spans="1:22" x14ac:dyDescent="0.35">
      <c r="A4789" s="70">
        <f t="shared" si="83"/>
        <v>4770</v>
      </c>
      <c r="B4789" s="145">
        <v>1280206.6218922362</v>
      </c>
      <c r="U4789" s="145">
        <v>4769</v>
      </c>
      <c r="V4789" s="145">
        <v>24497654.418092825</v>
      </c>
    </row>
    <row r="4790" spans="1:22" x14ac:dyDescent="0.35">
      <c r="A4790" s="70">
        <f t="shared" si="83"/>
        <v>4771</v>
      </c>
      <c r="B4790" s="145">
        <v>1280206.6218922362</v>
      </c>
      <c r="U4790" s="145">
        <v>4770</v>
      </c>
      <c r="V4790" s="145">
        <v>-6569765.4912972879</v>
      </c>
    </row>
    <row r="4791" spans="1:22" x14ac:dyDescent="0.35">
      <c r="A4791" s="70">
        <f t="shared" si="83"/>
        <v>4772</v>
      </c>
      <c r="B4791" s="145">
        <v>1280206.6218922362</v>
      </c>
      <c r="U4791" s="145">
        <v>4771</v>
      </c>
      <c r="V4791" s="145">
        <v>-11782931.633938484</v>
      </c>
    </row>
    <row r="4792" spans="1:22" x14ac:dyDescent="0.35">
      <c r="A4792" s="70">
        <f t="shared" si="83"/>
        <v>4773</v>
      </c>
      <c r="B4792" s="145">
        <v>1280206.6218922362</v>
      </c>
      <c r="U4792" s="145">
        <v>4772</v>
      </c>
      <c r="V4792" s="145">
        <v>2824445.1053501256</v>
      </c>
    </row>
    <row r="4793" spans="1:22" x14ac:dyDescent="0.35">
      <c r="A4793" s="70">
        <f t="shared" si="83"/>
        <v>4774</v>
      </c>
      <c r="B4793" s="145">
        <v>1280206.6218922362</v>
      </c>
      <c r="U4793" s="145">
        <v>4773</v>
      </c>
      <c r="V4793" s="145">
        <v>16173661.147564441</v>
      </c>
    </row>
    <row r="4794" spans="1:22" x14ac:dyDescent="0.35">
      <c r="A4794" s="70">
        <f t="shared" si="83"/>
        <v>4775</v>
      </c>
      <c r="B4794" s="145">
        <v>1280206.6218922362</v>
      </c>
      <c r="U4794" s="145">
        <v>4774</v>
      </c>
      <c r="V4794" s="145">
        <v>-12073473.426838288</v>
      </c>
    </row>
    <row r="4795" spans="1:22" x14ac:dyDescent="0.35">
      <c r="A4795" s="70">
        <f t="shared" si="83"/>
        <v>4776</v>
      </c>
      <c r="B4795" s="145">
        <v>1280206.6218922362</v>
      </c>
      <c r="U4795" s="145">
        <v>4775</v>
      </c>
      <c r="V4795" s="145">
        <v>-15172688.628048386</v>
      </c>
    </row>
    <row r="4796" spans="1:22" x14ac:dyDescent="0.35">
      <c r="A4796" s="70">
        <f t="shared" si="83"/>
        <v>4777</v>
      </c>
      <c r="B4796" s="145">
        <v>1280206.6218922362</v>
      </c>
      <c r="U4796" s="145">
        <v>4776</v>
      </c>
      <c r="V4796" s="145">
        <v>39178140.572151586</v>
      </c>
    </row>
    <row r="4797" spans="1:22" x14ac:dyDescent="0.35">
      <c r="A4797" s="70">
        <f t="shared" si="83"/>
        <v>4778</v>
      </c>
      <c r="B4797" s="145">
        <v>1280206.6218922362</v>
      </c>
      <c r="U4797" s="145">
        <v>4777</v>
      </c>
      <c r="V4797" s="145">
        <v>-21560724.858622178</v>
      </c>
    </row>
    <row r="4798" spans="1:22" x14ac:dyDescent="0.35">
      <c r="A4798" s="70">
        <f t="shared" si="83"/>
        <v>4779</v>
      </c>
      <c r="B4798" s="145">
        <v>1280206.6218922362</v>
      </c>
      <c r="U4798" s="145">
        <v>4778</v>
      </c>
      <c r="V4798" s="145">
        <v>-335517.28016008809</v>
      </c>
    </row>
    <row r="4799" spans="1:22" x14ac:dyDescent="0.35">
      <c r="A4799" s="70">
        <f t="shared" si="83"/>
        <v>4780</v>
      </c>
      <c r="B4799" s="145">
        <v>1280206.6218922362</v>
      </c>
      <c r="U4799" s="145">
        <v>4779</v>
      </c>
      <c r="V4799" s="145">
        <v>4966906.1650538929</v>
      </c>
    </row>
    <row r="4800" spans="1:22" x14ac:dyDescent="0.35">
      <c r="A4800" s="70">
        <f t="shared" si="83"/>
        <v>4781</v>
      </c>
      <c r="B4800" s="145">
        <v>1280206.6218922362</v>
      </c>
      <c r="U4800" s="145">
        <v>4780</v>
      </c>
      <c r="V4800" s="145">
        <v>13947039.908860017</v>
      </c>
    </row>
    <row r="4801" spans="1:22" x14ac:dyDescent="0.35">
      <c r="A4801" s="70">
        <f t="shared" si="83"/>
        <v>4782</v>
      </c>
      <c r="B4801" s="145">
        <v>1280206.6218922362</v>
      </c>
      <c r="U4801" s="145">
        <v>4781</v>
      </c>
      <c r="V4801" s="145">
        <v>15929836.97056511</v>
      </c>
    </row>
    <row r="4802" spans="1:22" x14ac:dyDescent="0.35">
      <c r="A4802" s="70">
        <f t="shared" si="83"/>
        <v>4783</v>
      </c>
      <c r="B4802" s="145">
        <v>1280206.6218922362</v>
      </c>
      <c r="U4802" s="145">
        <v>4782</v>
      </c>
      <c r="V4802" s="145">
        <v>8640844.2280763797</v>
      </c>
    </row>
    <row r="4803" spans="1:22" x14ac:dyDescent="0.35">
      <c r="A4803" s="70">
        <f t="shared" si="83"/>
        <v>4784</v>
      </c>
      <c r="B4803" s="145">
        <v>1280206.6218922362</v>
      </c>
      <c r="U4803" s="145">
        <v>4783</v>
      </c>
      <c r="V4803" s="145">
        <v>46516895.234976858</v>
      </c>
    </row>
    <row r="4804" spans="1:22" x14ac:dyDescent="0.35">
      <c r="A4804" s="70">
        <f t="shared" si="83"/>
        <v>4785</v>
      </c>
      <c r="B4804" s="145">
        <v>1280206.6218922362</v>
      </c>
      <c r="U4804" s="145">
        <v>4784</v>
      </c>
      <c r="V4804" s="145">
        <v>-27780949.44927834</v>
      </c>
    </row>
    <row r="4805" spans="1:22" x14ac:dyDescent="0.35">
      <c r="A4805" s="70">
        <f t="shared" si="83"/>
        <v>4786</v>
      </c>
      <c r="B4805" s="145">
        <v>1280206.6218922362</v>
      </c>
      <c r="U4805" s="145">
        <v>4785</v>
      </c>
      <c r="V4805" s="145">
        <v>3058200.0828627497</v>
      </c>
    </row>
    <row r="4806" spans="1:22" x14ac:dyDescent="0.35">
      <c r="A4806" s="70">
        <f t="shared" si="83"/>
        <v>4787</v>
      </c>
      <c r="B4806" s="145">
        <v>1280206.6218922362</v>
      </c>
      <c r="U4806" s="145">
        <v>4786</v>
      </c>
      <c r="V4806" s="145">
        <v>-12206177.194629528</v>
      </c>
    </row>
    <row r="4807" spans="1:22" x14ac:dyDescent="0.35">
      <c r="A4807" s="70">
        <f t="shared" si="83"/>
        <v>4788</v>
      </c>
      <c r="B4807" s="145">
        <v>1280206.6218922362</v>
      </c>
      <c r="U4807" s="145">
        <v>4787</v>
      </c>
      <c r="V4807" s="145">
        <v>25919036.885357909</v>
      </c>
    </row>
    <row r="4808" spans="1:22" x14ac:dyDescent="0.35">
      <c r="A4808" s="70">
        <f t="shared" si="83"/>
        <v>4789</v>
      </c>
      <c r="B4808" s="145">
        <v>1280206.6218922362</v>
      </c>
      <c r="U4808" s="145">
        <v>4788</v>
      </c>
      <c r="V4808" s="145">
        <v>2215632.961986389</v>
      </c>
    </row>
    <row r="4809" spans="1:22" x14ac:dyDescent="0.35">
      <c r="A4809" s="70">
        <f t="shared" si="83"/>
        <v>4790</v>
      </c>
      <c r="B4809" s="145">
        <v>1280206.6218922362</v>
      </c>
      <c r="U4809" s="145">
        <v>4789</v>
      </c>
      <c r="V4809" s="145">
        <v>-33068878.252503205</v>
      </c>
    </row>
    <row r="4810" spans="1:22" x14ac:dyDescent="0.35">
      <c r="A4810" s="70">
        <f t="shared" si="83"/>
        <v>4791</v>
      </c>
      <c r="B4810" s="145">
        <v>1280206.6218922362</v>
      </c>
      <c r="U4810" s="145">
        <v>4790</v>
      </c>
      <c r="V4810" s="145">
        <v>-10261434.208307512</v>
      </c>
    </row>
    <row r="4811" spans="1:22" x14ac:dyDescent="0.35">
      <c r="A4811" s="70">
        <f t="shared" si="83"/>
        <v>4792</v>
      </c>
      <c r="B4811" s="145">
        <v>1280206.6218922362</v>
      </c>
      <c r="U4811" s="145">
        <v>4791</v>
      </c>
      <c r="V4811" s="145">
        <v>27301714.57201086</v>
      </c>
    </row>
    <row r="4812" spans="1:22" x14ac:dyDescent="0.35">
      <c r="A4812" s="70">
        <f t="shared" si="83"/>
        <v>4793</v>
      </c>
      <c r="B4812" s="145">
        <v>1280206.6218922362</v>
      </c>
      <c r="U4812" s="145">
        <v>4792</v>
      </c>
      <c r="V4812" s="145">
        <v>12414944.034820896</v>
      </c>
    </row>
    <row r="4813" spans="1:22" x14ac:dyDescent="0.35">
      <c r="A4813" s="70">
        <f t="shared" si="83"/>
        <v>4794</v>
      </c>
      <c r="B4813" s="145">
        <v>1280206.6218922362</v>
      </c>
      <c r="U4813" s="145">
        <v>4793</v>
      </c>
      <c r="V4813" s="145">
        <v>14602196.239530534</v>
      </c>
    </row>
    <row r="4814" spans="1:22" x14ac:dyDescent="0.35">
      <c r="A4814" s="70">
        <f t="shared" si="83"/>
        <v>4795</v>
      </c>
      <c r="B4814" s="145">
        <v>1280206.6218922362</v>
      </c>
      <c r="U4814" s="145">
        <v>4794</v>
      </c>
      <c r="V4814" s="145">
        <v>-14617823.740064247</v>
      </c>
    </row>
    <row r="4815" spans="1:22" x14ac:dyDescent="0.35">
      <c r="A4815" s="70">
        <f t="shared" si="83"/>
        <v>4796</v>
      </c>
      <c r="B4815" s="145">
        <v>1280206.6218922362</v>
      </c>
      <c r="U4815" s="145">
        <v>4795</v>
      </c>
      <c r="V4815" s="145">
        <v>6843275.2299398072</v>
      </c>
    </row>
    <row r="4816" spans="1:22" x14ac:dyDescent="0.35">
      <c r="A4816" s="70">
        <f t="shared" si="83"/>
        <v>4797</v>
      </c>
      <c r="B4816" s="145">
        <v>1280206.6218922362</v>
      </c>
      <c r="U4816" s="145">
        <v>4796</v>
      </c>
      <c r="V4816" s="145">
        <v>-5920443.4966239221</v>
      </c>
    </row>
    <row r="4817" spans="1:22" x14ac:dyDescent="0.35">
      <c r="A4817" s="70">
        <f t="shared" si="83"/>
        <v>4798</v>
      </c>
      <c r="B4817" s="145">
        <v>1280206.6218922362</v>
      </c>
      <c r="U4817" s="145">
        <v>4797</v>
      </c>
      <c r="V4817" s="145">
        <v>10870099.946656365</v>
      </c>
    </row>
    <row r="4818" spans="1:22" x14ac:dyDescent="0.35">
      <c r="A4818" s="70">
        <f t="shared" si="83"/>
        <v>4799</v>
      </c>
      <c r="B4818" s="145">
        <v>1280206.6218922362</v>
      </c>
      <c r="U4818" s="145">
        <v>4798</v>
      </c>
      <c r="V4818" s="145">
        <v>53464151.005281404</v>
      </c>
    </row>
    <row r="4819" spans="1:22" x14ac:dyDescent="0.35">
      <c r="A4819" s="70">
        <f t="shared" si="83"/>
        <v>4800</v>
      </c>
      <c r="B4819" s="145">
        <v>1280206.6218922362</v>
      </c>
      <c r="U4819" s="145">
        <v>4799</v>
      </c>
      <c r="V4819" s="145">
        <v>-6171828.2917005848</v>
      </c>
    </row>
    <row r="4820" spans="1:22" x14ac:dyDescent="0.35">
      <c r="A4820" s="70">
        <f t="shared" si="83"/>
        <v>4801</v>
      </c>
      <c r="B4820" s="145">
        <v>1280206.6218922362</v>
      </c>
      <c r="U4820" s="145">
        <v>4800</v>
      </c>
      <c r="V4820" s="145">
        <v>18044560.415655069</v>
      </c>
    </row>
    <row r="4821" spans="1:22" x14ac:dyDescent="0.35">
      <c r="A4821" s="70">
        <f t="shared" si="83"/>
        <v>4802</v>
      </c>
      <c r="B4821" s="145">
        <v>1280206.6218922362</v>
      </c>
      <c r="U4821" s="145">
        <v>4801</v>
      </c>
      <c r="V4821" s="145">
        <v>7203845.0494859554</v>
      </c>
    </row>
    <row r="4822" spans="1:22" x14ac:dyDescent="0.35">
      <c r="A4822" s="70">
        <f t="shared" ref="A4822:A4885" si="84">A4821+1</f>
        <v>4803</v>
      </c>
      <c r="B4822" s="145">
        <v>1280206.6218922362</v>
      </c>
      <c r="U4822" s="145">
        <v>4802</v>
      </c>
      <c r="V4822" s="145">
        <v>5048669.1105272211</v>
      </c>
    </row>
    <row r="4823" spans="1:22" x14ac:dyDescent="0.35">
      <c r="A4823" s="70">
        <f t="shared" si="84"/>
        <v>4804</v>
      </c>
      <c r="B4823" s="145">
        <v>1280206.6218922362</v>
      </c>
      <c r="U4823" s="145">
        <v>4803</v>
      </c>
      <c r="V4823" s="145">
        <v>-9168448.0991100296</v>
      </c>
    </row>
    <row r="4824" spans="1:22" x14ac:dyDescent="0.35">
      <c r="A4824" s="70">
        <f t="shared" si="84"/>
        <v>4805</v>
      </c>
      <c r="B4824" s="145">
        <v>1280206.6218922362</v>
      </c>
      <c r="U4824" s="145">
        <v>4804</v>
      </c>
      <c r="V4824" s="145">
        <v>-1537630.9937979728</v>
      </c>
    </row>
    <row r="4825" spans="1:22" x14ac:dyDescent="0.35">
      <c r="A4825" s="70">
        <f t="shared" si="84"/>
        <v>4806</v>
      </c>
      <c r="B4825" s="145">
        <v>1280206.6218922362</v>
      </c>
      <c r="U4825" s="145">
        <v>4805</v>
      </c>
      <c r="V4825" s="145">
        <v>-18132246.895288549</v>
      </c>
    </row>
    <row r="4826" spans="1:22" x14ac:dyDescent="0.35">
      <c r="A4826" s="70">
        <f t="shared" si="84"/>
        <v>4807</v>
      </c>
      <c r="B4826" s="145">
        <v>1280206.6218922362</v>
      </c>
      <c r="U4826" s="145">
        <v>4806</v>
      </c>
      <c r="V4826" s="145">
        <v>14337026.770645659</v>
      </c>
    </row>
    <row r="4827" spans="1:22" x14ac:dyDescent="0.35">
      <c r="A4827" s="70">
        <f t="shared" si="84"/>
        <v>4808</v>
      </c>
      <c r="B4827" s="145">
        <v>1280206.6218922362</v>
      </c>
      <c r="U4827" s="145">
        <v>4807</v>
      </c>
      <c r="V4827" s="145">
        <v>264810.14611907676</v>
      </c>
    </row>
    <row r="4828" spans="1:22" x14ac:dyDescent="0.35">
      <c r="A4828" s="70">
        <f t="shared" si="84"/>
        <v>4809</v>
      </c>
      <c r="B4828" s="145">
        <v>1280206.6218922362</v>
      </c>
      <c r="U4828" s="145">
        <v>4808</v>
      </c>
      <c r="V4828" s="145">
        <v>-16331985.213747587</v>
      </c>
    </row>
    <row r="4829" spans="1:22" x14ac:dyDescent="0.35">
      <c r="A4829" s="70">
        <f t="shared" si="84"/>
        <v>4810</v>
      </c>
      <c r="B4829" s="145">
        <v>1280206.6218922362</v>
      </c>
      <c r="U4829" s="145">
        <v>4809</v>
      </c>
      <c r="V4829" s="145">
        <v>-12623662.52876221</v>
      </c>
    </row>
    <row r="4830" spans="1:22" x14ac:dyDescent="0.35">
      <c r="A4830" s="70">
        <f t="shared" si="84"/>
        <v>4811</v>
      </c>
      <c r="B4830" s="145">
        <v>1280206.6218922362</v>
      </c>
      <c r="U4830" s="145">
        <v>4810</v>
      </c>
      <c r="V4830" s="145">
        <v>-24136062.360712979</v>
      </c>
    </row>
    <row r="4831" spans="1:22" x14ac:dyDescent="0.35">
      <c r="A4831" s="70">
        <f t="shared" si="84"/>
        <v>4812</v>
      </c>
      <c r="B4831" s="145">
        <v>1280206.6218922362</v>
      </c>
      <c r="U4831" s="145">
        <v>4811</v>
      </c>
      <c r="V4831" s="145">
        <v>-6468686.3570288606</v>
      </c>
    </row>
    <row r="4832" spans="1:22" x14ac:dyDescent="0.35">
      <c r="A4832" s="70">
        <f t="shared" si="84"/>
        <v>4813</v>
      </c>
      <c r="B4832" s="145">
        <v>1280206.6218922362</v>
      </c>
      <c r="U4832" s="145">
        <v>4812</v>
      </c>
      <c r="V4832" s="145">
        <v>-10257995.317690572</v>
      </c>
    </row>
    <row r="4833" spans="1:22" x14ac:dyDescent="0.35">
      <c r="A4833" s="70">
        <f t="shared" si="84"/>
        <v>4814</v>
      </c>
      <c r="B4833" s="145">
        <v>1280206.6218922362</v>
      </c>
      <c r="U4833" s="145">
        <v>4813</v>
      </c>
      <c r="V4833" s="145">
        <v>23886514.878285058</v>
      </c>
    </row>
    <row r="4834" spans="1:22" x14ac:dyDescent="0.35">
      <c r="A4834" s="70">
        <f t="shared" si="84"/>
        <v>4815</v>
      </c>
      <c r="B4834" s="145">
        <v>1280206.6218922362</v>
      </c>
      <c r="U4834" s="145">
        <v>4814</v>
      </c>
      <c r="V4834" s="145">
        <v>-14396429.021357315</v>
      </c>
    </row>
    <row r="4835" spans="1:22" x14ac:dyDescent="0.35">
      <c r="A4835" s="70">
        <f t="shared" si="84"/>
        <v>4816</v>
      </c>
      <c r="B4835" s="145">
        <v>1280206.6218922362</v>
      </c>
      <c r="U4835" s="145">
        <v>4815</v>
      </c>
      <c r="V4835" s="145">
        <v>-4892066.6057173833</v>
      </c>
    </row>
    <row r="4836" spans="1:22" x14ac:dyDescent="0.35">
      <c r="A4836" s="70">
        <f t="shared" si="84"/>
        <v>4817</v>
      </c>
      <c r="B4836" s="145">
        <v>1280206.6218922362</v>
      </c>
      <c r="U4836" s="145">
        <v>4816</v>
      </c>
      <c r="V4836" s="145">
        <v>9460317.4043174982</v>
      </c>
    </row>
    <row r="4837" spans="1:22" x14ac:dyDescent="0.35">
      <c r="A4837" s="70">
        <f t="shared" si="84"/>
        <v>4818</v>
      </c>
      <c r="B4837" s="145">
        <v>1280206.6218922362</v>
      </c>
      <c r="U4837" s="145">
        <v>4817</v>
      </c>
      <c r="V4837" s="145">
        <v>-5321656.2383556031</v>
      </c>
    </row>
    <row r="4838" spans="1:22" x14ac:dyDescent="0.35">
      <c r="A4838" s="70">
        <f t="shared" si="84"/>
        <v>4819</v>
      </c>
      <c r="B4838" s="145">
        <v>1280206.6218922362</v>
      </c>
      <c r="U4838" s="145">
        <v>4818</v>
      </c>
      <c r="V4838" s="145">
        <v>-4692638.4848724212</v>
      </c>
    </row>
    <row r="4839" spans="1:22" x14ac:dyDescent="0.35">
      <c r="A4839" s="70">
        <f t="shared" si="84"/>
        <v>4820</v>
      </c>
      <c r="B4839" s="145">
        <v>1280206.6218922362</v>
      </c>
      <c r="U4839" s="145">
        <v>4819</v>
      </c>
      <c r="V4839" s="145">
        <v>-24505416.163405389</v>
      </c>
    </row>
    <row r="4840" spans="1:22" x14ac:dyDescent="0.35">
      <c r="A4840" s="70">
        <f t="shared" si="84"/>
        <v>4821</v>
      </c>
      <c r="B4840" s="145">
        <v>1280206.6218922362</v>
      </c>
      <c r="U4840" s="145">
        <v>4820</v>
      </c>
      <c r="V4840" s="145">
        <v>22368627.584805671</v>
      </c>
    </row>
    <row r="4841" spans="1:22" x14ac:dyDescent="0.35">
      <c r="A4841" s="70">
        <f t="shared" si="84"/>
        <v>4822</v>
      </c>
      <c r="B4841" s="145">
        <v>1280206.6218922362</v>
      </c>
      <c r="U4841" s="145">
        <v>4821</v>
      </c>
      <c r="V4841" s="145">
        <v>25532302.358557131</v>
      </c>
    </row>
    <row r="4842" spans="1:22" x14ac:dyDescent="0.35">
      <c r="A4842" s="70">
        <f t="shared" si="84"/>
        <v>4823</v>
      </c>
      <c r="B4842" s="145">
        <v>1280206.6218922362</v>
      </c>
      <c r="U4842" s="145">
        <v>4822</v>
      </c>
      <c r="V4842" s="145">
        <v>-31172584.65763028</v>
      </c>
    </row>
    <row r="4843" spans="1:22" x14ac:dyDescent="0.35">
      <c r="A4843" s="70">
        <f t="shared" si="84"/>
        <v>4824</v>
      </c>
      <c r="B4843" s="145">
        <v>1280206.6218922362</v>
      </c>
      <c r="U4843" s="145">
        <v>4823</v>
      </c>
      <c r="V4843" s="145">
        <v>-14652859.201568201</v>
      </c>
    </row>
    <row r="4844" spans="1:22" x14ac:dyDescent="0.35">
      <c r="A4844" s="70">
        <f t="shared" si="84"/>
        <v>4825</v>
      </c>
      <c r="B4844" s="145">
        <v>1280206.6218922362</v>
      </c>
      <c r="U4844" s="145">
        <v>4824</v>
      </c>
      <c r="V4844" s="145">
        <v>2110423.7583907992</v>
      </c>
    </row>
    <row r="4845" spans="1:22" x14ac:dyDescent="0.35">
      <c r="A4845" s="70">
        <f t="shared" si="84"/>
        <v>4826</v>
      </c>
      <c r="B4845" s="145">
        <v>1280206.6218922362</v>
      </c>
      <c r="U4845" s="145">
        <v>4825</v>
      </c>
      <c r="V4845" s="145">
        <v>6407522.3847960718</v>
      </c>
    </row>
    <row r="4846" spans="1:22" x14ac:dyDescent="0.35">
      <c r="A4846" s="70">
        <f t="shared" si="84"/>
        <v>4827</v>
      </c>
      <c r="B4846" s="145">
        <v>1280206.6218922362</v>
      </c>
      <c r="U4846" s="145">
        <v>4826</v>
      </c>
      <c r="V4846" s="145">
        <v>-18175453.683549728</v>
      </c>
    </row>
    <row r="4847" spans="1:22" x14ac:dyDescent="0.35">
      <c r="A4847" s="70">
        <f t="shared" si="84"/>
        <v>4828</v>
      </c>
      <c r="B4847" s="145">
        <v>1280206.6218922362</v>
      </c>
      <c r="U4847" s="145">
        <v>4827</v>
      </c>
      <c r="V4847" s="145">
        <v>1464781.232361868</v>
      </c>
    </row>
    <row r="4848" spans="1:22" x14ac:dyDescent="0.35">
      <c r="A4848" s="70">
        <f t="shared" si="84"/>
        <v>4829</v>
      </c>
      <c r="B4848" s="145">
        <v>1280206.6218922362</v>
      </c>
      <c r="U4848" s="145">
        <v>4828</v>
      </c>
      <c r="V4848" s="145">
        <v>-6041989.3222609926</v>
      </c>
    </row>
    <row r="4849" spans="1:22" x14ac:dyDescent="0.35">
      <c r="A4849" s="70">
        <f t="shared" si="84"/>
        <v>4830</v>
      </c>
      <c r="B4849" s="145">
        <v>1280206.6218922362</v>
      </c>
      <c r="U4849" s="145">
        <v>4829</v>
      </c>
      <c r="V4849" s="145">
        <v>-3867718.9781446084</v>
      </c>
    </row>
    <row r="4850" spans="1:22" x14ac:dyDescent="0.35">
      <c r="A4850" s="70">
        <f t="shared" si="84"/>
        <v>4831</v>
      </c>
      <c r="B4850" s="145">
        <v>1280206.6218922362</v>
      </c>
      <c r="U4850" s="145">
        <v>4830</v>
      </c>
      <c r="V4850" s="145">
        <v>1459395.4601500668</v>
      </c>
    </row>
    <row r="4851" spans="1:22" x14ac:dyDescent="0.35">
      <c r="A4851" s="70">
        <f t="shared" si="84"/>
        <v>4832</v>
      </c>
      <c r="B4851" s="145">
        <v>1280206.6218922362</v>
      </c>
      <c r="U4851" s="145">
        <v>4831</v>
      </c>
      <c r="V4851" s="145">
        <v>-14494587.372466244</v>
      </c>
    </row>
    <row r="4852" spans="1:22" x14ac:dyDescent="0.35">
      <c r="A4852" s="70">
        <f t="shared" si="84"/>
        <v>4833</v>
      </c>
      <c r="B4852" s="145">
        <v>1280206.6218922362</v>
      </c>
      <c r="U4852" s="145">
        <v>4832</v>
      </c>
      <c r="V4852" s="145">
        <v>1643984.111519482</v>
      </c>
    </row>
    <row r="4853" spans="1:22" x14ac:dyDescent="0.35">
      <c r="A4853" s="70">
        <f t="shared" si="84"/>
        <v>4834</v>
      </c>
      <c r="B4853" s="145">
        <v>1280206.6218922362</v>
      </c>
      <c r="U4853" s="145">
        <v>4833</v>
      </c>
      <c r="V4853" s="145">
        <v>-13521702.425262015</v>
      </c>
    </row>
    <row r="4854" spans="1:22" x14ac:dyDescent="0.35">
      <c r="A4854" s="70">
        <f t="shared" si="84"/>
        <v>4835</v>
      </c>
      <c r="B4854" s="145">
        <v>1280206.6218922362</v>
      </c>
      <c r="U4854" s="145">
        <v>4834</v>
      </c>
      <c r="V4854" s="145">
        <v>-23720074.068690032</v>
      </c>
    </row>
    <row r="4855" spans="1:22" x14ac:dyDescent="0.35">
      <c r="A4855" s="70">
        <f t="shared" si="84"/>
        <v>4836</v>
      </c>
      <c r="B4855" s="145">
        <v>1280206.6218922362</v>
      </c>
      <c r="U4855" s="145">
        <v>4835</v>
      </c>
      <c r="V4855" s="145">
        <v>31233655.836201988</v>
      </c>
    </row>
    <row r="4856" spans="1:22" x14ac:dyDescent="0.35">
      <c r="A4856" s="70">
        <f t="shared" si="84"/>
        <v>4837</v>
      </c>
      <c r="B4856" s="145">
        <v>1280206.6218922362</v>
      </c>
      <c r="U4856" s="145">
        <v>4836</v>
      </c>
      <c r="V4856" s="145">
        <v>10328322.035778932</v>
      </c>
    </row>
    <row r="4857" spans="1:22" x14ac:dyDescent="0.35">
      <c r="A4857" s="70">
        <f t="shared" si="84"/>
        <v>4838</v>
      </c>
      <c r="B4857" s="145">
        <v>1280206.6218922362</v>
      </c>
      <c r="U4857" s="145">
        <v>4837</v>
      </c>
      <c r="V4857" s="145">
        <v>9099369.4411120787</v>
      </c>
    </row>
    <row r="4858" spans="1:22" x14ac:dyDescent="0.35">
      <c r="A4858" s="70">
        <f t="shared" si="84"/>
        <v>4839</v>
      </c>
      <c r="B4858" s="145">
        <v>1280206.6218922362</v>
      </c>
      <c r="U4858" s="145">
        <v>4838</v>
      </c>
      <c r="V4858" s="145">
        <v>-36248943.829365708</v>
      </c>
    </row>
    <row r="4859" spans="1:22" x14ac:dyDescent="0.35">
      <c r="A4859" s="70">
        <f t="shared" si="84"/>
        <v>4840</v>
      </c>
      <c r="B4859" s="145">
        <v>1280206.6218922362</v>
      </c>
      <c r="U4859" s="145">
        <v>4839</v>
      </c>
      <c r="V4859" s="145">
        <v>13545441.909437597</v>
      </c>
    </row>
    <row r="4860" spans="1:22" x14ac:dyDescent="0.35">
      <c r="A4860" s="70">
        <f t="shared" si="84"/>
        <v>4841</v>
      </c>
      <c r="B4860" s="145">
        <v>1280206.6218922362</v>
      </c>
      <c r="U4860" s="145">
        <v>4840</v>
      </c>
      <c r="V4860" s="145">
        <v>11305513.309128106</v>
      </c>
    </row>
    <row r="4861" spans="1:22" x14ac:dyDescent="0.35">
      <c r="A4861" s="70">
        <f t="shared" si="84"/>
        <v>4842</v>
      </c>
      <c r="B4861" s="145">
        <v>1280206.6218922362</v>
      </c>
      <c r="U4861" s="145">
        <v>4841</v>
      </c>
      <c r="V4861" s="145">
        <v>-19938620.566793308</v>
      </c>
    </row>
    <row r="4862" spans="1:22" x14ac:dyDescent="0.35">
      <c r="A4862" s="70">
        <f t="shared" si="84"/>
        <v>4843</v>
      </c>
      <c r="B4862" s="145">
        <v>1280206.6218922362</v>
      </c>
      <c r="U4862" s="145">
        <v>4842</v>
      </c>
      <c r="V4862" s="145">
        <v>20790741.212199152</v>
      </c>
    </row>
    <row r="4863" spans="1:22" x14ac:dyDescent="0.35">
      <c r="A4863" s="70">
        <f t="shared" si="84"/>
        <v>4844</v>
      </c>
      <c r="B4863" s="145">
        <v>1280206.6218922362</v>
      </c>
      <c r="U4863" s="145">
        <v>4843</v>
      </c>
      <c r="V4863" s="145">
        <v>-4792487.5916060749</v>
      </c>
    </row>
    <row r="4864" spans="1:22" x14ac:dyDescent="0.35">
      <c r="A4864" s="70">
        <f t="shared" si="84"/>
        <v>4845</v>
      </c>
      <c r="B4864" s="145">
        <v>1280206.6218922362</v>
      </c>
      <c r="U4864" s="145">
        <v>4844</v>
      </c>
      <c r="V4864" s="145">
        <v>-8177661.9182076119</v>
      </c>
    </row>
    <row r="4865" spans="1:22" x14ac:dyDescent="0.35">
      <c r="A4865" s="70">
        <f t="shared" si="84"/>
        <v>4846</v>
      </c>
      <c r="B4865" s="145">
        <v>1280206.6218922362</v>
      </c>
      <c r="U4865" s="145">
        <v>4845</v>
      </c>
      <c r="V4865" s="145">
        <v>12999462.046202533</v>
      </c>
    </row>
    <row r="4866" spans="1:22" x14ac:dyDescent="0.35">
      <c r="A4866" s="70">
        <f t="shared" si="84"/>
        <v>4847</v>
      </c>
      <c r="B4866" s="145">
        <v>1280206.6218922362</v>
      </c>
      <c r="U4866" s="145">
        <v>4846</v>
      </c>
      <c r="V4866" s="145">
        <v>-17251704.052567609</v>
      </c>
    </row>
    <row r="4867" spans="1:22" x14ac:dyDescent="0.35">
      <c r="A4867" s="70">
        <f t="shared" si="84"/>
        <v>4848</v>
      </c>
      <c r="B4867" s="145">
        <v>1280206.6218922362</v>
      </c>
      <c r="U4867" s="145">
        <v>4847</v>
      </c>
      <c r="V4867" s="145">
        <v>-8704262.5670447741</v>
      </c>
    </row>
    <row r="4868" spans="1:22" x14ac:dyDescent="0.35">
      <c r="A4868" s="70">
        <f t="shared" si="84"/>
        <v>4849</v>
      </c>
      <c r="B4868" s="145">
        <v>1280206.6218922362</v>
      </c>
      <c r="U4868" s="145">
        <v>4848</v>
      </c>
      <c r="V4868" s="145">
        <v>1496540.5583987236</v>
      </c>
    </row>
    <row r="4869" spans="1:22" x14ac:dyDescent="0.35">
      <c r="A4869" s="70">
        <f t="shared" si="84"/>
        <v>4850</v>
      </c>
      <c r="B4869" s="145">
        <v>1280206.6218922362</v>
      </c>
      <c r="U4869" s="145">
        <v>4849</v>
      </c>
      <c r="V4869" s="145">
        <v>-6941985.2060473245</v>
      </c>
    </row>
    <row r="4870" spans="1:22" x14ac:dyDescent="0.35">
      <c r="A4870" s="70">
        <f t="shared" si="84"/>
        <v>4851</v>
      </c>
      <c r="B4870" s="145">
        <v>1280206.6218922362</v>
      </c>
      <c r="U4870" s="145">
        <v>4850</v>
      </c>
      <c r="V4870" s="145">
        <v>21594551.942896657</v>
      </c>
    </row>
    <row r="4871" spans="1:22" x14ac:dyDescent="0.35">
      <c r="A4871" s="70">
        <f t="shared" si="84"/>
        <v>4852</v>
      </c>
      <c r="B4871" s="145">
        <v>1280206.6218922362</v>
      </c>
      <c r="U4871" s="145">
        <v>4851</v>
      </c>
      <c r="V4871" s="145">
        <v>-10417921.600594774</v>
      </c>
    </row>
    <row r="4872" spans="1:22" x14ac:dyDescent="0.35">
      <c r="A4872" s="70">
        <f t="shared" si="84"/>
        <v>4853</v>
      </c>
      <c r="B4872" s="145">
        <v>1280206.6218922362</v>
      </c>
      <c r="U4872" s="145">
        <v>4852</v>
      </c>
      <c r="V4872" s="145">
        <v>-16900966.570336394</v>
      </c>
    </row>
    <row r="4873" spans="1:22" x14ac:dyDescent="0.35">
      <c r="A4873" s="70">
        <f t="shared" si="84"/>
        <v>4854</v>
      </c>
      <c r="B4873" s="145">
        <v>1280206.6218922362</v>
      </c>
      <c r="U4873" s="145">
        <v>4853</v>
      </c>
      <c r="V4873" s="145">
        <v>11590952.260529246</v>
      </c>
    </row>
    <row r="4874" spans="1:22" x14ac:dyDescent="0.35">
      <c r="A4874" s="70">
        <f t="shared" si="84"/>
        <v>4855</v>
      </c>
      <c r="B4874" s="145">
        <v>1280206.6218922362</v>
      </c>
      <c r="U4874" s="145">
        <v>4854</v>
      </c>
      <c r="V4874" s="145">
        <v>-17986673.865003418</v>
      </c>
    </row>
    <row r="4875" spans="1:22" x14ac:dyDescent="0.35">
      <c r="A4875" s="70">
        <f t="shared" si="84"/>
        <v>4856</v>
      </c>
      <c r="B4875" s="145">
        <v>1280206.6218922362</v>
      </c>
      <c r="U4875" s="145">
        <v>4855</v>
      </c>
      <c r="V4875" s="145">
        <v>-8448755.5685838498</v>
      </c>
    </row>
    <row r="4876" spans="1:22" x14ac:dyDescent="0.35">
      <c r="A4876" s="70">
        <f t="shared" si="84"/>
        <v>4857</v>
      </c>
      <c r="B4876" s="145">
        <v>1280206.6218922362</v>
      </c>
      <c r="U4876" s="145">
        <v>4856</v>
      </c>
      <c r="V4876" s="145">
        <v>-12350970.226559993</v>
      </c>
    </row>
    <row r="4877" spans="1:22" x14ac:dyDescent="0.35">
      <c r="A4877" s="70">
        <f t="shared" si="84"/>
        <v>4858</v>
      </c>
      <c r="B4877" s="145">
        <v>1280206.6218922362</v>
      </c>
      <c r="U4877" s="145">
        <v>4857</v>
      </c>
      <c r="V4877" s="145">
        <v>14702249.698536735</v>
      </c>
    </row>
    <row r="4878" spans="1:22" x14ac:dyDescent="0.35">
      <c r="A4878" s="70">
        <f t="shared" si="84"/>
        <v>4859</v>
      </c>
      <c r="B4878" s="145">
        <v>1280206.6218922362</v>
      </c>
      <c r="U4878" s="145">
        <v>4858</v>
      </c>
      <c r="V4878" s="145">
        <v>5539017.8666052148</v>
      </c>
    </row>
    <row r="4879" spans="1:22" x14ac:dyDescent="0.35">
      <c r="A4879" s="70">
        <f t="shared" si="84"/>
        <v>4860</v>
      </c>
      <c r="B4879" s="145">
        <v>1280206.6218922362</v>
      </c>
      <c r="U4879" s="145">
        <v>4859</v>
      </c>
      <c r="V4879" s="145">
        <v>-21034021.125080481</v>
      </c>
    </row>
    <row r="4880" spans="1:22" x14ac:dyDescent="0.35">
      <c r="A4880" s="70">
        <f t="shared" si="84"/>
        <v>4861</v>
      </c>
      <c r="B4880" s="145">
        <v>1280206.6218922362</v>
      </c>
      <c r="U4880" s="145">
        <v>4860</v>
      </c>
      <c r="V4880" s="145">
        <v>13245189.386186674</v>
      </c>
    </row>
    <row r="4881" spans="1:22" x14ac:dyDescent="0.35">
      <c r="A4881" s="70">
        <f t="shared" si="84"/>
        <v>4862</v>
      </c>
      <c r="B4881" s="145">
        <v>1280206.6218922362</v>
      </c>
      <c r="U4881" s="145">
        <v>4861</v>
      </c>
      <c r="V4881" s="145">
        <v>38352005.349656716</v>
      </c>
    </row>
    <row r="4882" spans="1:22" x14ac:dyDescent="0.35">
      <c r="A4882" s="70">
        <f t="shared" si="84"/>
        <v>4863</v>
      </c>
      <c r="B4882" s="145">
        <v>1280206.6218922362</v>
      </c>
      <c r="U4882" s="145">
        <v>4862</v>
      </c>
      <c r="V4882" s="145">
        <v>-3557490.8653728757</v>
      </c>
    </row>
    <row r="4883" spans="1:22" x14ac:dyDescent="0.35">
      <c r="A4883" s="70">
        <f t="shared" si="84"/>
        <v>4864</v>
      </c>
      <c r="B4883" s="145">
        <v>1280206.6218922362</v>
      </c>
      <c r="U4883" s="145">
        <v>4863</v>
      </c>
      <c r="V4883" s="145">
        <v>-2172955.1708706431</v>
      </c>
    </row>
    <row r="4884" spans="1:22" x14ac:dyDescent="0.35">
      <c r="A4884" s="70">
        <f t="shared" si="84"/>
        <v>4865</v>
      </c>
      <c r="B4884" s="145">
        <v>1280206.6218922362</v>
      </c>
      <c r="U4884" s="145">
        <v>4864</v>
      </c>
      <c r="V4884" s="145">
        <v>4807678.2209404781</v>
      </c>
    </row>
    <row r="4885" spans="1:22" x14ac:dyDescent="0.35">
      <c r="A4885" s="70">
        <f t="shared" si="84"/>
        <v>4866</v>
      </c>
      <c r="B4885" s="145">
        <v>1280206.6218922362</v>
      </c>
      <c r="U4885" s="145">
        <v>4865</v>
      </c>
      <c r="V4885" s="145">
        <v>9482046.7530792765</v>
      </c>
    </row>
    <row r="4886" spans="1:22" x14ac:dyDescent="0.35">
      <c r="A4886" s="70">
        <f t="shared" ref="A4886:A4949" si="85">A4885+1</f>
        <v>4867</v>
      </c>
      <c r="B4886" s="145">
        <v>1280206.6218922362</v>
      </c>
      <c r="U4886" s="145">
        <v>4866</v>
      </c>
      <c r="V4886" s="145">
        <v>-7823891.8051523827</v>
      </c>
    </row>
    <row r="4887" spans="1:22" x14ac:dyDescent="0.35">
      <c r="A4887" s="70">
        <f t="shared" si="85"/>
        <v>4868</v>
      </c>
      <c r="B4887" s="145">
        <v>1280206.6218922362</v>
      </c>
      <c r="U4887" s="145">
        <v>4867</v>
      </c>
      <c r="V4887" s="145">
        <v>-13109096.218442108</v>
      </c>
    </row>
    <row r="4888" spans="1:22" x14ac:dyDescent="0.35">
      <c r="A4888" s="70">
        <f t="shared" si="85"/>
        <v>4869</v>
      </c>
      <c r="B4888" s="145">
        <v>1280206.6218922362</v>
      </c>
      <c r="U4888" s="145">
        <v>4868</v>
      </c>
      <c r="V4888" s="145">
        <v>-16796270.956656698</v>
      </c>
    </row>
    <row r="4889" spans="1:22" x14ac:dyDescent="0.35">
      <c r="A4889" s="70">
        <f t="shared" si="85"/>
        <v>4870</v>
      </c>
      <c r="B4889" s="145">
        <v>1280206.6218922362</v>
      </c>
      <c r="U4889" s="145">
        <v>4869</v>
      </c>
      <c r="V4889" s="145">
        <v>-7563483.2234265823</v>
      </c>
    </row>
    <row r="4890" spans="1:22" x14ac:dyDescent="0.35">
      <c r="A4890" s="70">
        <f t="shared" si="85"/>
        <v>4871</v>
      </c>
      <c r="B4890" s="145">
        <v>1280206.6218922362</v>
      </c>
      <c r="U4890" s="145">
        <v>4870</v>
      </c>
      <c r="V4890" s="145">
        <v>2436158.4030411169</v>
      </c>
    </row>
    <row r="4891" spans="1:22" x14ac:dyDescent="0.35">
      <c r="A4891" s="70">
        <f t="shared" si="85"/>
        <v>4872</v>
      </c>
      <c r="B4891" s="145">
        <v>1280206.6218922362</v>
      </c>
      <c r="U4891" s="145">
        <v>4871</v>
      </c>
      <c r="V4891" s="145">
        <v>-2540235.0681508724</v>
      </c>
    </row>
    <row r="4892" spans="1:22" x14ac:dyDescent="0.35">
      <c r="A4892" s="70">
        <f t="shared" si="85"/>
        <v>4873</v>
      </c>
      <c r="B4892" s="145">
        <v>1280206.6218922362</v>
      </c>
      <c r="U4892" s="145">
        <v>4872</v>
      </c>
      <c r="V4892" s="145">
        <v>20192379.198568761</v>
      </c>
    </row>
    <row r="4893" spans="1:22" x14ac:dyDescent="0.35">
      <c r="A4893" s="70">
        <f t="shared" si="85"/>
        <v>4874</v>
      </c>
      <c r="B4893" s="145">
        <v>1280206.6218922362</v>
      </c>
      <c r="U4893" s="145">
        <v>4873</v>
      </c>
      <c r="V4893" s="145">
        <v>-4085009.0304877274</v>
      </c>
    </row>
    <row r="4894" spans="1:22" x14ac:dyDescent="0.35">
      <c r="A4894" s="70">
        <f t="shared" si="85"/>
        <v>4875</v>
      </c>
      <c r="B4894" s="145">
        <v>1280206.6218922362</v>
      </c>
      <c r="U4894" s="145">
        <v>4874</v>
      </c>
      <c r="V4894" s="145">
        <v>-12926428.880881365</v>
      </c>
    </row>
    <row r="4895" spans="1:22" x14ac:dyDescent="0.35">
      <c r="A4895" s="70">
        <f t="shared" si="85"/>
        <v>4876</v>
      </c>
      <c r="B4895" s="145">
        <v>1280206.6218922362</v>
      </c>
      <c r="U4895" s="145">
        <v>4875</v>
      </c>
      <c r="V4895" s="145">
        <v>-4917414.89511743</v>
      </c>
    </row>
    <row r="4896" spans="1:22" x14ac:dyDescent="0.35">
      <c r="A4896" s="70">
        <f t="shared" si="85"/>
        <v>4877</v>
      </c>
      <c r="B4896" s="145">
        <v>1280206.6218922362</v>
      </c>
      <c r="U4896" s="145">
        <v>4876</v>
      </c>
      <c r="V4896" s="145">
        <v>42145068.551378407</v>
      </c>
    </row>
    <row r="4897" spans="1:22" x14ac:dyDescent="0.35">
      <c r="A4897" s="70">
        <f t="shared" si="85"/>
        <v>4878</v>
      </c>
      <c r="B4897" s="145">
        <v>1280206.6218922362</v>
      </c>
      <c r="U4897" s="145">
        <v>4877</v>
      </c>
      <c r="V4897" s="145">
        <v>33667650.347850434</v>
      </c>
    </row>
    <row r="4898" spans="1:22" x14ac:dyDescent="0.35">
      <c r="A4898" s="70">
        <f t="shared" si="85"/>
        <v>4879</v>
      </c>
      <c r="B4898" s="145">
        <v>1280206.6218922362</v>
      </c>
      <c r="U4898" s="145">
        <v>4878</v>
      </c>
      <c r="V4898" s="145">
        <v>-14631595.408014238</v>
      </c>
    </row>
    <row r="4899" spans="1:22" x14ac:dyDescent="0.35">
      <c r="A4899" s="70">
        <f t="shared" si="85"/>
        <v>4880</v>
      </c>
      <c r="B4899" s="145">
        <v>1280206.6218922362</v>
      </c>
      <c r="U4899" s="145">
        <v>4879</v>
      </c>
      <c r="V4899" s="145">
        <v>-381749.555991631</v>
      </c>
    </row>
    <row r="4900" spans="1:22" x14ac:dyDescent="0.35">
      <c r="A4900" s="70">
        <f t="shared" si="85"/>
        <v>4881</v>
      </c>
      <c r="B4900" s="145">
        <v>1280206.6218922362</v>
      </c>
      <c r="U4900" s="145">
        <v>4880</v>
      </c>
      <c r="V4900" s="145">
        <v>-18799043.308595132</v>
      </c>
    </row>
    <row r="4901" spans="1:22" x14ac:dyDescent="0.35">
      <c r="A4901" s="70">
        <f t="shared" si="85"/>
        <v>4882</v>
      </c>
      <c r="B4901" s="145">
        <v>1280206.6218922362</v>
      </c>
      <c r="U4901" s="145">
        <v>4881</v>
      </c>
      <c r="V4901" s="145">
        <v>2991001.2567372136</v>
      </c>
    </row>
    <row r="4902" spans="1:22" x14ac:dyDescent="0.35">
      <c r="A4902" s="70">
        <f t="shared" si="85"/>
        <v>4883</v>
      </c>
      <c r="B4902" s="145">
        <v>1280206.6218922362</v>
      </c>
      <c r="U4902" s="145">
        <v>4882</v>
      </c>
      <c r="V4902" s="145">
        <v>-25650425.868892677</v>
      </c>
    </row>
    <row r="4903" spans="1:22" x14ac:dyDescent="0.35">
      <c r="A4903" s="70">
        <f t="shared" si="85"/>
        <v>4884</v>
      </c>
      <c r="B4903" s="145">
        <v>1280206.6218922362</v>
      </c>
      <c r="U4903" s="145">
        <v>4883</v>
      </c>
      <c r="V4903" s="145">
        <v>-3566734.3111017905</v>
      </c>
    </row>
    <row r="4904" spans="1:22" x14ac:dyDescent="0.35">
      <c r="A4904" s="70">
        <f t="shared" si="85"/>
        <v>4885</v>
      </c>
      <c r="B4904" s="145">
        <v>1280206.6218922362</v>
      </c>
      <c r="U4904" s="145">
        <v>4884</v>
      </c>
      <c r="V4904" s="145">
        <v>-10763835.743779738</v>
      </c>
    </row>
    <row r="4905" spans="1:22" x14ac:dyDescent="0.35">
      <c r="A4905" s="70">
        <f t="shared" si="85"/>
        <v>4886</v>
      </c>
      <c r="B4905" s="145">
        <v>1280206.6218922362</v>
      </c>
      <c r="U4905" s="145">
        <v>4885</v>
      </c>
      <c r="V4905" s="145">
        <v>-22661146.863903895</v>
      </c>
    </row>
    <row r="4906" spans="1:22" x14ac:dyDescent="0.35">
      <c r="A4906" s="70">
        <f t="shared" si="85"/>
        <v>4887</v>
      </c>
      <c r="B4906" s="145">
        <v>1280206.6218922362</v>
      </c>
      <c r="U4906" s="145">
        <v>4886</v>
      </c>
      <c r="V4906" s="145">
        <v>5098428.2089575902</v>
      </c>
    </row>
    <row r="4907" spans="1:22" x14ac:dyDescent="0.35">
      <c r="A4907" s="70">
        <f t="shared" si="85"/>
        <v>4888</v>
      </c>
      <c r="B4907" s="145">
        <v>1280206.6218922362</v>
      </c>
      <c r="U4907" s="145">
        <v>4887</v>
      </c>
      <c r="V4907" s="145">
        <v>11898371.831977837</v>
      </c>
    </row>
    <row r="4908" spans="1:22" x14ac:dyDescent="0.35">
      <c r="A4908" s="70">
        <f t="shared" si="85"/>
        <v>4889</v>
      </c>
      <c r="B4908" s="145">
        <v>1280206.6218922362</v>
      </c>
      <c r="U4908" s="145">
        <v>4888</v>
      </c>
      <c r="V4908" s="145">
        <v>2042185.3957394138</v>
      </c>
    </row>
    <row r="4909" spans="1:22" x14ac:dyDescent="0.35">
      <c r="A4909" s="70">
        <f t="shared" si="85"/>
        <v>4890</v>
      </c>
      <c r="B4909" s="145">
        <v>1280206.6218922362</v>
      </c>
      <c r="U4909" s="145">
        <v>4889</v>
      </c>
      <c r="V4909" s="145">
        <v>2365522.3103620596</v>
      </c>
    </row>
    <row r="4910" spans="1:22" x14ac:dyDescent="0.35">
      <c r="A4910" s="70">
        <f t="shared" si="85"/>
        <v>4891</v>
      </c>
      <c r="B4910" s="145">
        <v>1280206.6218922362</v>
      </c>
      <c r="U4910" s="145">
        <v>4890</v>
      </c>
      <c r="V4910" s="145">
        <v>13853670.239619628</v>
      </c>
    </row>
    <row r="4911" spans="1:22" x14ac:dyDescent="0.35">
      <c r="A4911" s="70">
        <f t="shared" si="85"/>
        <v>4892</v>
      </c>
      <c r="B4911" s="145">
        <v>1280206.6218922362</v>
      </c>
      <c r="U4911" s="145">
        <v>4891</v>
      </c>
      <c r="V4911" s="145">
        <v>14028254.606309898</v>
      </c>
    </row>
    <row r="4912" spans="1:22" x14ac:dyDescent="0.35">
      <c r="A4912" s="70">
        <f t="shared" si="85"/>
        <v>4893</v>
      </c>
      <c r="B4912" s="145">
        <v>1280206.6218922362</v>
      </c>
      <c r="U4912" s="145">
        <v>4892</v>
      </c>
      <c r="V4912" s="145">
        <v>-2402448.2895945981</v>
      </c>
    </row>
    <row r="4913" spans="1:22" x14ac:dyDescent="0.35">
      <c r="A4913" s="70">
        <f t="shared" si="85"/>
        <v>4894</v>
      </c>
      <c r="B4913" s="145">
        <v>1280206.6218922362</v>
      </c>
      <c r="U4913" s="145">
        <v>4893</v>
      </c>
      <c r="V4913" s="145">
        <v>44182543.736949511</v>
      </c>
    </row>
    <row r="4914" spans="1:22" x14ac:dyDescent="0.35">
      <c r="A4914" s="70">
        <f t="shared" si="85"/>
        <v>4895</v>
      </c>
      <c r="B4914" s="145">
        <v>1280206.6218922362</v>
      </c>
      <c r="U4914" s="145">
        <v>4894</v>
      </c>
      <c r="V4914" s="145">
        <v>9363469.8224878833</v>
      </c>
    </row>
    <row r="4915" spans="1:22" x14ac:dyDescent="0.35">
      <c r="A4915" s="70">
        <f t="shared" si="85"/>
        <v>4896</v>
      </c>
      <c r="B4915" s="145">
        <v>1280206.6218922362</v>
      </c>
      <c r="U4915" s="145">
        <v>4895</v>
      </c>
      <c r="V4915" s="145">
        <v>-13108085.852250621</v>
      </c>
    </row>
    <row r="4916" spans="1:22" x14ac:dyDescent="0.35">
      <c r="A4916" s="70">
        <f t="shared" si="85"/>
        <v>4897</v>
      </c>
      <c r="B4916" s="145">
        <v>1280206.6218922362</v>
      </c>
      <c r="U4916" s="145">
        <v>4896</v>
      </c>
      <c r="V4916" s="145">
        <v>-5347567.4124730304</v>
      </c>
    </row>
    <row r="4917" spans="1:22" x14ac:dyDescent="0.35">
      <c r="A4917" s="70">
        <f t="shared" si="85"/>
        <v>4898</v>
      </c>
      <c r="B4917" s="145">
        <v>1280206.6218922362</v>
      </c>
      <c r="U4917" s="145">
        <v>4897</v>
      </c>
      <c r="V4917" s="145">
        <v>13148774.326265797</v>
      </c>
    </row>
    <row r="4918" spans="1:22" x14ac:dyDescent="0.35">
      <c r="A4918" s="70">
        <f t="shared" si="85"/>
        <v>4899</v>
      </c>
      <c r="B4918" s="145">
        <v>1280206.6218922362</v>
      </c>
      <c r="U4918" s="145">
        <v>4898</v>
      </c>
      <c r="V4918" s="145">
        <v>663502.1674304232</v>
      </c>
    </row>
    <row r="4919" spans="1:22" x14ac:dyDescent="0.35">
      <c r="A4919" s="70">
        <f t="shared" si="85"/>
        <v>4900</v>
      </c>
      <c r="B4919" s="145">
        <v>1280206.6218922362</v>
      </c>
      <c r="U4919" s="145">
        <v>4899</v>
      </c>
      <c r="V4919" s="145">
        <v>-10856235.874843601</v>
      </c>
    </row>
    <row r="4920" spans="1:22" x14ac:dyDescent="0.35">
      <c r="A4920" s="70">
        <f t="shared" si="85"/>
        <v>4901</v>
      </c>
      <c r="B4920" s="145">
        <v>1280206.6218922362</v>
      </c>
      <c r="U4920" s="145">
        <v>4900</v>
      </c>
      <c r="V4920" s="145">
        <v>-8162813.0150072165</v>
      </c>
    </row>
    <row r="4921" spans="1:22" x14ac:dyDescent="0.35">
      <c r="A4921" s="70">
        <f t="shared" si="85"/>
        <v>4902</v>
      </c>
      <c r="B4921" s="145">
        <v>1280206.6218922362</v>
      </c>
      <c r="U4921" s="145">
        <v>4901</v>
      </c>
      <c r="V4921" s="145">
        <v>8458704.8032515422</v>
      </c>
    </row>
    <row r="4922" spans="1:22" x14ac:dyDescent="0.35">
      <c r="A4922" s="70">
        <f t="shared" si="85"/>
        <v>4903</v>
      </c>
      <c r="B4922" s="145">
        <v>1280206.6218922362</v>
      </c>
      <c r="U4922" s="145">
        <v>4902</v>
      </c>
      <c r="V4922" s="145">
        <v>-2734843.2255074512</v>
      </c>
    </row>
    <row r="4923" spans="1:22" x14ac:dyDescent="0.35">
      <c r="A4923" s="70">
        <f t="shared" si="85"/>
        <v>4904</v>
      </c>
      <c r="B4923" s="145">
        <v>1280206.6218922362</v>
      </c>
      <c r="U4923" s="145">
        <v>4903</v>
      </c>
      <c r="V4923" s="145">
        <v>-15105072.165810676</v>
      </c>
    </row>
    <row r="4924" spans="1:22" x14ac:dyDescent="0.35">
      <c r="A4924" s="70">
        <f t="shared" si="85"/>
        <v>4905</v>
      </c>
      <c r="B4924" s="145">
        <v>1280206.6218922362</v>
      </c>
      <c r="U4924" s="145">
        <v>4904</v>
      </c>
      <c r="V4924" s="145">
        <v>-7996300.621846769</v>
      </c>
    </row>
    <row r="4925" spans="1:22" x14ac:dyDescent="0.35">
      <c r="A4925" s="70">
        <f t="shared" si="85"/>
        <v>4906</v>
      </c>
      <c r="B4925" s="145">
        <v>1280206.6218922362</v>
      </c>
      <c r="U4925" s="145">
        <v>4905</v>
      </c>
      <c r="V4925" s="145">
        <v>-9242496.2218508497</v>
      </c>
    </row>
    <row r="4926" spans="1:22" x14ac:dyDescent="0.35">
      <c r="A4926" s="70">
        <f t="shared" si="85"/>
        <v>4907</v>
      </c>
      <c r="B4926" s="145">
        <v>1280206.6218922362</v>
      </c>
      <c r="U4926" s="145">
        <v>4906</v>
      </c>
      <c r="V4926" s="145">
        <v>17512652.682017237</v>
      </c>
    </row>
    <row r="4927" spans="1:22" x14ac:dyDescent="0.35">
      <c r="A4927" s="70">
        <f t="shared" si="85"/>
        <v>4908</v>
      </c>
      <c r="B4927" s="145">
        <v>1280206.6218922362</v>
      </c>
      <c r="U4927" s="145">
        <v>4907</v>
      </c>
      <c r="V4927" s="145">
        <v>-26097342.071756434</v>
      </c>
    </row>
    <row r="4928" spans="1:22" x14ac:dyDescent="0.35">
      <c r="A4928" s="70">
        <f t="shared" si="85"/>
        <v>4909</v>
      </c>
      <c r="B4928" s="145">
        <v>1280206.6218922362</v>
      </c>
      <c r="U4928" s="145">
        <v>4908</v>
      </c>
      <c r="V4928" s="145">
        <v>-24228294.889948435</v>
      </c>
    </row>
    <row r="4929" spans="1:22" x14ac:dyDescent="0.35">
      <c r="A4929" s="70">
        <f t="shared" si="85"/>
        <v>4910</v>
      </c>
      <c r="B4929" s="145">
        <v>1280206.6218922362</v>
      </c>
      <c r="U4929" s="145">
        <v>4909</v>
      </c>
      <c r="V4929" s="145">
        <v>11828995.622312918</v>
      </c>
    </row>
    <row r="4930" spans="1:22" x14ac:dyDescent="0.35">
      <c r="A4930" s="70">
        <f t="shared" si="85"/>
        <v>4911</v>
      </c>
      <c r="B4930" s="145">
        <v>1280206.6218922362</v>
      </c>
      <c r="U4930" s="145">
        <v>4910</v>
      </c>
      <c r="V4930" s="145">
        <v>-5286642.6004943214</v>
      </c>
    </row>
    <row r="4931" spans="1:22" x14ac:dyDescent="0.35">
      <c r="A4931" s="70">
        <f t="shared" si="85"/>
        <v>4912</v>
      </c>
      <c r="B4931" s="145">
        <v>1280206.6218922362</v>
      </c>
      <c r="U4931" s="145">
        <v>4911</v>
      </c>
      <c r="V4931" s="145">
        <v>-5605858.6875222996</v>
      </c>
    </row>
    <row r="4932" spans="1:22" x14ac:dyDescent="0.35">
      <c r="A4932" s="70">
        <f t="shared" si="85"/>
        <v>4913</v>
      </c>
      <c r="B4932" s="145">
        <v>1280206.6218922362</v>
      </c>
      <c r="U4932" s="145">
        <v>4912</v>
      </c>
      <c r="V4932" s="145">
        <v>-16216833.562011581</v>
      </c>
    </row>
    <row r="4933" spans="1:22" x14ac:dyDescent="0.35">
      <c r="A4933" s="70">
        <f t="shared" si="85"/>
        <v>4914</v>
      </c>
      <c r="B4933" s="145">
        <v>1280206.6218922362</v>
      </c>
      <c r="U4933" s="145">
        <v>4913</v>
      </c>
      <c r="V4933" s="145">
        <v>23771838.306039497</v>
      </c>
    </row>
    <row r="4934" spans="1:22" x14ac:dyDescent="0.35">
      <c r="A4934" s="70">
        <f t="shared" si="85"/>
        <v>4915</v>
      </c>
      <c r="B4934" s="145">
        <v>1280206.6218922362</v>
      </c>
      <c r="U4934" s="145">
        <v>4914</v>
      </c>
      <c r="V4934" s="145">
        <v>-6501269.4501188714</v>
      </c>
    </row>
    <row r="4935" spans="1:22" x14ac:dyDescent="0.35">
      <c r="A4935" s="70">
        <f t="shared" si="85"/>
        <v>4916</v>
      </c>
      <c r="B4935" s="145">
        <v>1280206.6218922362</v>
      </c>
      <c r="U4935" s="145">
        <v>4915</v>
      </c>
      <c r="V4935" s="145">
        <v>19384411.656900741</v>
      </c>
    </row>
    <row r="4936" spans="1:22" x14ac:dyDescent="0.35">
      <c r="A4936" s="70">
        <f t="shared" si="85"/>
        <v>4917</v>
      </c>
      <c r="B4936" s="145">
        <v>1280206.6218922362</v>
      </c>
      <c r="U4936" s="145">
        <v>4916</v>
      </c>
      <c r="V4936" s="145">
        <v>-537172.32271743566</v>
      </c>
    </row>
    <row r="4937" spans="1:22" x14ac:dyDescent="0.35">
      <c r="A4937" s="70">
        <f t="shared" si="85"/>
        <v>4918</v>
      </c>
      <c r="B4937" s="145">
        <v>1280206.6218922362</v>
      </c>
      <c r="U4937" s="145">
        <v>4917</v>
      </c>
      <c r="V4937" s="145">
        <v>32920734.303667828</v>
      </c>
    </row>
    <row r="4938" spans="1:22" x14ac:dyDescent="0.35">
      <c r="A4938" s="70">
        <f t="shared" si="85"/>
        <v>4919</v>
      </c>
      <c r="B4938" s="145">
        <v>1280206.6218922362</v>
      </c>
      <c r="U4938" s="145">
        <v>4918</v>
      </c>
      <c r="V4938" s="145">
        <v>-22947455.196005836</v>
      </c>
    </row>
    <row r="4939" spans="1:22" x14ac:dyDescent="0.35">
      <c r="A4939" s="70">
        <f t="shared" si="85"/>
        <v>4920</v>
      </c>
      <c r="B4939" s="145">
        <v>1280206.6218922362</v>
      </c>
      <c r="U4939" s="145">
        <v>4919</v>
      </c>
      <c r="V4939" s="145">
        <v>-15497886.552918997</v>
      </c>
    </row>
    <row r="4940" spans="1:22" x14ac:dyDescent="0.35">
      <c r="A4940" s="70">
        <f t="shared" si="85"/>
        <v>4921</v>
      </c>
      <c r="B4940" s="145">
        <v>1280206.6218922362</v>
      </c>
      <c r="U4940" s="145">
        <v>4920</v>
      </c>
      <c r="V4940" s="145">
        <v>-11695653.647739694</v>
      </c>
    </row>
    <row r="4941" spans="1:22" x14ac:dyDescent="0.35">
      <c r="A4941" s="70">
        <f t="shared" si="85"/>
        <v>4922</v>
      </c>
      <c r="B4941" s="145">
        <v>1280206.6218922362</v>
      </c>
      <c r="U4941" s="145">
        <v>4921</v>
      </c>
      <c r="V4941" s="145">
        <v>2921150.3096273877</v>
      </c>
    </row>
    <row r="4942" spans="1:22" x14ac:dyDescent="0.35">
      <c r="A4942" s="70">
        <f t="shared" si="85"/>
        <v>4923</v>
      </c>
      <c r="B4942" s="145">
        <v>1280206.6218922362</v>
      </c>
      <c r="U4942" s="145">
        <v>4922</v>
      </c>
      <c r="V4942" s="145">
        <v>-12836982.757529974</v>
      </c>
    </row>
    <row r="4943" spans="1:22" x14ac:dyDescent="0.35">
      <c r="A4943" s="70">
        <f t="shared" si="85"/>
        <v>4924</v>
      </c>
      <c r="B4943" s="145">
        <v>1280206.6218922362</v>
      </c>
      <c r="U4943" s="145">
        <v>4923</v>
      </c>
      <c r="V4943" s="145">
        <v>-1679597.9464028291</v>
      </c>
    </row>
    <row r="4944" spans="1:22" x14ac:dyDescent="0.35">
      <c r="A4944" s="70">
        <f t="shared" si="85"/>
        <v>4925</v>
      </c>
      <c r="B4944" s="145">
        <v>1280206.6218922362</v>
      </c>
      <c r="U4944" s="145">
        <v>4924</v>
      </c>
      <c r="V4944" s="145">
        <v>-2331978.1748558208</v>
      </c>
    </row>
    <row r="4945" spans="1:22" x14ac:dyDescent="0.35">
      <c r="A4945" s="70">
        <f t="shared" si="85"/>
        <v>4926</v>
      </c>
      <c r="B4945" s="145">
        <v>1280206.6218922362</v>
      </c>
      <c r="U4945" s="145">
        <v>4925</v>
      </c>
      <c r="V4945" s="145">
        <v>-5473879.0836066585</v>
      </c>
    </row>
    <row r="4946" spans="1:22" x14ac:dyDescent="0.35">
      <c r="A4946" s="70">
        <f t="shared" si="85"/>
        <v>4927</v>
      </c>
      <c r="B4946" s="145">
        <v>1280206.6218922362</v>
      </c>
      <c r="U4946" s="145">
        <v>4926</v>
      </c>
      <c r="V4946" s="145">
        <v>-7603441.9066026602</v>
      </c>
    </row>
    <row r="4947" spans="1:22" x14ac:dyDescent="0.35">
      <c r="A4947" s="70">
        <f t="shared" si="85"/>
        <v>4928</v>
      </c>
      <c r="B4947" s="145">
        <v>1280206.6218922362</v>
      </c>
      <c r="U4947" s="145">
        <v>4927</v>
      </c>
      <c r="V4947" s="145">
        <v>3178511.2554649152</v>
      </c>
    </row>
    <row r="4948" spans="1:22" x14ac:dyDescent="0.35">
      <c r="A4948" s="70">
        <f t="shared" si="85"/>
        <v>4929</v>
      </c>
      <c r="B4948" s="145">
        <v>1280206.6218922362</v>
      </c>
      <c r="U4948" s="145">
        <v>4928</v>
      </c>
      <c r="V4948" s="145">
        <v>-12499877.742538594</v>
      </c>
    </row>
    <row r="4949" spans="1:22" x14ac:dyDescent="0.35">
      <c r="A4949" s="70">
        <f t="shared" si="85"/>
        <v>4930</v>
      </c>
      <c r="B4949" s="145">
        <v>1280206.6218922362</v>
      </c>
      <c r="U4949" s="145">
        <v>4929</v>
      </c>
      <c r="V4949" s="145">
        <v>-20619057.612656038</v>
      </c>
    </row>
    <row r="4950" spans="1:22" x14ac:dyDescent="0.35">
      <c r="A4950" s="70">
        <f t="shared" ref="A4950:A5013" si="86">A4949+1</f>
        <v>4931</v>
      </c>
      <c r="B4950" s="145">
        <v>1280206.6218922362</v>
      </c>
      <c r="U4950" s="145">
        <v>4930</v>
      </c>
      <c r="V4950" s="145">
        <v>17372749.318058752</v>
      </c>
    </row>
    <row r="4951" spans="1:22" x14ac:dyDescent="0.35">
      <c r="A4951" s="70">
        <f t="shared" si="86"/>
        <v>4932</v>
      </c>
      <c r="B4951" s="145">
        <v>1280206.6218922362</v>
      </c>
      <c r="U4951" s="145">
        <v>4931</v>
      </c>
      <c r="V4951" s="145">
        <v>-148556.148803588</v>
      </c>
    </row>
    <row r="4952" spans="1:22" x14ac:dyDescent="0.35">
      <c r="A4952" s="70">
        <f t="shared" si="86"/>
        <v>4933</v>
      </c>
      <c r="B4952" s="145">
        <v>1280206.6218922362</v>
      </c>
      <c r="U4952" s="145">
        <v>4932</v>
      </c>
      <c r="V4952" s="145">
        <v>8339071.8089546189</v>
      </c>
    </row>
    <row r="4953" spans="1:22" x14ac:dyDescent="0.35">
      <c r="A4953" s="70">
        <f t="shared" si="86"/>
        <v>4934</v>
      </c>
      <c r="B4953" s="145">
        <v>1280206.6218922362</v>
      </c>
      <c r="U4953" s="145">
        <v>4933</v>
      </c>
      <c r="V4953" s="145">
        <v>-256111.9092464745</v>
      </c>
    </row>
    <row r="4954" spans="1:22" x14ac:dyDescent="0.35">
      <c r="A4954" s="70">
        <f t="shared" si="86"/>
        <v>4935</v>
      </c>
      <c r="B4954" s="145">
        <v>1280206.6218922362</v>
      </c>
      <c r="U4954" s="145">
        <v>4934</v>
      </c>
      <c r="V4954" s="145">
        <v>-3072792.275053177</v>
      </c>
    </row>
    <row r="4955" spans="1:22" x14ac:dyDescent="0.35">
      <c r="A4955" s="70">
        <f t="shared" si="86"/>
        <v>4936</v>
      </c>
      <c r="B4955" s="145">
        <v>1280206.6218922362</v>
      </c>
      <c r="U4955" s="145">
        <v>4935</v>
      </c>
      <c r="V4955" s="145">
        <v>24686297.438354515</v>
      </c>
    </row>
    <row r="4956" spans="1:22" x14ac:dyDescent="0.35">
      <c r="A4956" s="70">
        <f t="shared" si="86"/>
        <v>4937</v>
      </c>
      <c r="B4956" s="145">
        <v>1280206.6218922362</v>
      </c>
      <c r="U4956" s="145">
        <v>4936</v>
      </c>
      <c r="V4956" s="145">
        <v>-11888486.437027926</v>
      </c>
    </row>
    <row r="4957" spans="1:22" x14ac:dyDescent="0.35">
      <c r="A4957" s="70">
        <f t="shared" si="86"/>
        <v>4938</v>
      </c>
      <c r="B4957" s="145">
        <v>1280206.6218922362</v>
      </c>
      <c r="U4957" s="145">
        <v>4937</v>
      </c>
      <c r="V4957" s="145">
        <v>17902399.00967535</v>
      </c>
    </row>
    <row r="4958" spans="1:22" x14ac:dyDescent="0.35">
      <c r="A4958" s="70">
        <f t="shared" si="86"/>
        <v>4939</v>
      </c>
      <c r="B4958" s="145">
        <v>1280206.6218922362</v>
      </c>
      <c r="U4958" s="145">
        <v>4938</v>
      </c>
      <c r="V4958" s="145">
        <v>13317694.472498991</v>
      </c>
    </row>
    <row r="4959" spans="1:22" x14ac:dyDescent="0.35">
      <c r="A4959" s="70">
        <f t="shared" si="86"/>
        <v>4940</v>
      </c>
      <c r="B4959" s="145">
        <v>1280206.6218922362</v>
      </c>
      <c r="U4959" s="145">
        <v>4939</v>
      </c>
      <c r="V4959" s="145">
        <v>-8277724.3240519073</v>
      </c>
    </row>
    <row r="4960" spans="1:22" x14ac:dyDescent="0.35">
      <c r="A4960" s="70">
        <f t="shared" si="86"/>
        <v>4941</v>
      </c>
      <c r="B4960" s="145">
        <v>1280206.6218922362</v>
      </c>
      <c r="U4960" s="145">
        <v>4940</v>
      </c>
      <c r="V4960" s="145">
        <v>45247535.466479197</v>
      </c>
    </row>
    <row r="4961" spans="1:22" x14ac:dyDescent="0.35">
      <c r="A4961" s="70">
        <f t="shared" si="86"/>
        <v>4942</v>
      </c>
      <c r="B4961" s="145">
        <v>1280206.6218922362</v>
      </c>
      <c r="U4961" s="145">
        <v>4941</v>
      </c>
      <c r="V4961" s="145">
        <v>14815493.452437855</v>
      </c>
    </row>
    <row r="4962" spans="1:22" x14ac:dyDescent="0.35">
      <c r="A4962" s="70">
        <f t="shared" si="86"/>
        <v>4943</v>
      </c>
      <c r="B4962" s="145">
        <v>1280206.6218922362</v>
      </c>
      <c r="U4962" s="145">
        <v>4942</v>
      </c>
      <c r="V4962" s="145">
        <v>-17756063.285175476</v>
      </c>
    </row>
    <row r="4963" spans="1:22" x14ac:dyDescent="0.35">
      <c r="A4963" s="70">
        <f t="shared" si="86"/>
        <v>4944</v>
      </c>
      <c r="B4963" s="145">
        <v>1280206.6218922362</v>
      </c>
      <c r="U4963" s="145">
        <v>4943</v>
      </c>
      <c r="V4963" s="145">
        <v>-23345504.202152893</v>
      </c>
    </row>
    <row r="4964" spans="1:22" x14ac:dyDescent="0.35">
      <c r="A4964" s="70">
        <f t="shared" si="86"/>
        <v>4945</v>
      </c>
      <c r="B4964" s="145">
        <v>1280206.6218922362</v>
      </c>
      <c r="U4964" s="145">
        <v>4944</v>
      </c>
      <c r="V4964" s="145">
        <v>-8897257.2534780633</v>
      </c>
    </row>
    <row r="4965" spans="1:22" x14ac:dyDescent="0.35">
      <c r="A4965" s="70">
        <f t="shared" si="86"/>
        <v>4946</v>
      </c>
      <c r="B4965" s="145">
        <v>1280206.6218922362</v>
      </c>
      <c r="U4965" s="145">
        <v>4945</v>
      </c>
      <c r="V4965" s="145">
        <v>102025.08212384209</v>
      </c>
    </row>
    <row r="4966" spans="1:22" x14ac:dyDescent="0.35">
      <c r="A4966" s="70">
        <f t="shared" si="86"/>
        <v>4947</v>
      </c>
      <c r="B4966" s="145">
        <v>1280206.6218922362</v>
      </c>
      <c r="U4966" s="145">
        <v>4946</v>
      </c>
      <c r="V4966" s="145">
        <v>-8708999.298315119</v>
      </c>
    </row>
    <row r="4967" spans="1:22" x14ac:dyDescent="0.35">
      <c r="A4967" s="70">
        <f t="shared" si="86"/>
        <v>4948</v>
      </c>
      <c r="B4967" s="145">
        <v>1280206.6218922362</v>
      </c>
      <c r="U4967" s="145">
        <v>4947</v>
      </c>
      <c r="V4967" s="145">
        <v>-7449219.0519485883</v>
      </c>
    </row>
    <row r="4968" spans="1:22" x14ac:dyDescent="0.35">
      <c r="A4968" s="70">
        <f t="shared" si="86"/>
        <v>4949</v>
      </c>
      <c r="B4968" s="145">
        <v>1280206.6218922362</v>
      </c>
      <c r="U4968" s="145">
        <v>4948</v>
      </c>
      <c r="V4968" s="145">
        <v>-12304835.784093354</v>
      </c>
    </row>
    <row r="4969" spans="1:22" x14ac:dyDescent="0.35">
      <c r="A4969" s="70">
        <f t="shared" si="86"/>
        <v>4950</v>
      </c>
      <c r="B4969" s="145">
        <v>1280206.6218922362</v>
      </c>
      <c r="U4969" s="145">
        <v>4949</v>
      </c>
      <c r="V4969" s="145">
        <v>-1052441.9946179427</v>
      </c>
    </row>
    <row r="4970" spans="1:22" x14ac:dyDescent="0.35">
      <c r="A4970" s="70">
        <f t="shared" si="86"/>
        <v>4951</v>
      </c>
      <c r="B4970" s="145">
        <v>1280206.6218922362</v>
      </c>
      <c r="U4970" s="145">
        <v>4950</v>
      </c>
      <c r="V4970" s="145">
        <v>3500645.7564564236</v>
      </c>
    </row>
    <row r="4971" spans="1:22" x14ac:dyDescent="0.35">
      <c r="A4971" s="70">
        <f t="shared" si="86"/>
        <v>4952</v>
      </c>
      <c r="B4971" s="145">
        <v>1280206.6218922362</v>
      </c>
      <c r="U4971" s="145">
        <v>4951</v>
      </c>
      <c r="V4971" s="145">
        <v>-4122572.0674179122</v>
      </c>
    </row>
    <row r="4972" spans="1:22" x14ac:dyDescent="0.35">
      <c r="A4972" s="70">
        <f t="shared" si="86"/>
        <v>4953</v>
      </c>
      <c r="B4972" s="145">
        <v>1280206.6218922362</v>
      </c>
      <c r="U4972" s="145">
        <v>4952</v>
      </c>
      <c r="V4972" s="145">
        <v>-2722805.4272650741</v>
      </c>
    </row>
    <row r="4973" spans="1:22" x14ac:dyDescent="0.35">
      <c r="A4973" s="70">
        <f t="shared" si="86"/>
        <v>4954</v>
      </c>
      <c r="B4973" s="145">
        <v>1280206.6218922362</v>
      </c>
      <c r="U4973" s="145">
        <v>4953</v>
      </c>
      <c r="V4973" s="145">
        <v>-7861953.0323729236</v>
      </c>
    </row>
    <row r="4974" spans="1:22" x14ac:dyDescent="0.35">
      <c r="A4974" s="70">
        <f t="shared" si="86"/>
        <v>4955</v>
      </c>
      <c r="B4974" s="145">
        <v>1280206.6218922362</v>
      </c>
      <c r="U4974" s="145">
        <v>4954</v>
      </c>
      <c r="V4974" s="145">
        <v>29130767.325379871</v>
      </c>
    </row>
    <row r="4975" spans="1:22" x14ac:dyDescent="0.35">
      <c r="A4975" s="70">
        <f t="shared" si="86"/>
        <v>4956</v>
      </c>
      <c r="B4975" s="145">
        <v>1280206.6218922362</v>
      </c>
      <c r="U4975" s="145">
        <v>4955</v>
      </c>
      <c r="V4975" s="145">
        <v>12784329.317799091</v>
      </c>
    </row>
    <row r="4976" spans="1:22" x14ac:dyDescent="0.35">
      <c r="A4976" s="70">
        <f t="shared" si="86"/>
        <v>4957</v>
      </c>
      <c r="B4976" s="145">
        <v>1280206.6218922362</v>
      </c>
      <c r="U4976" s="145">
        <v>4956</v>
      </c>
      <c r="V4976" s="145">
        <v>9667244.3977774903</v>
      </c>
    </row>
    <row r="4977" spans="1:22" x14ac:dyDescent="0.35">
      <c r="A4977" s="70">
        <f t="shared" si="86"/>
        <v>4958</v>
      </c>
      <c r="B4977" s="145">
        <v>1280206.6218922362</v>
      </c>
      <c r="U4977" s="145">
        <v>4957</v>
      </c>
      <c r="V4977" s="145">
        <v>-16356821.293497698</v>
      </c>
    </row>
    <row r="4978" spans="1:22" x14ac:dyDescent="0.35">
      <c r="A4978" s="70">
        <f t="shared" si="86"/>
        <v>4959</v>
      </c>
      <c r="B4978" s="145">
        <v>1280206.6218922362</v>
      </c>
      <c r="U4978" s="145">
        <v>4958</v>
      </c>
      <c r="V4978" s="145">
        <v>-3223586.3164160289</v>
      </c>
    </row>
    <row r="4979" spans="1:22" x14ac:dyDescent="0.35">
      <c r="A4979" s="70">
        <f t="shared" si="86"/>
        <v>4960</v>
      </c>
      <c r="B4979" s="145">
        <v>1280206.6218922362</v>
      </c>
      <c r="U4979" s="145">
        <v>4959</v>
      </c>
      <c r="V4979" s="145">
        <v>-12209136.961212765</v>
      </c>
    </row>
    <row r="4980" spans="1:22" x14ac:dyDescent="0.35">
      <c r="A4980" s="70">
        <f t="shared" si="86"/>
        <v>4961</v>
      </c>
      <c r="B4980" s="145">
        <v>1280206.6218922362</v>
      </c>
      <c r="U4980" s="145">
        <v>4960</v>
      </c>
      <c r="V4980" s="145">
        <v>-6691180.7222737893</v>
      </c>
    </row>
    <row r="4981" spans="1:22" x14ac:dyDescent="0.35">
      <c r="A4981" s="70">
        <f t="shared" si="86"/>
        <v>4962</v>
      </c>
      <c r="B4981" s="145">
        <v>1280206.6218922362</v>
      </c>
      <c r="U4981" s="145">
        <v>4961</v>
      </c>
      <c r="V4981" s="145">
        <v>12685262.384929098</v>
      </c>
    </row>
    <row r="4982" spans="1:22" x14ac:dyDescent="0.35">
      <c r="A4982" s="70">
        <f t="shared" si="86"/>
        <v>4963</v>
      </c>
      <c r="B4982" s="145">
        <v>1280206.6218922362</v>
      </c>
      <c r="U4982" s="145">
        <v>4962</v>
      </c>
      <c r="V4982" s="145">
        <v>886756.03988980502</v>
      </c>
    </row>
    <row r="4983" spans="1:22" x14ac:dyDescent="0.35">
      <c r="A4983" s="70">
        <f t="shared" si="86"/>
        <v>4964</v>
      </c>
      <c r="B4983" s="145">
        <v>1280206.6218922362</v>
      </c>
      <c r="U4983" s="145">
        <v>4963</v>
      </c>
      <c r="V4983" s="145">
        <v>-13105399.718269933</v>
      </c>
    </row>
    <row r="4984" spans="1:22" x14ac:dyDescent="0.35">
      <c r="A4984" s="70">
        <f t="shared" si="86"/>
        <v>4965</v>
      </c>
      <c r="B4984" s="145">
        <v>1280206.6218922362</v>
      </c>
      <c r="U4984" s="145">
        <v>4964</v>
      </c>
      <c r="V4984" s="145">
        <v>-14306190.972705971</v>
      </c>
    </row>
    <row r="4985" spans="1:22" x14ac:dyDescent="0.35">
      <c r="A4985" s="70">
        <f t="shared" si="86"/>
        <v>4966</v>
      </c>
      <c r="B4985" s="145">
        <v>1280206.6218922362</v>
      </c>
      <c r="U4985" s="145">
        <v>4965</v>
      </c>
      <c r="V4985" s="145">
        <v>191689.70844453573</v>
      </c>
    </row>
    <row r="4986" spans="1:22" x14ac:dyDescent="0.35">
      <c r="A4986" s="70">
        <f t="shared" si="86"/>
        <v>4967</v>
      </c>
      <c r="B4986" s="145">
        <v>1280206.6218922362</v>
      </c>
      <c r="U4986" s="145">
        <v>4966</v>
      </c>
      <c r="V4986" s="145">
        <v>-22139322.169139549</v>
      </c>
    </row>
    <row r="4987" spans="1:22" x14ac:dyDescent="0.35">
      <c r="A4987" s="70">
        <f t="shared" si="86"/>
        <v>4968</v>
      </c>
      <c r="B4987" s="145">
        <v>1280206.6218922362</v>
      </c>
      <c r="U4987" s="145">
        <v>4967</v>
      </c>
      <c r="V4987" s="145">
        <v>4075097.0566301681</v>
      </c>
    </row>
    <row r="4988" spans="1:22" x14ac:dyDescent="0.35">
      <c r="A4988" s="70">
        <f t="shared" si="86"/>
        <v>4969</v>
      </c>
      <c r="B4988" s="145">
        <v>1280206.6218922362</v>
      </c>
      <c r="U4988" s="145">
        <v>4968</v>
      </c>
      <c r="V4988" s="145">
        <v>5678854.247012794</v>
      </c>
    </row>
    <row r="4989" spans="1:22" x14ac:dyDescent="0.35">
      <c r="A4989" s="70">
        <f t="shared" si="86"/>
        <v>4970</v>
      </c>
      <c r="B4989" s="145">
        <v>1280206.6218922362</v>
      </c>
      <c r="U4989" s="145">
        <v>4969</v>
      </c>
      <c r="V4989" s="145">
        <v>16786576.660604026</v>
      </c>
    </row>
    <row r="4990" spans="1:22" x14ac:dyDescent="0.35">
      <c r="A4990" s="70">
        <f t="shared" si="86"/>
        <v>4971</v>
      </c>
      <c r="B4990" s="145">
        <v>1280206.6218922362</v>
      </c>
      <c r="U4990" s="145">
        <v>4970</v>
      </c>
      <c r="V4990" s="145">
        <v>-7460390.6266228333</v>
      </c>
    </row>
    <row r="4991" spans="1:22" x14ac:dyDescent="0.35">
      <c r="A4991" s="70">
        <f t="shared" si="86"/>
        <v>4972</v>
      </c>
      <c r="B4991" s="145">
        <v>1280206.6218922362</v>
      </c>
      <c r="U4991" s="145">
        <v>4971</v>
      </c>
      <c r="V4991" s="145">
        <v>-7014612.1119468957</v>
      </c>
    </row>
    <row r="4992" spans="1:22" x14ac:dyDescent="0.35">
      <c r="A4992" s="70">
        <f t="shared" si="86"/>
        <v>4973</v>
      </c>
      <c r="B4992" s="145">
        <v>1280206.6218922362</v>
      </c>
      <c r="U4992" s="145">
        <v>4972</v>
      </c>
      <c r="V4992" s="145">
        <v>-2752262.7479924541</v>
      </c>
    </row>
    <row r="4993" spans="1:22" x14ac:dyDescent="0.35">
      <c r="A4993" s="70">
        <f t="shared" si="86"/>
        <v>4974</v>
      </c>
      <c r="B4993" s="145">
        <v>1280206.6218922362</v>
      </c>
      <c r="U4993" s="145">
        <v>4973</v>
      </c>
      <c r="V4993" s="145">
        <v>27851016.387373853</v>
      </c>
    </row>
    <row r="4994" spans="1:22" x14ac:dyDescent="0.35">
      <c r="A4994" s="70">
        <f t="shared" si="86"/>
        <v>4975</v>
      </c>
      <c r="B4994" s="145">
        <v>1280206.6218922362</v>
      </c>
      <c r="U4994" s="145">
        <v>4974</v>
      </c>
      <c r="V4994" s="145">
        <v>13269794.195139877</v>
      </c>
    </row>
    <row r="4995" spans="1:22" x14ac:dyDescent="0.35">
      <c r="A4995" s="70">
        <f t="shared" si="86"/>
        <v>4976</v>
      </c>
      <c r="B4995" s="145">
        <v>1280206.6218922362</v>
      </c>
      <c r="U4995" s="145">
        <v>4975</v>
      </c>
      <c r="V4995" s="145">
        <v>-1743541.5242197961</v>
      </c>
    </row>
    <row r="4996" spans="1:22" x14ac:dyDescent="0.35">
      <c r="A4996" s="70">
        <f t="shared" si="86"/>
        <v>4977</v>
      </c>
      <c r="B4996" s="145">
        <v>1280206.6218922362</v>
      </c>
      <c r="U4996" s="145">
        <v>4976</v>
      </c>
      <c r="V4996" s="145">
        <v>24274043.931812085</v>
      </c>
    </row>
    <row r="4997" spans="1:22" x14ac:dyDescent="0.35">
      <c r="A4997" s="70">
        <f t="shared" si="86"/>
        <v>4978</v>
      </c>
      <c r="B4997" s="145">
        <v>1280206.6218922362</v>
      </c>
      <c r="U4997" s="145">
        <v>4977</v>
      </c>
      <c r="V4997" s="145">
        <v>10730761.077236153</v>
      </c>
    </row>
    <row r="4998" spans="1:22" x14ac:dyDescent="0.35">
      <c r="A4998" s="70">
        <f t="shared" si="86"/>
        <v>4979</v>
      </c>
      <c r="B4998" s="145">
        <v>1280206.6218922362</v>
      </c>
      <c r="U4998" s="145">
        <v>4978</v>
      </c>
      <c r="V4998" s="145">
        <v>-27098346.614839386</v>
      </c>
    </row>
    <row r="4999" spans="1:22" x14ac:dyDescent="0.35">
      <c r="A4999" s="70">
        <f t="shared" si="86"/>
        <v>4980</v>
      </c>
      <c r="B4999" s="145">
        <v>1280206.6218922362</v>
      </c>
      <c r="U4999" s="145">
        <v>4979</v>
      </c>
      <c r="V4999" s="145">
        <v>14396445.145573366</v>
      </c>
    </row>
    <row r="5000" spans="1:22" x14ac:dyDescent="0.35">
      <c r="A5000" s="70">
        <f t="shared" si="86"/>
        <v>4981</v>
      </c>
      <c r="B5000" s="145">
        <v>1280206.6218922362</v>
      </c>
      <c r="U5000" s="145">
        <v>4980</v>
      </c>
      <c r="V5000" s="145">
        <v>-7484337.0474889316</v>
      </c>
    </row>
    <row r="5001" spans="1:22" x14ac:dyDescent="0.35">
      <c r="A5001" s="70">
        <f t="shared" si="86"/>
        <v>4982</v>
      </c>
      <c r="B5001" s="145">
        <v>1280206.6218922362</v>
      </c>
      <c r="U5001" s="145">
        <v>4981</v>
      </c>
      <c r="V5001" s="145">
        <v>-14122195.279273761</v>
      </c>
    </row>
    <row r="5002" spans="1:22" x14ac:dyDescent="0.35">
      <c r="A5002" s="70">
        <f t="shared" si="86"/>
        <v>4983</v>
      </c>
      <c r="B5002" s="145">
        <v>1280206.6218922362</v>
      </c>
      <c r="U5002" s="145">
        <v>4982</v>
      </c>
      <c r="V5002" s="145">
        <v>7597501.7584498376</v>
      </c>
    </row>
    <row r="5003" spans="1:22" x14ac:dyDescent="0.35">
      <c r="A5003" s="70">
        <f t="shared" si="86"/>
        <v>4984</v>
      </c>
      <c r="B5003" s="145">
        <v>1280206.6218922362</v>
      </c>
      <c r="U5003" s="145">
        <v>4983</v>
      </c>
      <c r="V5003" s="145">
        <v>-7232170.8847934818</v>
      </c>
    </row>
    <row r="5004" spans="1:22" x14ac:dyDescent="0.35">
      <c r="A5004" s="70">
        <f t="shared" si="86"/>
        <v>4985</v>
      </c>
      <c r="B5004" s="145">
        <v>1280206.6218922362</v>
      </c>
      <c r="U5004" s="145">
        <v>4984</v>
      </c>
      <c r="V5004" s="145">
        <v>24256791.048380665</v>
      </c>
    </row>
    <row r="5005" spans="1:22" x14ac:dyDescent="0.35">
      <c r="A5005" s="70">
        <f t="shared" si="86"/>
        <v>4986</v>
      </c>
      <c r="B5005" s="145">
        <v>1280206.6218922362</v>
      </c>
      <c r="U5005" s="145">
        <v>4985</v>
      </c>
      <c r="V5005" s="145">
        <v>-4283510.7597152553</v>
      </c>
    </row>
    <row r="5006" spans="1:22" x14ac:dyDescent="0.35">
      <c r="A5006" s="70">
        <f t="shared" si="86"/>
        <v>4987</v>
      </c>
      <c r="B5006" s="145">
        <v>1280206.6218922362</v>
      </c>
      <c r="U5006" s="145">
        <v>4986</v>
      </c>
      <c r="V5006" s="145">
        <v>-6588850.5478408989</v>
      </c>
    </row>
    <row r="5007" spans="1:22" x14ac:dyDescent="0.35">
      <c r="A5007" s="70">
        <f t="shared" si="86"/>
        <v>4988</v>
      </c>
      <c r="B5007" s="145">
        <v>1280206.6218922362</v>
      </c>
      <c r="U5007" s="145">
        <v>4987</v>
      </c>
      <c r="V5007" s="145">
        <v>15123133.074429378</v>
      </c>
    </row>
    <row r="5008" spans="1:22" x14ac:dyDescent="0.35">
      <c r="A5008" s="70">
        <f t="shared" si="86"/>
        <v>4989</v>
      </c>
      <c r="B5008" s="145">
        <v>1280206.6218922362</v>
      </c>
      <c r="U5008" s="145">
        <v>4988</v>
      </c>
      <c r="V5008" s="145">
        <v>8835575.8583228141</v>
      </c>
    </row>
    <row r="5009" spans="1:22" x14ac:dyDescent="0.35">
      <c r="A5009" s="70">
        <f t="shared" si="86"/>
        <v>4990</v>
      </c>
      <c r="B5009" s="145">
        <v>1280206.6218922362</v>
      </c>
      <c r="U5009" s="145">
        <v>4989</v>
      </c>
      <c r="V5009" s="145">
        <v>4477441.2113484405</v>
      </c>
    </row>
    <row r="5010" spans="1:22" x14ac:dyDescent="0.35">
      <c r="A5010" s="70">
        <f t="shared" si="86"/>
        <v>4991</v>
      </c>
      <c r="B5010" s="145">
        <v>1280206.6218922362</v>
      </c>
      <c r="U5010" s="145">
        <v>4990</v>
      </c>
      <c r="V5010" s="145">
        <v>-4999379.0494048633</v>
      </c>
    </row>
    <row r="5011" spans="1:22" x14ac:dyDescent="0.35">
      <c r="A5011" s="70">
        <f t="shared" si="86"/>
        <v>4992</v>
      </c>
      <c r="B5011" s="145">
        <v>1280206.6218922362</v>
      </c>
      <c r="U5011" s="145">
        <v>4991</v>
      </c>
      <c r="V5011" s="145">
        <v>5753018.8097610436</v>
      </c>
    </row>
    <row r="5012" spans="1:22" x14ac:dyDescent="0.35">
      <c r="A5012" s="70">
        <f t="shared" si="86"/>
        <v>4993</v>
      </c>
      <c r="B5012" s="145">
        <v>1280206.6218922362</v>
      </c>
      <c r="U5012" s="145">
        <v>4992</v>
      </c>
      <c r="V5012" s="145">
        <v>-11821631.376936628</v>
      </c>
    </row>
    <row r="5013" spans="1:22" x14ac:dyDescent="0.35">
      <c r="A5013" s="70">
        <f t="shared" si="86"/>
        <v>4994</v>
      </c>
      <c r="B5013" s="145">
        <v>1280206.6218922362</v>
      </c>
      <c r="U5013" s="145">
        <v>4993</v>
      </c>
      <c r="V5013" s="145">
        <v>-981343.94136177376</v>
      </c>
    </row>
    <row r="5014" spans="1:22" x14ac:dyDescent="0.35">
      <c r="A5014" s="70">
        <f t="shared" ref="A5014:A5019" si="87">A5013+1</f>
        <v>4995</v>
      </c>
      <c r="B5014" s="145">
        <v>1280206.6218922362</v>
      </c>
      <c r="U5014" s="145">
        <v>4994</v>
      </c>
      <c r="V5014" s="145">
        <v>4301589.138933152</v>
      </c>
    </row>
    <row r="5015" spans="1:22" x14ac:dyDescent="0.35">
      <c r="A5015" s="70">
        <f t="shared" si="87"/>
        <v>4996</v>
      </c>
      <c r="B5015" s="145">
        <v>1280206.6218922362</v>
      </c>
      <c r="U5015" s="145">
        <v>4995</v>
      </c>
      <c r="V5015" s="145">
        <v>-10239557.744162457</v>
      </c>
    </row>
    <row r="5016" spans="1:22" x14ac:dyDescent="0.35">
      <c r="A5016" s="70">
        <f t="shared" si="87"/>
        <v>4997</v>
      </c>
      <c r="B5016" s="145">
        <v>1280206.6218922362</v>
      </c>
      <c r="U5016" s="145">
        <v>4996</v>
      </c>
      <c r="V5016" s="145">
        <v>3046593.5394370444</v>
      </c>
    </row>
    <row r="5017" spans="1:22" x14ac:dyDescent="0.35">
      <c r="A5017" s="70">
        <f t="shared" si="87"/>
        <v>4998</v>
      </c>
      <c r="B5017" s="145">
        <v>1280206.6218922362</v>
      </c>
      <c r="U5017" s="145">
        <v>4997</v>
      </c>
      <c r="V5017" s="145">
        <v>-12923017.144509831</v>
      </c>
    </row>
    <row r="5018" spans="1:22" x14ac:dyDescent="0.35">
      <c r="A5018" s="70">
        <f t="shared" si="87"/>
        <v>4999</v>
      </c>
      <c r="B5018" s="145">
        <v>1280206.6218922362</v>
      </c>
      <c r="U5018" s="145">
        <v>4998</v>
      </c>
      <c r="V5018" s="145">
        <v>26414862.230289899</v>
      </c>
    </row>
    <row r="5019" spans="1:22" x14ac:dyDescent="0.35">
      <c r="A5019" s="70">
        <f t="shared" si="87"/>
        <v>5000</v>
      </c>
      <c r="B5019" s="145">
        <v>1280206.6218922362</v>
      </c>
      <c r="U5019" s="145">
        <v>4999</v>
      </c>
      <c r="V5019" s="145">
        <v>7059202.1544600911</v>
      </c>
    </row>
    <row r="5020" spans="1:22" x14ac:dyDescent="0.35">
      <c r="U5020" s="145">
        <v>5000</v>
      </c>
      <c r="V5020" s="145">
        <v>-9644120.8717145324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3D63F-B5ED-4D14-A40D-E5B824B20665}">
  <sheetPr codeName="Sheet30">
    <pageSetUpPr autoPageBreaks="0"/>
  </sheetPr>
  <dimension ref="A1:AG653"/>
  <sheetViews>
    <sheetView topLeftCell="B55" zoomScale="80" zoomScaleNormal="80" workbookViewId="0">
      <selection activeCell="J54" sqref="J54"/>
    </sheetView>
  </sheetViews>
  <sheetFormatPr defaultColWidth="8.73046875" defaultRowHeight="12.75" x14ac:dyDescent="0.35"/>
  <cols>
    <col min="1" max="1" width="9.265625" style="318" bestFit="1" customWidth="1"/>
    <col min="2" max="2" width="53.3984375" style="318" bestFit="1" customWidth="1"/>
    <col min="3" max="33" width="20.73046875" style="318" customWidth="1"/>
    <col min="34" max="16384" width="8.73046875" style="318"/>
  </cols>
  <sheetData>
    <row r="1" spans="1:10" ht="21" thickBot="1" x14ac:dyDescent="0.65">
      <c r="B1" s="173" t="s">
        <v>434</v>
      </c>
      <c r="C1" s="17"/>
      <c r="D1" s="66" t="s">
        <v>77</v>
      </c>
      <c r="E1" s="64"/>
      <c r="G1" s="176" t="s">
        <v>216</v>
      </c>
      <c r="H1" s="175">
        <v>1</v>
      </c>
      <c r="I1" s="176" t="s">
        <v>435</v>
      </c>
      <c r="J1" s="175">
        <v>1</v>
      </c>
    </row>
    <row r="2" spans="1:10" ht="15.75" customHeight="1" thickBot="1" x14ac:dyDescent="0.4">
      <c r="C2" s="17"/>
      <c r="D2" s="17"/>
      <c r="E2" s="17"/>
      <c r="G2" s="17"/>
    </row>
    <row r="3" spans="1:10" ht="15.75" customHeight="1" thickBot="1" x14ac:dyDescent="0.4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</row>
    <row r="4" spans="1:10" ht="15.75" customHeight="1" x14ac:dyDescent="0.3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</row>
    <row r="5" spans="1:10" ht="15.75" hidden="1" customHeight="1" x14ac:dyDescent="0.5">
      <c r="A5" s="139"/>
      <c r="B5" s="34" t="s">
        <v>158</v>
      </c>
      <c r="C5" s="55">
        <f>15.8+'Ambient Temp PDF'!B6</f>
        <v>18.065690383469384</v>
      </c>
      <c r="D5" s="30" t="s">
        <v>16</v>
      </c>
      <c r="E5" s="30"/>
      <c r="F5" s="195" t="s">
        <v>259</v>
      </c>
      <c r="G5" s="31"/>
      <c r="H5" s="32"/>
    </row>
    <row r="6" spans="1:10" ht="15.75" x14ac:dyDescent="0.5">
      <c r="A6" s="119"/>
      <c r="B6" s="29" t="s">
        <v>264</v>
      </c>
      <c r="C6" s="33">
        <f>'Geotherm Grad PDF'!B8</f>
        <v>93.796543907850392</v>
      </c>
      <c r="D6" s="15" t="s">
        <v>310</v>
      </c>
      <c r="E6" s="30" t="s">
        <v>308</v>
      </c>
      <c r="F6" s="293" t="s">
        <v>407</v>
      </c>
      <c r="G6" s="32"/>
      <c r="H6" s="129"/>
      <c r="I6" s="129"/>
    </row>
    <row r="7" spans="1:10" x14ac:dyDescent="0.35">
      <c r="A7" s="120"/>
      <c r="B7" s="132" t="s">
        <v>152</v>
      </c>
      <c r="C7" s="33">
        <f>'Reservoir Temp PDF'!B8</f>
        <v>150.31511109146152</v>
      </c>
      <c r="D7" s="15" t="s">
        <v>311</v>
      </c>
      <c r="E7" s="15" t="s">
        <v>312</v>
      </c>
      <c r="F7" s="337" t="s">
        <v>307</v>
      </c>
      <c r="G7" s="337"/>
      <c r="H7" s="337"/>
    </row>
    <row r="8" spans="1:10" ht="15.75" x14ac:dyDescent="0.5">
      <c r="A8" s="120"/>
      <c r="B8" s="67" t="s">
        <v>265</v>
      </c>
      <c r="C8" s="227">
        <f>(C7-C4)/C6</f>
        <v>1.4341158585076943</v>
      </c>
      <c r="D8" s="15" t="s">
        <v>80</v>
      </c>
      <c r="E8" s="15"/>
      <c r="F8" s="337" t="s">
        <v>160</v>
      </c>
      <c r="G8" s="338"/>
      <c r="H8" s="338"/>
    </row>
    <row r="9" spans="1:10" x14ac:dyDescent="0.35">
      <c r="A9" s="120"/>
      <c r="B9" s="29" t="s">
        <v>172</v>
      </c>
      <c r="C9" s="131">
        <f>C7*0.075</f>
        <v>11.273633331859614</v>
      </c>
      <c r="D9" s="29" t="s">
        <v>311</v>
      </c>
      <c r="E9" s="29" t="s">
        <v>112</v>
      </c>
      <c r="F9" s="315" t="s">
        <v>358</v>
      </c>
      <c r="G9" s="316"/>
      <c r="H9" s="316"/>
    </row>
    <row r="10" spans="1:10" ht="15.75" x14ac:dyDescent="0.5">
      <c r="A10" s="120"/>
      <c r="B10" s="133" t="s">
        <v>171</v>
      </c>
      <c r="C10" s="68">
        <f>C7-C9</f>
        <v>139.04147775960189</v>
      </c>
      <c r="D10" s="15" t="s">
        <v>311</v>
      </c>
      <c r="E10" s="15"/>
      <c r="F10" s="339" t="s">
        <v>316</v>
      </c>
      <c r="G10" s="340"/>
      <c r="H10" s="340"/>
    </row>
    <row r="11" spans="1:10" ht="14.25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10" ht="15" hidden="1" customHeight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10" ht="15" hidden="1" customHeight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10" ht="15" hidden="1" customHeight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10" ht="15" hidden="1" customHeight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10" ht="13.5" customHeight="1" x14ac:dyDescent="0.35">
      <c r="A16" s="120"/>
      <c r="B16" s="29" t="s">
        <v>303</v>
      </c>
      <c r="C16" s="36">
        <v>35</v>
      </c>
      <c r="D16" s="15" t="s">
        <v>11</v>
      </c>
      <c r="E16" s="15" t="s">
        <v>40</v>
      </c>
      <c r="F16" s="122"/>
      <c r="G16" s="31"/>
      <c r="H16" s="31"/>
    </row>
    <row r="17" spans="1:17" ht="13.5" customHeight="1" thickBot="1" x14ac:dyDescent="0.4">
      <c r="C17" s="18"/>
    </row>
    <row r="18" spans="1:17" ht="13.5" customHeight="1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317"/>
    </row>
    <row r="19" spans="1:17" ht="13.5" customHeight="1" x14ac:dyDescent="0.5">
      <c r="A19" s="119"/>
      <c r="B19" s="34" t="s">
        <v>34</v>
      </c>
      <c r="C19" s="26">
        <f>'Drilling Costs PDF'!$B$6 * ($C$8 *1000)</f>
        <v>2201971.3154145242</v>
      </c>
      <c r="D19" s="30" t="s">
        <v>38</v>
      </c>
      <c r="E19" s="30"/>
      <c r="F19" s="332" t="s">
        <v>407</v>
      </c>
      <c r="G19" s="333"/>
      <c r="H19" s="333"/>
    </row>
    <row r="20" spans="1:17" ht="13.5" customHeight="1" x14ac:dyDescent="0.35">
      <c r="A20" s="120"/>
      <c r="B20" s="29" t="s">
        <v>403</v>
      </c>
      <c r="C20" s="125">
        <v>2</v>
      </c>
      <c r="D20" s="29" t="s">
        <v>37</v>
      </c>
      <c r="E20" s="15"/>
      <c r="F20" s="70" t="s">
        <v>163</v>
      </c>
      <c r="G20" s="70"/>
      <c r="H20" s="70"/>
      <c r="I20" s="32"/>
    </row>
    <row r="21" spans="1:17" ht="13.5" customHeight="1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70" t="s">
        <v>162</v>
      </c>
      <c r="G21" s="70"/>
      <c r="H21" s="70"/>
      <c r="I21" s="32"/>
    </row>
    <row r="22" spans="1:17" ht="13.5" customHeight="1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ht="13.5" customHeight="1" x14ac:dyDescent="0.35">
      <c r="A23" s="120"/>
      <c r="B23" s="29" t="s">
        <v>269</v>
      </c>
      <c r="C23" s="26">
        <f>50*1000*(($C$45/$C$43)/$K$41)*C57</f>
        <v>378316.35623196262</v>
      </c>
      <c r="D23" s="15" t="s">
        <v>27</v>
      </c>
      <c r="E23" s="15" t="s">
        <v>36</v>
      </c>
      <c r="F23" s="85" t="s">
        <v>385</v>
      </c>
      <c r="G23" s="32"/>
    </row>
    <row r="24" spans="1:17" ht="13.5" customHeight="1" x14ac:dyDescent="0.35">
      <c r="A24" s="120"/>
      <c r="B24" s="15" t="s">
        <v>97</v>
      </c>
      <c r="C24" s="3">
        <v>0.85</v>
      </c>
      <c r="D24" s="3"/>
      <c r="E24" s="15" t="s">
        <v>406</v>
      </c>
      <c r="F24" s="70" t="s">
        <v>175</v>
      </c>
      <c r="G24" s="32"/>
    </row>
    <row r="25" spans="1:17" ht="13.5" customHeight="1" x14ac:dyDescent="0.5">
      <c r="A25" s="120"/>
      <c r="B25" s="35" t="s">
        <v>124</v>
      </c>
      <c r="C25" s="124">
        <f>0.21*$C$10-12.2</f>
        <v>16.998710329516395</v>
      </c>
      <c r="D25" s="30" t="s">
        <v>311</v>
      </c>
      <c r="E25" s="30" t="s">
        <v>40</v>
      </c>
      <c r="F25" s="70" t="s">
        <v>125</v>
      </c>
      <c r="G25" s="32"/>
    </row>
    <row r="26" spans="1:17" ht="13.5" customHeight="1" x14ac:dyDescent="0.5">
      <c r="A26" s="119"/>
      <c r="B26" s="29" t="s">
        <v>123</v>
      </c>
      <c r="C26" s="204">
        <f>'Drawdown PDF'!B6</f>
        <v>1.0584265693177532E-2</v>
      </c>
      <c r="D26" s="15"/>
      <c r="E26" s="15"/>
      <c r="F26" s="146" t="s">
        <v>407</v>
      </c>
    </row>
    <row r="27" spans="1:17" ht="13.5" customHeight="1" x14ac:dyDescent="0.5">
      <c r="A27" s="120"/>
      <c r="B27" s="67" t="s">
        <v>126</v>
      </c>
      <c r="C27" s="103">
        <f>IF($H$1=1,INT(((($C$39)/($C$39-$C$25))-1)/$C$26),100)</f>
        <v>13</v>
      </c>
      <c r="D27" s="15" t="s">
        <v>0</v>
      </c>
      <c r="E27" s="3"/>
      <c r="F27" s="70" t="s">
        <v>408</v>
      </c>
    </row>
    <row r="28" spans="1:17" ht="13.5" customHeight="1" x14ac:dyDescent="0.35">
      <c r="A28" s="120"/>
      <c r="B28" s="29" t="s">
        <v>150</v>
      </c>
      <c r="C28" s="97">
        <v>1</v>
      </c>
      <c r="D28" s="15"/>
      <c r="E28" s="3"/>
      <c r="F28" s="317" t="s">
        <v>151</v>
      </c>
    </row>
    <row r="29" spans="1:17" ht="13.5" customHeight="1" x14ac:dyDescent="0.45">
      <c r="A29" s="120"/>
      <c r="B29" s="39" t="s">
        <v>106</v>
      </c>
      <c r="C29" s="26">
        <f>((1.12*(1000000+0.6*$C$19))*$C$57)/$C$28</f>
        <v>2776640.0884113279</v>
      </c>
      <c r="D29" s="15" t="s">
        <v>27</v>
      </c>
      <c r="E29" s="30" t="s">
        <v>313</v>
      </c>
      <c r="F29" s="318" t="s">
        <v>33</v>
      </c>
    </row>
    <row r="30" spans="1:17" ht="13.5" customHeight="1" x14ac:dyDescent="0.45">
      <c r="A30" s="120"/>
      <c r="B30" s="39" t="s">
        <v>104</v>
      </c>
      <c r="C30" s="38">
        <f>($C$19*$C$20)</f>
        <v>4403942.6308290483</v>
      </c>
      <c r="D30" s="15" t="s">
        <v>27</v>
      </c>
      <c r="E30" s="30" t="s">
        <v>313</v>
      </c>
    </row>
    <row r="31" spans="1:17" ht="13.5" customHeight="1" x14ac:dyDescent="0.45">
      <c r="A31" s="120"/>
      <c r="B31" s="39" t="s">
        <v>105</v>
      </c>
      <c r="C31" s="38">
        <f>($C$21*$C$45*1000)+($C$22)+($C$23)</f>
        <v>5470075.8655327586</v>
      </c>
      <c r="D31" s="15" t="s">
        <v>27</v>
      </c>
      <c r="E31" s="30" t="s">
        <v>313</v>
      </c>
    </row>
    <row r="32" spans="1:17" ht="13.5" customHeight="1" thickBot="1" x14ac:dyDescent="0.4">
      <c r="A32" s="120"/>
      <c r="B32" s="317"/>
      <c r="C32" s="21"/>
    </row>
    <row r="33" spans="1:12" ht="13.5" customHeight="1" thickBot="1" x14ac:dyDescent="0.45">
      <c r="A33" s="120"/>
      <c r="B33" s="23" t="s">
        <v>52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318" t="s">
        <v>56</v>
      </c>
    </row>
    <row r="34" spans="1:12" ht="13.5" customHeight="1" x14ac:dyDescent="0.35">
      <c r="A34" s="120"/>
      <c r="B34" s="30" t="s">
        <v>26</v>
      </c>
      <c r="C34" s="74" t="s">
        <v>28</v>
      </c>
      <c r="D34" s="75"/>
      <c r="E34" s="30"/>
      <c r="F34" s="317" t="s">
        <v>78</v>
      </c>
    </row>
    <row r="35" spans="1:12" ht="13.5" customHeight="1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317" t="s">
        <v>79</v>
      </c>
      <c r="J35" s="234" t="s">
        <v>329</v>
      </c>
      <c r="K35" s="3">
        <v>9.4137599999999999</v>
      </c>
    </row>
    <row r="36" spans="1:12" ht="13.5" customHeight="1" x14ac:dyDescent="0.45">
      <c r="A36" s="120"/>
      <c r="B36" s="30" t="s">
        <v>336</v>
      </c>
      <c r="C36" s="74">
        <v>7</v>
      </c>
      <c r="D36" s="75"/>
      <c r="E36" s="30"/>
      <c r="F36" s="317" t="s">
        <v>337</v>
      </c>
      <c r="J36" s="234" t="s">
        <v>330</v>
      </c>
      <c r="K36" s="3">
        <v>-0.18254200000000001</v>
      </c>
    </row>
    <row r="37" spans="1:12" ht="13.5" customHeight="1" x14ac:dyDescent="0.45">
      <c r="A37" s="120"/>
      <c r="B37" s="30" t="s">
        <v>405</v>
      </c>
      <c r="C37" s="74">
        <v>150</v>
      </c>
      <c r="D37" s="30" t="s">
        <v>338</v>
      </c>
      <c r="E37" s="30"/>
      <c r="F37" s="317" t="s">
        <v>337</v>
      </c>
      <c r="J37" s="234" t="s">
        <v>331</v>
      </c>
      <c r="K37" s="15">
        <v>1.765735E-4</v>
      </c>
    </row>
    <row r="38" spans="1:12" ht="13.5" customHeight="1" x14ac:dyDescent="0.5">
      <c r="A38" s="120"/>
      <c r="B38" s="67" t="s">
        <v>339</v>
      </c>
      <c r="C38" s="244">
        <f>C37*C36</f>
        <v>1050</v>
      </c>
      <c r="D38" s="30" t="s">
        <v>338</v>
      </c>
      <c r="E38" s="30"/>
      <c r="F38" s="317"/>
      <c r="I38" s="317"/>
      <c r="J38" s="234" t="s">
        <v>332</v>
      </c>
      <c r="K38" s="15">
        <v>1.2204486E-5</v>
      </c>
    </row>
    <row r="39" spans="1:12" ht="13.5" customHeight="1" x14ac:dyDescent="0.5">
      <c r="A39" s="120"/>
      <c r="B39" s="67" t="s">
        <v>315</v>
      </c>
      <c r="C39" s="68">
        <f>$C$10</f>
        <v>139.04147775960189</v>
      </c>
      <c r="D39" s="30" t="s">
        <v>311</v>
      </c>
      <c r="E39" s="15"/>
      <c r="F39" s="317" t="s">
        <v>335</v>
      </c>
      <c r="J39" s="234" t="s">
        <v>333</v>
      </c>
      <c r="K39" s="15">
        <v>-3.3555900000000001E-8</v>
      </c>
    </row>
    <row r="40" spans="1:12" ht="13.5" customHeight="1" x14ac:dyDescent="0.5">
      <c r="A40" s="120"/>
      <c r="B40" s="67" t="s">
        <v>360</v>
      </c>
      <c r="C40" s="226">
        <f>$K$35+(C39)*$K$36+(C39^2)*$K$37+(C39^3)*$K$38+(C39^4)*$K$39</f>
        <v>7.7110027423855882</v>
      </c>
      <c r="D40" s="220">
        <f>C40*$K$40</f>
        <v>61199.391117305211</v>
      </c>
      <c r="E40" s="15" t="s">
        <v>326</v>
      </c>
      <c r="F40" s="317" t="s">
        <v>334</v>
      </c>
      <c r="J40" s="234" t="s">
        <v>327</v>
      </c>
      <c r="K40" s="3">
        <f>2.20462*3600</f>
        <v>7936.6319999999996</v>
      </c>
    </row>
    <row r="41" spans="1:12" ht="13.5" customHeight="1" x14ac:dyDescent="0.45">
      <c r="A41" s="120"/>
      <c r="B41" s="30" t="s">
        <v>355</v>
      </c>
      <c r="C41" s="243">
        <v>120</v>
      </c>
      <c r="D41" s="245" t="s">
        <v>338</v>
      </c>
      <c r="E41" s="15" t="s">
        <v>326</v>
      </c>
      <c r="F41" s="317" t="s">
        <v>357</v>
      </c>
      <c r="J41" s="234" t="s">
        <v>386</v>
      </c>
      <c r="K41" s="182">
        <f>0*C39^2+0.002713*C39-0.0918</f>
        <v>0.28541952916179997</v>
      </c>
      <c r="L41" s="317" t="s">
        <v>387</v>
      </c>
    </row>
    <row r="42" spans="1:12" ht="13.5" customHeight="1" x14ac:dyDescent="0.45">
      <c r="A42" s="120"/>
      <c r="B42" s="67" t="s">
        <v>340</v>
      </c>
      <c r="C42" s="283">
        <f>C16</f>
        <v>35</v>
      </c>
      <c r="D42" s="248" t="s">
        <v>11</v>
      </c>
      <c r="E42" s="15"/>
      <c r="F42" s="317"/>
    </row>
    <row r="43" spans="1:12" ht="13.5" customHeight="1" x14ac:dyDescent="0.35">
      <c r="A43" s="120"/>
      <c r="B43" s="29" t="s">
        <v>170</v>
      </c>
      <c r="C43" s="41">
        <v>0.95</v>
      </c>
      <c r="D43" s="15"/>
      <c r="E43" s="15" t="s">
        <v>324</v>
      </c>
      <c r="F43" s="317"/>
    </row>
    <row r="44" spans="1:12" ht="13.5" customHeight="1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317" t="s">
        <v>82</v>
      </c>
    </row>
    <row r="45" spans="1:12" ht="13.5" customHeight="1" x14ac:dyDescent="0.5">
      <c r="A45" s="120"/>
      <c r="B45" s="40" t="s">
        <v>30</v>
      </c>
      <c r="C45" s="37">
        <f>C43*((C42*D40)-(C41*1000))/(1000^2)</f>
        <v>1.9208797546503984</v>
      </c>
      <c r="D45" s="15" t="s">
        <v>306</v>
      </c>
      <c r="E45" s="15"/>
      <c r="F45" s="317"/>
    </row>
    <row r="46" spans="1:12" ht="13.15" thickBot="1" x14ac:dyDescent="0.4">
      <c r="B46" s="317"/>
      <c r="C46" s="18"/>
    </row>
    <row r="47" spans="1:12" ht="13.5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</row>
    <row r="48" spans="1:12" ht="15.75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30" t="s">
        <v>40</v>
      </c>
      <c r="F48" s="317"/>
      <c r="J48" s="83"/>
    </row>
    <row r="49" spans="1:29" ht="15.75" x14ac:dyDescent="0.5">
      <c r="A49" s="120"/>
      <c r="B49" s="43" t="s">
        <v>292</v>
      </c>
      <c r="C49" s="44">
        <f>0.75*C48+0.015*C21*(C45*1000)</f>
        <v>301986.2501216972</v>
      </c>
      <c r="D49" s="15" t="s">
        <v>27</v>
      </c>
      <c r="E49" s="15" t="s">
        <v>36</v>
      </c>
      <c r="F49" s="317" t="s">
        <v>41</v>
      </c>
      <c r="J49" s="84"/>
    </row>
    <row r="50" spans="1:29" ht="15.75" x14ac:dyDescent="0.5">
      <c r="A50" s="120"/>
      <c r="B50" s="43" t="s">
        <v>293</v>
      </c>
      <c r="C50" s="44">
        <f>(0.25*C48)+(0.01*C19*C20)</f>
        <v>125492.71213568558</v>
      </c>
      <c r="D50" s="15" t="s">
        <v>27</v>
      </c>
      <c r="E50" s="15" t="s">
        <v>36</v>
      </c>
      <c r="F50" s="317" t="s">
        <v>178</v>
      </c>
    </row>
    <row r="51" spans="1:29" ht="15.75" x14ac:dyDescent="0.5">
      <c r="A51" s="120"/>
      <c r="B51" s="43" t="s">
        <v>42</v>
      </c>
      <c r="C51" s="44">
        <f>C42*(1/(1-C11)-1)*C43*3600*8760*2.20462/(62.4*43560)*300*C56</f>
        <v>5402.6345150152629</v>
      </c>
      <c r="D51" s="15" t="s">
        <v>27</v>
      </c>
      <c r="E51" s="15" t="s">
        <v>40</v>
      </c>
      <c r="F51" s="341" t="s">
        <v>179</v>
      </c>
      <c r="G51" s="341"/>
      <c r="H51" s="341"/>
    </row>
    <row r="52" spans="1:29" ht="15.75" x14ac:dyDescent="0.5">
      <c r="A52" s="120"/>
      <c r="B52" s="43" t="s">
        <v>294</v>
      </c>
      <c r="C52" s="44">
        <f>SUM(C49:C51)</f>
        <v>432881.5967723981</v>
      </c>
      <c r="D52" s="29" t="s">
        <v>27</v>
      </c>
      <c r="E52" s="3"/>
      <c r="F52" s="45" t="s">
        <v>48</v>
      </c>
    </row>
    <row r="53" spans="1:29" ht="13.15" thickBot="1" x14ac:dyDescent="0.4">
      <c r="B53" s="317"/>
      <c r="C53" s="18"/>
    </row>
    <row r="54" spans="1:29" ht="13.5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29" x14ac:dyDescent="0.35">
      <c r="A55" s="120"/>
      <c r="B55" s="30" t="s">
        <v>88</v>
      </c>
      <c r="C55" s="98">
        <f>'Supporting and PR PDF'!C34/'Supporting and PR PDF'!C18</f>
        <v>1.4254302103250478</v>
      </c>
      <c r="D55" s="62"/>
      <c r="E55" s="30" t="s">
        <v>318</v>
      </c>
      <c r="F55" s="32"/>
      <c r="G55" s="32"/>
      <c r="H55" s="32"/>
    </row>
    <row r="56" spans="1:29" x14ac:dyDescent="0.35">
      <c r="A56" s="120"/>
      <c r="B56" s="30" t="s">
        <v>197</v>
      </c>
      <c r="C56" s="98">
        <f>'Supporting and PR PDF'!C34/'Supporting and PR PDF'!C23</f>
        <v>1.0375782881002089</v>
      </c>
      <c r="D56" s="62"/>
      <c r="E56" s="30" t="s">
        <v>318</v>
      </c>
      <c r="F56" s="32"/>
      <c r="G56" s="32"/>
      <c r="H56" s="32"/>
    </row>
    <row r="57" spans="1:29" x14ac:dyDescent="0.35">
      <c r="A57" s="120"/>
      <c r="B57" s="30" t="s">
        <v>89</v>
      </c>
      <c r="C57" s="98">
        <f>'Supporting and PR PDF'!C34/'Supporting and PR PDF'!C26</f>
        <v>1.0680515759312321</v>
      </c>
      <c r="D57" s="62"/>
      <c r="E57" s="30" t="s">
        <v>318</v>
      </c>
      <c r="F57" s="32"/>
      <c r="G57" s="32"/>
      <c r="H57" s="32"/>
    </row>
    <row r="58" spans="1:29" x14ac:dyDescent="0.35">
      <c r="A58" s="120"/>
      <c r="B58" s="29" t="s">
        <v>58</v>
      </c>
      <c r="C58" s="99">
        <f>'Supporting and PR PDF'!C15</f>
        <v>1.22486144101346</v>
      </c>
      <c r="D58" s="60"/>
      <c r="E58" s="28" t="s">
        <v>75</v>
      </c>
      <c r="F58" s="61" t="s">
        <v>43</v>
      </c>
      <c r="G58" s="32"/>
      <c r="H58" s="32"/>
    </row>
    <row r="59" spans="1:29" x14ac:dyDescent="0.35">
      <c r="A59" s="120"/>
      <c r="B59" s="3" t="s">
        <v>5</v>
      </c>
      <c r="C59" s="99">
        <f>CoverSheet!I21</f>
        <v>7.0000000000000007E-2</v>
      </c>
      <c r="D59" s="63"/>
      <c r="E59" s="15" t="s">
        <v>322</v>
      </c>
      <c r="F59" s="337"/>
      <c r="G59" s="342"/>
      <c r="H59" s="342"/>
      <c r="J59" s="84"/>
      <c r="K59" s="81"/>
      <c r="AC59" s="294"/>
    </row>
    <row r="60" spans="1:29" ht="12.75" hidden="1" customHeight="1" x14ac:dyDescent="0.35">
      <c r="A60" s="120"/>
      <c r="B60" s="19" t="s">
        <v>20</v>
      </c>
      <c r="C60" s="100">
        <f>70/30</f>
        <v>2.3333333333333335</v>
      </c>
      <c r="D60" s="19" t="s">
        <v>39</v>
      </c>
      <c r="E60" s="59" t="s">
        <v>24</v>
      </c>
    </row>
    <row r="61" spans="1:29" ht="12.75" hidden="1" customHeight="1" x14ac:dyDescent="0.35">
      <c r="A61" s="120"/>
      <c r="B61" s="19" t="s">
        <v>21</v>
      </c>
      <c r="C61" s="101">
        <v>7.4999999999999997E-2</v>
      </c>
      <c r="D61" s="19" t="s">
        <v>39</v>
      </c>
      <c r="E61" s="59" t="s">
        <v>24</v>
      </c>
    </row>
    <row r="62" spans="1:29" ht="12.75" hidden="1" customHeight="1" x14ac:dyDescent="0.35">
      <c r="A62" s="120"/>
      <c r="B62" s="19" t="s">
        <v>18</v>
      </c>
      <c r="C62" s="101">
        <v>0.17</v>
      </c>
      <c r="D62" s="19" t="s">
        <v>39</v>
      </c>
      <c r="E62" s="59" t="s">
        <v>24</v>
      </c>
    </row>
    <row r="63" spans="1:29" ht="12.75" hidden="1" customHeight="1" x14ac:dyDescent="0.35">
      <c r="A63" s="120"/>
      <c r="B63" s="19" t="s">
        <v>9</v>
      </c>
      <c r="C63" s="101">
        <v>0.03</v>
      </c>
      <c r="D63" s="19" t="s">
        <v>39</v>
      </c>
      <c r="E63" s="59" t="s">
        <v>24</v>
      </c>
    </row>
    <row r="64" spans="1:29" ht="12.75" hidden="1" customHeight="1" x14ac:dyDescent="0.35">
      <c r="A64" s="120"/>
      <c r="B64" s="19" t="s">
        <v>22</v>
      </c>
      <c r="C64" s="101">
        <v>0.02</v>
      </c>
      <c r="D64" s="19" t="s">
        <v>39</v>
      </c>
      <c r="E64" s="59" t="s">
        <v>24</v>
      </c>
    </row>
    <row r="65" spans="1:33" ht="12.75" hidden="1" customHeight="1" x14ac:dyDescent="0.35">
      <c r="A65" s="120"/>
      <c r="B65" s="19" t="s">
        <v>23</v>
      </c>
      <c r="C65" s="101">
        <v>6.5000000000000002E-2</v>
      </c>
      <c r="D65" s="19" t="s">
        <v>39</v>
      </c>
      <c r="E65" s="59" t="s">
        <v>24</v>
      </c>
    </row>
    <row r="66" spans="1:33" x14ac:dyDescent="0.35">
      <c r="A66" s="120"/>
      <c r="B66" s="15" t="s">
        <v>74</v>
      </c>
      <c r="C66" s="102">
        <f>CoverSheet!I20</f>
        <v>8.4229999999999999E-2</v>
      </c>
      <c r="D66" s="60"/>
      <c r="E66" s="15" t="s">
        <v>107</v>
      </c>
      <c r="F66" s="45" t="s">
        <v>108</v>
      </c>
      <c r="G66" s="32"/>
      <c r="H66" s="32"/>
    </row>
    <row r="67" spans="1:33" x14ac:dyDescent="0.35">
      <c r="A67" s="120"/>
      <c r="B67" s="3" t="s">
        <v>244</v>
      </c>
      <c r="C67" s="102">
        <f>CoverSheet!I19</f>
        <v>0.5</v>
      </c>
      <c r="D67" s="60"/>
      <c r="E67" s="15" t="s">
        <v>270</v>
      </c>
      <c r="F67" s="45"/>
      <c r="G67" s="32"/>
      <c r="H67" s="32"/>
    </row>
    <row r="68" spans="1:33" ht="15.75" x14ac:dyDescent="0.5">
      <c r="A68" s="120"/>
      <c r="B68" s="67" t="s">
        <v>445</v>
      </c>
      <c r="C68" s="325">
        <f>LOG(1-C66,2)/LOG(2,2)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ht="14.25" x14ac:dyDescent="0.45">
      <c r="B72" s="118" t="s">
        <v>250</v>
      </c>
      <c r="C72" s="22">
        <f ca="1">VLOOKUP(C$70,Table52[#All],8)/100</f>
        <v>5.7300000000000004E-2</v>
      </c>
      <c r="D72" s="22">
        <f ca="1">VLOOKUP(D$70,Table52[#All],8)/100</f>
        <v>5.9800000000000006E-2</v>
      </c>
      <c r="E72" s="22">
        <f ca="1">VLOOKUP(E$70,Table52[#All],8)/100</f>
        <v>0.06</v>
      </c>
      <c r="F72" s="22">
        <f ca="1">VLOOKUP(F$70,Table52[#All],8)/100</f>
        <v>5.7598498808544722E-2</v>
      </c>
      <c r="G72" s="22">
        <f ca="1">VLOOKUP(G$70,Table52[#All],8)/100</f>
        <v>6.5748599621514386E-2</v>
      </c>
      <c r="H72" s="22">
        <f ca="1">VLOOKUP(H$70,Table52[#All],8)/100</f>
        <v>6.0127106060135521E-2</v>
      </c>
      <c r="I72" s="22">
        <f ca="1">VLOOKUP(I$70,Table52[#All],8)/100</f>
        <v>6.1162657319325915E-2</v>
      </c>
      <c r="J72" s="22">
        <f ca="1">VLOOKUP(J$70,Table52[#All],8)/100</f>
        <v>6.6296217107150876E-2</v>
      </c>
      <c r="K72" s="22">
        <f ca="1">VLOOKUP(K$70,Table52[#All],8)/100</f>
        <v>6.253492258005465E-2</v>
      </c>
      <c r="L72" s="22">
        <f ca="1">VLOOKUP(L$70,Table52[#All],8)/100</f>
        <v>6.9095351176241548E-2</v>
      </c>
      <c r="M72" s="22">
        <f ca="1">VLOOKUP(M$70,Table52[#All],8)/100</f>
        <v>6.3324994419865388E-2</v>
      </c>
      <c r="N72" s="22">
        <f ca="1">VLOOKUP(N$70,Table52[#All],8)/100</f>
        <v>6.1786667258145647E-2</v>
      </c>
      <c r="O72" s="22">
        <f ca="1">VLOOKUP(O$70,Table52[#All],8)/100</f>
        <v>6.7761990934591398E-2</v>
      </c>
      <c r="P72" s="22">
        <f ca="1">VLOOKUP(P$70,Table52[#All],8)/100</f>
        <v>7.3138995148775476E-2</v>
      </c>
      <c r="Q72" s="22">
        <f ca="1">VLOOKUP(Q$70,Table52[#All],8)/100</f>
        <v>7.9109732662254115E-2</v>
      </c>
      <c r="R72" s="22">
        <f ca="1">VLOOKUP(R$70,Table52[#All],8)/100</f>
        <v>7.3531734530028856E-2</v>
      </c>
      <c r="S72" s="22">
        <f ca="1">VLOOKUP(S$70,Table52[#All],8)/100</f>
        <v>6.9247672672729743E-2</v>
      </c>
      <c r="T72" s="22">
        <f ca="1">VLOOKUP(T$70,Table52[#All],8)/100</f>
        <v>6.8490770535465262E-2</v>
      </c>
      <c r="U72" s="22">
        <f ca="1">VLOOKUP(U$70,Table52[#All],8)/100</f>
        <v>5.6990584851492991E-2</v>
      </c>
      <c r="V72" s="22">
        <f ca="1">VLOOKUP(V$70,Table52[#All],8)/100</f>
        <v>9.5515551339237573E-2</v>
      </c>
      <c r="W72" s="22">
        <f ca="1">VLOOKUP(W$70,Table52[#All],8)/100</f>
        <v>8.0400002791355535E-2</v>
      </c>
      <c r="X72" s="22">
        <f ca="1">VLOOKUP(X$70,Table52[#All],8)/100</f>
        <v>7.0390630410488791E-2</v>
      </c>
      <c r="Y72" s="22">
        <f ca="1">VLOOKUP(Y$70,Table52[#All],8)/100</f>
        <v>7.4530281551450889E-2</v>
      </c>
      <c r="Z72" s="22">
        <f ca="1">VLOOKUP(Z$70,Table52[#All],8)/100</f>
        <v>7.30074573956839E-2</v>
      </c>
      <c r="AA72" s="22">
        <f ca="1">VLOOKUP(AA$70,Table52[#All],8)/100</f>
        <v>7.9790142798795413E-2</v>
      </c>
      <c r="AB72" s="22">
        <f ca="1">VLOOKUP(AB$70,Table52[#All],8)/100</f>
        <v>6.7424229460834956E-2</v>
      </c>
      <c r="AC72" s="22">
        <f ca="1">VLOOKUP(AC$70,Table52[#All],8)/100</f>
        <v>7.9958026852101544E-2</v>
      </c>
      <c r="AD72" s="22">
        <f ca="1">VLOOKUP(AD$70,Table52[#All],8)/100</f>
        <v>9.4570800970639357E-2</v>
      </c>
      <c r="AE72" s="22">
        <f ca="1">VLOOKUP(AE$70,Table52[#All],8)/100</f>
        <v>9.6029262593085404E-2</v>
      </c>
      <c r="AF72" s="22">
        <f ca="1">VLOOKUP(AF$70,Table52[#All],8)/100</f>
        <v>7.6495703445518329E-2</v>
      </c>
      <c r="AG72" s="22">
        <f ca="1">VLOOKUP(AG$70,Table52[#All],8)/100</f>
        <v>8.0325825417664393E-2</v>
      </c>
    </row>
    <row r="73" spans="1:33" ht="14.25" x14ac:dyDescent="0.45">
      <c r="B73" s="117" t="s">
        <v>251</v>
      </c>
      <c r="C73" s="22">
        <f ca="1">C$72*(1+$C$67)</f>
        <v>8.5949999999999999E-2</v>
      </c>
      <c r="D73" s="22">
        <f ca="1">IF((D$75)&gt;0,D$72*(1+$C$67),IF(C$77&gt;0,C$77,C$73))</f>
        <v>8.9700000000000002E-2</v>
      </c>
      <c r="E73" s="22">
        <f t="shared" ref="E73:AG73" ca="1" si="2">IF((E$75)&gt;0,E$72*(1+$C$67),IF(D$77&gt;0,D$77,D$73))</f>
        <v>8.9700000000000002E-2</v>
      </c>
      <c r="F73" s="22">
        <f t="shared" ca="1" si="2"/>
        <v>8.9700000000000002E-2</v>
      </c>
      <c r="G73" s="22">
        <f t="shared" ca="1" si="2"/>
        <v>9.862289943227158E-2</v>
      </c>
      <c r="H73" s="22">
        <f t="shared" ca="1" si="2"/>
        <v>9.862289943227158E-2</v>
      </c>
      <c r="I73" s="22">
        <f t="shared" ca="1" si="2"/>
        <v>9.862289943227158E-2</v>
      </c>
      <c r="J73" s="22">
        <f t="shared" ca="1" si="2"/>
        <v>9.862289943227158E-2</v>
      </c>
      <c r="K73" s="22">
        <f t="shared" ca="1" si="2"/>
        <v>9.862289943227158E-2</v>
      </c>
      <c r="L73" s="22">
        <f t="shared" ca="1" si="2"/>
        <v>9.862289943227158E-2</v>
      </c>
      <c r="M73" s="22">
        <f t="shared" ca="1" si="2"/>
        <v>9.862289943227158E-2</v>
      </c>
      <c r="N73" s="22">
        <f t="shared" ca="1" si="2"/>
        <v>9.862289943227158E-2</v>
      </c>
      <c r="O73" s="22">
        <f t="shared" ca="1" si="2"/>
        <v>9.862289943227158E-2</v>
      </c>
      <c r="P73" s="22">
        <f t="shared" ca="1" si="2"/>
        <v>9.862289943227158E-2</v>
      </c>
      <c r="Q73" s="22">
        <f t="shared" ca="1" si="2"/>
        <v>9.862289943227158E-2</v>
      </c>
      <c r="R73" s="22">
        <f t="shared" ca="1" si="2"/>
        <v>9.862289943227158E-2</v>
      </c>
      <c r="S73" s="22">
        <f t="shared" ca="1" si="2"/>
        <v>9.862289943227158E-2</v>
      </c>
      <c r="T73" s="22">
        <f t="shared" ca="1" si="2"/>
        <v>9.862289943227158E-2</v>
      </c>
      <c r="U73" s="22">
        <f t="shared" ca="1" si="2"/>
        <v>9.862289943227158E-2</v>
      </c>
      <c r="V73" s="22">
        <f t="shared" ca="1" si="2"/>
        <v>9.862289943227158E-2</v>
      </c>
      <c r="W73" s="22">
        <f t="shared" ca="1" si="2"/>
        <v>0.14327332700885637</v>
      </c>
      <c r="X73" s="22">
        <f t="shared" ca="1" si="2"/>
        <v>0.14327332700885637</v>
      </c>
      <c r="Y73" s="22">
        <f t="shared" ca="1" si="2"/>
        <v>0.14327332700885637</v>
      </c>
      <c r="Z73" s="22">
        <f t="shared" ca="1" si="2"/>
        <v>0.14327332700885637</v>
      </c>
      <c r="AA73" s="22">
        <f t="shared" ca="1" si="2"/>
        <v>0.14327332700885637</v>
      </c>
      <c r="AB73" s="22">
        <f t="shared" ca="1" si="2"/>
        <v>0.14327332700885637</v>
      </c>
      <c r="AC73" s="22">
        <f t="shared" ca="1" si="2"/>
        <v>0.14327332700885637</v>
      </c>
      <c r="AD73" s="22">
        <f t="shared" ca="1" si="2"/>
        <v>0.14327332700885637</v>
      </c>
      <c r="AE73" s="22">
        <f t="shared" ca="1" si="2"/>
        <v>0.14327332700885637</v>
      </c>
      <c r="AF73" s="22">
        <f t="shared" ca="1" si="2"/>
        <v>0.14327332700885637</v>
      </c>
      <c r="AG73" s="22">
        <f t="shared" ca="1" si="2"/>
        <v>0.14327332700885637</v>
      </c>
    </row>
    <row r="74" spans="1:33" ht="14.25" x14ac:dyDescent="0.45">
      <c r="B74" s="117" t="s">
        <v>252</v>
      </c>
      <c r="C74" s="187">
        <f>0</f>
        <v>0</v>
      </c>
      <c r="D74" s="187">
        <f ca="1">(D$72-(D$73/(1+$C$67)))/(D$73/(1+$C$67))</f>
        <v>1.160350151155055E-16</v>
      </c>
      <c r="E74" s="187">
        <f t="shared" ref="E74:AG74" ca="1" si="3">(E$72-(E$73/(1+$C$67)))/(E$73/(1+$C$67))</f>
        <v>3.3444816053511506E-3</v>
      </c>
      <c r="F74" s="187">
        <f t="shared" ca="1" si="3"/>
        <v>-3.6814401194904298E-2</v>
      </c>
      <c r="G74" s="187">
        <f t="shared" ca="1" si="3"/>
        <v>0</v>
      </c>
      <c r="H74" s="187">
        <f t="shared" ca="1" si="3"/>
        <v>-8.5499821954221344E-2</v>
      </c>
      <c r="I74" s="187">
        <f t="shared" ca="1" si="3"/>
        <v>-6.9749657461721057E-2</v>
      </c>
      <c r="J74" s="187">
        <f t="shared" ca="1" si="3"/>
        <v>8.328960446136971E-3</v>
      </c>
      <c r="K74" s="187">
        <f t="shared" ca="1" si="3"/>
        <v>-4.8878258395759822E-2</v>
      </c>
      <c r="L74" s="187">
        <f t="shared" ca="1" si="3"/>
        <v>5.0902248473624241E-2</v>
      </c>
      <c r="M74" s="187">
        <f t="shared" ca="1" si="3"/>
        <v>-3.6861700714549389E-2</v>
      </c>
      <c r="N74" s="187">
        <f t="shared" ca="1" si="3"/>
        <v>-6.0258809863264491E-2</v>
      </c>
      <c r="O74" s="187">
        <f t="shared" ca="1" si="3"/>
        <v>3.0622573327298459E-2</v>
      </c>
      <c r="P74" s="187">
        <f t="shared" ca="1" si="3"/>
        <v>0.11240384692304214</v>
      </c>
      <c r="Q74" s="187">
        <f t="shared" ca="1" si="3"/>
        <v>0.20321547709995139</v>
      </c>
      <c r="R74" s="187">
        <f t="shared" ca="1" si="3"/>
        <v>0.1183771966751921</v>
      </c>
      <c r="S74" s="187">
        <f t="shared" ca="1" si="3"/>
        <v>5.3218974569161519E-2</v>
      </c>
      <c r="T74" s="187">
        <f t="shared" ca="1" si="3"/>
        <v>4.1706909800913489E-2</v>
      </c>
      <c r="U74" s="187">
        <f t="shared" ca="1" si="3"/>
        <v>-0.13320458261373494</v>
      </c>
      <c r="V74" s="187">
        <f t="shared" ca="1" si="3"/>
        <v>0.45273894636658979</v>
      </c>
      <c r="W74" s="187">
        <f t="shared" ca="1" si="3"/>
        <v>-0.15825222527582902</v>
      </c>
      <c r="X74" s="187">
        <f t="shared" ca="1" si="3"/>
        <v>-0.26304534263236273</v>
      </c>
      <c r="Y74" s="187">
        <f t="shared" ca="1" si="3"/>
        <v>-0.21970526781816296</v>
      </c>
      <c r="Z74" s="187">
        <f t="shared" ca="1" si="3"/>
        <v>-0.23564847428470423</v>
      </c>
      <c r="AA74" s="187">
        <f t="shared" ca="1" si="3"/>
        <v>-0.16463715405453769</v>
      </c>
      <c r="AB74" s="187">
        <f t="shared" ca="1" si="3"/>
        <v>-0.29410207536395977</v>
      </c>
      <c r="AC74" s="187">
        <f t="shared" ca="1" si="3"/>
        <v>-0.162879492072251</v>
      </c>
      <c r="AD74" s="187">
        <f t="shared" ca="1" si="3"/>
        <v>-9.89106334363077E-3</v>
      </c>
      <c r="AE74" s="187">
        <f t="shared" ca="1" si="3"/>
        <v>5.3782996239356918E-3</v>
      </c>
      <c r="AF74" s="187">
        <f t="shared" ca="1" si="3"/>
        <v>-0.19912828463050428</v>
      </c>
      <c r="AG74" s="187">
        <f t="shared" ca="1" si="3"/>
        <v>-0.15902882523940659</v>
      </c>
    </row>
    <row r="75" spans="1:33" ht="15.75" x14ac:dyDescent="0.5">
      <c r="B75" s="119" t="s">
        <v>148</v>
      </c>
      <c r="C75" s="188">
        <v>2</v>
      </c>
      <c r="D75" s="188">
        <v>2</v>
      </c>
      <c r="E75" s="188">
        <v>0</v>
      </c>
      <c r="F75" s="188">
        <v>0</v>
      </c>
      <c r="G75" s="188">
        <v>1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v>0</v>
      </c>
      <c r="Q75" s="188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88">
        <v>0</v>
      </c>
      <c r="AD75" s="188">
        <v>0</v>
      </c>
      <c r="AE75" s="188">
        <v>0</v>
      </c>
      <c r="AF75" s="188">
        <v>0</v>
      </c>
      <c r="AG75" s="188">
        <v>0</v>
      </c>
    </row>
    <row r="76" spans="1:33" ht="14.25" x14ac:dyDescent="0.45">
      <c r="A76" s="69"/>
      <c r="B76" s="118" t="s">
        <v>249</v>
      </c>
      <c r="C76" s="27">
        <f>0</f>
        <v>0</v>
      </c>
      <c r="D76" s="27">
        <f ca="1">IF(D$74&gt;=CoverSheet!$I$22,IF(D71&lt;($C$35-5),INT(_xlfn.CEILING.MATH(C$78*CoverSheet!$I$23)),0),0)</f>
        <v>0</v>
      </c>
      <c r="E76" s="27">
        <f ca="1">IF(E$74&gt;=CoverSheet!$I$22,IF(E71&lt;($C$35-5),INT(_xlfn.CEILING.MATH(D$78*CoverSheet!$I$23)),0),0)</f>
        <v>0</v>
      </c>
      <c r="F76" s="27">
        <f ca="1">IF(F$74&gt;=CoverSheet!$I$22,IF(F71&lt;($C$35-5),INT(_xlfn.CEILING.MATH(E$78*CoverSheet!$I$23)),0),0)</f>
        <v>0</v>
      </c>
      <c r="G76" s="27">
        <f ca="1">IF(G$74&gt;=CoverSheet!$I$22,IF(G71&lt;($C$35-5),INT(_xlfn.CEILING.MATH(F$78*CoverSheet!$I$23)),0),0)</f>
        <v>0</v>
      </c>
      <c r="H76" s="27">
        <f ca="1">IF(H$74&gt;=CoverSheet!$I$22,IF(H71&lt;($C$35-5),INT(_xlfn.CEILING.MATH(G$78*CoverSheet!$I$23)),0),0)</f>
        <v>0</v>
      </c>
      <c r="I76" s="27">
        <f ca="1">IF(I$74&gt;=CoverSheet!$I$22,IF(I71&lt;($C$35-5),INT(_xlfn.CEILING.MATH(H$78*CoverSheet!$I$23)),0),0)</f>
        <v>0</v>
      </c>
      <c r="J76" s="27">
        <f ca="1">IF(J$74&gt;=CoverSheet!$I$22,IF(J71&lt;($C$35-5),INT(_xlfn.CEILING.MATH(I$78*CoverSheet!$I$23)),0),0)</f>
        <v>0</v>
      </c>
      <c r="K76" s="27">
        <f ca="1">IF(K$74&gt;=CoverSheet!$I$22,IF(K71&lt;($C$35-5),INT(_xlfn.CEILING.MATH(J$78*CoverSheet!$I$23)),0),0)</f>
        <v>0</v>
      </c>
      <c r="L76" s="27">
        <f ca="1">IF(L$74&gt;=CoverSheet!$I$22,IF(L71&lt;($C$35-5),INT(_xlfn.CEILING.MATH(K$78*CoverSheet!$I$23)),0),0)</f>
        <v>0</v>
      </c>
      <c r="M76" s="27">
        <f ca="1">IF(M$74&gt;=CoverSheet!$I$22,IF(M71&lt;($C$35-5),INT(_xlfn.CEILING.MATH(L$78*CoverSheet!$I$23)),0),0)</f>
        <v>0</v>
      </c>
      <c r="N76" s="27">
        <f ca="1">IF(N$74&gt;=CoverSheet!$I$22,IF(N71&lt;($C$35-5),INT(_xlfn.CEILING.MATH(M$78*CoverSheet!$I$23)),0),0)</f>
        <v>0</v>
      </c>
      <c r="O76" s="27">
        <f ca="1">IF(O$74&gt;=CoverSheet!$I$22,IF(O71&lt;($C$35-5),INT(_xlfn.CEILING.MATH(N$78*CoverSheet!$I$23)),0),0)</f>
        <v>0</v>
      </c>
      <c r="P76" s="27">
        <f ca="1">IF(P$74&gt;=CoverSheet!$I$22,IF(P71&lt;($C$35-5),INT(_xlfn.CEILING.MATH(O$78*CoverSheet!$I$23)),0),0)</f>
        <v>0</v>
      </c>
      <c r="Q76" s="27">
        <f ca="1">IF(Q$74&gt;=CoverSheet!$I$22,IF(Q71&lt;($C$35-5),INT(_xlfn.CEILING.MATH(P$78*CoverSheet!$I$23)),0),0)</f>
        <v>0</v>
      </c>
      <c r="R76" s="27">
        <f ca="1">IF(R$74&gt;=CoverSheet!$I$22,IF(R71&lt;($C$35-5),INT(_xlfn.CEILING.MATH(Q$78*CoverSheet!$I$23)),0),0)</f>
        <v>0</v>
      </c>
      <c r="S76" s="27">
        <f ca="1">IF(S$74&gt;=CoverSheet!$I$22,IF(S71&lt;($C$35-5),INT(_xlfn.CEILING.MATH(R$78*CoverSheet!$I$23)),0),0)</f>
        <v>0</v>
      </c>
      <c r="T76" s="27">
        <f ca="1">IF(T$74&gt;=CoverSheet!$I$22,IF(T71&lt;($C$35-5),INT(_xlfn.CEILING.MATH(S$78*CoverSheet!$I$23)),0),0)</f>
        <v>0</v>
      </c>
      <c r="U76" s="27">
        <f ca="1">IF(U$74&gt;=CoverSheet!$I$22,IF(U71&lt;($C$35-5),INT(_xlfn.CEILING.MATH(T$78*CoverSheet!$I$23)),0),0)</f>
        <v>0</v>
      </c>
      <c r="V76" s="27">
        <f ca="1">IF(V$74&gt;=CoverSheet!$I$22,IF(V71&lt;($C$35-5),INT(_xlfn.CEILING.MATH(U$78*CoverSheet!$I$23)),0),0)</f>
        <v>2</v>
      </c>
      <c r="W76" s="27">
        <f ca="1">IF(W$74&gt;=CoverSheet!$I$22,IF(W71&lt;($C$35-5),INT(_xlfn.CEILING.MATH(V$78*CoverSheet!$I$23)),0),0)</f>
        <v>0</v>
      </c>
      <c r="X76" s="27">
        <f ca="1">IF(X$74&gt;=CoverSheet!$I$22,IF(X71&lt;($C$35-5),INT(_xlfn.CEILING.MATH(W$78*CoverSheet!$I$23)),0),0)</f>
        <v>0</v>
      </c>
      <c r="Y76" s="27">
        <f ca="1">IF(Y$74&gt;=CoverSheet!$I$22,IF(Y71&lt;($C$35-5),INT(_xlfn.CEILING.MATH(X$78*CoverSheet!$I$23)),0),0)</f>
        <v>0</v>
      </c>
      <c r="Z76" s="27">
        <f ca="1">IF(Z$74&gt;=CoverSheet!$I$22,IF(Z71&lt;($C$35-5),INT(_xlfn.CEILING.MATH(Y$78*CoverSheet!$I$23)),0),0)</f>
        <v>0</v>
      </c>
      <c r="AA76" s="27">
        <f ca="1">IF(AA$74&gt;=CoverSheet!$I$22,IF(AA71&lt;($C$35-5),INT(_xlfn.CEILING.MATH(Z$78*CoverSheet!$I$23)),0),0)</f>
        <v>0</v>
      </c>
      <c r="AB76" s="27">
        <f ca="1">IF(AB$74&gt;=CoverSheet!$I$22,IF(AB71&lt;($C$35-5),INT(_xlfn.CEILING.MATH(AA$78*CoverSheet!$I$23)),0),0)</f>
        <v>0</v>
      </c>
      <c r="AC76" s="27">
        <f ca="1">IF(AC$74&gt;=CoverSheet!$I$22,IF(AC71&lt;($C$35-5),INT(_xlfn.CEILING.MATH(AB$78*CoverSheet!$I$23)),0),0)</f>
        <v>0</v>
      </c>
      <c r="AD76" s="27">
        <f ca="1">IF(AD$74&gt;=CoverSheet!$I$22,IF(AD71&lt;($C$35-5),INT(_xlfn.CEILING.MATH(AC$78*CoverSheet!$I$23)),0),0)</f>
        <v>0</v>
      </c>
      <c r="AE76" s="27">
        <f ca="1">IF(AE$74&gt;=CoverSheet!$I$22,IF(AE71&lt;($C$35-5),INT(_xlfn.CEILING.MATH(AD$78*CoverSheet!$I$23)),0),0)</f>
        <v>0</v>
      </c>
      <c r="AF76" s="27">
        <f ca="1">IF(AF$74&gt;=CoverSheet!$I$22,IF(AF71&lt;($C$35-5),INT(_xlfn.CEILING.MATH(AE$78*CoverSheet!$I$23)),0),0)</f>
        <v>0</v>
      </c>
      <c r="AG76" s="27">
        <f ca="1">IF(AG$74&gt;=CoverSheet!$I$22,IF(AG71&lt;($C$35-5),INT(_xlfn.CEILING.MATH(AF$78*CoverSheet!$I$23)),0),0)</f>
        <v>0</v>
      </c>
    </row>
    <row r="77" spans="1:33" ht="14.25" x14ac:dyDescent="0.45">
      <c r="A77" s="69"/>
      <c r="B77" s="118" t="s">
        <v>253</v>
      </c>
      <c r="C77" s="22">
        <f ca="1">IF(C$76&gt;0,C$72*(1+$C$67),0)</f>
        <v>0</v>
      </c>
      <c r="D77" s="22">
        <f t="shared" ref="D77:AG77" ca="1" si="4">IF(D$76&gt;0,D$72*(1+$C$67),0)</f>
        <v>0</v>
      </c>
      <c r="E77" s="22">
        <f t="shared" ca="1" si="4"/>
        <v>0</v>
      </c>
      <c r="F77" s="22">
        <f t="shared" ca="1" si="4"/>
        <v>0</v>
      </c>
      <c r="G77" s="22">
        <f t="shared" ca="1" si="4"/>
        <v>0</v>
      </c>
      <c r="H77" s="22">
        <f t="shared" ca="1" si="4"/>
        <v>0</v>
      </c>
      <c r="I77" s="22">
        <f t="shared" ca="1" si="4"/>
        <v>0</v>
      </c>
      <c r="J77" s="22">
        <f t="shared" ca="1" si="4"/>
        <v>0</v>
      </c>
      <c r="K77" s="22">
        <f t="shared" ca="1" si="4"/>
        <v>0</v>
      </c>
      <c r="L77" s="22">
        <f ca="1">IF(L$76&gt;0,L$72*(1+$C$67),0)</f>
        <v>0</v>
      </c>
      <c r="M77" s="22">
        <f t="shared" ca="1" si="4"/>
        <v>0</v>
      </c>
      <c r="N77" s="22">
        <f t="shared" ca="1" si="4"/>
        <v>0</v>
      </c>
      <c r="O77" s="22">
        <f t="shared" ca="1" si="4"/>
        <v>0</v>
      </c>
      <c r="P77" s="22">
        <f t="shared" ca="1" si="4"/>
        <v>0</v>
      </c>
      <c r="Q77" s="22">
        <f t="shared" ca="1" si="4"/>
        <v>0</v>
      </c>
      <c r="R77" s="22">
        <f t="shared" ca="1" si="4"/>
        <v>0</v>
      </c>
      <c r="S77" s="22">
        <f t="shared" ca="1" si="4"/>
        <v>0</v>
      </c>
      <c r="T77" s="22">
        <f t="shared" ca="1" si="4"/>
        <v>0</v>
      </c>
      <c r="U77" s="22">
        <f t="shared" ca="1" si="4"/>
        <v>0</v>
      </c>
      <c r="V77" s="22">
        <f t="shared" ca="1" si="4"/>
        <v>0.14327332700885637</v>
      </c>
      <c r="W77" s="22">
        <f t="shared" ca="1" si="4"/>
        <v>0</v>
      </c>
      <c r="X77" s="22">
        <f t="shared" ca="1" si="4"/>
        <v>0</v>
      </c>
      <c r="Y77" s="22">
        <f t="shared" ca="1" si="4"/>
        <v>0</v>
      </c>
      <c r="Z77" s="22">
        <f t="shared" ca="1" si="4"/>
        <v>0</v>
      </c>
      <c r="AA77" s="22">
        <f t="shared" ca="1" si="4"/>
        <v>0</v>
      </c>
      <c r="AB77" s="22">
        <f t="shared" ca="1" si="4"/>
        <v>0</v>
      </c>
      <c r="AC77" s="22">
        <f t="shared" ca="1" si="4"/>
        <v>0</v>
      </c>
      <c r="AD77" s="22">
        <f t="shared" ca="1" si="4"/>
        <v>0</v>
      </c>
      <c r="AE77" s="22">
        <f t="shared" ca="1" si="4"/>
        <v>0</v>
      </c>
      <c r="AF77" s="22">
        <f t="shared" ca="1" si="4"/>
        <v>0</v>
      </c>
      <c r="AG77" s="22">
        <f t="shared" ca="1" si="4"/>
        <v>0</v>
      </c>
    </row>
    <row r="78" spans="1:33" ht="14.25" x14ac:dyDescent="0.45">
      <c r="A78" s="69"/>
      <c r="B78" s="118" t="s">
        <v>49</v>
      </c>
      <c r="C78" s="27">
        <f>C$75+C$76</f>
        <v>2</v>
      </c>
      <c r="D78" s="27">
        <f ca="1">C$78+D$75+D$76</f>
        <v>4</v>
      </c>
      <c r="E78" s="27">
        <f t="shared" ref="E78:AG78" ca="1" si="5">D$78+E$75+E$76</f>
        <v>4</v>
      </c>
      <c r="F78" s="27">
        <f t="shared" ca="1" si="5"/>
        <v>4</v>
      </c>
      <c r="G78" s="27">
        <f t="shared" ca="1" si="5"/>
        <v>5</v>
      </c>
      <c r="H78" s="27">
        <f t="shared" ca="1" si="5"/>
        <v>5</v>
      </c>
      <c r="I78" s="27">
        <f t="shared" ca="1" si="5"/>
        <v>5</v>
      </c>
      <c r="J78" s="27">
        <f t="shared" ca="1" si="5"/>
        <v>5</v>
      </c>
      <c r="K78" s="27">
        <f t="shared" ca="1" si="5"/>
        <v>5</v>
      </c>
      <c r="L78" s="27">
        <f t="shared" ca="1" si="5"/>
        <v>5</v>
      </c>
      <c r="M78" s="27">
        <f t="shared" ca="1" si="5"/>
        <v>5</v>
      </c>
      <c r="N78" s="27">
        <f t="shared" ca="1" si="5"/>
        <v>5</v>
      </c>
      <c r="O78" s="27">
        <f t="shared" ca="1" si="5"/>
        <v>5</v>
      </c>
      <c r="P78" s="27">
        <f t="shared" ca="1" si="5"/>
        <v>5</v>
      </c>
      <c r="Q78" s="27">
        <f t="shared" ca="1" si="5"/>
        <v>5</v>
      </c>
      <c r="R78" s="27">
        <f t="shared" ca="1" si="5"/>
        <v>5</v>
      </c>
      <c r="S78" s="27">
        <f t="shared" ca="1" si="5"/>
        <v>5</v>
      </c>
      <c r="T78" s="27">
        <f t="shared" ca="1" si="5"/>
        <v>5</v>
      </c>
      <c r="U78" s="27">
        <f t="shared" ca="1" si="5"/>
        <v>5</v>
      </c>
      <c r="V78" s="27">
        <f t="shared" ca="1" si="5"/>
        <v>7</v>
      </c>
      <c r="W78" s="27">
        <f t="shared" ca="1" si="5"/>
        <v>7</v>
      </c>
      <c r="X78" s="27">
        <f t="shared" ca="1" si="5"/>
        <v>7</v>
      </c>
      <c r="Y78" s="27">
        <f t="shared" ca="1" si="5"/>
        <v>7</v>
      </c>
      <c r="Z78" s="27">
        <f t="shared" ca="1" si="5"/>
        <v>7</v>
      </c>
      <c r="AA78" s="27">
        <f t="shared" ca="1" si="5"/>
        <v>7</v>
      </c>
      <c r="AB78" s="27">
        <f t="shared" ca="1" si="5"/>
        <v>7</v>
      </c>
      <c r="AC78" s="27">
        <f t="shared" ca="1" si="5"/>
        <v>7</v>
      </c>
      <c r="AD78" s="27">
        <f t="shared" ca="1" si="5"/>
        <v>7</v>
      </c>
      <c r="AE78" s="27">
        <f t="shared" ca="1" si="5"/>
        <v>7</v>
      </c>
      <c r="AF78" s="27">
        <f t="shared" ca="1" si="5"/>
        <v>7</v>
      </c>
      <c r="AG78" s="27">
        <f t="shared" ca="1" si="5"/>
        <v>7</v>
      </c>
    </row>
    <row r="79" spans="1:33" ht="14.25" x14ac:dyDescent="0.45">
      <c r="A79" s="69"/>
      <c r="B79" s="118" t="s">
        <v>413</v>
      </c>
      <c r="C79" s="27">
        <v>0</v>
      </c>
      <c r="D79" s="27">
        <f t="shared" ref="D79:K79" ca="1" si="6">IF(D$76&lt;0,D$76,0)+INDEX($C$70:$AG$98,10,MAX(D$71+1-($C$27),1))</f>
        <v>0</v>
      </c>
      <c r="E79" s="27">
        <f t="shared" ca="1" si="6"/>
        <v>0</v>
      </c>
      <c r="F79" s="27">
        <f t="shared" ca="1" si="6"/>
        <v>0</v>
      </c>
      <c r="G79" s="27">
        <f t="shared" ca="1" si="6"/>
        <v>0</v>
      </c>
      <c r="H79" s="27">
        <f t="shared" ca="1" si="6"/>
        <v>0</v>
      </c>
      <c r="I79" s="27">
        <f t="shared" ca="1" si="6"/>
        <v>0</v>
      </c>
      <c r="J79" s="27">
        <f t="shared" ca="1" si="6"/>
        <v>0</v>
      </c>
      <c r="K79" s="27">
        <f t="shared" ca="1" si="6"/>
        <v>0</v>
      </c>
      <c r="L79" s="27">
        <f ca="1">IF(L$76&lt;0,L$76,0)+INDEX($C$70:$AG$98,10,MAX(L$71+1-($C$27),1))</f>
        <v>0</v>
      </c>
      <c r="M79" s="27">
        <f t="shared" ref="M79:AG79" ca="1" si="7">IF(M$76&lt;0,M$76,0)+INDEX($C$70:$AG$98,10,MAX(M$71+1-($C$27),1))</f>
        <v>0</v>
      </c>
      <c r="N79" s="27">
        <f t="shared" ca="1" si="7"/>
        <v>0</v>
      </c>
      <c r="O79" s="27">
        <f t="shared" ca="1" si="7"/>
        <v>0</v>
      </c>
      <c r="P79" s="27">
        <f t="shared" ca="1" si="7"/>
        <v>0</v>
      </c>
      <c r="Q79" s="27">
        <f t="shared" ca="1" si="7"/>
        <v>0</v>
      </c>
      <c r="R79" s="27">
        <f t="shared" ca="1" si="7"/>
        <v>0</v>
      </c>
      <c r="S79" s="27">
        <f t="shared" ca="1" si="7"/>
        <v>0</v>
      </c>
      <c r="T79" s="27">
        <f t="shared" ca="1" si="7"/>
        <v>0</v>
      </c>
      <c r="U79" s="27">
        <f t="shared" ca="1" si="7"/>
        <v>0</v>
      </c>
      <c r="V79" s="27">
        <f t="shared" ca="1" si="7"/>
        <v>0</v>
      </c>
      <c r="W79" s="27">
        <f t="shared" ca="1" si="7"/>
        <v>0</v>
      </c>
      <c r="X79" s="27">
        <f t="shared" ca="1" si="7"/>
        <v>0</v>
      </c>
      <c r="Y79" s="27">
        <f t="shared" ca="1" si="7"/>
        <v>0</v>
      </c>
      <c r="Z79" s="27">
        <f t="shared" ca="1" si="7"/>
        <v>0</v>
      </c>
      <c r="AA79" s="27">
        <f t="shared" ca="1" si="7"/>
        <v>0</v>
      </c>
      <c r="AB79" s="27">
        <f t="shared" ca="1" si="7"/>
        <v>0</v>
      </c>
      <c r="AC79" s="27">
        <f t="shared" ca="1" si="7"/>
        <v>0</v>
      </c>
      <c r="AD79" s="27">
        <f t="shared" ca="1" si="7"/>
        <v>0</v>
      </c>
      <c r="AE79" s="27">
        <f t="shared" ca="1" si="7"/>
        <v>0</v>
      </c>
      <c r="AF79" s="27">
        <f t="shared" ca="1" si="7"/>
        <v>0</v>
      </c>
      <c r="AG79" s="27">
        <f t="shared" ca="1" si="7"/>
        <v>0</v>
      </c>
    </row>
    <row r="80" spans="1:33" ht="14.25" x14ac:dyDescent="0.45">
      <c r="A80" s="69"/>
      <c r="B80" s="118" t="s">
        <v>411</v>
      </c>
      <c r="C80" s="27">
        <f>0</f>
        <v>0</v>
      </c>
      <c r="D80" s="27">
        <f ca="1">IF(AND(((C$71/$C$27)&gt;=1),(D$71&lt;=($C$35-5))),INDEX($C$70:$AG$98,6,MAX(C$71+1-($C$27*FLOOR(C$71/$C$27,1)),1))+MAX(0,INDEX($C$70:$AG$98,7,MAX(C$71+1-($C$27),1))),0)</f>
        <v>0</v>
      </c>
      <c r="E80" s="27">
        <f t="shared" ref="E80:AG80" ca="1" si="8">IF(AND(((D$71/$C$27)&gt;=1),(E$71&lt;=($C$35-5))),INDEX($C$70:$AG$98,6,MAX(D$71+1-($C$27*FLOOR(D$71/$C$27,1)),1))+MAX(0,INDEX($C$70:$AG$98,7,MAX(D$71+1-($C$27),1))),0)</f>
        <v>0</v>
      </c>
      <c r="F80" s="27">
        <f t="shared" ca="1" si="8"/>
        <v>0</v>
      </c>
      <c r="G80" s="27">
        <f t="shared" ca="1" si="8"/>
        <v>0</v>
      </c>
      <c r="H80" s="27">
        <f t="shared" ca="1" si="8"/>
        <v>0</v>
      </c>
      <c r="I80" s="27">
        <f t="shared" ca="1" si="8"/>
        <v>0</v>
      </c>
      <c r="J80" s="27">
        <f t="shared" ca="1" si="8"/>
        <v>0</v>
      </c>
      <c r="K80" s="27">
        <f t="shared" ca="1" si="8"/>
        <v>0</v>
      </c>
      <c r="L80" s="27">
        <f t="shared" ca="1" si="8"/>
        <v>0</v>
      </c>
      <c r="M80" s="27">
        <f t="shared" ca="1" si="8"/>
        <v>0</v>
      </c>
      <c r="N80" s="27">
        <f t="shared" ca="1" si="8"/>
        <v>0</v>
      </c>
      <c r="O80" s="27">
        <f t="shared" ca="1" si="8"/>
        <v>0</v>
      </c>
      <c r="P80" s="27">
        <f t="shared" ca="1" si="8"/>
        <v>0</v>
      </c>
      <c r="Q80" s="27">
        <f t="shared" ca="1" si="8"/>
        <v>2</v>
      </c>
      <c r="R80" s="27">
        <f t="shared" ca="1" si="8"/>
        <v>2</v>
      </c>
      <c r="S80" s="27">
        <f t="shared" ca="1" si="8"/>
        <v>0</v>
      </c>
      <c r="T80" s="27">
        <f t="shared" ca="1" si="8"/>
        <v>0</v>
      </c>
      <c r="U80" s="27">
        <f t="shared" ca="1" si="8"/>
        <v>1</v>
      </c>
      <c r="V80" s="27">
        <f t="shared" ca="1" si="8"/>
        <v>0</v>
      </c>
      <c r="W80" s="27">
        <f t="shared" ca="1" si="8"/>
        <v>0</v>
      </c>
      <c r="X80" s="27">
        <f t="shared" ca="1" si="8"/>
        <v>0</v>
      </c>
      <c r="Y80" s="27">
        <f t="shared" ca="1" si="8"/>
        <v>0</v>
      </c>
      <c r="Z80" s="27">
        <f t="shared" ca="1" si="8"/>
        <v>0</v>
      </c>
      <c r="AA80" s="27">
        <f t="shared" ca="1" si="8"/>
        <v>0</v>
      </c>
      <c r="AB80" s="27">
        <f t="shared" ca="1" si="8"/>
        <v>0</v>
      </c>
      <c r="AC80" s="27">
        <f t="shared" ca="1" si="8"/>
        <v>0</v>
      </c>
      <c r="AD80" s="27">
        <f t="shared" ca="1" si="8"/>
        <v>0</v>
      </c>
      <c r="AE80" s="27">
        <f t="shared" ca="1" si="8"/>
        <v>0</v>
      </c>
      <c r="AF80" s="27">
        <f t="shared" ca="1" si="8"/>
        <v>0</v>
      </c>
      <c r="AG80" s="27">
        <f t="shared" ca="1" si="8"/>
        <v>0</v>
      </c>
    </row>
    <row r="81" spans="1:33" ht="14.25" x14ac:dyDescent="0.45">
      <c r="A81" s="69"/>
      <c r="B81" s="118" t="s">
        <v>412</v>
      </c>
      <c r="C81" s="27">
        <f>0</f>
        <v>0</v>
      </c>
      <c r="D81" s="27">
        <f ca="1">C81+D79+D80-C82</f>
        <v>0</v>
      </c>
      <c r="E81" s="27">
        <f t="shared" ref="E81:AG81" ca="1" si="9">D81+E79+E80-D82</f>
        <v>0</v>
      </c>
      <c r="F81" s="27">
        <f t="shared" ca="1" si="9"/>
        <v>0</v>
      </c>
      <c r="G81" s="27">
        <f t="shared" ca="1" si="9"/>
        <v>0</v>
      </c>
      <c r="H81" s="27">
        <f t="shared" ca="1" si="9"/>
        <v>0</v>
      </c>
      <c r="I81" s="27">
        <f t="shared" ca="1" si="9"/>
        <v>0</v>
      </c>
      <c r="J81" s="27">
        <f t="shared" ca="1" si="9"/>
        <v>0</v>
      </c>
      <c r="K81" s="27">
        <f t="shared" ca="1" si="9"/>
        <v>0</v>
      </c>
      <c r="L81" s="27">
        <f t="shared" ca="1" si="9"/>
        <v>0</v>
      </c>
      <c r="M81" s="27">
        <f t="shared" ca="1" si="9"/>
        <v>0</v>
      </c>
      <c r="N81" s="27">
        <f t="shared" ca="1" si="9"/>
        <v>0</v>
      </c>
      <c r="O81" s="27">
        <f t="shared" ca="1" si="9"/>
        <v>0</v>
      </c>
      <c r="P81" s="27">
        <f t="shared" ca="1" si="9"/>
        <v>0</v>
      </c>
      <c r="Q81" s="27">
        <f t="shared" ca="1" si="9"/>
        <v>2</v>
      </c>
      <c r="R81" s="27">
        <f t="shared" ca="1" si="9"/>
        <v>2</v>
      </c>
      <c r="S81" s="27">
        <f t="shared" ca="1" si="9"/>
        <v>0</v>
      </c>
      <c r="T81" s="27">
        <f t="shared" ca="1" si="9"/>
        <v>0</v>
      </c>
      <c r="U81" s="27">
        <f t="shared" ca="1" si="9"/>
        <v>1</v>
      </c>
      <c r="V81" s="27">
        <f t="shared" ca="1" si="9"/>
        <v>0</v>
      </c>
      <c r="W81" s="27">
        <f t="shared" ca="1" si="9"/>
        <v>0</v>
      </c>
      <c r="X81" s="27">
        <f t="shared" ca="1" si="9"/>
        <v>0</v>
      </c>
      <c r="Y81" s="27">
        <f t="shared" ca="1" si="9"/>
        <v>0</v>
      </c>
      <c r="Z81" s="27">
        <f t="shared" ca="1" si="9"/>
        <v>0</v>
      </c>
      <c r="AA81" s="27">
        <f t="shared" ca="1" si="9"/>
        <v>0</v>
      </c>
      <c r="AB81" s="27">
        <f t="shared" ca="1" si="9"/>
        <v>0</v>
      </c>
      <c r="AC81" s="27">
        <f t="shared" ca="1" si="9"/>
        <v>0</v>
      </c>
      <c r="AD81" s="27">
        <f t="shared" ca="1" si="9"/>
        <v>0</v>
      </c>
      <c r="AE81" s="27">
        <f t="shared" ca="1" si="9"/>
        <v>0</v>
      </c>
      <c r="AF81" s="27">
        <f t="shared" ca="1" si="9"/>
        <v>0</v>
      </c>
      <c r="AG81" s="27">
        <f t="shared" ca="1" si="9"/>
        <v>0</v>
      </c>
    </row>
    <row r="82" spans="1:33" ht="14.25" x14ac:dyDescent="0.45">
      <c r="A82" s="69"/>
      <c r="B82" s="118" t="s">
        <v>217</v>
      </c>
      <c r="C82" s="27">
        <v>0</v>
      </c>
      <c r="D82" s="27">
        <f ca="1">IF(D81&gt;0,D81,0)</f>
        <v>0</v>
      </c>
      <c r="E82" s="27">
        <f t="shared" ref="E82:AG82" ca="1" si="10">IF(E81&gt;0,E81,0)</f>
        <v>0</v>
      </c>
      <c r="F82" s="27">
        <f t="shared" ca="1" si="10"/>
        <v>0</v>
      </c>
      <c r="G82" s="27">
        <f t="shared" ca="1" si="10"/>
        <v>0</v>
      </c>
      <c r="H82" s="27">
        <f t="shared" ca="1" si="10"/>
        <v>0</v>
      </c>
      <c r="I82" s="27">
        <f t="shared" ca="1" si="10"/>
        <v>0</v>
      </c>
      <c r="J82" s="27">
        <f t="shared" ca="1" si="10"/>
        <v>0</v>
      </c>
      <c r="K82" s="27">
        <f t="shared" ca="1" si="10"/>
        <v>0</v>
      </c>
      <c r="L82" s="27">
        <f t="shared" ca="1" si="10"/>
        <v>0</v>
      </c>
      <c r="M82" s="27">
        <f t="shared" ca="1" si="10"/>
        <v>0</v>
      </c>
      <c r="N82" s="27">
        <f t="shared" ca="1" si="10"/>
        <v>0</v>
      </c>
      <c r="O82" s="27">
        <f t="shared" ca="1" si="10"/>
        <v>0</v>
      </c>
      <c r="P82" s="27">
        <f t="shared" ca="1" si="10"/>
        <v>0</v>
      </c>
      <c r="Q82" s="27">
        <f t="shared" ca="1" si="10"/>
        <v>2</v>
      </c>
      <c r="R82" s="27">
        <f t="shared" ca="1" si="10"/>
        <v>2</v>
      </c>
      <c r="S82" s="27">
        <f t="shared" ca="1" si="10"/>
        <v>0</v>
      </c>
      <c r="T82" s="27">
        <f t="shared" ca="1" si="10"/>
        <v>0</v>
      </c>
      <c r="U82" s="27">
        <f t="shared" ca="1" si="10"/>
        <v>1</v>
      </c>
      <c r="V82" s="27">
        <f t="shared" ca="1" si="10"/>
        <v>0</v>
      </c>
      <c r="W82" s="27">
        <f t="shared" ca="1" si="10"/>
        <v>0</v>
      </c>
      <c r="X82" s="27">
        <f t="shared" ca="1" si="10"/>
        <v>0</v>
      </c>
      <c r="Y82" s="27">
        <f t="shared" ca="1" si="10"/>
        <v>0</v>
      </c>
      <c r="Z82" s="27">
        <f t="shared" ca="1" si="10"/>
        <v>0</v>
      </c>
      <c r="AA82" s="27">
        <f t="shared" ca="1" si="10"/>
        <v>0</v>
      </c>
      <c r="AB82" s="27">
        <f t="shared" ca="1" si="10"/>
        <v>0</v>
      </c>
      <c r="AC82" s="27">
        <f t="shared" ca="1" si="10"/>
        <v>0</v>
      </c>
      <c r="AD82" s="27">
        <f t="shared" ca="1" si="10"/>
        <v>0</v>
      </c>
      <c r="AE82" s="27">
        <f t="shared" ca="1" si="10"/>
        <v>0</v>
      </c>
      <c r="AF82" s="27">
        <f t="shared" ca="1" si="10"/>
        <v>0</v>
      </c>
      <c r="AG82" s="27">
        <f t="shared" ca="1" si="10"/>
        <v>0</v>
      </c>
    </row>
    <row r="83" spans="1:33" ht="14.25" x14ac:dyDescent="0.45">
      <c r="A83" s="69"/>
      <c r="B83" s="118" t="s">
        <v>218</v>
      </c>
      <c r="C83" s="27">
        <f>(C$75+MAX(ROUND(C$76,0),0)+C$82)*$C$20</f>
        <v>4</v>
      </c>
      <c r="D83" s="27">
        <f t="shared" ref="D83:AG83" ca="1" si="11">C$83+ROUND(D$75+MAX(D$76,0)+D$82,0)*$C$20</f>
        <v>8</v>
      </c>
      <c r="E83" s="27">
        <f t="shared" ca="1" si="11"/>
        <v>8</v>
      </c>
      <c r="F83" s="27">
        <f t="shared" ca="1" si="11"/>
        <v>8</v>
      </c>
      <c r="G83" s="27">
        <f t="shared" ca="1" si="11"/>
        <v>10</v>
      </c>
      <c r="H83" s="27">
        <f t="shared" ca="1" si="11"/>
        <v>10</v>
      </c>
      <c r="I83" s="27">
        <f t="shared" ca="1" si="11"/>
        <v>10</v>
      </c>
      <c r="J83" s="27">
        <f t="shared" ca="1" si="11"/>
        <v>10</v>
      </c>
      <c r="K83" s="27">
        <f t="shared" ca="1" si="11"/>
        <v>10</v>
      </c>
      <c r="L83" s="27">
        <f t="shared" ca="1" si="11"/>
        <v>10</v>
      </c>
      <c r="M83" s="27">
        <f t="shared" ca="1" si="11"/>
        <v>10</v>
      </c>
      <c r="N83" s="27">
        <f t="shared" ca="1" si="11"/>
        <v>10</v>
      </c>
      <c r="O83" s="27">
        <f t="shared" ca="1" si="11"/>
        <v>10</v>
      </c>
      <c r="P83" s="27">
        <f t="shared" ca="1" si="11"/>
        <v>10</v>
      </c>
      <c r="Q83" s="27">
        <f t="shared" ca="1" si="11"/>
        <v>14</v>
      </c>
      <c r="R83" s="27">
        <f t="shared" ca="1" si="11"/>
        <v>18</v>
      </c>
      <c r="S83" s="27">
        <f t="shared" ca="1" si="11"/>
        <v>18</v>
      </c>
      <c r="T83" s="27">
        <f t="shared" ca="1" si="11"/>
        <v>18</v>
      </c>
      <c r="U83" s="27">
        <f t="shared" ca="1" si="11"/>
        <v>20</v>
      </c>
      <c r="V83" s="27">
        <f t="shared" ca="1" si="11"/>
        <v>24</v>
      </c>
      <c r="W83" s="27">
        <f t="shared" ca="1" si="11"/>
        <v>24</v>
      </c>
      <c r="X83" s="27">
        <f t="shared" ca="1" si="11"/>
        <v>24</v>
      </c>
      <c r="Y83" s="27">
        <f t="shared" ca="1" si="11"/>
        <v>24</v>
      </c>
      <c r="Z83" s="27">
        <f t="shared" ca="1" si="11"/>
        <v>24</v>
      </c>
      <c r="AA83" s="27">
        <f t="shared" ca="1" si="11"/>
        <v>24</v>
      </c>
      <c r="AB83" s="27">
        <f t="shared" ca="1" si="11"/>
        <v>24</v>
      </c>
      <c r="AC83" s="27">
        <f t="shared" ca="1" si="11"/>
        <v>24</v>
      </c>
      <c r="AD83" s="27">
        <f t="shared" ca="1" si="11"/>
        <v>24</v>
      </c>
      <c r="AE83" s="27">
        <f t="shared" ca="1" si="11"/>
        <v>24</v>
      </c>
      <c r="AF83" s="27">
        <f t="shared" ca="1" si="11"/>
        <v>24</v>
      </c>
      <c r="AG83" s="27">
        <f t="shared" ca="1" si="11"/>
        <v>24</v>
      </c>
    </row>
    <row r="84" spans="1:33" ht="14.25" x14ac:dyDescent="0.45">
      <c r="A84" s="69"/>
      <c r="B84" s="20" t="s">
        <v>414</v>
      </c>
      <c r="C84" s="27">
        <f>C$78*$C$45*(24*365)*1000</f>
        <v>33653813.301474974</v>
      </c>
      <c r="D84" s="27">
        <f ca="1">(D$78-C$78)*$C$45*(24*365)*1000</f>
        <v>33653813.301474974</v>
      </c>
      <c r="E84" s="27">
        <f t="shared" ref="E84:AG84" ca="1" si="12">(E$78-D$78)*$C$45*(24*365)*1000</f>
        <v>0</v>
      </c>
      <c r="F84" s="27">
        <f t="shared" ca="1" si="12"/>
        <v>0</v>
      </c>
      <c r="G84" s="27">
        <f t="shared" ca="1" si="12"/>
        <v>16826906.650737487</v>
      </c>
      <c r="H84" s="27">
        <f t="shared" ca="1" si="12"/>
        <v>0</v>
      </c>
      <c r="I84" s="27">
        <f t="shared" ca="1" si="12"/>
        <v>0</v>
      </c>
      <c r="J84" s="27">
        <f t="shared" ca="1" si="12"/>
        <v>0</v>
      </c>
      <c r="K84" s="27">
        <f t="shared" ca="1" si="12"/>
        <v>0</v>
      </c>
      <c r="L84" s="27">
        <f t="shared" ca="1" si="12"/>
        <v>0</v>
      </c>
      <c r="M84" s="27">
        <f t="shared" ca="1" si="12"/>
        <v>0</v>
      </c>
      <c r="N84" s="27">
        <f t="shared" ca="1" si="12"/>
        <v>0</v>
      </c>
      <c r="O84" s="27">
        <f t="shared" ca="1" si="12"/>
        <v>0</v>
      </c>
      <c r="P84" s="27">
        <f t="shared" ca="1" si="12"/>
        <v>0</v>
      </c>
      <c r="Q84" s="27">
        <f t="shared" ca="1" si="12"/>
        <v>0</v>
      </c>
      <c r="R84" s="27">
        <f t="shared" ca="1" si="12"/>
        <v>0</v>
      </c>
      <c r="S84" s="27">
        <f t="shared" ca="1" si="12"/>
        <v>0</v>
      </c>
      <c r="T84" s="27">
        <f t="shared" ca="1" si="12"/>
        <v>0</v>
      </c>
      <c r="U84" s="27">
        <f t="shared" ca="1" si="12"/>
        <v>0</v>
      </c>
      <c r="V84" s="27">
        <f t="shared" ca="1" si="12"/>
        <v>33653813.301474974</v>
      </c>
      <c r="W84" s="27">
        <f t="shared" ca="1" si="12"/>
        <v>0</v>
      </c>
      <c r="X84" s="27">
        <f t="shared" ca="1" si="12"/>
        <v>0</v>
      </c>
      <c r="Y84" s="27">
        <f t="shared" ca="1" si="12"/>
        <v>0</v>
      </c>
      <c r="Z84" s="27">
        <f t="shared" ca="1" si="12"/>
        <v>0</v>
      </c>
      <c r="AA84" s="27">
        <f t="shared" ca="1" si="12"/>
        <v>0</v>
      </c>
      <c r="AB84" s="27">
        <f t="shared" ca="1" si="12"/>
        <v>0</v>
      </c>
      <c r="AC84" s="27">
        <f t="shared" ca="1" si="12"/>
        <v>0</v>
      </c>
      <c r="AD84" s="27">
        <f t="shared" ca="1" si="12"/>
        <v>0</v>
      </c>
      <c r="AE84" s="27">
        <f t="shared" ca="1" si="12"/>
        <v>0</v>
      </c>
      <c r="AF84" s="27">
        <f t="shared" ca="1" si="12"/>
        <v>0</v>
      </c>
      <c r="AG84" s="27">
        <f t="shared" ca="1" si="12"/>
        <v>0</v>
      </c>
    </row>
    <row r="85" spans="1:33" ht="14.25" x14ac:dyDescent="0.45">
      <c r="A85" s="69"/>
      <c r="B85" s="20" t="s">
        <v>127</v>
      </c>
      <c r="C85" s="27">
        <f>0</f>
        <v>0</v>
      </c>
      <c r="D85" s="27">
        <f t="shared" ref="D85:AG85" si="13">(C85+C84)</f>
        <v>33653813.301474974</v>
      </c>
      <c r="E85" s="27">
        <f t="shared" ca="1" si="13"/>
        <v>67307626.602949947</v>
      </c>
      <c r="F85" s="27">
        <f t="shared" ca="1" si="13"/>
        <v>67307626.602949947</v>
      </c>
      <c r="G85" s="27">
        <f t="shared" ca="1" si="13"/>
        <v>67307626.602949947</v>
      </c>
      <c r="H85" s="27">
        <f t="shared" ca="1" si="13"/>
        <v>84134533.253687441</v>
      </c>
      <c r="I85" s="27">
        <f t="shared" ca="1" si="13"/>
        <v>84134533.253687441</v>
      </c>
      <c r="J85" s="27">
        <f t="shared" ca="1" si="13"/>
        <v>84134533.253687441</v>
      </c>
      <c r="K85" s="27">
        <f t="shared" ca="1" si="13"/>
        <v>84134533.253687441</v>
      </c>
      <c r="L85" s="27">
        <f t="shared" ca="1" si="13"/>
        <v>84134533.253687441</v>
      </c>
      <c r="M85" s="27">
        <f t="shared" ca="1" si="13"/>
        <v>84134533.253687441</v>
      </c>
      <c r="N85" s="27">
        <f t="shared" ca="1" si="13"/>
        <v>84134533.253687441</v>
      </c>
      <c r="O85" s="27">
        <f t="shared" ca="1" si="13"/>
        <v>84134533.253687441</v>
      </c>
      <c r="P85" s="27">
        <f t="shared" ca="1" si="13"/>
        <v>84134533.253687441</v>
      </c>
      <c r="Q85" s="27">
        <f t="shared" ca="1" si="13"/>
        <v>84134533.253687441</v>
      </c>
      <c r="R85" s="27">
        <f t="shared" ca="1" si="13"/>
        <v>84134533.253687441</v>
      </c>
      <c r="S85" s="27">
        <f t="shared" ca="1" si="13"/>
        <v>84134533.253687441</v>
      </c>
      <c r="T85" s="27">
        <f t="shared" ca="1" si="13"/>
        <v>84134533.253687441</v>
      </c>
      <c r="U85" s="27">
        <f t="shared" ca="1" si="13"/>
        <v>84134533.253687441</v>
      </c>
      <c r="V85" s="27">
        <f t="shared" ca="1" si="13"/>
        <v>84134533.253687441</v>
      </c>
      <c r="W85" s="27">
        <f t="shared" ca="1" si="13"/>
        <v>117788346.55516241</v>
      </c>
      <c r="X85" s="27">
        <f t="shared" ca="1" si="13"/>
        <v>117788346.55516241</v>
      </c>
      <c r="Y85" s="27">
        <f t="shared" ca="1" si="13"/>
        <v>117788346.55516241</v>
      </c>
      <c r="Z85" s="27">
        <f t="shared" ca="1" si="13"/>
        <v>117788346.55516241</v>
      </c>
      <c r="AA85" s="27">
        <f t="shared" ca="1" si="13"/>
        <v>117788346.55516241</v>
      </c>
      <c r="AB85" s="27">
        <f t="shared" ca="1" si="13"/>
        <v>117788346.55516241</v>
      </c>
      <c r="AC85" s="27">
        <f t="shared" ca="1" si="13"/>
        <v>117788346.55516241</v>
      </c>
      <c r="AD85" s="27">
        <f t="shared" ca="1" si="13"/>
        <v>117788346.55516241</v>
      </c>
      <c r="AE85" s="27">
        <f t="shared" ca="1" si="13"/>
        <v>117788346.55516241</v>
      </c>
      <c r="AF85" s="27">
        <f t="shared" ca="1" si="13"/>
        <v>117788346.55516241</v>
      </c>
      <c r="AG85" s="27">
        <f t="shared" ca="1" si="13"/>
        <v>117788346.55516241</v>
      </c>
    </row>
    <row r="86" spans="1:33" ht="14.25" x14ac:dyDescent="0.45">
      <c r="A86" s="69"/>
      <c r="B86" s="20" t="s">
        <v>254</v>
      </c>
      <c r="C86" s="27">
        <v>0</v>
      </c>
      <c r="D86" s="27">
        <f>IF(C82=0,C86+1,0)</f>
        <v>1</v>
      </c>
      <c r="E86" s="27">
        <f t="shared" ref="E86:AG86" ca="1" si="14">IF(D82=0,D86+1,0)</f>
        <v>2</v>
      </c>
      <c r="F86" s="27">
        <f t="shared" ca="1" si="14"/>
        <v>3</v>
      </c>
      <c r="G86" s="27">
        <f ca="1">IF(F82=0,F86+1,0)</f>
        <v>4</v>
      </c>
      <c r="H86" s="27">
        <f t="shared" ca="1" si="14"/>
        <v>5</v>
      </c>
      <c r="I86" s="27">
        <f t="shared" ca="1" si="14"/>
        <v>6</v>
      </c>
      <c r="J86" s="27">
        <f t="shared" ca="1" si="14"/>
        <v>7</v>
      </c>
      <c r="K86" s="27">
        <f t="shared" ca="1" si="14"/>
        <v>8</v>
      </c>
      <c r="L86" s="27">
        <f t="shared" ca="1" si="14"/>
        <v>9</v>
      </c>
      <c r="M86" s="27">
        <f t="shared" ca="1" si="14"/>
        <v>10</v>
      </c>
      <c r="N86" s="27">
        <f t="shared" ca="1" si="14"/>
        <v>11</v>
      </c>
      <c r="O86" s="27">
        <f t="shared" ca="1" si="14"/>
        <v>12</v>
      </c>
      <c r="P86" s="27">
        <f t="shared" ca="1" si="14"/>
        <v>13</v>
      </c>
      <c r="Q86" s="27">
        <f t="shared" ca="1" si="14"/>
        <v>14</v>
      </c>
      <c r="R86" s="27">
        <f t="shared" ca="1" si="14"/>
        <v>0</v>
      </c>
      <c r="S86" s="27">
        <f t="shared" ca="1" si="14"/>
        <v>0</v>
      </c>
      <c r="T86" s="27">
        <f t="shared" ca="1" si="14"/>
        <v>1</v>
      </c>
      <c r="U86" s="27">
        <f t="shared" ca="1" si="14"/>
        <v>2</v>
      </c>
      <c r="V86" s="27">
        <f t="shared" ca="1" si="14"/>
        <v>0</v>
      </c>
      <c r="W86" s="27">
        <f t="shared" ca="1" si="14"/>
        <v>1</v>
      </c>
      <c r="X86" s="27">
        <f t="shared" ca="1" si="14"/>
        <v>2</v>
      </c>
      <c r="Y86" s="27">
        <f t="shared" ca="1" si="14"/>
        <v>3</v>
      </c>
      <c r="Z86" s="27">
        <f t="shared" ca="1" si="14"/>
        <v>4</v>
      </c>
      <c r="AA86" s="27">
        <f t="shared" ca="1" si="14"/>
        <v>5</v>
      </c>
      <c r="AB86" s="27">
        <f t="shared" ca="1" si="14"/>
        <v>6</v>
      </c>
      <c r="AC86" s="27">
        <f t="shared" ca="1" si="14"/>
        <v>7</v>
      </c>
      <c r="AD86" s="27">
        <f t="shared" ca="1" si="14"/>
        <v>8</v>
      </c>
      <c r="AE86" s="27">
        <f t="shared" ca="1" si="14"/>
        <v>9</v>
      </c>
      <c r="AF86" s="27">
        <f t="shared" ca="1" si="14"/>
        <v>10</v>
      </c>
      <c r="AG86" s="27">
        <f t="shared" ca="1" si="14"/>
        <v>11</v>
      </c>
    </row>
    <row r="87" spans="1:33" ht="14.25" x14ac:dyDescent="0.45">
      <c r="A87" s="69"/>
      <c r="B87" s="20" t="s">
        <v>361</v>
      </c>
      <c r="C87" s="27">
        <f>$C$39</f>
        <v>139.04147775960189</v>
      </c>
      <c r="D87" s="27">
        <f t="shared" ref="D87:AG87" si="15">$C$39*POWER((1-$C$26),D$86)</f>
        <v>137.56982581662223</v>
      </c>
      <c r="E87" s="27">
        <f t="shared" ca="1" si="15"/>
        <v>136.11375022881495</v>
      </c>
      <c r="F87" s="27">
        <f t="shared" ca="1" si="15"/>
        <v>134.67308613189837</v>
      </c>
      <c r="G87" s="27">
        <f t="shared" ca="1" si="15"/>
        <v>133.2476704065582</v>
      </c>
      <c r="H87" s="27">
        <f t="shared" ca="1" si="15"/>
        <v>131.83734165997822</v>
      </c>
      <c r="I87" s="27">
        <f t="shared" ca="1" si="15"/>
        <v>130.4419402075668</v>
      </c>
      <c r="J87" s="27">
        <f t="shared" ca="1" si="15"/>
        <v>129.06130805487635</v>
      </c>
      <c r="K87" s="27">
        <f t="shared" ca="1" si="15"/>
        <v>127.69528887971452</v>
      </c>
      <c r="L87" s="27">
        <f t="shared" ca="1" si="15"/>
        <v>126.34372801444458</v>
      </c>
      <c r="M87" s="27">
        <f t="shared" ca="1" si="15"/>
        <v>125.00647242847313</v>
      </c>
      <c r="N87" s="27">
        <f t="shared" ca="1" si="15"/>
        <v>123.68337071092331</v>
      </c>
      <c r="O87" s="27">
        <f t="shared" ca="1" si="15"/>
        <v>122.37427305349112</v>
      </c>
      <c r="P87" s="27">
        <f t="shared" ca="1" si="15"/>
        <v>121.07903123348353</v>
      </c>
      <c r="Q87" s="27">
        <f t="shared" ca="1" si="15"/>
        <v>119.79749859703581</v>
      </c>
      <c r="R87" s="27">
        <f t="shared" ca="1" si="15"/>
        <v>139.04147775960189</v>
      </c>
      <c r="S87" s="27">
        <f t="shared" ca="1" si="15"/>
        <v>139.04147775960189</v>
      </c>
      <c r="T87" s="27">
        <f t="shared" ca="1" si="15"/>
        <v>137.56982581662223</v>
      </c>
      <c r="U87" s="27">
        <f t="shared" ca="1" si="15"/>
        <v>136.11375022881495</v>
      </c>
      <c r="V87" s="27">
        <f t="shared" ca="1" si="15"/>
        <v>139.04147775960189</v>
      </c>
      <c r="W87" s="27">
        <f t="shared" ca="1" si="15"/>
        <v>137.56982581662223</v>
      </c>
      <c r="X87" s="27">
        <f t="shared" ca="1" si="15"/>
        <v>136.11375022881495</v>
      </c>
      <c r="Y87" s="27">
        <f t="shared" ca="1" si="15"/>
        <v>134.67308613189837</v>
      </c>
      <c r="Z87" s="27">
        <f t="shared" ca="1" si="15"/>
        <v>133.2476704065582</v>
      </c>
      <c r="AA87" s="27">
        <f t="shared" ca="1" si="15"/>
        <v>131.83734165997822</v>
      </c>
      <c r="AB87" s="27">
        <f t="shared" ca="1" si="15"/>
        <v>130.4419402075668</v>
      </c>
      <c r="AC87" s="27">
        <f t="shared" ca="1" si="15"/>
        <v>129.06130805487635</v>
      </c>
      <c r="AD87" s="27">
        <f t="shared" ca="1" si="15"/>
        <v>127.69528887971452</v>
      </c>
      <c r="AE87" s="27">
        <f t="shared" ca="1" si="15"/>
        <v>126.34372801444458</v>
      </c>
      <c r="AF87" s="27">
        <f t="shared" ca="1" si="15"/>
        <v>125.00647242847313</v>
      </c>
      <c r="AG87" s="27">
        <f t="shared" ca="1" si="15"/>
        <v>123.68337071092331</v>
      </c>
    </row>
    <row r="88" spans="1:33" ht="14.25" x14ac:dyDescent="0.45">
      <c r="A88" s="69"/>
      <c r="B88" s="20" t="s">
        <v>362</v>
      </c>
      <c r="C88" s="27">
        <f t="shared" ref="C88:AG88" si="16">($K$35+(C$87)*$K$36+(C$87^2)*$K$37+(C$87^3)*$K$38+(C$87^4)*$K$39)*$K$40</f>
        <v>61199.391117305211</v>
      </c>
      <c r="D88" s="27">
        <f t="shared" si="16"/>
        <v>58728.410973328253</v>
      </c>
      <c r="E88" s="27">
        <f t="shared" ca="1" si="16"/>
        <v>56331.051361099802</v>
      </c>
      <c r="F88" s="27">
        <f t="shared" ca="1" si="16"/>
        <v>54006.425416432809</v>
      </c>
      <c r="G88" s="27">
        <f t="shared" ca="1" si="16"/>
        <v>51753.602662895166</v>
      </c>
      <c r="H88" s="27">
        <f t="shared" ca="1" si="16"/>
        <v>49571.613461041103</v>
      </c>
      <c r="I88" s="27">
        <f t="shared" ca="1" si="16"/>
        <v>47459.453189056687</v>
      </c>
      <c r="J88" s="27">
        <f t="shared" ca="1" si="16"/>
        <v>45416.086168616006</v>
      </c>
      <c r="K88" s="27">
        <f t="shared" ca="1" si="16"/>
        <v>43440.449349092356</v>
      </c>
      <c r="L88" s="27">
        <f t="shared" ca="1" si="16"/>
        <v>41531.455762638689</v>
      </c>
      <c r="M88" s="27">
        <f t="shared" ca="1" si="16"/>
        <v>39687.997762055871</v>
      </c>
      <c r="N88" s="27">
        <f t="shared" ca="1" si="16"/>
        <v>37908.950052795</v>
      </c>
      <c r="O88" s="27">
        <f t="shared" ca="1" si="16"/>
        <v>36193.172529895957</v>
      </c>
      <c r="P88" s="27">
        <f t="shared" ca="1" si="16"/>
        <v>34539.512930145444</v>
      </c>
      <c r="Q88" s="27">
        <f t="shared" ca="1" si="16"/>
        <v>32946.809309240125</v>
      </c>
      <c r="R88" s="27">
        <f t="shared" ca="1" si="16"/>
        <v>61199.391117305211</v>
      </c>
      <c r="S88" s="27">
        <f t="shared" ca="1" si="16"/>
        <v>61199.391117305211</v>
      </c>
      <c r="T88" s="27">
        <f t="shared" ca="1" si="16"/>
        <v>58728.410973328253</v>
      </c>
      <c r="U88" s="27">
        <f t="shared" ca="1" si="16"/>
        <v>56331.051361099802</v>
      </c>
      <c r="V88" s="27">
        <f t="shared" ca="1" si="16"/>
        <v>61199.391117305211</v>
      </c>
      <c r="W88" s="27">
        <f t="shared" ca="1" si="16"/>
        <v>58728.410973328253</v>
      </c>
      <c r="X88" s="27">
        <f t="shared" ca="1" si="16"/>
        <v>56331.051361099802</v>
      </c>
      <c r="Y88" s="27">
        <f t="shared" ca="1" si="16"/>
        <v>54006.425416432809</v>
      </c>
      <c r="Z88" s="27">
        <f t="shared" ca="1" si="16"/>
        <v>51753.602662895166</v>
      </c>
      <c r="AA88" s="27">
        <f t="shared" ca="1" si="16"/>
        <v>49571.613461041103</v>
      </c>
      <c r="AB88" s="27">
        <f t="shared" ca="1" si="16"/>
        <v>47459.453189056687</v>
      </c>
      <c r="AC88" s="27">
        <f t="shared" ca="1" si="16"/>
        <v>45416.086168616006</v>
      </c>
      <c r="AD88" s="27">
        <f t="shared" ca="1" si="16"/>
        <v>43440.449349092356</v>
      </c>
      <c r="AE88" s="27">
        <f t="shared" ca="1" si="16"/>
        <v>41531.455762638689</v>
      </c>
      <c r="AF88" s="27">
        <f t="shared" ca="1" si="16"/>
        <v>39687.997762055871</v>
      </c>
      <c r="AG88" s="27">
        <f t="shared" ca="1" si="16"/>
        <v>37908.950052795</v>
      </c>
    </row>
    <row r="89" spans="1:33" ht="14.25" x14ac:dyDescent="0.45">
      <c r="A89" s="69"/>
      <c r="B89" s="20" t="s">
        <v>317</v>
      </c>
      <c r="C89" s="27">
        <f>0*$C$43*(($C$42*C$88)-($C$41*1000))/(1000)*(24*365)</f>
        <v>0</v>
      </c>
      <c r="D89" s="27">
        <f t="shared" ref="D89:AG89" si="17">C$78*$C$43*(($C$42*D$88)-($C$41*1000))/(1000)*(24*365)</f>
        <v>32214368.528402638</v>
      </c>
      <c r="E89" s="27">
        <f t="shared" ca="1" si="17"/>
        <v>61635621.319790162</v>
      </c>
      <c r="F89" s="27">
        <f t="shared" ca="1" si="17"/>
        <v>58927246.12417753</v>
      </c>
      <c r="G89" s="27">
        <f t="shared" ca="1" si="17"/>
        <v>56302527.390485898</v>
      </c>
      <c r="H89" s="27">
        <f t="shared" ca="1" si="17"/>
        <v>67200419.263987213</v>
      </c>
      <c r="I89" s="27">
        <f t="shared" ca="1" si="17"/>
        <v>64124374.651882708</v>
      </c>
      <c r="J89" s="27">
        <f t="shared" ca="1" si="17"/>
        <v>61148517.091663919</v>
      </c>
      <c r="K89" s="27">
        <f t="shared" ca="1" si="17"/>
        <v>58271298.409550644</v>
      </c>
      <c r="L89" s="27">
        <f t="shared" ca="1" si="17"/>
        <v>55491135.59991885</v>
      </c>
      <c r="M89" s="27">
        <f t="shared" ca="1" si="17"/>
        <v>52806415.540770069</v>
      </c>
      <c r="N89" s="27">
        <f t="shared" ca="1" si="17"/>
        <v>50215499.409387998</v>
      </c>
      <c r="O89" s="27">
        <f t="shared" ca="1" si="17"/>
        <v>47716726.813913979</v>
      </c>
      <c r="P89" s="27">
        <f t="shared" ca="1" si="17"/>
        <v>45308419.655817315</v>
      </c>
      <c r="Q89" s="27">
        <f t="shared" ca="1" si="17"/>
        <v>42988885.737511851</v>
      </c>
      <c r="R89" s="27">
        <f t="shared" ca="1" si="17"/>
        <v>84134533.253687441</v>
      </c>
      <c r="S89" s="27">
        <f t="shared" ca="1" si="17"/>
        <v>84134533.253687441</v>
      </c>
      <c r="T89" s="27">
        <f t="shared" ca="1" si="17"/>
        <v>80535921.321006611</v>
      </c>
      <c r="U89" s="27">
        <f t="shared" ca="1" si="17"/>
        <v>77044526.649737686</v>
      </c>
      <c r="V89" s="27">
        <f t="shared" ca="1" si="17"/>
        <v>84134533.253687441</v>
      </c>
      <c r="W89" s="27">
        <f t="shared" ca="1" si="17"/>
        <v>112750289.84940922</v>
      </c>
      <c r="X89" s="27">
        <f t="shared" ca="1" si="17"/>
        <v>107862337.30963276</v>
      </c>
      <c r="Y89" s="27">
        <f t="shared" ca="1" si="17"/>
        <v>103122680.71731068</v>
      </c>
      <c r="Z89" s="27">
        <f t="shared" ca="1" si="17"/>
        <v>98529422.933350325</v>
      </c>
      <c r="AA89" s="27">
        <f t="shared" ca="1" si="17"/>
        <v>94080586.969582096</v>
      </c>
      <c r="AB89" s="27">
        <f t="shared" ca="1" si="17"/>
        <v>89774124.512635782</v>
      </c>
      <c r="AC89" s="27">
        <f t="shared" ca="1" si="17"/>
        <v>85607923.928329483</v>
      </c>
      <c r="AD89" s="27">
        <f t="shared" ca="1" si="17"/>
        <v>81579817.773370907</v>
      </c>
      <c r="AE89" s="27">
        <f t="shared" ca="1" si="17"/>
        <v>77687589.839886397</v>
      </c>
      <c r="AF89" s="27">
        <f t="shared" ca="1" si="17"/>
        <v>73928981.757078066</v>
      </c>
      <c r="AG89" s="27">
        <f t="shared" ca="1" si="17"/>
        <v>70301699.173143193</v>
      </c>
    </row>
    <row r="90" spans="1:33" ht="14.25" x14ac:dyDescent="0.45">
      <c r="A90" s="69"/>
      <c r="B90" s="20" t="s">
        <v>131</v>
      </c>
      <c r="C90" s="22">
        <f t="shared" ref="C90:AG90" si="18">POWER((1-($C$44)),C71)</f>
        <v>1</v>
      </c>
      <c r="D90" s="22">
        <f t="shared" si="18"/>
        <v>0.995</v>
      </c>
      <c r="E90" s="22">
        <f t="shared" si="18"/>
        <v>0.99002500000000004</v>
      </c>
      <c r="F90" s="22">
        <f t="shared" si="18"/>
        <v>0.98507487500000002</v>
      </c>
      <c r="G90" s="22">
        <f t="shared" si="18"/>
        <v>0.98014950062500006</v>
      </c>
      <c r="H90" s="22">
        <f t="shared" si="18"/>
        <v>0.97524875312187509</v>
      </c>
      <c r="I90" s="22">
        <f t="shared" si="18"/>
        <v>0.97037250935626573</v>
      </c>
      <c r="J90" s="22">
        <f t="shared" si="18"/>
        <v>0.96552064680948435</v>
      </c>
      <c r="K90" s="22">
        <f t="shared" si="18"/>
        <v>0.96069304357543694</v>
      </c>
      <c r="L90" s="22">
        <f t="shared" si="18"/>
        <v>0.95588957835755972</v>
      </c>
      <c r="M90" s="22">
        <f t="shared" si="18"/>
        <v>0.95111013046577197</v>
      </c>
      <c r="N90" s="22">
        <f t="shared" si="18"/>
        <v>0.94635457981344306</v>
      </c>
      <c r="O90" s="22">
        <f t="shared" si="18"/>
        <v>0.94162280691437594</v>
      </c>
      <c r="P90" s="22">
        <f t="shared" si="18"/>
        <v>0.93691469287980411</v>
      </c>
      <c r="Q90" s="22">
        <f t="shared" si="18"/>
        <v>0.93223011941540512</v>
      </c>
      <c r="R90" s="22">
        <f t="shared" si="18"/>
        <v>0.92756896881832807</v>
      </c>
      <c r="S90" s="22">
        <f t="shared" si="18"/>
        <v>0.92293112397423638</v>
      </c>
      <c r="T90" s="22">
        <f t="shared" si="18"/>
        <v>0.9183164683543652</v>
      </c>
      <c r="U90" s="22">
        <f t="shared" si="18"/>
        <v>0.91372488601259338</v>
      </c>
      <c r="V90" s="22">
        <f t="shared" si="18"/>
        <v>0.90915626158253038</v>
      </c>
      <c r="W90" s="22">
        <f t="shared" si="18"/>
        <v>0.90461048027461777</v>
      </c>
      <c r="X90" s="22">
        <f t="shared" si="18"/>
        <v>0.90008742787324469</v>
      </c>
      <c r="Y90" s="22">
        <f t="shared" si="18"/>
        <v>0.89558699073387849</v>
      </c>
      <c r="Z90" s="22">
        <f t="shared" si="18"/>
        <v>0.89110905578020905</v>
      </c>
      <c r="AA90" s="22">
        <f t="shared" si="18"/>
        <v>0.88665351050130803</v>
      </c>
      <c r="AB90" s="22">
        <f t="shared" si="18"/>
        <v>0.88222024294880153</v>
      </c>
      <c r="AC90" s="22">
        <f t="shared" si="18"/>
        <v>0.87780914173405755</v>
      </c>
      <c r="AD90" s="22">
        <f t="shared" si="18"/>
        <v>0.87342009602538717</v>
      </c>
      <c r="AE90" s="22">
        <f t="shared" si="18"/>
        <v>0.86905299554526039</v>
      </c>
      <c r="AF90" s="22">
        <f t="shared" si="18"/>
        <v>0.86470773056753414</v>
      </c>
      <c r="AG90" s="22">
        <f t="shared" si="18"/>
        <v>0.86038419191469639</v>
      </c>
    </row>
    <row r="91" spans="1:33" ht="14.25" x14ac:dyDescent="0.45">
      <c r="A91" s="69"/>
      <c r="B91" s="20" t="s">
        <v>50</v>
      </c>
      <c r="C91" s="27">
        <f>C$89*C$90</f>
        <v>0</v>
      </c>
      <c r="D91" s="27">
        <f>D$89*D$90</f>
        <v>32053296.685760625</v>
      </c>
      <c r="E91" s="27">
        <f t="shared" ref="E91:AG91" ca="1" si="19">E$89*E$90</f>
        <v>61020805.997125261</v>
      </c>
      <c r="F91" s="27">
        <f t="shared" ca="1" si="19"/>
        <v>58047749.609868415</v>
      </c>
      <c r="G91" s="27">
        <f t="shared" ca="1" si="19"/>
        <v>55184894.105710141</v>
      </c>
      <c r="H91" s="27">
        <f t="shared" ca="1" si="19"/>
        <v>65537125.096470766</v>
      </c>
      <c r="I91" s="27">
        <f t="shared" ca="1" si="19"/>
        <v>62224530.341848746</v>
      </c>
      <c r="J91" s="27">
        <f t="shared" ca="1" si="19"/>
        <v>59040155.773784153</v>
      </c>
      <c r="K91" s="27">
        <f t="shared" ca="1" si="19"/>
        <v>55980831.022163726</v>
      </c>
      <c r="L91" s="27">
        <f t="shared" ca="1" si="19"/>
        <v>53043398.211188599</v>
      </c>
      <c r="M91" s="27">
        <f t="shared" ca="1" si="19"/>
        <v>50224716.774411589</v>
      </c>
      <c r="N91" s="27">
        <f t="shared" ca="1" si="19"/>
        <v>47521667.843693577</v>
      </c>
      <c r="O91" s="27">
        <f t="shared" ca="1" si="19"/>
        <v>44931158.23928415</v>
      </c>
      <c r="P91" s="27">
        <f t="shared" ca="1" si="19"/>
        <v>42450124.086699359</v>
      </c>
      <c r="Q91" s="27">
        <f t="shared" ca="1" si="19"/>
        <v>40075534.084615879</v>
      </c>
      <c r="R91" s="27">
        <f t="shared" ca="1" si="19"/>
        <v>78040582.252134189</v>
      </c>
      <c r="S91" s="27">
        <f t="shared" ca="1" si="19"/>
        <v>77650379.34087351</v>
      </c>
      <c r="T91" s="27">
        <f t="shared" ca="1" si="19"/>
        <v>73957462.84317182</v>
      </c>
      <c r="U91" s="27">
        <f t="shared" ca="1" si="19"/>
        <v>70397501.330925778</v>
      </c>
      <c r="V91" s="27">
        <f t="shared" ca="1" si="19"/>
        <v>76491437.722913563</v>
      </c>
      <c r="W91" s="27">
        <f t="shared" ca="1" si="19"/>
        <v>101995093.85177644</v>
      </c>
      <c r="X91" s="27">
        <f t="shared" ca="1" si="19"/>
        <v>97085533.753423676</v>
      </c>
      <c r="Y91" s="27">
        <f t="shared" ca="1" si="19"/>
        <v>92355331.300026834</v>
      </c>
      <c r="Z91" s="27">
        <f t="shared" ca="1" si="19"/>
        <v>87800461.036706686</v>
      </c>
      <c r="AA91" s="27">
        <f t="shared" ca="1" si="19"/>
        <v>83416882.706603587</v>
      </c>
      <c r="AB91" s="27">
        <f t="shared" ca="1" si="19"/>
        <v>79200549.938053504</v>
      </c>
      <c r="AC91" s="27">
        <f t="shared" ca="1" si="19"/>
        <v>75147418.229161397</v>
      </c>
      <c r="AD91" s="27">
        <f t="shared" ca="1" si="19"/>
        <v>71253452.273351207</v>
      </c>
      <c r="AE91" s="27">
        <f t="shared" ca="1" si="19"/>
        <v>67514632.667044804</v>
      </c>
      <c r="AF91" s="27">
        <f t="shared" ca="1" si="19"/>
        <v>63926962.038331605</v>
      </c>
      <c r="AG91" s="27">
        <f t="shared" ca="1" si="19"/>
        <v>60486470.633314885</v>
      </c>
    </row>
    <row r="92" spans="1:33" ht="14.25" x14ac:dyDescent="0.45">
      <c r="A92" s="69"/>
      <c r="B92" s="20" t="s">
        <v>2</v>
      </c>
      <c r="C92" s="6">
        <f t="shared" ref="C92:AG92" ca="1" si="20">C$91*C$73</f>
        <v>0</v>
      </c>
      <c r="D92" s="6">
        <f t="shared" ca="1" si="20"/>
        <v>2875180.712712728</v>
      </c>
      <c r="E92" s="6">
        <f t="shared" ca="1" si="20"/>
        <v>5473566.2979421364</v>
      </c>
      <c r="F92" s="6">
        <f t="shared" ca="1" si="20"/>
        <v>5206883.1400051974</v>
      </c>
      <c r="G92" s="6">
        <f t="shared" ca="1" si="20"/>
        <v>5442494.261568008</v>
      </c>
      <c r="H92" s="6">
        <f t="shared" ca="1" si="20"/>
        <v>6463461.2974694381</v>
      </c>
      <c r="I92" s="6">
        <f t="shared" ca="1" si="20"/>
        <v>6136763.5981244808</v>
      </c>
      <c r="J92" s="6">
        <f t="shared" ca="1" si="20"/>
        <v>5822711.3453435628</v>
      </c>
      <c r="K92" s="6">
        <f t="shared" ca="1" si="20"/>
        <v>5520991.8680338422</v>
      </c>
      <c r="L92" s="6">
        <f t="shared" ca="1" si="20"/>
        <v>5231293.7273279876</v>
      </c>
      <c r="M92" s="6">
        <f t="shared" ca="1" si="20"/>
        <v>4953307.1914571179</v>
      </c>
      <c r="N92" s="6">
        <f t="shared" ca="1" si="20"/>
        <v>4686724.668602406</v>
      </c>
      <c r="O92" s="6">
        <f t="shared" ca="1" si="20"/>
        <v>4431241.1004084013</v>
      </c>
      <c r="P92" s="6">
        <f t="shared" ca="1" si="20"/>
        <v>4186554.3186900001</v>
      </c>
      <c r="Q92" s="6">
        <f t="shared" ca="1" si="20"/>
        <v>3952365.3677216438</v>
      </c>
      <c r="R92" s="6">
        <f t="shared" ca="1" si="20"/>
        <v>7696588.4950881489</v>
      </c>
      <c r="S92" s="6">
        <f t="shared" ca="1" si="20"/>
        <v>7658105.552612707</v>
      </c>
      <c r="T92" s="6">
        <f t="shared" ca="1" si="20"/>
        <v>7293899.4202480968</v>
      </c>
      <c r="U92" s="6">
        <f t="shared" ca="1" si="20"/>
        <v>6942805.694043098</v>
      </c>
      <c r="V92" s="6">
        <f t="shared" ca="1" si="20"/>
        <v>7543807.3699767692</v>
      </c>
      <c r="W92" s="6">
        <f t="shared" ca="1" si="20"/>
        <v>14613176.43472456</v>
      </c>
      <c r="X92" s="6">
        <f t="shared" ca="1" si="20"/>
        <v>13909767.425283633</v>
      </c>
      <c r="Y92" s="6">
        <f t="shared" ca="1" si="20"/>
        <v>13232055.582360012</v>
      </c>
      <c r="Z92" s="6">
        <f t="shared" ca="1" si="20"/>
        <v>12579464.165640429</v>
      </c>
      <c r="AA92" s="6">
        <f t="shared" ca="1" si="20"/>
        <v>11951414.314082632</v>
      </c>
      <c r="AB92" s="6">
        <f t="shared" ca="1" si="20"/>
        <v>11347326.290555999</v>
      </c>
      <c r="AC92" s="6">
        <f t="shared" ca="1" si="20"/>
        <v>10766620.625817934</v>
      </c>
      <c r="AD92" s="6">
        <f t="shared" ca="1" si="20"/>
        <v>10208719.168069787</v>
      </c>
      <c r="AE92" s="6">
        <f t="shared" ca="1" si="20"/>
        <v>9673046.0439883266</v>
      </c>
      <c r="AF92" s="6">
        <f t="shared" ca="1" si="20"/>
        <v>9159028.5368006304</v>
      </c>
      <c r="AG92" s="6">
        <f t="shared" ca="1" si="20"/>
        <v>8666097.8866585102</v>
      </c>
    </row>
    <row r="93" spans="1:33" ht="14.25" x14ac:dyDescent="0.45">
      <c r="A93" s="69"/>
      <c r="B93" s="20" t="s">
        <v>102</v>
      </c>
      <c r="C93" s="6">
        <f>(ROUND(C$75+MAX(C$76,0),0)*$C$30)</f>
        <v>8807885.2616580967</v>
      </c>
      <c r="D93" s="6">
        <f ca="1">(ROUND(D$75+MAX(D$76,0),0)*($C$30*POWER(C$83,$C$68)))</f>
        <v>7386598.1515090736</v>
      </c>
      <c r="E93" s="6">
        <f t="shared" ref="E93:AG93" ca="1" si="21">(ROUND(E$75+MAX(E$76,0),0)*($C$30*POWER(D$83,$C$68)))</f>
        <v>0</v>
      </c>
      <c r="F93" s="6">
        <f t="shared" ca="1" si="21"/>
        <v>0</v>
      </c>
      <c r="G93" s="6">
        <f t="shared" ca="1" si="21"/>
        <v>3382212.4946037321</v>
      </c>
      <c r="H93" s="6">
        <f t="shared" ca="1" si="21"/>
        <v>0</v>
      </c>
      <c r="I93" s="6">
        <f t="shared" ca="1" si="21"/>
        <v>0</v>
      </c>
      <c r="J93" s="6">
        <f t="shared" ca="1" si="21"/>
        <v>0</v>
      </c>
      <c r="K93" s="6">
        <f t="shared" ca="1" si="21"/>
        <v>0</v>
      </c>
      <c r="L93" s="6">
        <f t="shared" ca="1" si="21"/>
        <v>0</v>
      </c>
      <c r="M93" s="6">
        <f t="shared" ca="1" si="21"/>
        <v>0</v>
      </c>
      <c r="N93" s="6">
        <f t="shared" ca="1" si="21"/>
        <v>0</v>
      </c>
      <c r="O93" s="6">
        <f t="shared" ca="1" si="21"/>
        <v>0</v>
      </c>
      <c r="P93" s="6">
        <f t="shared" ca="1" si="21"/>
        <v>0</v>
      </c>
      <c r="Q93" s="6">
        <f t="shared" ca="1" si="21"/>
        <v>0</v>
      </c>
      <c r="R93" s="6">
        <f t="shared" ca="1" si="21"/>
        <v>0</v>
      </c>
      <c r="S93" s="6">
        <f t="shared" ca="1" si="21"/>
        <v>0</v>
      </c>
      <c r="T93" s="6">
        <f t="shared" ca="1" si="21"/>
        <v>0</v>
      </c>
      <c r="U93" s="6">
        <f t="shared" ca="1" si="21"/>
        <v>0</v>
      </c>
      <c r="V93" s="6">
        <f t="shared" ca="1" si="21"/>
        <v>6021646.6837070696</v>
      </c>
      <c r="W93" s="6">
        <f t="shared" ca="1" si="21"/>
        <v>0</v>
      </c>
      <c r="X93" s="6">
        <f t="shared" ca="1" si="21"/>
        <v>0</v>
      </c>
      <c r="Y93" s="6">
        <f t="shared" ca="1" si="21"/>
        <v>0</v>
      </c>
      <c r="Z93" s="6">
        <f t="shared" ca="1" si="21"/>
        <v>0</v>
      </c>
      <c r="AA93" s="6">
        <f t="shared" ca="1" si="21"/>
        <v>0</v>
      </c>
      <c r="AB93" s="6">
        <f t="shared" ca="1" si="21"/>
        <v>0</v>
      </c>
      <c r="AC93" s="6">
        <f t="shared" ca="1" si="21"/>
        <v>0</v>
      </c>
      <c r="AD93" s="6">
        <f t="shared" ca="1" si="21"/>
        <v>0</v>
      </c>
      <c r="AE93" s="6">
        <f t="shared" ca="1" si="21"/>
        <v>0</v>
      </c>
      <c r="AF93" s="6">
        <f t="shared" ca="1" si="21"/>
        <v>0</v>
      </c>
      <c r="AG93" s="6">
        <f t="shared" ca="1" si="21"/>
        <v>0</v>
      </c>
    </row>
    <row r="94" spans="1:33" ht="14.25" x14ac:dyDescent="0.45">
      <c r="A94" s="69"/>
      <c r="B94" s="174" t="s">
        <v>128</v>
      </c>
      <c r="C94" s="178">
        <f>0</f>
        <v>0</v>
      </c>
      <c r="D94" s="178">
        <f ca="1">IF($J$1=1,D$82*$C$22,D$82*($C$30*$C$24)*POWER(C$83,$C$68))</f>
        <v>0</v>
      </c>
      <c r="E94" s="178">
        <f t="shared" ref="E94:AG94" ca="1" si="22">IF($J$1=1,E$82*$C$22,E$82*($C$30*$C$24)*POWER(D$83,$C$68))</f>
        <v>0</v>
      </c>
      <c r="F94" s="178">
        <f t="shared" ca="1" si="22"/>
        <v>0</v>
      </c>
      <c r="G94" s="178">
        <f t="shared" ca="1" si="22"/>
        <v>0</v>
      </c>
      <c r="H94" s="178">
        <f t="shared" ca="1" si="22"/>
        <v>0</v>
      </c>
      <c r="I94" s="178">
        <f t="shared" ca="1" si="22"/>
        <v>0</v>
      </c>
      <c r="J94" s="178">
        <f t="shared" ca="1" si="22"/>
        <v>0</v>
      </c>
      <c r="K94" s="178">
        <f t="shared" ca="1" si="22"/>
        <v>0</v>
      </c>
      <c r="L94" s="178">
        <f t="shared" ca="1" si="22"/>
        <v>0</v>
      </c>
      <c r="M94" s="178">
        <f t="shared" ca="1" si="22"/>
        <v>0</v>
      </c>
      <c r="N94" s="178">
        <f t="shared" ca="1" si="22"/>
        <v>0</v>
      </c>
      <c r="O94" s="178">
        <f t="shared" ca="1" si="22"/>
        <v>0</v>
      </c>
      <c r="P94" s="178">
        <f t="shared" ca="1" si="22"/>
        <v>0</v>
      </c>
      <c r="Q94" s="178">
        <f t="shared" ca="1" si="22"/>
        <v>2500000</v>
      </c>
      <c r="R94" s="178">
        <f t="shared" ca="1" si="22"/>
        <v>2500000</v>
      </c>
      <c r="S94" s="178">
        <f t="shared" ca="1" si="22"/>
        <v>0</v>
      </c>
      <c r="T94" s="178">
        <f t="shared" ca="1" si="22"/>
        <v>0</v>
      </c>
      <c r="U94" s="178">
        <f t="shared" ca="1" si="22"/>
        <v>1250000</v>
      </c>
      <c r="V94" s="178">
        <f t="shared" ca="1" si="22"/>
        <v>0</v>
      </c>
      <c r="W94" s="178">
        <f t="shared" ca="1" si="22"/>
        <v>0</v>
      </c>
      <c r="X94" s="178">
        <f t="shared" ca="1" si="22"/>
        <v>0</v>
      </c>
      <c r="Y94" s="178">
        <f t="shared" ca="1" si="22"/>
        <v>0</v>
      </c>
      <c r="Z94" s="178">
        <f t="shared" ca="1" si="22"/>
        <v>0</v>
      </c>
      <c r="AA94" s="178">
        <f t="shared" ca="1" si="22"/>
        <v>0</v>
      </c>
      <c r="AB94" s="178">
        <f t="shared" ca="1" si="22"/>
        <v>0</v>
      </c>
      <c r="AC94" s="178">
        <f t="shared" ca="1" si="22"/>
        <v>0</v>
      </c>
      <c r="AD94" s="178">
        <f t="shared" ca="1" si="22"/>
        <v>0</v>
      </c>
      <c r="AE94" s="178">
        <f t="shared" ca="1" si="22"/>
        <v>0</v>
      </c>
      <c r="AF94" s="178">
        <f t="shared" ca="1" si="22"/>
        <v>0</v>
      </c>
      <c r="AG94" s="178">
        <f t="shared" ca="1" si="22"/>
        <v>0</v>
      </c>
    </row>
    <row r="95" spans="1:33" ht="14.25" x14ac:dyDescent="0.45">
      <c r="A95" s="69"/>
      <c r="B95" s="20" t="s">
        <v>103</v>
      </c>
      <c r="C95" s="6">
        <f>$C$29+($C$31*ROUND(C$75+MAX(C$76,0),0))</f>
        <v>13716791.819476845</v>
      </c>
      <c r="D95" s="6">
        <f ca="1">$C$31*(ROUND(D$75+MAX(D$76,0),0))</f>
        <v>10940151.731065517</v>
      </c>
      <c r="E95" s="6">
        <f t="shared" ref="E95:AG95" ca="1" si="23">$C$31*(ROUND(E$75+MAX(E$76,0),0))</f>
        <v>0</v>
      </c>
      <c r="F95" s="6">
        <f t="shared" ca="1" si="23"/>
        <v>0</v>
      </c>
      <c r="G95" s="6">
        <f t="shared" ca="1" si="23"/>
        <v>5470075.8655327586</v>
      </c>
      <c r="H95" s="6">
        <f t="shared" ca="1" si="23"/>
        <v>0</v>
      </c>
      <c r="I95" s="6">
        <f t="shared" ca="1" si="23"/>
        <v>0</v>
      </c>
      <c r="J95" s="6">
        <f t="shared" ca="1" si="23"/>
        <v>0</v>
      </c>
      <c r="K95" s="6">
        <f t="shared" ca="1" si="23"/>
        <v>0</v>
      </c>
      <c r="L95" s="6">
        <f t="shared" ca="1" si="23"/>
        <v>0</v>
      </c>
      <c r="M95" s="6">
        <f t="shared" ca="1" si="23"/>
        <v>0</v>
      </c>
      <c r="N95" s="6">
        <f t="shared" ca="1" si="23"/>
        <v>0</v>
      </c>
      <c r="O95" s="6">
        <f t="shared" ca="1" si="23"/>
        <v>0</v>
      </c>
      <c r="P95" s="6">
        <f t="shared" ca="1" si="23"/>
        <v>0</v>
      </c>
      <c r="Q95" s="6">
        <f t="shared" ca="1" si="23"/>
        <v>0</v>
      </c>
      <c r="R95" s="6">
        <f t="shared" ca="1" si="23"/>
        <v>0</v>
      </c>
      <c r="S95" s="6">
        <f t="shared" ca="1" si="23"/>
        <v>0</v>
      </c>
      <c r="T95" s="6">
        <f t="shared" ca="1" si="23"/>
        <v>0</v>
      </c>
      <c r="U95" s="6">
        <f t="shared" ca="1" si="23"/>
        <v>0</v>
      </c>
      <c r="V95" s="6">
        <f t="shared" ca="1" si="23"/>
        <v>10940151.731065517</v>
      </c>
      <c r="W95" s="6">
        <f t="shared" ca="1" si="23"/>
        <v>0</v>
      </c>
      <c r="X95" s="6">
        <f t="shared" ca="1" si="23"/>
        <v>0</v>
      </c>
      <c r="Y95" s="6">
        <f t="shared" ca="1" si="23"/>
        <v>0</v>
      </c>
      <c r="Z95" s="6">
        <f t="shared" ca="1" si="23"/>
        <v>0</v>
      </c>
      <c r="AA95" s="6">
        <f t="shared" ca="1" si="23"/>
        <v>0</v>
      </c>
      <c r="AB95" s="6">
        <f t="shared" ca="1" si="23"/>
        <v>0</v>
      </c>
      <c r="AC95" s="6">
        <f t="shared" ca="1" si="23"/>
        <v>0</v>
      </c>
      <c r="AD95" s="6">
        <f t="shared" ca="1" si="23"/>
        <v>0</v>
      </c>
      <c r="AE95" s="6">
        <f t="shared" ca="1" si="23"/>
        <v>0</v>
      </c>
      <c r="AF95" s="6">
        <f t="shared" ca="1" si="23"/>
        <v>0</v>
      </c>
      <c r="AG95" s="6">
        <f t="shared" ca="1" si="23"/>
        <v>0</v>
      </c>
    </row>
    <row r="96" spans="1:33" ht="14.25" x14ac:dyDescent="0.45">
      <c r="A96" s="69"/>
      <c r="B96" s="20" t="s">
        <v>17</v>
      </c>
      <c r="C96" s="7">
        <f>0</f>
        <v>0</v>
      </c>
      <c r="D96" s="6">
        <f t="shared" ref="D96:AG96" si="24">C$78*$C$52</f>
        <v>865763.1935447962</v>
      </c>
      <c r="E96" s="6">
        <f t="shared" ca="1" si="24"/>
        <v>1731526.3870895924</v>
      </c>
      <c r="F96" s="6">
        <f t="shared" ca="1" si="24"/>
        <v>1731526.3870895924</v>
      </c>
      <c r="G96" s="6">
        <f t="shared" ca="1" si="24"/>
        <v>1731526.3870895924</v>
      </c>
      <c r="H96" s="6">
        <f t="shared" ca="1" si="24"/>
        <v>2164407.9838619903</v>
      </c>
      <c r="I96" s="6">
        <f t="shared" ca="1" si="24"/>
        <v>2164407.9838619903</v>
      </c>
      <c r="J96" s="6">
        <f t="shared" ca="1" si="24"/>
        <v>2164407.9838619903</v>
      </c>
      <c r="K96" s="6">
        <f t="shared" ca="1" si="24"/>
        <v>2164407.9838619903</v>
      </c>
      <c r="L96" s="6">
        <f t="shared" ca="1" si="24"/>
        <v>2164407.9838619903</v>
      </c>
      <c r="M96" s="6">
        <f t="shared" ca="1" si="24"/>
        <v>2164407.9838619903</v>
      </c>
      <c r="N96" s="6">
        <f t="shared" ca="1" si="24"/>
        <v>2164407.9838619903</v>
      </c>
      <c r="O96" s="6">
        <f t="shared" ca="1" si="24"/>
        <v>2164407.9838619903</v>
      </c>
      <c r="P96" s="6">
        <f t="shared" ca="1" si="24"/>
        <v>2164407.9838619903</v>
      </c>
      <c r="Q96" s="6">
        <f t="shared" ca="1" si="24"/>
        <v>2164407.9838619903</v>
      </c>
      <c r="R96" s="6">
        <f t="shared" ca="1" si="24"/>
        <v>2164407.9838619903</v>
      </c>
      <c r="S96" s="6">
        <f t="shared" ca="1" si="24"/>
        <v>2164407.9838619903</v>
      </c>
      <c r="T96" s="6">
        <f t="shared" ca="1" si="24"/>
        <v>2164407.9838619903</v>
      </c>
      <c r="U96" s="6">
        <f t="shared" ca="1" si="24"/>
        <v>2164407.9838619903</v>
      </c>
      <c r="V96" s="6">
        <f t="shared" ca="1" si="24"/>
        <v>2164407.9838619903</v>
      </c>
      <c r="W96" s="6">
        <f t="shared" ca="1" si="24"/>
        <v>3030171.1774067869</v>
      </c>
      <c r="X96" s="6">
        <f t="shared" ca="1" si="24"/>
        <v>3030171.1774067869</v>
      </c>
      <c r="Y96" s="6">
        <f t="shared" ca="1" si="24"/>
        <v>3030171.1774067869</v>
      </c>
      <c r="Z96" s="6">
        <f t="shared" ca="1" si="24"/>
        <v>3030171.1774067869</v>
      </c>
      <c r="AA96" s="6">
        <f t="shared" ca="1" si="24"/>
        <v>3030171.1774067869</v>
      </c>
      <c r="AB96" s="6">
        <f t="shared" ca="1" si="24"/>
        <v>3030171.1774067869</v>
      </c>
      <c r="AC96" s="6">
        <f t="shared" ca="1" si="24"/>
        <v>3030171.1774067869</v>
      </c>
      <c r="AD96" s="6">
        <f t="shared" ca="1" si="24"/>
        <v>3030171.1774067869</v>
      </c>
      <c r="AE96" s="6">
        <f t="shared" ca="1" si="24"/>
        <v>3030171.1774067869</v>
      </c>
      <c r="AF96" s="6">
        <f t="shared" ca="1" si="24"/>
        <v>3030171.1774067869</v>
      </c>
      <c r="AG96" s="6">
        <f t="shared" ca="1" si="24"/>
        <v>3030171.1774067869</v>
      </c>
    </row>
    <row r="97" spans="1:33" ht="14.25" x14ac:dyDescent="0.45">
      <c r="A97" s="69"/>
      <c r="B97" s="20" t="s">
        <v>3</v>
      </c>
      <c r="C97" s="7">
        <f ca="1">C92</f>
        <v>0</v>
      </c>
      <c r="D97" s="7">
        <f ca="1">D$92-(SUM(D$93:D$96))</f>
        <v>-16317332.363406662</v>
      </c>
      <c r="E97" s="7">
        <f t="shared" ref="E97:AG97" ca="1" si="25">E$92-(SUM(E$93:E$96))</f>
        <v>3742039.910852544</v>
      </c>
      <c r="F97" s="7">
        <f t="shared" ca="1" si="25"/>
        <v>3475356.752915605</v>
      </c>
      <c r="G97" s="7">
        <f t="shared" ca="1" si="25"/>
        <v>-5141320.4856580738</v>
      </c>
      <c r="H97" s="7">
        <f t="shared" ca="1" si="25"/>
        <v>4299053.3136074478</v>
      </c>
      <c r="I97" s="7">
        <f t="shared" ca="1" si="25"/>
        <v>3972355.6142624905</v>
      </c>
      <c r="J97" s="7">
        <f t="shared" ca="1" si="25"/>
        <v>3658303.3614815725</v>
      </c>
      <c r="K97" s="7">
        <f t="shared" ca="1" si="25"/>
        <v>3356583.8841718519</v>
      </c>
      <c r="L97" s="7">
        <f t="shared" ca="1" si="25"/>
        <v>3066885.7434659973</v>
      </c>
      <c r="M97" s="7">
        <f t="shared" ca="1" si="25"/>
        <v>2788899.2075951276</v>
      </c>
      <c r="N97" s="7">
        <f t="shared" ca="1" si="25"/>
        <v>2522316.6847404158</v>
      </c>
      <c r="O97" s="7">
        <f t="shared" ca="1" si="25"/>
        <v>2266833.1165464111</v>
      </c>
      <c r="P97" s="7">
        <f t="shared" ca="1" si="25"/>
        <v>2022146.3348280098</v>
      </c>
      <c r="Q97" s="7">
        <f t="shared" ca="1" si="25"/>
        <v>-712042.61614034651</v>
      </c>
      <c r="R97" s="7">
        <f t="shared" ca="1" si="25"/>
        <v>3032180.5112261586</v>
      </c>
      <c r="S97" s="7">
        <f t="shared" ca="1" si="25"/>
        <v>5493697.5687507167</v>
      </c>
      <c r="T97" s="7">
        <f t="shared" ca="1" si="25"/>
        <v>5129491.4363861065</v>
      </c>
      <c r="U97" s="7">
        <f t="shared" ca="1" si="25"/>
        <v>3528397.7101811077</v>
      </c>
      <c r="V97" s="7">
        <f t="shared" ca="1" si="25"/>
        <v>-11582399.028657805</v>
      </c>
      <c r="W97" s="7">
        <f t="shared" ca="1" si="25"/>
        <v>11583005.257317774</v>
      </c>
      <c r="X97" s="7">
        <f t="shared" ca="1" si="25"/>
        <v>10879596.247876845</v>
      </c>
      <c r="Y97" s="7">
        <f t="shared" ca="1" si="25"/>
        <v>10201884.404953226</v>
      </c>
      <c r="Z97" s="7">
        <f t="shared" ca="1" si="25"/>
        <v>9549292.9882336408</v>
      </c>
      <c r="AA97" s="7">
        <f t="shared" ca="1" si="25"/>
        <v>8921243.1366758458</v>
      </c>
      <c r="AB97" s="7">
        <f t="shared" ca="1" si="25"/>
        <v>8317155.1131492117</v>
      </c>
      <c r="AC97" s="7">
        <f t="shared" ca="1" si="25"/>
        <v>7736449.4484111471</v>
      </c>
      <c r="AD97" s="7">
        <f t="shared" ca="1" si="25"/>
        <v>7178547.9906630004</v>
      </c>
      <c r="AE97" s="7">
        <f t="shared" ca="1" si="25"/>
        <v>6642874.8665815396</v>
      </c>
      <c r="AF97" s="7">
        <f t="shared" ca="1" si="25"/>
        <v>6128857.3593938434</v>
      </c>
      <c r="AG97" s="7">
        <f t="shared" ca="1" si="25"/>
        <v>5635926.7092517233</v>
      </c>
    </row>
    <row r="98" spans="1:33" ht="14.25" x14ac:dyDescent="0.45">
      <c r="A98" s="69"/>
      <c r="B98" s="20" t="s">
        <v>4</v>
      </c>
      <c r="C98" s="7">
        <f t="shared" ref="C98:AG98" ca="1" si="26">C$97/(1+$C$59)^C$71</f>
        <v>0</v>
      </c>
      <c r="D98" s="7">
        <f t="shared" ca="1" si="26"/>
        <v>-15249843.3302866</v>
      </c>
      <c r="E98" s="7">
        <f t="shared" ca="1" si="26"/>
        <v>3268442.580882648</v>
      </c>
      <c r="F98" s="7">
        <f t="shared" ca="1" si="26"/>
        <v>2836926.3388432935</v>
      </c>
      <c r="G98" s="7">
        <f t="shared" ca="1" si="26"/>
        <v>-3922288.7821104014</v>
      </c>
      <c r="H98" s="7">
        <f t="shared" ca="1" si="26"/>
        <v>3065165.5974655789</v>
      </c>
      <c r="I98" s="7">
        <f t="shared" ca="1" si="26"/>
        <v>2646948.2737976764</v>
      </c>
      <c r="J98" s="7">
        <f t="shared" ca="1" si="26"/>
        <v>2278207.4740981814</v>
      </c>
      <c r="K98" s="7">
        <f t="shared" ca="1" si="26"/>
        <v>1953562.3808242981</v>
      </c>
      <c r="L98" s="7">
        <f t="shared" ca="1" si="26"/>
        <v>1668182.6405214272</v>
      </c>
      <c r="M98" s="7">
        <f t="shared" ca="1" si="26"/>
        <v>1417734.9380160584</v>
      </c>
      <c r="N98" s="7">
        <f t="shared" ca="1" si="26"/>
        <v>1198334.4871283909</v>
      </c>
      <c r="O98" s="7">
        <f t="shared" ca="1" si="26"/>
        <v>1006501.013349554</v>
      </c>
      <c r="P98" s="7">
        <f t="shared" ca="1" si="26"/>
        <v>839118.83738173498</v>
      </c>
      <c r="Q98" s="7">
        <f t="shared" ca="1" si="26"/>
        <v>-276142.40287830733</v>
      </c>
      <c r="R98" s="7">
        <f t="shared" ca="1" si="26"/>
        <v>1099001.7571310564</v>
      </c>
      <c r="S98" s="7">
        <f t="shared" ca="1" si="26"/>
        <v>1860905.4363669215</v>
      </c>
      <c r="T98" s="7">
        <f t="shared" ca="1" si="26"/>
        <v>1623865.6248648046</v>
      </c>
      <c r="U98" s="7">
        <f t="shared" ca="1" si="26"/>
        <v>1043925.5648743422</v>
      </c>
      <c r="V98" s="7">
        <f t="shared" ca="1" si="26"/>
        <v>-3202629.8476805361</v>
      </c>
      <c r="W98" s="7">
        <f t="shared" ca="1" si="26"/>
        <v>2993268.6681838576</v>
      </c>
      <c r="X98" s="7">
        <f t="shared" ca="1" si="26"/>
        <v>2627564.8723306931</v>
      </c>
      <c r="Y98" s="7">
        <f t="shared" ca="1" si="26"/>
        <v>2302699.6198361176</v>
      </c>
      <c r="Z98" s="7">
        <f t="shared" ca="1" si="26"/>
        <v>2014393.5940181739</v>
      </c>
      <c r="AA98" s="7">
        <f t="shared" ca="1" si="26"/>
        <v>1758792.930137041</v>
      </c>
      <c r="AB98" s="7">
        <f t="shared" ca="1" si="26"/>
        <v>1532428.9889226316</v>
      </c>
      <c r="AC98" s="7">
        <f t="shared" ca="1" si="26"/>
        <v>1332181.7269272318</v>
      </c>
      <c r="AD98" s="7">
        <f t="shared" ca="1" si="26"/>
        <v>1155246.3648210177</v>
      </c>
      <c r="AE98" s="7">
        <f t="shared" ca="1" si="26"/>
        <v>999103.0768314302</v>
      </c>
      <c r="AF98" s="7">
        <f t="shared" ca="1" si="26"/>
        <v>861489.44534812914</v>
      </c>
      <c r="AG98" s="7">
        <f t="shared" ca="1" si="26"/>
        <v>740375.44428895297</v>
      </c>
    </row>
    <row r="99" spans="1:33" ht="13.15" x14ac:dyDescent="0.4">
      <c r="A99" s="69"/>
      <c r="B99" s="82" t="s">
        <v>6</v>
      </c>
      <c r="C99" s="138">
        <f ca="1">SUMIF(D71:AG71,TEXT(C35+1,"&lt;0"),D98:AG98)</f>
        <v>23473463.3142354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33" ht="13.15" x14ac:dyDescent="0.4">
      <c r="A100" s="69"/>
      <c r="B100" s="82" t="s">
        <v>8</v>
      </c>
      <c r="C100" s="138">
        <f>SUM(C93:C96)</f>
        <v>22524677.081134941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33" ht="13.15" x14ac:dyDescent="0.4">
      <c r="A101" s="69"/>
      <c r="B101" s="5" t="s">
        <v>7</v>
      </c>
      <c r="C101" s="138">
        <f ca="1">C99-C100</f>
        <v>948786.23310045898</v>
      </c>
      <c r="D101" s="2"/>
      <c r="E101" s="295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33" x14ac:dyDescent="0.35">
      <c r="D102" s="137"/>
      <c r="E102" s="137"/>
      <c r="P102" s="84"/>
    </row>
    <row r="103" spans="1:33" x14ac:dyDescent="0.35">
      <c r="B103" s="318" t="s">
        <v>437</v>
      </c>
      <c r="C103" s="84">
        <f ca="1">MAX(C78:AG78)</f>
        <v>7</v>
      </c>
      <c r="E103" s="317"/>
      <c r="F103" s="1"/>
    </row>
    <row r="104" spans="1:33" x14ac:dyDescent="0.35">
      <c r="Z104" s="142"/>
    </row>
    <row r="106" spans="1:33" x14ac:dyDescent="0.35">
      <c r="Z106" s="84"/>
    </row>
    <row r="653" spans="7:7" x14ac:dyDescent="0.35">
      <c r="G653" s="318">
        <f>C7-(10)</f>
        <v>140.31511109146152</v>
      </c>
    </row>
  </sheetData>
  <mergeCells count="11">
    <mergeCell ref="F33:H33"/>
    <mergeCell ref="F47:H47"/>
    <mergeCell ref="F51:H51"/>
    <mergeCell ref="F54:H54"/>
    <mergeCell ref="F59:H59"/>
    <mergeCell ref="F19:H19"/>
    <mergeCell ref="F3:H3"/>
    <mergeCell ref="F7:H7"/>
    <mergeCell ref="F8:H8"/>
    <mergeCell ref="F10:H10"/>
    <mergeCell ref="F18:H18"/>
  </mergeCells>
  <hyperlinks>
    <hyperlink ref="F58" r:id="rId1" xr:uid="{1D075E83-A973-4006-905D-CD70BA8EAC6E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AB81-0282-423B-9716-AA0EB8FE536F}">
  <sheetPr codeName="Sheet16"/>
  <dimension ref="A1:AG5020"/>
  <sheetViews>
    <sheetView zoomScale="70" zoomScaleNormal="70" workbookViewId="0">
      <selection activeCell="A3" sqref="A3"/>
    </sheetView>
  </sheetViews>
  <sheetFormatPr defaultColWidth="8.73046875" defaultRowHeight="12.75" x14ac:dyDescent="0.35"/>
  <cols>
    <col min="1" max="1" width="29.265625" style="145" customWidth="1"/>
    <col min="2" max="2" width="16.265625" style="145" customWidth="1"/>
    <col min="3" max="3" width="16.3984375" style="145" customWidth="1"/>
    <col min="4" max="33" width="20.73046875" style="145" customWidth="1"/>
    <col min="34" max="16384" width="8.73046875" style="145"/>
  </cols>
  <sheetData>
    <row r="1" spans="1:9" ht="20.65" x14ac:dyDescent="0.6">
      <c r="A1" s="173" t="s">
        <v>198</v>
      </c>
      <c r="B1" s="173"/>
      <c r="C1" s="150"/>
      <c r="F1" s="70"/>
    </row>
    <row r="2" spans="1:9" ht="13.15" x14ac:dyDescent="0.4">
      <c r="A2" s="146" t="s">
        <v>448</v>
      </c>
      <c r="B2" s="146"/>
      <c r="C2" s="146"/>
      <c r="D2" s="146"/>
      <c r="E2" s="146"/>
      <c r="F2" s="70"/>
    </row>
    <row r="3" spans="1:9" ht="16.149999999999999" thickBot="1" x14ac:dyDescent="0.55000000000000004">
      <c r="A3" s="70" t="s">
        <v>199</v>
      </c>
      <c r="B3" s="291">
        <f ca="1">'Prob Grow'!C101</f>
        <v>948786.23310045898</v>
      </c>
      <c r="C3" s="152"/>
      <c r="D3" s="70"/>
      <c r="E3" s="70"/>
      <c r="F3" s="70"/>
    </row>
    <row r="4" spans="1:9" ht="16.149999999999999" thickTop="1" x14ac:dyDescent="0.5">
      <c r="A4" s="70" t="s">
        <v>200</v>
      </c>
      <c r="B4" s="212">
        <v>49</v>
      </c>
      <c r="C4" s="152"/>
      <c r="D4" s="70"/>
      <c r="E4" s="70"/>
      <c r="F4" s="70"/>
    </row>
    <row r="5" spans="1:9" ht="15.75" x14ac:dyDescent="0.5">
      <c r="A5" s="216" t="s">
        <v>430</v>
      </c>
      <c r="B5" s="219" t="s">
        <v>428</v>
      </c>
      <c r="C5" s="152"/>
      <c r="D5" s="70"/>
      <c r="E5" s="70"/>
      <c r="F5" s="70"/>
      <c r="I5" s="70"/>
    </row>
    <row r="6" spans="1:9" ht="15" x14ac:dyDescent="0.4">
      <c r="A6" s="210" t="s">
        <v>284</v>
      </c>
      <c r="B6" s="326">
        <f>AVERAGE($B$20:$B$5019)/D6</f>
        <v>6.2525122695201452</v>
      </c>
      <c r="C6" s="211" t="s">
        <v>287</v>
      </c>
      <c r="D6" s="292">
        <f>1000000</f>
        <v>1000000</v>
      </c>
      <c r="E6" s="214"/>
      <c r="F6" s="70"/>
    </row>
    <row r="7" spans="1:9" ht="15" x14ac:dyDescent="0.4">
      <c r="A7" s="216" t="s">
        <v>285</v>
      </c>
      <c r="B7" s="327">
        <f>STDEV($B$20:$B$5019)/D6</f>
        <v>17.854717955706434</v>
      </c>
      <c r="E7" s="215"/>
      <c r="F7" s="70"/>
    </row>
    <row r="8" spans="1:9" ht="15" x14ac:dyDescent="0.4">
      <c r="A8" s="216" t="s">
        <v>446</v>
      </c>
      <c r="B8" s="327">
        <f>SKEW($B$20:$B$5019)</f>
        <v>0.46158777633861925</v>
      </c>
      <c r="E8" s="215"/>
      <c r="F8" s="70"/>
    </row>
    <row r="9" spans="1:9" ht="15" x14ac:dyDescent="0.4">
      <c r="A9" s="216" t="s">
        <v>447</v>
      </c>
      <c r="B9" s="327">
        <f>KURT($B$20:$B$5019)</f>
        <v>0.39105328943502116</v>
      </c>
      <c r="E9" s="215"/>
      <c r="F9" s="70"/>
    </row>
    <row r="10" spans="1:9" ht="15" x14ac:dyDescent="0.4">
      <c r="A10" s="210" t="s">
        <v>286</v>
      </c>
      <c r="B10" s="326">
        <f>FORECAST(0.05,OFFSET($D$21:$D$70,MATCH(0.05,$F$21:$F$70,1)-1,0,2), OFFSET($F$21:$F$70,MATCH(0.05,$F$21:$F$70,1)-1,0,2))/D6</f>
        <v>-20.398533615691626</v>
      </c>
      <c r="E10" s="215"/>
      <c r="F10" s="70"/>
    </row>
    <row r="11" spans="1:9" ht="15" x14ac:dyDescent="0.4">
      <c r="A11" s="216" t="s">
        <v>289</v>
      </c>
      <c r="B11" s="327">
        <f>FORECAST(0.5,OFFSET($D$21:$D$70,MATCH(0.5,$F$21:$F$70,1)-1,0,2), OFFSET($F$21:$F$70,MATCH(0.5,$F$21:$F$70,1)-1,0,2))/D6</f>
        <v>4.7293822578912286</v>
      </c>
      <c r="E11" s="70"/>
      <c r="F11" s="70"/>
    </row>
    <row r="12" spans="1:9" ht="15" x14ac:dyDescent="0.4">
      <c r="A12" s="210" t="s">
        <v>290</v>
      </c>
      <c r="B12" s="326">
        <f>FORECAST(0.95,OFFSET($D$21:$D$70,MATCH(0.95,$F$21:$F$70,1)-1,0,2), OFFSET($F$21:$F$70,MATCH(0.95,$F$21:$F$70,1)-1,0,2))/D6</f>
        <v>38.201517414883703</v>
      </c>
      <c r="C12" s="151"/>
      <c r="D12" s="70"/>
      <c r="E12" s="70"/>
      <c r="F12" s="70"/>
    </row>
    <row r="13" spans="1:9" ht="18" x14ac:dyDescent="0.6">
      <c r="A13" s="216" t="s">
        <v>410</v>
      </c>
      <c r="B13" s="218">
        <f ca="1">($B$6-$D$13)/$D$13</f>
        <v>-3.1223869384782343</v>
      </c>
      <c r="C13" s="211" t="s">
        <v>207</v>
      </c>
      <c r="D13" s="217">
        <f ca="1">'Deterministic (Set Flow)'!C94/D6</f>
        <v>-2.9459813176212051</v>
      </c>
      <c r="E13" s="70"/>
      <c r="F13" s="70"/>
    </row>
    <row r="14" spans="1:9" ht="15" x14ac:dyDescent="0.4">
      <c r="A14" s="210" t="s">
        <v>204</v>
      </c>
      <c r="B14" s="213">
        <f>($B$6-(1.96*$B$7))</f>
        <v>-28.742734923664464</v>
      </c>
      <c r="C14" s="210" t="s">
        <v>205</v>
      </c>
      <c r="D14" s="213">
        <f>$B$6+(1.96*$B$7)</f>
        <v>41.247759462704757</v>
      </c>
      <c r="E14" s="70" t="s">
        <v>206</v>
      </c>
      <c r="F14" s="70"/>
    </row>
    <row r="16" spans="1:9" ht="15.75" x14ac:dyDescent="0.5">
      <c r="A16" s="318" t="s">
        <v>201</v>
      </c>
      <c r="B16" s="318">
        <v>5000</v>
      </c>
      <c r="C16" s="152"/>
      <c r="D16" s="318" t="s">
        <v>202</v>
      </c>
      <c r="E16" s="167">
        <f>MAX($B$20:$B$5019)</f>
        <v>80896681.592611775</v>
      </c>
      <c r="F16" s="168"/>
      <c r="G16" s="168"/>
      <c r="H16" s="168"/>
    </row>
    <row r="17" spans="1:22" ht="15.75" x14ac:dyDescent="0.5">
      <c r="B17" s="149"/>
      <c r="C17" s="152"/>
      <c r="D17" s="318" t="s">
        <v>203</v>
      </c>
      <c r="E17" s="167">
        <f>MIN($B$20:$B$5019)</f>
        <v>-56933354.294077441</v>
      </c>
      <c r="F17" s="70"/>
      <c r="J17" s="153"/>
    </row>
    <row r="18" spans="1:22" x14ac:dyDescent="0.35">
      <c r="F18" s="70"/>
      <c r="J18" s="154"/>
    </row>
    <row r="19" spans="1:22" ht="13.15" x14ac:dyDescent="0.4">
      <c r="A19" s="170">
        <f ca="1">B3</f>
        <v>948786.23310045898</v>
      </c>
      <c r="E19" s="146" t="s">
        <v>208</v>
      </c>
      <c r="F19" s="70"/>
      <c r="H19" s="146" t="s">
        <v>215</v>
      </c>
    </row>
    <row r="20" spans="1:22" x14ac:dyDescent="0.35">
      <c r="A20" s="70">
        <f>1</f>
        <v>1</v>
      </c>
      <c r="B20" s="170">
        <f t="dataTable" ref="B20:B5019" dt2D="1" dtr="1" r1="A18" r2="B18" ca="1"/>
        <v>948786.23310045898</v>
      </c>
      <c r="D20" s="70" t="s">
        <v>209</v>
      </c>
      <c r="E20" s="70" t="s">
        <v>210</v>
      </c>
      <c r="F20" s="148" t="s">
        <v>211</v>
      </c>
      <c r="G20" s="148" t="s">
        <v>212</v>
      </c>
      <c r="H20" s="148" t="s">
        <v>213</v>
      </c>
      <c r="I20" s="148" t="s">
        <v>210</v>
      </c>
      <c r="J20" s="148" t="s">
        <v>214</v>
      </c>
    </row>
    <row r="21" spans="1:22" x14ac:dyDescent="0.35">
      <c r="A21" s="70">
        <f>A20+1</f>
        <v>2</v>
      </c>
      <c r="B21" s="170">
        <v>948786.23310045898</v>
      </c>
      <c r="D21" s="166">
        <f>E17</f>
        <v>-56933354.294077441</v>
      </c>
      <c r="E21" s="145">
        <f t="shared" ref="E21:E71" si="0">COUNTIF($B$20:$B$5019,"&lt;="&amp;TEXT($D21,"?.?"))</f>
        <v>0</v>
      </c>
      <c r="F21" s="165">
        <f>$E21/$B$16</f>
        <v>0</v>
      </c>
      <c r="G21" s="145">
        <f>1</f>
        <v>1</v>
      </c>
      <c r="H21" s="161">
        <f>0.5*D21+0.5*D22</f>
        <v>-55526925.356458165</v>
      </c>
      <c r="I21" s="145">
        <f>E22</f>
        <v>1</v>
      </c>
      <c r="J21" s="169">
        <f>I21/$B$16</f>
        <v>2.0000000000000001E-4</v>
      </c>
      <c r="K21" s="300">
        <f t="shared" ref="K21:K70" si="1">H21/1000000</f>
        <v>-55.526925356458165</v>
      </c>
      <c r="U21" s="145">
        <v>1</v>
      </c>
      <c r="V21" s="145">
        <v>-4760494.1351853646</v>
      </c>
    </row>
    <row r="22" spans="1:22" x14ac:dyDescent="0.35">
      <c r="A22" s="70">
        <f t="shared" ref="A22:A85" si="2">A21+1</f>
        <v>3</v>
      </c>
      <c r="B22" s="170">
        <v>948786.23310045898</v>
      </c>
      <c r="C22" s="150"/>
      <c r="D22" s="166">
        <f t="shared" ref="D22:D53" si="3">D21+($E$16-$E$17)/$B$4</f>
        <v>-54120496.418838888</v>
      </c>
      <c r="E22" s="145">
        <f t="shared" si="0"/>
        <v>1</v>
      </c>
      <c r="F22" s="165">
        <f t="shared" ref="F22:F71" si="4">$E22/$B$16</f>
        <v>2.0000000000000001E-4</v>
      </c>
      <c r="G22" s="145">
        <f>G21+1</f>
        <v>2</v>
      </c>
      <c r="H22" s="161">
        <f t="shared" ref="H22:H70" si="5">0.5*D22+0.5*D23</f>
        <v>-52714067.481219612</v>
      </c>
      <c r="I22" s="145">
        <f>E23-E22</f>
        <v>0</v>
      </c>
      <c r="J22" s="169">
        <f t="shared" ref="J22:J70" si="6">I22/$B$16</f>
        <v>0</v>
      </c>
      <c r="K22" s="300">
        <f t="shared" si="1"/>
        <v>-52.714067481219615</v>
      </c>
      <c r="U22" s="145">
        <v>2</v>
      </c>
      <c r="V22" s="145">
        <v>9791330.9202790894</v>
      </c>
    </row>
    <row r="23" spans="1:22" ht="13.15" x14ac:dyDescent="0.4">
      <c r="A23" s="70">
        <f t="shared" si="2"/>
        <v>4</v>
      </c>
      <c r="B23" s="170">
        <v>948786.23310045898</v>
      </c>
      <c r="C23" s="146"/>
      <c r="D23" s="166">
        <f t="shared" si="3"/>
        <v>-51307638.543600336</v>
      </c>
      <c r="E23" s="145">
        <f t="shared" si="0"/>
        <v>1</v>
      </c>
      <c r="F23" s="165">
        <f t="shared" si="4"/>
        <v>2.0000000000000001E-4</v>
      </c>
      <c r="G23" s="145">
        <f t="shared" ref="G23:G70" si="7">G22+1</f>
        <v>3</v>
      </c>
      <c r="H23" s="161">
        <f t="shared" si="5"/>
        <v>-49901209.605981059</v>
      </c>
      <c r="I23" s="145">
        <f t="shared" ref="I23:I70" si="8">E24-E23</f>
        <v>0</v>
      </c>
      <c r="J23" s="169">
        <f t="shared" si="6"/>
        <v>0</v>
      </c>
      <c r="K23" s="300">
        <f t="shared" si="1"/>
        <v>-49.901209605981059</v>
      </c>
      <c r="U23" s="145">
        <v>3</v>
      </c>
      <c r="V23" s="145">
        <v>24939334.206971161</v>
      </c>
    </row>
    <row r="24" spans="1:22" x14ac:dyDescent="0.35">
      <c r="A24" s="70">
        <f t="shared" si="2"/>
        <v>5</v>
      </c>
      <c r="B24" s="170">
        <v>948786.23310045898</v>
      </c>
      <c r="C24" s="155"/>
      <c r="D24" s="166">
        <f t="shared" si="3"/>
        <v>-48494780.668361783</v>
      </c>
      <c r="E24" s="145">
        <f t="shared" si="0"/>
        <v>1</v>
      </c>
      <c r="F24" s="165">
        <f t="shared" si="4"/>
        <v>2.0000000000000001E-4</v>
      </c>
      <c r="G24" s="145">
        <f t="shared" si="7"/>
        <v>4</v>
      </c>
      <c r="H24" s="161">
        <f t="shared" si="5"/>
        <v>-47088351.730742507</v>
      </c>
      <c r="I24" s="145">
        <f t="shared" si="8"/>
        <v>1</v>
      </c>
      <c r="J24" s="169">
        <f t="shared" si="6"/>
        <v>2.0000000000000001E-4</v>
      </c>
      <c r="K24" s="300">
        <f t="shared" si="1"/>
        <v>-47.088351730742509</v>
      </c>
      <c r="U24" s="145">
        <v>4</v>
      </c>
      <c r="V24" s="145">
        <v>-4196197.6794319823</v>
      </c>
    </row>
    <row r="25" spans="1:22" x14ac:dyDescent="0.35">
      <c r="A25" s="70">
        <f t="shared" si="2"/>
        <v>6</v>
      </c>
      <c r="B25" s="170">
        <v>948786.23310045898</v>
      </c>
      <c r="C25" s="155"/>
      <c r="D25" s="166">
        <f t="shared" si="3"/>
        <v>-45681922.79312323</v>
      </c>
      <c r="E25" s="145">
        <f t="shared" si="0"/>
        <v>2</v>
      </c>
      <c r="F25" s="165">
        <f t="shared" si="4"/>
        <v>4.0000000000000002E-4</v>
      </c>
      <c r="G25" s="145">
        <f t="shared" si="7"/>
        <v>5</v>
      </c>
      <c r="H25" s="161">
        <f t="shared" si="5"/>
        <v>-44275493.855503954</v>
      </c>
      <c r="I25" s="145">
        <f t="shared" si="8"/>
        <v>3</v>
      </c>
      <c r="J25" s="169">
        <f t="shared" si="6"/>
        <v>5.9999999999999995E-4</v>
      </c>
      <c r="K25" s="300">
        <f t="shared" si="1"/>
        <v>-44.275493855503953</v>
      </c>
      <c r="U25" s="145">
        <v>5</v>
      </c>
      <c r="V25" s="145">
        <v>-7830932.8101625368</v>
      </c>
    </row>
    <row r="26" spans="1:22" x14ac:dyDescent="0.35">
      <c r="A26" s="70">
        <f t="shared" si="2"/>
        <v>7</v>
      </c>
      <c r="B26" s="170">
        <v>948786.23310045898</v>
      </c>
      <c r="C26" s="155"/>
      <c r="D26" s="166">
        <f t="shared" si="3"/>
        <v>-42869064.917884678</v>
      </c>
      <c r="E26" s="145">
        <f t="shared" si="0"/>
        <v>5</v>
      </c>
      <c r="F26" s="165">
        <f t="shared" si="4"/>
        <v>1E-3</v>
      </c>
      <c r="G26" s="145">
        <f t="shared" si="7"/>
        <v>6</v>
      </c>
      <c r="H26" s="161">
        <f t="shared" si="5"/>
        <v>-41462635.980265401</v>
      </c>
      <c r="I26" s="145">
        <f t="shared" si="8"/>
        <v>1</v>
      </c>
      <c r="J26" s="169">
        <f t="shared" si="6"/>
        <v>2.0000000000000001E-4</v>
      </c>
      <c r="K26" s="300">
        <f t="shared" si="1"/>
        <v>-41.462635980265404</v>
      </c>
      <c r="U26" s="145">
        <v>6</v>
      </c>
      <c r="V26" s="145">
        <v>-11029771.523890393</v>
      </c>
    </row>
    <row r="27" spans="1:22" x14ac:dyDescent="0.35">
      <c r="A27" s="70">
        <f t="shared" si="2"/>
        <v>8</v>
      </c>
      <c r="B27" s="170">
        <v>948786.23310045898</v>
      </c>
      <c r="C27" s="155"/>
      <c r="D27" s="166">
        <f t="shared" si="3"/>
        <v>-40056207.042646125</v>
      </c>
      <c r="E27" s="145">
        <f t="shared" si="0"/>
        <v>6</v>
      </c>
      <c r="F27" s="165">
        <f t="shared" si="4"/>
        <v>1.1999999999999999E-3</v>
      </c>
      <c r="G27" s="145">
        <f t="shared" si="7"/>
        <v>7</v>
      </c>
      <c r="H27" s="161">
        <f t="shared" si="5"/>
        <v>-38649778.105026849</v>
      </c>
      <c r="I27" s="145">
        <f t="shared" si="8"/>
        <v>7</v>
      </c>
      <c r="J27" s="169">
        <f t="shared" si="6"/>
        <v>1.4E-3</v>
      </c>
      <c r="K27" s="300">
        <f t="shared" si="1"/>
        <v>-38.649778105026847</v>
      </c>
      <c r="U27" s="145">
        <v>7</v>
      </c>
      <c r="V27" s="145">
        <v>-265919.37328461558</v>
      </c>
    </row>
    <row r="28" spans="1:22" x14ac:dyDescent="0.35">
      <c r="A28" s="70">
        <f t="shared" si="2"/>
        <v>9</v>
      </c>
      <c r="B28" s="170">
        <v>948786.23310045898</v>
      </c>
      <c r="C28" s="155"/>
      <c r="D28" s="166">
        <f t="shared" si="3"/>
        <v>-37243349.167407572</v>
      </c>
      <c r="E28" s="145">
        <f t="shared" si="0"/>
        <v>13</v>
      </c>
      <c r="F28" s="165">
        <f t="shared" si="4"/>
        <v>2.5999999999999999E-3</v>
      </c>
      <c r="G28" s="145">
        <f t="shared" si="7"/>
        <v>8</v>
      </c>
      <c r="H28" s="161">
        <f t="shared" si="5"/>
        <v>-35836920.229788296</v>
      </c>
      <c r="I28" s="145">
        <f t="shared" si="8"/>
        <v>9</v>
      </c>
      <c r="J28" s="169">
        <f t="shared" si="6"/>
        <v>1.8E-3</v>
      </c>
      <c r="K28" s="300">
        <f t="shared" si="1"/>
        <v>-35.836920229788298</v>
      </c>
      <c r="U28" s="145">
        <v>8</v>
      </c>
      <c r="V28" s="145">
        <v>-12974065.146762159</v>
      </c>
    </row>
    <row r="29" spans="1:22" x14ac:dyDescent="0.35">
      <c r="A29" s="70">
        <f t="shared" si="2"/>
        <v>10</v>
      </c>
      <c r="B29" s="170">
        <v>948786.23310045898</v>
      </c>
      <c r="C29" s="156"/>
      <c r="D29" s="166">
        <f t="shared" si="3"/>
        <v>-34430491.29216902</v>
      </c>
      <c r="E29" s="145">
        <f t="shared" si="0"/>
        <v>22</v>
      </c>
      <c r="F29" s="165">
        <f t="shared" si="4"/>
        <v>4.4000000000000003E-3</v>
      </c>
      <c r="G29" s="145">
        <f t="shared" si="7"/>
        <v>9</v>
      </c>
      <c r="H29" s="161">
        <f t="shared" si="5"/>
        <v>-33024062.354549743</v>
      </c>
      <c r="I29" s="145">
        <f t="shared" si="8"/>
        <v>11</v>
      </c>
      <c r="J29" s="169">
        <f t="shared" si="6"/>
        <v>2.2000000000000001E-3</v>
      </c>
      <c r="K29" s="300">
        <f t="shared" si="1"/>
        <v>-33.024062354549741</v>
      </c>
      <c r="U29" s="145">
        <v>9</v>
      </c>
      <c r="V29" s="145">
        <v>-9824820.6362039</v>
      </c>
    </row>
    <row r="30" spans="1:22" x14ac:dyDescent="0.35">
      <c r="A30" s="70">
        <f t="shared" si="2"/>
        <v>11</v>
      </c>
      <c r="B30" s="170">
        <v>948786.23310045898</v>
      </c>
      <c r="C30" s="157"/>
      <c r="D30" s="166">
        <f t="shared" si="3"/>
        <v>-31617633.416930463</v>
      </c>
      <c r="E30" s="145">
        <f t="shared" si="0"/>
        <v>33</v>
      </c>
      <c r="F30" s="165">
        <f t="shared" si="4"/>
        <v>6.6E-3</v>
      </c>
      <c r="G30" s="145">
        <f t="shared" si="7"/>
        <v>10</v>
      </c>
      <c r="H30" s="161">
        <f t="shared" si="5"/>
        <v>-30211204.479311183</v>
      </c>
      <c r="I30" s="145">
        <f t="shared" si="8"/>
        <v>22</v>
      </c>
      <c r="J30" s="169">
        <f t="shared" si="6"/>
        <v>4.4000000000000003E-3</v>
      </c>
      <c r="K30" s="300">
        <f t="shared" si="1"/>
        <v>-30.211204479311181</v>
      </c>
      <c r="U30" s="145">
        <v>10</v>
      </c>
      <c r="V30" s="145">
        <v>-8021201.3387291618</v>
      </c>
    </row>
    <row r="31" spans="1:22" x14ac:dyDescent="0.35">
      <c r="A31" s="70">
        <f t="shared" si="2"/>
        <v>12</v>
      </c>
      <c r="B31" s="170">
        <v>948786.23310045898</v>
      </c>
      <c r="C31" s="157"/>
      <c r="D31" s="166">
        <f t="shared" si="3"/>
        <v>-28804775.541691907</v>
      </c>
      <c r="E31" s="145">
        <f t="shared" si="0"/>
        <v>55</v>
      </c>
      <c r="F31" s="165">
        <f t="shared" si="4"/>
        <v>1.0999999999999999E-2</v>
      </c>
      <c r="G31" s="145">
        <f t="shared" si="7"/>
        <v>11</v>
      </c>
      <c r="H31" s="161">
        <f t="shared" si="5"/>
        <v>-27398346.60407263</v>
      </c>
      <c r="I31" s="145">
        <f t="shared" si="8"/>
        <v>47</v>
      </c>
      <c r="J31" s="169">
        <f t="shared" si="6"/>
        <v>9.4000000000000004E-3</v>
      </c>
      <c r="K31" s="300">
        <f t="shared" si="1"/>
        <v>-27.398346604072632</v>
      </c>
      <c r="U31" s="145">
        <v>11</v>
      </c>
      <c r="V31" s="145">
        <v>-11730766.344611954</v>
      </c>
    </row>
    <row r="32" spans="1:22" x14ac:dyDescent="0.35">
      <c r="A32" s="70">
        <f t="shared" si="2"/>
        <v>13</v>
      </c>
      <c r="B32" s="170">
        <v>948786.23310045898</v>
      </c>
      <c r="C32" s="157"/>
      <c r="D32" s="166">
        <f t="shared" si="3"/>
        <v>-25991917.66645335</v>
      </c>
      <c r="E32" s="145">
        <f t="shared" si="0"/>
        <v>102</v>
      </c>
      <c r="F32" s="165">
        <f t="shared" si="4"/>
        <v>2.0400000000000001E-2</v>
      </c>
      <c r="G32" s="145">
        <f t="shared" si="7"/>
        <v>12</v>
      </c>
      <c r="H32" s="161">
        <f t="shared" si="5"/>
        <v>-24585488.72883407</v>
      </c>
      <c r="I32" s="145">
        <f t="shared" si="8"/>
        <v>62</v>
      </c>
      <c r="J32" s="169">
        <f t="shared" si="6"/>
        <v>1.24E-2</v>
      </c>
      <c r="K32" s="300">
        <f t="shared" si="1"/>
        <v>-24.585488728834072</v>
      </c>
      <c r="U32" s="145">
        <v>12</v>
      </c>
      <c r="V32" s="145">
        <v>33831383.481129535</v>
      </c>
    </row>
    <row r="33" spans="1:33" x14ac:dyDescent="0.35">
      <c r="A33" s="70">
        <f t="shared" si="2"/>
        <v>14</v>
      </c>
      <c r="B33" s="170">
        <v>948786.23310045898</v>
      </c>
      <c r="C33" s="157"/>
      <c r="D33" s="166">
        <f t="shared" si="3"/>
        <v>-23179059.791214794</v>
      </c>
      <c r="E33" s="145">
        <f t="shared" si="0"/>
        <v>164</v>
      </c>
      <c r="F33" s="165">
        <f t="shared" si="4"/>
        <v>3.2800000000000003E-2</v>
      </c>
      <c r="G33" s="145">
        <f t="shared" si="7"/>
        <v>13</v>
      </c>
      <c r="H33" s="161">
        <f t="shared" si="5"/>
        <v>-21772630.853595518</v>
      </c>
      <c r="I33" s="145">
        <f t="shared" si="8"/>
        <v>87</v>
      </c>
      <c r="J33" s="169">
        <f t="shared" si="6"/>
        <v>1.7399999999999999E-2</v>
      </c>
      <c r="K33" s="300">
        <f t="shared" si="1"/>
        <v>-21.772630853595519</v>
      </c>
      <c r="U33" s="145">
        <v>13</v>
      </c>
      <c r="V33" s="145">
        <v>7914861.8073738441</v>
      </c>
    </row>
    <row r="34" spans="1:33" x14ac:dyDescent="0.35">
      <c r="A34" s="70">
        <f t="shared" si="2"/>
        <v>15</v>
      </c>
      <c r="B34" s="170">
        <v>948786.23310045898</v>
      </c>
      <c r="C34" s="157"/>
      <c r="D34" s="166">
        <f t="shared" si="3"/>
        <v>-20366201.915976238</v>
      </c>
      <c r="E34" s="145">
        <f t="shared" si="0"/>
        <v>251</v>
      </c>
      <c r="F34" s="165">
        <f t="shared" si="4"/>
        <v>5.0200000000000002E-2</v>
      </c>
      <c r="G34" s="145">
        <f t="shared" si="7"/>
        <v>14</v>
      </c>
      <c r="H34" s="161">
        <f t="shared" si="5"/>
        <v>-18959772.978356957</v>
      </c>
      <c r="I34" s="145">
        <f t="shared" si="8"/>
        <v>113</v>
      </c>
      <c r="J34" s="169">
        <f t="shared" si="6"/>
        <v>2.2599999999999999E-2</v>
      </c>
      <c r="K34" s="300">
        <f t="shared" si="1"/>
        <v>-18.959772978356959</v>
      </c>
      <c r="U34" s="145">
        <v>14</v>
      </c>
      <c r="V34" s="145">
        <v>12047918.435269006</v>
      </c>
    </row>
    <row r="35" spans="1:33" x14ac:dyDescent="0.35">
      <c r="A35" s="70">
        <f t="shared" si="2"/>
        <v>16</v>
      </c>
      <c r="B35" s="170">
        <v>948786.23310045898</v>
      </c>
      <c r="C35" s="158"/>
      <c r="D35" s="166">
        <f t="shared" si="3"/>
        <v>-17553344.040737681</v>
      </c>
      <c r="E35" s="145">
        <f t="shared" si="0"/>
        <v>364</v>
      </c>
      <c r="F35" s="165">
        <f t="shared" si="4"/>
        <v>7.2800000000000004E-2</v>
      </c>
      <c r="G35" s="145">
        <f t="shared" si="7"/>
        <v>15</v>
      </c>
      <c r="H35" s="161">
        <f t="shared" si="5"/>
        <v>-16146915.103118403</v>
      </c>
      <c r="I35" s="145">
        <f t="shared" si="8"/>
        <v>151</v>
      </c>
      <c r="J35" s="169">
        <f t="shared" si="6"/>
        <v>3.0200000000000001E-2</v>
      </c>
      <c r="K35" s="300">
        <f t="shared" si="1"/>
        <v>-16.146915103118403</v>
      </c>
      <c r="U35" s="145">
        <v>15</v>
      </c>
      <c r="V35" s="145">
        <v>8973385.7926908806</v>
      </c>
    </row>
    <row r="36" spans="1:33" ht="15.75" x14ac:dyDescent="0.5">
      <c r="A36" s="70">
        <f t="shared" si="2"/>
        <v>17</v>
      </c>
      <c r="B36" s="170">
        <v>948786.23310045898</v>
      </c>
      <c r="C36" s="159"/>
      <c r="D36" s="166">
        <f t="shared" si="3"/>
        <v>-14740486.165499125</v>
      </c>
      <c r="E36" s="145">
        <f t="shared" si="0"/>
        <v>515</v>
      </c>
      <c r="F36" s="165">
        <f t="shared" si="4"/>
        <v>0.10299999999999999</v>
      </c>
      <c r="G36" s="145">
        <f t="shared" si="7"/>
        <v>16</v>
      </c>
      <c r="H36" s="161">
        <f t="shared" si="5"/>
        <v>-13334057.227879846</v>
      </c>
      <c r="I36" s="145">
        <f t="shared" si="8"/>
        <v>217</v>
      </c>
      <c r="J36" s="169">
        <f t="shared" si="6"/>
        <v>4.3400000000000001E-2</v>
      </c>
      <c r="K36" s="300">
        <f t="shared" si="1"/>
        <v>-13.334057227879846</v>
      </c>
      <c r="U36" s="145">
        <v>16</v>
      </c>
      <c r="V36" s="145">
        <v>33659354.357641391</v>
      </c>
    </row>
    <row r="37" spans="1:33" x14ac:dyDescent="0.35">
      <c r="A37" s="70">
        <f t="shared" si="2"/>
        <v>18</v>
      </c>
      <c r="B37" s="170">
        <v>948786.23310045898</v>
      </c>
      <c r="D37" s="166">
        <f t="shared" si="3"/>
        <v>-11927628.290260568</v>
      </c>
      <c r="E37" s="145">
        <f t="shared" si="0"/>
        <v>732</v>
      </c>
      <c r="F37" s="165">
        <f t="shared" si="4"/>
        <v>0.1464</v>
      </c>
      <c r="G37" s="145">
        <f t="shared" si="7"/>
        <v>17</v>
      </c>
      <c r="H37" s="161">
        <f t="shared" si="5"/>
        <v>-10521199.35264129</v>
      </c>
      <c r="I37" s="145">
        <f t="shared" si="8"/>
        <v>244</v>
      </c>
      <c r="J37" s="169">
        <f t="shared" si="6"/>
        <v>4.8800000000000003E-2</v>
      </c>
      <c r="K37" s="300">
        <f t="shared" si="1"/>
        <v>-10.52119935264129</v>
      </c>
      <c r="U37" s="145">
        <v>17</v>
      </c>
      <c r="V37" s="145">
        <v>-10733782.647033416</v>
      </c>
    </row>
    <row r="38" spans="1:33" x14ac:dyDescent="0.35">
      <c r="A38" s="70">
        <f t="shared" si="2"/>
        <v>19</v>
      </c>
      <c r="B38" s="170">
        <v>948786.23310045898</v>
      </c>
      <c r="C38" s="154"/>
      <c r="D38" s="166">
        <f t="shared" si="3"/>
        <v>-9114770.4150220118</v>
      </c>
      <c r="E38" s="145">
        <f t="shared" si="0"/>
        <v>976</v>
      </c>
      <c r="F38" s="165">
        <f t="shared" si="4"/>
        <v>0.19520000000000001</v>
      </c>
      <c r="G38" s="145">
        <f t="shared" si="7"/>
        <v>18</v>
      </c>
      <c r="H38" s="161">
        <f t="shared" si="5"/>
        <v>-7708341.4774027336</v>
      </c>
      <c r="I38" s="145">
        <f t="shared" si="8"/>
        <v>273</v>
      </c>
      <c r="J38" s="169">
        <f t="shared" si="6"/>
        <v>5.4600000000000003E-2</v>
      </c>
      <c r="K38" s="300">
        <f t="shared" si="1"/>
        <v>-7.7083414774027332</v>
      </c>
      <c r="L38" s="154"/>
      <c r="M38" s="154"/>
      <c r="N38" s="154"/>
      <c r="O38" s="154"/>
      <c r="P38" s="154"/>
      <c r="Q38" s="154"/>
      <c r="R38" s="154"/>
      <c r="S38" s="154"/>
      <c r="T38" s="154"/>
      <c r="U38" s="154">
        <v>18</v>
      </c>
      <c r="V38" s="154">
        <v>-12442829.566114649</v>
      </c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</row>
    <row r="39" spans="1:33" x14ac:dyDescent="0.35">
      <c r="A39" s="70">
        <f t="shared" si="2"/>
        <v>20</v>
      </c>
      <c r="B39" s="170">
        <v>948786.23310045898</v>
      </c>
      <c r="D39" s="166">
        <f t="shared" si="3"/>
        <v>-6301912.5397834564</v>
      </c>
      <c r="E39" s="145">
        <f t="shared" si="0"/>
        <v>1249</v>
      </c>
      <c r="F39" s="165">
        <f t="shared" si="4"/>
        <v>0.24979999999999999</v>
      </c>
      <c r="G39" s="145">
        <f t="shared" si="7"/>
        <v>19</v>
      </c>
      <c r="H39" s="161">
        <f t="shared" si="5"/>
        <v>-4895483.6021641791</v>
      </c>
      <c r="I39" s="145">
        <f t="shared" si="8"/>
        <v>306</v>
      </c>
      <c r="J39" s="169">
        <f t="shared" si="6"/>
        <v>6.1199999999999997E-2</v>
      </c>
      <c r="K39" s="300">
        <f t="shared" si="1"/>
        <v>-4.8954836021641794</v>
      </c>
      <c r="U39" s="145">
        <v>19</v>
      </c>
      <c r="V39" s="145">
        <v>-4630900.9242712557</v>
      </c>
    </row>
    <row r="40" spans="1:33" x14ac:dyDescent="0.35">
      <c r="A40" s="70">
        <f t="shared" si="2"/>
        <v>21</v>
      </c>
      <c r="B40" s="170">
        <v>948786.23310045898</v>
      </c>
      <c r="C40" s="160"/>
      <c r="D40" s="166">
        <f t="shared" si="3"/>
        <v>-3489054.6645449009</v>
      </c>
      <c r="E40" s="145">
        <f t="shared" si="0"/>
        <v>1555</v>
      </c>
      <c r="F40" s="165">
        <f t="shared" si="4"/>
        <v>0.311</v>
      </c>
      <c r="G40" s="145">
        <f t="shared" si="7"/>
        <v>20</v>
      </c>
      <c r="H40" s="161">
        <f t="shared" si="5"/>
        <v>-2082625.7269256231</v>
      </c>
      <c r="I40" s="145">
        <f t="shared" si="8"/>
        <v>295</v>
      </c>
      <c r="J40" s="169">
        <f t="shared" si="6"/>
        <v>5.8999999999999997E-2</v>
      </c>
      <c r="K40" s="300">
        <f t="shared" si="1"/>
        <v>-2.082625726925623</v>
      </c>
      <c r="L40" s="160"/>
      <c r="M40" s="160"/>
      <c r="N40" s="160"/>
      <c r="O40" s="160"/>
      <c r="P40" s="160"/>
      <c r="Q40" s="160"/>
      <c r="R40" s="160"/>
      <c r="S40" s="160"/>
      <c r="T40" s="160"/>
      <c r="U40" s="160">
        <v>20</v>
      </c>
      <c r="V40" s="160">
        <v>6714576.2831681259</v>
      </c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</row>
    <row r="41" spans="1:33" ht="15.75" x14ac:dyDescent="0.5">
      <c r="A41" s="70">
        <f t="shared" si="2"/>
        <v>22</v>
      </c>
      <c r="B41" s="170">
        <v>948786.23310045898</v>
      </c>
      <c r="C41" s="147"/>
      <c r="D41" s="166">
        <f t="shared" si="3"/>
        <v>-676196.7893063454</v>
      </c>
      <c r="E41" s="145">
        <f t="shared" si="0"/>
        <v>1850</v>
      </c>
      <c r="F41" s="165">
        <f t="shared" si="4"/>
        <v>0.37</v>
      </c>
      <c r="G41" s="145">
        <f t="shared" si="7"/>
        <v>21</v>
      </c>
      <c r="H41" s="161">
        <f t="shared" si="5"/>
        <v>730232.14831293235</v>
      </c>
      <c r="I41" s="145">
        <f t="shared" si="8"/>
        <v>332</v>
      </c>
      <c r="J41" s="169">
        <f t="shared" si="6"/>
        <v>6.6400000000000001E-2</v>
      </c>
      <c r="K41" s="300">
        <f t="shared" si="1"/>
        <v>0.73023214831293237</v>
      </c>
      <c r="L41" s="147"/>
      <c r="M41" s="147"/>
      <c r="N41" s="147"/>
      <c r="O41" s="147"/>
      <c r="P41" s="147"/>
      <c r="Q41" s="147"/>
      <c r="R41" s="147"/>
      <c r="S41" s="147"/>
      <c r="T41" s="147"/>
      <c r="U41" s="147">
        <v>21</v>
      </c>
      <c r="V41" s="147">
        <v>5581783.8218364976</v>
      </c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</row>
    <row r="42" spans="1:33" x14ac:dyDescent="0.35">
      <c r="A42" s="70">
        <f t="shared" si="2"/>
        <v>23</v>
      </c>
      <c r="B42" s="170">
        <v>948786.23310045898</v>
      </c>
      <c r="C42" s="154"/>
      <c r="D42" s="166">
        <f t="shared" si="3"/>
        <v>2136661.0859322101</v>
      </c>
      <c r="E42" s="145">
        <f t="shared" si="0"/>
        <v>2182</v>
      </c>
      <c r="F42" s="165">
        <f t="shared" si="4"/>
        <v>0.43640000000000001</v>
      </c>
      <c r="G42" s="145">
        <f t="shared" si="7"/>
        <v>22</v>
      </c>
      <c r="H42" s="161">
        <f t="shared" si="5"/>
        <v>3543090.0235514878</v>
      </c>
      <c r="I42" s="145">
        <f t="shared" si="8"/>
        <v>345</v>
      </c>
      <c r="J42" s="169">
        <f t="shared" si="6"/>
        <v>6.9000000000000006E-2</v>
      </c>
      <c r="K42" s="300">
        <f t="shared" si="1"/>
        <v>3.5430900235514877</v>
      </c>
      <c r="L42" s="154"/>
      <c r="M42" s="154"/>
      <c r="N42" s="154"/>
      <c r="O42" s="154"/>
      <c r="P42" s="154"/>
      <c r="Q42" s="154"/>
      <c r="R42" s="154"/>
      <c r="S42" s="154"/>
      <c r="T42" s="154"/>
      <c r="U42" s="154">
        <v>22</v>
      </c>
      <c r="V42" s="154">
        <v>-13462355.209085153</v>
      </c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</row>
    <row r="43" spans="1:33" x14ac:dyDescent="0.35">
      <c r="A43" s="70">
        <f t="shared" si="2"/>
        <v>24</v>
      </c>
      <c r="B43" s="170">
        <v>948786.23310045898</v>
      </c>
      <c r="C43" s="154"/>
      <c r="D43" s="166">
        <f t="shared" si="3"/>
        <v>4949518.9611707656</v>
      </c>
      <c r="E43" s="145">
        <f t="shared" si="0"/>
        <v>2527</v>
      </c>
      <c r="F43" s="165">
        <f t="shared" si="4"/>
        <v>0.50539999999999996</v>
      </c>
      <c r="G43" s="145">
        <f t="shared" si="7"/>
        <v>23</v>
      </c>
      <c r="H43" s="161">
        <f t="shared" si="5"/>
        <v>6355947.8987900428</v>
      </c>
      <c r="I43" s="145">
        <f t="shared" si="8"/>
        <v>323</v>
      </c>
      <c r="J43" s="169">
        <f t="shared" si="6"/>
        <v>6.4600000000000005E-2</v>
      </c>
      <c r="K43" s="300">
        <f t="shared" si="1"/>
        <v>6.3559478987900428</v>
      </c>
      <c r="L43" s="154"/>
      <c r="M43" s="154"/>
      <c r="N43" s="154"/>
      <c r="O43" s="154"/>
      <c r="P43" s="154"/>
      <c r="Q43" s="154"/>
      <c r="R43" s="154"/>
      <c r="S43" s="154"/>
      <c r="T43" s="154"/>
      <c r="U43" s="154">
        <v>23</v>
      </c>
      <c r="V43" s="154">
        <v>26035902.601382934</v>
      </c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</row>
    <row r="44" spans="1:33" x14ac:dyDescent="0.35">
      <c r="A44" s="70">
        <f t="shared" si="2"/>
        <v>25</v>
      </c>
      <c r="B44" s="170">
        <v>948786.23310045898</v>
      </c>
      <c r="C44" s="154"/>
      <c r="D44" s="166">
        <f t="shared" si="3"/>
        <v>7762376.8364093211</v>
      </c>
      <c r="E44" s="145">
        <f t="shared" si="0"/>
        <v>2850</v>
      </c>
      <c r="F44" s="165">
        <f t="shared" si="4"/>
        <v>0.56999999999999995</v>
      </c>
      <c r="G44" s="145">
        <f t="shared" si="7"/>
        <v>24</v>
      </c>
      <c r="H44" s="161">
        <f t="shared" si="5"/>
        <v>9168805.7740285993</v>
      </c>
      <c r="I44" s="145">
        <f t="shared" si="8"/>
        <v>292</v>
      </c>
      <c r="J44" s="169">
        <f t="shared" si="6"/>
        <v>5.8400000000000001E-2</v>
      </c>
      <c r="K44" s="300">
        <f t="shared" si="1"/>
        <v>9.1688057740285984</v>
      </c>
      <c r="L44" s="154"/>
      <c r="M44" s="154"/>
      <c r="N44" s="154"/>
      <c r="O44" s="154"/>
      <c r="P44" s="154"/>
      <c r="Q44" s="154"/>
      <c r="R44" s="154"/>
      <c r="S44" s="154"/>
      <c r="T44" s="154"/>
      <c r="U44" s="154">
        <v>24</v>
      </c>
      <c r="V44" s="154">
        <v>-23125106.303708278</v>
      </c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</row>
    <row r="45" spans="1:33" x14ac:dyDescent="0.35">
      <c r="A45" s="70">
        <f t="shared" si="2"/>
        <v>26</v>
      </c>
      <c r="B45" s="170">
        <v>948786.23310045898</v>
      </c>
      <c r="C45" s="154"/>
      <c r="D45" s="166">
        <f t="shared" si="3"/>
        <v>10575234.711647876</v>
      </c>
      <c r="E45" s="145">
        <f t="shared" si="0"/>
        <v>3142</v>
      </c>
      <c r="F45" s="165">
        <f t="shared" si="4"/>
        <v>0.62839999999999996</v>
      </c>
      <c r="G45" s="145">
        <f t="shared" si="7"/>
        <v>25</v>
      </c>
      <c r="H45" s="161">
        <f t="shared" si="5"/>
        <v>11981663.649267154</v>
      </c>
      <c r="I45" s="145">
        <f t="shared" si="8"/>
        <v>280</v>
      </c>
      <c r="J45" s="169">
        <f t="shared" si="6"/>
        <v>5.6000000000000001E-2</v>
      </c>
      <c r="K45" s="300">
        <f t="shared" si="1"/>
        <v>11.981663649267153</v>
      </c>
      <c r="L45" s="154"/>
      <c r="M45" s="154"/>
      <c r="N45" s="154"/>
      <c r="O45" s="154"/>
      <c r="P45" s="154"/>
      <c r="Q45" s="154"/>
      <c r="R45" s="154"/>
      <c r="S45" s="154"/>
      <c r="T45" s="154"/>
      <c r="U45" s="154">
        <v>25</v>
      </c>
      <c r="V45" s="154">
        <v>12121573.535929315</v>
      </c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</row>
    <row r="46" spans="1:33" x14ac:dyDescent="0.35">
      <c r="A46" s="70">
        <f t="shared" si="2"/>
        <v>27</v>
      </c>
      <c r="B46" s="170">
        <v>948786.23310045898</v>
      </c>
      <c r="C46" s="154"/>
      <c r="D46" s="166">
        <f t="shared" si="3"/>
        <v>13388092.586886432</v>
      </c>
      <c r="E46" s="145">
        <f t="shared" si="0"/>
        <v>3422</v>
      </c>
      <c r="F46" s="165">
        <f t="shared" si="4"/>
        <v>0.68440000000000001</v>
      </c>
      <c r="G46" s="145">
        <f t="shared" si="7"/>
        <v>26</v>
      </c>
      <c r="H46" s="161">
        <f t="shared" si="5"/>
        <v>14794521.52450571</v>
      </c>
      <c r="I46" s="145">
        <f t="shared" si="8"/>
        <v>254</v>
      </c>
      <c r="J46" s="169">
        <f t="shared" si="6"/>
        <v>5.0799999999999998E-2</v>
      </c>
      <c r="K46" s="300">
        <f t="shared" si="1"/>
        <v>14.79452152450571</v>
      </c>
      <c r="L46" s="154"/>
      <c r="M46" s="154"/>
      <c r="N46" s="154"/>
      <c r="O46" s="154"/>
      <c r="P46" s="154"/>
      <c r="Q46" s="154"/>
      <c r="R46" s="154"/>
      <c r="S46" s="154"/>
      <c r="T46" s="154"/>
      <c r="U46" s="154">
        <v>26</v>
      </c>
      <c r="V46" s="154">
        <v>9191895.4081218839</v>
      </c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</row>
    <row r="47" spans="1:33" x14ac:dyDescent="0.35">
      <c r="A47" s="70">
        <f t="shared" si="2"/>
        <v>28</v>
      </c>
      <c r="B47" s="170">
        <v>948786.23310045898</v>
      </c>
      <c r="C47" s="160"/>
      <c r="D47" s="166">
        <f t="shared" si="3"/>
        <v>16200950.462124988</v>
      </c>
      <c r="E47" s="145">
        <f t="shared" si="0"/>
        <v>3676</v>
      </c>
      <c r="F47" s="165">
        <f t="shared" si="4"/>
        <v>0.73519999999999996</v>
      </c>
      <c r="G47" s="145">
        <f t="shared" si="7"/>
        <v>27</v>
      </c>
      <c r="H47" s="161">
        <f t="shared" si="5"/>
        <v>17607379.399744265</v>
      </c>
      <c r="I47" s="145">
        <f t="shared" si="8"/>
        <v>213</v>
      </c>
      <c r="J47" s="169">
        <f t="shared" si="6"/>
        <v>4.2599999999999999E-2</v>
      </c>
      <c r="K47" s="300">
        <f t="shared" si="1"/>
        <v>17.607379399744264</v>
      </c>
      <c r="L47" s="160"/>
      <c r="M47" s="160"/>
      <c r="N47" s="160"/>
      <c r="O47" s="160"/>
      <c r="P47" s="160"/>
      <c r="Q47" s="160"/>
      <c r="R47" s="160"/>
      <c r="S47" s="160"/>
      <c r="T47" s="160"/>
      <c r="U47" s="160">
        <v>27</v>
      </c>
      <c r="V47" s="160">
        <v>-10618344.294922275</v>
      </c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</row>
    <row r="48" spans="1:33" x14ac:dyDescent="0.35">
      <c r="A48" s="70">
        <f t="shared" si="2"/>
        <v>29</v>
      </c>
      <c r="B48" s="170">
        <v>948786.23310045898</v>
      </c>
      <c r="C48" s="154"/>
      <c r="D48" s="166">
        <f t="shared" si="3"/>
        <v>19013808.337363545</v>
      </c>
      <c r="E48" s="145">
        <f t="shared" si="0"/>
        <v>3889</v>
      </c>
      <c r="F48" s="165">
        <f t="shared" si="4"/>
        <v>0.77780000000000005</v>
      </c>
      <c r="G48" s="145">
        <f t="shared" si="7"/>
        <v>28</v>
      </c>
      <c r="H48" s="161">
        <f t="shared" si="5"/>
        <v>20420237.274982825</v>
      </c>
      <c r="I48" s="145">
        <f t="shared" si="8"/>
        <v>175</v>
      </c>
      <c r="J48" s="169">
        <f t="shared" si="6"/>
        <v>3.5000000000000003E-2</v>
      </c>
      <c r="K48" s="300">
        <f t="shared" si="1"/>
        <v>20.420237274982824</v>
      </c>
      <c r="L48" s="154"/>
      <c r="M48" s="154"/>
      <c r="N48" s="154"/>
      <c r="O48" s="154"/>
      <c r="P48" s="154"/>
      <c r="Q48" s="154"/>
      <c r="R48" s="154"/>
      <c r="S48" s="154"/>
      <c r="T48" s="154"/>
      <c r="U48" s="154">
        <v>28</v>
      </c>
      <c r="V48" s="154">
        <v>-10044325.851595158</v>
      </c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4"/>
    </row>
    <row r="49" spans="1:33" x14ac:dyDescent="0.35">
      <c r="A49" s="70">
        <f t="shared" si="2"/>
        <v>30</v>
      </c>
      <c r="B49" s="170">
        <v>948786.23310045898</v>
      </c>
      <c r="C49" s="161"/>
      <c r="D49" s="166">
        <f t="shared" si="3"/>
        <v>21826666.212602101</v>
      </c>
      <c r="E49" s="145">
        <f t="shared" si="0"/>
        <v>4064</v>
      </c>
      <c r="F49" s="165">
        <f t="shared" si="4"/>
        <v>0.81279999999999997</v>
      </c>
      <c r="G49" s="145">
        <f t="shared" si="7"/>
        <v>29</v>
      </c>
      <c r="H49" s="161">
        <f t="shared" si="5"/>
        <v>23233095.150221378</v>
      </c>
      <c r="I49" s="145">
        <f t="shared" si="8"/>
        <v>178</v>
      </c>
      <c r="J49" s="169">
        <f t="shared" si="6"/>
        <v>3.56E-2</v>
      </c>
      <c r="K49" s="300">
        <f t="shared" si="1"/>
        <v>23.233095150221377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>
        <v>29</v>
      </c>
      <c r="V49" s="161">
        <v>3268779.5725788511</v>
      </c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</row>
    <row r="50" spans="1:33" x14ac:dyDescent="0.35">
      <c r="A50" s="70">
        <f t="shared" si="2"/>
        <v>31</v>
      </c>
      <c r="B50" s="170">
        <v>948786.23310045898</v>
      </c>
      <c r="C50" s="161"/>
      <c r="D50" s="166">
        <f t="shared" si="3"/>
        <v>24639524.087840658</v>
      </c>
      <c r="E50" s="145">
        <f t="shared" si="0"/>
        <v>4242</v>
      </c>
      <c r="F50" s="165">
        <f t="shared" si="4"/>
        <v>0.84840000000000004</v>
      </c>
      <c r="G50" s="145">
        <f t="shared" si="7"/>
        <v>30</v>
      </c>
      <c r="H50" s="161">
        <f t="shared" si="5"/>
        <v>26045953.025459938</v>
      </c>
      <c r="I50" s="145">
        <f t="shared" si="8"/>
        <v>160</v>
      </c>
      <c r="J50" s="169">
        <f t="shared" si="6"/>
        <v>3.2000000000000001E-2</v>
      </c>
      <c r="K50" s="300">
        <f t="shared" si="1"/>
        <v>26.045953025459937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>
        <v>30</v>
      </c>
      <c r="V50" s="161">
        <v>1551065.8777196668</v>
      </c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</row>
    <row r="51" spans="1:33" x14ac:dyDescent="0.35">
      <c r="A51" s="70">
        <f t="shared" si="2"/>
        <v>32</v>
      </c>
      <c r="B51" s="170">
        <v>948786.23310045898</v>
      </c>
      <c r="C51" s="161"/>
      <c r="D51" s="166">
        <f t="shared" si="3"/>
        <v>27452381.963079214</v>
      </c>
      <c r="E51" s="145">
        <f t="shared" si="0"/>
        <v>4402</v>
      </c>
      <c r="F51" s="165">
        <f t="shared" si="4"/>
        <v>0.88039999999999996</v>
      </c>
      <c r="G51" s="145">
        <f t="shared" si="7"/>
        <v>31</v>
      </c>
      <c r="H51" s="161">
        <f t="shared" si="5"/>
        <v>28858810.90069849</v>
      </c>
      <c r="I51" s="145">
        <f t="shared" si="8"/>
        <v>112</v>
      </c>
      <c r="J51" s="169">
        <f t="shared" si="6"/>
        <v>2.24E-2</v>
      </c>
      <c r="K51" s="300">
        <f t="shared" si="1"/>
        <v>28.85881090069849</v>
      </c>
      <c r="L51" s="161"/>
      <c r="M51" s="161"/>
      <c r="N51" s="161"/>
      <c r="O51" s="161"/>
      <c r="P51" s="161"/>
      <c r="Q51" s="161"/>
      <c r="R51" s="161"/>
      <c r="S51" s="161"/>
      <c r="T51" s="161"/>
      <c r="U51" s="161">
        <v>31</v>
      </c>
      <c r="V51" s="161">
        <v>-360103.51476622373</v>
      </c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</row>
    <row r="52" spans="1:33" x14ac:dyDescent="0.35">
      <c r="A52" s="70">
        <f t="shared" si="2"/>
        <v>33</v>
      </c>
      <c r="B52" s="170">
        <v>948786.23310045898</v>
      </c>
      <c r="C52" s="161"/>
      <c r="D52" s="166">
        <f t="shared" si="3"/>
        <v>30265239.838317771</v>
      </c>
      <c r="E52" s="145">
        <f t="shared" si="0"/>
        <v>4514</v>
      </c>
      <c r="F52" s="165">
        <f t="shared" si="4"/>
        <v>0.90280000000000005</v>
      </c>
      <c r="G52" s="145">
        <f t="shared" si="7"/>
        <v>32</v>
      </c>
      <c r="H52" s="161">
        <f t="shared" si="5"/>
        <v>31671668.775937051</v>
      </c>
      <c r="I52" s="145">
        <f t="shared" si="8"/>
        <v>93</v>
      </c>
      <c r="J52" s="169">
        <f t="shared" si="6"/>
        <v>1.8599999999999998E-2</v>
      </c>
      <c r="K52" s="300">
        <f t="shared" si="1"/>
        <v>31.67166877593705</v>
      </c>
      <c r="L52" s="161"/>
      <c r="M52" s="161"/>
      <c r="N52" s="161"/>
      <c r="O52" s="161"/>
      <c r="P52" s="161"/>
      <c r="Q52" s="161"/>
      <c r="R52" s="161"/>
      <c r="S52" s="161"/>
      <c r="T52" s="161"/>
      <c r="U52" s="161">
        <v>32</v>
      </c>
      <c r="V52" s="161">
        <v>-22546640.17663537</v>
      </c>
      <c r="W52" s="161"/>
      <c r="X52" s="161"/>
      <c r="Y52" s="161"/>
      <c r="Z52" s="161"/>
      <c r="AA52" s="161"/>
      <c r="AB52" s="161"/>
      <c r="AC52" s="161"/>
      <c r="AD52" s="161"/>
      <c r="AE52" s="161"/>
      <c r="AF52" s="161"/>
    </row>
    <row r="53" spans="1:33" x14ac:dyDescent="0.35">
      <c r="A53" s="70">
        <f t="shared" si="2"/>
        <v>34</v>
      </c>
      <c r="B53" s="170">
        <v>948786.23310045898</v>
      </c>
      <c r="C53" s="162"/>
      <c r="D53" s="166">
        <f t="shared" si="3"/>
        <v>33078097.713556327</v>
      </c>
      <c r="E53" s="145">
        <f t="shared" si="0"/>
        <v>4607</v>
      </c>
      <c r="F53" s="165">
        <f t="shared" si="4"/>
        <v>0.9214</v>
      </c>
      <c r="G53" s="145">
        <f t="shared" si="7"/>
        <v>33</v>
      </c>
      <c r="H53" s="161">
        <f t="shared" si="5"/>
        <v>34484526.651175603</v>
      </c>
      <c r="I53" s="145">
        <f t="shared" si="8"/>
        <v>97</v>
      </c>
      <c r="J53" s="169">
        <f t="shared" si="6"/>
        <v>1.9400000000000001E-2</v>
      </c>
      <c r="K53" s="300">
        <f t="shared" si="1"/>
        <v>34.484526651175607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>
        <v>33</v>
      </c>
      <c r="V53" s="161">
        <v>19946300.60789603</v>
      </c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</row>
    <row r="54" spans="1:33" x14ac:dyDescent="0.35">
      <c r="A54" s="70">
        <f t="shared" si="2"/>
        <v>35</v>
      </c>
      <c r="B54" s="170">
        <v>948786.23310045898</v>
      </c>
      <c r="C54" s="162"/>
      <c r="D54" s="166">
        <f t="shared" ref="D54:D71" si="9">D53+($E$16-$E$17)/$B$4</f>
        <v>35890955.58879488</v>
      </c>
      <c r="E54" s="145">
        <f t="shared" si="0"/>
        <v>4704</v>
      </c>
      <c r="F54" s="165">
        <f t="shared" si="4"/>
        <v>0.94079999999999997</v>
      </c>
      <c r="G54" s="145">
        <f t="shared" si="7"/>
        <v>34</v>
      </c>
      <c r="H54" s="161">
        <f t="shared" si="5"/>
        <v>37297384.526414156</v>
      </c>
      <c r="I54" s="145">
        <f t="shared" si="8"/>
        <v>56</v>
      </c>
      <c r="J54" s="169">
        <f t="shared" si="6"/>
        <v>1.12E-2</v>
      </c>
      <c r="K54" s="300">
        <f t="shared" si="1"/>
        <v>37.297384526414156</v>
      </c>
      <c r="L54" s="162"/>
      <c r="M54" s="162"/>
      <c r="N54" s="162"/>
      <c r="O54" s="162"/>
      <c r="P54" s="162"/>
      <c r="Q54" s="162"/>
      <c r="R54" s="162"/>
      <c r="S54" s="162"/>
      <c r="T54" s="162"/>
      <c r="U54" s="162">
        <v>34</v>
      </c>
      <c r="V54" s="162">
        <v>-9780337.7714254688</v>
      </c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</row>
    <row r="55" spans="1:33" x14ac:dyDescent="0.35">
      <c r="A55" s="70">
        <f t="shared" si="2"/>
        <v>36</v>
      </c>
      <c r="B55" s="170">
        <v>948786.23310045898</v>
      </c>
      <c r="C55" s="162"/>
      <c r="D55" s="166">
        <f t="shared" si="9"/>
        <v>38703813.464033432</v>
      </c>
      <c r="E55" s="145">
        <f t="shared" si="0"/>
        <v>4760</v>
      </c>
      <c r="F55" s="165">
        <f t="shared" si="4"/>
        <v>0.95199999999999996</v>
      </c>
      <c r="G55" s="145">
        <f t="shared" si="7"/>
        <v>35</v>
      </c>
      <c r="H55" s="161">
        <f t="shared" si="5"/>
        <v>40110242.401652709</v>
      </c>
      <c r="I55" s="145">
        <f t="shared" si="8"/>
        <v>55</v>
      </c>
      <c r="J55" s="169">
        <f t="shared" si="6"/>
        <v>1.0999999999999999E-2</v>
      </c>
      <c r="K55" s="300">
        <f t="shared" si="1"/>
        <v>40.110242401652705</v>
      </c>
      <c r="L55" s="162"/>
      <c r="M55" s="162"/>
      <c r="N55" s="162"/>
      <c r="O55" s="162"/>
      <c r="P55" s="162"/>
      <c r="Q55" s="162"/>
      <c r="R55" s="162"/>
      <c r="S55" s="162"/>
      <c r="T55" s="162"/>
      <c r="U55" s="162">
        <v>35</v>
      </c>
      <c r="V55" s="162">
        <v>18572963.602802813</v>
      </c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</row>
    <row r="56" spans="1:33" x14ac:dyDescent="0.35">
      <c r="A56" s="70">
        <f t="shared" si="2"/>
        <v>37</v>
      </c>
      <c r="B56" s="170">
        <v>948786.23310045898</v>
      </c>
      <c r="C56" s="163"/>
      <c r="D56" s="166">
        <f t="shared" si="9"/>
        <v>41516671.339271985</v>
      </c>
      <c r="E56" s="145">
        <f t="shared" si="0"/>
        <v>4815</v>
      </c>
      <c r="F56" s="165">
        <f t="shared" si="4"/>
        <v>0.96299999999999997</v>
      </c>
      <c r="G56" s="145">
        <f t="shared" si="7"/>
        <v>36</v>
      </c>
      <c r="H56" s="161">
        <f t="shared" si="5"/>
        <v>42923100.276891261</v>
      </c>
      <c r="I56" s="145">
        <f t="shared" si="8"/>
        <v>48</v>
      </c>
      <c r="J56" s="169">
        <f t="shared" si="6"/>
        <v>9.5999999999999992E-3</v>
      </c>
      <c r="K56" s="300">
        <f t="shared" si="1"/>
        <v>42.923100276891262</v>
      </c>
      <c r="L56" s="163"/>
      <c r="M56" s="163"/>
      <c r="N56" s="163"/>
      <c r="O56" s="163"/>
      <c r="P56" s="163"/>
      <c r="Q56" s="163"/>
      <c r="R56" s="163"/>
      <c r="S56" s="163"/>
      <c r="T56" s="163"/>
      <c r="U56" s="163">
        <v>36</v>
      </c>
      <c r="V56" s="163">
        <v>16091390.876435772</v>
      </c>
      <c r="W56" s="163"/>
    </row>
    <row r="57" spans="1:33" x14ac:dyDescent="0.35">
      <c r="A57" s="70">
        <f t="shared" si="2"/>
        <v>38</v>
      </c>
      <c r="B57" s="170">
        <v>948786.23310045898</v>
      </c>
      <c r="C57" s="163"/>
      <c r="D57" s="166">
        <f t="shared" si="9"/>
        <v>44329529.214510538</v>
      </c>
      <c r="E57" s="145">
        <f t="shared" si="0"/>
        <v>4863</v>
      </c>
      <c r="F57" s="165">
        <f t="shared" si="4"/>
        <v>0.97260000000000002</v>
      </c>
      <c r="G57" s="145">
        <f t="shared" si="7"/>
        <v>37</v>
      </c>
      <c r="H57" s="161">
        <f t="shared" si="5"/>
        <v>45735958.152129814</v>
      </c>
      <c r="I57" s="145">
        <f t="shared" si="8"/>
        <v>39</v>
      </c>
      <c r="J57" s="169">
        <f t="shared" si="6"/>
        <v>7.7999999999999996E-3</v>
      </c>
      <c r="K57" s="300">
        <f t="shared" si="1"/>
        <v>45.735958152129811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>
        <v>37</v>
      </c>
      <c r="V57" s="163">
        <v>-3786479.4055345431</v>
      </c>
      <c r="W57" s="163"/>
    </row>
    <row r="58" spans="1:33" x14ac:dyDescent="0.35">
      <c r="A58" s="70">
        <f t="shared" si="2"/>
        <v>39</v>
      </c>
      <c r="B58" s="170">
        <v>948786.23310045898</v>
      </c>
      <c r="C58" s="164"/>
      <c r="D58" s="166">
        <f t="shared" si="9"/>
        <v>47142387.08974909</v>
      </c>
      <c r="E58" s="145">
        <f t="shared" si="0"/>
        <v>4902</v>
      </c>
      <c r="F58" s="165">
        <f t="shared" si="4"/>
        <v>0.98040000000000005</v>
      </c>
      <c r="G58" s="145">
        <f t="shared" si="7"/>
        <v>38</v>
      </c>
      <c r="H58" s="161">
        <f t="shared" si="5"/>
        <v>48548816.027368367</v>
      </c>
      <c r="I58" s="145">
        <f t="shared" si="8"/>
        <v>29</v>
      </c>
      <c r="J58" s="169">
        <f t="shared" si="6"/>
        <v>5.7999999999999996E-3</v>
      </c>
      <c r="K58" s="300">
        <f t="shared" si="1"/>
        <v>48.548816027368368</v>
      </c>
      <c r="L58" s="163"/>
      <c r="M58" s="163"/>
      <c r="N58" s="163"/>
      <c r="O58" s="163"/>
      <c r="P58" s="163"/>
      <c r="Q58" s="163"/>
      <c r="R58" s="163"/>
      <c r="S58" s="163"/>
      <c r="T58" s="163"/>
      <c r="U58" s="163">
        <v>38</v>
      </c>
      <c r="V58" s="163">
        <v>2574743.1094224975</v>
      </c>
      <c r="W58" s="163"/>
    </row>
    <row r="59" spans="1:33" x14ac:dyDescent="0.35">
      <c r="A59" s="70">
        <f t="shared" si="2"/>
        <v>40</v>
      </c>
      <c r="B59" s="170">
        <v>948786.23310045898</v>
      </c>
      <c r="D59" s="166">
        <f t="shared" si="9"/>
        <v>49955244.964987643</v>
      </c>
      <c r="E59" s="145">
        <f t="shared" si="0"/>
        <v>4931</v>
      </c>
      <c r="F59" s="165">
        <f t="shared" si="4"/>
        <v>0.98619999999999997</v>
      </c>
      <c r="G59" s="145">
        <f t="shared" si="7"/>
        <v>39</v>
      </c>
      <c r="H59" s="161">
        <f t="shared" si="5"/>
        <v>51361673.902606919</v>
      </c>
      <c r="I59" s="145">
        <f t="shared" si="8"/>
        <v>13</v>
      </c>
      <c r="J59" s="169">
        <f t="shared" si="6"/>
        <v>2.5999999999999999E-3</v>
      </c>
      <c r="K59" s="300">
        <f t="shared" si="1"/>
        <v>51.361673902606917</v>
      </c>
      <c r="U59" s="145">
        <v>39</v>
      </c>
      <c r="V59" s="145">
        <v>-16286107.157181134</v>
      </c>
    </row>
    <row r="60" spans="1:33" x14ac:dyDescent="0.35">
      <c r="A60" s="70">
        <f t="shared" si="2"/>
        <v>41</v>
      </c>
      <c r="B60" s="170">
        <v>948786.23310045898</v>
      </c>
      <c r="D60" s="166">
        <f t="shared" si="9"/>
        <v>52768102.840226196</v>
      </c>
      <c r="E60" s="145">
        <f t="shared" si="0"/>
        <v>4944</v>
      </c>
      <c r="F60" s="165">
        <f t="shared" si="4"/>
        <v>0.98880000000000001</v>
      </c>
      <c r="G60" s="145">
        <f t="shared" si="7"/>
        <v>40</v>
      </c>
      <c r="H60" s="161">
        <f t="shared" si="5"/>
        <v>54174531.777845472</v>
      </c>
      <c r="I60" s="145">
        <f t="shared" si="8"/>
        <v>10</v>
      </c>
      <c r="J60" s="169">
        <f t="shared" si="6"/>
        <v>2E-3</v>
      </c>
      <c r="K60" s="300">
        <f t="shared" si="1"/>
        <v>54.174531777845473</v>
      </c>
      <c r="U60" s="145">
        <v>40</v>
      </c>
      <c r="V60" s="145">
        <v>8970862.1473698691</v>
      </c>
    </row>
    <row r="61" spans="1:33" x14ac:dyDescent="0.35">
      <c r="A61" s="70">
        <f t="shared" si="2"/>
        <v>42</v>
      </c>
      <c r="B61" s="170">
        <v>948786.23310045898</v>
      </c>
      <c r="D61" s="166">
        <f t="shared" si="9"/>
        <v>55580960.715464748</v>
      </c>
      <c r="E61" s="145">
        <f t="shared" si="0"/>
        <v>4954</v>
      </c>
      <c r="F61" s="165">
        <f t="shared" si="4"/>
        <v>0.99080000000000001</v>
      </c>
      <c r="G61" s="145">
        <f t="shared" si="7"/>
        <v>41</v>
      </c>
      <c r="H61" s="161">
        <f t="shared" si="5"/>
        <v>56987389.653084025</v>
      </c>
      <c r="I61" s="145">
        <f t="shared" si="8"/>
        <v>14</v>
      </c>
      <c r="J61" s="169">
        <f t="shared" si="6"/>
        <v>2.8E-3</v>
      </c>
      <c r="K61" s="300">
        <f t="shared" si="1"/>
        <v>56.987389653084023</v>
      </c>
      <c r="U61" s="145">
        <v>41</v>
      </c>
      <c r="V61" s="145">
        <v>10325499.536245301</v>
      </c>
    </row>
    <row r="62" spans="1:33" x14ac:dyDescent="0.35">
      <c r="A62" s="70">
        <f t="shared" si="2"/>
        <v>43</v>
      </c>
      <c r="B62" s="170">
        <v>948786.23310045898</v>
      </c>
      <c r="D62" s="166">
        <f t="shared" si="9"/>
        <v>58393818.590703301</v>
      </c>
      <c r="E62" s="145">
        <f t="shared" si="0"/>
        <v>4968</v>
      </c>
      <c r="F62" s="165">
        <f t="shared" si="4"/>
        <v>0.99360000000000004</v>
      </c>
      <c r="G62" s="145">
        <f t="shared" si="7"/>
        <v>42</v>
      </c>
      <c r="H62" s="161">
        <f t="shared" si="5"/>
        <v>59800247.528322577</v>
      </c>
      <c r="I62" s="145">
        <f t="shared" si="8"/>
        <v>7</v>
      </c>
      <c r="J62" s="169">
        <f t="shared" si="6"/>
        <v>1.4E-3</v>
      </c>
      <c r="K62" s="300">
        <f t="shared" si="1"/>
        <v>59.800247528322579</v>
      </c>
      <c r="U62" s="145">
        <v>42</v>
      </c>
      <c r="V62" s="145">
        <v>53596960.892585762</v>
      </c>
    </row>
    <row r="63" spans="1:33" x14ac:dyDescent="0.35">
      <c r="A63" s="70">
        <f t="shared" si="2"/>
        <v>44</v>
      </c>
      <c r="B63" s="170">
        <v>948786.23310045898</v>
      </c>
      <c r="D63" s="166">
        <f t="shared" si="9"/>
        <v>61206676.465941854</v>
      </c>
      <c r="E63" s="145">
        <f t="shared" si="0"/>
        <v>4975</v>
      </c>
      <c r="F63" s="165">
        <f t="shared" si="4"/>
        <v>0.995</v>
      </c>
      <c r="G63" s="145">
        <f t="shared" si="7"/>
        <v>43</v>
      </c>
      <c r="H63" s="161">
        <f t="shared" si="5"/>
        <v>62613105.40356113</v>
      </c>
      <c r="I63" s="145">
        <f t="shared" si="8"/>
        <v>9</v>
      </c>
      <c r="J63" s="169">
        <f t="shared" si="6"/>
        <v>1.8E-3</v>
      </c>
      <c r="K63" s="300">
        <f t="shared" si="1"/>
        <v>62.613105403561129</v>
      </c>
      <c r="U63" s="145">
        <v>43</v>
      </c>
      <c r="V63" s="145">
        <v>-4277256.6054105125</v>
      </c>
    </row>
    <row r="64" spans="1:33" x14ac:dyDescent="0.35">
      <c r="A64" s="70">
        <f t="shared" si="2"/>
        <v>45</v>
      </c>
      <c r="B64" s="170">
        <v>948786.23310045898</v>
      </c>
      <c r="D64" s="166">
        <f t="shared" si="9"/>
        <v>64019534.341180407</v>
      </c>
      <c r="E64" s="145">
        <f t="shared" si="0"/>
        <v>4984</v>
      </c>
      <c r="F64" s="165">
        <f t="shared" si="4"/>
        <v>0.99680000000000002</v>
      </c>
      <c r="G64" s="145">
        <f t="shared" si="7"/>
        <v>44</v>
      </c>
      <c r="H64" s="161">
        <f t="shared" si="5"/>
        <v>65425963.278799683</v>
      </c>
      <c r="I64" s="145">
        <f t="shared" si="8"/>
        <v>2</v>
      </c>
      <c r="J64" s="169">
        <f t="shared" si="6"/>
        <v>4.0000000000000002E-4</v>
      </c>
      <c r="K64" s="300">
        <f t="shared" si="1"/>
        <v>65.425963278799685</v>
      </c>
      <c r="U64" s="145">
        <v>44</v>
      </c>
      <c r="V64" s="145">
        <v>-17113166.215812664</v>
      </c>
    </row>
    <row r="65" spans="1:22" x14ac:dyDescent="0.35">
      <c r="A65" s="70">
        <f t="shared" si="2"/>
        <v>46</v>
      </c>
      <c r="B65" s="170">
        <v>948786.23310045898</v>
      </c>
      <c r="D65" s="166">
        <f t="shared" si="9"/>
        <v>66832392.216418959</v>
      </c>
      <c r="E65" s="145">
        <f t="shared" si="0"/>
        <v>4986</v>
      </c>
      <c r="F65" s="165">
        <f t="shared" si="4"/>
        <v>0.99719999999999998</v>
      </c>
      <c r="G65" s="145">
        <f t="shared" si="7"/>
        <v>45</v>
      </c>
      <c r="H65" s="161">
        <f t="shared" si="5"/>
        <v>68238821.154038236</v>
      </c>
      <c r="I65" s="145">
        <f t="shared" si="8"/>
        <v>6</v>
      </c>
      <c r="J65" s="169">
        <f t="shared" si="6"/>
        <v>1.1999999999999999E-3</v>
      </c>
      <c r="K65" s="300">
        <f t="shared" si="1"/>
        <v>68.238821154038234</v>
      </c>
      <c r="U65" s="145">
        <v>45</v>
      </c>
      <c r="V65" s="145">
        <v>-6796893.0439965241</v>
      </c>
    </row>
    <row r="66" spans="1:22" x14ac:dyDescent="0.35">
      <c r="A66" s="70">
        <f t="shared" si="2"/>
        <v>47</v>
      </c>
      <c r="B66" s="170">
        <v>948786.23310045898</v>
      </c>
      <c r="D66" s="166">
        <f t="shared" si="9"/>
        <v>69645250.091657519</v>
      </c>
      <c r="E66" s="145">
        <f t="shared" si="0"/>
        <v>4992</v>
      </c>
      <c r="F66" s="165">
        <f t="shared" si="4"/>
        <v>0.99839999999999995</v>
      </c>
      <c r="G66" s="145">
        <f t="shared" si="7"/>
        <v>46</v>
      </c>
      <c r="H66" s="161">
        <f t="shared" si="5"/>
        <v>71051679.029276788</v>
      </c>
      <c r="I66" s="145">
        <f t="shared" si="8"/>
        <v>3</v>
      </c>
      <c r="J66" s="169">
        <f t="shared" si="6"/>
        <v>5.9999999999999995E-4</v>
      </c>
      <c r="K66" s="300">
        <f t="shared" si="1"/>
        <v>71.051679029276784</v>
      </c>
      <c r="U66" s="145">
        <v>46</v>
      </c>
      <c r="V66" s="145">
        <v>8612777.531245362</v>
      </c>
    </row>
    <row r="67" spans="1:22" x14ac:dyDescent="0.35">
      <c r="A67" s="70">
        <f t="shared" si="2"/>
        <v>48</v>
      </c>
      <c r="B67" s="170">
        <v>948786.23310045898</v>
      </c>
      <c r="D67" s="166">
        <f t="shared" si="9"/>
        <v>72458107.966896072</v>
      </c>
      <c r="E67" s="145">
        <f t="shared" si="0"/>
        <v>4995</v>
      </c>
      <c r="F67" s="165">
        <f t="shared" si="4"/>
        <v>0.999</v>
      </c>
      <c r="G67" s="145">
        <f t="shared" si="7"/>
        <v>47</v>
      </c>
      <c r="H67" s="161">
        <f t="shared" si="5"/>
        <v>73864536.904515356</v>
      </c>
      <c r="I67" s="145">
        <f t="shared" si="8"/>
        <v>0</v>
      </c>
      <c r="J67" s="169">
        <f t="shared" si="6"/>
        <v>0</v>
      </c>
      <c r="K67" s="300">
        <f t="shared" si="1"/>
        <v>73.864536904515361</v>
      </c>
      <c r="U67" s="145">
        <v>47</v>
      </c>
      <c r="V67" s="145">
        <v>15145176.447113607</v>
      </c>
    </row>
    <row r="68" spans="1:22" x14ac:dyDescent="0.35">
      <c r="A68" s="70">
        <f t="shared" si="2"/>
        <v>49</v>
      </c>
      <c r="B68" s="170">
        <v>948786.23310045898</v>
      </c>
      <c r="D68" s="166">
        <f t="shared" si="9"/>
        <v>75270965.842134625</v>
      </c>
      <c r="E68" s="145">
        <f t="shared" si="0"/>
        <v>4995</v>
      </c>
      <c r="F68" s="165">
        <f t="shared" si="4"/>
        <v>0.999</v>
      </c>
      <c r="G68" s="145">
        <f t="shared" si="7"/>
        <v>48</v>
      </c>
      <c r="H68" s="161">
        <f t="shared" si="5"/>
        <v>76677394.779753894</v>
      </c>
      <c r="I68" s="145">
        <f t="shared" si="8"/>
        <v>1</v>
      </c>
      <c r="J68" s="169">
        <f t="shared" si="6"/>
        <v>2.0000000000000001E-4</v>
      </c>
      <c r="K68" s="300">
        <f t="shared" si="1"/>
        <v>76.677394779753897</v>
      </c>
      <c r="U68" s="145">
        <v>48</v>
      </c>
      <c r="V68" s="145">
        <v>12120313.800202742</v>
      </c>
    </row>
    <row r="69" spans="1:22" x14ac:dyDescent="0.35">
      <c r="A69" s="70">
        <f t="shared" si="2"/>
        <v>50</v>
      </c>
      <c r="B69" s="170">
        <v>948786.23310045898</v>
      </c>
      <c r="D69" s="166">
        <f t="shared" si="9"/>
        <v>78083823.717373177</v>
      </c>
      <c r="E69" s="145">
        <f t="shared" si="0"/>
        <v>4996</v>
      </c>
      <c r="F69" s="165">
        <f t="shared" si="4"/>
        <v>0.99919999999999998</v>
      </c>
      <c r="G69" s="145">
        <f t="shared" si="7"/>
        <v>49</v>
      </c>
      <c r="H69" s="161">
        <f t="shared" si="5"/>
        <v>79490252.654992461</v>
      </c>
      <c r="I69" s="145">
        <f t="shared" si="8"/>
        <v>4</v>
      </c>
      <c r="J69" s="169">
        <f t="shared" si="6"/>
        <v>8.0000000000000004E-4</v>
      </c>
      <c r="K69" s="300">
        <f t="shared" si="1"/>
        <v>79.49025265499246</v>
      </c>
      <c r="U69" s="145">
        <v>49</v>
      </c>
      <c r="V69" s="145">
        <v>3950970.9819128178</v>
      </c>
    </row>
    <row r="70" spans="1:22" x14ac:dyDescent="0.35">
      <c r="A70" s="70">
        <f t="shared" si="2"/>
        <v>51</v>
      </c>
      <c r="B70" s="170">
        <v>948786.23310045898</v>
      </c>
      <c r="D70" s="166">
        <f t="shared" si="9"/>
        <v>80896681.59261173</v>
      </c>
      <c r="E70" s="145">
        <f t="shared" si="0"/>
        <v>5000</v>
      </c>
      <c r="F70" s="165">
        <f t="shared" si="4"/>
        <v>1</v>
      </c>
      <c r="G70" s="145">
        <f t="shared" si="7"/>
        <v>50</v>
      </c>
      <c r="H70" s="161">
        <f t="shared" si="5"/>
        <v>82303110.530230999</v>
      </c>
      <c r="I70" s="145">
        <f t="shared" si="8"/>
        <v>0</v>
      </c>
      <c r="J70" s="169">
        <f t="shared" si="6"/>
        <v>0</v>
      </c>
      <c r="K70" s="300">
        <f t="shared" si="1"/>
        <v>82.303110530230995</v>
      </c>
      <c r="U70" s="145">
        <v>50</v>
      </c>
      <c r="V70" s="145">
        <v>-14001120.436435908</v>
      </c>
    </row>
    <row r="71" spans="1:22" x14ac:dyDescent="0.35">
      <c r="A71" s="70">
        <f t="shared" si="2"/>
        <v>52</v>
      </c>
      <c r="B71" s="170">
        <v>948786.23310045898</v>
      </c>
      <c r="D71" s="166">
        <f t="shared" si="9"/>
        <v>83709539.467850283</v>
      </c>
      <c r="E71" s="145">
        <f t="shared" si="0"/>
        <v>5000</v>
      </c>
      <c r="F71" s="165">
        <f t="shared" si="4"/>
        <v>1</v>
      </c>
      <c r="K71" s="161"/>
      <c r="U71" s="145">
        <v>51</v>
      </c>
      <c r="V71" s="145">
        <v>160461.66713639721</v>
      </c>
    </row>
    <row r="72" spans="1:22" x14ac:dyDescent="0.35">
      <c r="A72" s="70">
        <f t="shared" si="2"/>
        <v>53</v>
      </c>
      <c r="B72" s="170">
        <v>948786.23310045898</v>
      </c>
      <c r="D72" s="166"/>
      <c r="F72" s="165"/>
      <c r="U72" s="145">
        <v>52</v>
      </c>
      <c r="V72" s="145">
        <v>28026418.957992516</v>
      </c>
    </row>
    <row r="73" spans="1:22" x14ac:dyDescent="0.35">
      <c r="A73" s="70">
        <f t="shared" si="2"/>
        <v>54</v>
      </c>
      <c r="B73" s="170">
        <v>948786.23310045898</v>
      </c>
      <c r="D73" s="166"/>
      <c r="F73" s="165"/>
      <c r="U73" s="145">
        <v>53</v>
      </c>
      <c r="V73" s="145">
        <v>-3450383.0870603845</v>
      </c>
    </row>
    <row r="74" spans="1:22" x14ac:dyDescent="0.35">
      <c r="A74" s="70">
        <f t="shared" si="2"/>
        <v>55</v>
      </c>
      <c r="B74" s="170">
        <v>948786.23310045898</v>
      </c>
      <c r="D74" s="166"/>
      <c r="F74" s="165"/>
      <c r="U74" s="145">
        <v>54</v>
      </c>
      <c r="V74" s="145">
        <v>4360753.9751160033</v>
      </c>
    </row>
    <row r="75" spans="1:22" x14ac:dyDescent="0.35">
      <c r="A75" s="70">
        <f t="shared" si="2"/>
        <v>56</v>
      </c>
      <c r="B75" s="170">
        <v>948786.23310045898</v>
      </c>
      <c r="D75" s="166"/>
      <c r="F75" s="165"/>
      <c r="U75" s="145">
        <v>55</v>
      </c>
      <c r="V75" s="145">
        <v>-3382530.4453344811</v>
      </c>
    </row>
    <row r="76" spans="1:22" x14ac:dyDescent="0.35">
      <c r="A76" s="70">
        <f t="shared" si="2"/>
        <v>57</v>
      </c>
      <c r="B76" s="170">
        <v>948786.23310045898</v>
      </c>
      <c r="D76" s="166"/>
      <c r="F76" s="165"/>
      <c r="U76" s="145">
        <v>56</v>
      </c>
      <c r="V76" s="145">
        <v>1907893.0081517883</v>
      </c>
    </row>
    <row r="77" spans="1:22" x14ac:dyDescent="0.35">
      <c r="A77" s="70">
        <f t="shared" si="2"/>
        <v>58</v>
      </c>
      <c r="B77" s="170">
        <v>948786.23310045898</v>
      </c>
      <c r="U77" s="145">
        <v>57</v>
      </c>
      <c r="V77" s="145">
        <v>16025420.340852492</v>
      </c>
    </row>
    <row r="78" spans="1:22" x14ac:dyDescent="0.35">
      <c r="A78" s="70">
        <f t="shared" si="2"/>
        <v>59</v>
      </c>
      <c r="B78" s="170">
        <v>948786.23310045898</v>
      </c>
      <c r="U78" s="145">
        <v>58</v>
      </c>
      <c r="V78" s="145">
        <v>-4881105.5836792253</v>
      </c>
    </row>
    <row r="79" spans="1:22" x14ac:dyDescent="0.35">
      <c r="A79" s="70">
        <f t="shared" si="2"/>
        <v>60</v>
      </c>
      <c r="B79" s="170">
        <v>948786.23310045898</v>
      </c>
      <c r="U79" s="145">
        <v>59</v>
      </c>
      <c r="V79" s="145">
        <v>9226327.4891144559</v>
      </c>
    </row>
    <row r="80" spans="1:22" x14ac:dyDescent="0.35">
      <c r="A80" s="70">
        <f t="shared" si="2"/>
        <v>61</v>
      </c>
      <c r="B80" s="170">
        <v>948786.23310045898</v>
      </c>
      <c r="U80" s="145">
        <v>60</v>
      </c>
      <c r="V80" s="145">
        <v>11773560.655969933</v>
      </c>
    </row>
    <row r="81" spans="1:22" x14ac:dyDescent="0.35">
      <c r="A81" s="70">
        <f t="shared" si="2"/>
        <v>62</v>
      </c>
      <c r="B81" s="170">
        <v>948786.23310045898</v>
      </c>
      <c r="U81" s="145">
        <v>61</v>
      </c>
      <c r="V81" s="145">
        <v>1730645.0522929654</v>
      </c>
    </row>
    <row r="82" spans="1:22" x14ac:dyDescent="0.35">
      <c r="A82" s="70">
        <f t="shared" si="2"/>
        <v>63</v>
      </c>
      <c r="B82" s="170">
        <v>948786.23310045898</v>
      </c>
      <c r="U82" s="145">
        <v>62</v>
      </c>
      <c r="V82" s="145">
        <v>-2890971.2796130665</v>
      </c>
    </row>
    <row r="83" spans="1:22" x14ac:dyDescent="0.35">
      <c r="A83" s="70">
        <f t="shared" si="2"/>
        <v>64</v>
      </c>
      <c r="B83" s="170">
        <v>948786.23310045898</v>
      </c>
      <c r="U83" s="145">
        <v>63</v>
      </c>
      <c r="V83" s="145">
        <v>2152889.5939531401</v>
      </c>
    </row>
    <row r="84" spans="1:22" x14ac:dyDescent="0.35">
      <c r="A84" s="70">
        <f t="shared" si="2"/>
        <v>65</v>
      </c>
      <c r="B84" s="170">
        <v>948786.23310045898</v>
      </c>
      <c r="U84" s="145">
        <v>64</v>
      </c>
      <c r="V84" s="145">
        <v>11366473.828136213</v>
      </c>
    </row>
    <row r="85" spans="1:22" x14ac:dyDescent="0.35">
      <c r="A85" s="70">
        <f t="shared" si="2"/>
        <v>66</v>
      </c>
      <c r="B85" s="170">
        <v>948786.23310045898</v>
      </c>
      <c r="U85" s="145">
        <v>65</v>
      </c>
      <c r="V85" s="145">
        <v>-2657572.3796145581</v>
      </c>
    </row>
    <row r="86" spans="1:22" x14ac:dyDescent="0.35">
      <c r="A86" s="70">
        <f t="shared" ref="A86:A149" si="10">A85+1</f>
        <v>67</v>
      </c>
      <c r="B86" s="170">
        <v>948786.23310045898</v>
      </c>
      <c r="U86" s="145">
        <v>66</v>
      </c>
      <c r="V86" s="145">
        <v>8602910.4855513535</v>
      </c>
    </row>
    <row r="87" spans="1:22" x14ac:dyDescent="0.35">
      <c r="A87" s="70">
        <f t="shared" si="10"/>
        <v>68</v>
      </c>
      <c r="B87" s="170">
        <v>948786.23310045898</v>
      </c>
      <c r="U87" s="145">
        <v>67</v>
      </c>
      <c r="V87" s="145">
        <v>6679870.6998897642</v>
      </c>
    </row>
    <row r="88" spans="1:22" x14ac:dyDescent="0.35">
      <c r="A88" s="70">
        <f t="shared" si="10"/>
        <v>69</v>
      </c>
      <c r="B88" s="170">
        <v>948786.23310045898</v>
      </c>
      <c r="U88" s="145">
        <v>68</v>
      </c>
      <c r="V88" s="145">
        <v>-32517607.959927063</v>
      </c>
    </row>
    <row r="89" spans="1:22" x14ac:dyDescent="0.35">
      <c r="A89" s="70">
        <f t="shared" si="10"/>
        <v>70</v>
      </c>
      <c r="B89" s="170">
        <v>948786.23310045898</v>
      </c>
      <c r="U89" s="145">
        <v>69</v>
      </c>
      <c r="V89" s="145">
        <v>6455592.237112917</v>
      </c>
    </row>
    <row r="90" spans="1:22" x14ac:dyDescent="0.35">
      <c r="A90" s="70">
        <f t="shared" si="10"/>
        <v>71</v>
      </c>
      <c r="B90" s="170">
        <v>948786.23310045898</v>
      </c>
      <c r="U90" s="145">
        <v>70</v>
      </c>
      <c r="V90" s="145">
        <v>23533204.413185764</v>
      </c>
    </row>
    <row r="91" spans="1:22" x14ac:dyDescent="0.35">
      <c r="A91" s="70">
        <f t="shared" si="10"/>
        <v>72</v>
      </c>
      <c r="B91" s="170">
        <v>948786.23310045898</v>
      </c>
      <c r="U91" s="145">
        <v>71</v>
      </c>
      <c r="V91" s="145">
        <v>15393866.315964203</v>
      </c>
    </row>
    <row r="92" spans="1:22" x14ac:dyDescent="0.35">
      <c r="A92" s="70">
        <f t="shared" si="10"/>
        <v>73</v>
      </c>
      <c r="B92" s="170">
        <v>948786.23310045898</v>
      </c>
      <c r="U92" s="145">
        <v>72</v>
      </c>
      <c r="V92" s="145">
        <v>-4507932.7759331577</v>
      </c>
    </row>
    <row r="93" spans="1:22" x14ac:dyDescent="0.35">
      <c r="A93" s="70">
        <f t="shared" si="10"/>
        <v>74</v>
      </c>
      <c r="B93" s="170">
        <v>948786.23310045898</v>
      </c>
      <c r="U93" s="145">
        <v>73</v>
      </c>
      <c r="V93" s="145">
        <v>8991498.4267677329</v>
      </c>
    </row>
    <row r="94" spans="1:22" x14ac:dyDescent="0.35">
      <c r="A94" s="70">
        <f t="shared" si="10"/>
        <v>75</v>
      </c>
      <c r="B94" s="170">
        <v>948786.23310045898</v>
      </c>
      <c r="U94" s="145">
        <v>74</v>
      </c>
      <c r="V94" s="145">
        <v>-12051586.47109703</v>
      </c>
    </row>
    <row r="95" spans="1:22" x14ac:dyDescent="0.35">
      <c r="A95" s="70">
        <f t="shared" si="10"/>
        <v>76</v>
      </c>
      <c r="B95" s="170">
        <v>948786.23310045898</v>
      </c>
      <c r="U95" s="145">
        <v>75</v>
      </c>
      <c r="V95" s="145">
        <v>26764596.823594466</v>
      </c>
    </row>
    <row r="96" spans="1:22" x14ac:dyDescent="0.35">
      <c r="A96" s="70">
        <f t="shared" si="10"/>
        <v>77</v>
      </c>
      <c r="B96" s="170">
        <v>948786.23310045898</v>
      </c>
      <c r="U96" s="145">
        <v>76</v>
      </c>
      <c r="V96" s="145">
        <v>80432168.460068151</v>
      </c>
    </row>
    <row r="97" spans="1:22" x14ac:dyDescent="0.35">
      <c r="A97" s="70">
        <f t="shared" si="10"/>
        <v>78</v>
      </c>
      <c r="B97" s="170">
        <v>948786.23310045898</v>
      </c>
      <c r="U97" s="145">
        <v>77</v>
      </c>
      <c r="V97" s="145">
        <v>5919244.81194482</v>
      </c>
    </row>
    <row r="98" spans="1:22" x14ac:dyDescent="0.35">
      <c r="A98" s="70">
        <f t="shared" si="10"/>
        <v>79</v>
      </c>
      <c r="B98" s="170">
        <v>948786.23310045898</v>
      </c>
      <c r="U98" s="145">
        <v>78</v>
      </c>
      <c r="V98" s="145">
        <v>27711521.796954408</v>
      </c>
    </row>
    <row r="99" spans="1:22" x14ac:dyDescent="0.35">
      <c r="A99" s="70">
        <f t="shared" si="10"/>
        <v>80</v>
      </c>
      <c r="B99" s="170">
        <v>948786.23310045898</v>
      </c>
      <c r="U99" s="145">
        <v>79</v>
      </c>
      <c r="V99" s="145">
        <v>15874576.773604698</v>
      </c>
    </row>
    <row r="100" spans="1:22" x14ac:dyDescent="0.35">
      <c r="A100" s="70">
        <f t="shared" si="10"/>
        <v>81</v>
      </c>
      <c r="B100" s="170">
        <v>948786.23310045898</v>
      </c>
      <c r="U100" s="145">
        <v>80</v>
      </c>
      <c r="V100" s="145">
        <v>-6096237.8214075714</v>
      </c>
    </row>
    <row r="101" spans="1:22" x14ac:dyDescent="0.35">
      <c r="A101" s="70">
        <f t="shared" si="10"/>
        <v>82</v>
      </c>
      <c r="B101" s="170">
        <v>948786.23310045898</v>
      </c>
      <c r="U101" s="145">
        <v>81</v>
      </c>
      <c r="V101" s="145">
        <v>4485511.0679178573</v>
      </c>
    </row>
    <row r="102" spans="1:22" x14ac:dyDescent="0.35">
      <c r="A102" s="70">
        <f t="shared" si="10"/>
        <v>83</v>
      </c>
      <c r="B102" s="170">
        <v>948786.23310045898</v>
      </c>
      <c r="U102" s="145">
        <v>82</v>
      </c>
      <c r="V102" s="145">
        <v>-24373032.091128115</v>
      </c>
    </row>
    <row r="103" spans="1:22" x14ac:dyDescent="0.35">
      <c r="A103" s="70">
        <f t="shared" si="10"/>
        <v>84</v>
      </c>
      <c r="B103" s="170">
        <v>948786.23310045898</v>
      </c>
      <c r="U103" s="145">
        <v>83</v>
      </c>
      <c r="V103" s="145">
        <v>1721401.9871636294</v>
      </c>
    </row>
    <row r="104" spans="1:22" x14ac:dyDescent="0.35">
      <c r="A104" s="70">
        <f t="shared" si="10"/>
        <v>85</v>
      </c>
      <c r="B104" s="170">
        <v>948786.23310045898</v>
      </c>
      <c r="U104" s="145">
        <v>84</v>
      </c>
      <c r="V104" s="145">
        <v>-4773282.8837499917</v>
      </c>
    </row>
    <row r="105" spans="1:22" x14ac:dyDescent="0.35">
      <c r="A105" s="70">
        <f t="shared" si="10"/>
        <v>86</v>
      </c>
      <c r="B105" s="170">
        <v>948786.23310045898</v>
      </c>
      <c r="U105" s="145">
        <v>85</v>
      </c>
      <c r="V105" s="145">
        <v>22706431.017880023</v>
      </c>
    </row>
    <row r="106" spans="1:22" x14ac:dyDescent="0.35">
      <c r="A106" s="70">
        <f t="shared" si="10"/>
        <v>87</v>
      </c>
      <c r="B106" s="170">
        <v>948786.23310045898</v>
      </c>
      <c r="U106" s="145">
        <v>86</v>
      </c>
      <c r="V106" s="145">
        <v>2932667.0205139518</v>
      </c>
    </row>
    <row r="107" spans="1:22" x14ac:dyDescent="0.35">
      <c r="A107" s="70">
        <f t="shared" si="10"/>
        <v>88</v>
      </c>
      <c r="B107" s="170">
        <v>948786.23310045898</v>
      </c>
      <c r="U107" s="145">
        <v>87</v>
      </c>
      <c r="V107" s="145">
        <v>-13033642.205249585</v>
      </c>
    </row>
    <row r="108" spans="1:22" x14ac:dyDescent="0.35">
      <c r="A108" s="70">
        <f t="shared" si="10"/>
        <v>89</v>
      </c>
      <c r="B108" s="170">
        <v>948786.23310045898</v>
      </c>
      <c r="U108" s="145">
        <v>88</v>
      </c>
      <c r="V108" s="145">
        <v>-12607196.327821482</v>
      </c>
    </row>
    <row r="109" spans="1:22" x14ac:dyDescent="0.35">
      <c r="A109" s="70">
        <f t="shared" si="10"/>
        <v>90</v>
      </c>
      <c r="B109" s="170">
        <v>948786.23310045898</v>
      </c>
      <c r="U109" s="145">
        <v>89</v>
      </c>
      <c r="V109" s="145">
        <v>14601592.005335271</v>
      </c>
    </row>
    <row r="110" spans="1:22" x14ac:dyDescent="0.35">
      <c r="A110" s="70">
        <f t="shared" si="10"/>
        <v>91</v>
      </c>
      <c r="B110" s="170">
        <v>948786.23310045898</v>
      </c>
      <c r="U110" s="145">
        <v>90</v>
      </c>
      <c r="V110" s="145">
        <v>21401875.104382783</v>
      </c>
    </row>
    <row r="111" spans="1:22" x14ac:dyDescent="0.35">
      <c r="A111" s="70">
        <f t="shared" si="10"/>
        <v>92</v>
      </c>
      <c r="B111" s="170">
        <v>948786.23310045898</v>
      </c>
      <c r="U111" s="145">
        <v>91</v>
      </c>
      <c r="V111" s="145">
        <v>38763288.835474096</v>
      </c>
    </row>
    <row r="112" spans="1:22" x14ac:dyDescent="0.35">
      <c r="A112" s="70">
        <f t="shared" si="10"/>
        <v>93</v>
      </c>
      <c r="B112" s="170">
        <v>948786.23310045898</v>
      </c>
      <c r="U112" s="145">
        <v>92</v>
      </c>
      <c r="V112" s="145">
        <v>-3070360.392949041</v>
      </c>
    </row>
    <row r="113" spans="1:22" x14ac:dyDescent="0.35">
      <c r="A113" s="70">
        <f t="shared" si="10"/>
        <v>94</v>
      </c>
      <c r="B113" s="170">
        <v>948786.23310045898</v>
      </c>
      <c r="U113" s="145">
        <v>93</v>
      </c>
      <c r="V113" s="145">
        <v>-23173649.490248531</v>
      </c>
    </row>
    <row r="114" spans="1:22" x14ac:dyDescent="0.35">
      <c r="A114" s="70">
        <f t="shared" si="10"/>
        <v>95</v>
      </c>
      <c r="B114" s="170">
        <v>948786.23310045898</v>
      </c>
      <c r="U114" s="145">
        <v>94</v>
      </c>
      <c r="V114" s="145">
        <v>11373711.982587699</v>
      </c>
    </row>
    <row r="115" spans="1:22" x14ac:dyDescent="0.35">
      <c r="A115" s="70">
        <f t="shared" si="10"/>
        <v>96</v>
      </c>
      <c r="B115" s="170">
        <v>948786.23310045898</v>
      </c>
      <c r="U115" s="145">
        <v>95</v>
      </c>
      <c r="V115" s="145">
        <v>10592975.408451304</v>
      </c>
    </row>
    <row r="116" spans="1:22" x14ac:dyDescent="0.35">
      <c r="A116" s="70">
        <f t="shared" si="10"/>
        <v>97</v>
      </c>
      <c r="B116" s="170">
        <v>948786.23310045898</v>
      </c>
      <c r="U116" s="145">
        <v>96</v>
      </c>
      <c r="V116" s="145">
        <v>13098930.694895107</v>
      </c>
    </row>
    <row r="117" spans="1:22" x14ac:dyDescent="0.35">
      <c r="A117" s="70">
        <f t="shared" si="10"/>
        <v>98</v>
      </c>
      <c r="B117" s="170">
        <v>948786.23310045898</v>
      </c>
      <c r="U117" s="145">
        <v>97</v>
      </c>
      <c r="V117" s="145">
        <v>-20658051.857337046</v>
      </c>
    </row>
    <row r="118" spans="1:22" x14ac:dyDescent="0.35">
      <c r="A118" s="70">
        <f t="shared" si="10"/>
        <v>99</v>
      </c>
      <c r="B118" s="170">
        <v>948786.23310045898</v>
      </c>
      <c r="U118" s="145">
        <v>98</v>
      </c>
      <c r="V118" s="145">
        <v>32833838.650366738</v>
      </c>
    </row>
    <row r="119" spans="1:22" x14ac:dyDescent="0.35">
      <c r="A119" s="70">
        <f t="shared" si="10"/>
        <v>100</v>
      </c>
      <c r="B119" s="170">
        <v>948786.23310045898</v>
      </c>
      <c r="U119" s="145">
        <v>99</v>
      </c>
      <c r="V119" s="145">
        <v>-12394119.964147134</v>
      </c>
    </row>
    <row r="120" spans="1:22" x14ac:dyDescent="0.35">
      <c r="A120" s="70">
        <f t="shared" si="10"/>
        <v>101</v>
      </c>
      <c r="B120" s="170">
        <v>948786.23310045898</v>
      </c>
      <c r="U120" s="145">
        <v>100</v>
      </c>
      <c r="V120" s="145">
        <v>-1473719.3423252217</v>
      </c>
    </row>
    <row r="121" spans="1:22" x14ac:dyDescent="0.35">
      <c r="A121" s="70">
        <f t="shared" si="10"/>
        <v>102</v>
      </c>
      <c r="B121" s="170">
        <v>948786.23310045898</v>
      </c>
      <c r="U121" s="145">
        <v>101</v>
      </c>
      <c r="V121" s="145">
        <v>26063215.131132513</v>
      </c>
    </row>
    <row r="122" spans="1:22" x14ac:dyDescent="0.35">
      <c r="A122" s="70">
        <f t="shared" si="10"/>
        <v>103</v>
      </c>
      <c r="B122" s="170">
        <v>948786.23310045898</v>
      </c>
      <c r="U122" s="145">
        <v>102</v>
      </c>
      <c r="V122" s="145">
        <v>-187085.1303542275</v>
      </c>
    </row>
    <row r="123" spans="1:22" x14ac:dyDescent="0.35">
      <c r="A123" s="70">
        <f t="shared" si="10"/>
        <v>104</v>
      </c>
      <c r="B123" s="170">
        <v>948786.23310045898</v>
      </c>
      <c r="U123" s="145">
        <v>103</v>
      </c>
      <c r="V123" s="145">
        <v>15456710.432385597</v>
      </c>
    </row>
    <row r="124" spans="1:22" x14ac:dyDescent="0.35">
      <c r="A124" s="70">
        <f t="shared" si="10"/>
        <v>105</v>
      </c>
      <c r="B124" s="170">
        <v>948786.23310045898</v>
      </c>
      <c r="U124" s="145">
        <v>104</v>
      </c>
      <c r="V124" s="145">
        <v>4947321.1714072786</v>
      </c>
    </row>
    <row r="125" spans="1:22" x14ac:dyDescent="0.35">
      <c r="A125" s="70">
        <f t="shared" si="10"/>
        <v>106</v>
      </c>
      <c r="B125" s="170">
        <v>948786.23310045898</v>
      </c>
      <c r="U125" s="145">
        <v>105</v>
      </c>
      <c r="V125" s="145">
        <v>5589350.5996499211</v>
      </c>
    </row>
    <row r="126" spans="1:22" x14ac:dyDescent="0.35">
      <c r="A126" s="70">
        <f t="shared" si="10"/>
        <v>107</v>
      </c>
      <c r="B126" s="170">
        <v>948786.23310045898</v>
      </c>
      <c r="U126" s="145">
        <v>106</v>
      </c>
      <c r="V126" s="145">
        <v>-6672345.1711565033</v>
      </c>
    </row>
    <row r="127" spans="1:22" x14ac:dyDescent="0.35">
      <c r="A127" s="70">
        <f t="shared" si="10"/>
        <v>108</v>
      </c>
      <c r="B127" s="170">
        <v>948786.23310045898</v>
      </c>
      <c r="U127" s="145">
        <v>107</v>
      </c>
      <c r="V127" s="145">
        <v>7777641.5465186983</v>
      </c>
    </row>
    <row r="128" spans="1:22" x14ac:dyDescent="0.35">
      <c r="A128" s="70">
        <f t="shared" si="10"/>
        <v>109</v>
      </c>
      <c r="B128" s="170">
        <v>948786.23310045898</v>
      </c>
      <c r="U128" s="145">
        <v>108</v>
      </c>
      <c r="V128" s="145">
        <v>-23566963.581005048</v>
      </c>
    </row>
    <row r="129" spans="1:22" x14ac:dyDescent="0.35">
      <c r="A129" s="70">
        <f t="shared" si="10"/>
        <v>110</v>
      </c>
      <c r="B129" s="170">
        <v>948786.23310045898</v>
      </c>
      <c r="U129" s="145">
        <v>109</v>
      </c>
      <c r="V129" s="145">
        <v>-11556642.177773559</v>
      </c>
    </row>
    <row r="130" spans="1:22" x14ac:dyDescent="0.35">
      <c r="A130" s="70">
        <f t="shared" si="10"/>
        <v>111</v>
      </c>
      <c r="B130" s="170">
        <v>948786.23310045898</v>
      </c>
      <c r="U130" s="145">
        <v>110</v>
      </c>
      <c r="V130" s="145">
        <v>-16191389.392333731</v>
      </c>
    </row>
    <row r="131" spans="1:22" x14ac:dyDescent="0.35">
      <c r="A131" s="70">
        <f t="shared" si="10"/>
        <v>112</v>
      </c>
      <c r="B131" s="170">
        <v>948786.23310045898</v>
      </c>
      <c r="U131" s="145">
        <v>111</v>
      </c>
      <c r="V131" s="145">
        <v>-13092255.308209904</v>
      </c>
    </row>
    <row r="132" spans="1:22" x14ac:dyDescent="0.35">
      <c r="A132" s="70">
        <f t="shared" si="10"/>
        <v>113</v>
      </c>
      <c r="B132" s="170">
        <v>948786.23310045898</v>
      </c>
      <c r="U132" s="145">
        <v>112</v>
      </c>
      <c r="V132" s="145">
        <v>1910819.2013192698</v>
      </c>
    </row>
    <row r="133" spans="1:22" x14ac:dyDescent="0.35">
      <c r="A133" s="70">
        <f t="shared" si="10"/>
        <v>114</v>
      </c>
      <c r="B133" s="170">
        <v>948786.23310045898</v>
      </c>
      <c r="U133" s="145">
        <v>113</v>
      </c>
      <c r="V133" s="145">
        <v>16365606.026619967</v>
      </c>
    </row>
    <row r="134" spans="1:22" x14ac:dyDescent="0.35">
      <c r="A134" s="70">
        <f t="shared" si="10"/>
        <v>115</v>
      </c>
      <c r="B134" s="170">
        <v>948786.23310045898</v>
      </c>
      <c r="U134" s="145">
        <v>114</v>
      </c>
      <c r="V134" s="145">
        <v>-27532875.033201396</v>
      </c>
    </row>
    <row r="135" spans="1:22" x14ac:dyDescent="0.35">
      <c r="A135" s="70">
        <f t="shared" si="10"/>
        <v>116</v>
      </c>
      <c r="B135" s="170">
        <v>948786.23310045898</v>
      </c>
      <c r="U135" s="145">
        <v>115</v>
      </c>
      <c r="V135" s="145">
        <v>-12837408.74658286</v>
      </c>
    </row>
    <row r="136" spans="1:22" x14ac:dyDescent="0.35">
      <c r="A136" s="70">
        <f t="shared" si="10"/>
        <v>117</v>
      </c>
      <c r="B136" s="170">
        <v>948786.23310045898</v>
      </c>
      <c r="U136" s="145">
        <v>116</v>
      </c>
      <c r="V136" s="145">
        <v>8947510.0215163454</v>
      </c>
    </row>
    <row r="137" spans="1:22" x14ac:dyDescent="0.35">
      <c r="A137" s="70">
        <f t="shared" si="10"/>
        <v>118</v>
      </c>
      <c r="B137" s="170">
        <v>948786.23310045898</v>
      </c>
      <c r="U137" s="145">
        <v>117</v>
      </c>
      <c r="V137" s="145">
        <v>13836848.788189474</v>
      </c>
    </row>
    <row r="138" spans="1:22" x14ac:dyDescent="0.35">
      <c r="A138" s="70">
        <f t="shared" si="10"/>
        <v>119</v>
      </c>
      <c r="B138" s="170">
        <v>948786.23310045898</v>
      </c>
      <c r="U138" s="145">
        <v>118</v>
      </c>
      <c r="V138" s="145">
        <v>17757152.381605569</v>
      </c>
    </row>
    <row r="139" spans="1:22" x14ac:dyDescent="0.35">
      <c r="A139" s="70">
        <f t="shared" si="10"/>
        <v>120</v>
      </c>
      <c r="B139" s="170">
        <v>948786.23310045898</v>
      </c>
      <c r="U139" s="145">
        <v>119</v>
      </c>
      <c r="V139" s="145">
        <v>6436298.8686918803</v>
      </c>
    </row>
    <row r="140" spans="1:22" x14ac:dyDescent="0.35">
      <c r="A140" s="70">
        <f t="shared" si="10"/>
        <v>121</v>
      </c>
      <c r="B140" s="170">
        <v>948786.23310045898</v>
      </c>
      <c r="U140" s="145">
        <v>120</v>
      </c>
      <c r="V140" s="145">
        <v>-15702106.572324729</v>
      </c>
    </row>
    <row r="141" spans="1:22" x14ac:dyDescent="0.35">
      <c r="A141" s="70">
        <f t="shared" si="10"/>
        <v>122</v>
      </c>
      <c r="B141" s="170">
        <v>948786.23310045898</v>
      </c>
      <c r="U141" s="145">
        <v>121</v>
      </c>
      <c r="V141" s="145">
        <v>-16221516.544903908</v>
      </c>
    </row>
    <row r="142" spans="1:22" x14ac:dyDescent="0.35">
      <c r="A142" s="70">
        <f t="shared" si="10"/>
        <v>123</v>
      </c>
      <c r="B142" s="170">
        <v>948786.23310045898</v>
      </c>
      <c r="U142" s="145">
        <v>122</v>
      </c>
      <c r="V142" s="145">
        <v>4470161.2392800637</v>
      </c>
    </row>
    <row r="143" spans="1:22" x14ac:dyDescent="0.35">
      <c r="A143" s="70">
        <f t="shared" si="10"/>
        <v>124</v>
      </c>
      <c r="B143" s="170">
        <v>948786.23310045898</v>
      </c>
      <c r="U143" s="145">
        <v>123</v>
      </c>
      <c r="V143" s="145">
        <v>203070.95241804048</v>
      </c>
    </row>
    <row r="144" spans="1:22" x14ac:dyDescent="0.35">
      <c r="A144" s="70">
        <f t="shared" si="10"/>
        <v>125</v>
      </c>
      <c r="B144" s="170">
        <v>948786.23310045898</v>
      </c>
      <c r="U144" s="145">
        <v>124</v>
      </c>
      <c r="V144" s="145">
        <v>39331518.015781678</v>
      </c>
    </row>
    <row r="145" spans="1:22" x14ac:dyDescent="0.35">
      <c r="A145" s="70">
        <f t="shared" si="10"/>
        <v>126</v>
      </c>
      <c r="B145" s="170">
        <v>948786.23310045898</v>
      </c>
      <c r="U145" s="145">
        <v>125</v>
      </c>
      <c r="V145" s="145">
        <v>-6614866.9162394181</v>
      </c>
    </row>
    <row r="146" spans="1:22" x14ac:dyDescent="0.35">
      <c r="A146" s="70">
        <f t="shared" si="10"/>
        <v>127</v>
      </c>
      <c r="B146" s="170">
        <v>948786.23310045898</v>
      </c>
      <c r="U146" s="145">
        <v>126</v>
      </c>
      <c r="V146" s="145">
        <v>32876375.545369953</v>
      </c>
    </row>
    <row r="147" spans="1:22" x14ac:dyDescent="0.35">
      <c r="A147" s="70">
        <f t="shared" si="10"/>
        <v>128</v>
      </c>
      <c r="B147" s="170">
        <v>948786.23310045898</v>
      </c>
      <c r="U147" s="145">
        <v>127</v>
      </c>
      <c r="V147" s="145">
        <v>-3071730.6752542946</v>
      </c>
    </row>
    <row r="148" spans="1:22" x14ac:dyDescent="0.35">
      <c r="A148" s="70">
        <f t="shared" si="10"/>
        <v>129</v>
      </c>
      <c r="B148" s="170">
        <v>948786.23310045898</v>
      </c>
      <c r="U148" s="145">
        <v>128</v>
      </c>
      <c r="V148" s="145">
        <v>34494524.835632585</v>
      </c>
    </row>
    <row r="149" spans="1:22" x14ac:dyDescent="0.35">
      <c r="A149" s="70">
        <f t="shared" si="10"/>
        <v>130</v>
      </c>
      <c r="B149" s="170">
        <v>948786.23310045898</v>
      </c>
      <c r="U149" s="145">
        <v>129</v>
      </c>
      <c r="V149" s="145">
        <v>-7659528.225577198</v>
      </c>
    </row>
    <row r="150" spans="1:22" x14ac:dyDescent="0.35">
      <c r="A150" s="70">
        <f t="shared" ref="A150:A213" si="11">A149+1</f>
        <v>131</v>
      </c>
      <c r="B150" s="170">
        <v>948786.23310045898</v>
      </c>
      <c r="U150" s="145">
        <v>130</v>
      </c>
      <c r="V150" s="145">
        <v>25123674.46004279</v>
      </c>
    </row>
    <row r="151" spans="1:22" x14ac:dyDescent="0.35">
      <c r="A151" s="70">
        <f t="shared" si="11"/>
        <v>132</v>
      </c>
      <c r="B151" s="170">
        <v>948786.23310045898</v>
      </c>
      <c r="U151" s="145">
        <v>131</v>
      </c>
      <c r="V151" s="145">
        <v>3632474.5251184367</v>
      </c>
    </row>
    <row r="152" spans="1:22" x14ac:dyDescent="0.35">
      <c r="A152" s="70">
        <f t="shared" si="11"/>
        <v>133</v>
      </c>
      <c r="B152" s="170">
        <v>948786.23310045898</v>
      </c>
      <c r="U152" s="145">
        <v>132</v>
      </c>
      <c r="V152" s="145">
        <v>3771862.6173169836</v>
      </c>
    </row>
    <row r="153" spans="1:22" x14ac:dyDescent="0.35">
      <c r="A153" s="70">
        <f t="shared" si="11"/>
        <v>134</v>
      </c>
      <c r="B153" s="170">
        <v>948786.23310045898</v>
      </c>
      <c r="U153" s="145">
        <v>133</v>
      </c>
      <c r="V153" s="145">
        <v>-15706481.479919512</v>
      </c>
    </row>
    <row r="154" spans="1:22" x14ac:dyDescent="0.35">
      <c r="A154" s="70">
        <f t="shared" si="11"/>
        <v>135</v>
      </c>
      <c r="B154" s="170">
        <v>948786.23310045898</v>
      </c>
      <c r="U154" s="145">
        <v>134</v>
      </c>
      <c r="V154" s="145">
        <v>1357920.9608588777</v>
      </c>
    </row>
    <row r="155" spans="1:22" x14ac:dyDescent="0.35">
      <c r="A155" s="70">
        <f t="shared" si="11"/>
        <v>136</v>
      </c>
      <c r="B155" s="170">
        <v>948786.23310045898</v>
      </c>
      <c r="U155" s="145">
        <v>135</v>
      </c>
      <c r="V155" s="145">
        <v>14083904.447156951</v>
      </c>
    </row>
    <row r="156" spans="1:22" x14ac:dyDescent="0.35">
      <c r="A156" s="70">
        <f t="shared" si="11"/>
        <v>137</v>
      </c>
      <c r="B156" s="170">
        <v>948786.23310045898</v>
      </c>
      <c r="U156" s="145">
        <v>136</v>
      </c>
      <c r="V156" s="145">
        <v>-864371.69320543855</v>
      </c>
    </row>
    <row r="157" spans="1:22" x14ac:dyDescent="0.35">
      <c r="A157" s="70">
        <f t="shared" si="11"/>
        <v>138</v>
      </c>
      <c r="B157" s="170">
        <v>948786.23310045898</v>
      </c>
      <c r="U157" s="145">
        <v>137</v>
      </c>
      <c r="V157" s="145">
        <v>-3018206.1358719878</v>
      </c>
    </row>
    <row r="158" spans="1:22" x14ac:dyDescent="0.35">
      <c r="A158" s="70">
        <f t="shared" si="11"/>
        <v>139</v>
      </c>
      <c r="B158" s="170">
        <v>948786.23310045898</v>
      </c>
      <c r="U158" s="145">
        <v>138</v>
      </c>
      <c r="V158" s="145">
        <v>21182099.393445753</v>
      </c>
    </row>
    <row r="159" spans="1:22" x14ac:dyDescent="0.35">
      <c r="A159" s="70">
        <f t="shared" si="11"/>
        <v>140</v>
      </c>
      <c r="B159" s="170">
        <v>948786.23310045898</v>
      </c>
      <c r="U159" s="145">
        <v>139</v>
      </c>
      <c r="V159" s="145">
        <v>-14766484.698424144</v>
      </c>
    </row>
    <row r="160" spans="1:22" x14ac:dyDescent="0.35">
      <c r="A160" s="70">
        <f t="shared" si="11"/>
        <v>141</v>
      </c>
      <c r="B160" s="170">
        <v>948786.23310045898</v>
      </c>
      <c r="U160" s="145">
        <v>140</v>
      </c>
      <c r="V160" s="145">
        <v>43601582.660517268</v>
      </c>
    </row>
    <row r="161" spans="1:22" x14ac:dyDescent="0.35">
      <c r="A161" s="70">
        <f t="shared" si="11"/>
        <v>142</v>
      </c>
      <c r="B161" s="170">
        <v>948786.23310045898</v>
      </c>
      <c r="U161" s="145">
        <v>141</v>
      </c>
      <c r="V161" s="145">
        <v>23312821.379427977</v>
      </c>
    </row>
    <row r="162" spans="1:22" x14ac:dyDescent="0.35">
      <c r="A162" s="70">
        <f t="shared" si="11"/>
        <v>143</v>
      </c>
      <c r="B162" s="170">
        <v>948786.23310045898</v>
      </c>
      <c r="U162" s="145">
        <v>142</v>
      </c>
      <c r="V162" s="145">
        <v>35105881.888506651</v>
      </c>
    </row>
    <row r="163" spans="1:22" x14ac:dyDescent="0.35">
      <c r="A163" s="70">
        <f t="shared" si="11"/>
        <v>144</v>
      </c>
      <c r="B163" s="170">
        <v>948786.23310045898</v>
      </c>
      <c r="U163" s="145">
        <v>143</v>
      </c>
      <c r="V163" s="145">
        <v>12210565.184917595</v>
      </c>
    </row>
    <row r="164" spans="1:22" x14ac:dyDescent="0.35">
      <c r="A164" s="70">
        <f t="shared" si="11"/>
        <v>145</v>
      </c>
      <c r="B164" s="170">
        <v>948786.23310045898</v>
      </c>
      <c r="U164" s="145">
        <v>144</v>
      </c>
      <c r="V164" s="145">
        <v>-20099186.702033315</v>
      </c>
    </row>
    <row r="165" spans="1:22" x14ac:dyDescent="0.35">
      <c r="A165" s="70">
        <f t="shared" si="11"/>
        <v>146</v>
      </c>
      <c r="B165" s="170">
        <v>948786.23310045898</v>
      </c>
      <c r="U165" s="145">
        <v>145</v>
      </c>
      <c r="V165" s="145">
        <v>39539966.031919695</v>
      </c>
    </row>
    <row r="166" spans="1:22" x14ac:dyDescent="0.35">
      <c r="A166" s="70">
        <f t="shared" si="11"/>
        <v>147</v>
      </c>
      <c r="B166" s="170">
        <v>948786.23310045898</v>
      </c>
      <c r="U166" s="145">
        <v>146</v>
      </c>
      <c r="V166" s="145">
        <v>-18488050.294944741</v>
      </c>
    </row>
    <row r="167" spans="1:22" x14ac:dyDescent="0.35">
      <c r="A167" s="70">
        <f t="shared" si="11"/>
        <v>148</v>
      </c>
      <c r="B167" s="170">
        <v>948786.23310045898</v>
      </c>
      <c r="U167" s="145">
        <v>147</v>
      </c>
      <c r="V167" s="145">
        <v>14758842.138856843</v>
      </c>
    </row>
    <row r="168" spans="1:22" x14ac:dyDescent="0.35">
      <c r="A168" s="70">
        <f t="shared" si="11"/>
        <v>149</v>
      </c>
      <c r="B168" s="170">
        <v>948786.23310045898</v>
      </c>
      <c r="U168" s="145">
        <v>148</v>
      </c>
      <c r="V168" s="145">
        <v>36850481.0339555</v>
      </c>
    </row>
    <row r="169" spans="1:22" x14ac:dyDescent="0.35">
      <c r="A169" s="70">
        <f t="shared" si="11"/>
        <v>150</v>
      </c>
      <c r="B169" s="170">
        <v>948786.23310045898</v>
      </c>
      <c r="U169" s="145">
        <v>149</v>
      </c>
      <c r="V169" s="145">
        <v>-5259176.1218429226</v>
      </c>
    </row>
    <row r="170" spans="1:22" x14ac:dyDescent="0.35">
      <c r="A170" s="70">
        <f t="shared" si="11"/>
        <v>151</v>
      </c>
      <c r="B170" s="170">
        <v>948786.23310045898</v>
      </c>
      <c r="U170" s="145">
        <v>150</v>
      </c>
      <c r="V170" s="145">
        <v>-6950159.5402509868</v>
      </c>
    </row>
    <row r="171" spans="1:22" x14ac:dyDescent="0.35">
      <c r="A171" s="70">
        <f t="shared" si="11"/>
        <v>152</v>
      </c>
      <c r="B171" s="170">
        <v>948786.23310045898</v>
      </c>
      <c r="U171" s="145">
        <v>151</v>
      </c>
      <c r="V171" s="145">
        <v>-1022756.9187420197</v>
      </c>
    </row>
    <row r="172" spans="1:22" x14ac:dyDescent="0.35">
      <c r="A172" s="70">
        <f t="shared" si="11"/>
        <v>153</v>
      </c>
      <c r="B172" s="170">
        <v>948786.23310045898</v>
      </c>
      <c r="U172" s="145">
        <v>152</v>
      </c>
      <c r="V172" s="145">
        <v>10618689.59590923</v>
      </c>
    </row>
    <row r="173" spans="1:22" x14ac:dyDescent="0.35">
      <c r="A173" s="70">
        <f t="shared" si="11"/>
        <v>154</v>
      </c>
      <c r="B173" s="170">
        <v>948786.23310045898</v>
      </c>
      <c r="U173" s="145">
        <v>153</v>
      </c>
      <c r="V173" s="145">
        <v>17519682.983865403</v>
      </c>
    </row>
    <row r="174" spans="1:22" x14ac:dyDescent="0.35">
      <c r="A174" s="70">
        <f t="shared" si="11"/>
        <v>155</v>
      </c>
      <c r="B174" s="170">
        <v>948786.23310045898</v>
      </c>
      <c r="U174" s="145">
        <v>154</v>
      </c>
      <c r="V174" s="145">
        <v>27711458.458367087</v>
      </c>
    </row>
    <row r="175" spans="1:22" x14ac:dyDescent="0.35">
      <c r="A175" s="70">
        <f t="shared" si="11"/>
        <v>156</v>
      </c>
      <c r="B175" s="170">
        <v>948786.23310045898</v>
      </c>
      <c r="U175" s="145">
        <v>155</v>
      </c>
      <c r="V175" s="145">
        <v>7881458.7382479534</v>
      </c>
    </row>
    <row r="176" spans="1:22" x14ac:dyDescent="0.35">
      <c r="A176" s="70">
        <f t="shared" si="11"/>
        <v>157</v>
      </c>
      <c r="B176" s="170">
        <v>948786.23310045898</v>
      </c>
      <c r="U176" s="145">
        <v>156</v>
      </c>
      <c r="V176" s="145">
        <v>2398303.163134031</v>
      </c>
    </row>
    <row r="177" spans="1:22" x14ac:dyDescent="0.35">
      <c r="A177" s="70">
        <f t="shared" si="11"/>
        <v>158</v>
      </c>
      <c r="B177" s="170">
        <v>948786.23310045898</v>
      </c>
      <c r="U177" s="145">
        <v>157</v>
      </c>
      <c r="V177" s="145">
        <v>-26074181.641793292</v>
      </c>
    </row>
    <row r="178" spans="1:22" x14ac:dyDescent="0.35">
      <c r="A178" s="70">
        <f t="shared" si="11"/>
        <v>159</v>
      </c>
      <c r="B178" s="170">
        <v>948786.23310045898</v>
      </c>
      <c r="U178" s="145">
        <v>158</v>
      </c>
      <c r="V178" s="145">
        <v>395847.10384291038</v>
      </c>
    </row>
    <row r="179" spans="1:22" x14ac:dyDescent="0.35">
      <c r="A179" s="70">
        <f t="shared" si="11"/>
        <v>160</v>
      </c>
      <c r="B179" s="170">
        <v>948786.23310045898</v>
      </c>
      <c r="U179" s="145">
        <v>159</v>
      </c>
      <c r="V179" s="145">
        <v>30500791.251777008</v>
      </c>
    </row>
    <row r="180" spans="1:22" x14ac:dyDescent="0.35">
      <c r="A180" s="70">
        <f t="shared" si="11"/>
        <v>161</v>
      </c>
      <c r="B180" s="170">
        <v>948786.23310045898</v>
      </c>
      <c r="U180" s="145">
        <v>160</v>
      </c>
      <c r="V180" s="145">
        <v>-491880.14822360873</v>
      </c>
    </row>
    <row r="181" spans="1:22" x14ac:dyDescent="0.35">
      <c r="A181" s="70">
        <f t="shared" si="11"/>
        <v>162</v>
      </c>
      <c r="B181" s="170">
        <v>948786.23310045898</v>
      </c>
      <c r="U181" s="145">
        <v>161</v>
      </c>
      <c r="V181" s="145">
        <v>4067601.5088567734</v>
      </c>
    </row>
    <row r="182" spans="1:22" x14ac:dyDescent="0.35">
      <c r="A182" s="70">
        <f t="shared" si="11"/>
        <v>163</v>
      </c>
      <c r="B182" s="170">
        <v>948786.23310045898</v>
      </c>
      <c r="U182" s="145">
        <v>162</v>
      </c>
      <c r="V182" s="145">
        <v>-10267072.604251098</v>
      </c>
    </row>
    <row r="183" spans="1:22" x14ac:dyDescent="0.35">
      <c r="A183" s="70">
        <f t="shared" si="11"/>
        <v>164</v>
      </c>
      <c r="B183" s="170">
        <v>948786.23310045898</v>
      </c>
      <c r="U183" s="145">
        <v>163</v>
      </c>
      <c r="V183" s="145">
        <v>34761142.105209112</v>
      </c>
    </row>
    <row r="184" spans="1:22" x14ac:dyDescent="0.35">
      <c r="A184" s="70">
        <f t="shared" si="11"/>
        <v>165</v>
      </c>
      <c r="B184" s="170">
        <v>948786.23310045898</v>
      </c>
      <c r="U184" s="145">
        <v>164</v>
      </c>
      <c r="V184" s="145">
        <v>-5886043.0618596897</v>
      </c>
    </row>
    <row r="185" spans="1:22" x14ac:dyDescent="0.35">
      <c r="A185" s="70">
        <f t="shared" si="11"/>
        <v>166</v>
      </c>
      <c r="B185" s="170">
        <v>948786.23310045898</v>
      </c>
      <c r="U185" s="145">
        <v>165</v>
      </c>
      <c r="V185" s="145">
        <v>2406970.6673237085</v>
      </c>
    </row>
    <row r="186" spans="1:22" x14ac:dyDescent="0.35">
      <c r="A186" s="70">
        <f t="shared" si="11"/>
        <v>167</v>
      </c>
      <c r="B186" s="170">
        <v>948786.23310045898</v>
      </c>
      <c r="U186" s="145">
        <v>166</v>
      </c>
      <c r="V186" s="145">
        <v>-23620916.979162432</v>
      </c>
    </row>
    <row r="187" spans="1:22" x14ac:dyDescent="0.35">
      <c r="A187" s="70">
        <f t="shared" si="11"/>
        <v>168</v>
      </c>
      <c r="B187" s="170">
        <v>948786.23310045898</v>
      </c>
      <c r="U187" s="145">
        <v>167</v>
      </c>
      <c r="V187" s="145">
        <v>23745146.605027251</v>
      </c>
    </row>
    <row r="188" spans="1:22" x14ac:dyDescent="0.35">
      <c r="A188" s="70">
        <f t="shared" si="11"/>
        <v>169</v>
      </c>
      <c r="B188" s="170">
        <v>948786.23310045898</v>
      </c>
      <c r="U188" s="145">
        <v>168</v>
      </c>
      <c r="V188" s="145">
        <v>49266004.210379899</v>
      </c>
    </row>
    <row r="189" spans="1:22" x14ac:dyDescent="0.35">
      <c r="A189" s="70">
        <f t="shared" si="11"/>
        <v>170</v>
      </c>
      <c r="B189" s="170">
        <v>948786.23310045898</v>
      </c>
      <c r="U189" s="145">
        <v>169</v>
      </c>
      <c r="V189" s="145">
        <v>29412163.108897068</v>
      </c>
    </row>
    <row r="190" spans="1:22" x14ac:dyDescent="0.35">
      <c r="A190" s="70">
        <f t="shared" si="11"/>
        <v>171</v>
      </c>
      <c r="B190" s="170">
        <v>948786.23310045898</v>
      </c>
      <c r="U190" s="145">
        <v>170</v>
      </c>
      <c r="V190" s="145">
        <v>-27493989.67951376</v>
      </c>
    </row>
    <row r="191" spans="1:22" x14ac:dyDescent="0.35">
      <c r="A191" s="70">
        <f t="shared" si="11"/>
        <v>172</v>
      </c>
      <c r="B191" s="170">
        <v>948786.23310045898</v>
      </c>
      <c r="U191" s="145">
        <v>171</v>
      </c>
      <c r="V191" s="145">
        <v>-4508661.8544166796</v>
      </c>
    </row>
    <row r="192" spans="1:22" x14ac:dyDescent="0.35">
      <c r="A192" s="70">
        <f t="shared" si="11"/>
        <v>173</v>
      </c>
      <c r="B192" s="170">
        <v>948786.23310045898</v>
      </c>
      <c r="U192" s="145">
        <v>172</v>
      </c>
      <c r="V192" s="145">
        <v>11475149.514778256</v>
      </c>
    </row>
    <row r="193" spans="1:22" x14ac:dyDescent="0.35">
      <c r="A193" s="70">
        <f t="shared" si="11"/>
        <v>174</v>
      </c>
      <c r="B193" s="170">
        <v>948786.23310045898</v>
      </c>
      <c r="U193" s="145">
        <v>173</v>
      </c>
      <c r="V193" s="145">
        <v>4102741.1033387817</v>
      </c>
    </row>
    <row r="194" spans="1:22" x14ac:dyDescent="0.35">
      <c r="A194" s="70">
        <f t="shared" si="11"/>
        <v>175</v>
      </c>
      <c r="B194" s="170">
        <v>948786.23310045898</v>
      </c>
      <c r="U194" s="145">
        <v>174</v>
      </c>
      <c r="V194" s="145">
        <v>-23489213.158679761</v>
      </c>
    </row>
    <row r="195" spans="1:22" x14ac:dyDescent="0.35">
      <c r="A195" s="70">
        <f t="shared" si="11"/>
        <v>176</v>
      </c>
      <c r="B195" s="170">
        <v>948786.23310045898</v>
      </c>
      <c r="U195" s="145">
        <v>175</v>
      </c>
      <c r="V195" s="145">
        <v>21501642.168919057</v>
      </c>
    </row>
    <row r="196" spans="1:22" x14ac:dyDescent="0.35">
      <c r="A196" s="70">
        <f t="shared" si="11"/>
        <v>177</v>
      </c>
      <c r="B196" s="170">
        <v>948786.23310045898</v>
      </c>
      <c r="U196" s="145">
        <v>176</v>
      </c>
      <c r="V196" s="145">
        <v>-14772574.430545349</v>
      </c>
    </row>
    <row r="197" spans="1:22" x14ac:dyDescent="0.35">
      <c r="A197" s="70">
        <f t="shared" si="11"/>
        <v>178</v>
      </c>
      <c r="B197" s="170">
        <v>948786.23310045898</v>
      </c>
      <c r="U197" s="145">
        <v>177</v>
      </c>
      <c r="V197" s="145">
        <v>-27053629.297777638</v>
      </c>
    </row>
    <row r="198" spans="1:22" x14ac:dyDescent="0.35">
      <c r="A198" s="70">
        <f t="shared" si="11"/>
        <v>179</v>
      </c>
      <c r="B198" s="170">
        <v>948786.23310045898</v>
      </c>
      <c r="U198" s="145">
        <v>178</v>
      </c>
      <c r="V198" s="145">
        <v>6305600.3339944668</v>
      </c>
    </row>
    <row r="199" spans="1:22" x14ac:dyDescent="0.35">
      <c r="A199" s="70">
        <f t="shared" si="11"/>
        <v>180</v>
      </c>
      <c r="B199" s="170">
        <v>948786.23310045898</v>
      </c>
      <c r="U199" s="145">
        <v>179</v>
      </c>
      <c r="V199" s="145">
        <v>-29407242.197503623</v>
      </c>
    </row>
    <row r="200" spans="1:22" x14ac:dyDescent="0.35">
      <c r="A200" s="70">
        <f t="shared" si="11"/>
        <v>181</v>
      </c>
      <c r="B200" s="170">
        <v>948786.23310045898</v>
      </c>
      <c r="U200" s="145">
        <v>180</v>
      </c>
      <c r="V200" s="145">
        <v>22138640.261224274</v>
      </c>
    </row>
    <row r="201" spans="1:22" x14ac:dyDescent="0.35">
      <c r="A201" s="70">
        <f t="shared" si="11"/>
        <v>182</v>
      </c>
      <c r="B201" s="170">
        <v>948786.23310045898</v>
      </c>
      <c r="U201" s="145">
        <v>181</v>
      </c>
      <c r="V201" s="145">
        <v>-13903700.673254758</v>
      </c>
    </row>
    <row r="202" spans="1:22" x14ac:dyDescent="0.35">
      <c r="A202" s="70">
        <f t="shared" si="11"/>
        <v>183</v>
      </c>
      <c r="B202" s="170">
        <v>948786.23310045898</v>
      </c>
      <c r="U202" s="145">
        <v>182</v>
      </c>
      <c r="V202" s="145">
        <v>12647295.783096455</v>
      </c>
    </row>
    <row r="203" spans="1:22" x14ac:dyDescent="0.35">
      <c r="A203" s="70">
        <f t="shared" si="11"/>
        <v>184</v>
      </c>
      <c r="B203" s="170">
        <v>948786.23310045898</v>
      </c>
      <c r="U203" s="145">
        <v>183</v>
      </c>
      <c r="V203" s="145">
        <v>-12451769.013634449</v>
      </c>
    </row>
    <row r="204" spans="1:22" x14ac:dyDescent="0.35">
      <c r="A204" s="70">
        <f t="shared" si="11"/>
        <v>185</v>
      </c>
      <c r="B204" s="170">
        <v>948786.23310045898</v>
      </c>
      <c r="U204" s="145">
        <v>184</v>
      </c>
      <c r="V204" s="145">
        <v>25880944.203505188</v>
      </c>
    </row>
    <row r="205" spans="1:22" x14ac:dyDescent="0.35">
      <c r="A205" s="70">
        <f t="shared" si="11"/>
        <v>186</v>
      </c>
      <c r="B205" s="170">
        <v>948786.23310045898</v>
      </c>
      <c r="U205" s="145">
        <v>185</v>
      </c>
      <c r="V205" s="145">
        <v>9752131.7550867237</v>
      </c>
    </row>
    <row r="206" spans="1:22" x14ac:dyDescent="0.35">
      <c r="A206" s="70">
        <f t="shared" si="11"/>
        <v>187</v>
      </c>
      <c r="B206" s="170">
        <v>948786.23310045898</v>
      </c>
      <c r="U206" s="145">
        <v>186</v>
      </c>
      <c r="V206" s="145">
        <v>-18748746.620728865</v>
      </c>
    </row>
    <row r="207" spans="1:22" x14ac:dyDescent="0.35">
      <c r="A207" s="70">
        <f t="shared" si="11"/>
        <v>188</v>
      </c>
      <c r="B207" s="170">
        <v>948786.23310045898</v>
      </c>
      <c r="U207" s="145">
        <v>187</v>
      </c>
      <c r="V207" s="145">
        <v>42679108.099783726</v>
      </c>
    </row>
    <row r="208" spans="1:22" x14ac:dyDescent="0.35">
      <c r="A208" s="70">
        <f t="shared" si="11"/>
        <v>189</v>
      </c>
      <c r="B208" s="170">
        <v>948786.23310045898</v>
      </c>
      <c r="U208" s="145">
        <v>188</v>
      </c>
      <c r="V208" s="145">
        <v>-757670.40742563643</v>
      </c>
    </row>
    <row r="209" spans="1:22" x14ac:dyDescent="0.35">
      <c r="A209" s="70">
        <f t="shared" si="11"/>
        <v>190</v>
      </c>
      <c r="B209" s="170">
        <v>948786.23310045898</v>
      </c>
      <c r="U209" s="145">
        <v>189</v>
      </c>
      <c r="V209" s="145">
        <v>10624551.610921137</v>
      </c>
    </row>
    <row r="210" spans="1:22" x14ac:dyDescent="0.35">
      <c r="A210" s="70">
        <f t="shared" si="11"/>
        <v>191</v>
      </c>
      <c r="B210" s="170">
        <v>948786.23310045898</v>
      </c>
      <c r="U210" s="145">
        <v>190</v>
      </c>
      <c r="V210" s="145">
        <v>-17209470.701296896</v>
      </c>
    </row>
    <row r="211" spans="1:22" x14ac:dyDescent="0.35">
      <c r="A211" s="70">
        <f t="shared" si="11"/>
        <v>192</v>
      </c>
      <c r="B211" s="170">
        <v>948786.23310045898</v>
      </c>
      <c r="U211" s="145">
        <v>191</v>
      </c>
      <c r="V211" s="145">
        <v>-5254462.9986951463</v>
      </c>
    </row>
    <row r="212" spans="1:22" x14ac:dyDescent="0.35">
      <c r="A212" s="70">
        <f t="shared" si="11"/>
        <v>193</v>
      </c>
      <c r="B212" s="170">
        <v>948786.23310045898</v>
      </c>
      <c r="U212" s="145">
        <v>192</v>
      </c>
      <c r="V212" s="145">
        <v>-6331604.43262849</v>
      </c>
    </row>
    <row r="213" spans="1:22" x14ac:dyDescent="0.35">
      <c r="A213" s="70">
        <f t="shared" si="11"/>
        <v>194</v>
      </c>
      <c r="B213" s="170">
        <v>948786.23310045898</v>
      </c>
      <c r="U213" s="145">
        <v>193</v>
      </c>
      <c r="V213" s="145">
        <v>-13730014.57127646</v>
      </c>
    </row>
    <row r="214" spans="1:22" x14ac:dyDescent="0.35">
      <c r="A214" s="70">
        <f t="shared" ref="A214:A277" si="12">A213+1</f>
        <v>195</v>
      </c>
      <c r="B214" s="170">
        <v>948786.23310045898</v>
      </c>
      <c r="U214" s="145">
        <v>194</v>
      </c>
      <c r="V214" s="145">
        <v>8222281.3092391975</v>
      </c>
    </row>
    <row r="215" spans="1:22" x14ac:dyDescent="0.35">
      <c r="A215" s="70">
        <f t="shared" si="12"/>
        <v>196</v>
      </c>
      <c r="B215" s="170">
        <v>948786.23310045898</v>
      </c>
      <c r="U215" s="145">
        <v>195</v>
      </c>
      <c r="V215" s="145">
        <v>-2017575.8626703024</v>
      </c>
    </row>
    <row r="216" spans="1:22" x14ac:dyDescent="0.35">
      <c r="A216" s="70">
        <f t="shared" si="12"/>
        <v>197</v>
      </c>
      <c r="B216" s="170">
        <v>948786.23310045898</v>
      </c>
      <c r="U216" s="145">
        <v>196</v>
      </c>
      <c r="V216" s="145">
        <v>29491883.190420158</v>
      </c>
    </row>
    <row r="217" spans="1:22" x14ac:dyDescent="0.35">
      <c r="A217" s="70">
        <f t="shared" si="12"/>
        <v>198</v>
      </c>
      <c r="B217" s="170">
        <v>948786.23310045898</v>
      </c>
      <c r="U217" s="145">
        <v>197</v>
      </c>
      <c r="V217" s="145">
        <v>24348115.806695376</v>
      </c>
    </row>
    <row r="218" spans="1:22" x14ac:dyDescent="0.35">
      <c r="A218" s="70">
        <f t="shared" si="12"/>
        <v>199</v>
      </c>
      <c r="B218" s="170">
        <v>948786.23310045898</v>
      </c>
      <c r="U218" s="145">
        <v>198</v>
      </c>
      <c r="V218" s="145">
        <v>7877499.1622410864</v>
      </c>
    </row>
    <row r="219" spans="1:22" x14ac:dyDescent="0.35">
      <c r="A219" s="70">
        <f t="shared" si="12"/>
        <v>200</v>
      </c>
      <c r="B219" s="170">
        <v>948786.23310045898</v>
      </c>
      <c r="U219" s="145">
        <v>199</v>
      </c>
      <c r="V219" s="145">
        <v>27783648.728484288</v>
      </c>
    </row>
    <row r="220" spans="1:22" x14ac:dyDescent="0.35">
      <c r="A220" s="70">
        <f t="shared" si="12"/>
        <v>201</v>
      </c>
      <c r="B220" s="170">
        <v>948786.23310045898</v>
      </c>
      <c r="U220" s="145">
        <v>200</v>
      </c>
      <c r="V220" s="145">
        <v>-7770608.7833079305</v>
      </c>
    </row>
    <row r="221" spans="1:22" x14ac:dyDescent="0.35">
      <c r="A221" s="70">
        <f t="shared" si="12"/>
        <v>202</v>
      </c>
      <c r="B221" s="170">
        <v>948786.23310045898</v>
      </c>
      <c r="U221" s="145">
        <v>201</v>
      </c>
      <c r="V221" s="145">
        <v>3794954.037159428</v>
      </c>
    </row>
    <row r="222" spans="1:22" x14ac:dyDescent="0.35">
      <c r="A222" s="70">
        <f t="shared" si="12"/>
        <v>203</v>
      </c>
      <c r="B222" s="170">
        <v>948786.23310045898</v>
      </c>
      <c r="U222" s="145">
        <v>202</v>
      </c>
      <c r="V222" s="145">
        <v>24641009.752777964</v>
      </c>
    </row>
    <row r="223" spans="1:22" x14ac:dyDescent="0.35">
      <c r="A223" s="70">
        <f t="shared" si="12"/>
        <v>204</v>
      </c>
      <c r="B223" s="170">
        <v>948786.23310045898</v>
      </c>
      <c r="U223" s="145">
        <v>203</v>
      </c>
      <c r="V223" s="145">
        <v>7134400.660259854</v>
      </c>
    </row>
    <row r="224" spans="1:22" x14ac:dyDescent="0.35">
      <c r="A224" s="70">
        <f t="shared" si="12"/>
        <v>205</v>
      </c>
      <c r="B224" s="170">
        <v>948786.23310045898</v>
      </c>
      <c r="U224" s="145">
        <v>204</v>
      </c>
      <c r="V224" s="145">
        <v>22724756.755204879</v>
      </c>
    </row>
    <row r="225" spans="1:22" x14ac:dyDescent="0.35">
      <c r="A225" s="70">
        <f t="shared" si="12"/>
        <v>206</v>
      </c>
      <c r="B225" s="170">
        <v>948786.23310045898</v>
      </c>
      <c r="U225" s="145">
        <v>205</v>
      </c>
      <c r="V225" s="145">
        <v>-14795714.419927113</v>
      </c>
    </row>
    <row r="226" spans="1:22" x14ac:dyDescent="0.35">
      <c r="A226" s="70">
        <f t="shared" si="12"/>
        <v>207</v>
      </c>
      <c r="B226" s="170">
        <v>948786.23310045898</v>
      </c>
      <c r="U226" s="145">
        <v>206</v>
      </c>
      <c r="V226" s="145">
        <v>22659592.779449396</v>
      </c>
    </row>
    <row r="227" spans="1:22" x14ac:dyDescent="0.35">
      <c r="A227" s="70">
        <f t="shared" si="12"/>
        <v>208</v>
      </c>
      <c r="B227" s="170">
        <v>948786.23310045898</v>
      </c>
      <c r="U227" s="145">
        <v>207</v>
      </c>
      <c r="V227" s="145">
        <v>-354519.12738101557</v>
      </c>
    </row>
    <row r="228" spans="1:22" x14ac:dyDescent="0.35">
      <c r="A228" s="70">
        <f t="shared" si="12"/>
        <v>209</v>
      </c>
      <c r="B228" s="170">
        <v>948786.23310045898</v>
      </c>
      <c r="U228" s="145">
        <v>208</v>
      </c>
      <c r="V228" s="145">
        <v>13483034.619704712</v>
      </c>
    </row>
    <row r="229" spans="1:22" x14ac:dyDescent="0.35">
      <c r="A229" s="70">
        <f t="shared" si="12"/>
        <v>210</v>
      </c>
      <c r="B229" s="170">
        <v>948786.23310045898</v>
      </c>
      <c r="U229" s="145">
        <v>209</v>
      </c>
      <c r="V229" s="145">
        <v>-2977974.2324515209</v>
      </c>
    </row>
    <row r="230" spans="1:22" x14ac:dyDescent="0.35">
      <c r="A230" s="70">
        <f t="shared" si="12"/>
        <v>211</v>
      </c>
      <c r="B230" s="170">
        <v>948786.23310045898</v>
      </c>
      <c r="U230" s="145">
        <v>210</v>
      </c>
      <c r="V230" s="145">
        <v>-13367297.181022983</v>
      </c>
    </row>
    <row r="231" spans="1:22" x14ac:dyDescent="0.35">
      <c r="A231" s="70">
        <f t="shared" si="12"/>
        <v>212</v>
      </c>
      <c r="B231" s="170">
        <v>948786.23310045898</v>
      </c>
      <c r="U231" s="145">
        <v>211</v>
      </c>
      <c r="V231" s="145">
        <v>-4090342.1562838554</v>
      </c>
    </row>
    <row r="232" spans="1:22" x14ac:dyDescent="0.35">
      <c r="A232" s="70">
        <f t="shared" si="12"/>
        <v>213</v>
      </c>
      <c r="B232" s="170">
        <v>948786.23310045898</v>
      </c>
      <c r="U232" s="145">
        <v>212</v>
      </c>
      <c r="V232" s="145">
        <v>11432867.441074543</v>
      </c>
    </row>
    <row r="233" spans="1:22" x14ac:dyDescent="0.35">
      <c r="A233" s="70">
        <f t="shared" si="12"/>
        <v>214</v>
      </c>
      <c r="B233" s="170">
        <v>948786.23310045898</v>
      </c>
      <c r="U233" s="145">
        <v>213</v>
      </c>
      <c r="V233" s="145">
        <v>18805425.645670682</v>
      </c>
    </row>
    <row r="234" spans="1:22" x14ac:dyDescent="0.35">
      <c r="A234" s="70">
        <f t="shared" si="12"/>
        <v>215</v>
      </c>
      <c r="B234" s="170">
        <v>948786.23310045898</v>
      </c>
      <c r="U234" s="145">
        <v>214</v>
      </c>
      <c r="V234" s="145">
        <v>52291882.440592535</v>
      </c>
    </row>
    <row r="235" spans="1:22" x14ac:dyDescent="0.35">
      <c r="A235" s="70">
        <f t="shared" si="12"/>
        <v>216</v>
      </c>
      <c r="B235" s="170">
        <v>948786.23310045898</v>
      </c>
      <c r="U235" s="145">
        <v>215</v>
      </c>
      <c r="V235" s="145">
        <v>23528364.784109809</v>
      </c>
    </row>
    <row r="236" spans="1:22" x14ac:dyDescent="0.35">
      <c r="A236" s="70">
        <f t="shared" si="12"/>
        <v>217</v>
      </c>
      <c r="B236" s="170">
        <v>948786.23310045898</v>
      </c>
      <c r="U236" s="145">
        <v>216</v>
      </c>
      <c r="V236" s="145">
        <v>-10376115.538055919</v>
      </c>
    </row>
    <row r="237" spans="1:22" x14ac:dyDescent="0.35">
      <c r="A237" s="70">
        <f t="shared" si="12"/>
        <v>218</v>
      </c>
      <c r="B237" s="170">
        <v>948786.23310045898</v>
      </c>
      <c r="U237" s="145">
        <v>217</v>
      </c>
      <c r="V237" s="145">
        <v>21780617.676220529</v>
      </c>
    </row>
    <row r="238" spans="1:22" x14ac:dyDescent="0.35">
      <c r="A238" s="70">
        <f t="shared" si="12"/>
        <v>219</v>
      </c>
      <c r="B238" s="170">
        <v>948786.23310045898</v>
      </c>
      <c r="U238" s="145">
        <v>218</v>
      </c>
      <c r="V238" s="145">
        <v>697627.30246957392</v>
      </c>
    </row>
    <row r="239" spans="1:22" x14ac:dyDescent="0.35">
      <c r="A239" s="70">
        <f t="shared" si="12"/>
        <v>220</v>
      </c>
      <c r="B239" s="170">
        <v>948786.23310045898</v>
      </c>
      <c r="U239" s="145">
        <v>219</v>
      </c>
      <c r="V239" s="145">
        <v>20279299.198759776</v>
      </c>
    </row>
    <row r="240" spans="1:22" x14ac:dyDescent="0.35">
      <c r="A240" s="70">
        <f t="shared" si="12"/>
        <v>221</v>
      </c>
      <c r="B240" s="170">
        <v>948786.23310045898</v>
      </c>
      <c r="U240" s="145">
        <v>220</v>
      </c>
      <c r="V240" s="145">
        <v>8540742.3628260382</v>
      </c>
    </row>
    <row r="241" spans="1:22" x14ac:dyDescent="0.35">
      <c r="A241" s="70">
        <f t="shared" si="12"/>
        <v>222</v>
      </c>
      <c r="B241" s="170">
        <v>948786.23310045898</v>
      </c>
      <c r="U241" s="145">
        <v>221</v>
      </c>
      <c r="V241" s="145">
        <v>35175327.989945561</v>
      </c>
    </row>
    <row r="242" spans="1:22" x14ac:dyDescent="0.35">
      <c r="A242" s="70">
        <f t="shared" si="12"/>
        <v>223</v>
      </c>
      <c r="B242" s="170">
        <v>948786.23310045898</v>
      </c>
      <c r="U242" s="145">
        <v>222</v>
      </c>
      <c r="V242" s="145">
        <v>19030497.354504924</v>
      </c>
    </row>
    <row r="243" spans="1:22" x14ac:dyDescent="0.35">
      <c r="A243" s="70">
        <f t="shared" si="12"/>
        <v>224</v>
      </c>
      <c r="B243" s="170">
        <v>948786.23310045898</v>
      </c>
      <c r="U243" s="145">
        <v>223</v>
      </c>
      <c r="V243" s="145">
        <v>40330372.533372849</v>
      </c>
    </row>
    <row r="244" spans="1:22" x14ac:dyDescent="0.35">
      <c r="A244" s="70">
        <f t="shared" si="12"/>
        <v>225</v>
      </c>
      <c r="B244" s="170">
        <v>948786.23310045898</v>
      </c>
      <c r="U244" s="145">
        <v>224</v>
      </c>
      <c r="V244" s="145">
        <v>-21079848.557423729</v>
      </c>
    </row>
    <row r="245" spans="1:22" x14ac:dyDescent="0.35">
      <c r="A245" s="70">
        <f t="shared" si="12"/>
        <v>226</v>
      </c>
      <c r="B245" s="170">
        <v>948786.23310045898</v>
      </c>
      <c r="U245" s="145">
        <v>225</v>
      </c>
      <c r="V245" s="145">
        <v>-14581915.140143184</v>
      </c>
    </row>
    <row r="246" spans="1:22" x14ac:dyDescent="0.35">
      <c r="A246" s="70">
        <f t="shared" si="12"/>
        <v>227</v>
      </c>
      <c r="B246" s="170">
        <v>948786.23310045898</v>
      </c>
      <c r="U246" s="145">
        <v>226</v>
      </c>
      <c r="V246" s="145">
        <v>1919901.6216952205</v>
      </c>
    </row>
    <row r="247" spans="1:22" x14ac:dyDescent="0.35">
      <c r="A247" s="70">
        <f t="shared" si="12"/>
        <v>228</v>
      </c>
      <c r="B247" s="170">
        <v>948786.23310045898</v>
      </c>
      <c r="U247" s="145">
        <v>227</v>
      </c>
      <c r="V247" s="145">
        <v>9186452.4375572503</v>
      </c>
    </row>
    <row r="248" spans="1:22" x14ac:dyDescent="0.35">
      <c r="A248" s="70">
        <f t="shared" si="12"/>
        <v>229</v>
      </c>
      <c r="B248" s="170">
        <v>948786.23310045898</v>
      </c>
      <c r="U248" s="145">
        <v>228</v>
      </c>
      <c r="V248" s="145">
        <v>19902595.599553932</v>
      </c>
    </row>
    <row r="249" spans="1:22" x14ac:dyDescent="0.35">
      <c r="A249" s="70">
        <f t="shared" si="12"/>
        <v>230</v>
      </c>
      <c r="B249" s="170">
        <v>948786.23310045898</v>
      </c>
      <c r="U249" s="145">
        <v>229</v>
      </c>
      <c r="V249" s="145">
        <v>1423990.3954896331</v>
      </c>
    </row>
    <row r="250" spans="1:22" x14ac:dyDescent="0.35">
      <c r="A250" s="70">
        <f t="shared" si="12"/>
        <v>231</v>
      </c>
      <c r="B250" s="170">
        <v>948786.23310045898</v>
      </c>
      <c r="U250" s="145">
        <v>230</v>
      </c>
      <c r="V250" s="145">
        <v>-8831241.1511443742</v>
      </c>
    </row>
    <row r="251" spans="1:22" x14ac:dyDescent="0.35">
      <c r="A251" s="70">
        <f t="shared" si="12"/>
        <v>232</v>
      </c>
      <c r="B251" s="170">
        <v>948786.23310045898</v>
      </c>
      <c r="U251" s="145">
        <v>231</v>
      </c>
      <c r="V251" s="145">
        <v>-10817013.686546462</v>
      </c>
    </row>
    <row r="252" spans="1:22" x14ac:dyDescent="0.35">
      <c r="A252" s="70">
        <f t="shared" si="12"/>
        <v>233</v>
      </c>
      <c r="B252" s="170">
        <v>948786.23310045898</v>
      </c>
      <c r="U252" s="145">
        <v>232</v>
      </c>
      <c r="V252" s="145">
        <v>-5895731.9465728626</v>
      </c>
    </row>
    <row r="253" spans="1:22" x14ac:dyDescent="0.35">
      <c r="A253" s="70">
        <f t="shared" si="12"/>
        <v>234</v>
      </c>
      <c r="B253" s="170">
        <v>948786.23310045898</v>
      </c>
      <c r="U253" s="145">
        <v>233</v>
      </c>
      <c r="V253" s="145">
        <v>32030253.560625259</v>
      </c>
    </row>
    <row r="254" spans="1:22" x14ac:dyDescent="0.35">
      <c r="A254" s="70">
        <f t="shared" si="12"/>
        <v>235</v>
      </c>
      <c r="B254" s="170">
        <v>948786.23310045898</v>
      </c>
      <c r="U254" s="145">
        <v>234</v>
      </c>
      <c r="V254" s="145">
        <v>11714576.856268547</v>
      </c>
    </row>
    <row r="255" spans="1:22" x14ac:dyDescent="0.35">
      <c r="A255" s="70">
        <f t="shared" si="12"/>
        <v>236</v>
      </c>
      <c r="B255" s="170">
        <v>948786.23310045898</v>
      </c>
      <c r="U255" s="145">
        <v>235</v>
      </c>
      <c r="V255" s="145">
        <v>-11090212.669326367</v>
      </c>
    </row>
    <row r="256" spans="1:22" x14ac:dyDescent="0.35">
      <c r="A256" s="70">
        <f t="shared" si="12"/>
        <v>237</v>
      </c>
      <c r="B256" s="170">
        <v>948786.23310045898</v>
      </c>
      <c r="U256" s="145">
        <v>236</v>
      </c>
      <c r="V256" s="145">
        <v>-11327584.022547016</v>
      </c>
    </row>
    <row r="257" spans="1:22" x14ac:dyDescent="0.35">
      <c r="A257" s="70">
        <f t="shared" si="12"/>
        <v>238</v>
      </c>
      <c r="B257" s="170">
        <v>948786.23310045898</v>
      </c>
      <c r="U257" s="145">
        <v>237</v>
      </c>
      <c r="V257" s="145">
        <v>6249084.824558299</v>
      </c>
    </row>
    <row r="258" spans="1:22" x14ac:dyDescent="0.35">
      <c r="A258" s="70">
        <f t="shared" si="12"/>
        <v>239</v>
      </c>
      <c r="B258" s="170">
        <v>948786.23310045898</v>
      </c>
      <c r="U258" s="145">
        <v>238</v>
      </c>
      <c r="V258" s="145">
        <v>4932949.4054454081</v>
      </c>
    </row>
    <row r="259" spans="1:22" x14ac:dyDescent="0.35">
      <c r="A259" s="70">
        <f t="shared" si="12"/>
        <v>240</v>
      </c>
      <c r="B259" s="170">
        <v>948786.23310045898</v>
      </c>
      <c r="U259" s="145">
        <v>239</v>
      </c>
      <c r="V259" s="145">
        <v>-6267391.1008853912</v>
      </c>
    </row>
    <row r="260" spans="1:22" x14ac:dyDescent="0.35">
      <c r="A260" s="70">
        <f t="shared" si="12"/>
        <v>241</v>
      </c>
      <c r="B260" s="170">
        <v>948786.23310045898</v>
      </c>
      <c r="U260" s="145">
        <v>240</v>
      </c>
      <c r="V260" s="145">
        <v>21862210.893576983</v>
      </c>
    </row>
    <row r="261" spans="1:22" x14ac:dyDescent="0.35">
      <c r="A261" s="70">
        <f t="shared" si="12"/>
        <v>242</v>
      </c>
      <c r="B261" s="170">
        <v>948786.23310045898</v>
      </c>
      <c r="U261" s="145">
        <v>241</v>
      </c>
      <c r="V261" s="145">
        <v>79625385.768438458</v>
      </c>
    </row>
    <row r="262" spans="1:22" x14ac:dyDescent="0.35">
      <c r="A262" s="70">
        <f t="shared" si="12"/>
        <v>243</v>
      </c>
      <c r="B262" s="170">
        <v>948786.23310045898</v>
      </c>
      <c r="U262" s="145">
        <v>242</v>
      </c>
      <c r="V262" s="145">
        <v>22257807.645813964</v>
      </c>
    </row>
    <row r="263" spans="1:22" x14ac:dyDescent="0.35">
      <c r="A263" s="70">
        <f t="shared" si="12"/>
        <v>244</v>
      </c>
      <c r="B263" s="170">
        <v>948786.23310045898</v>
      </c>
      <c r="U263" s="145">
        <v>243</v>
      </c>
      <c r="V263" s="145">
        <v>4706162.4248720966</v>
      </c>
    </row>
    <row r="264" spans="1:22" x14ac:dyDescent="0.35">
      <c r="A264" s="70">
        <f t="shared" si="12"/>
        <v>245</v>
      </c>
      <c r="B264" s="170">
        <v>948786.23310045898</v>
      </c>
      <c r="U264" s="145">
        <v>244</v>
      </c>
      <c r="V264" s="145">
        <v>18374944.417441502</v>
      </c>
    </row>
    <row r="265" spans="1:22" x14ac:dyDescent="0.35">
      <c r="A265" s="70">
        <f t="shared" si="12"/>
        <v>246</v>
      </c>
      <c r="B265" s="170">
        <v>948786.23310045898</v>
      </c>
      <c r="U265" s="145">
        <v>245</v>
      </c>
      <c r="V265" s="145">
        <v>-3773366.1375682801</v>
      </c>
    </row>
    <row r="266" spans="1:22" x14ac:dyDescent="0.35">
      <c r="A266" s="70">
        <f t="shared" si="12"/>
        <v>247</v>
      </c>
      <c r="B266" s="170">
        <v>948786.23310045898</v>
      </c>
      <c r="U266" s="145">
        <v>246</v>
      </c>
      <c r="V266" s="145">
        <v>-1570231.3891681582</v>
      </c>
    </row>
    <row r="267" spans="1:22" x14ac:dyDescent="0.35">
      <c r="A267" s="70">
        <f t="shared" si="12"/>
        <v>248</v>
      </c>
      <c r="B267" s="170">
        <v>948786.23310045898</v>
      </c>
      <c r="U267" s="145">
        <v>247</v>
      </c>
      <c r="V267" s="145">
        <v>4051303.7206194997</v>
      </c>
    </row>
    <row r="268" spans="1:22" x14ac:dyDescent="0.35">
      <c r="A268" s="70">
        <f t="shared" si="12"/>
        <v>249</v>
      </c>
      <c r="B268" s="170">
        <v>948786.23310045898</v>
      </c>
      <c r="U268" s="145">
        <v>248</v>
      </c>
      <c r="V268" s="145">
        <v>19498377.371339381</v>
      </c>
    </row>
    <row r="269" spans="1:22" x14ac:dyDescent="0.35">
      <c r="A269" s="70">
        <f t="shared" si="12"/>
        <v>250</v>
      </c>
      <c r="B269" s="170">
        <v>948786.23310045898</v>
      </c>
      <c r="U269" s="145">
        <v>249</v>
      </c>
      <c r="V269" s="145">
        <v>-16400668.964297999</v>
      </c>
    </row>
    <row r="270" spans="1:22" x14ac:dyDescent="0.35">
      <c r="A270" s="70">
        <f t="shared" si="12"/>
        <v>251</v>
      </c>
      <c r="B270" s="170">
        <v>948786.23310045898</v>
      </c>
      <c r="U270" s="145">
        <v>250</v>
      </c>
      <c r="V270" s="145">
        <v>17318839.456480324</v>
      </c>
    </row>
    <row r="271" spans="1:22" x14ac:dyDescent="0.35">
      <c r="A271" s="70">
        <f t="shared" si="12"/>
        <v>252</v>
      </c>
      <c r="B271" s="170">
        <v>948786.23310045898</v>
      </c>
      <c r="U271" s="145">
        <v>251</v>
      </c>
      <c r="V271" s="145">
        <v>39118555.273731411</v>
      </c>
    </row>
    <row r="272" spans="1:22" x14ac:dyDescent="0.35">
      <c r="A272" s="70">
        <f t="shared" si="12"/>
        <v>253</v>
      </c>
      <c r="B272" s="170">
        <v>948786.23310045898</v>
      </c>
      <c r="U272" s="145">
        <v>252</v>
      </c>
      <c r="V272" s="145">
        <v>-8320403.0774061065</v>
      </c>
    </row>
    <row r="273" spans="1:22" x14ac:dyDescent="0.35">
      <c r="A273" s="70">
        <f t="shared" si="12"/>
        <v>254</v>
      </c>
      <c r="B273" s="170">
        <v>948786.23310045898</v>
      </c>
      <c r="U273" s="145">
        <v>253</v>
      </c>
      <c r="V273" s="145">
        <v>-2077443.9723034129</v>
      </c>
    </row>
    <row r="274" spans="1:22" x14ac:dyDescent="0.35">
      <c r="A274" s="70">
        <f t="shared" si="12"/>
        <v>255</v>
      </c>
      <c r="B274" s="170">
        <v>948786.23310045898</v>
      </c>
      <c r="U274" s="145">
        <v>254</v>
      </c>
      <c r="V274" s="145">
        <v>-1500666.6988675296</v>
      </c>
    </row>
    <row r="275" spans="1:22" x14ac:dyDescent="0.35">
      <c r="A275" s="70">
        <f t="shared" si="12"/>
        <v>256</v>
      </c>
      <c r="B275" s="170">
        <v>948786.23310045898</v>
      </c>
      <c r="U275" s="145">
        <v>255</v>
      </c>
      <c r="V275" s="145">
        <v>27692335.29726062</v>
      </c>
    </row>
    <row r="276" spans="1:22" x14ac:dyDescent="0.35">
      <c r="A276" s="70">
        <f t="shared" si="12"/>
        <v>257</v>
      </c>
      <c r="B276" s="170">
        <v>948786.23310045898</v>
      </c>
      <c r="U276" s="145">
        <v>256</v>
      </c>
      <c r="V276" s="145">
        <v>3783104.329521399</v>
      </c>
    </row>
    <row r="277" spans="1:22" x14ac:dyDescent="0.35">
      <c r="A277" s="70">
        <f t="shared" si="12"/>
        <v>258</v>
      </c>
      <c r="B277" s="170">
        <v>948786.23310045898</v>
      </c>
      <c r="U277" s="145">
        <v>257</v>
      </c>
      <c r="V277" s="145">
        <v>2469288.1603763551</v>
      </c>
    </row>
    <row r="278" spans="1:22" x14ac:dyDescent="0.35">
      <c r="A278" s="70">
        <f t="shared" ref="A278:A341" si="13">A277+1</f>
        <v>259</v>
      </c>
      <c r="B278" s="170">
        <v>948786.23310045898</v>
      </c>
      <c r="U278" s="145">
        <v>258</v>
      </c>
      <c r="V278" s="145">
        <v>5859843.7079207711</v>
      </c>
    </row>
    <row r="279" spans="1:22" x14ac:dyDescent="0.35">
      <c r="A279" s="70">
        <f t="shared" si="13"/>
        <v>260</v>
      </c>
      <c r="B279" s="170">
        <v>948786.23310045898</v>
      </c>
      <c r="U279" s="145">
        <v>259</v>
      </c>
      <c r="V279" s="145">
        <v>40523845.103805162</v>
      </c>
    </row>
    <row r="280" spans="1:22" x14ac:dyDescent="0.35">
      <c r="A280" s="70">
        <f t="shared" si="13"/>
        <v>261</v>
      </c>
      <c r="B280" s="170">
        <v>948786.23310045898</v>
      </c>
      <c r="U280" s="145">
        <v>260</v>
      </c>
      <c r="V280" s="145">
        <v>38256505.188897081</v>
      </c>
    </row>
    <row r="281" spans="1:22" x14ac:dyDescent="0.35">
      <c r="A281" s="70">
        <f t="shared" si="13"/>
        <v>262</v>
      </c>
      <c r="B281" s="170">
        <v>948786.23310045898</v>
      </c>
      <c r="U281" s="145">
        <v>261</v>
      </c>
      <c r="V281" s="145">
        <v>12525000.435066149</v>
      </c>
    </row>
    <row r="282" spans="1:22" x14ac:dyDescent="0.35">
      <c r="A282" s="70">
        <f t="shared" si="13"/>
        <v>263</v>
      </c>
      <c r="B282" s="170">
        <v>948786.23310045898</v>
      </c>
      <c r="U282" s="145">
        <v>262</v>
      </c>
      <c r="V282" s="145">
        <v>42234608.815222427</v>
      </c>
    </row>
    <row r="283" spans="1:22" x14ac:dyDescent="0.35">
      <c r="A283" s="70">
        <f t="shared" si="13"/>
        <v>264</v>
      </c>
      <c r="B283" s="170">
        <v>948786.23310045898</v>
      </c>
      <c r="U283" s="145">
        <v>263</v>
      </c>
      <c r="V283" s="145">
        <v>-12589020.72268041</v>
      </c>
    </row>
    <row r="284" spans="1:22" x14ac:dyDescent="0.35">
      <c r="A284" s="70">
        <f t="shared" si="13"/>
        <v>265</v>
      </c>
      <c r="B284" s="170">
        <v>948786.23310045898</v>
      </c>
      <c r="U284" s="145">
        <v>264</v>
      </c>
      <c r="V284" s="145">
        <v>14116602.460023023</v>
      </c>
    </row>
    <row r="285" spans="1:22" x14ac:dyDescent="0.35">
      <c r="A285" s="70">
        <f t="shared" si="13"/>
        <v>266</v>
      </c>
      <c r="B285" s="170">
        <v>948786.23310045898</v>
      </c>
      <c r="U285" s="145">
        <v>265</v>
      </c>
      <c r="V285" s="145">
        <v>-8844382.7694881503</v>
      </c>
    </row>
    <row r="286" spans="1:22" x14ac:dyDescent="0.35">
      <c r="A286" s="70">
        <f t="shared" si="13"/>
        <v>267</v>
      </c>
      <c r="B286" s="170">
        <v>948786.23310045898</v>
      </c>
      <c r="U286" s="145">
        <v>266</v>
      </c>
      <c r="V286" s="145">
        <v>-11213949.718912205</v>
      </c>
    </row>
    <row r="287" spans="1:22" x14ac:dyDescent="0.35">
      <c r="A287" s="70">
        <f t="shared" si="13"/>
        <v>268</v>
      </c>
      <c r="B287" s="170">
        <v>948786.23310045898</v>
      </c>
      <c r="U287" s="145">
        <v>267</v>
      </c>
      <c r="V287" s="145">
        <v>3649836.4351074956</v>
      </c>
    </row>
    <row r="288" spans="1:22" x14ac:dyDescent="0.35">
      <c r="A288" s="70">
        <f t="shared" si="13"/>
        <v>269</v>
      </c>
      <c r="B288" s="170">
        <v>948786.23310045898</v>
      </c>
      <c r="U288" s="145">
        <v>268</v>
      </c>
      <c r="V288" s="145">
        <v>4452351.9964680262</v>
      </c>
    </row>
    <row r="289" spans="1:22" x14ac:dyDescent="0.35">
      <c r="A289" s="70">
        <f t="shared" si="13"/>
        <v>270</v>
      </c>
      <c r="B289" s="170">
        <v>948786.23310045898</v>
      </c>
      <c r="U289" s="145">
        <v>269</v>
      </c>
      <c r="V289" s="145">
        <v>-14404576.262247026</v>
      </c>
    </row>
    <row r="290" spans="1:22" x14ac:dyDescent="0.35">
      <c r="A290" s="70">
        <f t="shared" si="13"/>
        <v>271</v>
      </c>
      <c r="B290" s="170">
        <v>948786.23310045898</v>
      </c>
      <c r="U290" s="145">
        <v>270</v>
      </c>
      <c r="V290" s="145">
        <v>15219538.964690585</v>
      </c>
    </row>
    <row r="291" spans="1:22" x14ac:dyDescent="0.35">
      <c r="A291" s="70">
        <f t="shared" si="13"/>
        <v>272</v>
      </c>
      <c r="B291" s="170">
        <v>948786.23310045898</v>
      </c>
      <c r="U291" s="145">
        <v>271</v>
      </c>
      <c r="V291" s="145">
        <v>8127924.0882747397</v>
      </c>
    </row>
    <row r="292" spans="1:22" x14ac:dyDescent="0.35">
      <c r="A292" s="70">
        <f t="shared" si="13"/>
        <v>273</v>
      </c>
      <c r="B292" s="170">
        <v>948786.23310045898</v>
      </c>
      <c r="U292" s="145">
        <v>272</v>
      </c>
      <c r="V292" s="145">
        <v>-3666923.4780506045</v>
      </c>
    </row>
    <row r="293" spans="1:22" x14ac:dyDescent="0.35">
      <c r="A293" s="70">
        <f t="shared" si="13"/>
        <v>274</v>
      </c>
      <c r="B293" s="170">
        <v>948786.23310045898</v>
      </c>
      <c r="U293" s="145">
        <v>273</v>
      </c>
      <c r="V293" s="145">
        <v>21536865.582344472</v>
      </c>
    </row>
    <row r="294" spans="1:22" x14ac:dyDescent="0.35">
      <c r="A294" s="70">
        <f t="shared" si="13"/>
        <v>275</v>
      </c>
      <c r="B294" s="170">
        <v>948786.23310045898</v>
      </c>
      <c r="U294" s="145">
        <v>274</v>
      </c>
      <c r="V294" s="145">
        <v>30920156.956556015</v>
      </c>
    </row>
    <row r="295" spans="1:22" x14ac:dyDescent="0.35">
      <c r="A295" s="70">
        <f t="shared" si="13"/>
        <v>276</v>
      </c>
      <c r="B295" s="170">
        <v>948786.23310045898</v>
      </c>
      <c r="U295" s="145">
        <v>275</v>
      </c>
      <c r="V295" s="145">
        <v>5152352.2379635945</v>
      </c>
    </row>
    <row r="296" spans="1:22" x14ac:dyDescent="0.35">
      <c r="A296" s="70">
        <f t="shared" si="13"/>
        <v>277</v>
      </c>
      <c r="B296" s="170">
        <v>948786.23310045898</v>
      </c>
      <c r="U296" s="145">
        <v>276</v>
      </c>
      <c r="V296" s="145">
        <v>2316247.9305731617</v>
      </c>
    </row>
    <row r="297" spans="1:22" x14ac:dyDescent="0.35">
      <c r="A297" s="70">
        <f t="shared" si="13"/>
        <v>278</v>
      </c>
      <c r="B297" s="170">
        <v>948786.23310045898</v>
      </c>
      <c r="U297" s="145">
        <v>277</v>
      </c>
      <c r="V297" s="145">
        <v>7015421.843042098</v>
      </c>
    </row>
    <row r="298" spans="1:22" x14ac:dyDescent="0.35">
      <c r="A298" s="70">
        <f t="shared" si="13"/>
        <v>279</v>
      </c>
      <c r="B298" s="170">
        <v>948786.23310045898</v>
      </c>
      <c r="U298" s="145">
        <v>278</v>
      </c>
      <c r="V298" s="145">
        <v>-18225580.375586107</v>
      </c>
    </row>
    <row r="299" spans="1:22" x14ac:dyDescent="0.35">
      <c r="A299" s="70">
        <f t="shared" si="13"/>
        <v>280</v>
      </c>
      <c r="B299" s="170">
        <v>948786.23310045898</v>
      </c>
      <c r="U299" s="145">
        <v>279</v>
      </c>
      <c r="V299" s="145">
        <v>5598636.2575507909</v>
      </c>
    </row>
    <row r="300" spans="1:22" x14ac:dyDescent="0.35">
      <c r="A300" s="70">
        <f t="shared" si="13"/>
        <v>281</v>
      </c>
      <c r="B300" s="170">
        <v>948786.23310045898</v>
      </c>
      <c r="U300" s="145">
        <v>280</v>
      </c>
      <c r="V300" s="145">
        <v>3238509.3525105491</v>
      </c>
    </row>
    <row r="301" spans="1:22" x14ac:dyDescent="0.35">
      <c r="A301" s="70">
        <f t="shared" si="13"/>
        <v>282</v>
      </c>
      <c r="B301" s="170">
        <v>948786.23310045898</v>
      </c>
      <c r="U301" s="145">
        <v>281</v>
      </c>
      <c r="V301" s="145">
        <v>-4847698.1225066539</v>
      </c>
    </row>
    <row r="302" spans="1:22" x14ac:dyDescent="0.35">
      <c r="A302" s="70">
        <f t="shared" si="13"/>
        <v>283</v>
      </c>
      <c r="B302" s="170">
        <v>948786.23310045898</v>
      </c>
      <c r="U302" s="145">
        <v>282</v>
      </c>
      <c r="V302" s="145">
        <v>-15032403.028125342</v>
      </c>
    </row>
    <row r="303" spans="1:22" x14ac:dyDescent="0.35">
      <c r="A303" s="70">
        <f t="shared" si="13"/>
        <v>284</v>
      </c>
      <c r="B303" s="170">
        <v>948786.23310045898</v>
      </c>
      <c r="U303" s="145">
        <v>283</v>
      </c>
      <c r="V303" s="145">
        <v>13793259.006217629</v>
      </c>
    </row>
    <row r="304" spans="1:22" x14ac:dyDescent="0.35">
      <c r="A304" s="70">
        <f t="shared" si="13"/>
        <v>285</v>
      </c>
      <c r="B304" s="170">
        <v>948786.23310045898</v>
      </c>
      <c r="U304" s="145">
        <v>284</v>
      </c>
      <c r="V304" s="145">
        <v>65249853.237785377</v>
      </c>
    </row>
    <row r="305" spans="1:22" x14ac:dyDescent="0.35">
      <c r="A305" s="70">
        <f t="shared" si="13"/>
        <v>286</v>
      </c>
      <c r="B305" s="170">
        <v>948786.23310045898</v>
      </c>
      <c r="U305" s="145">
        <v>285</v>
      </c>
      <c r="V305" s="145">
        <v>17572116.263582826</v>
      </c>
    </row>
    <row r="306" spans="1:22" x14ac:dyDescent="0.35">
      <c r="A306" s="70">
        <f t="shared" si="13"/>
        <v>287</v>
      </c>
      <c r="B306" s="170">
        <v>948786.23310045898</v>
      </c>
      <c r="U306" s="145">
        <v>286</v>
      </c>
      <c r="V306" s="145">
        <v>11909249.972774841</v>
      </c>
    </row>
    <row r="307" spans="1:22" x14ac:dyDescent="0.35">
      <c r="A307" s="70">
        <f t="shared" si="13"/>
        <v>288</v>
      </c>
      <c r="B307" s="170">
        <v>948786.23310045898</v>
      </c>
      <c r="U307" s="145">
        <v>287</v>
      </c>
      <c r="V307" s="145">
        <v>-9512292.910126077</v>
      </c>
    </row>
    <row r="308" spans="1:22" x14ac:dyDescent="0.35">
      <c r="A308" s="70">
        <f t="shared" si="13"/>
        <v>289</v>
      </c>
      <c r="B308" s="170">
        <v>948786.23310045898</v>
      </c>
      <c r="U308" s="145">
        <v>288</v>
      </c>
      <c r="V308" s="145">
        <v>-20285660.646305379</v>
      </c>
    </row>
    <row r="309" spans="1:22" x14ac:dyDescent="0.35">
      <c r="A309" s="70">
        <f t="shared" si="13"/>
        <v>290</v>
      </c>
      <c r="B309" s="170">
        <v>948786.23310045898</v>
      </c>
      <c r="U309" s="145">
        <v>289</v>
      </c>
      <c r="V309" s="145">
        <v>25006282.125976179</v>
      </c>
    </row>
    <row r="310" spans="1:22" x14ac:dyDescent="0.35">
      <c r="A310" s="70">
        <f t="shared" si="13"/>
        <v>291</v>
      </c>
      <c r="B310" s="170">
        <v>948786.23310045898</v>
      </c>
      <c r="U310" s="145">
        <v>290</v>
      </c>
      <c r="V310" s="145">
        <v>31541930.919039395</v>
      </c>
    </row>
    <row r="311" spans="1:22" x14ac:dyDescent="0.35">
      <c r="A311" s="70">
        <f t="shared" si="13"/>
        <v>292</v>
      </c>
      <c r="B311" s="170">
        <v>948786.23310045898</v>
      </c>
      <c r="U311" s="145">
        <v>291</v>
      </c>
      <c r="V311" s="145">
        <v>25606674.337310486</v>
      </c>
    </row>
    <row r="312" spans="1:22" x14ac:dyDescent="0.35">
      <c r="A312" s="70">
        <f t="shared" si="13"/>
        <v>293</v>
      </c>
      <c r="B312" s="170">
        <v>948786.23310045898</v>
      </c>
      <c r="U312" s="145">
        <v>292</v>
      </c>
      <c r="V312" s="145">
        <v>-15796371.599138759</v>
      </c>
    </row>
    <row r="313" spans="1:22" x14ac:dyDescent="0.35">
      <c r="A313" s="70">
        <f t="shared" si="13"/>
        <v>294</v>
      </c>
      <c r="B313" s="170">
        <v>948786.23310045898</v>
      </c>
      <c r="U313" s="145">
        <v>293</v>
      </c>
      <c r="V313" s="145">
        <v>30791809.018832885</v>
      </c>
    </row>
    <row r="314" spans="1:22" x14ac:dyDescent="0.35">
      <c r="A314" s="70">
        <f t="shared" si="13"/>
        <v>295</v>
      </c>
      <c r="B314" s="170">
        <v>948786.23310045898</v>
      </c>
      <c r="U314" s="145">
        <v>294</v>
      </c>
      <c r="V314" s="145">
        <v>-9993398.0081948116</v>
      </c>
    </row>
    <row r="315" spans="1:22" x14ac:dyDescent="0.35">
      <c r="A315" s="70">
        <f t="shared" si="13"/>
        <v>296</v>
      </c>
      <c r="B315" s="170">
        <v>948786.23310045898</v>
      </c>
      <c r="U315" s="145">
        <v>295</v>
      </c>
      <c r="V315" s="145">
        <v>18375648.609274808</v>
      </c>
    </row>
    <row r="316" spans="1:22" x14ac:dyDescent="0.35">
      <c r="A316" s="70">
        <f t="shared" si="13"/>
        <v>297</v>
      </c>
      <c r="B316" s="170">
        <v>948786.23310045898</v>
      </c>
      <c r="U316" s="145">
        <v>296</v>
      </c>
      <c r="V316" s="145">
        <v>-1304132.0047238208</v>
      </c>
    </row>
    <row r="317" spans="1:22" x14ac:dyDescent="0.35">
      <c r="A317" s="70">
        <f t="shared" si="13"/>
        <v>298</v>
      </c>
      <c r="B317" s="170">
        <v>948786.23310045898</v>
      </c>
      <c r="U317" s="145">
        <v>297</v>
      </c>
      <c r="V317" s="145">
        <v>2124823.2309449725</v>
      </c>
    </row>
    <row r="318" spans="1:22" x14ac:dyDescent="0.35">
      <c r="A318" s="70">
        <f t="shared" si="13"/>
        <v>299</v>
      </c>
      <c r="B318" s="170">
        <v>948786.23310045898</v>
      </c>
      <c r="U318" s="145">
        <v>298</v>
      </c>
      <c r="V318" s="145">
        <v>52021940.411621176</v>
      </c>
    </row>
    <row r="319" spans="1:22" x14ac:dyDescent="0.35">
      <c r="A319" s="70">
        <f t="shared" si="13"/>
        <v>300</v>
      </c>
      <c r="B319" s="170">
        <v>948786.23310045898</v>
      </c>
      <c r="U319" s="145">
        <v>299</v>
      </c>
      <c r="V319" s="145">
        <v>-56933354.294077441</v>
      </c>
    </row>
    <row r="320" spans="1:22" x14ac:dyDescent="0.35">
      <c r="A320" s="70">
        <f t="shared" si="13"/>
        <v>301</v>
      </c>
      <c r="B320" s="170">
        <v>948786.23310045898</v>
      </c>
      <c r="U320" s="145">
        <v>300</v>
      </c>
      <c r="V320" s="145">
        <v>-17647773.607304465</v>
      </c>
    </row>
    <row r="321" spans="1:22" x14ac:dyDescent="0.35">
      <c r="A321" s="70">
        <f t="shared" si="13"/>
        <v>302</v>
      </c>
      <c r="B321" s="170">
        <v>948786.23310045898</v>
      </c>
      <c r="U321" s="145">
        <v>301</v>
      </c>
      <c r="V321" s="145">
        <v>16175089.599427465</v>
      </c>
    </row>
    <row r="322" spans="1:22" x14ac:dyDescent="0.35">
      <c r="A322" s="70">
        <f t="shared" si="13"/>
        <v>303</v>
      </c>
      <c r="B322" s="170">
        <v>948786.23310045898</v>
      </c>
      <c r="U322" s="145">
        <v>302</v>
      </c>
      <c r="V322" s="145">
        <v>16296774.09207866</v>
      </c>
    </row>
    <row r="323" spans="1:22" x14ac:dyDescent="0.35">
      <c r="A323" s="70">
        <f t="shared" si="13"/>
        <v>304</v>
      </c>
      <c r="B323" s="170">
        <v>948786.23310045898</v>
      </c>
      <c r="U323" s="145">
        <v>303</v>
      </c>
      <c r="V323" s="145">
        <v>-1120679.5937982574</v>
      </c>
    </row>
    <row r="324" spans="1:22" x14ac:dyDescent="0.35">
      <c r="A324" s="70">
        <f t="shared" si="13"/>
        <v>305</v>
      </c>
      <c r="B324" s="170">
        <v>948786.23310045898</v>
      </c>
      <c r="U324" s="145">
        <v>304</v>
      </c>
      <c r="V324" s="145">
        <v>18090695.217511445</v>
      </c>
    </row>
    <row r="325" spans="1:22" x14ac:dyDescent="0.35">
      <c r="A325" s="70">
        <f t="shared" si="13"/>
        <v>306</v>
      </c>
      <c r="B325" s="170">
        <v>948786.23310045898</v>
      </c>
      <c r="U325" s="145">
        <v>305</v>
      </c>
      <c r="V325" s="145">
        <v>-2966756.3684199601</v>
      </c>
    </row>
    <row r="326" spans="1:22" x14ac:dyDescent="0.35">
      <c r="A326" s="70">
        <f t="shared" si="13"/>
        <v>307</v>
      </c>
      <c r="B326" s="170">
        <v>948786.23310045898</v>
      </c>
      <c r="U326" s="145">
        <v>306</v>
      </c>
      <c r="V326" s="145">
        <v>48196614.737363927</v>
      </c>
    </row>
    <row r="327" spans="1:22" x14ac:dyDescent="0.35">
      <c r="A327" s="70">
        <f t="shared" si="13"/>
        <v>308</v>
      </c>
      <c r="B327" s="170">
        <v>948786.23310045898</v>
      </c>
      <c r="U327" s="145">
        <v>307</v>
      </c>
      <c r="V327" s="145">
        <v>34803631.519460097</v>
      </c>
    </row>
    <row r="328" spans="1:22" x14ac:dyDescent="0.35">
      <c r="A328" s="70">
        <f t="shared" si="13"/>
        <v>309</v>
      </c>
      <c r="B328" s="170">
        <v>948786.23310045898</v>
      </c>
      <c r="U328" s="145">
        <v>308</v>
      </c>
      <c r="V328" s="145">
        <v>-1949758.5079307929</v>
      </c>
    </row>
    <row r="329" spans="1:22" x14ac:dyDescent="0.35">
      <c r="A329" s="70">
        <f t="shared" si="13"/>
        <v>310</v>
      </c>
      <c r="B329" s="170">
        <v>948786.23310045898</v>
      </c>
      <c r="U329" s="145">
        <v>309</v>
      </c>
      <c r="V329" s="145">
        <v>-7922445.1020744611</v>
      </c>
    </row>
    <row r="330" spans="1:22" x14ac:dyDescent="0.35">
      <c r="A330" s="70">
        <f t="shared" si="13"/>
        <v>311</v>
      </c>
      <c r="B330" s="170">
        <v>948786.23310045898</v>
      </c>
      <c r="U330" s="145">
        <v>310</v>
      </c>
      <c r="V330" s="145">
        <v>-10891031.735912787</v>
      </c>
    </row>
    <row r="331" spans="1:22" x14ac:dyDescent="0.35">
      <c r="A331" s="70">
        <f t="shared" si="13"/>
        <v>312</v>
      </c>
      <c r="B331" s="170">
        <v>948786.23310045898</v>
      </c>
      <c r="U331" s="145">
        <v>311</v>
      </c>
      <c r="V331" s="145">
        <v>-30348103.94682334</v>
      </c>
    </row>
    <row r="332" spans="1:22" x14ac:dyDescent="0.35">
      <c r="A332" s="70">
        <f t="shared" si="13"/>
        <v>313</v>
      </c>
      <c r="B332" s="170">
        <v>948786.23310045898</v>
      </c>
      <c r="U332" s="145">
        <v>312</v>
      </c>
      <c r="V332" s="145">
        <v>21610881.658810824</v>
      </c>
    </row>
    <row r="333" spans="1:22" x14ac:dyDescent="0.35">
      <c r="A333" s="70">
        <f t="shared" si="13"/>
        <v>314</v>
      </c>
      <c r="B333" s="170">
        <v>948786.23310045898</v>
      </c>
      <c r="U333" s="145">
        <v>313</v>
      </c>
      <c r="V333" s="145">
        <v>21759310.237186041</v>
      </c>
    </row>
    <row r="334" spans="1:22" x14ac:dyDescent="0.35">
      <c r="A334" s="70">
        <f t="shared" si="13"/>
        <v>315</v>
      </c>
      <c r="B334" s="170">
        <v>948786.23310045898</v>
      </c>
      <c r="U334" s="145">
        <v>314</v>
      </c>
      <c r="V334" s="145">
        <v>-3210325.9638535604</v>
      </c>
    </row>
    <row r="335" spans="1:22" x14ac:dyDescent="0.35">
      <c r="A335" s="70">
        <f t="shared" si="13"/>
        <v>316</v>
      </c>
      <c r="B335" s="170">
        <v>948786.23310045898</v>
      </c>
      <c r="U335" s="145">
        <v>315</v>
      </c>
      <c r="V335" s="145">
        <v>-1742794.9060567655</v>
      </c>
    </row>
    <row r="336" spans="1:22" x14ac:dyDescent="0.35">
      <c r="A336" s="70">
        <f t="shared" si="13"/>
        <v>317</v>
      </c>
      <c r="B336" s="170">
        <v>948786.23310045898</v>
      </c>
      <c r="U336" s="145">
        <v>316</v>
      </c>
      <c r="V336" s="145">
        <v>-5707979.0738567039</v>
      </c>
    </row>
    <row r="337" spans="1:22" x14ac:dyDescent="0.35">
      <c r="A337" s="70">
        <f t="shared" si="13"/>
        <v>318</v>
      </c>
      <c r="B337" s="170">
        <v>948786.23310045898</v>
      </c>
      <c r="U337" s="145">
        <v>317</v>
      </c>
      <c r="V337" s="145">
        <v>26366117.187895138</v>
      </c>
    </row>
    <row r="338" spans="1:22" x14ac:dyDescent="0.35">
      <c r="A338" s="70">
        <f t="shared" si="13"/>
        <v>319</v>
      </c>
      <c r="B338" s="170">
        <v>948786.23310045898</v>
      </c>
      <c r="U338" s="145">
        <v>318</v>
      </c>
      <c r="V338" s="145">
        <v>-4148033.7234035693</v>
      </c>
    </row>
    <row r="339" spans="1:22" x14ac:dyDescent="0.35">
      <c r="A339" s="70">
        <f t="shared" si="13"/>
        <v>320</v>
      </c>
      <c r="B339" s="170">
        <v>948786.23310045898</v>
      </c>
      <c r="U339" s="145">
        <v>319</v>
      </c>
      <c r="V339" s="145">
        <v>-3152038.9640501626</v>
      </c>
    </row>
    <row r="340" spans="1:22" x14ac:dyDescent="0.35">
      <c r="A340" s="70">
        <f t="shared" si="13"/>
        <v>321</v>
      </c>
      <c r="B340" s="170">
        <v>948786.23310045898</v>
      </c>
      <c r="U340" s="145">
        <v>320</v>
      </c>
      <c r="V340" s="145">
        <v>2935093.9453523606</v>
      </c>
    </row>
    <row r="341" spans="1:22" x14ac:dyDescent="0.35">
      <c r="A341" s="70">
        <f t="shared" si="13"/>
        <v>322</v>
      </c>
      <c r="B341" s="170">
        <v>948786.23310045898</v>
      </c>
      <c r="U341" s="145">
        <v>321</v>
      </c>
      <c r="V341" s="145">
        <v>-19408933.216597881</v>
      </c>
    </row>
    <row r="342" spans="1:22" x14ac:dyDescent="0.35">
      <c r="A342" s="70">
        <f t="shared" ref="A342:A405" si="14">A341+1</f>
        <v>323</v>
      </c>
      <c r="B342" s="170">
        <v>948786.23310045898</v>
      </c>
      <c r="U342" s="145">
        <v>322</v>
      </c>
      <c r="V342" s="145">
        <v>41879402.245406821</v>
      </c>
    </row>
    <row r="343" spans="1:22" x14ac:dyDescent="0.35">
      <c r="A343" s="70">
        <f t="shared" si="14"/>
        <v>324</v>
      </c>
      <c r="B343" s="170">
        <v>948786.23310045898</v>
      </c>
      <c r="U343" s="145">
        <v>323</v>
      </c>
      <c r="V343" s="145">
        <v>80896681.592611775</v>
      </c>
    </row>
    <row r="344" spans="1:22" x14ac:dyDescent="0.35">
      <c r="A344" s="70">
        <f t="shared" si="14"/>
        <v>325</v>
      </c>
      <c r="B344" s="170">
        <v>948786.23310045898</v>
      </c>
      <c r="U344" s="145">
        <v>324</v>
      </c>
      <c r="V344" s="145">
        <v>-9679784.1528749857</v>
      </c>
    </row>
    <row r="345" spans="1:22" x14ac:dyDescent="0.35">
      <c r="A345" s="70">
        <f t="shared" si="14"/>
        <v>326</v>
      </c>
      <c r="B345" s="170">
        <v>948786.23310045898</v>
      </c>
      <c r="U345" s="145">
        <v>325</v>
      </c>
      <c r="V345" s="145">
        <v>1573864.6950755194</v>
      </c>
    </row>
    <row r="346" spans="1:22" x14ac:dyDescent="0.35">
      <c r="A346" s="70">
        <f t="shared" si="14"/>
        <v>327</v>
      </c>
      <c r="B346" s="170">
        <v>948786.23310045898</v>
      </c>
      <c r="U346" s="145">
        <v>326</v>
      </c>
      <c r="V346" s="145">
        <v>22309463.629170127</v>
      </c>
    </row>
    <row r="347" spans="1:22" x14ac:dyDescent="0.35">
      <c r="A347" s="70">
        <f t="shared" si="14"/>
        <v>328</v>
      </c>
      <c r="B347" s="170">
        <v>948786.23310045898</v>
      </c>
      <c r="U347" s="145">
        <v>327</v>
      </c>
      <c r="V347" s="145">
        <v>-4493399.1304164231</v>
      </c>
    </row>
    <row r="348" spans="1:22" x14ac:dyDescent="0.35">
      <c r="A348" s="70">
        <f t="shared" si="14"/>
        <v>329</v>
      </c>
      <c r="B348" s="170">
        <v>948786.23310045898</v>
      </c>
      <c r="U348" s="145">
        <v>328</v>
      </c>
      <c r="V348" s="145">
        <v>14510970.734519035</v>
      </c>
    </row>
    <row r="349" spans="1:22" x14ac:dyDescent="0.35">
      <c r="A349" s="70">
        <f t="shared" si="14"/>
        <v>330</v>
      </c>
      <c r="B349" s="170">
        <v>948786.23310045898</v>
      </c>
      <c r="U349" s="145">
        <v>329</v>
      </c>
      <c r="V349" s="145">
        <v>-4086966.3155675419</v>
      </c>
    </row>
    <row r="350" spans="1:22" x14ac:dyDescent="0.35">
      <c r="A350" s="70">
        <f t="shared" si="14"/>
        <v>331</v>
      </c>
      <c r="B350" s="170">
        <v>948786.23310045898</v>
      </c>
      <c r="U350" s="145">
        <v>330</v>
      </c>
      <c r="V350" s="145">
        <v>14631359.491042662</v>
      </c>
    </row>
    <row r="351" spans="1:22" x14ac:dyDescent="0.35">
      <c r="A351" s="70">
        <f t="shared" si="14"/>
        <v>332</v>
      </c>
      <c r="B351" s="170">
        <v>948786.23310045898</v>
      </c>
      <c r="U351" s="145">
        <v>331</v>
      </c>
      <c r="V351" s="145">
        <v>-501544.68237360567</v>
      </c>
    </row>
    <row r="352" spans="1:22" x14ac:dyDescent="0.35">
      <c r="A352" s="70">
        <f t="shared" si="14"/>
        <v>333</v>
      </c>
      <c r="B352" s="170">
        <v>948786.23310045898</v>
      </c>
      <c r="U352" s="145">
        <v>332</v>
      </c>
      <c r="V352" s="145">
        <v>-7423124.1213406995</v>
      </c>
    </row>
    <row r="353" spans="1:22" x14ac:dyDescent="0.35">
      <c r="A353" s="70">
        <f t="shared" si="14"/>
        <v>334</v>
      </c>
      <c r="B353" s="170">
        <v>948786.23310045898</v>
      </c>
      <c r="U353" s="145">
        <v>333</v>
      </c>
      <c r="V353" s="145">
        <v>36140105.771637291</v>
      </c>
    </row>
    <row r="354" spans="1:22" x14ac:dyDescent="0.35">
      <c r="A354" s="70">
        <f t="shared" si="14"/>
        <v>335</v>
      </c>
      <c r="B354" s="170">
        <v>948786.23310045898</v>
      </c>
      <c r="U354" s="145">
        <v>334</v>
      </c>
      <c r="V354" s="145">
        <v>8509268.6423591971</v>
      </c>
    </row>
    <row r="355" spans="1:22" x14ac:dyDescent="0.35">
      <c r="A355" s="70">
        <f t="shared" si="14"/>
        <v>336</v>
      </c>
      <c r="B355" s="170">
        <v>948786.23310045898</v>
      </c>
      <c r="U355" s="145">
        <v>335</v>
      </c>
      <c r="V355" s="145">
        <v>957081.2227778472</v>
      </c>
    </row>
    <row r="356" spans="1:22" x14ac:dyDescent="0.35">
      <c r="A356" s="70">
        <f t="shared" si="14"/>
        <v>337</v>
      </c>
      <c r="B356" s="170">
        <v>948786.23310045898</v>
      </c>
      <c r="U356" s="145">
        <v>336</v>
      </c>
      <c r="V356" s="145">
        <v>-17123879.303341091</v>
      </c>
    </row>
    <row r="357" spans="1:22" x14ac:dyDescent="0.35">
      <c r="A357" s="70">
        <f t="shared" si="14"/>
        <v>338</v>
      </c>
      <c r="B357" s="170">
        <v>948786.23310045898</v>
      </c>
      <c r="U357" s="145">
        <v>337</v>
      </c>
      <c r="V357" s="145">
        <v>-840478.06931501254</v>
      </c>
    </row>
    <row r="358" spans="1:22" x14ac:dyDescent="0.35">
      <c r="A358" s="70">
        <f t="shared" si="14"/>
        <v>339</v>
      </c>
      <c r="B358" s="170">
        <v>948786.23310045898</v>
      </c>
      <c r="U358" s="145">
        <v>338</v>
      </c>
      <c r="V358" s="145">
        <v>21553471.548600674</v>
      </c>
    </row>
    <row r="359" spans="1:22" x14ac:dyDescent="0.35">
      <c r="A359" s="70">
        <f t="shared" si="14"/>
        <v>340</v>
      </c>
      <c r="B359" s="170">
        <v>948786.23310045898</v>
      </c>
      <c r="U359" s="145">
        <v>339</v>
      </c>
      <c r="V359" s="145">
        <v>12533377.557310637</v>
      </c>
    </row>
    <row r="360" spans="1:22" x14ac:dyDescent="0.35">
      <c r="A360" s="70">
        <f t="shared" si="14"/>
        <v>341</v>
      </c>
      <c r="B360" s="170">
        <v>948786.23310045898</v>
      </c>
      <c r="U360" s="145">
        <v>340</v>
      </c>
      <c r="V360" s="145">
        <v>3033196.1179197244</v>
      </c>
    </row>
    <row r="361" spans="1:22" x14ac:dyDescent="0.35">
      <c r="A361" s="70">
        <f t="shared" si="14"/>
        <v>342</v>
      </c>
      <c r="B361" s="170">
        <v>948786.23310045898</v>
      </c>
      <c r="U361" s="145">
        <v>341</v>
      </c>
      <c r="V361" s="145">
        <v>25753416.953595936</v>
      </c>
    </row>
    <row r="362" spans="1:22" x14ac:dyDescent="0.35">
      <c r="A362" s="70">
        <f t="shared" si="14"/>
        <v>343</v>
      </c>
      <c r="B362" s="170">
        <v>948786.23310045898</v>
      </c>
      <c r="U362" s="145">
        <v>342</v>
      </c>
      <c r="V362" s="145">
        <v>-4475357.6190834902</v>
      </c>
    </row>
    <row r="363" spans="1:22" x14ac:dyDescent="0.35">
      <c r="A363" s="70">
        <f t="shared" si="14"/>
        <v>344</v>
      </c>
      <c r="B363" s="170">
        <v>948786.23310045898</v>
      </c>
      <c r="U363" s="145">
        <v>343</v>
      </c>
      <c r="V363" s="145">
        <v>41407467.641953416</v>
      </c>
    </row>
    <row r="364" spans="1:22" x14ac:dyDescent="0.35">
      <c r="A364" s="70">
        <f t="shared" si="14"/>
        <v>345</v>
      </c>
      <c r="B364" s="170">
        <v>948786.23310045898</v>
      </c>
      <c r="U364" s="145">
        <v>344</v>
      </c>
      <c r="V364" s="145">
        <v>-4772371.9162870944</v>
      </c>
    </row>
    <row r="365" spans="1:22" x14ac:dyDescent="0.35">
      <c r="A365" s="70">
        <f t="shared" si="14"/>
        <v>346</v>
      </c>
      <c r="B365" s="170">
        <v>948786.23310045898</v>
      </c>
      <c r="U365" s="145">
        <v>345</v>
      </c>
      <c r="V365" s="145">
        <v>-11859718.063777756</v>
      </c>
    </row>
    <row r="366" spans="1:22" x14ac:dyDescent="0.35">
      <c r="A366" s="70">
        <f t="shared" si="14"/>
        <v>347</v>
      </c>
      <c r="B366" s="170">
        <v>948786.23310045898</v>
      </c>
      <c r="U366" s="145">
        <v>346</v>
      </c>
      <c r="V366" s="145">
        <v>55234.154944494367</v>
      </c>
    </row>
    <row r="367" spans="1:22" x14ac:dyDescent="0.35">
      <c r="A367" s="70">
        <f t="shared" si="14"/>
        <v>348</v>
      </c>
      <c r="B367" s="170">
        <v>948786.23310045898</v>
      </c>
      <c r="U367" s="145">
        <v>347</v>
      </c>
      <c r="V367" s="145">
        <v>14403445.345255006</v>
      </c>
    </row>
    <row r="368" spans="1:22" x14ac:dyDescent="0.35">
      <c r="A368" s="70">
        <f t="shared" si="14"/>
        <v>349</v>
      </c>
      <c r="B368" s="170">
        <v>948786.23310045898</v>
      </c>
      <c r="U368" s="145">
        <v>348</v>
      </c>
      <c r="V368" s="145">
        <v>3705758.0685290135</v>
      </c>
    </row>
    <row r="369" spans="1:22" x14ac:dyDescent="0.35">
      <c r="A369" s="70">
        <f t="shared" si="14"/>
        <v>350</v>
      </c>
      <c r="B369" s="170">
        <v>948786.23310045898</v>
      </c>
      <c r="U369" s="145">
        <v>349</v>
      </c>
      <c r="V369" s="145">
        <v>3722139.3688009977</v>
      </c>
    </row>
    <row r="370" spans="1:22" x14ac:dyDescent="0.35">
      <c r="A370" s="70">
        <f t="shared" si="14"/>
        <v>351</v>
      </c>
      <c r="B370" s="170">
        <v>948786.23310045898</v>
      </c>
      <c r="U370" s="145">
        <v>350</v>
      </c>
      <c r="V370" s="145">
        <v>17988292.00436385</v>
      </c>
    </row>
    <row r="371" spans="1:22" x14ac:dyDescent="0.35">
      <c r="A371" s="70">
        <f t="shared" si="14"/>
        <v>352</v>
      </c>
      <c r="B371" s="170">
        <v>948786.23310045898</v>
      </c>
      <c r="U371" s="145">
        <v>351</v>
      </c>
      <c r="V371" s="145">
        <v>-655208.56364210695</v>
      </c>
    </row>
    <row r="372" spans="1:22" x14ac:dyDescent="0.35">
      <c r="A372" s="70">
        <f t="shared" si="14"/>
        <v>353</v>
      </c>
      <c r="B372" s="170">
        <v>948786.23310045898</v>
      </c>
      <c r="U372" s="145">
        <v>352</v>
      </c>
      <c r="V372" s="145">
        <v>-22503834.721131526</v>
      </c>
    </row>
    <row r="373" spans="1:22" x14ac:dyDescent="0.35">
      <c r="A373" s="70">
        <f t="shared" si="14"/>
        <v>354</v>
      </c>
      <c r="B373" s="170">
        <v>948786.23310045898</v>
      </c>
      <c r="U373" s="145">
        <v>353</v>
      </c>
      <c r="V373" s="145">
        <v>23868156.427692741</v>
      </c>
    </row>
    <row r="374" spans="1:22" x14ac:dyDescent="0.35">
      <c r="A374" s="70">
        <f t="shared" si="14"/>
        <v>355</v>
      </c>
      <c r="B374" s="170">
        <v>948786.23310045898</v>
      </c>
      <c r="U374" s="145">
        <v>354</v>
      </c>
      <c r="V374" s="145">
        <v>-13017599.290412867</v>
      </c>
    </row>
    <row r="375" spans="1:22" x14ac:dyDescent="0.35">
      <c r="A375" s="70">
        <f t="shared" si="14"/>
        <v>356</v>
      </c>
      <c r="B375" s="170">
        <v>948786.23310045898</v>
      </c>
      <c r="U375" s="145">
        <v>355</v>
      </c>
      <c r="V375" s="145">
        <v>6075762.3616498746</v>
      </c>
    </row>
    <row r="376" spans="1:22" x14ac:dyDescent="0.35">
      <c r="A376" s="70">
        <f t="shared" si="14"/>
        <v>357</v>
      </c>
      <c r="B376" s="170">
        <v>948786.23310045898</v>
      </c>
      <c r="U376" s="145">
        <v>356</v>
      </c>
      <c r="V376" s="145">
        <v>4412210.2928621396</v>
      </c>
    </row>
    <row r="377" spans="1:22" x14ac:dyDescent="0.35">
      <c r="A377" s="70">
        <f t="shared" si="14"/>
        <v>358</v>
      </c>
      <c r="B377" s="170">
        <v>948786.23310045898</v>
      </c>
      <c r="U377" s="145">
        <v>357</v>
      </c>
      <c r="V377" s="145">
        <v>2915635.3286547437</v>
      </c>
    </row>
    <row r="378" spans="1:22" x14ac:dyDescent="0.35">
      <c r="A378" s="70">
        <f t="shared" si="14"/>
        <v>359</v>
      </c>
      <c r="B378" s="170">
        <v>948786.23310045898</v>
      </c>
      <c r="U378" s="145">
        <v>358</v>
      </c>
      <c r="V378" s="145">
        <v>3297842.5950413756</v>
      </c>
    </row>
    <row r="379" spans="1:22" x14ac:dyDescent="0.35">
      <c r="A379" s="70">
        <f t="shared" si="14"/>
        <v>360</v>
      </c>
      <c r="B379" s="170">
        <v>948786.23310045898</v>
      </c>
      <c r="U379" s="145">
        <v>359</v>
      </c>
      <c r="V379" s="145">
        <v>-8487340.4711705595</v>
      </c>
    </row>
    <row r="380" spans="1:22" x14ac:dyDescent="0.35">
      <c r="A380" s="70">
        <f t="shared" si="14"/>
        <v>361</v>
      </c>
      <c r="B380" s="170">
        <v>948786.23310045898</v>
      </c>
      <c r="U380" s="145">
        <v>360</v>
      </c>
      <c r="V380" s="145">
        <v>-8697572.7235298418</v>
      </c>
    </row>
    <row r="381" spans="1:22" x14ac:dyDescent="0.35">
      <c r="A381" s="70">
        <f t="shared" si="14"/>
        <v>362</v>
      </c>
      <c r="B381" s="170">
        <v>948786.23310045898</v>
      </c>
      <c r="U381" s="145">
        <v>361</v>
      </c>
      <c r="V381" s="145">
        <v>5145726.9834382311</v>
      </c>
    </row>
    <row r="382" spans="1:22" x14ac:dyDescent="0.35">
      <c r="A382" s="70">
        <f t="shared" si="14"/>
        <v>363</v>
      </c>
      <c r="B382" s="170">
        <v>948786.23310045898</v>
      </c>
      <c r="U382" s="145">
        <v>362</v>
      </c>
      <c r="V382" s="145">
        <v>-3292831.0791722238</v>
      </c>
    </row>
    <row r="383" spans="1:22" x14ac:dyDescent="0.35">
      <c r="A383" s="70">
        <f t="shared" si="14"/>
        <v>364</v>
      </c>
      <c r="B383" s="170">
        <v>948786.23310045898</v>
      </c>
      <c r="U383" s="145">
        <v>363</v>
      </c>
      <c r="V383" s="145">
        <v>40198197.237166129</v>
      </c>
    </row>
    <row r="384" spans="1:22" x14ac:dyDescent="0.35">
      <c r="A384" s="70">
        <f t="shared" si="14"/>
        <v>365</v>
      </c>
      <c r="B384" s="170">
        <v>948786.23310045898</v>
      </c>
      <c r="U384" s="145">
        <v>364</v>
      </c>
      <c r="V384" s="145">
        <v>25552880.837339997</v>
      </c>
    </row>
    <row r="385" spans="1:22" x14ac:dyDescent="0.35">
      <c r="A385" s="70">
        <f t="shared" si="14"/>
        <v>366</v>
      </c>
      <c r="B385" s="170">
        <v>948786.23310045898</v>
      </c>
      <c r="U385" s="145">
        <v>365</v>
      </c>
      <c r="V385" s="145">
        <v>-19504580.907327116</v>
      </c>
    </row>
    <row r="386" spans="1:22" x14ac:dyDescent="0.35">
      <c r="A386" s="70">
        <f t="shared" si="14"/>
        <v>367</v>
      </c>
      <c r="B386" s="170">
        <v>948786.23310045898</v>
      </c>
      <c r="U386" s="145">
        <v>366</v>
      </c>
      <c r="V386" s="145">
        <v>21218320.019563343</v>
      </c>
    </row>
    <row r="387" spans="1:22" x14ac:dyDescent="0.35">
      <c r="A387" s="70">
        <f t="shared" si="14"/>
        <v>368</v>
      </c>
      <c r="B387" s="170">
        <v>948786.23310045898</v>
      </c>
      <c r="U387" s="145">
        <v>367</v>
      </c>
      <c r="V387" s="145">
        <v>-53174.840078551322</v>
      </c>
    </row>
    <row r="388" spans="1:22" x14ac:dyDescent="0.35">
      <c r="A388" s="70">
        <f t="shared" si="14"/>
        <v>369</v>
      </c>
      <c r="B388" s="170">
        <v>948786.23310045898</v>
      </c>
      <c r="U388" s="145">
        <v>368</v>
      </c>
      <c r="V388" s="145">
        <v>11285775.962948564</v>
      </c>
    </row>
    <row r="389" spans="1:22" x14ac:dyDescent="0.35">
      <c r="A389" s="70">
        <f t="shared" si="14"/>
        <v>370</v>
      </c>
      <c r="B389" s="170">
        <v>948786.23310045898</v>
      </c>
      <c r="U389" s="145">
        <v>369</v>
      </c>
      <c r="V389" s="145">
        <v>123130.01897368953</v>
      </c>
    </row>
    <row r="390" spans="1:22" x14ac:dyDescent="0.35">
      <c r="A390" s="70">
        <f t="shared" si="14"/>
        <v>371</v>
      </c>
      <c r="B390" s="170">
        <v>948786.23310045898</v>
      </c>
      <c r="U390" s="145">
        <v>370</v>
      </c>
      <c r="V390" s="145">
        <v>-15287977.105042202</v>
      </c>
    </row>
    <row r="391" spans="1:22" x14ac:dyDescent="0.35">
      <c r="A391" s="70">
        <f t="shared" si="14"/>
        <v>372</v>
      </c>
      <c r="B391" s="170">
        <v>948786.23310045898</v>
      </c>
      <c r="U391" s="145">
        <v>371</v>
      </c>
      <c r="V391" s="145">
        <v>-16511058.596531112</v>
      </c>
    </row>
    <row r="392" spans="1:22" x14ac:dyDescent="0.35">
      <c r="A392" s="70">
        <f t="shared" si="14"/>
        <v>373</v>
      </c>
      <c r="B392" s="170">
        <v>948786.23310045898</v>
      </c>
      <c r="U392" s="145">
        <v>372</v>
      </c>
      <c r="V392" s="145">
        <v>19470752.631781571</v>
      </c>
    </row>
    <row r="393" spans="1:22" x14ac:dyDescent="0.35">
      <c r="A393" s="70">
        <f t="shared" si="14"/>
        <v>374</v>
      </c>
      <c r="B393" s="170">
        <v>948786.23310045898</v>
      </c>
      <c r="U393" s="145">
        <v>373</v>
      </c>
      <c r="V393" s="145">
        <v>-2196349.4753853679</v>
      </c>
    </row>
    <row r="394" spans="1:22" x14ac:dyDescent="0.35">
      <c r="A394" s="70">
        <f t="shared" si="14"/>
        <v>375</v>
      </c>
      <c r="B394" s="170">
        <v>948786.23310045898</v>
      </c>
      <c r="U394" s="145">
        <v>374</v>
      </c>
      <c r="V394" s="145">
        <v>10448775.289784502</v>
      </c>
    </row>
    <row r="395" spans="1:22" x14ac:dyDescent="0.35">
      <c r="A395" s="70">
        <f t="shared" si="14"/>
        <v>376</v>
      </c>
      <c r="B395" s="170">
        <v>948786.23310045898</v>
      </c>
      <c r="U395" s="145">
        <v>375</v>
      </c>
      <c r="V395" s="145">
        <v>-4151394.0163187534</v>
      </c>
    </row>
    <row r="396" spans="1:22" x14ac:dyDescent="0.35">
      <c r="A396" s="70">
        <f t="shared" si="14"/>
        <v>377</v>
      </c>
      <c r="B396" s="170">
        <v>948786.23310045898</v>
      </c>
      <c r="U396" s="145">
        <v>376</v>
      </c>
      <c r="V396" s="145">
        <v>-16029460.192039715</v>
      </c>
    </row>
    <row r="397" spans="1:22" x14ac:dyDescent="0.35">
      <c r="A397" s="70">
        <f t="shared" si="14"/>
        <v>378</v>
      </c>
      <c r="B397" s="170">
        <v>948786.23310045898</v>
      </c>
      <c r="U397" s="145">
        <v>377</v>
      </c>
      <c r="V397" s="145">
        <v>43087108.937080026</v>
      </c>
    </row>
    <row r="398" spans="1:22" x14ac:dyDescent="0.35">
      <c r="A398" s="70">
        <f t="shared" si="14"/>
        <v>379</v>
      </c>
      <c r="B398" s="170">
        <v>948786.23310045898</v>
      </c>
      <c r="U398" s="145">
        <v>378</v>
      </c>
      <c r="V398" s="145">
        <v>-8180309.6941042636</v>
      </c>
    </row>
    <row r="399" spans="1:22" x14ac:dyDescent="0.35">
      <c r="A399" s="70">
        <f t="shared" si="14"/>
        <v>380</v>
      </c>
      <c r="B399" s="170">
        <v>948786.23310045898</v>
      </c>
      <c r="U399" s="145">
        <v>379</v>
      </c>
      <c r="V399" s="145">
        <v>-1630747.7732464224</v>
      </c>
    </row>
    <row r="400" spans="1:22" x14ac:dyDescent="0.35">
      <c r="A400" s="70">
        <f t="shared" si="14"/>
        <v>381</v>
      </c>
      <c r="B400" s="170">
        <v>948786.23310045898</v>
      </c>
      <c r="U400" s="145">
        <v>380</v>
      </c>
      <c r="V400" s="145">
        <v>-14627219.598969888</v>
      </c>
    </row>
    <row r="401" spans="1:22" x14ac:dyDescent="0.35">
      <c r="A401" s="70">
        <f t="shared" si="14"/>
        <v>382</v>
      </c>
      <c r="B401" s="170">
        <v>948786.23310045898</v>
      </c>
      <c r="U401" s="145">
        <v>381</v>
      </c>
      <c r="V401" s="145">
        <v>-5744634.0517224558</v>
      </c>
    </row>
    <row r="402" spans="1:22" x14ac:dyDescent="0.35">
      <c r="A402" s="70">
        <f t="shared" si="14"/>
        <v>383</v>
      </c>
      <c r="B402" s="170">
        <v>948786.23310045898</v>
      </c>
      <c r="U402" s="145">
        <v>382</v>
      </c>
      <c r="V402" s="145">
        <v>25722343.506040294</v>
      </c>
    </row>
    <row r="403" spans="1:22" x14ac:dyDescent="0.35">
      <c r="A403" s="70">
        <f t="shared" si="14"/>
        <v>384</v>
      </c>
      <c r="B403" s="170">
        <v>948786.23310045898</v>
      </c>
      <c r="U403" s="145">
        <v>383</v>
      </c>
      <c r="V403" s="145">
        <v>-27883567.436579823</v>
      </c>
    </row>
    <row r="404" spans="1:22" x14ac:dyDescent="0.35">
      <c r="A404" s="70">
        <f t="shared" si="14"/>
        <v>385</v>
      </c>
      <c r="B404" s="170">
        <v>948786.23310045898</v>
      </c>
      <c r="U404" s="145">
        <v>384</v>
      </c>
      <c r="V404" s="145">
        <v>32889692.943174131</v>
      </c>
    </row>
    <row r="405" spans="1:22" x14ac:dyDescent="0.35">
      <c r="A405" s="70">
        <f t="shared" si="14"/>
        <v>386</v>
      </c>
      <c r="B405" s="170">
        <v>948786.23310045898</v>
      </c>
      <c r="U405" s="145">
        <v>385</v>
      </c>
      <c r="V405" s="145">
        <v>-25645329.548330545</v>
      </c>
    </row>
    <row r="406" spans="1:22" x14ac:dyDescent="0.35">
      <c r="A406" s="70">
        <f t="shared" ref="A406:A469" si="15">A405+1</f>
        <v>387</v>
      </c>
      <c r="B406" s="170">
        <v>948786.23310045898</v>
      </c>
      <c r="U406" s="145">
        <v>386</v>
      </c>
      <c r="V406" s="145">
        <v>13206125.012846269</v>
      </c>
    </row>
    <row r="407" spans="1:22" x14ac:dyDescent="0.35">
      <c r="A407" s="70">
        <f t="shared" si="15"/>
        <v>388</v>
      </c>
      <c r="B407" s="170">
        <v>948786.23310045898</v>
      </c>
      <c r="U407" s="145">
        <v>387</v>
      </c>
      <c r="V407" s="145">
        <v>-5244850.4294009972</v>
      </c>
    </row>
    <row r="408" spans="1:22" x14ac:dyDescent="0.35">
      <c r="A408" s="70">
        <f t="shared" si="15"/>
        <v>389</v>
      </c>
      <c r="B408" s="170">
        <v>948786.23310045898</v>
      </c>
      <c r="U408" s="145">
        <v>388</v>
      </c>
      <c r="V408" s="145">
        <v>-5293463.2436799761</v>
      </c>
    </row>
    <row r="409" spans="1:22" x14ac:dyDescent="0.35">
      <c r="A409" s="70">
        <f t="shared" si="15"/>
        <v>390</v>
      </c>
      <c r="B409" s="170">
        <v>948786.23310045898</v>
      </c>
      <c r="U409" s="145">
        <v>389</v>
      </c>
      <c r="V409" s="145">
        <v>716029.53723134845</v>
      </c>
    </row>
    <row r="410" spans="1:22" x14ac:dyDescent="0.35">
      <c r="A410" s="70">
        <f t="shared" si="15"/>
        <v>391</v>
      </c>
      <c r="B410" s="170">
        <v>948786.23310045898</v>
      </c>
      <c r="U410" s="145">
        <v>390</v>
      </c>
      <c r="V410" s="145">
        <v>56719849.534818046</v>
      </c>
    </row>
    <row r="411" spans="1:22" x14ac:dyDescent="0.35">
      <c r="A411" s="70">
        <f t="shared" si="15"/>
        <v>392</v>
      </c>
      <c r="B411" s="170">
        <v>948786.23310045898</v>
      </c>
      <c r="U411" s="145">
        <v>391</v>
      </c>
      <c r="V411" s="145">
        <v>12083282.761867054</v>
      </c>
    </row>
    <row r="412" spans="1:22" x14ac:dyDescent="0.35">
      <c r="A412" s="70">
        <f t="shared" si="15"/>
        <v>393</v>
      </c>
      <c r="B412" s="170">
        <v>948786.23310045898</v>
      </c>
      <c r="U412" s="145">
        <v>392</v>
      </c>
      <c r="V412" s="145">
        <v>-5489433.8486213535</v>
      </c>
    </row>
    <row r="413" spans="1:22" x14ac:dyDescent="0.35">
      <c r="A413" s="70">
        <f t="shared" si="15"/>
        <v>394</v>
      </c>
      <c r="B413" s="170">
        <v>948786.23310045898</v>
      </c>
      <c r="U413" s="145">
        <v>393</v>
      </c>
      <c r="V413" s="145">
        <v>-13495675.832740258</v>
      </c>
    </row>
    <row r="414" spans="1:22" x14ac:dyDescent="0.35">
      <c r="A414" s="70">
        <f t="shared" si="15"/>
        <v>395</v>
      </c>
      <c r="B414" s="170">
        <v>948786.23310045898</v>
      </c>
      <c r="U414" s="145">
        <v>394</v>
      </c>
      <c r="V414" s="145">
        <v>21666775.830279879</v>
      </c>
    </row>
    <row r="415" spans="1:22" x14ac:dyDescent="0.35">
      <c r="A415" s="70">
        <f t="shared" si="15"/>
        <v>396</v>
      </c>
      <c r="B415" s="170">
        <v>948786.23310045898</v>
      </c>
      <c r="U415" s="145">
        <v>395</v>
      </c>
      <c r="V415" s="145">
        <v>2766467.1554494202</v>
      </c>
    </row>
    <row r="416" spans="1:22" x14ac:dyDescent="0.35">
      <c r="A416" s="70">
        <f t="shared" si="15"/>
        <v>397</v>
      </c>
      <c r="B416" s="170">
        <v>948786.23310045898</v>
      </c>
      <c r="U416" s="145">
        <v>396</v>
      </c>
      <c r="V416" s="145">
        <v>23996210.325830109</v>
      </c>
    </row>
    <row r="417" spans="1:22" x14ac:dyDescent="0.35">
      <c r="A417" s="70">
        <f t="shared" si="15"/>
        <v>398</v>
      </c>
      <c r="B417" s="170">
        <v>948786.23310045898</v>
      </c>
      <c r="U417" s="145">
        <v>397</v>
      </c>
      <c r="V417" s="145">
        <v>-25104724.433513511</v>
      </c>
    </row>
    <row r="418" spans="1:22" x14ac:dyDescent="0.35">
      <c r="A418" s="70">
        <f t="shared" si="15"/>
        <v>399</v>
      </c>
      <c r="B418" s="170">
        <v>948786.23310045898</v>
      </c>
      <c r="U418" s="145">
        <v>398</v>
      </c>
      <c r="V418" s="145">
        <v>-1243372.9113832414</v>
      </c>
    </row>
    <row r="419" spans="1:22" x14ac:dyDescent="0.35">
      <c r="A419" s="70">
        <f t="shared" si="15"/>
        <v>400</v>
      </c>
      <c r="B419" s="170">
        <v>948786.23310045898</v>
      </c>
      <c r="U419" s="145">
        <v>399</v>
      </c>
      <c r="V419" s="145">
        <v>15553789.795390222</v>
      </c>
    </row>
    <row r="420" spans="1:22" x14ac:dyDescent="0.35">
      <c r="A420" s="70">
        <f t="shared" si="15"/>
        <v>401</v>
      </c>
      <c r="B420" s="170">
        <v>948786.23310045898</v>
      </c>
      <c r="U420" s="145">
        <v>400</v>
      </c>
      <c r="V420" s="145">
        <v>8172017.4713415056</v>
      </c>
    </row>
    <row r="421" spans="1:22" x14ac:dyDescent="0.35">
      <c r="A421" s="70">
        <f t="shared" si="15"/>
        <v>402</v>
      </c>
      <c r="B421" s="170">
        <v>948786.23310045898</v>
      </c>
      <c r="U421" s="145">
        <v>401</v>
      </c>
      <c r="V421" s="145">
        <v>-21446217.193054676</v>
      </c>
    </row>
    <row r="422" spans="1:22" x14ac:dyDescent="0.35">
      <c r="A422" s="70">
        <f t="shared" si="15"/>
        <v>403</v>
      </c>
      <c r="B422" s="170">
        <v>948786.23310045898</v>
      </c>
      <c r="U422" s="145">
        <v>402</v>
      </c>
      <c r="V422" s="145">
        <v>-1787642.615542423</v>
      </c>
    </row>
    <row r="423" spans="1:22" x14ac:dyDescent="0.35">
      <c r="A423" s="70">
        <f t="shared" si="15"/>
        <v>404</v>
      </c>
      <c r="B423" s="170">
        <v>948786.23310045898</v>
      </c>
      <c r="U423" s="145">
        <v>403</v>
      </c>
      <c r="V423" s="145">
        <v>-377107.6122004129</v>
      </c>
    </row>
    <row r="424" spans="1:22" x14ac:dyDescent="0.35">
      <c r="A424" s="70">
        <f t="shared" si="15"/>
        <v>405</v>
      </c>
      <c r="B424" s="170">
        <v>948786.23310045898</v>
      </c>
      <c r="U424" s="145">
        <v>404</v>
      </c>
      <c r="V424" s="145">
        <v>-4588329.9856840149</v>
      </c>
    </row>
    <row r="425" spans="1:22" x14ac:dyDescent="0.35">
      <c r="A425" s="70">
        <f t="shared" si="15"/>
        <v>406</v>
      </c>
      <c r="B425" s="170">
        <v>948786.23310045898</v>
      </c>
      <c r="U425" s="145">
        <v>405</v>
      </c>
      <c r="V425" s="145">
        <v>-24022560.138111781</v>
      </c>
    </row>
    <row r="426" spans="1:22" x14ac:dyDescent="0.35">
      <c r="A426" s="70">
        <f t="shared" si="15"/>
        <v>407</v>
      </c>
      <c r="B426" s="170">
        <v>948786.23310045898</v>
      </c>
      <c r="U426" s="145">
        <v>406</v>
      </c>
      <c r="V426" s="145">
        <v>-13576676.788412351</v>
      </c>
    </row>
    <row r="427" spans="1:22" x14ac:dyDescent="0.35">
      <c r="A427" s="70">
        <f t="shared" si="15"/>
        <v>408</v>
      </c>
      <c r="B427" s="170">
        <v>948786.23310045898</v>
      </c>
      <c r="U427" s="145">
        <v>407</v>
      </c>
      <c r="V427" s="145">
        <v>22501827.308587842</v>
      </c>
    </row>
    <row r="428" spans="1:22" x14ac:dyDescent="0.35">
      <c r="A428" s="70">
        <f t="shared" si="15"/>
        <v>409</v>
      </c>
      <c r="B428" s="170">
        <v>948786.23310045898</v>
      </c>
      <c r="U428" s="145">
        <v>408</v>
      </c>
      <c r="V428" s="145">
        <v>25191760.999839183</v>
      </c>
    </row>
    <row r="429" spans="1:22" x14ac:dyDescent="0.35">
      <c r="A429" s="70">
        <f t="shared" si="15"/>
        <v>410</v>
      </c>
      <c r="B429" s="170">
        <v>948786.23310045898</v>
      </c>
      <c r="U429" s="145">
        <v>409</v>
      </c>
      <c r="V429" s="145">
        <v>24324161.321383148</v>
      </c>
    </row>
    <row r="430" spans="1:22" x14ac:dyDescent="0.35">
      <c r="A430" s="70">
        <f t="shared" si="15"/>
        <v>411</v>
      </c>
      <c r="B430" s="170">
        <v>948786.23310045898</v>
      </c>
      <c r="U430" s="145">
        <v>410</v>
      </c>
      <c r="V430" s="145">
        <v>28334372.007186681</v>
      </c>
    </row>
    <row r="431" spans="1:22" x14ac:dyDescent="0.35">
      <c r="A431" s="70">
        <f t="shared" si="15"/>
        <v>412</v>
      </c>
      <c r="B431" s="170">
        <v>948786.23310045898</v>
      </c>
      <c r="U431" s="145">
        <v>411</v>
      </c>
      <c r="V431" s="145">
        <v>-12488073.933172049</v>
      </c>
    </row>
    <row r="432" spans="1:22" x14ac:dyDescent="0.35">
      <c r="A432" s="70">
        <f t="shared" si="15"/>
        <v>413</v>
      </c>
      <c r="B432" s="170">
        <v>948786.23310045898</v>
      </c>
      <c r="U432" s="145">
        <v>412</v>
      </c>
      <c r="V432" s="145">
        <v>16319776.769058943</v>
      </c>
    </row>
    <row r="433" spans="1:22" x14ac:dyDescent="0.35">
      <c r="A433" s="70">
        <f t="shared" si="15"/>
        <v>414</v>
      </c>
      <c r="B433" s="170">
        <v>948786.23310045898</v>
      </c>
      <c r="U433" s="145">
        <v>413</v>
      </c>
      <c r="V433" s="145">
        <v>18151459.085944537</v>
      </c>
    </row>
    <row r="434" spans="1:22" x14ac:dyDescent="0.35">
      <c r="A434" s="70">
        <f t="shared" si="15"/>
        <v>415</v>
      </c>
      <c r="B434" s="170">
        <v>948786.23310045898</v>
      </c>
      <c r="U434" s="145">
        <v>414</v>
      </c>
      <c r="V434" s="145">
        <v>-7803592.7844139971</v>
      </c>
    </row>
    <row r="435" spans="1:22" x14ac:dyDescent="0.35">
      <c r="A435" s="70">
        <f t="shared" si="15"/>
        <v>416</v>
      </c>
      <c r="B435" s="170">
        <v>948786.23310045898</v>
      </c>
      <c r="U435" s="145">
        <v>415</v>
      </c>
      <c r="V435" s="145">
        <v>3099288.782915391</v>
      </c>
    </row>
    <row r="436" spans="1:22" x14ac:dyDescent="0.35">
      <c r="A436" s="70">
        <f t="shared" si="15"/>
        <v>417</v>
      </c>
      <c r="B436" s="170">
        <v>948786.23310045898</v>
      </c>
      <c r="U436" s="145">
        <v>416</v>
      </c>
      <c r="V436" s="145">
        <v>27983706.247163791</v>
      </c>
    </row>
    <row r="437" spans="1:22" x14ac:dyDescent="0.35">
      <c r="A437" s="70">
        <f t="shared" si="15"/>
        <v>418</v>
      </c>
      <c r="B437" s="170">
        <v>948786.23310045898</v>
      </c>
      <c r="U437" s="145">
        <v>417</v>
      </c>
      <c r="V437" s="145">
        <v>13287698.615740515</v>
      </c>
    </row>
    <row r="438" spans="1:22" x14ac:dyDescent="0.35">
      <c r="A438" s="70">
        <f t="shared" si="15"/>
        <v>419</v>
      </c>
      <c r="B438" s="170">
        <v>948786.23310045898</v>
      </c>
      <c r="U438" s="145">
        <v>418</v>
      </c>
      <c r="V438" s="145">
        <v>16491860.488501102</v>
      </c>
    </row>
    <row r="439" spans="1:22" x14ac:dyDescent="0.35">
      <c r="A439" s="70">
        <f t="shared" si="15"/>
        <v>420</v>
      </c>
      <c r="B439" s="170">
        <v>948786.23310045898</v>
      </c>
      <c r="U439" s="145">
        <v>419</v>
      </c>
      <c r="V439" s="145">
        <v>-6149341.6556584686</v>
      </c>
    </row>
    <row r="440" spans="1:22" x14ac:dyDescent="0.35">
      <c r="A440" s="70">
        <f t="shared" si="15"/>
        <v>421</v>
      </c>
      <c r="B440" s="170">
        <v>948786.23310045898</v>
      </c>
      <c r="U440" s="145">
        <v>420</v>
      </c>
      <c r="V440" s="145">
        <v>-20508433.983678639</v>
      </c>
    </row>
    <row r="441" spans="1:22" x14ac:dyDescent="0.35">
      <c r="A441" s="70">
        <f t="shared" si="15"/>
        <v>422</v>
      </c>
      <c r="B441" s="170">
        <v>948786.23310045898</v>
      </c>
      <c r="U441" s="145">
        <v>421</v>
      </c>
      <c r="V441" s="145">
        <v>-3617290.8985063322</v>
      </c>
    </row>
    <row r="442" spans="1:22" x14ac:dyDescent="0.35">
      <c r="A442" s="70">
        <f t="shared" si="15"/>
        <v>423</v>
      </c>
      <c r="B442" s="170">
        <v>948786.23310045898</v>
      </c>
      <c r="U442" s="145">
        <v>422</v>
      </c>
      <c r="V442" s="145">
        <v>15565182.754722357</v>
      </c>
    </row>
    <row r="443" spans="1:22" x14ac:dyDescent="0.35">
      <c r="A443" s="70">
        <f t="shared" si="15"/>
        <v>424</v>
      </c>
      <c r="B443" s="170">
        <v>948786.23310045898</v>
      </c>
      <c r="U443" s="145">
        <v>423</v>
      </c>
      <c r="V443" s="145">
        <v>-12837267.512590181</v>
      </c>
    </row>
    <row r="444" spans="1:22" x14ac:dyDescent="0.35">
      <c r="A444" s="70">
        <f t="shared" si="15"/>
        <v>425</v>
      </c>
      <c r="B444" s="170">
        <v>948786.23310045898</v>
      </c>
      <c r="U444" s="145">
        <v>424</v>
      </c>
      <c r="V444" s="145">
        <v>4213031.7802722082</v>
      </c>
    </row>
    <row r="445" spans="1:22" x14ac:dyDescent="0.35">
      <c r="A445" s="70">
        <f t="shared" si="15"/>
        <v>426</v>
      </c>
      <c r="B445" s="170">
        <v>948786.23310045898</v>
      </c>
      <c r="U445" s="145">
        <v>425</v>
      </c>
      <c r="V445" s="145">
        <v>-3013661.0602393523</v>
      </c>
    </row>
    <row r="446" spans="1:22" x14ac:dyDescent="0.35">
      <c r="A446" s="70">
        <f t="shared" si="15"/>
        <v>427</v>
      </c>
      <c r="B446" s="170">
        <v>948786.23310045898</v>
      </c>
      <c r="U446" s="145">
        <v>426</v>
      </c>
      <c r="V446" s="145">
        <v>6573022.884967193</v>
      </c>
    </row>
    <row r="447" spans="1:22" x14ac:dyDescent="0.35">
      <c r="A447" s="70">
        <f t="shared" si="15"/>
        <v>428</v>
      </c>
      <c r="B447" s="170">
        <v>948786.23310045898</v>
      </c>
      <c r="U447" s="145">
        <v>427</v>
      </c>
      <c r="V447" s="145">
        <v>3605035.2545390055</v>
      </c>
    </row>
    <row r="448" spans="1:22" x14ac:dyDescent="0.35">
      <c r="A448" s="70">
        <f t="shared" si="15"/>
        <v>429</v>
      </c>
      <c r="B448" s="170">
        <v>948786.23310045898</v>
      </c>
      <c r="U448" s="145">
        <v>428</v>
      </c>
      <c r="V448" s="145">
        <v>6376682.4444980696</v>
      </c>
    </row>
    <row r="449" spans="1:22" x14ac:dyDescent="0.35">
      <c r="A449" s="70">
        <f t="shared" si="15"/>
        <v>430</v>
      </c>
      <c r="B449" s="170">
        <v>948786.23310045898</v>
      </c>
      <c r="U449" s="145">
        <v>429</v>
      </c>
      <c r="V449" s="145">
        <v>5887709.8861183897</v>
      </c>
    </row>
    <row r="450" spans="1:22" x14ac:dyDescent="0.35">
      <c r="A450" s="70">
        <f t="shared" si="15"/>
        <v>431</v>
      </c>
      <c r="B450" s="170">
        <v>948786.23310045898</v>
      </c>
      <c r="U450" s="145">
        <v>430</v>
      </c>
      <c r="V450" s="145">
        <v>29510728.226080585</v>
      </c>
    </row>
    <row r="451" spans="1:22" x14ac:dyDescent="0.35">
      <c r="A451" s="70">
        <f t="shared" si="15"/>
        <v>432</v>
      </c>
      <c r="B451" s="170">
        <v>948786.23310045898</v>
      </c>
      <c r="U451" s="145">
        <v>431</v>
      </c>
      <c r="V451" s="145">
        <v>9275912.2994653657</v>
      </c>
    </row>
    <row r="452" spans="1:22" x14ac:dyDescent="0.35">
      <c r="A452" s="70">
        <f t="shared" si="15"/>
        <v>433</v>
      </c>
      <c r="B452" s="170">
        <v>948786.23310045898</v>
      </c>
      <c r="U452" s="145">
        <v>432</v>
      </c>
      <c r="V452" s="145">
        <v>-13929889.584134344</v>
      </c>
    </row>
    <row r="453" spans="1:22" x14ac:dyDescent="0.35">
      <c r="A453" s="70">
        <f t="shared" si="15"/>
        <v>434</v>
      </c>
      <c r="B453" s="170">
        <v>948786.23310045898</v>
      </c>
      <c r="U453" s="145">
        <v>433</v>
      </c>
      <c r="V453" s="145">
        <v>7863376.1776039228</v>
      </c>
    </row>
    <row r="454" spans="1:22" x14ac:dyDescent="0.35">
      <c r="A454" s="70">
        <f t="shared" si="15"/>
        <v>435</v>
      </c>
      <c r="B454" s="170">
        <v>948786.23310045898</v>
      </c>
      <c r="U454" s="145">
        <v>434</v>
      </c>
      <c r="V454" s="145">
        <v>12602073.121219508</v>
      </c>
    </row>
    <row r="455" spans="1:22" x14ac:dyDescent="0.35">
      <c r="A455" s="70">
        <f t="shared" si="15"/>
        <v>436</v>
      </c>
      <c r="B455" s="170">
        <v>948786.23310045898</v>
      </c>
      <c r="U455" s="145">
        <v>435</v>
      </c>
      <c r="V455" s="145">
        <v>-12993928.64866426</v>
      </c>
    </row>
    <row r="456" spans="1:22" x14ac:dyDescent="0.35">
      <c r="A456" s="70">
        <f t="shared" si="15"/>
        <v>437</v>
      </c>
      <c r="B456" s="170">
        <v>948786.23310045898</v>
      </c>
      <c r="U456" s="145">
        <v>436</v>
      </c>
      <c r="V456" s="145">
        <v>29340895.028575975</v>
      </c>
    </row>
    <row r="457" spans="1:22" x14ac:dyDescent="0.35">
      <c r="A457" s="70">
        <f t="shared" si="15"/>
        <v>438</v>
      </c>
      <c r="B457" s="170">
        <v>948786.23310045898</v>
      </c>
      <c r="U457" s="145">
        <v>437</v>
      </c>
      <c r="V457" s="145">
        <v>16912250.558816299</v>
      </c>
    </row>
    <row r="458" spans="1:22" x14ac:dyDescent="0.35">
      <c r="A458" s="70">
        <f t="shared" si="15"/>
        <v>439</v>
      </c>
      <c r="B458" s="170">
        <v>948786.23310045898</v>
      </c>
      <c r="U458" s="145">
        <v>438</v>
      </c>
      <c r="V458" s="145">
        <v>19448212.136935044</v>
      </c>
    </row>
    <row r="459" spans="1:22" x14ac:dyDescent="0.35">
      <c r="A459" s="70">
        <f t="shared" si="15"/>
        <v>440</v>
      </c>
      <c r="B459" s="170">
        <v>948786.23310045898</v>
      </c>
      <c r="U459" s="145">
        <v>439</v>
      </c>
      <c r="V459" s="145">
        <v>-24373399.467865091</v>
      </c>
    </row>
    <row r="460" spans="1:22" x14ac:dyDescent="0.35">
      <c r="A460" s="70">
        <f t="shared" si="15"/>
        <v>441</v>
      </c>
      <c r="B460" s="170">
        <v>948786.23310045898</v>
      </c>
      <c r="U460" s="145">
        <v>440</v>
      </c>
      <c r="V460" s="145">
        <v>19226827.910942595</v>
      </c>
    </row>
    <row r="461" spans="1:22" x14ac:dyDescent="0.35">
      <c r="A461" s="70">
        <f t="shared" si="15"/>
        <v>442</v>
      </c>
      <c r="B461" s="170">
        <v>948786.23310045898</v>
      </c>
      <c r="U461" s="145">
        <v>441</v>
      </c>
      <c r="V461" s="145">
        <v>5649200.5077982768</v>
      </c>
    </row>
    <row r="462" spans="1:22" x14ac:dyDescent="0.35">
      <c r="A462" s="70">
        <f t="shared" si="15"/>
        <v>443</v>
      </c>
      <c r="B462" s="170">
        <v>948786.23310045898</v>
      </c>
      <c r="U462" s="145">
        <v>442</v>
      </c>
      <c r="V462" s="145">
        <v>5293357.6052383147</v>
      </c>
    </row>
    <row r="463" spans="1:22" x14ac:dyDescent="0.35">
      <c r="A463" s="70">
        <f t="shared" si="15"/>
        <v>444</v>
      </c>
      <c r="B463" s="170">
        <v>948786.23310045898</v>
      </c>
      <c r="U463" s="145">
        <v>443</v>
      </c>
      <c r="V463" s="145">
        <v>44066781.623469882</v>
      </c>
    </row>
    <row r="464" spans="1:22" x14ac:dyDescent="0.35">
      <c r="A464" s="70">
        <f t="shared" si="15"/>
        <v>445</v>
      </c>
      <c r="B464" s="170">
        <v>948786.23310045898</v>
      </c>
      <c r="U464" s="145">
        <v>444</v>
      </c>
      <c r="V464" s="145">
        <v>1807347.629111629</v>
      </c>
    </row>
    <row r="465" spans="1:22" x14ac:dyDescent="0.35">
      <c r="A465" s="70">
        <f t="shared" si="15"/>
        <v>446</v>
      </c>
      <c r="B465" s="170">
        <v>948786.23310045898</v>
      </c>
      <c r="U465" s="145">
        <v>445</v>
      </c>
      <c r="V465" s="145">
        <v>-11952772.814988576</v>
      </c>
    </row>
    <row r="466" spans="1:22" x14ac:dyDescent="0.35">
      <c r="A466" s="70">
        <f t="shared" si="15"/>
        <v>447</v>
      </c>
      <c r="B466" s="170">
        <v>948786.23310045898</v>
      </c>
      <c r="U466" s="145">
        <v>446</v>
      </c>
      <c r="V466" s="145">
        <v>-26097387.820672296</v>
      </c>
    </row>
    <row r="467" spans="1:22" x14ac:dyDescent="0.35">
      <c r="A467" s="70">
        <f t="shared" si="15"/>
        <v>448</v>
      </c>
      <c r="B467" s="170">
        <v>948786.23310045898</v>
      </c>
      <c r="U467" s="145">
        <v>447</v>
      </c>
      <c r="V467" s="145">
        <v>64029486.82805308</v>
      </c>
    </row>
    <row r="468" spans="1:22" x14ac:dyDescent="0.35">
      <c r="A468" s="70">
        <f t="shared" si="15"/>
        <v>449</v>
      </c>
      <c r="B468" s="170">
        <v>948786.23310045898</v>
      </c>
      <c r="U468" s="145">
        <v>448</v>
      </c>
      <c r="V468" s="145">
        <v>45155811.549990401</v>
      </c>
    </row>
    <row r="469" spans="1:22" x14ac:dyDescent="0.35">
      <c r="A469" s="70">
        <f t="shared" si="15"/>
        <v>450</v>
      </c>
      <c r="B469" s="170">
        <v>948786.23310045898</v>
      </c>
      <c r="U469" s="145">
        <v>449</v>
      </c>
      <c r="V469" s="145">
        <v>25723638.194047369</v>
      </c>
    </row>
    <row r="470" spans="1:22" x14ac:dyDescent="0.35">
      <c r="A470" s="70">
        <f t="shared" ref="A470:A533" si="16">A469+1</f>
        <v>451</v>
      </c>
      <c r="B470" s="170">
        <v>948786.23310045898</v>
      </c>
      <c r="U470" s="145">
        <v>450</v>
      </c>
      <c r="V470" s="145">
        <v>7331268.2506005317</v>
      </c>
    </row>
    <row r="471" spans="1:22" x14ac:dyDescent="0.35">
      <c r="A471" s="70">
        <f t="shared" si="16"/>
        <v>452</v>
      </c>
      <c r="B471" s="170">
        <v>948786.23310045898</v>
      </c>
      <c r="U471" s="145">
        <v>451</v>
      </c>
      <c r="V471" s="145">
        <v>-14105209.296252523</v>
      </c>
    </row>
    <row r="472" spans="1:22" x14ac:dyDescent="0.35">
      <c r="A472" s="70">
        <f t="shared" si="16"/>
        <v>453</v>
      </c>
      <c r="B472" s="170">
        <v>948786.23310045898</v>
      </c>
      <c r="U472" s="145">
        <v>452</v>
      </c>
      <c r="V472" s="145">
        <v>-7036555.6937570181</v>
      </c>
    </row>
    <row r="473" spans="1:22" x14ac:dyDescent="0.35">
      <c r="A473" s="70">
        <f t="shared" si="16"/>
        <v>454</v>
      </c>
      <c r="B473" s="170">
        <v>948786.23310045898</v>
      </c>
      <c r="U473" s="145">
        <v>453</v>
      </c>
      <c r="V473" s="145">
        <v>6158876.2533865161</v>
      </c>
    </row>
    <row r="474" spans="1:22" x14ac:dyDescent="0.35">
      <c r="A474" s="70">
        <f t="shared" si="16"/>
        <v>455</v>
      </c>
      <c r="B474" s="170">
        <v>948786.23310045898</v>
      </c>
      <c r="U474" s="145">
        <v>454</v>
      </c>
      <c r="V474" s="145">
        <v>-1866617.4691127352</v>
      </c>
    </row>
    <row r="475" spans="1:22" x14ac:dyDescent="0.35">
      <c r="A475" s="70">
        <f t="shared" si="16"/>
        <v>456</v>
      </c>
      <c r="B475" s="170">
        <v>948786.23310045898</v>
      </c>
      <c r="U475" s="145">
        <v>455</v>
      </c>
      <c r="V475" s="145">
        <v>-14625438.203131519</v>
      </c>
    </row>
    <row r="476" spans="1:22" x14ac:dyDescent="0.35">
      <c r="A476" s="70">
        <f t="shared" si="16"/>
        <v>457</v>
      </c>
      <c r="B476" s="170">
        <v>948786.23310045898</v>
      </c>
      <c r="U476" s="145">
        <v>456</v>
      </c>
      <c r="V476" s="145">
        <v>-9586836.2206765078</v>
      </c>
    </row>
    <row r="477" spans="1:22" x14ac:dyDescent="0.35">
      <c r="A477" s="70">
        <f t="shared" si="16"/>
        <v>458</v>
      </c>
      <c r="B477" s="170">
        <v>948786.23310045898</v>
      </c>
      <c r="U477" s="145">
        <v>457</v>
      </c>
      <c r="V477" s="145">
        <v>-4231630.1708356105</v>
      </c>
    </row>
    <row r="478" spans="1:22" x14ac:dyDescent="0.35">
      <c r="A478" s="70">
        <f t="shared" si="16"/>
        <v>459</v>
      </c>
      <c r="B478" s="170">
        <v>948786.23310045898</v>
      </c>
      <c r="U478" s="145">
        <v>458</v>
      </c>
      <c r="V478" s="145">
        <v>9181267.3269703723</v>
      </c>
    </row>
    <row r="479" spans="1:22" x14ac:dyDescent="0.35">
      <c r="A479" s="70">
        <f t="shared" si="16"/>
        <v>460</v>
      </c>
      <c r="B479" s="170">
        <v>948786.23310045898</v>
      </c>
      <c r="U479" s="145">
        <v>459</v>
      </c>
      <c r="V479" s="145">
        <v>6991182.9683200009</v>
      </c>
    </row>
    <row r="480" spans="1:22" x14ac:dyDescent="0.35">
      <c r="A480" s="70">
        <f t="shared" si="16"/>
        <v>461</v>
      </c>
      <c r="B480" s="170">
        <v>948786.23310045898</v>
      </c>
      <c r="U480" s="145">
        <v>460</v>
      </c>
      <c r="V480" s="145">
        <v>2957884.5127532929</v>
      </c>
    </row>
    <row r="481" spans="1:22" x14ac:dyDescent="0.35">
      <c r="A481" s="70">
        <f t="shared" si="16"/>
        <v>462</v>
      </c>
      <c r="B481" s="170">
        <v>948786.23310045898</v>
      </c>
      <c r="U481" s="145">
        <v>461</v>
      </c>
      <c r="V481" s="145">
        <v>-19574343.799235187</v>
      </c>
    </row>
    <row r="482" spans="1:22" x14ac:dyDescent="0.35">
      <c r="A482" s="70">
        <f t="shared" si="16"/>
        <v>463</v>
      </c>
      <c r="B482" s="170">
        <v>948786.23310045898</v>
      </c>
      <c r="U482" s="145">
        <v>462</v>
      </c>
      <c r="V482" s="145">
        <v>25426139.13219323</v>
      </c>
    </row>
    <row r="483" spans="1:22" x14ac:dyDescent="0.35">
      <c r="A483" s="70">
        <f t="shared" si="16"/>
        <v>464</v>
      </c>
      <c r="B483" s="170">
        <v>948786.23310045898</v>
      </c>
      <c r="U483" s="145">
        <v>463</v>
      </c>
      <c r="V483" s="145">
        <v>36245965.974927232</v>
      </c>
    </row>
    <row r="484" spans="1:22" x14ac:dyDescent="0.35">
      <c r="A484" s="70">
        <f t="shared" si="16"/>
        <v>465</v>
      </c>
      <c r="B484" s="170">
        <v>948786.23310045898</v>
      </c>
      <c r="U484" s="145">
        <v>464</v>
      </c>
      <c r="V484" s="145">
        <v>20322831.715893153</v>
      </c>
    </row>
    <row r="485" spans="1:22" x14ac:dyDescent="0.35">
      <c r="A485" s="70">
        <f t="shared" si="16"/>
        <v>466</v>
      </c>
      <c r="B485" s="170">
        <v>948786.23310045898</v>
      </c>
      <c r="U485" s="145">
        <v>465</v>
      </c>
      <c r="V485" s="145">
        <v>17374805.130253155</v>
      </c>
    </row>
    <row r="486" spans="1:22" x14ac:dyDescent="0.35">
      <c r="A486" s="70">
        <f t="shared" si="16"/>
        <v>467</v>
      </c>
      <c r="B486" s="170">
        <v>948786.23310045898</v>
      </c>
      <c r="U486" s="145">
        <v>466</v>
      </c>
      <c r="V486" s="145">
        <v>-823199.44671810418</v>
      </c>
    </row>
    <row r="487" spans="1:22" x14ac:dyDescent="0.35">
      <c r="A487" s="70">
        <f t="shared" si="16"/>
        <v>468</v>
      </c>
      <c r="B487" s="170">
        <v>948786.23310045898</v>
      </c>
      <c r="U487" s="145">
        <v>467</v>
      </c>
      <c r="V487" s="145">
        <v>1904801.4720832221</v>
      </c>
    </row>
    <row r="488" spans="1:22" x14ac:dyDescent="0.35">
      <c r="A488" s="70">
        <f t="shared" si="16"/>
        <v>469</v>
      </c>
      <c r="B488" s="170">
        <v>948786.23310045898</v>
      </c>
      <c r="U488" s="145">
        <v>468</v>
      </c>
      <c r="V488" s="145">
        <v>-24015575.381603196</v>
      </c>
    </row>
    <row r="489" spans="1:22" x14ac:dyDescent="0.35">
      <c r="A489" s="70">
        <f t="shared" si="16"/>
        <v>470</v>
      </c>
      <c r="B489" s="170">
        <v>948786.23310045898</v>
      </c>
      <c r="U489" s="145">
        <v>469</v>
      </c>
      <c r="V489" s="145">
        <v>-10775617.383581959</v>
      </c>
    </row>
    <row r="490" spans="1:22" x14ac:dyDescent="0.35">
      <c r="A490" s="70">
        <f t="shared" si="16"/>
        <v>471</v>
      </c>
      <c r="B490" s="170">
        <v>948786.23310045898</v>
      </c>
      <c r="U490" s="145">
        <v>470</v>
      </c>
      <c r="V490" s="145">
        <v>-8330277.2525214665</v>
      </c>
    </row>
    <row r="491" spans="1:22" x14ac:dyDescent="0.35">
      <c r="A491" s="70">
        <f t="shared" si="16"/>
        <v>472</v>
      </c>
      <c r="B491" s="170">
        <v>948786.23310045898</v>
      </c>
      <c r="U491" s="145">
        <v>471</v>
      </c>
      <c r="V491" s="145">
        <v>-5536412.4282410219</v>
      </c>
    </row>
    <row r="492" spans="1:22" x14ac:dyDescent="0.35">
      <c r="A492" s="70">
        <f t="shared" si="16"/>
        <v>473</v>
      </c>
      <c r="B492" s="170">
        <v>948786.23310045898</v>
      </c>
      <c r="U492" s="145">
        <v>472</v>
      </c>
      <c r="V492" s="145">
        <v>24558495.853053942</v>
      </c>
    </row>
    <row r="493" spans="1:22" x14ac:dyDescent="0.35">
      <c r="A493" s="70">
        <f t="shared" si="16"/>
        <v>474</v>
      </c>
      <c r="B493" s="170">
        <v>948786.23310045898</v>
      </c>
      <c r="U493" s="145">
        <v>473</v>
      </c>
      <c r="V493" s="145">
        <v>-1219779.5382772163</v>
      </c>
    </row>
    <row r="494" spans="1:22" x14ac:dyDescent="0.35">
      <c r="A494" s="70">
        <f t="shared" si="16"/>
        <v>475</v>
      </c>
      <c r="B494" s="170">
        <v>948786.23310045898</v>
      </c>
      <c r="U494" s="145">
        <v>474</v>
      </c>
      <c r="V494" s="145">
        <v>11705178.548926495</v>
      </c>
    </row>
    <row r="495" spans="1:22" x14ac:dyDescent="0.35">
      <c r="A495" s="70">
        <f t="shared" si="16"/>
        <v>476</v>
      </c>
      <c r="B495" s="170">
        <v>948786.23310045898</v>
      </c>
      <c r="U495" s="145">
        <v>475</v>
      </c>
      <c r="V495" s="145">
        <v>43042951.455147803</v>
      </c>
    </row>
    <row r="496" spans="1:22" x14ac:dyDescent="0.35">
      <c r="A496" s="70">
        <f t="shared" si="16"/>
        <v>477</v>
      </c>
      <c r="B496" s="170">
        <v>948786.23310045898</v>
      </c>
      <c r="U496" s="145">
        <v>476</v>
      </c>
      <c r="V496" s="145">
        <v>18036587.428718731</v>
      </c>
    </row>
    <row r="497" spans="1:22" x14ac:dyDescent="0.35">
      <c r="A497" s="70">
        <f t="shared" si="16"/>
        <v>478</v>
      </c>
      <c r="B497" s="170">
        <v>948786.23310045898</v>
      </c>
      <c r="U497" s="145">
        <v>477</v>
      </c>
      <c r="V497" s="145">
        <v>12526896.095366467</v>
      </c>
    </row>
    <row r="498" spans="1:22" x14ac:dyDescent="0.35">
      <c r="A498" s="70">
        <f t="shared" si="16"/>
        <v>479</v>
      </c>
      <c r="B498" s="170">
        <v>948786.23310045898</v>
      </c>
      <c r="U498" s="145">
        <v>478</v>
      </c>
      <c r="V498" s="145">
        <v>-12715126.262314923</v>
      </c>
    </row>
    <row r="499" spans="1:22" x14ac:dyDescent="0.35">
      <c r="A499" s="70">
        <f t="shared" si="16"/>
        <v>480</v>
      </c>
      <c r="B499" s="170">
        <v>948786.23310045898</v>
      </c>
      <c r="U499" s="145">
        <v>479</v>
      </c>
      <c r="V499" s="145">
        <v>-11978156.941907849</v>
      </c>
    </row>
    <row r="500" spans="1:22" x14ac:dyDescent="0.35">
      <c r="A500" s="70">
        <f t="shared" si="16"/>
        <v>481</v>
      </c>
      <c r="B500" s="170">
        <v>948786.23310045898</v>
      </c>
      <c r="U500" s="145">
        <v>480</v>
      </c>
      <c r="V500" s="145">
        <v>17608242.207777493</v>
      </c>
    </row>
    <row r="501" spans="1:22" x14ac:dyDescent="0.35">
      <c r="A501" s="70">
        <f t="shared" si="16"/>
        <v>482</v>
      </c>
      <c r="B501" s="170">
        <v>948786.23310045898</v>
      </c>
      <c r="U501" s="145">
        <v>481</v>
      </c>
      <c r="V501" s="145">
        <v>429065.10372288525</v>
      </c>
    </row>
    <row r="502" spans="1:22" x14ac:dyDescent="0.35">
      <c r="A502" s="70">
        <f t="shared" si="16"/>
        <v>483</v>
      </c>
      <c r="B502" s="170">
        <v>948786.23310045898</v>
      </c>
      <c r="U502" s="145">
        <v>482</v>
      </c>
      <c r="V502" s="145">
        <v>18738412.766297948</v>
      </c>
    </row>
    <row r="503" spans="1:22" x14ac:dyDescent="0.35">
      <c r="A503" s="70">
        <f t="shared" si="16"/>
        <v>484</v>
      </c>
      <c r="B503" s="170">
        <v>948786.23310045898</v>
      </c>
      <c r="U503" s="145">
        <v>483</v>
      </c>
      <c r="V503" s="145">
        <v>-9926045.3848019131</v>
      </c>
    </row>
    <row r="504" spans="1:22" x14ac:dyDescent="0.35">
      <c r="A504" s="70">
        <f t="shared" si="16"/>
        <v>485</v>
      </c>
      <c r="B504" s="170">
        <v>948786.23310045898</v>
      </c>
      <c r="U504" s="145">
        <v>484</v>
      </c>
      <c r="V504" s="145">
        <v>90655.406659323722</v>
      </c>
    </row>
    <row r="505" spans="1:22" x14ac:dyDescent="0.35">
      <c r="A505" s="70">
        <f t="shared" si="16"/>
        <v>486</v>
      </c>
      <c r="B505" s="170">
        <v>948786.23310045898</v>
      </c>
      <c r="U505" s="145">
        <v>485</v>
      </c>
      <c r="V505" s="145">
        <v>29997060.024419762</v>
      </c>
    </row>
    <row r="506" spans="1:22" x14ac:dyDescent="0.35">
      <c r="A506" s="70">
        <f t="shared" si="16"/>
        <v>487</v>
      </c>
      <c r="B506" s="170">
        <v>948786.23310045898</v>
      </c>
      <c r="U506" s="145">
        <v>486</v>
      </c>
      <c r="V506" s="145">
        <v>14238967.518795092</v>
      </c>
    </row>
    <row r="507" spans="1:22" x14ac:dyDescent="0.35">
      <c r="A507" s="70">
        <f t="shared" si="16"/>
        <v>488</v>
      </c>
      <c r="B507" s="170">
        <v>948786.23310045898</v>
      </c>
      <c r="U507" s="145">
        <v>487</v>
      </c>
      <c r="V507" s="145">
        <v>29735727.33729545</v>
      </c>
    </row>
    <row r="508" spans="1:22" x14ac:dyDescent="0.35">
      <c r="A508" s="70">
        <f t="shared" si="16"/>
        <v>489</v>
      </c>
      <c r="B508" s="170">
        <v>948786.23310045898</v>
      </c>
      <c r="U508" s="145">
        <v>488</v>
      </c>
      <c r="V508" s="145">
        <v>18529455.449125275</v>
      </c>
    </row>
    <row r="509" spans="1:22" x14ac:dyDescent="0.35">
      <c r="A509" s="70">
        <f t="shared" si="16"/>
        <v>490</v>
      </c>
      <c r="B509" s="170">
        <v>948786.23310045898</v>
      </c>
      <c r="U509" s="145">
        <v>489</v>
      </c>
      <c r="V509" s="145">
        <v>30522261.833369076</v>
      </c>
    </row>
    <row r="510" spans="1:22" x14ac:dyDescent="0.35">
      <c r="A510" s="70">
        <f t="shared" si="16"/>
        <v>491</v>
      </c>
      <c r="B510" s="170">
        <v>948786.23310045898</v>
      </c>
      <c r="U510" s="145">
        <v>490</v>
      </c>
      <c r="V510" s="145">
        <v>28909916.822653241</v>
      </c>
    </row>
    <row r="511" spans="1:22" x14ac:dyDescent="0.35">
      <c r="A511" s="70">
        <f t="shared" si="16"/>
        <v>492</v>
      </c>
      <c r="B511" s="170">
        <v>948786.23310045898</v>
      </c>
      <c r="U511" s="145">
        <v>491</v>
      </c>
      <c r="V511" s="145">
        <v>-8903652.3200506233</v>
      </c>
    </row>
    <row r="512" spans="1:22" x14ac:dyDescent="0.35">
      <c r="A512" s="70">
        <f t="shared" si="16"/>
        <v>493</v>
      </c>
      <c r="B512" s="170">
        <v>948786.23310045898</v>
      </c>
      <c r="U512" s="145">
        <v>492</v>
      </c>
      <c r="V512" s="145">
        <v>31118719.096333638</v>
      </c>
    </row>
    <row r="513" spans="1:22" x14ac:dyDescent="0.35">
      <c r="A513" s="70">
        <f t="shared" si="16"/>
        <v>494</v>
      </c>
      <c r="B513" s="170">
        <v>948786.23310045898</v>
      </c>
      <c r="U513" s="145">
        <v>493</v>
      </c>
      <c r="V513" s="145">
        <v>-1899958.0783019625</v>
      </c>
    </row>
    <row r="514" spans="1:22" x14ac:dyDescent="0.35">
      <c r="A514" s="70">
        <f t="shared" si="16"/>
        <v>495</v>
      </c>
      <c r="B514" s="170">
        <v>948786.23310045898</v>
      </c>
      <c r="U514" s="145">
        <v>494</v>
      </c>
      <c r="V514" s="145">
        <v>22213736.848674484</v>
      </c>
    </row>
    <row r="515" spans="1:22" x14ac:dyDescent="0.35">
      <c r="A515" s="70">
        <f t="shared" si="16"/>
        <v>496</v>
      </c>
      <c r="B515" s="170">
        <v>948786.23310045898</v>
      </c>
      <c r="U515" s="145">
        <v>495</v>
      </c>
      <c r="V515" s="145">
        <v>22526523.601808745</v>
      </c>
    </row>
    <row r="516" spans="1:22" x14ac:dyDescent="0.35">
      <c r="A516" s="70">
        <f t="shared" si="16"/>
        <v>497</v>
      </c>
      <c r="B516" s="170">
        <v>948786.23310045898</v>
      </c>
      <c r="U516" s="145">
        <v>496</v>
      </c>
      <c r="V516" s="145">
        <v>-10147743.239919411</v>
      </c>
    </row>
    <row r="517" spans="1:22" x14ac:dyDescent="0.35">
      <c r="A517" s="70">
        <f t="shared" si="16"/>
        <v>498</v>
      </c>
      <c r="B517" s="170">
        <v>948786.23310045898</v>
      </c>
      <c r="U517" s="145">
        <v>497</v>
      </c>
      <c r="V517" s="145">
        <v>29948939.857043751</v>
      </c>
    </row>
    <row r="518" spans="1:22" x14ac:dyDescent="0.35">
      <c r="A518" s="70">
        <f t="shared" si="16"/>
        <v>499</v>
      </c>
      <c r="B518" s="170">
        <v>948786.23310045898</v>
      </c>
      <c r="U518" s="145">
        <v>498</v>
      </c>
      <c r="V518" s="145">
        <v>19841968.226991028</v>
      </c>
    </row>
    <row r="519" spans="1:22" x14ac:dyDescent="0.35">
      <c r="A519" s="70">
        <f t="shared" si="16"/>
        <v>500</v>
      </c>
      <c r="B519" s="170">
        <v>948786.23310045898</v>
      </c>
      <c r="U519" s="145">
        <v>499</v>
      </c>
      <c r="V519" s="145">
        <v>10793205.086656064</v>
      </c>
    </row>
    <row r="520" spans="1:22" x14ac:dyDescent="0.35">
      <c r="A520" s="70">
        <f t="shared" si="16"/>
        <v>501</v>
      </c>
      <c r="B520" s="170">
        <v>948786.23310045898</v>
      </c>
      <c r="U520" s="145">
        <v>500</v>
      </c>
      <c r="V520" s="145">
        <v>2973650.402115088</v>
      </c>
    </row>
    <row r="521" spans="1:22" x14ac:dyDescent="0.35">
      <c r="A521" s="70">
        <f t="shared" si="16"/>
        <v>502</v>
      </c>
      <c r="B521" s="170">
        <v>948786.23310045898</v>
      </c>
      <c r="U521" s="145">
        <v>501</v>
      </c>
      <c r="V521" s="145">
        <v>775957.06217454746</v>
      </c>
    </row>
    <row r="522" spans="1:22" x14ac:dyDescent="0.35">
      <c r="A522" s="70">
        <f t="shared" si="16"/>
        <v>503</v>
      </c>
      <c r="B522" s="170">
        <v>948786.23310045898</v>
      </c>
      <c r="U522" s="145">
        <v>502</v>
      </c>
      <c r="V522" s="145">
        <v>3666741.6732140146</v>
      </c>
    </row>
    <row r="523" spans="1:22" x14ac:dyDescent="0.35">
      <c r="A523" s="70">
        <f t="shared" si="16"/>
        <v>504</v>
      </c>
      <c r="B523" s="170">
        <v>948786.23310045898</v>
      </c>
      <c r="U523" s="145">
        <v>503</v>
      </c>
      <c r="V523" s="145">
        <v>568954.5386736542</v>
      </c>
    </row>
    <row r="524" spans="1:22" x14ac:dyDescent="0.35">
      <c r="A524" s="70">
        <f t="shared" si="16"/>
        <v>505</v>
      </c>
      <c r="B524" s="170">
        <v>948786.23310045898</v>
      </c>
      <c r="U524" s="145">
        <v>504</v>
      </c>
      <c r="V524" s="145">
        <v>884349.00680417195</v>
      </c>
    </row>
    <row r="525" spans="1:22" x14ac:dyDescent="0.35">
      <c r="A525" s="70">
        <f t="shared" si="16"/>
        <v>506</v>
      </c>
      <c r="B525" s="170">
        <v>948786.23310045898</v>
      </c>
      <c r="U525" s="145">
        <v>505</v>
      </c>
      <c r="V525" s="145">
        <v>-9779633.9504910186</v>
      </c>
    </row>
    <row r="526" spans="1:22" x14ac:dyDescent="0.35">
      <c r="A526" s="70">
        <f t="shared" si="16"/>
        <v>507</v>
      </c>
      <c r="B526" s="170">
        <v>948786.23310045898</v>
      </c>
      <c r="U526" s="145">
        <v>506</v>
      </c>
      <c r="V526" s="145">
        <v>34081078.668577649</v>
      </c>
    </row>
    <row r="527" spans="1:22" x14ac:dyDescent="0.35">
      <c r="A527" s="70">
        <f t="shared" si="16"/>
        <v>508</v>
      </c>
      <c r="B527" s="170">
        <v>948786.23310045898</v>
      </c>
      <c r="U527" s="145">
        <v>507</v>
      </c>
      <c r="V527" s="145">
        <v>10538563.229108118</v>
      </c>
    </row>
    <row r="528" spans="1:22" x14ac:dyDescent="0.35">
      <c r="A528" s="70">
        <f t="shared" si="16"/>
        <v>509</v>
      </c>
      <c r="B528" s="170">
        <v>948786.23310045898</v>
      </c>
      <c r="U528" s="145">
        <v>508</v>
      </c>
      <c r="V528" s="145">
        <v>-928735.6707062684</v>
      </c>
    </row>
    <row r="529" spans="1:22" x14ac:dyDescent="0.35">
      <c r="A529" s="70">
        <f t="shared" si="16"/>
        <v>510</v>
      </c>
      <c r="B529" s="170">
        <v>948786.23310045898</v>
      </c>
      <c r="U529" s="145">
        <v>509</v>
      </c>
      <c r="V529" s="145">
        <v>13199753.570138834</v>
      </c>
    </row>
    <row r="530" spans="1:22" x14ac:dyDescent="0.35">
      <c r="A530" s="70">
        <f t="shared" si="16"/>
        <v>511</v>
      </c>
      <c r="B530" s="170">
        <v>948786.23310045898</v>
      </c>
      <c r="U530" s="145">
        <v>510</v>
      </c>
      <c r="V530" s="145">
        <v>4908142.1256801523</v>
      </c>
    </row>
    <row r="531" spans="1:22" x14ac:dyDescent="0.35">
      <c r="A531" s="70">
        <f t="shared" si="16"/>
        <v>512</v>
      </c>
      <c r="B531" s="170">
        <v>948786.23310045898</v>
      </c>
      <c r="U531" s="145">
        <v>511</v>
      </c>
      <c r="V531" s="145">
        <v>17097453.022998635</v>
      </c>
    </row>
    <row r="532" spans="1:22" x14ac:dyDescent="0.35">
      <c r="A532" s="70">
        <f t="shared" si="16"/>
        <v>513</v>
      </c>
      <c r="B532" s="170">
        <v>948786.23310045898</v>
      </c>
      <c r="U532" s="145">
        <v>512</v>
      </c>
      <c r="V532" s="145">
        <v>12440855.646422863</v>
      </c>
    </row>
    <row r="533" spans="1:22" x14ac:dyDescent="0.35">
      <c r="A533" s="70">
        <f t="shared" si="16"/>
        <v>514</v>
      </c>
      <c r="B533" s="170">
        <v>948786.23310045898</v>
      </c>
      <c r="U533" s="145">
        <v>513</v>
      </c>
      <c r="V533" s="145">
        <v>11163420.639155757</v>
      </c>
    </row>
    <row r="534" spans="1:22" x14ac:dyDescent="0.35">
      <c r="A534" s="70">
        <f t="shared" ref="A534:A597" si="17">A533+1</f>
        <v>515</v>
      </c>
      <c r="B534" s="170">
        <v>948786.23310045898</v>
      </c>
      <c r="U534" s="145">
        <v>514</v>
      </c>
      <c r="V534" s="145">
        <v>-1564423.9094068594</v>
      </c>
    </row>
    <row r="535" spans="1:22" x14ac:dyDescent="0.35">
      <c r="A535" s="70">
        <f t="shared" si="17"/>
        <v>516</v>
      </c>
      <c r="B535" s="170">
        <v>948786.23310045898</v>
      </c>
      <c r="U535" s="145">
        <v>515</v>
      </c>
      <c r="V535" s="145">
        <v>-1735061.2698973902</v>
      </c>
    </row>
    <row r="536" spans="1:22" x14ac:dyDescent="0.35">
      <c r="A536" s="70">
        <f t="shared" si="17"/>
        <v>517</v>
      </c>
      <c r="B536" s="170">
        <v>948786.23310045898</v>
      </c>
      <c r="U536" s="145">
        <v>516</v>
      </c>
      <c r="V536" s="145">
        <v>10092114.956108093</v>
      </c>
    </row>
    <row r="537" spans="1:22" x14ac:dyDescent="0.35">
      <c r="A537" s="70">
        <f t="shared" si="17"/>
        <v>518</v>
      </c>
      <c r="B537" s="170">
        <v>948786.23310045898</v>
      </c>
      <c r="U537" s="145">
        <v>517</v>
      </c>
      <c r="V537" s="145">
        <v>44909551.44165951</v>
      </c>
    </row>
    <row r="538" spans="1:22" x14ac:dyDescent="0.35">
      <c r="A538" s="70">
        <f t="shared" si="17"/>
        <v>519</v>
      </c>
      <c r="B538" s="170">
        <v>948786.23310045898</v>
      </c>
      <c r="U538" s="145">
        <v>518</v>
      </c>
      <c r="V538" s="145">
        <v>-12699783.890285112</v>
      </c>
    </row>
    <row r="539" spans="1:22" x14ac:dyDescent="0.35">
      <c r="A539" s="70">
        <f t="shared" si="17"/>
        <v>520</v>
      </c>
      <c r="B539" s="170">
        <v>948786.23310045898</v>
      </c>
      <c r="U539" s="145">
        <v>519</v>
      </c>
      <c r="V539" s="145">
        <v>3020197.3727988191</v>
      </c>
    </row>
    <row r="540" spans="1:22" x14ac:dyDescent="0.35">
      <c r="A540" s="70">
        <f t="shared" si="17"/>
        <v>521</v>
      </c>
      <c r="B540" s="170">
        <v>948786.23310045898</v>
      </c>
      <c r="U540" s="145">
        <v>520</v>
      </c>
      <c r="V540" s="145">
        <v>-10773470.885737199</v>
      </c>
    </row>
    <row r="541" spans="1:22" x14ac:dyDescent="0.35">
      <c r="A541" s="70">
        <f t="shared" si="17"/>
        <v>522</v>
      </c>
      <c r="B541" s="170">
        <v>948786.23310045898</v>
      </c>
      <c r="U541" s="145">
        <v>521</v>
      </c>
      <c r="V541" s="145">
        <v>9493846.0174085796</v>
      </c>
    </row>
    <row r="542" spans="1:22" x14ac:dyDescent="0.35">
      <c r="A542" s="70">
        <f t="shared" si="17"/>
        <v>523</v>
      </c>
      <c r="B542" s="170">
        <v>948786.23310045898</v>
      </c>
      <c r="U542" s="145">
        <v>522</v>
      </c>
      <c r="V542" s="145">
        <v>13735628.411303516</v>
      </c>
    </row>
    <row r="543" spans="1:22" x14ac:dyDescent="0.35">
      <c r="A543" s="70">
        <f t="shared" si="17"/>
        <v>524</v>
      </c>
      <c r="B543" s="170">
        <v>948786.23310045898</v>
      </c>
      <c r="U543" s="145">
        <v>523</v>
      </c>
      <c r="V543" s="145">
        <v>-8325865.0635958016</v>
      </c>
    </row>
    <row r="544" spans="1:22" x14ac:dyDescent="0.35">
      <c r="A544" s="70">
        <f t="shared" si="17"/>
        <v>525</v>
      </c>
      <c r="B544" s="170">
        <v>948786.23310045898</v>
      </c>
      <c r="U544" s="145">
        <v>524</v>
      </c>
      <c r="V544" s="145">
        <v>34901075.951611787</v>
      </c>
    </row>
    <row r="545" spans="1:22" x14ac:dyDescent="0.35">
      <c r="A545" s="70">
        <f t="shared" si="17"/>
        <v>526</v>
      </c>
      <c r="B545" s="170">
        <v>948786.23310045898</v>
      </c>
      <c r="U545" s="145">
        <v>525</v>
      </c>
      <c r="V545" s="145">
        <v>23282122.169947214</v>
      </c>
    </row>
    <row r="546" spans="1:22" x14ac:dyDescent="0.35">
      <c r="A546" s="70">
        <f t="shared" si="17"/>
        <v>527</v>
      </c>
      <c r="B546" s="170">
        <v>948786.23310045898</v>
      </c>
      <c r="U546" s="145">
        <v>526</v>
      </c>
      <c r="V546" s="145">
        <v>-6599471.7058693767</v>
      </c>
    </row>
    <row r="547" spans="1:22" x14ac:dyDescent="0.35">
      <c r="A547" s="70">
        <f t="shared" si="17"/>
        <v>528</v>
      </c>
      <c r="B547" s="170">
        <v>948786.23310045898</v>
      </c>
      <c r="U547" s="145">
        <v>527</v>
      </c>
      <c r="V547" s="145">
        <v>-7467284.8027653769</v>
      </c>
    </row>
    <row r="548" spans="1:22" x14ac:dyDescent="0.35">
      <c r="A548" s="70">
        <f t="shared" si="17"/>
        <v>529</v>
      </c>
      <c r="B548" s="170">
        <v>948786.23310045898</v>
      </c>
      <c r="U548" s="145">
        <v>528</v>
      </c>
      <c r="V548" s="145">
        <v>6024410.2362604849</v>
      </c>
    </row>
    <row r="549" spans="1:22" x14ac:dyDescent="0.35">
      <c r="A549" s="70">
        <f t="shared" si="17"/>
        <v>530</v>
      </c>
      <c r="B549" s="170">
        <v>948786.23310045898</v>
      </c>
      <c r="U549" s="145">
        <v>529</v>
      </c>
      <c r="V549" s="145">
        <v>-13770978.847176619</v>
      </c>
    </row>
    <row r="550" spans="1:22" x14ac:dyDescent="0.35">
      <c r="A550" s="70">
        <f t="shared" si="17"/>
        <v>531</v>
      </c>
      <c r="B550" s="170">
        <v>948786.23310045898</v>
      </c>
      <c r="U550" s="145">
        <v>530</v>
      </c>
      <c r="V550" s="145">
        <v>2696326.3078040816</v>
      </c>
    </row>
    <row r="551" spans="1:22" x14ac:dyDescent="0.35">
      <c r="A551" s="70">
        <f t="shared" si="17"/>
        <v>532</v>
      </c>
      <c r="B551" s="170">
        <v>948786.23310045898</v>
      </c>
      <c r="U551" s="145">
        <v>531</v>
      </c>
      <c r="V551" s="145">
        <v>18083050.230857354</v>
      </c>
    </row>
    <row r="552" spans="1:22" x14ac:dyDescent="0.35">
      <c r="A552" s="70">
        <f t="shared" si="17"/>
        <v>533</v>
      </c>
      <c r="B552" s="170">
        <v>948786.23310045898</v>
      </c>
      <c r="U552" s="145">
        <v>532</v>
      </c>
      <c r="V552" s="145">
        <v>1486728.9031460658</v>
      </c>
    </row>
    <row r="553" spans="1:22" x14ac:dyDescent="0.35">
      <c r="A553" s="70">
        <f t="shared" si="17"/>
        <v>534</v>
      </c>
      <c r="B553" s="170">
        <v>948786.23310045898</v>
      </c>
      <c r="U553" s="145">
        <v>533</v>
      </c>
      <c r="V553" s="145">
        <v>-5563632.331150379</v>
      </c>
    </row>
    <row r="554" spans="1:22" x14ac:dyDescent="0.35">
      <c r="A554" s="70">
        <f t="shared" si="17"/>
        <v>535</v>
      </c>
      <c r="B554" s="170">
        <v>948786.23310045898</v>
      </c>
      <c r="U554" s="145">
        <v>534</v>
      </c>
      <c r="V554" s="145">
        <v>22248325.143607698</v>
      </c>
    </row>
    <row r="555" spans="1:22" x14ac:dyDescent="0.35">
      <c r="A555" s="70">
        <f t="shared" si="17"/>
        <v>536</v>
      </c>
      <c r="B555" s="170">
        <v>948786.23310045898</v>
      </c>
      <c r="U555" s="145">
        <v>535</v>
      </c>
      <c r="V555" s="145">
        <v>-5087270.9550336432</v>
      </c>
    </row>
    <row r="556" spans="1:22" x14ac:dyDescent="0.35">
      <c r="A556" s="70">
        <f t="shared" si="17"/>
        <v>537</v>
      </c>
      <c r="B556" s="170">
        <v>948786.23310045898</v>
      </c>
      <c r="U556" s="145">
        <v>536</v>
      </c>
      <c r="V556" s="145">
        <v>-14341404.980617592</v>
      </c>
    </row>
    <row r="557" spans="1:22" x14ac:dyDescent="0.35">
      <c r="A557" s="70">
        <f t="shared" si="17"/>
        <v>538</v>
      </c>
      <c r="B557" s="170">
        <v>948786.23310045898</v>
      </c>
      <c r="U557" s="145">
        <v>537</v>
      </c>
      <c r="V557" s="145">
        <v>42828187.642237514</v>
      </c>
    </row>
    <row r="558" spans="1:22" x14ac:dyDescent="0.35">
      <c r="A558" s="70">
        <f t="shared" si="17"/>
        <v>539</v>
      </c>
      <c r="B558" s="170">
        <v>948786.23310045898</v>
      </c>
      <c r="U558" s="145">
        <v>538</v>
      </c>
      <c r="V558" s="145">
        <v>19678353.775510237</v>
      </c>
    </row>
    <row r="559" spans="1:22" x14ac:dyDescent="0.35">
      <c r="A559" s="70">
        <f t="shared" si="17"/>
        <v>540</v>
      </c>
      <c r="B559" s="170">
        <v>948786.23310045898</v>
      </c>
      <c r="U559" s="145">
        <v>539</v>
      </c>
      <c r="V559" s="145">
        <v>38337687.589695632</v>
      </c>
    </row>
    <row r="560" spans="1:22" x14ac:dyDescent="0.35">
      <c r="A560" s="70">
        <f t="shared" si="17"/>
        <v>541</v>
      </c>
      <c r="B560" s="170">
        <v>948786.23310045898</v>
      </c>
      <c r="U560" s="145">
        <v>540</v>
      </c>
      <c r="V560" s="145">
        <v>-1414568.5223459788</v>
      </c>
    </row>
    <row r="561" spans="1:22" x14ac:dyDescent="0.35">
      <c r="A561" s="70">
        <f t="shared" si="17"/>
        <v>542</v>
      </c>
      <c r="B561" s="170">
        <v>948786.23310045898</v>
      </c>
      <c r="U561" s="145">
        <v>541</v>
      </c>
      <c r="V561" s="145">
        <v>3637041.670257736</v>
      </c>
    </row>
    <row r="562" spans="1:22" x14ac:dyDescent="0.35">
      <c r="A562" s="70">
        <f t="shared" si="17"/>
        <v>543</v>
      </c>
      <c r="B562" s="170">
        <v>948786.23310045898</v>
      </c>
      <c r="U562" s="145">
        <v>542</v>
      </c>
      <c r="V562" s="145">
        <v>8580970.5531416722</v>
      </c>
    </row>
    <row r="563" spans="1:22" x14ac:dyDescent="0.35">
      <c r="A563" s="70">
        <f t="shared" si="17"/>
        <v>544</v>
      </c>
      <c r="B563" s="170">
        <v>948786.23310045898</v>
      </c>
      <c r="U563" s="145">
        <v>543</v>
      </c>
      <c r="V563" s="145">
        <v>5287987.6825135276</v>
      </c>
    </row>
    <row r="564" spans="1:22" x14ac:dyDescent="0.35">
      <c r="A564" s="70">
        <f t="shared" si="17"/>
        <v>545</v>
      </c>
      <c r="B564" s="170">
        <v>948786.23310045898</v>
      </c>
      <c r="U564" s="145">
        <v>544</v>
      </c>
      <c r="V564" s="145">
        <v>48320850.451609358</v>
      </c>
    </row>
    <row r="565" spans="1:22" x14ac:dyDescent="0.35">
      <c r="A565" s="70">
        <f t="shared" si="17"/>
        <v>546</v>
      </c>
      <c r="B565" s="170">
        <v>948786.23310045898</v>
      </c>
      <c r="U565" s="145">
        <v>545</v>
      </c>
      <c r="V565" s="145">
        <v>301008.42956163362</v>
      </c>
    </row>
    <row r="566" spans="1:22" x14ac:dyDescent="0.35">
      <c r="A566" s="70">
        <f t="shared" si="17"/>
        <v>547</v>
      </c>
      <c r="B566" s="170">
        <v>948786.23310045898</v>
      </c>
      <c r="U566" s="145">
        <v>546</v>
      </c>
      <c r="V566" s="145">
        <v>-29480446.021698393</v>
      </c>
    </row>
    <row r="567" spans="1:22" x14ac:dyDescent="0.35">
      <c r="A567" s="70">
        <f t="shared" si="17"/>
        <v>548</v>
      </c>
      <c r="B567" s="170">
        <v>948786.23310045898</v>
      </c>
      <c r="U567" s="145">
        <v>547</v>
      </c>
      <c r="V567" s="145">
        <v>-11856487.328742651</v>
      </c>
    </row>
    <row r="568" spans="1:22" x14ac:dyDescent="0.35">
      <c r="A568" s="70">
        <f t="shared" si="17"/>
        <v>549</v>
      </c>
      <c r="B568" s="170">
        <v>948786.23310045898</v>
      </c>
      <c r="U568" s="145">
        <v>548</v>
      </c>
      <c r="V568" s="145">
        <v>29453796.233896453</v>
      </c>
    </row>
    <row r="569" spans="1:22" x14ac:dyDescent="0.35">
      <c r="A569" s="70">
        <f t="shared" si="17"/>
        <v>550</v>
      </c>
      <c r="B569" s="170">
        <v>948786.23310045898</v>
      </c>
      <c r="U569" s="145">
        <v>549</v>
      </c>
      <c r="V569" s="145">
        <v>-9813367.5180688277</v>
      </c>
    </row>
    <row r="570" spans="1:22" x14ac:dyDescent="0.35">
      <c r="A570" s="70">
        <f t="shared" si="17"/>
        <v>551</v>
      </c>
      <c r="B570" s="170">
        <v>948786.23310045898</v>
      </c>
      <c r="U570" s="145">
        <v>550</v>
      </c>
      <c r="V570" s="145">
        <v>43690809.726325549</v>
      </c>
    </row>
    <row r="571" spans="1:22" x14ac:dyDescent="0.35">
      <c r="A571" s="70">
        <f t="shared" si="17"/>
        <v>552</v>
      </c>
      <c r="B571" s="170">
        <v>948786.23310045898</v>
      </c>
      <c r="U571" s="145">
        <v>551</v>
      </c>
      <c r="V571" s="145">
        <v>13363696.376286648</v>
      </c>
    </row>
    <row r="572" spans="1:22" x14ac:dyDescent="0.35">
      <c r="A572" s="70">
        <f t="shared" si="17"/>
        <v>553</v>
      </c>
      <c r="B572" s="170">
        <v>948786.23310045898</v>
      </c>
      <c r="U572" s="145">
        <v>552</v>
      </c>
      <c r="V572" s="145">
        <v>-10381073.344236489</v>
      </c>
    </row>
    <row r="573" spans="1:22" x14ac:dyDescent="0.35">
      <c r="A573" s="70">
        <f t="shared" si="17"/>
        <v>554</v>
      </c>
      <c r="B573" s="170">
        <v>948786.23310045898</v>
      </c>
      <c r="U573" s="145">
        <v>553</v>
      </c>
      <c r="V573" s="145">
        <v>-2776598.4799932837</v>
      </c>
    </row>
    <row r="574" spans="1:22" x14ac:dyDescent="0.35">
      <c r="A574" s="70">
        <f t="shared" si="17"/>
        <v>555</v>
      </c>
      <c r="B574" s="170">
        <v>948786.23310045898</v>
      </c>
      <c r="U574" s="145">
        <v>554</v>
      </c>
      <c r="V574" s="145">
        <v>17834771.994344626</v>
      </c>
    </row>
    <row r="575" spans="1:22" x14ac:dyDescent="0.35">
      <c r="A575" s="70">
        <f t="shared" si="17"/>
        <v>556</v>
      </c>
      <c r="B575" s="170">
        <v>948786.23310045898</v>
      </c>
      <c r="U575" s="145">
        <v>555</v>
      </c>
      <c r="V575" s="145">
        <v>-8979959.2786439955</v>
      </c>
    </row>
    <row r="576" spans="1:22" x14ac:dyDescent="0.35">
      <c r="A576" s="70">
        <f t="shared" si="17"/>
        <v>557</v>
      </c>
      <c r="B576" s="170">
        <v>948786.23310045898</v>
      </c>
      <c r="U576" s="145">
        <v>556</v>
      </c>
      <c r="V576" s="145">
        <v>-4737399.6319819856</v>
      </c>
    </row>
    <row r="577" spans="1:22" x14ac:dyDescent="0.35">
      <c r="A577" s="70">
        <f t="shared" si="17"/>
        <v>558</v>
      </c>
      <c r="B577" s="170">
        <v>948786.23310045898</v>
      </c>
      <c r="U577" s="145">
        <v>557</v>
      </c>
      <c r="V577" s="145">
        <v>-25578411.381041694</v>
      </c>
    </row>
    <row r="578" spans="1:22" x14ac:dyDescent="0.35">
      <c r="A578" s="70">
        <f t="shared" si="17"/>
        <v>559</v>
      </c>
      <c r="B578" s="170">
        <v>948786.23310045898</v>
      </c>
      <c r="U578" s="145">
        <v>558</v>
      </c>
      <c r="V578" s="145">
        <v>-855358.2995983474</v>
      </c>
    </row>
    <row r="579" spans="1:22" x14ac:dyDescent="0.35">
      <c r="A579" s="70">
        <f t="shared" si="17"/>
        <v>560</v>
      </c>
      <c r="B579" s="170">
        <v>948786.23310045898</v>
      </c>
      <c r="U579" s="145">
        <v>559</v>
      </c>
      <c r="V579" s="145">
        <v>35898412.298940599</v>
      </c>
    </row>
    <row r="580" spans="1:22" x14ac:dyDescent="0.35">
      <c r="A580" s="70">
        <f t="shared" si="17"/>
        <v>561</v>
      </c>
      <c r="B580" s="170">
        <v>948786.23310045898</v>
      </c>
      <c r="U580" s="145">
        <v>560</v>
      </c>
      <c r="V580" s="145">
        <v>-17224281.699646078</v>
      </c>
    </row>
    <row r="581" spans="1:22" x14ac:dyDescent="0.35">
      <c r="A581" s="70">
        <f t="shared" si="17"/>
        <v>562</v>
      </c>
      <c r="B581" s="170">
        <v>948786.23310045898</v>
      </c>
      <c r="U581" s="145">
        <v>561</v>
      </c>
      <c r="V581" s="145">
        <v>18762495.890395287</v>
      </c>
    </row>
    <row r="582" spans="1:22" x14ac:dyDescent="0.35">
      <c r="A582" s="70">
        <f t="shared" si="17"/>
        <v>563</v>
      </c>
      <c r="B582" s="170">
        <v>948786.23310045898</v>
      </c>
      <c r="U582" s="145">
        <v>562</v>
      </c>
      <c r="V582" s="145">
        <v>-22392833.553065009</v>
      </c>
    </row>
    <row r="583" spans="1:22" x14ac:dyDescent="0.35">
      <c r="A583" s="70">
        <f t="shared" si="17"/>
        <v>564</v>
      </c>
      <c r="B583" s="170">
        <v>948786.23310045898</v>
      </c>
      <c r="U583" s="145">
        <v>563</v>
      </c>
      <c r="V583" s="145">
        <v>26185180.128664255</v>
      </c>
    </row>
    <row r="584" spans="1:22" x14ac:dyDescent="0.35">
      <c r="A584" s="70">
        <f t="shared" si="17"/>
        <v>565</v>
      </c>
      <c r="B584" s="170">
        <v>948786.23310045898</v>
      </c>
      <c r="U584" s="145">
        <v>564</v>
      </c>
      <c r="V584" s="145">
        <v>-28186912.778630983</v>
      </c>
    </row>
    <row r="585" spans="1:22" x14ac:dyDescent="0.35">
      <c r="A585" s="70">
        <f t="shared" si="17"/>
        <v>566</v>
      </c>
      <c r="B585" s="170">
        <v>948786.23310045898</v>
      </c>
      <c r="U585" s="145">
        <v>565</v>
      </c>
      <c r="V585" s="145">
        <v>1833313.7248878404</v>
      </c>
    </row>
    <row r="586" spans="1:22" x14ac:dyDescent="0.35">
      <c r="A586" s="70">
        <f t="shared" si="17"/>
        <v>567</v>
      </c>
      <c r="B586" s="170">
        <v>948786.23310045898</v>
      </c>
      <c r="U586" s="145">
        <v>566</v>
      </c>
      <c r="V586" s="145">
        <v>39332393.332089573</v>
      </c>
    </row>
    <row r="587" spans="1:22" x14ac:dyDescent="0.35">
      <c r="A587" s="70">
        <f t="shared" si="17"/>
        <v>568</v>
      </c>
      <c r="B587" s="170">
        <v>948786.23310045898</v>
      </c>
      <c r="U587" s="145">
        <v>567</v>
      </c>
      <c r="V587" s="145">
        <v>-20037119.965291388</v>
      </c>
    </row>
    <row r="588" spans="1:22" x14ac:dyDescent="0.35">
      <c r="A588" s="70">
        <f t="shared" si="17"/>
        <v>569</v>
      </c>
      <c r="B588" s="170">
        <v>948786.23310045898</v>
      </c>
      <c r="U588" s="145">
        <v>568</v>
      </c>
      <c r="V588" s="145">
        <v>4679820.6360642686</v>
      </c>
    </row>
    <row r="589" spans="1:22" x14ac:dyDescent="0.35">
      <c r="A589" s="70">
        <f t="shared" si="17"/>
        <v>570</v>
      </c>
      <c r="B589" s="170">
        <v>948786.23310045898</v>
      </c>
      <c r="U589" s="145">
        <v>569</v>
      </c>
      <c r="V589" s="145">
        <v>19572733.339306474</v>
      </c>
    </row>
    <row r="590" spans="1:22" x14ac:dyDescent="0.35">
      <c r="A590" s="70">
        <f t="shared" si="17"/>
        <v>571</v>
      </c>
      <c r="B590" s="170">
        <v>948786.23310045898</v>
      </c>
      <c r="U590" s="145">
        <v>570</v>
      </c>
      <c r="V590" s="145">
        <v>-19065973.961776722</v>
      </c>
    </row>
    <row r="591" spans="1:22" x14ac:dyDescent="0.35">
      <c r="A591" s="70">
        <f t="shared" si="17"/>
        <v>572</v>
      </c>
      <c r="B591" s="170">
        <v>948786.23310045898</v>
      </c>
      <c r="U591" s="145">
        <v>571</v>
      </c>
      <c r="V591" s="145">
        <v>14472570.487239309</v>
      </c>
    </row>
    <row r="592" spans="1:22" x14ac:dyDescent="0.35">
      <c r="A592" s="70">
        <f t="shared" si="17"/>
        <v>573</v>
      </c>
      <c r="B592" s="170">
        <v>948786.23310045898</v>
      </c>
      <c r="U592" s="145">
        <v>572</v>
      </c>
      <c r="V592" s="145">
        <v>15097858.253411043</v>
      </c>
    </row>
    <row r="593" spans="1:22" x14ac:dyDescent="0.35">
      <c r="A593" s="70">
        <f t="shared" si="17"/>
        <v>574</v>
      </c>
      <c r="B593" s="170">
        <v>948786.23310045898</v>
      </c>
      <c r="U593" s="145">
        <v>573</v>
      </c>
      <c r="V593" s="145">
        <v>1743243.4404998831</v>
      </c>
    </row>
    <row r="594" spans="1:22" x14ac:dyDescent="0.35">
      <c r="A594" s="70">
        <f t="shared" si="17"/>
        <v>575</v>
      </c>
      <c r="B594" s="170">
        <v>948786.23310045898</v>
      </c>
      <c r="U594" s="145">
        <v>574</v>
      </c>
      <c r="V594" s="145">
        <v>-11607764.929394348</v>
      </c>
    </row>
    <row r="595" spans="1:22" x14ac:dyDescent="0.35">
      <c r="A595" s="70">
        <f t="shared" si="17"/>
        <v>576</v>
      </c>
      <c r="B595" s="170">
        <v>948786.23310045898</v>
      </c>
      <c r="U595" s="145">
        <v>575</v>
      </c>
      <c r="V595" s="145">
        <v>47388762.234318301</v>
      </c>
    </row>
    <row r="596" spans="1:22" x14ac:dyDescent="0.35">
      <c r="A596" s="70">
        <f t="shared" si="17"/>
        <v>577</v>
      </c>
      <c r="B596" s="170">
        <v>948786.23310045898</v>
      </c>
      <c r="U596" s="145">
        <v>576</v>
      </c>
      <c r="V596" s="145">
        <v>-3965668.5257062875</v>
      </c>
    </row>
    <row r="597" spans="1:22" x14ac:dyDescent="0.35">
      <c r="A597" s="70">
        <f t="shared" si="17"/>
        <v>578</v>
      </c>
      <c r="B597" s="170">
        <v>948786.23310045898</v>
      </c>
      <c r="U597" s="145">
        <v>577</v>
      </c>
      <c r="V597" s="145">
        <v>9244015.7762483098</v>
      </c>
    </row>
    <row r="598" spans="1:22" x14ac:dyDescent="0.35">
      <c r="A598" s="70">
        <f t="shared" ref="A598:A661" si="18">A597+1</f>
        <v>579</v>
      </c>
      <c r="B598" s="170">
        <v>948786.23310045898</v>
      </c>
      <c r="U598" s="145">
        <v>578</v>
      </c>
      <c r="V598" s="145">
        <v>-13998426.916105833</v>
      </c>
    </row>
    <row r="599" spans="1:22" x14ac:dyDescent="0.35">
      <c r="A599" s="70">
        <f t="shared" si="18"/>
        <v>580</v>
      </c>
      <c r="B599" s="170">
        <v>948786.23310045898</v>
      </c>
      <c r="U599" s="145">
        <v>579</v>
      </c>
      <c r="V599" s="145">
        <v>35815404.196439728</v>
      </c>
    </row>
    <row r="600" spans="1:22" x14ac:dyDescent="0.35">
      <c r="A600" s="70">
        <f t="shared" si="18"/>
        <v>581</v>
      </c>
      <c r="B600" s="170">
        <v>948786.23310045898</v>
      </c>
      <c r="U600" s="145">
        <v>580</v>
      </c>
      <c r="V600" s="145">
        <v>14540317.456459597</v>
      </c>
    </row>
    <row r="601" spans="1:22" x14ac:dyDescent="0.35">
      <c r="A601" s="70">
        <f t="shared" si="18"/>
        <v>582</v>
      </c>
      <c r="B601" s="170">
        <v>948786.23310045898</v>
      </c>
      <c r="U601" s="145">
        <v>581</v>
      </c>
      <c r="V601" s="145">
        <v>23697227.931517687</v>
      </c>
    </row>
    <row r="602" spans="1:22" x14ac:dyDescent="0.35">
      <c r="A602" s="70">
        <f t="shared" si="18"/>
        <v>583</v>
      </c>
      <c r="B602" s="170">
        <v>948786.23310045898</v>
      </c>
      <c r="U602" s="145">
        <v>582</v>
      </c>
      <c r="V602" s="145">
        <v>13610928.616499759</v>
      </c>
    </row>
    <row r="603" spans="1:22" x14ac:dyDescent="0.35">
      <c r="A603" s="70">
        <f t="shared" si="18"/>
        <v>584</v>
      </c>
      <c r="B603" s="170">
        <v>948786.23310045898</v>
      </c>
      <c r="U603" s="145">
        <v>583</v>
      </c>
      <c r="V603" s="145">
        <v>15740727.727959704</v>
      </c>
    </row>
    <row r="604" spans="1:22" x14ac:dyDescent="0.35">
      <c r="A604" s="70">
        <f t="shared" si="18"/>
        <v>585</v>
      </c>
      <c r="B604" s="170">
        <v>948786.23310045898</v>
      </c>
      <c r="U604" s="145">
        <v>584</v>
      </c>
      <c r="V604" s="145">
        <v>12234323.611922827</v>
      </c>
    </row>
    <row r="605" spans="1:22" x14ac:dyDescent="0.35">
      <c r="A605" s="70">
        <f t="shared" si="18"/>
        <v>586</v>
      </c>
      <c r="B605" s="170">
        <v>948786.23310045898</v>
      </c>
      <c r="U605" s="145">
        <v>585</v>
      </c>
      <c r="V605" s="145">
        <v>28056004.947555441</v>
      </c>
    </row>
    <row r="606" spans="1:22" x14ac:dyDescent="0.35">
      <c r="A606" s="70">
        <f t="shared" si="18"/>
        <v>587</v>
      </c>
      <c r="B606" s="170">
        <v>948786.23310045898</v>
      </c>
      <c r="U606" s="145">
        <v>586</v>
      </c>
      <c r="V606" s="145">
        <v>11230725.411893591</v>
      </c>
    </row>
    <row r="607" spans="1:22" x14ac:dyDescent="0.35">
      <c r="A607" s="70">
        <f t="shared" si="18"/>
        <v>588</v>
      </c>
      <c r="B607" s="170">
        <v>948786.23310045898</v>
      </c>
      <c r="U607" s="145">
        <v>587</v>
      </c>
      <c r="V607" s="145">
        <v>-12841673.864543164</v>
      </c>
    </row>
    <row r="608" spans="1:22" x14ac:dyDescent="0.35">
      <c r="A608" s="70">
        <f t="shared" si="18"/>
        <v>589</v>
      </c>
      <c r="B608" s="170">
        <v>948786.23310045898</v>
      </c>
      <c r="U608" s="145">
        <v>588</v>
      </c>
      <c r="V608" s="145">
        <v>-11379243.071228676</v>
      </c>
    </row>
    <row r="609" spans="1:22" x14ac:dyDescent="0.35">
      <c r="A609" s="70">
        <f t="shared" si="18"/>
        <v>590</v>
      </c>
      <c r="B609" s="170">
        <v>948786.23310045898</v>
      </c>
      <c r="U609" s="145">
        <v>589</v>
      </c>
      <c r="V609" s="145">
        <v>12633432.447851457</v>
      </c>
    </row>
    <row r="610" spans="1:22" x14ac:dyDescent="0.35">
      <c r="A610" s="70">
        <f t="shared" si="18"/>
        <v>591</v>
      </c>
      <c r="B610" s="170">
        <v>948786.23310045898</v>
      </c>
      <c r="U610" s="145">
        <v>590</v>
      </c>
      <c r="V610" s="145">
        <v>31228688.182393201</v>
      </c>
    </row>
    <row r="611" spans="1:22" x14ac:dyDescent="0.35">
      <c r="A611" s="70">
        <f t="shared" si="18"/>
        <v>592</v>
      </c>
      <c r="B611" s="170">
        <v>948786.23310045898</v>
      </c>
      <c r="U611" s="145">
        <v>591</v>
      </c>
      <c r="V611" s="145">
        <v>-7346004.9989905301</v>
      </c>
    </row>
    <row r="612" spans="1:22" x14ac:dyDescent="0.35">
      <c r="A612" s="70">
        <f t="shared" si="18"/>
        <v>593</v>
      </c>
      <c r="B612" s="170">
        <v>948786.23310045898</v>
      </c>
      <c r="U612" s="145">
        <v>592</v>
      </c>
      <c r="V612" s="145">
        <v>8993638.2761815675</v>
      </c>
    </row>
    <row r="613" spans="1:22" x14ac:dyDescent="0.35">
      <c r="A613" s="70">
        <f t="shared" si="18"/>
        <v>594</v>
      </c>
      <c r="B613" s="170">
        <v>948786.23310045898</v>
      </c>
      <c r="U613" s="145">
        <v>593</v>
      </c>
      <c r="V613" s="145">
        <v>36634320.761105537</v>
      </c>
    </row>
    <row r="614" spans="1:22" x14ac:dyDescent="0.35">
      <c r="A614" s="70">
        <f t="shared" si="18"/>
        <v>595</v>
      </c>
      <c r="B614" s="170">
        <v>948786.23310045898</v>
      </c>
      <c r="U614" s="145">
        <v>594</v>
      </c>
      <c r="V614" s="145">
        <v>-26696226.366863523</v>
      </c>
    </row>
    <row r="615" spans="1:22" x14ac:dyDescent="0.35">
      <c r="A615" s="70">
        <f t="shared" si="18"/>
        <v>596</v>
      </c>
      <c r="B615" s="170">
        <v>948786.23310045898</v>
      </c>
      <c r="U615" s="145">
        <v>595</v>
      </c>
      <c r="V615" s="145">
        <v>12394059.002858009</v>
      </c>
    </row>
    <row r="616" spans="1:22" x14ac:dyDescent="0.35">
      <c r="A616" s="70">
        <f t="shared" si="18"/>
        <v>597</v>
      </c>
      <c r="B616" s="170">
        <v>948786.23310045898</v>
      </c>
      <c r="U616" s="145">
        <v>596</v>
      </c>
      <c r="V616" s="145">
        <v>2117825.6813412867</v>
      </c>
    </row>
    <row r="617" spans="1:22" x14ac:dyDescent="0.35">
      <c r="A617" s="70">
        <f t="shared" si="18"/>
        <v>598</v>
      </c>
      <c r="B617" s="170">
        <v>948786.23310045898</v>
      </c>
      <c r="U617" s="145">
        <v>597</v>
      </c>
      <c r="V617" s="145">
        <v>7536393.8634207658</v>
      </c>
    </row>
    <row r="618" spans="1:22" x14ac:dyDescent="0.35">
      <c r="A618" s="70">
        <f t="shared" si="18"/>
        <v>599</v>
      </c>
      <c r="B618" s="170">
        <v>948786.23310045898</v>
      </c>
      <c r="U618" s="145">
        <v>598</v>
      </c>
      <c r="V618" s="145">
        <v>22916694.696573868</v>
      </c>
    </row>
    <row r="619" spans="1:22" x14ac:dyDescent="0.35">
      <c r="A619" s="70">
        <f t="shared" si="18"/>
        <v>600</v>
      </c>
      <c r="B619" s="170">
        <v>948786.23310045898</v>
      </c>
      <c r="U619" s="145">
        <v>599</v>
      </c>
      <c r="V619" s="145">
        <v>30212174.755621627</v>
      </c>
    </row>
    <row r="620" spans="1:22" x14ac:dyDescent="0.35">
      <c r="A620" s="70">
        <f t="shared" si="18"/>
        <v>601</v>
      </c>
      <c r="B620" s="170">
        <v>948786.23310045898</v>
      </c>
      <c r="U620" s="145">
        <v>600</v>
      </c>
      <c r="V620" s="145">
        <v>-689825.92682924122</v>
      </c>
    </row>
    <row r="621" spans="1:22" x14ac:dyDescent="0.35">
      <c r="A621" s="70">
        <f t="shared" si="18"/>
        <v>602</v>
      </c>
      <c r="B621" s="170">
        <v>948786.23310045898</v>
      </c>
      <c r="U621" s="145">
        <v>601</v>
      </c>
      <c r="V621" s="145">
        <v>25980080.788969416</v>
      </c>
    </row>
    <row r="622" spans="1:22" x14ac:dyDescent="0.35">
      <c r="A622" s="70">
        <f t="shared" si="18"/>
        <v>603</v>
      </c>
      <c r="B622" s="170">
        <v>948786.23310045898</v>
      </c>
      <c r="U622" s="145">
        <v>602</v>
      </c>
      <c r="V622" s="145">
        <v>8934582.480378978</v>
      </c>
    </row>
    <row r="623" spans="1:22" x14ac:dyDescent="0.35">
      <c r="A623" s="70">
        <f t="shared" si="18"/>
        <v>604</v>
      </c>
      <c r="B623" s="170">
        <v>948786.23310045898</v>
      </c>
      <c r="U623" s="145">
        <v>603</v>
      </c>
      <c r="V623" s="145">
        <v>18702767.790768862</v>
      </c>
    </row>
    <row r="624" spans="1:22" x14ac:dyDescent="0.35">
      <c r="A624" s="70">
        <f t="shared" si="18"/>
        <v>605</v>
      </c>
      <c r="B624" s="170">
        <v>948786.23310045898</v>
      </c>
      <c r="U624" s="145">
        <v>604</v>
      </c>
      <c r="V624" s="145">
        <v>4739863.6225292198</v>
      </c>
    </row>
    <row r="625" spans="1:22" x14ac:dyDescent="0.35">
      <c r="A625" s="70">
        <f t="shared" si="18"/>
        <v>606</v>
      </c>
      <c r="B625" s="170">
        <v>948786.23310045898</v>
      </c>
      <c r="U625" s="145">
        <v>605</v>
      </c>
      <c r="V625" s="145">
        <v>9566236.5713417921</v>
      </c>
    </row>
    <row r="626" spans="1:22" x14ac:dyDescent="0.35">
      <c r="A626" s="70">
        <f t="shared" si="18"/>
        <v>607</v>
      </c>
      <c r="B626" s="170">
        <v>948786.23310045898</v>
      </c>
      <c r="U626" s="145">
        <v>606</v>
      </c>
      <c r="V626" s="145">
        <v>11670545.205469336</v>
      </c>
    </row>
    <row r="627" spans="1:22" x14ac:dyDescent="0.35">
      <c r="A627" s="70">
        <f t="shared" si="18"/>
        <v>608</v>
      </c>
      <c r="B627" s="170">
        <v>948786.23310045898</v>
      </c>
      <c r="U627" s="145">
        <v>607</v>
      </c>
      <c r="V627" s="145">
        <v>-12457024.952589564</v>
      </c>
    </row>
    <row r="628" spans="1:22" x14ac:dyDescent="0.35">
      <c r="A628" s="70">
        <f t="shared" si="18"/>
        <v>609</v>
      </c>
      <c r="B628" s="170">
        <v>948786.23310045898</v>
      </c>
      <c r="U628" s="145">
        <v>608</v>
      </c>
      <c r="V628" s="145">
        <v>17875613.53744508</v>
      </c>
    </row>
    <row r="629" spans="1:22" x14ac:dyDescent="0.35">
      <c r="A629" s="70">
        <f t="shared" si="18"/>
        <v>610</v>
      </c>
      <c r="B629" s="170">
        <v>948786.23310045898</v>
      </c>
      <c r="U629" s="145">
        <v>609</v>
      </c>
      <c r="V629" s="145">
        <v>-28126359.270413708</v>
      </c>
    </row>
    <row r="630" spans="1:22" x14ac:dyDescent="0.35">
      <c r="A630" s="70">
        <f t="shared" si="18"/>
        <v>611</v>
      </c>
      <c r="B630" s="170">
        <v>948786.23310045898</v>
      </c>
      <c r="U630" s="145">
        <v>610</v>
      </c>
      <c r="V630" s="145">
        <v>-12386900.376697935</v>
      </c>
    </row>
    <row r="631" spans="1:22" x14ac:dyDescent="0.35">
      <c r="A631" s="70">
        <f t="shared" si="18"/>
        <v>612</v>
      </c>
      <c r="B631" s="170">
        <v>948786.23310045898</v>
      </c>
      <c r="U631" s="145">
        <v>611</v>
      </c>
      <c r="V631" s="145">
        <v>233389.44616277516</v>
      </c>
    </row>
    <row r="632" spans="1:22" x14ac:dyDescent="0.35">
      <c r="A632" s="70">
        <f t="shared" si="18"/>
        <v>613</v>
      </c>
      <c r="B632" s="170">
        <v>948786.23310045898</v>
      </c>
      <c r="U632" s="145">
        <v>612</v>
      </c>
      <c r="V632" s="145">
        <v>44976942.349016637</v>
      </c>
    </row>
    <row r="633" spans="1:22" x14ac:dyDescent="0.35">
      <c r="A633" s="70">
        <f t="shared" si="18"/>
        <v>614</v>
      </c>
      <c r="B633" s="170">
        <v>948786.23310045898</v>
      </c>
      <c r="U633" s="145">
        <v>613</v>
      </c>
      <c r="V633" s="145">
        <v>38822542.440408371</v>
      </c>
    </row>
    <row r="634" spans="1:22" x14ac:dyDescent="0.35">
      <c r="A634" s="70">
        <f t="shared" si="18"/>
        <v>615</v>
      </c>
      <c r="B634" s="170">
        <v>948786.23310045898</v>
      </c>
      <c r="U634" s="145">
        <v>614</v>
      </c>
      <c r="V634" s="145">
        <v>1347098.52399005</v>
      </c>
    </row>
    <row r="635" spans="1:22" x14ac:dyDescent="0.35">
      <c r="A635" s="70">
        <f t="shared" si="18"/>
        <v>616</v>
      </c>
      <c r="B635" s="170">
        <v>948786.23310045898</v>
      </c>
      <c r="U635" s="145">
        <v>615</v>
      </c>
      <c r="V635" s="145">
        <v>34485516.759054378</v>
      </c>
    </row>
    <row r="636" spans="1:22" x14ac:dyDescent="0.35">
      <c r="A636" s="70">
        <f t="shared" si="18"/>
        <v>617</v>
      </c>
      <c r="B636" s="170">
        <v>948786.23310045898</v>
      </c>
      <c r="U636" s="145">
        <v>616</v>
      </c>
      <c r="V636" s="145">
        <v>-12383129.712385893</v>
      </c>
    </row>
    <row r="637" spans="1:22" x14ac:dyDescent="0.35">
      <c r="A637" s="70">
        <f t="shared" si="18"/>
        <v>618</v>
      </c>
      <c r="B637" s="170">
        <v>948786.23310045898</v>
      </c>
      <c r="U637" s="145">
        <v>617</v>
      </c>
      <c r="V637" s="145">
        <v>-15913725.184584768</v>
      </c>
    </row>
    <row r="638" spans="1:22" x14ac:dyDescent="0.35">
      <c r="A638" s="70">
        <f t="shared" si="18"/>
        <v>619</v>
      </c>
      <c r="B638" s="170">
        <v>948786.23310045898</v>
      </c>
      <c r="U638" s="145">
        <v>618</v>
      </c>
      <c r="V638" s="145">
        <v>-8918160.7158931587</v>
      </c>
    </row>
    <row r="639" spans="1:22" x14ac:dyDescent="0.35">
      <c r="A639" s="70">
        <f t="shared" si="18"/>
        <v>620</v>
      </c>
      <c r="B639" s="170">
        <v>948786.23310045898</v>
      </c>
      <c r="U639" s="145">
        <v>619</v>
      </c>
      <c r="V639" s="145">
        <v>16268287.956113886</v>
      </c>
    </row>
    <row r="640" spans="1:22" x14ac:dyDescent="0.35">
      <c r="A640" s="70">
        <f t="shared" si="18"/>
        <v>621</v>
      </c>
      <c r="B640" s="170">
        <v>948786.23310045898</v>
      </c>
      <c r="U640" s="145">
        <v>620</v>
      </c>
      <c r="V640" s="145">
        <v>794062.82266872004</v>
      </c>
    </row>
    <row r="641" spans="1:22" x14ac:dyDescent="0.35">
      <c r="A641" s="70">
        <f t="shared" si="18"/>
        <v>622</v>
      </c>
      <c r="B641" s="170">
        <v>948786.23310045898</v>
      </c>
      <c r="U641" s="145">
        <v>621</v>
      </c>
      <c r="V641" s="145">
        <v>9440968.7861974016</v>
      </c>
    </row>
    <row r="642" spans="1:22" x14ac:dyDescent="0.35">
      <c r="A642" s="70">
        <f t="shared" si="18"/>
        <v>623</v>
      </c>
      <c r="B642" s="170">
        <v>948786.23310045898</v>
      </c>
      <c r="U642" s="145">
        <v>622</v>
      </c>
      <c r="V642" s="145">
        <v>-6969052.5552606937</v>
      </c>
    </row>
    <row r="643" spans="1:22" x14ac:dyDescent="0.35">
      <c r="A643" s="70">
        <f t="shared" si="18"/>
        <v>624</v>
      </c>
      <c r="B643" s="170">
        <v>948786.23310045898</v>
      </c>
      <c r="U643" s="145">
        <v>623</v>
      </c>
      <c r="V643" s="145">
        <v>14357180.080331713</v>
      </c>
    </row>
    <row r="644" spans="1:22" x14ac:dyDescent="0.35">
      <c r="A644" s="70">
        <f t="shared" si="18"/>
        <v>625</v>
      </c>
      <c r="B644" s="170">
        <v>948786.23310045898</v>
      </c>
      <c r="U644" s="145">
        <v>624</v>
      </c>
      <c r="V644" s="145">
        <v>-17381040.471535068</v>
      </c>
    </row>
    <row r="645" spans="1:22" x14ac:dyDescent="0.35">
      <c r="A645" s="70">
        <f t="shared" si="18"/>
        <v>626</v>
      </c>
      <c r="B645" s="170">
        <v>948786.23310045898</v>
      </c>
      <c r="U645" s="145">
        <v>625</v>
      </c>
      <c r="V645" s="145">
        <v>10636666.675758719</v>
      </c>
    </row>
    <row r="646" spans="1:22" x14ac:dyDescent="0.35">
      <c r="A646" s="70">
        <f t="shared" si="18"/>
        <v>627</v>
      </c>
      <c r="B646" s="170">
        <v>948786.23310045898</v>
      </c>
      <c r="U646" s="145">
        <v>626</v>
      </c>
      <c r="V646" s="145">
        <v>2078052.9447264858</v>
      </c>
    </row>
    <row r="647" spans="1:22" x14ac:dyDescent="0.35">
      <c r="A647" s="70">
        <f t="shared" si="18"/>
        <v>628</v>
      </c>
      <c r="B647" s="170">
        <v>948786.23310045898</v>
      </c>
      <c r="U647" s="145">
        <v>627</v>
      </c>
      <c r="V647" s="145">
        <v>-20674465.296815623</v>
      </c>
    </row>
    <row r="648" spans="1:22" x14ac:dyDescent="0.35">
      <c r="A648" s="70">
        <f t="shared" si="18"/>
        <v>629</v>
      </c>
      <c r="B648" s="170">
        <v>948786.23310045898</v>
      </c>
      <c r="U648" s="145">
        <v>628</v>
      </c>
      <c r="V648" s="145">
        <v>-6876155.8566244338</v>
      </c>
    </row>
    <row r="649" spans="1:22" x14ac:dyDescent="0.35">
      <c r="A649" s="70">
        <f t="shared" si="18"/>
        <v>630</v>
      </c>
      <c r="B649" s="170">
        <v>948786.23310045898</v>
      </c>
      <c r="U649" s="145">
        <v>629</v>
      </c>
      <c r="V649" s="145">
        <v>21709195.492762323</v>
      </c>
    </row>
    <row r="650" spans="1:22" x14ac:dyDescent="0.35">
      <c r="A650" s="70">
        <f t="shared" si="18"/>
        <v>631</v>
      </c>
      <c r="B650" s="170">
        <v>948786.23310045898</v>
      </c>
      <c r="U650" s="145">
        <v>630</v>
      </c>
      <c r="V650" s="145">
        <v>6055373.3589603454</v>
      </c>
    </row>
    <row r="651" spans="1:22" x14ac:dyDescent="0.35">
      <c r="A651" s="70">
        <f t="shared" si="18"/>
        <v>632</v>
      </c>
      <c r="B651" s="170">
        <v>948786.23310045898</v>
      </c>
      <c r="U651" s="145">
        <v>631</v>
      </c>
      <c r="V651" s="145">
        <v>13054052.316263087</v>
      </c>
    </row>
    <row r="652" spans="1:22" x14ac:dyDescent="0.35">
      <c r="A652" s="70">
        <f t="shared" si="18"/>
        <v>633</v>
      </c>
      <c r="B652" s="170">
        <v>948786.23310045898</v>
      </c>
      <c r="U652" s="145">
        <v>632</v>
      </c>
      <c r="V652" s="145">
        <v>33737522.758473992</v>
      </c>
    </row>
    <row r="653" spans="1:22" x14ac:dyDescent="0.35">
      <c r="A653" s="70">
        <f t="shared" si="18"/>
        <v>634</v>
      </c>
      <c r="B653" s="170">
        <v>948786.23310045898</v>
      </c>
      <c r="U653" s="145">
        <v>633</v>
      </c>
      <c r="V653" s="145">
        <v>-2090872.8235279322</v>
      </c>
    </row>
    <row r="654" spans="1:22" x14ac:dyDescent="0.35">
      <c r="A654" s="70">
        <f t="shared" si="18"/>
        <v>635</v>
      </c>
      <c r="B654" s="170">
        <v>948786.23310045898</v>
      </c>
      <c r="U654" s="145">
        <v>634</v>
      </c>
      <c r="V654" s="145">
        <v>2172468.9249551855</v>
      </c>
    </row>
    <row r="655" spans="1:22" x14ac:dyDescent="0.35">
      <c r="A655" s="70">
        <f t="shared" si="18"/>
        <v>636</v>
      </c>
      <c r="B655" s="170">
        <v>948786.23310045898</v>
      </c>
      <c r="U655" s="145">
        <v>635</v>
      </c>
      <c r="V655" s="145">
        <v>623166.90128140152</v>
      </c>
    </row>
    <row r="656" spans="1:22" x14ac:dyDescent="0.35">
      <c r="A656" s="70">
        <f t="shared" si="18"/>
        <v>637</v>
      </c>
      <c r="B656" s="170">
        <v>948786.23310045898</v>
      </c>
      <c r="U656" s="145">
        <v>636</v>
      </c>
      <c r="V656" s="145">
        <v>2723060.0987860337</v>
      </c>
    </row>
    <row r="657" spans="1:22" x14ac:dyDescent="0.35">
      <c r="A657" s="70">
        <f t="shared" si="18"/>
        <v>638</v>
      </c>
      <c r="B657" s="170">
        <v>948786.23310045898</v>
      </c>
      <c r="U657" s="145">
        <v>637</v>
      </c>
      <c r="V657" s="145">
        <v>-8128494.0018414734</v>
      </c>
    </row>
    <row r="658" spans="1:22" x14ac:dyDescent="0.35">
      <c r="A658" s="70">
        <f t="shared" si="18"/>
        <v>639</v>
      </c>
      <c r="B658" s="170">
        <v>948786.23310045898</v>
      </c>
      <c r="U658" s="145">
        <v>638</v>
      </c>
      <c r="V658" s="145">
        <v>10993216.060002454</v>
      </c>
    </row>
    <row r="659" spans="1:22" x14ac:dyDescent="0.35">
      <c r="A659" s="70">
        <f t="shared" si="18"/>
        <v>640</v>
      </c>
      <c r="B659" s="170">
        <v>948786.23310045898</v>
      </c>
      <c r="U659" s="145">
        <v>639</v>
      </c>
      <c r="V659" s="145">
        <v>-17540647.599589791</v>
      </c>
    </row>
    <row r="660" spans="1:22" x14ac:dyDescent="0.35">
      <c r="A660" s="70">
        <f t="shared" si="18"/>
        <v>641</v>
      </c>
      <c r="B660" s="170">
        <v>948786.23310045898</v>
      </c>
      <c r="U660" s="145">
        <v>640</v>
      </c>
      <c r="V660" s="145">
        <v>13037135.808212176</v>
      </c>
    </row>
    <row r="661" spans="1:22" x14ac:dyDescent="0.35">
      <c r="A661" s="70">
        <f t="shared" si="18"/>
        <v>642</v>
      </c>
      <c r="B661" s="170">
        <v>948786.23310045898</v>
      </c>
      <c r="U661" s="145">
        <v>641</v>
      </c>
      <c r="V661" s="145">
        <v>-4690473.9822444022</v>
      </c>
    </row>
    <row r="662" spans="1:22" x14ac:dyDescent="0.35">
      <c r="A662" s="70">
        <f t="shared" ref="A662:A725" si="19">A661+1</f>
        <v>643</v>
      </c>
      <c r="B662" s="170">
        <v>948786.23310045898</v>
      </c>
      <c r="U662" s="145">
        <v>642</v>
      </c>
      <c r="V662" s="145">
        <v>-27703537.243545584</v>
      </c>
    </row>
    <row r="663" spans="1:22" x14ac:dyDescent="0.35">
      <c r="A663" s="70">
        <f t="shared" si="19"/>
        <v>644</v>
      </c>
      <c r="B663" s="170">
        <v>948786.23310045898</v>
      </c>
      <c r="U663" s="145">
        <v>643</v>
      </c>
      <c r="V663" s="145">
        <v>-13993931.739716031</v>
      </c>
    </row>
    <row r="664" spans="1:22" x14ac:dyDescent="0.35">
      <c r="A664" s="70">
        <f t="shared" si="19"/>
        <v>645</v>
      </c>
      <c r="B664" s="170">
        <v>948786.23310045898</v>
      </c>
      <c r="U664" s="145">
        <v>644</v>
      </c>
      <c r="V664" s="145">
        <v>12182332.97409948</v>
      </c>
    </row>
    <row r="665" spans="1:22" x14ac:dyDescent="0.35">
      <c r="A665" s="70">
        <f t="shared" si="19"/>
        <v>646</v>
      </c>
      <c r="B665" s="170">
        <v>948786.23310045898</v>
      </c>
      <c r="U665" s="145">
        <v>645</v>
      </c>
      <c r="V665" s="145">
        <v>8818850.5404300354</v>
      </c>
    </row>
    <row r="666" spans="1:22" x14ac:dyDescent="0.35">
      <c r="A666" s="70">
        <f t="shared" si="19"/>
        <v>647</v>
      </c>
      <c r="B666" s="170">
        <v>948786.23310045898</v>
      </c>
      <c r="U666" s="145">
        <v>646</v>
      </c>
      <c r="V666" s="145">
        <v>23576328.757975511</v>
      </c>
    </row>
    <row r="667" spans="1:22" x14ac:dyDescent="0.35">
      <c r="A667" s="70">
        <f t="shared" si="19"/>
        <v>648</v>
      </c>
      <c r="B667" s="170">
        <v>948786.23310045898</v>
      </c>
      <c r="U667" s="145">
        <v>647</v>
      </c>
      <c r="V667" s="145">
        <v>10527934.637930803</v>
      </c>
    </row>
    <row r="668" spans="1:22" x14ac:dyDescent="0.35">
      <c r="A668" s="70">
        <f t="shared" si="19"/>
        <v>649</v>
      </c>
      <c r="B668" s="170">
        <v>948786.23310045898</v>
      </c>
      <c r="U668" s="145">
        <v>648</v>
      </c>
      <c r="V668" s="145">
        <v>-5769029.2838752978</v>
      </c>
    </row>
    <row r="669" spans="1:22" x14ac:dyDescent="0.35">
      <c r="A669" s="70">
        <f t="shared" si="19"/>
        <v>650</v>
      </c>
      <c r="B669" s="170">
        <v>948786.23310045898</v>
      </c>
      <c r="U669" s="145">
        <v>649</v>
      </c>
      <c r="V669" s="145">
        <v>22494998.479649402</v>
      </c>
    </row>
    <row r="670" spans="1:22" x14ac:dyDescent="0.35">
      <c r="A670" s="70">
        <f t="shared" si="19"/>
        <v>651</v>
      </c>
      <c r="B670" s="170">
        <v>948786.23310045898</v>
      </c>
      <c r="U670" s="145">
        <v>650</v>
      </c>
      <c r="V670" s="145">
        <v>23932184.422532335</v>
      </c>
    </row>
    <row r="671" spans="1:22" x14ac:dyDescent="0.35">
      <c r="A671" s="70">
        <f t="shared" si="19"/>
        <v>652</v>
      </c>
      <c r="B671" s="170">
        <v>948786.23310045898</v>
      </c>
      <c r="U671" s="145">
        <v>651</v>
      </c>
      <c r="V671" s="145">
        <v>-3286307.0455446094</v>
      </c>
    </row>
    <row r="672" spans="1:22" x14ac:dyDescent="0.35">
      <c r="A672" s="70">
        <f t="shared" si="19"/>
        <v>653</v>
      </c>
      <c r="B672" s="170">
        <v>948786.23310045898</v>
      </c>
      <c r="U672" s="145">
        <v>652</v>
      </c>
      <c r="V672" s="145">
        <v>-6248058.3820204828</v>
      </c>
    </row>
    <row r="673" spans="1:22" x14ac:dyDescent="0.35">
      <c r="A673" s="70">
        <f t="shared" si="19"/>
        <v>654</v>
      </c>
      <c r="B673" s="170">
        <v>948786.23310045898</v>
      </c>
      <c r="U673" s="145">
        <v>653</v>
      </c>
      <c r="V673" s="145">
        <v>-20584802.290555004</v>
      </c>
    </row>
    <row r="674" spans="1:22" x14ac:dyDescent="0.35">
      <c r="A674" s="70">
        <f t="shared" si="19"/>
        <v>655</v>
      </c>
      <c r="B674" s="170">
        <v>948786.23310045898</v>
      </c>
      <c r="U674" s="145">
        <v>654</v>
      </c>
      <c r="V674" s="145">
        <v>35410153.147092581</v>
      </c>
    </row>
    <row r="675" spans="1:22" x14ac:dyDescent="0.35">
      <c r="A675" s="70">
        <f t="shared" si="19"/>
        <v>656</v>
      </c>
      <c r="B675" s="170">
        <v>948786.23310045898</v>
      </c>
      <c r="U675" s="145">
        <v>655</v>
      </c>
      <c r="V675" s="145">
        <v>39684971.923611671</v>
      </c>
    </row>
    <row r="676" spans="1:22" x14ac:dyDescent="0.35">
      <c r="A676" s="70">
        <f t="shared" si="19"/>
        <v>657</v>
      </c>
      <c r="B676" s="170">
        <v>948786.23310045898</v>
      </c>
      <c r="U676" s="145">
        <v>656</v>
      </c>
      <c r="V676" s="145">
        <v>20650163.291133497</v>
      </c>
    </row>
    <row r="677" spans="1:22" x14ac:dyDescent="0.35">
      <c r="A677" s="70">
        <f t="shared" si="19"/>
        <v>658</v>
      </c>
      <c r="B677" s="170">
        <v>948786.23310045898</v>
      </c>
      <c r="U677" s="145">
        <v>657</v>
      </c>
      <c r="V677" s="145">
        <v>9764234.6148172319</v>
      </c>
    </row>
    <row r="678" spans="1:22" x14ac:dyDescent="0.35">
      <c r="A678" s="70">
        <f t="shared" si="19"/>
        <v>659</v>
      </c>
      <c r="B678" s="170">
        <v>948786.23310045898</v>
      </c>
      <c r="U678" s="145">
        <v>658</v>
      </c>
      <c r="V678" s="145">
        <v>13227069.465534605</v>
      </c>
    </row>
    <row r="679" spans="1:22" x14ac:dyDescent="0.35">
      <c r="A679" s="70">
        <f t="shared" si="19"/>
        <v>660</v>
      </c>
      <c r="B679" s="170">
        <v>948786.23310045898</v>
      </c>
      <c r="U679" s="145">
        <v>659</v>
      </c>
      <c r="V679" s="145">
        <v>13910762.964886978</v>
      </c>
    </row>
    <row r="680" spans="1:22" x14ac:dyDescent="0.35">
      <c r="A680" s="70">
        <f t="shared" si="19"/>
        <v>661</v>
      </c>
      <c r="B680" s="170">
        <v>948786.23310045898</v>
      </c>
      <c r="U680" s="145">
        <v>660</v>
      </c>
      <c r="V680" s="145">
        <v>-14691292.897372914</v>
      </c>
    </row>
    <row r="681" spans="1:22" x14ac:dyDescent="0.35">
      <c r="A681" s="70">
        <f t="shared" si="19"/>
        <v>662</v>
      </c>
      <c r="B681" s="170">
        <v>948786.23310045898</v>
      </c>
      <c r="U681" s="145">
        <v>661</v>
      </c>
      <c r="V681" s="145">
        <v>-10316175.177712236</v>
      </c>
    </row>
    <row r="682" spans="1:22" x14ac:dyDescent="0.35">
      <c r="A682" s="70">
        <f t="shared" si="19"/>
        <v>663</v>
      </c>
      <c r="B682" s="170">
        <v>948786.23310045898</v>
      </c>
      <c r="U682" s="145">
        <v>662</v>
      </c>
      <c r="V682" s="145">
        <v>9082350.5440557636</v>
      </c>
    </row>
    <row r="683" spans="1:22" x14ac:dyDescent="0.35">
      <c r="A683" s="70">
        <f t="shared" si="19"/>
        <v>664</v>
      </c>
      <c r="B683" s="170">
        <v>948786.23310045898</v>
      </c>
      <c r="U683" s="145">
        <v>663</v>
      </c>
      <c r="V683" s="145">
        <v>-13275517.669520697</v>
      </c>
    </row>
    <row r="684" spans="1:22" x14ac:dyDescent="0.35">
      <c r="A684" s="70">
        <f t="shared" si="19"/>
        <v>665</v>
      </c>
      <c r="B684" s="170">
        <v>948786.23310045898</v>
      </c>
      <c r="U684" s="145">
        <v>664</v>
      </c>
      <c r="V684" s="145">
        <v>-3902125.2446983121</v>
      </c>
    </row>
    <row r="685" spans="1:22" x14ac:dyDescent="0.35">
      <c r="A685" s="70">
        <f t="shared" si="19"/>
        <v>666</v>
      </c>
      <c r="B685" s="170">
        <v>948786.23310045898</v>
      </c>
      <c r="U685" s="145">
        <v>665</v>
      </c>
      <c r="V685" s="145">
        <v>-8260157.5033065192</v>
      </c>
    </row>
    <row r="686" spans="1:22" x14ac:dyDescent="0.35">
      <c r="A686" s="70">
        <f t="shared" si="19"/>
        <v>667</v>
      </c>
      <c r="B686" s="170">
        <v>948786.23310045898</v>
      </c>
      <c r="U686" s="145">
        <v>666</v>
      </c>
      <c r="V686" s="145">
        <v>-7936865.8259611465</v>
      </c>
    </row>
    <row r="687" spans="1:22" x14ac:dyDescent="0.35">
      <c r="A687" s="70">
        <f t="shared" si="19"/>
        <v>668</v>
      </c>
      <c r="B687" s="170">
        <v>948786.23310045898</v>
      </c>
      <c r="U687" s="145">
        <v>667</v>
      </c>
      <c r="V687" s="145">
        <v>6854297.9255216308</v>
      </c>
    </row>
    <row r="688" spans="1:22" x14ac:dyDescent="0.35">
      <c r="A688" s="70">
        <f t="shared" si="19"/>
        <v>669</v>
      </c>
      <c r="B688" s="170">
        <v>948786.23310045898</v>
      </c>
      <c r="U688" s="145">
        <v>668</v>
      </c>
      <c r="V688" s="145">
        <v>9692366.4545867257</v>
      </c>
    </row>
    <row r="689" spans="1:22" x14ac:dyDescent="0.35">
      <c r="A689" s="70">
        <f t="shared" si="19"/>
        <v>670</v>
      </c>
      <c r="B689" s="170">
        <v>948786.23310045898</v>
      </c>
      <c r="U689" s="145">
        <v>669</v>
      </c>
      <c r="V689" s="145">
        <v>3073765.0025328882</v>
      </c>
    </row>
    <row r="690" spans="1:22" x14ac:dyDescent="0.35">
      <c r="A690" s="70">
        <f t="shared" si="19"/>
        <v>671</v>
      </c>
      <c r="B690" s="170">
        <v>948786.23310045898</v>
      </c>
      <c r="U690" s="145">
        <v>670</v>
      </c>
      <c r="V690" s="145">
        <v>-4082822.9165299721</v>
      </c>
    </row>
    <row r="691" spans="1:22" x14ac:dyDescent="0.35">
      <c r="A691" s="70">
        <f t="shared" si="19"/>
        <v>672</v>
      </c>
      <c r="B691" s="170">
        <v>948786.23310045898</v>
      </c>
      <c r="U691" s="145">
        <v>671</v>
      </c>
      <c r="V691" s="145">
        <v>-2123160.7813972309</v>
      </c>
    </row>
    <row r="692" spans="1:22" x14ac:dyDescent="0.35">
      <c r="A692" s="70">
        <f t="shared" si="19"/>
        <v>673</v>
      </c>
      <c r="B692" s="170">
        <v>948786.23310045898</v>
      </c>
      <c r="U692" s="145">
        <v>672</v>
      </c>
      <c r="V692" s="145">
        <v>-8477425.3366322108</v>
      </c>
    </row>
    <row r="693" spans="1:22" x14ac:dyDescent="0.35">
      <c r="A693" s="70">
        <f t="shared" si="19"/>
        <v>674</v>
      </c>
      <c r="B693" s="170">
        <v>948786.23310045898</v>
      </c>
      <c r="U693" s="145">
        <v>673</v>
      </c>
      <c r="V693" s="145">
        <v>544439.29291769117</v>
      </c>
    </row>
    <row r="694" spans="1:22" x14ac:dyDescent="0.35">
      <c r="A694" s="70">
        <f t="shared" si="19"/>
        <v>675</v>
      </c>
      <c r="B694" s="170">
        <v>948786.23310045898</v>
      </c>
      <c r="U694" s="145">
        <v>674</v>
      </c>
      <c r="V694" s="145">
        <v>7554289.8836059868</v>
      </c>
    </row>
    <row r="695" spans="1:22" x14ac:dyDescent="0.35">
      <c r="A695" s="70">
        <f t="shared" si="19"/>
        <v>676</v>
      </c>
      <c r="B695" s="170">
        <v>948786.23310045898</v>
      </c>
      <c r="U695" s="145">
        <v>675</v>
      </c>
      <c r="V695" s="145">
        <v>19239651.432103351</v>
      </c>
    </row>
    <row r="696" spans="1:22" x14ac:dyDescent="0.35">
      <c r="A696" s="70">
        <f t="shared" si="19"/>
        <v>677</v>
      </c>
      <c r="B696" s="170">
        <v>948786.23310045898</v>
      </c>
      <c r="U696" s="145">
        <v>676</v>
      </c>
      <c r="V696" s="145">
        <v>-13900307.9789498</v>
      </c>
    </row>
    <row r="697" spans="1:22" x14ac:dyDescent="0.35">
      <c r="A697" s="70">
        <f t="shared" si="19"/>
        <v>678</v>
      </c>
      <c r="B697" s="170">
        <v>948786.23310045898</v>
      </c>
      <c r="U697" s="145">
        <v>677</v>
      </c>
      <c r="V697" s="145">
        <v>-9533402.5774853751</v>
      </c>
    </row>
    <row r="698" spans="1:22" x14ac:dyDescent="0.35">
      <c r="A698" s="70">
        <f t="shared" si="19"/>
        <v>679</v>
      </c>
      <c r="B698" s="170">
        <v>948786.23310045898</v>
      </c>
      <c r="U698" s="145">
        <v>678</v>
      </c>
      <c r="V698" s="145">
        <v>16844654.192598999</v>
      </c>
    </row>
    <row r="699" spans="1:22" x14ac:dyDescent="0.35">
      <c r="A699" s="70">
        <f t="shared" si="19"/>
        <v>680</v>
      </c>
      <c r="B699" s="170">
        <v>948786.23310045898</v>
      </c>
      <c r="U699" s="145">
        <v>679</v>
      </c>
      <c r="V699" s="145">
        <v>14413317.341926999</v>
      </c>
    </row>
    <row r="700" spans="1:22" x14ac:dyDescent="0.35">
      <c r="A700" s="70">
        <f t="shared" si="19"/>
        <v>681</v>
      </c>
      <c r="B700" s="170">
        <v>948786.23310045898</v>
      </c>
      <c r="U700" s="145">
        <v>680</v>
      </c>
      <c r="V700" s="145">
        <v>20259438.717685308</v>
      </c>
    </row>
    <row r="701" spans="1:22" x14ac:dyDescent="0.35">
      <c r="A701" s="70">
        <f t="shared" si="19"/>
        <v>682</v>
      </c>
      <c r="B701" s="170">
        <v>948786.23310045898</v>
      </c>
      <c r="U701" s="145">
        <v>681</v>
      </c>
      <c r="V701" s="145">
        <v>-16042455.328851487</v>
      </c>
    </row>
    <row r="702" spans="1:22" x14ac:dyDescent="0.35">
      <c r="A702" s="70">
        <f t="shared" si="19"/>
        <v>683</v>
      </c>
      <c r="B702" s="170">
        <v>948786.23310045898</v>
      </c>
      <c r="U702" s="145">
        <v>682</v>
      </c>
      <c r="V702" s="145">
        <v>36802675.523223683</v>
      </c>
    </row>
    <row r="703" spans="1:22" x14ac:dyDescent="0.35">
      <c r="A703" s="70">
        <f t="shared" si="19"/>
        <v>684</v>
      </c>
      <c r="B703" s="170">
        <v>948786.23310045898</v>
      </c>
      <c r="U703" s="145">
        <v>683</v>
      </c>
      <c r="V703" s="145">
        <v>-2789597.686399091</v>
      </c>
    </row>
    <row r="704" spans="1:22" x14ac:dyDescent="0.35">
      <c r="A704" s="70">
        <f t="shared" si="19"/>
        <v>685</v>
      </c>
      <c r="B704" s="170">
        <v>948786.23310045898</v>
      </c>
      <c r="U704" s="145">
        <v>684</v>
      </c>
      <c r="V704" s="145">
        <v>-111148.05148901418</v>
      </c>
    </row>
    <row r="705" spans="1:22" x14ac:dyDescent="0.35">
      <c r="A705" s="70">
        <f t="shared" si="19"/>
        <v>686</v>
      </c>
      <c r="B705" s="170">
        <v>948786.23310045898</v>
      </c>
      <c r="U705" s="145">
        <v>685</v>
      </c>
      <c r="V705" s="145">
        <v>-4005950.9913671911</v>
      </c>
    </row>
    <row r="706" spans="1:22" x14ac:dyDescent="0.35">
      <c r="A706" s="70">
        <f t="shared" si="19"/>
        <v>687</v>
      </c>
      <c r="B706" s="170">
        <v>948786.23310045898</v>
      </c>
      <c r="U706" s="145">
        <v>686</v>
      </c>
      <c r="V706" s="145">
        <v>36852600.809116185</v>
      </c>
    </row>
    <row r="707" spans="1:22" x14ac:dyDescent="0.35">
      <c r="A707" s="70">
        <f t="shared" si="19"/>
        <v>688</v>
      </c>
      <c r="B707" s="170">
        <v>948786.23310045898</v>
      </c>
      <c r="U707" s="145">
        <v>687</v>
      </c>
      <c r="V707" s="145">
        <v>32667505.062217832</v>
      </c>
    </row>
    <row r="708" spans="1:22" x14ac:dyDescent="0.35">
      <c r="A708" s="70">
        <f t="shared" si="19"/>
        <v>689</v>
      </c>
      <c r="B708" s="170">
        <v>948786.23310045898</v>
      </c>
      <c r="U708" s="145">
        <v>688</v>
      </c>
      <c r="V708" s="145">
        <v>-11882130.196956895</v>
      </c>
    </row>
    <row r="709" spans="1:22" x14ac:dyDescent="0.35">
      <c r="A709" s="70">
        <f t="shared" si="19"/>
        <v>690</v>
      </c>
      <c r="B709" s="170">
        <v>948786.23310045898</v>
      </c>
      <c r="U709" s="145">
        <v>689</v>
      </c>
      <c r="V709" s="145">
        <v>17816204.32550662</v>
      </c>
    </row>
    <row r="710" spans="1:22" x14ac:dyDescent="0.35">
      <c r="A710" s="70">
        <f t="shared" si="19"/>
        <v>691</v>
      </c>
      <c r="B710" s="170">
        <v>948786.23310045898</v>
      </c>
      <c r="U710" s="145">
        <v>690</v>
      </c>
      <c r="V710" s="145">
        <v>-26153614.746508129</v>
      </c>
    </row>
    <row r="711" spans="1:22" x14ac:dyDescent="0.35">
      <c r="A711" s="70">
        <f t="shared" si="19"/>
        <v>692</v>
      </c>
      <c r="B711" s="170">
        <v>948786.23310045898</v>
      </c>
      <c r="U711" s="145">
        <v>691</v>
      </c>
      <c r="V711" s="145">
        <v>-895343.34735427797</v>
      </c>
    </row>
    <row r="712" spans="1:22" x14ac:dyDescent="0.35">
      <c r="A712" s="70">
        <f t="shared" si="19"/>
        <v>693</v>
      </c>
      <c r="B712" s="170">
        <v>948786.23310045898</v>
      </c>
      <c r="U712" s="145">
        <v>692</v>
      </c>
      <c r="V712" s="145">
        <v>2905833.8118611053</v>
      </c>
    </row>
    <row r="713" spans="1:22" x14ac:dyDescent="0.35">
      <c r="A713" s="70">
        <f t="shared" si="19"/>
        <v>694</v>
      </c>
      <c r="B713" s="170">
        <v>948786.23310045898</v>
      </c>
      <c r="U713" s="145">
        <v>693</v>
      </c>
      <c r="V713" s="145">
        <v>-19042283.411930479</v>
      </c>
    </row>
    <row r="714" spans="1:22" x14ac:dyDescent="0.35">
      <c r="A714" s="70">
        <f t="shared" si="19"/>
        <v>695</v>
      </c>
      <c r="B714" s="170">
        <v>948786.23310045898</v>
      </c>
      <c r="U714" s="145">
        <v>694</v>
      </c>
      <c r="V714" s="145">
        <v>6525540.2764068618</v>
      </c>
    </row>
    <row r="715" spans="1:22" x14ac:dyDescent="0.35">
      <c r="A715" s="70">
        <f t="shared" si="19"/>
        <v>696</v>
      </c>
      <c r="B715" s="170">
        <v>948786.23310045898</v>
      </c>
      <c r="U715" s="145">
        <v>695</v>
      </c>
      <c r="V715" s="145">
        <v>36573230.724522702</v>
      </c>
    </row>
    <row r="716" spans="1:22" x14ac:dyDescent="0.35">
      <c r="A716" s="70">
        <f t="shared" si="19"/>
        <v>697</v>
      </c>
      <c r="B716" s="170">
        <v>948786.23310045898</v>
      </c>
      <c r="U716" s="145">
        <v>696</v>
      </c>
      <c r="V716" s="145">
        <v>3971439.6822620481</v>
      </c>
    </row>
    <row r="717" spans="1:22" x14ac:dyDescent="0.35">
      <c r="A717" s="70">
        <f t="shared" si="19"/>
        <v>698</v>
      </c>
      <c r="B717" s="170">
        <v>948786.23310045898</v>
      </c>
      <c r="U717" s="145">
        <v>697</v>
      </c>
      <c r="V717" s="145">
        <v>-13128567.642302275</v>
      </c>
    </row>
    <row r="718" spans="1:22" x14ac:dyDescent="0.35">
      <c r="A718" s="70">
        <f t="shared" si="19"/>
        <v>699</v>
      </c>
      <c r="B718" s="170">
        <v>948786.23310045898</v>
      </c>
      <c r="U718" s="145">
        <v>698</v>
      </c>
      <c r="V718" s="145">
        <v>-11237085.453762583</v>
      </c>
    </row>
    <row r="719" spans="1:22" x14ac:dyDescent="0.35">
      <c r="A719" s="70">
        <f t="shared" si="19"/>
        <v>700</v>
      </c>
      <c r="B719" s="170">
        <v>948786.23310045898</v>
      </c>
      <c r="U719" s="145">
        <v>699</v>
      </c>
      <c r="V719" s="145">
        <v>-1645312.6502994671</v>
      </c>
    </row>
    <row r="720" spans="1:22" x14ac:dyDescent="0.35">
      <c r="A720" s="70">
        <f t="shared" si="19"/>
        <v>701</v>
      </c>
      <c r="B720" s="170">
        <v>948786.23310045898</v>
      </c>
      <c r="U720" s="145">
        <v>700</v>
      </c>
      <c r="V720" s="145">
        <v>56846015.075532667</v>
      </c>
    </row>
    <row r="721" spans="1:22" x14ac:dyDescent="0.35">
      <c r="A721" s="70">
        <f t="shared" si="19"/>
        <v>702</v>
      </c>
      <c r="B721" s="170">
        <v>948786.23310045898</v>
      </c>
      <c r="U721" s="145">
        <v>701</v>
      </c>
      <c r="V721" s="145">
        <v>-3361585.011085514</v>
      </c>
    </row>
    <row r="722" spans="1:22" x14ac:dyDescent="0.35">
      <c r="A722" s="70">
        <f t="shared" si="19"/>
        <v>703</v>
      </c>
      <c r="B722" s="170">
        <v>948786.23310045898</v>
      </c>
      <c r="U722" s="145">
        <v>702</v>
      </c>
      <c r="V722" s="145">
        <v>8141478.9963454902</v>
      </c>
    </row>
    <row r="723" spans="1:22" x14ac:dyDescent="0.35">
      <c r="A723" s="70">
        <f t="shared" si="19"/>
        <v>704</v>
      </c>
      <c r="B723" s="170">
        <v>948786.23310045898</v>
      </c>
      <c r="U723" s="145">
        <v>703</v>
      </c>
      <c r="V723" s="145">
        <v>-7818382.6490442008</v>
      </c>
    </row>
    <row r="724" spans="1:22" x14ac:dyDescent="0.35">
      <c r="A724" s="70">
        <f t="shared" si="19"/>
        <v>705</v>
      </c>
      <c r="B724" s="170">
        <v>948786.23310045898</v>
      </c>
      <c r="U724" s="145">
        <v>704</v>
      </c>
      <c r="V724" s="145">
        <v>5048110.2667143904</v>
      </c>
    </row>
    <row r="725" spans="1:22" x14ac:dyDescent="0.35">
      <c r="A725" s="70">
        <f t="shared" si="19"/>
        <v>706</v>
      </c>
      <c r="B725" s="170">
        <v>948786.23310045898</v>
      </c>
      <c r="U725" s="145">
        <v>705</v>
      </c>
      <c r="V725" s="145">
        <v>-4349692.4153263457</v>
      </c>
    </row>
    <row r="726" spans="1:22" x14ac:dyDescent="0.35">
      <c r="A726" s="70">
        <f t="shared" ref="A726:A789" si="20">A725+1</f>
        <v>707</v>
      </c>
      <c r="B726" s="170">
        <v>948786.23310045898</v>
      </c>
      <c r="U726" s="145">
        <v>706</v>
      </c>
      <c r="V726" s="145">
        <v>17224690.180946726</v>
      </c>
    </row>
    <row r="727" spans="1:22" x14ac:dyDescent="0.35">
      <c r="A727" s="70">
        <f t="shared" si="20"/>
        <v>708</v>
      </c>
      <c r="B727" s="170">
        <v>948786.23310045898</v>
      </c>
      <c r="U727" s="145">
        <v>707</v>
      </c>
      <c r="V727" s="145">
        <v>35512288.602166973</v>
      </c>
    </row>
    <row r="728" spans="1:22" x14ac:dyDescent="0.35">
      <c r="A728" s="70">
        <f t="shared" si="20"/>
        <v>709</v>
      </c>
      <c r="B728" s="170">
        <v>948786.23310045898</v>
      </c>
      <c r="U728" s="145">
        <v>708</v>
      </c>
      <c r="V728" s="145">
        <v>4698038.9877202846</v>
      </c>
    </row>
    <row r="729" spans="1:22" x14ac:dyDescent="0.35">
      <c r="A729" s="70">
        <f t="shared" si="20"/>
        <v>710</v>
      </c>
      <c r="B729" s="170">
        <v>948786.23310045898</v>
      </c>
      <c r="U729" s="145">
        <v>709</v>
      </c>
      <c r="V729" s="145">
        <v>10416057.964354195</v>
      </c>
    </row>
    <row r="730" spans="1:22" x14ac:dyDescent="0.35">
      <c r="A730" s="70">
        <f t="shared" si="20"/>
        <v>711</v>
      </c>
      <c r="B730" s="170">
        <v>948786.23310045898</v>
      </c>
      <c r="U730" s="145">
        <v>710</v>
      </c>
      <c r="V730" s="145">
        <v>11192646.183769923</v>
      </c>
    </row>
    <row r="731" spans="1:22" x14ac:dyDescent="0.35">
      <c r="A731" s="70">
        <f t="shared" si="20"/>
        <v>712</v>
      </c>
      <c r="B731" s="170">
        <v>948786.23310045898</v>
      </c>
      <c r="U731" s="145">
        <v>711</v>
      </c>
      <c r="V731" s="145">
        <v>20922299.996460158</v>
      </c>
    </row>
    <row r="732" spans="1:22" x14ac:dyDescent="0.35">
      <c r="A732" s="70">
        <f t="shared" si="20"/>
        <v>713</v>
      </c>
      <c r="B732" s="170">
        <v>948786.23310045898</v>
      </c>
      <c r="U732" s="145">
        <v>712</v>
      </c>
      <c r="V732" s="145">
        <v>7287000.6005454734</v>
      </c>
    </row>
    <row r="733" spans="1:22" x14ac:dyDescent="0.35">
      <c r="A733" s="70">
        <f t="shared" si="20"/>
        <v>714</v>
      </c>
      <c r="B733" s="170">
        <v>948786.23310045898</v>
      </c>
      <c r="U733" s="145">
        <v>713</v>
      </c>
      <c r="V733" s="145">
        <v>28295000.204442639</v>
      </c>
    </row>
    <row r="734" spans="1:22" x14ac:dyDescent="0.35">
      <c r="A734" s="70">
        <f t="shared" si="20"/>
        <v>715</v>
      </c>
      <c r="B734" s="170">
        <v>948786.23310045898</v>
      </c>
      <c r="U734" s="145">
        <v>714</v>
      </c>
      <c r="V734" s="145">
        <v>19862357.602813091</v>
      </c>
    </row>
    <row r="735" spans="1:22" x14ac:dyDescent="0.35">
      <c r="A735" s="70">
        <f t="shared" si="20"/>
        <v>716</v>
      </c>
      <c r="B735" s="170">
        <v>948786.23310045898</v>
      </c>
      <c r="U735" s="145">
        <v>715</v>
      </c>
      <c r="V735" s="145">
        <v>42035610.679433018</v>
      </c>
    </row>
    <row r="736" spans="1:22" x14ac:dyDescent="0.35">
      <c r="A736" s="70">
        <f t="shared" si="20"/>
        <v>717</v>
      </c>
      <c r="B736" s="170">
        <v>948786.23310045898</v>
      </c>
      <c r="U736" s="145">
        <v>716</v>
      </c>
      <c r="V736" s="145">
        <v>-4992288.3287002649</v>
      </c>
    </row>
    <row r="737" spans="1:22" x14ac:dyDescent="0.35">
      <c r="A737" s="70">
        <f t="shared" si="20"/>
        <v>718</v>
      </c>
      <c r="B737" s="170">
        <v>948786.23310045898</v>
      </c>
      <c r="U737" s="145">
        <v>717</v>
      </c>
      <c r="V737" s="145">
        <v>7032183.4745945148</v>
      </c>
    </row>
    <row r="738" spans="1:22" x14ac:dyDescent="0.35">
      <c r="A738" s="70">
        <f t="shared" si="20"/>
        <v>719</v>
      </c>
      <c r="B738" s="170">
        <v>948786.23310045898</v>
      </c>
      <c r="U738" s="145">
        <v>718</v>
      </c>
      <c r="V738" s="145">
        <v>17912787.10540694</v>
      </c>
    </row>
    <row r="739" spans="1:22" x14ac:dyDescent="0.35">
      <c r="A739" s="70">
        <f t="shared" si="20"/>
        <v>720</v>
      </c>
      <c r="B739" s="170">
        <v>948786.23310045898</v>
      </c>
      <c r="U739" s="145">
        <v>719</v>
      </c>
      <c r="V739" s="145">
        <v>12206107.301493306</v>
      </c>
    </row>
    <row r="740" spans="1:22" x14ac:dyDescent="0.35">
      <c r="A740" s="70">
        <f t="shared" si="20"/>
        <v>721</v>
      </c>
      <c r="B740" s="170">
        <v>948786.23310045898</v>
      </c>
      <c r="U740" s="145">
        <v>720</v>
      </c>
      <c r="V740" s="145">
        <v>-1848204.7000738923</v>
      </c>
    </row>
    <row r="741" spans="1:22" x14ac:dyDescent="0.35">
      <c r="A741" s="70">
        <f t="shared" si="20"/>
        <v>722</v>
      </c>
      <c r="B741" s="170">
        <v>948786.23310045898</v>
      </c>
      <c r="U741" s="145">
        <v>721</v>
      </c>
      <c r="V741" s="145">
        <v>-23194901.170237686</v>
      </c>
    </row>
    <row r="742" spans="1:22" x14ac:dyDescent="0.35">
      <c r="A742" s="70">
        <f t="shared" si="20"/>
        <v>723</v>
      </c>
      <c r="B742" s="170">
        <v>948786.23310045898</v>
      </c>
      <c r="U742" s="145">
        <v>722</v>
      </c>
      <c r="V742" s="145">
        <v>324784.36535074562</v>
      </c>
    </row>
    <row r="743" spans="1:22" x14ac:dyDescent="0.35">
      <c r="A743" s="70">
        <f t="shared" si="20"/>
        <v>724</v>
      </c>
      <c r="B743" s="170">
        <v>948786.23310045898</v>
      </c>
      <c r="U743" s="145">
        <v>723</v>
      </c>
      <c r="V743" s="145">
        <v>-14958115.331725724</v>
      </c>
    </row>
    <row r="744" spans="1:22" x14ac:dyDescent="0.35">
      <c r="A744" s="70">
        <f t="shared" si="20"/>
        <v>725</v>
      </c>
      <c r="B744" s="170">
        <v>948786.23310045898</v>
      </c>
      <c r="U744" s="145">
        <v>724</v>
      </c>
      <c r="V744" s="145">
        <v>11883769.088669386</v>
      </c>
    </row>
    <row r="745" spans="1:22" x14ac:dyDescent="0.35">
      <c r="A745" s="70">
        <f t="shared" si="20"/>
        <v>726</v>
      </c>
      <c r="B745" s="170">
        <v>948786.23310045898</v>
      </c>
      <c r="U745" s="145">
        <v>725</v>
      </c>
      <c r="V745" s="145">
        <v>-14908163.601356998</v>
      </c>
    </row>
    <row r="746" spans="1:22" x14ac:dyDescent="0.35">
      <c r="A746" s="70">
        <f t="shared" si="20"/>
        <v>727</v>
      </c>
      <c r="B746" s="170">
        <v>948786.23310045898</v>
      </c>
      <c r="U746" s="145">
        <v>726</v>
      </c>
      <c r="V746" s="145">
        <v>12994678.348829836</v>
      </c>
    </row>
    <row r="747" spans="1:22" x14ac:dyDescent="0.35">
      <c r="A747" s="70">
        <f t="shared" si="20"/>
        <v>728</v>
      </c>
      <c r="B747" s="170">
        <v>948786.23310045898</v>
      </c>
      <c r="U747" s="145">
        <v>727</v>
      </c>
      <c r="V747" s="145">
        <v>17594421.163203247</v>
      </c>
    </row>
    <row r="748" spans="1:22" x14ac:dyDescent="0.35">
      <c r="A748" s="70">
        <f t="shared" si="20"/>
        <v>729</v>
      </c>
      <c r="B748" s="170">
        <v>948786.23310045898</v>
      </c>
      <c r="U748" s="145">
        <v>728</v>
      </c>
      <c r="V748" s="145">
        <v>-9525043.5511247534</v>
      </c>
    </row>
    <row r="749" spans="1:22" x14ac:dyDescent="0.35">
      <c r="A749" s="70">
        <f t="shared" si="20"/>
        <v>730</v>
      </c>
      <c r="B749" s="170">
        <v>948786.23310045898</v>
      </c>
      <c r="U749" s="145">
        <v>729</v>
      </c>
      <c r="V749" s="145">
        <v>40023004.590882823</v>
      </c>
    </row>
    <row r="750" spans="1:22" x14ac:dyDescent="0.35">
      <c r="A750" s="70">
        <f t="shared" si="20"/>
        <v>731</v>
      </c>
      <c r="B750" s="170">
        <v>948786.23310045898</v>
      </c>
      <c r="U750" s="145">
        <v>730</v>
      </c>
      <c r="V750" s="145">
        <v>-26374439.679043733</v>
      </c>
    </row>
    <row r="751" spans="1:22" x14ac:dyDescent="0.35">
      <c r="A751" s="70">
        <f t="shared" si="20"/>
        <v>732</v>
      </c>
      <c r="B751" s="170">
        <v>948786.23310045898</v>
      </c>
      <c r="U751" s="145">
        <v>731</v>
      </c>
      <c r="V751" s="145">
        <v>12263185.529823683</v>
      </c>
    </row>
    <row r="752" spans="1:22" x14ac:dyDescent="0.35">
      <c r="A752" s="70">
        <f t="shared" si="20"/>
        <v>733</v>
      </c>
      <c r="B752" s="170">
        <v>948786.23310045898</v>
      </c>
      <c r="U752" s="145">
        <v>732</v>
      </c>
      <c r="V752" s="145">
        <v>25815872.410928484</v>
      </c>
    </row>
    <row r="753" spans="1:22" x14ac:dyDescent="0.35">
      <c r="A753" s="70">
        <f t="shared" si="20"/>
        <v>734</v>
      </c>
      <c r="B753" s="170">
        <v>948786.23310045898</v>
      </c>
      <c r="U753" s="145">
        <v>733</v>
      </c>
      <c r="V753" s="145">
        <v>-15457172.322249487</v>
      </c>
    </row>
    <row r="754" spans="1:22" x14ac:dyDescent="0.35">
      <c r="A754" s="70">
        <f t="shared" si="20"/>
        <v>735</v>
      </c>
      <c r="B754" s="170">
        <v>948786.23310045898</v>
      </c>
      <c r="U754" s="145">
        <v>734</v>
      </c>
      <c r="V754" s="145">
        <v>36293400.523667991</v>
      </c>
    </row>
    <row r="755" spans="1:22" x14ac:dyDescent="0.35">
      <c r="A755" s="70">
        <f t="shared" si="20"/>
        <v>736</v>
      </c>
      <c r="B755" s="170">
        <v>948786.23310045898</v>
      </c>
      <c r="U755" s="145">
        <v>735</v>
      </c>
      <c r="V755" s="145">
        <v>21503525.069049373</v>
      </c>
    </row>
    <row r="756" spans="1:22" x14ac:dyDescent="0.35">
      <c r="A756" s="70">
        <f t="shared" si="20"/>
        <v>737</v>
      </c>
      <c r="B756" s="170">
        <v>948786.23310045898</v>
      </c>
      <c r="U756" s="145">
        <v>736</v>
      </c>
      <c r="V756" s="145">
        <v>-8443747.2762645502</v>
      </c>
    </row>
    <row r="757" spans="1:22" x14ac:dyDescent="0.35">
      <c r="A757" s="70">
        <f t="shared" si="20"/>
        <v>738</v>
      </c>
      <c r="B757" s="170">
        <v>948786.23310045898</v>
      </c>
      <c r="U757" s="145">
        <v>737</v>
      </c>
      <c r="V757" s="145">
        <v>16546507.883525416</v>
      </c>
    </row>
    <row r="758" spans="1:22" x14ac:dyDescent="0.35">
      <c r="A758" s="70">
        <f t="shared" si="20"/>
        <v>739</v>
      </c>
      <c r="B758" s="170">
        <v>948786.23310045898</v>
      </c>
      <c r="U758" s="145">
        <v>738</v>
      </c>
      <c r="V758" s="145">
        <v>20148814.164165229</v>
      </c>
    </row>
    <row r="759" spans="1:22" x14ac:dyDescent="0.35">
      <c r="A759" s="70">
        <f t="shared" si="20"/>
        <v>740</v>
      </c>
      <c r="B759" s="170">
        <v>948786.23310045898</v>
      </c>
      <c r="U759" s="145">
        <v>739</v>
      </c>
      <c r="V759" s="145">
        <v>34382281.369339734</v>
      </c>
    </row>
    <row r="760" spans="1:22" x14ac:dyDescent="0.35">
      <c r="A760" s="70">
        <f t="shared" si="20"/>
        <v>741</v>
      </c>
      <c r="B760" s="170">
        <v>948786.23310045898</v>
      </c>
      <c r="U760" s="145">
        <v>740</v>
      </c>
      <c r="V760" s="145">
        <v>-1430491.4182719029</v>
      </c>
    </row>
    <row r="761" spans="1:22" x14ac:dyDescent="0.35">
      <c r="A761" s="70">
        <f t="shared" si="20"/>
        <v>742</v>
      </c>
      <c r="B761" s="170">
        <v>948786.23310045898</v>
      </c>
      <c r="U761" s="145">
        <v>741</v>
      </c>
      <c r="V761" s="145">
        <v>-21730777.710105665</v>
      </c>
    </row>
    <row r="762" spans="1:22" x14ac:dyDescent="0.35">
      <c r="A762" s="70">
        <f t="shared" si="20"/>
        <v>743</v>
      </c>
      <c r="B762" s="170">
        <v>948786.23310045898</v>
      </c>
      <c r="U762" s="145">
        <v>742</v>
      </c>
      <c r="V762" s="145">
        <v>-4365048.8738646954</v>
      </c>
    </row>
    <row r="763" spans="1:22" x14ac:dyDescent="0.35">
      <c r="A763" s="70">
        <f t="shared" si="20"/>
        <v>744</v>
      </c>
      <c r="B763" s="170">
        <v>948786.23310045898</v>
      </c>
      <c r="U763" s="145">
        <v>743</v>
      </c>
      <c r="V763" s="145">
        <v>9650023.6697994061</v>
      </c>
    </row>
    <row r="764" spans="1:22" x14ac:dyDescent="0.35">
      <c r="A764" s="70">
        <f t="shared" si="20"/>
        <v>745</v>
      </c>
      <c r="B764" s="170">
        <v>948786.23310045898</v>
      </c>
      <c r="U764" s="145">
        <v>744</v>
      </c>
      <c r="V764" s="145">
        <v>-1963648.4617429096</v>
      </c>
    </row>
    <row r="765" spans="1:22" x14ac:dyDescent="0.35">
      <c r="A765" s="70">
        <f t="shared" si="20"/>
        <v>746</v>
      </c>
      <c r="B765" s="170">
        <v>948786.23310045898</v>
      </c>
      <c r="U765" s="145">
        <v>745</v>
      </c>
      <c r="V765" s="145">
        <v>1788474.0745625906</v>
      </c>
    </row>
    <row r="766" spans="1:22" x14ac:dyDescent="0.35">
      <c r="A766" s="70">
        <f t="shared" si="20"/>
        <v>747</v>
      </c>
      <c r="B766" s="170">
        <v>948786.23310045898</v>
      </c>
      <c r="U766" s="145">
        <v>746</v>
      </c>
      <c r="V766" s="145">
        <v>9105548.9483570419</v>
      </c>
    </row>
    <row r="767" spans="1:22" x14ac:dyDescent="0.35">
      <c r="A767" s="70">
        <f t="shared" si="20"/>
        <v>748</v>
      </c>
      <c r="B767" s="170">
        <v>948786.23310045898</v>
      </c>
      <c r="U767" s="145">
        <v>747</v>
      </c>
      <c r="V767" s="145">
        <v>10699819.320948385</v>
      </c>
    </row>
    <row r="768" spans="1:22" x14ac:dyDescent="0.35">
      <c r="A768" s="70">
        <f t="shared" si="20"/>
        <v>749</v>
      </c>
      <c r="B768" s="170">
        <v>948786.23310045898</v>
      </c>
      <c r="U768" s="145">
        <v>748</v>
      </c>
      <c r="V768" s="145">
        <v>-9057982.7491788194</v>
      </c>
    </row>
    <row r="769" spans="1:22" x14ac:dyDescent="0.35">
      <c r="A769" s="70">
        <f t="shared" si="20"/>
        <v>750</v>
      </c>
      <c r="B769" s="170">
        <v>948786.23310045898</v>
      </c>
      <c r="U769" s="145">
        <v>749</v>
      </c>
      <c r="V769" s="145">
        <v>31088241.732800588</v>
      </c>
    </row>
    <row r="770" spans="1:22" x14ac:dyDescent="0.35">
      <c r="A770" s="70">
        <f t="shared" si="20"/>
        <v>751</v>
      </c>
      <c r="B770" s="170">
        <v>948786.23310045898</v>
      </c>
      <c r="U770" s="145">
        <v>750</v>
      </c>
      <c r="V770" s="145">
        <v>16454921.835788094</v>
      </c>
    </row>
    <row r="771" spans="1:22" x14ac:dyDescent="0.35">
      <c r="A771" s="70">
        <f t="shared" si="20"/>
        <v>752</v>
      </c>
      <c r="B771" s="170">
        <v>948786.23310045898</v>
      </c>
      <c r="U771" s="145">
        <v>751</v>
      </c>
      <c r="V771" s="145">
        <v>-15691164.17250759</v>
      </c>
    </row>
    <row r="772" spans="1:22" x14ac:dyDescent="0.35">
      <c r="A772" s="70">
        <f t="shared" si="20"/>
        <v>753</v>
      </c>
      <c r="B772" s="170">
        <v>948786.23310045898</v>
      </c>
      <c r="U772" s="145">
        <v>752</v>
      </c>
      <c r="V772" s="145">
        <v>3646188.6293937676</v>
      </c>
    </row>
    <row r="773" spans="1:22" x14ac:dyDescent="0.35">
      <c r="A773" s="70">
        <f t="shared" si="20"/>
        <v>754</v>
      </c>
      <c r="B773" s="170">
        <v>948786.23310045898</v>
      </c>
      <c r="U773" s="145">
        <v>753</v>
      </c>
      <c r="V773" s="145">
        <v>-5910309.2429120392</v>
      </c>
    </row>
    <row r="774" spans="1:22" x14ac:dyDescent="0.35">
      <c r="A774" s="70">
        <f t="shared" si="20"/>
        <v>755</v>
      </c>
      <c r="B774" s="170">
        <v>948786.23310045898</v>
      </c>
      <c r="U774" s="145">
        <v>754</v>
      </c>
      <c r="V774" s="145">
        <v>-2830779.6806908622</v>
      </c>
    </row>
    <row r="775" spans="1:22" x14ac:dyDescent="0.35">
      <c r="A775" s="70">
        <f t="shared" si="20"/>
        <v>756</v>
      </c>
      <c r="B775" s="170">
        <v>948786.23310045898</v>
      </c>
      <c r="U775" s="145">
        <v>755</v>
      </c>
      <c r="V775" s="145">
        <v>22329309.206637241</v>
      </c>
    </row>
    <row r="776" spans="1:22" x14ac:dyDescent="0.35">
      <c r="A776" s="70">
        <f t="shared" si="20"/>
        <v>757</v>
      </c>
      <c r="B776" s="170">
        <v>948786.23310045898</v>
      </c>
      <c r="U776" s="145">
        <v>756</v>
      </c>
      <c r="V776" s="145">
        <v>-21523005.32670806</v>
      </c>
    </row>
    <row r="777" spans="1:22" x14ac:dyDescent="0.35">
      <c r="A777" s="70">
        <f t="shared" si="20"/>
        <v>758</v>
      </c>
      <c r="B777" s="170">
        <v>948786.23310045898</v>
      </c>
      <c r="U777" s="145">
        <v>757</v>
      </c>
      <c r="V777" s="145">
        <v>9080823.5634640604</v>
      </c>
    </row>
    <row r="778" spans="1:22" x14ac:dyDescent="0.35">
      <c r="A778" s="70">
        <f t="shared" si="20"/>
        <v>759</v>
      </c>
      <c r="B778" s="170">
        <v>948786.23310045898</v>
      </c>
      <c r="U778" s="145">
        <v>758</v>
      </c>
      <c r="V778" s="145">
        <v>2678008.4484057389</v>
      </c>
    </row>
    <row r="779" spans="1:22" x14ac:dyDescent="0.35">
      <c r="A779" s="70">
        <f t="shared" si="20"/>
        <v>760</v>
      </c>
      <c r="B779" s="170">
        <v>948786.23310045898</v>
      </c>
      <c r="U779" s="145">
        <v>759</v>
      </c>
      <c r="V779" s="145">
        <v>-6898819.4318653252</v>
      </c>
    </row>
    <row r="780" spans="1:22" x14ac:dyDescent="0.35">
      <c r="A780" s="70">
        <f t="shared" si="20"/>
        <v>761</v>
      </c>
      <c r="B780" s="170">
        <v>948786.23310045898</v>
      </c>
      <c r="U780" s="145">
        <v>760</v>
      </c>
      <c r="V780" s="145">
        <v>69587128.151543289</v>
      </c>
    </row>
    <row r="781" spans="1:22" x14ac:dyDescent="0.35">
      <c r="A781" s="70">
        <f t="shared" si="20"/>
        <v>762</v>
      </c>
      <c r="B781" s="170">
        <v>948786.23310045898</v>
      </c>
      <c r="U781" s="145">
        <v>761</v>
      </c>
      <c r="V781" s="145">
        <v>18352996.54783266</v>
      </c>
    </row>
    <row r="782" spans="1:22" x14ac:dyDescent="0.35">
      <c r="A782" s="70">
        <f t="shared" si="20"/>
        <v>763</v>
      </c>
      <c r="B782" s="170">
        <v>948786.23310045898</v>
      </c>
      <c r="U782" s="145">
        <v>762</v>
      </c>
      <c r="V782" s="145">
        <v>89094.243863513693</v>
      </c>
    </row>
    <row r="783" spans="1:22" x14ac:dyDescent="0.35">
      <c r="A783" s="70">
        <f t="shared" si="20"/>
        <v>764</v>
      </c>
      <c r="B783" s="170">
        <v>948786.23310045898</v>
      </c>
      <c r="U783" s="145">
        <v>763</v>
      </c>
      <c r="V783" s="145">
        <v>-8874043.0002741888</v>
      </c>
    </row>
    <row r="784" spans="1:22" x14ac:dyDescent="0.35">
      <c r="A784" s="70">
        <f t="shared" si="20"/>
        <v>765</v>
      </c>
      <c r="B784" s="170">
        <v>948786.23310045898</v>
      </c>
      <c r="U784" s="145">
        <v>764</v>
      </c>
      <c r="V784" s="145">
        <v>-21355613.959618162</v>
      </c>
    </row>
    <row r="785" spans="1:22" x14ac:dyDescent="0.35">
      <c r="A785" s="70">
        <f t="shared" si="20"/>
        <v>766</v>
      </c>
      <c r="B785" s="170">
        <v>948786.23310045898</v>
      </c>
      <c r="U785" s="145">
        <v>765</v>
      </c>
      <c r="V785" s="145">
        <v>-11311795.472300053</v>
      </c>
    </row>
    <row r="786" spans="1:22" x14ac:dyDescent="0.35">
      <c r="A786" s="70">
        <f t="shared" si="20"/>
        <v>767</v>
      </c>
      <c r="B786" s="170">
        <v>948786.23310045898</v>
      </c>
      <c r="U786" s="145">
        <v>766</v>
      </c>
      <c r="V786" s="145">
        <v>44956579.580274954</v>
      </c>
    </row>
    <row r="787" spans="1:22" x14ac:dyDescent="0.35">
      <c r="A787" s="70">
        <f t="shared" si="20"/>
        <v>768</v>
      </c>
      <c r="B787" s="170">
        <v>948786.23310045898</v>
      </c>
      <c r="U787" s="145">
        <v>767</v>
      </c>
      <c r="V787" s="145">
        <v>-30106266.786738165</v>
      </c>
    </row>
    <row r="788" spans="1:22" x14ac:dyDescent="0.35">
      <c r="A788" s="70">
        <f t="shared" si="20"/>
        <v>769</v>
      </c>
      <c r="B788" s="170">
        <v>948786.23310045898</v>
      </c>
      <c r="U788" s="145">
        <v>768</v>
      </c>
      <c r="V788" s="145">
        <v>9817134.4099768102</v>
      </c>
    </row>
    <row r="789" spans="1:22" x14ac:dyDescent="0.35">
      <c r="A789" s="70">
        <f t="shared" si="20"/>
        <v>770</v>
      </c>
      <c r="B789" s="170">
        <v>948786.23310045898</v>
      </c>
      <c r="U789" s="145">
        <v>769</v>
      </c>
      <c r="V789" s="145">
        <v>20604481.893444337</v>
      </c>
    </row>
    <row r="790" spans="1:22" x14ac:dyDescent="0.35">
      <c r="A790" s="70">
        <f t="shared" ref="A790:A853" si="21">A789+1</f>
        <v>771</v>
      </c>
      <c r="B790" s="170">
        <v>948786.23310045898</v>
      </c>
      <c r="U790" s="145">
        <v>770</v>
      </c>
      <c r="V790" s="145">
        <v>5726110.2796283886</v>
      </c>
    </row>
    <row r="791" spans="1:22" x14ac:dyDescent="0.35">
      <c r="A791" s="70">
        <f t="shared" si="21"/>
        <v>772</v>
      </c>
      <c r="B791" s="170">
        <v>948786.23310045898</v>
      </c>
      <c r="U791" s="145">
        <v>771</v>
      </c>
      <c r="V791" s="145">
        <v>5427598.1428150274</v>
      </c>
    </row>
    <row r="792" spans="1:22" x14ac:dyDescent="0.35">
      <c r="A792" s="70">
        <f t="shared" si="21"/>
        <v>773</v>
      </c>
      <c r="B792" s="170">
        <v>948786.23310045898</v>
      </c>
      <c r="U792" s="145">
        <v>772</v>
      </c>
      <c r="V792" s="145">
        <v>15089627.387470653</v>
      </c>
    </row>
    <row r="793" spans="1:22" x14ac:dyDescent="0.35">
      <c r="A793" s="70">
        <f t="shared" si="21"/>
        <v>774</v>
      </c>
      <c r="B793" s="170">
        <v>948786.23310045898</v>
      </c>
      <c r="U793" s="145">
        <v>773</v>
      </c>
      <c r="V793" s="145">
        <v>1451232.0203070678</v>
      </c>
    </row>
    <row r="794" spans="1:22" x14ac:dyDescent="0.35">
      <c r="A794" s="70">
        <f t="shared" si="21"/>
        <v>775</v>
      </c>
      <c r="B794" s="170">
        <v>948786.23310045898</v>
      </c>
      <c r="U794" s="145">
        <v>774</v>
      </c>
      <c r="V794" s="145">
        <v>26834262.82495058</v>
      </c>
    </row>
    <row r="795" spans="1:22" x14ac:dyDescent="0.35">
      <c r="A795" s="70">
        <f t="shared" si="21"/>
        <v>776</v>
      </c>
      <c r="B795" s="170">
        <v>948786.23310045898</v>
      </c>
      <c r="U795" s="145">
        <v>775</v>
      </c>
      <c r="V795" s="145">
        <v>-6094376.3703093342</v>
      </c>
    </row>
    <row r="796" spans="1:22" x14ac:dyDescent="0.35">
      <c r="A796" s="70">
        <f t="shared" si="21"/>
        <v>777</v>
      </c>
      <c r="B796" s="170">
        <v>948786.23310045898</v>
      </c>
      <c r="U796" s="145">
        <v>776</v>
      </c>
      <c r="V796" s="145">
        <v>-17053833.642838754</v>
      </c>
    </row>
    <row r="797" spans="1:22" x14ac:dyDescent="0.35">
      <c r="A797" s="70">
        <f t="shared" si="21"/>
        <v>778</v>
      </c>
      <c r="B797" s="170">
        <v>948786.23310045898</v>
      </c>
      <c r="U797" s="145">
        <v>777</v>
      </c>
      <c r="V797" s="145">
        <v>8305311.5597113632</v>
      </c>
    </row>
    <row r="798" spans="1:22" x14ac:dyDescent="0.35">
      <c r="A798" s="70">
        <f t="shared" si="21"/>
        <v>779</v>
      </c>
      <c r="B798" s="170">
        <v>948786.23310045898</v>
      </c>
      <c r="U798" s="145">
        <v>778</v>
      </c>
      <c r="V798" s="145">
        <v>10120986.522030357</v>
      </c>
    </row>
    <row r="799" spans="1:22" x14ac:dyDescent="0.35">
      <c r="A799" s="70">
        <f t="shared" si="21"/>
        <v>780</v>
      </c>
      <c r="B799" s="170">
        <v>948786.23310045898</v>
      </c>
      <c r="U799" s="145">
        <v>779</v>
      </c>
      <c r="V799" s="145">
        <v>33652617.246744417</v>
      </c>
    </row>
    <row r="800" spans="1:22" x14ac:dyDescent="0.35">
      <c r="A800" s="70">
        <f t="shared" si="21"/>
        <v>781</v>
      </c>
      <c r="B800" s="170">
        <v>948786.23310045898</v>
      </c>
      <c r="U800" s="145">
        <v>780</v>
      </c>
      <c r="V800" s="145">
        <v>570486.79978451878</v>
      </c>
    </row>
    <row r="801" spans="1:22" x14ac:dyDescent="0.35">
      <c r="A801" s="70">
        <f t="shared" si="21"/>
        <v>782</v>
      </c>
      <c r="B801" s="170">
        <v>948786.23310045898</v>
      </c>
      <c r="U801" s="145">
        <v>781</v>
      </c>
      <c r="V801" s="145">
        <v>3491791.3357346877</v>
      </c>
    </row>
    <row r="802" spans="1:22" x14ac:dyDescent="0.35">
      <c r="A802" s="70">
        <f t="shared" si="21"/>
        <v>783</v>
      </c>
      <c r="B802" s="170">
        <v>948786.23310045898</v>
      </c>
      <c r="U802" s="145">
        <v>782</v>
      </c>
      <c r="V802" s="145">
        <v>16785281.269238327</v>
      </c>
    </row>
    <row r="803" spans="1:22" x14ac:dyDescent="0.35">
      <c r="A803" s="70">
        <f t="shared" si="21"/>
        <v>784</v>
      </c>
      <c r="B803" s="170">
        <v>948786.23310045898</v>
      </c>
      <c r="U803" s="145">
        <v>783</v>
      </c>
      <c r="V803" s="145">
        <v>-10890627.54877378</v>
      </c>
    </row>
    <row r="804" spans="1:22" x14ac:dyDescent="0.35">
      <c r="A804" s="70">
        <f t="shared" si="21"/>
        <v>785</v>
      </c>
      <c r="B804" s="170">
        <v>948786.23310045898</v>
      </c>
      <c r="U804" s="145">
        <v>784</v>
      </c>
      <c r="V804" s="145">
        <v>-6086701.7262657043</v>
      </c>
    </row>
    <row r="805" spans="1:22" x14ac:dyDescent="0.35">
      <c r="A805" s="70">
        <f t="shared" si="21"/>
        <v>786</v>
      </c>
      <c r="B805" s="170">
        <v>948786.23310045898</v>
      </c>
      <c r="U805" s="145">
        <v>785</v>
      </c>
      <c r="V805" s="145">
        <v>39505945.151609629</v>
      </c>
    </row>
    <row r="806" spans="1:22" x14ac:dyDescent="0.35">
      <c r="A806" s="70">
        <f t="shared" si="21"/>
        <v>787</v>
      </c>
      <c r="B806" s="170">
        <v>948786.23310045898</v>
      </c>
      <c r="U806" s="145">
        <v>786</v>
      </c>
      <c r="V806" s="145">
        <v>-4733646.7132922411</v>
      </c>
    </row>
    <row r="807" spans="1:22" x14ac:dyDescent="0.35">
      <c r="A807" s="70">
        <f t="shared" si="21"/>
        <v>788</v>
      </c>
      <c r="B807" s="170">
        <v>948786.23310045898</v>
      </c>
      <c r="U807" s="145">
        <v>787</v>
      </c>
      <c r="V807" s="145">
        <v>20114126.644716676</v>
      </c>
    </row>
    <row r="808" spans="1:22" x14ac:dyDescent="0.35">
      <c r="A808" s="70">
        <f t="shared" si="21"/>
        <v>789</v>
      </c>
      <c r="B808" s="170">
        <v>948786.23310045898</v>
      </c>
      <c r="U808" s="145">
        <v>788</v>
      </c>
      <c r="V808" s="145">
        <v>-9193260.586198926</v>
      </c>
    </row>
    <row r="809" spans="1:22" x14ac:dyDescent="0.35">
      <c r="A809" s="70">
        <f t="shared" si="21"/>
        <v>790</v>
      </c>
      <c r="B809" s="170">
        <v>948786.23310045898</v>
      </c>
      <c r="U809" s="145">
        <v>789</v>
      </c>
      <c r="V809" s="145">
        <v>10558095.275743268</v>
      </c>
    </row>
    <row r="810" spans="1:22" x14ac:dyDescent="0.35">
      <c r="A810" s="70">
        <f t="shared" si="21"/>
        <v>791</v>
      </c>
      <c r="B810" s="170">
        <v>948786.23310045898</v>
      </c>
      <c r="U810" s="145">
        <v>790</v>
      </c>
      <c r="V810" s="145">
        <v>21551954.037728641</v>
      </c>
    </row>
    <row r="811" spans="1:22" x14ac:dyDescent="0.35">
      <c r="A811" s="70">
        <f t="shared" si="21"/>
        <v>792</v>
      </c>
      <c r="B811" s="170">
        <v>948786.23310045898</v>
      </c>
      <c r="U811" s="145">
        <v>791</v>
      </c>
      <c r="V811" s="145">
        <v>34525823.25205192</v>
      </c>
    </row>
    <row r="812" spans="1:22" x14ac:dyDescent="0.35">
      <c r="A812" s="70">
        <f t="shared" si="21"/>
        <v>793</v>
      </c>
      <c r="B812" s="170">
        <v>948786.23310045898</v>
      </c>
      <c r="U812" s="145">
        <v>792</v>
      </c>
      <c r="V812" s="145">
        <v>-9490487.2546310201</v>
      </c>
    </row>
    <row r="813" spans="1:22" x14ac:dyDescent="0.35">
      <c r="A813" s="70">
        <f t="shared" si="21"/>
        <v>794</v>
      </c>
      <c r="B813" s="170">
        <v>948786.23310045898</v>
      </c>
      <c r="U813" s="145">
        <v>793</v>
      </c>
      <c r="V813" s="145">
        <v>-23544061.968521468</v>
      </c>
    </row>
    <row r="814" spans="1:22" x14ac:dyDescent="0.35">
      <c r="A814" s="70">
        <f t="shared" si="21"/>
        <v>795</v>
      </c>
      <c r="B814" s="170">
        <v>948786.23310045898</v>
      </c>
      <c r="U814" s="145">
        <v>794</v>
      </c>
      <c r="V814" s="145">
        <v>-13312569.429290924</v>
      </c>
    </row>
    <row r="815" spans="1:22" x14ac:dyDescent="0.35">
      <c r="A815" s="70">
        <f t="shared" si="21"/>
        <v>796</v>
      </c>
      <c r="B815" s="170">
        <v>948786.23310045898</v>
      </c>
      <c r="U815" s="145">
        <v>795</v>
      </c>
      <c r="V815" s="145">
        <v>10493178.697259769</v>
      </c>
    </row>
    <row r="816" spans="1:22" x14ac:dyDescent="0.35">
      <c r="A816" s="70">
        <f t="shared" si="21"/>
        <v>797</v>
      </c>
      <c r="B816" s="170">
        <v>948786.23310045898</v>
      </c>
      <c r="U816" s="145">
        <v>796</v>
      </c>
      <c r="V816" s="145">
        <v>1720568.5952217877</v>
      </c>
    </row>
    <row r="817" spans="1:22" x14ac:dyDescent="0.35">
      <c r="A817" s="70">
        <f t="shared" si="21"/>
        <v>798</v>
      </c>
      <c r="B817" s="170">
        <v>948786.23310045898</v>
      </c>
      <c r="U817" s="145">
        <v>797</v>
      </c>
      <c r="V817" s="145">
        <v>60250722.973242737</v>
      </c>
    </row>
    <row r="818" spans="1:22" x14ac:dyDescent="0.35">
      <c r="A818" s="70">
        <f t="shared" si="21"/>
        <v>799</v>
      </c>
      <c r="B818" s="170">
        <v>948786.23310045898</v>
      </c>
      <c r="U818" s="145">
        <v>798</v>
      </c>
      <c r="V818" s="145">
        <v>-17238683.390333023</v>
      </c>
    </row>
    <row r="819" spans="1:22" x14ac:dyDescent="0.35">
      <c r="A819" s="70">
        <f t="shared" si="21"/>
        <v>800</v>
      </c>
      <c r="B819" s="170">
        <v>948786.23310045898</v>
      </c>
      <c r="U819" s="145">
        <v>799</v>
      </c>
      <c r="V819" s="145">
        <v>-10424155.060929134</v>
      </c>
    </row>
    <row r="820" spans="1:22" x14ac:dyDescent="0.35">
      <c r="A820" s="70">
        <f t="shared" si="21"/>
        <v>801</v>
      </c>
      <c r="B820" s="170">
        <v>948786.23310045898</v>
      </c>
      <c r="U820" s="145">
        <v>800</v>
      </c>
      <c r="V820" s="145">
        <v>22323139.044650555</v>
      </c>
    </row>
    <row r="821" spans="1:22" x14ac:dyDescent="0.35">
      <c r="A821" s="70">
        <f t="shared" si="21"/>
        <v>802</v>
      </c>
      <c r="B821" s="170">
        <v>948786.23310045898</v>
      </c>
      <c r="U821" s="145">
        <v>801</v>
      </c>
      <c r="V821" s="145">
        <v>7274312.1666380279</v>
      </c>
    </row>
    <row r="822" spans="1:22" x14ac:dyDescent="0.35">
      <c r="A822" s="70">
        <f t="shared" si="21"/>
        <v>803</v>
      </c>
      <c r="B822" s="170">
        <v>948786.23310045898</v>
      </c>
      <c r="U822" s="145">
        <v>802</v>
      </c>
      <c r="V822" s="145">
        <v>14745879.403814554</v>
      </c>
    </row>
    <row r="823" spans="1:22" x14ac:dyDescent="0.35">
      <c r="A823" s="70">
        <f t="shared" si="21"/>
        <v>804</v>
      </c>
      <c r="B823" s="170">
        <v>948786.23310045898</v>
      </c>
      <c r="U823" s="145">
        <v>803</v>
      </c>
      <c r="V823" s="145">
        <v>-38767372.437148891</v>
      </c>
    </row>
    <row r="824" spans="1:22" x14ac:dyDescent="0.35">
      <c r="A824" s="70">
        <f t="shared" si="21"/>
        <v>805</v>
      </c>
      <c r="B824" s="170">
        <v>948786.23310045898</v>
      </c>
      <c r="U824" s="145">
        <v>804</v>
      </c>
      <c r="V824" s="145">
        <v>32443541.754678197</v>
      </c>
    </row>
    <row r="825" spans="1:22" x14ac:dyDescent="0.35">
      <c r="A825" s="70">
        <f t="shared" si="21"/>
        <v>806</v>
      </c>
      <c r="B825" s="170">
        <v>948786.23310045898</v>
      </c>
      <c r="U825" s="145">
        <v>805</v>
      </c>
      <c r="V825" s="145">
        <v>-17027266.620114271</v>
      </c>
    </row>
    <row r="826" spans="1:22" x14ac:dyDescent="0.35">
      <c r="A826" s="70">
        <f t="shared" si="21"/>
        <v>807</v>
      </c>
      <c r="B826" s="170">
        <v>948786.23310045898</v>
      </c>
      <c r="U826" s="145">
        <v>806</v>
      </c>
      <c r="V826" s="145">
        <v>-20993656.128538225</v>
      </c>
    </row>
    <row r="827" spans="1:22" x14ac:dyDescent="0.35">
      <c r="A827" s="70">
        <f t="shared" si="21"/>
        <v>808</v>
      </c>
      <c r="B827" s="170">
        <v>948786.23310045898</v>
      </c>
      <c r="U827" s="145">
        <v>807</v>
      </c>
      <c r="V827" s="145">
        <v>15279748.516766611</v>
      </c>
    </row>
    <row r="828" spans="1:22" x14ac:dyDescent="0.35">
      <c r="A828" s="70">
        <f t="shared" si="21"/>
        <v>809</v>
      </c>
      <c r="B828" s="170">
        <v>948786.23310045898</v>
      </c>
      <c r="U828" s="145">
        <v>808</v>
      </c>
      <c r="V828" s="145">
        <v>-23865345.597801942</v>
      </c>
    </row>
    <row r="829" spans="1:22" x14ac:dyDescent="0.35">
      <c r="A829" s="70">
        <f t="shared" si="21"/>
        <v>810</v>
      </c>
      <c r="B829" s="170">
        <v>948786.23310045898</v>
      </c>
      <c r="U829" s="145">
        <v>809</v>
      </c>
      <c r="V829" s="145">
        <v>-5750136.5758384448</v>
      </c>
    </row>
    <row r="830" spans="1:22" x14ac:dyDescent="0.35">
      <c r="A830" s="70">
        <f t="shared" si="21"/>
        <v>811</v>
      </c>
      <c r="B830" s="170">
        <v>948786.23310045898</v>
      </c>
      <c r="U830" s="145">
        <v>810</v>
      </c>
      <c r="V830" s="145">
        <v>-11224892.989391409</v>
      </c>
    </row>
    <row r="831" spans="1:22" x14ac:dyDescent="0.35">
      <c r="A831" s="70">
        <f t="shared" si="21"/>
        <v>812</v>
      </c>
      <c r="B831" s="170">
        <v>948786.23310045898</v>
      </c>
      <c r="U831" s="145">
        <v>811</v>
      </c>
      <c r="V831" s="145">
        <v>3718856.807732664</v>
      </c>
    </row>
    <row r="832" spans="1:22" x14ac:dyDescent="0.35">
      <c r="A832" s="70">
        <f t="shared" si="21"/>
        <v>813</v>
      </c>
      <c r="B832" s="170">
        <v>948786.23310045898</v>
      </c>
      <c r="U832" s="145">
        <v>812</v>
      </c>
      <c r="V832" s="145">
        <v>35821690.202298053</v>
      </c>
    </row>
    <row r="833" spans="1:22" x14ac:dyDescent="0.35">
      <c r="A833" s="70">
        <f t="shared" si="21"/>
        <v>814</v>
      </c>
      <c r="B833" s="170">
        <v>948786.23310045898</v>
      </c>
      <c r="U833" s="145">
        <v>813</v>
      </c>
      <c r="V833" s="145">
        <v>14828551.078811683</v>
      </c>
    </row>
    <row r="834" spans="1:22" x14ac:dyDescent="0.35">
      <c r="A834" s="70">
        <f t="shared" si="21"/>
        <v>815</v>
      </c>
      <c r="B834" s="170">
        <v>948786.23310045898</v>
      </c>
      <c r="U834" s="145">
        <v>814</v>
      </c>
      <c r="V834" s="145">
        <v>-632951.70345202833</v>
      </c>
    </row>
    <row r="835" spans="1:22" x14ac:dyDescent="0.35">
      <c r="A835" s="70">
        <f t="shared" si="21"/>
        <v>816</v>
      </c>
      <c r="B835" s="170">
        <v>948786.23310045898</v>
      </c>
      <c r="U835" s="145">
        <v>815</v>
      </c>
      <c r="V835" s="145">
        <v>13193829.035933688</v>
      </c>
    </row>
    <row r="836" spans="1:22" x14ac:dyDescent="0.35">
      <c r="A836" s="70">
        <f t="shared" si="21"/>
        <v>817</v>
      </c>
      <c r="B836" s="170">
        <v>948786.23310045898</v>
      </c>
      <c r="U836" s="145">
        <v>816</v>
      </c>
      <c r="V836" s="145">
        <v>-12083241.843090758</v>
      </c>
    </row>
    <row r="837" spans="1:22" x14ac:dyDescent="0.35">
      <c r="A837" s="70">
        <f t="shared" si="21"/>
        <v>818</v>
      </c>
      <c r="B837" s="170">
        <v>948786.23310045898</v>
      </c>
      <c r="U837" s="145">
        <v>817</v>
      </c>
      <c r="V837" s="145">
        <v>12470230.419910628</v>
      </c>
    </row>
    <row r="838" spans="1:22" x14ac:dyDescent="0.35">
      <c r="A838" s="70">
        <f t="shared" si="21"/>
        <v>819</v>
      </c>
      <c r="B838" s="170">
        <v>948786.23310045898</v>
      </c>
      <c r="U838" s="145">
        <v>818</v>
      </c>
      <c r="V838" s="145">
        <v>10587613.677847531</v>
      </c>
    </row>
    <row r="839" spans="1:22" x14ac:dyDescent="0.35">
      <c r="A839" s="70">
        <f t="shared" si="21"/>
        <v>820</v>
      </c>
      <c r="B839" s="170">
        <v>948786.23310045898</v>
      </c>
      <c r="U839" s="145">
        <v>819</v>
      </c>
      <c r="V839" s="145">
        <v>-12934158.615727697</v>
      </c>
    </row>
    <row r="840" spans="1:22" x14ac:dyDescent="0.35">
      <c r="A840" s="70">
        <f t="shared" si="21"/>
        <v>821</v>
      </c>
      <c r="B840" s="170">
        <v>948786.23310045898</v>
      </c>
      <c r="U840" s="145">
        <v>820</v>
      </c>
      <c r="V840" s="145">
        <v>-14348061.482471857</v>
      </c>
    </row>
    <row r="841" spans="1:22" x14ac:dyDescent="0.35">
      <c r="A841" s="70">
        <f t="shared" si="21"/>
        <v>822</v>
      </c>
      <c r="B841" s="170">
        <v>948786.23310045898</v>
      </c>
      <c r="U841" s="145">
        <v>821</v>
      </c>
      <c r="V841" s="145">
        <v>-22655174.318845097</v>
      </c>
    </row>
    <row r="842" spans="1:22" x14ac:dyDescent="0.35">
      <c r="A842" s="70">
        <f t="shared" si="21"/>
        <v>823</v>
      </c>
      <c r="B842" s="170">
        <v>948786.23310045898</v>
      </c>
      <c r="U842" s="145">
        <v>822</v>
      </c>
      <c r="V842" s="145">
        <v>16348921.509281985</v>
      </c>
    </row>
    <row r="843" spans="1:22" x14ac:dyDescent="0.35">
      <c r="A843" s="70">
        <f t="shared" si="21"/>
        <v>824</v>
      </c>
      <c r="B843" s="170">
        <v>948786.23310045898</v>
      </c>
      <c r="U843" s="145">
        <v>823</v>
      </c>
      <c r="V843" s="145">
        <v>-24974006.043271996</v>
      </c>
    </row>
    <row r="844" spans="1:22" x14ac:dyDescent="0.35">
      <c r="A844" s="70">
        <f t="shared" si="21"/>
        <v>825</v>
      </c>
      <c r="B844" s="170">
        <v>948786.23310045898</v>
      </c>
      <c r="U844" s="145">
        <v>824</v>
      </c>
      <c r="V844" s="145">
        <v>-4697541.2410493046</v>
      </c>
    </row>
    <row r="845" spans="1:22" x14ac:dyDescent="0.35">
      <c r="A845" s="70">
        <f t="shared" si="21"/>
        <v>826</v>
      </c>
      <c r="B845" s="170">
        <v>948786.23310045898</v>
      </c>
      <c r="U845" s="145">
        <v>825</v>
      </c>
      <c r="V845" s="145">
        <v>-22624692.972985767</v>
      </c>
    </row>
    <row r="846" spans="1:22" x14ac:dyDescent="0.35">
      <c r="A846" s="70">
        <f t="shared" si="21"/>
        <v>827</v>
      </c>
      <c r="B846" s="170">
        <v>948786.23310045898</v>
      </c>
      <c r="U846" s="145">
        <v>826</v>
      </c>
      <c r="V846" s="145">
        <v>32077127.851976566</v>
      </c>
    </row>
    <row r="847" spans="1:22" x14ac:dyDescent="0.35">
      <c r="A847" s="70">
        <f t="shared" si="21"/>
        <v>828</v>
      </c>
      <c r="B847" s="170">
        <v>948786.23310045898</v>
      </c>
      <c r="U847" s="145">
        <v>827</v>
      </c>
      <c r="V847" s="145">
        <v>-8641512.5956241023</v>
      </c>
    </row>
    <row r="848" spans="1:22" x14ac:dyDescent="0.35">
      <c r="A848" s="70">
        <f t="shared" si="21"/>
        <v>829</v>
      </c>
      <c r="B848" s="170">
        <v>948786.23310045898</v>
      </c>
      <c r="U848" s="145">
        <v>828</v>
      </c>
      <c r="V848" s="145">
        <v>33993513.133398317</v>
      </c>
    </row>
    <row r="849" spans="1:22" x14ac:dyDescent="0.35">
      <c r="A849" s="70">
        <f t="shared" si="21"/>
        <v>830</v>
      </c>
      <c r="B849" s="170">
        <v>948786.23310045898</v>
      </c>
      <c r="U849" s="145">
        <v>829</v>
      </c>
      <c r="V849" s="145">
        <v>-6409930.6733141728</v>
      </c>
    </row>
    <row r="850" spans="1:22" x14ac:dyDescent="0.35">
      <c r="A850" s="70">
        <f t="shared" si="21"/>
        <v>831</v>
      </c>
      <c r="B850" s="170">
        <v>948786.23310045898</v>
      </c>
      <c r="U850" s="145">
        <v>830</v>
      </c>
      <c r="V850" s="145">
        <v>26884857.235954061</v>
      </c>
    </row>
    <row r="851" spans="1:22" x14ac:dyDescent="0.35">
      <c r="A851" s="70">
        <f t="shared" si="21"/>
        <v>832</v>
      </c>
      <c r="B851" s="170">
        <v>948786.23310045898</v>
      </c>
      <c r="U851" s="145">
        <v>831</v>
      </c>
      <c r="V851" s="145">
        <v>-1664694.6628919356</v>
      </c>
    </row>
    <row r="852" spans="1:22" x14ac:dyDescent="0.35">
      <c r="A852" s="70">
        <f t="shared" si="21"/>
        <v>833</v>
      </c>
      <c r="B852" s="170">
        <v>948786.23310045898</v>
      </c>
      <c r="U852" s="145">
        <v>832</v>
      </c>
      <c r="V852" s="145">
        <v>1506229.1116399653</v>
      </c>
    </row>
    <row r="853" spans="1:22" x14ac:dyDescent="0.35">
      <c r="A853" s="70">
        <f t="shared" si="21"/>
        <v>834</v>
      </c>
      <c r="B853" s="170">
        <v>948786.23310045898</v>
      </c>
      <c r="U853" s="145">
        <v>833</v>
      </c>
      <c r="V853" s="145">
        <v>22227619.786319617</v>
      </c>
    </row>
    <row r="854" spans="1:22" x14ac:dyDescent="0.35">
      <c r="A854" s="70">
        <f t="shared" ref="A854:A917" si="22">A853+1</f>
        <v>835</v>
      </c>
      <c r="B854" s="170">
        <v>948786.23310045898</v>
      </c>
      <c r="U854" s="145">
        <v>834</v>
      </c>
      <c r="V854" s="145">
        <v>67160862.743090853</v>
      </c>
    </row>
    <row r="855" spans="1:22" x14ac:dyDescent="0.35">
      <c r="A855" s="70">
        <f t="shared" si="22"/>
        <v>836</v>
      </c>
      <c r="B855" s="170">
        <v>948786.23310045898</v>
      </c>
      <c r="U855" s="145">
        <v>835</v>
      </c>
      <c r="V855" s="145">
        <v>12625560.993625019</v>
      </c>
    </row>
    <row r="856" spans="1:22" x14ac:dyDescent="0.35">
      <c r="A856" s="70">
        <f t="shared" si="22"/>
        <v>837</v>
      </c>
      <c r="B856" s="170">
        <v>948786.23310045898</v>
      </c>
      <c r="U856" s="145">
        <v>836</v>
      </c>
      <c r="V856" s="145">
        <v>3933561.1840474159</v>
      </c>
    </row>
    <row r="857" spans="1:22" x14ac:dyDescent="0.35">
      <c r="A857" s="70">
        <f t="shared" si="22"/>
        <v>838</v>
      </c>
      <c r="B857" s="170">
        <v>948786.23310045898</v>
      </c>
      <c r="U857" s="145">
        <v>837</v>
      </c>
      <c r="V857" s="145">
        <v>3603464.6377998553</v>
      </c>
    </row>
    <row r="858" spans="1:22" x14ac:dyDescent="0.35">
      <c r="A858" s="70">
        <f t="shared" si="22"/>
        <v>839</v>
      </c>
      <c r="B858" s="170">
        <v>948786.23310045898</v>
      </c>
      <c r="U858" s="145">
        <v>838</v>
      </c>
      <c r="V858" s="145">
        <v>24898891.108986013</v>
      </c>
    </row>
    <row r="859" spans="1:22" x14ac:dyDescent="0.35">
      <c r="A859" s="70">
        <f t="shared" si="22"/>
        <v>840</v>
      </c>
      <c r="B859" s="170">
        <v>948786.23310045898</v>
      </c>
      <c r="U859" s="145">
        <v>839</v>
      </c>
      <c r="V859" s="145">
        <v>-10374521.557081413</v>
      </c>
    </row>
    <row r="860" spans="1:22" x14ac:dyDescent="0.35">
      <c r="A860" s="70">
        <f t="shared" si="22"/>
        <v>841</v>
      </c>
      <c r="B860" s="170">
        <v>948786.23310045898</v>
      </c>
      <c r="U860" s="145">
        <v>840</v>
      </c>
      <c r="V860" s="145">
        <v>-2978639.6104082726</v>
      </c>
    </row>
    <row r="861" spans="1:22" x14ac:dyDescent="0.35">
      <c r="A861" s="70">
        <f t="shared" si="22"/>
        <v>842</v>
      </c>
      <c r="B861" s="170">
        <v>948786.23310045898</v>
      </c>
      <c r="U861" s="145">
        <v>841</v>
      </c>
      <c r="V861" s="145">
        <v>17766732.452102922</v>
      </c>
    </row>
    <row r="862" spans="1:22" x14ac:dyDescent="0.35">
      <c r="A862" s="70">
        <f t="shared" si="22"/>
        <v>843</v>
      </c>
      <c r="B862" s="170">
        <v>948786.23310045898</v>
      </c>
      <c r="U862" s="145">
        <v>842</v>
      </c>
      <c r="V862" s="145">
        <v>3683496.7108166926</v>
      </c>
    </row>
    <row r="863" spans="1:22" x14ac:dyDescent="0.35">
      <c r="A863" s="70">
        <f t="shared" si="22"/>
        <v>844</v>
      </c>
      <c r="B863" s="170">
        <v>948786.23310045898</v>
      </c>
      <c r="U863" s="145">
        <v>843</v>
      </c>
      <c r="V863" s="145">
        <v>-15202008.427572995</v>
      </c>
    </row>
    <row r="864" spans="1:22" x14ac:dyDescent="0.35">
      <c r="A864" s="70">
        <f t="shared" si="22"/>
        <v>845</v>
      </c>
      <c r="B864" s="170">
        <v>948786.23310045898</v>
      </c>
      <c r="U864" s="145">
        <v>844</v>
      </c>
      <c r="V864" s="145">
        <v>-1486775.7624855638</v>
      </c>
    </row>
    <row r="865" spans="1:22" x14ac:dyDescent="0.35">
      <c r="A865" s="70">
        <f t="shared" si="22"/>
        <v>846</v>
      </c>
      <c r="B865" s="170">
        <v>948786.23310045898</v>
      </c>
      <c r="U865" s="145">
        <v>845</v>
      </c>
      <c r="V865" s="145">
        <v>9154103.8444038108</v>
      </c>
    </row>
    <row r="866" spans="1:22" x14ac:dyDescent="0.35">
      <c r="A866" s="70">
        <f t="shared" si="22"/>
        <v>847</v>
      </c>
      <c r="B866" s="170">
        <v>948786.23310045898</v>
      </c>
      <c r="U866" s="145">
        <v>846</v>
      </c>
      <c r="V866" s="145">
        <v>-16865704.657742094</v>
      </c>
    </row>
    <row r="867" spans="1:22" x14ac:dyDescent="0.35">
      <c r="A867" s="70">
        <f t="shared" si="22"/>
        <v>848</v>
      </c>
      <c r="B867" s="170">
        <v>948786.23310045898</v>
      </c>
      <c r="U867" s="145">
        <v>847</v>
      </c>
      <c r="V867" s="145">
        <v>-18734380.289694726</v>
      </c>
    </row>
    <row r="868" spans="1:22" x14ac:dyDescent="0.35">
      <c r="A868" s="70">
        <f t="shared" si="22"/>
        <v>849</v>
      </c>
      <c r="B868" s="170">
        <v>948786.23310045898</v>
      </c>
      <c r="U868" s="145">
        <v>848</v>
      </c>
      <c r="V868" s="145">
        <v>-26798777.261260822</v>
      </c>
    </row>
    <row r="869" spans="1:22" x14ac:dyDescent="0.35">
      <c r="A869" s="70">
        <f t="shared" si="22"/>
        <v>850</v>
      </c>
      <c r="B869" s="170">
        <v>948786.23310045898</v>
      </c>
      <c r="U869" s="145">
        <v>849</v>
      </c>
      <c r="V869" s="145">
        <v>10219654.494620752</v>
      </c>
    </row>
    <row r="870" spans="1:22" x14ac:dyDescent="0.35">
      <c r="A870" s="70">
        <f t="shared" si="22"/>
        <v>851</v>
      </c>
      <c r="B870" s="170">
        <v>948786.23310045898</v>
      </c>
      <c r="U870" s="145">
        <v>850</v>
      </c>
      <c r="V870" s="145">
        <v>7953781.9498172626</v>
      </c>
    </row>
    <row r="871" spans="1:22" x14ac:dyDescent="0.35">
      <c r="A871" s="70">
        <f t="shared" si="22"/>
        <v>852</v>
      </c>
      <c r="B871" s="170">
        <v>948786.23310045898</v>
      </c>
      <c r="U871" s="145">
        <v>851</v>
      </c>
      <c r="V871" s="145">
        <v>16061598.344563503</v>
      </c>
    </row>
    <row r="872" spans="1:22" x14ac:dyDescent="0.35">
      <c r="A872" s="70">
        <f t="shared" si="22"/>
        <v>853</v>
      </c>
      <c r="B872" s="170">
        <v>948786.23310045898</v>
      </c>
      <c r="U872" s="145">
        <v>852</v>
      </c>
      <c r="V872" s="145">
        <v>-5027945.7583583556</v>
      </c>
    </row>
    <row r="873" spans="1:22" x14ac:dyDescent="0.35">
      <c r="A873" s="70">
        <f t="shared" si="22"/>
        <v>854</v>
      </c>
      <c r="B873" s="170">
        <v>948786.23310045898</v>
      </c>
      <c r="U873" s="145">
        <v>853</v>
      </c>
      <c r="V873" s="145">
        <v>1602810.8236238025</v>
      </c>
    </row>
    <row r="874" spans="1:22" x14ac:dyDescent="0.35">
      <c r="A874" s="70">
        <f t="shared" si="22"/>
        <v>855</v>
      </c>
      <c r="B874" s="170">
        <v>948786.23310045898</v>
      </c>
      <c r="U874" s="145">
        <v>854</v>
      </c>
      <c r="V874" s="145">
        <v>10637508.353130974</v>
      </c>
    </row>
    <row r="875" spans="1:22" x14ac:dyDescent="0.35">
      <c r="A875" s="70">
        <f t="shared" si="22"/>
        <v>856</v>
      </c>
      <c r="B875" s="170">
        <v>948786.23310045898</v>
      </c>
      <c r="U875" s="145">
        <v>855</v>
      </c>
      <c r="V875" s="145">
        <v>20807077.064433202</v>
      </c>
    </row>
    <row r="876" spans="1:22" x14ac:dyDescent="0.35">
      <c r="A876" s="70">
        <f t="shared" si="22"/>
        <v>857</v>
      </c>
      <c r="B876" s="170">
        <v>948786.23310045898</v>
      </c>
      <c r="U876" s="145">
        <v>856</v>
      </c>
      <c r="V876" s="145">
        <v>-17675401.173268162</v>
      </c>
    </row>
    <row r="877" spans="1:22" x14ac:dyDescent="0.35">
      <c r="A877" s="70">
        <f t="shared" si="22"/>
        <v>858</v>
      </c>
      <c r="B877" s="170">
        <v>948786.23310045898</v>
      </c>
      <c r="U877" s="145">
        <v>857</v>
      </c>
      <c r="V877" s="145">
        <v>43904915.161939487</v>
      </c>
    </row>
    <row r="878" spans="1:22" x14ac:dyDescent="0.35">
      <c r="A878" s="70">
        <f t="shared" si="22"/>
        <v>859</v>
      </c>
      <c r="B878" s="170">
        <v>948786.23310045898</v>
      </c>
      <c r="U878" s="145">
        <v>858</v>
      </c>
      <c r="V878" s="145">
        <v>-756736.09733951464</v>
      </c>
    </row>
    <row r="879" spans="1:22" x14ac:dyDescent="0.35">
      <c r="A879" s="70">
        <f t="shared" si="22"/>
        <v>860</v>
      </c>
      <c r="B879" s="170">
        <v>948786.23310045898</v>
      </c>
      <c r="U879" s="145">
        <v>859</v>
      </c>
      <c r="V879" s="145">
        <v>6489479.6202685833</v>
      </c>
    </row>
    <row r="880" spans="1:22" x14ac:dyDescent="0.35">
      <c r="A880" s="70">
        <f t="shared" si="22"/>
        <v>861</v>
      </c>
      <c r="B880" s="170">
        <v>948786.23310045898</v>
      </c>
      <c r="U880" s="145">
        <v>860</v>
      </c>
      <c r="V880" s="145">
        <v>-13271382.688213758</v>
      </c>
    </row>
    <row r="881" spans="1:22" x14ac:dyDescent="0.35">
      <c r="A881" s="70">
        <f t="shared" si="22"/>
        <v>862</v>
      </c>
      <c r="B881" s="170">
        <v>948786.23310045898</v>
      </c>
      <c r="U881" s="145">
        <v>861</v>
      </c>
      <c r="V881" s="145">
        <v>-14802497.56847808</v>
      </c>
    </row>
    <row r="882" spans="1:22" x14ac:dyDescent="0.35">
      <c r="A882" s="70">
        <f t="shared" si="22"/>
        <v>863</v>
      </c>
      <c r="B882" s="170">
        <v>948786.23310045898</v>
      </c>
      <c r="U882" s="145">
        <v>862</v>
      </c>
      <c r="V882" s="145">
        <v>3878584.5977312885</v>
      </c>
    </row>
    <row r="883" spans="1:22" x14ac:dyDescent="0.35">
      <c r="A883" s="70">
        <f t="shared" si="22"/>
        <v>864</v>
      </c>
      <c r="B883" s="170">
        <v>948786.23310045898</v>
      </c>
      <c r="U883" s="145">
        <v>863</v>
      </c>
      <c r="V883" s="145">
        <v>21552134.606225204</v>
      </c>
    </row>
    <row r="884" spans="1:22" x14ac:dyDescent="0.35">
      <c r="A884" s="70">
        <f t="shared" si="22"/>
        <v>865</v>
      </c>
      <c r="B884" s="170">
        <v>948786.23310045898</v>
      </c>
      <c r="U884" s="145">
        <v>864</v>
      </c>
      <c r="V884" s="145">
        <v>-23772307.12077409</v>
      </c>
    </row>
    <row r="885" spans="1:22" x14ac:dyDescent="0.35">
      <c r="A885" s="70">
        <f t="shared" si="22"/>
        <v>866</v>
      </c>
      <c r="B885" s="170">
        <v>948786.23310045898</v>
      </c>
      <c r="U885" s="145">
        <v>865</v>
      </c>
      <c r="V885" s="145">
        <v>-6423285.6319439486</v>
      </c>
    </row>
    <row r="886" spans="1:22" x14ac:dyDescent="0.35">
      <c r="A886" s="70">
        <f t="shared" si="22"/>
        <v>867</v>
      </c>
      <c r="B886" s="170">
        <v>948786.23310045898</v>
      </c>
      <c r="U886" s="145">
        <v>866</v>
      </c>
      <c r="V886" s="145">
        <v>3850886.6162300631</v>
      </c>
    </row>
    <row r="887" spans="1:22" x14ac:dyDescent="0.35">
      <c r="A887" s="70">
        <f t="shared" si="22"/>
        <v>868</v>
      </c>
      <c r="B887" s="170">
        <v>948786.23310045898</v>
      </c>
      <c r="U887" s="145">
        <v>867</v>
      </c>
      <c r="V887" s="145">
        <v>-15308640.369841782</v>
      </c>
    </row>
    <row r="888" spans="1:22" x14ac:dyDescent="0.35">
      <c r="A888" s="70">
        <f t="shared" si="22"/>
        <v>869</v>
      </c>
      <c r="B888" s="170">
        <v>948786.23310045898</v>
      </c>
      <c r="U888" s="145">
        <v>868</v>
      </c>
      <c r="V888" s="145">
        <v>-4739575.7189682424</v>
      </c>
    </row>
    <row r="889" spans="1:22" x14ac:dyDescent="0.35">
      <c r="A889" s="70">
        <f t="shared" si="22"/>
        <v>870</v>
      </c>
      <c r="B889" s="170">
        <v>948786.23310045898</v>
      </c>
      <c r="U889" s="145">
        <v>869</v>
      </c>
      <c r="V889" s="145">
        <v>5354314.7536229938</v>
      </c>
    </row>
    <row r="890" spans="1:22" x14ac:dyDescent="0.35">
      <c r="A890" s="70">
        <f t="shared" si="22"/>
        <v>871</v>
      </c>
      <c r="B890" s="170">
        <v>948786.23310045898</v>
      </c>
      <c r="U890" s="145">
        <v>870</v>
      </c>
      <c r="V890" s="145">
        <v>-10391923.76207567</v>
      </c>
    </row>
    <row r="891" spans="1:22" x14ac:dyDescent="0.35">
      <c r="A891" s="70">
        <f t="shared" si="22"/>
        <v>872</v>
      </c>
      <c r="B891" s="170">
        <v>948786.23310045898</v>
      </c>
      <c r="U891" s="145">
        <v>871</v>
      </c>
      <c r="V891" s="145">
        <v>-6868132.7607338671</v>
      </c>
    </row>
    <row r="892" spans="1:22" x14ac:dyDescent="0.35">
      <c r="A892" s="70">
        <f t="shared" si="22"/>
        <v>873</v>
      </c>
      <c r="B892" s="170">
        <v>948786.23310045898</v>
      </c>
      <c r="U892" s="145">
        <v>872</v>
      </c>
      <c r="V892" s="145">
        <v>2782816.1640705056</v>
      </c>
    </row>
    <row r="893" spans="1:22" x14ac:dyDescent="0.35">
      <c r="A893" s="70">
        <f t="shared" si="22"/>
        <v>874</v>
      </c>
      <c r="B893" s="170">
        <v>948786.23310045898</v>
      </c>
      <c r="U893" s="145">
        <v>873</v>
      </c>
      <c r="V893" s="145">
        <v>6596479.1848990247</v>
      </c>
    </row>
    <row r="894" spans="1:22" x14ac:dyDescent="0.35">
      <c r="A894" s="70">
        <f t="shared" si="22"/>
        <v>875</v>
      </c>
      <c r="B894" s="170">
        <v>948786.23310045898</v>
      </c>
      <c r="U894" s="145">
        <v>874</v>
      </c>
      <c r="V894" s="145">
        <v>10296322.864280038</v>
      </c>
    </row>
    <row r="895" spans="1:22" x14ac:dyDescent="0.35">
      <c r="A895" s="70">
        <f t="shared" si="22"/>
        <v>876</v>
      </c>
      <c r="B895" s="170">
        <v>948786.23310045898</v>
      </c>
      <c r="U895" s="145">
        <v>875</v>
      </c>
      <c r="V895" s="145">
        <v>-29952083.246387534</v>
      </c>
    </row>
    <row r="896" spans="1:22" x14ac:dyDescent="0.35">
      <c r="A896" s="70">
        <f t="shared" si="22"/>
        <v>877</v>
      </c>
      <c r="B896" s="170">
        <v>948786.23310045898</v>
      </c>
      <c r="U896" s="145">
        <v>876</v>
      </c>
      <c r="V896" s="145">
        <v>-19372369.285099126</v>
      </c>
    </row>
    <row r="897" spans="1:22" x14ac:dyDescent="0.35">
      <c r="A897" s="70">
        <f t="shared" si="22"/>
        <v>878</v>
      </c>
      <c r="B897" s="170">
        <v>948786.23310045898</v>
      </c>
      <c r="U897" s="145">
        <v>877</v>
      </c>
      <c r="V897" s="145">
        <v>54907173.324002907</v>
      </c>
    </row>
    <row r="898" spans="1:22" x14ac:dyDescent="0.35">
      <c r="A898" s="70">
        <f t="shared" si="22"/>
        <v>879</v>
      </c>
      <c r="B898" s="170">
        <v>948786.23310045898</v>
      </c>
      <c r="U898" s="145">
        <v>878</v>
      </c>
      <c r="V898" s="145">
        <v>10953494.581640754</v>
      </c>
    </row>
    <row r="899" spans="1:22" x14ac:dyDescent="0.35">
      <c r="A899" s="70">
        <f t="shared" si="22"/>
        <v>880</v>
      </c>
      <c r="B899" s="170">
        <v>948786.23310045898</v>
      </c>
      <c r="U899" s="145">
        <v>879</v>
      </c>
      <c r="V899" s="145">
        <v>11553866.704446837</v>
      </c>
    </row>
    <row r="900" spans="1:22" x14ac:dyDescent="0.35">
      <c r="A900" s="70">
        <f t="shared" si="22"/>
        <v>881</v>
      </c>
      <c r="B900" s="170">
        <v>948786.23310045898</v>
      </c>
      <c r="U900" s="145">
        <v>880</v>
      </c>
      <c r="V900" s="145">
        <v>10505974.269673835</v>
      </c>
    </row>
    <row r="901" spans="1:22" x14ac:dyDescent="0.35">
      <c r="A901" s="70">
        <f t="shared" si="22"/>
        <v>882</v>
      </c>
      <c r="B901" s="170">
        <v>948786.23310045898</v>
      </c>
      <c r="U901" s="145">
        <v>881</v>
      </c>
      <c r="V901" s="145">
        <v>-3488972.1920133419</v>
      </c>
    </row>
    <row r="902" spans="1:22" x14ac:dyDescent="0.35">
      <c r="A902" s="70">
        <f t="shared" si="22"/>
        <v>883</v>
      </c>
      <c r="B902" s="170">
        <v>948786.23310045898</v>
      </c>
      <c r="U902" s="145">
        <v>882</v>
      </c>
      <c r="V902" s="145">
        <v>-25294939.350905772</v>
      </c>
    </row>
    <row r="903" spans="1:22" x14ac:dyDescent="0.35">
      <c r="A903" s="70">
        <f t="shared" si="22"/>
        <v>884</v>
      </c>
      <c r="B903" s="170">
        <v>948786.23310045898</v>
      </c>
      <c r="U903" s="145">
        <v>883</v>
      </c>
      <c r="V903" s="145">
        <v>-5827251.4228477366</v>
      </c>
    </row>
    <row r="904" spans="1:22" x14ac:dyDescent="0.35">
      <c r="A904" s="70">
        <f t="shared" si="22"/>
        <v>885</v>
      </c>
      <c r="B904" s="170">
        <v>948786.23310045898</v>
      </c>
      <c r="U904" s="145">
        <v>884</v>
      </c>
      <c r="V904" s="145">
        <v>3122538.3457181379</v>
      </c>
    </row>
    <row r="905" spans="1:22" x14ac:dyDescent="0.35">
      <c r="A905" s="70">
        <f t="shared" si="22"/>
        <v>886</v>
      </c>
      <c r="B905" s="170">
        <v>948786.23310045898</v>
      </c>
      <c r="U905" s="145">
        <v>885</v>
      </c>
      <c r="V905" s="145">
        <v>16036151.850843281</v>
      </c>
    </row>
    <row r="906" spans="1:22" x14ac:dyDescent="0.35">
      <c r="A906" s="70">
        <f t="shared" si="22"/>
        <v>887</v>
      </c>
      <c r="B906" s="170">
        <v>948786.23310045898</v>
      </c>
      <c r="U906" s="145">
        <v>886</v>
      </c>
      <c r="V906" s="145">
        <v>-6856491.5364354067</v>
      </c>
    </row>
    <row r="907" spans="1:22" x14ac:dyDescent="0.35">
      <c r="A907" s="70">
        <f t="shared" si="22"/>
        <v>888</v>
      </c>
      <c r="B907" s="170">
        <v>948786.23310045898</v>
      </c>
      <c r="U907" s="145">
        <v>887</v>
      </c>
      <c r="V907" s="145">
        <v>-8584862.0812133513</v>
      </c>
    </row>
    <row r="908" spans="1:22" x14ac:dyDescent="0.35">
      <c r="A908" s="70">
        <f t="shared" si="22"/>
        <v>889</v>
      </c>
      <c r="B908" s="170">
        <v>948786.23310045898</v>
      </c>
      <c r="U908" s="145">
        <v>888</v>
      </c>
      <c r="V908" s="145">
        <v>5735481.7038050517</v>
      </c>
    </row>
    <row r="909" spans="1:22" x14ac:dyDescent="0.35">
      <c r="A909" s="70">
        <f t="shared" si="22"/>
        <v>890</v>
      </c>
      <c r="B909" s="170">
        <v>948786.23310045898</v>
      </c>
      <c r="U909" s="145">
        <v>889</v>
      </c>
      <c r="V909" s="145">
        <v>25504558.883473985</v>
      </c>
    </row>
    <row r="910" spans="1:22" x14ac:dyDescent="0.35">
      <c r="A910" s="70">
        <f t="shared" si="22"/>
        <v>891</v>
      </c>
      <c r="B910" s="170">
        <v>948786.23310045898</v>
      </c>
      <c r="U910" s="145">
        <v>890</v>
      </c>
      <c r="V910" s="145">
        <v>4993535.1720525734</v>
      </c>
    </row>
    <row r="911" spans="1:22" x14ac:dyDescent="0.35">
      <c r="A911" s="70">
        <f t="shared" si="22"/>
        <v>892</v>
      </c>
      <c r="B911" s="170">
        <v>948786.23310045898</v>
      </c>
      <c r="U911" s="145">
        <v>891</v>
      </c>
      <c r="V911" s="145">
        <v>13473293.727419727</v>
      </c>
    </row>
    <row r="912" spans="1:22" x14ac:dyDescent="0.35">
      <c r="A912" s="70">
        <f t="shared" si="22"/>
        <v>893</v>
      </c>
      <c r="B912" s="170">
        <v>948786.23310045898</v>
      </c>
      <c r="U912" s="145">
        <v>892</v>
      </c>
      <c r="V912" s="145">
        <v>1133846.9205088168</v>
      </c>
    </row>
    <row r="913" spans="1:22" x14ac:dyDescent="0.35">
      <c r="A913" s="70">
        <f t="shared" si="22"/>
        <v>894</v>
      </c>
      <c r="B913" s="170">
        <v>948786.23310045898</v>
      </c>
      <c r="U913" s="145">
        <v>893</v>
      </c>
      <c r="V913" s="145">
        <v>-86757.44953514263</v>
      </c>
    </row>
    <row r="914" spans="1:22" x14ac:dyDescent="0.35">
      <c r="A914" s="70">
        <f t="shared" si="22"/>
        <v>895</v>
      </c>
      <c r="B914" s="170">
        <v>948786.23310045898</v>
      </c>
      <c r="U914" s="145">
        <v>894</v>
      </c>
      <c r="V914" s="145">
        <v>-7902979.7384914402</v>
      </c>
    </row>
    <row r="915" spans="1:22" x14ac:dyDescent="0.35">
      <c r="A915" s="70">
        <f t="shared" si="22"/>
        <v>896</v>
      </c>
      <c r="B915" s="170">
        <v>948786.23310045898</v>
      </c>
      <c r="U915" s="145">
        <v>895</v>
      </c>
      <c r="V915" s="145">
        <v>-10396161.906410769</v>
      </c>
    </row>
    <row r="916" spans="1:22" x14ac:dyDescent="0.35">
      <c r="A916" s="70">
        <f t="shared" si="22"/>
        <v>897</v>
      </c>
      <c r="B916" s="170">
        <v>948786.23310045898</v>
      </c>
      <c r="U916" s="145">
        <v>896</v>
      </c>
      <c r="V916" s="145">
        <v>40926138.610597819</v>
      </c>
    </row>
    <row r="917" spans="1:22" x14ac:dyDescent="0.35">
      <c r="A917" s="70">
        <f t="shared" si="22"/>
        <v>898</v>
      </c>
      <c r="B917" s="170">
        <v>948786.23310045898</v>
      </c>
      <c r="U917" s="145">
        <v>897</v>
      </c>
      <c r="V917" s="145">
        <v>48412145.404552028</v>
      </c>
    </row>
    <row r="918" spans="1:22" x14ac:dyDescent="0.35">
      <c r="A918" s="70">
        <f t="shared" ref="A918:A981" si="23">A917+1</f>
        <v>899</v>
      </c>
      <c r="B918" s="170">
        <v>948786.23310045898</v>
      </c>
      <c r="U918" s="145">
        <v>898</v>
      </c>
      <c r="V918" s="145">
        <v>-5770715.6071193572</v>
      </c>
    </row>
    <row r="919" spans="1:22" x14ac:dyDescent="0.35">
      <c r="A919" s="70">
        <f t="shared" si="23"/>
        <v>900</v>
      </c>
      <c r="B919" s="170">
        <v>948786.23310045898</v>
      </c>
      <c r="U919" s="145">
        <v>899</v>
      </c>
      <c r="V919" s="145">
        <v>-7485887.5863587074</v>
      </c>
    </row>
    <row r="920" spans="1:22" x14ac:dyDescent="0.35">
      <c r="A920" s="70">
        <f t="shared" si="23"/>
        <v>901</v>
      </c>
      <c r="B920" s="170">
        <v>948786.23310045898</v>
      </c>
      <c r="U920" s="145">
        <v>900</v>
      </c>
      <c r="V920" s="145">
        <v>-24075752.115750525</v>
      </c>
    </row>
    <row r="921" spans="1:22" x14ac:dyDescent="0.35">
      <c r="A921" s="70">
        <f t="shared" si="23"/>
        <v>902</v>
      </c>
      <c r="B921" s="170">
        <v>948786.23310045898</v>
      </c>
      <c r="U921" s="145">
        <v>901</v>
      </c>
      <c r="V921" s="145">
        <v>25938883.552433804</v>
      </c>
    </row>
    <row r="922" spans="1:22" x14ac:dyDescent="0.35">
      <c r="A922" s="70">
        <f t="shared" si="23"/>
        <v>903</v>
      </c>
      <c r="B922" s="170">
        <v>948786.23310045898</v>
      </c>
      <c r="U922" s="145">
        <v>902</v>
      </c>
      <c r="V922" s="145">
        <v>27008940.177063342</v>
      </c>
    </row>
    <row r="923" spans="1:22" x14ac:dyDescent="0.35">
      <c r="A923" s="70">
        <f t="shared" si="23"/>
        <v>904</v>
      </c>
      <c r="B923" s="170">
        <v>948786.23310045898</v>
      </c>
      <c r="U923" s="145">
        <v>903</v>
      </c>
      <c r="V923" s="145">
        <v>-14260209.015574131</v>
      </c>
    </row>
    <row r="924" spans="1:22" x14ac:dyDescent="0.35">
      <c r="A924" s="70">
        <f t="shared" si="23"/>
        <v>905</v>
      </c>
      <c r="B924" s="170">
        <v>948786.23310045898</v>
      </c>
      <c r="U924" s="145">
        <v>904</v>
      </c>
      <c r="V924" s="145">
        <v>18143657.436796941</v>
      </c>
    </row>
    <row r="925" spans="1:22" x14ac:dyDescent="0.35">
      <c r="A925" s="70">
        <f t="shared" si="23"/>
        <v>906</v>
      </c>
      <c r="B925" s="170">
        <v>948786.23310045898</v>
      </c>
      <c r="U925" s="145">
        <v>905</v>
      </c>
      <c r="V925" s="145">
        <v>-27880977.893130466</v>
      </c>
    </row>
    <row r="926" spans="1:22" x14ac:dyDescent="0.35">
      <c r="A926" s="70">
        <f t="shared" si="23"/>
        <v>907</v>
      </c>
      <c r="B926" s="170">
        <v>948786.23310045898</v>
      </c>
      <c r="U926" s="145">
        <v>906</v>
      </c>
      <c r="V926" s="145">
        <v>8263438.9636223242</v>
      </c>
    </row>
    <row r="927" spans="1:22" x14ac:dyDescent="0.35">
      <c r="A927" s="70">
        <f t="shared" si="23"/>
        <v>908</v>
      </c>
      <c r="B927" s="170">
        <v>948786.23310045898</v>
      </c>
      <c r="U927" s="145">
        <v>907</v>
      </c>
      <c r="V927" s="145">
        <v>-3440806.2638617922</v>
      </c>
    </row>
    <row r="928" spans="1:22" x14ac:dyDescent="0.35">
      <c r="A928" s="70">
        <f t="shared" si="23"/>
        <v>909</v>
      </c>
      <c r="B928" s="170">
        <v>948786.23310045898</v>
      </c>
      <c r="U928" s="145">
        <v>908</v>
      </c>
      <c r="V928" s="145">
        <v>17625330.531440269</v>
      </c>
    </row>
    <row r="929" spans="1:22" x14ac:dyDescent="0.35">
      <c r="A929" s="70">
        <f t="shared" si="23"/>
        <v>910</v>
      </c>
      <c r="B929" s="170">
        <v>948786.23310045898</v>
      </c>
      <c r="U929" s="145">
        <v>909</v>
      </c>
      <c r="V929" s="145">
        <v>-19484656.616146807</v>
      </c>
    </row>
    <row r="930" spans="1:22" x14ac:dyDescent="0.35">
      <c r="A930" s="70">
        <f t="shared" si="23"/>
        <v>911</v>
      </c>
      <c r="B930" s="170">
        <v>948786.23310045898</v>
      </c>
      <c r="U930" s="145">
        <v>910</v>
      </c>
      <c r="V930" s="145">
        <v>8400503.4064309634</v>
      </c>
    </row>
    <row r="931" spans="1:22" x14ac:dyDescent="0.35">
      <c r="A931" s="70">
        <f t="shared" si="23"/>
        <v>912</v>
      </c>
      <c r="B931" s="170">
        <v>948786.23310045898</v>
      </c>
      <c r="U931" s="145">
        <v>911</v>
      </c>
      <c r="V931" s="145">
        <v>13831426.772962287</v>
      </c>
    </row>
    <row r="932" spans="1:22" x14ac:dyDescent="0.35">
      <c r="A932" s="70">
        <f t="shared" si="23"/>
        <v>913</v>
      </c>
      <c r="B932" s="170">
        <v>948786.23310045898</v>
      </c>
      <c r="U932" s="145">
        <v>912</v>
      </c>
      <c r="V932" s="145">
        <v>1064577.9457475394</v>
      </c>
    </row>
    <row r="933" spans="1:22" x14ac:dyDescent="0.35">
      <c r="A933" s="70">
        <f t="shared" si="23"/>
        <v>914</v>
      </c>
      <c r="B933" s="170">
        <v>948786.23310045898</v>
      </c>
      <c r="U933" s="145">
        <v>913</v>
      </c>
      <c r="V933" s="145">
        <v>-22286491.913642131</v>
      </c>
    </row>
    <row r="934" spans="1:22" x14ac:dyDescent="0.35">
      <c r="A934" s="70">
        <f t="shared" si="23"/>
        <v>915</v>
      </c>
      <c r="B934" s="170">
        <v>948786.23310045898</v>
      </c>
      <c r="U934" s="145">
        <v>914</v>
      </c>
      <c r="V934" s="145">
        <v>408381.94842388853</v>
      </c>
    </row>
    <row r="935" spans="1:22" x14ac:dyDescent="0.35">
      <c r="A935" s="70">
        <f t="shared" si="23"/>
        <v>916</v>
      </c>
      <c r="B935" s="170">
        <v>948786.23310045898</v>
      </c>
      <c r="U935" s="145">
        <v>915</v>
      </c>
      <c r="V935" s="145">
        <v>27368092.261135992</v>
      </c>
    </row>
    <row r="936" spans="1:22" x14ac:dyDescent="0.35">
      <c r="A936" s="70">
        <f t="shared" si="23"/>
        <v>917</v>
      </c>
      <c r="B936" s="170">
        <v>948786.23310045898</v>
      </c>
      <c r="U936" s="145">
        <v>916</v>
      </c>
      <c r="V936" s="145">
        <v>25862829.012345776</v>
      </c>
    </row>
    <row r="937" spans="1:22" x14ac:dyDescent="0.35">
      <c r="A937" s="70">
        <f t="shared" si="23"/>
        <v>918</v>
      </c>
      <c r="B937" s="170">
        <v>948786.23310045898</v>
      </c>
      <c r="U937" s="145">
        <v>917</v>
      </c>
      <c r="V937" s="145">
        <v>-16441441.09609508</v>
      </c>
    </row>
    <row r="938" spans="1:22" x14ac:dyDescent="0.35">
      <c r="A938" s="70">
        <f t="shared" si="23"/>
        <v>919</v>
      </c>
      <c r="B938" s="170">
        <v>948786.23310045898</v>
      </c>
      <c r="U938" s="145">
        <v>918</v>
      </c>
      <c r="V938" s="145">
        <v>36532620.882912323</v>
      </c>
    </row>
    <row r="939" spans="1:22" x14ac:dyDescent="0.35">
      <c r="A939" s="70">
        <f t="shared" si="23"/>
        <v>920</v>
      </c>
      <c r="B939" s="170">
        <v>948786.23310045898</v>
      </c>
      <c r="U939" s="145">
        <v>919</v>
      </c>
      <c r="V939" s="145">
        <v>-7987683.2865423057</v>
      </c>
    </row>
    <row r="940" spans="1:22" x14ac:dyDescent="0.35">
      <c r="A940" s="70">
        <f t="shared" si="23"/>
        <v>921</v>
      </c>
      <c r="B940" s="170">
        <v>948786.23310045898</v>
      </c>
      <c r="U940" s="145">
        <v>920</v>
      </c>
      <c r="V940" s="145">
        <v>47235059.329116382</v>
      </c>
    </row>
    <row r="941" spans="1:22" x14ac:dyDescent="0.35">
      <c r="A941" s="70">
        <f t="shared" si="23"/>
        <v>922</v>
      </c>
      <c r="B941" s="170">
        <v>948786.23310045898</v>
      </c>
      <c r="U941" s="145">
        <v>921</v>
      </c>
      <c r="V941" s="145">
        <v>10855697.536719274</v>
      </c>
    </row>
    <row r="942" spans="1:22" x14ac:dyDescent="0.35">
      <c r="A942" s="70">
        <f t="shared" si="23"/>
        <v>923</v>
      </c>
      <c r="B942" s="170">
        <v>948786.23310045898</v>
      </c>
      <c r="U942" s="145">
        <v>922</v>
      </c>
      <c r="V942" s="145">
        <v>-7560629.3723308034</v>
      </c>
    </row>
    <row r="943" spans="1:22" x14ac:dyDescent="0.35">
      <c r="A943" s="70">
        <f t="shared" si="23"/>
        <v>924</v>
      </c>
      <c r="B943" s="170">
        <v>948786.23310045898</v>
      </c>
      <c r="U943" s="145">
        <v>923</v>
      </c>
      <c r="V943" s="145">
        <v>-6431698.9177459292</v>
      </c>
    </row>
    <row r="944" spans="1:22" x14ac:dyDescent="0.35">
      <c r="A944" s="70">
        <f t="shared" si="23"/>
        <v>925</v>
      </c>
      <c r="B944" s="170">
        <v>948786.23310045898</v>
      </c>
      <c r="U944" s="145">
        <v>924</v>
      </c>
      <c r="V944" s="145">
        <v>3681901.1818452887</v>
      </c>
    </row>
    <row r="945" spans="1:22" x14ac:dyDescent="0.35">
      <c r="A945" s="70">
        <f t="shared" si="23"/>
        <v>926</v>
      </c>
      <c r="B945" s="170">
        <v>948786.23310045898</v>
      </c>
      <c r="U945" s="145">
        <v>925</v>
      </c>
      <c r="V945" s="145">
        <v>18026292.178147078</v>
      </c>
    </row>
    <row r="946" spans="1:22" x14ac:dyDescent="0.35">
      <c r="A946" s="70">
        <f t="shared" si="23"/>
        <v>927</v>
      </c>
      <c r="B946" s="170">
        <v>948786.23310045898</v>
      </c>
      <c r="U946" s="145">
        <v>926</v>
      </c>
      <c r="V946" s="145">
        <v>-16503893.602258001</v>
      </c>
    </row>
    <row r="947" spans="1:22" x14ac:dyDescent="0.35">
      <c r="A947" s="70">
        <f t="shared" si="23"/>
        <v>928</v>
      </c>
      <c r="B947" s="170">
        <v>948786.23310045898</v>
      </c>
      <c r="U947" s="145">
        <v>927</v>
      </c>
      <c r="V947" s="145">
        <v>-4171.4712537154555</v>
      </c>
    </row>
    <row r="948" spans="1:22" x14ac:dyDescent="0.35">
      <c r="A948" s="70">
        <f t="shared" si="23"/>
        <v>929</v>
      </c>
      <c r="B948" s="170">
        <v>948786.23310045898</v>
      </c>
      <c r="U948" s="145">
        <v>928</v>
      </c>
      <c r="V948" s="145">
        <v>1633550.2645419016</v>
      </c>
    </row>
    <row r="949" spans="1:22" x14ac:dyDescent="0.35">
      <c r="A949" s="70">
        <f t="shared" si="23"/>
        <v>930</v>
      </c>
      <c r="B949" s="170">
        <v>948786.23310045898</v>
      </c>
      <c r="U949" s="145">
        <v>929</v>
      </c>
      <c r="V949" s="145">
        <v>13014771.654104628</v>
      </c>
    </row>
    <row r="950" spans="1:22" x14ac:dyDescent="0.35">
      <c r="A950" s="70">
        <f t="shared" si="23"/>
        <v>931</v>
      </c>
      <c r="B950" s="170">
        <v>948786.23310045898</v>
      </c>
      <c r="U950" s="145">
        <v>930</v>
      </c>
      <c r="V950" s="145">
        <v>29850684.900207512</v>
      </c>
    </row>
    <row r="951" spans="1:22" x14ac:dyDescent="0.35">
      <c r="A951" s="70">
        <f t="shared" si="23"/>
        <v>932</v>
      </c>
      <c r="B951" s="170">
        <v>948786.23310045898</v>
      </c>
      <c r="U951" s="145">
        <v>931</v>
      </c>
      <c r="V951" s="145">
        <v>2171917.0549799241</v>
      </c>
    </row>
    <row r="952" spans="1:22" x14ac:dyDescent="0.35">
      <c r="A952" s="70">
        <f t="shared" si="23"/>
        <v>933</v>
      </c>
      <c r="B952" s="170">
        <v>948786.23310045898</v>
      </c>
      <c r="U952" s="145">
        <v>932</v>
      </c>
      <c r="V952" s="145">
        <v>7364580.9299735464</v>
      </c>
    </row>
    <row r="953" spans="1:22" x14ac:dyDescent="0.35">
      <c r="A953" s="70">
        <f t="shared" si="23"/>
        <v>934</v>
      </c>
      <c r="B953" s="170">
        <v>948786.23310045898</v>
      </c>
      <c r="U953" s="145">
        <v>933</v>
      </c>
      <c r="V953" s="145">
        <v>2833489.2084079236</v>
      </c>
    </row>
    <row r="954" spans="1:22" x14ac:dyDescent="0.35">
      <c r="A954" s="70">
        <f t="shared" si="23"/>
        <v>935</v>
      </c>
      <c r="B954" s="170">
        <v>948786.23310045898</v>
      </c>
      <c r="U954" s="145">
        <v>934</v>
      </c>
      <c r="V954" s="145">
        <v>-3845792.61124992</v>
      </c>
    </row>
    <row r="955" spans="1:22" x14ac:dyDescent="0.35">
      <c r="A955" s="70">
        <f t="shared" si="23"/>
        <v>936</v>
      </c>
      <c r="B955" s="170">
        <v>948786.23310045898</v>
      </c>
      <c r="U955" s="145">
        <v>935</v>
      </c>
      <c r="V955" s="145">
        <v>16586884.673366763</v>
      </c>
    </row>
    <row r="956" spans="1:22" x14ac:dyDescent="0.35">
      <c r="A956" s="70">
        <f t="shared" si="23"/>
        <v>937</v>
      </c>
      <c r="B956" s="170">
        <v>948786.23310045898</v>
      </c>
      <c r="U956" s="145">
        <v>936</v>
      </c>
      <c r="V956" s="145">
        <v>-13300571.656332772</v>
      </c>
    </row>
    <row r="957" spans="1:22" x14ac:dyDescent="0.35">
      <c r="A957" s="70">
        <f t="shared" si="23"/>
        <v>938</v>
      </c>
      <c r="B957" s="170">
        <v>948786.23310045898</v>
      </c>
      <c r="U957" s="145">
        <v>937</v>
      </c>
      <c r="V957" s="145">
        <v>21538798.827563386</v>
      </c>
    </row>
    <row r="958" spans="1:22" x14ac:dyDescent="0.35">
      <c r="A958" s="70">
        <f t="shared" si="23"/>
        <v>939</v>
      </c>
      <c r="B958" s="170">
        <v>948786.23310045898</v>
      </c>
      <c r="U958" s="145">
        <v>938</v>
      </c>
      <c r="V958" s="145">
        <v>-11899.664272982627</v>
      </c>
    </row>
    <row r="959" spans="1:22" x14ac:dyDescent="0.35">
      <c r="A959" s="70">
        <f t="shared" si="23"/>
        <v>940</v>
      </c>
      <c r="B959" s="170">
        <v>948786.23310045898</v>
      </c>
      <c r="U959" s="145">
        <v>939</v>
      </c>
      <c r="V959" s="145">
        <v>-16235349.495757941</v>
      </c>
    </row>
    <row r="960" spans="1:22" x14ac:dyDescent="0.35">
      <c r="A960" s="70">
        <f t="shared" si="23"/>
        <v>941</v>
      </c>
      <c r="B960" s="170">
        <v>948786.23310045898</v>
      </c>
      <c r="U960" s="145">
        <v>940</v>
      </c>
      <c r="V960" s="145">
        <v>35729613.466360748</v>
      </c>
    </row>
    <row r="961" spans="1:22" x14ac:dyDescent="0.35">
      <c r="A961" s="70">
        <f t="shared" si="23"/>
        <v>942</v>
      </c>
      <c r="B961" s="170">
        <v>948786.23310045898</v>
      </c>
      <c r="U961" s="145">
        <v>941</v>
      </c>
      <c r="V961" s="145">
        <v>-7467162.5727643576</v>
      </c>
    </row>
    <row r="962" spans="1:22" x14ac:dyDescent="0.35">
      <c r="A962" s="70">
        <f t="shared" si="23"/>
        <v>943</v>
      </c>
      <c r="B962" s="170">
        <v>948786.23310045898</v>
      </c>
      <c r="U962" s="145">
        <v>942</v>
      </c>
      <c r="V962" s="145">
        <v>-7956795.3042063192</v>
      </c>
    </row>
    <row r="963" spans="1:22" x14ac:dyDescent="0.35">
      <c r="A963" s="70">
        <f t="shared" si="23"/>
        <v>944</v>
      </c>
      <c r="B963" s="170">
        <v>948786.23310045898</v>
      </c>
      <c r="U963" s="145">
        <v>943</v>
      </c>
      <c r="V963" s="145">
        <v>14421121.76359272</v>
      </c>
    </row>
    <row r="964" spans="1:22" x14ac:dyDescent="0.35">
      <c r="A964" s="70">
        <f t="shared" si="23"/>
        <v>945</v>
      </c>
      <c r="B964" s="170">
        <v>948786.23310045898</v>
      </c>
      <c r="U964" s="145">
        <v>944</v>
      </c>
      <c r="V964" s="145">
        <v>12442081.590202563</v>
      </c>
    </row>
    <row r="965" spans="1:22" x14ac:dyDescent="0.35">
      <c r="A965" s="70">
        <f t="shared" si="23"/>
        <v>946</v>
      </c>
      <c r="B965" s="170">
        <v>948786.23310045898</v>
      </c>
      <c r="U965" s="145">
        <v>945</v>
      </c>
      <c r="V965" s="145">
        <v>17774146.622070417</v>
      </c>
    </row>
    <row r="966" spans="1:22" x14ac:dyDescent="0.35">
      <c r="A966" s="70">
        <f t="shared" si="23"/>
        <v>947</v>
      </c>
      <c r="B966" s="170">
        <v>948786.23310045898</v>
      </c>
      <c r="U966" s="145">
        <v>946</v>
      </c>
      <c r="V966" s="145">
        <v>-17277932.805063311</v>
      </c>
    </row>
    <row r="967" spans="1:22" x14ac:dyDescent="0.35">
      <c r="A967" s="70">
        <f t="shared" si="23"/>
        <v>948</v>
      </c>
      <c r="B967" s="170">
        <v>948786.23310045898</v>
      </c>
      <c r="U967" s="145">
        <v>947</v>
      </c>
      <c r="V967" s="145">
        <v>-8935601.5895928554</v>
      </c>
    </row>
    <row r="968" spans="1:22" x14ac:dyDescent="0.35">
      <c r="A968" s="70">
        <f t="shared" si="23"/>
        <v>949</v>
      </c>
      <c r="B968" s="170">
        <v>948786.23310045898</v>
      </c>
      <c r="U968" s="145">
        <v>948</v>
      </c>
      <c r="V968" s="145">
        <v>21400061.677608259</v>
      </c>
    </row>
    <row r="969" spans="1:22" x14ac:dyDescent="0.35">
      <c r="A969" s="70">
        <f t="shared" si="23"/>
        <v>950</v>
      </c>
      <c r="B969" s="170">
        <v>948786.23310045898</v>
      </c>
      <c r="U969" s="145">
        <v>949</v>
      </c>
      <c r="V969" s="145">
        <v>-18567079.307247106</v>
      </c>
    </row>
    <row r="970" spans="1:22" x14ac:dyDescent="0.35">
      <c r="A970" s="70">
        <f t="shared" si="23"/>
        <v>951</v>
      </c>
      <c r="B970" s="170">
        <v>948786.23310045898</v>
      </c>
      <c r="U970" s="145">
        <v>950</v>
      </c>
      <c r="V970" s="145">
        <v>-8598792.8989444859</v>
      </c>
    </row>
    <row r="971" spans="1:22" x14ac:dyDescent="0.35">
      <c r="A971" s="70">
        <f t="shared" si="23"/>
        <v>952</v>
      </c>
      <c r="B971" s="170">
        <v>948786.23310045898</v>
      </c>
      <c r="U971" s="145">
        <v>951</v>
      </c>
      <c r="V971" s="145">
        <v>3678386.8581301644</v>
      </c>
    </row>
    <row r="972" spans="1:22" x14ac:dyDescent="0.35">
      <c r="A972" s="70">
        <f t="shared" si="23"/>
        <v>953</v>
      </c>
      <c r="B972" s="170">
        <v>948786.23310045898</v>
      </c>
      <c r="U972" s="145">
        <v>952</v>
      </c>
      <c r="V972" s="145">
        <v>56194790.805477962</v>
      </c>
    </row>
    <row r="973" spans="1:22" x14ac:dyDescent="0.35">
      <c r="A973" s="70">
        <f t="shared" si="23"/>
        <v>954</v>
      </c>
      <c r="B973" s="170">
        <v>948786.23310045898</v>
      </c>
      <c r="U973" s="145">
        <v>953</v>
      </c>
      <c r="V973" s="145">
        <v>26837757.345384542</v>
      </c>
    </row>
    <row r="974" spans="1:22" x14ac:dyDescent="0.35">
      <c r="A974" s="70">
        <f t="shared" si="23"/>
        <v>955</v>
      </c>
      <c r="B974" s="170">
        <v>948786.23310045898</v>
      </c>
      <c r="U974" s="145">
        <v>954</v>
      </c>
      <c r="V974" s="145">
        <v>19388549.710855555</v>
      </c>
    </row>
    <row r="975" spans="1:22" x14ac:dyDescent="0.35">
      <c r="A975" s="70">
        <f t="shared" si="23"/>
        <v>956</v>
      </c>
      <c r="B975" s="170">
        <v>948786.23310045898</v>
      </c>
      <c r="U975" s="145">
        <v>955</v>
      </c>
      <c r="V975" s="145">
        <v>-3669889.8746379986</v>
      </c>
    </row>
    <row r="976" spans="1:22" x14ac:dyDescent="0.35">
      <c r="A976" s="70">
        <f t="shared" si="23"/>
        <v>957</v>
      </c>
      <c r="B976" s="170">
        <v>948786.23310045898</v>
      </c>
      <c r="U976" s="145">
        <v>956</v>
      </c>
      <c r="V976" s="145">
        <v>10433802.215937164</v>
      </c>
    </row>
    <row r="977" spans="1:22" x14ac:dyDescent="0.35">
      <c r="A977" s="70">
        <f t="shared" si="23"/>
        <v>958</v>
      </c>
      <c r="B977" s="170">
        <v>948786.23310045898</v>
      </c>
      <c r="U977" s="145">
        <v>957</v>
      </c>
      <c r="V977" s="145">
        <v>-14107258.651662579</v>
      </c>
    </row>
    <row r="978" spans="1:22" x14ac:dyDescent="0.35">
      <c r="A978" s="70">
        <f t="shared" si="23"/>
        <v>959</v>
      </c>
      <c r="B978" s="170">
        <v>948786.23310045898</v>
      </c>
      <c r="U978" s="145">
        <v>958</v>
      </c>
      <c r="V978" s="145">
        <v>15818342.654744968</v>
      </c>
    </row>
    <row r="979" spans="1:22" x14ac:dyDescent="0.35">
      <c r="A979" s="70">
        <f t="shared" si="23"/>
        <v>960</v>
      </c>
      <c r="B979" s="170">
        <v>948786.23310045898</v>
      </c>
      <c r="U979" s="145">
        <v>959</v>
      </c>
      <c r="V979" s="145">
        <v>-4815284.305947898</v>
      </c>
    </row>
    <row r="980" spans="1:22" x14ac:dyDescent="0.35">
      <c r="A980" s="70">
        <f t="shared" si="23"/>
        <v>961</v>
      </c>
      <c r="B980" s="170">
        <v>948786.23310045898</v>
      </c>
      <c r="U980" s="145">
        <v>960</v>
      </c>
      <c r="V980" s="145">
        <v>-13222801.938991422</v>
      </c>
    </row>
    <row r="981" spans="1:22" x14ac:dyDescent="0.35">
      <c r="A981" s="70">
        <f t="shared" si="23"/>
        <v>962</v>
      </c>
      <c r="B981" s="170">
        <v>948786.23310045898</v>
      </c>
      <c r="U981" s="145">
        <v>961</v>
      </c>
      <c r="V981" s="145">
        <v>6970314.0769970417</v>
      </c>
    </row>
    <row r="982" spans="1:22" x14ac:dyDescent="0.35">
      <c r="A982" s="70">
        <f t="shared" ref="A982:A1045" si="24">A981+1</f>
        <v>963</v>
      </c>
      <c r="B982" s="170">
        <v>948786.23310045898</v>
      </c>
      <c r="U982" s="145">
        <v>962</v>
      </c>
      <c r="V982" s="145">
        <v>-4559346.7878752947</v>
      </c>
    </row>
    <row r="983" spans="1:22" x14ac:dyDescent="0.35">
      <c r="A983" s="70">
        <f t="shared" si="24"/>
        <v>964</v>
      </c>
      <c r="B983" s="170">
        <v>948786.23310045898</v>
      </c>
      <c r="U983" s="145">
        <v>963</v>
      </c>
      <c r="V983" s="145">
        <v>12532156.014604252</v>
      </c>
    </row>
    <row r="984" spans="1:22" x14ac:dyDescent="0.35">
      <c r="A984" s="70">
        <f t="shared" si="24"/>
        <v>965</v>
      </c>
      <c r="B984" s="170">
        <v>948786.23310045898</v>
      </c>
      <c r="U984" s="145">
        <v>964</v>
      </c>
      <c r="V984" s="145">
        <v>24833702.553777035</v>
      </c>
    </row>
    <row r="985" spans="1:22" x14ac:dyDescent="0.35">
      <c r="A985" s="70">
        <f t="shared" si="24"/>
        <v>966</v>
      </c>
      <c r="B985" s="170">
        <v>948786.23310045898</v>
      </c>
      <c r="U985" s="145">
        <v>965</v>
      </c>
      <c r="V985" s="145">
        <v>18417282.86258734</v>
      </c>
    </row>
    <row r="986" spans="1:22" x14ac:dyDescent="0.35">
      <c r="A986" s="70">
        <f t="shared" si="24"/>
        <v>967</v>
      </c>
      <c r="B986" s="170">
        <v>948786.23310045898</v>
      </c>
      <c r="U986" s="145">
        <v>966</v>
      </c>
      <c r="V986" s="145">
        <v>-1956323.7571662888</v>
      </c>
    </row>
    <row r="987" spans="1:22" x14ac:dyDescent="0.35">
      <c r="A987" s="70">
        <f t="shared" si="24"/>
        <v>968</v>
      </c>
      <c r="B987" s="170">
        <v>948786.23310045898</v>
      </c>
      <c r="U987" s="145">
        <v>967</v>
      </c>
      <c r="V987" s="145">
        <v>-27189334.51348665</v>
      </c>
    </row>
    <row r="988" spans="1:22" x14ac:dyDescent="0.35">
      <c r="A988" s="70">
        <f t="shared" si="24"/>
        <v>969</v>
      </c>
      <c r="B988" s="170">
        <v>948786.23310045898</v>
      </c>
      <c r="U988" s="145">
        <v>968</v>
      </c>
      <c r="V988" s="145">
        <v>-1156123.6981527992</v>
      </c>
    </row>
    <row r="989" spans="1:22" x14ac:dyDescent="0.35">
      <c r="A989" s="70">
        <f t="shared" si="24"/>
        <v>970</v>
      </c>
      <c r="B989" s="170">
        <v>948786.23310045898</v>
      </c>
      <c r="U989" s="145">
        <v>969</v>
      </c>
      <c r="V989" s="145">
        <v>-10812362.136146262</v>
      </c>
    </row>
    <row r="990" spans="1:22" x14ac:dyDescent="0.35">
      <c r="A990" s="70">
        <f t="shared" si="24"/>
        <v>971</v>
      </c>
      <c r="B990" s="170">
        <v>948786.23310045898</v>
      </c>
      <c r="U990" s="145">
        <v>970</v>
      </c>
      <c r="V990" s="145">
        <v>-15919500.524478111</v>
      </c>
    </row>
    <row r="991" spans="1:22" x14ac:dyDescent="0.35">
      <c r="A991" s="70">
        <f t="shared" si="24"/>
        <v>972</v>
      </c>
      <c r="B991" s="170">
        <v>948786.23310045898</v>
      </c>
      <c r="U991" s="145">
        <v>971</v>
      </c>
      <c r="V991" s="145">
        <v>1716832.8303160593</v>
      </c>
    </row>
    <row r="992" spans="1:22" x14ac:dyDescent="0.35">
      <c r="A992" s="70">
        <f t="shared" si="24"/>
        <v>973</v>
      </c>
      <c r="B992" s="170">
        <v>948786.23310045898</v>
      </c>
      <c r="U992" s="145">
        <v>972</v>
      </c>
      <c r="V992" s="145">
        <v>19082925.759171546</v>
      </c>
    </row>
    <row r="993" spans="1:22" x14ac:dyDescent="0.35">
      <c r="A993" s="70">
        <f t="shared" si="24"/>
        <v>974</v>
      </c>
      <c r="B993" s="170">
        <v>948786.23310045898</v>
      </c>
      <c r="U993" s="145">
        <v>973</v>
      </c>
      <c r="V993" s="145">
        <v>1809084.5673159957</v>
      </c>
    </row>
    <row r="994" spans="1:22" x14ac:dyDescent="0.35">
      <c r="A994" s="70">
        <f t="shared" si="24"/>
        <v>975</v>
      </c>
      <c r="B994" s="170">
        <v>948786.23310045898</v>
      </c>
      <c r="U994" s="145">
        <v>974</v>
      </c>
      <c r="V994" s="145">
        <v>2738533.1725162007</v>
      </c>
    </row>
    <row r="995" spans="1:22" x14ac:dyDescent="0.35">
      <c r="A995" s="70">
        <f t="shared" si="24"/>
        <v>976</v>
      </c>
      <c r="B995" s="170">
        <v>948786.23310045898</v>
      </c>
      <c r="U995" s="145">
        <v>975</v>
      </c>
      <c r="V995" s="145">
        <v>-18269736.415261786</v>
      </c>
    </row>
    <row r="996" spans="1:22" x14ac:dyDescent="0.35">
      <c r="A996" s="70">
        <f t="shared" si="24"/>
        <v>977</v>
      </c>
      <c r="B996" s="170">
        <v>948786.23310045898</v>
      </c>
      <c r="U996" s="145">
        <v>976</v>
      </c>
      <c r="V996" s="145">
        <v>30275477.694230299</v>
      </c>
    </row>
    <row r="997" spans="1:22" x14ac:dyDescent="0.35">
      <c r="A997" s="70">
        <f t="shared" si="24"/>
        <v>978</v>
      </c>
      <c r="B997" s="170">
        <v>948786.23310045898</v>
      </c>
      <c r="U997" s="145">
        <v>977</v>
      </c>
      <c r="V997" s="145">
        <v>-14615749.924881522</v>
      </c>
    </row>
    <row r="998" spans="1:22" x14ac:dyDescent="0.35">
      <c r="A998" s="70">
        <f t="shared" si="24"/>
        <v>979</v>
      </c>
      <c r="B998" s="170">
        <v>948786.23310045898</v>
      </c>
      <c r="U998" s="145">
        <v>978</v>
      </c>
      <c r="V998" s="145">
        <v>9168255.219861865</v>
      </c>
    </row>
    <row r="999" spans="1:22" x14ac:dyDescent="0.35">
      <c r="A999" s="70">
        <f t="shared" si="24"/>
        <v>980</v>
      </c>
      <c r="B999" s="170">
        <v>948786.23310045898</v>
      </c>
      <c r="U999" s="145">
        <v>979</v>
      </c>
      <c r="V999" s="145">
        <v>17851650.684530724</v>
      </c>
    </row>
    <row r="1000" spans="1:22" x14ac:dyDescent="0.35">
      <c r="A1000" s="70">
        <f t="shared" si="24"/>
        <v>981</v>
      </c>
      <c r="B1000" s="170">
        <v>948786.23310045898</v>
      </c>
      <c r="U1000" s="145">
        <v>980</v>
      </c>
      <c r="V1000" s="145">
        <v>-15540871.901259089</v>
      </c>
    </row>
    <row r="1001" spans="1:22" x14ac:dyDescent="0.35">
      <c r="A1001" s="70">
        <f t="shared" si="24"/>
        <v>982</v>
      </c>
      <c r="B1001" s="170">
        <v>948786.23310045898</v>
      </c>
      <c r="U1001" s="145">
        <v>981</v>
      </c>
      <c r="V1001" s="145">
        <v>-7857272.3319488652</v>
      </c>
    </row>
    <row r="1002" spans="1:22" x14ac:dyDescent="0.35">
      <c r="A1002" s="70">
        <f t="shared" si="24"/>
        <v>983</v>
      </c>
      <c r="B1002" s="170">
        <v>948786.23310045898</v>
      </c>
      <c r="U1002" s="145">
        <v>982</v>
      </c>
      <c r="V1002" s="145">
        <v>54878180.5380501</v>
      </c>
    </row>
    <row r="1003" spans="1:22" x14ac:dyDescent="0.35">
      <c r="A1003" s="70">
        <f t="shared" si="24"/>
        <v>984</v>
      </c>
      <c r="B1003" s="170">
        <v>948786.23310045898</v>
      </c>
      <c r="U1003" s="145">
        <v>983</v>
      </c>
      <c r="V1003" s="145">
        <v>-7488772.852380503</v>
      </c>
    </row>
    <row r="1004" spans="1:22" x14ac:dyDescent="0.35">
      <c r="A1004" s="70">
        <f t="shared" si="24"/>
        <v>985</v>
      </c>
      <c r="B1004" s="170">
        <v>948786.23310045898</v>
      </c>
      <c r="U1004" s="145">
        <v>984</v>
      </c>
      <c r="V1004" s="145">
        <v>20168296.672073137</v>
      </c>
    </row>
    <row r="1005" spans="1:22" x14ac:dyDescent="0.35">
      <c r="A1005" s="70">
        <f t="shared" si="24"/>
        <v>986</v>
      </c>
      <c r="B1005" s="170">
        <v>948786.23310045898</v>
      </c>
      <c r="U1005" s="145">
        <v>985</v>
      </c>
      <c r="V1005" s="145">
        <v>6285593.3609373793</v>
      </c>
    </row>
    <row r="1006" spans="1:22" x14ac:dyDescent="0.35">
      <c r="A1006" s="70">
        <f t="shared" si="24"/>
        <v>987</v>
      </c>
      <c r="B1006" s="170">
        <v>948786.23310045898</v>
      </c>
      <c r="U1006" s="145">
        <v>986</v>
      </c>
      <c r="V1006" s="145">
        <v>29280126.240293231</v>
      </c>
    </row>
    <row r="1007" spans="1:22" x14ac:dyDescent="0.35">
      <c r="A1007" s="70">
        <f t="shared" si="24"/>
        <v>988</v>
      </c>
      <c r="B1007" s="170">
        <v>948786.23310045898</v>
      </c>
      <c r="U1007" s="145">
        <v>987</v>
      </c>
      <c r="V1007" s="145">
        <v>14156246.282696642</v>
      </c>
    </row>
    <row r="1008" spans="1:22" x14ac:dyDescent="0.35">
      <c r="A1008" s="70">
        <f t="shared" si="24"/>
        <v>989</v>
      </c>
      <c r="B1008" s="170">
        <v>948786.23310045898</v>
      </c>
      <c r="U1008" s="145">
        <v>988</v>
      </c>
      <c r="V1008" s="145">
        <v>18074646.308904141</v>
      </c>
    </row>
    <row r="1009" spans="1:22" x14ac:dyDescent="0.35">
      <c r="A1009" s="70">
        <f t="shared" si="24"/>
        <v>990</v>
      </c>
      <c r="B1009" s="170">
        <v>948786.23310045898</v>
      </c>
      <c r="U1009" s="145">
        <v>989</v>
      </c>
      <c r="V1009" s="145">
        <v>-11750749.106366266</v>
      </c>
    </row>
    <row r="1010" spans="1:22" x14ac:dyDescent="0.35">
      <c r="A1010" s="70">
        <f t="shared" si="24"/>
        <v>991</v>
      </c>
      <c r="B1010" s="170">
        <v>948786.23310045898</v>
      </c>
      <c r="U1010" s="145">
        <v>990</v>
      </c>
      <c r="V1010" s="145">
        <v>1641299.0211818628</v>
      </c>
    </row>
    <row r="1011" spans="1:22" x14ac:dyDescent="0.35">
      <c r="A1011" s="70">
        <f t="shared" si="24"/>
        <v>992</v>
      </c>
      <c r="B1011" s="170">
        <v>948786.23310045898</v>
      </c>
      <c r="U1011" s="145">
        <v>991</v>
      </c>
      <c r="V1011" s="145">
        <v>-10086395.734753413</v>
      </c>
    </row>
    <row r="1012" spans="1:22" x14ac:dyDescent="0.35">
      <c r="A1012" s="70">
        <f t="shared" si="24"/>
        <v>993</v>
      </c>
      <c r="B1012" s="170">
        <v>948786.23310045898</v>
      </c>
      <c r="U1012" s="145">
        <v>992</v>
      </c>
      <c r="V1012" s="145">
        <v>7391531.6564290859</v>
      </c>
    </row>
    <row r="1013" spans="1:22" x14ac:dyDescent="0.35">
      <c r="A1013" s="70">
        <f t="shared" si="24"/>
        <v>994</v>
      </c>
      <c r="B1013" s="170">
        <v>948786.23310045898</v>
      </c>
      <c r="U1013" s="145">
        <v>993</v>
      </c>
      <c r="V1013" s="145">
        <v>3903578.6427073851</v>
      </c>
    </row>
    <row r="1014" spans="1:22" x14ac:dyDescent="0.35">
      <c r="A1014" s="70">
        <f t="shared" si="24"/>
        <v>995</v>
      </c>
      <c r="B1014" s="170">
        <v>948786.23310045898</v>
      </c>
      <c r="U1014" s="145">
        <v>994</v>
      </c>
      <c r="V1014" s="145">
        <v>-13973445.816428071</v>
      </c>
    </row>
    <row r="1015" spans="1:22" x14ac:dyDescent="0.35">
      <c r="A1015" s="70">
        <f t="shared" si="24"/>
        <v>996</v>
      </c>
      <c r="B1015" s="170">
        <v>948786.23310045898</v>
      </c>
      <c r="U1015" s="145">
        <v>995</v>
      </c>
      <c r="V1015" s="145">
        <v>38279240.213138506</v>
      </c>
    </row>
    <row r="1016" spans="1:22" x14ac:dyDescent="0.35">
      <c r="A1016" s="70">
        <f t="shared" si="24"/>
        <v>997</v>
      </c>
      <c r="B1016" s="170">
        <v>948786.23310045898</v>
      </c>
      <c r="U1016" s="145">
        <v>996</v>
      </c>
      <c r="V1016" s="145">
        <v>585684.44703871384</v>
      </c>
    </row>
    <row r="1017" spans="1:22" x14ac:dyDescent="0.35">
      <c r="A1017" s="70">
        <f t="shared" si="24"/>
        <v>998</v>
      </c>
      <c r="B1017" s="170">
        <v>948786.23310045898</v>
      </c>
      <c r="U1017" s="145">
        <v>997</v>
      </c>
      <c r="V1017" s="145">
        <v>2541398.6519901343</v>
      </c>
    </row>
    <row r="1018" spans="1:22" x14ac:dyDescent="0.35">
      <c r="A1018" s="70">
        <f t="shared" si="24"/>
        <v>999</v>
      </c>
      <c r="B1018" s="170">
        <v>948786.23310045898</v>
      </c>
      <c r="U1018" s="145">
        <v>998</v>
      </c>
      <c r="V1018" s="145">
        <v>1899547.5693979599</v>
      </c>
    </row>
    <row r="1019" spans="1:22" x14ac:dyDescent="0.35">
      <c r="A1019" s="70">
        <f t="shared" si="24"/>
        <v>1000</v>
      </c>
      <c r="B1019" s="170">
        <v>948786.23310045898</v>
      </c>
      <c r="U1019" s="145">
        <v>999</v>
      </c>
      <c r="V1019" s="145">
        <v>4782263.363635689</v>
      </c>
    </row>
    <row r="1020" spans="1:22" x14ac:dyDescent="0.35">
      <c r="A1020" s="70">
        <f t="shared" si="24"/>
        <v>1001</v>
      </c>
      <c r="B1020" s="170">
        <v>948786.23310045898</v>
      </c>
      <c r="U1020" s="145">
        <v>1000</v>
      </c>
      <c r="V1020" s="145">
        <v>1930094.4350103699</v>
      </c>
    </row>
    <row r="1021" spans="1:22" x14ac:dyDescent="0.35">
      <c r="A1021" s="70">
        <f t="shared" si="24"/>
        <v>1002</v>
      </c>
      <c r="B1021" s="170">
        <v>948786.23310045898</v>
      </c>
      <c r="U1021" s="145">
        <v>1001</v>
      </c>
      <c r="V1021" s="145">
        <v>-5948953.538937442</v>
      </c>
    </row>
    <row r="1022" spans="1:22" x14ac:dyDescent="0.35">
      <c r="A1022" s="70">
        <f t="shared" si="24"/>
        <v>1003</v>
      </c>
      <c r="B1022" s="170">
        <v>948786.23310045898</v>
      </c>
      <c r="U1022" s="145">
        <v>1002</v>
      </c>
      <c r="V1022" s="145">
        <v>4050607.4414596185</v>
      </c>
    </row>
    <row r="1023" spans="1:22" x14ac:dyDescent="0.35">
      <c r="A1023" s="70">
        <f t="shared" si="24"/>
        <v>1004</v>
      </c>
      <c r="B1023" s="170">
        <v>948786.23310045898</v>
      </c>
      <c r="U1023" s="145">
        <v>1003</v>
      </c>
      <c r="V1023" s="145">
        <v>5880754.4357701614</v>
      </c>
    </row>
    <row r="1024" spans="1:22" x14ac:dyDescent="0.35">
      <c r="A1024" s="70">
        <f t="shared" si="24"/>
        <v>1005</v>
      </c>
      <c r="B1024" s="170">
        <v>948786.23310045898</v>
      </c>
      <c r="U1024" s="145">
        <v>1004</v>
      </c>
      <c r="V1024" s="145">
        <v>19367033.602854144</v>
      </c>
    </row>
    <row r="1025" spans="1:22" x14ac:dyDescent="0.35">
      <c r="A1025" s="70">
        <f t="shared" si="24"/>
        <v>1006</v>
      </c>
      <c r="B1025" s="170">
        <v>948786.23310045898</v>
      </c>
      <c r="U1025" s="145">
        <v>1005</v>
      </c>
      <c r="V1025" s="145">
        <v>29607192.353318945</v>
      </c>
    </row>
    <row r="1026" spans="1:22" x14ac:dyDescent="0.35">
      <c r="A1026" s="70">
        <f t="shared" si="24"/>
        <v>1007</v>
      </c>
      <c r="B1026" s="170">
        <v>948786.23310045898</v>
      </c>
      <c r="U1026" s="145">
        <v>1006</v>
      </c>
      <c r="V1026" s="145">
        <v>22039363.785454713</v>
      </c>
    </row>
    <row r="1027" spans="1:22" x14ac:dyDescent="0.35">
      <c r="A1027" s="70">
        <f t="shared" si="24"/>
        <v>1008</v>
      </c>
      <c r="B1027" s="170">
        <v>948786.23310045898</v>
      </c>
      <c r="U1027" s="145">
        <v>1007</v>
      </c>
      <c r="V1027" s="145">
        <v>27869035.9601923</v>
      </c>
    </row>
    <row r="1028" spans="1:22" x14ac:dyDescent="0.35">
      <c r="A1028" s="70">
        <f t="shared" si="24"/>
        <v>1009</v>
      </c>
      <c r="B1028" s="170">
        <v>948786.23310045898</v>
      </c>
      <c r="U1028" s="145">
        <v>1008</v>
      </c>
      <c r="V1028" s="145">
        <v>3225306.9121471979</v>
      </c>
    </row>
    <row r="1029" spans="1:22" x14ac:dyDescent="0.35">
      <c r="A1029" s="70">
        <f t="shared" si="24"/>
        <v>1010</v>
      </c>
      <c r="B1029" s="170">
        <v>948786.23310045898</v>
      </c>
      <c r="U1029" s="145">
        <v>1009</v>
      </c>
      <c r="V1029" s="145">
        <v>27522119.390647687</v>
      </c>
    </row>
    <row r="1030" spans="1:22" x14ac:dyDescent="0.35">
      <c r="A1030" s="70">
        <f t="shared" si="24"/>
        <v>1011</v>
      </c>
      <c r="B1030" s="170">
        <v>948786.23310045898</v>
      </c>
      <c r="U1030" s="145">
        <v>1010</v>
      </c>
      <c r="V1030" s="145">
        <v>30592018.863091119</v>
      </c>
    </row>
    <row r="1031" spans="1:22" x14ac:dyDescent="0.35">
      <c r="A1031" s="70">
        <f t="shared" si="24"/>
        <v>1012</v>
      </c>
      <c r="B1031" s="170">
        <v>948786.23310045898</v>
      </c>
      <c r="U1031" s="145">
        <v>1011</v>
      </c>
      <c r="V1031" s="145">
        <v>35131112.942763738</v>
      </c>
    </row>
    <row r="1032" spans="1:22" x14ac:dyDescent="0.35">
      <c r="A1032" s="70">
        <f t="shared" si="24"/>
        <v>1013</v>
      </c>
      <c r="B1032" s="170">
        <v>948786.23310045898</v>
      </c>
      <c r="U1032" s="145">
        <v>1012</v>
      </c>
      <c r="V1032" s="145">
        <v>5072375.8450999856</v>
      </c>
    </row>
    <row r="1033" spans="1:22" x14ac:dyDescent="0.35">
      <c r="A1033" s="70">
        <f t="shared" si="24"/>
        <v>1014</v>
      </c>
      <c r="B1033" s="170">
        <v>948786.23310045898</v>
      </c>
      <c r="U1033" s="145">
        <v>1013</v>
      </c>
      <c r="V1033" s="145">
        <v>-18997050.428828359</v>
      </c>
    </row>
    <row r="1034" spans="1:22" x14ac:dyDescent="0.35">
      <c r="A1034" s="70">
        <f t="shared" si="24"/>
        <v>1015</v>
      </c>
      <c r="B1034" s="170">
        <v>948786.23310045898</v>
      </c>
      <c r="U1034" s="145">
        <v>1014</v>
      </c>
      <c r="V1034" s="145">
        <v>3393298.8714814149</v>
      </c>
    </row>
    <row r="1035" spans="1:22" x14ac:dyDescent="0.35">
      <c r="A1035" s="70">
        <f t="shared" si="24"/>
        <v>1016</v>
      </c>
      <c r="B1035" s="170">
        <v>948786.23310045898</v>
      </c>
      <c r="U1035" s="145">
        <v>1015</v>
      </c>
      <c r="V1035" s="145">
        <v>8127971.0432753153</v>
      </c>
    </row>
    <row r="1036" spans="1:22" x14ac:dyDescent="0.35">
      <c r="A1036" s="70">
        <f t="shared" si="24"/>
        <v>1017</v>
      </c>
      <c r="B1036" s="170">
        <v>948786.23310045898</v>
      </c>
      <c r="U1036" s="145">
        <v>1016</v>
      </c>
      <c r="V1036" s="145">
        <v>226915.09874077514</v>
      </c>
    </row>
    <row r="1037" spans="1:22" x14ac:dyDescent="0.35">
      <c r="A1037" s="70">
        <f t="shared" si="24"/>
        <v>1018</v>
      </c>
      <c r="B1037" s="170">
        <v>948786.23310045898</v>
      </c>
      <c r="U1037" s="145">
        <v>1017</v>
      </c>
      <c r="V1037" s="145">
        <v>-19559249.506772913</v>
      </c>
    </row>
    <row r="1038" spans="1:22" x14ac:dyDescent="0.35">
      <c r="A1038" s="70">
        <f t="shared" si="24"/>
        <v>1019</v>
      </c>
      <c r="B1038" s="170">
        <v>948786.23310045898</v>
      </c>
      <c r="U1038" s="145">
        <v>1018</v>
      </c>
      <c r="V1038" s="145">
        <v>2784950.5114694238</v>
      </c>
    </row>
    <row r="1039" spans="1:22" x14ac:dyDescent="0.35">
      <c r="A1039" s="70">
        <f t="shared" si="24"/>
        <v>1020</v>
      </c>
      <c r="B1039" s="170">
        <v>948786.23310045898</v>
      </c>
      <c r="U1039" s="145">
        <v>1019</v>
      </c>
      <c r="V1039" s="145">
        <v>-5483531.8222231828</v>
      </c>
    </row>
    <row r="1040" spans="1:22" x14ac:dyDescent="0.35">
      <c r="A1040" s="70">
        <f t="shared" si="24"/>
        <v>1021</v>
      </c>
      <c r="B1040" s="170">
        <v>948786.23310045898</v>
      </c>
      <c r="U1040" s="145">
        <v>1020</v>
      </c>
      <c r="V1040" s="145">
        <v>31628124.22729066</v>
      </c>
    </row>
    <row r="1041" spans="1:22" x14ac:dyDescent="0.35">
      <c r="A1041" s="70">
        <f t="shared" si="24"/>
        <v>1022</v>
      </c>
      <c r="B1041" s="170">
        <v>948786.23310045898</v>
      </c>
      <c r="U1041" s="145">
        <v>1021</v>
      </c>
      <c r="V1041" s="145">
        <v>-12019560.065560035</v>
      </c>
    </row>
    <row r="1042" spans="1:22" x14ac:dyDescent="0.35">
      <c r="A1042" s="70">
        <f t="shared" si="24"/>
        <v>1023</v>
      </c>
      <c r="B1042" s="170">
        <v>948786.23310045898</v>
      </c>
      <c r="U1042" s="145">
        <v>1022</v>
      </c>
      <c r="V1042" s="145">
        <v>22448218.888356388</v>
      </c>
    </row>
    <row r="1043" spans="1:22" x14ac:dyDescent="0.35">
      <c r="A1043" s="70">
        <f t="shared" si="24"/>
        <v>1024</v>
      </c>
      <c r="B1043" s="170">
        <v>948786.23310045898</v>
      </c>
      <c r="U1043" s="145">
        <v>1023</v>
      </c>
      <c r="V1043" s="145">
        <v>13332887.262775097</v>
      </c>
    </row>
    <row r="1044" spans="1:22" x14ac:dyDescent="0.35">
      <c r="A1044" s="70">
        <f t="shared" si="24"/>
        <v>1025</v>
      </c>
      <c r="B1044" s="170">
        <v>948786.23310045898</v>
      </c>
      <c r="U1044" s="145">
        <v>1024</v>
      </c>
      <c r="V1044" s="145">
        <v>-2732464.6291832291</v>
      </c>
    </row>
    <row r="1045" spans="1:22" x14ac:dyDescent="0.35">
      <c r="A1045" s="70">
        <f t="shared" si="24"/>
        <v>1026</v>
      </c>
      <c r="B1045" s="170">
        <v>948786.23310045898</v>
      </c>
      <c r="U1045" s="145">
        <v>1025</v>
      </c>
      <c r="V1045" s="145">
        <v>9737005.2992094234</v>
      </c>
    </row>
    <row r="1046" spans="1:22" x14ac:dyDescent="0.35">
      <c r="A1046" s="70">
        <f t="shared" ref="A1046:A1109" si="25">A1045+1</f>
        <v>1027</v>
      </c>
      <c r="B1046" s="170">
        <v>948786.23310045898</v>
      </c>
      <c r="U1046" s="145">
        <v>1026</v>
      </c>
      <c r="V1046" s="145">
        <v>-8663968.8287136294</v>
      </c>
    </row>
    <row r="1047" spans="1:22" x14ac:dyDescent="0.35">
      <c r="A1047" s="70">
        <f t="shared" si="25"/>
        <v>1028</v>
      </c>
      <c r="B1047" s="170">
        <v>948786.23310045898</v>
      </c>
      <c r="U1047" s="145">
        <v>1027</v>
      </c>
      <c r="V1047" s="145">
        <v>-12919395.872848831</v>
      </c>
    </row>
    <row r="1048" spans="1:22" x14ac:dyDescent="0.35">
      <c r="A1048" s="70">
        <f t="shared" si="25"/>
        <v>1029</v>
      </c>
      <c r="B1048" s="170">
        <v>948786.23310045898</v>
      </c>
      <c r="U1048" s="145">
        <v>1028</v>
      </c>
      <c r="V1048" s="145">
        <v>-27217292.414010037</v>
      </c>
    </row>
    <row r="1049" spans="1:22" x14ac:dyDescent="0.35">
      <c r="A1049" s="70">
        <f t="shared" si="25"/>
        <v>1030</v>
      </c>
      <c r="B1049" s="170">
        <v>948786.23310045898</v>
      </c>
      <c r="U1049" s="145">
        <v>1029</v>
      </c>
      <c r="V1049" s="145">
        <v>-10609854.456112497</v>
      </c>
    </row>
    <row r="1050" spans="1:22" x14ac:dyDescent="0.35">
      <c r="A1050" s="70">
        <f t="shared" si="25"/>
        <v>1031</v>
      </c>
      <c r="B1050" s="170">
        <v>948786.23310045898</v>
      </c>
      <c r="U1050" s="145">
        <v>1030</v>
      </c>
      <c r="V1050" s="145">
        <v>31258023.671267644</v>
      </c>
    </row>
    <row r="1051" spans="1:22" x14ac:dyDescent="0.35">
      <c r="A1051" s="70">
        <f t="shared" si="25"/>
        <v>1032</v>
      </c>
      <c r="B1051" s="170">
        <v>948786.23310045898</v>
      </c>
      <c r="U1051" s="145">
        <v>1031</v>
      </c>
      <c r="V1051" s="145">
        <v>-13006045.274670659</v>
      </c>
    </row>
    <row r="1052" spans="1:22" x14ac:dyDescent="0.35">
      <c r="A1052" s="70">
        <f t="shared" si="25"/>
        <v>1033</v>
      </c>
      <c r="B1052" s="170">
        <v>948786.23310045898</v>
      </c>
      <c r="U1052" s="145">
        <v>1032</v>
      </c>
      <c r="V1052" s="145">
        <v>-22917775.244870849</v>
      </c>
    </row>
    <row r="1053" spans="1:22" x14ac:dyDescent="0.35">
      <c r="A1053" s="70">
        <f t="shared" si="25"/>
        <v>1034</v>
      </c>
      <c r="B1053" s="170">
        <v>948786.23310045898</v>
      </c>
      <c r="U1053" s="145">
        <v>1033</v>
      </c>
      <c r="V1053" s="145">
        <v>-10885471.510779548</v>
      </c>
    </row>
    <row r="1054" spans="1:22" x14ac:dyDescent="0.35">
      <c r="A1054" s="70">
        <f t="shared" si="25"/>
        <v>1035</v>
      </c>
      <c r="B1054" s="170">
        <v>948786.23310045898</v>
      </c>
      <c r="U1054" s="145">
        <v>1034</v>
      </c>
      <c r="V1054" s="145">
        <v>8636387.5523928069</v>
      </c>
    </row>
    <row r="1055" spans="1:22" x14ac:dyDescent="0.35">
      <c r="A1055" s="70">
        <f t="shared" si="25"/>
        <v>1036</v>
      </c>
      <c r="B1055" s="170">
        <v>948786.23310045898</v>
      </c>
      <c r="U1055" s="145">
        <v>1035</v>
      </c>
      <c r="V1055" s="145">
        <v>42561544.35392528</v>
      </c>
    </row>
    <row r="1056" spans="1:22" x14ac:dyDescent="0.35">
      <c r="A1056" s="70">
        <f t="shared" si="25"/>
        <v>1037</v>
      </c>
      <c r="B1056" s="170">
        <v>948786.23310045898</v>
      </c>
      <c r="U1056" s="145">
        <v>1036</v>
      </c>
      <c r="V1056" s="145">
        <v>1669659.7378402911</v>
      </c>
    </row>
    <row r="1057" spans="1:22" x14ac:dyDescent="0.35">
      <c r="A1057" s="70">
        <f t="shared" si="25"/>
        <v>1038</v>
      </c>
      <c r="B1057" s="170">
        <v>948786.23310045898</v>
      </c>
      <c r="U1057" s="145">
        <v>1037</v>
      </c>
      <c r="V1057" s="145">
        <v>-6357664.0225864816</v>
      </c>
    </row>
    <row r="1058" spans="1:22" x14ac:dyDescent="0.35">
      <c r="A1058" s="70">
        <f t="shared" si="25"/>
        <v>1039</v>
      </c>
      <c r="B1058" s="170">
        <v>948786.23310045898</v>
      </c>
      <c r="U1058" s="145">
        <v>1038</v>
      </c>
      <c r="V1058" s="145">
        <v>5754493.6409671456</v>
      </c>
    </row>
    <row r="1059" spans="1:22" x14ac:dyDescent="0.35">
      <c r="A1059" s="70">
        <f t="shared" si="25"/>
        <v>1040</v>
      </c>
      <c r="B1059" s="170">
        <v>948786.23310045898</v>
      </c>
      <c r="U1059" s="145">
        <v>1039</v>
      </c>
      <c r="V1059" s="145">
        <v>15167850.188319344</v>
      </c>
    </row>
    <row r="1060" spans="1:22" x14ac:dyDescent="0.35">
      <c r="A1060" s="70">
        <f t="shared" si="25"/>
        <v>1041</v>
      </c>
      <c r="B1060" s="170">
        <v>948786.23310045898</v>
      </c>
      <c r="U1060" s="145">
        <v>1040</v>
      </c>
      <c r="V1060" s="145">
        <v>-5382473.4752291795</v>
      </c>
    </row>
    <row r="1061" spans="1:22" x14ac:dyDescent="0.35">
      <c r="A1061" s="70">
        <f t="shared" si="25"/>
        <v>1042</v>
      </c>
      <c r="B1061" s="170">
        <v>948786.23310045898</v>
      </c>
      <c r="U1061" s="145">
        <v>1041</v>
      </c>
      <c r="V1061" s="145">
        <v>28910601.297918178</v>
      </c>
    </row>
    <row r="1062" spans="1:22" x14ac:dyDescent="0.35">
      <c r="A1062" s="70">
        <f t="shared" si="25"/>
        <v>1043</v>
      </c>
      <c r="B1062" s="170">
        <v>948786.23310045898</v>
      </c>
      <c r="U1062" s="145">
        <v>1042</v>
      </c>
      <c r="V1062" s="145">
        <v>-26691503.99231172</v>
      </c>
    </row>
    <row r="1063" spans="1:22" x14ac:dyDescent="0.35">
      <c r="A1063" s="70">
        <f t="shared" si="25"/>
        <v>1044</v>
      </c>
      <c r="B1063" s="170">
        <v>948786.23310045898</v>
      </c>
      <c r="U1063" s="145">
        <v>1043</v>
      </c>
      <c r="V1063" s="145">
        <v>-9647342.5718308426</v>
      </c>
    </row>
    <row r="1064" spans="1:22" x14ac:dyDescent="0.35">
      <c r="A1064" s="70">
        <f t="shared" si="25"/>
        <v>1045</v>
      </c>
      <c r="B1064" s="170">
        <v>948786.23310045898</v>
      </c>
      <c r="U1064" s="145">
        <v>1044</v>
      </c>
      <c r="V1064" s="145">
        <v>-10270410.443908138</v>
      </c>
    </row>
    <row r="1065" spans="1:22" x14ac:dyDescent="0.35">
      <c r="A1065" s="70">
        <f t="shared" si="25"/>
        <v>1046</v>
      </c>
      <c r="B1065" s="170">
        <v>948786.23310045898</v>
      </c>
      <c r="U1065" s="145">
        <v>1045</v>
      </c>
      <c r="V1065" s="145">
        <v>-7782694.3655155208</v>
      </c>
    </row>
    <row r="1066" spans="1:22" x14ac:dyDescent="0.35">
      <c r="A1066" s="70">
        <f t="shared" si="25"/>
        <v>1047</v>
      </c>
      <c r="B1066" s="170">
        <v>948786.23310045898</v>
      </c>
      <c r="U1066" s="145">
        <v>1046</v>
      </c>
      <c r="V1066" s="145">
        <v>21023092.473239679</v>
      </c>
    </row>
    <row r="1067" spans="1:22" x14ac:dyDescent="0.35">
      <c r="A1067" s="70">
        <f t="shared" si="25"/>
        <v>1048</v>
      </c>
      <c r="B1067" s="170">
        <v>948786.23310045898</v>
      </c>
      <c r="U1067" s="145">
        <v>1047</v>
      </c>
      <c r="V1067" s="145">
        <v>-6071746.5489981007</v>
      </c>
    </row>
    <row r="1068" spans="1:22" x14ac:dyDescent="0.35">
      <c r="A1068" s="70">
        <f t="shared" si="25"/>
        <v>1049</v>
      </c>
      <c r="B1068" s="170">
        <v>948786.23310045898</v>
      </c>
      <c r="U1068" s="145">
        <v>1048</v>
      </c>
      <c r="V1068" s="145">
        <v>-1613983.6019216031</v>
      </c>
    </row>
    <row r="1069" spans="1:22" x14ac:dyDescent="0.35">
      <c r="A1069" s="70">
        <f t="shared" si="25"/>
        <v>1050</v>
      </c>
      <c r="B1069" s="170">
        <v>948786.23310045898</v>
      </c>
      <c r="U1069" s="145">
        <v>1049</v>
      </c>
      <c r="V1069" s="145">
        <v>10601497.193978272</v>
      </c>
    </row>
    <row r="1070" spans="1:22" x14ac:dyDescent="0.35">
      <c r="A1070" s="70">
        <f t="shared" si="25"/>
        <v>1051</v>
      </c>
      <c r="B1070" s="170">
        <v>948786.23310045898</v>
      </c>
      <c r="U1070" s="145">
        <v>1050</v>
      </c>
      <c r="V1070" s="145">
        <v>-1171790.9883496799</v>
      </c>
    </row>
    <row r="1071" spans="1:22" x14ac:dyDescent="0.35">
      <c r="A1071" s="70">
        <f t="shared" si="25"/>
        <v>1052</v>
      </c>
      <c r="B1071" s="170">
        <v>948786.23310045898</v>
      </c>
      <c r="U1071" s="145">
        <v>1051</v>
      </c>
      <c r="V1071" s="145">
        <v>2669523.3194583282</v>
      </c>
    </row>
    <row r="1072" spans="1:22" x14ac:dyDescent="0.35">
      <c r="A1072" s="70">
        <f t="shared" si="25"/>
        <v>1053</v>
      </c>
      <c r="B1072" s="170">
        <v>948786.23310045898</v>
      </c>
      <c r="U1072" s="145">
        <v>1052</v>
      </c>
      <c r="V1072" s="145">
        <v>11887257.631429799</v>
      </c>
    </row>
    <row r="1073" spans="1:22" x14ac:dyDescent="0.35">
      <c r="A1073" s="70">
        <f t="shared" si="25"/>
        <v>1054</v>
      </c>
      <c r="B1073" s="170">
        <v>948786.23310045898</v>
      </c>
      <c r="U1073" s="145">
        <v>1053</v>
      </c>
      <c r="V1073" s="145">
        <v>6553059.1015486084</v>
      </c>
    </row>
    <row r="1074" spans="1:22" x14ac:dyDescent="0.35">
      <c r="A1074" s="70">
        <f t="shared" si="25"/>
        <v>1055</v>
      </c>
      <c r="B1074" s="170">
        <v>948786.23310045898</v>
      </c>
      <c r="U1074" s="145">
        <v>1054</v>
      </c>
      <c r="V1074" s="145">
        <v>-17660920.804286115</v>
      </c>
    </row>
    <row r="1075" spans="1:22" x14ac:dyDescent="0.35">
      <c r="A1075" s="70">
        <f t="shared" si="25"/>
        <v>1056</v>
      </c>
      <c r="B1075" s="170">
        <v>948786.23310045898</v>
      </c>
      <c r="U1075" s="145">
        <v>1055</v>
      </c>
      <c r="V1075" s="145">
        <v>-17661829.991093054</v>
      </c>
    </row>
    <row r="1076" spans="1:22" x14ac:dyDescent="0.35">
      <c r="A1076" s="70">
        <f t="shared" si="25"/>
        <v>1057</v>
      </c>
      <c r="B1076" s="170">
        <v>948786.23310045898</v>
      </c>
      <c r="U1076" s="145">
        <v>1056</v>
      </c>
      <c r="V1076" s="145">
        <v>-8426195.6398695298</v>
      </c>
    </row>
    <row r="1077" spans="1:22" x14ac:dyDescent="0.35">
      <c r="A1077" s="70">
        <f t="shared" si="25"/>
        <v>1058</v>
      </c>
      <c r="B1077" s="170">
        <v>948786.23310045898</v>
      </c>
      <c r="U1077" s="145">
        <v>1057</v>
      </c>
      <c r="V1077" s="145">
        <v>-2451514.6090598628</v>
      </c>
    </row>
    <row r="1078" spans="1:22" x14ac:dyDescent="0.35">
      <c r="A1078" s="70">
        <f t="shared" si="25"/>
        <v>1059</v>
      </c>
      <c r="B1078" s="170">
        <v>948786.23310045898</v>
      </c>
      <c r="U1078" s="145">
        <v>1058</v>
      </c>
      <c r="V1078" s="145">
        <v>29515.529337316751</v>
      </c>
    </row>
    <row r="1079" spans="1:22" x14ac:dyDescent="0.35">
      <c r="A1079" s="70">
        <f t="shared" si="25"/>
        <v>1060</v>
      </c>
      <c r="B1079" s="170">
        <v>948786.23310045898</v>
      </c>
      <c r="U1079" s="145">
        <v>1059</v>
      </c>
      <c r="V1079" s="145">
        <v>12016089.636400595</v>
      </c>
    </row>
    <row r="1080" spans="1:22" x14ac:dyDescent="0.35">
      <c r="A1080" s="70">
        <f t="shared" si="25"/>
        <v>1061</v>
      </c>
      <c r="B1080" s="170">
        <v>948786.23310045898</v>
      </c>
      <c r="U1080" s="145">
        <v>1060</v>
      </c>
      <c r="V1080" s="145">
        <v>5878597.6645432338</v>
      </c>
    </row>
    <row r="1081" spans="1:22" x14ac:dyDescent="0.35">
      <c r="A1081" s="70">
        <f t="shared" si="25"/>
        <v>1062</v>
      </c>
      <c r="B1081" s="170">
        <v>948786.23310045898</v>
      </c>
      <c r="U1081" s="145">
        <v>1061</v>
      </c>
      <c r="V1081" s="145">
        <v>48418552.610394299</v>
      </c>
    </row>
    <row r="1082" spans="1:22" x14ac:dyDescent="0.35">
      <c r="A1082" s="70">
        <f t="shared" si="25"/>
        <v>1063</v>
      </c>
      <c r="B1082" s="170">
        <v>948786.23310045898</v>
      </c>
      <c r="U1082" s="145">
        <v>1062</v>
      </c>
      <c r="V1082" s="145">
        <v>25509353.097966127</v>
      </c>
    </row>
    <row r="1083" spans="1:22" x14ac:dyDescent="0.35">
      <c r="A1083" s="70">
        <f t="shared" si="25"/>
        <v>1064</v>
      </c>
      <c r="B1083" s="170">
        <v>948786.23310045898</v>
      </c>
      <c r="U1083" s="145">
        <v>1063</v>
      </c>
      <c r="V1083" s="145">
        <v>18996995.760736767</v>
      </c>
    </row>
    <row r="1084" spans="1:22" x14ac:dyDescent="0.35">
      <c r="A1084" s="70">
        <f t="shared" si="25"/>
        <v>1065</v>
      </c>
      <c r="B1084" s="170">
        <v>948786.23310045898</v>
      </c>
      <c r="U1084" s="145">
        <v>1064</v>
      </c>
      <c r="V1084" s="145">
        <v>12734293.025535055</v>
      </c>
    </row>
    <row r="1085" spans="1:22" x14ac:dyDescent="0.35">
      <c r="A1085" s="70">
        <f t="shared" si="25"/>
        <v>1066</v>
      </c>
      <c r="B1085" s="170">
        <v>948786.23310045898</v>
      </c>
      <c r="U1085" s="145">
        <v>1065</v>
      </c>
      <c r="V1085" s="145">
        <v>-19338876.037663039</v>
      </c>
    </row>
    <row r="1086" spans="1:22" x14ac:dyDescent="0.35">
      <c r="A1086" s="70">
        <f t="shared" si="25"/>
        <v>1067</v>
      </c>
      <c r="B1086" s="170">
        <v>948786.23310045898</v>
      </c>
      <c r="U1086" s="145">
        <v>1066</v>
      </c>
      <c r="V1086" s="145">
        <v>30807327.920423303</v>
      </c>
    </row>
    <row r="1087" spans="1:22" x14ac:dyDescent="0.35">
      <c r="A1087" s="70">
        <f t="shared" si="25"/>
        <v>1068</v>
      </c>
      <c r="B1087" s="170">
        <v>948786.23310045898</v>
      </c>
      <c r="U1087" s="145">
        <v>1067</v>
      </c>
      <c r="V1087" s="145">
        <v>-11268426.876076337</v>
      </c>
    </row>
    <row r="1088" spans="1:22" x14ac:dyDescent="0.35">
      <c r="A1088" s="70">
        <f t="shared" si="25"/>
        <v>1069</v>
      </c>
      <c r="B1088" s="170">
        <v>948786.23310045898</v>
      </c>
      <c r="U1088" s="145">
        <v>1068</v>
      </c>
      <c r="V1088" s="145">
        <v>25088613.113894407</v>
      </c>
    </row>
    <row r="1089" spans="1:22" x14ac:dyDescent="0.35">
      <c r="A1089" s="70">
        <f t="shared" si="25"/>
        <v>1070</v>
      </c>
      <c r="B1089" s="170">
        <v>948786.23310045898</v>
      </c>
      <c r="U1089" s="145">
        <v>1069</v>
      </c>
      <c r="V1089" s="145">
        <v>-9264433.1077081375</v>
      </c>
    </row>
    <row r="1090" spans="1:22" x14ac:dyDescent="0.35">
      <c r="A1090" s="70">
        <f t="shared" si="25"/>
        <v>1071</v>
      </c>
      <c r="B1090" s="170">
        <v>948786.23310045898</v>
      </c>
      <c r="U1090" s="145">
        <v>1070</v>
      </c>
      <c r="V1090" s="145">
        <v>35078918.660989806</v>
      </c>
    </row>
    <row r="1091" spans="1:22" x14ac:dyDescent="0.35">
      <c r="A1091" s="70">
        <f t="shared" si="25"/>
        <v>1072</v>
      </c>
      <c r="B1091" s="170">
        <v>948786.23310045898</v>
      </c>
      <c r="U1091" s="145">
        <v>1071</v>
      </c>
      <c r="V1091" s="145">
        <v>12665597.46369496</v>
      </c>
    </row>
    <row r="1092" spans="1:22" x14ac:dyDescent="0.35">
      <c r="A1092" s="70">
        <f t="shared" si="25"/>
        <v>1073</v>
      </c>
      <c r="B1092" s="170">
        <v>948786.23310045898</v>
      </c>
      <c r="U1092" s="145">
        <v>1072</v>
      </c>
      <c r="V1092" s="145">
        <v>35079876.300162159</v>
      </c>
    </row>
    <row r="1093" spans="1:22" x14ac:dyDescent="0.35">
      <c r="A1093" s="70">
        <f t="shared" si="25"/>
        <v>1074</v>
      </c>
      <c r="B1093" s="170">
        <v>948786.23310045898</v>
      </c>
      <c r="U1093" s="145">
        <v>1073</v>
      </c>
      <c r="V1093" s="145">
        <v>33886081.64799533</v>
      </c>
    </row>
    <row r="1094" spans="1:22" x14ac:dyDescent="0.35">
      <c r="A1094" s="70">
        <f t="shared" si="25"/>
        <v>1075</v>
      </c>
      <c r="B1094" s="170">
        <v>948786.23310045898</v>
      </c>
      <c r="U1094" s="145">
        <v>1074</v>
      </c>
      <c r="V1094" s="145">
        <v>13354886.80686501</v>
      </c>
    </row>
    <row r="1095" spans="1:22" x14ac:dyDescent="0.35">
      <c r="A1095" s="70">
        <f t="shared" si="25"/>
        <v>1076</v>
      </c>
      <c r="B1095" s="170">
        <v>948786.23310045898</v>
      </c>
      <c r="U1095" s="145">
        <v>1075</v>
      </c>
      <c r="V1095" s="145">
        <v>18737129.571138889</v>
      </c>
    </row>
    <row r="1096" spans="1:22" x14ac:dyDescent="0.35">
      <c r="A1096" s="70">
        <f t="shared" si="25"/>
        <v>1077</v>
      </c>
      <c r="B1096" s="170">
        <v>948786.23310045898</v>
      </c>
      <c r="U1096" s="145">
        <v>1076</v>
      </c>
      <c r="V1096" s="145">
        <v>7191872.0567280203</v>
      </c>
    </row>
    <row r="1097" spans="1:22" x14ac:dyDescent="0.35">
      <c r="A1097" s="70">
        <f t="shared" si="25"/>
        <v>1078</v>
      </c>
      <c r="B1097" s="170">
        <v>948786.23310045898</v>
      </c>
      <c r="U1097" s="145">
        <v>1077</v>
      </c>
      <c r="V1097" s="145">
        <v>15884311.418481268</v>
      </c>
    </row>
    <row r="1098" spans="1:22" x14ac:dyDescent="0.35">
      <c r="A1098" s="70">
        <f t="shared" si="25"/>
        <v>1079</v>
      </c>
      <c r="B1098" s="170">
        <v>948786.23310045898</v>
      </c>
      <c r="U1098" s="145">
        <v>1078</v>
      </c>
      <c r="V1098" s="145">
        <v>20598998.404287077</v>
      </c>
    </row>
    <row r="1099" spans="1:22" x14ac:dyDescent="0.35">
      <c r="A1099" s="70">
        <f t="shared" si="25"/>
        <v>1080</v>
      </c>
      <c r="B1099" s="170">
        <v>948786.23310045898</v>
      </c>
      <c r="U1099" s="145">
        <v>1079</v>
      </c>
      <c r="V1099" s="145">
        <v>12917070.314255942</v>
      </c>
    </row>
    <row r="1100" spans="1:22" x14ac:dyDescent="0.35">
      <c r="A1100" s="70">
        <f t="shared" si="25"/>
        <v>1081</v>
      </c>
      <c r="B1100" s="170">
        <v>948786.23310045898</v>
      </c>
      <c r="U1100" s="145">
        <v>1080</v>
      </c>
      <c r="V1100" s="145">
        <v>-24508456.463476524</v>
      </c>
    </row>
    <row r="1101" spans="1:22" x14ac:dyDescent="0.35">
      <c r="A1101" s="70">
        <f t="shared" si="25"/>
        <v>1082</v>
      </c>
      <c r="B1101" s="170">
        <v>948786.23310045898</v>
      </c>
      <c r="U1101" s="145">
        <v>1081</v>
      </c>
      <c r="V1101" s="145">
        <v>8650310.2124539316</v>
      </c>
    </row>
    <row r="1102" spans="1:22" x14ac:dyDescent="0.35">
      <c r="A1102" s="70">
        <f t="shared" si="25"/>
        <v>1083</v>
      </c>
      <c r="B1102" s="170">
        <v>948786.23310045898</v>
      </c>
      <c r="U1102" s="145">
        <v>1082</v>
      </c>
      <c r="V1102" s="145">
        <v>-4153726.7196340244</v>
      </c>
    </row>
    <row r="1103" spans="1:22" x14ac:dyDescent="0.35">
      <c r="A1103" s="70">
        <f t="shared" si="25"/>
        <v>1084</v>
      </c>
      <c r="B1103" s="170">
        <v>948786.23310045898</v>
      </c>
      <c r="U1103" s="145">
        <v>1083</v>
      </c>
      <c r="V1103" s="145">
        <v>16213692.638625562</v>
      </c>
    </row>
    <row r="1104" spans="1:22" x14ac:dyDescent="0.35">
      <c r="A1104" s="70">
        <f t="shared" si="25"/>
        <v>1085</v>
      </c>
      <c r="B1104" s="170">
        <v>948786.23310045898</v>
      </c>
      <c r="U1104" s="145">
        <v>1084</v>
      </c>
      <c r="V1104" s="145">
        <v>3539859.8662215061</v>
      </c>
    </row>
    <row r="1105" spans="1:22" x14ac:dyDescent="0.35">
      <c r="A1105" s="70">
        <f t="shared" si="25"/>
        <v>1086</v>
      </c>
      <c r="B1105" s="170">
        <v>948786.23310045898</v>
      </c>
      <c r="U1105" s="145">
        <v>1085</v>
      </c>
      <c r="V1105" s="145">
        <v>20319295.98597857</v>
      </c>
    </row>
    <row r="1106" spans="1:22" x14ac:dyDescent="0.35">
      <c r="A1106" s="70">
        <f t="shared" si="25"/>
        <v>1087</v>
      </c>
      <c r="B1106" s="170">
        <v>948786.23310045898</v>
      </c>
      <c r="U1106" s="145">
        <v>1086</v>
      </c>
      <c r="V1106" s="145">
        <v>6699399.432129778</v>
      </c>
    </row>
    <row r="1107" spans="1:22" x14ac:dyDescent="0.35">
      <c r="A1107" s="70">
        <f t="shared" si="25"/>
        <v>1088</v>
      </c>
      <c r="B1107" s="170">
        <v>948786.23310045898</v>
      </c>
      <c r="U1107" s="145">
        <v>1087</v>
      </c>
      <c r="V1107" s="145">
        <v>19127342.297213744</v>
      </c>
    </row>
    <row r="1108" spans="1:22" x14ac:dyDescent="0.35">
      <c r="A1108" s="70">
        <f t="shared" si="25"/>
        <v>1089</v>
      </c>
      <c r="B1108" s="170">
        <v>948786.23310045898</v>
      </c>
      <c r="U1108" s="145">
        <v>1088</v>
      </c>
      <c r="V1108" s="145">
        <v>16034165.286205325</v>
      </c>
    </row>
    <row r="1109" spans="1:22" x14ac:dyDescent="0.35">
      <c r="A1109" s="70">
        <f t="shared" si="25"/>
        <v>1090</v>
      </c>
      <c r="B1109" s="170">
        <v>948786.23310045898</v>
      </c>
      <c r="U1109" s="145">
        <v>1089</v>
      </c>
      <c r="V1109" s="145">
        <v>25545637.404638637</v>
      </c>
    </row>
    <row r="1110" spans="1:22" x14ac:dyDescent="0.35">
      <c r="A1110" s="70">
        <f t="shared" ref="A1110:A1173" si="26">A1109+1</f>
        <v>1091</v>
      </c>
      <c r="B1110" s="170">
        <v>948786.23310045898</v>
      </c>
      <c r="U1110" s="145">
        <v>1090</v>
      </c>
      <c r="V1110" s="145">
        <v>-23248649.42044469</v>
      </c>
    </row>
    <row r="1111" spans="1:22" x14ac:dyDescent="0.35">
      <c r="A1111" s="70">
        <f t="shared" si="26"/>
        <v>1092</v>
      </c>
      <c r="B1111" s="170">
        <v>948786.23310045898</v>
      </c>
      <c r="U1111" s="145">
        <v>1091</v>
      </c>
      <c r="V1111" s="145">
        <v>2410428.5892864354</v>
      </c>
    </row>
    <row r="1112" spans="1:22" x14ac:dyDescent="0.35">
      <c r="A1112" s="70">
        <f t="shared" si="26"/>
        <v>1093</v>
      </c>
      <c r="B1112" s="170">
        <v>948786.23310045898</v>
      </c>
      <c r="U1112" s="145">
        <v>1092</v>
      </c>
      <c r="V1112" s="145">
        <v>409151.87205217406</v>
      </c>
    </row>
    <row r="1113" spans="1:22" x14ac:dyDescent="0.35">
      <c r="A1113" s="70">
        <f t="shared" si="26"/>
        <v>1094</v>
      </c>
      <c r="B1113" s="170">
        <v>948786.23310045898</v>
      </c>
      <c r="U1113" s="145">
        <v>1093</v>
      </c>
      <c r="V1113" s="145">
        <v>25257480.005085196</v>
      </c>
    </row>
    <row r="1114" spans="1:22" x14ac:dyDescent="0.35">
      <c r="A1114" s="70">
        <f t="shared" si="26"/>
        <v>1095</v>
      </c>
      <c r="B1114" s="170">
        <v>948786.23310045898</v>
      </c>
      <c r="U1114" s="145">
        <v>1094</v>
      </c>
      <c r="V1114" s="145">
        <v>18310354.151455484</v>
      </c>
    </row>
    <row r="1115" spans="1:22" x14ac:dyDescent="0.35">
      <c r="A1115" s="70">
        <f t="shared" si="26"/>
        <v>1096</v>
      </c>
      <c r="B1115" s="170">
        <v>948786.23310045898</v>
      </c>
      <c r="U1115" s="145">
        <v>1095</v>
      </c>
      <c r="V1115" s="145">
        <v>-2498226.0133462436</v>
      </c>
    </row>
    <row r="1116" spans="1:22" x14ac:dyDescent="0.35">
      <c r="A1116" s="70">
        <f t="shared" si="26"/>
        <v>1097</v>
      </c>
      <c r="B1116" s="170">
        <v>948786.23310045898</v>
      </c>
      <c r="U1116" s="145">
        <v>1096</v>
      </c>
      <c r="V1116" s="145">
        <v>1893515.8837025017</v>
      </c>
    </row>
    <row r="1117" spans="1:22" x14ac:dyDescent="0.35">
      <c r="A1117" s="70">
        <f t="shared" si="26"/>
        <v>1098</v>
      </c>
      <c r="B1117" s="170">
        <v>948786.23310045898</v>
      </c>
      <c r="U1117" s="145">
        <v>1097</v>
      </c>
      <c r="V1117" s="145">
        <v>-7250589.3858980294</v>
      </c>
    </row>
    <row r="1118" spans="1:22" x14ac:dyDescent="0.35">
      <c r="A1118" s="70">
        <f t="shared" si="26"/>
        <v>1099</v>
      </c>
      <c r="B1118" s="170">
        <v>948786.23310045898</v>
      </c>
      <c r="U1118" s="145">
        <v>1098</v>
      </c>
      <c r="V1118" s="145">
        <v>1718104.5124185309</v>
      </c>
    </row>
    <row r="1119" spans="1:22" x14ac:dyDescent="0.35">
      <c r="A1119" s="70">
        <f t="shared" si="26"/>
        <v>1100</v>
      </c>
      <c r="B1119" s="170">
        <v>948786.23310045898</v>
      </c>
      <c r="U1119" s="145">
        <v>1099</v>
      </c>
      <c r="V1119" s="145">
        <v>13093462.274336837</v>
      </c>
    </row>
    <row r="1120" spans="1:22" x14ac:dyDescent="0.35">
      <c r="A1120" s="70">
        <f t="shared" si="26"/>
        <v>1101</v>
      </c>
      <c r="B1120" s="170">
        <v>948786.23310045898</v>
      </c>
      <c r="U1120" s="145">
        <v>1100</v>
      </c>
      <c r="V1120" s="145">
        <v>-2979946.8414010443</v>
      </c>
    </row>
    <row r="1121" spans="1:22" x14ac:dyDescent="0.35">
      <c r="A1121" s="70">
        <f t="shared" si="26"/>
        <v>1102</v>
      </c>
      <c r="B1121" s="170">
        <v>948786.23310045898</v>
      </c>
      <c r="U1121" s="145">
        <v>1101</v>
      </c>
      <c r="V1121" s="145">
        <v>23511802.24919831</v>
      </c>
    </row>
    <row r="1122" spans="1:22" x14ac:dyDescent="0.35">
      <c r="A1122" s="70">
        <f t="shared" si="26"/>
        <v>1103</v>
      </c>
      <c r="B1122" s="170">
        <v>948786.23310045898</v>
      </c>
      <c r="U1122" s="145">
        <v>1102</v>
      </c>
      <c r="V1122" s="145">
        <v>5523080.1809922159</v>
      </c>
    </row>
    <row r="1123" spans="1:22" x14ac:dyDescent="0.35">
      <c r="A1123" s="70">
        <f t="shared" si="26"/>
        <v>1104</v>
      </c>
      <c r="B1123" s="170">
        <v>948786.23310045898</v>
      </c>
      <c r="U1123" s="145">
        <v>1103</v>
      </c>
      <c r="V1123" s="145">
        <v>22425107.735718466</v>
      </c>
    </row>
    <row r="1124" spans="1:22" x14ac:dyDescent="0.35">
      <c r="A1124" s="70">
        <f t="shared" si="26"/>
        <v>1105</v>
      </c>
      <c r="B1124" s="170">
        <v>948786.23310045898</v>
      </c>
      <c r="U1124" s="145">
        <v>1104</v>
      </c>
      <c r="V1124" s="145">
        <v>4616248.7067217305</v>
      </c>
    </row>
    <row r="1125" spans="1:22" x14ac:dyDescent="0.35">
      <c r="A1125" s="70">
        <f t="shared" si="26"/>
        <v>1106</v>
      </c>
      <c r="B1125" s="170">
        <v>948786.23310045898</v>
      </c>
      <c r="U1125" s="145">
        <v>1105</v>
      </c>
      <c r="V1125" s="145">
        <v>19466270.803503349</v>
      </c>
    </row>
    <row r="1126" spans="1:22" x14ac:dyDescent="0.35">
      <c r="A1126" s="70">
        <f t="shared" si="26"/>
        <v>1107</v>
      </c>
      <c r="B1126" s="170">
        <v>948786.23310045898</v>
      </c>
      <c r="U1126" s="145">
        <v>1106</v>
      </c>
      <c r="V1126" s="145">
        <v>-10974803.773708239</v>
      </c>
    </row>
    <row r="1127" spans="1:22" x14ac:dyDescent="0.35">
      <c r="A1127" s="70">
        <f t="shared" si="26"/>
        <v>1108</v>
      </c>
      <c r="B1127" s="170">
        <v>948786.23310045898</v>
      </c>
      <c r="U1127" s="145">
        <v>1107</v>
      </c>
      <c r="V1127" s="145">
        <v>5978716.1952570491</v>
      </c>
    </row>
    <row r="1128" spans="1:22" x14ac:dyDescent="0.35">
      <c r="A1128" s="70">
        <f t="shared" si="26"/>
        <v>1109</v>
      </c>
      <c r="B1128" s="170">
        <v>948786.23310045898</v>
      </c>
      <c r="U1128" s="145">
        <v>1108</v>
      </c>
      <c r="V1128" s="145">
        <v>21921406.327203851</v>
      </c>
    </row>
    <row r="1129" spans="1:22" x14ac:dyDescent="0.35">
      <c r="A1129" s="70">
        <f t="shared" si="26"/>
        <v>1110</v>
      </c>
      <c r="B1129" s="170">
        <v>948786.23310045898</v>
      </c>
      <c r="U1129" s="145">
        <v>1109</v>
      </c>
      <c r="V1129" s="145">
        <v>9811165.5742128901</v>
      </c>
    </row>
    <row r="1130" spans="1:22" x14ac:dyDescent="0.35">
      <c r="A1130" s="70">
        <f t="shared" si="26"/>
        <v>1111</v>
      </c>
      <c r="B1130" s="170">
        <v>948786.23310045898</v>
      </c>
      <c r="U1130" s="145">
        <v>1110</v>
      </c>
      <c r="V1130" s="145">
        <v>-3401078.6262505874</v>
      </c>
    </row>
    <row r="1131" spans="1:22" x14ac:dyDescent="0.35">
      <c r="A1131" s="70">
        <f t="shared" si="26"/>
        <v>1112</v>
      </c>
      <c r="B1131" s="170">
        <v>948786.23310045898</v>
      </c>
      <c r="U1131" s="145">
        <v>1111</v>
      </c>
      <c r="V1131" s="145">
        <v>49421212.494249418</v>
      </c>
    </row>
    <row r="1132" spans="1:22" x14ac:dyDescent="0.35">
      <c r="A1132" s="70">
        <f t="shared" si="26"/>
        <v>1113</v>
      </c>
      <c r="B1132" s="170">
        <v>948786.23310045898</v>
      </c>
      <c r="U1132" s="145">
        <v>1112</v>
      </c>
      <c r="V1132" s="145">
        <v>-5009636.9374621399</v>
      </c>
    </row>
    <row r="1133" spans="1:22" x14ac:dyDescent="0.35">
      <c r="A1133" s="70">
        <f t="shared" si="26"/>
        <v>1114</v>
      </c>
      <c r="B1133" s="170">
        <v>948786.23310045898</v>
      </c>
      <c r="U1133" s="145">
        <v>1113</v>
      </c>
      <c r="V1133" s="145">
        <v>23162608.029171254</v>
      </c>
    </row>
    <row r="1134" spans="1:22" x14ac:dyDescent="0.35">
      <c r="A1134" s="70">
        <f t="shared" si="26"/>
        <v>1115</v>
      </c>
      <c r="B1134" s="170">
        <v>948786.23310045898</v>
      </c>
      <c r="U1134" s="145">
        <v>1114</v>
      </c>
      <c r="V1134" s="145">
        <v>-22642281.986622874</v>
      </c>
    </row>
    <row r="1135" spans="1:22" x14ac:dyDescent="0.35">
      <c r="A1135" s="70">
        <f t="shared" si="26"/>
        <v>1116</v>
      </c>
      <c r="B1135" s="170">
        <v>948786.23310045898</v>
      </c>
      <c r="U1135" s="145">
        <v>1115</v>
      </c>
      <c r="V1135" s="145">
        <v>16740939.339264769</v>
      </c>
    </row>
    <row r="1136" spans="1:22" x14ac:dyDescent="0.35">
      <c r="A1136" s="70">
        <f t="shared" si="26"/>
        <v>1117</v>
      </c>
      <c r="B1136" s="170">
        <v>948786.23310045898</v>
      </c>
      <c r="U1136" s="145">
        <v>1116</v>
      </c>
      <c r="V1136" s="145">
        <v>14974666.993297409</v>
      </c>
    </row>
    <row r="1137" spans="1:22" x14ac:dyDescent="0.35">
      <c r="A1137" s="70">
        <f t="shared" si="26"/>
        <v>1118</v>
      </c>
      <c r="B1137" s="170">
        <v>948786.23310045898</v>
      </c>
      <c r="U1137" s="145">
        <v>1117</v>
      </c>
      <c r="V1137" s="145">
        <v>33787534.90170598</v>
      </c>
    </row>
    <row r="1138" spans="1:22" x14ac:dyDescent="0.35">
      <c r="A1138" s="70">
        <f t="shared" si="26"/>
        <v>1119</v>
      </c>
      <c r="B1138" s="170">
        <v>948786.23310045898</v>
      </c>
      <c r="U1138" s="145">
        <v>1118</v>
      </c>
      <c r="V1138" s="145">
        <v>11122194.956019502</v>
      </c>
    </row>
    <row r="1139" spans="1:22" x14ac:dyDescent="0.35">
      <c r="A1139" s="70">
        <f t="shared" si="26"/>
        <v>1120</v>
      </c>
      <c r="B1139" s="170">
        <v>948786.23310045898</v>
      </c>
      <c r="U1139" s="145">
        <v>1119</v>
      </c>
      <c r="V1139" s="145">
        <v>-2075405.6585028693</v>
      </c>
    </row>
    <row r="1140" spans="1:22" x14ac:dyDescent="0.35">
      <c r="A1140" s="70">
        <f t="shared" si="26"/>
        <v>1121</v>
      </c>
      <c r="B1140" s="170">
        <v>948786.23310045898</v>
      </c>
      <c r="U1140" s="145">
        <v>1120</v>
      </c>
      <c r="V1140" s="145">
        <v>-11073718.300839353</v>
      </c>
    </row>
    <row r="1141" spans="1:22" x14ac:dyDescent="0.35">
      <c r="A1141" s="70">
        <f t="shared" si="26"/>
        <v>1122</v>
      </c>
      <c r="B1141" s="170">
        <v>948786.23310045898</v>
      </c>
      <c r="U1141" s="145">
        <v>1121</v>
      </c>
      <c r="V1141" s="145">
        <v>-7555494.3573695887</v>
      </c>
    </row>
    <row r="1142" spans="1:22" x14ac:dyDescent="0.35">
      <c r="A1142" s="70">
        <f t="shared" si="26"/>
        <v>1123</v>
      </c>
      <c r="B1142" s="170">
        <v>948786.23310045898</v>
      </c>
      <c r="U1142" s="145">
        <v>1122</v>
      </c>
      <c r="V1142" s="145">
        <v>11040913.932227954</v>
      </c>
    </row>
    <row r="1143" spans="1:22" x14ac:dyDescent="0.35">
      <c r="A1143" s="70">
        <f t="shared" si="26"/>
        <v>1124</v>
      </c>
      <c r="B1143" s="170">
        <v>948786.23310045898</v>
      </c>
      <c r="U1143" s="145">
        <v>1123</v>
      </c>
      <c r="V1143" s="145">
        <v>1648397.7220644467</v>
      </c>
    </row>
    <row r="1144" spans="1:22" x14ac:dyDescent="0.35">
      <c r="A1144" s="70">
        <f t="shared" si="26"/>
        <v>1125</v>
      </c>
      <c r="B1144" s="170">
        <v>948786.23310045898</v>
      </c>
      <c r="U1144" s="145">
        <v>1124</v>
      </c>
      <c r="V1144" s="145">
        <v>-9109176.3984660823</v>
      </c>
    </row>
    <row r="1145" spans="1:22" x14ac:dyDescent="0.35">
      <c r="A1145" s="70">
        <f t="shared" si="26"/>
        <v>1126</v>
      </c>
      <c r="B1145" s="170">
        <v>948786.23310045898</v>
      </c>
      <c r="U1145" s="145">
        <v>1125</v>
      </c>
      <c r="V1145" s="145">
        <v>14597674.746290438</v>
      </c>
    </row>
    <row r="1146" spans="1:22" x14ac:dyDescent="0.35">
      <c r="A1146" s="70">
        <f t="shared" si="26"/>
        <v>1127</v>
      </c>
      <c r="B1146" s="170">
        <v>948786.23310045898</v>
      </c>
      <c r="U1146" s="145">
        <v>1126</v>
      </c>
      <c r="V1146" s="145">
        <v>23963087.433036439</v>
      </c>
    </row>
    <row r="1147" spans="1:22" x14ac:dyDescent="0.35">
      <c r="A1147" s="70">
        <f t="shared" si="26"/>
        <v>1128</v>
      </c>
      <c r="B1147" s="170">
        <v>948786.23310045898</v>
      </c>
      <c r="U1147" s="145">
        <v>1127</v>
      </c>
      <c r="V1147" s="145">
        <v>-11557721.575918408</v>
      </c>
    </row>
    <row r="1148" spans="1:22" x14ac:dyDescent="0.35">
      <c r="A1148" s="70">
        <f t="shared" si="26"/>
        <v>1129</v>
      </c>
      <c r="B1148" s="170">
        <v>948786.23310045898</v>
      </c>
      <c r="U1148" s="145">
        <v>1128</v>
      </c>
      <c r="V1148" s="145">
        <v>12434593.786491312</v>
      </c>
    </row>
    <row r="1149" spans="1:22" x14ac:dyDescent="0.35">
      <c r="A1149" s="70">
        <f t="shared" si="26"/>
        <v>1130</v>
      </c>
      <c r="B1149" s="170">
        <v>948786.23310045898</v>
      </c>
      <c r="U1149" s="145">
        <v>1129</v>
      </c>
      <c r="V1149" s="145">
        <v>29176874.718719505</v>
      </c>
    </row>
    <row r="1150" spans="1:22" x14ac:dyDescent="0.35">
      <c r="A1150" s="70">
        <f t="shared" si="26"/>
        <v>1131</v>
      </c>
      <c r="B1150" s="170">
        <v>948786.23310045898</v>
      </c>
      <c r="U1150" s="145">
        <v>1130</v>
      </c>
      <c r="V1150" s="145">
        <v>-14000937.454815554</v>
      </c>
    </row>
    <row r="1151" spans="1:22" x14ac:dyDescent="0.35">
      <c r="A1151" s="70">
        <f t="shared" si="26"/>
        <v>1132</v>
      </c>
      <c r="B1151" s="170">
        <v>948786.23310045898</v>
      </c>
      <c r="U1151" s="145">
        <v>1131</v>
      </c>
      <c r="V1151" s="145">
        <v>7248847.9902884178</v>
      </c>
    </row>
    <row r="1152" spans="1:22" x14ac:dyDescent="0.35">
      <c r="A1152" s="70">
        <f t="shared" si="26"/>
        <v>1133</v>
      </c>
      <c r="B1152" s="170">
        <v>948786.23310045898</v>
      </c>
      <c r="U1152" s="145">
        <v>1132</v>
      </c>
      <c r="V1152" s="145">
        <v>-6722292.1277901474</v>
      </c>
    </row>
    <row r="1153" spans="1:22" x14ac:dyDescent="0.35">
      <c r="A1153" s="70">
        <f t="shared" si="26"/>
        <v>1134</v>
      </c>
      <c r="B1153" s="170">
        <v>948786.23310045898</v>
      </c>
      <c r="U1153" s="145">
        <v>1133</v>
      </c>
      <c r="V1153" s="145">
        <v>-10152084.642607689</v>
      </c>
    </row>
    <row r="1154" spans="1:22" x14ac:dyDescent="0.35">
      <c r="A1154" s="70">
        <f t="shared" si="26"/>
        <v>1135</v>
      </c>
      <c r="B1154" s="170">
        <v>948786.23310045898</v>
      </c>
      <c r="U1154" s="145">
        <v>1134</v>
      </c>
      <c r="V1154" s="145">
        <v>-13235944.188031692</v>
      </c>
    </row>
    <row r="1155" spans="1:22" x14ac:dyDescent="0.35">
      <c r="A1155" s="70">
        <f t="shared" si="26"/>
        <v>1136</v>
      </c>
      <c r="B1155" s="170">
        <v>948786.23310045898</v>
      </c>
      <c r="U1155" s="145">
        <v>1135</v>
      </c>
      <c r="V1155" s="145">
        <v>9440976.7260562442</v>
      </c>
    </row>
    <row r="1156" spans="1:22" x14ac:dyDescent="0.35">
      <c r="A1156" s="70">
        <f t="shared" si="26"/>
        <v>1137</v>
      </c>
      <c r="B1156" s="170">
        <v>948786.23310045898</v>
      </c>
      <c r="U1156" s="145">
        <v>1136</v>
      </c>
      <c r="V1156" s="145">
        <v>12208218.373286188</v>
      </c>
    </row>
    <row r="1157" spans="1:22" x14ac:dyDescent="0.35">
      <c r="A1157" s="70">
        <f t="shared" si="26"/>
        <v>1138</v>
      </c>
      <c r="B1157" s="170">
        <v>948786.23310045898</v>
      </c>
      <c r="U1157" s="145">
        <v>1137</v>
      </c>
      <c r="V1157" s="145">
        <v>-22198546.214572873</v>
      </c>
    </row>
    <row r="1158" spans="1:22" x14ac:dyDescent="0.35">
      <c r="A1158" s="70">
        <f t="shared" si="26"/>
        <v>1139</v>
      </c>
      <c r="B1158" s="170">
        <v>948786.23310045898</v>
      </c>
      <c r="U1158" s="145">
        <v>1138</v>
      </c>
      <c r="V1158" s="145">
        <v>-14300989.988242723</v>
      </c>
    </row>
    <row r="1159" spans="1:22" x14ac:dyDescent="0.35">
      <c r="A1159" s="70">
        <f t="shared" si="26"/>
        <v>1140</v>
      </c>
      <c r="B1159" s="170">
        <v>948786.23310045898</v>
      </c>
      <c r="U1159" s="145">
        <v>1139</v>
      </c>
      <c r="V1159" s="145">
        <v>-9672825.5857222527</v>
      </c>
    </row>
    <row r="1160" spans="1:22" x14ac:dyDescent="0.35">
      <c r="A1160" s="70">
        <f t="shared" si="26"/>
        <v>1141</v>
      </c>
      <c r="B1160" s="170">
        <v>948786.23310045898</v>
      </c>
      <c r="U1160" s="145">
        <v>1140</v>
      </c>
      <c r="V1160" s="145">
        <v>6318062.3941414095</v>
      </c>
    </row>
    <row r="1161" spans="1:22" x14ac:dyDescent="0.35">
      <c r="A1161" s="70">
        <f t="shared" si="26"/>
        <v>1142</v>
      </c>
      <c r="B1161" s="170">
        <v>948786.23310045898</v>
      </c>
      <c r="U1161" s="145">
        <v>1141</v>
      </c>
      <c r="V1161" s="145">
        <v>9605155.384200342</v>
      </c>
    </row>
    <row r="1162" spans="1:22" x14ac:dyDescent="0.35">
      <c r="A1162" s="70">
        <f t="shared" si="26"/>
        <v>1143</v>
      </c>
      <c r="B1162" s="170">
        <v>948786.23310045898</v>
      </c>
      <c r="U1162" s="145">
        <v>1142</v>
      </c>
      <c r="V1162" s="145">
        <v>37424559.466580629</v>
      </c>
    </row>
    <row r="1163" spans="1:22" x14ac:dyDescent="0.35">
      <c r="A1163" s="70">
        <f t="shared" si="26"/>
        <v>1144</v>
      </c>
      <c r="B1163" s="170">
        <v>948786.23310045898</v>
      </c>
      <c r="U1163" s="145">
        <v>1143</v>
      </c>
      <c r="V1163" s="145">
        <v>44798258.990717761</v>
      </c>
    </row>
    <row r="1164" spans="1:22" x14ac:dyDescent="0.35">
      <c r="A1164" s="70">
        <f t="shared" si="26"/>
        <v>1145</v>
      </c>
      <c r="B1164" s="170">
        <v>948786.23310045898</v>
      </c>
      <c r="U1164" s="145">
        <v>1144</v>
      </c>
      <c r="V1164" s="145">
        <v>24454721.990334325</v>
      </c>
    </row>
    <row r="1165" spans="1:22" x14ac:dyDescent="0.35">
      <c r="A1165" s="70">
        <f t="shared" si="26"/>
        <v>1146</v>
      </c>
      <c r="B1165" s="170">
        <v>948786.23310045898</v>
      </c>
      <c r="U1165" s="145">
        <v>1145</v>
      </c>
      <c r="V1165" s="145">
        <v>25752425.596955307</v>
      </c>
    </row>
    <row r="1166" spans="1:22" x14ac:dyDescent="0.35">
      <c r="A1166" s="70">
        <f t="shared" si="26"/>
        <v>1147</v>
      </c>
      <c r="B1166" s="170">
        <v>948786.23310045898</v>
      </c>
      <c r="U1166" s="145">
        <v>1146</v>
      </c>
      <c r="V1166" s="145">
        <v>-7417993.5384805314</v>
      </c>
    </row>
    <row r="1167" spans="1:22" x14ac:dyDescent="0.35">
      <c r="A1167" s="70">
        <f t="shared" si="26"/>
        <v>1148</v>
      </c>
      <c r="B1167" s="170">
        <v>948786.23310045898</v>
      </c>
      <c r="U1167" s="145">
        <v>1147</v>
      </c>
      <c r="V1167" s="145">
        <v>6057867.6276859529</v>
      </c>
    </row>
    <row r="1168" spans="1:22" x14ac:dyDescent="0.35">
      <c r="A1168" s="70">
        <f t="shared" si="26"/>
        <v>1149</v>
      </c>
      <c r="B1168" s="170">
        <v>948786.23310045898</v>
      </c>
      <c r="U1168" s="145">
        <v>1148</v>
      </c>
      <c r="V1168" s="145">
        <v>102897.88237986714</v>
      </c>
    </row>
    <row r="1169" spans="1:22" x14ac:dyDescent="0.35">
      <c r="A1169" s="70">
        <f t="shared" si="26"/>
        <v>1150</v>
      </c>
      <c r="B1169" s="170">
        <v>948786.23310045898</v>
      </c>
      <c r="U1169" s="145">
        <v>1149</v>
      </c>
      <c r="V1169" s="145">
        <v>-13274165.987261647</v>
      </c>
    </row>
    <row r="1170" spans="1:22" x14ac:dyDescent="0.35">
      <c r="A1170" s="70">
        <f t="shared" si="26"/>
        <v>1151</v>
      </c>
      <c r="B1170" s="170">
        <v>948786.23310045898</v>
      </c>
      <c r="U1170" s="145">
        <v>1150</v>
      </c>
      <c r="V1170" s="145">
        <v>9383608.9683820754</v>
      </c>
    </row>
    <row r="1171" spans="1:22" x14ac:dyDescent="0.35">
      <c r="A1171" s="70">
        <f t="shared" si="26"/>
        <v>1152</v>
      </c>
      <c r="B1171" s="170">
        <v>948786.23310045898</v>
      </c>
      <c r="U1171" s="145">
        <v>1151</v>
      </c>
      <c r="V1171" s="145">
        <v>19429239.615317706</v>
      </c>
    </row>
    <row r="1172" spans="1:22" x14ac:dyDescent="0.35">
      <c r="A1172" s="70">
        <f t="shared" si="26"/>
        <v>1153</v>
      </c>
      <c r="B1172" s="170">
        <v>948786.23310045898</v>
      </c>
      <c r="U1172" s="145">
        <v>1152</v>
      </c>
      <c r="V1172" s="145">
        <v>27194924.163954608</v>
      </c>
    </row>
    <row r="1173" spans="1:22" x14ac:dyDescent="0.35">
      <c r="A1173" s="70">
        <f t="shared" si="26"/>
        <v>1154</v>
      </c>
      <c r="B1173" s="170">
        <v>948786.23310045898</v>
      </c>
      <c r="U1173" s="145">
        <v>1153</v>
      </c>
      <c r="V1173" s="145">
        <v>-8143782.0542688202</v>
      </c>
    </row>
    <row r="1174" spans="1:22" x14ac:dyDescent="0.35">
      <c r="A1174" s="70">
        <f t="shared" ref="A1174:A1237" si="27">A1173+1</f>
        <v>1155</v>
      </c>
      <c r="B1174" s="170">
        <v>948786.23310045898</v>
      </c>
      <c r="U1174" s="145">
        <v>1154</v>
      </c>
      <c r="V1174" s="145">
        <v>-28626920.15789108</v>
      </c>
    </row>
    <row r="1175" spans="1:22" x14ac:dyDescent="0.35">
      <c r="A1175" s="70">
        <f t="shared" si="27"/>
        <v>1156</v>
      </c>
      <c r="B1175" s="170">
        <v>948786.23310045898</v>
      </c>
      <c r="U1175" s="145">
        <v>1155</v>
      </c>
      <c r="V1175" s="145">
        <v>-4205471.0588913932</v>
      </c>
    </row>
    <row r="1176" spans="1:22" x14ac:dyDescent="0.35">
      <c r="A1176" s="70">
        <f t="shared" si="27"/>
        <v>1157</v>
      </c>
      <c r="B1176" s="170">
        <v>948786.23310045898</v>
      </c>
      <c r="U1176" s="145">
        <v>1156</v>
      </c>
      <c r="V1176" s="145">
        <v>-26266685.081564605</v>
      </c>
    </row>
    <row r="1177" spans="1:22" x14ac:dyDescent="0.35">
      <c r="A1177" s="70">
        <f t="shared" si="27"/>
        <v>1158</v>
      </c>
      <c r="B1177" s="170">
        <v>948786.23310045898</v>
      </c>
      <c r="U1177" s="145">
        <v>1157</v>
      </c>
      <c r="V1177" s="145">
        <v>17509992.124419697</v>
      </c>
    </row>
    <row r="1178" spans="1:22" x14ac:dyDescent="0.35">
      <c r="A1178" s="70">
        <f t="shared" si="27"/>
        <v>1159</v>
      </c>
      <c r="B1178" s="170">
        <v>948786.23310045898</v>
      </c>
      <c r="U1178" s="145">
        <v>1158</v>
      </c>
      <c r="V1178" s="145">
        <v>-12244270.295654705</v>
      </c>
    </row>
    <row r="1179" spans="1:22" x14ac:dyDescent="0.35">
      <c r="A1179" s="70">
        <f t="shared" si="27"/>
        <v>1160</v>
      </c>
      <c r="B1179" s="170">
        <v>948786.23310045898</v>
      </c>
      <c r="U1179" s="145">
        <v>1159</v>
      </c>
      <c r="V1179" s="145">
        <v>29037584.659553159</v>
      </c>
    </row>
    <row r="1180" spans="1:22" x14ac:dyDescent="0.35">
      <c r="A1180" s="70">
        <f t="shared" si="27"/>
        <v>1161</v>
      </c>
      <c r="B1180" s="170">
        <v>948786.23310045898</v>
      </c>
      <c r="U1180" s="145">
        <v>1160</v>
      </c>
      <c r="V1180" s="145">
        <v>22773373.039309837</v>
      </c>
    </row>
    <row r="1181" spans="1:22" x14ac:dyDescent="0.35">
      <c r="A1181" s="70">
        <f t="shared" si="27"/>
        <v>1162</v>
      </c>
      <c r="B1181" s="170">
        <v>948786.23310045898</v>
      </c>
      <c r="U1181" s="145">
        <v>1161</v>
      </c>
      <c r="V1181" s="145">
        <v>21212705.985086955</v>
      </c>
    </row>
    <row r="1182" spans="1:22" x14ac:dyDescent="0.35">
      <c r="A1182" s="70">
        <f t="shared" si="27"/>
        <v>1163</v>
      </c>
      <c r="B1182" s="170">
        <v>948786.23310045898</v>
      </c>
      <c r="U1182" s="145">
        <v>1162</v>
      </c>
      <c r="V1182" s="145">
        <v>3211127.6131534316</v>
      </c>
    </row>
    <row r="1183" spans="1:22" x14ac:dyDescent="0.35">
      <c r="A1183" s="70">
        <f t="shared" si="27"/>
        <v>1164</v>
      </c>
      <c r="B1183" s="170">
        <v>948786.23310045898</v>
      </c>
      <c r="U1183" s="145">
        <v>1163</v>
      </c>
      <c r="V1183" s="145">
        <v>-11981118.722878763</v>
      </c>
    </row>
    <row r="1184" spans="1:22" x14ac:dyDescent="0.35">
      <c r="A1184" s="70">
        <f t="shared" si="27"/>
        <v>1165</v>
      </c>
      <c r="B1184" s="170">
        <v>948786.23310045898</v>
      </c>
      <c r="U1184" s="145">
        <v>1164</v>
      </c>
      <c r="V1184" s="145">
        <v>-7807565.5669691134</v>
      </c>
    </row>
    <row r="1185" spans="1:22" x14ac:dyDescent="0.35">
      <c r="A1185" s="70">
        <f t="shared" si="27"/>
        <v>1166</v>
      </c>
      <c r="B1185" s="170">
        <v>948786.23310045898</v>
      </c>
      <c r="U1185" s="145">
        <v>1165</v>
      </c>
      <c r="V1185" s="145">
        <v>-14875527.650972579</v>
      </c>
    </row>
    <row r="1186" spans="1:22" x14ac:dyDescent="0.35">
      <c r="A1186" s="70">
        <f t="shared" si="27"/>
        <v>1167</v>
      </c>
      <c r="B1186" s="170">
        <v>948786.23310045898</v>
      </c>
      <c r="U1186" s="145">
        <v>1166</v>
      </c>
      <c r="V1186" s="145">
        <v>-13393494.50483812</v>
      </c>
    </row>
    <row r="1187" spans="1:22" x14ac:dyDescent="0.35">
      <c r="A1187" s="70">
        <f t="shared" si="27"/>
        <v>1168</v>
      </c>
      <c r="B1187" s="170">
        <v>948786.23310045898</v>
      </c>
      <c r="U1187" s="145">
        <v>1167</v>
      </c>
      <c r="V1187" s="145">
        <v>-23167382.22547676</v>
      </c>
    </row>
    <row r="1188" spans="1:22" x14ac:dyDescent="0.35">
      <c r="A1188" s="70">
        <f t="shared" si="27"/>
        <v>1169</v>
      </c>
      <c r="B1188" s="170">
        <v>948786.23310045898</v>
      </c>
      <c r="U1188" s="145">
        <v>1168</v>
      </c>
      <c r="V1188" s="145">
        <v>2061287.3157722764</v>
      </c>
    </row>
    <row r="1189" spans="1:22" x14ac:dyDescent="0.35">
      <c r="A1189" s="70">
        <f t="shared" si="27"/>
        <v>1170</v>
      </c>
      <c r="B1189" s="170">
        <v>948786.23310045898</v>
      </c>
      <c r="U1189" s="145">
        <v>1169</v>
      </c>
      <c r="V1189" s="145">
        <v>-9339705.1966339983</v>
      </c>
    </row>
    <row r="1190" spans="1:22" x14ac:dyDescent="0.35">
      <c r="A1190" s="70">
        <f t="shared" si="27"/>
        <v>1171</v>
      </c>
      <c r="B1190" s="170">
        <v>948786.23310045898</v>
      </c>
      <c r="U1190" s="145">
        <v>1170</v>
      </c>
      <c r="V1190" s="145">
        <v>8742980.9225475863</v>
      </c>
    </row>
    <row r="1191" spans="1:22" x14ac:dyDescent="0.35">
      <c r="A1191" s="70">
        <f t="shared" si="27"/>
        <v>1172</v>
      </c>
      <c r="B1191" s="170">
        <v>948786.23310045898</v>
      </c>
      <c r="U1191" s="145">
        <v>1171</v>
      </c>
      <c r="V1191" s="145">
        <v>-14494569.631115684</v>
      </c>
    </row>
    <row r="1192" spans="1:22" x14ac:dyDescent="0.35">
      <c r="A1192" s="70">
        <f t="shared" si="27"/>
        <v>1173</v>
      </c>
      <c r="B1192" s="170">
        <v>948786.23310045898</v>
      </c>
      <c r="U1192" s="145">
        <v>1172</v>
      </c>
      <c r="V1192" s="145">
        <v>-22599111.558483273</v>
      </c>
    </row>
    <row r="1193" spans="1:22" x14ac:dyDescent="0.35">
      <c r="A1193" s="70">
        <f t="shared" si="27"/>
        <v>1174</v>
      </c>
      <c r="B1193" s="170">
        <v>948786.23310045898</v>
      </c>
      <c r="U1193" s="145">
        <v>1173</v>
      </c>
      <c r="V1193" s="145">
        <v>34773305.892822325</v>
      </c>
    </row>
    <row r="1194" spans="1:22" x14ac:dyDescent="0.35">
      <c r="A1194" s="70">
        <f t="shared" si="27"/>
        <v>1175</v>
      </c>
      <c r="B1194" s="170">
        <v>948786.23310045898</v>
      </c>
      <c r="U1194" s="145">
        <v>1174</v>
      </c>
      <c r="V1194" s="145">
        <v>11815266.951546319</v>
      </c>
    </row>
    <row r="1195" spans="1:22" x14ac:dyDescent="0.35">
      <c r="A1195" s="70">
        <f t="shared" si="27"/>
        <v>1176</v>
      </c>
      <c r="B1195" s="170">
        <v>948786.23310045898</v>
      </c>
      <c r="U1195" s="145">
        <v>1175</v>
      </c>
      <c r="V1195" s="145">
        <v>-2804101.2458995767</v>
      </c>
    </row>
    <row r="1196" spans="1:22" x14ac:dyDescent="0.35">
      <c r="A1196" s="70">
        <f t="shared" si="27"/>
        <v>1177</v>
      </c>
      <c r="B1196" s="170">
        <v>948786.23310045898</v>
      </c>
      <c r="U1196" s="145">
        <v>1176</v>
      </c>
      <c r="V1196" s="145">
        <v>-4782851.195186479</v>
      </c>
    </row>
    <row r="1197" spans="1:22" x14ac:dyDescent="0.35">
      <c r="A1197" s="70">
        <f t="shared" si="27"/>
        <v>1178</v>
      </c>
      <c r="B1197" s="170">
        <v>948786.23310045898</v>
      </c>
      <c r="U1197" s="145">
        <v>1177</v>
      </c>
      <c r="V1197" s="145">
        <v>-274418.60153889284</v>
      </c>
    </row>
    <row r="1198" spans="1:22" x14ac:dyDescent="0.35">
      <c r="A1198" s="70">
        <f t="shared" si="27"/>
        <v>1179</v>
      </c>
      <c r="B1198" s="170">
        <v>948786.23310045898</v>
      </c>
      <c r="U1198" s="145">
        <v>1178</v>
      </c>
      <c r="V1198" s="145">
        <v>-14782039.290894058</v>
      </c>
    </row>
    <row r="1199" spans="1:22" x14ac:dyDescent="0.35">
      <c r="A1199" s="70">
        <f t="shared" si="27"/>
        <v>1180</v>
      </c>
      <c r="B1199" s="170">
        <v>948786.23310045898</v>
      </c>
      <c r="U1199" s="145">
        <v>1179</v>
      </c>
      <c r="V1199" s="145">
        <v>12062246.106582344</v>
      </c>
    </row>
    <row r="1200" spans="1:22" x14ac:dyDescent="0.35">
      <c r="A1200" s="70">
        <f t="shared" si="27"/>
        <v>1181</v>
      </c>
      <c r="B1200" s="170">
        <v>948786.23310045898</v>
      </c>
      <c r="U1200" s="145">
        <v>1180</v>
      </c>
      <c r="V1200" s="145">
        <v>29683796.893058814</v>
      </c>
    </row>
    <row r="1201" spans="1:22" x14ac:dyDescent="0.35">
      <c r="A1201" s="70">
        <f t="shared" si="27"/>
        <v>1182</v>
      </c>
      <c r="B1201" s="170">
        <v>948786.23310045898</v>
      </c>
      <c r="U1201" s="145">
        <v>1181</v>
      </c>
      <c r="V1201" s="145">
        <v>5714849.6181932949</v>
      </c>
    </row>
    <row r="1202" spans="1:22" x14ac:dyDescent="0.35">
      <c r="A1202" s="70">
        <f t="shared" si="27"/>
        <v>1183</v>
      </c>
      <c r="B1202" s="170">
        <v>948786.23310045898</v>
      </c>
      <c r="U1202" s="145">
        <v>1182</v>
      </c>
      <c r="V1202" s="145">
        <v>-21690315.510429204</v>
      </c>
    </row>
    <row r="1203" spans="1:22" x14ac:dyDescent="0.35">
      <c r="A1203" s="70">
        <f t="shared" si="27"/>
        <v>1184</v>
      </c>
      <c r="B1203" s="170">
        <v>948786.23310045898</v>
      </c>
      <c r="U1203" s="145">
        <v>1183</v>
      </c>
      <c r="V1203" s="145">
        <v>19856322.237527508</v>
      </c>
    </row>
    <row r="1204" spans="1:22" x14ac:dyDescent="0.35">
      <c r="A1204" s="70">
        <f t="shared" si="27"/>
        <v>1185</v>
      </c>
      <c r="B1204" s="170">
        <v>948786.23310045898</v>
      </c>
      <c r="U1204" s="145">
        <v>1184</v>
      </c>
      <c r="V1204" s="145">
        <v>59810870.758111626</v>
      </c>
    </row>
    <row r="1205" spans="1:22" x14ac:dyDescent="0.35">
      <c r="A1205" s="70">
        <f t="shared" si="27"/>
        <v>1186</v>
      </c>
      <c r="B1205" s="170">
        <v>948786.23310045898</v>
      </c>
      <c r="U1205" s="145">
        <v>1185</v>
      </c>
      <c r="V1205" s="145">
        <v>-8962580.587344747</v>
      </c>
    </row>
    <row r="1206" spans="1:22" x14ac:dyDescent="0.35">
      <c r="A1206" s="70">
        <f t="shared" si="27"/>
        <v>1187</v>
      </c>
      <c r="B1206" s="170">
        <v>948786.23310045898</v>
      </c>
      <c r="U1206" s="145">
        <v>1186</v>
      </c>
      <c r="V1206" s="145">
        <v>30432152.089051947</v>
      </c>
    </row>
    <row r="1207" spans="1:22" x14ac:dyDescent="0.35">
      <c r="A1207" s="70">
        <f t="shared" si="27"/>
        <v>1188</v>
      </c>
      <c r="B1207" s="170">
        <v>948786.23310045898</v>
      </c>
      <c r="U1207" s="145">
        <v>1187</v>
      </c>
      <c r="V1207" s="145">
        <v>-10819684.663328208</v>
      </c>
    </row>
    <row r="1208" spans="1:22" x14ac:dyDescent="0.35">
      <c r="A1208" s="70">
        <f t="shared" si="27"/>
        <v>1189</v>
      </c>
      <c r="B1208" s="170">
        <v>948786.23310045898</v>
      </c>
      <c r="U1208" s="145">
        <v>1188</v>
      </c>
      <c r="V1208" s="145">
        <v>-3687099.9334966168</v>
      </c>
    </row>
    <row r="1209" spans="1:22" x14ac:dyDescent="0.35">
      <c r="A1209" s="70">
        <f t="shared" si="27"/>
        <v>1190</v>
      </c>
      <c r="B1209" s="170">
        <v>948786.23310045898</v>
      </c>
      <c r="U1209" s="145">
        <v>1189</v>
      </c>
      <c r="V1209" s="145">
        <v>8351040.7650974207</v>
      </c>
    </row>
    <row r="1210" spans="1:22" x14ac:dyDescent="0.35">
      <c r="A1210" s="70">
        <f t="shared" si="27"/>
        <v>1191</v>
      </c>
      <c r="B1210" s="170">
        <v>948786.23310045898</v>
      </c>
      <c r="U1210" s="145">
        <v>1190</v>
      </c>
      <c r="V1210" s="145">
        <v>12196205.453251056</v>
      </c>
    </row>
    <row r="1211" spans="1:22" x14ac:dyDescent="0.35">
      <c r="A1211" s="70">
        <f t="shared" si="27"/>
        <v>1192</v>
      </c>
      <c r="B1211" s="170">
        <v>948786.23310045898</v>
      </c>
      <c r="U1211" s="145">
        <v>1191</v>
      </c>
      <c r="V1211" s="145">
        <v>-4934803.0378983207</v>
      </c>
    </row>
    <row r="1212" spans="1:22" x14ac:dyDescent="0.35">
      <c r="A1212" s="70">
        <f t="shared" si="27"/>
        <v>1193</v>
      </c>
      <c r="B1212" s="170">
        <v>948786.23310045898</v>
      </c>
      <c r="U1212" s="145">
        <v>1192</v>
      </c>
      <c r="V1212" s="145">
        <v>6413795.1766957976</v>
      </c>
    </row>
    <row r="1213" spans="1:22" x14ac:dyDescent="0.35">
      <c r="A1213" s="70">
        <f t="shared" si="27"/>
        <v>1194</v>
      </c>
      <c r="B1213" s="170">
        <v>948786.23310045898</v>
      </c>
      <c r="U1213" s="145">
        <v>1193</v>
      </c>
      <c r="V1213" s="145">
        <v>55279449.946298189</v>
      </c>
    </row>
    <row r="1214" spans="1:22" x14ac:dyDescent="0.35">
      <c r="A1214" s="70">
        <f t="shared" si="27"/>
        <v>1195</v>
      </c>
      <c r="B1214" s="170">
        <v>948786.23310045898</v>
      </c>
      <c r="U1214" s="145">
        <v>1194</v>
      </c>
      <c r="V1214" s="145">
        <v>-2499769.1679997034</v>
      </c>
    </row>
    <row r="1215" spans="1:22" x14ac:dyDescent="0.35">
      <c r="A1215" s="70">
        <f t="shared" si="27"/>
        <v>1196</v>
      </c>
      <c r="B1215" s="170">
        <v>948786.23310045898</v>
      </c>
      <c r="U1215" s="145">
        <v>1195</v>
      </c>
      <c r="V1215" s="145">
        <v>-19828731.672052681</v>
      </c>
    </row>
    <row r="1216" spans="1:22" x14ac:dyDescent="0.35">
      <c r="A1216" s="70">
        <f t="shared" si="27"/>
        <v>1197</v>
      </c>
      <c r="B1216" s="170">
        <v>948786.23310045898</v>
      </c>
      <c r="U1216" s="145">
        <v>1196</v>
      </c>
      <c r="V1216" s="145">
        <v>-8482620.9524746854</v>
      </c>
    </row>
    <row r="1217" spans="1:22" x14ac:dyDescent="0.35">
      <c r="A1217" s="70">
        <f t="shared" si="27"/>
        <v>1198</v>
      </c>
      <c r="B1217" s="170">
        <v>948786.23310045898</v>
      </c>
      <c r="U1217" s="145">
        <v>1197</v>
      </c>
      <c r="V1217" s="145">
        <v>-21727533.156778306</v>
      </c>
    </row>
    <row r="1218" spans="1:22" x14ac:dyDescent="0.35">
      <c r="A1218" s="70">
        <f t="shared" si="27"/>
        <v>1199</v>
      </c>
      <c r="B1218" s="170">
        <v>948786.23310045898</v>
      </c>
      <c r="U1218" s="145">
        <v>1198</v>
      </c>
      <c r="V1218" s="145">
        <v>15613028.02568607</v>
      </c>
    </row>
    <row r="1219" spans="1:22" x14ac:dyDescent="0.35">
      <c r="A1219" s="70">
        <f t="shared" si="27"/>
        <v>1200</v>
      </c>
      <c r="B1219" s="170">
        <v>948786.23310045898</v>
      </c>
      <c r="U1219" s="145">
        <v>1199</v>
      </c>
      <c r="V1219" s="145">
        <v>-15512449.08519144</v>
      </c>
    </row>
    <row r="1220" spans="1:22" x14ac:dyDescent="0.35">
      <c r="A1220" s="70">
        <f t="shared" si="27"/>
        <v>1201</v>
      </c>
      <c r="B1220" s="170">
        <v>948786.23310045898</v>
      </c>
      <c r="U1220" s="145">
        <v>1200</v>
      </c>
      <c r="V1220" s="145">
        <v>-17923690.516679913</v>
      </c>
    </row>
    <row r="1221" spans="1:22" x14ac:dyDescent="0.35">
      <c r="A1221" s="70">
        <f t="shared" si="27"/>
        <v>1202</v>
      </c>
      <c r="B1221" s="170">
        <v>948786.23310045898</v>
      </c>
      <c r="U1221" s="145">
        <v>1201</v>
      </c>
      <c r="V1221" s="145">
        <v>-15733558.525000105</v>
      </c>
    </row>
    <row r="1222" spans="1:22" x14ac:dyDescent="0.35">
      <c r="A1222" s="70">
        <f t="shared" si="27"/>
        <v>1203</v>
      </c>
      <c r="B1222" s="170">
        <v>948786.23310045898</v>
      </c>
      <c r="U1222" s="145">
        <v>1202</v>
      </c>
      <c r="V1222" s="145">
        <v>-799562.96001696959</v>
      </c>
    </row>
    <row r="1223" spans="1:22" x14ac:dyDescent="0.35">
      <c r="A1223" s="70">
        <f t="shared" si="27"/>
        <v>1204</v>
      </c>
      <c r="B1223" s="170">
        <v>948786.23310045898</v>
      </c>
      <c r="U1223" s="145">
        <v>1203</v>
      </c>
      <c r="V1223" s="145">
        <v>-5848581.9384423327</v>
      </c>
    </row>
    <row r="1224" spans="1:22" x14ac:dyDescent="0.35">
      <c r="A1224" s="70">
        <f t="shared" si="27"/>
        <v>1205</v>
      </c>
      <c r="B1224" s="170">
        <v>948786.23310045898</v>
      </c>
      <c r="U1224" s="145">
        <v>1204</v>
      </c>
      <c r="V1224" s="145">
        <v>4325428.3767639585</v>
      </c>
    </row>
    <row r="1225" spans="1:22" x14ac:dyDescent="0.35">
      <c r="A1225" s="70">
        <f t="shared" si="27"/>
        <v>1206</v>
      </c>
      <c r="B1225" s="170">
        <v>948786.23310045898</v>
      </c>
      <c r="U1225" s="145">
        <v>1205</v>
      </c>
      <c r="V1225" s="145">
        <v>5683428.1505631246</v>
      </c>
    </row>
    <row r="1226" spans="1:22" x14ac:dyDescent="0.35">
      <c r="A1226" s="70">
        <f t="shared" si="27"/>
        <v>1207</v>
      </c>
      <c r="B1226" s="170">
        <v>948786.23310045898</v>
      </c>
      <c r="U1226" s="145">
        <v>1206</v>
      </c>
      <c r="V1226" s="145">
        <v>-8942842.7033305112</v>
      </c>
    </row>
    <row r="1227" spans="1:22" x14ac:dyDescent="0.35">
      <c r="A1227" s="70">
        <f t="shared" si="27"/>
        <v>1208</v>
      </c>
      <c r="B1227" s="170">
        <v>948786.23310045898</v>
      </c>
      <c r="U1227" s="145">
        <v>1207</v>
      </c>
      <c r="V1227" s="145">
        <v>-7383460.0595576558</v>
      </c>
    </row>
    <row r="1228" spans="1:22" x14ac:dyDescent="0.35">
      <c r="A1228" s="70">
        <f t="shared" si="27"/>
        <v>1209</v>
      </c>
      <c r="B1228" s="170">
        <v>948786.23310045898</v>
      </c>
      <c r="U1228" s="145">
        <v>1208</v>
      </c>
      <c r="V1228" s="145">
        <v>5537290.0664551109</v>
      </c>
    </row>
    <row r="1229" spans="1:22" x14ac:dyDescent="0.35">
      <c r="A1229" s="70">
        <f t="shared" si="27"/>
        <v>1210</v>
      </c>
      <c r="B1229" s="170">
        <v>948786.23310045898</v>
      </c>
      <c r="U1229" s="145">
        <v>1209</v>
      </c>
      <c r="V1229" s="145">
        <v>-11249793.678128202</v>
      </c>
    </row>
    <row r="1230" spans="1:22" x14ac:dyDescent="0.35">
      <c r="A1230" s="70">
        <f t="shared" si="27"/>
        <v>1211</v>
      </c>
      <c r="B1230" s="170">
        <v>948786.23310045898</v>
      </c>
      <c r="U1230" s="145">
        <v>1210</v>
      </c>
      <c r="V1230" s="145">
        <v>3736752.2266469747</v>
      </c>
    </row>
    <row r="1231" spans="1:22" x14ac:dyDescent="0.35">
      <c r="A1231" s="70">
        <f t="shared" si="27"/>
        <v>1212</v>
      </c>
      <c r="B1231" s="170">
        <v>948786.23310045898</v>
      </c>
      <c r="U1231" s="145">
        <v>1211</v>
      </c>
      <c r="V1231" s="145">
        <v>22403617.91498512</v>
      </c>
    </row>
    <row r="1232" spans="1:22" x14ac:dyDescent="0.35">
      <c r="A1232" s="70">
        <f t="shared" si="27"/>
        <v>1213</v>
      </c>
      <c r="B1232" s="170">
        <v>948786.23310045898</v>
      </c>
      <c r="U1232" s="145">
        <v>1212</v>
      </c>
      <c r="V1232" s="145">
        <v>7817210.0384456962</v>
      </c>
    </row>
    <row r="1233" spans="1:22" x14ac:dyDescent="0.35">
      <c r="A1233" s="70">
        <f t="shared" si="27"/>
        <v>1214</v>
      </c>
      <c r="B1233" s="170">
        <v>948786.23310045898</v>
      </c>
      <c r="U1233" s="145">
        <v>1213</v>
      </c>
      <c r="V1233" s="145">
        <v>-29402230.923911985</v>
      </c>
    </row>
    <row r="1234" spans="1:22" x14ac:dyDescent="0.35">
      <c r="A1234" s="70">
        <f t="shared" si="27"/>
        <v>1215</v>
      </c>
      <c r="B1234" s="170">
        <v>948786.23310045898</v>
      </c>
      <c r="U1234" s="145">
        <v>1214</v>
      </c>
      <c r="V1234" s="145">
        <v>21315379.0962107</v>
      </c>
    </row>
    <row r="1235" spans="1:22" x14ac:dyDescent="0.35">
      <c r="A1235" s="70">
        <f t="shared" si="27"/>
        <v>1216</v>
      </c>
      <c r="B1235" s="170">
        <v>948786.23310045898</v>
      </c>
      <c r="U1235" s="145">
        <v>1215</v>
      </c>
      <c r="V1235" s="145">
        <v>16552671.412208557</v>
      </c>
    </row>
    <row r="1236" spans="1:22" x14ac:dyDescent="0.35">
      <c r="A1236" s="70">
        <f t="shared" si="27"/>
        <v>1217</v>
      </c>
      <c r="B1236" s="170">
        <v>948786.23310045898</v>
      </c>
      <c r="U1236" s="145">
        <v>1216</v>
      </c>
      <c r="V1236" s="145">
        <v>-1321781.5625321381</v>
      </c>
    </row>
    <row r="1237" spans="1:22" x14ac:dyDescent="0.35">
      <c r="A1237" s="70">
        <f t="shared" si="27"/>
        <v>1218</v>
      </c>
      <c r="B1237" s="170">
        <v>948786.23310045898</v>
      </c>
      <c r="U1237" s="145">
        <v>1217</v>
      </c>
      <c r="V1237" s="145">
        <v>-38957632.663248479</v>
      </c>
    </row>
    <row r="1238" spans="1:22" x14ac:dyDescent="0.35">
      <c r="A1238" s="70">
        <f t="shared" ref="A1238:A1301" si="28">A1237+1</f>
        <v>1219</v>
      </c>
      <c r="B1238" s="170">
        <v>948786.23310045898</v>
      </c>
      <c r="U1238" s="145">
        <v>1218</v>
      </c>
      <c r="V1238" s="145">
        <v>-3812185.603887856</v>
      </c>
    </row>
    <row r="1239" spans="1:22" x14ac:dyDescent="0.35">
      <c r="A1239" s="70">
        <f t="shared" si="28"/>
        <v>1220</v>
      </c>
      <c r="B1239" s="170">
        <v>948786.23310045898</v>
      </c>
      <c r="U1239" s="145">
        <v>1219</v>
      </c>
      <c r="V1239" s="145">
        <v>5258544.8370798938</v>
      </c>
    </row>
    <row r="1240" spans="1:22" x14ac:dyDescent="0.35">
      <c r="A1240" s="70">
        <f t="shared" si="28"/>
        <v>1221</v>
      </c>
      <c r="B1240" s="170">
        <v>948786.23310045898</v>
      </c>
      <c r="U1240" s="145">
        <v>1220</v>
      </c>
      <c r="V1240" s="145">
        <v>16119038.261809349</v>
      </c>
    </row>
    <row r="1241" spans="1:22" x14ac:dyDescent="0.35">
      <c r="A1241" s="70">
        <f t="shared" si="28"/>
        <v>1222</v>
      </c>
      <c r="B1241" s="170">
        <v>948786.23310045898</v>
      </c>
      <c r="U1241" s="145">
        <v>1221</v>
      </c>
      <c r="V1241" s="145">
        <v>-12347853.630238917</v>
      </c>
    </row>
    <row r="1242" spans="1:22" x14ac:dyDescent="0.35">
      <c r="A1242" s="70">
        <f t="shared" si="28"/>
        <v>1223</v>
      </c>
      <c r="B1242" s="170">
        <v>948786.23310045898</v>
      </c>
      <c r="U1242" s="145">
        <v>1222</v>
      </c>
      <c r="V1242" s="145">
        <v>2900521.0508685447</v>
      </c>
    </row>
    <row r="1243" spans="1:22" x14ac:dyDescent="0.35">
      <c r="A1243" s="70">
        <f t="shared" si="28"/>
        <v>1224</v>
      </c>
      <c r="B1243" s="170">
        <v>948786.23310045898</v>
      </c>
      <c r="U1243" s="145">
        <v>1223</v>
      </c>
      <c r="V1243" s="145">
        <v>28040403.341826841</v>
      </c>
    </row>
    <row r="1244" spans="1:22" x14ac:dyDescent="0.35">
      <c r="A1244" s="70">
        <f t="shared" si="28"/>
        <v>1225</v>
      </c>
      <c r="B1244" s="170">
        <v>948786.23310045898</v>
      </c>
      <c r="U1244" s="145">
        <v>1224</v>
      </c>
      <c r="V1244" s="145">
        <v>15603483.419143751</v>
      </c>
    </row>
    <row r="1245" spans="1:22" x14ac:dyDescent="0.35">
      <c r="A1245" s="70">
        <f t="shared" si="28"/>
        <v>1226</v>
      </c>
      <c r="B1245" s="170">
        <v>948786.23310045898</v>
      </c>
      <c r="U1245" s="145">
        <v>1225</v>
      </c>
      <c r="V1245" s="145">
        <v>12885298.982621305</v>
      </c>
    </row>
    <row r="1246" spans="1:22" x14ac:dyDescent="0.35">
      <c r="A1246" s="70">
        <f t="shared" si="28"/>
        <v>1227</v>
      </c>
      <c r="B1246" s="170">
        <v>948786.23310045898</v>
      </c>
      <c r="U1246" s="145">
        <v>1226</v>
      </c>
      <c r="V1246" s="145">
        <v>14898926.36093168</v>
      </c>
    </row>
    <row r="1247" spans="1:22" x14ac:dyDescent="0.35">
      <c r="A1247" s="70">
        <f t="shared" si="28"/>
        <v>1228</v>
      </c>
      <c r="B1247" s="170">
        <v>948786.23310045898</v>
      </c>
      <c r="U1247" s="145">
        <v>1227</v>
      </c>
      <c r="V1247" s="145">
        <v>-5975849.6612983793</v>
      </c>
    </row>
    <row r="1248" spans="1:22" x14ac:dyDescent="0.35">
      <c r="A1248" s="70">
        <f t="shared" si="28"/>
        <v>1229</v>
      </c>
      <c r="B1248" s="170">
        <v>948786.23310045898</v>
      </c>
      <c r="U1248" s="145">
        <v>1228</v>
      </c>
      <c r="V1248" s="145">
        <v>-14707189.956173159</v>
      </c>
    </row>
    <row r="1249" spans="1:22" x14ac:dyDescent="0.35">
      <c r="A1249" s="70">
        <f t="shared" si="28"/>
        <v>1230</v>
      </c>
      <c r="B1249" s="170">
        <v>948786.23310045898</v>
      </c>
      <c r="U1249" s="145">
        <v>1229</v>
      </c>
      <c r="V1249" s="145">
        <v>11592434.919158272</v>
      </c>
    </row>
    <row r="1250" spans="1:22" x14ac:dyDescent="0.35">
      <c r="A1250" s="70">
        <f t="shared" si="28"/>
        <v>1231</v>
      </c>
      <c r="B1250" s="170">
        <v>948786.23310045898</v>
      </c>
      <c r="U1250" s="145">
        <v>1230</v>
      </c>
      <c r="V1250" s="145">
        <v>-771352.55560962483</v>
      </c>
    </row>
    <row r="1251" spans="1:22" x14ac:dyDescent="0.35">
      <c r="A1251" s="70">
        <f t="shared" si="28"/>
        <v>1232</v>
      </c>
      <c r="B1251" s="170">
        <v>948786.23310045898</v>
      </c>
      <c r="U1251" s="145">
        <v>1231</v>
      </c>
      <c r="V1251" s="145">
        <v>15326903.535329878</v>
      </c>
    </row>
    <row r="1252" spans="1:22" x14ac:dyDescent="0.35">
      <c r="A1252" s="70">
        <f t="shared" si="28"/>
        <v>1233</v>
      </c>
      <c r="B1252" s="170">
        <v>948786.23310045898</v>
      </c>
      <c r="U1252" s="145">
        <v>1232</v>
      </c>
      <c r="V1252" s="145">
        <v>-9062722.773943413</v>
      </c>
    </row>
    <row r="1253" spans="1:22" x14ac:dyDescent="0.35">
      <c r="A1253" s="70">
        <f t="shared" si="28"/>
        <v>1234</v>
      </c>
      <c r="B1253" s="170">
        <v>948786.23310045898</v>
      </c>
      <c r="U1253" s="145">
        <v>1233</v>
      </c>
      <c r="V1253" s="145">
        <v>2624280.1670904309</v>
      </c>
    </row>
    <row r="1254" spans="1:22" x14ac:dyDescent="0.35">
      <c r="A1254" s="70">
        <f t="shared" si="28"/>
        <v>1235</v>
      </c>
      <c r="B1254" s="170">
        <v>948786.23310045898</v>
      </c>
      <c r="U1254" s="145">
        <v>1234</v>
      </c>
      <c r="V1254" s="145">
        <v>-11045042.168740112</v>
      </c>
    </row>
    <row r="1255" spans="1:22" x14ac:dyDescent="0.35">
      <c r="A1255" s="70">
        <f t="shared" si="28"/>
        <v>1236</v>
      </c>
      <c r="B1255" s="170">
        <v>948786.23310045898</v>
      </c>
      <c r="U1255" s="145">
        <v>1235</v>
      </c>
      <c r="V1255" s="145">
        <v>-5101230.983676292</v>
      </c>
    </row>
    <row r="1256" spans="1:22" x14ac:dyDescent="0.35">
      <c r="A1256" s="70">
        <f t="shared" si="28"/>
        <v>1237</v>
      </c>
      <c r="B1256" s="170">
        <v>948786.23310045898</v>
      </c>
      <c r="U1256" s="145">
        <v>1236</v>
      </c>
      <c r="V1256" s="145">
        <v>39045816.712141015</v>
      </c>
    </row>
    <row r="1257" spans="1:22" x14ac:dyDescent="0.35">
      <c r="A1257" s="70">
        <f t="shared" si="28"/>
        <v>1238</v>
      </c>
      <c r="B1257" s="170">
        <v>948786.23310045898</v>
      </c>
      <c r="U1257" s="145">
        <v>1237</v>
      </c>
      <c r="V1257" s="145">
        <v>-26125893.126395319</v>
      </c>
    </row>
    <row r="1258" spans="1:22" x14ac:dyDescent="0.35">
      <c r="A1258" s="70">
        <f t="shared" si="28"/>
        <v>1239</v>
      </c>
      <c r="B1258" s="170">
        <v>948786.23310045898</v>
      </c>
      <c r="U1258" s="145">
        <v>1238</v>
      </c>
      <c r="V1258" s="145">
        <v>16502400.610077236</v>
      </c>
    </row>
    <row r="1259" spans="1:22" x14ac:dyDescent="0.35">
      <c r="A1259" s="70">
        <f t="shared" si="28"/>
        <v>1240</v>
      </c>
      <c r="B1259" s="170">
        <v>948786.23310045898</v>
      </c>
      <c r="U1259" s="145">
        <v>1239</v>
      </c>
      <c r="V1259" s="145">
        <v>-1610860.2368740328</v>
      </c>
    </row>
    <row r="1260" spans="1:22" x14ac:dyDescent="0.35">
      <c r="A1260" s="70">
        <f t="shared" si="28"/>
        <v>1241</v>
      </c>
      <c r="B1260" s="170">
        <v>948786.23310045898</v>
      </c>
      <c r="U1260" s="145">
        <v>1240</v>
      </c>
      <c r="V1260" s="145">
        <v>3396834.7178210355</v>
      </c>
    </row>
    <row r="1261" spans="1:22" x14ac:dyDescent="0.35">
      <c r="A1261" s="70">
        <f t="shared" si="28"/>
        <v>1242</v>
      </c>
      <c r="B1261" s="170">
        <v>948786.23310045898</v>
      </c>
      <c r="U1261" s="145">
        <v>1241</v>
      </c>
      <c r="V1261" s="145">
        <v>-181879.97874410078</v>
      </c>
    </row>
    <row r="1262" spans="1:22" x14ac:dyDescent="0.35">
      <c r="A1262" s="70">
        <f t="shared" si="28"/>
        <v>1243</v>
      </c>
      <c r="B1262" s="170">
        <v>948786.23310045898</v>
      </c>
      <c r="U1262" s="145">
        <v>1242</v>
      </c>
      <c r="V1262" s="145">
        <v>-19318781.946134198</v>
      </c>
    </row>
    <row r="1263" spans="1:22" x14ac:dyDescent="0.35">
      <c r="A1263" s="70">
        <f t="shared" si="28"/>
        <v>1244</v>
      </c>
      <c r="B1263" s="170">
        <v>948786.23310045898</v>
      </c>
      <c r="U1263" s="145">
        <v>1243</v>
      </c>
      <c r="V1263" s="145">
        <v>-42764796.240010768</v>
      </c>
    </row>
    <row r="1264" spans="1:22" x14ac:dyDescent="0.35">
      <c r="A1264" s="70">
        <f t="shared" si="28"/>
        <v>1245</v>
      </c>
      <c r="B1264" s="170">
        <v>948786.23310045898</v>
      </c>
      <c r="U1264" s="145">
        <v>1244</v>
      </c>
      <c r="V1264" s="145">
        <v>-4204281.038128227</v>
      </c>
    </row>
    <row r="1265" spans="1:22" x14ac:dyDescent="0.35">
      <c r="A1265" s="70">
        <f t="shared" si="28"/>
        <v>1246</v>
      </c>
      <c r="B1265" s="170">
        <v>948786.23310045898</v>
      </c>
      <c r="U1265" s="145">
        <v>1245</v>
      </c>
      <c r="V1265" s="145">
        <v>8534755.2395904474</v>
      </c>
    </row>
    <row r="1266" spans="1:22" x14ac:dyDescent="0.35">
      <c r="A1266" s="70">
        <f t="shared" si="28"/>
        <v>1247</v>
      </c>
      <c r="B1266" s="170">
        <v>948786.23310045898</v>
      </c>
      <c r="U1266" s="145">
        <v>1246</v>
      </c>
      <c r="V1266" s="145">
        <v>8338610.1160541326</v>
      </c>
    </row>
    <row r="1267" spans="1:22" x14ac:dyDescent="0.35">
      <c r="A1267" s="70">
        <f t="shared" si="28"/>
        <v>1248</v>
      </c>
      <c r="B1267" s="170">
        <v>948786.23310045898</v>
      </c>
      <c r="U1267" s="145">
        <v>1247</v>
      </c>
      <c r="V1267" s="145">
        <v>15819946.751516573</v>
      </c>
    </row>
    <row r="1268" spans="1:22" x14ac:dyDescent="0.35">
      <c r="A1268" s="70">
        <f t="shared" si="28"/>
        <v>1249</v>
      </c>
      <c r="B1268" s="170">
        <v>948786.23310045898</v>
      </c>
      <c r="U1268" s="145">
        <v>1248</v>
      </c>
      <c r="V1268" s="145">
        <v>90832.860134739429</v>
      </c>
    </row>
    <row r="1269" spans="1:22" x14ac:dyDescent="0.35">
      <c r="A1269" s="70">
        <f t="shared" si="28"/>
        <v>1250</v>
      </c>
      <c r="B1269" s="170">
        <v>948786.23310045898</v>
      </c>
      <c r="U1269" s="145">
        <v>1249</v>
      </c>
      <c r="V1269" s="145">
        <v>3630769.6849258691</v>
      </c>
    </row>
    <row r="1270" spans="1:22" x14ac:dyDescent="0.35">
      <c r="A1270" s="70">
        <f t="shared" si="28"/>
        <v>1251</v>
      </c>
      <c r="B1270" s="170">
        <v>948786.23310045898</v>
      </c>
      <c r="U1270" s="145">
        <v>1250</v>
      </c>
      <c r="V1270" s="145">
        <v>1498941.5838634893</v>
      </c>
    </row>
    <row r="1271" spans="1:22" x14ac:dyDescent="0.35">
      <c r="A1271" s="70">
        <f t="shared" si="28"/>
        <v>1252</v>
      </c>
      <c r="B1271" s="170">
        <v>948786.23310045898</v>
      </c>
      <c r="U1271" s="145">
        <v>1251</v>
      </c>
      <c r="V1271" s="145">
        <v>8104019.3590284772</v>
      </c>
    </row>
    <row r="1272" spans="1:22" x14ac:dyDescent="0.35">
      <c r="A1272" s="70">
        <f t="shared" si="28"/>
        <v>1253</v>
      </c>
      <c r="B1272" s="170">
        <v>948786.23310045898</v>
      </c>
      <c r="U1272" s="145">
        <v>1252</v>
      </c>
      <c r="V1272" s="145">
        <v>-10078164.683024373</v>
      </c>
    </row>
    <row r="1273" spans="1:22" x14ac:dyDescent="0.35">
      <c r="A1273" s="70">
        <f t="shared" si="28"/>
        <v>1254</v>
      </c>
      <c r="B1273" s="170">
        <v>948786.23310045898</v>
      </c>
      <c r="U1273" s="145">
        <v>1253</v>
      </c>
      <c r="V1273" s="145">
        <v>-15027505.705350112</v>
      </c>
    </row>
    <row r="1274" spans="1:22" x14ac:dyDescent="0.35">
      <c r="A1274" s="70">
        <f t="shared" si="28"/>
        <v>1255</v>
      </c>
      <c r="B1274" s="170">
        <v>948786.23310045898</v>
      </c>
      <c r="U1274" s="145">
        <v>1254</v>
      </c>
      <c r="V1274" s="145">
        <v>2262521.4776180536</v>
      </c>
    </row>
    <row r="1275" spans="1:22" x14ac:dyDescent="0.35">
      <c r="A1275" s="70">
        <f t="shared" si="28"/>
        <v>1256</v>
      </c>
      <c r="B1275" s="170">
        <v>948786.23310045898</v>
      </c>
      <c r="U1275" s="145">
        <v>1255</v>
      </c>
      <c r="V1275" s="145">
        <v>14780822.161760755</v>
      </c>
    </row>
    <row r="1276" spans="1:22" x14ac:dyDescent="0.35">
      <c r="A1276" s="70">
        <f t="shared" si="28"/>
        <v>1257</v>
      </c>
      <c r="B1276" s="170">
        <v>948786.23310045898</v>
      </c>
      <c r="U1276" s="145">
        <v>1256</v>
      </c>
      <c r="V1276" s="145">
        <v>20435396.147862513</v>
      </c>
    </row>
    <row r="1277" spans="1:22" x14ac:dyDescent="0.35">
      <c r="A1277" s="70">
        <f t="shared" si="28"/>
        <v>1258</v>
      </c>
      <c r="B1277" s="170">
        <v>948786.23310045898</v>
      </c>
      <c r="U1277" s="145">
        <v>1257</v>
      </c>
      <c r="V1277" s="145">
        <v>4936403.1402284987</v>
      </c>
    </row>
    <row r="1278" spans="1:22" x14ac:dyDescent="0.35">
      <c r="A1278" s="70">
        <f t="shared" si="28"/>
        <v>1259</v>
      </c>
      <c r="B1278" s="170">
        <v>948786.23310045898</v>
      </c>
      <c r="U1278" s="145">
        <v>1258</v>
      </c>
      <c r="V1278" s="145">
        <v>20326271.339543045</v>
      </c>
    </row>
    <row r="1279" spans="1:22" x14ac:dyDescent="0.35">
      <c r="A1279" s="70">
        <f t="shared" si="28"/>
        <v>1260</v>
      </c>
      <c r="B1279" s="170">
        <v>948786.23310045898</v>
      </c>
      <c r="U1279" s="145">
        <v>1259</v>
      </c>
      <c r="V1279" s="145">
        <v>611371.17493202537</v>
      </c>
    </row>
    <row r="1280" spans="1:22" x14ac:dyDescent="0.35">
      <c r="A1280" s="70">
        <f t="shared" si="28"/>
        <v>1261</v>
      </c>
      <c r="B1280" s="170">
        <v>948786.23310045898</v>
      </c>
      <c r="U1280" s="145">
        <v>1260</v>
      </c>
      <c r="V1280" s="145">
        <v>13300161.382391606</v>
      </c>
    </row>
    <row r="1281" spans="1:22" x14ac:dyDescent="0.35">
      <c r="A1281" s="70">
        <f t="shared" si="28"/>
        <v>1262</v>
      </c>
      <c r="B1281" s="170">
        <v>948786.23310045898</v>
      </c>
      <c r="U1281" s="145">
        <v>1261</v>
      </c>
      <c r="V1281" s="145">
        <v>-10991859.560212458</v>
      </c>
    </row>
    <row r="1282" spans="1:22" x14ac:dyDescent="0.35">
      <c r="A1282" s="70">
        <f t="shared" si="28"/>
        <v>1263</v>
      </c>
      <c r="B1282" s="170">
        <v>948786.23310045898</v>
      </c>
      <c r="U1282" s="145">
        <v>1262</v>
      </c>
      <c r="V1282" s="145">
        <v>4021005.590920087</v>
      </c>
    </row>
    <row r="1283" spans="1:22" x14ac:dyDescent="0.35">
      <c r="A1283" s="70">
        <f t="shared" si="28"/>
        <v>1264</v>
      </c>
      <c r="B1283" s="170">
        <v>948786.23310045898</v>
      </c>
      <c r="U1283" s="145">
        <v>1263</v>
      </c>
      <c r="V1283" s="145">
        <v>29106469.824037336</v>
      </c>
    </row>
    <row r="1284" spans="1:22" x14ac:dyDescent="0.35">
      <c r="A1284" s="70">
        <f t="shared" si="28"/>
        <v>1265</v>
      </c>
      <c r="B1284" s="170">
        <v>948786.23310045898</v>
      </c>
      <c r="U1284" s="145">
        <v>1264</v>
      </c>
      <c r="V1284" s="145">
        <v>-6104143.3100540414</v>
      </c>
    </row>
    <row r="1285" spans="1:22" x14ac:dyDescent="0.35">
      <c r="A1285" s="70">
        <f t="shared" si="28"/>
        <v>1266</v>
      </c>
      <c r="B1285" s="170">
        <v>948786.23310045898</v>
      </c>
      <c r="U1285" s="145">
        <v>1265</v>
      </c>
      <c r="V1285" s="145">
        <v>30915101.802930508</v>
      </c>
    </row>
    <row r="1286" spans="1:22" x14ac:dyDescent="0.35">
      <c r="A1286" s="70">
        <f t="shared" si="28"/>
        <v>1267</v>
      </c>
      <c r="B1286" s="170">
        <v>948786.23310045898</v>
      </c>
      <c r="U1286" s="145">
        <v>1266</v>
      </c>
      <c r="V1286" s="145">
        <v>27199356.383666702</v>
      </c>
    </row>
    <row r="1287" spans="1:22" x14ac:dyDescent="0.35">
      <c r="A1287" s="70">
        <f t="shared" si="28"/>
        <v>1268</v>
      </c>
      <c r="B1287" s="170">
        <v>948786.23310045898</v>
      </c>
      <c r="U1287" s="145">
        <v>1267</v>
      </c>
      <c r="V1287" s="145">
        <v>2902473.2335576341</v>
      </c>
    </row>
    <row r="1288" spans="1:22" x14ac:dyDescent="0.35">
      <c r="A1288" s="70">
        <f t="shared" si="28"/>
        <v>1269</v>
      </c>
      <c r="B1288" s="170">
        <v>948786.23310045898</v>
      </c>
      <c r="U1288" s="145">
        <v>1268</v>
      </c>
      <c r="V1288" s="145">
        <v>11724757.109172229</v>
      </c>
    </row>
    <row r="1289" spans="1:22" x14ac:dyDescent="0.35">
      <c r="A1289" s="70">
        <f t="shared" si="28"/>
        <v>1270</v>
      </c>
      <c r="B1289" s="170">
        <v>948786.23310045898</v>
      </c>
      <c r="U1289" s="145">
        <v>1269</v>
      </c>
      <c r="V1289" s="145">
        <v>-11187466.388250355</v>
      </c>
    </row>
    <row r="1290" spans="1:22" x14ac:dyDescent="0.35">
      <c r="A1290" s="70">
        <f t="shared" si="28"/>
        <v>1271</v>
      </c>
      <c r="B1290" s="170">
        <v>948786.23310045898</v>
      </c>
      <c r="U1290" s="145">
        <v>1270</v>
      </c>
      <c r="V1290" s="145">
        <v>20059319.259227786</v>
      </c>
    </row>
    <row r="1291" spans="1:22" x14ac:dyDescent="0.35">
      <c r="A1291" s="70">
        <f t="shared" si="28"/>
        <v>1272</v>
      </c>
      <c r="B1291" s="170">
        <v>948786.23310045898</v>
      </c>
      <c r="U1291" s="145">
        <v>1271</v>
      </c>
      <c r="V1291" s="145">
        <v>21475571.761970002</v>
      </c>
    </row>
    <row r="1292" spans="1:22" x14ac:dyDescent="0.35">
      <c r="A1292" s="70">
        <f t="shared" si="28"/>
        <v>1273</v>
      </c>
      <c r="B1292" s="170">
        <v>948786.23310045898</v>
      </c>
      <c r="U1292" s="145">
        <v>1272</v>
      </c>
      <c r="V1292" s="145">
        <v>35163104.436583042</v>
      </c>
    </row>
    <row r="1293" spans="1:22" x14ac:dyDescent="0.35">
      <c r="A1293" s="70">
        <f t="shared" si="28"/>
        <v>1274</v>
      </c>
      <c r="B1293" s="170">
        <v>948786.23310045898</v>
      </c>
      <c r="U1293" s="145">
        <v>1273</v>
      </c>
      <c r="V1293" s="145">
        <v>-3910940.7649888322</v>
      </c>
    </row>
    <row r="1294" spans="1:22" x14ac:dyDescent="0.35">
      <c r="A1294" s="70">
        <f t="shared" si="28"/>
        <v>1275</v>
      </c>
      <c r="B1294" s="170">
        <v>948786.23310045898</v>
      </c>
      <c r="U1294" s="145">
        <v>1274</v>
      </c>
      <c r="V1294" s="145">
        <v>1890563.1170237139</v>
      </c>
    </row>
    <row r="1295" spans="1:22" x14ac:dyDescent="0.35">
      <c r="A1295" s="70">
        <f t="shared" si="28"/>
        <v>1276</v>
      </c>
      <c r="B1295" s="170">
        <v>948786.23310045898</v>
      </c>
      <c r="U1295" s="145">
        <v>1275</v>
      </c>
      <c r="V1295" s="145">
        <v>12483359.37645524</v>
      </c>
    </row>
    <row r="1296" spans="1:22" x14ac:dyDescent="0.35">
      <c r="A1296" s="70">
        <f t="shared" si="28"/>
        <v>1277</v>
      </c>
      <c r="B1296" s="170">
        <v>948786.23310045898</v>
      </c>
      <c r="U1296" s="145">
        <v>1276</v>
      </c>
      <c r="V1296" s="145">
        <v>-765846.30761739612</v>
      </c>
    </row>
    <row r="1297" spans="1:22" x14ac:dyDescent="0.35">
      <c r="A1297" s="70">
        <f t="shared" si="28"/>
        <v>1278</v>
      </c>
      <c r="B1297" s="170">
        <v>948786.23310045898</v>
      </c>
      <c r="U1297" s="145">
        <v>1277</v>
      </c>
      <c r="V1297" s="145">
        <v>34243315.377661459</v>
      </c>
    </row>
    <row r="1298" spans="1:22" x14ac:dyDescent="0.35">
      <c r="A1298" s="70">
        <f t="shared" si="28"/>
        <v>1279</v>
      </c>
      <c r="B1298" s="170">
        <v>948786.23310045898</v>
      </c>
      <c r="U1298" s="145">
        <v>1278</v>
      </c>
      <c r="V1298" s="145">
        <v>-2530387.6661226228</v>
      </c>
    </row>
    <row r="1299" spans="1:22" x14ac:dyDescent="0.35">
      <c r="A1299" s="70">
        <f t="shared" si="28"/>
        <v>1280</v>
      </c>
      <c r="B1299" s="170">
        <v>948786.23310045898</v>
      </c>
      <c r="U1299" s="145">
        <v>1279</v>
      </c>
      <c r="V1299" s="145">
        <v>42398721.743055314</v>
      </c>
    </row>
    <row r="1300" spans="1:22" x14ac:dyDescent="0.35">
      <c r="A1300" s="70">
        <f t="shared" si="28"/>
        <v>1281</v>
      </c>
      <c r="B1300" s="170">
        <v>948786.23310045898</v>
      </c>
      <c r="U1300" s="145">
        <v>1280</v>
      </c>
      <c r="V1300" s="145">
        <v>17135235.047925692</v>
      </c>
    </row>
    <row r="1301" spans="1:22" x14ac:dyDescent="0.35">
      <c r="A1301" s="70">
        <f t="shared" si="28"/>
        <v>1282</v>
      </c>
      <c r="B1301" s="170">
        <v>948786.23310045898</v>
      </c>
      <c r="U1301" s="145">
        <v>1281</v>
      </c>
      <c r="V1301" s="145">
        <v>-2674529.8524100706</v>
      </c>
    </row>
    <row r="1302" spans="1:22" x14ac:dyDescent="0.35">
      <c r="A1302" s="70">
        <f t="shared" ref="A1302:A1365" si="29">A1301+1</f>
        <v>1283</v>
      </c>
      <c r="B1302" s="170">
        <v>948786.23310045898</v>
      </c>
      <c r="U1302" s="145">
        <v>1282</v>
      </c>
      <c r="V1302" s="145">
        <v>46098437.354596592</v>
      </c>
    </row>
    <row r="1303" spans="1:22" x14ac:dyDescent="0.35">
      <c r="A1303" s="70">
        <f t="shared" si="29"/>
        <v>1284</v>
      </c>
      <c r="B1303" s="170">
        <v>948786.23310045898</v>
      </c>
      <c r="U1303" s="145">
        <v>1283</v>
      </c>
      <c r="V1303" s="145">
        <v>-530769.41865276173</v>
      </c>
    </row>
    <row r="1304" spans="1:22" x14ac:dyDescent="0.35">
      <c r="A1304" s="70">
        <f t="shared" si="29"/>
        <v>1285</v>
      </c>
      <c r="B1304" s="170">
        <v>948786.23310045898</v>
      </c>
      <c r="U1304" s="145">
        <v>1284</v>
      </c>
      <c r="V1304" s="145">
        <v>-10641206.319644503</v>
      </c>
    </row>
    <row r="1305" spans="1:22" x14ac:dyDescent="0.35">
      <c r="A1305" s="70">
        <f t="shared" si="29"/>
        <v>1286</v>
      </c>
      <c r="B1305" s="170">
        <v>948786.23310045898</v>
      </c>
      <c r="U1305" s="145">
        <v>1285</v>
      </c>
      <c r="V1305" s="145">
        <v>-18613780.532045983</v>
      </c>
    </row>
    <row r="1306" spans="1:22" x14ac:dyDescent="0.35">
      <c r="A1306" s="70">
        <f t="shared" si="29"/>
        <v>1287</v>
      </c>
      <c r="B1306" s="170">
        <v>948786.23310045898</v>
      </c>
      <c r="U1306" s="145">
        <v>1286</v>
      </c>
      <c r="V1306" s="145">
        <v>-10701616.856782008</v>
      </c>
    </row>
    <row r="1307" spans="1:22" x14ac:dyDescent="0.35">
      <c r="A1307" s="70">
        <f t="shared" si="29"/>
        <v>1288</v>
      </c>
      <c r="B1307" s="170">
        <v>948786.23310045898</v>
      </c>
      <c r="U1307" s="145">
        <v>1287</v>
      </c>
      <c r="V1307" s="145">
        <v>14440455.77067716</v>
      </c>
    </row>
    <row r="1308" spans="1:22" x14ac:dyDescent="0.35">
      <c r="A1308" s="70">
        <f t="shared" si="29"/>
        <v>1289</v>
      </c>
      <c r="B1308" s="170">
        <v>948786.23310045898</v>
      </c>
      <c r="U1308" s="145">
        <v>1288</v>
      </c>
      <c r="V1308" s="145">
        <v>4828010.143480327</v>
      </c>
    </row>
    <row r="1309" spans="1:22" x14ac:dyDescent="0.35">
      <c r="A1309" s="70">
        <f t="shared" si="29"/>
        <v>1290</v>
      </c>
      <c r="B1309" s="170">
        <v>948786.23310045898</v>
      </c>
      <c r="U1309" s="145">
        <v>1289</v>
      </c>
      <c r="V1309" s="145">
        <v>-21387971.383315615</v>
      </c>
    </row>
    <row r="1310" spans="1:22" x14ac:dyDescent="0.35">
      <c r="A1310" s="70">
        <f t="shared" si="29"/>
        <v>1291</v>
      </c>
      <c r="B1310" s="170">
        <v>948786.23310045898</v>
      </c>
      <c r="U1310" s="145">
        <v>1290</v>
      </c>
      <c r="V1310" s="145">
        <v>-2577781.8778213114</v>
      </c>
    </row>
    <row r="1311" spans="1:22" x14ac:dyDescent="0.35">
      <c r="A1311" s="70">
        <f t="shared" si="29"/>
        <v>1292</v>
      </c>
      <c r="B1311" s="170">
        <v>948786.23310045898</v>
      </c>
      <c r="U1311" s="145">
        <v>1291</v>
      </c>
      <c r="V1311" s="145">
        <v>-11558082.593254551</v>
      </c>
    </row>
    <row r="1312" spans="1:22" x14ac:dyDescent="0.35">
      <c r="A1312" s="70">
        <f t="shared" si="29"/>
        <v>1293</v>
      </c>
      <c r="B1312" s="170">
        <v>948786.23310045898</v>
      </c>
      <c r="U1312" s="145">
        <v>1292</v>
      </c>
      <c r="V1312" s="145">
        <v>16357585.21409674</v>
      </c>
    </row>
    <row r="1313" spans="1:22" x14ac:dyDescent="0.35">
      <c r="A1313" s="70">
        <f t="shared" si="29"/>
        <v>1294</v>
      </c>
      <c r="B1313" s="170">
        <v>948786.23310045898</v>
      </c>
      <c r="U1313" s="145">
        <v>1293</v>
      </c>
      <c r="V1313" s="145">
        <v>39320707.137031093</v>
      </c>
    </row>
    <row r="1314" spans="1:22" x14ac:dyDescent="0.35">
      <c r="A1314" s="70">
        <f t="shared" si="29"/>
        <v>1295</v>
      </c>
      <c r="B1314" s="170">
        <v>948786.23310045898</v>
      </c>
      <c r="U1314" s="145">
        <v>1294</v>
      </c>
      <c r="V1314" s="145">
        <v>25402911.096570205</v>
      </c>
    </row>
    <row r="1315" spans="1:22" x14ac:dyDescent="0.35">
      <c r="A1315" s="70">
        <f t="shared" si="29"/>
        <v>1296</v>
      </c>
      <c r="B1315" s="170">
        <v>948786.23310045898</v>
      </c>
      <c r="U1315" s="145">
        <v>1295</v>
      </c>
      <c r="V1315" s="145">
        <v>13086918.731668804</v>
      </c>
    </row>
    <row r="1316" spans="1:22" x14ac:dyDescent="0.35">
      <c r="A1316" s="70">
        <f t="shared" si="29"/>
        <v>1297</v>
      </c>
      <c r="B1316" s="170">
        <v>948786.23310045898</v>
      </c>
      <c r="U1316" s="145">
        <v>1296</v>
      </c>
      <c r="V1316" s="145">
        <v>16190010.272245415</v>
      </c>
    </row>
    <row r="1317" spans="1:22" x14ac:dyDescent="0.35">
      <c r="A1317" s="70">
        <f t="shared" si="29"/>
        <v>1298</v>
      </c>
      <c r="B1317" s="170">
        <v>948786.23310045898</v>
      </c>
      <c r="U1317" s="145">
        <v>1297</v>
      </c>
      <c r="V1317" s="145">
        <v>18861656.401939347</v>
      </c>
    </row>
    <row r="1318" spans="1:22" x14ac:dyDescent="0.35">
      <c r="A1318" s="70">
        <f t="shared" si="29"/>
        <v>1299</v>
      </c>
      <c r="B1318" s="170">
        <v>948786.23310045898</v>
      </c>
      <c r="U1318" s="145">
        <v>1298</v>
      </c>
      <c r="V1318" s="145">
        <v>19380712.680999767</v>
      </c>
    </row>
    <row r="1319" spans="1:22" x14ac:dyDescent="0.35">
      <c r="A1319" s="70">
        <f t="shared" si="29"/>
        <v>1300</v>
      </c>
      <c r="B1319" s="170">
        <v>948786.23310045898</v>
      </c>
      <c r="U1319" s="145">
        <v>1299</v>
      </c>
      <c r="V1319" s="145">
        <v>-17863017.047334872</v>
      </c>
    </row>
    <row r="1320" spans="1:22" x14ac:dyDescent="0.35">
      <c r="A1320" s="70">
        <f t="shared" si="29"/>
        <v>1301</v>
      </c>
      <c r="B1320" s="170">
        <v>948786.23310045898</v>
      </c>
      <c r="U1320" s="145">
        <v>1300</v>
      </c>
      <c r="V1320" s="145">
        <v>-15593821.023528462</v>
      </c>
    </row>
    <row r="1321" spans="1:22" x14ac:dyDescent="0.35">
      <c r="A1321" s="70">
        <f t="shared" si="29"/>
        <v>1302</v>
      </c>
      <c r="B1321" s="170">
        <v>948786.23310045898</v>
      </c>
      <c r="U1321" s="145">
        <v>1301</v>
      </c>
      <c r="V1321" s="145">
        <v>6314940.9767001197</v>
      </c>
    </row>
    <row r="1322" spans="1:22" x14ac:dyDescent="0.35">
      <c r="A1322" s="70">
        <f t="shared" si="29"/>
        <v>1303</v>
      </c>
      <c r="B1322" s="170">
        <v>948786.23310045898</v>
      </c>
      <c r="U1322" s="145">
        <v>1302</v>
      </c>
      <c r="V1322" s="145">
        <v>4274322.7587918006</v>
      </c>
    </row>
    <row r="1323" spans="1:22" x14ac:dyDescent="0.35">
      <c r="A1323" s="70">
        <f t="shared" si="29"/>
        <v>1304</v>
      </c>
      <c r="B1323" s="170">
        <v>948786.23310045898</v>
      </c>
      <c r="U1323" s="145">
        <v>1303</v>
      </c>
      <c r="V1323" s="145">
        <v>-5019394.1144980285</v>
      </c>
    </row>
    <row r="1324" spans="1:22" x14ac:dyDescent="0.35">
      <c r="A1324" s="70">
        <f t="shared" si="29"/>
        <v>1305</v>
      </c>
      <c r="B1324" s="170">
        <v>948786.23310045898</v>
      </c>
      <c r="U1324" s="145">
        <v>1304</v>
      </c>
      <c r="V1324" s="145">
        <v>8278260.9352711067</v>
      </c>
    </row>
    <row r="1325" spans="1:22" x14ac:dyDescent="0.35">
      <c r="A1325" s="70">
        <f t="shared" si="29"/>
        <v>1306</v>
      </c>
      <c r="B1325" s="170">
        <v>948786.23310045898</v>
      </c>
      <c r="U1325" s="145">
        <v>1305</v>
      </c>
      <c r="V1325" s="145">
        <v>659745.0069260858</v>
      </c>
    </row>
    <row r="1326" spans="1:22" x14ac:dyDescent="0.35">
      <c r="A1326" s="70">
        <f t="shared" si="29"/>
        <v>1307</v>
      </c>
      <c r="B1326" s="170">
        <v>948786.23310045898</v>
      </c>
      <c r="U1326" s="145">
        <v>1306</v>
      </c>
      <c r="V1326" s="145">
        <v>17814549.991737809</v>
      </c>
    </row>
    <row r="1327" spans="1:22" x14ac:dyDescent="0.35">
      <c r="A1327" s="70">
        <f t="shared" si="29"/>
        <v>1308</v>
      </c>
      <c r="B1327" s="170">
        <v>948786.23310045898</v>
      </c>
      <c r="U1327" s="145">
        <v>1307</v>
      </c>
      <c r="V1327" s="145">
        <v>-2597882.1505748183</v>
      </c>
    </row>
    <row r="1328" spans="1:22" x14ac:dyDescent="0.35">
      <c r="A1328" s="70">
        <f t="shared" si="29"/>
        <v>1309</v>
      </c>
      <c r="B1328" s="170">
        <v>948786.23310045898</v>
      </c>
      <c r="U1328" s="145">
        <v>1308</v>
      </c>
      <c r="V1328" s="145">
        <v>13254131.306570932</v>
      </c>
    </row>
    <row r="1329" spans="1:22" x14ac:dyDescent="0.35">
      <c r="A1329" s="70">
        <f t="shared" si="29"/>
        <v>1310</v>
      </c>
      <c r="B1329" s="170">
        <v>948786.23310045898</v>
      </c>
      <c r="U1329" s="145">
        <v>1309</v>
      </c>
      <c r="V1329" s="145">
        <v>29648338.760037176</v>
      </c>
    </row>
    <row r="1330" spans="1:22" x14ac:dyDescent="0.35">
      <c r="A1330" s="70">
        <f t="shared" si="29"/>
        <v>1311</v>
      </c>
      <c r="B1330" s="170">
        <v>948786.23310045898</v>
      </c>
      <c r="U1330" s="145">
        <v>1310</v>
      </c>
      <c r="V1330" s="145">
        <v>10737233.81488426</v>
      </c>
    </row>
    <row r="1331" spans="1:22" x14ac:dyDescent="0.35">
      <c r="A1331" s="70">
        <f t="shared" si="29"/>
        <v>1312</v>
      </c>
      <c r="B1331" s="170">
        <v>948786.23310045898</v>
      </c>
      <c r="U1331" s="145">
        <v>1311</v>
      </c>
      <c r="V1331" s="145">
        <v>12844155.701535456</v>
      </c>
    </row>
    <row r="1332" spans="1:22" x14ac:dyDescent="0.35">
      <c r="A1332" s="70">
        <f t="shared" si="29"/>
        <v>1313</v>
      </c>
      <c r="B1332" s="170">
        <v>948786.23310045898</v>
      </c>
      <c r="U1332" s="145">
        <v>1312</v>
      </c>
      <c r="V1332" s="145">
        <v>17106297.520672761</v>
      </c>
    </row>
    <row r="1333" spans="1:22" x14ac:dyDescent="0.35">
      <c r="A1333" s="70">
        <f t="shared" si="29"/>
        <v>1314</v>
      </c>
      <c r="B1333" s="170">
        <v>948786.23310045898</v>
      </c>
      <c r="U1333" s="145">
        <v>1313</v>
      </c>
      <c r="V1333" s="145">
        <v>18320978.01401177</v>
      </c>
    </row>
    <row r="1334" spans="1:22" x14ac:dyDescent="0.35">
      <c r="A1334" s="70">
        <f t="shared" si="29"/>
        <v>1315</v>
      </c>
      <c r="B1334" s="170">
        <v>948786.23310045898</v>
      </c>
      <c r="U1334" s="145">
        <v>1314</v>
      </c>
      <c r="V1334" s="145">
        <v>-20611404.391384527</v>
      </c>
    </row>
    <row r="1335" spans="1:22" x14ac:dyDescent="0.35">
      <c r="A1335" s="70">
        <f t="shared" si="29"/>
        <v>1316</v>
      </c>
      <c r="B1335" s="170">
        <v>948786.23310045898</v>
      </c>
      <c r="U1335" s="145">
        <v>1315</v>
      </c>
      <c r="V1335" s="145">
        <v>-11570787.913534107</v>
      </c>
    </row>
    <row r="1336" spans="1:22" x14ac:dyDescent="0.35">
      <c r="A1336" s="70">
        <f t="shared" si="29"/>
        <v>1317</v>
      </c>
      <c r="B1336" s="170">
        <v>948786.23310045898</v>
      </c>
      <c r="U1336" s="145">
        <v>1316</v>
      </c>
      <c r="V1336" s="145">
        <v>2267092.4236853383</v>
      </c>
    </row>
    <row r="1337" spans="1:22" x14ac:dyDescent="0.35">
      <c r="A1337" s="70">
        <f t="shared" si="29"/>
        <v>1318</v>
      </c>
      <c r="B1337" s="170">
        <v>948786.23310045898</v>
      </c>
      <c r="U1337" s="145">
        <v>1317</v>
      </c>
      <c r="V1337" s="145">
        <v>23265473.569512341</v>
      </c>
    </row>
    <row r="1338" spans="1:22" x14ac:dyDescent="0.35">
      <c r="A1338" s="70">
        <f t="shared" si="29"/>
        <v>1319</v>
      </c>
      <c r="B1338" s="170">
        <v>948786.23310045898</v>
      </c>
      <c r="U1338" s="145">
        <v>1318</v>
      </c>
      <c r="V1338" s="145">
        <v>988731.90769653022</v>
      </c>
    </row>
    <row r="1339" spans="1:22" x14ac:dyDescent="0.35">
      <c r="A1339" s="70">
        <f t="shared" si="29"/>
        <v>1320</v>
      </c>
      <c r="B1339" s="170">
        <v>948786.23310045898</v>
      </c>
      <c r="U1339" s="145">
        <v>1319</v>
      </c>
      <c r="V1339" s="145">
        <v>-25062191.348867469</v>
      </c>
    </row>
    <row r="1340" spans="1:22" x14ac:dyDescent="0.35">
      <c r="A1340" s="70">
        <f t="shared" si="29"/>
        <v>1321</v>
      </c>
      <c r="B1340" s="170">
        <v>948786.23310045898</v>
      </c>
      <c r="U1340" s="145">
        <v>1320</v>
      </c>
      <c r="V1340" s="145">
        <v>-7804777.2588484604</v>
      </c>
    </row>
    <row r="1341" spans="1:22" x14ac:dyDescent="0.35">
      <c r="A1341" s="70">
        <f t="shared" si="29"/>
        <v>1322</v>
      </c>
      <c r="B1341" s="170">
        <v>948786.23310045898</v>
      </c>
      <c r="U1341" s="145">
        <v>1321</v>
      </c>
      <c r="V1341" s="145">
        <v>10561717.088392101</v>
      </c>
    </row>
    <row r="1342" spans="1:22" x14ac:dyDescent="0.35">
      <c r="A1342" s="70">
        <f t="shared" si="29"/>
        <v>1323</v>
      </c>
      <c r="B1342" s="170">
        <v>948786.23310045898</v>
      </c>
      <c r="U1342" s="145">
        <v>1322</v>
      </c>
      <c r="V1342" s="145">
        <v>40995147.334392965</v>
      </c>
    </row>
    <row r="1343" spans="1:22" x14ac:dyDescent="0.35">
      <c r="A1343" s="70">
        <f t="shared" si="29"/>
        <v>1324</v>
      </c>
      <c r="B1343" s="170">
        <v>948786.23310045898</v>
      </c>
      <c r="U1343" s="145">
        <v>1323</v>
      </c>
      <c r="V1343" s="145">
        <v>19365278.466851439</v>
      </c>
    </row>
    <row r="1344" spans="1:22" x14ac:dyDescent="0.35">
      <c r="A1344" s="70">
        <f t="shared" si="29"/>
        <v>1325</v>
      </c>
      <c r="B1344" s="170">
        <v>948786.23310045898</v>
      </c>
      <c r="U1344" s="145">
        <v>1324</v>
      </c>
      <c r="V1344" s="145">
        <v>-4110552.0658494309</v>
      </c>
    </row>
    <row r="1345" spans="1:22" x14ac:dyDescent="0.35">
      <c r="A1345" s="70">
        <f t="shared" si="29"/>
        <v>1326</v>
      </c>
      <c r="B1345" s="170">
        <v>948786.23310045898</v>
      </c>
      <c r="U1345" s="145">
        <v>1325</v>
      </c>
      <c r="V1345" s="145">
        <v>1595038.5359329842</v>
      </c>
    </row>
    <row r="1346" spans="1:22" x14ac:dyDescent="0.35">
      <c r="A1346" s="70">
        <f t="shared" si="29"/>
        <v>1327</v>
      </c>
      <c r="B1346" s="170">
        <v>948786.23310045898</v>
      </c>
      <c r="U1346" s="145">
        <v>1326</v>
      </c>
      <c r="V1346" s="145">
        <v>20082034.054461241</v>
      </c>
    </row>
    <row r="1347" spans="1:22" x14ac:dyDescent="0.35">
      <c r="A1347" s="70">
        <f t="shared" si="29"/>
        <v>1328</v>
      </c>
      <c r="B1347" s="170">
        <v>948786.23310045898</v>
      </c>
      <c r="U1347" s="145">
        <v>1327</v>
      </c>
      <c r="V1347" s="145">
        <v>931379.84565192088</v>
      </c>
    </row>
    <row r="1348" spans="1:22" x14ac:dyDescent="0.35">
      <c r="A1348" s="70">
        <f t="shared" si="29"/>
        <v>1329</v>
      </c>
      <c r="B1348" s="170">
        <v>948786.23310045898</v>
      </c>
      <c r="U1348" s="145">
        <v>1328</v>
      </c>
      <c r="V1348" s="145">
        <v>-19257030.644391786</v>
      </c>
    </row>
    <row r="1349" spans="1:22" x14ac:dyDescent="0.35">
      <c r="A1349" s="70">
        <f t="shared" si="29"/>
        <v>1330</v>
      </c>
      <c r="B1349" s="170">
        <v>948786.23310045898</v>
      </c>
      <c r="U1349" s="145">
        <v>1329</v>
      </c>
      <c r="V1349" s="145">
        <v>2658986.9132240601</v>
      </c>
    </row>
    <row r="1350" spans="1:22" x14ac:dyDescent="0.35">
      <c r="A1350" s="70">
        <f t="shared" si="29"/>
        <v>1331</v>
      </c>
      <c r="B1350" s="170">
        <v>948786.23310045898</v>
      </c>
      <c r="U1350" s="145">
        <v>1330</v>
      </c>
      <c r="V1350" s="145">
        <v>10205472.317289844</v>
      </c>
    </row>
    <row r="1351" spans="1:22" x14ac:dyDescent="0.35">
      <c r="A1351" s="70">
        <f t="shared" si="29"/>
        <v>1332</v>
      </c>
      <c r="B1351" s="170">
        <v>948786.23310045898</v>
      </c>
      <c r="U1351" s="145">
        <v>1331</v>
      </c>
      <c r="V1351" s="145">
        <v>26538953.067153659</v>
      </c>
    </row>
    <row r="1352" spans="1:22" x14ac:dyDescent="0.35">
      <c r="A1352" s="70">
        <f t="shared" si="29"/>
        <v>1333</v>
      </c>
      <c r="B1352" s="170">
        <v>948786.23310045898</v>
      </c>
      <c r="U1352" s="145">
        <v>1332</v>
      </c>
      <c r="V1352" s="145">
        <v>-23186491.608793311</v>
      </c>
    </row>
    <row r="1353" spans="1:22" x14ac:dyDescent="0.35">
      <c r="A1353" s="70">
        <f t="shared" si="29"/>
        <v>1334</v>
      </c>
      <c r="B1353" s="170">
        <v>948786.23310045898</v>
      </c>
      <c r="U1353" s="145">
        <v>1333</v>
      </c>
      <c r="V1353" s="145">
        <v>14050577.374525793</v>
      </c>
    </row>
    <row r="1354" spans="1:22" x14ac:dyDescent="0.35">
      <c r="A1354" s="70">
        <f t="shared" si="29"/>
        <v>1335</v>
      </c>
      <c r="B1354" s="170">
        <v>948786.23310045898</v>
      </c>
      <c r="U1354" s="145">
        <v>1334</v>
      </c>
      <c r="V1354" s="145">
        <v>1612900.5314453654</v>
      </c>
    </row>
    <row r="1355" spans="1:22" x14ac:dyDescent="0.35">
      <c r="A1355" s="70">
        <f t="shared" si="29"/>
        <v>1336</v>
      </c>
      <c r="B1355" s="170">
        <v>948786.23310045898</v>
      </c>
      <c r="U1355" s="145">
        <v>1335</v>
      </c>
      <c r="V1355" s="145">
        <v>36332283.020161495</v>
      </c>
    </row>
    <row r="1356" spans="1:22" x14ac:dyDescent="0.35">
      <c r="A1356" s="70">
        <f t="shared" si="29"/>
        <v>1337</v>
      </c>
      <c r="B1356" s="170">
        <v>948786.23310045898</v>
      </c>
      <c r="U1356" s="145">
        <v>1336</v>
      </c>
      <c r="V1356" s="145">
        <v>14701257.246008679</v>
      </c>
    </row>
    <row r="1357" spans="1:22" x14ac:dyDescent="0.35">
      <c r="A1357" s="70">
        <f t="shared" si="29"/>
        <v>1338</v>
      </c>
      <c r="B1357" s="170">
        <v>948786.23310045898</v>
      </c>
      <c r="U1357" s="145">
        <v>1337</v>
      </c>
      <c r="V1357" s="145">
        <v>52116827.844472781</v>
      </c>
    </row>
    <row r="1358" spans="1:22" x14ac:dyDescent="0.35">
      <c r="A1358" s="70">
        <f t="shared" si="29"/>
        <v>1339</v>
      </c>
      <c r="B1358" s="170">
        <v>948786.23310045898</v>
      </c>
      <c r="U1358" s="145">
        <v>1338</v>
      </c>
      <c r="V1358" s="145">
        <v>10346855.11717983</v>
      </c>
    </row>
    <row r="1359" spans="1:22" x14ac:dyDescent="0.35">
      <c r="A1359" s="70">
        <f t="shared" si="29"/>
        <v>1340</v>
      </c>
      <c r="B1359" s="170">
        <v>948786.23310045898</v>
      </c>
      <c r="U1359" s="145">
        <v>1339</v>
      </c>
      <c r="V1359" s="145">
        <v>5252415.3040898666</v>
      </c>
    </row>
    <row r="1360" spans="1:22" x14ac:dyDescent="0.35">
      <c r="A1360" s="70">
        <f t="shared" si="29"/>
        <v>1341</v>
      </c>
      <c r="B1360" s="170">
        <v>948786.23310045898</v>
      </c>
      <c r="U1360" s="145">
        <v>1340</v>
      </c>
      <c r="V1360" s="145">
        <v>37025399.031936482</v>
      </c>
    </row>
    <row r="1361" spans="1:22" x14ac:dyDescent="0.35">
      <c r="A1361" s="70">
        <f t="shared" si="29"/>
        <v>1342</v>
      </c>
      <c r="B1361" s="170">
        <v>948786.23310045898</v>
      </c>
      <c r="U1361" s="145">
        <v>1341</v>
      </c>
      <c r="V1361" s="145">
        <v>17697479.939235624</v>
      </c>
    </row>
    <row r="1362" spans="1:22" x14ac:dyDescent="0.35">
      <c r="A1362" s="70">
        <f t="shared" si="29"/>
        <v>1343</v>
      </c>
      <c r="B1362" s="170">
        <v>948786.23310045898</v>
      </c>
      <c r="U1362" s="145">
        <v>1342</v>
      </c>
      <c r="V1362" s="145">
        <v>22374957.559639461</v>
      </c>
    </row>
    <row r="1363" spans="1:22" x14ac:dyDescent="0.35">
      <c r="A1363" s="70">
        <f t="shared" si="29"/>
        <v>1344</v>
      </c>
      <c r="B1363" s="170">
        <v>948786.23310045898</v>
      </c>
      <c r="U1363" s="145">
        <v>1343</v>
      </c>
      <c r="V1363" s="145">
        <v>14598251.214369122</v>
      </c>
    </row>
    <row r="1364" spans="1:22" x14ac:dyDescent="0.35">
      <c r="A1364" s="70">
        <f t="shared" si="29"/>
        <v>1345</v>
      </c>
      <c r="B1364" s="170">
        <v>948786.23310045898</v>
      </c>
      <c r="U1364" s="145">
        <v>1344</v>
      </c>
      <c r="V1364" s="145">
        <v>6955363.3125803247</v>
      </c>
    </row>
    <row r="1365" spans="1:22" x14ac:dyDescent="0.35">
      <c r="A1365" s="70">
        <f t="shared" si="29"/>
        <v>1346</v>
      </c>
      <c r="B1365" s="170">
        <v>948786.23310045898</v>
      </c>
      <c r="U1365" s="145">
        <v>1345</v>
      </c>
      <c r="V1365" s="145">
        <v>24178873.075268254</v>
      </c>
    </row>
    <row r="1366" spans="1:22" x14ac:dyDescent="0.35">
      <c r="A1366" s="70">
        <f t="shared" ref="A1366:A1429" si="30">A1365+1</f>
        <v>1347</v>
      </c>
      <c r="B1366" s="170">
        <v>948786.23310045898</v>
      </c>
      <c r="U1366" s="145">
        <v>1346</v>
      </c>
      <c r="V1366" s="145">
        <v>13452543.627647061</v>
      </c>
    </row>
    <row r="1367" spans="1:22" x14ac:dyDescent="0.35">
      <c r="A1367" s="70">
        <f t="shared" si="30"/>
        <v>1348</v>
      </c>
      <c r="B1367" s="170">
        <v>948786.23310045898</v>
      </c>
      <c r="U1367" s="145">
        <v>1347</v>
      </c>
      <c r="V1367" s="145">
        <v>14278229.482989706</v>
      </c>
    </row>
    <row r="1368" spans="1:22" x14ac:dyDescent="0.35">
      <c r="A1368" s="70">
        <f t="shared" si="30"/>
        <v>1349</v>
      </c>
      <c r="B1368" s="170">
        <v>948786.23310045898</v>
      </c>
      <c r="U1368" s="145">
        <v>1348</v>
      </c>
      <c r="V1368" s="145">
        <v>3696862.9292390235</v>
      </c>
    </row>
    <row r="1369" spans="1:22" x14ac:dyDescent="0.35">
      <c r="A1369" s="70">
        <f t="shared" si="30"/>
        <v>1350</v>
      </c>
      <c r="B1369" s="170">
        <v>948786.23310045898</v>
      </c>
      <c r="U1369" s="145">
        <v>1349</v>
      </c>
      <c r="V1369" s="145">
        <v>-719751.81960422173</v>
      </c>
    </row>
    <row r="1370" spans="1:22" x14ac:dyDescent="0.35">
      <c r="A1370" s="70">
        <f t="shared" si="30"/>
        <v>1351</v>
      </c>
      <c r="B1370" s="170">
        <v>948786.23310045898</v>
      </c>
      <c r="U1370" s="145">
        <v>1350</v>
      </c>
      <c r="V1370" s="145">
        <v>-8380964.93219072</v>
      </c>
    </row>
    <row r="1371" spans="1:22" x14ac:dyDescent="0.35">
      <c r="A1371" s="70">
        <f t="shared" si="30"/>
        <v>1352</v>
      </c>
      <c r="B1371" s="170">
        <v>948786.23310045898</v>
      </c>
      <c r="U1371" s="145">
        <v>1351</v>
      </c>
      <c r="V1371" s="145">
        <v>4911632.092286855</v>
      </c>
    </row>
    <row r="1372" spans="1:22" x14ac:dyDescent="0.35">
      <c r="A1372" s="70">
        <f t="shared" si="30"/>
        <v>1353</v>
      </c>
      <c r="B1372" s="170">
        <v>948786.23310045898</v>
      </c>
      <c r="U1372" s="145">
        <v>1352</v>
      </c>
      <c r="V1372" s="145">
        <v>24312363.142402507</v>
      </c>
    </row>
    <row r="1373" spans="1:22" x14ac:dyDescent="0.35">
      <c r="A1373" s="70">
        <f t="shared" si="30"/>
        <v>1354</v>
      </c>
      <c r="B1373" s="170">
        <v>948786.23310045898</v>
      </c>
      <c r="U1373" s="145">
        <v>1353</v>
      </c>
      <c r="V1373" s="145">
        <v>-13671182.085773751</v>
      </c>
    </row>
    <row r="1374" spans="1:22" x14ac:dyDescent="0.35">
      <c r="A1374" s="70">
        <f t="shared" si="30"/>
        <v>1355</v>
      </c>
      <c r="B1374" s="170">
        <v>948786.23310045898</v>
      </c>
      <c r="U1374" s="145">
        <v>1354</v>
      </c>
      <c r="V1374" s="145">
        <v>-5519465.2350411657</v>
      </c>
    </row>
    <row r="1375" spans="1:22" x14ac:dyDescent="0.35">
      <c r="A1375" s="70">
        <f t="shared" si="30"/>
        <v>1356</v>
      </c>
      <c r="B1375" s="170">
        <v>948786.23310045898</v>
      </c>
      <c r="U1375" s="145">
        <v>1355</v>
      </c>
      <c r="V1375" s="145">
        <v>10420457.237727098</v>
      </c>
    </row>
    <row r="1376" spans="1:22" x14ac:dyDescent="0.35">
      <c r="A1376" s="70">
        <f t="shared" si="30"/>
        <v>1357</v>
      </c>
      <c r="B1376" s="170">
        <v>948786.23310045898</v>
      </c>
      <c r="U1376" s="145">
        <v>1356</v>
      </c>
      <c r="V1376" s="145">
        <v>12888045.113252699</v>
      </c>
    </row>
    <row r="1377" spans="1:22" x14ac:dyDescent="0.35">
      <c r="A1377" s="70">
        <f t="shared" si="30"/>
        <v>1358</v>
      </c>
      <c r="B1377" s="170">
        <v>948786.23310045898</v>
      </c>
      <c r="U1377" s="145">
        <v>1357</v>
      </c>
      <c r="V1377" s="145">
        <v>35682450.557635397</v>
      </c>
    </row>
    <row r="1378" spans="1:22" x14ac:dyDescent="0.35">
      <c r="A1378" s="70">
        <f t="shared" si="30"/>
        <v>1359</v>
      </c>
      <c r="B1378" s="170">
        <v>948786.23310045898</v>
      </c>
      <c r="U1378" s="145">
        <v>1358</v>
      </c>
      <c r="V1378" s="145">
        <v>48282050.699821122</v>
      </c>
    </row>
    <row r="1379" spans="1:22" x14ac:dyDescent="0.35">
      <c r="A1379" s="70">
        <f t="shared" si="30"/>
        <v>1360</v>
      </c>
      <c r="B1379" s="170">
        <v>948786.23310045898</v>
      </c>
      <c r="U1379" s="145">
        <v>1359</v>
      </c>
      <c r="V1379" s="145">
        <v>15275284.20448558</v>
      </c>
    </row>
    <row r="1380" spans="1:22" x14ac:dyDescent="0.35">
      <c r="A1380" s="70">
        <f t="shared" si="30"/>
        <v>1361</v>
      </c>
      <c r="B1380" s="170">
        <v>948786.23310045898</v>
      </c>
      <c r="U1380" s="145">
        <v>1360</v>
      </c>
      <c r="V1380" s="145">
        <v>12485197.078523558</v>
      </c>
    </row>
    <row r="1381" spans="1:22" x14ac:dyDescent="0.35">
      <c r="A1381" s="70">
        <f t="shared" si="30"/>
        <v>1362</v>
      </c>
      <c r="B1381" s="170">
        <v>948786.23310045898</v>
      </c>
      <c r="U1381" s="145">
        <v>1361</v>
      </c>
      <c r="V1381" s="145">
        <v>-16520602.743931592</v>
      </c>
    </row>
    <row r="1382" spans="1:22" x14ac:dyDescent="0.35">
      <c r="A1382" s="70">
        <f t="shared" si="30"/>
        <v>1363</v>
      </c>
      <c r="B1382" s="170">
        <v>948786.23310045898</v>
      </c>
      <c r="U1382" s="145">
        <v>1362</v>
      </c>
      <c r="V1382" s="145">
        <v>1274950.0743143708</v>
      </c>
    </row>
    <row r="1383" spans="1:22" x14ac:dyDescent="0.35">
      <c r="A1383" s="70">
        <f t="shared" si="30"/>
        <v>1364</v>
      </c>
      <c r="B1383" s="170">
        <v>948786.23310045898</v>
      </c>
      <c r="U1383" s="145">
        <v>1363</v>
      </c>
      <c r="V1383" s="145">
        <v>-1849174.1818750985</v>
      </c>
    </row>
    <row r="1384" spans="1:22" x14ac:dyDescent="0.35">
      <c r="A1384" s="70">
        <f t="shared" si="30"/>
        <v>1365</v>
      </c>
      <c r="B1384" s="170">
        <v>948786.23310045898</v>
      </c>
      <c r="U1384" s="145">
        <v>1364</v>
      </c>
      <c r="V1384" s="145">
        <v>23847850.311736509</v>
      </c>
    </row>
    <row r="1385" spans="1:22" x14ac:dyDescent="0.35">
      <c r="A1385" s="70">
        <f t="shared" si="30"/>
        <v>1366</v>
      </c>
      <c r="B1385" s="170">
        <v>948786.23310045898</v>
      </c>
      <c r="U1385" s="145">
        <v>1365</v>
      </c>
      <c r="V1385" s="145">
        <v>-21574337.391556956</v>
      </c>
    </row>
    <row r="1386" spans="1:22" x14ac:dyDescent="0.35">
      <c r="A1386" s="70">
        <f t="shared" si="30"/>
        <v>1367</v>
      </c>
      <c r="B1386" s="170">
        <v>948786.23310045898</v>
      </c>
      <c r="U1386" s="145">
        <v>1366</v>
      </c>
      <c r="V1386" s="145">
        <v>10844707.026966624</v>
      </c>
    </row>
    <row r="1387" spans="1:22" x14ac:dyDescent="0.35">
      <c r="A1387" s="70">
        <f t="shared" si="30"/>
        <v>1368</v>
      </c>
      <c r="B1387" s="170">
        <v>948786.23310045898</v>
      </c>
      <c r="U1387" s="145">
        <v>1367</v>
      </c>
      <c r="V1387" s="145">
        <v>-3767942.2171921097</v>
      </c>
    </row>
    <row r="1388" spans="1:22" x14ac:dyDescent="0.35">
      <c r="A1388" s="70">
        <f t="shared" si="30"/>
        <v>1369</v>
      </c>
      <c r="B1388" s="170">
        <v>948786.23310045898</v>
      </c>
      <c r="U1388" s="145">
        <v>1368</v>
      </c>
      <c r="V1388" s="145">
        <v>5014912.9268346466</v>
      </c>
    </row>
    <row r="1389" spans="1:22" x14ac:dyDescent="0.35">
      <c r="A1389" s="70">
        <f t="shared" si="30"/>
        <v>1370</v>
      </c>
      <c r="B1389" s="170">
        <v>948786.23310045898</v>
      </c>
      <c r="U1389" s="145">
        <v>1369</v>
      </c>
      <c r="V1389" s="145">
        <v>2780336.8772595041</v>
      </c>
    </row>
    <row r="1390" spans="1:22" x14ac:dyDescent="0.35">
      <c r="A1390" s="70">
        <f t="shared" si="30"/>
        <v>1371</v>
      </c>
      <c r="B1390" s="170">
        <v>948786.23310045898</v>
      </c>
      <c r="U1390" s="145">
        <v>1370</v>
      </c>
      <c r="V1390" s="145">
        <v>-7415302.7436005622</v>
      </c>
    </row>
    <row r="1391" spans="1:22" x14ac:dyDescent="0.35">
      <c r="A1391" s="70">
        <f t="shared" si="30"/>
        <v>1372</v>
      </c>
      <c r="B1391" s="170">
        <v>948786.23310045898</v>
      </c>
      <c r="U1391" s="145">
        <v>1371</v>
      </c>
      <c r="V1391" s="145">
        <v>-14189673.931956705</v>
      </c>
    </row>
    <row r="1392" spans="1:22" x14ac:dyDescent="0.35">
      <c r="A1392" s="70">
        <f t="shared" si="30"/>
        <v>1373</v>
      </c>
      <c r="B1392" s="170">
        <v>948786.23310045898</v>
      </c>
      <c r="U1392" s="145">
        <v>1372</v>
      </c>
      <c r="V1392" s="145">
        <v>20979776.166679241</v>
      </c>
    </row>
    <row r="1393" spans="1:22" x14ac:dyDescent="0.35">
      <c r="A1393" s="70">
        <f t="shared" si="30"/>
        <v>1374</v>
      </c>
      <c r="B1393" s="170">
        <v>948786.23310045898</v>
      </c>
      <c r="U1393" s="145">
        <v>1373</v>
      </c>
      <c r="V1393" s="145">
        <v>-321006.28965132311</v>
      </c>
    </row>
    <row r="1394" spans="1:22" x14ac:dyDescent="0.35">
      <c r="A1394" s="70">
        <f t="shared" si="30"/>
        <v>1375</v>
      </c>
      <c r="B1394" s="170">
        <v>948786.23310045898</v>
      </c>
      <c r="U1394" s="145">
        <v>1374</v>
      </c>
      <c r="V1394" s="145">
        <v>-724965.47789907083</v>
      </c>
    </row>
    <row r="1395" spans="1:22" x14ac:dyDescent="0.35">
      <c r="A1395" s="70">
        <f t="shared" si="30"/>
        <v>1376</v>
      </c>
      <c r="B1395" s="170">
        <v>948786.23310045898</v>
      </c>
      <c r="U1395" s="145">
        <v>1375</v>
      </c>
      <c r="V1395" s="145">
        <v>7146304.429377865</v>
      </c>
    </row>
    <row r="1396" spans="1:22" x14ac:dyDescent="0.35">
      <c r="A1396" s="70">
        <f t="shared" si="30"/>
        <v>1377</v>
      </c>
      <c r="B1396" s="170">
        <v>948786.23310045898</v>
      </c>
      <c r="U1396" s="145">
        <v>1376</v>
      </c>
      <c r="V1396" s="145">
        <v>33741542.911615595</v>
      </c>
    </row>
    <row r="1397" spans="1:22" x14ac:dyDescent="0.35">
      <c r="A1397" s="70">
        <f t="shared" si="30"/>
        <v>1378</v>
      </c>
      <c r="B1397" s="170">
        <v>948786.23310045898</v>
      </c>
      <c r="U1397" s="145">
        <v>1377</v>
      </c>
      <c r="V1397" s="145">
        <v>11852556.941929251</v>
      </c>
    </row>
    <row r="1398" spans="1:22" x14ac:dyDescent="0.35">
      <c r="A1398" s="70">
        <f t="shared" si="30"/>
        <v>1379</v>
      </c>
      <c r="B1398" s="170">
        <v>948786.23310045898</v>
      </c>
      <c r="U1398" s="145">
        <v>1378</v>
      </c>
      <c r="V1398" s="145">
        <v>2714307.3261563443</v>
      </c>
    </row>
    <row r="1399" spans="1:22" x14ac:dyDescent="0.35">
      <c r="A1399" s="70">
        <f t="shared" si="30"/>
        <v>1380</v>
      </c>
      <c r="B1399" s="170">
        <v>948786.23310045898</v>
      </c>
      <c r="U1399" s="145">
        <v>1379</v>
      </c>
      <c r="V1399" s="145">
        <v>-20937516.935311519</v>
      </c>
    </row>
    <row r="1400" spans="1:22" x14ac:dyDescent="0.35">
      <c r="A1400" s="70">
        <f t="shared" si="30"/>
        <v>1381</v>
      </c>
      <c r="B1400" s="170">
        <v>948786.23310045898</v>
      </c>
      <c r="U1400" s="145">
        <v>1380</v>
      </c>
      <c r="V1400" s="145">
        <v>15208899.126516741</v>
      </c>
    </row>
    <row r="1401" spans="1:22" x14ac:dyDescent="0.35">
      <c r="A1401" s="70">
        <f t="shared" si="30"/>
        <v>1382</v>
      </c>
      <c r="B1401" s="170">
        <v>948786.23310045898</v>
      </c>
      <c r="U1401" s="145">
        <v>1381</v>
      </c>
      <c r="V1401" s="145">
        <v>-12139681.609819474</v>
      </c>
    </row>
    <row r="1402" spans="1:22" x14ac:dyDescent="0.35">
      <c r="A1402" s="70">
        <f t="shared" si="30"/>
        <v>1383</v>
      </c>
      <c r="B1402" s="170">
        <v>948786.23310045898</v>
      </c>
      <c r="U1402" s="145">
        <v>1382</v>
      </c>
      <c r="V1402" s="145">
        <v>21995783.62253321</v>
      </c>
    </row>
    <row r="1403" spans="1:22" x14ac:dyDescent="0.35">
      <c r="A1403" s="70">
        <f t="shared" si="30"/>
        <v>1384</v>
      </c>
      <c r="B1403" s="170">
        <v>948786.23310045898</v>
      </c>
      <c r="U1403" s="145">
        <v>1383</v>
      </c>
      <c r="V1403" s="145">
        <v>41751724.871523336</v>
      </c>
    </row>
    <row r="1404" spans="1:22" x14ac:dyDescent="0.35">
      <c r="A1404" s="70">
        <f t="shared" si="30"/>
        <v>1385</v>
      </c>
      <c r="B1404" s="170">
        <v>948786.23310045898</v>
      </c>
      <c r="U1404" s="145">
        <v>1384</v>
      </c>
      <c r="V1404" s="145">
        <v>-1867077.3438195512</v>
      </c>
    </row>
    <row r="1405" spans="1:22" x14ac:dyDescent="0.35">
      <c r="A1405" s="70">
        <f t="shared" si="30"/>
        <v>1386</v>
      </c>
      <c r="B1405" s="170">
        <v>948786.23310045898</v>
      </c>
      <c r="U1405" s="145">
        <v>1385</v>
      </c>
      <c r="V1405" s="145">
        <v>7613357.1124643832</v>
      </c>
    </row>
    <row r="1406" spans="1:22" x14ac:dyDescent="0.35">
      <c r="A1406" s="70">
        <f t="shared" si="30"/>
        <v>1387</v>
      </c>
      <c r="B1406" s="170">
        <v>948786.23310045898</v>
      </c>
      <c r="U1406" s="145">
        <v>1386</v>
      </c>
      <c r="V1406" s="145">
        <v>-5774028.6705097444</v>
      </c>
    </row>
    <row r="1407" spans="1:22" x14ac:dyDescent="0.35">
      <c r="A1407" s="70">
        <f t="shared" si="30"/>
        <v>1388</v>
      </c>
      <c r="B1407" s="170">
        <v>948786.23310045898</v>
      </c>
      <c r="U1407" s="145">
        <v>1387</v>
      </c>
      <c r="V1407" s="145">
        <v>12286224.219533622</v>
      </c>
    </row>
    <row r="1408" spans="1:22" x14ac:dyDescent="0.35">
      <c r="A1408" s="70">
        <f t="shared" si="30"/>
        <v>1389</v>
      </c>
      <c r="B1408" s="170">
        <v>948786.23310045898</v>
      </c>
      <c r="U1408" s="145">
        <v>1388</v>
      </c>
      <c r="V1408" s="145">
        <v>-15705.85377888009</v>
      </c>
    </row>
    <row r="1409" spans="1:22" x14ac:dyDescent="0.35">
      <c r="A1409" s="70">
        <f t="shared" si="30"/>
        <v>1390</v>
      </c>
      <c r="B1409" s="170">
        <v>948786.23310045898</v>
      </c>
      <c r="U1409" s="145">
        <v>1389</v>
      </c>
      <c r="V1409" s="145">
        <v>7854742.646187406</v>
      </c>
    </row>
    <row r="1410" spans="1:22" x14ac:dyDescent="0.35">
      <c r="A1410" s="70">
        <f t="shared" si="30"/>
        <v>1391</v>
      </c>
      <c r="B1410" s="170">
        <v>948786.23310045898</v>
      </c>
      <c r="U1410" s="145">
        <v>1390</v>
      </c>
      <c r="V1410" s="145">
        <v>-19867165.374140929</v>
      </c>
    </row>
    <row r="1411" spans="1:22" x14ac:dyDescent="0.35">
      <c r="A1411" s="70">
        <f t="shared" si="30"/>
        <v>1392</v>
      </c>
      <c r="B1411" s="170">
        <v>948786.23310045898</v>
      </c>
      <c r="U1411" s="145">
        <v>1391</v>
      </c>
      <c r="V1411" s="145">
        <v>15510286.484080423</v>
      </c>
    </row>
    <row r="1412" spans="1:22" x14ac:dyDescent="0.35">
      <c r="A1412" s="70">
        <f t="shared" si="30"/>
        <v>1393</v>
      </c>
      <c r="B1412" s="170">
        <v>948786.23310045898</v>
      </c>
      <c r="U1412" s="145">
        <v>1392</v>
      </c>
      <c r="V1412" s="145">
        <v>26912704.885010891</v>
      </c>
    </row>
    <row r="1413" spans="1:22" x14ac:dyDescent="0.35">
      <c r="A1413" s="70">
        <f t="shared" si="30"/>
        <v>1394</v>
      </c>
      <c r="B1413" s="170">
        <v>948786.23310045898</v>
      </c>
      <c r="U1413" s="145">
        <v>1393</v>
      </c>
      <c r="V1413" s="145">
        <v>-8183221.8619800396</v>
      </c>
    </row>
    <row r="1414" spans="1:22" x14ac:dyDescent="0.35">
      <c r="A1414" s="70">
        <f t="shared" si="30"/>
        <v>1395</v>
      </c>
      <c r="B1414" s="170">
        <v>948786.23310045898</v>
      </c>
      <c r="U1414" s="145">
        <v>1394</v>
      </c>
      <c r="V1414" s="145">
        <v>-12886780.341001894</v>
      </c>
    </row>
    <row r="1415" spans="1:22" x14ac:dyDescent="0.35">
      <c r="A1415" s="70">
        <f t="shared" si="30"/>
        <v>1396</v>
      </c>
      <c r="B1415" s="170">
        <v>948786.23310045898</v>
      </c>
      <c r="U1415" s="145">
        <v>1395</v>
      </c>
      <c r="V1415" s="145">
        <v>738760.82135580108</v>
      </c>
    </row>
    <row r="1416" spans="1:22" x14ac:dyDescent="0.35">
      <c r="A1416" s="70">
        <f t="shared" si="30"/>
        <v>1397</v>
      </c>
      <c r="B1416" s="170">
        <v>948786.23310045898</v>
      </c>
      <c r="U1416" s="145">
        <v>1396</v>
      </c>
      <c r="V1416" s="145">
        <v>5068174.7017765492</v>
      </c>
    </row>
    <row r="1417" spans="1:22" x14ac:dyDescent="0.35">
      <c r="A1417" s="70">
        <f t="shared" si="30"/>
        <v>1398</v>
      </c>
      <c r="B1417" s="170">
        <v>948786.23310045898</v>
      </c>
      <c r="U1417" s="145">
        <v>1397</v>
      </c>
      <c r="V1417" s="145">
        <v>9973852.1603100002</v>
      </c>
    </row>
    <row r="1418" spans="1:22" x14ac:dyDescent="0.35">
      <c r="A1418" s="70">
        <f t="shared" si="30"/>
        <v>1399</v>
      </c>
      <c r="B1418" s="170">
        <v>948786.23310045898</v>
      </c>
      <c r="U1418" s="145">
        <v>1398</v>
      </c>
      <c r="V1418" s="145">
        <v>-1802186.8323830664</v>
      </c>
    </row>
    <row r="1419" spans="1:22" x14ac:dyDescent="0.35">
      <c r="A1419" s="70">
        <f t="shared" si="30"/>
        <v>1400</v>
      </c>
      <c r="B1419" s="170">
        <v>948786.23310045898</v>
      </c>
      <c r="U1419" s="145">
        <v>1399</v>
      </c>
      <c r="V1419" s="145">
        <v>8836161.2514583059</v>
      </c>
    </row>
    <row r="1420" spans="1:22" x14ac:dyDescent="0.35">
      <c r="A1420" s="70">
        <f t="shared" si="30"/>
        <v>1401</v>
      </c>
      <c r="B1420" s="170">
        <v>948786.23310045898</v>
      </c>
      <c r="U1420" s="145">
        <v>1400</v>
      </c>
      <c r="V1420" s="145">
        <v>-10946230.720226862</v>
      </c>
    </row>
    <row r="1421" spans="1:22" x14ac:dyDescent="0.35">
      <c r="A1421" s="70">
        <f t="shared" si="30"/>
        <v>1402</v>
      </c>
      <c r="B1421" s="170">
        <v>948786.23310045898</v>
      </c>
      <c r="U1421" s="145">
        <v>1401</v>
      </c>
      <c r="V1421" s="145">
        <v>13869927.016468629</v>
      </c>
    </row>
    <row r="1422" spans="1:22" x14ac:dyDescent="0.35">
      <c r="A1422" s="70">
        <f t="shared" si="30"/>
        <v>1403</v>
      </c>
      <c r="B1422" s="170">
        <v>948786.23310045898</v>
      </c>
      <c r="U1422" s="145">
        <v>1402</v>
      </c>
      <c r="V1422" s="145">
        <v>-10262897.897291355</v>
      </c>
    </row>
    <row r="1423" spans="1:22" x14ac:dyDescent="0.35">
      <c r="A1423" s="70">
        <f t="shared" si="30"/>
        <v>1404</v>
      </c>
      <c r="B1423" s="170">
        <v>948786.23310045898</v>
      </c>
      <c r="U1423" s="145">
        <v>1403</v>
      </c>
      <c r="V1423" s="145">
        <v>193799.95275083557</v>
      </c>
    </row>
    <row r="1424" spans="1:22" x14ac:dyDescent="0.35">
      <c r="A1424" s="70">
        <f t="shared" si="30"/>
        <v>1405</v>
      </c>
      <c r="B1424" s="170">
        <v>948786.23310045898</v>
      </c>
      <c r="U1424" s="145">
        <v>1404</v>
      </c>
      <c r="V1424" s="145">
        <v>20190642.31867867</v>
      </c>
    </row>
    <row r="1425" spans="1:22" x14ac:dyDescent="0.35">
      <c r="A1425" s="70">
        <f t="shared" si="30"/>
        <v>1406</v>
      </c>
      <c r="B1425" s="170">
        <v>948786.23310045898</v>
      </c>
      <c r="U1425" s="145">
        <v>1405</v>
      </c>
      <c r="V1425" s="145">
        <v>-11198869.782490382</v>
      </c>
    </row>
    <row r="1426" spans="1:22" x14ac:dyDescent="0.35">
      <c r="A1426" s="70">
        <f t="shared" si="30"/>
        <v>1407</v>
      </c>
      <c r="B1426" s="170">
        <v>948786.23310045898</v>
      </c>
      <c r="U1426" s="145">
        <v>1406</v>
      </c>
      <c r="V1426" s="145">
        <v>39829131.261834852</v>
      </c>
    </row>
    <row r="1427" spans="1:22" x14ac:dyDescent="0.35">
      <c r="A1427" s="70">
        <f t="shared" si="30"/>
        <v>1408</v>
      </c>
      <c r="B1427" s="170">
        <v>948786.23310045898</v>
      </c>
      <c r="U1427" s="145">
        <v>1407</v>
      </c>
      <c r="V1427" s="145">
        <v>4210985.3664221726</v>
      </c>
    </row>
    <row r="1428" spans="1:22" x14ac:dyDescent="0.35">
      <c r="A1428" s="70">
        <f t="shared" si="30"/>
        <v>1409</v>
      </c>
      <c r="B1428" s="170">
        <v>948786.23310045898</v>
      </c>
      <c r="U1428" s="145">
        <v>1408</v>
      </c>
      <c r="V1428" s="145">
        <v>22159600.076856751</v>
      </c>
    </row>
    <row r="1429" spans="1:22" x14ac:dyDescent="0.35">
      <c r="A1429" s="70">
        <f t="shared" si="30"/>
        <v>1410</v>
      </c>
      <c r="B1429" s="170">
        <v>948786.23310045898</v>
      </c>
      <c r="U1429" s="145">
        <v>1409</v>
      </c>
      <c r="V1429" s="145">
        <v>-10938091.297824372</v>
      </c>
    </row>
    <row r="1430" spans="1:22" x14ac:dyDescent="0.35">
      <c r="A1430" s="70">
        <f t="shared" ref="A1430:A1493" si="31">A1429+1</f>
        <v>1411</v>
      </c>
      <c r="B1430" s="170">
        <v>948786.23310045898</v>
      </c>
      <c r="U1430" s="145">
        <v>1410</v>
      </c>
      <c r="V1430" s="145">
        <v>-14902582.159756571</v>
      </c>
    </row>
    <row r="1431" spans="1:22" x14ac:dyDescent="0.35">
      <c r="A1431" s="70">
        <f t="shared" si="31"/>
        <v>1412</v>
      </c>
      <c r="B1431" s="170">
        <v>948786.23310045898</v>
      </c>
      <c r="U1431" s="145">
        <v>1411</v>
      </c>
      <c r="V1431" s="145">
        <v>892007.39452003688</v>
      </c>
    </row>
    <row r="1432" spans="1:22" x14ac:dyDescent="0.35">
      <c r="A1432" s="70">
        <f t="shared" si="31"/>
        <v>1413</v>
      </c>
      <c r="B1432" s="170">
        <v>948786.23310045898</v>
      </c>
      <c r="U1432" s="145">
        <v>1412</v>
      </c>
      <c r="V1432" s="145">
        <v>34390318.084494084</v>
      </c>
    </row>
    <row r="1433" spans="1:22" x14ac:dyDescent="0.35">
      <c r="A1433" s="70">
        <f t="shared" si="31"/>
        <v>1414</v>
      </c>
      <c r="B1433" s="170">
        <v>948786.23310045898</v>
      </c>
      <c r="U1433" s="145">
        <v>1413</v>
      </c>
      <c r="V1433" s="145">
        <v>2297840.5171119981</v>
      </c>
    </row>
    <row r="1434" spans="1:22" x14ac:dyDescent="0.35">
      <c r="A1434" s="70">
        <f t="shared" si="31"/>
        <v>1415</v>
      </c>
      <c r="B1434" s="170">
        <v>948786.23310045898</v>
      </c>
      <c r="U1434" s="145">
        <v>1414</v>
      </c>
      <c r="V1434" s="145">
        <v>-2764146.6756258365</v>
      </c>
    </row>
    <row r="1435" spans="1:22" x14ac:dyDescent="0.35">
      <c r="A1435" s="70">
        <f t="shared" si="31"/>
        <v>1416</v>
      </c>
      <c r="B1435" s="170">
        <v>948786.23310045898</v>
      </c>
      <c r="U1435" s="145">
        <v>1415</v>
      </c>
      <c r="V1435" s="145">
        <v>35200175.496523812</v>
      </c>
    </row>
    <row r="1436" spans="1:22" x14ac:dyDescent="0.35">
      <c r="A1436" s="70">
        <f t="shared" si="31"/>
        <v>1417</v>
      </c>
      <c r="B1436" s="170">
        <v>948786.23310045898</v>
      </c>
      <c r="U1436" s="145">
        <v>1416</v>
      </c>
      <c r="V1436" s="145">
        <v>2788461.0878619477</v>
      </c>
    </row>
    <row r="1437" spans="1:22" x14ac:dyDescent="0.35">
      <c r="A1437" s="70">
        <f t="shared" si="31"/>
        <v>1418</v>
      </c>
      <c r="B1437" s="170">
        <v>948786.23310045898</v>
      </c>
      <c r="U1437" s="145">
        <v>1417</v>
      </c>
      <c r="V1437" s="145">
        <v>-9711307.9958279636</v>
      </c>
    </row>
    <row r="1438" spans="1:22" x14ac:dyDescent="0.35">
      <c r="A1438" s="70">
        <f t="shared" si="31"/>
        <v>1419</v>
      </c>
      <c r="B1438" s="170">
        <v>948786.23310045898</v>
      </c>
      <c r="U1438" s="145">
        <v>1418</v>
      </c>
      <c r="V1438" s="145">
        <v>-20071259.088742699</v>
      </c>
    </row>
    <row r="1439" spans="1:22" x14ac:dyDescent="0.35">
      <c r="A1439" s="70">
        <f t="shared" si="31"/>
        <v>1420</v>
      </c>
      <c r="B1439" s="170">
        <v>948786.23310045898</v>
      </c>
      <c r="U1439" s="145">
        <v>1419</v>
      </c>
      <c r="V1439" s="145">
        <v>-16917646.636861939</v>
      </c>
    </row>
    <row r="1440" spans="1:22" x14ac:dyDescent="0.35">
      <c r="A1440" s="70">
        <f t="shared" si="31"/>
        <v>1421</v>
      </c>
      <c r="B1440" s="170">
        <v>948786.23310045898</v>
      </c>
      <c r="U1440" s="145">
        <v>1420</v>
      </c>
      <c r="V1440" s="145">
        <v>41328805.159497619</v>
      </c>
    </row>
    <row r="1441" spans="1:22" x14ac:dyDescent="0.35">
      <c r="A1441" s="70">
        <f t="shared" si="31"/>
        <v>1422</v>
      </c>
      <c r="B1441" s="170">
        <v>948786.23310045898</v>
      </c>
      <c r="U1441" s="145">
        <v>1421</v>
      </c>
      <c r="V1441" s="145">
        <v>25878683.803313896</v>
      </c>
    </row>
    <row r="1442" spans="1:22" x14ac:dyDescent="0.35">
      <c r="A1442" s="70">
        <f t="shared" si="31"/>
        <v>1423</v>
      </c>
      <c r="B1442" s="170">
        <v>948786.23310045898</v>
      </c>
      <c r="U1442" s="145">
        <v>1422</v>
      </c>
      <c r="V1442" s="145">
        <v>38904801.728055209</v>
      </c>
    </row>
    <row r="1443" spans="1:22" x14ac:dyDescent="0.35">
      <c r="A1443" s="70">
        <f t="shared" si="31"/>
        <v>1424</v>
      </c>
      <c r="B1443" s="170">
        <v>948786.23310045898</v>
      </c>
      <c r="U1443" s="145">
        <v>1423</v>
      </c>
      <c r="V1443" s="145">
        <v>3259895.5776979662</v>
      </c>
    </row>
    <row r="1444" spans="1:22" x14ac:dyDescent="0.35">
      <c r="A1444" s="70">
        <f t="shared" si="31"/>
        <v>1425</v>
      </c>
      <c r="B1444" s="170">
        <v>948786.23310045898</v>
      </c>
      <c r="U1444" s="145">
        <v>1424</v>
      </c>
      <c r="V1444" s="145">
        <v>13997178.236468565</v>
      </c>
    </row>
    <row r="1445" spans="1:22" x14ac:dyDescent="0.35">
      <c r="A1445" s="70">
        <f t="shared" si="31"/>
        <v>1426</v>
      </c>
      <c r="B1445" s="170">
        <v>948786.23310045898</v>
      </c>
      <c r="U1445" s="145">
        <v>1425</v>
      </c>
      <c r="V1445" s="145">
        <v>-10461050.541466471</v>
      </c>
    </row>
    <row r="1446" spans="1:22" x14ac:dyDescent="0.35">
      <c r="A1446" s="70">
        <f t="shared" si="31"/>
        <v>1427</v>
      </c>
      <c r="B1446" s="170">
        <v>948786.23310045898</v>
      </c>
      <c r="U1446" s="145">
        <v>1426</v>
      </c>
      <c r="V1446" s="145">
        <v>11402724.99268705</v>
      </c>
    </row>
    <row r="1447" spans="1:22" x14ac:dyDescent="0.35">
      <c r="A1447" s="70">
        <f t="shared" si="31"/>
        <v>1428</v>
      </c>
      <c r="B1447" s="170">
        <v>948786.23310045898</v>
      </c>
      <c r="U1447" s="145">
        <v>1427</v>
      </c>
      <c r="V1447" s="145">
        <v>-36552587.034204289</v>
      </c>
    </row>
    <row r="1448" spans="1:22" x14ac:dyDescent="0.35">
      <c r="A1448" s="70">
        <f t="shared" si="31"/>
        <v>1429</v>
      </c>
      <c r="B1448" s="170">
        <v>948786.23310045898</v>
      </c>
      <c r="U1448" s="145">
        <v>1428</v>
      </c>
      <c r="V1448" s="145">
        <v>-19853981.242164969</v>
      </c>
    </row>
    <row r="1449" spans="1:22" x14ac:dyDescent="0.35">
      <c r="A1449" s="70">
        <f t="shared" si="31"/>
        <v>1430</v>
      </c>
      <c r="B1449" s="170">
        <v>948786.23310045898</v>
      </c>
      <c r="U1449" s="145">
        <v>1429</v>
      </c>
      <c r="V1449" s="145">
        <v>15606534.411097929</v>
      </c>
    </row>
    <row r="1450" spans="1:22" x14ac:dyDescent="0.35">
      <c r="A1450" s="70">
        <f t="shared" si="31"/>
        <v>1431</v>
      </c>
      <c r="B1450" s="170">
        <v>948786.23310045898</v>
      </c>
      <c r="U1450" s="145">
        <v>1430</v>
      </c>
      <c r="V1450" s="145">
        <v>14958655.085666973</v>
      </c>
    </row>
    <row r="1451" spans="1:22" x14ac:dyDescent="0.35">
      <c r="A1451" s="70">
        <f t="shared" si="31"/>
        <v>1432</v>
      </c>
      <c r="B1451" s="170">
        <v>948786.23310045898</v>
      </c>
      <c r="U1451" s="145">
        <v>1431</v>
      </c>
      <c r="V1451" s="145">
        <v>3632095.8435382172</v>
      </c>
    </row>
    <row r="1452" spans="1:22" x14ac:dyDescent="0.35">
      <c r="A1452" s="70">
        <f t="shared" si="31"/>
        <v>1433</v>
      </c>
      <c r="B1452" s="170">
        <v>948786.23310045898</v>
      </c>
      <c r="U1452" s="145">
        <v>1432</v>
      </c>
      <c r="V1452" s="145">
        <v>9672358.3529214896</v>
      </c>
    </row>
    <row r="1453" spans="1:22" x14ac:dyDescent="0.35">
      <c r="A1453" s="70">
        <f t="shared" si="31"/>
        <v>1434</v>
      </c>
      <c r="B1453" s="170">
        <v>948786.23310045898</v>
      </c>
      <c r="U1453" s="145">
        <v>1433</v>
      </c>
      <c r="V1453" s="145">
        <v>-21088067.675921455</v>
      </c>
    </row>
    <row r="1454" spans="1:22" x14ac:dyDescent="0.35">
      <c r="A1454" s="70">
        <f t="shared" si="31"/>
        <v>1435</v>
      </c>
      <c r="B1454" s="170">
        <v>948786.23310045898</v>
      </c>
      <c r="U1454" s="145">
        <v>1434</v>
      </c>
      <c r="V1454" s="145">
        <v>24726522.857459351</v>
      </c>
    </row>
    <row r="1455" spans="1:22" x14ac:dyDescent="0.35">
      <c r="A1455" s="70">
        <f t="shared" si="31"/>
        <v>1436</v>
      </c>
      <c r="B1455" s="170">
        <v>948786.23310045898</v>
      </c>
      <c r="U1455" s="145">
        <v>1435</v>
      </c>
      <c r="V1455" s="145">
        <v>11602550.201962408</v>
      </c>
    </row>
    <row r="1456" spans="1:22" x14ac:dyDescent="0.35">
      <c r="A1456" s="70">
        <f t="shared" si="31"/>
        <v>1437</v>
      </c>
      <c r="B1456" s="170">
        <v>948786.23310045898</v>
      </c>
      <c r="U1456" s="145">
        <v>1436</v>
      </c>
      <c r="V1456" s="145">
        <v>-7840632.0411334522</v>
      </c>
    </row>
    <row r="1457" spans="1:22" x14ac:dyDescent="0.35">
      <c r="A1457" s="70">
        <f t="shared" si="31"/>
        <v>1438</v>
      </c>
      <c r="B1457" s="170">
        <v>948786.23310045898</v>
      </c>
      <c r="U1457" s="145">
        <v>1437</v>
      </c>
      <c r="V1457" s="145">
        <v>-6665631.6565125994</v>
      </c>
    </row>
    <row r="1458" spans="1:22" x14ac:dyDescent="0.35">
      <c r="A1458" s="70">
        <f t="shared" si="31"/>
        <v>1439</v>
      </c>
      <c r="B1458" s="170">
        <v>948786.23310045898</v>
      </c>
      <c r="U1458" s="145">
        <v>1438</v>
      </c>
      <c r="V1458" s="145">
        <v>-3236036.6697046813</v>
      </c>
    </row>
    <row r="1459" spans="1:22" x14ac:dyDescent="0.35">
      <c r="A1459" s="70">
        <f t="shared" si="31"/>
        <v>1440</v>
      </c>
      <c r="B1459" s="170">
        <v>948786.23310045898</v>
      </c>
      <c r="U1459" s="145">
        <v>1439</v>
      </c>
      <c r="V1459" s="145">
        <v>5412791.3698160872</v>
      </c>
    </row>
    <row r="1460" spans="1:22" x14ac:dyDescent="0.35">
      <c r="A1460" s="70">
        <f t="shared" si="31"/>
        <v>1441</v>
      </c>
      <c r="B1460" s="170">
        <v>948786.23310045898</v>
      </c>
      <c r="U1460" s="145">
        <v>1440</v>
      </c>
      <c r="V1460" s="145">
        <v>17308813.980364762</v>
      </c>
    </row>
    <row r="1461" spans="1:22" x14ac:dyDescent="0.35">
      <c r="A1461" s="70">
        <f t="shared" si="31"/>
        <v>1442</v>
      </c>
      <c r="B1461" s="170">
        <v>948786.23310045898</v>
      </c>
      <c r="U1461" s="145">
        <v>1441</v>
      </c>
      <c r="V1461" s="145">
        <v>56941939.622645199</v>
      </c>
    </row>
    <row r="1462" spans="1:22" x14ac:dyDescent="0.35">
      <c r="A1462" s="70">
        <f t="shared" si="31"/>
        <v>1443</v>
      </c>
      <c r="B1462" s="170">
        <v>948786.23310045898</v>
      </c>
      <c r="U1462" s="145">
        <v>1442</v>
      </c>
      <c r="V1462" s="145">
        <v>-29014958.777515531</v>
      </c>
    </row>
    <row r="1463" spans="1:22" x14ac:dyDescent="0.35">
      <c r="A1463" s="70">
        <f t="shared" si="31"/>
        <v>1444</v>
      </c>
      <c r="B1463" s="170">
        <v>948786.23310045898</v>
      </c>
      <c r="U1463" s="145">
        <v>1443</v>
      </c>
      <c r="V1463" s="145">
        <v>-498319.52181248367</v>
      </c>
    </row>
    <row r="1464" spans="1:22" x14ac:dyDescent="0.35">
      <c r="A1464" s="70">
        <f t="shared" si="31"/>
        <v>1445</v>
      </c>
      <c r="B1464" s="170">
        <v>948786.23310045898</v>
      </c>
      <c r="U1464" s="145">
        <v>1444</v>
      </c>
      <c r="V1464" s="145">
        <v>55757150.698765427</v>
      </c>
    </row>
    <row r="1465" spans="1:22" x14ac:dyDescent="0.35">
      <c r="A1465" s="70">
        <f t="shared" si="31"/>
        <v>1446</v>
      </c>
      <c r="B1465" s="170">
        <v>948786.23310045898</v>
      </c>
      <c r="U1465" s="145">
        <v>1445</v>
      </c>
      <c r="V1465" s="145">
        <v>-11932049.119207397</v>
      </c>
    </row>
    <row r="1466" spans="1:22" x14ac:dyDescent="0.35">
      <c r="A1466" s="70">
        <f t="shared" si="31"/>
        <v>1447</v>
      </c>
      <c r="B1466" s="170">
        <v>948786.23310045898</v>
      </c>
      <c r="U1466" s="145">
        <v>1446</v>
      </c>
      <c r="V1466" s="145">
        <v>26470359.913851619</v>
      </c>
    </row>
    <row r="1467" spans="1:22" x14ac:dyDescent="0.35">
      <c r="A1467" s="70">
        <f t="shared" si="31"/>
        <v>1448</v>
      </c>
      <c r="B1467" s="170">
        <v>948786.23310045898</v>
      </c>
      <c r="U1467" s="145">
        <v>1447</v>
      </c>
      <c r="V1467" s="145">
        <v>-21379691.504373036</v>
      </c>
    </row>
    <row r="1468" spans="1:22" x14ac:dyDescent="0.35">
      <c r="A1468" s="70">
        <f t="shared" si="31"/>
        <v>1449</v>
      </c>
      <c r="B1468" s="170">
        <v>948786.23310045898</v>
      </c>
      <c r="U1468" s="145">
        <v>1448</v>
      </c>
      <c r="V1468" s="145">
        <v>10234476.309468266</v>
      </c>
    </row>
    <row r="1469" spans="1:22" x14ac:dyDescent="0.35">
      <c r="A1469" s="70">
        <f t="shared" si="31"/>
        <v>1450</v>
      </c>
      <c r="B1469" s="170">
        <v>948786.23310045898</v>
      </c>
      <c r="U1469" s="145">
        <v>1449</v>
      </c>
      <c r="V1469" s="145">
        <v>-13529658.537170544</v>
      </c>
    </row>
    <row r="1470" spans="1:22" x14ac:dyDescent="0.35">
      <c r="A1470" s="70">
        <f t="shared" si="31"/>
        <v>1451</v>
      </c>
      <c r="B1470" s="170">
        <v>948786.23310045898</v>
      </c>
      <c r="U1470" s="145">
        <v>1450</v>
      </c>
      <c r="V1470" s="145">
        <v>-7936704.1179014817</v>
      </c>
    </row>
    <row r="1471" spans="1:22" x14ac:dyDescent="0.35">
      <c r="A1471" s="70">
        <f t="shared" si="31"/>
        <v>1452</v>
      </c>
      <c r="B1471" s="170">
        <v>948786.23310045898</v>
      </c>
      <c r="U1471" s="145">
        <v>1451</v>
      </c>
      <c r="V1471" s="145">
        <v>-16944949.974063918</v>
      </c>
    </row>
    <row r="1472" spans="1:22" x14ac:dyDescent="0.35">
      <c r="A1472" s="70">
        <f t="shared" si="31"/>
        <v>1453</v>
      </c>
      <c r="B1472" s="170">
        <v>948786.23310045898</v>
      </c>
      <c r="U1472" s="145">
        <v>1452</v>
      </c>
      <c r="V1472" s="145">
        <v>-15241747.064034477</v>
      </c>
    </row>
    <row r="1473" spans="1:22" x14ac:dyDescent="0.35">
      <c r="A1473" s="70">
        <f t="shared" si="31"/>
        <v>1454</v>
      </c>
      <c r="B1473" s="170">
        <v>948786.23310045898</v>
      </c>
      <c r="U1473" s="145">
        <v>1453</v>
      </c>
      <c r="V1473" s="145">
        <v>-24246814.788050029</v>
      </c>
    </row>
    <row r="1474" spans="1:22" x14ac:dyDescent="0.35">
      <c r="A1474" s="70">
        <f t="shared" si="31"/>
        <v>1455</v>
      </c>
      <c r="B1474" s="170">
        <v>948786.23310045898</v>
      </c>
      <c r="U1474" s="145">
        <v>1454</v>
      </c>
      <c r="V1474" s="145">
        <v>21045259.138536759</v>
      </c>
    </row>
    <row r="1475" spans="1:22" x14ac:dyDescent="0.35">
      <c r="A1475" s="70">
        <f t="shared" si="31"/>
        <v>1456</v>
      </c>
      <c r="B1475" s="170">
        <v>948786.23310045898</v>
      </c>
      <c r="U1475" s="145">
        <v>1455</v>
      </c>
      <c r="V1475" s="145">
        <v>9641237.0623914376</v>
      </c>
    </row>
    <row r="1476" spans="1:22" x14ac:dyDescent="0.35">
      <c r="A1476" s="70">
        <f t="shared" si="31"/>
        <v>1457</v>
      </c>
      <c r="B1476" s="170">
        <v>948786.23310045898</v>
      </c>
      <c r="U1476" s="145">
        <v>1456</v>
      </c>
      <c r="V1476" s="145">
        <v>11308645.889638372</v>
      </c>
    </row>
    <row r="1477" spans="1:22" x14ac:dyDescent="0.35">
      <c r="A1477" s="70">
        <f t="shared" si="31"/>
        <v>1458</v>
      </c>
      <c r="B1477" s="170">
        <v>948786.23310045898</v>
      </c>
      <c r="U1477" s="145">
        <v>1457</v>
      </c>
      <c r="V1477" s="145">
        <v>-8896762.463625893</v>
      </c>
    </row>
    <row r="1478" spans="1:22" x14ac:dyDescent="0.35">
      <c r="A1478" s="70">
        <f t="shared" si="31"/>
        <v>1459</v>
      </c>
      <c r="B1478" s="170">
        <v>948786.23310045898</v>
      </c>
      <c r="U1478" s="145">
        <v>1458</v>
      </c>
      <c r="V1478" s="145">
        <v>25386494.425790772</v>
      </c>
    </row>
    <row r="1479" spans="1:22" x14ac:dyDescent="0.35">
      <c r="A1479" s="70">
        <f t="shared" si="31"/>
        <v>1460</v>
      </c>
      <c r="B1479" s="170">
        <v>948786.23310045898</v>
      </c>
      <c r="U1479" s="145">
        <v>1459</v>
      </c>
      <c r="V1479" s="145">
        <v>8338844.6771631166</v>
      </c>
    </row>
    <row r="1480" spans="1:22" x14ac:dyDescent="0.35">
      <c r="A1480" s="70">
        <f t="shared" si="31"/>
        <v>1461</v>
      </c>
      <c r="B1480" s="170">
        <v>948786.23310045898</v>
      </c>
      <c r="U1480" s="145">
        <v>1460</v>
      </c>
      <c r="V1480" s="145">
        <v>-32684914.38664775</v>
      </c>
    </row>
    <row r="1481" spans="1:22" x14ac:dyDescent="0.35">
      <c r="A1481" s="70">
        <f t="shared" si="31"/>
        <v>1462</v>
      </c>
      <c r="B1481" s="170">
        <v>948786.23310045898</v>
      </c>
      <c r="U1481" s="145">
        <v>1461</v>
      </c>
      <c r="V1481" s="145">
        <v>4987171.6455824673</v>
      </c>
    </row>
    <row r="1482" spans="1:22" x14ac:dyDescent="0.35">
      <c r="A1482" s="70">
        <f t="shared" si="31"/>
        <v>1463</v>
      </c>
      <c r="B1482" s="170">
        <v>948786.23310045898</v>
      </c>
      <c r="U1482" s="145">
        <v>1462</v>
      </c>
      <c r="V1482" s="145">
        <v>13944592.587926827</v>
      </c>
    </row>
    <row r="1483" spans="1:22" x14ac:dyDescent="0.35">
      <c r="A1483" s="70">
        <f t="shared" si="31"/>
        <v>1464</v>
      </c>
      <c r="B1483" s="170">
        <v>948786.23310045898</v>
      </c>
      <c r="U1483" s="145">
        <v>1463</v>
      </c>
      <c r="V1483" s="145">
        <v>-12316053.66111847</v>
      </c>
    </row>
    <row r="1484" spans="1:22" x14ac:dyDescent="0.35">
      <c r="A1484" s="70">
        <f t="shared" si="31"/>
        <v>1465</v>
      </c>
      <c r="B1484" s="170">
        <v>948786.23310045898</v>
      </c>
      <c r="U1484" s="145">
        <v>1464</v>
      </c>
      <c r="V1484" s="145">
        <v>-6727709.7056029681</v>
      </c>
    </row>
    <row r="1485" spans="1:22" x14ac:dyDescent="0.35">
      <c r="A1485" s="70">
        <f t="shared" si="31"/>
        <v>1466</v>
      </c>
      <c r="B1485" s="170">
        <v>948786.23310045898</v>
      </c>
      <c r="U1485" s="145">
        <v>1465</v>
      </c>
      <c r="V1485" s="145">
        <v>-6006783.5630633403</v>
      </c>
    </row>
    <row r="1486" spans="1:22" x14ac:dyDescent="0.35">
      <c r="A1486" s="70">
        <f t="shared" si="31"/>
        <v>1467</v>
      </c>
      <c r="B1486" s="170">
        <v>948786.23310045898</v>
      </c>
      <c r="U1486" s="145">
        <v>1466</v>
      </c>
      <c r="V1486" s="145">
        <v>39164572.367774799</v>
      </c>
    </row>
    <row r="1487" spans="1:22" x14ac:dyDescent="0.35">
      <c r="A1487" s="70">
        <f t="shared" si="31"/>
        <v>1468</v>
      </c>
      <c r="B1487" s="170">
        <v>948786.23310045898</v>
      </c>
      <c r="U1487" s="145">
        <v>1467</v>
      </c>
      <c r="V1487" s="145">
        <v>37509872.28248243</v>
      </c>
    </row>
    <row r="1488" spans="1:22" x14ac:dyDescent="0.35">
      <c r="A1488" s="70">
        <f t="shared" si="31"/>
        <v>1469</v>
      </c>
      <c r="B1488" s="170">
        <v>948786.23310045898</v>
      </c>
      <c r="U1488" s="145">
        <v>1468</v>
      </c>
      <c r="V1488" s="145">
        <v>22527841.067500073</v>
      </c>
    </row>
    <row r="1489" spans="1:22" x14ac:dyDescent="0.35">
      <c r="A1489" s="70">
        <f t="shared" si="31"/>
        <v>1470</v>
      </c>
      <c r="B1489" s="170">
        <v>948786.23310045898</v>
      </c>
      <c r="U1489" s="145">
        <v>1469</v>
      </c>
      <c r="V1489" s="145">
        <v>3537758.2655163892</v>
      </c>
    </row>
    <row r="1490" spans="1:22" x14ac:dyDescent="0.35">
      <c r="A1490" s="70">
        <f t="shared" si="31"/>
        <v>1471</v>
      </c>
      <c r="B1490" s="170">
        <v>948786.23310045898</v>
      </c>
      <c r="U1490" s="145">
        <v>1470</v>
      </c>
      <c r="V1490" s="145">
        <v>-11237302.096410938</v>
      </c>
    </row>
    <row r="1491" spans="1:22" x14ac:dyDescent="0.35">
      <c r="A1491" s="70">
        <f t="shared" si="31"/>
        <v>1472</v>
      </c>
      <c r="B1491" s="170">
        <v>948786.23310045898</v>
      </c>
      <c r="U1491" s="145">
        <v>1471</v>
      </c>
      <c r="V1491" s="145">
        <v>-2095640.2230186984</v>
      </c>
    </row>
    <row r="1492" spans="1:22" x14ac:dyDescent="0.35">
      <c r="A1492" s="70">
        <f t="shared" si="31"/>
        <v>1473</v>
      </c>
      <c r="B1492" s="170">
        <v>948786.23310045898</v>
      </c>
      <c r="U1492" s="145">
        <v>1472</v>
      </c>
      <c r="V1492" s="145">
        <v>-25643065.405304778</v>
      </c>
    </row>
    <row r="1493" spans="1:22" x14ac:dyDescent="0.35">
      <c r="A1493" s="70">
        <f t="shared" si="31"/>
        <v>1474</v>
      </c>
      <c r="B1493" s="170">
        <v>948786.23310045898</v>
      </c>
      <c r="U1493" s="145">
        <v>1473</v>
      </c>
      <c r="V1493" s="145">
        <v>-6619938.8817956448</v>
      </c>
    </row>
    <row r="1494" spans="1:22" x14ac:dyDescent="0.35">
      <c r="A1494" s="70">
        <f t="shared" ref="A1494:A1557" si="32">A1493+1</f>
        <v>1475</v>
      </c>
      <c r="B1494" s="170">
        <v>948786.23310045898</v>
      </c>
      <c r="U1494" s="145">
        <v>1474</v>
      </c>
      <c r="V1494" s="145">
        <v>18049931.333765242</v>
      </c>
    </row>
    <row r="1495" spans="1:22" x14ac:dyDescent="0.35">
      <c r="A1495" s="70">
        <f t="shared" si="32"/>
        <v>1476</v>
      </c>
      <c r="B1495" s="170">
        <v>948786.23310045898</v>
      </c>
      <c r="U1495" s="145">
        <v>1475</v>
      </c>
      <c r="V1495" s="145">
        <v>37384684.690060839</v>
      </c>
    </row>
    <row r="1496" spans="1:22" x14ac:dyDescent="0.35">
      <c r="A1496" s="70">
        <f t="shared" si="32"/>
        <v>1477</v>
      </c>
      <c r="B1496" s="170">
        <v>948786.23310045898</v>
      </c>
      <c r="U1496" s="145">
        <v>1476</v>
      </c>
      <c r="V1496" s="145">
        <v>17060924.591644727</v>
      </c>
    </row>
    <row r="1497" spans="1:22" x14ac:dyDescent="0.35">
      <c r="A1497" s="70">
        <f t="shared" si="32"/>
        <v>1478</v>
      </c>
      <c r="B1497" s="170">
        <v>948786.23310045898</v>
      </c>
      <c r="U1497" s="145">
        <v>1477</v>
      </c>
      <c r="V1497" s="145">
        <v>26206853.201357819</v>
      </c>
    </row>
    <row r="1498" spans="1:22" x14ac:dyDescent="0.35">
      <c r="A1498" s="70">
        <f t="shared" si="32"/>
        <v>1479</v>
      </c>
      <c r="B1498" s="170">
        <v>948786.23310045898</v>
      </c>
      <c r="U1498" s="145">
        <v>1478</v>
      </c>
      <c r="V1498" s="145">
        <v>1830139.0229347236</v>
      </c>
    </row>
    <row r="1499" spans="1:22" x14ac:dyDescent="0.35">
      <c r="A1499" s="70">
        <f t="shared" si="32"/>
        <v>1480</v>
      </c>
      <c r="B1499" s="170">
        <v>948786.23310045898</v>
      </c>
      <c r="U1499" s="145">
        <v>1479</v>
      </c>
      <c r="V1499" s="145">
        <v>45972301.590670861</v>
      </c>
    </row>
    <row r="1500" spans="1:22" x14ac:dyDescent="0.35">
      <c r="A1500" s="70">
        <f t="shared" si="32"/>
        <v>1481</v>
      </c>
      <c r="B1500" s="170">
        <v>948786.23310045898</v>
      </c>
      <c r="U1500" s="145">
        <v>1480</v>
      </c>
      <c r="V1500" s="145">
        <v>49622555.452612832</v>
      </c>
    </row>
    <row r="1501" spans="1:22" x14ac:dyDescent="0.35">
      <c r="A1501" s="70">
        <f t="shared" si="32"/>
        <v>1482</v>
      </c>
      <c r="B1501" s="170">
        <v>948786.23310045898</v>
      </c>
      <c r="U1501" s="145">
        <v>1481</v>
      </c>
      <c r="V1501" s="145">
        <v>17398025.595376275</v>
      </c>
    </row>
    <row r="1502" spans="1:22" x14ac:dyDescent="0.35">
      <c r="A1502" s="70">
        <f t="shared" si="32"/>
        <v>1483</v>
      </c>
      <c r="B1502" s="170">
        <v>948786.23310045898</v>
      </c>
      <c r="U1502" s="145">
        <v>1482</v>
      </c>
      <c r="V1502" s="145">
        <v>739797.38682757691</v>
      </c>
    </row>
    <row r="1503" spans="1:22" x14ac:dyDescent="0.35">
      <c r="A1503" s="70">
        <f t="shared" si="32"/>
        <v>1484</v>
      </c>
      <c r="B1503" s="170">
        <v>948786.23310045898</v>
      </c>
      <c r="U1503" s="145">
        <v>1483</v>
      </c>
      <c r="V1503" s="145">
        <v>-14483992.400210533</v>
      </c>
    </row>
    <row r="1504" spans="1:22" x14ac:dyDescent="0.35">
      <c r="A1504" s="70">
        <f t="shared" si="32"/>
        <v>1485</v>
      </c>
      <c r="B1504" s="170">
        <v>948786.23310045898</v>
      </c>
      <c r="U1504" s="145">
        <v>1484</v>
      </c>
      <c r="V1504" s="145">
        <v>9974082.106646426</v>
      </c>
    </row>
    <row r="1505" spans="1:22" x14ac:dyDescent="0.35">
      <c r="A1505" s="70">
        <f t="shared" si="32"/>
        <v>1486</v>
      </c>
      <c r="B1505" s="170">
        <v>948786.23310045898</v>
      </c>
      <c r="U1505" s="145">
        <v>1485</v>
      </c>
      <c r="V1505" s="145">
        <v>12248035.364724129</v>
      </c>
    </row>
    <row r="1506" spans="1:22" x14ac:dyDescent="0.35">
      <c r="A1506" s="70">
        <f t="shared" si="32"/>
        <v>1487</v>
      </c>
      <c r="B1506" s="170">
        <v>948786.23310045898</v>
      </c>
      <c r="U1506" s="145">
        <v>1486</v>
      </c>
      <c r="V1506" s="145">
        <v>1224425.9073980749</v>
      </c>
    </row>
    <row r="1507" spans="1:22" x14ac:dyDescent="0.35">
      <c r="A1507" s="70">
        <f t="shared" si="32"/>
        <v>1488</v>
      </c>
      <c r="B1507" s="170">
        <v>948786.23310045898</v>
      </c>
      <c r="U1507" s="145">
        <v>1487</v>
      </c>
      <c r="V1507" s="145">
        <v>15455659.949082512</v>
      </c>
    </row>
    <row r="1508" spans="1:22" x14ac:dyDescent="0.35">
      <c r="A1508" s="70">
        <f t="shared" si="32"/>
        <v>1489</v>
      </c>
      <c r="B1508" s="170">
        <v>948786.23310045898</v>
      </c>
      <c r="U1508" s="145">
        <v>1488</v>
      </c>
      <c r="V1508" s="145">
        <v>-17499002.603137761</v>
      </c>
    </row>
    <row r="1509" spans="1:22" x14ac:dyDescent="0.35">
      <c r="A1509" s="70">
        <f t="shared" si="32"/>
        <v>1490</v>
      </c>
      <c r="B1509" s="170">
        <v>948786.23310045898</v>
      </c>
      <c r="U1509" s="145">
        <v>1489</v>
      </c>
      <c r="V1509" s="145">
        <v>39961129.338527091</v>
      </c>
    </row>
    <row r="1510" spans="1:22" x14ac:dyDescent="0.35">
      <c r="A1510" s="70">
        <f t="shared" si="32"/>
        <v>1491</v>
      </c>
      <c r="B1510" s="170">
        <v>948786.23310045898</v>
      </c>
      <c r="U1510" s="145">
        <v>1490</v>
      </c>
      <c r="V1510" s="145">
        <v>-17197847.321816187</v>
      </c>
    </row>
    <row r="1511" spans="1:22" x14ac:dyDescent="0.35">
      <c r="A1511" s="70">
        <f t="shared" si="32"/>
        <v>1492</v>
      </c>
      <c r="B1511" s="170">
        <v>948786.23310045898</v>
      </c>
      <c r="U1511" s="145">
        <v>1491</v>
      </c>
      <c r="V1511" s="145">
        <v>3654964.7190620899</v>
      </c>
    </row>
    <row r="1512" spans="1:22" x14ac:dyDescent="0.35">
      <c r="A1512" s="70">
        <f t="shared" si="32"/>
        <v>1493</v>
      </c>
      <c r="B1512" s="170">
        <v>948786.23310045898</v>
      </c>
      <c r="U1512" s="145">
        <v>1492</v>
      </c>
      <c r="V1512" s="145">
        <v>-9983893.2646412775</v>
      </c>
    </row>
    <row r="1513" spans="1:22" x14ac:dyDescent="0.35">
      <c r="A1513" s="70">
        <f t="shared" si="32"/>
        <v>1494</v>
      </c>
      <c r="B1513" s="170">
        <v>948786.23310045898</v>
      </c>
      <c r="U1513" s="145">
        <v>1493</v>
      </c>
      <c r="V1513" s="145">
        <v>714326.88470049948</v>
      </c>
    </row>
    <row r="1514" spans="1:22" x14ac:dyDescent="0.35">
      <c r="A1514" s="70">
        <f t="shared" si="32"/>
        <v>1495</v>
      </c>
      <c r="B1514" s="170">
        <v>948786.23310045898</v>
      </c>
      <c r="U1514" s="145">
        <v>1494</v>
      </c>
      <c r="V1514" s="145">
        <v>-22053447.386638738</v>
      </c>
    </row>
    <row r="1515" spans="1:22" x14ac:dyDescent="0.35">
      <c r="A1515" s="70">
        <f t="shared" si="32"/>
        <v>1496</v>
      </c>
      <c r="B1515" s="170">
        <v>948786.23310045898</v>
      </c>
      <c r="U1515" s="145">
        <v>1495</v>
      </c>
      <c r="V1515" s="145">
        <v>-8887186.8538704459</v>
      </c>
    </row>
    <row r="1516" spans="1:22" x14ac:dyDescent="0.35">
      <c r="A1516" s="70">
        <f t="shared" si="32"/>
        <v>1497</v>
      </c>
      <c r="B1516" s="170">
        <v>948786.23310045898</v>
      </c>
      <c r="U1516" s="145">
        <v>1496</v>
      </c>
      <c r="V1516" s="145">
        <v>19535424.466483548</v>
      </c>
    </row>
    <row r="1517" spans="1:22" x14ac:dyDescent="0.35">
      <c r="A1517" s="70">
        <f t="shared" si="32"/>
        <v>1498</v>
      </c>
      <c r="B1517" s="170">
        <v>948786.23310045898</v>
      </c>
      <c r="U1517" s="145">
        <v>1497</v>
      </c>
      <c r="V1517" s="145">
        <v>-3804699.0610058382</v>
      </c>
    </row>
    <row r="1518" spans="1:22" x14ac:dyDescent="0.35">
      <c r="A1518" s="70">
        <f t="shared" si="32"/>
        <v>1499</v>
      </c>
      <c r="B1518" s="170">
        <v>948786.23310045898</v>
      </c>
      <c r="U1518" s="145">
        <v>1498</v>
      </c>
      <c r="V1518" s="145">
        <v>-13890657.188786292</v>
      </c>
    </row>
    <row r="1519" spans="1:22" x14ac:dyDescent="0.35">
      <c r="A1519" s="70">
        <f t="shared" si="32"/>
        <v>1500</v>
      </c>
      <c r="B1519" s="170">
        <v>948786.23310045898</v>
      </c>
      <c r="U1519" s="145">
        <v>1499</v>
      </c>
      <c r="V1519" s="145">
        <v>4845115.8851219751</v>
      </c>
    </row>
    <row r="1520" spans="1:22" x14ac:dyDescent="0.35">
      <c r="A1520" s="70">
        <f t="shared" si="32"/>
        <v>1501</v>
      </c>
      <c r="B1520" s="170">
        <v>948786.23310045898</v>
      </c>
      <c r="U1520" s="145">
        <v>1500</v>
      </c>
      <c r="V1520" s="145">
        <v>11843849.120436408</v>
      </c>
    </row>
    <row r="1521" spans="1:22" x14ac:dyDescent="0.35">
      <c r="A1521" s="70">
        <f t="shared" si="32"/>
        <v>1502</v>
      </c>
      <c r="B1521" s="170">
        <v>948786.23310045898</v>
      </c>
      <c r="U1521" s="145">
        <v>1501</v>
      </c>
      <c r="V1521" s="145">
        <v>23443666.949653435</v>
      </c>
    </row>
    <row r="1522" spans="1:22" x14ac:dyDescent="0.35">
      <c r="A1522" s="70">
        <f t="shared" si="32"/>
        <v>1503</v>
      </c>
      <c r="B1522" s="170">
        <v>948786.23310045898</v>
      </c>
      <c r="U1522" s="145">
        <v>1502</v>
      </c>
      <c r="V1522" s="145">
        <v>-13190223.979984611</v>
      </c>
    </row>
    <row r="1523" spans="1:22" x14ac:dyDescent="0.35">
      <c r="A1523" s="70">
        <f t="shared" si="32"/>
        <v>1504</v>
      </c>
      <c r="B1523" s="170">
        <v>948786.23310045898</v>
      </c>
      <c r="U1523" s="145">
        <v>1503</v>
      </c>
      <c r="V1523" s="145">
        <v>-2890989.572327137</v>
      </c>
    </row>
    <row r="1524" spans="1:22" x14ac:dyDescent="0.35">
      <c r="A1524" s="70">
        <f t="shared" si="32"/>
        <v>1505</v>
      </c>
      <c r="B1524" s="170">
        <v>948786.23310045898</v>
      </c>
      <c r="U1524" s="145">
        <v>1504</v>
      </c>
      <c r="V1524" s="145">
        <v>37884052.153338924</v>
      </c>
    </row>
    <row r="1525" spans="1:22" x14ac:dyDescent="0.35">
      <c r="A1525" s="70">
        <f t="shared" si="32"/>
        <v>1506</v>
      </c>
      <c r="B1525" s="170">
        <v>948786.23310045898</v>
      </c>
      <c r="U1525" s="145">
        <v>1505</v>
      </c>
      <c r="V1525" s="145">
        <v>19288677.795155808</v>
      </c>
    </row>
    <row r="1526" spans="1:22" x14ac:dyDescent="0.35">
      <c r="A1526" s="70">
        <f t="shared" si="32"/>
        <v>1507</v>
      </c>
      <c r="B1526" s="170">
        <v>948786.23310045898</v>
      </c>
      <c r="U1526" s="145">
        <v>1506</v>
      </c>
      <c r="V1526" s="145">
        <v>31597330.428062916</v>
      </c>
    </row>
    <row r="1527" spans="1:22" x14ac:dyDescent="0.35">
      <c r="A1527" s="70">
        <f t="shared" si="32"/>
        <v>1508</v>
      </c>
      <c r="B1527" s="170">
        <v>948786.23310045898</v>
      </c>
      <c r="U1527" s="145">
        <v>1507</v>
      </c>
      <c r="V1527" s="145">
        <v>-7709237.5890362505</v>
      </c>
    </row>
    <row r="1528" spans="1:22" x14ac:dyDescent="0.35">
      <c r="A1528" s="70">
        <f t="shared" si="32"/>
        <v>1509</v>
      </c>
      <c r="B1528" s="170">
        <v>948786.23310045898</v>
      </c>
      <c r="U1528" s="145">
        <v>1508</v>
      </c>
      <c r="V1528" s="145">
        <v>28362747.181158818</v>
      </c>
    </row>
    <row r="1529" spans="1:22" x14ac:dyDescent="0.35">
      <c r="A1529" s="70">
        <f t="shared" si="32"/>
        <v>1510</v>
      </c>
      <c r="B1529" s="170">
        <v>948786.23310045898</v>
      </c>
      <c r="U1529" s="145">
        <v>1509</v>
      </c>
      <c r="V1529" s="145">
        <v>-6586493.2553167194</v>
      </c>
    </row>
    <row r="1530" spans="1:22" x14ac:dyDescent="0.35">
      <c r="A1530" s="70">
        <f t="shared" si="32"/>
        <v>1511</v>
      </c>
      <c r="B1530" s="170">
        <v>948786.23310045898</v>
      </c>
      <c r="U1530" s="145">
        <v>1510</v>
      </c>
      <c r="V1530" s="145">
        <v>-7425072.1205506697</v>
      </c>
    </row>
    <row r="1531" spans="1:22" x14ac:dyDescent="0.35">
      <c r="A1531" s="70">
        <f t="shared" si="32"/>
        <v>1512</v>
      </c>
      <c r="B1531" s="170">
        <v>948786.23310045898</v>
      </c>
      <c r="U1531" s="145">
        <v>1511</v>
      </c>
      <c r="V1531" s="145">
        <v>12515140.212646555</v>
      </c>
    </row>
    <row r="1532" spans="1:22" x14ac:dyDescent="0.35">
      <c r="A1532" s="70">
        <f t="shared" si="32"/>
        <v>1513</v>
      </c>
      <c r="B1532" s="170">
        <v>948786.23310045898</v>
      </c>
      <c r="U1532" s="145">
        <v>1512</v>
      </c>
      <c r="V1532" s="145">
        <v>1776994.4169889763</v>
      </c>
    </row>
    <row r="1533" spans="1:22" x14ac:dyDescent="0.35">
      <c r="A1533" s="70">
        <f t="shared" si="32"/>
        <v>1514</v>
      </c>
      <c r="B1533" s="170">
        <v>948786.23310045898</v>
      </c>
      <c r="U1533" s="145">
        <v>1513</v>
      </c>
      <c r="V1533" s="145">
        <v>24214429.737106591</v>
      </c>
    </row>
    <row r="1534" spans="1:22" x14ac:dyDescent="0.35">
      <c r="A1534" s="70">
        <f t="shared" si="32"/>
        <v>1515</v>
      </c>
      <c r="B1534" s="170">
        <v>948786.23310045898</v>
      </c>
      <c r="U1534" s="145">
        <v>1514</v>
      </c>
      <c r="V1534" s="145">
        <v>-14084965.561115734</v>
      </c>
    </row>
    <row r="1535" spans="1:22" x14ac:dyDescent="0.35">
      <c r="A1535" s="70">
        <f t="shared" si="32"/>
        <v>1516</v>
      </c>
      <c r="B1535" s="170">
        <v>948786.23310045898</v>
      </c>
      <c r="U1535" s="145">
        <v>1515</v>
      </c>
      <c r="V1535" s="145">
        <v>-26621546.861155909</v>
      </c>
    </row>
    <row r="1536" spans="1:22" x14ac:dyDescent="0.35">
      <c r="A1536" s="70">
        <f t="shared" si="32"/>
        <v>1517</v>
      </c>
      <c r="B1536" s="170">
        <v>948786.23310045898</v>
      </c>
      <c r="U1536" s="145">
        <v>1516</v>
      </c>
      <c r="V1536" s="145">
        <v>21597191.271171913</v>
      </c>
    </row>
    <row r="1537" spans="1:22" x14ac:dyDescent="0.35">
      <c r="A1537" s="70">
        <f t="shared" si="32"/>
        <v>1518</v>
      </c>
      <c r="B1537" s="170">
        <v>948786.23310045898</v>
      </c>
      <c r="U1537" s="145">
        <v>1517</v>
      </c>
      <c r="V1537" s="145">
        <v>5513265.1996874921</v>
      </c>
    </row>
    <row r="1538" spans="1:22" x14ac:dyDescent="0.35">
      <c r="A1538" s="70">
        <f t="shared" si="32"/>
        <v>1519</v>
      </c>
      <c r="B1538" s="170">
        <v>948786.23310045898</v>
      </c>
      <c r="U1538" s="145">
        <v>1518</v>
      </c>
      <c r="V1538" s="145">
        <v>750179.8423798494</v>
      </c>
    </row>
    <row r="1539" spans="1:22" x14ac:dyDescent="0.35">
      <c r="A1539" s="70">
        <f t="shared" si="32"/>
        <v>1520</v>
      </c>
      <c r="B1539" s="170">
        <v>948786.23310045898</v>
      </c>
      <c r="U1539" s="145">
        <v>1519</v>
      </c>
      <c r="V1539" s="145">
        <v>22324817.433289006</v>
      </c>
    </row>
    <row r="1540" spans="1:22" x14ac:dyDescent="0.35">
      <c r="A1540" s="70">
        <f t="shared" si="32"/>
        <v>1521</v>
      </c>
      <c r="B1540" s="170">
        <v>948786.23310045898</v>
      </c>
      <c r="U1540" s="145">
        <v>1520</v>
      </c>
      <c r="V1540" s="145">
        <v>-14575175.136565909</v>
      </c>
    </row>
    <row r="1541" spans="1:22" x14ac:dyDescent="0.35">
      <c r="A1541" s="70">
        <f t="shared" si="32"/>
        <v>1522</v>
      </c>
      <c r="B1541" s="170">
        <v>948786.23310045898</v>
      </c>
      <c r="U1541" s="145">
        <v>1521</v>
      </c>
      <c r="V1541" s="145">
        <v>35324025.083698601</v>
      </c>
    </row>
    <row r="1542" spans="1:22" x14ac:dyDescent="0.35">
      <c r="A1542" s="70">
        <f t="shared" si="32"/>
        <v>1523</v>
      </c>
      <c r="B1542" s="170">
        <v>948786.23310045898</v>
      </c>
      <c r="U1542" s="145">
        <v>1522</v>
      </c>
      <c r="V1542" s="145">
        <v>31156096.922875494</v>
      </c>
    </row>
    <row r="1543" spans="1:22" x14ac:dyDescent="0.35">
      <c r="A1543" s="70">
        <f t="shared" si="32"/>
        <v>1524</v>
      </c>
      <c r="B1543" s="170">
        <v>948786.23310045898</v>
      </c>
      <c r="U1543" s="145">
        <v>1523</v>
      </c>
      <c r="V1543" s="145">
        <v>12052467.706756141</v>
      </c>
    </row>
    <row r="1544" spans="1:22" x14ac:dyDescent="0.35">
      <c r="A1544" s="70">
        <f t="shared" si="32"/>
        <v>1525</v>
      </c>
      <c r="B1544" s="170">
        <v>948786.23310045898</v>
      </c>
      <c r="U1544" s="145">
        <v>1524</v>
      </c>
      <c r="V1544" s="145">
        <v>14673122.62070594</v>
      </c>
    </row>
    <row r="1545" spans="1:22" x14ac:dyDescent="0.35">
      <c r="A1545" s="70">
        <f t="shared" si="32"/>
        <v>1526</v>
      </c>
      <c r="B1545" s="170">
        <v>948786.23310045898</v>
      </c>
      <c r="U1545" s="145">
        <v>1525</v>
      </c>
      <c r="V1545" s="145">
        <v>-2490079.7358567715</v>
      </c>
    </row>
    <row r="1546" spans="1:22" x14ac:dyDescent="0.35">
      <c r="A1546" s="70">
        <f t="shared" si="32"/>
        <v>1527</v>
      </c>
      <c r="B1546" s="170">
        <v>948786.23310045898</v>
      </c>
      <c r="U1546" s="145">
        <v>1526</v>
      </c>
      <c r="V1546" s="145">
        <v>16541030.787888408</v>
      </c>
    </row>
    <row r="1547" spans="1:22" x14ac:dyDescent="0.35">
      <c r="A1547" s="70">
        <f t="shared" si="32"/>
        <v>1528</v>
      </c>
      <c r="B1547" s="170">
        <v>948786.23310045898</v>
      </c>
      <c r="U1547" s="145">
        <v>1527</v>
      </c>
      <c r="V1547" s="145">
        <v>16726295.167328194</v>
      </c>
    </row>
    <row r="1548" spans="1:22" x14ac:dyDescent="0.35">
      <c r="A1548" s="70">
        <f t="shared" si="32"/>
        <v>1529</v>
      </c>
      <c r="B1548" s="170">
        <v>948786.23310045898</v>
      </c>
      <c r="U1548" s="145">
        <v>1528</v>
      </c>
      <c r="V1548" s="145">
        <v>1846379.7042443901</v>
      </c>
    </row>
    <row r="1549" spans="1:22" x14ac:dyDescent="0.35">
      <c r="A1549" s="70">
        <f t="shared" si="32"/>
        <v>1530</v>
      </c>
      <c r="B1549" s="170">
        <v>948786.23310045898</v>
      </c>
      <c r="U1549" s="145">
        <v>1529</v>
      </c>
      <c r="V1549" s="145">
        <v>1699975.6128192395</v>
      </c>
    </row>
    <row r="1550" spans="1:22" x14ac:dyDescent="0.35">
      <c r="A1550" s="70">
        <f t="shared" si="32"/>
        <v>1531</v>
      </c>
      <c r="B1550" s="170">
        <v>948786.23310045898</v>
      </c>
      <c r="U1550" s="145">
        <v>1530</v>
      </c>
      <c r="V1550" s="145">
        <v>-5382735.1890612356</v>
      </c>
    </row>
    <row r="1551" spans="1:22" x14ac:dyDescent="0.35">
      <c r="A1551" s="70">
        <f t="shared" si="32"/>
        <v>1532</v>
      </c>
      <c r="B1551" s="170">
        <v>948786.23310045898</v>
      </c>
      <c r="U1551" s="145">
        <v>1531</v>
      </c>
      <c r="V1551" s="145">
        <v>-22050759.958878241</v>
      </c>
    </row>
    <row r="1552" spans="1:22" x14ac:dyDescent="0.35">
      <c r="A1552" s="70">
        <f t="shared" si="32"/>
        <v>1533</v>
      </c>
      <c r="B1552" s="170">
        <v>948786.23310045898</v>
      </c>
      <c r="U1552" s="145">
        <v>1532</v>
      </c>
      <c r="V1552" s="145">
        <v>10602593.89450587</v>
      </c>
    </row>
    <row r="1553" spans="1:22" x14ac:dyDescent="0.35">
      <c r="A1553" s="70">
        <f t="shared" si="32"/>
        <v>1534</v>
      </c>
      <c r="B1553" s="170">
        <v>948786.23310045898</v>
      </c>
      <c r="U1553" s="145">
        <v>1533</v>
      </c>
      <c r="V1553" s="145">
        <v>23483284.781994697</v>
      </c>
    </row>
    <row r="1554" spans="1:22" x14ac:dyDescent="0.35">
      <c r="A1554" s="70">
        <f t="shared" si="32"/>
        <v>1535</v>
      </c>
      <c r="B1554" s="170">
        <v>948786.23310045898</v>
      </c>
      <c r="U1554" s="145">
        <v>1534</v>
      </c>
      <c r="V1554" s="145">
        <v>46875186.045608826</v>
      </c>
    </row>
    <row r="1555" spans="1:22" x14ac:dyDescent="0.35">
      <c r="A1555" s="70">
        <f t="shared" si="32"/>
        <v>1536</v>
      </c>
      <c r="B1555" s="170">
        <v>948786.23310045898</v>
      </c>
      <c r="U1555" s="145">
        <v>1535</v>
      </c>
      <c r="V1555" s="145">
        <v>14040743.933799837</v>
      </c>
    </row>
    <row r="1556" spans="1:22" x14ac:dyDescent="0.35">
      <c r="A1556" s="70">
        <f t="shared" si="32"/>
        <v>1537</v>
      </c>
      <c r="B1556" s="170">
        <v>948786.23310045898</v>
      </c>
      <c r="U1556" s="145">
        <v>1536</v>
      </c>
      <c r="V1556" s="145">
        <v>-479471.47943842039</v>
      </c>
    </row>
    <row r="1557" spans="1:22" x14ac:dyDescent="0.35">
      <c r="A1557" s="70">
        <f t="shared" si="32"/>
        <v>1538</v>
      </c>
      <c r="B1557" s="170">
        <v>948786.23310045898</v>
      </c>
      <c r="U1557" s="145">
        <v>1537</v>
      </c>
      <c r="V1557" s="145">
        <v>4854861.1670374945</v>
      </c>
    </row>
    <row r="1558" spans="1:22" x14ac:dyDescent="0.35">
      <c r="A1558" s="70">
        <f t="shared" ref="A1558:A1621" si="33">A1557+1</f>
        <v>1539</v>
      </c>
      <c r="B1558" s="170">
        <v>948786.23310045898</v>
      </c>
      <c r="U1558" s="145">
        <v>1538</v>
      </c>
      <c r="V1558" s="145">
        <v>2882846.2730593421</v>
      </c>
    </row>
    <row r="1559" spans="1:22" x14ac:dyDescent="0.35">
      <c r="A1559" s="70">
        <f t="shared" si="33"/>
        <v>1540</v>
      </c>
      <c r="B1559" s="170">
        <v>948786.23310045898</v>
      </c>
      <c r="U1559" s="145">
        <v>1539</v>
      </c>
      <c r="V1559" s="145">
        <v>9404731.9800620079</v>
      </c>
    </row>
    <row r="1560" spans="1:22" x14ac:dyDescent="0.35">
      <c r="A1560" s="70">
        <f t="shared" si="33"/>
        <v>1541</v>
      </c>
      <c r="B1560" s="170">
        <v>948786.23310045898</v>
      </c>
      <c r="U1560" s="145">
        <v>1540</v>
      </c>
      <c r="V1560" s="145">
        <v>34808932.088078178</v>
      </c>
    </row>
    <row r="1561" spans="1:22" x14ac:dyDescent="0.35">
      <c r="A1561" s="70">
        <f t="shared" si="33"/>
        <v>1542</v>
      </c>
      <c r="B1561" s="170">
        <v>948786.23310045898</v>
      </c>
      <c r="U1561" s="145">
        <v>1541</v>
      </c>
      <c r="V1561" s="145">
        <v>541694.1599367857</v>
      </c>
    </row>
    <row r="1562" spans="1:22" x14ac:dyDescent="0.35">
      <c r="A1562" s="70">
        <f t="shared" si="33"/>
        <v>1543</v>
      </c>
      <c r="B1562" s="170">
        <v>948786.23310045898</v>
      </c>
      <c r="U1562" s="145">
        <v>1542</v>
      </c>
      <c r="V1562" s="145">
        <v>-19321497.4969921</v>
      </c>
    </row>
    <row r="1563" spans="1:22" x14ac:dyDescent="0.35">
      <c r="A1563" s="70">
        <f t="shared" si="33"/>
        <v>1544</v>
      </c>
      <c r="B1563" s="170">
        <v>948786.23310045898</v>
      </c>
      <c r="U1563" s="145">
        <v>1543</v>
      </c>
      <c r="V1563" s="145">
        <v>16015532.522451777</v>
      </c>
    </row>
    <row r="1564" spans="1:22" x14ac:dyDescent="0.35">
      <c r="A1564" s="70">
        <f t="shared" si="33"/>
        <v>1545</v>
      </c>
      <c r="B1564" s="170">
        <v>948786.23310045898</v>
      </c>
      <c r="U1564" s="145">
        <v>1544</v>
      </c>
      <c r="V1564" s="145">
        <v>12921085.527068853</v>
      </c>
    </row>
    <row r="1565" spans="1:22" x14ac:dyDescent="0.35">
      <c r="A1565" s="70">
        <f t="shared" si="33"/>
        <v>1546</v>
      </c>
      <c r="B1565" s="170">
        <v>948786.23310045898</v>
      </c>
      <c r="U1565" s="145">
        <v>1545</v>
      </c>
      <c r="V1565" s="145">
        <v>-4613348.6439200398</v>
      </c>
    </row>
    <row r="1566" spans="1:22" x14ac:dyDescent="0.35">
      <c r="A1566" s="70">
        <f t="shared" si="33"/>
        <v>1547</v>
      </c>
      <c r="B1566" s="170">
        <v>948786.23310045898</v>
      </c>
      <c r="U1566" s="145">
        <v>1546</v>
      </c>
      <c r="V1566" s="145">
        <v>10469897.36055427</v>
      </c>
    </row>
    <row r="1567" spans="1:22" x14ac:dyDescent="0.35">
      <c r="A1567" s="70">
        <f t="shared" si="33"/>
        <v>1548</v>
      </c>
      <c r="B1567" s="170">
        <v>948786.23310045898</v>
      </c>
      <c r="U1567" s="145">
        <v>1547</v>
      </c>
      <c r="V1567" s="145">
        <v>-8313203.5959605779</v>
      </c>
    </row>
    <row r="1568" spans="1:22" x14ac:dyDescent="0.35">
      <c r="A1568" s="70">
        <f t="shared" si="33"/>
        <v>1549</v>
      </c>
      <c r="B1568" s="170">
        <v>948786.23310045898</v>
      </c>
      <c r="U1568" s="145">
        <v>1548</v>
      </c>
      <c r="V1568" s="145">
        <v>2665624.496394828</v>
      </c>
    </row>
    <row r="1569" spans="1:22" x14ac:dyDescent="0.35">
      <c r="A1569" s="70">
        <f t="shared" si="33"/>
        <v>1550</v>
      </c>
      <c r="B1569" s="170">
        <v>948786.23310045898</v>
      </c>
      <c r="U1569" s="145">
        <v>1549</v>
      </c>
      <c r="V1569" s="145">
        <v>-13607544.894221961</v>
      </c>
    </row>
    <row r="1570" spans="1:22" x14ac:dyDescent="0.35">
      <c r="A1570" s="70">
        <f t="shared" si="33"/>
        <v>1551</v>
      </c>
      <c r="B1570" s="170">
        <v>948786.23310045898</v>
      </c>
      <c r="U1570" s="145">
        <v>1550</v>
      </c>
      <c r="V1570" s="145">
        <v>25822069.167591318</v>
      </c>
    </row>
    <row r="1571" spans="1:22" x14ac:dyDescent="0.35">
      <c r="A1571" s="70">
        <f t="shared" si="33"/>
        <v>1552</v>
      </c>
      <c r="B1571" s="170">
        <v>948786.23310045898</v>
      </c>
      <c r="U1571" s="145">
        <v>1551</v>
      </c>
      <c r="V1571" s="145">
        <v>-2477383.9293751512</v>
      </c>
    </row>
    <row r="1572" spans="1:22" x14ac:dyDescent="0.35">
      <c r="A1572" s="70">
        <f t="shared" si="33"/>
        <v>1553</v>
      </c>
      <c r="B1572" s="170">
        <v>948786.23310045898</v>
      </c>
      <c r="U1572" s="145">
        <v>1552</v>
      </c>
      <c r="V1572" s="145">
        <v>11075651.72235056</v>
      </c>
    </row>
    <row r="1573" spans="1:22" x14ac:dyDescent="0.35">
      <c r="A1573" s="70">
        <f t="shared" si="33"/>
        <v>1554</v>
      </c>
      <c r="B1573" s="170">
        <v>948786.23310045898</v>
      </c>
      <c r="U1573" s="145">
        <v>1553</v>
      </c>
      <c r="V1573" s="145">
        <v>2100696.2533465065</v>
      </c>
    </row>
    <row r="1574" spans="1:22" x14ac:dyDescent="0.35">
      <c r="A1574" s="70">
        <f t="shared" si="33"/>
        <v>1555</v>
      </c>
      <c r="B1574" s="170">
        <v>948786.23310045898</v>
      </c>
      <c r="U1574" s="145">
        <v>1554</v>
      </c>
      <c r="V1574" s="145">
        <v>-2448531.289904397</v>
      </c>
    </row>
    <row r="1575" spans="1:22" x14ac:dyDescent="0.35">
      <c r="A1575" s="70">
        <f t="shared" si="33"/>
        <v>1556</v>
      </c>
      <c r="B1575" s="170">
        <v>948786.23310045898</v>
      </c>
      <c r="U1575" s="145">
        <v>1555</v>
      </c>
      <c r="V1575" s="145">
        <v>-8682666.9885537475</v>
      </c>
    </row>
    <row r="1576" spans="1:22" x14ac:dyDescent="0.35">
      <c r="A1576" s="70">
        <f t="shared" si="33"/>
        <v>1557</v>
      </c>
      <c r="B1576" s="170">
        <v>948786.23310045898</v>
      </c>
      <c r="U1576" s="145">
        <v>1556</v>
      </c>
      <c r="V1576" s="145">
        <v>-13608746.223586887</v>
      </c>
    </row>
    <row r="1577" spans="1:22" x14ac:dyDescent="0.35">
      <c r="A1577" s="70">
        <f t="shared" si="33"/>
        <v>1558</v>
      </c>
      <c r="B1577" s="170">
        <v>948786.23310045898</v>
      </c>
      <c r="U1577" s="145">
        <v>1557</v>
      </c>
      <c r="V1577" s="145">
        <v>43876454.347942203</v>
      </c>
    </row>
    <row r="1578" spans="1:22" x14ac:dyDescent="0.35">
      <c r="A1578" s="70">
        <f t="shared" si="33"/>
        <v>1559</v>
      </c>
      <c r="B1578" s="170">
        <v>948786.23310045898</v>
      </c>
      <c r="U1578" s="145">
        <v>1558</v>
      </c>
      <c r="V1578" s="145">
        <v>4290800.1439136826</v>
      </c>
    </row>
    <row r="1579" spans="1:22" x14ac:dyDescent="0.35">
      <c r="A1579" s="70">
        <f t="shared" si="33"/>
        <v>1560</v>
      </c>
      <c r="B1579" s="170">
        <v>948786.23310045898</v>
      </c>
      <c r="U1579" s="145">
        <v>1559</v>
      </c>
      <c r="V1579" s="145">
        <v>-13584809.452923102</v>
      </c>
    </row>
    <row r="1580" spans="1:22" x14ac:dyDescent="0.35">
      <c r="A1580" s="70">
        <f t="shared" si="33"/>
        <v>1561</v>
      </c>
      <c r="B1580" s="170">
        <v>948786.23310045898</v>
      </c>
      <c r="U1580" s="145">
        <v>1560</v>
      </c>
      <c r="V1580" s="145">
        <v>27152879.852218881</v>
      </c>
    </row>
    <row r="1581" spans="1:22" x14ac:dyDescent="0.35">
      <c r="A1581" s="70">
        <f t="shared" si="33"/>
        <v>1562</v>
      </c>
      <c r="B1581" s="170">
        <v>948786.23310045898</v>
      </c>
      <c r="U1581" s="145">
        <v>1561</v>
      </c>
      <c r="V1581" s="145">
        <v>-11838078.871103546</v>
      </c>
    </row>
    <row r="1582" spans="1:22" x14ac:dyDescent="0.35">
      <c r="A1582" s="70">
        <f t="shared" si="33"/>
        <v>1563</v>
      </c>
      <c r="B1582" s="170">
        <v>948786.23310045898</v>
      </c>
      <c r="U1582" s="145">
        <v>1562</v>
      </c>
      <c r="V1582" s="145">
        <v>5201269.0618667752</v>
      </c>
    </row>
    <row r="1583" spans="1:22" x14ac:dyDescent="0.35">
      <c r="A1583" s="70">
        <f t="shared" si="33"/>
        <v>1564</v>
      </c>
      <c r="B1583" s="170">
        <v>948786.23310045898</v>
      </c>
      <c r="U1583" s="145">
        <v>1563</v>
      </c>
      <c r="V1583" s="145">
        <v>6381842.6144473366</v>
      </c>
    </row>
    <row r="1584" spans="1:22" x14ac:dyDescent="0.35">
      <c r="A1584" s="70">
        <f t="shared" si="33"/>
        <v>1565</v>
      </c>
      <c r="B1584" s="170">
        <v>948786.23310045898</v>
      </c>
      <c r="U1584" s="145">
        <v>1564</v>
      </c>
      <c r="V1584" s="145">
        <v>35878852.989069268</v>
      </c>
    </row>
    <row r="1585" spans="1:22" x14ac:dyDescent="0.35">
      <c r="A1585" s="70">
        <f t="shared" si="33"/>
        <v>1566</v>
      </c>
      <c r="B1585" s="170">
        <v>948786.23310045898</v>
      </c>
      <c r="U1585" s="145">
        <v>1565</v>
      </c>
      <c r="V1585" s="145">
        <v>20332035.763191208</v>
      </c>
    </row>
    <row r="1586" spans="1:22" x14ac:dyDescent="0.35">
      <c r="A1586" s="70">
        <f t="shared" si="33"/>
        <v>1567</v>
      </c>
      <c r="B1586" s="170">
        <v>948786.23310045898</v>
      </c>
      <c r="U1586" s="145">
        <v>1566</v>
      </c>
      <c r="V1586" s="145">
        <v>10792121.101874769</v>
      </c>
    </row>
    <row r="1587" spans="1:22" x14ac:dyDescent="0.35">
      <c r="A1587" s="70">
        <f t="shared" si="33"/>
        <v>1568</v>
      </c>
      <c r="B1587" s="170">
        <v>948786.23310045898</v>
      </c>
      <c r="U1587" s="145">
        <v>1567</v>
      </c>
      <c r="V1587" s="145">
        <v>57935431.989805177</v>
      </c>
    </row>
    <row r="1588" spans="1:22" x14ac:dyDescent="0.35">
      <c r="A1588" s="70">
        <f t="shared" si="33"/>
        <v>1569</v>
      </c>
      <c r="B1588" s="170">
        <v>948786.23310045898</v>
      </c>
      <c r="U1588" s="145">
        <v>1568</v>
      </c>
      <c r="V1588" s="145">
        <v>4057541.2946290448</v>
      </c>
    </row>
    <row r="1589" spans="1:22" x14ac:dyDescent="0.35">
      <c r="A1589" s="70">
        <f t="shared" si="33"/>
        <v>1570</v>
      </c>
      <c r="B1589" s="170">
        <v>948786.23310045898</v>
      </c>
      <c r="U1589" s="145">
        <v>1569</v>
      </c>
      <c r="V1589" s="145">
        <v>3004645.818834763</v>
      </c>
    </row>
    <row r="1590" spans="1:22" x14ac:dyDescent="0.35">
      <c r="A1590" s="70">
        <f t="shared" si="33"/>
        <v>1571</v>
      </c>
      <c r="B1590" s="170">
        <v>948786.23310045898</v>
      </c>
      <c r="U1590" s="145">
        <v>1570</v>
      </c>
      <c r="V1590" s="145">
        <v>-229399.86565301195</v>
      </c>
    </row>
    <row r="1591" spans="1:22" x14ac:dyDescent="0.35">
      <c r="A1591" s="70">
        <f t="shared" si="33"/>
        <v>1572</v>
      </c>
      <c r="B1591" s="170">
        <v>948786.23310045898</v>
      </c>
      <c r="U1591" s="145">
        <v>1571</v>
      </c>
      <c r="V1591" s="145">
        <v>-24039751.429604739</v>
      </c>
    </row>
    <row r="1592" spans="1:22" x14ac:dyDescent="0.35">
      <c r="A1592" s="70">
        <f t="shared" si="33"/>
        <v>1573</v>
      </c>
      <c r="B1592" s="170">
        <v>948786.23310045898</v>
      </c>
      <c r="U1592" s="145">
        <v>1572</v>
      </c>
      <c r="V1592" s="145">
        <v>20781400.344914481</v>
      </c>
    </row>
    <row r="1593" spans="1:22" x14ac:dyDescent="0.35">
      <c r="A1593" s="70">
        <f t="shared" si="33"/>
        <v>1574</v>
      </c>
      <c r="B1593" s="170">
        <v>948786.23310045898</v>
      </c>
      <c r="U1593" s="145">
        <v>1573</v>
      </c>
      <c r="V1593" s="145">
        <v>-18605437.327795729</v>
      </c>
    </row>
    <row r="1594" spans="1:22" x14ac:dyDescent="0.35">
      <c r="A1594" s="70">
        <f t="shared" si="33"/>
        <v>1575</v>
      </c>
      <c r="B1594" s="170">
        <v>948786.23310045898</v>
      </c>
      <c r="U1594" s="145">
        <v>1574</v>
      </c>
      <c r="V1594" s="145">
        <v>26403349.674217042</v>
      </c>
    </row>
    <row r="1595" spans="1:22" x14ac:dyDescent="0.35">
      <c r="A1595" s="70">
        <f t="shared" si="33"/>
        <v>1576</v>
      </c>
      <c r="B1595" s="170">
        <v>948786.23310045898</v>
      </c>
      <c r="U1595" s="145">
        <v>1575</v>
      </c>
      <c r="V1595" s="145">
        <v>-17450278.764845598</v>
      </c>
    </row>
    <row r="1596" spans="1:22" x14ac:dyDescent="0.35">
      <c r="A1596" s="70">
        <f t="shared" si="33"/>
        <v>1577</v>
      </c>
      <c r="B1596" s="170">
        <v>948786.23310045898</v>
      </c>
      <c r="U1596" s="145">
        <v>1576</v>
      </c>
      <c r="V1596" s="145">
        <v>-7338273.3337366562</v>
      </c>
    </row>
    <row r="1597" spans="1:22" x14ac:dyDescent="0.35">
      <c r="A1597" s="70">
        <f t="shared" si="33"/>
        <v>1578</v>
      </c>
      <c r="B1597" s="170">
        <v>948786.23310045898</v>
      </c>
      <c r="U1597" s="145">
        <v>1577</v>
      </c>
      <c r="V1597" s="145">
        <v>-8556922.8285669535</v>
      </c>
    </row>
    <row r="1598" spans="1:22" x14ac:dyDescent="0.35">
      <c r="A1598" s="70">
        <f t="shared" si="33"/>
        <v>1579</v>
      </c>
      <c r="B1598" s="170">
        <v>948786.23310045898</v>
      </c>
      <c r="U1598" s="145">
        <v>1578</v>
      </c>
      <c r="V1598" s="145">
        <v>-25462375.094205648</v>
      </c>
    </row>
    <row r="1599" spans="1:22" x14ac:dyDescent="0.35">
      <c r="A1599" s="70">
        <f t="shared" si="33"/>
        <v>1580</v>
      </c>
      <c r="B1599" s="170">
        <v>948786.23310045898</v>
      </c>
      <c r="U1599" s="145">
        <v>1579</v>
      </c>
      <c r="V1599" s="145">
        <v>12799255.838316113</v>
      </c>
    </row>
    <row r="1600" spans="1:22" x14ac:dyDescent="0.35">
      <c r="A1600" s="70">
        <f t="shared" si="33"/>
        <v>1581</v>
      </c>
      <c r="B1600" s="170">
        <v>948786.23310045898</v>
      </c>
      <c r="U1600" s="145">
        <v>1580</v>
      </c>
      <c r="V1600" s="145">
        <v>9335296.6029706635</v>
      </c>
    </row>
    <row r="1601" spans="1:22" x14ac:dyDescent="0.35">
      <c r="A1601" s="70">
        <f t="shared" si="33"/>
        <v>1582</v>
      </c>
      <c r="B1601" s="170">
        <v>948786.23310045898</v>
      </c>
      <c r="U1601" s="145">
        <v>1581</v>
      </c>
      <c r="V1601" s="145">
        <v>26456723.193602543</v>
      </c>
    </row>
    <row r="1602" spans="1:22" x14ac:dyDescent="0.35">
      <c r="A1602" s="70">
        <f t="shared" si="33"/>
        <v>1583</v>
      </c>
      <c r="B1602" s="170">
        <v>948786.23310045898</v>
      </c>
      <c r="U1602" s="145">
        <v>1582</v>
      </c>
      <c r="V1602" s="145">
        <v>-10769911.976856466</v>
      </c>
    </row>
    <row r="1603" spans="1:22" x14ac:dyDescent="0.35">
      <c r="A1603" s="70">
        <f t="shared" si="33"/>
        <v>1584</v>
      </c>
      <c r="B1603" s="170">
        <v>948786.23310045898</v>
      </c>
      <c r="U1603" s="145">
        <v>1583</v>
      </c>
      <c r="V1603" s="145">
        <v>-1224842.4890934341</v>
      </c>
    </row>
    <row r="1604" spans="1:22" x14ac:dyDescent="0.35">
      <c r="A1604" s="70">
        <f t="shared" si="33"/>
        <v>1585</v>
      </c>
      <c r="B1604" s="170">
        <v>948786.23310045898</v>
      </c>
      <c r="U1604" s="145">
        <v>1584</v>
      </c>
      <c r="V1604" s="145">
        <v>8709409.7828792259</v>
      </c>
    </row>
    <row r="1605" spans="1:22" x14ac:dyDescent="0.35">
      <c r="A1605" s="70">
        <f t="shared" si="33"/>
        <v>1586</v>
      </c>
      <c r="B1605" s="170">
        <v>948786.23310045898</v>
      </c>
      <c r="U1605" s="145">
        <v>1585</v>
      </c>
      <c r="V1605" s="145">
        <v>18973453.739504792</v>
      </c>
    </row>
    <row r="1606" spans="1:22" x14ac:dyDescent="0.35">
      <c r="A1606" s="70">
        <f t="shared" si="33"/>
        <v>1587</v>
      </c>
      <c r="B1606" s="170">
        <v>948786.23310045898</v>
      </c>
      <c r="U1606" s="145">
        <v>1586</v>
      </c>
      <c r="V1606" s="145">
        <v>8115125.848329477</v>
      </c>
    </row>
    <row r="1607" spans="1:22" x14ac:dyDescent="0.35">
      <c r="A1607" s="70">
        <f t="shared" si="33"/>
        <v>1588</v>
      </c>
      <c r="B1607" s="170">
        <v>948786.23310045898</v>
      </c>
      <c r="U1607" s="145">
        <v>1587</v>
      </c>
      <c r="V1607" s="145">
        <v>-2879251.9828842506</v>
      </c>
    </row>
    <row r="1608" spans="1:22" x14ac:dyDescent="0.35">
      <c r="A1608" s="70">
        <f t="shared" si="33"/>
        <v>1589</v>
      </c>
      <c r="B1608" s="170">
        <v>948786.23310045898</v>
      </c>
      <c r="U1608" s="145">
        <v>1588</v>
      </c>
      <c r="V1608" s="145">
        <v>31541745.627912436</v>
      </c>
    </row>
    <row r="1609" spans="1:22" x14ac:dyDescent="0.35">
      <c r="A1609" s="70">
        <f t="shared" si="33"/>
        <v>1590</v>
      </c>
      <c r="B1609" s="170">
        <v>948786.23310045898</v>
      </c>
      <c r="U1609" s="145">
        <v>1589</v>
      </c>
      <c r="V1609" s="145">
        <v>22458257.83963161</v>
      </c>
    </row>
    <row r="1610" spans="1:22" x14ac:dyDescent="0.35">
      <c r="A1610" s="70">
        <f t="shared" si="33"/>
        <v>1591</v>
      </c>
      <c r="B1610" s="170">
        <v>948786.23310045898</v>
      </c>
      <c r="U1610" s="145">
        <v>1590</v>
      </c>
      <c r="V1610" s="145">
        <v>8409731.9899038896</v>
      </c>
    </row>
    <row r="1611" spans="1:22" x14ac:dyDescent="0.35">
      <c r="A1611" s="70">
        <f t="shared" si="33"/>
        <v>1592</v>
      </c>
      <c r="B1611" s="170">
        <v>948786.23310045898</v>
      </c>
      <c r="U1611" s="145">
        <v>1591</v>
      </c>
      <c r="V1611" s="145">
        <v>-7269912.2947423626</v>
      </c>
    </row>
    <row r="1612" spans="1:22" x14ac:dyDescent="0.35">
      <c r="A1612" s="70">
        <f t="shared" si="33"/>
        <v>1593</v>
      </c>
      <c r="B1612" s="170">
        <v>948786.23310045898</v>
      </c>
      <c r="U1612" s="145">
        <v>1592</v>
      </c>
      <c r="V1612" s="145">
        <v>15033440.003552347</v>
      </c>
    </row>
    <row r="1613" spans="1:22" x14ac:dyDescent="0.35">
      <c r="A1613" s="70">
        <f t="shared" si="33"/>
        <v>1594</v>
      </c>
      <c r="B1613" s="170">
        <v>948786.23310045898</v>
      </c>
      <c r="U1613" s="145">
        <v>1593</v>
      </c>
      <c r="V1613" s="145">
        <v>15014019.023433231</v>
      </c>
    </row>
    <row r="1614" spans="1:22" x14ac:dyDescent="0.35">
      <c r="A1614" s="70">
        <f t="shared" si="33"/>
        <v>1595</v>
      </c>
      <c r="B1614" s="170">
        <v>948786.23310045898</v>
      </c>
      <c r="U1614" s="145">
        <v>1594</v>
      </c>
      <c r="V1614" s="145">
        <v>-10570248.669100598</v>
      </c>
    </row>
    <row r="1615" spans="1:22" x14ac:dyDescent="0.35">
      <c r="A1615" s="70">
        <f t="shared" si="33"/>
        <v>1596</v>
      </c>
      <c r="B1615" s="170">
        <v>948786.23310045898</v>
      </c>
      <c r="U1615" s="145">
        <v>1595</v>
      </c>
      <c r="V1615" s="145">
        <v>-3840225.2070210204</v>
      </c>
    </row>
    <row r="1616" spans="1:22" x14ac:dyDescent="0.35">
      <c r="A1616" s="70">
        <f t="shared" si="33"/>
        <v>1597</v>
      </c>
      <c r="B1616" s="170">
        <v>948786.23310045898</v>
      </c>
      <c r="U1616" s="145">
        <v>1596</v>
      </c>
      <c r="V1616" s="145">
        <v>12145348.851721693</v>
      </c>
    </row>
    <row r="1617" spans="1:22" x14ac:dyDescent="0.35">
      <c r="A1617" s="70">
        <f t="shared" si="33"/>
        <v>1598</v>
      </c>
      <c r="B1617" s="170">
        <v>948786.23310045898</v>
      </c>
      <c r="U1617" s="145">
        <v>1597</v>
      </c>
      <c r="V1617" s="145">
        <v>-5594314.5311646853</v>
      </c>
    </row>
    <row r="1618" spans="1:22" x14ac:dyDescent="0.35">
      <c r="A1618" s="70">
        <f t="shared" si="33"/>
        <v>1599</v>
      </c>
      <c r="B1618" s="170">
        <v>948786.23310045898</v>
      </c>
      <c r="U1618" s="145">
        <v>1598</v>
      </c>
      <c r="V1618" s="145">
        <v>17259698.427242287</v>
      </c>
    </row>
    <row r="1619" spans="1:22" x14ac:dyDescent="0.35">
      <c r="A1619" s="70">
        <f t="shared" si="33"/>
        <v>1600</v>
      </c>
      <c r="B1619" s="170">
        <v>948786.23310045898</v>
      </c>
      <c r="U1619" s="145">
        <v>1599</v>
      </c>
      <c r="V1619" s="145">
        <v>10814166.592060398</v>
      </c>
    </row>
    <row r="1620" spans="1:22" x14ac:dyDescent="0.35">
      <c r="A1620" s="70">
        <f t="shared" si="33"/>
        <v>1601</v>
      </c>
      <c r="B1620" s="170">
        <v>948786.23310045898</v>
      </c>
      <c r="U1620" s="145">
        <v>1600</v>
      </c>
      <c r="V1620" s="145">
        <v>-17927604.350701228</v>
      </c>
    </row>
    <row r="1621" spans="1:22" x14ac:dyDescent="0.35">
      <c r="A1621" s="70">
        <f t="shared" si="33"/>
        <v>1602</v>
      </c>
      <c r="B1621" s="170">
        <v>948786.23310045898</v>
      </c>
      <c r="U1621" s="145">
        <v>1601</v>
      </c>
      <c r="V1621" s="145">
        <v>9954673.9455485083</v>
      </c>
    </row>
    <row r="1622" spans="1:22" x14ac:dyDescent="0.35">
      <c r="A1622" s="70">
        <f t="shared" ref="A1622:A1685" si="34">A1621+1</f>
        <v>1603</v>
      </c>
      <c r="B1622" s="170">
        <v>948786.23310045898</v>
      </c>
      <c r="U1622" s="145">
        <v>1602</v>
      </c>
      <c r="V1622" s="145">
        <v>21693186.985870697</v>
      </c>
    </row>
    <row r="1623" spans="1:22" x14ac:dyDescent="0.35">
      <c r="A1623" s="70">
        <f t="shared" si="34"/>
        <v>1604</v>
      </c>
      <c r="B1623" s="170">
        <v>948786.23310045898</v>
      </c>
      <c r="U1623" s="145">
        <v>1603</v>
      </c>
      <c r="V1623" s="145">
        <v>-9154927.7372448668</v>
      </c>
    </row>
    <row r="1624" spans="1:22" x14ac:dyDescent="0.35">
      <c r="A1624" s="70">
        <f t="shared" si="34"/>
        <v>1605</v>
      </c>
      <c r="B1624" s="170">
        <v>948786.23310045898</v>
      </c>
      <c r="U1624" s="145">
        <v>1604</v>
      </c>
      <c r="V1624" s="145">
        <v>-13254845.438472971</v>
      </c>
    </row>
    <row r="1625" spans="1:22" x14ac:dyDescent="0.35">
      <c r="A1625" s="70">
        <f t="shared" si="34"/>
        <v>1606</v>
      </c>
      <c r="B1625" s="170">
        <v>948786.23310045898</v>
      </c>
      <c r="U1625" s="145">
        <v>1605</v>
      </c>
      <c r="V1625" s="145">
        <v>2680062.3430463597</v>
      </c>
    </row>
    <row r="1626" spans="1:22" x14ac:dyDescent="0.35">
      <c r="A1626" s="70">
        <f t="shared" si="34"/>
        <v>1607</v>
      </c>
      <c r="B1626" s="170">
        <v>948786.23310045898</v>
      </c>
      <c r="U1626" s="145">
        <v>1606</v>
      </c>
      <c r="V1626" s="145">
        <v>6337433.1007002667</v>
      </c>
    </row>
    <row r="1627" spans="1:22" x14ac:dyDescent="0.35">
      <c r="A1627" s="70">
        <f t="shared" si="34"/>
        <v>1608</v>
      </c>
      <c r="B1627" s="170">
        <v>948786.23310045898</v>
      </c>
      <c r="U1627" s="145">
        <v>1607</v>
      </c>
      <c r="V1627" s="145">
        <v>28801108.384526744</v>
      </c>
    </row>
    <row r="1628" spans="1:22" x14ac:dyDescent="0.35">
      <c r="A1628" s="70">
        <f t="shared" si="34"/>
        <v>1609</v>
      </c>
      <c r="B1628" s="170">
        <v>948786.23310045898</v>
      </c>
      <c r="U1628" s="145">
        <v>1608</v>
      </c>
      <c r="V1628" s="145">
        <v>6340504.7611170672</v>
      </c>
    </row>
    <row r="1629" spans="1:22" x14ac:dyDescent="0.35">
      <c r="A1629" s="70">
        <f t="shared" si="34"/>
        <v>1610</v>
      </c>
      <c r="B1629" s="170">
        <v>948786.23310045898</v>
      </c>
      <c r="U1629" s="145">
        <v>1609</v>
      </c>
      <c r="V1629" s="145">
        <v>780723.63508542627</v>
      </c>
    </row>
    <row r="1630" spans="1:22" x14ac:dyDescent="0.35">
      <c r="A1630" s="70">
        <f t="shared" si="34"/>
        <v>1611</v>
      </c>
      <c r="B1630" s="170">
        <v>948786.23310045898</v>
      </c>
      <c r="U1630" s="145">
        <v>1610</v>
      </c>
      <c r="V1630" s="145">
        <v>4688791.4486136883</v>
      </c>
    </row>
    <row r="1631" spans="1:22" x14ac:dyDescent="0.35">
      <c r="A1631" s="70">
        <f t="shared" si="34"/>
        <v>1612</v>
      </c>
      <c r="B1631" s="170">
        <v>948786.23310045898</v>
      </c>
      <c r="U1631" s="145">
        <v>1611</v>
      </c>
      <c r="V1631" s="145">
        <v>-12062641.159808757</v>
      </c>
    </row>
    <row r="1632" spans="1:22" x14ac:dyDescent="0.35">
      <c r="A1632" s="70">
        <f t="shared" si="34"/>
        <v>1613</v>
      </c>
      <c r="B1632" s="170">
        <v>948786.23310045898</v>
      </c>
      <c r="U1632" s="145">
        <v>1612</v>
      </c>
      <c r="V1632" s="145">
        <v>-8086350.3236485906</v>
      </c>
    </row>
    <row r="1633" spans="1:22" x14ac:dyDescent="0.35">
      <c r="A1633" s="70">
        <f t="shared" si="34"/>
        <v>1614</v>
      </c>
      <c r="B1633" s="170">
        <v>948786.23310045898</v>
      </c>
      <c r="U1633" s="145">
        <v>1613</v>
      </c>
      <c r="V1633" s="145">
        <v>3939797.486828994</v>
      </c>
    </row>
    <row r="1634" spans="1:22" x14ac:dyDescent="0.35">
      <c r="A1634" s="70">
        <f t="shared" si="34"/>
        <v>1615</v>
      </c>
      <c r="B1634" s="170">
        <v>948786.23310045898</v>
      </c>
      <c r="U1634" s="145">
        <v>1614</v>
      </c>
      <c r="V1634" s="145">
        <v>31884496.862276629</v>
      </c>
    </row>
    <row r="1635" spans="1:22" x14ac:dyDescent="0.35">
      <c r="A1635" s="70">
        <f t="shared" si="34"/>
        <v>1616</v>
      </c>
      <c r="B1635" s="170">
        <v>948786.23310045898</v>
      </c>
      <c r="U1635" s="145">
        <v>1615</v>
      </c>
      <c r="V1635" s="145">
        <v>-2861761.3454154097</v>
      </c>
    </row>
    <row r="1636" spans="1:22" x14ac:dyDescent="0.35">
      <c r="A1636" s="70">
        <f t="shared" si="34"/>
        <v>1617</v>
      </c>
      <c r="B1636" s="170">
        <v>948786.23310045898</v>
      </c>
      <c r="U1636" s="145">
        <v>1616</v>
      </c>
      <c r="V1636" s="145">
        <v>38087006.607555442</v>
      </c>
    </row>
    <row r="1637" spans="1:22" x14ac:dyDescent="0.35">
      <c r="A1637" s="70">
        <f t="shared" si="34"/>
        <v>1618</v>
      </c>
      <c r="B1637" s="170">
        <v>948786.23310045898</v>
      </c>
      <c r="U1637" s="145">
        <v>1617</v>
      </c>
      <c r="V1637" s="145">
        <v>14145935.570612356</v>
      </c>
    </row>
    <row r="1638" spans="1:22" x14ac:dyDescent="0.35">
      <c r="A1638" s="70">
        <f t="shared" si="34"/>
        <v>1619</v>
      </c>
      <c r="B1638" s="170">
        <v>948786.23310045898</v>
      </c>
      <c r="U1638" s="145">
        <v>1618</v>
      </c>
      <c r="V1638" s="145">
        <v>20076050.240134358</v>
      </c>
    </row>
    <row r="1639" spans="1:22" x14ac:dyDescent="0.35">
      <c r="A1639" s="70">
        <f t="shared" si="34"/>
        <v>1620</v>
      </c>
      <c r="B1639" s="170">
        <v>948786.23310045898</v>
      </c>
      <c r="U1639" s="145">
        <v>1619</v>
      </c>
      <c r="V1639" s="145">
        <v>25148006.056357905</v>
      </c>
    </row>
    <row r="1640" spans="1:22" x14ac:dyDescent="0.35">
      <c r="A1640" s="70">
        <f t="shared" si="34"/>
        <v>1621</v>
      </c>
      <c r="B1640" s="170">
        <v>948786.23310045898</v>
      </c>
      <c r="U1640" s="145">
        <v>1620</v>
      </c>
      <c r="V1640" s="145">
        <v>-43020.940598359331</v>
      </c>
    </row>
    <row r="1641" spans="1:22" x14ac:dyDescent="0.35">
      <c r="A1641" s="70">
        <f t="shared" si="34"/>
        <v>1622</v>
      </c>
      <c r="B1641" s="170">
        <v>948786.23310045898</v>
      </c>
      <c r="U1641" s="145">
        <v>1621</v>
      </c>
      <c r="V1641" s="145">
        <v>30088316.507664606</v>
      </c>
    </row>
    <row r="1642" spans="1:22" x14ac:dyDescent="0.35">
      <c r="A1642" s="70">
        <f t="shared" si="34"/>
        <v>1623</v>
      </c>
      <c r="B1642" s="170">
        <v>948786.23310045898</v>
      </c>
      <c r="U1642" s="145">
        <v>1622</v>
      </c>
      <c r="V1642" s="145">
        <v>4207819.0141408816</v>
      </c>
    </row>
    <row r="1643" spans="1:22" x14ac:dyDescent="0.35">
      <c r="A1643" s="70">
        <f t="shared" si="34"/>
        <v>1624</v>
      </c>
      <c r="B1643" s="170">
        <v>948786.23310045898</v>
      </c>
      <c r="U1643" s="145">
        <v>1623</v>
      </c>
      <c r="V1643" s="145">
        <v>32268220.099232513</v>
      </c>
    </row>
    <row r="1644" spans="1:22" x14ac:dyDescent="0.35">
      <c r="A1644" s="70">
        <f t="shared" si="34"/>
        <v>1625</v>
      </c>
      <c r="B1644" s="170">
        <v>948786.23310045898</v>
      </c>
      <c r="U1644" s="145">
        <v>1624</v>
      </c>
      <c r="V1644" s="145">
        <v>2836867.4537132569</v>
      </c>
    </row>
    <row r="1645" spans="1:22" x14ac:dyDescent="0.35">
      <c r="A1645" s="70">
        <f t="shared" si="34"/>
        <v>1626</v>
      </c>
      <c r="B1645" s="170">
        <v>948786.23310045898</v>
      </c>
      <c r="U1645" s="145">
        <v>1625</v>
      </c>
      <c r="V1645" s="145">
        <v>29357973.054234613</v>
      </c>
    </row>
    <row r="1646" spans="1:22" x14ac:dyDescent="0.35">
      <c r="A1646" s="70">
        <f t="shared" si="34"/>
        <v>1627</v>
      </c>
      <c r="B1646" s="170">
        <v>948786.23310045898</v>
      </c>
      <c r="U1646" s="145">
        <v>1626</v>
      </c>
      <c r="V1646" s="145">
        <v>18358691.637753405</v>
      </c>
    </row>
    <row r="1647" spans="1:22" x14ac:dyDescent="0.35">
      <c r="A1647" s="70">
        <f t="shared" si="34"/>
        <v>1628</v>
      </c>
      <c r="B1647" s="170">
        <v>948786.23310045898</v>
      </c>
      <c r="U1647" s="145">
        <v>1627</v>
      </c>
      <c r="V1647" s="145">
        <v>10956058.02514933</v>
      </c>
    </row>
    <row r="1648" spans="1:22" x14ac:dyDescent="0.35">
      <c r="A1648" s="70">
        <f t="shared" si="34"/>
        <v>1629</v>
      </c>
      <c r="B1648" s="170">
        <v>948786.23310045898</v>
      </c>
      <c r="U1648" s="145">
        <v>1628</v>
      </c>
      <c r="V1648" s="145">
        <v>21933089.604377337</v>
      </c>
    </row>
    <row r="1649" spans="1:22" x14ac:dyDescent="0.35">
      <c r="A1649" s="70">
        <f t="shared" si="34"/>
        <v>1630</v>
      </c>
      <c r="B1649" s="170">
        <v>948786.23310045898</v>
      </c>
      <c r="U1649" s="145">
        <v>1629</v>
      </c>
      <c r="V1649" s="145">
        <v>17655183.53441947</v>
      </c>
    </row>
    <row r="1650" spans="1:22" x14ac:dyDescent="0.35">
      <c r="A1650" s="70">
        <f t="shared" si="34"/>
        <v>1631</v>
      </c>
      <c r="B1650" s="170">
        <v>948786.23310045898</v>
      </c>
      <c r="U1650" s="145">
        <v>1630</v>
      </c>
      <c r="V1650" s="145">
        <v>-13867629.935841424</v>
      </c>
    </row>
    <row r="1651" spans="1:22" x14ac:dyDescent="0.35">
      <c r="A1651" s="70">
        <f t="shared" si="34"/>
        <v>1632</v>
      </c>
      <c r="B1651" s="170">
        <v>948786.23310045898</v>
      </c>
      <c r="U1651" s="145">
        <v>1631</v>
      </c>
      <c r="V1651" s="145">
        <v>-9383817.8046377916</v>
      </c>
    </row>
    <row r="1652" spans="1:22" x14ac:dyDescent="0.35">
      <c r="A1652" s="70">
        <f t="shared" si="34"/>
        <v>1633</v>
      </c>
      <c r="B1652" s="170">
        <v>948786.23310045898</v>
      </c>
      <c r="U1652" s="145">
        <v>1632</v>
      </c>
      <c r="V1652" s="145">
        <v>-17042180.855298437</v>
      </c>
    </row>
    <row r="1653" spans="1:22" x14ac:dyDescent="0.35">
      <c r="A1653" s="70">
        <f t="shared" si="34"/>
        <v>1634</v>
      </c>
      <c r="B1653" s="170">
        <v>948786.23310045898</v>
      </c>
      <c r="U1653" s="145">
        <v>1633</v>
      </c>
      <c r="V1653" s="145">
        <v>8531395.6526373178</v>
      </c>
    </row>
    <row r="1654" spans="1:22" x14ac:dyDescent="0.35">
      <c r="A1654" s="70">
        <f t="shared" si="34"/>
        <v>1635</v>
      </c>
      <c r="B1654" s="170">
        <v>948786.23310045898</v>
      </c>
      <c r="U1654" s="145">
        <v>1634</v>
      </c>
      <c r="V1654" s="145">
        <v>27299552.536913246</v>
      </c>
    </row>
    <row r="1655" spans="1:22" x14ac:dyDescent="0.35">
      <c r="A1655" s="70">
        <f t="shared" si="34"/>
        <v>1636</v>
      </c>
      <c r="B1655" s="170">
        <v>948786.23310045898</v>
      </c>
      <c r="U1655" s="145">
        <v>1635</v>
      </c>
      <c r="V1655" s="145">
        <v>57052721.354728453</v>
      </c>
    </row>
    <row r="1656" spans="1:22" x14ac:dyDescent="0.35">
      <c r="A1656" s="70">
        <f t="shared" si="34"/>
        <v>1637</v>
      </c>
      <c r="B1656" s="170">
        <v>948786.23310045898</v>
      </c>
      <c r="U1656" s="145">
        <v>1636</v>
      </c>
      <c r="V1656" s="145">
        <v>76727325.320410579</v>
      </c>
    </row>
    <row r="1657" spans="1:22" x14ac:dyDescent="0.35">
      <c r="A1657" s="70">
        <f t="shared" si="34"/>
        <v>1638</v>
      </c>
      <c r="B1657" s="170">
        <v>948786.23310045898</v>
      </c>
      <c r="U1657" s="145">
        <v>1637</v>
      </c>
      <c r="V1657" s="145">
        <v>8351143.6149450615</v>
      </c>
    </row>
    <row r="1658" spans="1:22" x14ac:dyDescent="0.35">
      <c r="A1658" s="70">
        <f t="shared" si="34"/>
        <v>1639</v>
      </c>
      <c r="B1658" s="170">
        <v>948786.23310045898</v>
      </c>
      <c r="U1658" s="145">
        <v>1638</v>
      </c>
      <c r="V1658" s="145">
        <v>-20272401.887203239</v>
      </c>
    </row>
    <row r="1659" spans="1:22" x14ac:dyDescent="0.35">
      <c r="A1659" s="70">
        <f t="shared" si="34"/>
        <v>1640</v>
      </c>
      <c r="B1659" s="170">
        <v>948786.23310045898</v>
      </c>
      <c r="U1659" s="145">
        <v>1639</v>
      </c>
      <c r="V1659" s="145">
        <v>57241131.611787945</v>
      </c>
    </row>
    <row r="1660" spans="1:22" x14ac:dyDescent="0.35">
      <c r="A1660" s="70">
        <f t="shared" si="34"/>
        <v>1641</v>
      </c>
      <c r="B1660" s="170">
        <v>948786.23310045898</v>
      </c>
      <c r="U1660" s="145">
        <v>1640</v>
      </c>
      <c r="V1660" s="145">
        <v>16876579.459994979</v>
      </c>
    </row>
    <row r="1661" spans="1:22" x14ac:dyDescent="0.35">
      <c r="A1661" s="70">
        <f t="shared" si="34"/>
        <v>1642</v>
      </c>
      <c r="B1661" s="170">
        <v>948786.23310045898</v>
      </c>
      <c r="U1661" s="145">
        <v>1641</v>
      </c>
      <c r="V1661" s="145">
        <v>-1546306.1132732704</v>
      </c>
    </row>
    <row r="1662" spans="1:22" x14ac:dyDescent="0.35">
      <c r="A1662" s="70">
        <f t="shared" si="34"/>
        <v>1643</v>
      </c>
      <c r="B1662" s="170">
        <v>948786.23310045898</v>
      </c>
      <c r="U1662" s="145">
        <v>1642</v>
      </c>
      <c r="V1662" s="145">
        <v>25766347.955967784</v>
      </c>
    </row>
    <row r="1663" spans="1:22" x14ac:dyDescent="0.35">
      <c r="A1663" s="70">
        <f t="shared" si="34"/>
        <v>1644</v>
      </c>
      <c r="B1663" s="170">
        <v>948786.23310045898</v>
      </c>
      <c r="U1663" s="145">
        <v>1643</v>
      </c>
      <c r="V1663" s="145">
        <v>2155302.0356210135</v>
      </c>
    </row>
    <row r="1664" spans="1:22" x14ac:dyDescent="0.35">
      <c r="A1664" s="70">
        <f t="shared" si="34"/>
        <v>1645</v>
      </c>
      <c r="B1664" s="170">
        <v>948786.23310045898</v>
      </c>
      <c r="U1664" s="145">
        <v>1644</v>
      </c>
      <c r="V1664" s="145">
        <v>-6202844.1056489237</v>
      </c>
    </row>
    <row r="1665" spans="1:22" x14ac:dyDescent="0.35">
      <c r="A1665" s="70">
        <f t="shared" si="34"/>
        <v>1646</v>
      </c>
      <c r="B1665" s="170">
        <v>948786.23310045898</v>
      </c>
      <c r="U1665" s="145">
        <v>1645</v>
      </c>
      <c r="V1665" s="145">
        <v>6283333.1712646</v>
      </c>
    </row>
    <row r="1666" spans="1:22" x14ac:dyDescent="0.35">
      <c r="A1666" s="70">
        <f t="shared" si="34"/>
        <v>1647</v>
      </c>
      <c r="B1666" s="170">
        <v>948786.23310045898</v>
      </c>
      <c r="U1666" s="145">
        <v>1646</v>
      </c>
      <c r="V1666" s="145">
        <v>15161471.791566074</v>
      </c>
    </row>
    <row r="1667" spans="1:22" x14ac:dyDescent="0.35">
      <c r="A1667" s="70">
        <f t="shared" si="34"/>
        <v>1648</v>
      </c>
      <c r="B1667" s="170">
        <v>948786.23310045898</v>
      </c>
      <c r="U1667" s="145">
        <v>1647</v>
      </c>
      <c r="V1667" s="145">
        <v>-1518519.2555996478</v>
      </c>
    </row>
    <row r="1668" spans="1:22" x14ac:dyDescent="0.35">
      <c r="A1668" s="70">
        <f t="shared" si="34"/>
        <v>1649</v>
      </c>
      <c r="B1668" s="170">
        <v>948786.23310045898</v>
      </c>
      <c r="U1668" s="145">
        <v>1648</v>
      </c>
      <c r="V1668" s="145">
        <v>1899430.7671594545</v>
      </c>
    </row>
    <row r="1669" spans="1:22" x14ac:dyDescent="0.35">
      <c r="A1669" s="70">
        <f t="shared" si="34"/>
        <v>1650</v>
      </c>
      <c r="B1669" s="170">
        <v>948786.23310045898</v>
      </c>
      <c r="U1669" s="145">
        <v>1649</v>
      </c>
      <c r="V1669" s="145">
        <v>-22766438.819082238</v>
      </c>
    </row>
    <row r="1670" spans="1:22" x14ac:dyDescent="0.35">
      <c r="A1670" s="70">
        <f t="shared" si="34"/>
        <v>1651</v>
      </c>
      <c r="B1670" s="170">
        <v>948786.23310045898</v>
      </c>
      <c r="U1670" s="145">
        <v>1650</v>
      </c>
      <c r="V1670" s="145">
        <v>15310267.739219341</v>
      </c>
    </row>
    <row r="1671" spans="1:22" x14ac:dyDescent="0.35">
      <c r="A1671" s="70">
        <f t="shared" si="34"/>
        <v>1652</v>
      </c>
      <c r="B1671" s="170">
        <v>948786.23310045898</v>
      </c>
      <c r="U1671" s="145">
        <v>1651</v>
      </c>
      <c r="V1671" s="145">
        <v>18954852.497876979</v>
      </c>
    </row>
    <row r="1672" spans="1:22" x14ac:dyDescent="0.35">
      <c r="A1672" s="70">
        <f t="shared" si="34"/>
        <v>1653</v>
      </c>
      <c r="B1672" s="170">
        <v>948786.23310045898</v>
      </c>
      <c r="U1672" s="145">
        <v>1652</v>
      </c>
      <c r="V1672" s="145">
        <v>-18721156.645326115</v>
      </c>
    </row>
    <row r="1673" spans="1:22" x14ac:dyDescent="0.35">
      <c r="A1673" s="70">
        <f t="shared" si="34"/>
        <v>1654</v>
      </c>
      <c r="B1673" s="170">
        <v>948786.23310045898</v>
      </c>
      <c r="U1673" s="145">
        <v>1653</v>
      </c>
      <c r="V1673" s="145">
        <v>-4230068.5527341738</v>
      </c>
    </row>
    <row r="1674" spans="1:22" x14ac:dyDescent="0.35">
      <c r="A1674" s="70">
        <f t="shared" si="34"/>
        <v>1655</v>
      </c>
      <c r="B1674" s="170">
        <v>948786.23310045898</v>
      </c>
      <c r="U1674" s="145">
        <v>1654</v>
      </c>
      <c r="V1674" s="145">
        <v>31797418.15852505</v>
      </c>
    </row>
    <row r="1675" spans="1:22" x14ac:dyDescent="0.35">
      <c r="A1675" s="70">
        <f t="shared" si="34"/>
        <v>1656</v>
      </c>
      <c r="B1675" s="170">
        <v>948786.23310045898</v>
      </c>
      <c r="U1675" s="145">
        <v>1655</v>
      </c>
      <c r="V1675" s="145">
        <v>2850205.0185134076</v>
      </c>
    </row>
    <row r="1676" spans="1:22" x14ac:dyDescent="0.35">
      <c r="A1676" s="70">
        <f t="shared" si="34"/>
        <v>1657</v>
      </c>
      <c r="B1676" s="170">
        <v>948786.23310045898</v>
      </c>
      <c r="U1676" s="145">
        <v>1656</v>
      </c>
      <c r="V1676" s="145">
        <v>21858663.098167017</v>
      </c>
    </row>
    <row r="1677" spans="1:22" x14ac:dyDescent="0.35">
      <c r="A1677" s="70">
        <f t="shared" si="34"/>
        <v>1658</v>
      </c>
      <c r="B1677" s="170">
        <v>948786.23310045898</v>
      </c>
      <c r="U1677" s="145">
        <v>1657</v>
      </c>
      <c r="V1677" s="145">
        <v>-18465624.826863073</v>
      </c>
    </row>
    <row r="1678" spans="1:22" x14ac:dyDescent="0.35">
      <c r="A1678" s="70">
        <f t="shared" si="34"/>
        <v>1659</v>
      </c>
      <c r="B1678" s="170">
        <v>948786.23310045898</v>
      </c>
      <c r="U1678" s="145">
        <v>1658</v>
      </c>
      <c r="V1678" s="145">
        <v>8625445.3292400502</v>
      </c>
    </row>
    <row r="1679" spans="1:22" x14ac:dyDescent="0.35">
      <c r="A1679" s="70">
        <f t="shared" si="34"/>
        <v>1660</v>
      </c>
      <c r="B1679" s="170">
        <v>948786.23310045898</v>
      </c>
      <c r="U1679" s="145">
        <v>1659</v>
      </c>
      <c r="V1679" s="145">
        <v>-5247685.8243326768</v>
      </c>
    </row>
    <row r="1680" spans="1:22" x14ac:dyDescent="0.35">
      <c r="A1680" s="70">
        <f t="shared" si="34"/>
        <v>1661</v>
      </c>
      <c r="B1680" s="170">
        <v>948786.23310045898</v>
      </c>
      <c r="U1680" s="145">
        <v>1660</v>
      </c>
      <c r="V1680" s="145">
        <v>-2676117.1936263815</v>
      </c>
    </row>
    <row r="1681" spans="1:22" x14ac:dyDescent="0.35">
      <c r="A1681" s="70">
        <f t="shared" si="34"/>
        <v>1662</v>
      </c>
      <c r="B1681" s="170">
        <v>948786.23310045898</v>
      </c>
      <c r="U1681" s="145">
        <v>1661</v>
      </c>
      <c r="V1681" s="145">
        <v>11237529.817153163</v>
      </c>
    </row>
    <row r="1682" spans="1:22" x14ac:dyDescent="0.35">
      <c r="A1682" s="70">
        <f t="shared" si="34"/>
        <v>1663</v>
      </c>
      <c r="B1682" s="170">
        <v>948786.23310045898</v>
      </c>
      <c r="U1682" s="145">
        <v>1662</v>
      </c>
      <c r="V1682" s="145">
        <v>10835873.091150023</v>
      </c>
    </row>
    <row r="1683" spans="1:22" x14ac:dyDescent="0.35">
      <c r="A1683" s="70">
        <f t="shared" si="34"/>
        <v>1664</v>
      </c>
      <c r="B1683" s="170">
        <v>948786.23310045898</v>
      </c>
      <c r="U1683" s="145">
        <v>1663</v>
      </c>
      <c r="V1683" s="145">
        <v>15799834.924151149</v>
      </c>
    </row>
    <row r="1684" spans="1:22" x14ac:dyDescent="0.35">
      <c r="A1684" s="70">
        <f t="shared" si="34"/>
        <v>1665</v>
      </c>
      <c r="B1684" s="170">
        <v>948786.23310045898</v>
      </c>
      <c r="U1684" s="145">
        <v>1664</v>
      </c>
      <c r="V1684" s="145">
        <v>15292728.609332927</v>
      </c>
    </row>
    <row r="1685" spans="1:22" x14ac:dyDescent="0.35">
      <c r="A1685" s="70">
        <f t="shared" si="34"/>
        <v>1666</v>
      </c>
      <c r="B1685" s="170">
        <v>948786.23310045898</v>
      </c>
      <c r="U1685" s="145">
        <v>1665</v>
      </c>
      <c r="V1685" s="145">
        <v>66942619.97720328</v>
      </c>
    </row>
    <row r="1686" spans="1:22" x14ac:dyDescent="0.35">
      <c r="A1686" s="70">
        <f t="shared" ref="A1686:A1749" si="35">A1685+1</f>
        <v>1667</v>
      </c>
      <c r="B1686" s="170">
        <v>948786.23310045898</v>
      </c>
      <c r="U1686" s="145">
        <v>1666</v>
      </c>
      <c r="V1686" s="145">
        <v>15192154.591567189</v>
      </c>
    </row>
    <row r="1687" spans="1:22" x14ac:dyDescent="0.35">
      <c r="A1687" s="70">
        <f t="shared" si="35"/>
        <v>1668</v>
      </c>
      <c r="B1687" s="170">
        <v>948786.23310045898</v>
      </c>
      <c r="U1687" s="145">
        <v>1667</v>
      </c>
      <c r="V1687" s="145">
        <v>37831637.193008147</v>
      </c>
    </row>
    <row r="1688" spans="1:22" x14ac:dyDescent="0.35">
      <c r="A1688" s="70">
        <f t="shared" si="35"/>
        <v>1669</v>
      </c>
      <c r="B1688" s="170">
        <v>948786.23310045898</v>
      </c>
      <c r="U1688" s="145">
        <v>1668</v>
      </c>
      <c r="V1688" s="145">
        <v>12573958.021596257</v>
      </c>
    </row>
    <row r="1689" spans="1:22" x14ac:dyDescent="0.35">
      <c r="A1689" s="70">
        <f t="shared" si="35"/>
        <v>1670</v>
      </c>
      <c r="B1689" s="170">
        <v>948786.23310045898</v>
      </c>
      <c r="U1689" s="145">
        <v>1669</v>
      </c>
      <c r="V1689" s="145">
        <v>-12751729.113566644</v>
      </c>
    </row>
    <row r="1690" spans="1:22" x14ac:dyDescent="0.35">
      <c r="A1690" s="70">
        <f t="shared" si="35"/>
        <v>1671</v>
      </c>
      <c r="B1690" s="170">
        <v>948786.23310045898</v>
      </c>
      <c r="U1690" s="145">
        <v>1670</v>
      </c>
      <c r="V1690" s="145">
        <v>12525240.348938242</v>
      </c>
    </row>
    <row r="1691" spans="1:22" x14ac:dyDescent="0.35">
      <c r="A1691" s="70">
        <f t="shared" si="35"/>
        <v>1672</v>
      </c>
      <c r="B1691" s="170">
        <v>948786.23310045898</v>
      </c>
      <c r="U1691" s="145">
        <v>1671</v>
      </c>
      <c r="V1691" s="145">
        <v>7112941.2361061163</v>
      </c>
    </row>
    <row r="1692" spans="1:22" x14ac:dyDescent="0.35">
      <c r="A1692" s="70">
        <f t="shared" si="35"/>
        <v>1673</v>
      </c>
      <c r="B1692" s="170">
        <v>948786.23310045898</v>
      </c>
      <c r="U1692" s="145">
        <v>1672</v>
      </c>
      <c r="V1692" s="145">
        <v>-7927608.5720301922</v>
      </c>
    </row>
    <row r="1693" spans="1:22" x14ac:dyDescent="0.35">
      <c r="A1693" s="70">
        <f t="shared" si="35"/>
        <v>1674</v>
      </c>
      <c r="B1693" s="170">
        <v>948786.23310045898</v>
      </c>
      <c r="U1693" s="145">
        <v>1673</v>
      </c>
      <c r="V1693" s="145">
        <v>12253544.000045002</v>
      </c>
    </row>
    <row r="1694" spans="1:22" x14ac:dyDescent="0.35">
      <c r="A1694" s="70">
        <f t="shared" si="35"/>
        <v>1675</v>
      </c>
      <c r="B1694" s="170">
        <v>948786.23310045898</v>
      </c>
      <c r="U1694" s="145">
        <v>1674</v>
      </c>
      <c r="V1694" s="145">
        <v>-2852376.4974565245</v>
      </c>
    </row>
    <row r="1695" spans="1:22" x14ac:dyDescent="0.35">
      <c r="A1695" s="70">
        <f t="shared" si="35"/>
        <v>1676</v>
      </c>
      <c r="B1695" s="170">
        <v>948786.23310045898</v>
      </c>
      <c r="U1695" s="145">
        <v>1675</v>
      </c>
      <c r="V1695" s="145">
        <v>-44083066.53017585</v>
      </c>
    </row>
    <row r="1696" spans="1:22" x14ac:dyDescent="0.35">
      <c r="A1696" s="70">
        <f t="shared" si="35"/>
        <v>1677</v>
      </c>
      <c r="B1696" s="170">
        <v>948786.23310045898</v>
      </c>
      <c r="U1696" s="145">
        <v>1676</v>
      </c>
      <c r="V1696" s="145">
        <v>32032534.999582883</v>
      </c>
    </row>
    <row r="1697" spans="1:22" x14ac:dyDescent="0.35">
      <c r="A1697" s="70">
        <f t="shared" si="35"/>
        <v>1678</v>
      </c>
      <c r="B1697" s="170">
        <v>948786.23310045898</v>
      </c>
      <c r="U1697" s="145">
        <v>1677</v>
      </c>
      <c r="V1697" s="145">
        <v>15814325.335221268</v>
      </c>
    </row>
    <row r="1698" spans="1:22" x14ac:dyDescent="0.35">
      <c r="A1698" s="70">
        <f t="shared" si="35"/>
        <v>1679</v>
      </c>
      <c r="B1698" s="170">
        <v>948786.23310045898</v>
      </c>
      <c r="U1698" s="145">
        <v>1678</v>
      </c>
      <c r="V1698" s="145">
        <v>19911667.629989583</v>
      </c>
    </row>
    <row r="1699" spans="1:22" x14ac:dyDescent="0.35">
      <c r="A1699" s="70">
        <f t="shared" si="35"/>
        <v>1680</v>
      </c>
      <c r="B1699" s="170">
        <v>948786.23310045898</v>
      </c>
      <c r="U1699" s="145">
        <v>1679</v>
      </c>
      <c r="V1699" s="145">
        <v>9749220.0080186501</v>
      </c>
    </row>
    <row r="1700" spans="1:22" x14ac:dyDescent="0.35">
      <c r="A1700" s="70">
        <f t="shared" si="35"/>
        <v>1681</v>
      </c>
      <c r="B1700" s="170">
        <v>948786.23310045898</v>
      </c>
      <c r="U1700" s="145">
        <v>1680</v>
      </c>
      <c r="V1700" s="145">
        <v>988312.20418116078</v>
      </c>
    </row>
    <row r="1701" spans="1:22" x14ac:dyDescent="0.35">
      <c r="A1701" s="70">
        <f t="shared" si="35"/>
        <v>1682</v>
      </c>
      <c r="B1701" s="170">
        <v>948786.23310045898</v>
      </c>
      <c r="U1701" s="145">
        <v>1681</v>
      </c>
      <c r="V1701" s="145">
        <v>46102708.652281165</v>
      </c>
    </row>
    <row r="1702" spans="1:22" x14ac:dyDescent="0.35">
      <c r="A1702" s="70">
        <f t="shared" si="35"/>
        <v>1683</v>
      </c>
      <c r="B1702" s="170">
        <v>948786.23310045898</v>
      </c>
      <c r="U1702" s="145">
        <v>1682</v>
      </c>
      <c r="V1702" s="145">
        <v>-8605179.0261677466</v>
      </c>
    </row>
    <row r="1703" spans="1:22" x14ac:dyDescent="0.35">
      <c r="A1703" s="70">
        <f t="shared" si="35"/>
        <v>1684</v>
      </c>
      <c r="B1703" s="170">
        <v>948786.23310045898</v>
      </c>
      <c r="U1703" s="145">
        <v>1683</v>
      </c>
      <c r="V1703" s="145">
        <v>6445292.8570172451</v>
      </c>
    </row>
    <row r="1704" spans="1:22" x14ac:dyDescent="0.35">
      <c r="A1704" s="70">
        <f t="shared" si="35"/>
        <v>1685</v>
      </c>
      <c r="B1704" s="170">
        <v>948786.23310045898</v>
      </c>
      <c r="U1704" s="145">
        <v>1684</v>
      </c>
      <c r="V1704" s="145">
        <v>21846599.379002225</v>
      </c>
    </row>
    <row r="1705" spans="1:22" x14ac:dyDescent="0.35">
      <c r="A1705" s="70">
        <f t="shared" si="35"/>
        <v>1686</v>
      </c>
      <c r="B1705" s="170">
        <v>948786.23310045898</v>
      </c>
      <c r="U1705" s="145">
        <v>1685</v>
      </c>
      <c r="V1705" s="145">
        <v>10286800.382676404</v>
      </c>
    </row>
    <row r="1706" spans="1:22" x14ac:dyDescent="0.35">
      <c r="A1706" s="70">
        <f t="shared" si="35"/>
        <v>1687</v>
      </c>
      <c r="B1706" s="170">
        <v>948786.23310045898</v>
      </c>
      <c r="U1706" s="145">
        <v>1686</v>
      </c>
      <c r="V1706" s="145">
        <v>13529574.433704209</v>
      </c>
    </row>
    <row r="1707" spans="1:22" x14ac:dyDescent="0.35">
      <c r="A1707" s="70">
        <f t="shared" si="35"/>
        <v>1688</v>
      </c>
      <c r="B1707" s="170">
        <v>948786.23310045898</v>
      </c>
      <c r="U1707" s="145">
        <v>1687</v>
      </c>
      <c r="V1707" s="145">
        <v>4334300.8673158772</v>
      </c>
    </row>
    <row r="1708" spans="1:22" x14ac:dyDescent="0.35">
      <c r="A1708" s="70">
        <f t="shared" si="35"/>
        <v>1689</v>
      </c>
      <c r="B1708" s="170">
        <v>948786.23310045898</v>
      </c>
      <c r="U1708" s="145">
        <v>1688</v>
      </c>
      <c r="V1708" s="145">
        <v>-21535251.24333461</v>
      </c>
    </row>
    <row r="1709" spans="1:22" x14ac:dyDescent="0.35">
      <c r="A1709" s="70">
        <f t="shared" si="35"/>
        <v>1690</v>
      </c>
      <c r="B1709" s="170">
        <v>948786.23310045898</v>
      </c>
      <c r="U1709" s="145">
        <v>1689</v>
      </c>
      <c r="V1709" s="145">
        <v>21273468.620919291</v>
      </c>
    </row>
    <row r="1710" spans="1:22" x14ac:dyDescent="0.35">
      <c r="A1710" s="70">
        <f t="shared" si="35"/>
        <v>1691</v>
      </c>
      <c r="B1710" s="170">
        <v>948786.23310045898</v>
      </c>
      <c r="U1710" s="145">
        <v>1690</v>
      </c>
      <c r="V1710" s="145">
        <v>5015480.6625560485</v>
      </c>
    </row>
    <row r="1711" spans="1:22" x14ac:dyDescent="0.35">
      <c r="A1711" s="70">
        <f t="shared" si="35"/>
        <v>1692</v>
      </c>
      <c r="B1711" s="170">
        <v>948786.23310045898</v>
      </c>
      <c r="U1711" s="145">
        <v>1691</v>
      </c>
      <c r="V1711" s="145">
        <v>4670762.2200980596</v>
      </c>
    </row>
    <row r="1712" spans="1:22" x14ac:dyDescent="0.35">
      <c r="A1712" s="70">
        <f t="shared" si="35"/>
        <v>1693</v>
      </c>
      <c r="B1712" s="170">
        <v>948786.23310045898</v>
      </c>
      <c r="U1712" s="145">
        <v>1692</v>
      </c>
      <c r="V1712" s="145">
        <v>-11529550.607332999</v>
      </c>
    </row>
    <row r="1713" spans="1:22" x14ac:dyDescent="0.35">
      <c r="A1713" s="70">
        <f t="shared" si="35"/>
        <v>1694</v>
      </c>
      <c r="B1713" s="170">
        <v>948786.23310045898</v>
      </c>
      <c r="U1713" s="145">
        <v>1693</v>
      </c>
      <c r="V1713" s="145">
        <v>790441.51147200167</v>
      </c>
    </row>
    <row r="1714" spans="1:22" x14ac:dyDescent="0.35">
      <c r="A1714" s="70">
        <f t="shared" si="35"/>
        <v>1695</v>
      </c>
      <c r="B1714" s="170">
        <v>948786.23310045898</v>
      </c>
      <c r="U1714" s="145">
        <v>1694</v>
      </c>
      <c r="V1714" s="145">
        <v>-5028958.8682820648</v>
      </c>
    </row>
    <row r="1715" spans="1:22" x14ac:dyDescent="0.35">
      <c r="A1715" s="70">
        <f t="shared" si="35"/>
        <v>1696</v>
      </c>
      <c r="B1715" s="170">
        <v>948786.23310045898</v>
      </c>
      <c r="U1715" s="145">
        <v>1695</v>
      </c>
      <c r="V1715" s="145">
        <v>-2266802.0948894024</v>
      </c>
    </row>
    <row r="1716" spans="1:22" x14ac:dyDescent="0.35">
      <c r="A1716" s="70">
        <f t="shared" si="35"/>
        <v>1697</v>
      </c>
      <c r="B1716" s="170">
        <v>948786.23310045898</v>
      </c>
      <c r="U1716" s="145">
        <v>1696</v>
      </c>
      <c r="V1716" s="145">
        <v>15161905.212183431</v>
      </c>
    </row>
    <row r="1717" spans="1:22" x14ac:dyDescent="0.35">
      <c r="A1717" s="70">
        <f t="shared" si="35"/>
        <v>1698</v>
      </c>
      <c r="B1717" s="170">
        <v>948786.23310045898</v>
      </c>
      <c r="U1717" s="145">
        <v>1697</v>
      </c>
      <c r="V1717" s="145">
        <v>7105447.6225805208</v>
      </c>
    </row>
    <row r="1718" spans="1:22" x14ac:dyDescent="0.35">
      <c r="A1718" s="70">
        <f t="shared" si="35"/>
        <v>1699</v>
      </c>
      <c r="B1718" s="170">
        <v>948786.23310045898</v>
      </c>
      <c r="U1718" s="145">
        <v>1698</v>
      </c>
      <c r="V1718" s="145">
        <v>36188659.899219215</v>
      </c>
    </row>
    <row r="1719" spans="1:22" x14ac:dyDescent="0.35">
      <c r="A1719" s="70">
        <f t="shared" si="35"/>
        <v>1700</v>
      </c>
      <c r="B1719" s="170">
        <v>948786.23310045898</v>
      </c>
      <c r="U1719" s="145">
        <v>1699</v>
      </c>
      <c r="V1719" s="145">
        <v>-17466795.195597012</v>
      </c>
    </row>
    <row r="1720" spans="1:22" x14ac:dyDescent="0.35">
      <c r="A1720" s="70">
        <f t="shared" si="35"/>
        <v>1701</v>
      </c>
      <c r="B1720" s="170">
        <v>948786.23310045898</v>
      </c>
      <c r="U1720" s="145">
        <v>1700</v>
      </c>
      <c r="V1720" s="145">
        <v>4789159.0149262473</v>
      </c>
    </row>
    <row r="1721" spans="1:22" x14ac:dyDescent="0.35">
      <c r="A1721" s="70">
        <f t="shared" si="35"/>
        <v>1702</v>
      </c>
      <c r="B1721" s="170">
        <v>948786.23310045898</v>
      </c>
      <c r="U1721" s="145">
        <v>1701</v>
      </c>
      <c r="V1721" s="145">
        <v>21111984.533391327</v>
      </c>
    </row>
    <row r="1722" spans="1:22" x14ac:dyDescent="0.35">
      <c r="A1722" s="70">
        <f t="shared" si="35"/>
        <v>1703</v>
      </c>
      <c r="B1722" s="170">
        <v>948786.23310045898</v>
      </c>
      <c r="U1722" s="145">
        <v>1702</v>
      </c>
      <c r="V1722" s="145">
        <v>4991786.5500825718</v>
      </c>
    </row>
    <row r="1723" spans="1:22" x14ac:dyDescent="0.35">
      <c r="A1723" s="70">
        <f t="shared" si="35"/>
        <v>1704</v>
      </c>
      <c r="B1723" s="170">
        <v>948786.23310045898</v>
      </c>
      <c r="U1723" s="145">
        <v>1703</v>
      </c>
      <c r="V1723" s="145">
        <v>29378970.898262899</v>
      </c>
    </row>
    <row r="1724" spans="1:22" x14ac:dyDescent="0.35">
      <c r="A1724" s="70">
        <f t="shared" si="35"/>
        <v>1705</v>
      </c>
      <c r="B1724" s="170">
        <v>948786.23310045898</v>
      </c>
      <c r="U1724" s="145">
        <v>1704</v>
      </c>
      <c r="V1724" s="145">
        <v>24592080.076905638</v>
      </c>
    </row>
    <row r="1725" spans="1:22" x14ac:dyDescent="0.35">
      <c r="A1725" s="70">
        <f t="shared" si="35"/>
        <v>1706</v>
      </c>
      <c r="B1725" s="170">
        <v>948786.23310045898</v>
      </c>
      <c r="U1725" s="145">
        <v>1705</v>
      </c>
      <c r="V1725" s="145">
        <v>-36196783.121569023</v>
      </c>
    </row>
    <row r="1726" spans="1:22" x14ac:dyDescent="0.35">
      <c r="A1726" s="70">
        <f t="shared" si="35"/>
        <v>1707</v>
      </c>
      <c r="B1726" s="170">
        <v>948786.23310045898</v>
      </c>
      <c r="U1726" s="145">
        <v>1706</v>
      </c>
      <c r="V1726" s="145">
        <v>1033179.9169305004</v>
      </c>
    </row>
    <row r="1727" spans="1:22" x14ac:dyDescent="0.35">
      <c r="A1727" s="70">
        <f t="shared" si="35"/>
        <v>1708</v>
      </c>
      <c r="B1727" s="170">
        <v>948786.23310045898</v>
      </c>
      <c r="U1727" s="145">
        <v>1707</v>
      </c>
      <c r="V1727" s="145">
        <v>-11361829.625592027</v>
      </c>
    </row>
    <row r="1728" spans="1:22" x14ac:dyDescent="0.35">
      <c r="A1728" s="70">
        <f t="shared" si="35"/>
        <v>1709</v>
      </c>
      <c r="B1728" s="170">
        <v>948786.23310045898</v>
      </c>
      <c r="U1728" s="145">
        <v>1708</v>
      </c>
      <c r="V1728" s="145">
        <v>32258349.279006895</v>
      </c>
    </row>
    <row r="1729" spans="1:22" x14ac:dyDescent="0.35">
      <c r="A1729" s="70">
        <f t="shared" si="35"/>
        <v>1710</v>
      </c>
      <c r="B1729" s="170">
        <v>948786.23310045898</v>
      </c>
      <c r="U1729" s="145">
        <v>1709</v>
      </c>
      <c r="V1729" s="145">
        <v>-11674521.905937897</v>
      </c>
    </row>
    <row r="1730" spans="1:22" x14ac:dyDescent="0.35">
      <c r="A1730" s="70">
        <f t="shared" si="35"/>
        <v>1711</v>
      </c>
      <c r="B1730" s="170">
        <v>948786.23310045898</v>
      </c>
      <c r="U1730" s="145">
        <v>1710</v>
      </c>
      <c r="V1730" s="145">
        <v>6640925.7000454813</v>
      </c>
    </row>
    <row r="1731" spans="1:22" x14ac:dyDescent="0.35">
      <c r="A1731" s="70">
        <f t="shared" si="35"/>
        <v>1712</v>
      </c>
      <c r="B1731" s="170">
        <v>948786.23310045898</v>
      </c>
      <c r="U1731" s="145">
        <v>1711</v>
      </c>
      <c r="V1731" s="145">
        <v>17834134.939399324</v>
      </c>
    </row>
    <row r="1732" spans="1:22" x14ac:dyDescent="0.35">
      <c r="A1732" s="70">
        <f t="shared" si="35"/>
        <v>1713</v>
      </c>
      <c r="B1732" s="170">
        <v>948786.23310045898</v>
      </c>
      <c r="U1732" s="145">
        <v>1712</v>
      </c>
      <c r="V1732" s="145">
        <v>3554616.0276035145</v>
      </c>
    </row>
    <row r="1733" spans="1:22" x14ac:dyDescent="0.35">
      <c r="A1733" s="70">
        <f t="shared" si="35"/>
        <v>1714</v>
      </c>
      <c r="B1733" s="170">
        <v>948786.23310045898</v>
      </c>
      <c r="U1733" s="145">
        <v>1713</v>
      </c>
      <c r="V1733" s="145">
        <v>-11585854.964052228</v>
      </c>
    </row>
    <row r="1734" spans="1:22" x14ac:dyDescent="0.35">
      <c r="A1734" s="70">
        <f t="shared" si="35"/>
        <v>1715</v>
      </c>
      <c r="B1734" s="170">
        <v>948786.23310045898</v>
      </c>
      <c r="U1734" s="145">
        <v>1714</v>
      </c>
      <c r="V1734" s="145">
        <v>7510878.9932822026</v>
      </c>
    </row>
    <row r="1735" spans="1:22" x14ac:dyDescent="0.35">
      <c r="A1735" s="70">
        <f t="shared" si="35"/>
        <v>1716</v>
      </c>
      <c r="B1735" s="170">
        <v>948786.23310045898</v>
      </c>
      <c r="U1735" s="145">
        <v>1715</v>
      </c>
      <c r="V1735" s="145">
        <v>58976766.582922146</v>
      </c>
    </row>
    <row r="1736" spans="1:22" x14ac:dyDescent="0.35">
      <c r="A1736" s="70">
        <f t="shared" si="35"/>
        <v>1717</v>
      </c>
      <c r="B1736" s="170">
        <v>948786.23310045898</v>
      </c>
      <c r="U1736" s="145">
        <v>1716</v>
      </c>
      <c r="V1736" s="145">
        <v>34816169.493191391</v>
      </c>
    </row>
    <row r="1737" spans="1:22" x14ac:dyDescent="0.35">
      <c r="A1737" s="70">
        <f t="shared" si="35"/>
        <v>1718</v>
      </c>
      <c r="B1737" s="170">
        <v>948786.23310045898</v>
      </c>
      <c r="U1737" s="145">
        <v>1717</v>
      </c>
      <c r="V1737" s="145">
        <v>14693070.390609853</v>
      </c>
    </row>
    <row r="1738" spans="1:22" x14ac:dyDescent="0.35">
      <c r="A1738" s="70">
        <f t="shared" si="35"/>
        <v>1719</v>
      </c>
      <c r="B1738" s="170">
        <v>948786.23310045898</v>
      </c>
      <c r="U1738" s="145">
        <v>1718</v>
      </c>
      <c r="V1738" s="145">
        <v>192797.79998337477</v>
      </c>
    </row>
    <row r="1739" spans="1:22" x14ac:dyDescent="0.35">
      <c r="A1739" s="70">
        <f t="shared" si="35"/>
        <v>1720</v>
      </c>
      <c r="B1739" s="170">
        <v>948786.23310045898</v>
      </c>
      <c r="U1739" s="145">
        <v>1719</v>
      </c>
      <c r="V1739" s="145">
        <v>18299447.188670155</v>
      </c>
    </row>
    <row r="1740" spans="1:22" x14ac:dyDescent="0.35">
      <c r="A1740" s="70">
        <f t="shared" si="35"/>
        <v>1721</v>
      </c>
      <c r="B1740" s="170">
        <v>948786.23310045898</v>
      </c>
      <c r="U1740" s="145">
        <v>1720</v>
      </c>
      <c r="V1740" s="145">
        <v>7523145.2723826692</v>
      </c>
    </row>
    <row r="1741" spans="1:22" x14ac:dyDescent="0.35">
      <c r="A1741" s="70">
        <f t="shared" si="35"/>
        <v>1722</v>
      </c>
      <c r="B1741" s="170">
        <v>948786.23310045898</v>
      </c>
      <c r="U1741" s="145">
        <v>1721</v>
      </c>
      <c r="V1741" s="145">
        <v>5855172.1384727806</v>
      </c>
    </row>
    <row r="1742" spans="1:22" x14ac:dyDescent="0.35">
      <c r="A1742" s="70">
        <f t="shared" si="35"/>
        <v>1723</v>
      </c>
      <c r="B1742" s="170">
        <v>948786.23310045898</v>
      </c>
      <c r="U1742" s="145">
        <v>1722</v>
      </c>
      <c r="V1742" s="145">
        <v>2763994.8954558372</v>
      </c>
    </row>
    <row r="1743" spans="1:22" x14ac:dyDescent="0.35">
      <c r="A1743" s="70">
        <f t="shared" si="35"/>
        <v>1724</v>
      </c>
      <c r="B1743" s="170">
        <v>948786.23310045898</v>
      </c>
      <c r="U1743" s="145">
        <v>1723</v>
      </c>
      <c r="V1743" s="145">
        <v>8991691.7325018607</v>
      </c>
    </row>
    <row r="1744" spans="1:22" x14ac:dyDescent="0.35">
      <c r="A1744" s="70">
        <f t="shared" si="35"/>
        <v>1725</v>
      </c>
      <c r="B1744" s="170">
        <v>948786.23310045898</v>
      </c>
      <c r="U1744" s="145">
        <v>1724</v>
      </c>
      <c r="V1744" s="145">
        <v>24390955.980050154</v>
      </c>
    </row>
    <row r="1745" spans="1:22" x14ac:dyDescent="0.35">
      <c r="A1745" s="70">
        <f t="shared" si="35"/>
        <v>1726</v>
      </c>
      <c r="B1745" s="170">
        <v>948786.23310045898</v>
      </c>
      <c r="U1745" s="145">
        <v>1725</v>
      </c>
      <c r="V1745" s="145">
        <v>-3069219.4062401243</v>
      </c>
    </row>
    <row r="1746" spans="1:22" x14ac:dyDescent="0.35">
      <c r="A1746" s="70">
        <f t="shared" si="35"/>
        <v>1727</v>
      </c>
      <c r="B1746" s="170">
        <v>948786.23310045898</v>
      </c>
      <c r="U1746" s="145">
        <v>1726</v>
      </c>
      <c r="V1746" s="145">
        <v>14311348.157547608</v>
      </c>
    </row>
    <row r="1747" spans="1:22" x14ac:dyDescent="0.35">
      <c r="A1747" s="70">
        <f t="shared" si="35"/>
        <v>1728</v>
      </c>
      <c r="B1747" s="170">
        <v>948786.23310045898</v>
      </c>
      <c r="U1747" s="145">
        <v>1727</v>
      </c>
      <c r="V1747" s="145">
        <v>15336477.405743808</v>
      </c>
    </row>
    <row r="1748" spans="1:22" x14ac:dyDescent="0.35">
      <c r="A1748" s="70">
        <f t="shared" si="35"/>
        <v>1729</v>
      </c>
      <c r="B1748" s="170">
        <v>948786.23310045898</v>
      </c>
      <c r="U1748" s="145">
        <v>1728</v>
      </c>
      <c r="V1748" s="145">
        <v>79476.259021278471</v>
      </c>
    </row>
    <row r="1749" spans="1:22" x14ac:dyDescent="0.35">
      <c r="A1749" s="70">
        <f t="shared" si="35"/>
        <v>1730</v>
      </c>
      <c r="B1749" s="170">
        <v>948786.23310045898</v>
      </c>
      <c r="U1749" s="145">
        <v>1729</v>
      </c>
      <c r="V1749" s="145">
        <v>20829993.236868002</v>
      </c>
    </row>
    <row r="1750" spans="1:22" x14ac:dyDescent="0.35">
      <c r="A1750" s="70">
        <f t="shared" ref="A1750:A1813" si="36">A1749+1</f>
        <v>1731</v>
      </c>
      <c r="B1750" s="170">
        <v>948786.23310045898</v>
      </c>
      <c r="U1750" s="145">
        <v>1730</v>
      </c>
      <c r="V1750" s="145">
        <v>-543693.17529266514</v>
      </c>
    </row>
    <row r="1751" spans="1:22" x14ac:dyDescent="0.35">
      <c r="A1751" s="70">
        <f t="shared" si="36"/>
        <v>1732</v>
      </c>
      <c r="B1751" s="170">
        <v>948786.23310045898</v>
      </c>
      <c r="U1751" s="145">
        <v>1731</v>
      </c>
      <c r="V1751" s="145">
        <v>17133707.721326333</v>
      </c>
    </row>
    <row r="1752" spans="1:22" x14ac:dyDescent="0.35">
      <c r="A1752" s="70">
        <f t="shared" si="36"/>
        <v>1733</v>
      </c>
      <c r="B1752" s="170">
        <v>948786.23310045898</v>
      </c>
      <c r="U1752" s="145">
        <v>1732</v>
      </c>
      <c r="V1752" s="145">
        <v>25548519.744723998</v>
      </c>
    </row>
    <row r="1753" spans="1:22" x14ac:dyDescent="0.35">
      <c r="A1753" s="70">
        <f t="shared" si="36"/>
        <v>1734</v>
      </c>
      <c r="B1753" s="170">
        <v>948786.23310045898</v>
      </c>
      <c r="U1753" s="145">
        <v>1733</v>
      </c>
      <c r="V1753" s="145">
        <v>3560481.8842002787</v>
      </c>
    </row>
    <row r="1754" spans="1:22" x14ac:dyDescent="0.35">
      <c r="A1754" s="70">
        <f t="shared" si="36"/>
        <v>1735</v>
      </c>
      <c r="B1754" s="170">
        <v>948786.23310045898</v>
      </c>
      <c r="U1754" s="145">
        <v>1734</v>
      </c>
      <c r="V1754" s="145">
        <v>-15334452.635273436</v>
      </c>
    </row>
    <row r="1755" spans="1:22" x14ac:dyDescent="0.35">
      <c r="A1755" s="70">
        <f t="shared" si="36"/>
        <v>1736</v>
      </c>
      <c r="B1755" s="170">
        <v>948786.23310045898</v>
      </c>
      <c r="U1755" s="145">
        <v>1735</v>
      </c>
      <c r="V1755" s="145">
        <v>-14485004.958540834</v>
      </c>
    </row>
    <row r="1756" spans="1:22" x14ac:dyDescent="0.35">
      <c r="A1756" s="70">
        <f t="shared" si="36"/>
        <v>1737</v>
      </c>
      <c r="B1756" s="170">
        <v>948786.23310045898</v>
      </c>
      <c r="U1756" s="145">
        <v>1736</v>
      </c>
      <c r="V1756" s="145">
        <v>27887976.452450596</v>
      </c>
    </row>
    <row r="1757" spans="1:22" x14ac:dyDescent="0.35">
      <c r="A1757" s="70">
        <f t="shared" si="36"/>
        <v>1738</v>
      </c>
      <c r="B1757" s="170">
        <v>948786.23310045898</v>
      </c>
      <c r="U1757" s="145">
        <v>1737</v>
      </c>
      <c r="V1757" s="145">
        <v>24313286.132320158</v>
      </c>
    </row>
    <row r="1758" spans="1:22" x14ac:dyDescent="0.35">
      <c r="A1758" s="70">
        <f t="shared" si="36"/>
        <v>1739</v>
      </c>
      <c r="B1758" s="170">
        <v>948786.23310045898</v>
      </c>
      <c r="U1758" s="145">
        <v>1738</v>
      </c>
      <c r="V1758" s="145">
        <v>2956724.7416420355</v>
      </c>
    </row>
    <row r="1759" spans="1:22" x14ac:dyDescent="0.35">
      <c r="A1759" s="70">
        <f t="shared" si="36"/>
        <v>1740</v>
      </c>
      <c r="B1759" s="170">
        <v>948786.23310045898</v>
      </c>
      <c r="U1759" s="145">
        <v>1739</v>
      </c>
      <c r="V1759" s="145">
        <v>464482.31247900426</v>
      </c>
    </row>
    <row r="1760" spans="1:22" x14ac:dyDescent="0.35">
      <c r="A1760" s="70">
        <f t="shared" si="36"/>
        <v>1741</v>
      </c>
      <c r="B1760" s="170">
        <v>948786.23310045898</v>
      </c>
      <c r="U1760" s="145">
        <v>1740</v>
      </c>
      <c r="V1760" s="145">
        <v>16305359.21584411</v>
      </c>
    </row>
    <row r="1761" spans="1:22" x14ac:dyDescent="0.35">
      <c r="A1761" s="70">
        <f t="shared" si="36"/>
        <v>1742</v>
      </c>
      <c r="B1761" s="170">
        <v>948786.23310045898</v>
      </c>
      <c r="U1761" s="145">
        <v>1741</v>
      </c>
      <c r="V1761" s="145">
        <v>17159550.377622902</v>
      </c>
    </row>
    <row r="1762" spans="1:22" x14ac:dyDescent="0.35">
      <c r="A1762" s="70">
        <f t="shared" si="36"/>
        <v>1743</v>
      </c>
      <c r="B1762" s="170">
        <v>948786.23310045898</v>
      </c>
      <c r="U1762" s="145">
        <v>1742</v>
      </c>
      <c r="V1762" s="145">
        <v>-23400071.405088957</v>
      </c>
    </row>
    <row r="1763" spans="1:22" x14ac:dyDescent="0.35">
      <c r="A1763" s="70">
        <f t="shared" si="36"/>
        <v>1744</v>
      </c>
      <c r="B1763" s="170">
        <v>948786.23310045898</v>
      </c>
      <c r="U1763" s="145">
        <v>1743</v>
      </c>
      <c r="V1763" s="145">
        <v>10608129.9243268</v>
      </c>
    </row>
    <row r="1764" spans="1:22" x14ac:dyDescent="0.35">
      <c r="A1764" s="70">
        <f t="shared" si="36"/>
        <v>1745</v>
      </c>
      <c r="B1764" s="170">
        <v>948786.23310045898</v>
      </c>
      <c r="U1764" s="145">
        <v>1744</v>
      </c>
      <c r="V1764" s="145">
        <v>-17389085.32302691</v>
      </c>
    </row>
    <row r="1765" spans="1:22" x14ac:dyDescent="0.35">
      <c r="A1765" s="70">
        <f t="shared" si="36"/>
        <v>1746</v>
      </c>
      <c r="B1765" s="170">
        <v>948786.23310045898</v>
      </c>
      <c r="U1765" s="145">
        <v>1745</v>
      </c>
      <c r="V1765" s="145">
        <v>9134281.4941342473</v>
      </c>
    </row>
    <row r="1766" spans="1:22" x14ac:dyDescent="0.35">
      <c r="A1766" s="70">
        <f t="shared" si="36"/>
        <v>1747</v>
      </c>
      <c r="B1766" s="170">
        <v>948786.23310045898</v>
      </c>
      <c r="U1766" s="145">
        <v>1746</v>
      </c>
      <c r="V1766" s="145">
        <v>15831858.977100823</v>
      </c>
    </row>
    <row r="1767" spans="1:22" x14ac:dyDescent="0.35">
      <c r="A1767" s="70">
        <f t="shared" si="36"/>
        <v>1748</v>
      </c>
      <c r="B1767" s="170">
        <v>948786.23310045898</v>
      </c>
      <c r="U1767" s="145">
        <v>1747</v>
      </c>
      <c r="V1767" s="145">
        <v>16962807.5780183</v>
      </c>
    </row>
    <row r="1768" spans="1:22" x14ac:dyDescent="0.35">
      <c r="A1768" s="70">
        <f t="shared" si="36"/>
        <v>1749</v>
      </c>
      <c r="B1768" s="170">
        <v>948786.23310045898</v>
      </c>
      <c r="U1768" s="145">
        <v>1748</v>
      </c>
      <c r="V1768" s="145">
        <v>11311149.551799528</v>
      </c>
    </row>
    <row r="1769" spans="1:22" x14ac:dyDescent="0.35">
      <c r="A1769" s="70">
        <f t="shared" si="36"/>
        <v>1750</v>
      </c>
      <c r="B1769" s="170">
        <v>948786.23310045898</v>
      </c>
      <c r="U1769" s="145">
        <v>1749</v>
      </c>
      <c r="V1769" s="145">
        <v>34501754.624235168</v>
      </c>
    </row>
    <row r="1770" spans="1:22" x14ac:dyDescent="0.35">
      <c r="A1770" s="70">
        <f t="shared" si="36"/>
        <v>1751</v>
      </c>
      <c r="B1770" s="170">
        <v>948786.23310045898</v>
      </c>
      <c r="U1770" s="145">
        <v>1750</v>
      </c>
      <c r="V1770" s="145">
        <v>22405713.925293345</v>
      </c>
    </row>
    <row r="1771" spans="1:22" x14ac:dyDescent="0.35">
      <c r="A1771" s="70">
        <f t="shared" si="36"/>
        <v>1752</v>
      </c>
      <c r="B1771" s="170">
        <v>948786.23310045898</v>
      </c>
      <c r="U1771" s="145">
        <v>1751</v>
      </c>
      <c r="V1771" s="145">
        <v>6265025.9464002289</v>
      </c>
    </row>
    <row r="1772" spans="1:22" x14ac:dyDescent="0.35">
      <c r="A1772" s="70">
        <f t="shared" si="36"/>
        <v>1753</v>
      </c>
      <c r="B1772" s="170">
        <v>948786.23310045898</v>
      </c>
      <c r="U1772" s="145">
        <v>1752</v>
      </c>
      <c r="V1772" s="145">
        <v>-1828009.4743034802</v>
      </c>
    </row>
    <row r="1773" spans="1:22" x14ac:dyDescent="0.35">
      <c r="A1773" s="70">
        <f t="shared" si="36"/>
        <v>1754</v>
      </c>
      <c r="B1773" s="170">
        <v>948786.23310045898</v>
      </c>
      <c r="U1773" s="145">
        <v>1753</v>
      </c>
      <c r="V1773" s="145">
        <v>-1084536.5212273039</v>
      </c>
    </row>
    <row r="1774" spans="1:22" x14ac:dyDescent="0.35">
      <c r="A1774" s="70">
        <f t="shared" si="36"/>
        <v>1755</v>
      </c>
      <c r="B1774" s="170">
        <v>948786.23310045898</v>
      </c>
      <c r="U1774" s="145">
        <v>1754</v>
      </c>
      <c r="V1774" s="145">
        <v>-16291069.791407401</v>
      </c>
    </row>
    <row r="1775" spans="1:22" x14ac:dyDescent="0.35">
      <c r="A1775" s="70">
        <f t="shared" si="36"/>
        <v>1756</v>
      </c>
      <c r="B1775" s="170">
        <v>948786.23310045898</v>
      </c>
      <c r="U1775" s="145">
        <v>1755</v>
      </c>
      <c r="V1775" s="145">
        <v>31287047.662583377</v>
      </c>
    </row>
    <row r="1776" spans="1:22" x14ac:dyDescent="0.35">
      <c r="A1776" s="70">
        <f t="shared" si="36"/>
        <v>1757</v>
      </c>
      <c r="B1776" s="170">
        <v>948786.23310045898</v>
      </c>
      <c r="U1776" s="145">
        <v>1756</v>
      </c>
      <c r="V1776" s="145">
        <v>9760571.3608617559</v>
      </c>
    </row>
    <row r="1777" spans="1:22" x14ac:dyDescent="0.35">
      <c r="A1777" s="70">
        <f t="shared" si="36"/>
        <v>1758</v>
      </c>
      <c r="B1777" s="170">
        <v>948786.23310045898</v>
      </c>
      <c r="U1777" s="145">
        <v>1757</v>
      </c>
      <c r="V1777" s="145">
        <v>5883262.2465298735</v>
      </c>
    </row>
    <row r="1778" spans="1:22" x14ac:dyDescent="0.35">
      <c r="A1778" s="70">
        <f t="shared" si="36"/>
        <v>1759</v>
      </c>
      <c r="B1778" s="170">
        <v>948786.23310045898</v>
      </c>
      <c r="U1778" s="145">
        <v>1758</v>
      </c>
      <c r="V1778" s="145">
        <v>-8232293.2871531211</v>
      </c>
    </row>
    <row r="1779" spans="1:22" x14ac:dyDescent="0.35">
      <c r="A1779" s="70">
        <f t="shared" si="36"/>
        <v>1760</v>
      </c>
      <c r="B1779" s="170">
        <v>948786.23310045898</v>
      </c>
      <c r="U1779" s="145">
        <v>1759</v>
      </c>
      <c r="V1779" s="145">
        <v>-5875842.2359662782</v>
      </c>
    </row>
    <row r="1780" spans="1:22" x14ac:dyDescent="0.35">
      <c r="A1780" s="70">
        <f t="shared" si="36"/>
        <v>1761</v>
      </c>
      <c r="B1780" s="170">
        <v>948786.23310045898</v>
      </c>
      <c r="U1780" s="145">
        <v>1760</v>
      </c>
      <c r="V1780" s="145">
        <v>-36457149.893319935</v>
      </c>
    </row>
    <row r="1781" spans="1:22" x14ac:dyDescent="0.35">
      <c r="A1781" s="70">
        <f t="shared" si="36"/>
        <v>1762</v>
      </c>
      <c r="B1781" s="170">
        <v>948786.23310045898</v>
      </c>
      <c r="U1781" s="145">
        <v>1761</v>
      </c>
      <c r="V1781" s="145">
        <v>7723989.4292926155</v>
      </c>
    </row>
    <row r="1782" spans="1:22" x14ac:dyDescent="0.35">
      <c r="A1782" s="70">
        <f t="shared" si="36"/>
        <v>1763</v>
      </c>
      <c r="B1782" s="170">
        <v>948786.23310045898</v>
      </c>
      <c r="U1782" s="145">
        <v>1762</v>
      </c>
      <c r="V1782" s="145">
        <v>49098272.257391892</v>
      </c>
    </row>
    <row r="1783" spans="1:22" x14ac:dyDescent="0.35">
      <c r="A1783" s="70">
        <f t="shared" si="36"/>
        <v>1764</v>
      </c>
      <c r="B1783" s="170">
        <v>948786.23310045898</v>
      </c>
      <c r="U1783" s="145">
        <v>1763</v>
      </c>
      <c r="V1783" s="145">
        <v>-8353830.826008046</v>
      </c>
    </row>
    <row r="1784" spans="1:22" x14ac:dyDescent="0.35">
      <c r="A1784" s="70">
        <f t="shared" si="36"/>
        <v>1765</v>
      </c>
      <c r="B1784" s="170">
        <v>948786.23310045898</v>
      </c>
      <c r="U1784" s="145">
        <v>1764</v>
      </c>
      <c r="V1784" s="145">
        <v>62376828.366099194</v>
      </c>
    </row>
    <row r="1785" spans="1:22" x14ac:dyDescent="0.35">
      <c r="A1785" s="70">
        <f t="shared" si="36"/>
        <v>1766</v>
      </c>
      <c r="B1785" s="170">
        <v>948786.23310045898</v>
      </c>
      <c r="U1785" s="145">
        <v>1765</v>
      </c>
      <c r="V1785" s="145">
        <v>23710376.916859534</v>
      </c>
    </row>
    <row r="1786" spans="1:22" x14ac:dyDescent="0.35">
      <c r="A1786" s="70">
        <f t="shared" si="36"/>
        <v>1767</v>
      </c>
      <c r="B1786" s="170">
        <v>948786.23310045898</v>
      </c>
      <c r="U1786" s="145">
        <v>1766</v>
      </c>
      <c r="V1786" s="145">
        <v>-2301114.1620758809</v>
      </c>
    </row>
    <row r="1787" spans="1:22" x14ac:dyDescent="0.35">
      <c r="A1787" s="70">
        <f t="shared" si="36"/>
        <v>1768</v>
      </c>
      <c r="B1787" s="170">
        <v>948786.23310045898</v>
      </c>
      <c r="U1787" s="145">
        <v>1767</v>
      </c>
      <c r="V1787" s="145">
        <v>-36316472.038328417</v>
      </c>
    </row>
    <row r="1788" spans="1:22" x14ac:dyDescent="0.35">
      <c r="A1788" s="70">
        <f t="shared" si="36"/>
        <v>1769</v>
      </c>
      <c r="B1788" s="170">
        <v>948786.23310045898</v>
      </c>
      <c r="U1788" s="145">
        <v>1768</v>
      </c>
      <c r="V1788" s="145">
        <v>-18924926.907399137</v>
      </c>
    </row>
    <row r="1789" spans="1:22" x14ac:dyDescent="0.35">
      <c r="A1789" s="70">
        <f t="shared" si="36"/>
        <v>1770</v>
      </c>
      <c r="B1789" s="170">
        <v>948786.23310045898</v>
      </c>
      <c r="U1789" s="145">
        <v>1769</v>
      </c>
      <c r="V1789" s="145">
        <v>-16622688.831350138</v>
      </c>
    </row>
    <row r="1790" spans="1:22" x14ac:dyDescent="0.35">
      <c r="A1790" s="70">
        <f t="shared" si="36"/>
        <v>1771</v>
      </c>
      <c r="B1790" s="170">
        <v>948786.23310045898</v>
      </c>
      <c r="U1790" s="145">
        <v>1770</v>
      </c>
      <c r="V1790" s="145">
        <v>-6385100.3759599291</v>
      </c>
    </row>
    <row r="1791" spans="1:22" x14ac:dyDescent="0.35">
      <c r="A1791" s="70">
        <f t="shared" si="36"/>
        <v>1772</v>
      </c>
      <c r="B1791" s="170">
        <v>948786.23310045898</v>
      </c>
      <c r="U1791" s="145">
        <v>1771</v>
      </c>
      <c r="V1791" s="145">
        <v>-11966287.072978394</v>
      </c>
    </row>
    <row r="1792" spans="1:22" x14ac:dyDescent="0.35">
      <c r="A1792" s="70">
        <f t="shared" si="36"/>
        <v>1773</v>
      </c>
      <c r="B1792" s="170">
        <v>948786.23310045898</v>
      </c>
      <c r="U1792" s="145">
        <v>1772</v>
      </c>
      <c r="V1792" s="145">
        <v>4374740.7858935967</v>
      </c>
    </row>
    <row r="1793" spans="1:22" x14ac:dyDescent="0.35">
      <c r="A1793" s="70">
        <f t="shared" si="36"/>
        <v>1774</v>
      </c>
      <c r="B1793" s="170">
        <v>948786.23310045898</v>
      </c>
      <c r="U1793" s="145">
        <v>1773</v>
      </c>
      <c r="V1793" s="145">
        <v>34286883.186229028</v>
      </c>
    </row>
    <row r="1794" spans="1:22" x14ac:dyDescent="0.35">
      <c r="A1794" s="70">
        <f t="shared" si="36"/>
        <v>1775</v>
      </c>
      <c r="B1794" s="170">
        <v>948786.23310045898</v>
      </c>
      <c r="U1794" s="145">
        <v>1774</v>
      </c>
      <c r="V1794" s="145">
        <v>-26423737.773019373</v>
      </c>
    </row>
    <row r="1795" spans="1:22" x14ac:dyDescent="0.35">
      <c r="A1795" s="70">
        <f t="shared" si="36"/>
        <v>1776</v>
      </c>
      <c r="B1795" s="170">
        <v>948786.23310045898</v>
      </c>
      <c r="U1795" s="145">
        <v>1775</v>
      </c>
      <c r="V1795" s="145">
        <v>13837332.211028561</v>
      </c>
    </row>
    <row r="1796" spans="1:22" x14ac:dyDescent="0.35">
      <c r="A1796" s="70">
        <f t="shared" si="36"/>
        <v>1777</v>
      </c>
      <c r="B1796" s="170">
        <v>948786.23310045898</v>
      </c>
      <c r="U1796" s="145">
        <v>1776</v>
      </c>
      <c r="V1796" s="145">
        <v>-23034513.725569125</v>
      </c>
    </row>
    <row r="1797" spans="1:22" x14ac:dyDescent="0.35">
      <c r="A1797" s="70">
        <f t="shared" si="36"/>
        <v>1778</v>
      </c>
      <c r="B1797" s="170">
        <v>948786.23310045898</v>
      </c>
      <c r="U1797" s="145">
        <v>1777</v>
      </c>
      <c r="V1797" s="145">
        <v>-27206099.150425695</v>
      </c>
    </row>
    <row r="1798" spans="1:22" x14ac:dyDescent="0.35">
      <c r="A1798" s="70">
        <f t="shared" si="36"/>
        <v>1779</v>
      </c>
      <c r="B1798" s="170">
        <v>948786.23310045898</v>
      </c>
      <c r="U1798" s="145">
        <v>1778</v>
      </c>
      <c r="V1798" s="145">
        <v>-420357.14746231586</v>
      </c>
    </row>
    <row r="1799" spans="1:22" x14ac:dyDescent="0.35">
      <c r="A1799" s="70">
        <f t="shared" si="36"/>
        <v>1780</v>
      </c>
      <c r="B1799" s="170">
        <v>948786.23310045898</v>
      </c>
      <c r="U1799" s="145">
        <v>1779</v>
      </c>
      <c r="V1799" s="145">
        <v>-3921089.4407503195</v>
      </c>
    </row>
    <row r="1800" spans="1:22" x14ac:dyDescent="0.35">
      <c r="A1800" s="70">
        <f t="shared" si="36"/>
        <v>1781</v>
      </c>
      <c r="B1800" s="170">
        <v>948786.23310045898</v>
      </c>
      <c r="U1800" s="145">
        <v>1780</v>
      </c>
      <c r="V1800" s="145">
        <v>12830018.573466085</v>
      </c>
    </row>
    <row r="1801" spans="1:22" x14ac:dyDescent="0.35">
      <c r="A1801" s="70">
        <f t="shared" si="36"/>
        <v>1782</v>
      </c>
      <c r="B1801" s="170">
        <v>948786.23310045898</v>
      </c>
      <c r="U1801" s="145">
        <v>1781</v>
      </c>
      <c r="V1801" s="145">
        <v>52176519.778500199</v>
      </c>
    </row>
    <row r="1802" spans="1:22" x14ac:dyDescent="0.35">
      <c r="A1802" s="70">
        <f t="shared" si="36"/>
        <v>1783</v>
      </c>
      <c r="B1802" s="170">
        <v>948786.23310045898</v>
      </c>
      <c r="U1802" s="145">
        <v>1782</v>
      </c>
      <c r="V1802" s="145">
        <v>-2789005.2756615747</v>
      </c>
    </row>
    <row r="1803" spans="1:22" x14ac:dyDescent="0.35">
      <c r="A1803" s="70">
        <f t="shared" si="36"/>
        <v>1784</v>
      </c>
      <c r="B1803" s="170">
        <v>948786.23310045898</v>
      </c>
      <c r="U1803" s="145">
        <v>1783</v>
      </c>
      <c r="V1803" s="145">
        <v>-19361019.846348524</v>
      </c>
    </row>
    <row r="1804" spans="1:22" x14ac:dyDescent="0.35">
      <c r="A1804" s="70">
        <f t="shared" si="36"/>
        <v>1785</v>
      </c>
      <c r="B1804" s="170">
        <v>948786.23310045898</v>
      </c>
      <c r="U1804" s="145">
        <v>1784</v>
      </c>
      <c r="V1804" s="145">
        <v>-7864332.333055038</v>
      </c>
    </row>
    <row r="1805" spans="1:22" x14ac:dyDescent="0.35">
      <c r="A1805" s="70">
        <f t="shared" si="36"/>
        <v>1786</v>
      </c>
      <c r="B1805" s="170">
        <v>948786.23310045898</v>
      </c>
      <c r="U1805" s="145">
        <v>1785</v>
      </c>
      <c r="V1805" s="145">
        <v>-1661341.1195673384</v>
      </c>
    </row>
    <row r="1806" spans="1:22" x14ac:dyDescent="0.35">
      <c r="A1806" s="70">
        <f t="shared" si="36"/>
        <v>1787</v>
      </c>
      <c r="B1806" s="170">
        <v>948786.23310045898</v>
      </c>
      <c r="U1806" s="145">
        <v>1786</v>
      </c>
      <c r="V1806" s="145">
        <v>-9591983.5191929024</v>
      </c>
    </row>
    <row r="1807" spans="1:22" x14ac:dyDescent="0.35">
      <c r="A1807" s="70">
        <f t="shared" si="36"/>
        <v>1788</v>
      </c>
      <c r="B1807" s="170">
        <v>948786.23310045898</v>
      </c>
      <c r="U1807" s="145">
        <v>1787</v>
      </c>
      <c r="V1807" s="145">
        <v>48173288.111110583</v>
      </c>
    </row>
    <row r="1808" spans="1:22" x14ac:dyDescent="0.35">
      <c r="A1808" s="70">
        <f t="shared" si="36"/>
        <v>1789</v>
      </c>
      <c r="B1808" s="170">
        <v>948786.23310045898</v>
      </c>
      <c r="U1808" s="145">
        <v>1788</v>
      </c>
      <c r="V1808" s="145">
        <v>24885608.111017197</v>
      </c>
    </row>
    <row r="1809" spans="1:22" x14ac:dyDescent="0.35">
      <c r="A1809" s="70">
        <f t="shared" si="36"/>
        <v>1790</v>
      </c>
      <c r="B1809" s="170">
        <v>948786.23310045898</v>
      </c>
      <c r="U1809" s="145">
        <v>1789</v>
      </c>
      <c r="V1809" s="145">
        <v>46733392.210328236</v>
      </c>
    </row>
    <row r="1810" spans="1:22" x14ac:dyDescent="0.35">
      <c r="A1810" s="70">
        <f t="shared" si="36"/>
        <v>1791</v>
      </c>
      <c r="B1810" s="170">
        <v>948786.23310045898</v>
      </c>
      <c r="U1810" s="145">
        <v>1790</v>
      </c>
      <c r="V1810" s="145">
        <v>-12701475.811464518</v>
      </c>
    </row>
    <row r="1811" spans="1:22" x14ac:dyDescent="0.35">
      <c r="A1811" s="70">
        <f t="shared" si="36"/>
        <v>1792</v>
      </c>
      <c r="B1811" s="170">
        <v>948786.23310045898</v>
      </c>
      <c r="U1811" s="145">
        <v>1791</v>
      </c>
      <c r="V1811" s="145">
        <v>9225341.2446576543</v>
      </c>
    </row>
    <row r="1812" spans="1:22" x14ac:dyDescent="0.35">
      <c r="A1812" s="70">
        <f t="shared" si="36"/>
        <v>1793</v>
      </c>
      <c r="B1812" s="170">
        <v>948786.23310045898</v>
      </c>
      <c r="U1812" s="145">
        <v>1792</v>
      </c>
      <c r="V1812" s="145">
        <v>2868142.3700258657</v>
      </c>
    </row>
    <row r="1813" spans="1:22" x14ac:dyDescent="0.35">
      <c r="A1813" s="70">
        <f t="shared" si="36"/>
        <v>1794</v>
      </c>
      <c r="B1813" s="170">
        <v>948786.23310045898</v>
      </c>
      <c r="U1813" s="145">
        <v>1793</v>
      </c>
      <c r="V1813" s="145">
        <v>-11382649.957995042</v>
      </c>
    </row>
    <row r="1814" spans="1:22" x14ac:dyDescent="0.35">
      <c r="A1814" s="70">
        <f t="shared" ref="A1814:A1877" si="37">A1813+1</f>
        <v>1795</v>
      </c>
      <c r="B1814" s="170">
        <v>948786.23310045898</v>
      </c>
      <c r="U1814" s="145">
        <v>1794</v>
      </c>
      <c r="V1814" s="145">
        <v>15439117.736291345</v>
      </c>
    </row>
    <row r="1815" spans="1:22" x14ac:dyDescent="0.35">
      <c r="A1815" s="70">
        <f t="shared" si="37"/>
        <v>1796</v>
      </c>
      <c r="B1815" s="170">
        <v>948786.23310045898</v>
      </c>
      <c r="U1815" s="145">
        <v>1795</v>
      </c>
      <c r="V1815" s="145">
        <v>-4169756.4956234172</v>
      </c>
    </row>
    <row r="1816" spans="1:22" x14ac:dyDescent="0.35">
      <c r="A1816" s="70">
        <f t="shared" si="37"/>
        <v>1797</v>
      </c>
      <c r="B1816" s="170">
        <v>948786.23310045898</v>
      </c>
      <c r="U1816" s="145">
        <v>1796</v>
      </c>
      <c r="V1816" s="145">
        <v>759732.96484347805</v>
      </c>
    </row>
    <row r="1817" spans="1:22" x14ac:dyDescent="0.35">
      <c r="A1817" s="70">
        <f t="shared" si="37"/>
        <v>1798</v>
      </c>
      <c r="B1817" s="170">
        <v>948786.23310045898</v>
      </c>
      <c r="U1817" s="145">
        <v>1797</v>
      </c>
      <c r="V1817" s="145">
        <v>344279.99897929654</v>
      </c>
    </row>
    <row r="1818" spans="1:22" x14ac:dyDescent="0.35">
      <c r="A1818" s="70">
        <f t="shared" si="37"/>
        <v>1799</v>
      </c>
      <c r="B1818" s="170">
        <v>948786.23310045898</v>
      </c>
      <c r="U1818" s="145">
        <v>1798</v>
      </c>
      <c r="V1818" s="145">
        <v>-21557843.220756367</v>
      </c>
    </row>
    <row r="1819" spans="1:22" x14ac:dyDescent="0.35">
      <c r="A1819" s="70">
        <f t="shared" si="37"/>
        <v>1800</v>
      </c>
      <c r="B1819" s="170">
        <v>948786.23310045898</v>
      </c>
      <c r="U1819" s="145">
        <v>1799</v>
      </c>
      <c r="V1819" s="145">
        <v>23022125.014059387</v>
      </c>
    </row>
    <row r="1820" spans="1:22" x14ac:dyDescent="0.35">
      <c r="A1820" s="70">
        <f t="shared" si="37"/>
        <v>1801</v>
      </c>
      <c r="B1820" s="170">
        <v>948786.23310045898</v>
      </c>
      <c r="U1820" s="145">
        <v>1800</v>
      </c>
      <c r="V1820" s="145">
        <v>6203570.4983858615</v>
      </c>
    </row>
    <row r="1821" spans="1:22" x14ac:dyDescent="0.35">
      <c r="A1821" s="70">
        <f t="shared" si="37"/>
        <v>1802</v>
      </c>
      <c r="B1821" s="170">
        <v>948786.23310045898</v>
      </c>
      <c r="U1821" s="145">
        <v>1801</v>
      </c>
      <c r="V1821" s="145">
        <v>7592105.6586009488</v>
      </c>
    </row>
    <row r="1822" spans="1:22" x14ac:dyDescent="0.35">
      <c r="A1822" s="70">
        <f t="shared" si="37"/>
        <v>1803</v>
      </c>
      <c r="B1822" s="170">
        <v>948786.23310045898</v>
      </c>
      <c r="U1822" s="145">
        <v>1802</v>
      </c>
      <c r="V1822" s="145">
        <v>-13455411.888404362</v>
      </c>
    </row>
    <row r="1823" spans="1:22" x14ac:dyDescent="0.35">
      <c r="A1823" s="70">
        <f t="shared" si="37"/>
        <v>1804</v>
      </c>
      <c r="B1823" s="170">
        <v>948786.23310045898</v>
      </c>
      <c r="U1823" s="145">
        <v>1803</v>
      </c>
      <c r="V1823" s="145">
        <v>-3645971.1327200793</v>
      </c>
    </row>
    <row r="1824" spans="1:22" x14ac:dyDescent="0.35">
      <c r="A1824" s="70">
        <f t="shared" si="37"/>
        <v>1805</v>
      </c>
      <c r="B1824" s="170">
        <v>948786.23310045898</v>
      </c>
      <c r="U1824" s="145">
        <v>1804</v>
      </c>
      <c r="V1824" s="145">
        <v>-21706998.493646309</v>
      </c>
    </row>
    <row r="1825" spans="1:22" x14ac:dyDescent="0.35">
      <c r="A1825" s="70">
        <f t="shared" si="37"/>
        <v>1806</v>
      </c>
      <c r="B1825" s="170">
        <v>948786.23310045898</v>
      </c>
      <c r="U1825" s="145">
        <v>1805</v>
      </c>
      <c r="V1825" s="145">
        <v>-6062162.7781295702</v>
      </c>
    </row>
    <row r="1826" spans="1:22" x14ac:dyDescent="0.35">
      <c r="A1826" s="70">
        <f t="shared" si="37"/>
        <v>1807</v>
      </c>
      <c r="B1826" s="170">
        <v>948786.23310045898</v>
      </c>
      <c r="U1826" s="145">
        <v>1806</v>
      </c>
      <c r="V1826" s="145">
        <v>-1966920.7763365433</v>
      </c>
    </row>
    <row r="1827" spans="1:22" x14ac:dyDescent="0.35">
      <c r="A1827" s="70">
        <f t="shared" si="37"/>
        <v>1808</v>
      </c>
      <c r="B1827" s="170">
        <v>948786.23310045898</v>
      </c>
      <c r="U1827" s="145">
        <v>1807</v>
      </c>
      <c r="V1827" s="145">
        <v>9096370.4346346706</v>
      </c>
    </row>
    <row r="1828" spans="1:22" x14ac:dyDescent="0.35">
      <c r="A1828" s="70">
        <f t="shared" si="37"/>
        <v>1809</v>
      </c>
      <c r="B1828" s="170">
        <v>948786.23310045898</v>
      </c>
      <c r="U1828" s="145">
        <v>1808</v>
      </c>
      <c r="V1828" s="145">
        <v>35831813.219443753</v>
      </c>
    </row>
    <row r="1829" spans="1:22" x14ac:dyDescent="0.35">
      <c r="A1829" s="70">
        <f t="shared" si="37"/>
        <v>1810</v>
      </c>
      <c r="B1829" s="170">
        <v>948786.23310045898</v>
      </c>
      <c r="U1829" s="145">
        <v>1809</v>
      </c>
      <c r="V1829" s="145">
        <v>19225827.563910712</v>
      </c>
    </row>
    <row r="1830" spans="1:22" x14ac:dyDescent="0.35">
      <c r="A1830" s="70">
        <f t="shared" si="37"/>
        <v>1811</v>
      </c>
      <c r="B1830" s="170">
        <v>948786.23310045898</v>
      </c>
      <c r="U1830" s="145">
        <v>1810</v>
      </c>
      <c r="V1830" s="145">
        <v>34308380.20308283</v>
      </c>
    </row>
    <row r="1831" spans="1:22" x14ac:dyDescent="0.35">
      <c r="A1831" s="70">
        <f t="shared" si="37"/>
        <v>1812</v>
      </c>
      <c r="B1831" s="170">
        <v>948786.23310045898</v>
      </c>
      <c r="U1831" s="145">
        <v>1811</v>
      </c>
      <c r="V1831" s="145">
        <v>-15468554.291798878</v>
      </c>
    </row>
    <row r="1832" spans="1:22" x14ac:dyDescent="0.35">
      <c r="A1832" s="70">
        <f t="shared" si="37"/>
        <v>1813</v>
      </c>
      <c r="B1832" s="170">
        <v>948786.23310045898</v>
      </c>
      <c r="U1832" s="145">
        <v>1812</v>
      </c>
      <c r="V1832" s="145">
        <v>9950757.7939772494</v>
      </c>
    </row>
    <row r="1833" spans="1:22" x14ac:dyDescent="0.35">
      <c r="A1833" s="70">
        <f t="shared" si="37"/>
        <v>1814</v>
      </c>
      <c r="B1833" s="170">
        <v>948786.23310045898</v>
      </c>
      <c r="U1833" s="145">
        <v>1813</v>
      </c>
      <c r="V1833" s="145">
        <v>7545582.6648941524</v>
      </c>
    </row>
    <row r="1834" spans="1:22" x14ac:dyDescent="0.35">
      <c r="A1834" s="70">
        <f t="shared" si="37"/>
        <v>1815</v>
      </c>
      <c r="B1834" s="170">
        <v>948786.23310045898</v>
      </c>
      <c r="U1834" s="145">
        <v>1814</v>
      </c>
      <c r="V1834" s="145">
        <v>-4007055.5992131308</v>
      </c>
    </row>
    <row r="1835" spans="1:22" x14ac:dyDescent="0.35">
      <c r="A1835" s="70">
        <f t="shared" si="37"/>
        <v>1816</v>
      </c>
      <c r="B1835" s="170">
        <v>948786.23310045898</v>
      </c>
      <c r="U1835" s="145">
        <v>1815</v>
      </c>
      <c r="V1835" s="145">
        <v>526863.61308455467</v>
      </c>
    </row>
    <row r="1836" spans="1:22" x14ac:dyDescent="0.35">
      <c r="A1836" s="70">
        <f t="shared" si="37"/>
        <v>1817</v>
      </c>
      <c r="B1836" s="170">
        <v>948786.23310045898</v>
      </c>
      <c r="U1836" s="145">
        <v>1816</v>
      </c>
      <c r="V1836" s="145">
        <v>20524845.433273762</v>
      </c>
    </row>
    <row r="1837" spans="1:22" x14ac:dyDescent="0.35">
      <c r="A1837" s="70">
        <f t="shared" si="37"/>
        <v>1818</v>
      </c>
      <c r="B1837" s="170">
        <v>948786.23310045898</v>
      </c>
      <c r="U1837" s="145">
        <v>1817</v>
      </c>
      <c r="V1837" s="145">
        <v>-1656782.4848233275</v>
      </c>
    </row>
    <row r="1838" spans="1:22" x14ac:dyDescent="0.35">
      <c r="A1838" s="70">
        <f t="shared" si="37"/>
        <v>1819</v>
      </c>
      <c r="B1838" s="170">
        <v>948786.23310045898</v>
      </c>
      <c r="U1838" s="145">
        <v>1818</v>
      </c>
      <c r="V1838" s="145">
        <v>10834586.934598569</v>
      </c>
    </row>
    <row r="1839" spans="1:22" x14ac:dyDescent="0.35">
      <c r="A1839" s="70">
        <f t="shared" si="37"/>
        <v>1820</v>
      </c>
      <c r="B1839" s="170">
        <v>948786.23310045898</v>
      </c>
      <c r="U1839" s="145">
        <v>1819</v>
      </c>
      <c r="V1839" s="145">
        <v>37224823.674340025</v>
      </c>
    </row>
    <row r="1840" spans="1:22" x14ac:dyDescent="0.35">
      <c r="A1840" s="70">
        <f t="shared" si="37"/>
        <v>1821</v>
      </c>
      <c r="B1840" s="170">
        <v>948786.23310045898</v>
      </c>
      <c r="U1840" s="145">
        <v>1820</v>
      </c>
      <c r="V1840" s="145">
        <v>-7011991.2910154443</v>
      </c>
    </row>
    <row r="1841" spans="1:22" x14ac:dyDescent="0.35">
      <c r="A1841" s="70">
        <f t="shared" si="37"/>
        <v>1822</v>
      </c>
      <c r="B1841" s="170">
        <v>948786.23310045898</v>
      </c>
      <c r="U1841" s="145">
        <v>1821</v>
      </c>
      <c r="V1841" s="145">
        <v>-27029835.00042171</v>
      </c>
    </row>
    <row r="1842" spans="1:22" x14ac:dyDescent="0.35">
      <c r="A1842" s="70">
        <f t="shared" si="37"/>
        <v>1823</v>
      </c>
      <c r="B1842" s="170">
        <v>948786.23310045898</v>
      </c>
      <c r="U1842" s="145">
        <v>1822</v>
      </c>
      <c r="V1842" s="145">
        <v>16493545.962262284</v>
      </c>
    </row>
    <row r="1843" spans="1:22" x14ac:dyDescent="0.35">
      <c r="A1843" s="70">
        <f t="shared" si="37"/>
        <v>1824</v>
      </c>
      <c r="B1843" s="170">
        <v>948786.23310045898</v>
      </c>
      <c r="U1843" s="145">
        <v>1823</v>
      </c>
      <c r="V1843" s="145">
        <v>-15025361.744503468</v>
      </c>
    </row>
    <row r="1844" spans="1:22" x14ac:dyDescent="0.35">
      <c r="A1844" s="70">
        <f t="shared" si="37"/>
        <v>1825</v>
      </c>
      <c r="B1844" s="170">
        <v>948786.23310045898</v>
      </c>
      <c r="U1844" s="145">
        <v>1824</v>
      </c>
      <c r="V1844" s="145">
        <v>1421426.7953379229</v>
      </c>
    </row>
    <row r="1845" spans="1:22" x14ac:dyDescent="0.35">
      <c r="A1845" s="70">
        <f t="shared" si="37"/>
        <v>1826</v>
      </c>
      <c r="B1845" s="170">
        <v>948786.23310045898</v>
      </c>
      <c r="U1845" s="145">
        <v>1825</v>
      </c>
      <c r="V1845" s="145">
        <v>-285484.3097885102</v>
      </c>
    </row>
    <row r="1846" spans="1:22" x14ac:dyDescent="0.35">
      <c r="A1846" s="70">
        <f t="shared" si="37"/>
        <v>1827</v>
      </c>
      <c r="B1846" s="170">
        <v>948786.23310045898</v>
      </c>
      <c r="U1846" s="145">
        <v>1826</v>
      </c>
      <c r="V1846" s="145">
        <v>-4583472.5485058147</v>
      </c>
    </row>
    <row r="1847" spans="1:22" x14ac:dyDescent="0.35">
      <c r="A1847" s="70">
        <f t="shared" si="37"/>
        <v>1828</v>
      </c>
      <c r="B1847" s="170">
        <v>948786.23310045898</v>
      </c>
      <c r="U1847" s="145">
        <v>1827</v>
      </c>
      <c r="V1847" s="145">
        <v>-8373456.8089808859</v>
      </c>
    </row>
    <row r="1848" spans="1:22" x14ac:dyDescent="0.35">
      <c r="A1848" s="70">
        <f t="shared" si="37"/>
        <v>1829</v>
      </c>
      <c r="B1848" s="170">
        <v>948786.23310045898</v>
      </c>
      <c r="U1848" s="145">
        <v>1828</v>
      </c>
      <c r="V1848" s="145">
        <v>24140481.867237721</v>
      </c>
    </row>
    <row r="1849" spans="1:22" x14ac:dyDescent="0.35">
      <c r="A1849" s="70">
        <f t="shared" si="37"/>
        <v>1830</v>
      </c>
      <c r="B1849" s="170">
        <v>948786.23310045898</v>
      </c>
      <c r="U1849" s="145">
        <v>1829</v>
      </c>
      <c r="V1849" s="145">
        <v>-15136453.944469795</v>
      </c>
    </row>
    <row r="1850" spans="1:22" x14ac:dyDescent="0.35">
      <c r="A1850" s="70">
        <f t="shared" si="37"/>
        <v>1831</v>
      </c>
      <c r="B1850" s="170">
        <v>948786.23310045898</v>
      </c>
      <c r="U1850" s="145">
        <v>1830</v>
      </c>
      <c r="V1850" s="145">
        <v>18927166.993785515</v>
      </c>
    </row>
    <row r="1851" spans="1:22" x14ac:dyDescent="0.35">
      <c r="A1851" s="70">
        <f t="shared" si="37"/>
        <v>1832</v>
      </c>
      <c r="B1851" s="170">
        <v>948786.23310045898</v>
      </c>
      <c r="U1851" s="145">
        <v>1831</v>
      </c>
      <c r="V1851" s="145">
        <v>3851373.7497885898</v>
      </c>
    </row>
    <row r="1852" spans="1:22" x14ac:dyDescent="0.35">
      <c r="A1852" s="70">
        <f t="shared" si="37"/>
        <v>1833</v>
      </c>
      <c r="B1852" s="170">
        <v>948786.23310045898</v>
      </c>
      <c r="U1852" s="145">
        <v>1832</v>
      </c>
      <c r="V1852" s="145">
        <v>6025728.4679812007</v>
      </c>
    </row>
    <row r="1853" spans="1:22" x14ac:dyDescent="0.35">
      <c r="A1853" s="70">
        <f t="shared" si="37"/>
        <v>1834</v>
      </c>
      <c r="B1853" s="170">
        <v>948786.23310045898</v>
      </c>
      <c r="U1853" s="145">
        <v>1833</v>
      </c>
      <c r="V1853" s="145">
        <v>-3470161.7238118667</v>
      </c>
    </row>
    <row r="1854" spans="1:22" x14ac:dyDescent="0.35">
      <c r="A1854" s="70">
        <f t="shared" si="37"/>
        <v>1835</v>
      </c>
      <c r="B1854" s="170">
        <v>948786.23310045898</v>
      </c>
      <c r="U1854" s="145">
        <v>1834</v>
      </c>
      <c r="V1854" s="145">
        <v>-366250.17782514542</v>
      </c>
    </row>
    <row r="1855" spans="1:22" x14ac:dyDescent="0.35">
      <c r="A1855" s="70">
        <f t="shared" si="37"/>
        <v>1836</v>
      </c>
      <c r="B1855" s="170">
        <v>948786.23310045898</v>
      </c>
      <c r="U1855" s="145">
        <v>1835</v>
      </c>
      <c r="V1855" s="145">
        <v>29868130.335636679</v>
      </c>
    </row>
    <row r="1856" spans="1:22" x14ac:dyDescent="0.35">
      <c r="A1856" s="70">
        <f t="shared" si="37"/>
        <v>1837</v>
      </c>
      <c r="B1856" s="170">
        <v>948786.23310045898</v>
      </c>
      <c r="U1856" s="145">
        <v>1836</v>
      </c>
      <c r="V1856" s="145">
        <v>8520537.4641704187</v>
      </c>
    </row>
    <row r="1857" spans="1:22" x14ac:dyDescent="0.35">
      <c r="A1857" s="70">
        <f t="shared" si="37"/>
        <v>1838</v>
      </c>
      <c r="B1857" s="170">
        <v>948786.23310045898</v>
      </c>
      <c r="U1857" s="145">
        <v>1837</v>
      </c>
      <c r="V1857" s="145">
        <v>-10609847.455632159</v>
      </c>
    </row>
    <row r="1858" spans="1:22" x14ac:dyDescent="0.35">
      <c r="A1858" s="70">
        <f t="shared" si="37"/>
        <v>1839</v>
      </c>
      <c r="B1858" s="170">
        <v>948786.23310045898</v>
      </c>
      <c r="U1858" s="145">
        <v>1838</v>
      </c>
      <c r="V1858" s="145">
        <v>18294900.460874274</v>
      </c>
    </row>
    <row r="1859" spans="1:22" x14ac:dyDescent="0.35">
      <c r="A1859" s="70">
        <f t="shared" si="37"/>
        <v>1840</v>
      </c>
      <c r="B1859" s="170">
        <v>948786.23310045898</v>
      </c>
      <c r="U1859" s="145">
        <v>1839</v>
      </c>
      <c r="V1859" s="145">
        <v>-3376348.2617223971</v>
      </c>
    </row>
    <row r="1860" spans="1:22" x14ac:dyDescent="0.35">
      <c r="A1860" s="70">
        <f t="shared" si="37"/>
        <v>1841</v>
      </c>
      <c r="B1860" s="170">
        <v>948786.23310045898</v>
      </c>
      <c r="U1860" s="145">
        <v>1840</v>
      </c>
      <c r="V1860" s="145">
        <v>-4868780.5499400925</v>
      </c>
    </row>
    <row r="1861" spans="1:22" x14ac:dyDescent="0.35">
      <c r="A1861" s="70">
        <f t="shared" si="37"/>
        <v>1842</v>
      </c>
      <c r="B1861" s="170">
        <v>948786.23310045898</v>
      </c>
      <c r="U1861" s="145">
        <v>1841</v>
      </c>
      <c r="V1861" s="145">
        <v>6225264.0759317502</v>
      </c>
    </row>
    <row r="1862" spans="1:22" x14ac:dyDescent="0.35">
      <c r="A1862" s="70">
        <f t="shared" si="37"/>
        <v>1843</v>
      </c>
      <c r="B1862" s="170">
        <v>948786.23310045898</v>
      </c>
      <c r="U1862" s="145">
        <v>1842</v>
      </c>
      <c r="V1862" s="145">
        <v>12852290.833737172</v>
      </c>
    </row>
    <row r="1863" spans="1:22" x14ac:dyDescent="0.35">
      <c r="A1863" s="70">
        <f t="shared" si="37"/>
        <v>1844</v>
      </c>
      <c r="B1863" s="170">
        <v>948786.23310045898</v>
      </c>
      <c r="U1863" s="145">
        <v>1843</v>
      </c>
      <c r="V1863" s="145">
        <v>9022245.0471837893</v>
      </c>
    </row>
    <row r="1864" spans="1:22" x14ac:dyDescent="0.35">
      <c r="A1864" s="70">
        <f t="shared" si="37"/>
        <v>1845</v>
      </c>
      <c r="B1864" s="170">
        <v>948786.23310045898</v>
      </c>
      <c r="U1864" s="145">
        <v>1844</v>
      </c>
      <c r="V1864" s="145">
        <v>8954894.9597514533</v>
      </c>
    </row>
    <row r="1865" spans="1:22" x14ac:dyDescent="0.35">
      <c r="A1865" s="70">
        <f t="shared" si="37"/>
        <v>1846</v>
      </c>
      <c r="B1865" s="170">
        <v>948786.23310045898</v>
      </c>
      <c r="U1865" s="145">
        <v>1845</v>
      </c>
      <c r="V1865" s="145">
        <v>32605212.66998516</v>
      </c>
    </row>
    <row r="1866" spans="1:22" x14ac:dyDescent="0.35">
      <c r="A1866" s="70">
        <f t="shared" si="37"/>
        <v>1847</v>
      </c>
      <c r="B1866" s="170">
        <v>948786.23310045898</v>
      </c>
      <c r="U1866" s="145">
        <v>1846</v>
      </c>
      <c r="V1866" s="145">
        <v>24839939.906972066</v>
      </c>
    </row>
    <row r="1867" spans="1:22" x14ac:dyDescent="0.35">
      <c r="A1867" s="70">
        <f t="shared" si="37"/>
        <v>1848</v>
      </c>
      <c r="B1867" s="170">
        <v>948786.23310045898</v>
      </c>
      <c r="U1867" s="145">
        <v>1847</v>
      </c>
      <c r="V1867" s="145">
        <v>34832149.572411396</v>
      </c>
    </row>
    <row r="1868" spans="1:22" x14ac:dyDescent="0.35">
      <c r="A1868" s="70">
        <f t="shared" si="37"/>
        <v>1849</v>
      </c>
      <c r="B1868" s="170">
        <v>948786.23310045898</v>
      </c>
      <c r="U1868" s="145">
        <v>1848</v>
      </c>
      <c r="V1868" s="145">
        <v>-12315114.392763276</v>
      </c>
    </row>
    <row r="1869" spans="1:22" x14ac:dyDescent="0.35">
      <c r="A1869" s="70">
        <f t="shared" si="37"/>
        <v>1850</v>
      </c>
      <c r="B1869" s="170">
        <v>948786.23310045898</v>
      </c>
      <c r="U1869" s="145">
        <v>1849</v>
      </c>
      <c r="V1869" s="145">
        <v>3487187.714793209</v>
      </c>
    </row>
    <row r="1870" spans="1:22" x14ac:dyDescent="0.35">
      <c r="A1870" s="70">
        <f t="shared" si="37"/>
        <v>1851</v>
      </c>
      <c r="B1870" s="170">
        <v>948786.23310045898</v>
      </c>
      <c r="U1870" s="145">
        <v>1850</v>
      </c>
      <c r="V1870" s="145">
        <v>-14958411.673784025</v>
      </c>
    </row>
    <row r="1871" spans="1:22" x14ac:dyDescent="0.35">
      <c r="A1871" s="70">
        <f t="shared" si="37"/>
        <v>1852</v>
      </c>
      <c r="B1871" s="170">
        <v>948786.23310045898</v>
      </c>
      <c r="U1871" s="145">
        <v>1851</v>
      </c>
      <c r="V1871" s="145">
        <v>5461822.8407517225</v>
      </c>
    </row>
    <row r="1872" spans="1:22" x14ac:dyDescent="0.35">
      <c r="A1872" s="70">
        <f t="shared" si="37"/>
        <v>1853</v>
      </c>
      <c r="B1872" s="170">
        <v>948786.23310045898</v>
      </c>
      <c r="U1872" s="145">
        <v>1852</v>
      </c>
      <c r="V1872" s="145">
        <v>3195369.356131874</v>
      </c>
    </row>
    <row r="1873" spans="1:22" x14ac:dyDescent="0.35">
      <c r="A1873" s="70">
        <f t="shared" si="37"/>
        <v>1854</v>
      </c>
      <c r="B1873" s="170">
        <v>948786.23310045898</v>
      </c>
      <c r="U1873" s="145">
        <v>1853</v>
      </c>
      <c r="V1873" s="145">
        <v>23625203.48859439</v>
      </c>
    </row>
    <row r="1874" spans="1:22" x14ac:dyDescent="0.35">
      <c r="A1874" s="70">
        <f t="shared" si="37"/>
        <v>1855</v>
      </c>
      <c r="B1874" s="170">
        <v>948786.23310045898</v>
      </c>
      <c r="U1874" s="145">
        <v>1854</v>
      </c>
      <c r="V1874" s="145">
        <v>-22909713.519973632</v>
      </c>
    </row>
    <row r="1875" spans="1:22" x14ac:dyDescent="0.35">
      <c r="A1875" s="70">
        <f t="shared" si="37"/>
        <v>1856</v>
      </c>
      <c r="B1875" s="170">
        <v>948786.23310045898</v>
      </c>
      <c r="U1875" s="145">
        <v>1855</v>
      </c>
      <c r="V1875" s="145">
        <v>47546633.602204159</v>
      </c>
    </row>
    <row r="1876" spans="1:22" x14ac:dyDescent="0.35">
      <c r="A1876" s="70">
        <f t="shared" si="37"/>
        <v>1857</v>
      </c>
      <c r="B1876" s="170">
        <v>948786.23310045898</v>
      </c>
      <c r="U1876" s="145">
        <v>1856</v>
      </c>
      <c r="V1876" s="145">
        <v>6737540.3538086377</v>
      </c>
    </row>
    <row r="1877" spans="1:22" x14ac:dyDescent="0.35">
      <c r="A1877" s="70">
        <f t="shared" si="37"/>
        <v>1858</v>
      </c>
      <c r="B1877" s="170">
        <v>948786.23310045898</v>
      </c>
      <c r="U1877" s="145">
        <v>1857</v>
      </c>
      <c r="V1877" s="145">
        <v>30007827.693021372</v>
      </c>
    </row>
    <row r="1878" spans="1:22" x14ac:dyDescent="0.35">
      <c r="A1878" s="70">
        <f t="shared" ref="A1878:A1941" si="38">A1877+1</f>
        <v>1859</v>
      </c>
      <c r="B1878" s="170">
        <v>948786.23310045898</v>
      </c>
      <c r="U1878" s="145">
        <v>1858</v>
      </c>
      <c r="V1878" s="145">
        <v>-6147825.322262032</v>
      </c>
    </row>
    <row r="1879" spans="1:22" x14ac:dyDescent="0.35">
      <c r="A1879" s="70">
        <f t="shared" si="38"/>
        <v>1860</v>
      </c>
      <c r="B1879" s="170">
        <v>948786.23310045898</v>
      </c>
      <c r="U1879" s="145">
        <v>1859</v>
      </c>
      <c r="V1879" s="145">
        <v>8613867.1318677105</v>
      </c>
    </row>
    <row r="1880" spans="1:22" x14ac:dyDescent="0.35">
      <c r="A1880" s="70">
        <f t="shared" si="38"/>
        <v>1861</v>
      </c>
      <c r="B1880" s="170">
        <v>948786.23310045898</v>
      </c>
      <c r="U1880" s="145">
        <v>1860</v>
      </c>
      <c r="V1880" s="145">
        <v>22894600.916035313</v>
      </c>
    </row>
    <row r="1881" spans="1:22" x14ac:dyDescent="0.35">
      <c r="A1881" s="70">
        <f t="shared" si="38"/>
        <v>1862</v>
      </c>
      <c r="B1881" s="170">
        <v>948786.23310045898</v>
      </c>
      <c r="U1881" s="145">
        <v>1861</v>
      </c>
      <c r="V1881" s="145">
        <v>-948734.56986249611</v>
      </c>
    </row>
    <row r="1882" spans="1:22" x14ac:dyDescent="0.35">
      <c r="A1882" s="70">
        <f t="shared" si="38"/>
        <v>1863</v>
      </c>
      <c r="B1882" s="170">
        <v>948786.23310045898</v>
      </c>
      <c r="U1882" s="145">
        <v>1862</v>
      </c>
      <c r="V1882" s="145">
        <v>-5503526.3623265121</v>
      </c>
    </row>
    <row r="1883" spans="1:22" x14ac:dyDescent="0.35">
      <c r="A1883" s="70">
        <f t="shared" si="38"/>
        <v>1864</v>
      </c>
      <c r="B1883" s="170">
        <v>948786.23310045898</v>
      </c>
      <c r="U1883" s="145">
        <v>1863</v>
      </c>
      <c r="V1883" s="145">
        <v>-2250744.8301665857</v>
      </c>
    </row>
    <row r="1884" spans="1:22" x14ac:dyDescent="0.35">
      <c r="A1884" s="70">
        <f t="shared" si="38"/>
        <v>1865</v>
      </c>
      <c r="B1884" s="170">
        <v>948786.23310045898</v>
      </c>
      <c r="U1884" s="145">
        <v>1864</v>
      </c>
      <c r="V1884" s="145">
        <v>10693597.817659874</v>
      </c>
    </row>
    <row r="1885" spans="1:22" x14ac:dyDescent="0.35">
      <c r="A1885" s="70">
        <f t="shared" si="38"/>
        <v>1866</v>
      </c>
      <c r="B1885" s="170">
        <v>948786.23310045898</v>
      </c>
      <c r="U1885" s="145">
        <v>1865</v>
      </c>
      <c r="V1885" s="145">
        <v>-9495767.4531052522</v>
      </c>
    </row>
    <row r="1886" spans="1:22" x14ac:dyDescent="0.35">
      <c r="A1886" s="70">
        <f t="shared" si="38"/>
        <v>1867</v>
      </c>
      <c r="B1886" s="170">
        <v>948786.23310045898</v>
      </c>
      <c r="U1886" s="145">
        <v>1866</v>
      </c>
      <c r="V1886" s="145">
        <v>7257163.0876834579</v>
      </c>
    </row>
    <row r="1887" spans="1:22" x14ac:dyDescent="0.35">
      <c r="A1887" s="70">
        <f t="shared" si="38"/>
        <v>1868</v>
      </c>
      <c r="B1887" s="170">
        <v>948786.23310045898</v>
      </c>
      <c r="U1887" s="145">
        <v>1867</v>
      </c>
      <c r="V1887" s="145">
        <v>15583143.151182737</v>
      </c>
    </row>
    <row r="1888" spans="1:22" x14ac:dyDescent="0.35">
      <c r="A1888" s="70">
        <f t="shared" si="38"/>
        <v>1869</v>
      </c>
      <c r="B1888" s="170">
        <v>948786.23310045898</v>
      </c>
      <c r="U1888" s="145">
        <v>1868</v>
      </c>
      <c r="V1888" s="145">
        <v>-24312186.152411707</v>
      </c>
    </row>
    <row r="1889" spans="1:22" x14ac:dyDescent="0.35">
      <c r="A1889" s="70">
        <f t="shared" si="38"/>
        <v>1870</v>
      </c>
      <c r="B1889" s="170">
        <v>948786.23310045898</v>
      </c>
      <c r="U1889" s="145">
        <v>1869</v>
      </c>
      <c r="V1889" s="145">
        <v>15690126.019181218</v>
      </c>
    </row>
    <row r="1890" spans="1:22" x14ac:dyDescent="0.35">
      <c r="A1890" s="70">
        <f t="shared" si="38"/>
        <v>1871</v>
      </c>
      <c r="B1890" s="170">
        <v>948786.23310045898</v>
      </c>
      <c r="U1890" s="145">
        <v>1870</v>
      </c>
      <c r="V1890" s="145">
        <v>13659883.780863021</v>
      </c>
    </row>
    <row r="1891" spans="1:22" x14ac:dyDescent="0.35">
      <c r="A1891" s="70">
        <f t="shared" si="38"/>
        <v>1872</v>
      </c>
      <c r="B1891" s="170">
        <v>948786.23310045898</v>
      </c>
      <c r="U1891" s="145">
        <v>1871</v>
      </c>
      <c r="V1891" s="145">
        <v>7406973.1308054626</v>
      </c>
    </row>
    <row r="1892" spans="1:22" x14ac:dyDescent="0.35">
      <c r="A1892" s="70">
        <f t="shared" si="38"/>
        <v>1873</v>
      </c>
      <c r="B1892" s="170">
        <v>948786.23310045898</v>
      </c>
      <c r="U1892" s="145">
        <v>1872</v>
      </c>
      <c r="V1892" s="145">
        <v>25813588.603916749</v>
      </c>
    </row>
    <row r="1893" spans="1:22" x14ac:dyDescent="0.35">
      <c r="A1893" s="70">
        <f t="shared" si="38"/>
        <v>1874</v>
      </c>
      <c r="B1893" s="170">
        <v>948786.23310045898</v>
      </c>
      <c r="U1893" s="145">
        <v>1873</v>
      </c>
      <c r="V1893" s="145">
        <v>23820334.325709783</v>
      </c>
    </row>
    <row r="1894" spans="1:22" x14ac:dyDescent="0.35">
      <c r="A1894" s="70">
        <f t="shared" si="38"/>
        <v>1875</v>
      </c>
      <c r="B1894" s="170">
        <v>948786.23310045898</v>
      </c>
      <c r="U1894" s="145">
        <v>1874</v>
      </c>
      <c r="V1894" s="145">
        <v>-5254650.1686927564</v>
      </c>
    </row>
    <row r="1895" spans="1:22" x14ac:dyDescent="0.35">
      <c r="A1895" s="70">
        <f t="shared" si="38"/>
        <v>1876</v>
      </c>
      <c r="B1895" s="170">
        <v>948786.23310045898</v>
      </c>
      <c r="U1895" s="145">
        <v>1875</v>
      </c>
      <c r="V1895" s="145">
        <v>-2713575.2959252503</v>
      </c>
    </row>
    <row r="1896" spans="1:22" x14ac:dyDescent="0.35">
      <c r="A1896" s="70">
        <f t="shared" si="38"/>
        <v>1877</v>
      </c>
      <c r="B1896" s="170">
        <v>948786.23310045898</v>
      </c>
      <c r="U1896" s="145">
        <v>1876</v>
      </c>
      <c r="V1896" s="145">
        <v>23350300.43025494</v>
      </c>
    </row>
    <row r="1897" spans="1:22" x14ac:dyDescent="0.35">
      <c r="A1897" s="70">
        <f t="shared" si="38"/>
        <v>1878</v>
      </c>
      <c r="B1897" s="170">
        <v>948786.23310045898</v>
      </c>
      <c r="U1897" s="145">
        <v>1877</v>
      </c>
      <c r="V1897" s="145">
        <v>27349135.111499064</v>
      </c>
    </row>
    <row r="1898" spans="1:22" x14ac:dyDescent="0.35">
      <c r="A1898" s="70">
        <f t="shared" si="38"/>
        <v>1879</v>
      </c>
      <c r="B1898" s="170">
        <v>948786.23310045898</v>
      </c>
      <c r="U1898" s="145">
        <v>1878</v>
      </c>
      <c r="V1898" s="145">
        <v>-24819418.264146842</v>
      </c>
    </row>
    <row r="1899" spans="1:22" x14ac:dyDescent="0.35">
      <c r="A1899" s="70">
        <f t="shared" si="38"/>
        <v>1880</v>
      </c>
      <c r="B1899" s="170">
        <v>948786.23310045898</v>
      </c>
      <c r="U1899" s="145">
        <v>1879</v>
      </c>
      <c r="V1899" s="145">
        <v>29916003.503795959</v>
      </c>
    </row>
    <row r="1900" spans="1:22" x14ac:dyDescent="0.35">
      <c r="A1900" s="70">
        <f t="shared" si="38"/>
        <v>1881</v>
      </c>
      <c r="B1900" s="170">
        <v>948786.23310045898</v>
      </c>
      <c r="U1900" s="145">
        <v>1880</v>
      </c>
      <c r="V1900" s="145">
        <v>-15101123.174739007</v>
      </c>
    </row>
    <row r="1901" spans="1:22" x14ac:dyDescent="0.35">
      <c r="A1901" s="70">
        <f t="shared" si="38"/>
        <v>1882</v>
      </c>
      <c r="B1901" s="170">
        <v>948786.23310045898</v>
      </c>
      <c r="U1901" s="145">
        <v>1881</v>
      </c>
      <c r="V1901" s="145">
        <v>-8336520.9434936829</v>
      </c>
    </row>
    <row r="1902" spans="1:22" x14ac:dyDescent="0.35">
      <c r="A1902" s="70">
        <f t="shared" si="38"/>
        <v>1883</v>
      </c>
      <c r="B1902" s="170">
        <v>948786.23310045898</v>
      </c>
      <c r="U1902" s="145">
        <v>1882</v>
      </c>
      <c r="V1902" s="145">
        <v>39226330.225745991</v>
      </c>
    </row>
    <row r="1903" spans="1:22" x14ac:dyDescent="0.35">
      <c r="A1903" s="70">
        <f t="shared" si="38"/>
        <v>1884</v>
      </c>
      <c r="B1903" s="170">
        <v>948786.23310045898</v>
      </c>
      <c r="U1903" s="145">
        <v>1883</v>
      </c>
      <c r="V1903" s="145">
        <v>32229418.341333538</v>
      </c>
    </row>
    <row r="1904" spans="1:22" x14ac:dyDescent="0.35">
      <c r="A1904" s="70">
        <f t="shared" si="38"/>
        <v>1885</v>
      </c>
      <c r="B1904" s="170">
        <v>948786.23310045898</v>
      </c>
      <c r="U1904" s="145">
        <v>1884</v>
      </c>
      <c r="V1904" s="145">
        <v>32914186.876972936</v>
      </c>
    </row>
    <row r="1905" spans="1:22" x14ac:dyDescent="0.35">
      <c r="A1905" s="70">
        <f t="shared" si="38"/>
        <v>1886</v>
      </c>
      <c r="B1905" s="170">
        <v>948786.23310045898</v>
      </c>
      <c r="U1905" s="145">
        <v>1885</v>
      </c>
      <c r="V1905" s="145">
        <v>42811603.229169831</v>
      </c>
    </row>
    <row r="1906" spans="1:22" x14ac:dyDescent="0.35">
      <c r="A1906" s="70">
        <f t="shared" si="38"/>
        <v>1887</v>
      </c>
      <c r="B1906" s="170">
        <v>948786.23310045898</v>
      </c>
      <c r="U1906" s="145">
        <v>1886</v>
      </c>
      <c r="V1906" s="145">
        <v>7170965.168975085</v>
      </c>
    </row>
    <row r="1907" spans="1:22" x14ac:dyDescent="0.35">
      <c r="A1907" s="70">
        <f t="shared" si="38"/>
        <v>1888</v>
      </c>
      <c r="B1907" s="170">
        <v>948786.23310045898</v>
      </c>
      <c r="U1907" s="145">
        <v>1887</v>
      </c>
      <c r="V1907" s="145">
        <v>5615480.9384816438</v>
      </c>
    </row>
    <row r="1908" spans="1:22" x14ac:dyDescent="0.35">
      <c r="A1908" s="70">
        <f t="shared" si="38"/>
        <v>1889</v>
      </c>
      <c r="B1908" s="170">
        <v>948786.23310045898</v>
      </c>
      <c r="U1908" s="145">
        <v>1888</v>
      </c>
      <c r="V1908" s="145">
        <v>7820908.6302891821</v>
      </c>
    </row>
    <row r="1909" spans="1:22" x14ac:dyDescent="0.35">
      <c r="A1909" s="70">
        <f t="shared" si="38"/>
        <v>1890</v>
      </c>
      <c r="B1909" s="170">
        <v>948786.23310045898</v>
      </c>
      <c r="U1909" s="145">
        <v>1889</v>
      </c>
      <c r="V1909" s="145">
        <v>-19448219.63315523</v>
      </c>
    </row>
    <row r="1910" spans="1:22" x14ac:dyDescent="0.35">
      <c r="A1910" s="70">
        <f t="shared" si="38"/>
        <v>1891</v>
      </c>
      <c r="B1910" s="170">
        <v>948786.23310045898</v>
      </c>
      <c r="U1910" s="145">
        <v>1890</v>
      </c>
      <c r="V1910" s="145">
        <v>9316465.329573147</v>
      </c>
    </row>
    <row r="1911" spans="1:22" x14ac:dyDescent="0.35">
      <c r="A1911" s="70">
        <f t="shared" si="38"/>
        <v>1892</v>
      </c>
      <c r="B1911" s="170">
        <v>948786.23310045898</v>
      </c>
      <c r="U1911" s="145">
        <v>1891</v>
      </c>
      <c r="V1911" s="145">
        <v>24380150.367467895</v>
      </c>
    </row>
    <row r="1912" spans="1:22" x14ac:dyDescent="0.35">
      <c r="A1912" s="70">
        <f t="shared" si="38"/>
        <v>1893</v>
      </c>
      <c r="B1912" s="170">
        <v>948786.23310045898</v>
      </c>
      <c r="U1912" s="145">
        <v>1892</v>
      </c>
      <c r="V1912" s="145">
        <v>-15825806.321317762</v>
      </c>
    </row>
    <row r="1913" spans="1:22" x14ac:dyDescent="0.35">
      <c r="A1913" s="70">
        <f t="shared" si="38"/>
        <v>1894</v>
      </c>
      <c r="B1913" s="170">
        <v>948786.23310045898</v>
      </c>
      <c r="U1913" s="145">
        <v>1893</v>
      </c>
      <c r="V1913" s="145">
        <v>-2979698.0052934662</v>
      </c>
    </row>
    <row r="1914" spans="1:22" x14ac:dyDescent="0.35">
      <c r="A1914" s="70">
        <f t="shared" si="38"/>
        <v>1895</v>
      </c>
      <c r="B1914" s="170">
        <v>948786.23310045898</v>
      </c>
      <c r="U1914" s="145">
        <v>1894</v>
      </c>
      <c r="V1914" s="145">
        <v>-1147668.1744323466</v>
      </c>
    </row>
    <row r="1915" spans="1:22" x14ac:dyDescent="0.35">
      <c r="A1915" s="70">
        <f t="shared" si="38"/>
        <v>1896</v>
      </c>
      <c r="B1915" s="170">
        <v>948786.23310045898</v>
      </c>
      <c r="U1915" s="145">
        <v>1895</v>
      </c>
      <c r="V1915" s="145">
        <v>5493285.9990533777</v>
      </c>
    </row>
    <row r="1916" spans="1:22" x14ac:dyDescent="0.35">
      <c r="A1916" s="70">
        <f t="shared" si="38"/>
        <v>1897</v>
      </c>
      <c r="B1916" s="170">
        <v>948786.23310045898</v>
      </c>
      <c r="U1916" s="145">
        <v>1896</v>
      </c>
      <c r="V1916" s="145">
        <v>6539153.8668830395</v>
      </c>
    </row>
    <row r="1917" spans="1:22" x14ac:dyDescent="0.35">
      <c r="A1917" s="70">
        <f t="shared" si="38"/>
        <v>1898</v>
      </c>
      <c r="B1917" s="170">
        <v>948786.23310045898</v>
      </c>
      <c r="U1917" s="145">
        <v>1897</v>
      </c>
      <c r="V1917" s="145">
        <v>4954381.5364463739</v>
      </c>
    </row>
    <row r="1918" spans="1:22" x14ac:dyDescent="0.35">
      <c r="A1918" s="70">
        <f t="shared" si="38"/>
        <v>1899</v>
      </c>
      <c r="B1918" s="170">
        <v>948786.23310045898</v>
      </c>
      <c r="U1918" s="145">
        <v>1898</v>
      </c>
      <c r="V1918" s="145">
        <v>-10941683.001220824</v>
      </c>
    </row>
    <row r="1919" spans="1:22" x14ac:dyDescent="0.35">
      <c r="A1919" s="70">
        <f t="shared" si="38"/>
        <v>1900</v>
      </c>
      <c r="B1919" s="170">
        <v>948786.23310045898</v>
      </c>
      <c r="U1919" s="145">
        <v>1899</v>
      </c>
      <c r="V1919" s="145">
        <v>8528384.9960570484</v>
      </c>
    </row>
    <row r="1920" spans="1:22" x14ac:dyDescent="0.35">
      <c r="A1920" s="70">
        <f t="shared" si="38"/>
        <v>1901</v>
      </c>
      <c r="B1920" s="170">
        <v>948786.23310045898</v>
      </c>
      <c r="U1920" s="145">
        <v>1900</v>
      </c>
      <c r="V1920" s="145">
        <v>-15182538.562978569</v>
      </c>
    </row>
    <row r="1921" spans="1:22" x14ac:dyDescent="0.35">
      <c r="A1921" s="70">
        <f t="shared" si="38"/>
        <v>1902</v>
      </c>
      <c r="B1921" s="170">
        <v>948786.23310045898</v>
      </c>
      <c r="U1921" s="145">
        <v>1901</v>
      </c>
      <c r="V1921" s="145">
        <v>-16489218.172051746</v>
      </c>
    </row>
    <row r="1922" spans="1:22" x14ac:dyDescent="0.35">
      <c r="A1922" s="70">
        <f t="shared" si="38"/>
        <v>1903</v>
      </c>
      <c r="B1922" s="170">
        <v>948786.23310045898</v>
      </c>
      <c r="U1922" s="145">
        <v>1902</v>
      </c>
      <c r="V1922" s="145">
        <v>58837767.782887876</v>
      </c>
    </row>
    <row r="1923" spans="1:22" x14ac:dyDescent="0.35">
      <c r="A1923" s="70">
        <f t="shared" si="38"/>
        <v>1904</v>
      </c>
      <c r="B1923" s="170">
        <v>948786.23310045898</v>
      </c>
      <c r="U1923" s="145">
        <v>1903</v>
      </c>
      <c r="V1923" s="145">
        <v>13246031.879977446</v>
      </c>
    </row>
    <row r="1924" spans="1:22" x14ac:dyDescent="0.35">
      <c r="A1924" s="70">
        <f t="shared" si="38"/>
        <v>1905</v>
      </c>
      <c r="B1924" s="170">
        <v>948786.23310045898</v>
      </c>
      <c r="U1924" s="145">
        <v>1904</v>
      </c>
      <c r="V1924" s="145">
        <v>17242109.310685959</v>
      </c>
    </row>
    <row r="1925" spans="1:22" x14ac:dyDescent="0.35">
      <c r="A1925" s="70">
        <f t="shared" si="38"/>
        <v>1906</v>
      </c>
      <c r="B1925" s="170">
        <v>948786.23310045898</v>
      </c>
      <c r="U1925" s="145">
        <v>1905</v>
      </c>
      <c r="V1925" s="145">
        <v>72104414.118980408</v>
      </c>
    </row>
    <row r="1926" spans="1:22" x14ac:dyDescent="0.35">
      <c r="A1926" s="70">
        <f t="shared" si="38"/>
        <v>1907</v>
      </c>
      <c r="B1926" s="170">
        <v>948786.23310045898</v>
      </c>
      <c r="U1926" s="145">
        <v>1906</v>
      </c>
      <c r="V1926" s="145">
        <v>71664617.675375313</v>
      </c>
    </row>
    <row r="1927" spans="1:22" x14ac:dyDescent="0.35">
      <c r="A1927" s="70">
        <f t="shared" si="38"/>
        <v>1908</v>
      </c>
      <c r="B1927" s="170">
        <v>948786.23310045898</v>
      </c>
      <c r="U1927" s="145">
        <v>1907</v>
      </c>
      <c r="V1927" s="145">
        <v>2010036.4341122918</v>
      </c>
    </row>
    <row r="1928" spans="1:22" x14ac:dyDescent="0.35">
      <c r="A1928" s="70">
        <f t="shared" si="38"/>
        <v>1909</v>
      </c>
      <c r="B1928" s="170">
        <v>948786.23310045898</v>
      </c>
      <c r="U1928" s="145">
        <v>1908</v>
      </c>
      <c r="V1928" s="145">
        <v>15388511.785604231</v>
      </c>
    </row>
    <row r="1929" spans="1:22" x14ac:dyDescent="0.35">
      <c r="A1929" s="70">
        <f t="shared" si="38"/>
        <v>1910</v>
      </c>
      <c r="B1929" s="170">
        <v>948786.23310045898</v>
      </c>
      <c r="U1929" s="145">
        <v>1909</v>
      </c>
      <c r="V1929" s="145">
        <v>36179236.273573682</v>
      </c>
    </row>
    <row r="1930" spans="1:22" x14ac:dyDescent="0.35">
      <c r="A1930" s="70">
        <f t="shared" si="38"/>
        <v>1911</v>
      </c>
      <c r="B1930" s="170">
        <v>948786.23310045898</v>
      </c>
      <c r="U1930" s="145">
        <v>1910</v>
      </c>
      <c r="V1930" s="145">
        <v>26813776.48200481</v>
      </c>
    </row>
    <row r="1931" spans="1:22" x14ac:dyDescent="0.35">
      <c r="A1931" s="70">
        <f t="shared" si="38"/>
        <v>1912</v>
      </c>
      <c r="B1931" s="170">
        <v>948786.23310045898</v>
      </c>
      <c r="U1931" s="145">
        <v>1911</v>
      </c>
      <c r="V1931" s="145">
        <v>-6755075.3827737793</v>
      </c>
    </row>
    <row r="1932" spans="1:22" x14ac:dyDescent="0.35">
      <c r="A1932" s="70">
        <f t="shared" si="38"/>
        <v>1913</v>
      </c>
      <c r="B1932" s="170">
        <v>948786.23310045898</v>
      </c>
      <c r="U1932" s="145">
        <v>1912</v>
      </c>
      <c r="V1932" s="145">
        <v>19840037.509315304</v>
      </c>
    </row>
    <row r="1933" spans="1:22" x14ac:dyDescent="0.35">
      <c r="A1933" s="70">
        <f t="shared" si="38"/>
        <v>1914</v>
      </c>
      <c r="B1933" s="170">
        <v>948786.23310045898</v>
      </c>
      <c r="U1933" s="145">
        <v>1913</v>
      </c>
      <c r="V1933" s="145">
        <v>-4846338.6281700581</v>
      </c>
    </row>
    <row r="1934" spans="1:22" x14ac:dyDescent="0.35">
      <c r="A1934" s="70">
        <f t="shared" si="38"/>
        <v>1915</v>
      </c>
      <c r="B1934" s="170">
        <v>948786.23310045898</v>
      </c>
      <c r="U1934" s="145">
        <v>1914</v>
      </c>
      <c r="V1934" s="145">
        <v>-837778.41410223395</v>
      </c>
    </row>
    <row r="1935" spans="1:22" x14ac:dyDescent="0.35">
      <c r="A1935" s="70">
        <f t="shared" si="38"/>
        <v>1916</v>
      </c>
      <c r="B1935" s="170">
        <v>948786.23310045898</v>
      </c>
      <c r="U1935" s="145">
        <v>1915</v>
      </c>
      <c r="V1935" s="145">
        <v>8105480.7569795139</v>
      </c>
    </row>
    <row r="1936" spans="1:22" x14ac:dyDescent="0.35">
      <c r="A1936" s="70">
        <f t="shared" si="38"/>
        <v>1917</v>
      </c>
      <c r="B1936" s="170">
        <v>948786.23310045898</v>
      </c>
      <c r="U1936" s="145">
        <v>1916</v>
      </c>
      <c r="V1936" s="145">
        <v>43287616.300728634</v>
      </c>
    </row>
    <row r="1937" spans="1:22" x14ac:dyDescent="0.35">
      <c r="A1937" s="70">
        <f t="shared" si="38"/>
        <v>1918</v>
      </c>
      <c r="B1937" s="170">
        <v>948786.23310045898</v>
      </c>
      <c r="U1937" s="145">
        <v>1917</v>
      </c>
      <c r="V1937" s="145">
        <v>-16352187.651726391</v>
      </c>
    </row>
    <row r="1938" spans="1:22" x14ac:dyDescent="0.35">
      <c r="A1938" s="70">
        <f t="shared" si="38"/>
        <v>1919</v>
      </c>
      <c r="B1938" s="170">
        <v>948786.23310045898</v>
      </c>
      <c r="U1938" s="145">
        <v>1918</v>
      </c>
      <c r="V1938" s="145">
        <v>32713196.095404889</v>
      </c>
    </row>
    <row r="1939" spans="1:22" x14ac:dyDescent="0.35">
      <c r="A1939" s="70">
        <f t="shared" si="38"/>
        <v>1920</v>
      </c>
      <c r="B1939" s="170">
        <v>948786.23310045898</v>
      </c>
      <c r="U1939" s="145">
        <v>1919</v>
      </c>
      <c r="V1939" s="145">
        <v>19505265.677420694</v>
      </c>
    </row>
    <row r="1940" spans="1:22" x14ac:dyDescent="0.35">
      <c r="A1940" s="70">
        <f t="shared" si="38"/>
        <v>1921</v>
      </c>
      <c r="B1940" s="170">
        <v>948786.23310045898</v>
      </c>
      <c r="U1940" s="145">
        <v>1920</v>
      </c>
      <c r="V1940" s="145">
        <v>27208458.926492129</v>
      </c>
    </row>
    <row r="1941" spans="1:22" x14ac:dyDescent="0.35">
      <c r="A1941" s="70">
        <f t="shared" si="38"/>
        <v>1922</v>
      </c>
      <c r="B1941" s="170">
        <v>948786.23310045898</v>
      </c>
      <c r="U1941" s="145">
        <v>1921</v>
      </c>
      <c r="V1941" s="145">
        <v>14174565.018730693</v>
      </c>
    </row>
    <row r="1942" spans="1:22" x14ac:dyDescent="0.35">
      <c r="A1942" s="70">
        <f t="shared" ref="A1942:A2005" si="39">A1941+1</f>
        <v>1923</v>
      </c>
      <c r="B1942" s="170">
        <v>948786.23310045898</v>
      </c>
      <c r="U1942" s="145">
        <v>1922</v>
      </c>
      <c r="V1942" s="145">
        <v>-13042440.398725113</v>
      </c>
    </row>
    <row r="1943" spans="1:22" x14ac:dyDescent="0.35">
      <c r="A1943" s="70">
        <f t="shared" si="39"/>
        <v>1924</v>
      </c>
      <c r="B1943" s="170">
        <v>948786.23310045898</v>
      </c>
      <c r="U1943" s="145">
        <v>1923</v>
      </c>
      <c r="V1943" s="145">
        <v>22966801.9270849</v>
      </c>
    </row>
    <row r="1944" spans="1:22" x14ac:dyDescent="0.35">
      <c r="A1944" s="70">
        <f t="shared" si="39"/>
        <v>1925</v>
      </c>
      <c r="B1944" s="170">
        <v>948786.23310045898</v>
      </c>
      <c r="U1944" s="145">
        <v>1924</v>
      </c>
      <c r="V1944" s="145">
        <v>14200072.34927889</v>
      </c>
    </row>
    <row r="1945" spans="1:22" x14ac:dyDescent="0.35">
      <c r="A1945" s="70">
        <f t="shared" si="39"/>
        <v>1926</v>
      </c>
      <c r="B1945" s="170">
        <v>948786.23310045898</v>
      </c>
      <c r="U1945" s="145">
        <v>1925</v>
      </c>
      <c r="V1945" s="145">
        <v>14914139.909967527</v>
      </c>
    </row>
    <row r="1946" spans="1:22" x14ac:dyDescent="0.35">
      <c r="A1946" s="70">
        <f t="shared" si="39"/>
        <v>1927</v>
      </c>
      <c r="B1946" s="170">
        <v>948786.23310045898</v>
      </c>
      <c r="U1946" s="145">
        <v>1926</v>
      </c>
      <c r="V1946" s="145">
        <v>5337239.1666271128</v>
      </c>
    </row>
    <row r="1947" spans="1:22" x14ac:dyDescent="0.35">
      <c r="A1947" s="70">
        <f t="shared" si="39"/>
        <v>1928</v>
      </c>
      <c r="B1947" s="170">
        <v>948786.23310045898</v>
      </c>
      <c r="U1947" s="145">
        <v>1927</v>
      </c>
      <c r="V1947" s="145">
        <v>20390290.406641252</v>
      </c>
    </row>
    <row r="1948" spans="1:22" x14ac:dyDescent="0.35">
      <c r="A1948" s="70">
        <f t="shared" si="39"/>
        <v>1929</v>
      </c>
      <c r="B1948" s="170">
        <v>948786.23310045898</v>
      </c>
      <c r="U1948" s="145">
        <v>1928</v>
      </c>
      <c r="V1948" s="145">
        <v>-4572858.5823767558</v>
      </c>
    </row>
    <row r="1949" spans="1:22" x14ac:dyDescent="0.35">
      <c r="A1949" s="70">
        <f t="shared" si="39"/>
        <v>1930</v>
      </c>
      <c r="B1949" s="170">
        <v>948786.23310045898</v>
      </c>
      <c r="U1949" s="145">
        <v>1929</v>
      </c>
      <c r="V1949" s="145">
        <v>28159505.34795092</v>
      </c>
    </row>
    <row r="1950" spans="1:22" x14ac:dyDescent="0.35">
      <c r="A1950" s="70">
        <f t="shared" si="39"/>
        <v>1931</v>
      </c>
      <c r="B1950" s="170">
        <v>948786.23310045898</v>
      </c>
      <c r="U1950" s="145">
        <v>1930</v>
      </c>
      <c r="V1950" s="145">
        <v>7954155.330949083</v>
      </c>
    </row>
    <row r="1951" spans="1:22" x14ac:dyDescent="0.35">
      <c r="A1951" s="70">
        <f t="shared" si="39"/>
        <v>1932</v>
      </c>
      <c r="B1951" s="170">
        <v>948786.23310045898</v>
      </c>
      <c r="U1951" s="145">
        <v>1931</v>
      </c>
      <c r="V1951" s="145">
        <v>24360251.56785452</v>
      </c>
    </row>
    <row r="1952" spans="1:22" x14ac:dyDescent="0.35">
      <c r="A1952" s="70">
        <f t="shared" si="39"/>
        <v>1933</v>
      </c>
      <c r="B1952" s="170">
        <v>948786.23310045898</v>
      </c>
      <c r="U1952" s="145">
        <v>1932</v>
      </c>
      <c r="V1952" s="145">
        <v>27257189.59839958</v>
      </c>
    </row>
    <row r="1953" spans="1:22" x14ac:dyDescent="0.35">
      <c r="A1953" s="70">
        <f t="shared" si="39"/>
        <v>1934</v>
      </c>
      <c r="B1953" s="170">
        <v>948786.23310045898</v>
      </c>
      <c r="U1953" s="145">
        <v>1933</v>
      </c>
      <c r="V1953" s="145">
        <v>18781151.073895723</v>
      </c>
    </row>
    <row r="1954" spans="1:22" x14ac:dyDescent="0.35">
      <c r="A1954" s="70">
        <f t="shared" si="39"/>
        <v>1935</v>
      </c>
      <c r="B1954" s="170">
        <v>948786.23310045898</v>
      </c>
      <c r="U1954" s="145">
        <v>1934</v>
      </c>
      <c r="V1954" s="145">
        <v>2209630.9585035741</v>
      </c>
    </row>
    <row r="1955" spans="1:22" x14ac:dyDescent="0.35">
      <c r="A1955" s="70">
        <f t="shared" si="39"/>
        <v>1936</v>
      </c>
      <c r="B1955" s="170">
        <v>948786.23310045898</v>
      </c>
      <c r="U1955" s="145">
        <v>1935</v>
      </c>
      <c r="V1955" s="145">
        <v>3376318.9531645663</v>
      </c>
    </row>
    <row r="1956" spans="1:22" x14ac:dyDescent="0.35">
      <c r="A1956" s="70">
        <f t="shared" si="39"/>
        <v>1937</v>
      </c>
      <c r="B1956" s="170">
        <v>948786.23310045898</v>
      </c>
      <c r="U1956" s="145">
        <v>1936</v>
      </c>
      <c r="V1956" s="145">
        <v>13633054.080944873</v>
      </c>
    </row>
    <row r="1957" spans="1:22" x14ac:dyDescent="0.35">
      <c r="A1957" s="70">
        <f t="shared" si="39"/>
        <v>1938</v>
      </c>
      <c r="B1957" s="170">
        <v>948786.23310045898</v>
      </c>
      <c r="U1957" s="145">
        <v>1937</v>
      </c>
      <c r="V1957" s="145">
        <v>17662862.346411303</v>
      </c>
    </row>
    <row r="1958" spans="1:22" x14ac:dyDescent="0.35">
      <c r="A1958" s="70">
        <f t="shared" si="39"/>
        <v>1939</v>
      </c>
      <c r="B1958" s="170">
        <v>948786.23310045898</v>
      </c>
      <c r="U1958" s="145">
        <v>1938</v>
      </c>
      <c r="V1958" s="145">
        <v>3988403.0821156576</v>
      </c>
    </row>
    <row r="1959" spans="1:22" x14ac:dyDescent="0.35">
      <c r="A1959" s="70">
        <f t="shared" si="39"/>
        <v>1940</v>
      </c>
      <c r="B1959" s="170">
        <v>948786.23310045898</v>
      </c>
      <c r="U1959" s="145">
        <v>1939</v>
      </c>
      <c r="V1959" s="145">
        <v>8771540.8436951302</v>
      </c>
    </row>
    <row r="1960" spans="1:22" x14ac:dyDescent="0.35">
      <c r="A1960" s="70">
        <f t="shared" si="39"/>
        <v>1941</v>
      </c>
      <c r="B1960" s="170">
        <v>948786.23310045898</v>
      </c>
      <c r="U1960" s="145">
        <v>1940</v>
      </c>
      <c r="V1960" s="145">
        <v>-8181385.6531059276</v>
      </c>
    </row>
    <row r="1961" spans="1:22" x14ac:dyDescent="0.35">
      <c r="A1961" s="70">
        <f t="shared" si="39"/>
        <v>1942</v>
      </c>
      <c r="B1961" s="170">
        <v>948786.23310045898</v>
      </c>
      <c r="U1961" s="145">
        <v>1941</v>
      </c>
      <c r="V1961" s="145">
        <v>17510202.51380121</v>
      </c>
    </row>
    <row r="1962" spans="1:22" x14ac:dyDescent="0.35">
      <c r="A1962" s="70">
        <f t="shared" si="39"/>
        <v>1943</v>
      </c>
      <c r="B1962" s="170">
        <v>948786.23310045898</v>
      </c>
      <c r="U1962" s="145">
        <v>1942</v>
      </c>
      <c r="V1962" s="145">
        <v>155417.659691751</v>
      </c>
    </row>
    <row r="1963" spans="1:22" x14ac:dyDescent="0.35">
      <c r="A1963" s="70">
        <f t="shared" si="39"/>
        <v>1944</v>
      </c>
      <c r="B1963" s="170">
        <v>948786.23310045898</v>
      </c>
      <c r="U1963" s="145">
        <v>1943</v>
      </c>
      <c r="V1963" s="145">
        <v>-428261.23238872737</v>
      </c>
    </row>
    <row r="1964" spans="1:22" x14ac:dyDescent="0.35">
      <c r="A1964" s="70">
        <f t="shared" si="39"/>
        <v>1945</v>
      </c>
      <c r="B1964" s="170">
        <v>948786.23310045898</v>
      </c>
      <c r="U1964" s="145">
        <v>1944</v>
      </c>
      <c r="V1964" s="145">
        <v>27640406.387042318</v>
      </c>
    </row>
    <row r="1965" spans="1:22" x14ac:dyDescent="0.35">
      <c r="A1965" s="70">
        <f t="shared" si="39"/>
        <v>1946</v>
      </c>
      <c r="B1965" s="170">
        <v>948786.23310045898</v>
      </c>
      <c r="U1965" s="145">
        <v>1945</v>
      </c>
      <c r="V1965" s="145">
        <v>-16918644.147878401</v>
      </c>
    </row>
    <row r="1966" spans="1:22" x14ac:dyDescent="0.35">
      <c r="A1966" s="70">
        <f t="shared" si="39"/>
        <v>1947</v>
      </c>
      <c r="B1966" s="170">
        <v>948786.23310045898</v>
      </c>
      <c r="U1966" s="145">
        <v>1946</v>
      </c>
      <c r="V1966" s="145">
        <v>-18283377.048583426</v>
      </c>
    </row>
    <row r="1967" spans="1:22" x14ac:dyDescent="0.35">
      <c r="A1967" s="70">
        <f t="shared" si="39"/>
        <v>1948</v>
      </c>
      <c r="B1967" s="170">
        <v>948786.23310045898</v>
      </c>
      <c r="U1967" s="145">
        <v>1947</v>
      </c>
      <c r="V1967" s="145">
        <v>-6885835.3835844714</v>
      </c>
    </row>
    <row r="1968" spans="1:22" x14ac:dyDescent="0.35">
      <c r="A1968" s="70">
        <f t="shared" si="39"/>
        <v>1949</v>
      </c>
      <c r="B1968" s="170">
        <v>948786.23310045898</v>
      </c>
      <c r="U1968" s="145">
        <v>1948</v>
      </c>
      <c r="V1968" s="145">
        <v>3541748.4845811762</v>
      </c>
    </row>
    <row r="1969" spans="1:22" x14ac:dyDescent="0.35">
      <c r="A1969" s="70">
        <f t="shared" si="39"/>
        <v>1950</v>
      </c>
      <c r="B1969" s="170">
        <v>948786.23310045898</v>
      </c>
      <c r="U1969" s="145">
        <v>1949</v>
      </c>
      <c r="V1969" s="145">
        <v>-6699780.4102760311</v>
      </c>
    </row>
    <row r="1970" spans="1:22" x14ac:dyDescent="0.35">
      <c r="A1970" s="70">
        <f t="shared" si="39"/>
        <v>1951</v>
      </c>
      <c r="B1970" s="170">
        <v>948786.23310045898</v>
      </c>
      <c r="U1970" s="145">
        <v>1950</v>
      </c>
      <c r="V1970" s="145">
        <v>7086042.8414167464</v>
      </c>
    </row>
    <row r="1971" spans="1:22" x14ac:dyDescent="0.35">
      <c r="A1971" s="70">
        <f t="shared" si="39"/>
        <v>1952</v>
      </c>
      <c r="B1971" s="170">
        <v>948786.23310045898</v>
      </c>
      <c r="U1971" s="145">
        <v>1951</v>
      </c>
      <c r="V1971" s="145">
        <v>-14443473.571031716</v>
      </c>
    </row>
    <row r="1972" spans="1:22" x14ac:dyDescent="0.35">
      <c r="A1972" s="70">
        <f t="shared" si="39"/>
        <v>1953</v>
      </c>
      <c r="B1972" s="170">
        <v>948786.23310045898</v>
      </c>
      <c r="U1972" s="145">
        <v>1952</v>
      </c>
      <c r="V1972" s="145">
        <v>21476010.152159031</v>
      </c>
    </row>
    <row r="1973" spans="1:22" x14ac:dyDescent="0.35">
      <c r="A1973" s="70">
        <f t="shared" si="39"/>
        <v>1954</v>
      </c>
      <c r="B1973" s="170">
        <v>948786.23310045898</v>
      </c>
      <c r="U1973" s="145">
        <v>1953</v>
      </c>
      <c r="V1973" s="145">
        <v>13734487.011880953</v>
      </c>
    </row>
    <row r="1974" spans="1:22" x14ac:dyDescent="0.35">
      <c r="A1974" s="70">
        <f t="shared" si="39"/>
        <v>1955</v>
      </c>
      <c r="B1974" s="170">
        <v>948786.23310045898</v>
      </c>
      <c r="U1974" s="145">
        <v>1954</v>
      </c>
      <c r="V1974" s="145">
        <v>50601219.832286976</v>
      </c>
    </row>
    <row r="1975" spans="1:22" x14ac:dyDescent="0.35">
      <c r="A1975" s="70">
        <f t="shared" si="39"/>
        <v>1956</v>
      </c>
      <c r="B1975" s="170">
        <v>948786.23310045898</v>
      </c>
      <c r="U1975" s="145">
        <v>1955</v>
      </c>
      <c r="V1975" s="145">
        <v>4924389.1477658004</v>
      </c>
    </row>
    <row r="1976" spans="1:22" x14ac:dyDescent="0.35">
      <c r="A1976" s="70">
        <f t="shared" si="39"/>
        <v>1957</v>
      </c>
      <c r="B1976" s="170">
        <v>948786.23310045898</v>
      </c>
      <c r="U1976" s="145">
        <v>1956</v>
      </c>
      <c r="V1976" s="145">
        <v>21017728.990015097</v>
      </c>
    </row>
    <row r="1977" spans="1:22" x14ac:dyDescent="0.35">
      <c r="A1977" s="70">
        <f t="shared" si="39"/>
        <v>1958</v>
      </c>
      <c r="B1977" s="170">
        <v>948786.23310045898</v>
      </c>
      <c r="U1977" s="145">
        <v>1957</v>
      </c>
      <c r="V1977" s="145">
        <v>4514505.4426125064</v>
      </c>
    </row>
    <row r="1978" spans="1:22" x14ac:dyDescent="0.35">
      <c r="A1978" s="70">
        <f t="shared" si="39"/>
        <v>1959</v>
      </c>
      <c r="B1978" s="170">
        <v>948786.23310045898</v>
      </c>
      <c r="U1978" s="145">
        <v>1958</v>
      </c>
      <c r="V1978" s="145">
        <v>-3004124.4019142017</v>
      </c>
    </row>
    <row r="1979" spans="1:22" x14ac:dyDescent="0.35">
      <c r="A1979" s="70">
        <f t="shared" si="39"/>
        <v>1960</v>
      </c>
      <c r="B1979" s="170">
        <v>948786.23310045898</v>
      </c>
      <c r="U1979" s="145">
        <v>1959</v>
      </c>
      <c r="V1979" s="145">
        <v>11803992.913308963</v>
      </c>
    </row>
    <row r="1980" spans="1:22" x14ac:dyDescent="0.35">
      <c r="A1980" s="70">
        <f t="shared" si="39"/>
        <v>1961</v>
      </c>
      <c r="B1980" s="170">
        <v>948786.23310045898</v>
      </c>
      <c r="U1980" s="145">
        <v>1960</v>
      </c>
      <c r="V1980" s="145">
        <v>3197311.4814339839</v>
      </c>
    </row>
    <row r="1981" spans="1:22" x14ac:dyDescent="0.35">
      <c r="A1981" s="70">
        <f t="shared" si="39"/>
        <v>1962</v>
      </c>
      <c r="B1981" s="170">
        <v>948786.23310045898</v>
      </c>
      <c r="U1981" s="145">
        <v>1961</v>
      </c>
      <c r="V1981" s="145">
        <v>-5743271.6713728793</v>
      </c>
    </row>
    <row r="1982" spans="1:22" x14ac:dyDescent="0.35">
      <c r="A1982" s="70">
        <f t="shared" si="39"/>
        <v>1963</v>
      </c>
      <c r="B1982" s="170">
        <v>948786.23310045898</v>
      </c>
      <c r="U1982" s="145">
        <v>1962</v>
      </c>
      <c r="V1982" s="145">
        <v>-3621913.3355575409</v>
      </c>
    </row>
    <row r="1983" spans="1:22" x14ac:dyDescent="0.35">
      <c r="A1983" s="70">
        <f t="shared" si="39"/>
        <v>1964</v>
      </c>
      <c r="B1983" s="170">
        <v>948786.23310045898</v>
      </c>
      <c r="U1983" s="145">
        <v>1963</v>
      </c>
      <c r="V1983" s="145">
        <v>-1895639.3840836529</v>
      </c>
    </row>
    <row r="1984" spans="1:22" x14ac:dyDescent="0.35">
      <c r="A1984" s="70">
        <f t="shared" si="39"/>
        <v>1965</v>
      </c>
      <c r="B1984" s="170">
        <v>948786.23310045898</v>
      </c>
      <c r="U1984" s="145">
        <v>1964</v>
      </c>
      <c r="V1984" s="145">
        <v>-15759359.921470802</v>
      </c>
    </row>
    <row r="1985" spans="1:22" x14ac:dyDescent="0.35">
      <c r="A1985" s="70">
        <f t="shared" si="39"/>
        <v>1966</v>
      </c>
      <c r="B1985" s="170">
        <v>948786.23310045898</v>
      </c>
      <c r="U1985" s="145">
        <v>1965</v>
      </c>
      <c r="V1985" s="145">
        <v>-8192545.455533484</v>
      </c>
    </row>
    <row r="1986" spans="1:22" x14ac:dyDescent="0.35">
      <c r="A1986" s="70">
        <f t="shared" si="39"/>
        <v>1967</v>
      </c>
      <c r="B1986" s="170">
        <v>948786.23310045898</v>
      </c>
      <c r="U1986" s="145">
        <v>1966</v>
      </c>
      <c r="V1986" s="145">
        <v>6617654.4405630417</v>
      </c>
    </row>
    <row r="1987" spans="1:22" x14ac:dyDescent="0.35">
      <c r="A1987" s="70">
        <f t="shared" si="39"/>
        <v>1968</v>
      </c>
      <c r="B1987" s="170">
        <v>948786.23310045898</v>
      </c>
      <c r="U1987" s="145">
        <v>1967</v>
      </c>
      <c r="V1987" s="145">
        <v>6973252.5280393101</v>
      </c>
    </row>
    <row r="1988" spans="1:22" x14ac:dyDescent="0.35">
      <c r="A1988" s="70">
        <f t="shared" si="39"/>
        <v>1969</v>
      </c>
      <c r="B1988" s="170">
        <v>948786.23310045898</v>
      </c>
      <c r="U1988" s="145">
        <v>1968</v>
      </c>
      <c r="V1988" s="145">
        <v>16806088.440213606</v>
      </c>
    </row>
    <row r="1989" spans="1:22" x14ac:dyDescent="0.35">
      <c r="A1989" s="70">
        <f t="shared" si="39"/>
        <v>1970</v>
      </c>
      <c r="B1989" s="170">
        <v>948786.23310045898</v>
      </c>
      <c r="U1989" s="145">
        <v>1969</v>
      </c>
      <c r="V1989" s="145">
        <v>-7700427.2448689118</v>
      </c>
    </row>
    <row r="1990" spans="1:22" x14ac:dyDescent="0.35">
      <c r="A1990" s="70">
        <f t="shared" si="39"/>
        <v>1971</v>
      </c>
      <c r="B1990" s="170">
        <v>948786.23310045898</v>
      </c>
      <c r="U1990" s="145">
        <v>1970</v>
      </c>
      <c r="V1990" s="145">
        <v>11003495.07669358</v>
      </c>
    </row>
    <row r="1991" spans="1:22" x14ac:dyDescent="0.35">
      <c r="A1991" s="70">
        <f t="shared" si="39"/>
        <v>1972</v>
      </c>
      <c r="B1991" s="170">
        <v>948786.23310045898</v>
      </c>
      <c r="U1991" s="145">
        <v>1971</v>
      </c>
      <c r="V1991" s="145">
        <v>7029664.1982479133</v>
      </c>
    </row>
    <row r="1992" spans="1:22" x14ac:dyDescent="0.35">
      <c r="A1992" s="70">
        <f t="shared" si="39"/>
        <v>1973</v>
      </c>
      <c r="B1992" s="170">
        <v>948786.23310045898</v>
      </c>
      <c r="U1992" s="145">
        <v>1972</v>
      </c>
      <c r="V1992" s="145">
        <v>-5031554.2754691429</v>
      </c>
    </row>
    <row r="1993" spans="1:22" x14ac:dyDescent="0.35">
      <c r="A1993" s="70">
        <f t="shared" si="39"/>
        <v>1974</v>
      </c>
      <c r="B1993" s="170">
        <v>948786.23310045898</v>
      </c>
      <c r="U1993" s="145">
        <v>1973</v>
      </c>
      <c r="V1993" s="145">
        <v>7270778.93293285</v>
      </c>
    </row>
    <row r="1994" spans="1:22" x14ac:dyDescent="0.35">
      <c r="A1994" s="70">
        <f t="shared" si="39"/>
        <v>1975</v>
      </c>
      <c r="B1994" s="170">
        <v>948786.23310045898</v>
      </c>
      <c r="U1994" s="145">
        <v>1974</v>
      </c>
      <c r="V1994" s="145">
        <v>-10938405.094896924</v>
      </c>
    </row>
    <row r="1995" spans="1:22" x14ac:dyDescent="0.35">
      <c r="A1995" s="70">
        <f t="shared" si="39"/>
        <v>1976</v>
      </c>
      <c r="B1995" s="170">
        <v>948786.23310045898</v>
      </c>
      <c r="U1995" s="145">
        <v>1975</v>
      </c>
      <c r="V1995" s="145">
        <v>-3855628.4451563768</v>
      </c>
    </row>
    <row r="1996" spans="1:22" x14ac:dyDescent="0.35">
      <c r="A1996" s="70">
        <f t="shared" si="39"/>
        <v>1977</v>
      </c>
      <c r="B1996" s="170">
        <v>948786.23310045898</v>
      </c>
      <c r="U1996" s="145">
        <v>1976</v>
      </c>
      <c r="V1996" s="145">
        <v>6739120.2012328431</v>
      </c>
    </row>
    <row r="1997" spans="1:22" x14ac:dyDescent="0.35">
      <c r="A1997" s="70">
        <f t="shared" si="39"/>
        <v>1978</v>
      </c>
      <c r="B1997" s="170">
        <v>948786.23310045898</v>
      </c>
      <c r="U1997" s="145">
        <v>1977</v>
      </c>
      <c r="V1997" s="145">
        <v>19573185.307295904</v>
      </c>
    </row>
    <row r="1998" spans="1:22" x14ac:dyDescent="0.35">
      <c r="A1998" s="70">
        <f t="shared" si="39"/>
        <v>1979</v>
      </c>
      <c r="B1998" s="170">
        <v>948786.23310045898</v>
      </c>
      <c r="U1998" s="145">
        <v>1978</v>
      </c>
      <c r="V1998" s="145">
        <v>6695516.5736043639</v>
      </c>
    </row>
    <row r="1999" spans="1:22" x14ac:dyDescent="0.35">
      <c r="A1999" s="70">
        <f t="shared" si="39"/>
        <v>1980</v>
      </c>
      <c r="B1999" s="170">
        <v>948786.23310045898</v>
      </c>
      <c r="U1999" s="145">
        <v>1979</v>
      </c>
      <c r="V1999" s="145">
        <v>12640208.855695553</v>
      </c>
    </row>
    <row r="2000" spans="1:22" x14ac:dyDescent="0.35">
      <c r="A2000" s="70">
        <f t="shared" si="39"/>
        <v>1981</v>
      </c>
      <c r="B2000" s="170">
        <v>948786.23310045898</v>
      </c>
      <c r="U2000" s="145">
        <v>1980</v>
      </c>
      <c r="V2000" s="145">
        <v>7981207.4071134701</v>
      </c>
    </row>
    <row r="2001" spans="1:22" x14ac:dyDescent="0.35">
      <c r="A2001" s="70">
        <f t="shared" si="39"/>
        <v>1982</v>
      </c>
      <c r="B2001" s="170">
        <v>948786.23310045898</v>
      </c>
      <c r="U2001" s="145">
        <v>1981</v>
      </c>
      <c r="V2001" s="145">
        <v>22168722.432848845</v>
      </c>
    </row>
    <row r="2002" spans="1:22" x14ac:dyDescent="0.35">
      <c r="A2002" s="70">
        <f t="shared" si="39"/>
        <v>1983</v>
      </c>
      <c r="B2002" s="170">
        <v>948786.23310045898</v>
      </c>
      <c r="U2002" s="145">
        <v>1982</v>
      </c>
      <c r="V2002" s="145">
        <v>10941912.91751346</v>
      </c>
    </row>
    <row r="2003" spans="1:22" x14ac:dyDescent="0.35">
      <c r="A2003" s="70">
        <f t="shared" si="39"/>
        <v>1984</v>
      </c>
      <c r="B2003" s="170">
        <v>948786.23310045898</v>
      </c>
      <c r="U2003" s="145">
        <v>1983</v>
      </c>
      <c r="V2003" s="145">
        <v>10110114.665027596</v>
      </c>
    </row>
    <row r="2004" spans="1:22" x14ac:dyDescent="0.35">
      <c r="A2004" s="70">
        <f t="shared" si="39"/>
        <v>1985</v>
      </c>
      <c r="B2004" s="170">
        <v>948786.23310045898</v>
      </c>
      <c r="U2004" s="145">
        <v>1984</v>
      </c>
      <c r="V2004" s="145">
        <v>18720891.334519394</v>
      </c>
    </row>
    <row r="2005" spans="1:22" x14ac:dyDescent="0.35">
      <c r="A2005" s="70">
        <f t="shared" si="39"/>
        <v>1986</v>
      </c>
      <c r="B2005" s="170">
        <v>948786.23310045898</v>
      </c>
      <c r="U2005" s="145">
        <v>1985</v>
      </c>
      <c r="V2005" s="145">
        <v>13246806.657796625</v>
      </c>
    </row>
    <row r="2006" spans="1:22" x14ac:dyDescent="0.35">
      <c r="A2006" s="70">
        <f t="shared" ref="A2006:A2069" si="40">A2005+1</f>
        <v>1987</v>
      </c>
      <c r="B2006" s="170">
        <v>948786.23310045898</v>
      </c>
      <c r="U2006" s="145">
        <v>1986</v>
      </c>
      <c r="V2006" s="145">
        <v>47997791.207138158</v>
      </c>
    </row>
    <row r="2007" spans="1:22" x14ac:dyDescent="0.35">
      <c r="A2007" s="70">
        <f t="shared" si="40"/>
        <v>1988</v>
      </c>
      <c r="B2007" s="170">
        <v>948786.23310045898</v>
      </c>
      <c r="U2007" s="145">
        <v>1987</v>
      </c>
      <c r="V2007" s="145">
        <v>27702793.472624693</v>
      </c>
    </row>
    <row r="2008" spans="1:22" x14ac:dyDescent="0.35">
      <c r="A2008" s="70">
        <f t="shared" si="40"/>
        <v>1989</v>
      </c>
      <c r="B2008" s="170">
        <v>948786.23310045898</v>
      </c>
      <c r="U2008" s="145">
        <v>1988</v>
      </c>
      <c r="V2008" s="145">
        <v>7153761.7233962528</v>
      </c>
    </row>
    <row r="2009" spans="1:22" x14ac:dyDescent="0.35">
      <c r="A2009" s="70">
        <f t="shared" si="40"/>
        <v>1990</v>
      </c>
      <c r="B2009" s="170">
        <v>948786.23310045898</v>
      </c>
      <c r="U2009" s="145">
        <v>1989</v>
      </c>
      <c r="V2009" s="145">
        <v>6382057.1310748085</v>
      </c>
    </row>
    <row r="2010" spans="1:22" x14ac:dyDescent="0.35">
      <c r="A2010" s="70">
        <f t="shared" si="40"/>
        <v>1991</v>
      </c>
      <c r="B2010" s="170">
        <v>948786.23310045898</v>
      </c>
      <c r="U2010" s="145">
        <v>1990</v>
      </c>
      <c r="V2010" s="145">
        <v>-2963582.1727046054</v>
      </c>
    </row>
    <row r="2011" spans="1:22" x14ac:dyDescent="0.35">
      <c r="A2011" s="70">
        <f t="shared" si="40"/>
        <v>1992</v>
      </c>
      <c r="B2011" s="170">
        <v>948786.23310045898</v>
      </c>
      <c r="U2011" s="145">
        <v>1991</v>
      </c>
      <c r="V2011" s="145">
        <v>24945872.801351994</v>
      </c>
    </row>
    <row r="2012" spans="1:22" x14ac:dyDescent="0.35">
      <c r="A2012" s="70">
        <f t="shared" si="40"/>
        <v>1993</v>
      </c>
      <c r="B2012" s="170">
        <v>948786.23310045898</v>
      </c>
      <c r="U2012" s="145">
        <v>1992</v>
      </c>
      <c r="V2012" s="145">
        <v>9410327.7108876333</v>
      </c>
    </row>
    <row r="2013" spans="1:22" x14ac:dyDescent="0.35">
      <c r="A2013" s="70">
        <f t="shared" si="40"/>
        <v>1994</v>
      </c>
      <c r="B2013" s="170">
        <v>948786.23310045898</v>
      </c>
      <c r="U2013" s="145">
        <v>1993</v>
      </c>
      <c r="V2013" s="145">
        <v>12797742.566465538</v>
      </c>
    </row>
    <row r="2014" spans="1:22" x14ac:dyDescent="0.35">
      <c r="A2014" s="70">
        <f t="shared" si="40"/>
        <v>1995</v>
      </c>
      <c r="B2014" s="170">
        <v>948786.23310045898</v>
      </c>
      <c r="U2014" s="145">
        <v>1994</v>
      </c>
      <c r="V2014" s="145">
        <v>18320446.433961574</v>
      </c>
    </row>
    <row r="2015" spans="1:22" x14ac:dyDescent="0.35">
      <c r="A2015" s="70">
        <f t="shared" si="40"/>
        <v>1996</v>
      </c>
      <c r="B2015" s="170">
        <v>948786.23310045898</v>
      </c>
      <c r="U2015" s="145">
        <v>1995</v>
      </c>
      <c r="V2015" s="145">
        <v>10244036.704916108</v>
      </c>
    </row>
    <row r="2016" spans="1:22" x14ac:dyDescent="0.35">
      <c r="A2016" s="70">
        <f t="shared" si="40"/>
        <v>1997</v>
      </c>
      <c r="B2016" s="170">
        <v>948786.23310045898</v>
      </c>
      <c r="U2016" s="145">
        <v>1996</v>
      </c>
      <c r="V2016" s="145">
        <v>-27287758.437696178</v>
      </c>
    </row>
    <row r="2017" spans="1:22" x14ac:dyDescent="0.35">
      <c r="A2017" s="70">
        <f t="shared" si="40"/>
        <v>1998</v>
      </c>
      <c r="B2017" s="170">
        <v>948786.23310045898</v>
      </c>
      <c r="U2017" s="145">
        <v>1997</v>
      </c>
      <c r="V2017" s="145">
        <v>15063013.161520928</v>
      </c>
    </row>
    <row r="2018" spans="1:22" x14ac:dyDescent="0.35">
      <c r="A2018" s="70">
        <f t="shared" si="40"/>
        <v>1999</v>
      </c>
      <c r="B2018" s="170">
        <v>948786.23310045898</v>
      </c>
      <c r="U2018" s="145">
        <v>1998</v>
      </c>
      <c r="V2018" s="145">
        <v>-11464245.752721101</v>
      </c>
    </row>
    <row r="2019" spans="1:22" x14ac:dyDescent="0.35">
      <c r="A2019" s="70">
        <f t="shared" si="40"/>
        <v>2000</v>
      </c>
      <c r="B2019" s="170">
        <v>948786.23310045898</v>
      </c>
      <c r="U2019" s="145">
        <v>1999</v>
      </c>
      <c r="V2019" s="145">
        <v>25821824.453167193</v>
      </c>
    </row>
    <row r="2020" spans="1:22" x14ac:dyDescent="0.35">
      <c r="A2020" s="70">
        <f t="shared" si="40"/>
        <v>2001</v>
      </c>
      <c r="B2020" s="145">
        <v>948786.23310045898</v>
      </c>
      <c r="U2020" s="145">
        <v>2000</v>
      </c>
      <c r="V2020" s="145">
        <v>24162850.436200276</v>
      </c>
    </row>
    <row r="2021" spans="1:22" x14ac:dyDescent="0.35">
      <c r="A2021" s="70">
        <f t="shared" si="40"/>
        <v>2002</v>
      </c>
      <c r="B2021" s="145">
        <v>948786.23310045898</v>
      </c>
      <c r="U2021" s="145">
        <v>2001</v>
      </c>
      <c r="V2021" s="145">
        <v>15144035.726132564</v>
      </c>
    </row>
    <row r="2022" spans="1:22" x14ac:dyDescent="0.35">
      <c r="A2022" s="70">
        <f t="shared" si="40"/>
        <v>2003</v>
      </c>
      <c r="B2022" s="145">
        <v>948786.23310045898</v>
      </c>
      <c r="U2022" s="145">
        <v>2002</v>
      </c>
      <c r="V2022" s="145">
        <v>-9635134.3887943253</v>
      </c>
    </row>
    <row r="2023" spans="1:22" x14ac:dyDescent="0.35">
      <c r="A2023" s="70">
        <f t="shared" si="40"/>
        <v>2004</v>
      </c>
      <c r="B2023" s="145">
        <v>948786.23310045898</v>
      </c>
      <c r="U2023" s="145">
        <v>2003</v>
      </c>
      <c r="V2023" s="145">
        <v>11912456.617921077</v>
      </c>
    </row>
    <row r="2024" spans="1:22" x14ac:dyDescent="0.35">
      <c r="A2024" s="70">
        <f t="shared" si="40"/>
        <v>2005</v>
      </c>
      <c r="B2024" s="145">
        <v>948786.23310045898</v>
      </c>
      <c r="U2024" s="145">
        <v>2004</v>
      </c>
      <c r="V2024" s="145">
        <v>13570965.458279576</v>
      </c>
    </row>
    <row r="2025" spans="1:22" x14ac:dyDescent="0.35">
      <c r="A2025" s="70">
        <f t="shared" si="40"/>
        <v>2006</v>
      </c>
      <c r="B2025" s="145">
        <v>948786.23310045898</v>
      </c>
      <c r="U2025" s="145">
        <v>2005</v>
      </c>
      <c r="V2025" s="145">
        <v>19780864.780131936</v>
      </c>
    </row>
    <row r="2026" spans="1:22" x14ac:dyDescent="0.35">
      <c r="A2026" s="70">
        <f t="shared" si="40"/>
        <v>2007</v>
      </c>
      <c r="B2026" s="145">
        <v>948786.23310045898</v>
      </c>
      <c r="U2026" s="145">
        <v>2006</v>
      </c>
      <c r="V2026" s="145">
        <v>-11903193.251582962</v>
      </c>
    </row>
    <row r="2027" spans="1:22" x14ac:dyDescent="0.35">
      <c r="A2027" s="70">
        <f t="shared" si="40"/>
        <v>2008</v>
      </c>
      <c r="B2027" s="145">
        <v>948786.23310045898</v>
      </c>
      <c r="U2027" s="145">
        <v>2007</v>
      </c>
      <c r="V2027" s="145">
        <v>10104181.669126887</v>
      </c>
    </row>
    <row r="2028" spans="1:22" x14ac:dyDescent="0.35">
      <c r="A2028" s="70">
        <f t="shared" si="40"/>
        <v>2009</v>
      </c>
      <c r="B2028" s="145">
        <v>948786.23310045898</v>
      </c>
      <c r="U2028" s="145">
        <v>2008</v>
      </c>
      <c r="V2028" s="145">
        <v>-5791407.7591703571</v>
      </c>
    </row>
    <row r="2029" spans="1:22" x14ac:dyDescent="0.35">
      <c r="A2029" s="70">
        <f t="shared" si="40"/>
        <v>2010</v>
      </c>
      <c r="B2029" s="145">
        <v>948786.23310045898</v>
      </c>
      <c r="U2029" s="145">
        <v>2009</v>
      </c>
      <c r="V2029" s="145">
        <v>11184388.645346377</v>
      </c>
    </row>
    <row r="2030" spans="1:22" x14ac:dyDescent="0.35">
      <c r="A2030" s="70">
        <f t="shared" si="40"/>
        <v>2011</v>
      </c>
      <c r="B2030" s="145">
        <v>948786.23310045898</v>
      </c>
      <c r="U2030" s="145">
        <v>2010</v>
      </c>
      <c r="V2030" s="145">
        <v>-6775558.3180653024</v>
      </c>
    </row>
    <row r="2031" spans="1:22" x14ac:dyDescent="0.35">
      <c r="A2031" s="70">
        <f t="shared" si="40"/>
        <v>2012</v>
      </c>
      <c r="B2031" s="145">
        <v>948786.23310045898</v>
      </c>
      <c r="U2031" s="145">
        <v>2011</v>
      </c>
      <c r="V2031" s="145">
        <v>-15449162.940425664</v>
      </c>
    </row>
    <row r="2032" spans="1:22" x14ac:dyDescent="0.35">
      <c r="A2032" s="70">
        <f t="shared" si="40"/>
        <v>2013</v>
      </c>
      <c r="B2032" s="145">
        <v>948786.23310045898</v>
      </c>
      <c r="U2032" s="145">
        <v>2012</v>
      </c>
      <c r="V2032" s="145">
        <v>4568650.0828414708</v>
      </c>
    </row>
    <row r="2033" spans="1:22" x14ac:dyDescent="0.35">
      <c r="A2033" s="70">
        <f t="shared" si="40"/>
        <v>2014</v>
      </c>
      <c r="B2033" s="145">
        <v>948786.23310045898</v>
      </c>
      <c r="U2033" s="145">
        <v>2013</v>
      </c>
      <c r="V2033" s="145">
        <v>33268433.531226497</v>
      </c>
    </row>
    <row r="2034" spans="1:22" x14ac:dyDescent="0.35">
      <c r="A2034" s="70">
        <f t="shared" si="40"/>
        <v>2015</v>
      </c>
      <c r="B2034" s="145">
        <v>948786.23310045898</v>
      </c>
      <c r="U2034" s="145">
        <v>2014</v>
      </c>
      <c r="V2034" s="145">
        <v>-1555686.8720824383</v>
      </c>
    </row>
    <row r="2035" spans="1:22" x14ac:dyDescent="0.35">
      <c r="A2035" s="70">
        <f t="shared" si="40"/>
        <v>2016</v>
      </c>
      <c r="B2035" s="145">
        <v>948786.23310045898</v>
      </c>
      <c r="U2035" s="145">
        <v>2015</v>
      </c>
      <c r="V2035" s="145">
        <v>7807480.3867722154</v>
      </c>
    </row>
    <row r="2036" spans="1:22" x14ac:dyDescent="0.35">
      <c r="A2036" s="70">
        <f t="shared" si="40"/>
        <v>2017</v>
      </c>
      <c r="B2036" s="145">
        <v>948786.23310045898</v>
      </c>
      <c r="U2036" s="145">
        <v>2016</v>
      </c>
      <c r="V2036" s="145">
        <v>-2962402.3862803616</v>
      </c>
    </row>
    <row r="2037" spans="1:22" x14ac:dyDescent="0.35">
      <c r="A2037" s="70">
        <f t="shared" si="40"/>
        <v>2018</v>
      </c>
      <c r="B2037" s="145">
        <v>948786.23310045898</v>
      </c>
      <c r="U2037" s="145">
        <v>2017</v>
      </c>
      <c r="V2037" s="145">
        <v>36975949.742004573</v>
      </c>
    </row>
    <row r="2038" spans="1:22" x14ac:dyDescent="0.35">
      <c r="A2038" s="70">
        <f t="shared" si="40"/>
        <v>2019</v>
      </c>
      <c r="B2038" s="145">
        <v>948786.23310045898</v>
      </c>
      <c r="U2038" s="145">
        <v>2018</v>
      </c>
      <c r="V2038" s="145">
        <v>7578907.2874723077</v>
      </c>
    </row>
    <row r="2039" spans="1:22" x14ac:dyDescent="0.35">
      <c r="A2039" s="70">
        <f t="shared" si="40"/>
        <v>2020</v>
      </c>
      <c r="B2039" s="145">
        <v>948786.23310045898</v>
      </c>
      <c r="U2039" s="145">
        <v>2019</v>
      </c>
      <c r="V2039" s="145">
        <v>-13074653.811085904</v>
      </c>
    </row>
    <row r="2040" spans="1:22" x14ac:dyDescent="0.35">
      <c r="A2040" s="70">
        <f t="shared" si="40"/>
        <v>2021</v>
      </c>
      <c r="B2040" s="145">
        <v>948786.23310045898</v>
      </c>
      <c r="U2040" s="145">
        <v>2020</v>
      </c>
      <c r="V2040" s="145">
        <v>-17182460.47218255</v>
      </c>
    </row>
    <row r="2041" spans="1:22" x14ac:dyDescent="0.35">
      <c r="A2041" s="70">
        <f t="shared" si="40"/>
        <v>2022</v>
      </c>
      <c r="B2041" s="145">
        <v>948786.23310045898</v>
      </c>
      <c r="U2041" s="145">
        <v>2021</v>
      </c>
      <c r="V2041" s="145">
        <v>-4985142.0786464829</v>
      </c>
    </row>
    <row r="2042" spans="1:22" x14ac:dyDescent="0.35">
      <c r="A2042" s="70">
        <f t="shared" si="40"/>
        <v>2023</v>
      </c>
      <c r="B2042" s="145">
        <v>948786.23310045898</v>
      </c>
      <c r="U2042" s="145">
        <v>2022</v>
      </c>
      <c r="V2042" s="145">
        <v>-13253392.038432145</v>
      </c>
    </row>
    <row r="2043" spans="1:22" x14ac:dyDescent="0.35">
      <c r="A2043" s="70">
        <f t="shared" si="40"/>
        <v>2024</v>
      </c>
      <c r="B2043" s="145">
        <v>948786.23310045898</v>
      </c>
      <c r="U2043" s="145">
        <v>2023</v>
      </c>
      <c r="V2043" s="145">
        <v>-7624656.3303041756</v>
      </c>
    </row>
    <row r="2044" spans="1:22" x14ac:dyDescent="0.35">
      <c r="A2044" s="70">
        <f t="shared" si="40"/>
        <v>2025</v>
      </c>
      <c r="B2044" s="145">
        <v>948786.23310045898</v>
      </c>
      <c r="U2044" s="145">
        <v>2024</v>
      </c>
      <c r="V2044" s="145">
        <v>6875069.4443857558</v>
      </c>
    </row>
    <row r="2045" spans="1:22" x14ac:dyDescent="0.35">
      <c r="A2045" s="70">
        <f t="shared" si="40"/>
        <v>2026</v>
      </c>
      <c r="B2045" s="145">
        <v>948786.23310045898</v>
      </c>
      <c r="U2045" s="145">
        <v>2025</v>
      </c>
      <c r="V2045" s="145">
        <v>-17337049.064494636</v>
      </c>
    </row>
    <row r="2046" spans="1:22" x14ac:dyDescent="0.35">
      <c r="A2046" s="70">
        <f t="shared" si="40"/>
        <v>2027</v>
      </c>
      <c r="B2046" s="145">
        <v>948786.23310045898</v>
      </c>
      <c r="U2046" s="145">
        <v>2026</v>
      </c>
      <c r="V2046" s="145">
        <v>1351438.2679100297</v>
      </c>
    </row>
    <row r="2047" spans="1:22" x14ac:dyDescent="0.35">
      <c r="A2047" s="70">
        <f t="shared" si="40"/>
        <v>2028</v>
      </c>
      <c r="B2047" s="145">
        <v>948786.23310045898</v>
      </c>
      <c r="U2047" s="145">
        <v>2027</v>
      </c>
      <c r="V2047" s="145">
        <v>-2652446.8619372062</v>
      </c>
    </row>
    <row r="2048" spans="1:22" x14ac:dyDescent="0.35">
      <c r="A2048" s="70">
        <f t="shared" si="40"/>
        <v>2029</v>
      </c>
      <c r="B2048" s="145">
        <v>948786.23310045898</v>
      </c>
      <c r="U2048" s="145">
        <v>2028</v>
      </c>
      <c r="V2048" s="145">
        <v>55130995.938686192</v>
      </c>
    </row>
    <row r="2049" spans="1:22" x14ac:dyDescent="0.35">
      <c r="A2049" s="70">
        <f t="shared" si="40"/>
        <v>2030</v>
      </c>
      <c r="B2049" s="145">
        <v>948786.23310045898</v>
      </c>
      <c r="U2049" s="145">
        <v>2029</v>
      </c>
      <c r="V2049" s="145">
        <v>14919665.088783633</v>
      </c>
    </row>
    <row r="2050" spans="1:22" x14ac:dyDescent="0.35">
      <c r="A2050" s="70">
        <f t="shared" si="40"/>
        <v>2031</v>
      </c>
      <c r="B2050" s="145">
        <v>948786.23310045898</v>
      </c>
      <c r="U2050" s="145">
        <v>2030</v>
      </c>
      <c r="V2050" s="145">
        <v>5486748.7541761249</v>
      </c>
    </row>
    <row r="2051" spans="1:22" x14ac:dyDescent="0.35">
      <c r="A2051" s="70">
        <f t="shared" si="40"/>
        <v>2032</v>
      </c>
      <c r="B2051" s="145">
        <v>948786.23310045898</v>
      </c>
      <c r="U2051" s="145">
        <v>2031</v>
      </c>
      <c r="V2051" s="145">
        <v>-15284042.578565812</v>
      </c>
    </row>
    <row r="2052" spans="1:22" x14ac:dyDescent="0.35">
      <c r="A2052" s="70">
        <f t="shared" si="40"/>
        <v>2033</v>
      </c>
      <c r="B2052" s="145">
        <v>948786.23310045898</v>
      </c>
      <c r="U2052" s="145">
        <v>2032</v>
      </c>
      <c r="V2052" s="145">
        <v>7281586.5604507662</v>
      </c>
    </row>
    <row r="2053" spans="1:22" x14ac:dyDescent="0.35">
      <c r="A2053" s="70">
        <f t="shared" si="40"/>
        <v>2034</v>
      </c>
      <c r="B2053" s="145">
        <v>948786.23310045898</v>
      </c>
      <c r="U2053" s="145">
        <v>2033</v>
      </c>
      <c r="V2053" s="145">
        <v>-3885254.979266949</v>
      </c>
    </row>
    <row r="2054" spans="1:22" x14ac:dyDescent="0.35">
      <c r="A2054" s="70">
        <f t="shared" si="40"/>
        <v>2035</v>
      </c>
      <c r="B2054" s="145">
        <v>948786.23310045898</v>
      </c>
      <c r="U2054" s="145">
        <v>2034</v>
      </c>
      <c r="V2054" s="145">
        <v>-12686405.751331046</v>
      </c>
    </row>
    <row r="2055" spans="1:22" x14ac:dyDescent="0.35">
      <c r="A2055" s="70">
        <f t="shared" si="40"/>
        <v>2036</v>
      </c>
      <c r="B2055" s="145">
        <v>948786.23310045898</v>
      </c>
      <c r="U2055" s="145">
        <v>2035</v>
      </c>
      <c r="V2055" s="145">
        <v>9888016.1560650617</v>
      </c>
    </row>
    <row r="2056" spans="1:22" x14ac:dyDescent="0.35">
      <c r="A2056" s="70">
        <f t="shared" si="40"/>
        <v>2037</v>
      </c>
      <c r="B2056" s="145">
        <v>948786.23310045898</v>
      </c>
      <c r="U2056" s="145">
        <v>2036</v>
      </c>
      <c r="V2056" s="145">
        <v>11454487.963606525</v>
      </c>
    </row>
    <row r="2057" spans="1:22" x14ac:dyDescent="0.35">
      <c r="A2057" s="70">
        <f t="shared" si="40"/>
        <v>2038</v>
      </c>
      <c r="B2057" s="145">
        <v>948786.23310045898</v>
      </c>
      <c r="U2057" s="145">
        <v>2037</v>
      </c>
      <c r="V2057" s="145">
        <v>11373965.82650191</v>
      </c>
    </row>
    <row r="2058" spans="1:22" x14ac:dyDescent="0.35">
      <c r="A2058" s="70">
        <f t="shared" si="40"/>
        <v>2039</v>
      </c>
      <c r="B2058" s="145">
        <v>948786.23310045898</v>
      </c>
      <c r="U2058" s="145">
        <v>2038</v>
      </c>
      <c r="V2058" s="145">
        <v>-361369.21085904539</v>
      </c>
    </row>
    <row r="2059" spans="1:22" x14ac:dyDescent="0.35">
      <c r="A2059" s="70">
        <f t="shared" si="40"/>
        <v>2040</v>
      </c>
      <c r="B2059" s="145">
        <v>948786.23310045898</v>
      </c>
      <c r="U2059" s="145">
        <v>2039</v>
      </c>
      <c r="V2059" s="145">
        <v>30771488.953092583</v>
      </c>
    </row>
    <row r="2060" spans="1:22" x14ac:dyDescent="0.35">
      <c r="A2060" s="70">
        <f t="shared" si="40"/>
        <v>2041</v>
      </c>
      <c r="B2060" s="145">
        <v>948786.23310045898</v>
      </c>
      <c r="U2060" s="145">
        <v>2040</v>
      </c>
      <c r="V2060" s="145">
        <v>28135355.562766433</v>
      </c>
    </row>
    <row r="2061" spans="1:22" x14ac:dyDescent="0.35">
      <c r="A2061" s="70">
        <f t="shared" si="40"/>
        <v>2042</v>
      </c>
      <c r="B2061" s="145">
        <v>948786.23310045898</v>
      </c>
      <c r="U2061" s="145">
        <v>2041</v>
      </c>
      <c r="V2061" s="145">
        <v>3961934.2464787513</v>
      </c>
    </row>
    <row r="2062" spans="1:22" x14ac:dyDescent="0.35">
      <c r="A2062" s="70">
        <f t="shared" si="40"/>
        <v>2043</v>
      </c>
      <c r="B2062" s="145">
        <v>948786.23310045898</v>
      </c>
      <c r="U2062" s="145">
        <v>2042</v>
      </c>
      <c r="V2062" s="145">
        <v>-14339526.529456517</v>
      </c>
    </row>
    <row r="2063" spans="1:22" x14ac:dyDescent="0.35">
      <c r="A2063" s="70">
        <f t="shared" si="40"/>
        <v>2044</v>
      </c>
      <c r="B2063" s="145">
        <v>948786.23310045898</v>
      </c>
      <c r="U2063" s="145">
        <v>2043</v>
      </c>
      <c r="V2063" s="145">
        <v>-8626183.4136159346</v>
      </c>
    </row>
    <row r="2064" spans="1:22" x14ac:dyDescent="0.35">
      <c r="A2064" s="70">
        <f t="shared" si="40"/>
        <v>2045</v>
      </c>
      <c r="B2064" s="145">
        <v>948786.23310045898</v>
      </c>
      <c r="U2064" s="145">
        <v>2044</v>
      </c>
      <c r="V2064" s="145">
        <v>-379154.57729874924</v>
      </c>
    </row>
    <row r="2065" spans="1:22" x14ac:dyDescent="0.35">
      <c r="A2065" s="70">
        <f t="shared" si="40"/>
        <v>2046</v>
      </c>
      <c r="B2065" s="145">
        <v>948786.23310045898</v>
      </c>
      <c r="U2065" s="145">
        <v>2045</v>
      </c>
      <c r="V2065" s="145">
        <v>19120795.889871724</v>
      </c>
    </row>
    <row r="2066" spans="1:22" x14ac:dyDescent="0.35">
      <c r="A2066" s="70">
        <f t="shared" si="40"/>
        <v>2047</v>
      </c>
      <c r="B2066" s="145">
        <v>948786.23310045898</v>
      </c>
      <c r="U2066" s="145">
        <v>2046</v>
      </c>
      <c r="V2066" s="145">
        <v>-16608791.14977536</v>
      </c>
    </row>
    <row r="2067" spans="1:22" x14ac:dyDescent="0.35">
      <c r="A2067" s="70">
        <f t="shared" si="40"/>
        <v>2048</v>
      </c>
      <c r="B2067" s="145">
        <v>948786.23310045898</v>
      </c>
      <c r="U2067" s="145">
        <v>2047</v>
      </c>
      <c r="V2067" s="145">
        <v>32419119.566673383</v>
      </c>
    </row>
    <row r="2068" spans="1:22" x14ac:dyDescent="0.35">
      <c r="A2068" s="70">
        <f t="shared" si="40"/>
        <v>2049</v>
      </c>
      <c r="B2068" s="145">
        <v>948786.23310045898</v>
      </c>
      <c r="U2068" s="145">
        <v>2048</v>
      </c>
      <c r="V2068" s="145">
        <v>30564939.092102483</v>
      </c>
    </row>
    <row r="2069" spans="1:22" x14ac:dyDescent="0.35">
      <c r="A2069" s="70">
        <f t="shared" si="40"/>
        <v>2050</v>
      </c>
      <c r="B2069" s="145">
        <v>948786.23310045898</v>
      </c>
      <c r="U2069" s="145">
        <v>2049</v>
      </c>
      <c r="V2069" s="145">
        <v>-1626327.015235411</v>
      </c>
    </row>
    <row r="2070" spans="1:22" x14ac:dyDescent="0.35">
      <c r="A2070" s="70">
        <f t="shared" ref="A2070:A2133" si="41">A2069+1</f>
        <v>2051</v>
      </c>
      <c r="B2070" s="145">
        <v>948786.23310045898</v>
      </c>
      <c r="U2070" s="145">
        <v>2050</v>
      </c>
      <c r="V2070" s="145">
        <v>-22361089.250749074</v>
      </c>
    </row>
    <row r="2071" spans="1:22" x14ac:dyDescent="0.35">
      <c r="A2071" s="70">
        <f t="shared" si="41"/>
        <v>2052</v>
      </c>
      <c r="B2071" s="145">
        <v>948786.23310045898</v>
      </c>
      <c r="U2071" s="145">
        <v>2051</v>
      </c>
      <c r="V2071" s="145">
        <v>-28954444.959006552</v>
      </c>
    </row>
    <row r="2072" spans="1:22" x14ac:dyDescent="0.35">
      <c r="A2072" s="70">
        <f t="shared" si="41"/>
        <v>2053</v>
      </c>
      <c r="B2072" s="145">
        <v>948786.23310045898</v>
      </c>
      <c r="U2072" s="145">
        <v>2052</v>
      </c>
      <c r="V2072" s="145">
        <v>-2313036.2931099907</v>
      </c>
    </row>
    <row r="2073" spans="1:22" x14ac:dyDescent="0.35">
      <c r="A2073" s="70">
        <f t="shared" si="41"/>
        <v>2054</v>
      </c>
      <c r="B2073" s="145">
        <v>948786.23310045898</v>
      </c>
      <c r="U2073" s="145">
        <v>2053</v>
      </c>
      <c r="V2073" s="145">
        <v>-7667169.0687656216</v>
      </c>
    </row>
    <row r="2074" spans="1:22" x14ac:dyDescent="0.35">
      <c r="A2074" s="70">
        <f t="shared" si="41"/>
        <v>2055</v>
      </c>
      <c r="B2074" s="145">
        <v>948786.23310045898</v>
      </c>
      <c r="U2074" s="145">
        <v>2054</v>
      </c>
      <c r="V2074" s="145">
        <v>9343574.7710468769</v>
      </c>
    </row>
    <row r="2075" spans="1:22" x14ac:dyDescent="0.35">
      <c r="A2075" s="70">
        <f t="shared" si="41"/>
        <v>2056</v>
      </c>
      <c r="B2075" s="145">
        <v>948786.23310045898</v>
      </c>
      <c r="U2075" s="145">
        <v>2055</v>
      </c>
      <c r="V2075" s="145">
        <v>-19701684.325208575</v>
      </c>
    </row>
    <row r="2076" spans="1:22" x14ac:dyDescent="0.35">
      <c r="A2076" s="70">
        <f t="shared" si="41"/>
        <v>2057</v>
      </c>
      <c r="B2076" s="145">
        <v>948786.23310045898</v>
      </c>
      <c r="U2076" s="145">
        <v>2056</v>
      </c>
      <c r="V2076" s="145">
        <v>-15441162.349681385</v>
      </c>
    </row>
    <row r="2077" spans="1:22" x14ac:dyDescent="0.35">
      <c r="A2077" s="70">
        <f t="shared" si="41"/>
        <v>2058</v>
      </c>
      <c r="B2077" s="145">
        <v>948786.23310045898</v>
      </c>
      <c r="U2077" s="145">
        <v>2057</v>
      </c>
      <c r="V2077" s="145">
        <v>-543223.69538096339</v>
      </c>
    </row>
    <row r="2078" spans="1:22" x14ac:dyDescent="0.35">
      <c r="A2078" s="70">
        <f t="shared" si="41"/>
        <v>2059</v>
      </c>
      <c r="B2078" s="145">
        <v>948786.23310045898</v>
      </c>
      <c r="U2078" s="145">
        <v>2058</v>
      </c>
      <c r="V2078" s="145">
        <v>40012014.593379997</v>
      </c>
    </row>
    <row r="2079" spans="1:22" x14ac:dyDescent="0.35">
      <c r="A2079" s="70">
        <f t="shared" si="41"/>
        <v>2060</v>
      </c>
      <c r="B2079" s="145">
        <v>948786.23310045898</v>
      </c>
      <c r="U2079" s="145">
        <v>2059</v>
      </c>
      <c r="V2079" s="145">
        <v>24117141.761788934</v>
      </c>
    </row>
    <row r="2080" spans="1:22" x14ac:dyDescent="0.35">
      <c r="A2080" s="70">
        <f t="shared" si="41"/>
        <v>2061</v>
      </c>
      <c r="B2080" s="145">
        <v>948786.23310045898</v>
      </c>
      <c r="U2080" s="145">
        <v>2060</v>
      </c>
      <c r="V2080" s="145">
        <v>8531282.2649979629</v>
      </c>
    </row>
    <row r="2081" spans="1:22" x14ac:dyDescent="0.35">
      <c r="A2081" s="70">
        <f t="shared" si="41"/>
        <v>2062</v>
      </c>
      <c r="B2081" s="145">
        <v>948786.23310045898</v>
      </c>
      <c r="U2081" s="145">
        <v>2061</v>
      </c>
      <c r="V2081" s="145">
        <v>-3527181.5628870018</v>
      </c>
    </row>
    <row r="2082" spans="1:22" x14ac:dyDescent="0.35">
      <c r="A2082" s="70">
        <f t="shared" si="41"/>
        <v>2063</v>
      </c>
      <c r="B2082" s="145">
        <v>948786.23310045898</v>
      </c>
      <c r="U2082" s="145">
        <v>2062</v>
      </c>
      <c r="V2082" s="145">
        <v>9200857.8368532881</v>
      </c>
    </row>
    <row r="2083" spans="1:22" x14ac:dyDescent="0.35">
      <c r="A2083" s="70">
        <f t="shared" si="41"/>
        <v>2064</v>
      </c>
      <c r="B2083" s="145">
        <v>948786.23310045898</v>
      </c>
      <c r="U2083" s="145">
        <v>2063</v>
      </c>
      <c r="V2083" s="145">
        <v>31020552.356080733</v>
      </c>
    </row>
    <row r="2084" spans="1:22" x14ac:dyDescent="0.35">
      <c r="A2084" s="70">
        <f t="shared" si="41"/>
        <v>2065</v>
      </c>
      <c r="B2084" s="145">
        <v>948786.23310045898</v>
      </c>
      <c r="U2084" s="145">
        <v>2064</v>
      </c>
      <c r="V2084" s="145">
        <v>-18109099.292752448</v>
      </c>
    </row>
    <row r="2085" spans="1:22" x14ac:dyDescent="0.35">
      <c r="A2085" s="70">
        <f t="shared" si="41"/>
        <v>2066</v>
      </c>
      <c r="B2085" s="145">
        <v>948786.23310045898</v>
      </c>
      <c r="U2085" s="145">
        <v>2065</v>
      </c>
      <c r="V2085" s="145">
        <v>-487753.08662023395</v>
      </c>
    </row>
    <row r="2086" spans="1:22" x14ac:dyDescent="0.35">
      <c r="A2086" s="70">
        <f t="shared" si="41"/>
        <v>2067</v>
      </c>
      <c r="B2086" s="145">
        <v>948786.23310045898</v>
      </c>
      <c r="U2086" s="145">
        <v>2066</v>
      </c>
      <c r="V2086" s="145">
        <v>6355891.3986420818</v>
      </c>
    </row>
    <row r="2087" spans="1:22" x14ac:dyDescent="0.35">
      <c r="A2087" s="70">
        <f t="shared" si="41"/>
        <v>2068</v>
      </c>
      <c r="B2087" s="145">
        <v>948786.23310045898</v>
      </c>
      <c r="U2087" s="145">
        <v>2067</v>
      </c>
      <c r="V2087" s="145">
        <v>8300897.3129391111</v>
      </c>
    </row>
    <row r="2088" spans="1:22" x14ac:dyDescent="0.35">
      <c r="A2088" s="70">
        <f t="shared" si="41"/>
        <v>2069</v>
      </c>
      <c r="B2088" s="145">
        <v>948786.23310045898</v>
      </c>
      <c r="U2088" s="145">
        <v>2068</v>
      </c>
      <c r="V2088" s="145">
        <v>-33646760.423218034</v>
      </c>
    </row>
    <row r="2089" spans="1:22" x14ac:dyDescent="0.35">
      <c r="A2089" s="70">
        <f t="shared" si="41"/>
        <v>2070</v>
      </c>
      <c r="B2089" s="145">
        <v>948786.23310045898</v>
      </c>
      <c r="U2089" s="145">
        <v>2069</v>
      </c>
      <c r="V2089" s="145">
        <v>-4182640.9057325851</v>
      </c>
    </row>
    <row r="2090" spans="1:22" x14ac:dyDescent="0.35">
      <c r="A2090" s="70">
        <f t="shared" si="41"/>
        <v>2071</v>
      </c>
      <c r="B2090" s="145">
        <v>948786.23310045898</v>
      </c>
      <c r="U2090" s="145">
        <v>2070</v>
      </c>
      <c r="V2090" s="145">
        <v>-10037731.828876989</v>
      </c>
    </row>
    <row r="2091" spans="1:22" x14ac:dyDescent="0.35">
      <c r="A2091" s="70">
        <f t="shared" si="41"/>
        <v>2072</v>
      </c>
      <c r="B2091" s="145">
        <v>948786.23310045898</v>
      </c>
      <c r="U2091" s="145">
        <v>2071</v>
      </c>
      <c r="V2091" s="145">
        <v>9828477.4209052697</v>
      </c>
    </row>
    <row r="2092" spans="1:22" x14ac:dyDescent="0.35">
      <c r="A2092" s="70">
        <f t="shared" si="41"/>
        <v>2073</v>
      </c>
      <c r="B2092" s="145">
        <v>948786.23310045898</v>
      </c>
      <c r="U2092" s="145">
        <v>2072</v>
      </c>
      <c r="V2092" s="145">
        <v>-14390783.057228364</v>
      </c>
    </row>
    <row r="2093" spans="1:22" x14ac:dyDescent="0.35">
      <c r="A2093" s="70">
        <f t="shared" si="41"/>
        <v>2074</v>
      </c>
      <c r="B2093" s="145">
        <v>948786.23310045898</v>
      </c>
      <c r="U2093" s="145">
        <v>2073</v>
      </c>
      <c r="V2093" s="145">
        <v>-9651482.7431496792</v>
      </c>
    </row>
    <row r="2094" spans="1:22" x14ac:dyDescent="0.35">
      <c r="A2094" s="70">
        <f t="shared" si="41"/>
        <v>2075</v>
      </c>
      <c r="B2094" s="145">
        <v>948786.23310045898</v>
      </c>
      <c r="U2094" s="145">
        <v>2074</v>
      </c>
      <c r="V2094" s="145">
        <v>-2302260.5577484295</v>
      </c>
    </row>
    <row r="2095" spans="1:22" x14ac:dyDescent="0.35">
      <c r="A2095" s="70">
        <f t="shared" si="41"/>
        <v>2076</v>
      </c>
      <c r="B2095" s="145">
        <v>948786.23310045898</v>
      </c>
      <c r="U2095" s="145">
        <v>2075</v>
      </c>
      <c r="V2095" s="145">
        <v>36809777.908701926</v>
      </c>
    </row>
    <row r="2096" spans="1:22" x14ac:dyDescent="0.35">
      <c r="A2096" s="70">
        <f t="shared" si="41"/>
        <v>2077</v>
      </c>
      <c r="B2096" s="145">
        <v>948786.23310045898</v>
      </c>
      <c r="U2096" s="145">
        <v>2076</v>
      </c>
      <c r="V2096" s="145">
        <v>-2732459.4221697114</v>
      </c>
    </row>
    <row r="2097" spans="1:22" x14ac:dyDescent="0.35">
      <c r="A2097" s="70">
        <f t="shared" si="41"/>
        <v>2078</v>
      </c>
      <c r="B2097" s="145">
        <v>948786.23310045898</v>
      </c>
      <c r="U2097" s="145">
        <v>2077</v>
      </c>
      <c r="V2097" s="145">
        <v>-22282812.064650718</v>
      </c>
    </row>
    <row r="2098" spans="1:22" x14ac:dyDescent="0.35">
      <c r="A2098" s="70">
        <f t="shared" si="41"/>
        <v>2079</v>
      </c>
      <c r="B2098" s="145">
        <v>948786.23310045898</v>
      </c>
      <c r="U2098" s="145">
        <v>2078</v>
      </c>
      <c r="V2098" s="145">
        <v>4313798.0913772099</v>
      </c>
    </row>
    <row r="2099" spans="1:22" x14ac:dyDescent="0.35">
      <c r="A2099" s="70">
        <f t="shared" si="41"/>
        <v>2080</v>
      </c>
      <c r="B2099" s="145">
        <v>948786.23310045898</v>
      </c>
      <c r="U2099" s="145">
        <v>2079</v>
      </c>
      <c r="V2099" s="145">
        <v>-16671199.515539125</v>
      </c>
    </row>
    <row r="2100" spans="1:22" x14ac:dyDescent="0.35">
      <c r="A2100" s="70">
        <f t="shared" si="41"/>
        <v>2081</v>
      </c>
      <c r="B2100" s="145">
        <v>948786.23310045898</v>
      </c>
      <c r="U2100" s="145">
        <v>2080</v>
      </c>
      <c r="V2100" s="145">
        <v>-9578602.0584318284</v>
      </c>
    </row>
    <row r="2101" spans="1:22" x14ac:dyDescent="0.35">
      <c r="A2101" s="70">
        <f t="shared" si="41"/>
        <v>2082</v>
      </c>
      <c r="B2101" s="145">
        <v>948786.23310045898</v>
      </c>
      <c r="U2101" s="145">
        <v>2081</v>
      </c>
      <c r="V2101" s="145">
        <v>26665493.108114615</v>
      </c>
    </row>
    <row r="2102" spans="1:22" x14ac:dyDescent="0.35">
      <c r="A2102" s="70">
        <f t="shared" si="41"/>
        <v>2083</v>
      </c>
      <c r="B2102" s="145">
        <v>948786.23310045898</v>
      </c>
      <c r="U2102" s="145">
        <v>2082</v>
      </c>
      <c r="V2102" s="145">
        <v>8150751.6573004313</v>
      </c>
    </row>
    <row r="2103" spans="1:22" x14ac:dyDescent="0.35">
      <c r="A2103" s="70">
        <f t="shared" si="41"/>
        <v>2084</v>
      </c>
      <c r="B2103" s="145">
        <v>948786.23310045898</v>
      </c>
      <c r="U2103" s="145">
        <v>2083</v>
      </c>
      <c r="V2103" s="145">
        <v>-8142716.8249695022</v>
      </c>
    </row>
    <row r="2104" spans="1:22" x14ac:dyDescent="0.35">
      <c r="A2104" s="70">
        <f t="shared" si="41"/>
        <v>2085</v>
      </c>
      <c r="B2104" s="145">
        <v>948786.23310045898</v>
      </c>
      <c r="U2104" s="145">
        <v>2084</v>
      </c>
      <c r="V2104" s="145">
        <v>7432275.1680092998</v>
      </c>
    </row>
    <row r="2105" spans="1:22" x14ac:dyDescent="0.35">
      <c r="A2105" s="70">
        <f t="shared" si="41"/>
        <v>2086</v>
      </c>
      <c r="B2105" s="145">
        <v>948786.23310045898</v>
      </c>
      <c r="U2105" s="145">
        <v>2085</v>
      </c>
      <c r="V2105" s="145">
        <v>46882950.758239508</v>
      </c>
    </row>
    <row r="2106" spans="1:22" x14ac:dyDescent="0.35">
      <c r="A2106" s="70">
        <f t="shared" si="41"/>
        <v>2087</v>
      </c>
      <c r="B2106" s="145">
        <v>948786.23310045898</v>
      </c>
      <c r="U2106" s="145">
        <v>2086</v>
      </c>
      <c r="V2106" s="145">
        <v>34068953.546828076</v>
      </c>
    </row>
    <row r="2107" spans="1:22" x14ac:dyDescent="0.35">
      <c r="A2107" s="70">
        <f t="shared" si="41"/>
        <v>2088</v>
      </c>
      <c r="B2107" s="145">
        <v>948786.23310045898</v>
      </c>
      <c r="U2107" s="145">
        <v>2087</v>
      </c>
      <c r="V2107" s="145">
        <v>-15898840.211687729</v>
      </c>
    </row>
    <row r="2108" spans="1:22" x14ac:dyDescent="0.35">
      <c r="A2108" s="70">
        <f t="shared" si="41"/>
        <v>2089</v>
      </c>
      <c r="B2108" s="145">
        <v>948786.23310045898</v>
      </c>
      <c r="U2108" s="145">
        <v>2088</v>
      </c>
      <c r="V2108" s="145">
        <v>7063309.6286513209</v>
      </c>
    </row>
    <row r="2109" spans="1:22" x14ac:dyDescent="0.35">
      <c r="A2109" s="70">
        <f t="shared" si="41"/>
        <v>2090</v>
      </c>
      <c r="B2109" s="145">
        <v>948786.23310045898</v>
      </c>
      <c r="U2109" s="145">
        <v>2089</v>
      </c>
      <c r="V2109" s="145">
        <v>13971371.682860557</v>
      </c>
    </row>
    <row r="2110" spans="1:22" x14ac:dyDescent="0.35">
      <c r="A2110" s="70">
        <f t="shared" si="41"/>
        <v>2091</v>
      </c>
      <c r="B2110" s="145">
        <v>948786.23310045898</v>
      </c>
      <c r="U2110" s="145">
        <v>2090</v>
      </c>
      <c r="V2110" s="145">
        <v>-12977674.432704931</v>
      </c>
    </row>
    <row r="2111" spans="1:22" x14ac:dyDescent="0.35">
      <c r="A2111" s="70">
        <f t="shared" si="41"/>
        <v>2092</v>
      </c>
      <c r="B2111" s="145">
        <v>948786.23310045898</v>
      </c>
      <c r="U2111" s="145">
        <v>2091</v>
      </c>
      <c r="V2111" s="145">
        <v>18941317.144820958</v>
      </c>
    </row>
    <row r="2112" spans="1:22" x14ac:dyDescent="0.35">
      <c r="A2112" s="70">
        <f t="shared" si="41"/>
        <v>2093</v>
      </c>
      <c r="B2112" s="145">
        <v>948786.23310045898</v>
      </c>
      <c r="U2112" s="145">
        <v>2092</v>
      </c>
      <c r="V2112" s="145">
        <v>5311051.1827781796</v>
      </c>
    </row>
    <row r="2113" spans="1:22" x14ac:dyDescent="0.35">
      <c r="A2113" s="70">
        <f t="shared" si="41"/>
        <v>2094</v>
      </c>
      <c r="B2113" s="145">
        <v>948786.23310045898</v>
      </c>
      <c r="U2113" s="145">
        <v>2093</v>
      </c>
      <c r="V2113" s="145">
        <v>25011301.939143613</v>
      </c>
    </row>
    <row r="2114" spans="1:22" x14ac:dyDescent="0.35">
      <c r="A2114" s="70">
        <f t="shared" si="41"/>
        <v>2095</v>
      </c>
      <c r="B2114" s="145">
        <v>948786.23310045898</v>
      </c>
      <c r="U2114" s="145">
        <v>2094</v>
      </c>
      <c r="V2114" s="145">
        <v>-7572246.0323075075</v>
      </c>
    </row>
    <row r="2115" spans="1:22" x14ac:dyDescent="0.35">
      <c r="A2115" s="70">
        <f t="shared" si="41"/>
        <v>2096</v>
      </c>
      <c r="B2115" s="145">
        <v>948786.23310045898</v>
      </c>
      <c r="U2115" s="145">
        <v>2095</v>
      </c>
      <c r="V2115" s="145">
        <v>-5917063.4324060641</v>
      </c>
    </row>
    <row r="2116" spans="1:22" x14ac:dyDescent="0.35">
      <c r="A2116" s="70">
        <f t="shared" si="41"/>
        <v>2097</v>
      </c>
      <c r="B2116" s="145">
        <v>948786.23310045898</v>
      </c>
      <c r="U2116" s="145">
        <v>2096</v>
      </c>
      <c r="V2116" s="145">
        <v>15585225.399513178</v>
      </c>
    </row>
    <row r="2117" spans="1:22" x14ac:dyDescent="0.35">
      <c r="A2117" s="70">
        <f t="shared" si="41"/>
        <v>2098</v>
      </c>
      <c r="B2117" s="145">
        <v>948786.23310045898</v>
      </c>
      <c r="U2117" s="145">
        <v>2097</v>
      </c>
      <c r="V2117" s="145">
        <v>1022250.0749112442</v>
      </c>
    </row>
    <row r="2118" spans="1:22" x14ac:dyDescent="0.35">
      <c r="A2118" s="70">
        <f t="shared" si="41"/>
        <v>2099</v>
      </c>
      <c r="B2118" s="145">
        <v>948786.23310045898</v>
      </c>
      <c r="U2118" s="145">
        <v>2098</v>
      </c>
      <c r="V2118" s="145">
        <v>-28394086.31258928</v>
      </c>
    </row>
    <row r="2119" spans="1:22" x14ac:dyDescent="0.35">
      <c r="A2119" s="70">
        <f t="shared" si="41"/>
        <v>2100</v>
      </c>
      <c r="B2119" s="145">
        <v>948786.23310045898</v>
      </c>
      <c r="U2119" s="145">
        <v>2099</v>
      </c>
      <c r="V2119" s="145">
        <v>-8992225.864002943</v>
      </c>
    </row>
    <row r="2120" spans="1:22" x14ac:dyDescent="0.35">
      <c r="A2120" s="70">
        <f t="shared" si="41"/>
        <v>2101</v>
      </c>
      <c r="B2120" s="145">
        <v>948786.23310045898</v>
      </c>
      <c r="U2120" s="145">
        <v>2100</v>
      </c>
      <c r="V2120" s="145">
        <v>-9893509.1280039065</v>
      </c>
    </row>
    <row r="2121" spans="1:22" x14ac:dyDescent="0.35">
      <c r="A2121" s="70">
        <f t="shared" si="41"/>
        <v>2102</v>
      </c>
      <c r="B2121" s="145">
        <v>948786.23310045898</v>
      </c>
      <c r="U2121" s="145">
        <v>2101</v>
      </c>
      <c r="V2121" s="145">
        <v>8334875.9936158173</v>
      </c>
    </row>
    <row r="2122" spans="1:22" x14ac:dyDescent="0.35">
      <c r="A2122" s="70">
        <f t="shared" si="41"/>
        <v>2103</v>
      </c>
      <c r="B2122" s="145">
        <v>948786.23310045898</v>
      </c>
      <c r="U2122" s="145">
        <v>2102</v>
      </c>
      <c r="V2122" s="145">
        <v>-4409026.2511116192</v>
      </c>
    </row>
    <row r="2123" spans="1:22" x14ac:dyDescent="0.35">
      <c r="A2123" s="70">
        <f t="shared" si="41"/>
        <v>2104</v>
      </c>
      <c r="B2123" s="145">
        <v>948786.23310045898</v>
      </c>
      <c r="U2123" s="145">
        <v>2103</v>
      </c>
      <c r="V2123" s="145">
        <v>223818.78873455524</v>
      </c>
    </row>
    <row r="2124" spans="1:22" x14ac:dyDescent="0.35">
      <c r="A2124" s="70">
        <f t="shared" si="41"/>
        <v>2105</v>
      </c>
      <c r="B2124" s="145">
        <v>948786.23310045898</v>
      </c>
      <c r="U2124" s="145">
        <v>2104</v>
      </c>
      <c r="V2124" s="145">
        <v>17910510.785566293</v>
      </c>
    </row>
    <row r="2125" spans="1:22" x14ac:dyDescent="0.35">
      <c r="A2125" s="70">
        <f t="shared" si="41"/>
        <v>2106</v>
      </c>
      <c r="B2125" s="145">
        <v>948786.23310045898</v>
      </c>
      <c r="U2125" s="145">
        <v>2105</v>
      </c>
      <c r="V2125" s="145">
        <v>6304763.4540635794</v>
      </c>
    </row>
    <row r="2126" spans="1:22" x14ac:dyDescent="0.35">
      <c r="A2126" s="70">
        <f t="shared" si="41"/>
        <v>2107</v>
      </c>
      <c r="B2126" s="145">
        <v>948786.23310045898</v>
      </c>
      <c r="U2126" s="145">
        <v>2106</v>
      </c>
      <c r="V2126" s="145">
        <v>-20697481.501058131</v>
      </c>
    </row>
    <row r="2127" spans="1:22" x14ac:dyDescent="0.35">
      <c r="A2127" s="70">
        <f t="shared" si="41"/>
        <v>2108</v>
      </c>
      <c r="B2127" s="145">
        <v>948786.23310045898</v>
      </c>
      <c r="U2127" s="145">
        <v>2107</v>
      </c>
      <c r="V2127" s="145">
        <v>-13348391.995607873</v>
      </c>
    </row>
    <row r="2128" spans="1:22" x14ac:dyDescent="0.35">
      <c r="A2128" s="70">
        <f t="shared" si="41"/>
        <v>2109</v>
      </c>
      <c r="B2128" s="145">
        <v>948786.23310045898</v>
      </c>
      <c r="U2128" s="145">
        <v>2108</v>
      </c>
      <c r="V2128" s="145">
        <v>-497269.38410131633</v>
      </c>
    </row>
    <row r="2129" spans="1:22" x14ac:dyDescent="0.35">
      <c r="A2129" s="70">
        <f t="shared" si="41"/>
        <v>2110</v>
      </c>
      <c r="B2129" s="145">
        <v>948786.23310045898</v>
      </c>
      <c r="U2129" s="145">
        <v>2109</v>
      </c>
      <c r="V2129" s="145">
        <v>22055449.036457621</v>
      </c>
    </row>
    <row r="2130" spans="1:22" x14ac:dyDescent="0.35">
      <c r="A2130" s="70">
        <f t="shared" si="41"/>
        <v>2111</v>
      </c>
      <c r="B2130" s="145">
        <v>948786.23310045898</v>
      </c>
      <c r="U2130" s="145">
        <v>2110</v>
      </c>
      <c r="V2130" s="145">
        <v>4615202.3690171912</v>
      </c>
    </row>
    <row r="2131" spans="1:22" x14ac:dyDescent="0.35">
      <c r="A2131" s="70">
        <f t="shared" si="41"/>
        <v>2112</v>
      </c>
      <c r="B2131" s="145">
        <v>948786.23310045898</v>
      </c>
      <c r="U2131" s="145">
        <v>2111</v>
      </c>
      <c r="V2131" s="145">
        <v>49560599.073311009</v>
      </c>
    </row>
    <row r="2132" spans="1:22" x14ac:dyDescent="0.35">
      <c r="A2132" s="70">
        <f t="shared" si="41"/>
        <v>2113</v>
      </c>
      <c r="B2132" s="145">
        <v>948786.23310045898</v>
      </c>
      <c r="U2132" s="145">
        <v>2112</v>
      </c>
      <c r="V2132" s="145">
        <v>-8912677.8011275735</v>
      </c>
    </row>
    <row r="2133" spans="1:22" x14ac:dyDescent="0.35">
      <c r="A2133" s="70">
        <f t="shared" si="41"/>
        <v>2114</v>
      </c>
      <c r="B2133" s="145">
        <v>948786.23310045898</v>
      </c>
      <c r="U2133" s="145">
        <v>2113</v>
      </c>
      <c r="V2133" s="145">
        <v>-13005464.836916564</v>
      </c>
    </row>
    <row r="2134" spans="1:22" x14ac:dyDescent="0.35">
      <c r="A2134" s="70">
        <f t="shared" ref="A2134:A2197" si="42">A2133+1</f>
        <v>2115</v>
      </c>
      <c r="B2134" s="145">
        <v>948786.23310045898</v>
      </c>
      <c r="U2134" s="145">
        <v>2114</v>
      </c>
      <c r="V2134" s="145">
        <v>3514225.523292765</v>
      </c>
    </row>
    <row r="2135" spans="1:22" x14ac:dyDescent="0.35">
      <c r="A2135" s="70">
        <f t="shared" si="42"/>
        <v>2116</v>
      </c>
      <c r="B2135" s="145">
        <v>948786.23310045898</v>
      </c>
      <c r="U2135" s="145">
        <v>2115</v>
      </c>
      <c r="V2135" s="145">
        <v>-1585370.5467908308</v>
      </c>
    </row>
    <row r="2136" spans="1:22" x14ac:dyDescent="0.35">
      <c r="A2136" s="70">
        <f t="shared" si="42"/>
        <v>2117</v>
      </c>
      <c r="B2136" s="145">
        <v>948786.23310045898</v>
      </c>
      <c r="U2136" s="145">
        <v>2116</v>
      </c>
      <c r="V2136" s="145">
        <v>-11396979.475431476</v>
      </c>
    </row>
    <row r="2137" spans="1:22" x14ac:dyDescent="0.35">
      <c r="A2137" s="70">
        <f t="shared" si="42"/>
        <v>2118</v>
      </c>
      <c r="B2137" s="145">
        <v>948786.23310045898</v>
      </c>
      <c r="U2137" s="145">
        <v>2117</v>
      </c>
      <c r="V2137" s="145">
        <v>7417309.8701139651</v>
      </c>
    </row>
    <row r="2138" spans="1:22" x14ac:dyDescent="0.35">
      <c r="A2138" s="70">
        <f t="shared" si="42"/>
        <v>2119</v>
      </c>
      <c r="B2138" s="145">
        <v>948786.23310045898</v>
      </c>
      <c r="U2138" s="145">
        <v>2118</v>
      </c>
      <c r="V2138" s="145">
        <v>-940279.07508804649</v>
      </c>
    </row>
    <row r="2139" spans="1:22" x14ac:dyDescent="0.35">
      <c r="A2139" s="70">
        <f t="shared" si="42"/>
        <v>2120</v>
      </c>
      <c r="B2139" s="145">
        <v>948786.23310045898</v>
      </c>
      <c r="U2139" s="145">
        <v>2119</v>
      </c>
      <c r="V2139" s="145">
        <v>-932932.31284051947</v>
      </c>
    </row>
    <row r="2140" spans="1:22" x14ac:dyDescent="0.35">
      <c r="A2140" s="70">
        <f t="shared" si="42"/>
        <v>2121</v>
      </c>
      <c r="B2140" s="145">
        <v>948786.23310045898</v>
      </c>
      <c r="U2140" s="145">
        <v>2120</v>
      </c>
      <c r="V2140" s="145">
        <v>-4884246.4278031364</v>
      </c>
    </row>
    <row r="2141" spans="1:22" x14ac:dyDescent="0.35">
      <c r="A2141" s="70">
        <f t="shared" si="42"/>
        <v>2122</v>
      </c>
      <c r="B2141" s="145">
        <v>948786.23310045898</v>
      </c>
      <c r="U2141" s="145">
        <v>2121</v>
      </c>
      <c r="V2141" s="145">
        <v>39007672.032004356</v>
      </c>
    </row>
    <row r="2142" spans="1:22" x14ac:dyDescent="0.35">
      <c r="A2142" s="70">
        <f t="shared" si="42"/>
        <v>2123</v>
      </c>
      <c r="B2142" s="145">
        <v>948786.23310045898</v>
      </c>
      <c r="U2142" s="145">
        <v>2122</v>
      </c>
      <c r="V2142" s="145">
        <v>-7898739.0810618661</v>
      </c>
    </row>
    <row r="2143" spans="1:22" x14ac:dyDescent="0.35">
      <c r="A2143" s="70">
        <f t="shared" si="42"/>
        <v>2124</v>
      </c>
      <c r="B2143" s="145">
        <v>948786.23310045898</v>
      </c>
      <c r="U2143" s="145">
        <v>2123</v>
      </c>
      <c r="V2143" s="145">
        <v>33719307.667976774</v>
      </c>
    </row>
    <row r="2144" spans="1:22" x14ac:dyDescent="0.35">
      <c r="A2144" s="70">
        <f t="shared" si="42"/>
        <v>2125</v>
      </c>
      <c r="B2144" s="145">
        <v>948786.23310045898</v>
      </c>
      <c r="U2144" s="145">
        <v>2124</v>
      </c>
      <c r="V2144" s="145">
        <v>-19692776.652919024</v>
      </c>
    </row>
    <row r="2145" spans="1:22" x14ac:dyDescent="0.35">
      <c r="A2145" s="70">
        <f t="shared" si="42"/>
        <v>2126</v>
      </c>
      <c r="B2145" s="145">
        <v>948786.23310045898</v>
      </c>
      <c r="U2145" s="145">
        <v>2125</v>
      </c>
      <c r="V2145" s="145">
        <v>7880624.7025351338</v>
      </c>
    </row>
    <row r="2146" spans="1:22" x14ac:dyDescent="0.35">
      <c r="A2146" s="70">
        <f t="shared" si="42"/>
        <v>2127</v>
      </c>
      <c r="B2146" s="145">
        <v>948786.23310045898</v>
      </c>
      <c r="U2146" s="145">
        <v>2126</v>
      </c>
      <c r="V2146" s="145">
        <v>-8631509.407036785</v>
      </c>
    </row>
    <row r="2147" spans="1:22" x14ac:dyDescent="0.35">
      <c r="A2147" s="70">
        <f t="shared" si="42"/>
        <v>2128</v>
      </c>
      <c r="B2147" s="145">
        <v>948786.23310045898</v>
      </c>
      <c r="U2147" s="145">
        <v>2127</v>
      </c>
      <c r="V2147" s="145">
        <v>-6306726.0906814989</v>
      </c>
    </row>
    <row r="2148" spans="1:22" x14ac:dyDescent="0.35">
      <c r="A2148" s="70">
        <f t="shared" si="42"/>
        <v>2129</v>
      </c>
      <c r="B2148" s="145">
        <v>948786.23310045898</v>
      </c>
      <c r="U2148" s="145">
        <v>2128</v>
      </c>
      <c r="V2148" s="145">
        <v>19507183.558586631</v>
      </c>
    </row>
    <row r="2149" spans="1:22" x14ac:dyDescent="0.35">
      <c r="A2149" s="70">
        <f t="shared" si="42"/>
        <v>2130</v>
      </c>
      <c r="B2149" s="145">
        <v>948786.23310045898</v>
      </c>
      <c r="U2149" s="145">
        <v>2129</v>
      </c>
      <c r="V2149" s="145">
        <v>-6819562.790828988</v>
      </c>
    </row>
    <row r="2150" spans="1:22" x14ac:dyDescent="0.35">
      <c r="A2150" s="70">
        <f t="shared" si="42"/>
        <v>2131</v>
      </c>
      <c r="B2150" s="145">
        <v>948786.23310045898</v>
      </c>
      <c r="U2150" s="145">
        <v>2130</v>
      </c>
      <c r="V2150" s="145">
        <v>-22005631.407332219</v>
      </c>
    </row>
    <row r="2151" spans="1:22" x14ac:dyDescent="0.35">
      <c r="A2151" s="70">
        <f t="shared" si="42"/>
        <v>2132</v>
      </c>
      <c r="B2151" s="145">
        <v>948786.23310045898</v>
      </c>
      <c r="U2151" s="145">
        <v>2131</v>
      </c>
      <c r="V2151" s="145">
        <v>-25413834.624086771</v>
      </c>
    </row>
    <row r="2152" spans="1:22" x14ac:dyDescent="0.35">
      <c r="A2152" s="70">
        <f t="shared" si="42"/>
        <v>2133</v>
      </c>
      <c r="B2152" s="145">
        <v>948786.23310045898</v>
      </c>
      <c r="U2152" s="145">
        <v>2132</v>
      </c>
      <c r="V2152" s="145">
        <v>-11008838.559106618</v>
      </c>
    </row>
    <row r="2153" spans="1:22" x14ac:dyDescent="0.35">
      <c r="A2153" s="70">
        <f t="shared" si="42"/>
        <v>2134</v>
      </c>
      <c r="B2153" s="145">
        <v>948786.23310045898</v>
      </c>
      <c r="U2153" s="145">
        <v>2133</v>
      </c>
      <c r="V2153" s="145">
        <v>29086631.273500118</v>
      </c>
    </row>
    <row r="2154" spans="1:22" x14ac:dyDescent="0.35">
      <c r="A2154" s="70">
        <f t="shared" si="42"/>
        <v>2135</v>
      </c>
      <c r="B2154" s="145">
        <v>948786.23310045898</v>
      </c>
      <c r="U2154" s="145">
        <v>2134</v>
      </c>
      <c r="V2154" s="145">
        <v>42895817.959080622</v>
      </c>
    </row>
    <row r="2155" spans="1:22" x14ac:dyDescent="0.35">
      <c r="A2155" s="70">
        <f t="shared" si="42"/>
        <v>2136</v>
      </c>
      <c r="B2155" s="145">
        <v>948786.23310045898</v>
      </c>
      <c r="U2155" s="145">
        <v>2135</v>
      </c>
      <c r="V2155" s="145">
        <v>23750281.525308859</v>
      </c>
    </row>
    <row r="2156" spans="1:22" x14ac:dyDescent="0.35">
      <c r="A2156" s="70">
        <f t="shared" si="42"/>
        <v>2137</v>
      </c>
      <c r="B2156" s="145">
        <v>948786.23310045898</v>
      </c>
      <c r="U2156" s="145">
        <v>2136</v>
      </c>
      <c r="V2156" s="145">
        <v>-6160272.4781635199</v>
      </c>
    </row>
    <row r="2157" spans="1:22" x14ac:dyDescent="0.35">
      <c r="A2157" s="70">
        <f t="shared" si="42"/>
        <v>2138</v>
      </c>
      <c r="B2157" s="145">
        <v>948786.23310045898</v>
      </c>
      <c r="U2157" s="145">
        <v>2137</v>
      </c>
      <c r="V2157" s="145">
        <v>29751006.664809514</v>
      </c>
    </row>
    <row r="2158" spans="1:22" x14ac:dyDescent="0.35">
      <c r="A2158" s="70">
        <f t="shared" si="42"/>
        <v>2139</v>
      </c>
      <c r="B2158" s="145">
        <v>948786.23310045898</v>
      </c>
      <c r="U2158" s="145">
        <v>2138</v>
      </c>
      <c r="V2158" s="145">
        <v>24617602.77417193</v>
      </c>
    </row>
    <row r="2159" spans="1:22" x14ac:dyDescent="0.35">
      <c r="A2159" s="70">
        <f t="shared" si="42"/>
        <v>2140</v>
      </c>
      <c r="B2159" s="145">
        <v>948786.23310045898</v>
      </c>
      <c r="U2159" s="145">
        <v>2139</v>
      </c>
      <c r="V2159" s="145">
        <v>-14279272.131744094</v>
      </c>
    </row>
    <row r="2160" spans="1:22" x14ac:dyDescent="0.35">
      <c r="A2160" s="70">
        <f t="shared" si="42"/>
        <v>2141</v>
      </c>
      <c r="B2160" s="145">
        <v>948786.23310045898</v>
      </c>
      <c r="U2160" s="145">
        <v>2140</v>
      </c>
      <c r="V2160" s="145">
        <v>10898364.762960792</v>
      </c>
    </row>
    <row r="2161" spans="1:22" x14ac:dyDescent="0.35">
      <c r="A2161" s="70">
        <f t="shared" si="42"/>
        <v>2142</v>
      </c>
      <c r="B2161" s="145">
        <v>948786.23310045898</v>
      </c>
      <c r="U2161" s="145">
        <v>2141</v>
      </c>
      <c r="V2161" s="145">
        <v>-18414705.9219505</v>
      </c>
    </row>
    <row r="2162" spans="1:22" x14ac:dyDescent="0.35">
      <c r="A2162" s="70">
        <f t="shared" si="42"/>
        <v>2143</v>
      </c>
      <c r="B2162" s="145">
        <v>948786.23310045898</v>
      </c>
      <c r="U2162" s="145">
        <v>2142</v>
      </c>
      <c r="V2162" s="145">
        <v>55967.138386759907</v>
      </c>
    </row>
    <row r="2163" spans="1:22" x14ac:dyDescent="0.35">
      <c r="A2163" s="70">
        <f t="shared" si="42"/>
        <v>2144</v>
      </c>
      <c r="B2163" s="145">
        <v>948786.23310045898</v>
      </c>
      <c r="U2163" s="145">
        <v>2143</v>
      </c>
      <c r="V2163" s="145">
        <v>-9351605.2317217011</v>
      </c>
    </row>
    <row r="2164" spans="1:22" x14ac:dyDescent="0.35">
      <c r="A2164" s="70">
        <f t="shared" si="42"/>
        <v>2145</v>
      </c>
      <c r="B2164" s="145">
        <v>948786.23310045898</v>
      </c>
      <c r="U2164" s="145">
        <v>2144</v>
      </c>
      <c r="V2164" s="145">
        <v>13952749.857357901</v>
      </c>
    </row>
    <row r="2165" spans="1:22" x14ac:dyDescent="0.35">
      <c r="A2165" s="70">
        <f t="shared" si="42"/>
        <v>2146</v>
      </c>
      <c r="B2165" s="145">
        <v>948786.23310045898</v>
      </c>
      <c r="U2165" s="145">
        <v>2145</v>
      </c>
      <c r="V2165" s="145">
        <v>29489756.950389419</v>
      </c>
    </row>
    <row r="2166" spans="1:22" x14ac:dyDescent="0.35">
      <c r="A2166" s="70">
        <f t="shared" si="42"/>
        <v>2147</v>
      </c>
      <c r="B2166" s="145">
        <v>948786.23310045898</v>
      </c>
      <c r="U2166" s="145">
        <v>2146</v>
      </c>
      <c r="V2166" s="145">
        <v>2154491.2237949818</v>
      </c>
    </row>
    <row r="2167" spans="1:22" x14ac:dyDescent="0.35">
      <c r="A2167" s="70">
        <f t="shared" si="42"/>
        <v>2148</v>
      </c>
      <c r="B2167" s="145">
        <v>948786.23310045898</v>
      </c>
      <c r="U2167" s="145">
        <v>2147</v>
      </c>
      <c r="V2167" s="145">
        <v>-2177920.6035173982</v>
      </c>
    </row>
    <row r="2168" spans="1:22" x14ac:dyDescent="0.35">
      <c r="A2168" s="70">
        <f t="shared" si="42"/>
        <v>2149</v>
      </c>
      <c r="B2168" s="145">
        <v>948786.23310045898</v>
      </c>
      <c r="U2168" s="145">
        <v>2148</v>
      </c>
      <c r="V2168" s="145">
        <v>-12104043.397356888</v>
      </c>
    </row>
    <row r="2169" spans="1:22" x14ac:dyDescent="0.35">
      <c r="A2169" s="70">
        <f t="shared" si="42"/>
        <v>2150</v>
      </c>
      <c r="B2169" s="145">
        <v>948786.23310045898</v>
      </c>
      <c r="U2169" s="145">
        <v>2149</v>
      </c>
      <c r="V2169" s="145">
        <v>-3874809.5557610821</v>
      </c>
    </row>
    <row r="2170" spans="1:22" x14ac:dyDescent="0.35">
      <c r="A2170" s="70">
        <f t="shared" si="42"/>
        <v>2151</v>
      </c>
      <c r="B2170" s="145">
        <v>948786.23310045898</v>
      </c>
      <c r="U2170" s="145">
        <v>2150</v>
      </c>
      <c r="V2170" s="145">
        <v>28619766.093963824</v>
      </c>
    </row>
    <row r="2171" spans="1:22" x14ac:dyDescent="0.35">
      <c r="A2171" s="70">
        <f t="shared" si="42"/>
        <v>2152</v>
      </c>
      <c r="B2171" s="145">
        <v>948786.23310045898</v>
      </c>
      <c r="U2171" s="145">
        <v>2151</v>
      </c>
      <c r="V2171" s="145">
        <v>-4656615.6132373884</v>
      </c>
    </row>
    <row r="2172" spans="1:22" x14ac:dyDescent="0.35">
      <c r="A2172" s="70">
        <f t="shared" si="42"/>
        <v>2153</v>
      </c>
      <c r="B2172" s="145">
        <v>948786.23310045898</v>
      </c>
      <c r="U2172" s="145">
        <v>2152</v>
      </c>
      <c r="V2172" s="145">
        <v>32708779.437302157</v>
      </c>
    </row>
    <row r="2173" spans="1:22" x14ac:dyDescent="0.35">
      <c r="A2173" s="70">
        <f t="shared" si="42"/>
        <v>2154</v>
      </c>
      <c r="B2173" s="145">
        <v>948786.23310045898</v>
      </c>
      <c r="U2173" s="145">
        <v>2153</v>
      </c>
      <c r="V2173" s="145">
        <v>31906967.35024859</v>
      </c>
    </row>
    <row r="2174" spans="1:22" x14ac:dyDescent="0.35">
      <c r="A2174" s="70">
        <f t="shared" si="42"/>
        <v>2155</v>
      </c>
      <c r="B2174" s="145">
        <v>948786.23310045898</v>
      </c>
      <c r="U2174" s="145">
        <v>2154</v>
      </c>
      <c r="V2174" s="145">
        <v>-516765.81079206616</v>
      </c>
    </row>
    <row r="2175" spans="1:22" x14ac:dyDescent="0.35">
      <c r="A2175" s="70">
        <f t="shared" si="42"/>
        <v>2156</v>
      </c>
      <c r="B2175" s="145">
        <v>948786.23310045898</v>
      </c>
      <c r="U2175" s="145">
        <v>2155</v>
      </c>
      <c r="V2175" s="145">
        <v>-11617975.957784217</v>
      </c>
    </row>
    <row r="2176" spans="1:22" x14ac:dyDescent="0.35">
      <c r="A2176" s="70">
        <f t="shared" si="42"/>
        <v>2157</v>
      </c>
      <c r="B2176" s="145">
        <v>948786.23310045898</v>
      </c>
      <c r="U2176" s="145">
        <v>2156</v>
      </c>
      <c r="V2176" s="145">
        <v>13078699.185431764</v>
      </c>
    </row>
    <row r="2177" spans="1:22" x14ac:dyDescent="0.35">
      <c r="A2177" s="70">
        <f t="shared" si="42"/>
        <v>2158</v>
      </c>
      <c r="B2177" s="145">
        <v>948786.23310045898</v>
      </c>
      <c r="U2177" s="145">
        <v>2157</v>
      </c>
      <c r="V2177" s="145">
        <v>-6250792.7826629318</v>
      </c>
    </row>
    <row r="2178" spans="1:22" x14ac:dyDescent="0.35">
      <c r="A2178" s="70">
        <f t="shared" si="42"/>
        <v>2159</v>
      </c>
      <c r="B2178" s="145">
        <v>948786.23310045898</v>
      </c>
      <c r="U2178" s="145">
        <v>2158</v>
      </c>
      <c r="V2178" s="145">
        <v>2799539.4626077637</v>
      </c>
    </row>
    <row r="2179" spans="1:22" x14ac:dyDescent="0.35">
      <c r="A2179" s="70">
        <f t="shared" si="42"/>
        <v>2160</v>
      </c>
      <c r="B2179" s="145">
        <v>948786.23310045898</v>
      </c>
      <c r="U2179" s="145">
        <v>2159</v>
      </c>
      <c r="V2179" s="145">
        <v>-29612170.834820546</v>
      </c>
    </row>
    <row r="2180" spans="1:22" x14ac:dyDescent="0.35">
      <c r="A2180" s="70">
        <f t="shared" si="42"/>
        <v>2161</v>
      </c>
      <c r="B2180" s="145">
        <v>948786.23310045898</v>
      </c>
      <c r="U2180" s="145">
        <v>2160</v>
      </c>
      <c r="V2180" s="145">
        <v>-7564455.1721793469</v>
      </c>
    </row>
    <row r="2181" spans="1:22" x14ac:dyDescent="0.35">
      <c r="A2181" s="70">
        <f t="shared" si="42"/>
        <v>2162</v>
      </c>
      <c r="B2181" s="145">
        <v>948786.23310045898</v>
      </c>
      <c r="U2181" s="145">
        <v>2161</v>
      </c>
      <c r="V2181" s="145">
        <v>15409563.646817438</v>
      </c>
    </row>
    <row r="2182" spans="1:22" x14ac:dyDescent="0.35">
      <c r="A2182" s="70">
        <f t="shared" si="42"/>
        <v>2163</v>
      </c>
      <c r="B2182" s="145">
        <v>948786.23310045898</v>
      </c>
      <c r="U2182" s="145">
        <v>2162</v>
      </c>
      <c r="V2182" s="145">
        <v>25248610.517041512</v>
      </c>
    </row>
    <row r="2183" spans="1:22" x14ac:dyDescent="0.35">
      <c r="A2183" s="70">
        <f t="shared" si="42"/>
        <v>2164</v>
      </c>
      <c r="B2183" s="145">
        <v>948786.23310045898</v>
      </c>
      <c r="U2183" s="145">
        <v>2163</v>
      </c>
      <c r="V2183" s="145">
        <v>-17385493.246548645</v>
      </c>
    </row>
    <row r="2184" spans="1:22" x14ac:dyDescent="0.35">
      <c r="A2184" s="70">
        <f t="shared" si="42"/>
        <v>2165</v>
      </c>
      <c r="B2184" s="145">
        <v>948786.23310045898</v>
      </c>
      <c r="U2184" s="145">
        <v>2164</v>
      </c>
      <c r="V2184" s="145">
        <v>-20209661.326010853</v>
      </c>
    </row>
    <row r="2185" spans="1:22" x14ac:dyDescent="0.35">
      <c r="A2185" s="70">
        <f t="shared" si="42"/>
        <v>2166</v>
      </c>
      <c r="B2185" s="145">
        <v>948786.23310045898</v>
      </c>
      <c r="U2185" s="145">
        <v>2165</v>
      </c>
      <c r="V2185" s="145">
        <v>-13023888.815274436</v>
      </c>
    </row>
    <row r="2186" spans="1:22" x14ac:dyDescent="0.35">
      <c r="A2186" s="70">
        <f t="shared" si="42"/>
        <v>2167</v>
      </c>
      <c r="B2186" s="145">
        <v>948786.23310045898</v>
      </c>
      <c r="U2186" s="145">
        <v>2166</v>
      </c>
      <c r="V2186" s="145">
        <v>-11086289.692477401</v>
      </c>
    </row>
    <row r="2187" spans="1:22" x14ac:dyDescent="0.35">
      <c r="A2187" s="70">
        <f t="shared" si="42"/>
        <v>2168</v>
      </c>
      <c r="B2187" s="145">
        <v>948786.23310045898</v>
      </c>
      <c r="U2187" s="145">
        <v>2167</v>
      </c>
      <c r="V2187" s="145">
        <v>4550898.7265261821</v>
      </c>
    </row>
    <row r="2188" spans="1:22" x14ac:dyDescent="0.35">
      <c r="A2188" s="70">
        <f t="shared" si="42"/>
        <v>2169</v>
      </c>
      <c r="B2188" s="145">
        <v>948786.23310045898</v>
      </c>
      <c r="U2188" s="145">
        <v>2168</v>
      </c>
      <c r="V2188" s="145">
        <v>-7644309.8747715354</v>
      </c>
    </row>
    <row r="2189" spans="1:22" x14ac:dyDescent="0.35">
      <c r="A2189" s="70">
        <f t="shared" si="42"/>
        <v>2170</v>
      </c>
      <c r="B2189" s="145">
        <v>948786.23310045898</v>
      </c>
      <c r="U2189" s="145">
        <v>2169</v>
      </c>
      <c r="V2189" s="145">
        <v>-21512298.552168246</v>
      </c>
    </row>
    <row r="2190" spans="1:22" x14ac:dyDescent="0.35">
      <c r="A2190" s="70">
        <f t="shared" si="42"/>
        <v>2171</v>
      </c>
      <c r="B2190" s="145">
        <v>948786.23310045898</v>
      </c>
      <c r="U2190" s="145">
        <v>2170</v>
      </c>
      <c r="V2190" s="145">
        <v>25872411.798132859</v>
      </c>
    </row>
    <row r="2191" spans="1:22" x14ac:dyDescent="0.35">
      <c r="A2191" s="70">
        <f t="shared" si="42"/>
        <v>2172</v>
      </c>
      <c r="B2191" s="145">
        <v>948786.23310045898</v>
      </c>
      <c r="U2191" s="145">
        <v>2171</v>
      </c>
      <c r="V2191" s="145">
        <v>15451190.050339818</v>
      </c>
    </row>
    <row r="2192" spans="1:22" x14ac:dyDescent="0.35">
      <c r="A2192" s="70">
        <f t="shared" si="42"/>
        <v>2173</v>
      </c>
      <c r="B2192" s="145">
        <v>948786.23310045898</v>
      </c>
      <c r="U2192" s="145">
        <v>2172</v>
      </c>
      <c r="V2192" s="145">
        <v>14001012.640911806</v>
      </c>
    </row>
    <row r="2193" spans="1:22" x14ac:dyDescent="0.35">
      <c r="A2193" s="70">
        <f t="shared" si="42"/>
        <v>2174</v>
      </c>
      <c r="B2193" s="145">
        <v>948786.23310045898</v>
      </c>
      <c r="U2193" s="145">
        <v>2173</v>
      </c>
      <c r="V2193" s="145">
        <v>-5241475.9184319023</v>
      </c>
    </row>
    <row r="2194" spans="1:22" x14ac:dyDescent="0.35">
      <c r="A2194" s="70">
        <f t="shared" si="42"/>
        <v>2175</v>
      </c>
      <c r="B2194" s="145">
        <v>948786.23310045898</v>
      </c>
      <c r="U2194" s="145">
        <v>2174</v>
      </c>
      <c r="V2194" s="145">
        <v>4098827.1749410443</v>
      </c>
    </row>
    <row r="2195" spans="1:22" x14ac:dyDescent="0.35">
      <c r="A2195" s="70">
        <f t="shared" si="42"/>
        <v>2176</v>
      </c>
      <c r="B2195" s="145">
        <v>948786.23310045898</v>
      </c>
      <c r="U2195" s="145">
        <v>2175</v>
      </c>
      <c r="V2195" s="145">
        <v>13307174.587106243</v>
      </c>
    </row>
    <row r="2196" spans="1:22" x14ac:dyDescent="0.35">
      <c r="A2196" s="70">
        <f t="shared" si="42"/>
        <v>2177</v>
      </c>
      <c r="B2196" s="145">
        <v>948786.23310045898</v>
      </c>
      <c r="U2196" s="145">
        <v>2176</v>
      </c>
      <c r="V2196" s="145">
        <v>5635516.2319427133</v>
      </c>
    </row>
    <row r="2197" spans="1:22" x14ac:dyDescent="0.35">
      <c r="A2197" s="70">
        <f t="shared" si="42"/>
        <v>2178</v>
      </c>
      <c r="B2197" s="145">
        <v>948786.23310045898</v>
      </c>
      <c r="U2197" s="145">
        <v>2177</v>
      </c>
      <c r="V2197" s="145">
        <v>1598201.4650084637</v>
      </c>
    </row>
    <row r="2198" spans="1:22" x14ac:dyDescent="0.35">
      <c r="A2198" s="70">
        <f t="shared" ref="A2198:A2261" si="43">A2197+1</f>
        <v>2179</v>
      </c>
      <c r="B2198" s="145">
        <v>948786.23310045898</v>
      </c>
      <c r="U2198" s="145">
        <v>2178</v>
      </c>
      <c r="V2198" s="145">
        <v>28874496.876221552</v>
      </c>
    </row>
    <row r="2199" spans="1:22" x14ac:dyDescent="0.35">
      <c r="A2199" s="70">
        <f t="shared" si="43"/>
        <v>2180</v>
      </c>
      <c r="B2199" s="145">
        <v>948786.23310045898</v>
      </c>
      <c r="U2199" s="145">
        <v>2179</v>
      </c>
      <c r="V2199" s="145">
        <v>11033064.418668039</v>
      </c>
    </row>
    <row r="2200" spans="1:22" x14ac:dyDescent="0.35">
      <c r="A2200" s="70">
        <f t="shared" si="43"/>
        <v>2181</v>
      </c>
      <c r="B2200" s="145">
        <v>948786.23310045898</v>
      </c>
      <c r="U2200" s="145">
        <v>2180</v>
      </c>
      <c r="V2200" s="145">
        <v>-22915037.766705379</v>
      </c>
    </row>
    <row r="2201" spans="1:22" x14ac:dyDescent="0.35">
      <c r="A2201" s="70">
        <f t="shared" si="43"/>
        <v>2182</v>
      </c>
      <c r="B2201" s="145">
        <v>948786.23310045898</v>
      </c>
      <c r="U2201" s="145">
        <v>2181</v>
      </c>
      <c r="V2201" s="145">
        <v>-6584073.1352944821</v>
      </c>
    </row>
    <row r="2202" spans="1:22" x14ac:dyDescent="0.35">
      <c r="A2202" s="70">
        <f t="shared" si="43"/>
        <v>2183</v>
      </c>
      <c r="B2202" s="145">
        <v>948786.23310045898</v>
      </c>
      <c r="U2202" s="145">
        <v>2182</v>
      </c>
      <c r="V2202" s="145">
        <v>8510601.9017074853</v>
      </c>
    </row>
    <row r="2203" spans="1:22" x14ac:dyDescent="0.35">
      <c r="A2203" s="70">
        <f t="shared" si="43"/>
        <v>2184</v>
      </c>
      <c r="B2203" s="145">
        <v>948786.23310045898</v>
      </c>
      <c r="U2203" s="145">
        <v>2183</v>
      </c>
      <c r="V2203" s="145">
        <v>-8159632.7621015385</v>
      </c>
    </row>
    <row r="2204" spans="1:22" x14ac:dyDescent="0.35">
      <c r="A2204" s="70">
        <f t="shared" si="43"/>
        <v>2185</v>
      </c>
      <c r="B2204" s="145">
        <v>948786.23310045898</v>
      </c>
      <c r="U2204" s="145">
        <v>2184</v>
      </c>
      <c r="V2204" s="145">
        <v>14069345.06899827</v>
      </c>
    </row>
    <row r="2205" spans="1:22" x14ac:dyDescent="0.35">
      <c r="A2205" s="70">
        <f t="shared" si="43"/>
        <v>2186</v>
      </c>
      <c r="B2205" s="145">
        <v>948786.23310045898</v>
      </c>
      <c r="U2205" s="145">
        <v>2185</v>
      </c>
      <c r="V2205" s="145">
        <v>-11260346.38492232</v>
      </c>
    </row>
    <row r="2206" spans="1:22" x14ac:dyDescent="0.35">
      <c r="A2206" s="70">
        <f t="shared" si="43"/>
        <v>2187</v>
      </c>
      <c r="B2206" s="145">
        <v>948786.23310045898</v>
      </c>
      <c r="U2206" s="145">
        <v>2186</v>
      </c>
      <c r="V2206" s="145">
        <v>9997775.3753954694</v>
      </c>
    </row>
    <row r="2207" spans="1:22" x14ac:dyDescent="0.35">
      <c r="A2207" s="70">
        <f t="shared" si="43"/>
        <v>2188</v>
      </c>
      <c r="B2207" s="145">
        <v>948786.23310045898</v>
      </c>
      <c r="U2207" s="145">
        <v>2187</v>
      </c>
      <c r="V2207" s="145">
        <v>323507.27961120754</v>
      </c>
    </row>
    <row r="2208" spans="1:22" x14ac:dyDescent="0.35">
      <c r="A2208" s="70">
        <f t="shared" si="43"/>
        <v>2189</v>
      </c>
      <c r="B2208" s="145">
        <v>948786.23310045898</v>
      </c>
      <c r="U2208" s="145">
        <v>2188</v>
      </c>
      <c r="V2208" s="145">
        <v>-6112312.6077160649</v>
      </c>
    </row>
    <row r="2209" spans="1:22" x14ac:dyDescent="0.35">
      <c r="A2209" s="70">
        <f t="shared" si="43"/>
        <v>2190</v>
      </c>
      <c r="B2209" s="145">
        <v>948786.23310045898</v>
      </c>
      <c r="U2209" s="145">
        <v>2189</v>
      </c>
      <c r="V2209" s="145">
        <v>10868124.847434595</v>
      </c>
    </row>
    <row r="2210" spans="1:22" x14ac:dyDescent="0.35">
      <c r="A2210" s="70">
        <f t="shared" si="43"/>
        <v>2191</v>
      </c>
      <c r="B2210" s="145">
        <v>948786.23310045898</v>
      </c>
      <c r="U2210" s="145">
        <v>2190</v>
      </c>
      <c r="V2210" s="145">
        <v>-2668926.9879178256</v>
      </c>
    </row>
    <row r="2211" spans="1:22" x14ac:dyDescent="0.35">
      <c r="A2211" s="70">
        <f t="shared" si="43"/>
        <v>2192</v>
      </c>
      <c r="B2211" s="145">
        <v>948786.23310045898</v>
      </c>
      <c r="U2211" s="145">
        <v>2191</v>
      </c>
      <c r="V2211" s="145">
        <v>44502064.852851123</v>
      </c>
    </row>
    <row r="2212" spans="1:22" x14ac:dyDescent="0.35">
      <c r="A2212" s="70">
        <f t="shared" si="43"/>
        <v>2193</v>
      </c>
      <c r="B2212" s="145">
        <v>948786.23310045898</v>
      </c>
      <c r="U2212" s="145">
        <v>2192</v>
      </c>
      <c r="V2212" s="145">
        <v>13068890.522307649</v>
      </c>
    </row>
    <row r="2213" spans="1:22" x14ac:dyDescent="0.35">
      <c r="A2213" s="70">
        <f t="shared" si="43"/>
        <v>2194</v>
      </c>
      <c r="B2213" s="145">
        <v>948786.23310045898</v>
      </c>
      <c r="U2213" s="145">
        <v>2193</v>
      </c>
      <c r="V2213" s="145">
        <v>40267104.216699474</v>
      </c>
    </row>
    <row r="2214" spans="1:22" x14ac:dyDescent="0.35">
      <c r="A2214" s="70">
        <f t="shared" si="43"/>
        <v>2195</v>
      </c>
      <c r="B2214" s="145">
        <v>948786.23310045898</v>
      </c>
      <c r="U2214" s="145">
        <v>2194</v>
      </c>
      <c r="V2214" s="145">
        <v>18114763.946675077</v>
      </c>
    </row>
    <row r="2215" spans="1:22" x14ac:dyDescent="0.35">
      <c r="A2215" s="70">
        <f t="shared" si="43"/>
        <v>2196</v>
      </c>
      <c r="B2215" s="145">
        <v>948786.23310045898</v>
      </c>
      <c r="U2215" s="145">
        <v>2195</v>
      </c>
      <c r="V2215" s="145">
        <v>3525696.4268353172</v>
      </c>
    </row>
    <row r="2216" spans="1:22" x14ac:dyDescent="0.35">
      <c r="A2216" s="70">
        <f t="shared" si="43"/>
        <v>2197</v>
      </c>
      <c r="B2216" s="145">
        <v>948786.23310045898</v>
      </c>
      <c r="U2216" s="145">
        <v>2196</v>
      </c>
      <c r="V2216" s="145">
        <v>42709585.066420481</v>
      </c>
    </row>
    <row r="2217" spans="1:22" x14ac:dyDescent="0.35">
      <c r="A2217" s="70">
        <f t="shared" si="43"/>
        <v>2198</v>
      </c>
      <c r="B2217" s="145">
        <v>948786.23310045898</v>
      </c>
      <c r="U2217" s="145">
        <v>2197</v>
      </c>
      <c r="V2217" s="145">
        <v>1183293.1103457566</v>
      </c>
    </row>
    <row r="2218" spans="1:22" x14ac:dyDescent="0.35">
      <c r="A2218" s="70">
        <f t="shared" si="43"/>
        <v>2199</v>
      </c>
      <c r="B2218" s="145">
        <v>948786.23310045898</v>
      </c>
      <c r="U2218" s="145">
        <v>2198</v>
      </c>
      <c r="V2218" s="145">
        <v>2625891.570696149</v>
      </c>
    </row>
    <row r="2219" spans="1:22" x14ac:dyDescent="0.35">
      <c r="A2219" s="70">
        <f t="shared" si="43"/>
        <v>2200</v>
      </c>
      <c r="B2219" s="145">
        <v>948786.23310045898</v>
      </c>
      <c r="U2219" s="145">
        <v>2199</v>
      </c>
      <c r="V2219" s="145">
        <v>46845894.063746125</v>
      </c>
    </row>
    <row r="2220" spans="1:22" x14ac:dyDescent="0.35">
      <c r="A2220" s="70">
        <f t="shared" si="43"/>
        <v>2201</v>
      </c>
      <c r="B2220" s="145">
        <v>948786.23310045898</v>
      </c>
      <c r="U2220" s="145">
        <v>2200</v>
      </c>
      <c r="V2220" s="145">
        <v>28327693.331873134</v>
      </c>
    </row>
    <row r="2221" spans="1:22" x14ac:dyDescent="0.35">
      <c r="A2221" s="70">
        <f t="shared" si="43"/>
        <v>2202</v>
      </c>
      <c r="B2221" s="145">
        <v>948786.23310045898</v>
      </c>
      <c r="U2221" s="145">
        <v>2201</v>
      </c>
      <c r="V2221" s="145">
        <v>11582444.038213111</v>
      </c>
    </row>
    <row r="2222" spans="1:22" x14ac:dyDescent="0.35">
      <c r="A2222" s="70">
        <f t="shared" si="43"/>
        <v>2203</v>
      </c>
      <c r="B2222" s="145">
        <v>948786.23310045898</v>
      </c>
      <c r="U2222" s="145">
        <v>2202</v>
      </c>
      <c r="V2222" s="145">
        <v>21066091.202969618</v>
      </c>
    </row>
    <row r="2223" spans="1:22" x14ac:dyDescent="0.35">
      <c r="A2223" s="70">
        <f t="shared" si="43"/>
        <v>2204</v>
      </c>
      <c r="B2223" s="145">
        <v>948786.23310045898</v>
      </c>
      <c r="U2223" s="145">
        <v>2203</v>
      </c>
      <c r="V2223" s="145">
        <v>28461829.57799973</v>
      </c>
    </row>
    <row r="2224" spans="1:22" x14ac:dyDescent="0.35">
      <c r="A2224" s="70">
        <f t="shared" si="43"/>
        <v>2205</v>
      </c>
      <c r="B2224" s="145">
        <v>948786.23310045898</v>
      </c>
      <c r="U2224" s="145">
        <v>2204</v>
      </c>
      <c r="V2224" s="145">
        <v>26240935.071118686</v>
      </c>
    </row>
    <row r="2225" spans="1:22" x14ac:dyDescent="0.35">
      <c r="A2225" s="70">
        <f t="shared" si="43"/>
        <v>2206</v>
      </c>
      <c r="B2225" s="145">
        <v>948786.23310045898</v>
      </c>
      <c r="U2225" s="145">
        <v>2205</v>
      </c>
      <c r="V2225" s="145">
        <v>32407612.04277866</v>
      </c>
    </row>
    <row r="2226" spans="1:22" x14ac:dyDescent="0.35">
      <c r="A2226" s="70">
        <f t="shared" si="43"/>
        <v>2207</v>
      </c>
      <c r="B2226" s="145">
        <v>948786.23310045898</v>
      </c>
      <c r="U2226" s="145">
        <v>2206</v>
      </c>
      <c r="V2226" s="145">
        <v>29027632.753964588</v>
      </c>
    </row>
    <row r="2227" spans="1:22" x14ac:dyDescent="0.35">
      <c r="A2227" s="70">
        <f t="shared" si="43"/>
        <v>2208</v>
      </c>
      <c r="B2227" s="145">
        <v>948786.23310045898</v>
      </c>
      <c r="U2227" s="145">
        <v>2207</v>
      </c>
      <c r="V2227" s="145">
        <v>-21239486.071517315</v>
      </c>
    </row>
    <row r="2228" spans="1:22" x14ac:dyDescent="0.35">
      <c r="A2228" s="70">
        <f t="shared" si="43"/>
        <v>2209</v>
      </c>
      <c r="B2228" s="145">
        <v>948786.23310045898</v>
      </c>
      <c r="U2228" s="145">
        <v>2208</v>
      </c>
      <c r="V2228" s="145">
        <v>36792292.8885042</v>
      </c>
    </row>
    <row r="2229" spans="1:22" x14ac:dyDescent="0.35">
      <c r="A2229" s="70">
        <f t="shared" si="43"/>
        <v>2210</v>
      </c>
      <c r="B2229" s="145">
        <v>948786.23310045898</v>
      </c>
      <c r="U2229" s="145">
        <v>2209</v>
      </c>
      <c r="V2229" s="145">
        <v>10521241.65828114</v>
      </c>
    </row>
    <row r="2230" spans="1:22" x14ac:dyDescent="0.35">
      <c r="A2230" s="70">
        <f t="shared" si="43"/>
        <v>2211</v>
      </c>
      <c r="B2230" s="145">
        <v>948786.23310045898</v>
      </c>
      <c r="U2230" s="145">
        <v>2210</v>
      </c>
      <c r="V2230" s="145">
        <v>21988498.694852013</v>
      </c>
    </row>
    <row r="2231" spans="1:22" x14ac:dyDescent="0.35">
      <c r="A2231" s="70">
        <f t="shared" si="43"/>
        <v>2212</v>
      </c>
      <c r="B2231" s="145">
        <v>948786.23310045898</v>
      </c>
      <c r="U2231" s="145">
        <v>2211</v>
      </c>
      <c r="V2231" s="145">
        <v>-10517744.102055887</v>
      </c>
    </row>
    <row r="2232" spans="1:22" x14ac:dyDescent="0.35">
      <c r="A2232" s="70">
        <f t="shared" si="43"/>
        <v>2213</v>
      </c>
      <c r="B2232" s="145">
        <v>948786.23310045898</v>
      </c>
      <c r="U2232" s="145">
        <v>2212</v>
      </c>
      <c r="V2232" s="145">
        <v>3375255.6603151336</v>
      </c>
    </row>
    <row r="2233" spans="1:22" x14ac:dyDescent="0.35">
      <c r="A2233" s="70">
        <f t="shared" si="43"/>
        <v>2214</v>
      </c>
      <c r="B2233" s="145">
        <v>948786.23310045898</v>
      </c>
      <c r="U2233" s="145">
        <v>2213</v>
      </c>
      <c r="V2233" s="145">
        <v>37614713.358927667</v>
      </c>
    </row>
    <row r="2234" spans="1:22" x14ac:dyDescent="0.35">
      <c r="A2234" s="70">
        <f t="shared" si="43"/>
        <v>2215</v>
      </c>
      <c r="B2234" s="145">
        <v>948786.23310045898</v>
      </c>
      <c r="U2234" s="145">
        <v>2214</v>
      </c>
      <c r="V2234" s="145">
        <v>-13089830.660871942</v>
      </c>
    </row>
    <row r="2235" spans="1:22" x14ac:dyDescent="0.35">
      <c r="A2235" s="70">
        <f t="shared" si="43"/>
        <v>2216</v>
      </c>
      <c r="B2235" s="145">
        <v>948786.23310045898</v>
      </c>
      <c r="U2235" s="145">
        <v>2215</v>
      </c>
      <c r="V2235" s="145">
        <v>-17274068.350708216</v>
      </c>
    </row>
    <row r="2236" spans="1:22" x14ac:dyDescent="0.35">
      <c r="A2236" s="70">
        <f t="shared" si="43"/>
        <v>2217</v>
      </c>
      <c r="B2236" s="145">
        <v>948786.23310045898</v>
      </c>
      <c r="U2236" s="145">
        <v>2216</v>
      </c>
      <c r="V2236" s="145">
        <v>-11577819.404144228</v>
      </c>
    </row>
    <row r="2237" spans="1:22" x14ac:dyDescent="0.35">
      <c r="A2237" s="70">
        <f t="shared" si="43"/>
        <v>2218</v>
      </c>
      <c r="B2237" s="145">
        <v>948786.23310045898</v>
      </c>
      <c r="U2237" s="145">
        <v>2217</v>
      </c>
      <c r="V2237" s="145">
        <v>-14726107.71293455</v>
      </c>
    </row>
    <row r="2238" spans="1:22" x14ac:dyDescent="0.35">
      <c r="A2238" s="70">
        <f t="shared" si="43"/>
        <v>2219</v>
      </c>
      <c r="B2238" s="145">
        <v>948786.23310045898</v>
      </c>
      <c r="U2238" s="145">
        <v>2218</v>
      </c>
      <c r="V2238" s="145">
        <v>-5474932.440383669</v>
      </c>
    </row>
    <row r="2239" spans="1:22" x14ac:dyDescent="0.35">
      <c r="A2239" s="70">
        <f t="shared" si="43"/>
        <v>2220</v>
      </c>
      <c r="B2239" s="145">
        <v>948786.23310045898</v>
      </c>
      <c r="U2239" s="145">
        <v>2219</v>
      </c>
      <c r="V2239" s="145">
        <v>-23512146.809834953</v>
      </c>
    </row>
    <row r="2240" spans="1:22" x14ac:dyDescent="0.35">
      <c r="A2240" s="70">
        <f t="shared" si="43"/>
        <v>2221</v>
      </c>
      <c r="B2240" s="145">
        <v>948786.23310045898</v>
      </c>
      <c r="U2240" s="145">
        <v>2220</v>
      </c>
      <c r="V2240" s="145">
        <v>-9506626.9232952595</v>
      </c>
    </row>
    <row r="2241" spans="1:22" x14ac:dyDescent="0.35">
      <c r="A2241" s="70">
        <f t="shared" si="43"/>
        <v>2222</v>
      </c>
      <c r="B2241" s="145">
        <v>948786.23310045898</v>
      </c>
      <c r="U2241" s="145">
        <v>2221</v>
      </c>
      <c r="V2241" s="145">
        <v>8269921.3945650496</v>
      </c>
    </row>
    <row r="2242" spans="1:22" x14ac:dyDescent="0.35">
      <c r="A2242" s="70">
        <f t="shared" si="43"/>
        <v>2223</v>
      </c>
      <c r="B2242" s="145">
        <v>948786.23310045898</v>
      </c>
      <c r="U2242" s="145">
        <v>2222</v>
      </c>
      <c r="V2242" s="145">
        <v>34416667.29520639</v>
      </c>
    </row>
    <row r="2243" spans="1:22" x14ac:dyDescent="0.35">
      <c r="A2243" s="70">
        <f t="shared" si="43"/>
        <v>2224</v>
      </c>
      <c r="B2243" s="145">
        <v>948786.23310045898</v>
      </c>
      <c r="U2243" s="145">
        <v>2223</v>
      </c>
      <c r="V2243" s="145">
        <v>15676298.329634842</v>
      </c>
    </row>
    <row r="2244" spans="1:22" x14ac:dyDescent="0.35">
      <c r="A2244" s="70">
        <f t="shared" si="43"/>
        <v>2225</v>
      </c>
      <c r="B2244" s="145">
        <v>948786.23310045898</v>
      </c>
      <c r="U2244" s="145">
        <v>2224</v>
      </c>
      <c r="V2244" s="145">
        <v>7239581.753097821</v>
      </c>
    </row>
    <row r="2245" spans="1:22" x14ac:dyDescent="0.35">
      <c r="A2245" s="70">
        <f t="shared" si="43"/>
        <v>2226</v>
      </c>
      <c r="B2245" s="145">
        <v>948786.23310045898</v>
      </c>
      <c r="U2245" s="145">
        <v>2225</v>
      </c>
      <c r="V2245" s="145">
        <v>8465854.9587864131</v>
      </c>
    </row>
    <row r="2246" spans="1:22" x14ac:dyDescent="0.35">
      <c r="A2246" s="70">
        <f t="shared" si="43"/>
        <v>2227</v>
      </c>
      <c r="B2246" s="145">
        <v>948786.23310045898</v>
      </c>
      <c r="U2246" s="145">
        <v>2226</v>
      </c>
      <c r="V2246" s="145">
        <v>-22907120.344007764</v>
      </c>
    </row>
    <row r="2247" spans="1:22" x14ac:dyDescent="0.35">
      <c r="A2247" s="70">
        <f t="shared" si="43"/>
        <v>2228</v>
      </c>
      <c r="B2247" s="145">
        <v>948786.23310045898</v>
      </c>
      <c r="U2247" s="145">
        <v>2227</v>
      </c>
      <c r="V2247" s="145">
        <v>18477318.670228779</v>
      </c>
    </row>
    <row r="2248" spans="1:22" x14ac:dyDescent="0.35">
      <c r="A2248" s="70">
        <f t="shared" si="43"/>
        <v>2229</v>
      </c>
      <c r="B2248" s="145">
        <v>948786.23310045898</v>
      </c>
      <c r="U2248" s="145">
        <v>2228</v>
      </c>
      <c r="V2248" s="145">
        <v>6792696.5167517625</v>
      </c>
    </row>
    <row r="2249" spans="1:22" x14ac:dyDescent="0.35">
      <c r="A2249" s="70">
        <f t="shared" si="43"/>
        <v>2230</v>
      </c>
      <c r="B2249" s="145">
        <v>948786.23310045898</v>
      </c>
      <c r="U2249" s="145">
        <v>2229</v>
      </c>
      <c r="V2249" s="145">
        <v>-6369737.7463620715</v>
      </c>
    </row>
    <row r="2250" spans="1:22" x14ac:dyDescent="0.35">
      <c r="A2250" s="70">
        <f t="shared" si="43"/>
        <v>2231</v>
      </c>
      <c r="B2250" s="145">
        <v>948786.23310045898</v>
      </c>
      <c r="U2250" s="145">
        <v>2230</v>
      </c>
      <c r="V2250" s="145">
        <v>9809536.777860079</v>
      </c>
    </row>
    <row r="2251" spans="1:22" x14ac:dyDescent="0.35">
      <c r="A2251" s="70">
        <f t="shared" si="43"/>
        <v>2232</v>
      </c>
      <c r="B2251" s="145">
        <v>948786.23310045898</v>
      </c>
      <c r="U2251" s="145">
        <v>2231</v>
      </c>
      <c r="V2251" s="145">
        <v>-24358062.920802962</v>
      </c>
    </row>
    <row r="2252" spans="1:22" x14ac:dyDescent="0.35">
      <c r="A2252" s="70">
        <f t="shared" si="43"/>
        <v>2233</v>
      </c>
      <c r="B2252" s="145">
        <v>948786.23310045898</v>
      </c>
      <c r="U2252" s="145">
        <v>2232</v>
      </c>
      <c r="V2252" s="145">
        <v>15241095.91460466</v>
      </c>
    </row>
    <row r="2253" spans="1:22" x14ac:dyDescent="0.35">
      <c r="A2253" s="70">
        <f t="shared" si="43"/>
        <v>2234</v>
      </c>
      <c r="B2253" s="145">
        <v>948786.23310045898</v>
      </c>
      <c r="U2253" s="145">
        <v>2233</v>
      </c>
      <c r="V2253" s="145">
        <v>4447054.8556873947</v>
      </c>
    </row>
    <row r="2254" spans="1:22" x14ac:dyDescent="0.35">
      <c r="A2254" s="70">
        <f t="shared" si="43"/>
        <v>2235</v>
      </c>
      <c r="B2254" s="145">
        <v>948786.23310045898</v>
      </c>
      <c r="U2254" s="145">
        <v>2234</v>
      </c>
      <c r="V2254" s="145">
        <v>34744990.483201832</v>
      </c>
    </row>
    <row r="2255" spans="1:22" x14ac:dyDescent="0.35">
      <c r="A2255" s="70">
        <f t="shared" si="43"/>
        <v>2236</v>
      </c>
      <c r="B2255" s="145">
        <v>948786.23310045898</v>
      </c>
      <c r="U2255" s="145">
        <v>2235</v>
      </c>
      <c r="V2255" s="145">
        <v>10125847.648878861</v>
      </c>
    </row>
    <row r="2256" spans="1:22" x14ac:dyDescent="0.35">
      <c r="A2256" s="70">
        <f t="shared" si="43"/>
        <v>2237</v>
      </c>
      <c r="B2256" s="145">
        <v>948786.23310045898</v>
      </c>
      <c r="U2256" s="145">
        <v>2236</v>
      </c>
      <c r="V2256" s="145">
        <v>-19835586.747134969</v>
      </c>
    </row>
    <row r="2257" spans="1:22" x14ac:dyDescent="0.35">
      <c r="A2257" s="70">
        <f t="shared" si="43"/>
        <v>2238</v>
      </c>
      <c r="B2257" s="145">
        <v>948786.23310045898</v>
      </c>
      <c r="U2257" s="145">
        <v>2237</v>
      </c>
      <c r="V2257" s="145">
        <v>2873105.7770547457</v>
      </c>
    </row>
    <row r="2258" spans="1:22" x14ac:dyDescent="0.35">
      <c r="A2258" s="70">
        <f t="shared" si="43"/>
        <v>2239</v>
      </c>
      <c r="B2258" s="145">
        <v>948786.23310045898</v>
      </c>
      <c r="U2258" s="145">
        <v>2238</v>
      </c>
      <c r="V2258" s="145">
        <v>395403.58517809212</v>
      </c>
    </row>
    <row r="2259" spans="1:22" x14ac:dyDescent="0.35">
      <c r="A2259" s="70">
        <f t="shared" si="43"/>
        <v>2240</v>
      </c>
      <c r="B2259" s="145">
        <v>948786.23310045898</v>
      </c>
      <c r="U2259" s="145">
        <v>2239</v>
      </c>
      <c r="V2259" s="145">
        <v>45617384.242036454</v>
      </c>
    </row>
    <row r="2260" spans="1:22" x14ac:dyDescent="0.35">
      <c r="A2260" s="70">
        <f t="shared" si="43"/>
        <v>2241</v>
      </c>
      <c r="B2260" s="145">
        <v>948786.23310045898</v>
      </c>
      <c r="U2260" s="145">
        <v>2240</v>
      </c>
      <c r="V2260" s="145">
        <v>2224578.7947893888</v>
      </c>
    </row>
    <row r="2261" spans="1:22" x14ac:dyDescent="0.35">
      <c r="A2261" s="70">
        <f t="shared" si="43"/>
        <v>2242</v>
      </c>
      <c r="B2261" s="145">
        <v>948786.23310045898</v>
      </c>
      <c r="U2261" s="145">
        <v>2241</v>
      </c>
      <c r="V2261" s="145">
        <v>28392784.174181331</v>
      </c>
    </row>
    <row r="2262" spans="1:22" x14ac:dyDescent="0.35">
      <c r="A2262" s="70">
        <f t="shared" ref="A2262:A2325" si="44">A2261+1</f>
        <v>2243</v>
      </c>
      <c r="B2262" s="145">
        <v>948786.23310045898</v>
      </c>
      <c r="U2262" s="145">
        <v>2242</v>
      </c>
      <c r="V2262" s="145">
        <v>5177565.0466821343</v>
      </c>
    </row>
    <row r="2263" spans="1:22" x14ac:dyDescent="0.35">
      <c r="A2263" s="70">
        <f t="shared" si="44"/>
        <v>2244</v>
      </c>
      <c r="B2263" s="145">
        <v>948786.23310045898</v>
      </c>
      <c r="U2263" s="145">
        <v>2243</v>
      </c>
      <c r="V2263" s="145">
        <v>10439273.877119489</v>
      </c>
    </row>
    <row r="2264" spans="1:22" x14ac:dyDescent="0.35">
      <c r="A2264" s="70">
        <f t="shared" si="44"/>
        <v>2245</v>
      </c>
      <c r="B2264" s="145">
        <v>948786.23310045898</v>
      </c>
      <c r="U2264" s="145">
        <v>2244</v>
      </c>
      <c r="V2264" s="145">
        <v>13354469.583816603</v>
      </c>
    </row>
    <row r="2265" spans="1:22" x14ac:dyDescent="0.35">
      <c r="A2265" s="70">
        <f t="shared" si="44"/>
        <v>2246</v>
      </c>
      <c r="B2265" s="145">
        <v>948786.23310045898</v>
      </c>
      <c r="U2265" s="145">
        <v>2245</v>
      </c>
      <c r="V2265" s="145">
        <v>-3021881.7422214597</v>
      </c>
    </row>
    <row r="2266" spans="1:22" x14ac:dyDescent="0.35">
      <c r="A2266" s="70">
        <f t="shared" si="44"/>
        <v>2247</v>
      </c>
      <c r="B2266" s="145">
        <v>948786.23310045898</v>
      </c>
      <c r="U2266" s="145">
        <v>2246</v>
      </c>
      <c r="V2266" s="145">
        <v>-13752652.331984289</v>
      </c>
    </row>
    <row r="2267" spans="1:22" x14ac:dyDescent="0.35">
      <c r="A2267" s="70">
        <f t="shared" si="44"/>
        <v>2248</v>
      </c>
      <c r="B2267" s="145">
        <v>948786.23310045898</v>
      </c>
      <c r="U2267" s="145">
        <v>2247</v>
      </c>
      <c r="V2267" s="145">
        <v>-8678555.560507413</v>
      </c>
    </row>
    <row r="2268" spans="1:22" x14ac:dyDescent="0.35">
      <c r="A2268" s="70">
        <f t="shared" si="44"/>
        <v>2249</v>
      </c>
      <c r="B2268" s="145">
        <v>948786.23310045898</v>
      </c>
      <c r="U2268" s="145">
        <v>2248</v>
      </c>
      <c r="V2268" s="145">
        <v>124603.17588822916</v>
      </c>
    </row>
    <row r="2269" spans="1:22" x14ac:dyDescent="0.35">
      <c r="A2269" s="70">
        <f t="shared" si="44"/>
        <v>2250</v>
      </c>
      <c r="B2269" s="145">
        <v>948786.23310045898</v>
      </c>
      <c r="U2269" s="145">
        <v>2249</v>
      </c>
      <c r="V2269" s="145">
        <v>26681654.526501089</v>
      </c>
    </row>
    <row r="2270" spans="1:22" x14ac:dyDescent="0.35">
      <c r="A2270" s="70">
        <f t="shared" si="44"/>
        <v>2251</v>
      </c>
      <c r="B2270" s="145">
        <v>948786.23310045898</v>
      </c>
      <c r="U2270" s="145">
        <v>2250</v>
      </c>
      <c r="V2270" s="145">
        <v>13531287.008055195</v>
      </c>
    </row>
    <row r="2271" spans="1:22" x14ac:dyDescent="0.35">
      <c r="A2271" s="70">
        <f t="shared" si="44"/>
        <v>2252</v>
      </c>
      <c r="B2271" s="145">
        <v>948786.23310045898</v>
      </c>
      <c r="U2271" s="145">
        <v>2251</v>
      </c>
      <c r="V2271" s="145">
        <v>-5642545.6563275736</v>
      </c>
    </row>
    <row r="2272" spans="1:22" x14ac:dyDescent="0.35">
      <c r="A2272" s="70">
        <f t="shared" si="44"/>
        <v>2253</v>
      </c>
      <c r="B2272" s="145">
        <v>948786.23310045898</v>
      </c>
      <c r="U2272" s="145">
        <v>2252</v>
      </c>
      <c r="V2272" s="145">
        <v>36020477.577294149</v>
      </c>
    </row>
    <row r="2273" spans="1:22" x14ac:dyDescent="0.35">
      <c r="A2273" s="70">
        <f t="shared" si="44"/>
        <v>2254</v>
      </c>
      <c r="B2273" s="145">
        <v>948786.23310045898</v>
      </c>
      <c r="U2273" s="145">
        <v>2253</v>
      </c>
      <c r="V2273" s="145">
        <v>-130859.46744856611</v>
      </c>
    </row>
    <row r="2274" spans="1:22" x14ac:dyDescent="0.35">
      <c r="A2274" s="70">
        <f t="shared" si="44"/>
        <v>2255</v>
      </c>
      <c r="B2274" s="145">
        <v>948786.23310045898</v>
      </c>
      <c r="U2274" s="145">
        <v>2254</v>
      </c>
      <c r="V2274" s="145">
        <v>-11346921.782819076</v>
      </c>
    </row>
    <row r="2275" spans="1:22" x14ac:dyDescent="0.35">
      <c r="A2275" s="70">
        <f t="shared" si="44"/>
        <v>2256</v>
      </c>
      <c r="B2275" s="145">
        <v>948786.23310045898</v>
      </c>
      <c r="U2275" s="145">
        <v>2255</v>
      </c>
      <c r="V2275" s="145">
        <v>1795997.9967342094</v>
      </c>
    </row>
    <row r="2276" spans="1:22" x14ac:dyDescent="0.35">
      <c r="A2276" s="70">
        <f t="shared" si="44"/>
        <v>2257</v>
      </c>
      <c r="B2276" s="145">
        <v>948786.23310045898</v>
      </c>
      <c r="U2276" s="145">
        <v>2256</v>
      </c>
      <c r="V2276" s="145">
        <v>12206941.232532389</v>
      </c>
    </row>
    <row r="2277" spans="1:22" x14ac:dyDescent="0.35">
      <c r="A2277" s="70">
        <f t="shared" si="44"/>
        <v>2258</v>
      </c>
      <c r="B2277" s="145">
        <v>948786.23310045898</v>
      </c>
      <c r="U2277" s="145">
        <v>2257</v>
      </c>
      <c r="V2277" s="145">
        <v>-9710574.8625409771</v>
      </c>
    </row>
    <row r="2278" spans="1:22" x14ac:dyDescent="0.35">
      <c r="A2278" s="70">
        <f t="shared" si="44"/>
        <v>2259</v>
      </c>
      <c r="B2278" s="145">
        <v>948786.23310045898</v>
      </c>
      <c r="U2278" s="145">
        <v>2258</v>
      </c>
      <c r="V2278" s="145">
        <v>-19386260.253334515</v>
      </c>
    </row>
    <row r="2279" spans="1:22" x14ac:dyDescent="0.35">
      <c r="A2279" s="70">
        <f t="shared" si="44"/>
        <v>2260</v>
      </c>
      <c r="B2279" s="145">
        <v>948786.23310045898</v>
      </c>
      <c r="U2279" s="145">
        <v>2259</v>
      </c>
      <c r="V2279" s="145">
        <v>27025181.757950731</v>
      </c>
    </row>
    <row r="2280" spans="1:22" x14ac:dyDescent="0.35">
      <c r="A2280" s="70">
        <f t="shared" si="44"/>
        <v>2261</v>
      </c>
      <c r="B2280" s="145">
        <v>948786.23310045898</v>
      </c>
      <c r="U2280" s="145">
        <v>2260</v>
      </c>
      <c r="V2280" s="145">
        <v>-10292545.597794333</v>
      </c>
    </row>
    <row r="2281" spans="1:22" x14ac:dyDescent="0.35">
      <c r="A2281" s="70">
        <f t="shared" si="44"/>
        <v>2262</v>
      </c>
      <c r="B2281" s="145">
        <v>948786.23310045898</v>
      </c>
      <c r="U2281" s="145">
        <v>2261</v>
      </c>
      <c r="V2281" s="145">
        <v>4929421.3991170973</v>
      </c>
    </row>
    <row r="2282" spans="1:22" x14ac:dyDescent="0.35">
      <c r="A2282" s="70">
        <f t="shared" si="44"/>
        <v>2263</v>
      </c>
      <c r="B2282" s="145">
        <v>948786.23310045898</v>
      </c>
      <c r="U2282" s="145">
        <v>2262</v>
      </c>
      <c r="V2282" s="145">
        <v>-29013399.949987829</v>
      </c>
    </row>
    <row r="2283" spans="1:22" x14ac:dyDescent="0.35">
      <c r="A2283" s="70">
        <f t="shared" si="44"/>
        <v>2264</v>
      </c>
      <c r="B2283" s="145">
        <v>948786.23310045898</v>
      </c>
      <c r="U2283" s="145">
        <v>2263</v>
      </c>
      <c r="V2283" s="145">
        <v>4125345.3536867723</v>
      </c>
    </row>
    <row r="2284" spans="1:22" x14ac:dyDescent="0.35">
      <c r="A2284" s="70">
        <f t="shared" si="44"/>
        <v>2265</v>
      </c>
      <c r="B2284" s="145">
        <v>948786.23310045898</v>
      </c>
      <c r="U2284" s="145">
        <v>2264</v>
      </c>
      <c r="V2284" s="145">
        <v>-11232613.271719275</v>
      </c>
    </row>
    <row r="2285" spans="1:22" x14ac:dyDescent="0.35">
      <c r="A2285" s="70">
        <f t="shared" si="44"/>
        <v>2266</v>
      </c>
      <c r="B2285" s="145">
        <v>948786.23310045898</v>
      </c>
      <c r="U2285" s="145">
        <v>2265</v>
      </c>
      <c r="V2285" s="145">
        <v>17008302.405721761</v>
      </c>
    </row>
    <row r="2286" spans="1:22" x14ac:dyDescent="0.35">
      <c r="A2286" s="70">
        <f t="shared" si="44"/>
        <v>2267</v>
      </c>
      <c r="B2286" s="145">
        <v>948786.23310045898</v>
      </c>
      <c r="U2286" s="145">
        <v>2266</v>
      </c>
      <c r="V2286" s="145">
        <v>6727530.5274438336</v>
      </c>
    </row>
    <row r="2287" spans="1:22" x14ac:dyDescent="0.35">
      <c r="A2287" s="70">
        <f t="shared" si="44"/>
        <v>2268</v>
      </c>
      <c r="B2287" s="145">
        <v>948786.23310045898</v>
      </c>
      <c r="U2287" s="145">
        <v>2267</v>
      </c>
      <c r="V2287" s="145">
        <v>23494930.860119797</v>
      </c>
    </row>
    <row r="2288" spans="1:22" x14ac:dyDescent="0.35">
      <c r="A2288" s="70">
        <f t="shared" si="44"/>
        <v>2269</v>
      </c>
      <c r="B2288" s="145">
        <v>948786.23310045898</v>
      </c>
      <c r="U2288" s="145">
        <v>2268</v>
      </c>
      <c r="V2288" s="145">
        <v>12704024.387602456</v>
      </c>
    </row>
    <row r="2289" spans="1:22" x14ac:dyDescent="0.35">
      <c r="A2289" s="70">
        <f t="shared" si="44"/>
        <v>2270</v>
      </c>
      <c r="B2289" s="145">
        <v>948786.23310045898</v>
      </c>
      <c r="U2289" s="145">
        <v>2269</v>
      </c>
      <c r="V2289" s="145">
        <v>24524777.817781653</v>
      </c>
    </row>
    <row r="2290" spans="1:22" x14ac:dyDescent="0.35">
      <c r="A2290" s="70">
        <f t="shared" si="44"/>
        <v>2271</v>
      </c>
      <c r="B2290" s="145">
        <v>948786.23310045898</v>
      </c>
      <c r="U2290" s="145">
        <v>2270</v>
      </c>
      <c r="V2290" s="145">
        <v>30871405.732127085</v>
      </c>
    </row>
    <row r="2291" spans="1:22" x14ac:dyDescent="0.35">
      <c r="A2291" s="70">
        <f t="shared" si="44"/>
        <v>2272</v>
      </c>
      <c r="B2291" s="145">
        <v>948786.23310045898</v>
      </c>
      <c r="U2291" s="145">
        <v>2271</v>
      </c>
      <c r="V2291" s="145">
        <v>8335186.3855599426</v>
      </c>
    </row>
    <row r="2292" spans="1:22" x14ac:dyDescent="0.35">
      <c r="A2292" s="70">
        <f t="shared" si="44"/>
        <v>2273</v>
      </c>
      <c r="B2292" s="145">
        <v>948786.23310045898</v>
      </c>
      <c r="U2292" s="145">
        <v>2272</v>
      </c>
      <c r="V2292" s="145">
        <v>-126165.93626445159</v>
      </c>
    </row>
    <row r="2293" spans="1:22" x14ac:dyDescent="0.35">
      <c r="A2293" s="70">
        <f t="shared" si="44"/>
        <v>2274</v>
      </c>
      <c r="B2293" s="145">
        <v>948786.23310045898</v>
      </c>
      <c r="U2293" s="145">
        <v>2273</v>
      </c>
      <c r="V2293" s="145">
        <v>42226077.36726214</v>
      </c>
    </row>
    <row r="2294" spans="1:22" x14ac:dyDescent="0.35">
      <c r="A2294" s="70">
        <f t="shared" si="44"/>
        <v>2275</v>
      </c>
      <c r="B2294" s="145">
        <v>948786.23310045898</v>
      </c>
      <c r="U2294" s="145">
        <v>2274</v>
      </c>
      <c r="V2294" s="145">
        <v>26959121.062132858</v>
      </c>
    </row>
    <row r="2295" spans="1:22" x14ac:dyDescent="0.35">
      <c r="A2295" s="70">
        <f t="shared" si="44"/>
        <v>2276</v>
      </c>
      <c r="B2295" s="145">
        <v>948786.23310045898</v>
      </c>
      <c r="U2295" s="145">
        <v>2275</v>
      </c>
      <c r="V2295" s="145">
        <v>-27463162.53655377</v>
      </c>
    </row>
    <row r="2296" spans="1:22" x14ac:dyDescent="0.35">
      <c r="A2296" s="70">
        <f t="shared" si="44"/>
        <v>2277</v>
      </c>
      <c r="B2296" s="145">
        <v>948786.23310045898</v>
      </c>
      <c r="U2296" s="145">
        <v>2276</v>
      </c>
      <c r="V2296" s="145">
        <v>3584103.9833233431</v>
      </c>
    </row>
    <row r="2297" spans="1:22" x14ac:dyDescent="0.35">
      <c r="A2297" s="70">
        <f t="shared" si="44"/>
        <v>2278</v>
      </c>
      <c r="B2297" s="145">
        <v>948786.23310045898</v>
      </c>
      <c r="U2297" s="145">
        <v>2277</v>
      </c>
      <c r="V2297" s="145">
        <v>10160181.453696992</v>
      </c>
    </row>
    <row r="2298" spans="1:22" x14ac:dyDescent="0.35">
      <c r="A2298" s="70">
        <f t="shared" si="44"/>
        <v>2279</v>
      </c>
      <c r="B2298" s="145">
        <v>948786.23310045898</v>
      </c>
      <c r="U2298" s="145">
        <v>2278</v>
      </c>
      <c r="V2298" s="145">
        <v>-13872886.494636765</v>
      </c>
    </row>
    <row r="2299" spans="1:22" x14ac:dyDescent="0.35">
      <c r="A2299" s="70">
        <f t="shared" si="44"/>
        <v>2280</v>
      </c>
      <c r="B2299" s="145">
        <v>948786.23310045898</v>
      </c>
      <c r="U2299" s="145">
        <v>2279</v>
      </c>
      <c r="V2299" s="145">
        <v>25286305.878933951</v>
      </c>
    </row>
    <row r="2300" spans="1:22" x14ac:dyDescent="0.35">
      <c r="A2300" s="70">
        <f t="shared" si="44"/>
        <v>2281</v>
      </c>
      <c r="B2300" s="145">
        <v>948786.23310045898</v>
      </c>
      <c r="U2300" s="145">
        <v>2280</v>
      </c>
      <c r="V2300" s="145">
        <v>7559369.5974653885</v>
      </c>
    </row>
    <row r="2301" spans="1:22" x14ac:dyDescent="0.35">
      <c r="A2301" s="70">
        <f t="shared" si="44"/>
        <v>2282</v>
      </c>
      <c r="B2301" s="145">
        <v>948786.23310045898</v>
      </c>
      <c r="U2301" s="145">
        <v>2281</v>
      </c>
      <c r="V2301" s="145">
        <v>20352416.895306796</v>
      </c>
    </row>
    <row r="2302" spans="1:22" x14ac:dyDescent="0.35">
      <c r="A2302" s="70">
        <f t="shared" si="44"/>
        <v>2283</v>
      </c>
      <c r="B2302" s="145">
        <v>948786.23310045898</v>
      </c>
      <c r="U2302" s="145">
        <v>2282</v>
      </c>
      <c r="V2302" s="145">
        <v>-3251323.3628130592</v>
      </c>
    </row>
    <row r="2303" spans="1:22" x14ac:dyDescent="0.35">
      <c r="A2303" s="70">
        <f t="shared" si="44"/>
        <v>2284</v>
      </c>
      <c r="B2303" s="145">
        <v>948786.23310045898</v>
      </c>
      <c r="U2303" s="145">
        <v>2283</v>
      </c>
      <c r="V2303" s="145">
        <v>6811861.0393681005</v>
      </c>
    </row>
    <row r="2304" spans="1:22" x14ac:dyDescent="0.35">
      <c r="A2304" s="70">
        <f t="shared" si="44"/>
        <v>2285</v>
      </c>
      <c r="B2304" s="145">
        <v>948786.23310045898</v>
      </c>
      <c r="U2304" s="145">
        <v>2284</v>
      </c>
      <c r="V2304" s="145">
        <v>5577118.9824527204</v>
      </c>
    </row>
    <row r="2305" spans="1:22" x14ac:dyDescent="0.35">
      <c r="A2305" s="70">
        <f t="shared" si="44"/>
        <v>2286</v>
      </c>
      <c r="B2305" s="145">
        <v>948786.23310045898</v>
      </c>
      <c r="U2305" s="145">
        <v>2285</v>
      </c>
      <c r="V2305" s="145">
        <v>24823530.798218314</v>
      </c>
    </row>
    <row r="2306" spans="1:22" x14ac:dyDescent="0.35">
      <c r="A2306" s="70">
        <f t="shared" si="44"/>
        <v>2287</v>
      </c>
      <c r="B2306" s="145">
        <v>948786.23310045898</v>
      </c>
      <c r="U2306" s="145">
        <v>2286</v>
      </c>
      <c r="V2306" s="145">
        <v>19059814.185690548</v>
      </c>
    </row>
    <row r="2307" spans="1:22" x14ac:dyDescent="0.35">
      <c r="A2307" s="70">
        <f t="shared" si="44"/>
        <v>2288</v>
      </c>
      <c r="B2307" s="145">
        <v>948786.23310045898</v>
      </c>
      <c r="U2307" s="145">
        <v>2287</v>
      </c>
      <c r="V2307" s="145">
        <v>20211750.323190816</v>
      </c>
    </row>
    <row r="2308" spans="1:22" x14ac:dyDescent="0.35">
      <c r="A2308" s="70">
        <f t="shared" si="44"/>
        <v>2289</v>
      </c>
      <c r="B2308" s="145">
        <v>948786.23310045898</v>
      </c>
      <c r="U2308" s="145">
        <v>2288</v>
      </c>
      <c r="V2308" s="145">
        <v>-8007052.9635729995</v>
      </c>
    </row>
    <row r="2309" spans="1:22" x14ac:dyDescent="0.35">
      <c r="A2309" s="70">
        <f t="shared" si="44"/>
        <v>2290</v>
      </c>
      <c r="B2309" s="145">
        <v>948786.23310045898</v>
      </c>
      <c r="U2309" s="145">
        <v>2289</v>
      </c>
      <c r="V2309" s="145">
        <v>6524326.1499745511</v>
      </c>
    </row>
    <row r="2310" spans="1:22" x14ac:dyDescent="0.35">
      <c r="A2310" s="70">
        <f t="shared" si="44"/>
        <v>2291</v>
      </c>
      <c r="B2310" s="145">
        <v>948786.23310045898</v>
      </c>
      <c r="U2310" s="145">
        <v>2290</v>
      </c>
      <c r="V2310" s="145">
        <v>-5214532.138739584</v>
      </c>
    </row>
    <row r="2311" spans="1:22" x14ac:dyDescent="0.35">
      <c r="A2311" s="70">
        <f t="shared" si="44"/>
        <v>2292</v>
      </c>
      <c r="B2311" s="145">
        <v>948786.23310045898</v>
      </c>
      <c r="U2311" s="145">
        <v>2291</v>
      </c>
      <c r="V2311" s="145">
        <v>21113446.587533608</v>
      </c>
    </row>
    <row r="2312" spans="1:22" x14ac:dyDescent="0.35">
      <c r="A2312" s="70">
        <f t="shared" si="44"/>
        <v>2293</v>
      </c>
      <c r="B2312" s="145">
        <v>948786.23310045898</v>
      </c>
      <c r="U2312" s="145">
        <v>2292</v>
      </c>
      <c r="V2312" s="145">
        <v>45465420.566038176</v>
      </c>
    </row>
    <row r="2313" spans="1:22" x14ac:dyDescent="0.35">
      <c r="A2313" s="70">
        <f t="shared" si="44"/>
        <v>2294</v>
      </c>
      <c r="B2313" s="145">
        <v>948786.23310045898</v>
      </c>
      <c r="U2313" s="145">
        <v>2293</v>
      </c>
      <c r="V2313" s="145">
        <v>-2188054.8368246946</v>
      </c>
    </row>
    <row r="2314" spans="1:22" x14ac:dyDescent="0.35">
      <c r="A2314" s="70">
        <f t="shared" si="44"/>
        <v>2295</v>
      </c>
      <c r="B2314" s="145">
        <v>948786.23310045898</v>
      </c>
      <c r="U2314" s="145">
        <v>2294</v>
      </c>
      <c r="V2314" s="145">
        <v>-19703289.404343806</v>
      </c>
    </row>
    <row r="2315" spans="1:22" x14ac:dyDescent="0.35">
      <c r="A2315" s="70">
        <f t="shared" si="44"/>
        <v>2296</v>
      </c>
      <c r="B2315" s="145">
        <v>948786.23310045898</v>
      </c>
      <c r="U2315" s="145">
        <v>2295</v>
      </c>
      <c r="V2315" s="145">
        <v>14097725.24651514</v>
      </c>
    </row>
    <row r="2316" spans="1:22" x14ac:dyDescent="0.35">
      <c r="A2316" s="70">
        <f t="shared" si="44"/>
        <v>2297</v>
      </c>
      <c r="B2316" s="145">
        <v>948786.23310045898</v>
      </c>
      <c r="U2316" s="145">
        <v>2296</v>
      </c>
      <c r="V2316" s="145">
        <v>20570426.173616566</v>
      </c>
    </row>
    <row r="2317" spans="1:22" x14ac:dyDescent="0.35">
      <c r="A2317" s="70">
        <f t="shared" si="44"/>
        <v>2298</v>
      </c>
      <c r="B2317" s="145">
        <v>948786.23310045898</v>
      </c>
      <c r="U2317" s="145">
        <v>2297</v>
      </c>
      <c r="V2317" s="145">
        <v>-25499755.528602004</v>
      </c>
    </row>
    <row r="2318" spans="1:22" x14ac:dyDescent="0.35">
      <c r="A2318" s="70">
        <f t="shared" si="44"/>
        <v>2299</v>
      </c>
      <c r="B2318" s="145">
        <v>948786.23310045898</v>
      </c>
      <c r="U2318" s="145">
        <v>2298</v>
      </c>
      <c r="V2318" s="145">
        <v>-9166187.3007680774</v>
      </c>
    </row>
    <row r="2319" spans="1:22" x14ac:dyDescent="0.35">
      <c r="A2319" s="70">
        <f t="shared" si="44"/>
        <v>2300</v>
      </c>
      <c r="B2319" s="145">
        <v>948786.23310045898</v>
      </c>
      <c r="U2319" s="145">
        <v>2299</v>
      </c>
      <c r="V2319" s="145">
        <v>22618332.2401985</v>
      </c>
    </row>
    <row r="2320" spans="1:22" x14ac:dyDescent="0.35">
      <c r="A2320" s="70">
        <f t="shared" si="44"/>
        <v>2301</v>
      </c>
      <c r="B2320" s="145">
        <v>948786.23310045898</v>
      </c>
      <c r="U2320" s="145">
        <v>2300</v>
      </c>
      <c r="V2320" s="145">
        <v>-21721573.849924345</v>
      </c>
    </row>
    <row r="2321" spans="1:22" x14ac:dyDescent="0.35">
      <c r="A2321" s="70">
        <f t="shared" si="44"/>
        <v>2302</v>
      </c>
      <c r="B2321" s="145">
        <v>948786.23310045898</v>
      </c>
      <c r="U2321" s="145">
        <v>2301</v>
      </c>
      <c r="V2321" s="145">
        <v>1445674.3638204969</v>
      </c>
    </row>
    <row r="2322" spans="1:22" x14ac:dyDescent="0.35">
      <c r="A2322" s="70">
        <f t="shared" si="44"/>
        <v>2303</v>
      </c>
      <c r="B2322" s="145">
        <v>948786.23310045898</v>
      </c>
      <c r="U2322" s="145">
        <v>2302</v>
      </c>
      <c r="V2322" s="145">
        <v>3246236.304924015</v>
      </c>
    </row>
    <row r="2323" spans="1:22" x14ac:dyDescent="0.35">
      <c r="A2323" s="70">
        <f t="shared" si="44"/>
        <v>2304</v>
      </c>
      <c r="B2323" s="145">
        <v>948786.23310045898</v>
      </c>
      <c r="U2323" s="145">
        <v>2303</v>
      </c>
      <c r="V2323" s="145">
        <v>27117899.160149917</v>
      </c>
    </row>
    <row r="2324" spans="1:22" x14ac:dyDescent="0.35">
      <c r="A2324" s="70">
        <f t="shared" si="44"/>
        <v>2305</v>
      </c>
      <c r="B2324" s="145">
        <v>948786.23310045898</v>
      </c>
      <c r="U2324" s="145">
        <v>2304</v>
      </c>
      <c r="V2324" s="145">
        <v>-5737479.6704881638</v>
      </c>
    </row>
    <row r="2325" spans="1:22" x14ac:dyDescent="0.35">
      <c r="A2325" s="70">
        <f t="shared" si="44"/>
        <v>2306</v>
      </c>
      <c r="B2325" s="145">
        <v>948786.23310045898</v>
      </c>
      <c r="U2325" s="145">
        <v>2305</v>
      </c>
      <c r="V2325" s="145">
        <v>22044926.771350138</v>
      </c>
    </row>
    <row r="2326" spans="1:22" x14ac:dyDescent="0.35">
      <c r="A2326" s="70">
        <f t="shared" ref="A2326:A2389" si="45">A2325+1</f>
        <v>2307</v>
      </c>
      <c r="B2326" s="145">
        <v>948786.23310045898</v>
      </c>
      <c r="U2326" s="145">
        <v>2306</v>
      </c>
      <c r="V2326" s="145">
        <v>12351035.860240743</v>
      </c>
    </row>
    <row r="2327" spans="1:22" x14ac:dyDescent="0.35">
      <c r="A2327" s="70">
        <f t="shared" si="45"/>
        <v>2308</v>
      </c>
      <c r="B2327" s="145">
        <v>948786.23310045898</v>
      </c>
      <c r="U2327" s="145">
        <v>2307</v>
      </c>
      <c r="V2327" s="145">
        <v>1705887.4263568334</v>
      </c>
    </row>
    <row r="2328" spans="1:22" x14ac:dyDescent="0.35">
      <c r="A2328" s="70">
        <f t="shared" si="45"/>
        <v>2309</v>
      </c>
      <c r="B2328" s="145">
        <v>948786.23310045898</v>
      </c>
      <c r="U2328" s="145">
        <v>2308</v>
      </c>
      <c r="V2328" s="145">
        <v>9782044.7705921344</v>
      </c>
    </row>
    <row r="2329" spans="1:22" x14ac:dyDescent="0.35">
      <c r="A2329" s="70">
        <f t="shared" si="45"/>
        <v>2310</v>
      </c>
      <c r="B2329" s="145">
        <v>948786.23310045898</v>
      </c>
      <c r="U2329" s="145">
        <v>2309</v>
      </c>
      <c r="V2329" s="145">
        <v>-11537797.338603552</v>
      </c>
    </row>
    <row r="2330" spans="1:22" x14ac:dyDescent="0.35">
      <c r="A2330" s="70">
        <f t="shared" si="45"/>
        <v>2311</v>
      </c>
      <c r="B2330" s="145">
        <v>948786.23310045898</v>
      </c>
      <c r="U2330" s="145">
        <v>2310</v>
      </c>
      <c r="V2330" s="145">
        <v>-7641989.7390262336</v>
      </c>
    </row>
    <row r="2331" spans="1:22" x14ac:dyDescent="0.35">
      <c r="A2331" s="70">
        <f t="shared" si="45"/>
        <v>2312</v>
      </c>
      <c r="B2331" s="145">
        <v>948786.23310045898</v>
      </c>
      <c r="U2331" s="145">
        <v>2311</v>
      </c>
      <c r="V2331" s="145">
        <v>-5731352.5419520866</v>
      </c>
    </row>
    <row r="2332" spans="1:22" x14ac:dyDescent="0.35">
      <c r="A2332" s="70">
        <f t="shared" si="45"/>
        <v>2313</v>
      </c>
      <c r="B2332" s="145">
        <v>948786.23310045898</v>
      </c>
      <c r="U2332" s="145">
        <v>2312</v>
      </c>
      <c r="V2332" s="145">
        <v>11888797.406380095</v>
      </c>
    </row>
    <row r="2333" spans="1:22" x14ac:dyDescent="0.35">
      <c r="A2333" s="70">
        <f t="shared" si="45"/>
        <v>2314</v>
      </c>
      <c r="B2333" s="145">
        <v>948786.23310045898</v>
      </c>
      <c r="U2333" s="145">
        <v>2313</v>
      </c>
      <c r="V2333" s="145">
        <v>16922938.458441783</v>
      </c>
    </row>
    <row r="2334" spans="1:22" x14ac:dyDescent="0.35">
      <c r="A2334" s="70">
        <f t="shared" si="45"/>
        <v>2315</v>
      </c>
      <c r="B2334" s="145">
        <v>948786.23310045898</v>
      </c>
      <c r="U2334" s="145">
        <v>2314</v>
      </c>
      <c r="V2334" s="145">
        <v>22925427.43046616</v>
      </c>
    </row>
    <row r="2335" spans="1:22" x14ac:dyDescent="0.35">
      <c r="A2335" s="70">
        <f t="shared" si="45"/>
        <v>2316</v>
      </c>
      <c r="B2335" s="145">
        <v>948786.23310045898</v>
      </c>
      <c r="U2335" s="145">
        <v>2315</v>
      </c>
      <c r="V2335" s="145">
        <v>-875774.77346621826</v>
      </c>
    </row>
    <row r="2336" spans="1:22" x14ac:dyDescent="0.35">
      <c r="A2336" s="70">
        <f t="shared" si="45"/>
        <v>2317</v>
      </c>
      <c r="B2336" s="145">
        <v>948786.23310045898</v>
      </c>
      <c r="U2336" s="145">
        <v>2316</v>
      </c>
      <c r="V2336" s="145">
        <v>1143689.5456347913</v>
      </c>
    </row>
    <row r="2337" spans="1:22" x14ac:dyDescent="0.35">
      <c r="A2337" s="70">
        <f t="shared" si="45"/>
        <v>2318</v>
      </c>
      <c r="B2337" s="145">
        <v>948786.23310045898</v>
      </c>
      <c r="U2337" s="145">
        <v>2317</v>
      </c>
      <c r="V2337" s="145">
        <v>42014736.448483691</v>
      </c>
    </row>
    <row r="2338" spans="1:22" x14ac:dyDescent="0.35">
      <c r="A2338" s="70">
        <f t="shared" si="45"/>
        <v>2319</v>
      </c>
      <c r="B2338" s="145">
        <v>948786.23310045898</v>
      </c>
      <c r="U2338" s="145">
        <v>2318</v>
      </c>
      <c r="V2338" s="145">
        <v>-12090449.2413083</v>
      </c>
    </row>
    <row r="2339" spans="1:22" x14ac:dyDescent="0.35">
      <c r="A2339" s="70">
        <f t="shared" si="45"/>
        <v>2320</v>
      </c>
      <c r="B2339" s="145">
        <v>948786.23310045898</v>
      </c>
      <c r="U2339" s="145">
        <v>2319</v>
      </c>
      <c r="V2339" s="145">
        <v>-4075498.1882159188</v>
      </c>
    </row>
    <row r="2340" spans="1:22" x14ac:dyDescent="0.35">
      <c r="A2340" s="70">
        <f t="shared" si="45"/>
        <v>2321</v>
      </c>
      <c r="B2340" s="145">
        <v>948786.23310045898</v>
      </c>
      <c r="U2340" s="145">
        <v>2320</v>
      </c>
      <c r="V2340" s="145">
        <v>-12442526.381146688</v>
      </c>
    </row>
    <row r="2341" spans="1:22" x14ac:dyDescent="0.35">
      <c r="A2341" s="70">
        <f t="shared" si="45"/>
        <v>2322</v>
      </c>
      <c r="B2341" s="145">
        <v>948786.23310045898</v>
      </c>
      <c r="U2341" s="145">
        <v>2321</v>
      </c>
      <c r="V2341" s="145">
        <v>14159153.12011027</v>
      </c>
    </row>
    <row r="2342" spans="1:22" x14ac:dyDescent="0.35">
      <c r="A2342" s="70">
        <f t="shared" si="45"/>
        <v>2323</v>
      </c>
      <c r="B2342" s="145">
        <v>948786.23310045898</v>
      </c>
      <c r="U2342" s="145">
        <v>2322</v>
      </c>
      <c r="V2342" s="145">
        <v>5328618.9140024558</v>
      </c>
    </row>
    <row r="2343" spans="1:22" x14ac:dyDescent="0.35">
      <c r="A2343" s="70">
        <f t="shared" si="45"/>
        <v>2324</v>
      </c>
      <c r="B2343" s="145">
        <v>948786.23310045898</v>
      </c>
      <c r="U2343" s="145">
        <v>2323</v>
      </c>
      <c r="V2343" s="145">
        <v>2986111.9503252134</v>
      </c>
    </row>
    <row r="2344" spans="1:22" x14ac:dyDescent="0.35">
      <c r="A2344" s="70">
        <f t="shared" si="45"/>
        <v>2325</v>
      </c>
      <c r="B2344" s="145">
        <v>948786.23310045898</v>
      </c>
      <c r="U2344" s="145">
        <v>2324</v>
      </c>
      <c r="V2344" s="145">
        <v>139758.59141352773</v>
      </c>
    </row>
    <row r="2345" spans="1:22" x14ac:dyDescent="0.35">
      <c r="A2345" s="70">
        <f t="shared" si="45"/>
        <v>2326</v>
      </c>
      <c r="B2345" s="145">
        <v>948786.23310045898</v>
      </c>
      <c r="U2345" s="145">
        <v>2325</v>
      </c>
      <c r="V2345" s="145">
        <v>363203.45867863297</v>
      </c>
    </row>
    <row r="2346" spans="1:22" x14ac:dyDescent="0.35">
      <c r="A2346" s="70">
        <f t="shared" si="45"/>
        <v>2327</v>
      </c>
      <c r="B2346" s="145">
        <v>948786.23310045898</v>
      </c>
      <c r="U2346" s="145">
        <v>2326</v>
      </c>
      <c r="V2346" s="145">
        <v>-4452243.9232367128</v>
      </c>
    </row>
    <row r="2347" spans="1:22" x14ac:dyDescent="0.35">
      <c r="A2347" s="70">
        <f t="shared" si="45"/>
        <v>2328</v>
      </c>
      <c r="B2347" s="145">
        <v>948786.23310045898</v>
      </c>
      <c r="U2347" s="145">
        <v>2327</v>
      </c>
      <c r="V2347" s="145">
        <v>-3764858.9553061165</v>
      </c>
    </row>
    <row r="2348" spans="1:22" x14ac:dyDescent="0.35">
      <c r="A2348" s="70">
        <f t="shared" si="45"/>
        <v>2329</v>
      </c>
      <c r="B2348" s="145">
        <v>948786.23310045898</v>
      </c>
      <c r="U2348" s="145">
        <v>2328</v>
      </c>
      <c r="V2348" s="145">
        <v>7256425.5542170033</v>
      </c>
    </row>
    <row r="2349" spans="1:22" x14ac:dyDescent="0.35">
      <c r="A2349" s="70">
        <f t="shared" si="45"/>
        <v>2330</v>
      </c>
      <c r="B2349" s="145">
        <v>948786.23310045898</v>
      </c>
      <c r="U2349" s="145">
        <v>2329</v>
      </c>
      <c r="V2349" s="145">
        <v>32553314.29259795</v>
      </c>
    </row>
    <row r="2350" spans="1:22" x14ac:dyDescent="0.35">
      <c r="A2350" s="70">
        <f t="shared" si="45"/>
        <v>2331</v>
      </c>
      <c r="B2350" s="145">
        <v>948786.23310045898</v>
      </c>
      <c r="U2350" s="145">
        <v>2330</v>
      </c>
      <c r="V2350" s="145">
        <v>29749928.591120869</v>
      </c>
    </row>
    <row r="2351" spans="1:22" x14ac:dyDescent="0.35">
      <c r="A2351" s="70">
        <f t="shared" si="45"/>
        <v>2332</v>
      </c>
      <c r="B2351" s="145">
        <v>948786.23310045898</v>
      </c>
      <c r="U2351" s="145">
        <v>2331</v>
      </c>
      <c r="V2351" s="145">
        <v>-12539554.700699033</v>
      </c>
    </row>
    <row r="2352" spans="1:22" x14ac:dyDescent="0.35">
      <c r="A2352" s="70">
        <f t="shared" si="45"/>
        <v>2333</v>
      </c>
      <c r="B2352" s="145">
        <v>948786.23310045898</v>
      </c>
      <c r="U2352" s="145">
        <v>2332</v>
      </c>
      <c r="V2352" s="145">
        <v>10538480.446941763</v>
      </c>
    </row>
    <row r="2353" spans="1:22" x14ac:dyDescent="0.35">
      <c r="A2353" s="70">
        <f t="shared" si="45"/>
        <v>2334</v>
      </c>
      <c r="B2353" s="145">
        <v>948786.23310045898</v>
      </c>
      <c r="U2353" s="145">
        <v>2333</v>
      </c>
      <c r="V2353" s="145">
        <v>15459704.208696745</v>
      </c>
    </row>
    <row r="2354" spans="1:22" x14ac:dyDescent="0.35">
      <c r="A2354" s="70">
        <f t="shared" si="45"/>
        <v>2335</v>
      </c>
      <c r="B2354" s="145">
        <v>948786.23310045898</v>
      </c>
      <c r="U2354" s="145">
        <v>2334</v>
      </c>
      <c r="V2354" s="145">
        <v>-5576856.6776938178</v>
      </c>
    </row>
    <row r="2355" spans="1:22" x14ac:dyDescent="0.35">
      <c r="A2355" s="70">
        <f t="shared" si="45"/>
        <v>2336</v>
      </c>
      <c r="B2355" s="145">
        <v>948786.23310045898</v>
      </c>
      <c r="U2355" s="145">
        <v>2335</v>
      </c>
      <c r="V2355" s="145">
        <v>-5272939.4635738246</v>
      </c>
    </row>
    <row r="2356" spans="1:22" x14ac:dyDescent="0.35">
      <c r="A2356" s="70">
        <f t="shared" si="45"/>
        <v>2337</v>
      </c>
      <c r="B2356" s="145">
        <v>948786.23310045898</v>
      </c>
      <c r="U2356" s="145">
        <v>2336</v>
      </c>
      <c r="V2356" s="145">
        <v>-21442166.958014302</v>
      </c>
    </row>
    <row r="2357" spans="1:22" x14ac:dyDescent="0.35">
      <c r="A2357" s="70">
        <f t="shared" si="45"/>
        <v>2338</v>
      </c>
      <c r="B2357" s="145">
        <v>948786.23310045898</v>
      </c>
      <c r="U2357" s="145">
        <v>2337</v>
      </c>
      <c r="V2357" s="145">
        <v>-4220810.5400443785</v>
      </c>
    </row>
    <row r="2358" spans="1:22" x14ac:dyDescent="0.35">
      <c r="A2358" s="70">
        <f t="shared" si="45"/>
        <v>2339</v>
      </c>
      <c r="B2358" s="145">
        <v>948786.23310045898</v>
      </c>
      <c r="U2358" s="145">
        <v>2338</v>
      </c>
      <c r="V2358" s="145">
        <v>21422609.673354633</v>
      </c>
    </row>
    <row r="2359" spans="1:22" x14ac:dyDescent="0.35">
      <c r="A2359" s="70">
        <f t="shared" si="45"/>
        <v>2340</v>
      </c>
      <c r="B2359" s="145">
        <v>948786.23310045898</v>
      </c>
      <c r="U2359" s="145">
        <v>2339</v>
      </c>
      <c r="V2359" s="145">
        <v>11998470.779530469</v>
      </c>
    </row>
    <row r="2360" spans="1:22" x14ac:dyDescent="0.35">
      <c r="A2360" s="70">
        <f t="shared" si="45"/>
        <v>2341</v>
      </c>
      <c r="B2360" s="145">
        <v>948786.23310045898</v>
      </c>
      <c r="U2360" s="145">
        <v>2340</v>
      </c>
      <c r="V2360" s="145">
        <v>10327364.193609525</v>
      </c>
    </row>
    <row r="2361" spans="1:22" x14ac:dyDescent="0.35">
      <c r="A2361" s="70">
        <f t="shared" si="45"/>
        <v>2342</v>
      </c>
      <c r="B2361" s="145">
        <v>948786.23310045898</v>
      </c>
      <c r="U2361" s="145">
        <v>2341</v>
      </c>
      <c r="V2361" s="145">
        <v>43485086.061396345</v>
      </c>
    </row>
    <row r="2362" spans="1:22" x14ac:dyDescent="0.35">
      <c r="A2362" s="70">
        <f t="shared" si="45"/>
        <v>2343</v>
      </c>
      <c r="B2362" s="145">
        <v>948786.23310045898</v>
      </c>
      <c r="U2362" s="145">
        <v>2342</v>
      </c>
      <c r="V2362" s="145">
        <v>-3538118.4715290908</v>
      </c>
    </row>
    <row r="2363" spans="1:22" x14ac:dyDescent="0.35">
      <c r="A2363" s="70">
        <f t="shared" si="45"/>
        <v>2344</v>
      </c>
      <c r="B2363" s="145">
        <v>948786.23310045898</v>
      </c>
      <c r="U2363" s="145">
        <v>2343</v>
      </c>
      <c r="V2363" s="145">
        <v>46990799.865304843</v>
      </c>
    </row>
    <row r="2364" spans="1:22" x14ac:dyDescent="0.35">
      <c r="A2364" s="70">
        <f t="shared" si="45"/>
        <v>2345</v>
      </c>
      <c r="B2364" s="145">
        <v>948786.23310045898</v>
      </c>
      <c r="U2364" s="145">
        <v>2344</v>
      </c>
      <c r="V2364" s="145">
        <v>31132181.653678134</v>
      </c>
    </row>
    <row r="2365" spans="1:22" x14ac:dyDescent="0.35">
      <c r="A2365" s="70">
        <f t="shared" si="45"/>
        <v>2346</v>
      </c>
      <c r="B2365" s="145">
        <v>948786.23310045898</v>
      </c>
      <c r="U2365" s="145">
        <v>2345</v>
      </c>
      <c r="V2365" s="145">
        <v>-4249105.4970941767</v>
      </c>
    </row>
    <row r="2366" spans="1:22" x14ac:dyDescent="0.35">
      <c r="A2366" s="70">
        <f t="shared" si="45"/>
        <v>2347</v>
      </c>
      <c r="B2366" s="145">
        <v>948786.23310045898</v>
      </c>
      <c r="U2366" s="145">
        <v>2346</v>
      </c>
      <c r="V2366" s="145">
        <v>11612258.720167603</v>
      </c>
    </row>
    <row r="2367" spans="1:22" x14ac:dyDescent="0.35">
      <c r="A2367" s="70">
        <f t="shared" si="45"/>
        <v>2348</v>
      </c>
      <c r="B2367" s="145">
        <v>948786.23310045898</v>
      </c>
      <c r="U2367" s="145">
        <v>2347</v>
      </c>
      <c r="V2367" s="145">
        <v>-6665050.6787428837</v>
      </c>
    </row>
    <row r="2368" spans="1:22" x14ac:dyDescent="0.35">
      <c r="A2368" s="70">
        <f t="shared" si="45"/>
        <v>2349</v>
      </c>
      <c r="B2368" s="145">
        <v>948786.23310045898</v>
      </c>
      <c r="U2368" s="145">
        <v>2348</v>
      </c>
      <c r="V2368" s="145">
        <v>121621.44030754641</v>
      </c>
    </row>
    <row r="2369" spans="1:22" x14ac:dyDescent="0.35">
      <c r="A2369" s="70">
        <f t="shared" si="45"/>
        <v>2350</v>
      </c>
      <c r="B2369" s="145">
        <v>948786.23310045898</v>
      </c>
      <c r="U2369" s="145">
        <v>2349</v>
      </c>
      <c r="V2369" s="145">
        <v>18815010.426304393</v>
      </c>
    </row>
    <row r="2370" spans="1:22" x14ac:dyDescent="0.35">
      <c r="A2370" s="70">
        <f t="shared" si="45"/>
        <v>2351</v>
      </c>
      <c r="B2370" s="145">
        <v>948786.23310045898</v>
      </c>
      <c r="U2370" s="145">
        <v>2350</v>
      </c>
      <c r="V2370" s="145">
        <v>41479844.033485673</v>
      </c>
    </row>
    <row r="2371" spans="1:22" x14ac:dyDescent="0.35">
      <c r="A2371" s="70">
        <f t="shared" si="45"/>
        <v>2352</v>
      </c>
      <c r="B2371" s="145">
        <v>948786.23310045898</v>
      </c>
      <c r="U2371" s="145">
        <v>2351</v>
      </c>
      <c r="V2371" s="145">
        <v>33382389.54348956</v>
      </c>
    </row>
    <row r="2372" spans="1:22" x14ac:dyDescent="0.35">
      <c r="A2372" s="70">
        <f t="shared" si="45"/>
        <v>2353</v>
      </c>
      <c r="B2372" s="145">
        <v>948786.23310045898</v>
      </c>
      <c r="U2372" s="145">
        <v>2352</v>
      </c>
      <c r="V2372" s="145">
        <v>-12815332.902704861</v>
      </c>
    </row>
    <row r="2373" spans="1:22" x14ac:dyDescent="0.35">
      <c r="A2373" s="70">
        <f t="shared" si="45"/>
        <v>2354</v>
      </c>
      <c r="B2373" s="145">
        <v>948786.23310045898</v>
      </c>
      <c r="U2373" s="145">
        <v>2353</v>
      </c>
      <c r="V2373" s="145">
        <v>3525940.9384897538</v>
      </c>
    </row>
    <row r="2374" spans="1:22" x14ac:dyDescent="0.35">
      <c r="A2374" s="70">
        <f t="shared" si="45"/>
        <v>2355</v>
      </c>
      <c r="B2374" s="145">
        <v>948786.23310045898</v>
      </c>
      <c r="U2374" s="145">
        <v>2354</v>
      </c>
      <c r="V2374" s="145">
        <v>-22153013.357019357</v>
      </c>
    </row>
    <row r="2375" spans="1:22" x14ac:dyDescent="0.35">
      <c r="A2375" s="70">
        <f t="shared" si="45"/>
        <v>2356</v>
      </c>
      <c r="B2375" s="145">
        <v>948786.23310045898</v>
      </c>
      <c r="U2375" s="145">
        <v>2355</v>
      </c>
      <c r="V2375" s="145">
        <v>-854701.97202577814</v>
      </c>
    </row>
    <row r="2376" spans="1:22" x14ac:dyDescent="0.35">
      <c r="A2376" s="70">
        <f t="shared" si="45"/>
        <v>2357</v>
      </c>
      <c r="B2376" s="145">
        <v>948786.23310045898</v>
      </c>
      <c r="U2376" s="145">
        <v>2356</v>
      </c>
      <c r="V2376" s="145">
        <v>-7004119.3968439475</v>
      </c>
    </row>
    <row r="2377" spans="1:22" x14ac:dyDescent="0.35">
      <c r="A2377" s="70">
        <f t="shared" si="45"/>
        <v>2358</v>
      </c>
      <c r="B2377" s="145">
        <v>948786.23310045898</v>
      </c>
      <c r="U2377" s="145">
        <v>2357</v>
      </c>
      <c r="V2377" s="145">
        <v>2609214.441159714</v>
      </c>
    </row>
    <row r="2378" spans="1:22" x14ac:dyDescent="0.35">
      <c r="A2378" s="70">
        <f t="shared" si="45"/>
        <v>2359</v>
      </c>
      <c r="B2378" s="145">
        <v>948786.23310045898</v>
      </c>
      <c r="U2378" s="145">
        <v>2358</v>
      </c>
      <c r="V2378" s="145">
        <v>-25765030.0808612</v>
      </c>
    </row>
    <row r="2379" spans="1:22" x14ac:dyDescent="0.35">
      <c r="A2379" s="70">
        <f t="shared" si="45"/>
        <v>2360</v>
      </c>
      <c r="B2379" s="145">
        <v>948786.23310045898</v>
      </c>
      <c r="U2379" s="145">
        <v>2359</v>
      </c>
      <c r="V2379" s="145">
        <v>4851937.7248774357</v>
      </c>
    </row>
    <row r="2380" spans="1:22" x14ac:dyDescent="0.35">
      <c r="A2380" s="70">
        <f t="shared" si="45"/>
        <v>2361</v>
      </c>
      <c r="B2380" s="145">
        <v>948786.23310045898</v>
      </c>
      <c r="U2380" s="145">
        <v>2360</v>
      </c>
      <c r="V2380" s="145">
        <v>549070.09459803253</v>
      </c>
    </row>
    <row r="2381" spans="1:22" x14ac:dyDescent="0.35">
      <c r="A2381" s="70">
        <f t="shared" si="45"/>
        <v>2362</v>
      </c>
      <c r="B2381" s="145">
        <v>948786.23310045898</v>
      </c>
      <c r="U2381" s="145">
        <v>2361</v>
      </c>
      <c r="V2381" s="145">
        <v>-17409650.241773043</v>
      </c>
    </row>
    <row r="2382" spans="1:22" x14ac:dyDescent="0.35">
      <c r="A2382" s="70">
        <f t="shared" si="45"/>
        <v>2363</v>
      </c>
      <c r="B2382" s="145">
        <v>948786.23310045898</v>
      </c>
      <c r="U2382" s="145">
        <v>2362</v>
      </c>
      <c r="V2382" s="145">
        <v>-7837019.1836304031</v>
      </c>
    </row>
    <row r="2383" spans="1:22" x14ac:dyDescent="0.35">
      <c r="A2383" s="70">
        <f t="shared" si="45"/>
        <v>2364</v>
      </c>
      <c r="B2383" s="145">
        <v>948786.23310045898</v>
      </c>
      <c r="U2383" s="145">
        <v>2363</v>
      </c>
      <c r="V2383" s="145">
        <v>-16483528.163044788</v>
      </c>
    </row>
    <row r="2384" spans="1:22" x14ac:dyDescent="0.35">
      <c r="A2384" s="70">
        <f t="shared" si="45"/>
        <v>2365</v>
      </c>
      <c r="B2384" s="145">
        <v>948786.23310045898</v>
      </c>
      <c r="U2384" s="145">
        <v>2364</v>
      </c>
      <c r="V2384" s="145">
        <v>-13454828.223828729</v>
      </c>
    </row>
    <row r="2385" spans="1:22" x14ac:dyDescent="0.35">
      <c r="A2385" s="70">
        <f t="shared" si="45"/>
        <v>2366</v>
      </c>
      <c r="B2385" s="145">
        <v>948786.23310045898</v>
      </c>
      <c r="U2385" s="145">
        <v>2365</v>
      </c>
      <c r="V2385" s="145">
        <v>-502912.95768152177</v>
      </c>
    </row>
    <row r="2386" spans="1:22" x14ac:dyDescent="0.35">
      <c r="A2386" s="70">
        <f t="shared" si="45"/>
        <v>2367</v>
      </c>
      <c r="B2386" s="145">
        <v>948786.23310045898</v>
      </c>
      <c r="U2386" s="145">
        <v>2366</v>
      </c>
      <c r="V2386" s="145">
        <v>25463819.165238708</v>
      </c>
    </row>
    <row r="2387" spans="1:22" x14ac:dyDescent="0.35">
      <c r="A2387" s="70">
        <f t="shared" si="45"/>
        <v>2368</v>
      </c>
      <c r="B2387" s="145">
        <v>948786.23310045898</v>
      </c>
      <c r="U2387" s="145">
        <v>2367</v>
      </c>
      <c r="V2387" s="145">
        <v>19344796.313866138</v>
      </c>
    </row>
    <row r="2388" spans="1:22" x14ac:dyDescent="0.35">
      <c r="A2388" s="70">
        <f t="shared" si="45"/>
        <v>2369</v>
      </c>
      <c r="B2388" s="145">
        <v>948786.23310045898</v>
      </c>
      <c r="U2388" s="145">
        <v>2368</v>
      </c>
      <c r="V2388" s="145">
        <v>2301769.0596396029</v>
      </c>
    </row>
    <row r="2389" spans="1:22" x14ac:dyDescent="0.35">
      <c r="A2389" s="70">
        <f t="shared" si="45"/>
        <v>2370</v>
      </c>
      <c r="B2389" s="145">
        <v>948786.23310045898</v>
      </c>
      <c r="U2389" s="145">
        <v>2369</v>
      </c>
      <c r="V2389" s="145">
        <v>45214549.60504806</v>
      </c>
    </row>
    <row r="2390" spans="1:22" x14ac:dyDescent="0.35">
      <c r="A2390" s="70">
        <f t="shared" ref="A2390:A2453" si="46">A2389+1</f>
        <v>2371</v>
      </c>
      <c r="B2390" s="145">
        <v>948786.23310045898</v>
      </c>
      <c r="U2390" s="145">
        <v>2370</v>
      </c>
      <c r="V2390" s="145">
        <v>-13930499.598662354</v>
      </c>
    </row>
    <row r="2391" spans="1:22" x14ac:dyDescent="0.35">
      <c r="A2391" s="70">
        <f t="shared" si="46"/>
        <v>2372</v>
      </c>
      <c r="B2391" s="145">
        <v>948786.23310045898</v>
      </c>
      <c r="U2391" s="145">
        <v>2371</v>
      </c>
      <c r="V2391" s="145">
        <v>45727649.49243395</v>
      </c>
    </row>
    <row r="2392" spans="1:22" x14ac:dyDescent="0.35">
      <c r="A2392" s="70">
        <f t="shared" si="46"/>
        <v>2373</v>
      </c>
      <c r="B2392" s="145">
        <v>948786.23310045898</v>
      </c>
      <c r="U2392" s="145">
        <v>2372</v>
      </c>
      <c r="V2392" s="145">
        <v>15111345.664972603</v>
      </c>
    </row>
    <row r="2393" spans="1:22" x14ac:dyDescent="0.35">
      <c r="A2393" s="70">
        <f t="shared" si="46"/>
        <v>2374</v>
      </c>
      <c r="B2393" s="145">
        <v>948786.23310045898</v>
      </c>
      <c r="U2393" s="145">
        <v>2373</v>
      </c>
      <c r="V2393" s="145">
        <v>37264685.224322006</v>
      </c>
    </row>
    <row r="2394" spans="1:22" x14ac:dyDescent="0.35">
      <c r="A2394" s="70">
        <f t="shared" si="46"/>
        <v>2375</v>
      </c>
      <c r="B2394" s="145">
        <v>948786.23310045898</v>
      </c>
      <c r="U2394" s="145">
        <v>2374</v>
      </c>
      <c r="V2394" s="145">
        <v>-194170.96009011567</v>
      </c>
    </row>
    <row r="2395" spans="1:22" x14ac:dyDescent="0.35">
      <c r="A2395" s="70">
        <f t="shared" si="46"/>
        <v>2376</v>
      </c>
      <c r="B2395" s="145">
        <v>948786.23310045898</v>
      </c>
      <c r="U2395" s="145">
        <v>2375</v>
      </c>
      <c r="V2395" s="145">
        <v>-7877909.0250866208</v>
      </c>
    </row>
    <row r="2396" spans="1:22" x14ac:dyDescent="0.35">
      <c r="A2396" s="70">
        <f t="shared" si="46"/>
        <v>2377</v>
      </c>
      <c r="B2396" s="145">
        <v>948786.23310045898</v>
      </c>
      <c r="U2396" s="145">
        <v>2376</v>
      </c>
      <c r="V2396" s="145">
        <v>1541862.1346950494</v>
      </c>
    </row>
    <row r="2397" spans="1:22" x14ac:dyDescent="0.35">
      <c r="A2397" s="70">
        <f t="shared" si="46"/>
        <v>2378</v>
      </c>
      <c r="B2397" s="145">
        <v>948786.23310045898</v>
      </c>
      <c r="U2397" s="145">
        <v>2377</v>
      </c>
      <c r="V2397" s="145">
        <v>-3015558.6050015576</v>
      </c>
    </row>
    <row r="2398" spans="1:22" x14ac:dyDescent="0.35">
      <c r="A2398" s="70">
        <f t="shared" si="46"/>
        <v>2379</v>
      </c>
      <c r="B2398" s="145">
        <v>948786.23310045898</v>
      </c>
      <c r="U2398" s="145">
        <v>2378</v>
      </c>
      <c r="V2398" s="145">
        <v>-9720766.0033870246</v>
      </c>
    </row>
    <row r="2399" spans="1:22" x14ac:dyDescent="0.35">
      <c r="A2399" s="70">
        <f t="shared" si="46"/>
        <v>2380</v>
      </c>
      <c r="B2399" s="145">
        <v>948786.23310045898</v>
      </c>
      <c r="U2399" s="145">
        <v>2379</v>
      </c>
      <c r="V2399" s="145">
        <v>23023509.733596303</v>
      </c>
    </row>
    <row r="2400" spans="1:22" x14ac:dyDescent="0.35">
      <c r="A2400" s="70">
        <f t="shared" si="46"/>
        <v>2381</v>
      </c>
      <c r="B2400" s="145">
        <v>948786.23310045898</v>
      </c>
      <c r="U2400" s="145">
        <v>2380</v>
      </c>
      <c r="V2400" s="145">
        <v>18721533.074673042</v>
      </c>
    </row>
    <row r="2401" spans="1:22" x14ac:dyDescent="0.35">
      <c r="A2401" s="70">
        <f t="shared" si="46"/>
        <v>2382</v>
      </c>
      <c r="B2401" s="145">
        <v>948786.23310045898</v>
      </c>
      <c r="U2401" s="145">
        <v>2381</v>
      </c>
      <c r="V2401" s="145">
        <v>14983592.465150271</v>
      </c>
    </row>
    <row r="2402" spans="1:22" x14ac:dyDescent="0.35">
      <c r="A2402" s="70">
        <f t="shared" si="46"/>
        <v>2383</v>
      </c>
      <c r="B2402" s="145">
        <v>948786.23310045898</v>
      </c>
      <c r="U2402" s="145">
        <v>2382</v>
      </c>
      <c r="V2402" s="145">
        <v>-1958092.537654914</v>
      </c>
    </row>
    <row r="2403" spans="1:22" x14ac:dyDescent="0.35">
      <c r="A2403" s="70">
        <f t="shared" si="46"/>
        <v>2384</v>
      </c>
      <c r="B2403" s="145">
        <v>948786.23310045898</v>
      </c>
      <c r="U2403" s="145">
        <v>2383</v>
      </c>
      <c r="V2403" s="145">
        <v>60892466.347027928</v>
      </c>
    </row>
    <row r="2404" spans="1:22" x14ac:dyDescent="0.35">
      <c r="A2404" s="70">
        <f t="shared" si="46"/>
        <v>2385</v>
      </c>
      <c r="B2404" s="145">
        <v>948786.23310045898</v>
      </c>
      <c r="U2404" s="145">
        <v>2384</v>
      </c>
      <c r="V2404" s="145">
        <v>30803791.606070954</v>
      </c>
    </row>
    <row r="2405" spans="1:22" x14ac:dyDescent="0.35">
      <c r="A2405" s="70">
        <f t="shared" si="46"/>
        <v>2386</v>
      </c>
      <c r="B2405" s="145">
        <v>948786.23310045898</v>
      </c>
      <c r="U2405" s="145">
        <v>2385</v>
      </c>
      <c r="V2405" s="145">
        <v>-2752595.7296202071</v>
      </c>
    </row>
    <row r="2406" spans="1:22" x14ac:dyDescent="0.35">
      <c r="A2406" s="70">
        <f t="shared" si="46"/>
        <v>2387</v>
      </c>
      <c r="B2406" s="145">
        <v>948786.23310045898</v>
      </c>
      <c r="U2406" s="145">
        <v>2386</v>
      </c>
      <c r="V2406" s="145">
        <v>11327040.635763068</v>
      </c>
    </row>
    <row r="2407" spans="1:22" x14ac:dyDescent="0.35">
      <c r="A2407" s="70">
        <f t="shared" si="46"/>
        <v>2388</v>
      </c>
      <c r="B2407" s="145">
        <v>948786.23310045898</v>
      </c>
      <c r="U2407" s="145">
        <v>2387</v>
      </c>
      <c r="V2407" s="145">
        <v>35541778.668354124</v>
      </c>
    </row>
    <row r="2408" spans="1:22" x14ac:dyDescent="0.35">
      <c r="A2408" s="70">
        <f t="shared" si="46"/>
        <v>2389</v>
      </c>
      <c r="B2408" s="145">
        <v>948786.23310045898</v>
      </c>
      <c r="U2408" s="145">
        <v>2388</v>
      </c>
      <c r="V2408" s="145">
        <v>-3352786.0433372129</v>
      </c>
    </row>
    <row r="2409" spans="1:22" x14ac:dyDescent="0.35">
      <c r="A2409" s="70">
        <f t="shared" si="46"/>
        <v>2390</v>
      </c>
      <c r="B2409" s="145">
        <v>948786.23310045898</v>
      </c>
      <c r="U2409" s="145">
        <v>2389</v>
      </c>
      <c r="V2409" s="145">
        <v>-12468761.497480558</v>
      </c>
    </row>
    <row r="2410" spans="1:22" x14ac:dyDescent="0.35">
      <c r="A2410" s="70">
        <f t="shared" si="46"/>
        <v>2391</v>
      </c>
      <c r="B2410" s="145">
        <v>948786.23310045898</v>
      </c>
      <c r="U2410" s="145">
        <v>2390</v>
      </c>
      <c r="V2410" s="145">
        <v>6187230.8697113432</v>
      </c>
    </row>
    <row r="2411" spans="1:22" x14ac:dyDescent="0.35">
      <c r="A2411" s="70">
        <f t="shared" si="46"/>
        <v>2392</v>
      </c>
      <c r="B2411" s="145">
        <v>948786.23310045898</v>
      </c>
      <c r="U2411" s="145">
        <v>2391</v>
      </c>
      <c r="V2411" s="145">
        <v>40151647.297153562</v>
      </c>
    </row>
    <row r="2412" spans="1:22" x14ac:dyDescent="0.35">
      <c r="A2412" s="70">
        <f t="shared" si="46"/>
        <v>2393</v>
      </c>
      <c r="B2412" s="145">
        <v>948786.23310045898</v>
      </c>
      <c r="U2412" s="145">
        <v>2392</v>
      </c>
      <c r="V2412" s="145">
        <v>-9992427.5062151887</v>
      </c>
    </row>
    <row r="2413" spans="1:22" x14ac:dyDescent="0.35">
      <c r="A2413" s="70">
        <f t="shared" si="46"/>
        <v>2394</v>
      </c>
      <c r="B2413" s="145">
        <v>948786.23310045898</v>
      </c>
      <c r="U2413" s="145">
        <v>2393</v>
      </c>
      <c r="V2413" s="145">
        <v>15476781.146754071</v>
      </c>
    </row>
    <row r="2414" spans="1:22" x14ac:dyDescent="0.35">
      <c r="A2414" s="70">
        <f t="shared" si="46"/>
        <v>2395</v>
      </c>
      <c r="B2414" s="145">
        <v>948786.23310045898</v>
      </c>
      <c r="U2414" s="145">
        <v>2394</v>
      </c>
      <c r="V2414" s="145">
        <v>21039079.780685101</v>
      </c>
    </row>
    <row r="2415" spans="1:22" x14ac:dyDescent="0.35">
      <c r="A2415" s="70">
        <f t="shared" si="46"/>
        <v>2396</v>
      </c>
      <c r="B2415" s="145">
        <v>948786.23310045898</v>
      </c>
      <c r="U2415" s="145">
        <v>2395</v>
      </c>
      <c r="V2415" s="145">
        <v>-12467713.286021288</v>
      </c>
    </row>
    <row r="2416" spans="1:22" x14ac:dyDescent="0.35">
      <c r="A2416" s="70">
        <f t="shared" si="46"/>
        <v>2397</v>
      </c>
      <c r="B2416" s="145">
        <v>948786.23310045898</v>
      </c>
      <c r="U2416" s="145">
        <v>2396</v>
      </c>
      <c r="V2416" s="145">
        <v>326913.38874488138</v>
      </c>
    </row>
    <row r="2417" spans="1:22" x14ac:dyDescent="0.35">
      <c r="A2417" s="70">
        <f t="shared" si="46"/>
        <v>2398</v>
      </c>
      <c r="B2417" s="145">
        <v>948786.23310045898</v>
      </c>
      <c r="U2417" s="145">
        <v>2397</v>
      </c>
      <c r="V2417" s="145">
        <v>-9618578.946529394</v>
      </c>
    </row>
    <row r="2418" spans="1:22" x14ac:dyDescent="0.35">
      <c r="A2418" s="70">
        <f t="shared" si="46"/>
        <v>2399</v>
      </c>
      <c r="B2418" s="145">
        <v>948786.23310045898</v>
      </c>
      <c r="U2418" s="145">
        <v>2398</v>
      </c>
      <c r="V2418" s="145">
        <v>-783763.80694338679</v>
      </c>
    </row>
    <row r="2419" spans="1:22" x14ac:dyDescent="0.35">
      <c r="A2419" s="70">
        <f t="shared" si="46"/>
        <v>2400</v>
      </c>
      <c r="B2419" s="145">
        <v>948786.23310045898</v>
      </c>
      <c r="U2419" s="145">
        <v>2399</v>
      </c>
      <c r="V2419" s="145">
        <v>-20083820.459480017</v>
      </c>
    </row>
    <row r="2420" spans="1:22" x14ac:dyDescent="0.35">
      <c r="A2420" s="70">
        <f t="shared" si="46"/>
        <v>2401</v>
      </c>
      <c r="B2420" s="145">
        <v>948786.23310045898</v>
      </c>
      <c r="U2420" s="145">
        <v>2400</v>
      </c>
      <c r="V2420" s="145">
        <v>13356917.354797371</v>
      </c>
    </row>
    <row r="2421" spans="1:22" x14ac:dyDescent="0.35">
      <c r="A2421" s="70">
        <f t="shared" si="46"/>
        <v>2402</v>
      </c>
      <c r="B2421" s="145">
        <v>948786.23310045898</v>
      </c>
      <c r="U2421" s="145">
        <v>2401</v>
      </c>
      <c r="V2421" s="145">
        <v>8536534.6651604511</v>
      </c>
    </row>
    <row r="2422" spans="1:22" x14ac:dyDescent="0.35">
      <c r="A2422" s="70">
        <f t="shared" si="46"/>
        <v>2403</v>
      </c>
      <c r="B2422" s="145">
        <v>948786.23310045898</v>
      </c>
      <c r="U2422" s="145">
        <v>2402</v>
      </c>
      <c r="V2422" s="145">
        <v>2237757.1090572104</v>
      </c>
    </row>
    <row r="2423" spans="1:22" x14ac:dyDescent="0.35">
      <c r="A2423" s="70">
        <f t="shared" si="46"/>
        <v>2404</v>
      </c>
      <c r="B2423" s="145">
        <v>948786.23310045898</v>
      </c>
      <c r="U2423" s="145">
        <v>2403</v>
      </c>
      <c r="V2423" s="145">
        <v>-210718.74729512632</v>
      </c>
    </row>
    <row r="2424" spans="1:22" x14ac:dyDescent="0.35">
      <c r="A2424" s="70">
        <f t="shared" si="46"/>
        <v>2405</v>
      </c>
      <c r="B2424" s="145">
        <v>948786.23310045898</v>
      </c>
      <c r="U2424" s="145">
        <v>2404</v>
      </c>
      <c r="V2424" s="145">
        <v>-20225597.292531528</v>
      </c>
    </row>
    <row r="2425" spans="1:22" x14ac:dyDescent="0.35">
      <c r="A2425" s="70">
        <f t="shared" si="46"/>
        <v>2406</v>
      </c>
      <c r="B2425" s="145">
        <v>948786.23310045898</v>
      </c>
      <c r="U2425" s="145">
        <v>2405</v>
      </c>
      <c r="V2425" s="145">
        <v>-13491184.543146731</v>
      </c>
    </row>
    <row r="2426" spans="1:22" x14ac:dyDescent="0.35">
      <c r="A2426" s="70">
        <f t="shared" si="46"/>
        <v>2407</v>
      </c>
      <c r="B2426" s="145">
        <v>948786.23310045898</v>
      </c>
      <c r="U2426" s="145">
        <v>2406</v>
      </c>
      <c r="V2426" s="145">
        <v>27898794.553665884</v>
      </c>
    </row>
    <row r="2427" spans="1:22" x14ac:dyDescent="0.35">
      <c r="A2427" s="70">
        <f t="shared" si="46"/>
        <v>2408</v>
      </c>
      <c r="B2427" s="145">
        <v>948786.23310045898</v>
      </c>
      <c r="U2427" s="145">
        <v>2407</v>
      </c>
      <c r="V2427" s="145">
        <v>27900111.58341708</v>
      </c>
    </row>
    <row r="2428" spans="1:22" x14ac:dyDescent="0.35">
      <c r="A2428" s="70">
        <f t="shared" si="46"/>
        <v>2409</v>
      </c>
      <c r="B2428" s="145">
        <v>948786.23310045898</v>
      </c>
      <c r="U2428" s="145">
        <v>2408</v>
      </c>
      <c r="V2428" s="145">
        <v>-2441431.2210122235</v>
      </c>
    </row>
    <row r="2429" spans="1:22" x14ac:dyDescent="0.35">
      <c r="A2429" s="70">
        <f t="shared" si="46"/>
        <v>2410</v>
      </c>
      <c r="B2429" s="145">
        <v>948786.23310045898</v>
      </c>
      <c r="U2429" s="145">
        <v>2409</v>
      </c>
      <c r="V2429" s="145">
        <v>10944832.176270708</v>
      </c>
    </row>
    <row r="2430" spans="1:22" x14ac:dyDescent="0.35">
      <c r="A2430" s="70">
        <f t="shared" si="46"/>
        <v>2411</v>
      </c>
      <c r="B2430" s="145">
        <v>948786.23310045898</v>
      </c>
      <c r="U2430" s="145">
        <v>2410</v>
      </c>
      <c r="V2430" s="145">
        <v>10969075.116332468</v>
      </c>
    </row>
    <row r="2431" spans="1:22" x14ac:dyDescent="0.35">
      <c r="A2431" s="70">
        <f t="shared" si="46"/>
        <v>2412</v>
      </c>
      <c r="B2431" s="145">
        <v>948786.23310045898</v>
      </c>
      <c r="U2431" s="145">
        <v>2411</v>
      </c>
      <c r="V2431" s="145">
        <v>84574.633403524756</v>
      </c>
    </row>
    <row r="2432" spans="1:22" x14ac:dyDescent="0.35">
      <c r="A2432" s="70">
        <f t="shared" si="46"/>
        <v>2413</v>
      </c>
      <c r="B2432" s="145">
        <v>948786.23310045898</v>
      </c>
      <c r="U2432" s="145">
        <v>2412</v>
      </c>
      <c r="V2432" s="145">
        <v>-19188241.315683883</v>
      </c>
    </row>
    <row r="2433" spans="1:22" x14ac:dyDescent="0.35">
      <c r="A2433" s="70">
        <f t="shared" si="46"/>
        <v>2414</v>
      </c>
      <c r="B2433" s="145">
        <v>948786.23310045898</v>
      </c>
      <c r="U2433" s="145">
        <v>2413</v>
      </c>
      <c r="V2433" s="145">
        <v>7541695.624483753</v>
      </c>
    </row>
    <row r="2434" spans="1:22" x14ac:dyDescent="0.35">
      <c r="A2434" s="70">
        <f t="shared" si="46"/>
        <v>2415</v>
      </c>
      <c r="B2434" s="145">
        <v>948786.23310045898</v>
      </c>
      <c r="U2434" s="145">
        <v>2414</v>
      </c>
      <c r="V2434" s="145">
        <v>-1961516.2285342179</v>
      </c>
    </row>
    <row r="2435" spans="1:22" x14ac:dyDescent="0.35">
      <c r="A2435" s="70">
        <f t="shared" si="46"/>
        <v>2416</v>
      </c>
      <c r="B2435" s="145">
        <v>948786.23310045898</v>
      </c>
      <c r="U2435" s="145">
        <v>2415</v>
      </c>
      <c r="V2435" s="145">
        <v>15312000.168605451</v>
      </c>
    </row>
    <row r="2436" spans="1:22" x14ac:dyDescent="0.35">
      <c r="A2436" s="70">
        <f t="shared" si="46"/>
        <v>2417</v>
      </c>
      <c r="B2436" s="145">
        <v>948786.23310045898</v>
      </c>
      <c r="U2436" s="145">
        <v>2416</v>
      </c>
      <c r="V2436" s="145">
        <v>15973316.587285507</v>
      </c>
    </row>
    <row r="2437" spans="1:22" x14ac:dyDescent="0.35">
      <c r="A2437" s="70">
        <f t="shared" si="46"/>
        <v>2418</v>
      </c>
      <c r="B2437" s="145">
        <v>948786.23310045898</v>
      </c>
      <c r="U2437" s="145">
        <v>2417</v>
      </c>
      <c r="V2437" s="145">
        <v>-22339471.188143525</v>
      </c>
    </row>
    <row r="2438" spans="1:22" x14ac:dyDescent="0.35">
      <c r="A2438" s="70">
        <f t="shared" si="46"/>
        <v>2419</v>
      </c>
      <c r="B2438" s="145">
        <v>948786.23310045898</v>
      </c>
      <c r="U2438" s="145">
        <v>2418</v>
      </c>
      <c r="V2438" s="145">
        <v>2251227.3977291994</v>
      </c>
    </row>
    <row r="2439" spans="1:22" x14ac:dyDescent="0.35">
      <c r="A2439" s="70">
        <f t="shared" si="46"/>
        <v>2420</v>
      </c>
      <c r="B2439" s="145">
        <v>948786.23310045898</v>
      </c>
      <c r="U2439" s="145">
        <v>2419</v>
      </c>
      <c r="V2439" s="145">
        <v>9306867.8050612919</v>
      </c>
    </row>
    <row r="2440" spans="1:22" x14ac:dyDescent="0.35">
      <c r="A2440" s="70">
        <f t="shared" si="46"/>
        <v>2421</v>
      </c>
      <c r="B2440" s="145">
        <v>948786.23310045898</v>
      </c>
      <c r="U2440" s="145">
        <v>2420</v>
      </c>
      <c r="V2440" s="145">
        <v>36311024.340416461</v>
      </c>
    </row>
    <row r="2441" spans="1:22" x14ac:dyDescent="0.35">
      <c r="A2441" s="70">
        <f t="shared" si="46"/>
        <v>2422</v>
      </c>
      <c r="B2441" s="145">
        <v>948786.23310045898</v>
      </c>
      <c r="U2441" s="145">
        <v>2421</v>
      </c>
      <c r="V2441" s="145">
        <v>-5937247.8602487333</v>
      </c>
    </row>
    <row r="2442" spans="1:22" x14ac:dyDescent="0.35">
      <c r="A2442" s="70">
        <f t="shared" si="46"/>
        <v>2423</v>
      </c>
      <c r="B2442" s="145">
        <v>948786.23310045898</v>
      </c>
      <c r="U2442" s="145">
        <v>2422</v>
      </c>
      <c r="V2442" s="145">
        <v>14785017.45078034</v>
      </c>
    </row>
    <row r="2443" spans="1:22" x14ac:dyDescent="0.35">
      <c r="A2443" s="70">
        <f t="shared" si="46"/>
        <v>2424</v>
      </c>
      <c r="B2443" s="145">
        <v>948786.23310045898</v>
      </c>
      <c r="U2443" s="145">
        <v>2423</v>
      </c>
      <c r="V2443" s="145">
        <v>3805069.5011024289</v>
      </c>
    </row>
    <row r="2444" spans="1:22" x14ac:dyDescent="0.35">
      <c r="A2444" s="70">
        <f t="shared" si="46"/>
        <v>2425</v>
      </c>
      <c r="B2444" s="145">
        <v>948786.23310045898</v>
      </c>
      <c r="U2444" s="145">
        <v>2424</v>
      </c>
      <c r="V2444" s="145">
        <v>-3439635.4347947054</v>
      </c>
    </row>
    <row r="2445" spans="1:22" x14ac:dyDescent="0.35">
      <c r="A2445" s="70">
        <f t="shared" si="46"/>
        <v>2426</v>
      </c>
      <c r="B2445" s="145">
        <v>948786.23310045898</v>
      </c>
      <c r="U2445" s="145">
        <v>2425</v>
      </c>
      <c r="V2445" s="145">
        <v>34975324.998917148</v>
      </c>
    </row>
    <row r="2446" spans="1:22" x14ac:dyDescent="0.35">
      <c r="A2446" s="70">
        <f t="shared" si="46"/>
        <v>2427</v>
      </c>
      <c r="B2446" s="145">
        <v>948786.23310045898</v>
      </c>
      <c r="U2446" s="145">
        <v>2426</v>
      </c>
      <c r="V2446" s="145">
        <v>20189726.360507704</v>
      </c>
    </row>
    <row r="2447" spans="1:22" x14ac:dyDescent="0.35">
      <c r="A2447" s="70">
        <f t="shared" si="46"/>
        <v>2428</v>
      </c>
      <c r="B2447" s="145">
        <v>948786.23310045898</v>
      </c>
      <c r="U2447" s="145">
        <v>2427</v>
      </c>
      <c r="V2447" s="145">
        <v>5802529.1416953541</v>
      </c>
    </row>
    <row r="2448" spans="1:22" x14ac:dyDescent="0.35">
      <c r="A2448" s="70">
        <f t="shared" si="46"/>
        <v>2429</v>
      </c>
      <c r="B2448" s="145">
        <v>948786.23310045898</v>
      </c>
      <c r="U2448" s="145">
        <v>2428</v>
      </c>
      <c r="V2448" s="145">
        <v>-6648340.4162908494</v>
      </c>
    </row>
    <row r="2449" spans="1:22" x14ac:dyDescent="0.35">
      <c r="A2449" s="70">
        <f t="shared" si="46"/>
        <v>2430</v>
      </c>
      <c r="B2449" s="145">
        <v>948786.23310045898</v>
      </c>
      <c r="U2449" s="145">
        <v>2429</v>
      </c>
      <c r="V2449" s="145">
        <v>18600690.556266874</v>
      </c>
    </row>
    <row r="2450" spans="1:22" x14ac:dyDescent="0.35">
      <c r="A2450" s="70">
        <f t="shared" si="46"/>
        <v>2431</v>
      </c>
      <c r="B2450" s="145">
        <v>948786.23310045898</v>
      </c>
      <c r="U2450" s="145">
        <v>2430</v>
      </c>
      <c r="V2450" s="145">
        <v>33172285.384108126</v>
      </c>
    </row>
    <row r="2451" spans="1:22" x14ac:dyDescent="0.35">
      <c r="A2451" s="70">
        <f t="shared" si="46"/>
        <v>2432</v>
      </c>
      <c r="B2451" s="145">
        <v>948786.23310045898</v>
      </c>
      <c r="U2451" s="145">
        <v>2431</v>
      </c>
      <c r="V2451" s="145">
        <v>37848257.735679649</v>
      </c>
    </row>
    <row r="2452" spans="1:22" x14ac:dyDescent="0.35">
      <c r="A2452" s="70">
        <f t="shared" si="46"/>
        <v>2433</v>
      </c>
      <c r="B2452" s="145">
        <v>948786.23310045898</v>
      </c>
      <c r="U2452" s="145">
        <v>2432</v>
      </c>
      <c r="V2452" s="145">
        <v>16045762.874283787</v>
      </c>
    </row>
    <row r="2453" spans="1:22" x14ac:dyDescent="0.35">
      <c r="A2453" s="70">
        <f t="shared" si="46"/>
        <v>2434</v>
      </c>
      <c r="B2453" s="145">
        <v>948786.23310045898</v>
      </c>
      <c r="U2453" s="145">
        <v>2433</v>
      </c>
      <c r="V2453" s="145">
        <v>-4909794.2303229142</v>
      </c>
    </row>
    <row r="2454" spans="1:22" x14ac:dyDescent="0.35">
      <c r="A2454" s="70">
        <f t="shared" ref="A2454:A2517" si="47">A2453+1</f>
        <v>2435</v>
      </c>
      <c r="B2454" s="145">
        <v>948786.23310045898</v>
      </c>
      <c r="U2454" s="145">
        <v>2434</v>
      </c>
      <c r="V2454" s="145">
        <v>-1735878.1400227882</v>
      </c>
    </row>
    <row r="2455" spans="1:22" x14ac:dyDescent="0.35">
      <c r="A2455" s="70">
        <f t="shared" si="47"/>
        <v>2436</v>
      </c>
      <c r="B2455" s="145">
        <v>948786.23310045898</v>
      </c>
      <c r="U2455" s="145">
        <v>2435</v>
      </c>
      <c r="V2455" s="145">
        <v>749683.64877523482</v>
      </c>
    </row>
    <row r="2456" spans="1:22" x14ac:dyDescent="0.35">
      <c r="A2456" s="70">
        <f t="shared" si="47"/>
        <v>2437</v>
      </c>
      <c r="B2456" s="145">
        <v>948786.23310045898</v>
      </c>
      <c r="U2456" s="145">
        <v>2436</v>
      </c>
      <c r="V2456" s="145">
        <v>30705100.516148023</v>
      </c>
    </row>
    <row r="2457" spans="1:22" x14ac:dyDescent="0.35">
      <c r="A2457" s="70">
        <f t="shared" si="47"/>
        <v>2438</v>
      </c>
      <c r="B2457" s="145">
        <v>948786.23310045898</v>
      </c>
      <c r="U2457" s="145">
        <v>2437</v>
      </c>
      <c r="V2457" s="145">
        <v>23683240.497223031</v>
      </c>
    </row>
    <row r="2458" spans="1:22" x14ac:dyDescent="0.35">
      <c r="A2458" s="70">
        <f t="shared" si="47"/>
        <v>2439</v>
      </c>
      <c r="B2458" s="145">
        <v>948786.23310045898</v>
      </c>
      <c r="U2458" s="145">
        <v>2438</v>
      </c>
      <c r="V2458" s="145">
        <v>22796251.451140828</v>
      </c>
    </row>
    <row r="2459" spans="1:22" x14ac:dyDescent="0.35">
      <c r="A2459" s="70">
        <f t="shared" si="47"/>
        <v>2440</v>
      </c>
      <c r="B2459" s="145">
        <v>948786.23310045898</v>
      </c>
      <c r="U2459" s="145">
        <v>2439</v>
      </c>
      <c r="V2459" s="145">
        <v>-14299449.020112105</v>
      </c>
    </row>
    <row r="2460" spans="1:22" x14ac:dyDescent="0.35">
      <c r="A2460" s="70">
        <f t="shared" si="47"/>
        <v>2441</v>
      </c>
      <c r="B2460" s="145">
        <v>948786.23310045898</v>
      </c>
      <c r="U2460" s="145">
        <v>2440</v>
      </c>
      <c r="V2460" s="145">
        <v>-2193473.8986229897</v>
      </c>
    </row>
    <row r="2461" spans="1:22" x14ac:dyDescent="0.35">
      <c r="A2461" s="70">
        <f t="shared" si="47"/>
        <v>2442</v>
      </c>
      <c r="B2461" s="145">
        <v>948786.23310045898</v>
      </c>
      <c r="U2461" s="145">
        <v>2441</v>
      </c>
      <c r="V2461" s="145">
        <v>10343422.693563562</v>
      </c>
    </row>
    <row r="2462" spans="1:22" x14ac:dyDescent="0.35">
      <c r="A2462" s="70">
        <f t="shared" si="47"/>
        <v>2443</v>
      </c>
      <c r="B2462" s="145">
        <v>948786.23310045898</v>
      </c>
      <c r="U2462" s="145">
        <v>2442</v>
      </c>
      <c r="V2462" s="145">
        <v>10032278.399454232</v>
      </c>
    </row>
    <row r="2463" spans="1:22" x14ac:dyDescent="0.35">
      <c r="A2463" s="70">
        <f t="shared" si="47"/>
        <v>2444</v>
      </c>
      <c r="B2463" s="145">
        <v>948786.23310045898</v>
      </c>
      <c r="U2463" s="145">
        <v>2443</v>
      </c>
      <c r="V2463" s="145">
        <v>-13911748.732368296</v>
      </c>
    </row>
    <row r="2464" spans="1:22" x14ac:dyDescent="0.35">
      <c r="A2464" s="70">
        <f t="shared" si="47"/>
        <v>2445</v>
      </c>
      <c r="B2464" s="145">
        <v>948786.23310045898</v>
      </c>
      <c r="U2464" s="145">
        <v>2444</v>
      </c>
      <c r="V2464" s="145">
        <v>12315525.389912337</v>
      </c>
    </row>
    <row r="2465" spans="1:22" x14ac:dyDescent="0.35">
      <c r="A2465" s="70">
        <f t="shared" si="47"/>
        <v>2446</v>
      </c>
      <c r="B2465" s="145">
        <v>948786.23310045898</v>
      </c>
      <c r="U2465" s="145">
        <v>2445</v>
      </c>
      <c r="V2465" s="145">
        <v>21925520.979109235</v>
      </c>
    </row>
    <row r="2466" spans="1:22" x14ac:dyDescent="0.35">
      <c r="A2466" s="70">
        <f t="shared" si="47"/>
        <v>2447</v>
      </c>
      <c r="B2466" s="145">
        <v>948786.23310045898</v>
      </c>
      <c r="U2466" s="145">
        <v>2446</v>
      </c>
      <c r="V2466" s="145">
        <v>63818781.393297471</v>
      </c>
    </row>
    <row r="2467" spans="1:22" x14ac:dyDescent="0.35">
      <c r="A2467" s="70">
        <f t="shared" si="47"/>
        <v>2448</v>
      </c>
      <c r="B2467" s="145">
        <v>948786.23310045898</v>
      </c>
      <c r="U2467" s="145">
        <v>2447</v>
      </c>
      <c r="V2467" s="145">
        <v>33459906.806829549</v>
      </c>
    </row>
    <row r="2468" spans="1:22" x14ac:dyDescent="0.35">
      <c r="A2468" s="70">
        <f t="shared" si="47"/>
        <v>2449</v>
      </c>
      <c r="B2468" s="145">
        <v>948786.23310045898</v>
      </c>
      <c r="U2468" s="145">
        <v>2448</v>
      </c>
      <c r="V2468" s="145">
        <v>20320196.794796586</v>
      </c>
    </row>
    <row r="2469" spans="1:22" x14ac:dyDescent="0.35">
      <c r="A2469" s="70">
        <f t="shared" si="47"/>
        <v>2450</v>
      </c>
      <c r="B2469" s="145">
        <v>948786.23310045898</v>
      </c>
      <c r="U2469" s="145">
        <v>2449</v>
      </c>
      <c r="V2469" s="145">
        <v>46809173.127533913</v>
      </c>
    </row>
    <row r="2470" spans="1:22" x14ac:dyDescent="0.35">
      <c r="A2470" s="70">
        <f t="shared" si="47"/>
        <v>2451</v>
      </c>
      <c r="B2470" s="145">
        <v>948786.23310045898</v>
      </c>
      <c r="U2470" s="145">
        <v>2450</v>
      </c>
      <c r="V2470" s="145">
        <v>2181765.8855490796</v>
      </c>
    </row>
    <row r="2471" spans="1:22" x14ac:dyDescent="0.35">
      <c r="A2471" s="70">
        <f t="shared" si="47"/>
        <v>2452</v>
      </c>
      <c r="B2471" s="145">
        <v>948786.23310045898</v>
      </c>
      <c r="U2471" s="145">
        <v>2451</v>
      </c>
      <c r="V2471" s="145">
        <v>-10444321.812066957</v>
      </c>
    </row>
    <row r="2472" spans="1:22" x14ac:dyDescent="0.35">
      <c r="A2472" s="70">
        <f t="shared" si="47"/>
        <v>2453</v>
      </c>
      <c r="B2472" s="145">
        <v>948786.23310045898</v>
      </c>
      <c r="U2472" s="145">
        <v>2452</v>
      </c>
      <c r="V2472" s="145">
        <v>-20637126.937592305</v>
      </c>
    </row>
    <row r="2473" spans="1:22" x14ac:dyDescent="0.35">
      <c r="A2473" s="70">
        <f t="shared" si="47"/>
        <v>2454</v>
      </c>
      <c r="B2473" s="145">
        <v>948786.23310045898</v>
      </c>
      <c r="U2473" s="145">
        <v>2453</v>
      </c>
      <c r="V2473" s="145">
        <v>2524569.783363197</v>
      </c>
    </row>
    <row r="2474" spans="1:22" x14ac:dyDescent="0.35">
      <c r="A2474" s="70">
        <f t="shared" si="47"/>
        <v>2455</v>
      </c>
      <c r="B2474" s="145">
        <v>948786.23310045898</v>
      </c>
      <c r="U2474" s="145">
        <v>2454</v>
      </c>
      <c r="V2474" s="145">
        <v>5092609.6843454614</v>
      </c>
    </row>
    <row r="2475" spans="1:22" x14ac:dyDescent="0.35">
      <c r="A2475" s="70">
        <f t="shared" si="47"/>
        <v>2456</v>
      </c>
      <c r="B2475" s="145">
        <v>948786.23310045898</v>
      </c>
      <c r="U2475" s="145">
        <v>2455</v>
      </c>
      <c r="V2475" s="145">
        <v>33394930.445344999</v>
      </c>
    </row>
    <row r="2476" spans="1:22" x14ac:dyDescent="0.35">
      <c r="A2476" s="70">
        <f t="shared" si="47"/>
        <v>2457</v>
      </c>
      <c r="B2476" s="145">
        <v>948786.23310045898</v>
      </c>
      <c r="U2476" s="145">
        <v>2456</v>
      </c>
      <c r="V2476" s="145">
        <v>-11832166.809568923</v>
      </c>
    </row>
    <row r="2477" spans="1:22" x14ac:dyDescent="0.35">
      <c r="A2477" s="70">
        <f t="shared" si="47"/>
        <v>2458</v>
      </c>
      <c r="B2477" s="145">
        <v>948786.23310045898</v>
      </c>
      <c r="U2477" s="145">
        <v>2457</v>
      </c>
      <c r="V2477" s="145">
        <v>-4707479.7573542427</v>
      </c>
    </row>
    <row r="2478" spans="1:22" x14ac:dyDescent="0.35">
      <c r="A2478" s="70">
        <f t="shared" si="47"/>
        <v>2459</v>
      </c>
      <c r="B2478" s="145">
        <v>948786.23310045898</v>
      </c>
      <c r="U2478" s="145">
        <v>2458</v>
      </c>
      <c r="V2478" s="145">
        <v>6119800.8009665906</v>
      </c>
    </row>
    <row r="2479" spans="1:22" x14ac:dyDescent="0.35">
      <c r="A2479" s="70">
        <f t="shared" si="47"/>
        <v>2460</v>
      </c>
      <c r="B2479" s="145">
        <v>948786.23310045898</v>
      </c>
      <c r="U2479" s="145">
        <v>2459</v>
      </c>
      <c r="V2479" s="145">
        <v>14153533.66843798</v>
      </c>
    </row>
    <row r="2480" spans="1:22" x14ac:dyDescent="0.35">
      <c r="A2480" s="70">
        <f t="shared" si="47"/>
        <v>2461</v>
      </c>
      <c r="B2480" s="145">
        <v>948786.23310045898</v>
      </c>
      <c r="U2480" s="145">
        <v>2460</v>
      </c>
      <c r="V2480" s="145">
        <v>7459091.0227574818</v>
      </c>
    </row>
    <row r="2481" spans="1:22" x14ac:dyDescent="0.35">
      <c r="A2481" s="70">
        <f t="shared" si="47"/>
        <v>2462</v>
      </c>
      <c r="B2481" s="145">
        <v>948786.23310045898</v>
      </c>
      <c r="U2481" s="145">
        <v>2461</v>
      </c>
      <c r="V2481" s="145">
        <v>-23397350.438525308</v>
      </c>
    </row>
    <row r="2482" spans="1:22" x14ac:dyDescent="0.35">
      <c r="A2482" s="70">
        <f t="shared" si="47"/>
        <v>2463</v>
      </c>
      <c r="B2482" s="145">
        <v>948786.23310045898</v>
      </c>
      <c r="U2482" s="145">
        <v>2462</v>
      </c>
      <c r="V2482" s="145">
        <v>18911188.390989818</v>
      </c>
    </row>
    <row r="2483" spans="1:22" x14ac:dyDescent="0.35">
      <c r="A2483" s="70">
        <f t="shared" si="47"/>
        <v>2464</v>
      </c>
      <c r="B2483" s="145">
        <v>948786.23310045898</v>
      </c>
      <c r="U2483" s="145">
        <v>2463</v>
      </c>
      <c r="V2483" s="145">
        <v>7307966.3847097196</v>
      </c>
    </row>
    <row r="2484" spans="1:22" x14ac:dyDescent="0.35">
      <c r="A2484" s="70">
        <f t="shared" si="47"/>
        <v>2465</v>
      </c>
      <c r="B2484" s="145">
        <v>948786.23310045898</v>
      </c>
      <c r="U2484" s="145">
        <v>2464</v>
      </c>
      <c r="V2484" s="145">
        <v>21616045.649920747</v>
      </c>
    </row>
    <row r="2485" spans="1:22" x14ac:dyDescent="0.35">
      <c r="A2485" s="70">
        <f t="shared" si="47"/>
        <v>2466</v>
      </c>
      <c r="B2485" s="145">
        <v>948786.23310045898</v>
      </c>
      <c r="U2485" s="145">
        <v>2465</v>
      </c>
      <c r="V2485" s="145">
        <v>5884774.1423743963</v>
      </c>
    </row>
    <row r="2486" spans="1:22" x14ac:dyDescent="0.35">
      <c r="A2486" s="70">
        <f t="shared" si="47"/>
        <v>2467</v>
      </c>
      <c r="B2486" s="145">
        <v>948786.23310045898</v>
      </c>
      <c r="U2486" s="145">
        <v>2466</v>
      </c>
      <c r="V2486" s="145">
        <v>-6348909.4947879966</v>
      </c>
    </row>
    <row r="2487" spans="1:22" x14ac:dyDescent="0.35">
      <c r="A2487" s="70">
        <f t="shared" si="47"/>
        <v>2468</v>
      </c>
      <c r="B2487" s="145">
        <v>948786.23310045898</v>
      </c>
      <c r="U2487" s="145">
        <v>2467</v>
      </c>
      <c r="V2487" s="145">
        <v>-12936753.851954812</v>
      </c>
    </row>
    <row r="2488" spans="1:22" x14ac:dyDescent="0.35">
      <c r="A2488" s="70">
        <f t="shared" si="47"/>
        <v>2469</v>
      </c>
      <c r="B2488" s="145">
        <v>948786.23310045898</v>
      </c>
      <c r="U2488" s="145">
        <v>2468</v>
      </c>
      <c r="V2488" s="145">
        <v>14773293.789540403</v>
      </c>
    </row>
    <row r="2489" spans="1:22" x14ac:dyDescent="0.35">
      <c r="A2489" s="70">
        <f t="shared" si="47"/>
        <v>2470</v>
      </c>
      <c r="B2489" s="145">
        <v>948786.23310045898</v>
      </c>
      <c r="U2489" s="145">
        <v>2469</v>
      </c>
      <c r="V2489" s="145">
        <v>7691386.3056400418</v>
      </c>
    </row>
    <row r="2490" spans="1:22" x14ac:dyDescent="0.35">
      <c r="A2490" s="70">
        <f t="shared" si="47"/>
        <v>2471</v>
      </c>
      <c r="B2490" s="145">
        <v>948786.23310045898</v>
      </c>
      <c r="U2490" s="145">
        <v>2470</v>
      </c>
      <c r="V2490" s="145">
        <v>10764831.000484452</v>
      </c>
    </row>
    <row r="2491" spans="1:22" x14ac:dyDescent="0.35">
      <c r="A2491" s="70">
        <f t="shared" si="47"/>
        <v>2472</v>
      </c>
      <c r="B2491" s="145">
        <v>948786.23310045898</v>
      </c>
      <c r="U2491" s="145">
        <v>2471</v>
      </c>
      <c r="V2491" s="145">
        <v>-14054249.182605192</v>
      </c>
    </row>
    <row r="2492" spans="1:22" x14ac:dyDescent="0.35">
      <c r="A2492" s="70">
        <f t="shared" si="47"/>
        <v>2473</v>
      </c>
      <c r="B2492" s="145">
        <v>948786.23310045898</v>
      </c>
      <c r="U2492" s="145">
        <v>2472</v>
      </c>
      <c r="V2492" s="145">
        <v>-1268153.8830238208</v>
      </c>
    </row>
    <row r="2493" spans="1:22" x14ac:dyDescent="0.35">
      <c r="A2493" s="70">
        <f t="shared" si="47"/>
        <v>2474</v>
      </c>
      <c r="B2493" s="145">
        <v>948786.23310045898</v>
      </c>
      <c r="U2493" s="145">
        <v>2473</v>
      </c>
      <c r="V2493" s="145">
        <v>242873.57704528421</v>
      </c>
    </row>
    <row r="2494" spans="1:22" x14ac:dyDescent="0.35">
      <c r="A2494" s="70">
        <f t="shared" si="47"/>
        <v>2475</v>
      </c>
      <c r="B2494" s="145">
        <v>948786.23310045898</v>
      </c>
      <c r="U2494" s="145">
        <v>2474</v>
      </c>
      <c r="V2494" s="145">
        <v>-9073176.7161730025</v>
      </c>
    </row>
    <row r="2495" spans="1:22" x14ac:dyDescent="0.35">
      <c r="A2495" s="70">
        <f t="shared" si="47"/>
        <v>2476</v>
      </c>
      <c r="B2495" s="145">
        <v>948786.23310045898</v>
      </c>
      <c r="U2495" s="145">
        <v>2475</v>
      </c>
      <c r="V2495" s="145">
        <v>4377947.1180829629</v>
      </c>
    </row>
    <row r="2496" spans="1:22" x14ac:dyDescent="0.35">
      <c r="A2496" s="70">
        <f t="shared" si="47"/>
        <v>2477</v>
      </c>
      <c r="B2496" s="145">
        <v>948786.23310045898</v>
      </c>
      <c r="U2496" s="145">
        <v>2476</v>
      </c>
      <c r="V2496" s="145">
        <v>26957978.557891272</v>
      </c>
    </row>
    <row r="2497" spans="1:22" x14ac:dyDescent="0.35">
      <c r="A2497" s="70">
        <f t="shared" si="47"/>
        <v>2478</v>
      </c>
      <c r="B2497" s="145">
        <v>948786.23310045898</v>
      </c>
      <c r="U2497" s="145">
        <v>2477</v>
      </c>
      <c r="V2497" s="145">
        <v>17788312.8638882</v>
      </c>
    </row>
    <row r="2498" spans="1:22" x14ac:dyDescent="0.35">
      <c r="A2498" s="70">
        <f t="shared" si="47"/>
        <v>2479</v>
      </c>
      <c r="B2498" s="145">
        <v>948786.23310045898</v>
      </c>
      <c r="U2498" s="145">
        <v>2478</v>
      </c>
      <c r="V2498" s="145">
        <v>-9797517.564873524</v>
      </c>
    </row>
    <row r="2499" spans="1:22" x14ac:dyDescent="0.35">
      <c r="A2499" s="70">
        <f t="shared" si="47"/>
        <v>2480</v>
      </c>
      <c r="B2499" s="145">
        <v>948786.23310045898</v>
      </c>
      <c r="U2499" s="145">
        <v>2479</v>
      </c>
      <c r="V2499" s="145">
        <v>-400686.25768435001</v>
      </c>
    </row>
    <row r="2500" spans="1:22" x14ac:dyDescent="0.35">
      <c r="A2500" s="70">
        <f t="shared" si="47"/>
        <v>2481</v>
      </c>
      <c r="B2500" s="145">
        <v>948786.23310045898</v>
      </c>
      <c r="U2500" s="145">
        <v>2480</v>
      </c>
      <c r="V2500" s="145">
        <v>-14689397.571275003</v>
      </c>
    </row>
    <row r="2501" spans="1:22" x14ac:dyDescent="0.35">
      <c r="A2501" s="70">
        <f t="shared" si="47"/>
        <v>2482</v>
      </c>
      <c r="B2501" s="145">
        <v>948786.23310045898</v>
      </c>
      <c r="U2501" s="145">
        <v>2481</v>
      </c>
      <c r="V2501" s="145">
        <v>12873476.155243002</v>
      </c>
    </row>
    <row r="2502" spans="1:22" x14ac:dyDescent="0.35">
      <c r="A2502" s="70">
        <f t="shared" si="47"/>
        <v>2483</v>
      </c>
      <c r="B2502" s="145">
        <v>948786.23310045898</v>
      </c>
      <c r="U2502" s="145">
        <v>2482</v>
      </c>
      <c r="V2502" s="145">
        <v>18311671.514484569</v>
      </c>
    </row>
    <row r="2503" spans="1:22" x14ac:dyDescent="0.35">
      <c r="A2503" s="70">
        <f t="shared" si="47"/>
        <v>2484</v>
      </c>
      <c r="B2503" s="145">
        <v>948786.23310045898</v>
      </c>
      <c r="U2503" s="145">
        <v>2483</v>
      </c>
      <c r="V2503" s="145">
        <v>-13640992.717114557</v>
      </c>
    </row>
    <row r="2504" spans="1:22" x14ac:dyDescent="0.35">
      <c r="A2504" s="70">
        <f t="shared" si="47"/>
        <v>2485</v>
      </c>
      <c r="B2504" s="145">
        <v>948786.23310045898</v>
      </c>
      <c r="U2504" s="145">
        <v>2484</v>
      </c>
      <c r="V2504" s="145">
        <v>2328255.4326620251</v>
      </c>
    </row>
    <row r="2505" spans="1:22" x14ac:dyDescent="0.35">
      <c r="A2505" s="70">
        <f t="shared" si="47"/>
        <v>2486</v>
      </c>
      <c r="B2505" s="145">
        <v>948786.23310045898</v>
      </c>
      <c r="U2505" s="145">
        <v>2485</v>
      </c>
      <c r="V2505" s="145">
        <v>2375075.6836930085</v>
      </c>
    </row>
    <row r="2506" spans="1:22" x14ac:dyDescent="0.35">
      <c r="A2506" s="70">
        <f t="shared" si="47"/>
        <v>2487</v>
      </c>
      <c r="B2506" s="145">
        <v>948786.23310045898</v>
      </c>
      <c r="U2506" s="145">
        <v>2486</v>
      </c>
      <c r="V2506" s="145">
        <v>10949456.992848046</v>
      </c>
    </row>
    <row r="2507" spans="1:22" x14ac:dyDescent="0.35">
      <c r="A2507" s="70">
        <f t="shared" si="47"/>
        <v>2488</v>
      </c>
      <c r="B2507" s="145">
        <v>948786.23310045898</v>
      </c>
      <c r="U2507" s="145">
        <v>2487</v>
      </c>
      <c r="V2507" s="145">
        <v>12151236.988824435</v>
      </c>
    </row>
    <row r="2508" spans="1:22" x14ac:dyDescent="0.35">
      <c r="A2508" s="70">
        <f t="shared" si="47"/>
        <v>2489</v>
      </c>
      <c r="B2508" s="145">
        <v>948786.23310045898</v>
      </c>
      <c r="U2508" s="145">
        <v>2488</v>
      </c>
      <c r="V2508" s="145">
        <v>-5633997.1562136374</v>
      </c>
    </row>
    <row r="2509" spans="1:22" x14ac:dyDescent="0.35">
      <c r="A2509" s="70">
        <f t="shared" si="47"/>
        <v>2490</v>
      </c>
      <c r="B2509" s="145">
        <v>948786.23310045898</v>
      </c>
      <c r="U2509" s="145">
        <v>2489</v>
      </c>
      <c r="V2509" s="145">
        <v>12736869.464893356</v>
      </c>
    </row>
    <row r="2510" spans="1:22" x14ac:dyDescent="0.35">
      <c r="A2510" s="70">
        <f t="shared" si="47"/>
        <v>2491</v>
      </c>
      <c r="B2510" s="145">
        <v>948786.23310045898</v>
      </c>
      <c r="U2510" s="145">
        <v>2490</v>
      </c>
      <c r="V2510" s="145">
        <v>-9779051.3049283307</v>
      </c>
    </row>
    <row r="2511" spans="1:22" x14ac:dyDescent="0.35">
      <c r="A2511" s="70">
        <f t="shared" si="47"/>
        <v>2492</v>
      </c>
      <c r="B2511" s="145">
        <v>948786.23310045898</v>
      </c>
      <c r="U2511" s="145">
        <v>2491</v>
      </c>
      <c r="V2511" s="145">
        <v>-9939613.3289655205</v>
      </c>
    </row>
    <row r="2512" spans="1:22" x14ac:dyDescent="0.35">
      <c r="A2512" s="70">
        <f t="shared" si="47"/>
        <v>2493</v>
      </c>
      <c r="B2512" s="145">
        <v>948786.23310045898</v>
      </c>
      <c r="U2512" s="145">
        <v>2492</v>
      </c>
      <c r="V2512" s="145">
        <v>1351783.9495546594</v>
      </c>
    </row>
    <row r="2513" spans="1:22" x14ac:dyDescent="0.35">
      <c r="A2513" s="70">
        <f t="shared" si="47"/>
        <v>2494</v>
      </c>
      <c r="B2513" s="145">
        <v>948786.23310045898</v>
      </c>
      <c r="U2513" s="145">
        <v>2493</v>
      </c>
      <c r="V2513" s="145">
        <v>31833139.143627625</v>
      </c>
    </row>
    <row r="2514" spans="1:22" x14ac:dyDescent="0.35">
      <c r="A2514" s="70">
        <f t="shared" si="47"/>
        <v>2495</v>
      </c>
      <c r="B2514" s="145">
        <v>948786.23310045898</v>
      </c>
      <c r="U2514" s="145">
        <v>2494</v>
      </c>
      <c r="V2514" s="145">
        <v>9893757.391380094</v>
      </c>
    </row>
    <row r="2515" spans="1:22" x14ac:dyDescent="0.35">
      <c r="A2515" s="70">
        <f t="shared" si="47"/>
        <v>2496</v>
      </c>
      <c r="B2515" s="145">
        <v>948786.23310045898</v>
      </c>
      <c r="U2515" s="145">
        <v>2495</v>
      </c>
      <c r="V2515" s="145">
        <v>-2108138.3212961778</v>
      </c>
    </row>
    <row r="2516" spans="1:22" x14ac:dyDescent="0.35">
      <c r="A2516" s="70">
        <f t="shared" si="47"/>
        <v>2497</v>
      </c>
      <c r="B2516" s="145">
        <v>948786.23310045898</v>
      </c>
      <c r="U2516" s="145">
        <v>2496</v>
      </c>
      <c r="V2516" s="145">
        <v>8248828.7378102466</v>
      </c>
    </row>
    <row r="2517" spans="1:22" x14ac:dyDescent="0.35">
      <c r="A2517" s="70">
        <f t="shared" si="47"/>
        <v>2498</v>
      </c>
      <c r="B2517" s="145">
        <v>948786.23310045898</v>
      </c>
      <c r="U2517" s="145">
        <v>2497</v>
      </c>
      <c r="V2517" s="145">
        <v>1754889.5662724078</v>
      </c>
    </row>
    <row r="2518" spans="1:22" x14ac:dyDescent="0.35">
      <c r="A2518" s="70">
        <f t="shared" ref="A2518:A2581" si="48">A2517+1</f>
        <v>2499</v>
      </c>
      <c r="B2518" s="145">
        <v>948786.23310045898</v>
      </c>
      <c r="U2518" s="145">
        <v>2498</v>
      </c>
      <c r="V2518" s="145">
        <v>354695.09778536856</v>
      </c>
    </row>
    <row r="2519" spans="1:22" x14ac:dyDescent="0.35">
      <c r="A2519" s="70">
        <f t="shared" si="48"/>
        <v>2500</v>
      </c>
      <c r="B2519" s="145">
        <v>948786.23310045898</v>
      </c>
      <c r="U2519" s="145">
        <v>2499</v>
      </c>
      <c r="V2519" s="145">
        <v>1876563.3687171116</v>
      </c>
    </row>
    <row r="2520" spans="1:22" x14ac:dyDescent="0.35">
      <c r="A2520" s="70">
        <f t="shared" si="48"/>
        <v>2501</v>
      </c>
      <c r="B2520" s="145">
        <v>948786.23310045898</v>
      </c>
      <c r="U2520" s="145">
        <v>2500</v>
      </c>
      <c r="V2520" s="145">
        <v>-11436003.592138402</v>
      </c>
    </row>
    <row r="2521" spans="1:22" x14ac:dyDescent="0.35">
      <c r="A2521" s="70">
        <f t="shared" si="48"/>
        <v>2502</v>
      </c>
      <c r="B2521" s="145">
        <v>948786.23310045898</v>
      </c>
      <c r="U2521" s="145">
        <v>2501</v>
      </c>
      <c r="V2521" s="145">
        <v>-4195524.563224107</v>
      </c>
    </row>
    <row r="2522" spans="1:22" x14ac:dyDescent="0.35">
      <c r="A2522" s="70">
        <f t="shared" si="48"/>
        <v>2503</v>
      </c>
      <c r="B2522" s="145">
        <v>948786.23310045898</v>
      </c>
      <c r="U2522" s="145">
        <v>2502</v>
      </c>
      <c r="V2522" s="145">
        <v>-5140641.9885846861</v>
      </c>
    </row>
    <row r="2523" spans="1:22" x14ac:dyDescent="0.35">
      <c r="A2523" s="70">
        <f t="shared" si="48"/>
        <v>2504</v>
      </c>
      <c r="B2523" s="145">
        <v>948786.23310045898</v>
      </c>
      <c r="U2523" s="145">
        <v>2503</v>
      </c>
      <c r="V2523" s="145">
        <v>-3851938.2372522373</v>
      </c>
    </row>
    <row r="2524" spans="1:22" x14ac:dyDescent="0.35">
      <c r="A2524" s="70">
        <f t="shared" si="48"/>
        <v>2505</v>
      </c>
      <c r="B2524" s="145">
        <v>948786.23310045898</v>
      </c>
      <c r="U2524" s="145">
        <v>2504</v>
      </c>
      <c r="V2524" s="145">
        <v>-18817850.014910206</v>
      </c>
    </row>
    <row r="2525" spans="1:22" x14ac:dyDescent="0.35">
      <c r="A2525" s="70">
        <f t="shared" si="48"/>
        <v>2506</v>
      </c>
      <c r="B2525" s="145">
        <v>948786.23310045898</v>
      </c>
      <c r="U2525" s="145">
        <v>2505</v>
      </c>
      <c r="V2525" s="145">
        <v>-3655452.8573332913</v>
      </c>
    </row>
    <row r="2526" spans="1:22" x14ac:dyDescent="0.35">
      <c r="A2526" s="70">
        <f t="shared" si="48"/>
        <v>2507</v>
      </c>
      <c r="B2526" s="145">
        <v>948786.23310045898</v>
      </c>
      <c r="U2526" s="145">
        <v>2506</v>
      </c>
      <c r="V2526" s="145">
        <v>2205316.3914116584</v>
      </c>
    </row>
    <row r="2527" spans="1:22" x14ac:dyDescent="0.35">
      <c r="A2527" s="70">
        <f t="shared" si="48"/>
        <v>2508</v>
      </c>
      <c r="B2527" s="145">
        <v>948786.23310045898</v>
      </c>
      <c r="U2527" s="145">
        <v>2507</v>
      </c>
      <c r="V2527" s="145">
        <v>6679137.7056576163</v>
      </c>
    </row>
    <row r="2528" spans="1:22" x14ac:dyDescent="0.35">
      <c r="A2528" s="70">
        <f t="shared" si="48"/>
        <v>2509</v>
      </c>
      <c r="B2528" s="145">
        <v>948786.23310045898</v>
      </c>
      <c r="U2528" s="145">
        <v>2508</v>
      </c>
      <c r="V2528" s="145">
        <v>-24275630.223214444</v>
      </c>
    </row>
    <row r="2529" spans="1:22" x14ac:dyDescent="0.35">
      <c r="A2529" s="70">
        <f t="shared" si="48"/>
        <v>2510</v>
      </c>
      <c r="B2529" s="145">
        <v>948786.23310045898</v>
      </c>
      <c r="U2529" s="145">
        <v>2509</v>
      </c>
      <c r="V2529" s="145">
        <v>4308737.3047577962</v>
      </c>
    </row>
    <row r="2530" spans="1:22" x14ac:dyDescent="0.35">
      <c r="A2530" s="70">
        <f t="shared" si="48"/>
        <v>2511</v>
      </c>
      <c r="B2530" s="145">
        <v>948786.23310045898</v>
      </c>
      <c r="U2530" s="145">
        <v>2510</v>
      </c>
      <c r="V2530" s="145">
        <v>-11618323.539097847</v>
      </c>
    </row>
    <row r="2531" spans="1:22" x14ac:dyDescent="0.35">
      <c r="A2531" s="70">
        <f t="shared" si="48"/>
        <v>2512</v>
      </c>
      <c r="B2531" s="145">
        <v>948786.23310045898</v>
      </c>
      <c r="U2531" s="145">
        <v>2511</v>
      </c>
      <c r="V2531" s="145">
        <v>-11641095.226548135</v>
      </c>
    </row>
    <row r="2532" spans="1:22" x14ac:dyDescent="0.35">
      <c r="A2532" s="70">
        <f t="shared" si="48"/>
        <v>2513</v>
      </c>
      <c r="B2532" s="145">
        <v>948786.23310045898</v>
      </c>
      <c r="U2532" s="145">
        <v>2512</v>
      </c>
      <c r="V2532" s="145">
        <v>-8264983.4783424139</v>
      </c>
    </row>
    <row r="2533" spans="1:22" x14ac:dyDescent="0.35">
      <c r="A2533" s="70">
        <f t="shared" si="48"/>
        <v>2514</v>
      </c>
      <c r="B2533" s="145">
        <v>948786.23310045898</v>
      </c>
      <c r="U2533" s="145">
        <v>2513</v>
      </c>
      <c r="V2533" s="145">
        <v>31823003.156829484</v>
      </c>
    </row>
    <row r="2534" spans="1:22" x14ac:dyDescent="0.35">
      <c r="A2534" s="70">
        <f t="shared" si="48"/>
        <v>2515</v>
      </c>
      <c r="B2534" s="145">
        <v>948786.23310045898</v>
      </c>
      <c r="U2534" s="145">
        <v>2514</v>
      </c>
      <c r="V2534" s="145">
        <v>-5121544.1699992307</v>
      </c>
    </row>
    <row r="2535" spans="1:22" x14ac:dyDescent="0.35">
      <c r="A2535" s="70">
        <f t="shared" si="48"/>
        <v>2516</v>
      </c>
      <c r="B2535" s="145">
        <v>948786.23310045898</v>
      </c>
      <c r="U2535" s="145">
        <v>2515</v>
      </c>
      <c r="V2535" s="145">
        <v>-16017463.020389281</v>
      </c>
    </row>
    <row r="2536" spans="1:22" x14ac:dyDescent="0.35">
      <c r="A2536" s="70">
        <f t="shared" si="48"/>
        <v>2517</v>
      </c>
      <c r="B2536" s="145">
        <v>948786.23310045898</v>
      </c>
      <c r="U2536" s="145">
        <v>2516</v>
      </c>
      <c r="V2536" s="145">
        <v>8526901.1614804789</v>
      </c>
    </row>
    <row r="2537" spans="1:22" x14ac:dyDescent="0.35">
      <c r="A2537" s="70">
        <f t="shared" si="48"/>
        <v>2518</v>
      </c>
      <c r="B2537" s="145">
        <v>948786.23310045898</v>
      </c>
      <c r="U2537" s="145">
        <v>2517</v>
      </c>
      <c r="V2537" s="145">
        <v>-17388110.813907079</v>
      </c>
    </row>
    <row r="2538" spans="1:22" x14ac:dyDescent="0.35">
      <c r="A2538" s="70">
        <f t="shared" si="48"/>
        <v>2519</v>
      </c>
      <c r="B2538" s="145">
        <v>948786.23310045898</v>
      </c>
      <c r="U2538" s="145">
        <v>2518</v>
      </c>
      <c r="V2538" s="145">
        <v>36020420.970423609</v>
      </c>
    </row>
    <row r="2539" spans="1:22" x14ac:dyDescent="0.35">
      <c r="A2539" s="70">
        <f t="shared" si="48"/>
        <v>2520</v>
      </c>
      <c r="B2539" s="145">
        <v>948786.23310045898</v>
      </c>
      <c r="U2539" s="145">
        <v>2519</v>
      </c>
      <c r="V2539" s="145">
        <v>-9647267.3718003966</v>
      </c>
    </row>
    <row r="2540" spans="1:22" x14ac:dyDescent="0.35">
      <c r="A2540" s="70">
        <f t="shared" si="48"/>
        <v>2521</v>
      </c>
      <c r="B2540" s="145">
        <v>948786.23310045898</v>
      </c>
      <c r="U2540" s="145">
        <v>2520</v>
      </c>
      <c r="V2540" s="145">
        <v>15248257.085248865</v>
      </c>
    </row>
    <row r="2541" spans="1:22" x14ac:dyDescent="0.35">
      <c r="A2541" s="70">
        <f t="shared" si="48"/>
        <v>2522</v>
      </c>
      <c r="B2541" s="145">
        <v>948786.23310045898</v>
      </c>
      <c r="U2541" s="145">
        <v>2521</v>
      </c>
      <c r="V2541" s="145">
        <v>-14706407.837490976</v>
      </c>
    </row>
    <row r="2542" spans="1:22" x14ac:dyDescent="0.35">
      <c r="A2542" s="70">
        <f t="shared" si="48"/>
        <v>2523</v>
      </c>
      <c r="B2542" s="145">
        <v>948786.23310045898</v>
      </c>
      <c r="U2542" s="145">
        <v>2522</v>
      </c>
      <c r="V2542" s="145">
        <v>16448349.327702496</v>
      </c>
    </row>
    <row r="2543" spans="1:22" x14ac:dyDescent="0.35">
      <c r="A2543" s="70">
        <f t="shared" si="48"/>
        <v>2524</v>
      </c>
      <c r="B2543" s="145">
        <v>948786.23310045898</v>
      </c>
      <c r="U2543" s="145">
        <v>2523</v>
      </c>
      <c r="V2543" s="145">
        <v>27840522.214862026</v>
      </c>
    </row>
    <row r="2544" spans="1:22" x14ac:dyDescent="0.35">
      <c r="A2544" s="70">
        <f t="shared" si="48"/>
        <v>2525</v>
      </c>
      <c r="B2544" s="145">
        <v>948786.23310045898</v>
      </c>
      <c r="U2544" s="145">
        <v>2524</v>
      </c>
      <c r="V2544" s="145">
        <v>13392654.723623477</v>
      </c>
    </row>
    <row r="2545" spans="1:22" x14ac:dyDescent="0.35">
      <c r="A2545" s="70">
        <f t="shared" si="48"/>
        <v>2526</v>
      </c>
      <c r="B2545" s="145">
        <v>948786.23310045898</v>
      </c>
      <c r="U2545" s="145">
        <v>2525</v>
      </c>
      <c r="V2545" s="145">
        <v>2265867.7250450701</v>
      </c>
    </row>
    <row r="2546" spans="1:22" x14ac:dyDescent="0.35">
      <c r="A2546" s="70">
        <f t="shared" si="48"/>
        <v>2527</v>
      </c>
      <c r="B2546" s="145">
        <v>948786.23310045898</v>
      </c>
      <c r="U2546" s="145">
        <v>2526</v>
      </c>
      <c r="V2546" s="145">
        <v>18674520.353454936</v>
      </c>
    </row>
    <row r="2547" spans="1:22" x14ac:dyDescent="0.35">
      <c r="A2547" s="70">
        <f t="shared" si="48"/>
        <v>2528</v>
      </c>
      <c r="B2547" s="145">
        <v>948786.23310045898</v>
      </c>
      <c r="U2547" s="145">
        <v>2527</v>
      </c>
      <c r="V2547" s="145">
        <v>16881294.4482731</v>
      </c>
    </row>
    <row r="2548" spans="1:22" x14ac:dyDescent="0.35">
      <c r="A2548" s="70">
        <f t="shared" si="48"/>
        <v>2529</v>
      </c>
      <c r="B2548" s="145">
        <v>948786.23310045898</v>
      </c>
      <c r="U2548" s="145">
        <v>2528</v>
      </c>
      <c r="V2548" s="145">
        <v>-13550957.158020526</v>
      </c>
    </row>
    <row r="2549" spans="1:22" x14ac:dyDescent="0.35">
      <c r="A2549" s="70">
        <f t="shared" si="48"/>
        <v>2530</v>
      </c>
      <c r="B2549" s="145">
        <v>948786.23310045898</v>
      </c>
      <c r="U2549" s="145">
        <v>2529</v>
      </c>
      <c r="V2549" s="145">
        <v>-17505001.024903864</v>
      </c>
    </row>
    <row r="2550" spans="1:22" x14ac:dyDescent="0.35">
      <c r="A2550" s="70">
        <f t="shared" si="48"/>
        <v>2531</v>
      </c>
      <c r="B2550" s="145">
        <v>948786.23310045898</v>
      </c>
      <c r="U2550" s="145">
        <v>2530</v>
      </c>
      <c r="V2550" s="145">
        <v>-5618224.7637167219</v>
      </c>
    </row>
    <row r="2551" spans="1:22" x14ac:dyDescent="0.35">
      <c r="A2551" s="70">
        <f t="shared" si="48"/>
        <v>2532</v>
      </c>
      <c r="B2551" s="145">
        <v>948786.23310045898</v>
      </c>
      <c r="U2551" s="145">
        <v>2531</v>
      </c>
      <c r="V2551" s="145">
        <v>33074518.315623406</v>
      </c>
    </row>
    <row r="2552" spans="1:22" x14ac:dyDescent="0.35">
      <c r="A2552" s="70">
        <f t="shared" si="48"/>
        <v>2533</v>
      </c>
      <c r="B2552" s="145">
        <v>948786.23310045898</v>
      </c>
      <c r="U2552" s="145">
        <v>2532</v>
      </c>
      <c r="V2552" s="145">
        <v>19537283.982583117</v>
      </c>
    </row>
    <row r="2553" spans="1:22" x14ac:dyDescent="0.35">
      <c r="A2553" s="70">
        <f t="shared" si="48"/>
        <v>2534</v>
      </c>
      <c r="B2553" s="145">
        <v>948786.23310045898</v>
      </c>
      <c r="U2553" s="145">
        <v>2533</v>
      </c>
      <c r="V2553" s="145">
        <v>23363300.344686791</v>
      </c>
    </row>
    <row r="2554" spans="1:22" x14ac:dyDescent="0.35">
      <c r="A2554" s="70">
        <f t="shared" si="48"/>
        <v>2535</v>
      </c>
      <c r="B2554" s="145">
        <v>948786.23310045898</v>
      </c>
      <c r="U2554" s="145">
        <v>2534</v>
      </c>
      <c r="V2554" s="145">
        <v>27157674.798516937</v>
      </c>
    </row>
    <row r="2555" spans="1:22" x14ac:dyDescent="0.35">
      <c r="A2555" s="70">
        <f t="shared" si="48"/>
        <v>2536</v>
      </c>
      <c r="B2555" s="145">
        <v>948786.23310045898</v>
      </c>
      <c r="U2555" s="145">
        <v>2535</v>
      </c>
      <c r="V2555" s="145">
        <v>650396.46835720912</v>
      </c>
    </row>
    <row r="2556" spans="1:22" x14ac:dyDescent="0.35">
      <c r="A2556" s="70">
        <f t="shared" si="48"/>
        <v>2537</v>
      </c>
      <c r="B2556" s="145">
        <v>948786.23310045898</v>
      </c>
      <c r="U2556" s="145">
        <v>2536</v>
      </c>
      <c r="V2556" s="145">
        <v>5601942.27619268</v>
      </c>
    </row>
    <row r="2557" spans="1:22" x14ac:dyDescent="0.35">
      <c r="A2557" s="70">
        <f t="shared" si="48"/>
        <v>2538</v>
      </c>
      <c r="B2557" s="145">
        <v>948786.23310045898</v>
      </c>
      <c r="U2557" s="145">
        <v>2537</v>
      </c>
      <c r="V2557" s="145">
        <v>1497623.8347630613</v>
      </c>
    </row>
    <row r="2558" spans="1:22" x14ac:dyDescent="0.35">
      <c r="A2558" s="70">
        <f t="shared" si="48"/>
        <v>2539</v>
      </c>
      <c r="B2558" s="145">
        <v>948786.23310045898</v>
      </c>
      <c r="U2558" s="145">
        <v>2538</v>
      </c>
      <c r="V2558" s="145">
        <v>-6411989.6271440629</v>
      </c>
    </row>
    <row r="2559" spans="1:22" x14ac:dyDescent="0.35">
      <c r="A2559" s="70">
        <f t="shared" si="48"/>
        <v>2540</v>
      </c>
      <c r="B2559" s="145">
        <v>948786.23310045898</v>
      </c>
      <c r="U2559" s="145">
        <v>2539</v>
      </c>
      <c r="V2559" s="145">
        <v>-34381786.12053217</v>
      </c>
    </row>
    <row r="2560" spans="1:22" x14ac:dyDescent="0.35">
      <c r="A2560" s="70">
        <f t="shared" si="48"/>
        <v>2541</v>
      </c>
      <c r="B2560" s="145">
        <v>948786.23310045898</v>
      </c>
      <c r="U2560" s="145">
        <v>2540</v>
      </c>
      <c r="V2560" s="145">
        <v>11531001.094280023</v>
      </c>
    </row>
    <row r="2561" spans="1:22" x14ac:dyDescent="0.35">
      <c r="A2561" s="70">
        <f t="shared" si="48"/>
        <v>2542</v>
      </c>
      <c r="B2561" s="145">
        <v>948786.23310045898</v>
      </c>
      <c r="U2561" s="145">
        <v>2541</v>
      </c>
      <c r="V2561" s="145">
        <v>-7205935.5600926671</v>
      </c>
    </row>
    <row r="2562" spans="1:22" x14ac:dyDescent="0.35">
      <c r="A2562" s="70">
        <f t="shared" si="48"/>
        <v>2543</v>
      </c>
      <c r="B2562" s="145">
        <v>948786.23310045898</v>
      </c>
      <c r="U2562" s="145">
        <v>2542</v>
      </c>
      <c r="V2562" s="145">
        <v>-18598251.646116257</v>
      </c>
    </row>
    <row r="2563" spans="1:22" x14ac:dyDescent="0.35">
      <c r="A2563" s="70">
        <f t="shared" si="48"/>
        <v>2544</v>
      </c>
      <c r="B2563" s="145">
        <v>948786.23310045898</v>
      </c>
      <c r="U2563" s="145">
        <v>2543</v>
      </c>
      <c r="V2563" s="145">
        <v>8575272.5795954876</v>
      </c>
    </row>
    <row r="2564" spans="1:22" x14ac:dyDescent="0.35">
      <c r="A2564" s="70">
        <f t="shared" si="48"/>
        <v>2545</v>
      </c>
      <c r="B2564" s="145">
        <v>948786.23310045898</v>
      </c>
      <c r="U2564" s="145">
        <v>2544</v>
      </c>
      <c r="V2564" s="145">
        <v>-48334578.326359823</v>
      </c>
    </row>
    <row r="2565" spans="1:22" x14ac:dyDescent="0.35">
      <c r="A2565" s="70">
        <f t="shared" si="48"/>
        <v>2546</v>
      </c>
      <c r="B2565" s="145">
        <v>948786.23310045898</v>
      </c>
      <c r="U2565" s="145">
        <v>2545</v>
      </c>
      <c r="V2565" s="145">
        <v>-9433442.0540679339</v>
      </c>
    </row>
    <row r="2566" spans="1:22" x14ac:dyDescent="0.35">
      <c r="A2566" s="70">
        <f t="shared" si="48"/>
        <v>2547</v>
      </c>
      <c r="B2566" s="145">
        <v>948786.23310045898</v>
      </c>
      <c r="U2566" s="145">
        <v>2546</v>
      </c>
      <c r="V2566" s="145">
        <v>-44538342.983811483</v>
      </c>
    </row>
    <row r="2567" spans="1:22" x14ac:dyDescent="0.35">
      <c r="A2567" s="70">
        <f t="shared" si="48"/>
        <v>2548</v>
      </c>
      <c r="B2567" s="145">
        <v>948786.23310045898</v>
      </c>
      <c r="U2567" s="145">
        <v>2547</v>
      </c>
      <c r="V2567" s="145">
        <v>13711606.837510608</v>
      </c>
    </row>
    <row r="2568" spans="1:22" x14ac:dyDescent="0.35">
      <c r="A2568" s="70">
        <f t="shared" si="48"/>
        <v>2549</v>
      </c>
      <c r="B2568" s="145">
        <v>948786.23310045898</v>
      </c>
      <c r="U2568" s="145">
        <v>2548</v>
      </c>
      <c r="V2568" s="145">
        <v>14438511.307890724</v>
      </c>
    </row>
    <row r="2569" spans="1:22" x14ac:dyDescent="0.35">
      <c r="A2569" s="70">
        <f t="shared" si="48"/>
        <v>2550</v>
      </c>
      <c r="B2569" s="145">
        <v>948786.23310045898</v>
      </c>
      <c r="U2569" s="145">
        <v>2549</v>
      </c>
      <c r="V2569" s="145">
        <v>8410334.7777985781</v>
      </c>
    </row>
    <row r="2570" spans="1:22" x14ac:dyDescent="0.35">
      <c r="A2570" s="70">
        <f t="shared" si="48"/>
        <v>2551</v>
      </c>
      <c r="B2570" s="145">
        <v>948786.23310045898</v>
      </c>
      <c r="U2570" s="145">
        <v>2550</v>
      </c>
      <c r="V2570" s="145">
        <v>32638660.791648537</v>
      </c>
    </row>
    <row r="2571" spans="1:22" x14ac:dyDescent="0.35">
      <c r="A2571" s="70">
        <f t="shared" si="48"/>
        <v>2552</v>
      </c>
      <c r="B2571" s="145">
        <v>948786.23310045898</v>
      </c>
      <c r="U2571" s="145">
        <v>2551</v>
      </c>
      <c r="V2571" s="145">
        <v>-212324.40954479575</v>
      </c>
    </row>
    <row r="2572" spans="1:22" x14ac:dyDescent="0.35">
      <c r="A2572" s="70">
        <f t="shared" si="48"/>
        <v>2553</v>
      </c>
      <c r="B2572" s="145">
        <v>948786.23310045898</v>
      </c>
      <c r="U2572" s="145">
        <v>2552</v>
      </c>
      <c r="V2572" s="145">
        <v>20293800.137098692</v>
      </c>
    </row>
    <row r="2573" spans="1:22" x14ac:dyDescent="0.35">
      <c r="A2573" s="70">
        <f t="shared" si="48"/>
        <v>2554</v>
      </c>
      <c r="B2573" s="145">
        <v>948786.23310045898</v>
      </c>
      <c r="U2573" s="145">
        <v>2553</v>
      </c>
      <c r="V2573" s="145">
        <v>-3262421.1430122685</v>
      </c>
    </row>
    <row r="2574" spans="1:22" x14ac:dyDescent="0.35">
      <c r="A2574" s="70">
        <f t="shared" si="48"/>
        <v>2555</v>
      </c>
      <c r="B2574" s="145">
        <v>948786.23310045898</v>
      </c>
      <c r="U2574" s="145">
        <v>2554</v>
      </c>
      <c r="V2574" s="145">
        <v>33677226.106256515</v>
      </c>
    </row>
    <row r="2575" spans="1:22" x14ac:dyDescent="0.35">
      <c r="A2575" s="70">
        <f t="shared" si="48"/>
        <v>2556</v>
      </c>
      <c r="B2575" s="145">
        <v>948786.23310045898</v>
      </c>
      <c r="U2575" s="145">
        <v>2555</v>
      </c>
      <c r="V2575" s="145">
        <v>13960542.587497808</v>
      </c>
    </row>
    <row r="2576" spans="1:22" x14ac:dyDescent="0.35">
      <c r="A2576" s="70">
        <f t="shared" si="48"/>
        <v>2557</v>
      </c>
      <c r="B2576" s="145">
        <v>948786.23310045898</v>
      </c>
      <c r="U2576" s="145">
        <v>2556</v>
      </c>
      <c r="V2576" s="145">
        <v>-7292224.3102738243</v>
      </c>
    </row>
    <row r="2577" spans="1:22" x14ac:dyDescent="0.35">
      <c r="A2577" s="70">
        <f t="shared" si="48"/>
        <v>2558</v>
      </c>
      <c r="B2577" s="145">
        <v>948786.23310045898</v>
      </c>
      <c r="U2577" s="145">
        <v>2557</v>
      </c>
      <c r="V2577" s="145">
        <v>-9267017.1292908825</v>
      </c>
    </row>
    <row r="2578" spans="1:22" x14ac:dyDescent="0.35">
      <c r="A2578" s="70">
        <f t="shared" si="48"/>
        <v>2559</v>
      </c>
      <c r="B2578" s="145">
        <v>948786.23310045898</v>
      </c>
      <c r="U2578" s="145">
        <v>2558</v>
      </c>
      <c r="V2578" s="145">
        <v>-14471737.219876632</v>
      </c>
    </row>
    <row r="2579" spans="1:22" x14ac:dyDescent="0.35">
      <c r="A2579" s="70">
        <f t="shared" si="48"/>
        <v>2560</v>
      </c>
      <c r="B2579" s="145">
        <v>948786.23310045898</v>
      </c>
      <c r="U2579" s="145">
        <v>2559</v>
      </c>
      <c r="V2579" s="145">
        <v>21822141.280273709</v>
      </c>
    </row>
    <row r="2580" spans="1:22" x14ac:dyDescent="0.35">
      <c r="A2580" s="70">
        <f t="shared" si="48"/>
        <v>2561</v>
      </c>
      <c r="B2580" s="145">
        <v>948786.23310045898</v>
      </c>
      <c r="U2580" s="145">
        <v>2560</v>
      </c>
      <c r="V2580" s="145">
        <v>-25111696.579812139</v>
      </c>
    </row>
    <row r="2581" spans="1:22" x14ac:dyDescent="0.35">
      <c r="A2581" s="70">
        <f t="shared" si="48"/>
        <v>2562</v>
      </c>
      <c r="B2581" s="145">
        <v>948786.23310045898</v>
      </c>
      <c r="U2581" s="145">
        <v>2561</v>
      </c>
      <c r="V2581" s="145">
        <v>18655511.781908739</v>
      </c>
    </row>
    <row r="2582" spans="1:22" x14ac:dyDescent="0.35">
      <c r="A2582" s="70">
        <f t="shared" ref="A2582:A2645" si="49">A2581+1</f>
        <v>2563</v>
      </c>
      <c r="B2582" s="145">
        <v>948786.23310045898</v>
      </c>
      <c r="U2582" s="145">
        <v>2562</v>
      </c>
      <c r="V2582" s="145">
        <v>-32245595.76653821</v>
      </c>
    </row>
    <row r="2583" spans="1:22" x14ac:dyDescent="0.35">
      <c r="A2583" s="70">
        <f t="shared" si="49"/>
        <v>2564</v>
      </c>
      <c r="B2583" s="145">
        <v>948786.23310045898</v>
      </c>
      <c r="U2583" s="145">
        <v>2563</v>
      </c>
      <c r="V2583" s="145">
        <v>-1090643.7624135762</v>
      </c>
    </row>
    <row r="2584" spans="1:22" x14ac:dyDescent="0.35">
      <c r="A2584" s="70">
        <f t="shared" si="49"/>
        <v>2565</v>
      </c>
      <c r="B2584" s="145">
        <v>948786.23310045898</v>
      </c>
      <c r="U2584" s="145">
        <v>2564</v>
      </c>
      <c r="V2584" s="145">
        <v>26503397.030402575</v>
      </c>
    </row>
    <row r="2585" spans="1:22" x14ac:dyDescent="0.35">
      <c r="A2585" s="70">
        <f t="shared" si="49"/>
        <v>2566</v>
      </c>
      <c r="B2585" s="145">
        <v>948786.23310045898</v>
      </c>
      <c r="U2585" s="145">
        <v>2565</v>
      </c>
      <c r="V2585" s="145">
        <v>12313594.165504944</v>
      </c>
    </row>
    <row r="2586" spans="1:22" x14ac:dyDescent="0.35">
      <c r="A2586" s="70">
        <f t="shared" si="49"/>
        <v>2567</v>
      </c>
      <c r="B2586" s="145">
        <v>948786.23310045898</v>
      </c>
      <c r="U2586" s="145">
        <v>2566</v>
      </c>
      <c r="V2586" s="145">
        <v>14683698.344273672</v>
      </c>
    </row>
    <row r="2587" spans="1:22" x14ac:dyDescent="0.35">
      <c r="A2587" s="70">
        <f t="shared" si="49"/>
        <v>2568</v>
      </c>
      <c r="B2587" s="145">
        <v>948786.23310045898</v>
      </c>
      <c r="U2587" s="145">
        <v>2567</v>
      </c>
      <c r="V2587" s="145">
        <v>40550674.816083908</v>
      </c>
    </row>
    <row r="2588" spans="1:22" x14ac:dyDescent="0.35">
      <c r="A2588" s="70">
        <f t="shared" si="49"/>
        <v>2569</v>
      </c>
      <c r="B2588" s="145">
        <v>948786.23310045898</v>
      </c>
      <c r="U2588" s="145">
        <v>2568</v>
      </c>
      <c r="V2588" s="145">
        <v>-25234726.887167256</v>
      </c>
    </row>
    <row r="2589" spans="1:22" x14ac:dyDescent="0.35">
      <c r="A2589" s="70">
        <f t="shared" si="49"/>
        <v>2570</v>
      </c>
      <c r="B2589" s="145">
        <v>948786.23310045898</v>
      </c>
      <c r="U2589" s="145">
        <v>2569</v>
      </c>
      <c r="V2589" s="145">
        <v>11520389.565582145</v>
      </c>
    </row>
    <row r="2590" spans="1:22" x14ac:dyDescent="0.35">
      <c r="A2590" s="70">
        <f t="shared" si="49"/>
        <v>2571</v>
      </c>
      <c r="B2590" s="145">
        <v>948786.23310045898</v>
      </c>
      <c r="U2590" s="145">
        <v>2570</v>
      </c>
      <c r="V2590" s="145">
        <v>4417388.5385416448</v>
      </c>
    </row>
    <row r="2591" spans="1:22" x14ac:dyDescent="0.35">
      <c r="A2591" s="70">
        <f t="shared" si="49"/>
        <v>2572</v>
      </c>
      <c r="B2591" s="145">
        <v>948786.23310045898</v>
      </c>
      <c r="U2591" s="145">
        <v>2571</v>
      </c>
      <c r="V2591" s="145">
        <v>16018606.865226135</v>
      </c>
    </row>
    <row r="2592" spans="1:22" x14ac:dyDescent="0.35">
      <c r="A2592" s="70">
        <f t="shared" si="49"/>
        <v>2573</v>
      </c>
      <c r="B2592" s="145">
        <v>948786.23310045898</v>
      </c>
      <c r="U2592" s="145">
        <v>2572</v>
      </c>
      <c r="V2592" s="145">
        <v>7972889.0591659471</v>
      </c>
    </row>
    <row r="2593" spans="1:22" x14ac:dyDescent="0.35">
      <c r="A2593" s="70">
        <f t="shared" si="49"/>
        <v>2574</v>
      </c>
      <c r="B2593" s="145">
        <v>948786.23310045898</v>
      </c>
      <c r="U2593" s="145">
        <v>2573</v>
      </c>
      <c r="V2593" s="145">
        <v>-20102263.649697803</v>
      </c>
    </row>
    <row r="2594" spans="1:22" x14ac:dyDescent="0.35">
      <c r="A2594" s="70">
        <f t="shared" si="49"/>
        <v>2575</v>
      </c>
      <c r="B2594" s="145">
        <v>948786.23310045898</v>
      </c>
      <c r="U2594" s="145">
        <v>2574</v>
      </c>
      <c r="V2594" s="145">
        <v>-13269749.253658019</v>
      </c>
    </row>
    <row r="2595" spans="1:22" x14ac:dyDescent="0.35">
      <c r="A2595" s="70">
        <f t="shared" si="49"/>
        <v>2576</v>
      </c>
      <c r="B2595" s="145">
        <v>948786.23310045898</v>
      </c>
      <c r="U2595" s="145">
        <v>2575</v>
      </c>
      <c r="V2595" s="145">
        <v>-27862804.573422082</v>
      </c>
    </row>
    <row r="2596" spans="1:22" x14ac:dyDescent="0.35">
      <c r="A2596" s="70">
        <f t="shared" si="49"/>
        <v>2577</v>
      </c>
      <c r="B2596" s="145">
        <v>948786.23310045898</v>
      </c>
      <c r="U2596" s="145">
        <v>2576</v>
      </c>
      <c r="V2596" s="145">
        <v>7567922.6145915166</v>
      </c>
    </row>
    <row r="2597" spans="1:22" x14ac:dyDescent="0.35">
      <c r="A2597" s="70">
        <f t="shared" si="49"/>
        <v>2578</v>
      </c>
      <c r="B2597" s="145">
        <v>948786.23310045898</v>
      </c>
      <c r="U2597" s="145">
        <v>2577</v>
      </c>
      <c r="V2597" s="145">
        <v>-18778321.258833058</v>
      </c>
    </row>
    <row r="2598" spans="1:22" x14ac:dyDescent="0.35">
      <c r="A2598" s="70">
        <f t="shared" si="49"/>
        <v>2579</v>
      </c>
      <c r="B2598" s="145">
        <v>948786.23310045898</v>
      </c>
      <c r="U2598" s="145">
        <v>2578</v>
      </c>
      <c r="V2598" s="145">
        <v>7108721.4172996618</v>
      </c>
    </row>
    <row r="2599" spans="1:22" x14ac:dyDescent="0.35">
      <c r="A2599" s="70">
        <f t="shared" si="49"/>
        <v>2580</v>
      </c>
      <c r="B2599" s="145">
        <v>948786.23310045898</v>
      </c>
      <c r="U2599" s="145">
        <v>2579</v>
      </c>
      <c r="V2599" s="145">
        <v>4607235.2504174821</v>
      </c>
    </row>
    <row r="2600" spans="1:22" x14ac:dyDescent="0.35">
      <c r="A2600" s="70">
        <f t="shared" si="49"/>
        <v>2581</v>
      </c>
      <c r="B2600" s="145">
        <v>948786.23310045898</v>
      </c>
      <c r="U2600" s="145">
        <v>2580</v>
      </c>
      <c r="V2600" s="145">
        <v>-21650305.088066362</v>
      </c>
    </row>
    <row r="2601" spans="1:22" x14ac:dyDescent="0.35">
      <c r="A2601" s="70">
        <f t="shared" si="49"/>
        <v>2582</v>
      </c>
      <c r="B2601" s="145">
        <v>948786.23310045898</v>
      </c>
      <c r="U2601" s="145">
        <v>2581</v>
      </c>
      <c r="V2601" s="145">
        <v>1950547.8721088022</v>
      </c>
    </row>
    <row r="2602" spans="1:22" x14ac:dyDescent="0.35">
      <c r="A2602" s="70">
        <f t="shared" si="49"/>
        <v>2583</v>
      </c>
      <c r="B2602" s="145">
        <v>948786.23310045898</v>
      </c>
      <c r="U2602" s="145">
        <v>2582</v>
      </c>
      <c r="V2602" s="145">
        <v>577636.73674285039</v>
      </c>
    </row>
    <row r="2603" spans="1:22" x14ac:dyDescent="0.35">
      <c r="A2603" s="70">
        <f t="shared" si="49"/>
        <v>2584</v>
      </c>
      <c r="B2603" s="145">
        <v>948786.23310045898</v>
      </c>
      <c r="U2603" s="145">
        <v>2583</v>
      </c>
      <c r="V2603" s="145">
        <v>2749752.5153201483</v>
      </c>
    </row>
    <row r="2604" spans="1:22" x14ac:dyDescent="0.35">
      <c r="A2604" s="70">
        <f t="shared" si="49"/>
        <v>2585</v>
      </c>
      <c r="B2604" s="145">
        <v>948786.23310045898</v>
      </c>
      <c r="U2604" s="145">
        <v>2584</v>
      </c>
      <c r="V2604" s="145">
        <v>-16468291.308190504</v>
      </c>
    </row>
    <row r="2605" spans="1:22" x14ac:dyDescent="0.35">
      <c r="A2605" s="70">
        <f t="shared" si="49"/>
        <v>2586</v>
      </c>
      <c r="B2605" s="145">
        <v>948786.23310045898</v>
      </c>
      <c r="U2605" s="145">
        <v>2585</v>
      </c>
      <c r="V2605" s="145">
        <v>-20579966.175013587</v>
      </c>
    </row>
    <row r="2606" spans="1:22" x14ac:dyDescent="0.35">
      <c r="A2606" s="70">
        <f t="shared" si="49"/>
        <v>2587</v>
      </c>
      <c r="B2606" s="145">
        <v>948786.23310045898</v>
      </c>
      <c r="U2606" s="145">
        <v>2586</v>
      </c>
      <c r="V2606" s="145">
        <v>27995711.454967365</v>
      </c>
    </row>
    <row r="2607" spans="1:22" x14ac:dyDescent="0.35">
      <c r="A2607" s="70">
        <f t="shared" si="49"/>
        <v>2588</v>
      </c>
      <c r="B2607" s="145">
        <v>948786.23310045898</v>
      </c>
      <c r="U2607" s="145">
        <v>2587</v>
      </c>
      <c r="V2607" s="145">
        <v>919563.36613169312</v>
      </c>
    </row>
    <row r="2608" spans="1:22" x14ac:dyDescent="0.35">
      <c r="A2608" s="70">
        <f t="shared" si="49"/>
        <v>2589</v>
      </c>
      <c r="B2608" s="145">
        <v>948786.23310045898</v>
      </c>
      <c r="U2608" s="145">
        <v>2588</v>
      </c>
      <c r="V2608" s="145">
        <v>871596.28165397048</v>
      </c>
    </row>
    <row r="2609" spans="1:22" x14ac:dyDescent="0.35">
      <c r="A2609" s="70">
        <f t="shared" si="49"/>
        <v>2590</v>
      </c>
      <c r="B2609" s="145">
        <v>948786.23310045898</v>
      </c>
      <c r="U2609" s="145">
        <v>2589</v>
      </c>
      <c r="V2609" s="145">
        <v>24025607.669114508</v>
      </c>
    </row>
    <row r="2610" spans="1:22" x14ac:dyDescent="0.35">
      <c r="A2610" s="70">
        <f t="shared" si="49"/>
        <v>2591</v>
      </c>
      <c r="B2610" s="145">
        <v>948786.23310045898</v>
      </c>
      <c r="U2610" s="145">
        <v>2590</v>
      </c>
      <c r="V2610" s="145">
        <v>5175276.2049616314</v>
      </c>
    </row>
    <row r="2611" spans="1:22" x14ac:dyDescent="0.35">
      <c r="A2611" s="70">
        <f t="shared" si="49"/>
        <v>2592</v>
      </c>
      <c r="B2611" s="145">
        <v>948786.23310045898</v>
      </c>
      <c r="U2611" s="145">
        <v>2591</v>
      </c>
      <c r="V2611" s="145">
        <v>20581875.443470925</v>
      </c>
    </row>
    <row r="2612" spans="1:22" x14ac:dyDescent="0.35">
      <c r="A2612" s="70">
        <f t="shared" si="49"/>
        <v>2593</v>
      </c>
      <c r="B2612" s="145">
        <v>948786.23310045898</v>
      </c>
      <c r="U2612" s="145">
        <v>2592</v>
      </c>
      <c r="V2612" s="145">
        <v>34061609.905369118</v>
      </c>
    </row>
    <row r="2613" spans="1:22" x14ac:dyDescent="0.35">
      <c r="A2613" s="70">
        <f t="shared" si="49"/>
        <v>2594</v>
      </c>
      <c r="B2613" s="145">
        <v>948786.23310045898</v>
      </c>
      <c r="U2613" s="145">
        <v>2593</v>
      </c>
      <c r="V2613" s="145">
        <v>-8362936.3103340361</v>
      </c>
    </row>
    <row r="2614" spans="1:22" x14ac:dyDescent="0.35">
      <c r="A2614" s="70">
        <f t="shared" si="49"/>
        <v>2595</v>
      </c>
      <c r="B2614" s="145">
        <v>948786.23310045898</v>
      </c>
      <c r="U2614" s="145">
        <v>2594</v>
      </c>
      <c r="V2614" s="145">
        <v>22928413.587418146</v>
      </c>
    </row>
    <row r="2615" spans="1:22" x14ac:dyDescent="0.35">
      <c r="A2615" s="70">
        <f t="shared" si="49"/>
        <v>2596</v>
      </c>
      <c r="B2615" s="145">
        <v>948786.23310045898</v>
      </c>
      <c r="U2615" s="145">
        <v>2595</v>
      </c>
      <c r="V2615" s="145">
        <v>-9881787.055493515</v>
      </c>
    </row>
    <row r="2616" spans="1:22" x14ac:dyDescent="0.35">
      <c r="A2616" s="70">
        <f t="shared" si="49"/>
        <v>2597</v>
      </c>
      <c r="B2616" s="145">
        <v>948786.23310045898</v>
      </c>
      <c r="U2616" s="145">
        <v>2596</v>
      </c>
      <c r="V2616" s="145">
        <v>49134988.226615675</v>
      </c>
    </row>
    <row r="2617" spans="1:22" x14ac:dyDescent="0.35">
      <c r="A2617" s="70">
        <f t="shared" si="49"/>
        <v>2598</v>
      </c>
      <c r="B2617" s="145">
        <v>948786.23310045898</v>
      </c>
      <c r="U2617" s="145">
        <v>2597</v>
      </c>
      <c r="V2617" s="145">
        <v>1836960.4902982228</v>
      </c>
    </row>
    <row r="2618" spans="1:22" x14ac:dyDescent="0.35">
      <c r="A2618" s="70">
        <f t="shared" si="49"/>
        <v>2599</v>
      </c>
      <c r="B2618" s="145">
        <v>948786.23310045898</v>
      </c>
      <c r="U2618" s="145">
        <v>2598</v>
      </c>
      <c r="V2618" s="145">
        <v>-15419456.144019058</v>
      </c>
    </row>
    <row r="2619" spans="1:22" x14ac:dyDescent="0.35">
      <c r="A2619" s="70">
        <f t="shared" si="49"/>
        <v>2600</v>
      </c>
      <c r="B2619" s="145">
        <v>948786.23310045898</v>
      </c>
      <c r="U2619" s="145">
        <v>2599</v>
      </c>
      <c r="V2619" s="145">
        <v>2159698.4503204413</v>
      </c>
    </row>
    <row r="2620" spans="1:22" x14ac:dyDescent="0.35">
      <c r="A2620" s="70">
        <f t="shared" si="49"/>
        <v>2601</v>
      </c>
      <c r="B2620" s="145">
        <v>948786.23310045898</v>
      </c>
      <c r="U2620" s="145">
        <v>2600</v>
      </c>
      <c r="V2620" s="145">
        <v>51408480.294996031</v>
      </c>
    </row>
    <row r="2621" spans="1:22" x14ac:dyDescent="0.35">
      <c r="A2621" s="70">
        <f t="shared" si="49"/>
        <v>2602</v>
      </c>
      <c r="B2621" s="145">
        <v>948786.23310045898</v>
      </c>
      <c r="U2621" s="145">
        <v>2601</v>
      </c>
      <c r="V2621" s="145">
        <v>7844823.8354102559</v>
      </c>
    </row>
    <row r="2622" spans="1:22" x14ac:dyDescent="0.35">
      <c r="A2622" s="70">
        <f t="shared" si="49"/>
        <v>2603</v>
      </c>
      <c r="B2622" s="145">
        <v>948786.23310045898</v>
      </c>
      <c r="U2622" s="145">
        <v>2602</v>
      </c>
      <c r="V2622" s="145">
        <v>-7460938.2110877074</v>
      </c>
    </row>
    <row r="2623" spans="1:22" x14ac:dyDescent="0.35">
      <c r="A2623" s="70">
        <f t="shared" si="49"/>
        <v>2604</v>
      </c>
      <c r="B2623" s="145">
        <v>948786.23310045898</v>
      </c>
      <c r="U2623" s="145">
        <v>2603</v>
      </c>
      <c r="V2623" s="145">
        <v>-26710658.090743314</v>
      </c>
    </row>
    <row r="2624" spans="1:22" x14ac:dyDescent="0.35">
      <c r="A2624" s="70">
        <f t="shared" si="49"/>
        <v>2605</v>
      </c>
      <c r="B2624" s="145">
        <v>948786.23310045898</v>
      </c>
      <c r="U2624" s="145">
        <v>2604</v>
      </c>
      <c r="V2624" s="145">
        <v>-359922.74156221747</v>
      </c>
    </row>
    <row r="2625" spans="1:22" x14ac:dyDescent="0.35">
      <c r="A2625" s="70">
        <f t="shared" si="49"/>
        <v>2606</v>
      </c>
      <c r="B2625" s="145">
        <v>948786.23310045898</v>
      </c>
      <c r="U2625" s="145">
        <v>2605</v>
      </c>
      <c r="V2625" s="145">
        <v>-9929557.6369834915</v>
      </c>
    </row>
    <row r="2626" spans="1:22" x14ac:dyDescent="0.35">
      <c r="A2626" s="70">
        <f t="shared" si="49"/>
        <v>2607</v>
      </c>
      <c r="B2626" s="145">
        <v>948786.23310045898</v>
      </c>
      <c r="U2626" s="145">
        <v>2606</v>
      </c>
      <c r="V2626" s="145">
        <v>2273215.958667323</v>
      </c>
    </row>
    <row r="2627" spans="1:22" x14ac:dyDescent="0.35">
      <c r="A2627" s="70">
        <f t="shared" si="49"/>
        <v>2608</v>
      </c>
      <c r="B2627" s="145">
        <v>948786.23310045898</v>
      </c>
      <c r="U2627" s="145">
        <v>2607</v>
      </c>
      <c r="V2627" s="145">
        <v>10173128.96386813</v>
      </c>
    </row>
    <row r="2628" spans="1:22" x14ac:dyDescent="0.35">
      <c r="A2628" s="70">
        <f t="shared" si="49"/>
        <v>2609</v>
      </c>
      <c r="B2628" s="145">
        <v>948786.23310045898</v>
      </c>
      <c r="U2628" s="145">
        <v>2608</v>
      </c>
      <c r="V2628" s="145">
        <v>2464020.5482721925</v>
      </c>
    </row>
    <row r="2629" spans="1:22" x14ac:dyDescent="0.35">
      <c r="A2629" s="70">
        <f t="shared" si="49"/>
        <v>2610</v>
      </c>
      <c r="B2629" s="145">
        <v>948786.23310045898</v>
      </c>
      <c r="U2629" s="145">
        <v>2609</v>
      </c>
      <c r="V2629" s="145">
        <v>4652456.6336244792</v>
      </c>
    </row>
    <row r="2630" spans="1:22" x14ac:dyDescent="0.35">
      <c r="A2630" s="70">
        <f t="shared" si="49"/>
        <v>2611</v>
      </c>
      <c r="B2630" s="145">
        <v>948786.23310045898</v>
      </c>
      <c r="U2630" s="145">
        <v>2610</v>
      </c>
      <c r="V2630" s="145">
        <v>-3522019.7142656296</v>
      </c>
    </row>
    <row r="2631" spans="1:22" x14ac:dyDescent="0.35">
      <c r="A2631" s="70">
        <f t="shared" si="49"/>
        <v>2612</v>
      </c>
      <c r="B2631" s="145">
        <v>948786.23310045898</v>
      </c>
      <c r="U2631" s="145">
        <v>2611</v>
      </c>
      <c r="V2631" s="145">
        <v>-6376595.9400856681</v>
      </c>
    </row>
    <row r="2632" spans="1:22" x14ac:dyDescent="0.35">
      <c r="A2632" s="70">
        <f t="shared" si="49"/>
        <v>2613</v>
      </c>
      <c r="B2632" s="145">
        <v>948786.23310045898</v>
      </c>
      <c r="U2632" s="145">
        <v>2612</v>
      </c>
      <c r="V2632" s="145">
        <v>7499036.1232924722</v>
      </c>
    </row>
    <row r="2633" spans="1:22" x14ac:dyDescent="0.35">
      <c r="A2633" s="70">
        <f t="shared" si="49"/>
        <v>2614</v>
      </c>
      <c r="B2633" s="145">
        <v>948786.23310045898</v>
      </c>
      <c r="U2633" s="145">
        <v>2613</v>
      </c>
      <c r="V2633" s="145">
        <v>12504819.32519168</v>
      </c>
    </row>
    <row r="2634" spans="1:22" x14ac:dyDescent="0.35">
      <c r="A2634" s="70">
        <f t="shared" si="49"/>
        <v>2615</v>
      </c>
      <c r="B2634" s="145">
        <v>948786.23310045898</v>
      </c>
      <c r="U2634" s="145">
        <v>2614</v>
      </c>
      <c r="V2634" s="145">
        <v>5174070.9152589627</v>
      </c>
    </row>
    <row r="2635" spans="1:22" x14ac:dyDescent="0.35">
      <c r="A2635" s="70">
        <f t="shared" si="49"/>
        <v>2616</v>
      </c>
      <c r="B2635" s="145">
        <v>948786.23310045898</v>
      </c>
      <c r="U2635" s="145">
        <v>2615</v>
      </c>
      <c r="V2635" s="145">
        <v>17153515.893459175</v>
      </c>
    </row>
    <row r="2636" spans="1:22" x14ac:dyDescent="0.35">
      <c r="A2636" s="70">
        <f t="shared" si="49"/>
        <v>2617</v>
      </c>
      <c r="B2636" s="145">
        <v>948786.23310045898</v>
      </c>
      <c r="U2636" s="145">
        <v>2616</v>
      </c>
      <c r="V2636" s="145">
        <v>12129140.994557843</v>
      </c>
    </row>
    <row r="2637" spans="1:22" x14ac:dyDescent="0.35">
      <c r="A2637" s="70">
        <f t="shared" si="49"/>
        <v>2618</v>
      </c>
      <c r="B2637" s="145">
        <v>948786.23310045898</v>
      </c>
      <c r="U2637" s="145">
        <v>2617</v>
      </c>
      <c r="V2637" s="145">
        <v>-21676550.203129105</v>
      </c>
    </row>
    <row r="2638" spans="1:22" x14ac:dyDescent="0.35">
      <c r="A2638" s="70">
        <f t="shared" si="49"/>
        <v>2619</v>
      </c>
      <c r="B2638" s="145">
        <v>948786.23310045898</v>
      </c>
      <c r="U2638" s="145">
        <v>2618</v>
      </c>
      <c r="V2638" s="145">
        <v>5285177.0087607391</v>
      </c>
    </row>
    <row r="2639" spans="1:22" x14ac:dyDescent="0.35">
      <c r="A2639" s="70">
        <f t="shared" si="49"/>
        <v>2620</v>
      </c>
      <c r="B2639" s="145">
        <v>948786.23310045898</v>
      </c>
      <c r="U2639" s="145">
        <v>2619</v>
      </c>
      <c r="V2639" s="145">
        <v>26532554.353132986</v>
      </c>
    </row>
    <row r="2640" spans="1:22" x14ac:dyDescent="0.35">
      <c r="A2640" s="70">
        <f t="shared" si="49"/>
        <v>2621</v>
      </c>
      <c r="B2640" s="145">
        <v>948786.23310045898</v>
      </c>
      <c r="U2640" s="145">
        <v>2620</v>
      </c>
      <c r="V2640" s="145">
        <v>9146886.538659893</v>
      </c>
    </row>
    <row r="2641" spans="1:22" x14ac:dyDescent="0.35">
      <c r="A2641" s="70">
        <f t="shared" si="49"/>
        <v>2622</v>
      </c>
      <c r="B2641" s="145">
        <v>948786.23310045898</v>
      </c>
      <c r="U2641" s="145">
        <v>2621</v>
      </c>
      <c r="V2641" s="145">
        <v>18921714.374901824</v>
      </c>
    </row>
    <row r="2642" spans="1:22" x14ac:dyDescent="0.35">
      <c r="A2642" s="70">
        <f t="shared" si="49"/>
        <v>2623</v>
      </c>
      <c r="B2642" s="145">
        <v>948786.23310045898</v>
      </c>
      <c r="U2642" s="145">
        <v>2622</v>
      </c>
      <c r="V2642" s="145">
        <v>10520601.61648152</v>
      </c>
    </row>
    <row r="2643" spans="1:22" x14ac:dyDescent="0.35">
      <c r="A2643" s="70">
        <f t="shared" si="49"/>
        <v>2624</v>
      </c>
      <c r="B2643" s="145">
        <v>948786.23310045898</v>
      </c>
      <c r="U2643" s="145">
        <v>2623</v>
      </c>
      <c r="V2643" s="145">
        <v>3778091.788061738</v>
      </c>
    </row>
    <row r="2644" spans="1:22" x14ac:dyDescent="0.35">
      <c r="A2644" s="70">
        <f t="shared" si="49"/>
        <v>2625</v>
      </c>
      <c r="B2644" s="145">
        <v>948786.23310045898</v>
      </c>
      <c r="U2644" s="145">
        <v>2624</v>
      </c>
      <c r="V2644" s="145">
        <v>9230302.7835537717</v>
      </c>
    </row>
    <row r="2645" spans="1:22" x14ac:dyDescent="0.35">
      <c r="A2645" s="70">
        <f t="shared" si="49"/>
        <v>2626</v>
      </c>
      <c r="B2645" s="145">
        <v>948786.23310045898</v>
      </c>
      <c r="U2645" s="145">
        <v>2625</v>
      </c>
      <c r="V2645" s="145">
        <v>14055311.063072193</v>
      </c>
    </row>
    <row r="2646" spans="1:22" x14ac:dyDescent="0.35">
      <c r="A2646" s="70">
        <f t="shared" ref="A2646:A2709" si="50">A2645+1</f>
        <v>2627</v>
      </c>
      <c r="B2646" s="145">
        <v>948786.23310045898</v>
      </c>
      <c r="U2646" s="145">
        <v>2626</v>
      </c>
      <c r="V2646" s="145">
        <v>-634358.66727093607</v>
      </c>
    </row>
    <row r="2647" spans="1:22" x14ac:dyDescent="0.35">
      <c r="A2647" s="70">
        <f t="shared" si="50"/>
        <v>2628</v>
      </c>
      <c r="B2647" s="145">
        <v>948786.23310045898</v>
      </c>
      <c r="U2647" s="145">
        <v>2627</v>
      </c>
      <c r="V2647" s="145">
        <v>17430495.158675805</v>
      </c>
    </row>
    <row r="2648" spans="1:22" x14ac:dyDescent="0.35">
      <c r="A2648" s="70">
        <f t="shared" si="50"/>
        <v>2629</v>
      </c>
      <c r="B2648" s="145">
        <v>948786.23310045898</v>
      </c>
      <c r="U2648" s="145">
        <v>2628</v>
      </c>
      <c r="V2648" s="145">
        <v>-2202406.4715403244</v>
      </c>
    </row>
    <row r="2649" spans="1:22" x14ac:dyDescent="0.35">
      <c r="A2649" s="70">
        <f t="shared" si="50"/>
        <v>2630</v>
      </c>
      <c r="B2649" s="145">
        <v>948786.23310045898</v>
      </c>
      <c r="U2649" s="145">
        <v>2629</v>
      </c>
      <c r="V2649" s="145">
        <v>16861606.321229331</v>
      </c>
    </row>
    <row r="2650" spans="1:22" x14ac:dyDescent="0.35">
      <c r="A2650" s="70">
        <f t="shared" si="50"/>
        <v>2631</v>
      </c>
      <c r="B2650" s="145">
        <v>948786.23310045898</v>
      </c>
      <c r="U2650" s="145">
        <v>2630</v>
      </c>
      <c r="V2650" s="145">
        <v>454917.63034743816</v>
      </c>
    </row>
    <row r="2651" spans="1:22" x14ac:dyDescent="0.35">
      <c r="A2651" s="70">
        <f t="shared" si="50"/>
        <v>2632</v>
      </c>
      <c r="B2651" s="145">
        <v>948786.23310045898</v>
      </c>
      <c r="U2651" s="145">
        <v>2631</v>
      </c>
      <c r="V2651" s="145">
        <v>13722386.743507404</v>
      </c>
    </row>
    <row r="2652" spans="1:22" x14ac:dyDescent="0.35">
      <c r="A2652" s="70">
        <f t="shared" si="50"/>
        <v>2633</v>
      </c>
      <c r="B2652" s="145">
        <v>948786.23310045898</v>
      </c>
      <c r="U2652" s="145">
        <v>2632</v>
      </c>
      <c r="V2652" s="145">
        <v>7307034.8924436979</v>
      </c>
    </row>
    <row r="2653" spans="1:22" x14ac:dyDescent="0.35">
      <c r="A2653" s="70">
        <f t="shared" si="50"/>
        <v>2634</v>
      </c>
      <c r="B2653" s="145">
        <v>948786.23310045898</v>
      </c>
      <c r="U2653" s="145">
        <v>2633</v>
      </c>
      <c r="V2653" s="145">
        <v>13789673.989494812</v>
      </c>
    </row>
    <row r="2654" spans="1:22" x14ac:dyDescent="0.35">
      <c r="A2654" s="70">
        <f t="shared" si="50"/>
        <v>2635</v>
      </c>
      <c r="B2654" s="145">
        <v>948786.23310045898</v>
      </c>
      <c r="U2654" s="145">
        <v>2634</v>
      </c>
      <c r="V2654" s="145">
        <v>-14197884.922666539</v>
      </c>
    </row>
    <row r="2655" spans="1:22" x14ac:dyDescent="0.35">
      <c r="A2655" s="70">
        <f t="shared" si="50"/>
        <v>2636</v>
      </c>
      <c r="B2655" s="145">
        <v>948786.23310045898</v>
      </c>
      <c r="U2655" s="145">
        <v>2635</v>
      </c>
      <c r="V2655" s="145">
        <v>12713419.695403386</v>
      </c>
    </row>
    <row r="2656" spans="1:22" x14ac:dyDescent="0.35">
      <c r="A2656" s="70">
        <f t="shared" si="50"/>
        <v>2637</v>
      </c>
      <c r="B2656" s="145">
        <v>948786.23310045898</v>
      </c>
      <c r="U2656" s="145">
        <v>2636</v>
      </c>
      <c r="V2656" s="145">
        <v>9175842.8449748419</v>
      </c>
    </row>
    <row r="2657" spans="1:22" x14ac:dyDescent="0.35">
      <c r="A2657" s="70">
        <f t="shared" si="50"/>
        <v>2638</v>
      </c>
      <c r="B2657" s="145">
        <v>948786.23310045898</v>
      </c>
      <c r="U2657" s="145">
        <v>2637</v>
      </c>
      <c r="V2657" s="145">
        <v>-17980866.271826942</v>
      </c>
    </row>
    <row r="2658" spans="1:22" x14ac:dyDescent="0.35">
      <c r="A2658" s="70">
        <f t="shared" si="50"/>
        <v>2639</v>
      </c>
      <c r="B2658" s="145">
        <v>948786.23310045898</v>
      </c>
      <c r="U2658" s="145">
        <v>2638</v>
      </c>
      <c r="V2658" s="145">
        <v>23905.444445431232</v>
      </c>
    </row>
    <row r="2659" spans="1:22" x14ac:dyDescent="0.35">
      <c r="A2659" s="70">
        <f t="shared" si="50"/>
        <v>2640</v>
      </c>
      <c r="B2659" s="145">
        <v>948786.23310045898</v>
      </c>
      <c r="U2659" s="145">
        <v>2639</v>
      </c>
      <c r="V2659" s="145">
        <v>20070869.337047189</v>
      </c>
    </row>
    <row r="2660" spans="1:22" x14ac:dyDescent="0.35">
      <c r="A2660" s="70">
        <f t="shared" si="50"/>
        <v>2641</v>
      </c>
      <c r="B2660" s="145">
        <v>948786.23310045898</v>
      </c>
      <c r="U2660" s="145">
        <v>2640</v>
      </c>
      <c r="V2660" s="145">
        <v>7198591.6349230483</v>
      </c>
    </row>
    <row r="2661" spans="1:22" x14ac:dyDescent="0.35">
      <c r="A2661" s="70">
        <f t="shared" si="50"/>
        <v>2642</v>
      </c>
      <c r="B2661" s="145">
        <v>948786.23310045898</v>
      </c>
      <c r="U2661" s="145">
        <v>2641</v>
      </c>
      <c r="V2661" s="145">
        <v>5922499.2318876423</v>
      </c>
    </row>
    <row r="2662" spans="1:22" x14ac:dyDescent="0.35">
      <c r="A2662" s="70">
        <f t="shared" si="50"/>
        <v>2643</v>
      </c>
      <c r="B2662" s="145">
        <v>948786.23310045898</v>
      </c>
      <c r="U2662" s="145">
        <v>2642</v>
      </c>
      <c r="V2662" s="145">
        <v>-2902743.9623237737</v>
      </c>
    </row>
    <row r="2663" spans="1:22" x14ac:dyDescent="0.35">
      <c r="A2663" s="70">
        <f t="shared" si="50"/>
        <v>2644</v>
      </c>
      <c r="B2663" s="145">
        <v>948786.23310045898</v>
      </c>
      <c r="U2663" s="145">
        <v>2643</v>
      </c>
      <c r="V2663" s="145">
        <v>29341908.511886485</v>
      </c>
    </row>
    <row r="2664" spans="1:22" x14ac:dyDescent="0.35">
      <c r="A2664" s="70">
        <f t="shared" si="50"/>
        <v>2645</v>
      </c>
      <c r="B2664" s="145">
        <v>948786.23310045898</v>
      </c>
      <c r="U2664" s="145">
        <v>2644</v>
      </c>
      <c r="V2664" s="145">
        <v>37491801.688616224</v>
      </c>
    </row>
    <row r="2665" spans="1:22" x14ac:dyDescent="0.35">
      <c r="A2665" s="70">
        <f t="shared" si="50"/>
        <v>2646</v>
      </c>
      <c r="B2665" s="145">
        <v>948786.23310045898</v>
      </c>
      <c r="U2665" s="145">
        <v>2645</v>
      </c>
      <c r="V2665" s="145">
        <v>7181022.9028448686</v>
      </c>
    </row>
    <row r="2666" spans="1:22" x14ac:dyDescent="0.35">
      <c r="A2666" s="70">
        <f t="shared" si="50"/>
        <v>2647</v>
      </c>
      <c r="B2666" s="145">
        <v>948786.23310045898</v>
      </c>
      <c r="U2666" s="145">
        <v>2646</v>
      </c>
      <c r="V2666" s="145">
        <v>-4538453.535183128</v>
      </c>
    </row>
    <row r="2667" spans="1:22" x14ac:dyDescent="0.35">
      <c r="A2667" s="70">
        <f t="shared" si="50"/>
        <v>2648</v>
      </c>
      <c r="B2667" s="145">
        <v>948786.23310045898</v>
      </c>
      <c r="U2667" s="145">
        <v>2647</v>
      </c>
      <c r="V2667" s="145">
        <v>21521664.461882398</v>
      </c>
    </row>
    <row r="2668" spans="1:22" x14ac:dyDescent="0.35">
      <c r="A2668" s="70">
        <f t="shared" si="50"/>
        <v>2649</v>
      </c>
      <c r="B2668" s="145">
        <v>948786.23310045898</v>
      </c>
      <c r="U2668" s="145">
        <v>2648</v>
      </c>
      <c r="V2668" s="145">
        <v>14336653.876346685</v>
      </c>
    </row>
    <row r="2669" spans="1:22" x14ac:dyDescent="0.35">
      <c r="A2669" s="70">
        <f t="shared" si="50"/>
        <v>2650</v>
      </c>
      <c r="B2669" s="145">
        <v>948786.23310045898</v>
      </c>
      <c r="U2669" s="145">
        <v>2649</v>
      </c>
      <c r="V2669" s="145">
        <v>-9519229.7571232729</v>
      </c>
    </row>
    <row r="2670" spans="1:22" x14ac:dyDescent="0.35">
      <c r="A2670" s="70">
        <f t="shared" si="50"/>
        <v>2651</v>
      </c>
      <c r="B2670" s="145">
        <v>948786.23310045898</v>
      </c>
      <c r="U2670" s="145">
        <v>2650</v>
      </c>
      <c r="V2670" s="145">
        <v>-12501598.985912427</v>
      </c>
    </row>
    <row r="2671" spans="1:22" x14ac:dyDescent="0.35">
      <c r="A2671" s="70">
        <f t="shared" si="50"/>
        <v>2652</v>
      </c>
      <c r="B2671" s="145">
        <v>948786.23310045898</v>
      </c>
      <c r="U2671" s="145">
        <v>2651</v>
      </c>
      <c r="V2671" s="145">
        <v>38043629.566495888</v>
      </c>
    </row>
    <row r="2672" spans="1:22" x14ac:dyDescent="0.35">
      <c r="A2672" s="70">
        <f t="shared" si="50"/>
        <v>2653</v>
      </c>
      <c r="B2672" s="145">
        <v>948786.23310045898</v>
      </c>
      <c r="U2672" s="145">
        <v>2652</v>
      </c>
      <c r="V2672" s="145">
        <v>-15472005.153919563</v>
      </c>
    </row>
    <row r="2673" spans="1:22" x14ac:dyDescent="0.35">
      <c r="A2673" s="70">
        <f t="shared" si="50"/>
        <v>2654</v>
      </c>
      <c r="B2673" s="145">
        <v>948786.23310045898</v>
      </c>
      <c r="U2673" s="145">
        <v>2653</v>
      </c>
      <c r="V2673" s="145">
        <v>23311295.329054538</v>
      </c>
    </row>
    <row r="2674" spans="1:22" x14ac:dyDescent="0.35">
      <c r="A2674" s="70">
        <f t="shared" si="50"/>
        <v>2655</v>
      </c>
      <c r="B2674" s="145">
        <v>948786.23310045898</v>
      </c>
      <c r="U2674" s="145">
        <v>2654</v>
      </c>
      <c r="V2674" s="145">
        <v>20978161.900163673</v>
      </c>
    </row>
    <row r="2675" spans="1:22" x14ac:dyDescent="0.35">
      <c r="A2675" s="70">
        <f t="shared" si="50"/>
        <v>2656</v>
      </c>
      <c r="B2675" s="145">
        <v>948786.23310045898</v>
      </c>
      <c r="U2675" s="145">
        <v>2655</v>
      </c>
      <c r="V2675" s="145">
        <v>22837496.627822299</v>
      </c>
    </row>
    <row r="2676" spans="1:22" x14ac:dyDescent="0.35">
      <c r="A2676" s="70">
        <f t="shared" si="50"/>
        <v>2657</v>
      </c>
      <c r="B2676" s="145">
        <v>948786.23310045898</v>
      </c>
      <c r="U2676" s="145">
        <v>2656</v>
      </c>
      <c r="V2676" s="145">
        <v>-17135941.683236599</v>
      </c>
    </row>
    <row r="2677" spans="1:22" x14ac:dyDescent="0.35">
      <c r="A2677" s="70">
        <f t="shared" si="50"/>
        <v>2658</v>
      </c>
      <c r="B2677" s="145">
        <v>948786.23310045898</v>
      </c>
      <c r="U2677" s="145">
        <v>2657</v>
      </c>
      <c r="V2677" s="145">
        <v>17463857.86603003</v>
      </c>
    </row>
    <row r="2678" spans="1:22" x14ac:dyDescent="0.35">
      <c r="A2678" s="70">
        <f t="shared" si="50"/>
        <v>2659</v>
      </c>
      <c r="B2678" s="145">
        <v>948786.23310045898</v>
      </c>
      <c r="U2678" s="145">
        <v>2658</v>
      </c>
      <c r="V2678" s="145">
        <v>14558708.78806898</v>
      </c>
    </row>
    <row r="2679" spans="1:22" x14ac:dyDescent="0.35">
      <c r="A2679" s="70">
        <f t="shared" si="50"/>
        <v>2660</v>
      </c>
      <c r="B2679" s="145">
        <v>948786.23310045898</v>
      </c>
      <c r="U2679" s="145">
        <v>2659</v>
      </c>
      <c r="V2679" s="145">
        <v>854419.44851410761</v>
      </c>
    </row>
    <row r="2680" spans="1:22" x14ac:dyDescent="0.35">
      <c r="A2680" s="70">
        <f t="shared" si="50"/>
        <v>2661</v>
      </c>
      <c r="B2680" s="145">
        <v>948786.23310045898</v>
      </c>
      <c r="U2680" s="145">
        <v>2660</v>
      </c>
      <c r="V2680" s="145">
        <v>19891437.022474781</v>
      </c>
    </row>
    <row r="2681" spans="1:22" x14ac:dyDescent="0.35">
      <c r="A2681" s="70">
        <f t="shared" si="50"/>
        <v>2662</v>
      </c>
      <c r="B2681" s="145">
        <v>948786.23310045898</v>
      </c>
      <c r="U2681" s="145">
        <v>2661</v>
      </c>
      <c r="V2681" s="145">
        <v>43366087.475981854</v>
      </c>
    </row>
    <row r="2682" spans="1:22" x14ac:dyDescent="0.35">
      <c r="A2682" s="70">
        <f t="shared" si="50"/>
        <v>2663</v>
      </c>
      <c r="B2682" s="145">
        <v>948786.23310045898</v>
      </c>
      <c r="U2682" s="145">
        <v>2662</v>
      </c>
      <c r="V2682" s="145">
        <v>-5586861.462388156</v>
      </c>
    </row>
    <row r="2683" spans="1:22" x14ac:dyDescent="0.35">
      <c r="A2683" s="70">
        <f t="shared" si="50"/>
        <v>2664</v>
      </c>
      <c r="B2683" s="145">
        <v>948786.23310045898</v>
      </c>
      <c r="U2683" s="145">
        <v>2663</v>
      </c>
      <c r="V2683" s="145">
        <v>14645219.443174586</v>
      </c>
    </row>
    <row r="2684" spans="1:22" x14ac:dyDescent="0.35">
      <c r="A2684" s="70">
        <f t="shared" si="50"/>
        <v>2665</v>
      </c>
      <c r="B2684" s="145">
        <v>948786.23310045898</v>
      </c>
      <c r="U2684" s="145">
        <v>2664</v>
      </c>
      <c r="V2684" s="145">
        <v>-17364617.222589247</v>
      </c>
    </row>
    <row r="2685" spans="1:22" x14ac:dyDescent="0.35">
      <c r="A2685" s="70">
        <f t="shared" si="50"/>
        <v>2666</v>
      </c>
      <c r="B2685" s="145">
        <v>948786.23310045898</v>
      </c>
      <c r="U2685" s="145">
        <v>2665</v>
      </c>
      <c r="V2685" s="145">
        <v>508127.56877309829</v>
      </c>
    </row>
    <row r="2686" spans="1:22" x14ac:dyDescent="0.35">
      <c r="A2686" s="70">
        <f t="shared" si="50"/>
        <v>2667</v>
      </c>
      <c r="B2686" s="145">
        <v>948786.23310045898</v>
      </c>
      <c r="U2686" s="145">
        <v>2666</v>
      </c>
      <c r="V2686" s="145">
        <v>-24216434.425029192</v>
      </c>
    </row>
    <row r="2687" spans="1:22" x14ac:dyDescent="0.35">
      <c r="A2687" s="70">
        <f t="shared" si="50"/>
        <v>2668</v>
      </c>
      <c r="B2687" s="145">
        <v>948786.23310045898</v>
      </c>
      <c r="U2687" s="145">
        <v>2667</v>
      </c>
      <c r="V2687" s="145">
        <v>-39947278.659787402</v>
      </c>
    </row>
    <row r="2688" spans="1:22" x14ac:dyDescent="0.35">
      <c r="A2688" s="70">
        <f t="shared" si="50"/>
        <v>2669</v>
      </c>
      <c r="B2688" s="145">
        <v>948786.23310045898</v>
      </c>
      <c r="U2688" s="145">
        <v>2668</v>
      </c>
      <c r="V2688" s="145">
        <v>-26297359.313737188</v>
      </c>
    </row>
    <row r="2689" spans="1:22" x14ac:dyDescent="0.35">
      <c r="A2689" s="70">
        <f t="shared" si="50"/>
        <v>2670</v>
      </c>
      <c r="B2689" s="145">
        <v>948786.23310045898</v>
      </c>
      <c r="U2689" s="145">
        <v>2669</v>
      </c>
      <c r="V2689" s="145">
        <v>-9236611.3033256643</v>
      </c>
    </row>
    <row r="2690" spans="1:22" x14ac:dyDescent="0.35">
      <c r="A2690" s="70">
        <f t="shared" si="50"/>
        <v>2671</v>
      </c>
      <c r="B2690" s="145">
        <v>948786.23310045898</v>
      </c>
      <c r="U2690" s="145">
        <v>2670</v>
      </c>
      <c r="V2690" s="145">
        <v>21616282.897623423</v>
      </c>
    </row>
    <row r="2691" spans="1:22" x14ac:dyDescent="0.35">
      <c r="A2691" s="70">
        <f t="shared" si="50"/>
        <v>2672</v>
      </c>
      <c r="B2691" s="145">
        <v>948786.23310045898</v>
      </c>
      <c r="U2691" s="145">
        <v>2671</v>
      </c>
      <c r="V2691" s="145">
        <v>18021438.196731158</v>
      </c>
    </row>
    <row r="2692" spans="1:22" x14ac:dyDescent="0.35">
      <c r="A2692" s="70">
        <f t="shared" si="50"/>
        <v>2673</v>
      </c>
      <c r="B2692" s="145">
        <v>948786.23310045898</v>
      </c>
      <c r="U2692" s="145">
        <v>2672</v>
      </c>
      <c r="V2692" s="145">
        <v>20062830.674107492</v>
      </c>
    </row>
    <row r="2693" spans="1:22" x14ac:dyDescent="0.35">
      <c r="A2693" s="70">
        <f t="shared" si="50"/>
        <v>2674</v>
      </c>
      <c r="B2693" s="145">
        <v>948786.23310045898</v>
      </c>
      <c r="U2693" s="145">
        <v>2673</v>
      </c>
      <c r="V2693" s="145">
        <v>19438953.345472835</v>
      </c>
    </row>
    <row r="2694" spans="1:22" x14ac:dyDescent="0.35">
      <c r="A2694" s="70">
        <f t="shared" si="50"/>
        <v>2675</v>
      </c>
      <c r="B2694" s="145">
        <v>948786.23310045898</v>
      </c>
      <c r="U2694" s="145">
        <v>2674</v>
      </c>
      <c r="V2694" s="145">
        <v>24959533.992183082</v>
      </c>
    </row>
    <row r="2695" spans="1:22" x14ac:dyDescent="0.35">
      <c r="A2695" s="70">
        <f t="shared" si="50"/>
        <v>2676</v>
      </c>
      <c r="B2695" s="145">
        <v>948786.23310045898</v>
      </c>
      <c r="U2695" s="145">
        <v>2675</v>
      </c>
      <c r="V2695" s="145">
        <v>-129373.65478802845</v>
      </c>
    </row>
    <row r="2696" spans="1:22" x14ac:dyDescent="0.35">
      <c r="A2696" s="70">
        <f t="shared" si="50"/>
        <v>2677</v>
      </c>
      <c r="B2696" s="145">
        <v>948786.23310045898</v>
      </c>
      <c r="U2696" s="145">
        <v>2676</v>
      </c>
      <c r="V2696" s="145">
        <v>-9766622.9383990988</v>
      </c>
    </row>
    <row r="2697" spans="1:22" x14ac:dyDescent="0.35">
      <c r="A2697" s="70">
        <f t="shared" si="50"/>
        <v>2678</v>
      </c>
      <c r="B2697" s="145">
        <v>948786.23310045898</v>
      </c>
      <c r="U2697" s="145">
        <v>2677</v>
      </c>
      <c r="V2697" s="145">
        <v>466344.09382597357</v>
      </c>
    </row>
    <row r="2698" spans="1:22" x14ac:dyDescent="0.35">
      <c r="A2698" s="70">
        <f t="shared" si="50"/>
        <v>2679</v>
      </c>
      <c r="B2698" s="145">
        <v>948786.23310045898</v>
      </c>
      <c r="U2698" s="145">
        <v>2678</v>
      </c>
      <c r="V2698" s="145">
        <v>7832020.1721383892</v>
      </c>
    </row>
    <row r="2699" spans="1:22" x14ac:dyDescent="0.35">
      <c r="A2699" s="70">
        <f t="shared" si="50"/>
        <v>2680</v>
      </c>
      <c r="B2699" s="145">
        <v>948786.23310045898</v>
      </c>
      <c r="U2699" s="145">
        <v>2679</v>
      </c>
      <c r="V2699" s="145">
        <v>-11480762.587260576</v>
      </c>
    </row>
    <row r="2700" spans="1:22" x14ac:dyDescent="0.35">
      <c r="A2700" s="70">
        <f t="shared" si="50"/>
        <v>2681</v>
      </c>
      <c r="B2700" s="145">
        <v>948786.23310045898</v>
      </c>
      <c r="U2700" s="145">
        <v>2680</v>
      </c>
      <c r="V2700" s="145">
        <v>-15479599.679204857</v>
      </c>
    </row>
    <row r="2701" spans="1:22" x14ac:dyDescent="0.35">
      <c r="A2701" s="70">
        <f t="shared" si="50"/>
        <v>2682</v>
      </c>
      <c r="B2701" s="145">
        <v>948786.23310045898</v>
      </c>
      <c r="U2701" s="145">
        <v>2681</v>
      </c>
      <c r="V2701" s="145">
        <v>4604136.1924400181</v>
      </c>
    </row>
    <row r="2702" spans="1:22" x14ac:dyDescent="0.35">
      <c r="A2702" s="70">
        <f t="shared" si="50"/>
        <v>2683</v>
      </c>
      <c r="B2702" s="145">
        <v>948786.23310045898</v>
      </c>
      <c r="U2702" s="145">
        <v>2682</v>
      </c>
      <c r="V2702" s="145">
        <v>4312634.4889429398</v>
      </c>
    </row>
    <row r="2703" spans="1:22" x14ac:dyDescent="0.35">
      <c r="A2703" s="70">
        <f t="shared" si="50"/>
        <v>2684</v>
      </c>
      <c r="B2703" s="145">
        <v>948786.23310045898</v>
      </c>
      <c r="U2703" s="145">
        <v>2683</v>
      </c>
      <c r="V2703" s="145">
        <v>11690205.41026707</v>
      </c>
    </row>
    <row r="2704" spans="1:22" x14ac:dyDescent="0.35">
      <c r="A2704" s="70">
        <f t="shared" si="50"/>
        <v>2685</v>
      </c>
      <c r="B2704" s="145">
        <v>948786.23310045898</v>
      </c>
      <c r="U2704" s="145">
        <v>2684</v>
      </c>
      <c r="V2704" s="145">
        <v>-12371847.728066541</v>
      </c>
    </row>
    <row r="2705" spans="1:22" x14ac:dyDescent="0.35">
      <c r="A2705" s="70">
        <f t="shared" si="50"/>
        <v>2686</v>
      </c>
      <c r="B2705" s="145">
        <v>948786.23310045898</v>
      </c>
      <c r="U2705" s="145">
        <v>2685</v>
      </c>
      <c r="V2705" s="145">
        <v>3582131.3367863186</v>
      </c>
    </row>
    <row r="2706" spans="1:22" x14ac:dyDescent="0.35">
      <c r="A2706" s="70">
        <f t="shared" si="50"/>
        <v>2687</v>
      </c>
      <c r="B2706" s="145">
        <v>948786.23310045898</v>
      </c>
      <c r="U2706" s="145">
        <v>2686</v>
      </c>
      <c r="V2706" s="145">
        <v>2603709.2447391972</v>
      </c>
    </row>
    <row r="2707" spans="1:22" x14ac:dyDescent="0.35">
      <c r="A2707" s="70">
        <f t="shared" si="50"/>
        <v>2688</v>
      </c>
      <c r="B2707" s="145">
        <v>948786.23310045898</v>
      </c>
      <c r="U2707" s="145">
        <v>2687</v>
      </c>
      <c r="V2707" s="145">
        <v>18763512.556107394</v>
      </c>
    </row>
    <row r="2708" spans="1:22" x14ac:dyDescent="0.35">
      <c r="A2708" s="70">
        <f t="shared" si="50"/>
        <v>2689</v>
      </c>
      <c r="B2708" s="145">
        <v>948786.23310045898</v>
      </c>
      <c r="U2708" s="145">
        <v>2688</v>
      </c>
      <c r="V2708" s="145">
        <v>16461039.633474156</v>
      </c>
    </row>
    <row r="2709" spans="1:22" x14ac:dyDescent="0.35">
      <c r="A2709" s="70">
        <f t="shared" si="50"/>
        <v>2690</v>
      </c>
      <c r="B2709" s="145">
        <v>948786.23310045898</v>
      </c>
      <c r="U2709" s="145">
        <v>2689</v>
      </c>
      <c r="V2709" s="145">
        <v>7573555.1128101721</v>
      </c>
    </row>
    <row r="2710" spans="1:22" x14ac:dyDescent="0.35">
      <c r="A2710" s="70">
        <f t="shared" ref="A2710:A2773" si="51">A2709+1</f>
        <v>2691</v>
      </c>
      <c r="B2710" s="145">
        <v>948786.23310045898</v>
      </c>
      <c r="U2710" s="145">
        <v>2690</v>
      </c>
      <c r="V2710" s="145">
        <v>14113345.479694005</v>
      </c>
    </row>
    <row r="2711" spans="1:22" x14ac:dyDescent="0.35">
      <c r="A2711" s="70">
        <f t="shared" si="51"/>
        <v>2692</v>
      </c>
      <c r="B2711" s="145">
        <v>948786.23310045898</v>
      </c>
      <c r="U2711" s="145">
        <v>2691</v>
      </c>
      <c r="V2711" s="145">
        <v>-1300509.3183670603</v>
      </c>
    </row>
    <row r="2712" spans="1:22" x14ac:dyDescent="0.35">
      <c r="A2712" s="70">
        <f t="shared" si="51"/>
        <v>2693</v>
      </c>
      <c r="B2712" s="145">
        <v>948786.23310045898</v>
      </c>
      <c r="U2712" s="145">
        <v>2692</v>
      </c>
      <c r="V2712" s="145">
        <v>50125231.84925063</v>
      </c>
    </row>
    <row r="2713" spans="1:22" x14ac:dyDescent="0.35">
      <c r="A2713" s="70">
        <f t="shared" si="51"/>
        <v>2694</v>
      </c>
      <c r="B2713" s="145">
        <v>948786.23310045898</v>
      </c>
      <c r="U2713" s="145">
        <v>2693</v>
      </c>
      <c r="V2713" s="145">
        <v>23786110.623418227</v>
      </c>
    </row>
    <row r="2714" spans="1:22" x14ac:dyDescent="0.35">
      <c r="A2714" s="70">
        <f t="shared" si="51"/>
        <v>2695</v>
      </c>
      <c r="B2714" s="145">
        <v>948786.23310045898</v>
      </c>
      <c r="U2714" s="145">
        <v>2694</v>
      </c>
      <c r="V2714" s="145">
        <v>33143375.430272937</v>
      </c>
    </row>
    <row r="2715" spans="1:22" x14ac:dyDescent="0.35">
      <c r="A2715" s="70">
        <f t="shared" si="51"/>
        <v>2696</v>
      </c>
      <c r="B2715" s="145">
        <v>948786.23310045898</v>
      </c>
      <c r="U2715" s="145">
        <v>2695</v>
      </c>
      <c r="V2715" s="145">
        <v>-589170.13090477139</v>
      </c>
    </row>
    <row r="2716" spans="1:22" x14ac:dyDescent="0.35">
      <c r="A2716" s="70">
        <f t="shared" si="51"/>
        <v>2697</v>
      </c>
      <c r="B2716" s="145">
        <v>948786.23310045898</v>
      </c>
      <c r="U2716" s="145">
        <v>2696</v>
      </c>
      <c r="V2716" s="145">
        <v>-3592392.7621791624</v>
      </c>
    </row>
    <row r="2717" spans="1:22" x14ac:dyDescent="0.35">
      <c r="A2717" s="70">
        <f t="shared" si="51"/>
        <v>2698</v>
      </c>
      <c r="B2717" s="145">
        <v>948786.23310045898</v>
      </c>
      <c r="U2717" s="145">
        <v>2697</v>
      </c>
      <c r="V2717" s="145">
        <v>26264237.547391601</v>
      </c>
    </row>
    <row r="2718" spans="1:22" x14ac:dyDescent="0.35">
      <c r="A2718" s="70">
        <f t="shared" si="51"/>
        <v>2699</v>
      </c>
      <c r="B2718" s="145">
        <v>948786.23310045898</v>
      </c>
      <c r="U2718" s="145">
        <v>2698</v>
      </c>
      <c r="V2718" s="145">
        <v>24706156.680097107</v>
      </c>
    </row>
    <row r="2719" spans="1:22" x14ac:dyDescent="0.35">
      <c r="A2719" s="70">
        <f t="shared" si="51"/>
        <v>2700</v>
      </c>
      <c r="B2719" s="145">
        <v>948786.23310045898</v>
      </c>
      <c r="U2719" s="145">
        <v>2699</v>
      </c>
      <c r="V2719" s="145">
        <v>13575806.680770013</v>
      </c>
    </row>
    <row r="2720" spans="1:22" x14ac:dyDescent="0.35">
      <c r="A2720" s="70">
        <f t="shared" si="51"/>
        <v>2701</v>
      </c>
      <c r="B2720" s="145">
        <v>948786.23310045898</v>
      </c>
      <c r="U2720" s="145">
        <v>2700</v>
      </c>
      <c r="V2720" s="145">
        <v>-1062231.8413314074</v>
      </c>
    </row>
    <row r="2721" spans="1:22" x14ac:dyDescent="0.35">
      <c r="A2721" s="70">
        <f t="shared" si="51"/>
        <v>2702</v>
      </c>
      <c r="B2721" s="145">
        <v>948786.23310045898</v>
      </c>
      <c r="U2721" s="145">
        <v>2701</v>
      </c>
      <c r="V2721" s="145">
        <v>-8649416.7446420081</v>
      </c>
    </row>
    <row r="2722" spans="1:22" x14ac:dyDescent="0.35">
      <c r="A2722" s="70">
        <f t="shared" si="51"/>
        <v>2703</v>
      </c>
      <c r="B2722" s="145">
        <v>948786.23310045898</v>
      </c>
      <c r="U2722" s="145">
        <v>2702</v>
      </c>
      <c r="V2722" s="145">
        <v>15783551.976189073</v>
      </c>
    </row>
    <row r="2723" spans="1:22" x14ac:dyDescent="0.35">
      <c r="A2723" s="70">
        <f t="shared" si="51"/>
        <v>2704</v>
      </c>
      <c r="B2723" s="145">
        <v>948786.23310045898</v>
      </c>
      <c r="U2723" s="145">
        <v>2703</v>
      </c>
      <c r="V2723" s="145">
        <v>-14249777.258862961</v>
      </c>
    </row>
    <row r="2724" spans="1:22" x14ac:dyDescent="0.35">
      <c r="A2724" s="70">
        <f t="shared" si="51"/>
        <v>2705</v>
      </c>
      <c r="B2724" s="145">
        <v>948786.23310045898</v>
      </c>
      <c r="U2724" s="145">
        <v>2704</v>
      </c>
      <c r="V2724" s="145">
        <v>12803515.992555477</v>
      </c>
    </row>
    <row r="2725" spans="1:22" x14ac:dyDescent="0.35">
      <c r="A2725" s="70">
        <f t="shared" si="51"/>
        <v>2706</v>
      </c>
      <c r="B2725" s="145">
        <v>948786.23310045898</v>
      </c>
      <c r="U2725" s="145">
        <v>2705</v>
      </c>
      <c r="V2725" s="145">
        <v>2653547.8638356179</v>
      </c>
    </row>
    <row r="2726" spans="1:22" x14ac:dyDescent="0.35">
      <c r="A2726" s="70">
        <f t="shared" si="51"/>
        <v>2707</v>
      </c>
      <c r="B2726" s="145">
        <v>948786.23310045898</v>
      </c>
      <c r="U2726" s="145">
        <v>2706</v>
      </c>
      <c r="V2726" s="145">
        <v>28878437.699776754</v>
      </c>
    </row>
    <row r="2727" spans="1:22" x14ac:dyDescent="0.35">
      <c r="A2727" s="70">
        <f t="shared" si="51"/>
        <v>2708</v>
      </c>
      <c r="B2727" s="145">
        <v>948786.23310045898</v>
      </c>
      <c r="U2727" s="145">
        <v>2707</v>
      </c>
      <c r="V2727" s="145">
        <v>43319335.129641049</v>
      </c>
    </row>
    <row r="2728" spans="1:22" x14ac:dyDescent="0.35">
      <c r="A2728" s="70">
        <f t="shared" si="51"/>
        <v>2709</v>
      </c>
      <c r="B2728" s="145">
        <v>948786.23310045898</v>
      </c>
      <c r="U2728" s="145">
        <v>2708</v>
      </c>
      <c r="V2728" s="145">
        <v>5669272.8955653571</v>
      </c>
    </row>
    <row r="2729" spans="1:22" x14ac:dyDescent="0.35">
      <c r="A2729" s="70">
        <f t="shared" si="51"/>
        <v>2710</v>
      </c>
      <c r="B2729" s="145">
        <v>948786.23310045898</v>
      </c>
      <c r="U2729" s="145">
        <v>2709</v>
      </c>
      <c r="V2729" s="145">
        <v>7554165.6422141753</v>
      </c>
    </row>
    <row r="2730" spans="1:22" x14ac:dyDescent="0.35">
      <c r="A2730" s="70">
        <f t="shared" si="51"/>
        <v>2711</v>
      </c>
      <c r="B2730" s="145">
        <v>948786.23310045898</v>
      </c>
      <c r="U2730" s="145">
        <v>2710</v>
      </c>
      <c r="V2730" s="145">
        <v>31525110.19840274</v>
      </c>
    </row>
    <row r="2731" spans="1:22" x14ac:dyDescent="0.35">
      <c r="A2731" s="70">
        <f t="shared" si="51"/>
        <v>2712</v>
      </c>
      <c r="B2731" s="145">
        <v>948786.23310045898</v>
      </c>
      <c r="U2731" s="145">
        <v>2711</v>
      </c>
      <c r="V2731" s="145">
        <v>1685499.9668364637</v>
      </c>
    </row>
    <row r="2732" spans="1:22" x14ac:dyDescent="0.35">
      <c r="A2732" s="70">
        <f t="shared" si="51"/>
        <v>2713</v>
      </c>
      <c r="B2732" s="145">
        <v>948786.23310045898</v>
      </c>
      <c r="U2732" s="145">
        <v>2712</v>
      </c>
      <c r="V2732" s="145">
        <v>-9910331.1561409552</v>
      </c>
    </row>
    <row r="2733" spans="1:22" x14ac:dyDescent="0.35">
      <c r="A2733" s="70">
        <f t="shared" si="51"/>
        <v>2714</v>
      </c>
      <c r="B2733" s="145">
        <v>948786.23310045898</v>
      </c>
      <c r="U2733" s="145">
        <v>2713</v>
      </c>
      <c r="V2733" s="145">
        <v>10015909.103955485</v>
      </c>
    </row>
    <row r="2734" spans="1:22" x14ac:dyDescent="0.35">
      <c r="A2734" s="70">
        <f t="shared" si="51"/>
        <v>2715</v>
      </c>
      <c r="B2734" s="145">
        <v>948786.23310045898</v>
      </c>
      <c r="U2734" s="145">
        <v>2714</v>
      </c>
      <c r="V2734" s="145">
        <v>-3010866.8360781465</v>
      </c>
    </row>
    <row r="2735" spans="1:22" x14ac:dyDescent="0.35">
      <c r="A2735" s="70">
        <f t="shared" si="51"/>
        <v>2716</v>
      </c>
      <c r="B2735" s="145">
        <v>948786.23310045898</v>
      </c>
      <c r="U2735" s="145">
        <v>2715</v>
      </c>
      <c r="V2735" s="145">
        <v>25978819.758135907</v>
      </c>
    </row>
    <row r="2736" spans="1:22" x14ac:dyDescent="0.35">
      <c r="A2736" s="70">
        <f t="shared" si="51"/>
        <v>2717</v>
      </c>
      <c r="B2736" s="145">
        <v>948786.23310045898</v>
      </c>
      <c r="U2736" s="145">
        <v>2716</v>
      </c>
      <c r="V2736" s="145">
        <v>160804.54761873931</v>
      </c>
    </row>
    <row r="2737" spans="1:22" x14ac:dyDescent="0.35">
      <c r="A2737" s="70">
        <f t="shared" si="51"/>
        <v>2718</v>
      </c>
      <c r="B2737" s="145">
        <v>948786.23310045898</v>
      </c>
      <c r="U2737" s="145">
        <v>2717</v>
      </c>
      <c r="V2737" s="145">
        <v>14163159.467506383</v>
      </c>
    </row>
    <row r="2738" spans="1:22" x14ac:dyDescent="0.35">
      <c r="A2738" s="70">
        <f t="shared" si="51"/>
        <v>2719</v>
      </c>
      <c r="B2738" s="145">
        <v>948786.23310045898</v>
      </c>
      <c r="U2738" s="145">
        <v>2718</v>
      </c>
      <c r="V2738" s="145">
        <v>-21108971.452999707</v>
      </c>
    </row>
    <row r="2739" spans="1:22" x14ac:dyDescent="0.35">
      <c r="A2739" s="70">
        <f t="shared" si="51"/>
        <v>2720</v>
      </c>
      <c r="B2739" s="145">
        <v>948786.23310045898</v>
      </c>
      <c r="U2739" s="145">
        <v>2719</v>
      </c>
      <c r="V2739" s="145">
        <v>-17313963.53675665</v>
      </c>
    </row>
    <row r="2740" spans="1:22" x14ac:dyDescent="0.35">
      <c r="A2740" s="70">
        <f t="shared" si="51"/>
        <v>2721</v>
      </c>
      <c r="B2740" s="145">
        <v>948786.23310045898</v>
      </c>
      <c r="U2740" s="145">
        <v>2720</v>
      </c>
      <c r="V2740" s="145">
        <v>-11853159.707493925</v>
      </c>
    </row>
    <row r="2741" spans="1:22" x14ac:dyDescent="0.35">
      <c r="A2741" s="70">
        <f t="shared" si="51"/>
        <v>2722</v>
      </c>
      <c r="B2741" s="145">
        <v>948786.23310045898</v>
      </c>
      <c r="U2741" s="145">
        <v>2721</v>
      </c>
      <c r="V2741" s="145">
        <v>16948615.715897016</v>
      </c>
    </row>
    <row r="2742" spans="1:22" x14ac:dyDescent="0.35">
      <c r="A2742" s="70">
        <f t="shared" si="51"/>
        <v>2723</v>
      </c>
      <c r="B2742" s="145">
        <v>948786.23310045898</v>
      </c>
      <c r="U2742" s="145">
        <v>2722</v>
      </c>
      <c r="V2742" s="145">
        <v>9685062.291544538</v>
      </c>
    </row>
    <row r="2743" spans="1:22" x14ac:dyDescent="0.35">
      <c r="A2743" s="70">
        <f t="shared" si="51"/>
        <v>2724</v>
      </c>
      <c r="B2743" s="145">
        <v>948786.23310045898</v>
      </c>
      <c r="U2743" s="145">
        <v>2723</v>
      </c>
      <c r="V2743" s="145">
        <v>1832501.3199075386</v>
      </c>
    </row>
    <row r="2744" spans="1:22" x14ac:dyDescent="0.35">
      <c r="A2744" s="70">
        <f t="shared" si="51"/>
        <v>2725</v>
      </c>
      <c r="B2744" s="145">
        <v>948786.23310045898</v>
      </c>
      <c r="U2744" s="145">
        <v>2724</v>
      </c>
      <c r="V2744" s="145">
        <v>-18077159.671672769</v>
      </c>
    </row>
    <row r="2745" spans="1:22" x14ac:dyDescent="0.35">
      <c r="A2745" s="70">
        <f t="shared" si="51"/>
        <v>2726</v>
      </c>
      <c r="B2745" s="145">
        <v>948786.23310045898</v>
      </c>
      <c r="U2745" s="145">
        <v>2725</v>
      </c>
      <c r="V2745" s="145">
        <v>-10337363.438428525</v>
      </c>
    </row>
    <row r="2746" spans="1:22" x14ac:dyDescent="0.35">
      <c r="A2746" s="70">
        <f t="shared" si="51"/>
        <v>2727</v>
      </c>
      <c r="B2746" s="145">
        <v>948786.23310045898</v>
      </c>
      <c r="U2746" s="145">
        <v>2726</v>
      </c>
      <c r="V2746" s="145">
        <v>40377365.268045299</v>
      </c>
    </row>
    <row r="2747" spans="1:22" x14ac:dyDescent="0.35">
      <c r="A2747" s="70">
        <f t="shared" si="51"/>
        <v>2728</v>
      </c>
      <c r="B2747" s="145">
        <v>948786.23310045898</v>
      </c>
      <c r="U2747" s="145">
        <v>2727</v>
      </c>
      <c r="V2747" s="145">
        <v>6049205.5330028012</v>
      </c>
    </row>
    <row r="2748" spans="1:22" x14ac:dyDescent="0.35">
      <c r="A2748" s="70">
        <f t="shared" si="51"/>
        <v>2729</v>
      </c>
      <c r="B2748" s="145">
        <v>948786.23310045898</v>
      </c>
      <c r="U2748" s="145">
        <v>2728</v>
      </c>
      <c r="V2748" s="145">
        <v>34732775.341881536</v>
      </c>
    </row>
    <row r="2749" spans="1:22" x14ac:dyDescent="0.35">
      <c r="A2749" s="70">
        <f t="shared" si="51"/>
        <v>2730</v>
      </c>
      <c r="B2749" s="145">
        <v>948786.23310045898</v>
      </c>
      <c r="U2749" s="145">
        <v>2729</v>
      </c>
      <c r="V2749" s="145">
        <v>10165670.696658876</v>
      </c>
    </row>
    <row r="2750" spans="1:22" x14ac:dyDescent="0.35">
      <c r="A2750" s="70">
        <f t="shared" si="51"/>
        <v>2731</v>
      </c>
      <c r="B2750" s="145">
        <v>948786.23310045898</v>
      </c>
      <c r="U2750" s="145">
        <v>2730</v>
      </c>
      <c r="V2750" s="145">
        <v>-383381.29646783322</v>
      </c>
    </row>
    <row r="2751" spans="1:22" x14ac:dyDescent="0.35">
      <c r="A2751" s="70">
        <f t="shared" si="51"/>
        <v>2732</v>
      </c>
      <c r="B2751" s="145">
        <v>948786.23310045898</v>
      </c>
      <c r="U2751" s="145">
        <v>2731</v>
      </c>
      <c r="V2751" s="145">
        <v>7566095.8923626766</v>
      </c>
    </row>
    <row r="2752" spans="1:22" x14ac:dyDescent="0.35">
      <c r="A2752" s="70">
        <f t="shared" si="51"/>
        <v>2733</v>
      </c>
      <c r="B2752" s="145">
        <v>948786.23310045898</v>
      </c>
      <c r="U2752" s="145">
        <v>2732</v>
      </c>
      <c r="V2752" s="145">
        <v>23871465.586306699</v>
      </c>
    </row>
    <row r="2753" spans="1:22" x14ac:dyDescent="0.35">
      <c r="A2753" s="70">
        <f t="shared" si="51"/>
        <v>2734</v>
      </c>
      <c r="B2753" s="145">
        <v>948786.23310045898</v>
      </c>
      <c r="U2753" s="145">
        <v>2733</v>
      </c>
      <c r="V2753" s="145">
        <v>35848905.638986036</v>
      </c>
    </row>
    <row r="2754" spans="1:22" x14ac:dyDescent="0.35">
      <c r="A2754" s="70">
        <f t="shared" si="51"/>
        <v>2735</v>
      </c>
      <c r="B2754" s="145">
        <v>948786.23310045898</v>
      </c>
      <c r="U2754" s="145">
        <v>2734</v>
      </c>
      <c r="V2754" s="145">
        <v>-1045939.536743816</v>
      </c>
    </row>
    <row r="2755" spans="1:22" x14ac:dyDescent="0.35">
      <c r="A2755" s="70">
        <f t="shared" si="51"/>
        <v>2736</v>
      </c>
      <c r="B2755" s="145">
        <v>948786.23310045898</v>
      </c>
      <c r="U2755" s="145">
        <v>2735</v>
      </c>
      <c r="V2755" s="145">
        <v>30535802.676432963</v>
      </c>
    </row>
    <row r="2756" spans="1:22" x14ac:dyDescent="0.35">
      <c r="A2756" s="70">
        <f t="shared" si="51"/>
        <v>2737</v>
      </c>
      <c r="B2756" s="145">
        <v>948786.23310045898</v>
      </c>
      <c r="U2756" s="145">
        <v>2736</v>
      </c>
      <c r="V2756" s="145">
        <v>49587861.206485972</v>
      </c>
    </row>
    <row r="2757" spans="1:22" x14ac:dyDescent="0.35">
      <c r="A2757" s="70">
        <f t="shared" si="51"/>
        <v>2738</v>
      </c>
      <c r="B2757" s="145">
        <v>948786.23310045898</v>
      </c>
      <c r="U2757" s="145">
        <v>2737</v>
      </c>
      <c r="V2757" s="145">
        <v>-2387601.2592798397</v>
      </c>
    </row>
    <row r="2758" spans="1:22" x14ac:dyDescent="0.35">
      <c r="A2758" s="70">
        <f t="shared" si="51"/>
        <v>2739</v>
      </c>
      <c r="B2758" s="145">
        <v>948786.23310045898</v>
      </c>
      <c r="U2758" s="145">
        <v>2738</v>
      </c>
      <c r="V2758" s="145">
        <v>23472853.066381611</v>
      </c>
    </row>
    <row r="2759" spans="1:22" x14ac:dyDescent="0.35">
      <c r="A2759" s="70">
        <f t="shared" si="51"/>
        <v>2740</v>
      </c>
      <c r="B2759" s="145">
        <v>948786.23310045898</v>
      </c>
      <c r="U2759" s="145">
        <v>2739</v>
      </c>
      <c r="V2759" s="145">
        <v>4238703.9582196251</v>
      </c>
    </row>
    <row r="2760" spans="1:22" x14ac:dyDescent="0.35">
      <c r="A2760" s="70">
        <f t="shared" si="51"/>
        <v>2741</v>
      </c>
      <c r="B2760" s="145">
        <v>948786.23310045898</v>
      </c>
      <c r="U2760" s="145">
        <v>2740</v>
      </c>
      <c r="V2760" s="145">
        <v>-9839671.6078615543</v>
      </c>
    </row>
    <row r="2761" spans="1:22" x14ac:dyDescent="0.35">
      <c r="A2761" s="70">
        <f t="shared" si="51"/>
        <v>2742</v>
      </c>
      <c r="B2761" s="145">
        <v>948786.23310045898</v>
      </c>
      <c r="U2761" s="145">
        <v>2741</v>
      </c>
      <c r="V2761" s="145">
        <v>15127575.250870034</v>
      </c>
    </row>
    <row r="2762" spans="1:22" x14ac:dyDescent="0.35">
      <c r="A2762" s="70">
        <f t="shared" si="51"/>
        <v>2743</v>
      </c>
      <c r="B2762" s="145">
        <v>948786.23310045898</v>
      </c>
      <c r="U2762" s="145">
        <v>2742</v>
      </c>
      <c r="V2762" s="145">
        <v>27616860.377432726</v>
      </c>
    </row>
    <row r="2763" spans="1:22" x14ac:dyDescent="0.35">
      <c r="A2763" s="70">
        <f t="shared" si="51"/>
        <v>2744</v>
      </c>
      <c r="B2763" s="145">
        <v>948786.23310045898</v>
      </c>
      <c r="U2763" s="145">
        <v>2743</v>
      </c>
      <c r="V2763" s="145">
        <v>-4602299.3222657274</v>
      </c>
    </row>
    <row r="2764" spans="1:22" x14ac:dyDescent="0.35">
      <c r="A2764" s="70">
        <f t="shared" si="51"/>
        <v>2745</v>
      </c>
      <c r="B2764" s="145">
        <v>948786.23310045898</v>
      </c>
      <c r="U2764" s="145">
        <v>2744</v>
      </c>
      <c r="V2764" s="145">
        <v>12631659.157774836</v>
      </c>
    </row>
    <row r="2765" spans="1:22" x14ac:dyDescent="0.35">
      <c r="A2765" s="70">
        <f t="shared" si="51"/>
        <v>2746</v>
      </c>
      <c r="B2765" s="145">
        <v>948786.23310045898</v>
      </c>
      <c r="U2765" s="145">
        <v>2745</v>
      </c>
      <c r="V2765" s="145">
        <v>-9901906.565021418</v>
      </c>
    </row>
    <row r="2766" spans="1:22" x14ac:dyDescent="0.35">
      <c r="A2766" s="70">
        <f t="shared" si="51"/>
        <v>2747</v>
      </c>
      <c r="B2766" s="145">
        <v>948786.23310045898</v>
      </c>
      <c r="U2766" s="145">
        <v>2746</v>
      </c>
      <c r="V2766" s="145">
        <v>20602413.693104178</v>
      </c>
    </row>
    <row r="2767" spans="1:22" x14ac:dyDescent="0.35">
      <c r="A2767" s="70">
        <f t="shared" si="51"/>
        <v>2748</v>
      </c>
      <c r="B2767" s="145">
        <v>948786.23310045898</v>
      </c>
      <c r="U2767" s="145">
        <v>2747</v>
      </c>
      <c r="V2767" s="145">
        <v>-2173253.4016256668</v>
      </c>
    </row>
    <row r="2768" spans="1:22" x14ac:dyDescent="0.35">
      <c r="A2768" s="70">
        <f t="shared" si="51"/>
        <v>2749</v>
      </c>
      <c r="B2768" s="145">
        <v>948786.23310045898</v>
      </c>
      <c r="U2768" s="145">
        <v>2748</v>
      </c>
      <c r="V2768" s="145">
        <v>-6969929.6419285741</v>
      </c>
    </row>
    <row r="2769" spans="1:22" x14ac:dyDescent="0.35">
      <c r="A2769" s="70">
        <f t="shared" si="51"/>
        <v>2750</v>
      </c>
      <c r="B2769" s="145">
        <v>948786.23310045898</v>
      </c>
      <c r="U2769" s="145">
        <v>2749</v>
      </c>
      <c r="V2769" s="145">
        <v>4707166.3633195348</v>
      </c>
    </row>
    <row r="2770" spans="1:22" x14ac:dyDescent="0.35">
      <c r="A2770" s="70">
        <f t="shared" si="51"/>
        <v>2751</v>
      </c>
      <c r="B2770" s="145">
        <v>948786.23310045898</v>
      </c>
      <c r="U2770" s="145">
        <v>2750</v>
      </c>
      <c r="V2770" s="145">
        <v>10329621.405883919</v>
      </c>
    </row>
    <row r="2771" spans="1:22" x14ac:dyDescent="0.35">
      <c r="A2771" s="70">
        <f t="shared" si="51"/>
        <v>2752</v>
      </c>
      <c r="B2771" s="145">
        <v>948786.23310045898</v>
      </c>
      <c r="U2771" s="145">
        <v>2751</v>
      </c>
      <c r="V2771" s="145">
        <v>-13341176.359387722</v>
      </c>
    </row>
    <row r="2772" spans="1:22" x14ac:dyDescent="0.35">
      <c r="A2772" s="70">
        <f t="shared" si="51"/>
        <v>2753</v>
      </c>
      <c r="B2772" s="145">
        <v>948786.23310045898</v>
      </c>
      <c r="U2772" s="145">
        <v>2752</v>
      </c>
      <c r="V2772" s="145">
        <v>-11240829.396780562</v>
      </c>
    </row>
    <row r="2773" spans="1:22" x14ac:dyDescent="0.35">
      <c r="A2773" s="70">
        <f t="shared" si="51"/>
        <v>2754</v>
      </c>
      <c r="B2773" s="145">
        <v>948786.23310045898</v>
      </c>
      <c r="U2773" s="145">
        <v>2753</v>
      </c>
      <c r="V2773" s="145">
        <v>-1605240.9442981109</v>
      </c>
    </row>
    <row r="2774" spans="1:22" x14ac:dyDescent="0.35">
      <c r="A2774" s="70">
        <f t="shared" ref="A2774:A2837" si="52">A2773+1</f>
        <v>2755</v>
      </c>
      <c r="B2774" s="145">
        <v>948786.23310045898</v>
      </c>
      <c r="U2774" s="145">
        <v>2754</v>
      </c>
      <c r="V2774" s="145">
        <v>29458003.006634966</v>
      </c>
    </row>
    <row r="2775" spans="1:22" x14ac:dyDescent="0.35">
      <c r="A2775" s="70">
        <f t="shared" si="52"/>
        <v>2756</v>
      </c>
      <c r="B2775" s="145">
        <v>948786.23310045898</v>
      </c>
      <c r="U2775" s="145">
        <v>2755</v>
      </c>
      <c r="V2775" s="145">
        <v>5932526.036132995</v>
      </c>
    </row>
    <row r="2776" spans="1:22" x14ac:dyDescent="0.35">
      <c r="A2776" s="70">
        <f t="shared" si="52"/>
        <v>2757</v>
      </c>
      <c r="B2776" s="145">
        <v>948786.23310045898</v>
      </c>
      <c r="U2776" s="145">
        <v>2756</v>
      </c>
      <c r="V2776" s="145">
        <v>1850791.7472758889</v>
      </c>
    </row>
    <row r="2777" spans="1:22" x14ac:dyDescent="0.35">
      <c r="A2777" s="70">
        <f t="shared" si="52"/>
        <v>2758</v>
      </c>
      <c r="B2777" s="145">
        <v>948786.23310045898</v>
      </c>
      <c r="U2777" s="145">
        <v>2757</v>
      </c>
      <c r="V2777" s="145">
        <v>-11170122.469729783</v>
      </c>
    </row>
    <row r="2778" spans="1:22" x14ac:dyDescent="0.35">
      <c r="A2778" s="70">
        <f t="shared" si="52"/>
        <v>2759</v>
      </c>
      <c r="B2778" s="145">
        <v>948786.23310045898</v>
      </c>
      <c r="U2778" s="145">
        <v>2758</v>
      </c>
      <c r="V2778" s="145">
        <v>17958469.382473424</v>
      </c>
    </row>
    <row r="2779" spans="1:22" x14ac:dyDescent="0.35">
      <c r="A2779" s="70">
        <f t="shared" si="52"/>
        <v>2760</v>
      </c>
      <c r="B2779" s="145">
        <v>948786.23310045898</v>
      </c>
      <c r="U2779" s="145">
        <v>2759</v>
      </c>
      <c r="V2779" s="145">
        <v>7456671.3994784355</v>
      </c>
    </row>
    <row r="2780" spans="1:22" x14ac:dyDescent="0.35">
      <c r="A2780" s="70">
        <f t="shared" si="52"/>
        <v>2761</v>
      </c>
      <c r="B2780" s="145">
        <v>948786.23310045898</v>
      </c>
      <c r="U2780" s="145">
        <v>2760</v>
      </c>
      <c r="V2780" s="145">
        <v>10939610.007942751</v>
      </c>
    </row>
    <row r="2781" spans="1:22" x14ac:dyDescent="0.35">
      <c r="A2781" s="70">
        <f t="shared" si="52"/>
        <v>2762</v>
      </c>
      <c r="B2781" s="145">
        <v>948786.23310045898</v>
      </c>
      <c r="U2781" s="145">
        <v>2761</v>
      </c>
      <c r="V2781" s="145">
        <v>17447326.327966392</v>
      </c>
    </row>
    <row r="2782" spans="1:22" x14ac:dyDescent="0.35">
      <c r="A2782" s="70">
        <f t="shared" si="52"/>
        <v>2763</v>
      </c>
      <c r="B2782" s="145">
        <v>948786.23310045898</v>
      </c>
      <c r="U2782" s="145">
        <v>2762</v>
      </c>
      <c r="V2782" s="145">
        <v>11914727.682712484</v>
      </c>
    </row>
    <row r="2783" spans="1:22" x14ac:dyDescent="0.35">
      <c r="A2783" s="70">
        <f t="shared" si="52"/>
        <v>2764</v>
      </c>
      <c r="B2783" s="145">
        <v>948786.23310045898</v>
      </c>
      <c r="U2783" s="145">
        <v>2763</v>
      </c>
      <c r="V2783" s="145">
        <v>24934040.37925541</v>
      </c>
    </row>
    <row r="2784" spans="1:22" x14ac:dyDescent="0.35">
      <c r="A2784" s="70">
        <f t="shared" si="52"/>
        <v>2765</v>
      </c>
      <c r="B2784" s="145">
        <v>948786.23310045898</v>
      </c>
      <c r="U2784" s="145">
        <v>2764</v>
      </c>
      <c r="V2784" s="145">
        <v>12750941.700347688</v>
      </c>
    </row>
    <row r="2785" spans="1:22" x14ac:dyDescent="0.35">
      <c r="A2785" s="70">
        <f t="shared" si="52"/>
        <v>2766</v>
      </c>
      <c r="B2785" s="145">
        <v>948786.23310045898</v>
      </c>
      <c r="U2785" s="145">
        <v>2765</v>
      </c>
      <c r="V2785" s="145">
        <v>24252463.715829484</v>
      </c>
    </row>
    <row r="2786" spans="1:22" x14ac:dyDescent="0.35">
      <c r="A2786" s="70">
        <f t="shared" si="52"/>
        <v>2767</v>
      </c>
      <c r="B2786" s="145">
        <v>948786.23310045898</v>
      </c>
      <c r="U2786" s="145">
        <v>2766</v>
      </c>
      <c r="V2786" s="145">
        <v>22513167.161082201</v>
      </c>
    </row>
    <row r="2787" spans="1:22" x14ac:dyDescent="0.35">
      <c r="A2787" s="70">
        <f t="shared" si="52"/>
        <v>2768</v>
      </c>
      <c r="B2787" s="145">
        <v>948786.23310045898</v>
      </c>
      <c r="U2787" s="145">
        <v>2767</v>
      </c>
      <c r="V2787" s="145">
        <v>-15328362.991767893</v>
      </c>
    </row>
    <row r="2788" spans="1:22" x14ac:dyDescent="0.35">
      <c r="A2788" s="70">
        <f t="shared" si="52"/>
        <v>2769</v>
      </c>
      <c r="B2788" s="145">
        <v>948786.23310045898</v>
      </c>
      <c r="U2788" s="145">
        <v>2768</v>
      </c>
      <c r="V2788" s="145">
        <v>-353233.6786708273</v>
      </c>
    </row>
    <row r="2789" spans="1:22" x14ac:dyDescent="0.35">
      <c r="A2789" s="70">
        <f t="shared" si="52"/>
        <v>2770</v>
      </c>
      <c r="B2789" s="145">
        <v>948786.23310045898</v>
      </c>
      <c r="U2789" s="145">
        <v>2769</v>
      </c>
      <c r="V2789" s="145">
        <v>-4690371.1040839236</v>
      </c>
    </row>
    <row r="2790" spans="1:22" x14ac:dyDescent="0.35">
      <c r="A2790" s="70">
        <f t="shared" si="52"/>
        <v>2771</v>
      </c>
      <c r="B2790" s="145">
        <v>948786.23310045898</v>
      </c>
      <c r="U2790" s="145">
        <v>2770</v>
      </c>
      <c r="V2790" s="145">
        <v>-2469487.7347859666</v>
      </c>
    </row>
    <row r="2791" spans="1:22" x14ac:dyDescent="0.35">
      <c r="A2791" s="70">
        <f t="shared" si="52"/>
        <v>2772</v>
      </c>
      <c r="B2791" s="145">
        <v>948786.23310045898</v>
      </c>
      <c r="U2791" s="145">
        <v>2771</v>
      </c>
      <c r="V2791" s="145">
        <v>27871297.231858477</v>
      </c>
    </row>
    <row r="2792" spans="1:22" x14ac:dyDescent="0.35">
      <c r="A2792" s="70">
        <f t="shared" si="52"/>
        <v>2773</v>
      </c>
      <c r="B2792" s="145">
        <v>948786.23310045898</v>
      </c>
      <c r="U2792" s="145">
        <v>2772</v>
      </c>
      <c r="V2792" s="145">
        <v>-14640188.028974686</v>
      </c>
    </row>
    <row r="2793" spans="1:22" x14ac:dyDescent="0.35">
      <c r="A2793" s="70">
        <f t="shared" si="52"/>
        <v>2774</v>
      </c>
      <c r="B2793" s="145">
        <v>948786.23310045898</v>
      </c>
      <c r="U2793" s="145">
        <v>2773</v>
      </c>
      <c r="V2793" s="145">
        <v>3600307.6889321879</v>
      </c>
    </row>
    <row r="2794" spans="1:22" x14ac:dyDescent="0.35">
      <c r="A2794" s="70">
        <f t="shared" si="52"/>
        <v>2775</v>
      </c>
      <c r="B2794" s="145">
        <v>948786.23310045898</v>
      </c>
      <c r="U2794" s="145">
        <v>2774</v>
      </c>
      <c r="V2794" s="145">
        <v>36248865.581092373</v>
      </c>
    </row>
    <row r="2795" spans="1:22" x14ac:dyDescent="0.35">
      <c r="A2795" s="70">
        <f t="shared" si="52"/>
        <v>2776</v>
      </c>
      <c r="B2795" s="145">
        <v>948786.23310045898</v>
      </c>
      <c r="U2795" s="145">
        <v>2775</v>
      </c>
      <c r="V2795" s="145">
        <v>11013572.392028853</v>
      </c>
    </row>
    <row r="2796" spans="1:22" x14ac:dyDescent="0.35">
      <c r="A2796" s="70">
        <f t="shared" si="52"/>
        <v>2777</v>
      </c>
      <c r="B2796" s="145">
        <v>948786.23310045898</v>
      </c>
      <c r="U2796" s="145">
        <v>2776</v>
      </c>
      <c r="V2796" s="145">
        <v>15975944.536407016</v>
      </c>
    </row>
    <row r="2797" spans="1:22" x14ac:dyDescent="0.35">
      <c r="A2797" s="70">
        <f t="shared" si="52"/>
        <v>2778</v>
      </c>
      <c r="B2797" s="145">
        <v>948786.23310045898</v>
      </c>
      <c r="U2797" s="145">
        <v>2777</v>
      </c>
      <c r="V2797" s="145">
        <v>9475009.2411371097</v>
      </c>
    </row>
    <row r="2798" spans="1:22" x14ac:dyDescent="0.35">
      <c r="A2798" s="70">
        <f t="shared" si="52"/>
        <v>2779</v>
      </c>
      <c r="B2798" s="145">
        <v>948786.23310045898</v>
      </c>
      <c r="U2798" s="145">
        <v>2778</v>
      </c>
      <c r="V2798" s="145">
        <v>8523878.8923836425</v>
      </c>
    </row>
    <row r="2799" spans="1:22" x14ac:dyDescent="0.35">
      <c r="A2799" s="70">
        <f t="shared" si="52"/>
        <v>2780</v>
      </c>
      <c r="B2799" s="145">
        <v>948786.23310045898</v>
      </c>
      <c r="U2799" s="145">
        <v>2779</v>
      </c>
      <c r="V2799" s="145">
        <v>3099214.5196648315</v>
      </c>
    </row>
    <row r="2800" spans="1:22" x14ac:dyDescent="0.35">
      <c r="A2800" s="70">
        <f t="shared" si="52"/>
        <v>2781</v>
      </c>
      <c r="B2800" s="145">
        <v>948786.23310045898</v>
      </c>
      <c r="U2800" s="145">
        <v>2780</v>
      </c>
      <c r="V2800" s="145">
        <v>-4444252.457468681</v>
      </c>
    </row>
    <row r="2801" spans="1:22" x14ac:dyDescent="0.35">
      <c r="A2801" s="70">
        <f t="shared" si="52"/>
        <v>2782</v>
      </c>
      <c r="B2801" s="145">
        <v>948786.23310045898</v>
      </c>
      <c r="U2801" s="145">
        <v>2781</v>
      </c>
      <c r="V2801" s="145">
        <v>-20954312.753432833</v>
      </c>
    </row>
    <row r="2802" spans="1:22" x14ac:dyDescent="0.35">
      <c r="A2802" s="70">
        <f t="shared" si="52"/>
        <v>2783</v>
      </c>
      <c r="B2802" s="145">
        <v>948786.23310045898</v>
      </c>
      <c r="U2802" s="145">
        <v>2782</v>
      </c>
      <c r="V2802" s="145">
        <v>12829284.061954476</v>
      </c>
    </row>
    <row r="2803" spans="1:22" x14ac:dyDescent="0.35">
      <c r="A2803" s="70">
        <f t="shared" si="52"/>
        <v>2784</v>
      </c>
      <c r="B2803" s="145">
        <v>948786.23310045898</v>
      </c>
      <c r="U2803" s="145">
        <v>2783</v>
      </c>
      <c r="V2803" s="145">
        <v>-15788750.657091063</v>
      </c>
    </row>
    <row r="2804" spans="1:22" x14ac:dyDescent="0.35">
      <c r="A2804" s="70">
        <f t="shared" si="52"/>
        <v>2785</v>
      </c>
      <c r="B2804" s="145">
        <v>948786.23310045898</v>
      </c>
      <c r="U2804" s="145">
        <v>2784</v>
      </c>
      <c r="V2804" s="145">
        <v>-8042769.9910743982</v>
      </c>
    </row>
    <row r="2805" spans="1:22" x14ac:dyDescent="0.35">
      <c r="A2805" s="70">
        <f t="shared" si="52"/>
        <v>2786</v>
      </c>
      <c r="B2805" s="145">
        <v>948786.23310045898</v>
      </c>
      <c r="U2805" s="145">
        <v>2785</v>
      </c>
      <c r="V2805" s="145">
        <v>-7430686.4865931049</v>
      </c>
    </row>
    <row r="2806" spans="1:22" x14ac:dyDescent="0.35">
      <c r="A2806" s="70">
        <f t="shared" si="52"/>
        <v>2787</v>
      </c>
      <c r="B2806" s="145">
        <v>948786.23310045898</v>
      </c>
      <c r="U2806" s="145">
        <v>2786</v>
      </c>
      <c r="V2806" s="145">
        <v>1674405.9400148503</v>
      </c>
    </row>
    <row r="2807" spans="1:22" x14ac:dyDescent="0.35">
      <c r="A2807" s="70">
        <f t="shared" si="52"/>
        <v>2788</v>
      </c>
      <c r="B2807" s="145">
        <v>948786.23310045898</v>
      </c>
      <c r="U2807" s="145">
        <v>2787</v>
      </c>
      <c r="V2807" s="145">
        <v>-10651645.396961031</v>
      </c>
    </row>
    <row r="2808" spans="1:22" x14ac:dyDescent="0.35">
      <c r="A2808" s="70">
        <f t="shared" si="52"/>
        <v>2789</v>
      </c>
      <c r="B2808" s="145">
        <v>948786.23310045898</v>
      </c>
      <c r="U2808" s="145">
        <v>2788</v>
      </c>
      <c r="V2808" s="145">
        <v>51549771.831481323</v>
      </c>
    </row>
    <row r="2809" spans="1:22" x14ac:dyDescent="0.35">
      <c r="A2809" s="70">
        <f t="shared" si="52"/>
        <v>2790</v>
      </c>
      <c r="B2809" s="145">
        <v>948786.23310045898</v>
      </c>
      <c r="U2809" s="145">
        <v>2789</v>
      </c>
      <c r="V2809" s="145">
        <v>-5195864.6526752505</v>
      </c>
    </row>
    <row r="2810" spans="1:22" x14ac:dyDescent="0.35">
      <c r="A2810" s="70">
        <f t="shared" si="52"/>
        <v>2791</v>
      </c>
      <c r="B2810" s="145">
        <v>948786.23310045898</v>
      </c>
      <c r="U2810" s="145">
        <v>2790</v>
      </c>
      <c r="V2810" s="145">
        <v>24426243.50059123</v>
      </c>
    </row>
    <row r="2811" spans="1:22" x14ac:dyDescent="0.35">
      <c r="A2811" s="70">
        <f t="shared" si="52"/>
        <v>2792</v>
      </c>
      <c r="B2811" s="145">
        <v>948786.23310045898</v>
      </c>
      <c r="U2811" s="145">
        <v>2791</v>
      </c>
      <c r="V2811" s="145">
        <v>16617316.390321396</v>
      </c>
    </row>
    <row r="2812" spans="1:22" x14ac:dyDescent="0.35">
      <c r="A2812" s="70">
        <f t="shared" si="52"/>
        <v>2793</v>
      </c>
      <c r="B2812" s="145">
        <v>948786.23310045898</v>
      </c>
      <c r="U2812" s="145">
        <v>2792</v>
      </c>
      <c r="V2812" s="145">
        <v>20564677.46952695</v>
      </c>
    </row>
    <row r="2813" spans="1:22" x14ac:dyDescent="0.35">
      <c r="A2813" s="70">
        <f t="shared" si="52"/>
        <v>2794</v>
      </c>
      <c r="B2813" s="145">
        <v>948786.23310045898</v>
      </c>
      <c r="U2813" s="145">
        <v>2793</v>
      </c>
      <c r="V2813" s="145">
        <v>25547429.385545805</v>
      </c>
    </row>
    <row r="2814" spans="1:22" x14ac:dyDescent="0.35">
      <c r="A2814" s="70">
        <f t="shared" si="52"/>
        <v>2795</v>
      </c>
      <c r="B2814" s="145">
        <v>948786.23310045898</v>
      </c>
      <c r="U2814" s="145">
        <v>2794</v>
      </c>
      <c r="V2814" s="145">
        <v>2161391.8757871315</v>
      </c>
    </row>
    <row r="2815" spans="1:22" x14ac:dyDescent="0.35">
      <c r="A2815" s="70">
        <f t="shared" si="52"/>
        <v>2796</v>
      </c>
      <c r="B2815" s="145">
        <v>948786.23310045898</v>
      </c>
      <c r="U2815" s="145">
        <v>2795</v>
      </c>
      <c r="V2815" s="145">
        <v>16753107.547283448</v>
      </c>
    </row>
    <row r="2816" spans="1:22" x14ac:dyDescent="0.35">
      <c r="A2816" s="70">
        <f t="shared" si="52"/>
        <v>2797</v>
      </c>
      <c r="B2816" s="145">
        <v>948786.23310045898</v>
      </c>
      <c r="U2816" s="145">
        <v>2796</v>
      </c>
      <c r="V2816" s="145">
        <v>-5933110.863669131</v>
      </c>
    </row>
    <row r="2817" spans="1:22" x14ac:dyDescent="0.35">
      <c r="A2817" s="70">
        <f t="shared" si="52"/>
        <v>2798</v>
      </c>
      <c r="B2817" s="145">
        <v>948786.23310045898</v>
      </c>
      <c r="U2817" s="145">
        <v>2797</v>
      </c>
      <c r="V2817" s="145">
        <v>17557004.09465662</v>
      </c>
    </row>
    <row r="2818" spans="1:22" x14ac:dyDescent="0.35">
      <c r="A2818" s="70">
        <f t="shared" si="52"/>
        <v>2799</v>
      </c>
      <c r="B2818" s="145">
        <v>948786.23310045898</v>
      </c>
      <c r="U2818" s="145">
        <v>2798</v>
      </c>
      <c r="V2818" s="145">
        <v>-12340228.084896442</v>
      </c>
    </row>
    <row r="2819" spans="1:22" x14ac:dyDescent="0.35">
      <c r="A2819" s="70">
        <f t="shared" si="52"/>
        <v>2800</v>
      </c>
      <c r="B2819" s="145">
        <v>948786.23310045898</v>
      </c>
      <c r="U2819" s="145">
        <v>2799</v>
      </c>
      <c r="V2819" s="145">
        <v>-5172492.2401604876</v>
      </c>
    </row>
    <row r="2820" spans="1:22" x14ac:dyDescent="0.35">
      <c r="A2820" s="70">
        <f t="shared" si="52"/>
        <v>2801</v>
      </c>
      <c r="B2820" s="145">
        <v>948786.23310045898</v>
      </c>
      <c r="U2820" s="145">
        <v>2800</v>
      </c>
      <c r="V2820" s="145">
        <v>3420859.0339716896</v>
      </c>
    </row>
    <row r="2821" spans="1:22" x14ac:dyDescent="0.35">
      <c r="A2821" s="70">
        <f t="shared" si="52"/>
        <v>2802</v>
      </c>
      <c r="B2821" s="145">
        <v>948786.23310045898</v>
      </c>
      <c r="U2821" s="145">
        <v>2801</v>
      </c>
      <c r="V2821" s="145">
        <v>11397789.897371769</v>
      </c>
    </row>
    <row r="2822" spans="1:22" x14ac:dyDescent="0.35">
      <c r="A2822" s="70">
        <f t="shared" si="52"/>
        <v>2803</v>
      </c>
      <c r="B2822" s="145">
        <v>948786.23310045898</v>
      </c>
      <c r="U2822" s="145">
        <v>2802</v>
      </c>
      <c r="V2822" s="145">
        <v>16138423.389542252</v>
      </c>
    </row>
    <row r="2823" spans="1:22" x14ac:dyDescent="0.35">
      <c r="A2823" s="70">
        <f t="shared" si="52"/>
        <v>2804</v>
      </c>
      <c r="B2823" s="145">
        <v>948786.23310045898</v>
      </c>
      <c r="U2823" s="145">
        <v>2803</v>
      </c>
      <c r="V2823" s="145">
        <v>-3900351.8129456975</v>
      </c>
    </row>
    <row r="2824" spans="1:22" x14ac:dyDescent="0.35">
      <c r="A2824" s="70">
        <f t="shared" si="52"/>
        <v>2805</v>
      </c>
      <c r="B2824" s="145">
        <v>948786.23310045898</v>
      </c>
      <c r="U2824" s="145">
        <v>2804</v>
      </c>
      <c r="V2824" s="145">
        <v>7424581.6330168992</v>
      </c>
    </row>
    <row r="2825" spans="1:22" x14ac:dyDescent="0.35">
      <c r="A2825" s="70">
        <f t="shared" si="52"/>
        <v>2806</v>
      </c>
      <c r="B2825" s="145">
        <v>948786.23310045898</v>
      </c>
      <c r="U2825" s="145">
        <v>2805</v>
      </c>
      <c r="V2825" s="145">
        <v>8998945.6969437674</v>
      </c>
    </row>
    <row r="2826" spans="1:22" x14ac:dyDescent="0.35">
      <c r="A2826" s="70">
        <f t="shared" si="52"/>
        <v>2807</v>
      </c>
      <c r="B2826" s="145">
        <v>948786.23310045898</v>
      </c>
      <c r="U2826" s="145">
        <v>2806</v>
      </c>
      <c r="V2826" s="145">
        <v>22127371.418978468</v>
      </c>
    </row>
    <row r="2827" spans="1:22" x14ac:dyDescent="0.35">
      <c r="A2827" s="70">
        <f t="shared" si="52"/>
        <v>2808</v>
      </c>
      <c r="B2827" s="145">
        <v>948786.23310045898</v>
      </c>
      <c r="U2827" s="145">
        <v>2807</v>
      </c>
      <c r="V2827" s="145">
        <v>-31109835.083297595</v>
      </c>
    </row>
    <row r="2828" spans="1:22" x14ac:dyDescent="0.35">
      <c r="A2828" s="70">
        <f t="shared" si="52"/>
        <v>2809</v>
      </c>
      <c r="B2828" s="145">
        <v>948786.23310045898</v>
      </c>
      <c r="U2828" s="145">
        <v>2808</v>
      </c>
      <c r="V2828" s="145">
        <v>3542134.476843521</v>
      </c>
    </row>
    <row r="2829" spans="1:22" x14ac:dyDescent="0.35">
      <c r="A2829" s="70">
        <f t="shared" si="52"/>
        <v>2810</v>
      </c>
      <c r="B2829" s="145">
        <v>948786.23310045898</v>
      </c>
      <c r="U2829" s="145">
        <v>2809</v>
      </c>
      <c r="V2829" s="145">
        <v>4822104.0894907266</v>
      </c>
    </row>
    <row r="2830" spans="1:22" x14ac:dyDescent="0.35">
      <c r="A2830" s="70">
        <f t="shared" si="52"/>
        <v>2811</v>
      </c>
      <c r="B2830" s="145">
        <v>948786.23310045898</v>
      </c>
      <c r="U2830" s="145">
        <v>2810</v>
      </c>
      <c r="V2830" s="145">
        <v>52907028.120221771</v>
      </c>
    </row>
    <row r="2831" spans="1:22" x14ac:dyDescent="0.35">
      <c r="A2831" s="70">
        <f t="shared" si="52"/>
        <v>2812</v>
      </c>
      <c r="B2831" s="145">
        <v>948786.23310045898</v>
      </c>
      <c r="U2831" s="145">
        <v>2811</v>
      </c>
      <c r="V2831" s="145">
        <v>-23828454.757228009</v>
      </c>
    </row>
    <row r="2832" spans="1:22" x14ac:dyDescent="0.35">
      <c r="A2832" s="70">
        <f t="shared" si="52"/>
        <v>2813</v>
      </c>
      <c r="B2832" s="145">
        <v>948786.23310045898</v>
      </c>
      <c r="U2832" s="145">
        <v>2812</v>
      </c>
      <c r="V2832" s="145">
        <v>4400599.4395300522</v>
      </c>
    </row>
    <row r="2833" spans="1:22" x14ac:dyDescent="0.35">
      <c r="A2833" s="70">
        <f t="shared" si="52"/>
        <v>2814</v>
      </c>
      <c r="B2833" s="145">
        <v>948786.23310045898</v>
      </c>
      <c r="U2833" s="145">
        <v>2813</v>
      </c>
      <c r="V2833" s="145">
        <v>-1306143.6009880491</v>
      </c>
    </row>
    <row r="2834" spans="1:22" x14ac:dyDescent="0.35">
      <c r="A2834" s="70">
        <f t="shared" si="52"/>
        <v>2815</v>
      </c>
      <c r="B2834" s="145">
        <v>948786.23310045898</v>
      </c>
      <c r="U2834" s="145">
        <v>2814</v>
      </c>
      <c r="V2834" s="145">
        <v>10649418.997717645</v>
      </c>
    </row>
    <row r="2835" spans="1:22" x14ac:dyDescent="0.35">
      <c r="A2835" s="70">
        <f t="shared" si="52"/>
        <v>2816</v>
      </c>
      <c r="B2835" s="145">
        <v>948786.23310045898</v>
      </c>
      <c r="U2835" s="145">
        <v>2815</v>
      </c>
      <c r="V2835" s="145">
        <v>-1150564.5056507885</v>
      </c>
    </row>
    <row r="2836" spans="1:22" x14ac:dyDescent="0.35">
      <c r="A2836" s="70">
        <f t="shared" si="52"/>
        <v>2817</v>
      </c>
      <c r="B2836" s="145">
        <v>948786.23310045898</v>
      </c>
      <c r="U2836" s="145">
        <v>2816</v>
      </c>
      <c r="V2836" s="145">
        <v>8689255.7365709096</v>
      </c>
    </row>
    <row r="2837" spans="1:22" x14ac:dyDescent="0.35">
      <c r="A2837" s="70">
        <f t="shared" si="52"/>
        <v>2818</v>
      </c>
      <c r="B2837" s="145">
        <v>948786.23310045898</v>
      </c>
      <c r="U2837" s="145">
        <v>2817</v>
      </c>
      <c r="V2837" s="145">
        <v>43273766.391810112</v>
      </c>
    </row>
    <row r="2838" spans="1:22" x14ac:dyDescent="0.35">
      <c r="A2838" s="70">
        <f t="shared" ref="A2838:A2901" si="53">A2837+1</f>
        <v>2819</v>
      </c>
      <c r="B2838" s="145">
        <v>948786.23310045898</v>
      </c>
      <c r="U2838" s="145">
        <v>2818</v>
      </c>
      <c r="V2838" s="145">
        <v>355683.12957726792</v>
      </c>
    </row>
    <row r="2839" spans="1:22" x14ac:dyDescent="0.35">
      <c r="A2839" s="70">
        <f t="shared" si="53"/>
        <v>2820</v>
      </c>
      <c r="B2839" s="145">
        <v>948786.23310045898</v>
      </c>
      <c r="U2839" s="145">
        <v>2819</v>
      </c>
      <c r="V2839" s="145">
        <v>-7094047.5083972849</v>
      </c>
    </row>
    <row r="2840" spans="1:22" x14ac:dyDescent="0.35">
      <c r="A2840" s="70">
        <f t="shared" si="53"/>
        <v>2821</v>
      </c>
      <c r="B2840" s="145">
        <v>948786.23310045898</v>
      </c>
      <c r="U2840" s="145">
        <v>2820</v>
      </c>
      <c r="V2840" s="145">
        <v>6237381.3459437191</v>
      </c>
    </row>
    <row r="2841" spans="1:22" x14ac:dyDescent="0.35">
      <c r="A2841" s="70">
        <f t="shared" si="53"/>
        <v>2822</v>
      </c>
      <c r="B2841" s="145">
        <v>948786.23310045898</v>
      </c>
      <c r="U2841" s="145">
        <v>2821</v>
      </c>
      <c r="V2841" s="145">
        <v>29188283.277626082</v>
      </c>
    </row>
    <row r="2842" spans="1:22" x14ac:dyDescent="0.35">
      <c r="A2842" s="70">
        <f t="shared" si="53"/>
        <v>2823</v>
      </c>
      <c r="B2842" s="145">
        <v>948786.23310045898</v>
      </c>
      <c r="U2842" s="145">
        <v>2822</v>
      </c>
      <c r="V2842" s="145">
        <v>-3167765.3459837697</v>
      </c>
    </row>
    <row r="2843" spans="1:22" x14ac:dyDescent="0.35">
      <c r="A2843" s="70">
        <f t="shared" si="53"/>
        <v>2824</v>
      </c>
      <c r="B2843" s="145">
        <v>948786.23310045898</v>
      </c>
      <c r="U2843" s="145">
        <v>2823</v>
      </c>
      <c r="V2843" s="145">
        <v>-9844991.5580197107</v>
      </c>
    </row>
    <row r="2844" spans="1:22" x14ac:dyDescent="0.35">
      <c r="A2844" s="70">
        <f t="shared" si="53"/>
        <v>2825</v>
      </c>
      <c r="B2844" s="145">
        <v>948786.23310045898</v>
      </c>
      <c r="U2844" s="145">
        <v>2824</v>
      </c>
      <c r="V2844" s="145">
        <v>1564766.4736198522</v>
      </c>
    </row>
    <row r="2845" spans="1:22" x14ac:dyDescent="0.35">
      <c r="A2845" s="70">
        <f t="shared" si="53"/>
        <v>2826</v>
      </c>
      <c r="B2845" s="145">
        <v>948786.23310045898</v>
      </c>
      <c r="U2845" s="145">
        <v>2825</v>
      </c>
      <c r="V2845" s="145">
        <v>10969632.780214988</v>
      </c>
    </row>
    <row r="2846" spans="1:22" x14ac:dyDescent="0.35">
      <c r="A2846" s="70">
        <f t="shared" si="53"/>
        <v>2827</v>
      </c>
      <c r="B2846" s="145">
        <v>948786.23310045898</v>
      </c>
      <c r="U2846" s="145">
        <v>2826</v>
      </c>
      <c r="V2846" s="145">
        <v>-11546514.216377201</v>
      </c>
    </row>
    <row r="2847" spans="1:22" x14ac:dyDescent="0.35">
      <c r="A2847" s="70">
        <f t="shared" si="53"/>
        <v>2828</v>
      </c>
      <c r="B2847" s="145">
        <v>948786.23310045898</v>
      </c>
      <c r="U2847" s="145">
        <v>2827</v>
      </c>
      <c r="V2847" s="145">
        <v>51215836.254117951</v>
      </c>
    </row>
    <row r="2848" spans="1:22" x14ac:dyDescent="0.35">
      <c r="A2848" s="70">
        <f t="shared" si="53"/>
        <v>2829</v>
      </c>
      <c r="B2848" s="145">
        <v>948786.23310045898</v>
      </c>
      <c r="U2848" s="145">
        <v>2828</v>
      </c>
      <c r="V2848" s="145">
        <v>-19157588.132978223</v>
      </c>
    </row>
    <row r="2849" spans="1:22" x14ac:dyDescent="0.35">
      <c r="A2849" s="70">
        <f t="shared" si="53"/>
        <v>2830</v>
      </c>
      <c r="B2849" s="145">
        <v>948786.23310045898</v>
      </c>
      <c r="U2849" s="145">
        <v>2829</v>
      </c>
      <c r="V2849" s="145">
        <v>6300955.1307433844</v>
      </c>
    </row>
    <row r="2850" spans="1:22" x14ac:dyDescent="0.35">
      <c r="A2850" s="70">
        <f t="shared" si="53"/>
        <v>2831</v>
      </c>
      <c r="B2850" s="145">
        <v>948786.23310045898</v>
      </c>
      <c r="U2850" s="145">
        <v>2830</v>
      </c>
      <c r="V2850" s="145">
        <v>-10149010.199194461</v>
      </c>
    </row>
    <row r="2851" spans="1:22" x14ac:dyDescent="0.35">
      <c r="A2851" s="70">
        <f t="shared" si="53"/>
        <v>2832</v>
      </c>
      <c r="B2851" s="145">
        <v>948786.23310045898</v>
      </c>
      <c r="U2851" s="145">
        <v>2831</v>
      </c>
      <c r="V2851" s="145">
        <v>4899874.8170309104</v>
      </c>
    </row>
    <row r="2852" spans="1:22" x14ac:dyDescent="0.35">
      <c r="A2852" s="70">
        <f t="shared" si="53"/>
        <v>2833</v>
      </c>
      <c r="B2852" s="145">
        <v>948786.23310045898</v>
      </c>
      <c r="U2852" s="145">
        <v>2832</v>
      </c>
      <c r="V2852" s="145">
        <v>31420863.106870264</v>
      </c>
    </row>
    <row r="2853" spans="1:22" x14ac:dyDescent="0.35">
      <c r="A2853" s="70">
        <f t="shared" si="53"/>
        <v>2834</v>
      </c>
      <c r="B2853" s="145">
        <v>948786.23310045898</v>
      </c>
      <c r="U2853" s="145">
        <v>2833</v>
      </c>
      <c r="V2853" s="145">
        <v>3256377.5310055614</v>
      </c>
    </row>
    <row r="2854" spans="1:22" x14ac:dyDescent="0.35">
      <c r="A2854" s="70">
        <f t="shared" si="53"/>
        <v>2835</v>
      </c>
      <c r="B2854" s="145">
        <v>948786.23310045898</v>
      </c>
      <c r="U2854" s="145">
        <v>2834</v>
      </c>
      <c r="V2854" s="145">
        <v>-7529199.7132369317</v>
      </c>
    </row>
    <row r="2855" spans="1:22" x14ac:dyDescent="0.35">
      <c r="A2855" s="70">
        <f t="shared" si="53"/>
        <v>2836</v>
      </c>
      <c r="B2855" s="145">
        <v>948786.23310045898</v>
      </c>
      <c r="U2855" s="145">
        <v>2835</v>
      </c>
      <c r="V2855" s="145">
        <v>-2957778.7558511198</v>
      </c>
    </row>
    <row r="2856" spans="1:22" x14ac:dyDescent="0.35">
      <c r="A2856" s="70">
        <f t="shared" si="53"/>
        <v>2837</v>
      </c>
      <c r="B2856" s="145">
        <v>948786.23310045898</v>
      </c>
      <c r="U2856" s="145">
        <v>2836</v>
      </c>
      <c r="V2856" s="145">
        <v>-14093754.415099664</v>
      </c>
    </row>
    <row r="2857" spans="1:22" x14ac:dyDescent="0.35">
      <c r="A2857" s="70">
        <f t="shared" si="53"/>
        <v>2838</v>
      </c>
      <c r="B2857" s="145">
        <v>948786.23310045898</v>
      </c>
      <c r="U2857" s="145">
        <v>2837</v>
      </c>
      <c r="V2857" s="145">
        <v>-14288531.229484934</v>
      </c>
    </row>
    <row r="2858" spans="1:22" x14ac:dyDescent="0.35">
      <c r="A2858" s="70">
        <f t="shared" si="53"/>
        <v>2839</v>
      </c>
      <c r="B2858" s="145">
        <v>948786.23310045898</v>
      </c>
      <c r="U2858" s="145">
        <v>2838</v>
      </c>
      <c r="V2858" s="145">
        <v>-26594071.729210962</v>
      </c>
    </row>
    <row r="2859" spans="1:22" x14ac:dyDescent="0.35">
      <c r="A2859" s="70">
        <f t="shared" si="53"/>
        <v>2840</v>
      </c>
      <c r="B2859" s="145">
        <v>948786.23310045898</v>
      </c>
      <c r="U2859" s="145">
        <v>2839</v>
      </c>
      <c r="V2859" s="145">
        <v>24287628.803040266</v>
      </c>
    </row>
    <row r="2860" spans="1:22" x14ac:dyDescent="0.35">
      <c r="A2860" s="70">
        <f t="shared" si="53"/>
        <v>2841</v>
      </c>
      <c r="B2860" s="145">
        <v>948786.23310045898</v>
      </c>
      <c r="U2860" s="145">
        <v>2840</v>
      </c>
      <c r="V2860" s="145">
        <v>-477195.76562568173</v>
      </c>
    </row>
    <row r="2861" spans="1:22" x14ac:dyDescent="0.35">
      <c r="A2861" s="70">
        <f t="shared" si="53"/>
        <v>2842</v>
      </c>
      <c r="B2861" s="145">
        <v>948786.23310045898</v>
      </c>
      <c r="U2861" s="145">
        <v>2841</v>
      </c>
      <c r="V2861" s="145">
        <v>-7506213.6636911109</v>
      </c>
    </row>
    <row r="2862" spans="1:22" x14ac:dyDescent="0.35">
      <c r="A2862" s="70">
        <f t="shared" si="53"/>
        <v>2843</v>
      </c>
      <c r="B2862" s="145">
        <v>948786.23310045898</v>
      </c>
      <c r="U2862" s="145">
        <v>2842</v>
      </c>
      <c r="V2862" s="145">
        <v>-11508117.314975481</v>
      </c>
    </row>
    <row r="2863" spans="1:22" x14ac:dyDescent="0.35">
      <c r="A2863" s="70">
        <f t="shared" si="53"/>
        <v>2844</v>
      </c>
      <c r="B2863" s="145">
        <v>948786.23310045898</v>
      </c>
      <c r="U2863" s="145">
        <v>2843</v>
      </c>
      <c r="V2863" s="145">
        <v>56137807.226738736</v>
      </c>
    </row>
    <row r="2864" spans="1:22" x14ac:dyDescent="0.35">
      <c r="A2864" s="70">
        <f t="shared" si="53"/>
        <v>2845</v>
      </c>
      <c r="B2864" s="145">
        <v>948786.23310045898</v>
      </c>
      <c r="U2864" s="145">
        <v>2844</v>
      </c>
      <c r="V2864" s="145">
        <v>-408608.07120139897</v>
      </c>
    </row>
    <row r="2865" spans="1:22" x14ac:dyDescent="0.35">
      <c r="A2865" s="70">
        <f t="shared" si="53"/>
        <v>2846</v>
      </c>
      <c r="B2865" s="145">
        <v>948786.23310045898</v>
      </c>
      <c r="U2865" s="145">
        <v>2845</v>
      </c>
      <c r="V2865" s="145">
        <v>-5621401.4493456706</v>
      </c>
    </row>
    <row r="2866" spans="1:22" x14ac:dyDescent="0.35">
      <c r="A2866" s="70">
        <f t="shared" si="53"/>
        <v>2847</v>
      </c>
      <c r="B2866" s="145">
        <v>948786.23310045898</v>
      </c>
      <c r="U2866" s="145">
        <v>2846</v>
      </c>
      <c r="V2866" s="145">
        <v>3528674.4215617292</v>
      </c>
    </row>
    <row r="2867" spans="1:22" x14ac:dyDescent="0.35">
      <c r="A2867" s="70">
        <f t="shared" si="53"/>
        <v>2848</v>
      </c>
      <c r="B2867" s="145">
        <v>948786.23310045898</v>
      </c>
      <c r="U2867" s="145">
        <v>2847</v>
      </c>
      <c r="V2867" s="145">
        <v>23994155.420067251</v>
      </c>
    </row>
    <row r="2868" spans="1:22" x14ac:dyDescent="0.35">
      <c r="A2868" s="70">
        <f t="shared" si="53"/>
        <v>2849</v>
      </c>
      <c r="B2868" s="145">
        <v>948786.23310045898</v>
      </c>
      <c r="U2868" s="145">
        <v>2848</v>
      </c>
      <c r="V2868" s="145">
        <v>2630743.4611984938</v>
      </c>
    </row>
    <row r="2869" spans="1:22" x14ac:dyDescent="0.35">
      <c r="A2869" s="70">
        <f t="shared" si="53"/>
        <v>2850</v>
      </c>
      <c r="B2869" s="145">
        <v>948786.23310045898</v>
      </c>
      <c r="U2869" s="145">
        <v>2849</v>
      </c>
      <c r="V2869" s="145">
        <v>9986679.1104909107</v>
      </c>
    </row>
    <row r="2870" spans="1:22" x14ac:dyDescent="0.35">
      <c r="A2870" s="70">
        <f t="shared" si="53"/>
        <v>2851</v>
      </c>
      <c r="B2870" s="145">
        <v>948786.23310045898</v>
      </c>
      <c r="U2870" s="145">
        <v>2850</v>
      </c>
      <c r="V2870" s="145">
        <v>30896770.520034663</v>
      </c>
    </row>
    <row r="2871" spans="1:22" x14ac:dyDescent="0.35">
      <c r="A2871" s="70">
        <f t="shared" si="53"/>
        <v>2852</v>
      </c>
      <c r="B2871" s="145">
        <v>948786.23310045898</v>
      </c>
      <c r="U2871" s="145">
        <v>2851</v>
      </c>
      <c r="V2871" s="145">
        <v>-11176896.189630974</v>
      </c>
    </row>
    <row r="2872" spans="1:22" x14ac:dyDescent="0.35">
      <c r="A2872" s="70">
        <f t="shared" si="53"/>
        <v>2853</v>
      </c>
      <c r="B2872" s="145">
        <v>948786.23310045898</v>
      </c>
      <c r="U2872" s="145">
        <v>2852</v>
      </c>
      <c r="V2872" s="145">
        <v>-4024537.7427342813</v>
      </c>
    </row>
    <row r="2873" spans="1:22" x14ac:dyDescent="0.35">
      <c r="A2873" s="70">
        <f t="shared" si="53"/>
        <v>2854</v>
      </c>
      <c r="B2873" s="145">
        <v>948786.23310045898</v>
      </c>
      <c r="U2873" s="145">
        <v>2853</v>
      </c>
      <c r="V2873" s="145">
        <v>-12334805.140415229</v>
      </c>
    </row>
    <row r="2874" spans="1:22" x14ac:dyDescent="0.35">
      <c r="A2874" s="70">
        <f t="shared" si="53"/>
        <v>2855</v>
      </c>
      <c r="B2874" s="145">
        <v>948786.23310045898</v>
      </c>
      <c r="U2874" s="145">
        <v>2854</v>
      </c>
      <c r="V2874" s="145">
        <v>-13503212.768595848</v>
      </c>
    </row>
    <row r="2875" spans="1:22" x14ac:dyDescent="0.35">
      <c r="A2875" s="70">
        <f t="shared" si="53"/>
        <v>2856</v>
      </c>
      <c r="B2875" s="145">
        <v>948786.23310045898</v>
      </c>
      <c r="U2875" s="145">
        <v>2855</v>
      </c>
      <c r="V2875" s="145">
        <v>22036618.800212204</v>
      </c>
    </row>
    <row r="2876" spans="1:22" x14ac:dyDescent="0.35">
      <c r="A2876" s="70">
        <f t="shared" si="53"/>
        <v>2857</v>
      </c>
      <c r="B2876" s="145">
        <v>948786.23310045898</v>
      </c>
      <c r="U2876" s="145">
        <v>2856</v>
      </c>
      <c r="V2876" s="145">
        <v>7171833.8336604312</v>
      </c>
    </row>
    <row r="2877" spans="1:22" x14ac:dyDescent="0.35">
      <c r="A2877" s="70">
        <f t="shared" si="53"/>
        <v>2858</v>
      </c>
      <c r="B2877" s="145">
        <v>948786.23310045898</v>
      </c>
      <c r="U2877" s="145">
        <v>2857</v>
      </c>
      <c r="V2877" s="145">
        <v>15570047.226424754</v>
      </c>
    </row>
    <row r="2878" spans="1:22" x14ac:dyDescent="0.35">
      <c r="A2878" s="70">
        <f t="shared" si="53"/>
        <v>2859</v>
      </c>
      <c r="B2878" s="145">
        <v>948786.23310045898</v>
      </c>
      <c r="U2878" s="145">
        <v>2858</v>
      </c>
      <c r="V2878" s="145">
        <v>6659572.4164085351</v>
      </c>
    </row>
    <row r="2879" spans="1:22" x14ac:dyDescent="0.35">
      <c r="A2879" s="70">
        <f t="shared" si="53"/>
        <v>2860</v>
      </c>
      <c r="B2879" s="145">
        <v>948786.23310045898</v>
      </c>
      <c r="U2879" s="145">
        <v>2859</v>
      </c>
      <c r="V2879" s="145">
        <v>2237120.5013718978</v>
      </c>
    </row>
    <row r="2880" spans="1:22" x14ac:dyDescent="0.35">
      <c r="A2880" s="70">
        <f t="shared" si="53"/>
        <v>2861</v>
      </c>
      <c r="B2880" s="145">
        <v>948786.23310045898</v>
      </c>
      <c r="U2880" s="145">
        <v>2860</v>
      </c>
      <c r="V2880" s="145">
        <v>8690429.9320222922</v>
      </c>
    </row>
    <row r="2881" spans="1:22" x14ac:dyDescent="0.35">
      <c r="A2881" s="70">
        <f t="shared" si="53"/>
        <v>2862</v>
      </c>
      <c r="B2881" s="145">
        <v>948786.23310045898</v>
      </c>
      <c r="U2881" s="145">
        <v>2861</v>
      </c>
      <c r="V2881" s="145">
        <v>663891.68858221918</v>
      </c>
    </row>
    <row r="2882" spans="1:22" x14ac:dyDescent="0.35">
      <c r="A2882" s="70">
        <f t="shared" si="53"/>
        <v>2863</v>
      </c>
      <c r="B2882" s="145">
        <v>948786.23310045898</v>
      </c>
      <c r="U2882" s="145">
        <v>2862</v>
      </c>
      <c r="V2882" s="145">
        <v>3824107.0797521807</v>
      </c>
    </row>
    <row r="2883" spans="1:22" x14ac:dyDescent="0.35">
      <c r="A2883" s="70">
        <f t="shared" si="53"/>
        <v>2864</v>
      </c>
      <c r="B2883" s="145">
        <v>948786.23310045898</v>
      </c>
      <c r="U2883" s="145">
        <v>2863</v>
      </c>
      <c r="V2883" s="145">
        <v>26830604.820391312</v>
      </c>
    </row>
    <row r="2884" spans="1:22" x14ac:dyDescent="0.35">
      <c r="A2884" s="70">
        <f t="shared" si="53"/>
        <v>2865</v>
      </c>
      <c r="B2884" s="145">
        <v>948786.23310045898</v>
      </c>
      <c r="U2884" s="145">
        <v>2864</v>
      </c>
      <c r="V2884" s="145">
        <v>-9046701.6732308399</v>
      </c>
    </row>
    <row r="2885" spans="1:22" x14ac:dyDescent="0.35">
      <c r="A2885" s="70">
        <f t="shared" si="53"/>
        <v>2866</v>
      </c>
      <c r="B2885" s="145">
        <v>948786.23310045898</v>
      </c>
      <c r="U2885" s="145">
        <v>2865</v>
      </c>
      <c r="V2885" s="145">
        <v>22524021.417657595</v>
      </c>
    </row>
    <row r="2886" spans="1:22" x14ac:dyDescent="0.35">
      <c r="A2886" s="70">
        <f t="shared" si="53"/>
        <v>2867</v>
      </c>
      <c r="B2886" s="145">
        <v>948786.23310045898</v>
      </c>
      <c r="U2886" s="145">
        <v>2866</v>
      </c>
      <c r="V2886" s="145">
        <v>10266870.934546322</v>
      </c>
    </row>
    <row r="2887" spans="1:22" x14ac:dyDescent="0.35">
      <c r="A2887" s="70">
        <f t="shared" si="53"/>
        <v>2868</v>
      </c>
      <c r="B2887" s="145">
        <v>948786.23310045898</v>
      </c>
      <c r="U2887" s="145">
        <v>2867</v>
      </c>
      <c r="V2887" s="145">
        <v>3991309.3583488613</v>
      </c>
    </row>
    <row r="2888" spans="1:22" x14ac:dyDescent="0.35">
      <c r="A2888" s="70">
        <f t="shared" si="53"/>
        <v>2869</v>
      </c>
      <c r="B2888" s="145">
        <v>948786.23310045898</v>
      </c>
      <c r="U2888" s="145">
        <v>2868</v>
      </c>
      <c r="V2888" s="145">
        <v>45523664.951267831</v>
      </c>
    </row>
    <row r="2889" spans="1:22" x14ac:dyDescent="0.35">
      <c r="A2889" s="70">
        <f t="shared" si="53"/>
        <v>2870</v>
      </c>
      <c r="B2889" s="145">
        <v>948786.23310045898</v>
      </c>
      <c r="U2889" s="145">
        <v>2869</v>
      </c>
      <c r="V2889" s="145">
        <v>16800154.618939918</v>
      </c>
    </row>
    <row r="2890" spans="1:22" x14ac:dyDescent="0.35">
      <c r="A2890" s="70">
        <f t="shared" si="53"/>
        <v>2871</v>
      </c>
      <c r="B2890" s="145">
        <v>948786.23310045898</v>
      </c>
      <c r="U2890" s="145">
        <v>2870</v>
      </c>
      <c r="V2890" s="145">
        <v>-8026097.1150725856</v>
      </c>
    </row>
    <row r="2891" spans="1:22" x14ac:dyDescent="0.35">
      <c r="A2891" s="70">
        <f t="shared" si="53"/>
        <v>2872</v>
      </c>
      <c r="B2891" s="145">
        <v>948786.23310045898</v>
      </c>
      <c r="U2891" s="145">
        <v>2871</v>
      </c>
      <c r="V2891" s="145">
        <v>-2170907.8216155972</v>
      </c>
    </row>
    <row r="2892" spans="1:22" x14ac:dyDescent="0.35">
      <c r="A2892" s="70">
        <f t="shared" si="53"/>
        <v>2873</v>
      </c>
      <c r="B2892" s="145">
        <v>948786.23310045898</v>
      </c>
      <c r="U2892" s="145">
        <v>2872</v>
      </c>
      <c r="V2892" s="145">
        <v>30782242.339673467</v>
      </c>
    </row>
    <row r="2893" spans="1:22" x14ac:dyDescent="0.35">
      <c r="A2893" s="70">
        <f t="shared" si="53"/>
        <v>2874</v>
      </c>
      <c r="B2893" s="145">
        <v>948786.23310045898</v>
      </c>
      <c r="U2893" s="145">
        <v>2873</v>
      </c>
      <c r="V2893" s="145">
        <v>6004894.1105460003</v>
      </c>
    </row>
    <row r="2894" spans="1:22" x14ac:dyDescent="0.35">
      <c r="A2894" s="70">
        <f t="shared" si="53"/>
        <v>2875</v>
      </c>
      <c r="B2894" s="145">
        <v>948786.23310045898</v>
      </c>
      <c r="U2894" s="145">
        <v>2874</v>
      </c>
      <c r="V2894" s="145">
        <v>32982728.175738856</v>
      </c>
    </row>
    <row r="2895" spans="1:22" x14ac:dyDescent="0.35">
      <c r="A2895" s="70">
        <f t="shared" si="53"/>
        <v>2876</v>
      </c>
      <c r="B2895" s="145">
        <v>948786.23310045898</v>
      </c>
      <c r="U2895" s="145">
        <v>2875</v>
      </c>
      <c r="V2895" s="145">
        <v>24335464.263817612</v>
      </c>
    </row>
    <row r="2896" spans="1:22" x14ac:dyDescent="0.35">
      <c r="A2896" s="70">
        <f t="shared" si="53"/>
        <v>2877</v>
      </c>
      <c r="B2896" s="145">
        <v>948786.23310045898</v>
      </c>
      <c r="U2896" s="145">
        <v>2876</v>
      </c>
      <c r="V2896" s="145">
        <v>48002631.039789066</v>
      </c>
    </row>
    <row r="2897" spans="1:22" x14ac:dyDescent="0.35">
      <c r="A2897" s="70">
        <f t="shared" si="53"/>
        <v>2878</v>
      </c>
      <c r="B2897" s="145">
        <v>948786.23310045898</v>
      </c>
      <c r="U2897" s="145">
        <v>2877</v>
      </c>
      <c r="V2897" s="145">
        <v>7442412.6227706224</v>
      </c>
    </row>
    <row r="2898" spans="1:22" x14ac:dyDescent="0.35">
      <c r="A2898" s="70">
        <f t="shared" si="53"/>
        <v>2879</v>
      </c>
      <c r="B2898" s="145">
        <v>948786.23310045898</v>
      </c>
      <c r="U2898" s="145">
        <v>2878</v>
      </c>
      <c r="V2898" s="145">
        <v>-4441875.1716608368</v>
      </c>
    </row>
    <row r="2899" spans="1:22" x14ac:dyDescent="0.35">
      <c r="A2899" s="70">
        <f t="shared" si="53"/>
        <v>2880</v>
      </c>
      <c r="B2899" s="145">
        <v>948786.23310045898</v>
      </c>
      <c r="U2899" s="145">
        <v>2879</v>
      </c>
      <c r="V2899" s="145">
        <v>-6227265.4776227176</v>
      </c>
    </row>
    <row r="2900" spans="1:22" x14ac:dyDescent="0.35">
      <c r="A2900" s="70">
        <f t="shared" si="53"/>
        <v>2881</v>
      </c>
      <c r="B2900" s="145">
        <v>948786.23310045898</v>
      </c>
      <c r="U2900" s="145">
        <v>2880</v>
      </c>
      <c r="V2900" s="145">
        <v>8330356.2144165225</v>
      </c>
    </row>
    <row r="2901" spans="1:22" x14ac:dyDescent="0.35">
      <c r="A2901" s="70">
        <f t="shared" si="53"/>
        <v>2882</v>
      </c>
      <c r="B2901" s="145">
        <v>948786.23310045898</v>
      </c>
      <c r="U2901" s="145">
        <v>2881</v>
      </c>
      <c r="V2901" s="145">
        <v>9294832.4191852361</v>
      </c>
    </row>
    <row r="2902" spans="1:22" x14ac:dyDescent="0.35">
      <c r="A2902" s="70">
        <f t="shared" ref="A2902:A2965" si="54">A2901+1</f>
        <v>2883</v>
      </c>
      <c r="B2902" s="145">
        <v>948786.23310045898</v>
      </c>
      <c r="U2902" s="145">
        <v>2882</v>
      </c>
      <c r="V2902" s="145">
        <v>-18268173.517749723</v>
      </c>
    </row>
    <row r="2903" spans="1:22" x14ac:dyDescent="0.35">
      <c r="A2903" s="70">
        <f t="shared" si="54"/>
        <v>2884</v>
      </c>
      <c r="B2903" s="145">
        <v>948786.23310045898</v>
      </c>
      <c r="U2903" s="145">
        <v>2883</v>
      </c>
      <c r="V2903" s="145">
        <v>14883895.703903057</v>
      </c>
    </row>
    <row r="2904" spans="1:22" x14ac:dyDescent="0.35">
      <c r="A2904" s="70">
        <f t="shared" si="54"/>
        <v>2885</v>
      </c>
      <c r="B2904" s="145">
        <v>948786.23310045898</v>
      </c>
      <c r="U2904" s="145">
        <v>2884</v>
      </c>
      <c r="V2904" s="145">
        <v>18804478.959396638</v>
      </c>
    </row>
    <row r="2905" spans="1:22" x14ac:dyDescent="0.35">
      <c r="A2905" s="70">
        <f t="shared" si="54"/>
        <v>2886</v>
      </c>
      <c r="B2905" s="145">
        <v>948786.23310045898</v>
      </c>
      <c r="U2905" s="145">
        <v>2885</v>
      </c>
      <c r="V2905" s="145">
        <v>10285011.011872213</v>
      </c>
    </row>
    <row r="2906" spans="1:22" x14ac:dyDescent="0.35">
      <c r="A2906" s="70">
        <f t="shared" si="54"/>
        <v>2887</v>
      </c>
      <c r="B2906" s="145">
        <v>948786.23310045898</v>
      </c>
      <c r="U2906" s="145">
        <v>2886</v>
      </c>
      <c r="V2906" s="145">
        <v>7882314.8820076138</v>
      </c>
    </row>
    <row r="2907" spans="1:22" x14ac:dyDescent="0.35">
      <c r="A2907" s="70">
        <f t="shared" si="54"/>
        <v>2888</v>
      </c>
      <c r="B2907" s="145">
        <v>948786.23310045898</v>
      </c>
      <c r="U2907" s="145">
        <v>2887</v>
      </c>
      <c r="V2907" s="145">
        <v>-7323978.3920121212</v>
      </c>
    </row>
    <row r="2908" spans="1:22" x14ac:dyDescent="0.35">
      <c r="A2908" s="70">
        <f t="shared" si="54"/>
        <v>2889</v>
      </c>
      <c r="B2908" s="145">
        <v>948786.23310045898</v>
      </c>
      <c r="U2908" s="145">
        <v>2888</v>
      </c>
      <c r="V2908" s="145">
        <v>13835513.528984122</v>
      </c>
    </row>
    <row r="2909" spans="1:22" x14ac:dyDescent="0.35">
      <c r="A2909" s="70">
        <f t="shared" si="54"/>
        <v>2890</v>
      </c>
      <c r="B2909" s="145">
        <v>948786.23310045898</v>
      </c>
      <c r="U2909" s="145">
        <v>2889</v>
      </c>
      <c r="V2909" s="145">
        <v>-13716892.4039676</v>
      </c>
    </row>
    <row r="2910" spans="1:22" x14ac:dyDescent="0.35">
      <c r="A2910" s="70">
        <f t="shared" si="54"/>
        <v>2891</v>
      </c>
      <c r="B2910" s="145">
        <v>948786.23310045898</v>
      </c>
      <c r="U2910" s="145">
        <v>2890</v>
      </c>
      <c r="V2910" s="145">
        <v>-25082792.54513149</v>
      </c>
    </row>
    <row r="2911" spans="1:22" x14ac:dyDescent="0.35">
      <c r="A2911" s="70">
        <f t="shared" si="54"/>
        <v>2892</v>
      </c>
      <c r="B2911" s="145">
        <v>948786.23310045898</v>
      </c>
      <c r="U2911" s="145">
        <v>2891</v>
      </c>
      <c r="V2911" s="145">
        <v>38716730.249557137</v>
      </c>
    </row>
    <row r="2912" spans="1:22" x14ac:dyDescent="0.35">
      <c r="A2912" s="70">
        <f t="shared" si="54"/>
        <v>2893</v>
      </c>
      <c r="B2912" s="145">
        <v>948786.23310045898</v>
      </c>
      <c r="U2912" s="145">
        <v>2892</v>
      </c>
      <c r="V2912" s="145">
        <v>18263030.330206603</v>
      </c>
    </row>
    <row r="2913" spans="1:22" x14ac:dyDescent="0.35">
      <c r="A2913" s="70">
        <f t="shared" si="54"/>
        <v>2894</v>
      </c>
      <c r="B2913" s="145">
        <v>948786.23310045898</v>
      </c>
      <c r="U2913" s="145">
        <v>2893</v>
      </c>
      <c r="V2913" s="145">
        <v>29065968.01881481</v>
      </c>
    </row>
    <row r="2914" spans="1:22" x14ac:dyDescent="0.35">
      <c r="A2914" s="70">
        <f t="shared" si="54"/>
        <v>2895</v>
      </c>
      <c r="B2914" s="145">
        <v>948786.23310045898</v>
      </c>
      <c r="U2914" s="145">
        <v>2894</v>
      </c>
      <c r="V2914" s="145">
        <v>21008948.98726701</v>
      </c>
    </row>
    <row r="2915" spans="1:22" x14ac:dyDescent="0.35">
      <c r="A2915" s="70">
        <f t="shared" si="54"/>
        <v>2896</v>
      </c>
      <c r="B2915" s="145">
        <v>948786.23310045898</v>
      </c>
      <c r="U2915" s="145">
        <v>2895</v>
      </c>
      <c r="V2915" s="145">
        <v>15689797.359378293</v>
      </c>
    </row>
    <row r="2916" spans="1:22" x14ac:dyDescent="0.35">
      <c r="A2916" s="70">
        <f t="shared" si="54"/>
        <v>2897</v>
      </c>
      <c r="B2916" s="145">
        <v>948786.23310045898</v>
      </c>
      <c r="U2916" s="145">
        <v>2896</v>
      </c>
      <c r="V2916" s="145">
        <v>8691428.8425868377</v>
      </c>
    </row>
    <row r="2917" spans="1:22" x14ac:dyDescent="0.35">
      <c r="A2917" s="70">
        <f t="shared" si="54"/>
        <v>2898</v>
      </c>
      <c r="B2917" s="145">
        <v>948786.23310045898</v>
      </c>
      <c r="U2917" s="145">
        <v>2897</v>
      </c>
      <c r="V2917" s="145">
        <v>4730373.7096531428</v>
      </c>
    </row>
    <row r="2918" spans="1:22" x14ac:dyDescent="0.35">
      <c r="A2918" s="70">
        <f t="shared" si="54"/>
        <v>2899</v>
      </c>
      <c r="B2918" s="145">
        <v>948786.23310045898</v>
      </c>
      <c r="U2918" s="145">
        <v>2898</v>
      </c>
      <c r="V2918" s="145">
        <v>-9038827.860197939</v>
      </c>
    </row>
    <row r="2919" spans="1:22" x14ac:dyDescent="0.35">
      <c r="A2919" s="70">
        <f t="shared" si="54"/>
        <v>2900</v>
      </c>
      <c r="B2919" s="145">
        <v>948786.23310045898</v>
      </c>
      <c r="U2919" s="145">
        <v>2899</v>
      </c>
      <c r="V2919" s="145">
        <v>25993770.601680025</v>
      </c>
    </row>
    <row r="2920" spans="1:22" x14ac:dyDescent="0.35">
      <c r="A2920" s="70">
        <f t="shared" si="54"/>
        <v>2901</v>
      </c>
      <c r="B2920" s="145">
        <v>948786.23310045898</v>
      </c>
      <c r="U2920" s="145">
        <v>2900</v>
      </c>
      <c r="V2920" s="145">
        <v>-8980860.1657082811</v>
      </c>
    </row>
    <row r="2921" spans="1:22" x14ac:dyDescent="0.35">
      <c r="A2921" s="70">
        <f t="shared" si="54"/>
        <v>2902</v>
      </c>
      <c r="B2921" s="145">
        <v>948786.23310045898</v>
      </c>
      <c r="U2921" s="145">
        <v>2901</v>
      </c>
      <c r="V2921" s="145">
        <v>9573189.830691684</v>
      </c>
    </row>
    <row r="2922" spans="1:22" x14ac:dyDescent="0.35">
      <c r="A2922" s="70">
        <f t="shared" si="54"/>
        <v>2903</v>
      </c>
      <c r="B2922" s="145">
        <v>948786.23310045898</v>
      </c>
      <c r="U2922" s="145">
        <v>2902</v>
      </c>
      <c r="V2922" s="145">
        <v>-18354924.746862128</v>
      </c>
    </row>
    <row r="2923" spans="1:22" x14ac:dyDescent="0.35">
      <c r="A2923" s="70">
        <f t="shared" si="54"/>
        <v>2904</v>
      </c>
      <c r="B2923" s="145">
        <v>948786.23310045898</v>
      </c>
      <c r="U2923" s="145">
        <v>2903</v>
      </c>
      <c r="V2923" s="145">
        <v>-39568.802765920758</v>
      </c>
    </row>
    <row r="2924" spans="1:22" x14ac:dyDescent="0.35">
      <c r="A2924" s="70">
        <f t="shared" si="54"/>
        <v>2905</v>
      </c>
      <c r="B2924" s="145">
        <v>948786.23310045898</v>
      </c>
      <c r="U2924" s="145">
        <v>2904</v>
      </c>
      <c r="V2924" s="145">
        <v>37788487.864232875</v>
      </c>
    </row>
    <row r="2925" spans="1:22" x14ac:dyDescent="0.35">
      <c r="A2925" s="70">
        <f t="shared" si="54"/>
        <v>2906</v>
      </c>
      <c r="B2925" s="145">
        <v>948786.23310045898</v>
      </c>
      <c r="U2925" s="145">
        <v>2905</v>
      </c>
      <c r="V2925" s="145">
        <v>-17340709.503669474</v>
      </c>
    </row>
    <row r="2926" spans="1:22" x14ac:dyDescent="0.35">
      <c r="A2926" s="70">
        <f t="shared" si="54"/>
        <v>2907</v>
      </c>
      <c r="B2926" s="145">
        <v>948786.23310045898</v>
      </c>
      <c r="U2926" s="145">
        <v>2906</v>
      </c>
      <c r="V2926" s="145">
        <v>-20685799.505141433</v>
      </c>
    </row>
    <row r="2927" spans="1:22" x14ac:dyDescent="0.35">
      <c r="A2927" s="70">
        <f t="shared" si="54"/>
        <v>2908</v>
      </c>
      <c r="B2927" s="145">
        <v>948786.23310045898</v>
      </c>
      <c r="U2927" s="145">
        <v>2907</v>
      </c>
      <c r="V2927" s="145">
        <v>-2379603.638462577</v>
      </c>
    </row>
    <row r="2928" spans="1:22" x14ac:dyDescent="0.35">
      <c r="A2928" s="70">
        <f t="shared" si="54"/>
        <v>2909</v>
      </c>
      <c r="B2928" s="145">
        <v>948786.23310045898</v>
      </c>
      <c r="U2928" s="145">
        <v>2908</v>
      </c>
      <c r="V2928" s="145">
        <v>3830827.3902873099</v>
      </c>
    </row>
    <row r="2929" spans="1:22" x14ac:dyDescent="0.35">
      <c r="A2929" s="70">
        <f t="shared" si="54"/>
        <v>2910</v>
      </c>
      <c r="B2929" s="145">
        <v>948786.23310045898</v>
      </c>
      <c r="U2929" s="145">
        <v>2909</v>
      </c>
      <c r="V2929" s="145">
        <v>-5879449.6544399634</v>
      </c>
    </row>
    <row r="2930" spans="1:22" x14ac:dyDescent="0.35">
      <c r="A2930" s="70">
        <f t="shared" si="54"/>
        <v>2911</v>
      </c>
      <c r="B2930" s="145">
        <v>948786.23310045898</v>
      </c>
      <c r="U2930" s="145">
        <v>2910</v>
      </c>
      <c r="V2930" s="145">
        <v>-959722.13295169547</v>
      </c>
    </row>
    <row r="2931" spans="1:22" x14ac:dyDescent="0.35">
      <c r="A2931" s="70">
        <f t="shared" si="54"/>
        <v>2912</v>
      </c>
      <c r="B2931" s="145">
        <v>948786.23310045898</v>
      </c>
      <c r="U2931" s="145">
        <v>2911</v>
      </c>
      <c r="V2931" s="145">
        <v>-13607110.315344248</v>
      </c>
    </row>
    <row r="2932" spans="1:22" x14ac:dyDescent="0.35">
      <c r="A2932" s="70">
        <f t="shared" si="54"/>
        <v>2913</v>
      </c>
      <c r="B2932" s="145">
        <v>948786.23310045898</v>
      </c>
      <c r="U2932" s="145">
        <v>2912</v>
      </c>
      <c r="V2932" s="145">
        <v>40200189.331998348</v>
      </c>
    </row>
    <row r="2933" spans="1:22" x14ac:dyDescent="0.35">
      <c r="A2933" s="70">
        <f t="shared" si="54"/>
        <v>2914</v>
      </c>
      <c r="B2933" s="145">
        <v>948786.23310045898</v>
      </c>
      <c r="U2933" s="145">
        <v>2913</v>
      </c>
      <c r="V2933" s="145">
        <v>-26012137.191373099</v>
      </c>
    </row>
    <row r="2934" spans="1:22" x14ac:dyDescent="0.35">
      <c r="A2934" s="70">
        <f t="shared" si="54"/>
        <v>2915</v>
      </c>
      <c r="B2934" s="145">
        <v>948786.23310045898</v>
      </c>
      <c r="U2934" s="145">
        <v>2914</v>
      </c>
      <c r="V2934" s="145">
        <v>-18810044.783200905</v>
      </c>
    </row>
    <row r="2935" spans="1:22" x14ac:dyDescent="0.35">
      <c r="A2935" s="70">
        <f t="shared" si="54"/>
        <v>2916</v>
      </c>
      <c r="B2935" s="145">
        <v>948786.23310045898</v>
      </c>
      <c r="U2935" s="145">
        <v>2915</v>
      </c>
      <c r="V2935" s="145">
        <v>-18378555.344712511</v>
      </c>
    </row>
    <row r="2936" spans="1:22" x14ac:dyDescent="0.35">
      <c r="A2936" s="70">
        <f t="shared" si="54"/>
        <v>2917</v>
      </c>
      <c r="B2936" s="145">
        <v>948786.23310045898</v>
      </c>
      <c r="U2936" s="145">
        <v>2916</v>
      </c>
      <c r="V2936" s="145">
        <v>-4418343.8429596759</v>
      </c>
    </row>
    <row r="2937" spans="1:22" x14ac:dyDescent="0.35">
      <c r="A2937" s="70">
        <f t="shared" si="54"/>
        <v>2918</v>
      </c>
      <c r="B2937" s="145">
        <v>948786.23310045898</v>
      </c>
      <c r="U2937" s="145">
        <v>2917</v>
      </c>
      <c r="V2937" s="145">
        <v>9228800.059066873</v>
      </c>
    </row>
    <row r="2938" spans="1:22" x14ac:dyDescent="0.35">
      <c r="A2938" s="70">
        <f t="shared" si="54"/>
        <v>2919</v>
      </c>
      <c r="B2938" s="145">
        <v>948786.23310045898</v>
      </c>
      <c r="U2938" s="145">
        <v>2918</v>
      </c>
      <c r="V2938" s="145">
        <v>37653901.266688615</v>
      </c>
    </row>
    <row r="2939" spans="1:22" x14ac:dyDescent="0.35">
      <c r="A2939" s="70">
        <f t="shared" si="54"/>
        <v>2920</v>
      </c>
      <c r="B2939" s="145">
        <v>948786.23310045898</v>
      </c>
      <c r="U2939" s="145">
        <v>2919</v>
      </c>
      <c r="V2939" s="145">
        <v>1659695.9316126704</v>
      </c>
    </row>
    <row r="2940" spans="1:22" x14ac:dyDescent="0.35">
      <c r="A2940" s="70">
        <f t="shared" si="54"/>
        <v>2921</v>
      </c>
      <c r="B2940" s="145">
        <v>948786.23310045898</v>
      </c>
      <c r="U2940" s="145">
        <v>2920</v>
      </c>
      <c r="V2940" s="145">
        <v>32515366.380436949</v>
      </c>
    </row>
    <row r="2941" spans="1:22" x14ac:dyDescent="0.35">
      <c r="A2941" s="70">
        <f t="shared" si="54"/>
        <v>2922</v>
      </c>
      <c r="B2941" s="145">
        <v>948786.23310045898</v>
      </c>
      <c r="U2941" s="145">
        <v>2921</v>
      </c>
      <c r="V2941" s="145">
        <v>31616313.828853965</v>
      </c>
    </row>
    <row r="2942" spans="1:22" x14ac:dyDescent="0.35">
      <c r="A2942" s="70">
        <f t="shared" si="54"/>
        <v>2923</v>
      </c>
      <c r="B2942" s="145">
        <v>948786.23310045898</v>
      </c>
      <c r="U2942" s="145">
        <v>2922</v>
      </c>
      <c r="V2942" s="145">
        <v>3427049.7146672718</v>
      </c>
    </row>
    <row r="2943" spans="1:22" x14ac:dyDescent="0.35">
      <c r="A2943" s="70">
        <f t="shared" si="54"/>
        <v>2924</v>
      </c>
      <c r="B2943" s="145">
        <v>948786.23310045898</v>
      </c>
      <c r="U2943" s="145">
        <v>2923</v>
      </c>
      <c r="V2943" s="145">
        <v>22053151.722996227</v>
      </c>
    </row>
    <row r="2944" spans="1:22" x14ac:dyDescent="0.35">
      <c r="A2944" s="70">
        <f t="shared" si="54"/>
        <v>2925</v>
      </c>
      <c r="B2944" s="145">
        <v>948786.23310045898</v>
      </c>
      <c r="U2944" s="145">
        <v>2924</v>
      </c>
      <c r="V2944" s="145">
        <v>-28387115.098095369</v>
      </c>
    </row>
    <row r="2945" spans="1:22" x14ac:dyDescent="0.35">
      <c r="A2945" s="70">
        <f t="shared" si="54"/>
        <v>2926</v>
      </c>
      <c r="B2945" s="145">
        <v>948786.23310045898</v>
      </c>
      <c r="U2945" s="145">
        <v>2925</v>
      </c>
      <c r="V2945" s="145">
        <v>-1287724.6321129818</v>
      </c>
    </row>
    <row r="2946" spans="1:22" x14ac:dyDescent="0.35">
      <c r="A2946" s="70">
        <f t="shared" si="54"/>
        <v>2927</v>
      </c>
      <c r="B2946" s="145">
        <v>948786.23310045898</v>
      </c>
      <c r="U2946" s="145">
        <v>2926</v>
      </c>
      <c r="V2946" s="145">
        <v>11991116.356502704</v>
      </c>
    </row>
    <row r="2947" spans="1:22" x14ac:dyDescent="0.35">
      <c r="A2947" s="70">
        <f t="shared" si="54"/>
        <v>2928</v>
      </c>
      <c r="B2947" s="145">
        <v>948786.23310045898</v>
      </c>
      <c r="U2947" s="145">
        <v>2927</v>
      </c>
      <c r="V2947" s="145">
        <v>25468798.957888387</v>
      </c>
    </row>
    <row r="2948" spans="1:22" x14ac:dyDescent="0.35">
      <c r="A2948" s="70">
        <f t="shared" si="54"/>
        <v>2929</v>
      </c>
      <c r="B2948" s="145">
        <v>948786.23310045898</v>
      </c>
      <c r="U2948" s="145">
        <v>2928</v>
      </c>
      <c r="V2948" s="145">
        <v>23916330.868428763</v>
      </c>
    </row>
    <row r="2949" spans="1:22" x14ac:dyDescent="0.35">
      <c r="A2949" s="70">
        <f t="shared" si="54"/>
        <v>2930</v>
      </c>
      <c r="B2949" s="145">
        <v>948786.23310045898</v>
      </c>
      <c r="U2949" s="145">
        <v>2929</v>
      </c>
      <c r="V2949" s="145">
        <v>48763570.676958054</v>
      </c>
    </row>
    <row r="2950" spans="1:22" x14ac:dyDescent="0.35">
      <c r="A2950" s="70">
        <f t="shared" si="54"/>
        <v>2931</v>
      </c>
      <c r="B2950" s="145">
        <v>948786.23310045898</v>
      </c>
      <c r="U2950" s="145">
        <v>2930</v>
      </c>
      <c r="V2950" s="145">
        <v>4289763.1514967419</v>
      </c>
    </row>
    <row r="2951" spans="1:22" x14ac:dyDescent="0.35">
      <c r="A2951" s="70">
        <f t="shared" si="54"/>
        <v>2932</v>
      </c>
      <c r="B2951" s="145">
        <v>948786.23310045898</v>
      </c>
      <c r="U2951" s="145">
        <v>2931</v>
      </c>
      <c r="V2951" s="145">
        <v>17918967.410403568</v>
      </c>
    </row>
    <row r="2952" spans="1:22" x14ac:dyDescent="0.35">
      <c r="A2952" s="70">
        <f t="shared" si="54"/>
        <v>2933</v>
      </c>
      <c r="B2952" s="145">
        <v>948786.23310045898</v>
      </c>
      <c r="U2952" s="145">
        <v>2932</v>
      </c>
      <c r="V2952" s="145">
        <v>-6434171.3960222974</v>
      </c>
    </row>
    <row r="2953" spans="1:22" x14ac:dyDescent="0.35">
      <c r="A2953" s="70">
        <f t="shared" si="54"/>
        <v>2934</v>
      </c>
      <c r="B2953" s="145">
        <v>948786.23310045898</v>
      </c>
      <c r="U2953" s="145">
        <v>2933</v>
      </c>
      <c r="V2953" s="145">
        <v>8187308.2656169683</v>
      </c>
    </row>
    <row r="2954" spans="1:22" x14ac:dyDescent="0.35">
      <c r="A2954" s="70">
        <f t="shared" si="54"/>
        <v>2935</v>
      </c>
      <c r="B2954" s="145">
        <v>948786.23310045898</v>
      </c>
      <c r="U2954" s="145">
        <v>2934</v>
      </c>
      <c r="V2954" s="145">
        <v>-8427175.7293388806</v>
      </c>
    </row>
    <row r="2955" spans="1:22" x14ac:dyDescent="0.35">
      <c r="A2955" s="70">
        <f t="shared" si="54"/>
        <v>2936</v>
      </c>
      <c r="B2955" s="145">
        <v>948786.23310045898</v>
      </c>
      <c r="U2955" s="145">
        <v>2935</v>
      </c>
      <c r="V2955" s="145">
        <v>-16296171.731971785</v>
      </c>
    </row>
    <row r="2956" spans="1:22" x14ac:dyDescent="0.35">
      <c r="A2956" s="70">
        <f t="shared" si="54"/>
        <v>2937</v>
      </c>
      <c r="B2956" s="145">
        <v>948786.23310045898</v>
      </c>
      <c r="U2956" s="145">
        <v>2936</v>
      </c>
      <c r="V2956" s="145">
        <v>5799683.5939343739</v>
      </c>
    </row>
    <row r="2957" spans="1:22" x14ac:dyDescent="0.35">
      <c r="A2957" s="70">
        <f t="shared" si="54"/>
        <v>2938</v>
      </c>
      <c r="B2957" s="145">
        <v>948786.23310045898</v>
      </c>
      <c r="U2957" s="145">
        <v>2937</v>
      </c>
      <c r="V2957" s="145">
        <v>16250661.911517739</v>
      </c>
    </row>
    <row r="2958" spans="1:22" x14ac:dyDescent="0.35">
      <c r="A2958" s="70">
        <f t="shared" si="54"/>
        <v>2939</v>
      </c>
      <c r="B2958" s="145">
        <v>948786.23310045898</v>
      </c>
      <c r="U2958" s="145">
        <v>2938</v>
      </c>
      <c r="V2958" s="145">
        <v>28218562.051381335</v>
      </c>
    </row>
    <row r="2959" spans="1:22" x14ac:dyDescent="0.35">
      <c r="A2959" s="70">
        <f t="shared" si="54"/>
        <v>2940</v>
      </c>
      <c r="B2959" s="145">
        <v>948786.23310045898</v>
      </c>
      <c r="U2959" s="145">
        <v>2939</v>
      </c>
      <c r="V2959" s="145">
        <v>-10077427.562588094</v>
      </c>
    </row>
    <row r="2960" spans="1:22" x14ac:dyDescent="0.35">
      <c r="A2960" s="70">
        <f t="shared" si="54"/>
        <v>2941</v>
      </c>
      <c r="B2960" s="145">
        <v>948786.23310045898</v>
      </c>
      <c r="U2960" s="145">
        <v>2940</v>
      </c>
      <c r="V2960" s="145">
        <v>18653645.637828365</v>
      </c>
    </row>
    <row r="2961" spans="1:22" x14ac:dyDescent="0.35">
      <c r="A2961" s="70">
        <f t="shared" si="54"/>
        <v>2942</v>
      </c>
      <c r="B2961" s="145">
        <v>948786.23310045898</v>
      </c>
      <c r="U2961" s="145">
        <v>2941</v>
      </c>
      <c r="V2961" s="145">
        <v>28336148.631334066</v>
      </c>
    </row>
    <row r="2962" spans="1:22" x14ac:dyDescent="0.35">
      <c r="A2962" s="70">
        <f t="shared" si="54"/>
        <v>2943</v>
      </c>
      <c r="B2962" s="145">
        <v>948786.23310045898</v>
      </c>
      <c r="U2962" s="145">
        <v>2942</v>
      </c>
      <c r="V2962" s="145">
        <v>11599735.311473303</v>
      </c>
    </row>
    <row r="2963" spans="1:22" x14ac:dyDescent="0.35">
      <c r="A2963" s="70">
        <f t="shared" si="54"/>
        <v>2944</v>
      </c>
      <c r="B2963" s="145">
        <v>948786.23310045898</v>
      </c>
      <c r="U2963" s="145">
        <v>2943</v>
      </c>
      <c r="V2963" s="145">
        <v>12281711.874795128</v>
      </c>
    </row>
    <row r="2964" spans="1:22" x14ac:dyDescent="0.35">
      <c r="A2964" s="70">
        <f t="shared" si="54"/>
        <v>2945</v>
      </c>
      <c r="B2964" s="145">
        <v>948786.23310045898</v>
      </c>
      <c r="U2964" s="145">
        <v>2944</v>
      </c>
      <c r="V2964" s="145">
        <v>4520255.1292705908</v>
      </c>
    </row>
    <row r="2965" spans="1:22" x14ac:dyDescent="0.35">
      <c r="A2965" s="70">
        <f t="shared" si="54"/>
        <v>2946</v>
      </c>
      <c r="B2965" s="145">
        <v>948786.23310045898</v>
      </c>
      <c r="U2965" s="145">
        <v>2945</v>
      </c>
      <c r="V2965" s="145">
        <v>-3654191.2989810556</v>
      </c>
    </row>
    <row r="2966" spans="1:22" x14ac:dyDescent="0.35">
      <c r="A2966" s="70">
        <f t="shared" ref="A2966:A3029" si="55">A2965+1</f>
        <v>2947</v>
      </c>
      <c r="B2966" s="145">
        <v>948786.23310045898</v>
      </c>
      <c r="U2966" s="145">
        <v>2946</v>
      </c>
      <c r="V2966" s="145">
        <v>-10226605.332363956</v>
      </c>
    </row>
    <row r="2967" spans="1:22" x14ac:dyDescent="0.35">
      <c r="A2967" s="70">
        <f t="shared" si="55"/>
        <v>2948</v>
      </c>
      <c r="B2967" s="145">
        <v>948786.23310045898</v>
      </c>
      <c r="U2967" s="145">
        <v>2947</v>
      </c>
      <c r="V2967" s="145">
        <v>-18465593.848251779</v>
      </c>
    </row>
    <row r="2968" spans="1:22" x14ac:dyDescent="0.35">
      <c r="A2968" s="70">
        <f t="shared" si="55"/>
        <v>2949</v>
      </c>
      <c r="B2968" s="145">
        <v>948786.23310045898</v>
      </c>
      <c r="U2968" s="145">
        <v>2948</v>
      </c>
      <c r="V2968" s="145">
        <v>5102316.2829992808</v>
      </c>
    </row>
    <row r="2969" spans="1:22" x14ac:dyDescent="0.35">
      <c r="A2969" s="70">
        <f t="shared" si="55"/>
        <v>2950</v>
      </c>
      <c r="B2969" s="145">
        <v>948786.23310045898</v>
      </c>
      <c r="U2969" s="145">
        <v>2949</v>
      </c>
      <c r="V2969" s="145">
        <v>18082415.41371493</v>
      </c>
    </row>
    <row r="2970" spans="1:22" x14ac:dyDescent="0.35">
      <c r="A2970" s="70">
        <f t="shared" si="55"/>
        <v>2951</v>
      </c>
      <c r="B2970" s="145">
        <v>948786.23310045898</v>
      </c>
      <c r="U2970" s="145">
        <v>2950</v>
      </c>
      <c r="V2970" s="145">
        <v>47985704.910265371</v>
      </c>
    </row>
    <row r="2971" spans="1:22" x14ac:dyDescent="0.35">
      <c r="A2971" s="70">
        <f t="shared" si="55"/>
        <v>2952</v>
      </c>
      <c r="B2971" s="145">
        <v>948786.23310045898</v>
      </c>
      <c r="U2971" s="145">
        <v>2951</v>
      </c>
      <c r="V2971" s="145">
        <v>44544593.532175854</v>
      </c>
    </row>
    <row r="2972" spans="1:22" x14ac:dyDescent="0.35">
      <c r="A2972" s="70">
        <f t="shared" si="55"/>
        <v>2953</v>
      </c>
      <c r="B2972" s="145">
        <v>948786.23310045898</v>
      </c>
      <c r="U2972" s="145">
        <v>2952</v>
      </c>
      <c r="V2972" s="145">
        <v>-679452.28847149573</v>
      </c>
    </row>
    <row r="2973" spans="1:22" x14ac:dyDescent="0.35">
      <c r="A2973" s="70">
        <f t="shared" si="55"/>
        <v>2954</v>
      </c>
      <c r="B2973" s="145">
        <v>948786.23310045898</v>
      </c>
      <c r="U2973" s="145">
        <v>2953</v>
      </c>
      <c r="V2973" s="145">
        <v>5768016.9428395331</v>
      </c>
    </row>
    <row r="2974" spans="1:22" x14ac:dyDescent="0.35">
      <c r="A2974" s="70">
        <f t="shared" si="55"/>
        <v>2955</v>
      </c>
      <c r="B2974" s="145">
        <v>948786.23310045898</v>
      </c>
      <c r="U2974" s="145">
        <v>2954</v>
      </c>
      <c r="V2974" s="145">
        <v>-5196456.4561780654</v>
      </c>
    </row>
    <row r="2975" spans="1:22" x14ac:dyDescent="0.35">
      <c r="A2975" s="70">
        <f t="shared" si="55"/>
        <v>2956</v>
      </c>
      <c r="B2975" s="145">
        <v>948786.23310045898</v>
      </c>
      <c r="U2975" s="145">
        <v>2955</v>
      </c>
      <c r="V2975" s="145">
        <v>-38415551.087166689</v>
      </c>
    </row>
    <row r="2976" spans="1:22" x14ac:dyDescent="0.35">
      <c r="A2976" s="70">
        <f t="shared" si="55"/>
        <v>2957</v>
      </c>
      <c r="B2976" s="145">
        <v>948786.23310045898</v>
      </c>
      <c r="U2976" s="145">
        <v>2956</v>
      </c>
      <c r="V2976" s="145">
        <v>8817880.0199417137</v>
      </c>
    </row>
    <row r="2977" spans="1:22" x14ac:dyDescent="0.35">
      <c r="A2977" s="70">
        <f t="shared" si="55"/>
        <v>2958</v>
      </c>
      <c r="B2977" s="145">
        <v>948786.23310045898</v>
      </c>
      <c r="U2977" s="145">
        <v>2957</v>
      </c>
      <c r="V2977" s="145">
        <v>2943273.5842540674</v>
      </c>
    </row>
    <row r="2978" spans="1:22" x14ac:dyDescent="0.35">
      <c r="A2978" s="70">
        <f t="shared" si="55"/>
        <v>2959</v>
      </c>
      <c r="B2978" s="145">
        <v>948786.23310045898</v>
      </c>
      <c r="U2978" s="145">
        <v>2958</v>
      </c>
      <c r="V2978" s="145">
        <v>-11512115.327050608</v>
      </c>
    </row>
    <row r="2979" spans="1:22" x14ac:dyDescent="0.35">
      <c r="A2979" s="70">
        <f t="shared" si="55"/>
        <v>2960</v>
      </c>
      <c r="B2979" s="145">
        <v>948786.23310045898</v>
      </c>
      <c r="U2979" s="145">
        <v>2959</v>
      </c>
      <c r="V2979" s="145">
        <v>1663034.022409413</v>
      </c>
    </row>
    <row r="2980" spans="1:22" x14ac:dyDescent="0.35">
      <c r="A2980" s="70">
        <f t="shared" si="55"/>
        <v>2961</v>
      </c>
      <c r="B2980" s="145">
        <v>948786.23310045898</v>
      </c>
      <c r="U2980" s="145">
        <v>2960</v>
      </c>
      <c r="V2980" s="145">
        <v>18905575.326754328</v>
      </c>
    </row>
    <row r="2981" spans="1:22" x14ac:dyDescent="0.35">
      <c r="A2981" s="70">
        <f t="shared" si="55"/>
        <v>2962</v>
      </c>
      <c r="B2981" s="145">
        <v>948786.23310045898</v>
      </c>
      <c r="U2981" s="145">
        <v>2961</v>
      </c>
      <c r="V2981" s="145">
        <v>28073078.846126251</v>
      </c>
    </row>
    <row r="2982" spans="1:22" x14ac:dyDescent="0.35">
      <c r="A2982" s="70">
        <f t="shared" si="55"/>
        <v>2963</v>
      </c>
      <c r="B2982" s="145">
        <v>948786.23310045898</v>
      </c>
      <c r="U2982" s="145">
        <v>2962</v>
      </c>
      <c r="V2982" s="145">
        <v>23064045.054506015</v>
      </c>
    </row>
    <row r="2983" spans="1:22" x14ac:dyDescent="0.35">
      <c r="A2983" s="70">
        <f t="shared" si="55"/>
        <v>2964</v>
      </c>
      <c r="B2983" s="145">
        <v>948786.23310045898</v>
      </c>
      <c r="U2983" s="145">
        <v>2963</v>
      </c>
      <c r="V2983" s="145">
        <v>15187473.900668357</v>
      </c>
    </row>
    <row r="2984" spans="1:22" x14ac:dyDescent="0.35">
      <c r="A2984" s="70">
        <f t="shared" si="55"/>
        <v>2965</v>
      </c>
      <c r="B2984" s="145">
        <v>948786.23310045898</v>
      </c>
      <c r="U2984" s="145">
        <v>2964</v>
      </c>
      <c r="V2984" s="145">
        <v>34037405.575420111</v>
      </c>
    </row>
    <row r="2985" spans="1:22" x14ac:dyDescent="0.35">
      <c r="A2985" s="70">
        <f t="shared" si="55"/>
        <v>2966</v>
      </c>
      <c r="B2985" s="145">
        <v>948786.23310045898</v>
      </c>
      <c r="U2985" s="145">
        <v>2965</v>
      </c>
      <c r="V2985" s="145">
        <v>-11725898.54739696</v>
      </c>
    </row>
    <row r="2986" spans="1:22" x14ac:dyDescent="0.35">
      <c r="A2986" s="70">
        <f t="shared" si="55"/>
        <v>2967</v>
      </c>
      <c r="B2986" s="145">
        <v>948786.23310045898</v>
      </c>
      <c r="U2986" s="145">
        <v>2966</v>
      </c>
      <c r="V2986" s="145">
        <v>48127224.314177647</v>
      </c>
    </row>
    <row r="2987" spans="1:22" x14ac:dyDescent="0.35">
      <c r="A2987" s="70">
        <f t="shared" si="55"/>
        <v>2968</v>
      </c>
      <c r="B2987" s="145">
        <v>948786.23310045898</v>
      </c>
      <c r="U2987" s="145">
        <v>2967</v>
      </c>
      <c r="V2987" s="145">
        <v>17684218.021648578</v>
      </c>
    </row>
    <row r="2988" spans="1:22" x14ac:dyDescent="0.35">
      <c r="A2988" s="70">
        <f t="shared" si="55"/>
        <v>2969</v>
      </c>
      <c r="B2988" s="145">
        <v>948786.23310045898</v>
      </c>
      <c r="U2988" s="145">
        <v>2968</v>
      </c>
      <c r="V2988" s="145">
        <v>8717681.0637296997</v>
      </c>
    </row>
    <row r="2989" spans="1:22" x14ac:dyDescent="0.35">
      <c r="A2989" s="70">
        <f t="shared" si="55"/>
        <v>2970</v>
      </c>
      <c r="B2989" s="145">
        <v>948786.23310045898</v>
      </c>
      <c r="U2989" s="145">
        <v>2969</v>
      </c>
      <c r="V2989" s="145">
        <v>-30203880.174606919</v>
      </c>
    </row>
    <row r="2990" spans="1:22" x14ac:dyDescent="0.35">
      <c r="A2990" s="70">
        <f t="shared" si="55"/>
        <v>2971</v>
      </c>
      <c r="B2990" s="145">
        <v>948786.23310045898</v>
      </c>
      <c r="U2990" s="145">
        <v>2970</v>
      </c>
      <c r="V2990" s="145">
        <v>-5622127.7125060633</v>
      </c>
    </row>
    <row r="2991" spans="1:22" x14ac:dyDescent="0.35">
      <c r="A2991" s="70">
        <f t="shared" si="55"/>
        <v>2972</v>
      </c>
      <c r="B2991" s="145">
        <v>948786.23310045898</v>
      </c>
      <c r="U2991" s="145">
        <v>2971</v>
      </c>
      <c r="V2991" s="145">
        <v>-3443028.0276310742</v>
      </c>
    </row>
    <row r="2992" spans="1:22" x14ac:dyDescent="0.35">
      <c r="A2992" s="70">
        <f t="shared" si="55"/>
        <v>2973</v>
      </c>
      <c r="B2992" s="145">
        <v>948786.23310045898</v>
      </c>
      <c r="U2992" s="145">
        <v>2972</v>
      </c>
      <c r="V2992" s="145">
        <v>-7732557.5413337871</v>
      </c>
    </row>
    <row r="2993" spans="1:22" x14ac:dyDescent="0.35">
      <c r="A2993" s="70">
        <f t="shared" si="55"/>
        <v>2974</v>
      </c>
      <c r="B2993" s="145">
        <v>948786.23310045898</v>
      </c>
      <c r="U2993" s="145">
        <v>2973</v>
      </c>
      <c r="V2993" s="145">
        <v>-1064920.4175309762</v>
      </c>
    </row>
    <row r="2994" spans="1:22" x14ac:dyDescent="0.35">
      <c r="A2994" s="70">
        <f t="shared" si="55"/>
        <v>2975</v>
      </c>
      <c r="B2994" s="145">
        <v>948786.23310045898</v>
      </c>
      <c r="U2994" s="145">
        <v>2974</v>
      </c>
      <c r="V2994" s="145">
        <v>-10122337.564850125</v>
      </c>
    </row>
    <row r="2995" spans="1:22" x14ac:dyDescent="0.35">
      <c r="A2995" s="70">
        <f t="shared" si="55"/>
        <v>2976</v>
      </c>
      <c r="B2995" s="145">
        <v>948786.23310045898</v>
      </c>
      <c r="U2995" s="145">
        <v>2975</v>
      </c>
      <c r="V2995" s="145">
        <v>-14701453.93264088</v>
      </c>
    </row>
    <row r="2996" spans="1:22" x14ac:dyDescent="0.35">
      <c r="A2996" s="70">
        <f t="shared" si="55"/>
        <v>2977</v>
      </c>
      <c r="B2996" s="145">
        <v>948786.23310045898</v>
      </c>
      <c r="U2996" s="145">
        <v>2976</v>
      </c>
      <c r="V2996" s="145">
        <v>-5141998.7615873218</v>
      </c>
    </row>
    <row r="2997" spans="1:22" x14ac:dyDescent="0.35">
      <c r="A2997" s="70">
        <f t="shared" si="55"/>
        <v>2978</v>
      </c>
      <c r="B2997" s="145">
        <v>948786.23310045898</v>
      </c>
      <c r="U2997" s="145">
        <v>2977</v>
      </c>
      <c r="V2997" s="145">
        <v>-4359614.2575028017</v>
      </c>
    </row>
    <row r="2998" spans="1:22" x14ac:dyDescent="0.35">
      <c r="A2998" s="70">
        <f t="shared" si="55"/>
        <v>2979</v>
      </c>
      <c r="B2998" s="145">
        <v>948786.23310045898</v>
      </c>
      <c r="U2998" s="145">
        <v>2978</v>
      </c>
      <c r="V2998" s="145">
        <v>-8588715.6810707115</v>
      </c>
    </row>
    <row r="2999" spans="1:22" x14ac:dyDescent="0.35">
      <c r="A2999" s="70">
        <f t="shared" si="55"/>
        <v>2980</v>
      </c>
      <c r="B2999" s="145">
        <v>948786.23310045898</v>
      </c>
      <c r="U2999" s="145">
        <v>2979</v>
      </c>
      <c r="V2999" s="145">
        <v>10241834.258835562</v>
      </c>
    </row>
    <row r="3000" spans="1:22" x14ac:dyDescent="0.35">
      <c r="A3000" s="70">
        <f t="shared" si="55"/>
        <v>2981</v>
      </c>
      <c r="B3000" s="145">
        <v>948786.23310045898</v>
      </c>
      <c r="U3000" s="145">
        <v>2980</v>
      </c>
      <c r="V3000" s="145">
        <v>25646806.776907295</v>
      </c>
    </row>
    <row r="3001" spans="1:22" x14ac:dyDescent="0.35">
      <c r="A3001" s="70">
        <f t="shared" si="55"/>
        <v>2982</v>
      </c>
      <c r="B3001" s="145">
        <v>948786.23310045898</v>
      </c>
      <c r="U3001" s="145">
        <v>2981</v>
      </c>
      <c r="V3001" s="145">
        <v>3538978.030025512</v>
      </c>
    </row>
    <row r="3002" spans="1:22" x14ac:dyDescent="0.35">
      <c r="A3002" s="70">
        <f t="shared" si="55"/>
        <v>2983</v>
      </c>
      <c r="B3002" s="145">
        <v>948786.23310045898</v>
      </c>
      <c r="U3002" s="145">
        <v>2982</v>
      </c>
      <c r="V3002" s="145">
        <v>2233832.6301012412</v>
      </c>
    </row>
    <row r="3003" spans="1:22" x14ac:dyDescent="0.35">
      <c r="A3003" s="70">
        <f t="shared" si="55"/>
        <v>2984</v>
      </c>
      <c r="B3003" s="145">
        <v>948786.23310045898</v>
      </c>
      <c r="U3003" s="145">
        <v>2983</v>
      </c>
      <c r="V3003" s="145">
        <v>19278300.277368624</v>
      </c>
    </row>
    <row r="3004" spans="1:22" x14ac:dyDescent="0.35">
      <c r="A3004" s="70">
        <f t="shared" si="55"/>
        <v>2985</v>
      </c>
      <c r="B3004" s="145">
        <v>948786.23310045898</v>
      </c>
      <c r="U3004" s="145">
        <v>2984</v>
      </c>
      <c r="V3004" s="145">
        <v>-10119124.755060619</v>
      </c>
    </row>
    <row r="3005" spans="1:22" x14ac:dyDescent="0.35">
      <c r="A3005" s="70">
        <f t="shared" si="55"/>
        <v>2986</v>
      </c>
      <c r="B3005" s="145">
        <v>948786.23310045898</v>
      </c>
      <c r="U3005" s="145">
        <v>2985</v>
      </c>
      <c r="V3005" s="145">
        <v>37372460.646309249</v>
      </c>
    </row>
    <row r="3006" spans="1:22" x14ac:dyDescent="0.35">
      <c r="A3006" s="70">
        <f t="shared" si="55"/>
        <v>2987</v>
      </c>
      <c r="B3006" s="145">
        <v>948786.23310045898</v>
      </c>
      <c r="U3006" s="145">
        <v>2986</v>
      </c>
      <c r="V3006" s="145">
        <v>-2385735.1135421749</v>
      </c>
    </row>
    <row r="3007" spans="1:22" x14ac:dyDescent="0.35">
      <c r="A3007" s="70">
        <f t="shared" si="55"/>
        <v>2988</v>
      </c>
      <c r="B3007" s="145">
        <v>948786.23310045898</v>
      </c>
      <c r="U3007" s="145">
        <v>2987</v>
      </c>
      <c r="V3007" s="145">
        <v>1034118.5747909732</v>
      </c>
    </row>
    <row r="3008" spans="1:22" x14ac:dyDescent="0.35">
      <c r="A3008" s="70">
        <f t="shared" si="55"/>
        <v>2989</v>
      </c>
      <c r="B3008" s="145">
        <v>948786.23310045898</v>
      </c>
      <c r="U3008" s="145">
        <v>2988</v>
      </c>
      <c r="V3008" s="145">
        <v>13102216.926023439</v>
      </c>
    </row>
    <row r="3009" spans="1:22" x14ac:dyDescent="0.35">
      <c r="A3009" s="70">
        <f t="shared" si="55"/>
        <v>2990</v>
      </c>
      <c r="B3009" s="145">
        <v>948786.23310045898</v>
      </c>
      <c r="U3009" s="145">
        <v>2989</v>
      </c>
      <c r="V3009" s="145">
        <v>-4783078.2040516157</v>
      </c>
    </row>
    <row r="3010" spans="1:22" x14ac:dyDescent="0.35">
      <c r="A3010" s="70">
        <f t="shared" si="55"/>
        <v>2991</v>
      </c>
      <c r="B3010" s="145">
        <v>948786.23310045898</v>
      </c>
      <c r="U3010" s="145">
        <v>2990</v>
      </c>
      <c r="V3010" s="145">
        <v>-2356195.5638332926</v>
      </c>
    </row>
    <row r="3011" spans="1:22" x14ac:dyDescent="0.35">
      <c r="A3011" s="70">
        <f t="shared" si="55"/>
        <v>2992</v>
      </c>
      <c r="B3011" s="145">
        <v>948786.23310045898</v>
      </c>
      <c r="U3011" s="145">
        <v>2991</v>
      </c>
      <c r="V3011" s="145">
        <v>-24177081.978937652</v>
      </c>
    </row>
    <row r="3012" spans="1:22" x14ac:dyDescent="0.35">
      <c r="A3012" s="70">
        <f t="shared" si="55"/>
        <v>2993</v>
      </c>
      <c r="B3012" s="145">
        <v>948786.23310045898</v>
      </c>
      <c r="U3012" s="145">
        <v>2992</v>
      </c>
      <c r="V3012" s="145">
        <v>-16471856.115559008</v>
      </c>
    </row>
    <row r="3013" spans="1:22" x14ac:dyDescent="0.35">
      <c r="A3013" s="70">
        <f t="shared" si="55"/>
        <v>2994</v>
      </c>
      <c r="B3013" s="145">
        <v>948786.23310045898</v>
      </c>
      <c r="U3013" s="145">
        <v>2993</v>
      </c>
      <c r="V3013" s="145">
        <v>-11456929.431516485</v>
      </c>
    </row>
    <row r="3014" spans="1:22" x14ac:dyDescent="0.35">
      <c r="A3014" s="70">
        <f t="shared" si="55"/>
        <v>2995</v>
      </c>
      <c r="B3014" s="145">
        <v>948786.23310045898</v>
      </c>
      <c r="U3014" s="145">
        <v>2994</v>
      </c>
      <c r="V3014" s="145">
        <v>-6678022.9560573325</v>
      </c>
    </row>
    <row r="3015" spans="1:22" x14ac:dyDescent="0.35">
      <c r="A3015" s="70">
        <f t="shared" si="55"/>
        <v>2996</v>
      </c>
      <c r="B3015" s="145">
        <v>948786.23310045898</v>
      </c>
      <c r="U3015" s="145">
        <v>2995</v>
      </c>
      <c r="V3015" s="145">
        <v>9719173.0771687105</v>
      </c>
    </row>
    <row r="3016" spans="1:22" x14ac:dyDescent="0.35">
      <c r="A3016" s="70">
        <f t="shared" si="55"/>
        <v>2997</v>
      </c>
      <c r="B3016" s="145">
        <v>948786.23310045898</v>
      </c>
      <c r="U3016" s="145">
        <v>2996</v>
      </c>
      <c r="V3016" s="145">
        <v>22344671.761509567</v>
      </c>
    </row>
    <row r="3017" spans="1:22" x14ac:dyDescent="0.35">
      <c r="A3017" s="70">
        <f t="shared" si="55"/>
        <v>2998</v>
      </c>
      <c r="B3017" s="145">
        <v>948786.23310045898</v>
      </c>
      <c r="U3017" s="145">
        <v>2997</v>
      </c>
      <c r="V3017" s="145">
        <v>5240868.6517828591</v>
      </c>
    </row>
    <row r="3018" spans="1:22" x14ac:dyDescent="0.35">
      <c r="A3018" s="70">
        <f t="shared" si="55"/>
        <v>2999</v>
      </c>
      <c r="B3018" s="145">
        <v>948786.23310045898</v>
      </c>
      <c r="U3018" s="145">
        <v>2998</v>
      </c>
      <c r="V3018" s="145">
        <v>6219246.3373831287</v>
      </c>
    </row>
    <row r="3019" spans="1:22" x14ac:dyDescent="0.35">
      <c r="A3019" s="70">
        <f t="shared" si="55"/>
        <v>3000</v>
      </c>
      <c r="B3019" s="145">
        <v>948786.23310045898</v>
      </c>
      <c r="U3019" s="145">
        <v>2999</v>
      </c>
      <c r="V3019" s="145">
        <v>10913732.270095691</v>
      </c>
    </row>
    <row r="3020" spans="1:22" x14ac:dyDescent="0.35">
      <c r="A3020" s="70">
        <f t="shared" si="55"/>
        <v>3001</v>
      </c>
      <c r="B3020" s="145">
        <v>948786.23310045898</v>
      </c>
      <c r="U3020" s="145">
        <v>3000</v>
      </c>
      <c r="V3020" s="145">
        <v>-4321505.2522723898</v>
      </c>
    </row>
    <row r="3021" spans="1:22" x14ac:dyDescent="0.35">
      <c r="A3021" s="70">
        <f t="shared" si="55"/>
        <v>3002</v>
      </c>
      <c r="B3021" s="145">
        <v>948786.23310045898</v>
      </c>
      <c r="U3021" s="145">
        <v>3001</v>
      </c>
      <c r="V3021" s="145">
        <v>1629155.3538409695</v>
      </c>
    </row>
    <row r="3022" spans="1:22" x14ac:dyDescent="0.35">
      <c r="A3022" s="70">
        <f t="shared" si="55"/>
        <v>3003</v>
      </c>
      <c r="B3022" s="145">
        <v>948786.23310045898</v>
      </c>
      <c r="U3022" s="145">
        <v>3002</v>
      </c>
      <c r="V3022" s="145">
        <v>39286840.86460238</v>
      </c>
    </row>
    <row r="3023" spans="1:22" x14ac:dyDescent="0.35">
      <c r="A3023" s="70">
        <f t="shared" si="55"/>
        <v>3004</v>
      </c>
      <c r="B3023" s="145">
        <v>948786.23310045898</v>
      </c>
      <c r="U3023" s="145">
        <v>3003</v>
      </c>
      <c r="V3023" s="145">
        <v>-18795218.244641874</v>
      </c>
    </row>
    <row r="3024" spans="1:22" x14ac:dyDescent="0.35">
      <c r="A3024" s="70">
        <f t="shared" si="55"/>
        <v>3005</v>
      </c>
      <c r="B3024" s="145">
        <v>948786.23310045898</v>
      </c>
      <c r="U3024" s="145">
        <v>3004</v>
      </c>
      <c r="V3024" s="145">
        <v>8937647.2615100294</v>
      </c>
    </row>
    <row r="3025" spans="1:22" x14ac:dyDescent="0.35">
      <c r="A3025" s="70">
        <f t="shared" si="55"/>
        <v>3006</v>
      </c>
      <c r="B3025" s="145">
        <v>948786.23310045898</v>
      </c>
      <c r="U3025" s="145">
        <v>3005</v>
      </c>
      <c r="V3025" s="145">
        <v>6169258.0671687983</v>
      </c>
    </row>
    <row r="3026" spans="1:22" x14ac:dyDescent="0.35">
      <c r="A3026" s="70">
        <f t="shared" si="55"/>
        <v>3007</v>
      </c>
      <c r="B3026" s="145">
        <v>948786.23310045898</v>
      </c>
      <c r="U3026" s="145">
        <v>3006</v>
      </c>
      <c r="V3026" s="145">
        <v>-4751438.6243399754</v>
      </c>
    </row>
    <row r="3027" spans="1:22" x14ac:dyDescent="0.35">
      <c r="A3027" s="70">
        <f t="shared" si="55"/>
        <v>3008</v>
      </c>
      <c r="B3027" s="145">
        <v>948786.23310045898</v>
      </c>
      <c r="U3027" s="145">
        <v>3007</v>
      </c>
      <c r="V3027" s="145">
        <v>11762736.912183411</v>
      </c>
    </row>
    <row r="3028" spans="1:22" x14ac:dyDescent="0.35">
      <c r="A3028" s="70">
        <f t="shared" si="55"/>
        <v>3009</v>
      </c>
      <c r="B3028" s="145">
        <v>948786.23310045898</v>
      </c>
      <c r="U3028" s="145">
        <v>3008</v>
      </c>
      <c r="V3028" s="145">
        <v>36110742.645178869</v>
      </c>
    </row>
    <row r="3029" spans="1:22" x14ac:dyDescent="0.35">
      <c r="A3029" s="70">
        <f t="shared" si="55"/>
        <v>3010</v>
      </c>
      <c r="B3029" s="145">
        <v>948786.23310045898</v>
      </c>
      <c r="U3029" s="145">
        <v>3009</v>
      </c>
      <c r="V3029" s="145">
        <v>24403056.550733924</v>
      </c>
    </row>
    <row r="3030" spans="1:22" x14ac:dyDescent="0.35">
      <c r="A3030" s="70">
        <f t="shared" ref="A3030:A3093" si="56">A3029+1</f>
        <v>3011</v>
      </c>
      <c r="B3030" s="145">
        <v>948786.23310045898</v>
      </c>
      <c r="U3030" s="145">
        <v>3010</v>
      </c>
      <c r="V3030" s="145">
        <v>16795513.815165035</v>
      </c>
    </row>
    <row r="3031" spans="1:22" x14ac:dyDescent="0.35">
      <c r="A3031" s="70">
        <f t="shared" si="56"/>
        <v>3012</v>
      </c>
      <c r="B3031" s="145">
        <v>948786.23310045898</v>
      </c>
      <c r="U3031" s="145">
        <v>3011</v>
      </c>
      <c r="V3031" s="145">
        <v>4119462.3658409379</v>
      </c>
    </row>
    <row r="3032" spans="1:22" x14ac:dyDescent="0.35">
      <c r="A3032" s="70">
        <f t="shared" si="56"/>
        <v>3013</v>
      </c>
      <c r="B3032" s="145">
        <v>948786.23310045898</v>
      </c>
      <c r="U3032" s="145">
        <v>3012</v>
      </c>
      <c r="V3032" s="145">
        <v>15347427.43876873</v>
      </c>
    </row>
    <row r="3033" spans="1:22" x14ac:dyDescent="0.35">
      <c r="A3033" s="70">
        <f t="shared" si="56"/>
        <v>3014</v>
      </c>
      <c r="B3033" s="145">
        <v>948786.23310045898</v>
      </c>
      <c r="U3033" s="145">
        <v>3013</v>
      </c>
      <c r="V3033" s="145">
        <v>14977878.545333471</v>
      </c>
    </row>
    <row r="3034" spans="1:22" x14ac:dyDescent="0.35">
      <c r="A3034" s="70">
        <f t="shared" si="56"/>
        <v>3015</v>
      </c>
      <c r="B3034" s="145">
        <v>948786.23310045898</v>
      </c>
      <c r="U3034" s="145">
        <v>3014</v>
      </c>
      <c r="V3034" s="145">
        <v>4583473.163493339</v>
      </c>
    </row>
    <row r="3035" spans="1:22" x14ac:dyDescent="0.35">
      <c r="A3035" s="70">
        <f t="shared" si="56"/>
        <v>3016</v>
      </c>
      <c r="B3035" s="145">
        <v>948786.23310045898</v>
      </c>
      <c r="U3035" s="145">
        <v>3015</v>
      </c>
      <c r="V3035" s="145">
        <v>11845029.957650393</v>
      </c>
    </row>
    <row r="3036" spans="1:22" x14ac:dyDescent="0.35">
      <c r="A3036" s="70">
        <f t="shared" si="56"/>
        <v>3017</v>
      </c>
      <c r="B3036" s="145">
        <v>948786.23310045898</v>
      </c>
      <c r="U3036" s="145">
        <v>3016</v>
      </c>
      <c r="V3036" s="145">
        <v>42938607.652878344</v>
      </c>
    </row>
    <row r="3037" spans="1:22" x14ac:dyDescent="0.35">
      <c r="A3037" s="70">
        <f t="shared" si="56"/>
        <v>3018</v>
      </c>
      <c r="B3037" s="145">
        <v>948786.23310045898</v>
      </c>
      <c r="U3037" s="145">
        <v>3017</v>
      </c>
      <c r="V3037" s="145">
        <v>11210693.323084369</v>
      </c>
    </row>
    <row r="3038" spans="1:22" x14ac:dyDescent="0.35">
      <c r="A3038" s="70">
        <f t="shared" si="56"/>
        <v>3019</v>
      </c>
      <c r="B3038" s="145">
        <v>948786.23310045898</v>
      </c>
      <c r="U3038" s="145">
        <v>3018</v>
      </c>
      <c r="V3038" s="145">
        <v>17018110.836712644</v>
      </c>
    </row>
    <row r="3039" spans="1:22" x14ac:dyDescent="0.35">
      <c r="A3039" s="70">
        <f t="shared" si="56"/>
        <v>3020</v>
      </c>
      <c r="B3039" s="145">
        <v>948786.23310045898</v>
      </c>
      <c r="U3039" s="145">
        <v>3019</v>
      </c>
      <c r="V3039" s="145">
        <v>20659384.796055492</v>
      </c>
    </row>
    <row r="3040" spans="1:22" x14ac:dyDescent="0.35">
      <c r="A3040" s="70">
        <f t="shared" si="56"/>
        <v>3021</v>
      </c>
      <c r="B3040" s="145">
        <v>948786.23310045898</v>
      </c>
      <c r="U3040" s="145">
        <v>3020</v>
      </c>
      <c r="V3040" s="145">
        <v>-2190633.0644905269</v>
      </c>
    </row>
    <row r="3041" spans="1:22" x14ac:dyDescent="0.35">
      <c r="A3041" s="70">
        <f t="shared" si="56"/>
        <v>3022</v>
      </c>
      <c r="B3041" s="145">
        <v>948786.23310045898</v>
      </c>
      <c r="U3041" s="145">
        <v>3021</v>
      </c>
      <c r="V3041" s="145">
        <v>-26379945.57251142</v>
      </c>
    </row>
    <row r="3042" spans="1:22" x14ac:dyDescent="0.35">
      <c r="A3042" s="70">
        <f t="shared" si="56"/>
        <v>3023</v>
      </c>
      <c r="B3042" s="145">
        <v>948786.23310045898</v>
      </c>
      <c r="U3042" s="145">
        <v>3022</v>
      </c>
      <c r="V3042" s="145">
        <v>5046359.2777570821</v>
      </c>
    </row>
    <row r="3043" spans="1:22" x14ac:dyDescent="0.35">
      <c r="A3043" s="70">
        <f t="shared" si="56"/>
        <v>3024</v>
      </c>
      <c r="B3043" s="145">
        <v>948786.23310045898</v>
      </c>
      <c r="U3043" s="145">
        <v>3023</v>
      </c>
      <c r="V3043" s="145">
        <v>3859368.3394266516</v>
      </c>
    </row>
    <row r="3044" spans="1:22" x14ac:dyDescent="0.35">
      <c r="A3044" s="70">
        <f t="shared" si="56"/>
        <v>3025</v>
      </c>
      <c r="B3044" s="145">
        <v>948786.23310045898</v>
      </c>
      <c r="U3044" s="145">
        <v>3024</v>
      </c>
      <c r="V3044" s="145">
        <v>6093127.8770154826</v>
      </c>
    </row>
    <row r="3045" spans="1:22" x14ac:dyDescent="0.35">
      <c r="A3045" s="70">
        <f t="shared" si="56"/>
        <v>3026</v>
      </c>
      <c r="B3045" s="145">
        <v>948786.23310045898</v>
      </c>
      <c r="U3045" s="145">
        <v>3025</v>
      </c>
      <c r="V3045" s="145">
        <v>-4483357.1206802912</v>
      </c>
    </row>
    <row r="3046" spans="1:22" x14ac:dyDescent="0.35">
      <c r="A3046" s="70">
        <f t="shared" si="56"/>
        <v>3027</v>
      </c>
      <c r="B3046" s="145">
        <v>948786.23310045898</v>
      </c>
      <c r="U3046" s="145">
        <v>3026</v>
      </c>
      <c r="V3046" s="145">
        <v>26339680.664356641</v>
      </c>
    </row>
    <row r="3047" spans="1:22" x14ac:dyDescent="0.35">
      <c r="A3047" s="70">
        <f t="shared" si="56"/>
        <v>3028</v>
      </c>
      <c r="B3047" s="145">
        <v>948786.23310045898</v>
      </c>
      <c r="U3047" s="145">
        <v>3027</v>
      </c>
      <c r="V3047" s="145">
        <v>3008845.5387429334</v>
      </c>
    </row>
    <row r="3048" spans="1:22" x14ac:dyDescent="0.35">
      <c r="A3048" s="70">
        <f t="shared" si="56"/>
        <v>3029</v>
      </c>
      <c r="B3048" s="145">
        <v>948786.23310045898</v>
      </c>
      <c r="U3048" s="145">
        <v>3028</v>
      </c>
      <c r="V3048" s="145">
        <v>15083760.833455566</v>
      </c>
    </row>
    <row r="3049" spans="1:22" x14ac:dyDescent="0.35">
      <c r="A3049" s="70">
        <f t="shared" si="56"/>
        <v>3030</v>
      </c>
      <c r="B3049" s="145">
        <v>948786.23310045898</v>
      </c>
      <c r="U3049" s="145">
        <v>3029</v>
      </c>
      <c r="V3049" s="145">
        <v>-12363876.977644937</v>
      </c>
    </row>
    <row r="3050" spans="1:22" x14ac:dyDescent="0.35">
      <c r="A3050" s="70">
        <f t="shared" si="56"/>
        <v>3031</v>
      </c>
      <c r="B3050" s="145">
        <v>948786.23310045898</v>
      </c>
      <c r="U3050" s="145">
        <v>3030</v>
      </c>
      <c r="V3050" s="145">
        <v>5330350.8309003152</v>
      </c>
    </row>
    <row r="3051" spans="1:22" x14ac:dyDescent="0.35">
      <c r="A3051" s="70">
        <f t="shared" si="56"/>
        <v>3032</v>
      </c>
      <c r="B3051" s="145">
        <v>948786.23310045898</v>
      </c>
      <c r="U3051" s="145">
        <v>3031</v>
      </c>
      <c r="V3051" s="145">
        <v>-12198753.303381057</v>
      </c>
    </row>
    <row r="3052" spans="1:22" x14ac:dyDescent="0.35">
      <c r="A3052" s="70">
        <f t="shared" si="56"/>
        <v>3033</v>
      </c>
      <c r="B3052" s="145">
        <v>948786.23310045898</v>
      </c>
      <c r="U3052" s="145">
        <v>3032</v>
      </c>
      <c r="V3052" s="145">
        <v>35631036.576943435</v>
      </c>
    </row>
    <row r="3053" spans="1:22" x14ac:dyDescent="0.35">
      <c r="A3053" s="70">
        <f t="shared" si="56"/>
        <v>3034</v>
      </c>
      <c r="B3053" s="145">
        <v>948786.23310045898</v>
      </c>
      <c r="U3053" s="145">
        <v>3033</v>
      </c>
      <c r="V3053" s="145">
        <v>-504584.45724100992</v>
      </c>
    </row>
    <row r="3054" spans="1:22" x14ac:dyDescent="0.35">
      <c r="A3054" s="70">
        <f t="shared" si="56"/>
        <v>3035</v>
      </c>
      <c r="B3054" s="145">
        <v>948786.23310045898</v>
      </c>
      <c r="U3054" s="145">
        <v>3034</v>
      </c>
      <c r="V3054" s="145">
        <v>10274825.27503334</v>
      </c>
    </row>
    <row r="3055" spans="1:22" x14ac:dyDescent="0.35">
      <c r="A3055" s="70">
        <f t="shared" si="56"/>
        <v>3036</v>
      </c>
      <c r="B3055" s="145">
        <v>948786.23310045898</v>
      </c>
      <c r="U3055" s="145">
        <v>3035</v>
      </c>
      <c r="V3055" s="145">
        <v>6508480.9323097542</v>
      </c>
    </row>
    <row r="3056" spans="1:22" x14ac:dyDescent="0.35">
      <c r="A3056" s="70">
        <f t="shared" si="56"/>
        <v>3037</v>
      </c>
      <c r="B3056" s="145">
        <v>948786.23310045898</v>
      </c>
      <c r="U3056" s="145">
        <v>3036</v>
      </c>
      <c r="V3056" s="145">
        <v>-22693240.349049553</v>
      </c>
    </row>
    <row r="3057" spans="1:22" x14ac:dyDescent="0.35">
      <c r="A3057" s="70">
        <f t="shared" si="56"/>
        <v>3038</v>
      </c>
      <c r="B3057" s="145">
        <v>948786.23310045898</v>
      </c>
      <c r="U3057" s="145">
        <v>3037</v>
      </c>
      <c r="V3057" s="145">
        <v>-5018869.2120296098</v>
      </c>
    </row>
    <row r="3058" spans="1:22" x14ac:dyDescent="0.35">
      <c r="A3058" s="70">
        <f t="shared" si="56"/>
        <v>3039</v>
      </c>
      <c r="B3058" s="145">
        <v>948786.23310045898</v>
      </c>
      <c r="U3058" s="145">
        <v>3038</v>
      </c>
      <c r="V3058" s="145">
        <v>-537760.24696040899</v>
      </c>
    </row>
    <row r="3059" spans="1:22" x14ac:dyDescent="0.35">
      <c r="A3059" s="70">
        <f t="shared" si="56"/>
        <v>3040</v>
      </c>
      <c r="B3059" s="145">
        <v>948786.23310045898</v>
      </c>
      <c r="U3059" s="145">
        <v>3039</v>
      </c>
      <c r="V3059" s="145">
        <v>-3158566.7581806555</v>
      </c>
    </row>
    <row r="3060" spans="1:22" x14ac:dyDescent="0.35">
      <c r="A3060" s="70">
        <f t="shared" si="56"/>
        <v>3041</v>
      </c>
      <c r="B3060" s="145">
        <v>948786.23310045898</v>
      </c>
      <c r="U3060" s="145">
        <v>3040</v>
      </c>
      <c r="V3060" s="145">
        <v>11683065.129882984</v>
      </c>
    </row>
    <row r="3061" spans="1:22" x14ac:dyDescent="0.35">
      <c r="A3061" s="70">
        <f t="shared" si="56"/>
        <v>3042</v>
      </c>
      <c r="B3061" s="145">
        <v>948786.23310045898</v>
      </c>
      <c r="U3061" s="145">
        <v>3041</v>
      </c>
      <c r="V3061" s="145">
        <v>10891121.484729216</v>
      </c>
    </row>
    <row r="3062" spans="1:22" x14ac:dyDescent="0.35">
      <c r="A3062" s="70">
        <f t="shared" si="56"/>
        <v>3043</v>
      </c>
      <c r="B3062" s="145">
        <v>948786.23310045898</v>
      </c>
      <c r="U3062" s="145">
        <v>3042</v>
      </c>
      <c r="V3062" s="145">
        <v>-28076499.978039391</v>
      </c>
    </row>
    <row r="3063" spans="1:22" x14ac:dyDescent="0.35">
      <c r="A3063" s="70">
        <f t="shared" si="56"/>
        <v>3044</v>
      </c>
      <c r="B3063" s="145">
        <v>948786.23310045898</v>
      </c>
      <c r="U3063" s="145">
        <v>3043</v>
      </c>
      <c r="V3063" s="145">
        <v>2592511.2641844153</v>
      </c>
    </row>
    <row r="3064" spans="1:22" x14ac:dyDescent="0.35">
      <c r="A3064" s="70">
        <f t="shared" si="56"/>
        <v>3045</v>
      </c>
      <c r="B3064" s="145">
        <v>948786.23310045898</v>
      </c>
      <c r="U3064" s="145">
        <v>3044</v>
      </c>
      <c r="V3064" s="145">
        <v>13230317.882523634</v>
      </c>
    </row>
    <row r="3065" spans="1:22" x14ac:dyDescent="0.35">
      <c r="A3065" s="70">
        <f t="shared" si="56"/>
        <v>3046</v>
      </c>
      <c r="B3065" s="145">
        <v>948786.23310045898</v>
      </c>
      <c r="U3065" s="145">
        <v>3045</v>
      </c>
      <c r="V3065" s="145">
        <v>-4846900.7525177747</v>
      </c>
    </row>
    <row r="3066" spans="1:22" x14ac:dyDescent="0.35">
      <c r="A3066" s="70">
        <f t="shared" si="56"/>
        <v>3047</v>
      </c>
      <c r="B3066" s="145">
        <v>948786.23310045898</v>
      </c>
      <c r="U3066" s="145">
        <v>3046</v>
      </c>
      <c r="V3066" s="145">
        <v>21915580.084535416</v>
      </c>
    </row>
    <row r="3067" spans="1:22" x14ac:dyDescent="0.35">
      <c r="A3067" s="70">
        <f t="shared" si="56"/>
        <v>3048</v>
      </c>
      <c r="B3067" s="145">
        <v>948786.23310045898</v>
      </c>
      <c r="U3067" s="145">
        <v>3047</v>
      </c>
      <c r="V3067" s="145">
        <v>-4854235.2469475903</v>
      </c>
    </row>
    <row r="3068" spans="1:22" x14ac:dyDescent="0.35">
      <c r="A3068" s="70">
        <f t="shared" si="56"/>
        <v>3049</v>
      </c>
      <c r="B3068" s="145">
        <v>948786.23310045898</v>
      </c>
      <c r="U3068" s="145">
        <v>3048</v>
      </c>
      <c r="V3068" s="145">
        <v>-14873338.639671477</v>
      </c>
    </row>
    <row r="3069" spans="1:22" x14ac:dyDescent="0.35">
      <c r="A3069" s="70">
        <f t="shared" si="56"/>
        <v>3050</v>
      </c>
      <c r="B3069" s="145">
        <v>948786.23310045898</v>
      </c>
      <c r="U3069" s="145">
        <v>3049</v>
      </c>
      <c r="V3069" s="145">
        <v>5262526.7403215021</v>
      </c>
    </row>
    <row r="3070" spans="1:22" x14ac:dyDescent="0.35">
      <c r="A3070" s="70">
        <f t="shared" si="56"/>
        <v>3051</v>
      </c>
      <c r="B3070" s="145">
        <v>948786.23310045898</v>
      </c>
      <c r="U3070" s="145">
        <v>3050</v>
      </c>
      <c r="V3070" s="145">
        <v>31686185.457308907</v>
      </c>
    </row>
    <row r="3071" spans="1:22" x14ac:dyDescent="0.35">
      <c r="A3071" s="70">
        <f t="shared" si="56"/>
        <v>3052</v>
      </c>
      <c r="B3071" s="145">
        <v>948786.23310045898</v>
      </c>
      <c r="U3071" s="145">
        <v>3051</v>
      </c>
      <c r="V3071" s="145">
        <v>-4383770.9604931884</v>
      </c>
    </row>
    <row r="3072" spans="1:22" x14ac:dyDescent="0.35">
      <c r="A3072" s="70">
        <f t="shared" si="56"/>
        <v>3053</v>
      </c>
      <c r="B3072" s="145">
        <v>948786.23310045898</v>
      </c>
      <c r="U3072" s="145">
        <v>3052</v>
      </c>
      <c r="V3072" s="145">
        <v>6217553.5582397543</v>
      </c>
    </row>
    <row r="3073" spans="1:22" x14ac:dyDescent="0.35">
      <c r="A3073" s="70">
        <f t="shared" si="56"/>
        <v>3054</v>
      </c>
      <c r="B3073" s="145">
        <v>948786.23310045898</v>
      </c>
      <c r="U3073" s="145">
        <v>3053</v>
      </c>
      <c r="V3073" s="145">
        <v>41594610.045780189</v>
      </c>
    </row>
    <row r="3074" spans="1:22" x14ac:dyDescent="0.35">
      <c r="A3074" s="70">
        <f t="shared" si="56"/>
        <v>3055</v>
      </c>
      <c r="B3074" s="145">
        <v>948786.23310045898</v>
      </c>
      <c r="U3074" s="145">
        <v>3054</v>
      </c>
      <c r="V3074" s="145">
        <v>2729346.1891498119</v>
      </c>
    </row>
    <row r="3075" spans="1:22" x14ac:dyDescent="0.35">
      <c r="A3075" s="70">
        <f t="shared" si="56"/>
        <v>3056</v>
      </c>
      <c r="B3075" s="145">
        <v>948786.23310045898</v>
      </c>
      <c r="U3075" s="145">
        <v>3055</v>
      </c>
      <c r="V3075" s="145">
        <v>-7625762.3736638725</v>
      </c>
    </row>
    <row r="3076" spans="1:22" x14ac:dyDescent="0.35">
      <c r="A3076" s="70">
        <f t="shared" si="56"/>
        <v>3057</v>
      </c>
      <c r="B3076" s="145">
        <v>948786.23310045898</v>
      </c>
      <c r="U3076" s="145">
        <v>3056</v>
      </c>
      <c r="V3076" s="145">
        <v>-5326563.9434526395</v>
      </c>
    </row>
    <row r="3077" spans="1:22" x14ac:dyDescent="0.35">
      <c r="A3077" s="70">
        <f t="shared" si="56"/>
        <v>3058</v>
      </c>
      <c r="B3077" s="145">
        <v>948786.23310045898</v>
      </c>
      <c r="U3077" s="145">
        <v>3057</v>
      </c>
      <c r="V3077" s="145">
        <v>-24202658.741750885</v>
      </c>
    </row>
    <row r="3078" spans="1:22" x14ac:dyDescent="0.35">
      <c r="A3078" s="70">
        <f t="shared" si="56"/>
        <v>3059</v>
      </c>
      <c r="B3078" s="145">
        <v>948786.23310045898</v>
      </c>
      <c r="U3078" s="145">
        <v>3058</v>
      </c>
      <c r="V3078" s="145">
        <v>2291451.0392134301</v>
      </c>
    </row>
    <row r="3079" spans="1:22" x14ac:dyDescent="0.35">
      <c r="A3079" s="70">
        <f t="shared" si="56"/>
        <v>3060</v>
      </c>
      <c r="B3079" s="145">
        <v>948786.23310045898</v>
      </c>
      <c r="U3079" s="145">
        <v>3059</v>
      </c>
      <c r="V3079" s="145">
        <v>16350506.373242505</v>
      </c>
    </row>
    <row r="3080" spans="1:22" x14ac:dyDescent="0.35">
      <c r="A3080" s="70">
        <f t="shared" si="56"/>
        <v>3061</v>
      </c>
      <c r="B3080" s="145">
        <v>948786.23310045898</v>
      </c>
      <c r="U3080" s="145">
        <v>3060</v>
      </c>
      <c r="V3080" s="145">
        <v>-13498553.550480692</v>
      </c>
    </row>
    <row r="3081" spans="1:22" x14ac:dyDescent="0.35">
      <c r="A3081" s="70">
        <f t="shared" si="56"/>
        <v>3062</v>
      </c>
      <c r="B3081" s="145">
        <v>948786.23310045898</v>
      </c>
      <c r="U3081" s="145">
        <v>3061</v>
      </c>
      <c r="V3081" s="145">
        <v>41861012.526612803</v>
      </c>
    </row>
    <row r="3082" spans="1:22" x14ac:dyDescent="0.35">
      <c r="A3082" s="70">
        <f t="shared" si="56"/>
        <v>3063</v>
      </c>
      <c r="B3082" s="145">
        <v>948786.23310045898</v>
      </c>
      <c r="U3082" s="145">
        <v>3062</v>
      </c>
      <c r="V3082" s="145">
        <v>17839320.048801854</v>
      </c>
    </row>
    <row r="3083" spans="1:22" x14ac:dyDescent="0.35">
      <c r="A3083" s="70">
        <f t="shared" si="56"/>
        <v>3064</v>
      </c>
      <c r="B3083" s="145">
        <v>948786.23310045898</v>
      </c>
      <c r="U3083" s="145">
        <v>3063</v>
      </c>
      <c r="V3083" s="145">
        <v>23430963.836940151</v>
      </c>
    </row>
    <row r="3084" spans="1:22" x14ac:dyDescent="0.35">
      <c r="A3084" s="70">
        <f t="shared" si="56"/>
        <v>3065</v>
      </c>
      <c r="B3084" s="145">
        <v>948786.23310045898</v>
      </c>
      <c r="U3084" s="145">
        <v>3064</v>
      </c>
      <c r="V3084" s="145">
        <v>11149926.219181996</v>
      </c>
    </row>
    <row r="3085" spans="1:22" x14ac:dyDescent="0.35">
      <c r="A3085" s="70">
        <f t="shared" si="56"/>
        <v>3066</v>
      </c>
      <c r="B3085" s="145">
        <v>948786.23310045898</v>
      </c>
      <c r="U3085" s="145">
        <v>3065</v>
      </c>
      <c r="V3085" s="145">
        <v>-16933136.38271451</v>
      </c>
    </row>
    <row r="3086" spans="1:22" x14ac:dyDescent="0.35">
      <c r="A3086" s="70">
        <f t="shared" si="56"/>
        <v>3067</v>
      </c>
      <c r="B3086" s="145">
        <v>948786.23310045898</v>
      </c>
      <c r="U3086" s="145">
        <v>3066</v>
      </c>
      <c r="V3086" s="145">
        <v>12443973.187361244</v>
      </c>
    </row>
    <row r="3087" spans="1:22" x14ac:dyDescent="0.35">
      <c r="A3087" s="70">
        <f t="shared" si="56"/>
        <v>3068</v>
      </c>
      <c r="B3087" s="145">
        <v>948786.23310045898</v>
      </c>
      <c r="U3087" s="145">
        <v>3067</v>
      </c>
      <c r="V3087" s="145">
        <v>12270920.215193368</v>
      </c>
    </row>
    <row r="3088" spans="1:22" x14ac:dyDescent="0.35">
      <c r="A3088" s="70">
        <f t="shared" si="56"/>
        <v>3069</v>
      </c>
      <c r="B3088" s="145">
        <v>948786.23310045898</v>
      </c>
      <c r="U3088" s="145">
        <v>3068</v>
      </c>
      <c r="V3088" s="145">
        <v>-9508327.6498122588</v>
      </c>
    </row>
    <row r="3089" spans="1:22" x14ac:dyDescent="0.35">
      <c r="A3089" s="70">
        <f t="shared" si="56"/>
        <v>3070</v>
      </c>
      <c r="B3089" s="145">
        <v>948786.23310045898</v>
      </c>
      <c r="U3089" s="145">
        <v>3069</v>
      </c>
      <c r="V3089" s="145">
        <v>40036778.44478143</v>
      </c>
    </row>
    <row r="3090" spans="1:22" x14ac:dyDescent="0.35">
      <c r="A3090" s="70">
        <f t="shared" si="56"/>
        <v>3071</v>
      </c>
      <c r="B3090" s="145">
        <v>948786.23310045898</v>
      </c>
      <c r="U3090" s="145">
        <v>3070</v>
      </c>
      <c r="V3090" s="145">
        <v>41831554.509291559</v>
      </c>
    </row>
    <row r="3091" spans="1:22" x14ac:dyDescent="0.35">
      <c r="A3091" s="70">
        <f t="shared" si="56"/>
        <v>3072</v>
      </c>
      <c r="B3091" s="145">
        <v>948786.23310045898</v>
      </c>
      <c r="U3091" s="145">
        <v>3071</v>
      </c>
      <c r="V3091" s="145">
        <v>-25512796.171202809</v>
      </c>
    </row>
    <row r="3092" spans="1:22" x14ac:dyDescent="0.35">
      <c r="A3092" s="70">
        <f t="shared" si="56"/>
        <v>3073</v>
      </c>
      <c r="B3092" s="145">
        <v>948786.23310045898</v>
      </c>
      <c r="U3092" s="145">
        <v>3072</v>
      </c>
      <c r="V3092" s="145">
        <v>4379646.2022213116</v>
      </c>
    </row>
    <row r="3093" spans="1:22" x14ac:dyDescent="0.35">
      <c r="A3093" s="70">
        <f t="shared" si="56"/>
        <v>3074</v>
      </c>
      <c r="B3093" s="145">
        <v>948786.23310045898</v>
      </c>
      <c r="U3093" s="145">
        <v>3073</v>
      </c>
      <c r="V3093" s="145">
        <v>-10383737.427993149</v>
      </c>
    </row>
    <row r="3094" spans="1:22" x14ac:dyDescent="0.35">
      <c r="A3094" s="70">
        <f t="shared" ref="A3094:A3157" si="57">A3093+1</f>
        <v>3075</v>
      </c>
      <c r="B3094" s="145">
        <v>948786.23310045898</v>
      </c>
      <c r="U3094" s="145">
        <v>3074</v>
      </c>
      <c r="V3094" s="145">
        <v>-5156477.601833418</v>
      </c>
    </row>
    <row r="3095" spans="1:22" x14ac:dyDescent="0.35">
      <c r="A3095" s="70">
        <f t="shared" si="57"/>
        <v>3076</v>
      </c>
      <c r="B3095" s="145">
        <v>948786.23310045898</v>
      </c>
      <c r="U3095" s="145">
        <v>3075</v>
      </c>
      <c r="V3095" s="145">
        <v>7953620.8638944514</v>
      </c>
    </row>
    <row r="3096" spans="1:22" x14ac:dyDescent="0.35">
      <c r="A3096" s="70">
        <f t="shared" si="57"/>
        <v>3077</v>
      </c>
      <c r="B3096" s="145">
        <v>948786.23310045898</v>
      </c>
      <c r="U3096" s="145">
        <v>3076</v>
      </c>
      <c r="V3096" s="145">
        <v>-3559006.9545940198</v>
      </c>
    </row>
    <row r="3097" spans="1:22" x14ac:dyDescent="0.35">
      <c r="A3097" s="70">
        <f t="shared" si="57"/>
        <v>3078</v>
      </c>
      <c r="B3097" s="145">
        <v>948786.23310045898</v>
      </c>
      <c r="U3097" s="145">
        <v>3077</v>
      </c>
      <c r="V3097" s="145">
        <v>-11454456.54170581</v>
      </c>
    </row>
    <row r="3098" spans="1:22" x14ac:dyDescent="0.35">
      <c r="A3098" s="70">
        <f t="shared" si="57"/>
        <v>3079</v>
      </c>
      <c r="B3098" s="145">
        <v>948786.23310045898</v>
      </c>
      <c r="U3098" s="145">
        <v>3078</v>
      </c>
      <c r="V3098" s="145">
        <v>-8544735.2156994883</v>
      </c>
    </row>
    <row r="3099" spans="1:22" x14ac:dyDescent="0.35">
      <c r="A3099" s="70">
        <f t="shared" si="57"/>
        <v>3080</v>
      </c>
      <c r="B3099" s="145">
        <v>948786.23310045898</v>
      </c>
      <c r="U3099" s="145">
        <v>3079</v>
      </c>
      <c r="V3099" s="145">
        <v>-6992718.4965132214</v>
      </c>
    </row>
    <row r="3100" spans="1:22" x14ac:dyDescent="0.35">
      <c r="A3100" s="70">
        <f t="shared" si="57"/>
        <v>3081</v>
      </c>
      <c r="B3100" s="145">
        <v>948786.23310045898</v>
      </c>
      <c r="U3100" s="145">
        <v>3080</v>
      </c>
      <c r="V3100" s="145">
        <v>5867373.7071587928</v>
      </c>
    </row>
    <row r="3101" spans="1:22" x14ac:dyDescent="0.35">
      <c r="A3101" s="70">
        <f t="shared" si="57"/>
        <v>3082</v>
      </c>
      <c r="B3101" s="145">
        <v>948786.23310045898</v>
      </c>
      <c r="U3101" s="145">
        <v>3081</v>
      </c>
      <c r="V3101" s="145">
        <v>-13265339.56991756</v>
      </c>
    </row>
    <row r="3102" spans="1:22" x14ac:dyDescent="0.35">
      <c r="A3102" s="70">
        <f t="shared" si="57"/>
        <v>3083</v>
      </c>
      <c r="B3102" s="145">
        <v>948786.23310045898</v>
      </c>
      <c r="U3102" s="145">
        <v>3082</v>
      </c>
      <c r="V3102" s="145">
        <v>2742581.4214490801</v>
      </c>
    </row>
    <row r="3103" spans="1:22" x14ac:dyDescent="0.35">
      <c r="A3103" s="70">
        <f t="shared" si="57"/>
        <v>3084</v>
      </c>
      <c r="B3103" s="145">
        <v>948786.23310045898</v>
      </c>
      <c r="U3103" s="145">
        <v>3083</v>
      </c>
      <c r="V3103" s="145">
        <v>10207714.196330197</v>
      </c>
    </row>
    <row r="3104" spans="1:22" x14ac:dyDescent="0.35">
      <c r="A3104" s="70">
        <f t="shared" si="57"/>
        <v>3085</v>
      </c>
      <c r="B3104" s="145">
        <v>948786.23310045898</v>
      </c>
      <c r="U3104" s="145">
        <v>3084</v>
      </c>
      <c r="V3104" s="145">
        <v>17433460.639015958</v>
      </c>
    </row>
    <row r="3105" spans="1:22" x14ac:dyDescent="0.35">
      <c r="A3105" s="70">
        <f t="shared" si="57"/>
        <v>3086</v>
      </c>
      <c r="B3105" s="145">
        <v>948786.23310045898</v>
      </c>
      <c r="U3105" s="145">
        <v>3085</v>
      </c>
      <c r="V3105" s="145">
        <v>5701079.904022824</v>
      </c>
    </row>
    <row r="3106" spans="1:22" x14ac:dyDescent="0.35">
      <c r="A3106" s="70">
        <f t="shared" si="57"/>
        <v>3087</v>
      </c>
      <c r="B3106" s="145">
        <v>948786.23310045898</v>
      </c>
      <c r="U3106" s="145">
        <v>3086</v>
      </c>
      <c r="V3106" s="145">
        <v>-2740680.2778184786</v>
      </c>
    </row>
    <row r="3107" spans="1:22" x14ac:dyDescent="0.35">
      <c r="A3107" s="70">
        <f t="shared" si="57"/>
        <v>3088</v>
      </c>
      <c r="B3107" s="145">
        <v>948786.23310045898</v>
      </c>
      <c r="U3107" s="145">
        <v>3087</v>
      </c>
      <c r="V3107" s="145">
        <v>77720.628137268126</v>
      </c>
    </row>
    <row r="3108" spans="1:22" x14ac:dyDescent="0.35">
      <c r="A3108" s="70">
        <f t="shared" si="57"/>
        <v>3089</v>
      </c>
      <c r="B3108" s="145">
        <v>948786.23310045898</v>
      </c>
      <c r="U3108" s="145">
        <v>3088</v>
      </c>
      <c r="V3108" s="145">
        <v>2022108.3327565007</v>
      </c>
    </row>
    <row r="3109" spans="1:22" x14ac:dyDescent="0.35">
      <c r="A3109" s="70">
        <f t="shared" si="57"/>
        <v>3090</v>
      </c>
      <c r="B3109" s="145">
        <v>948786.23310045898</v>
      </c>
      <c r="U3109" s="145">
        <v>3089</v>
      </c>
      <c r="V3109" s="145">
        <v>5212.8341731391847</v>
      </c>
    </row>
    <row r="3110" spans="1:22" x14ac:dyDescent="0.35">
      <c r="A3110" s="70">
        <f t="shared" si="57"/>
        <v>3091</v>
      </c>
      <c r="B3110" s="145">
        <v>948786.23310045898</v>
      </c>
      <c r="U3110" s="145">
        <v>3090</v>
      </c>
      <c r="V3110" s="145">
        <v>-2966868.3854665961</v>
      </c>
    </row>
    <row r="3111" spans="1:22" x14ac:dyDescent="0.35">
      <c r="A3111" s="70">
        <f t="shared" si="57"/>
        <v>3092</v>
      </c>
      <c r="B3111" s="145">
        <v>948786.23310045898</v>
      </c>
      <c r="U3111" s="145">
        <v>3091</v>
      </c>
      <c r="V3111" s="145">
        <v>15747871.349409685</v>
      </c>
    </row>
    <row r="3112" spans="1:22" x14ac:dyDescent="0.35">
      <c r="A3112" s="70">
        <f t="shared" si="57"/>
        <v>3093</v>
      </c>
      <c r="B3112" s="145">
        <v>948786.23310045898</v>
      </c>
      <c r="U3112" s="145">
        <v>3092</v>
      </c>
      <c r="V3112" s="145">
        <v>21612849.004666068</v>
      </c>
    </row>
    <row r="3113" spans="1:22" x14ac:dyDescent="0.35">
      <c r="A3113" s="70">
        <f t="shared" si="57"/>
        <v>3094</v>
      </c>
      <c r="B3113" s="145">
        <v>948786.23310045898</v>
      </c>
      <c r="U3113" s="145">
        <v>3093</v>
      </c>
      <c r="V3113" s="145">
        <v>-15214530.835512526</v>
      </c>
    </row>
    <row r="3114" spans="1:22" x14ac:dyDescent="0.35">
      <c r="A3114" s="70">
        <f t="shared" si="57"/>
        <v>3095</v>
      </c>
      <c r="B3114" s="145">
        <v>948786.23310045898</v>
      </c>
      <c r="U3114" s="145">
        <v>3094</v>
      </c>
      <c r="V3114" s="145">
        <v>-20639585.969332948</v>
      </c>
    </row>
    <row r="3115" spans="1:22" x14ac:dyDescent="0.35">
      <c r="A3115" s="70">
        <f t="shared" si="57"/>
        <v>3096</v>
      </c>
      <c r="B3115" s="145">
        <v>948786.23310045898</v>
      </c>
      <c r="U3115" s="145">
        <v>3095</v>
      </c>
      <c r="V3115" s="145">
        <v>1798527.5085535161</v>
      </c>
    </row>
    <row r="3116" spans="1:22" x14ac:dyDescent="0.35">
      <c r="A3116" s="70">
        <f t="shared" si="57"/>
        <v>3097</v>
      </c>
      <c r="B3116" s="145">
        <v>948786.23310045898</v>
      </c>
      <c r="U3116" s="145">
        <v>3096</v>
      </c>
      <c r="V3116" s="145">
        <v>6531443.8238906339</v>
      </c>
    </row>
    <row r="3117" spans="1:22" x14ac:dyDescent="0.35">
      <c r="A3117" s="70">
        <f t="shared" si="57"/>
        <v>3098</v>
      </c>
      <c r="B3117" s="145">
        <v>948786.23310045898</v>
      </c>
      <c r="U3117" s="145">
        <v>3097</v>
      </c>
      <c r="V3117" s="145">
        <v>11773424.98777793</v>
      </c>
    </row>
    <row r="3118" spans="1:22" x14ac:dyDescent="0.35">
      <c r="A3118" s="70">
        <f t="shared" si="57"/>
        <v>3099</v>
      </c>
      <c r="B3118" s="145">
        <v>948786.23310045898</v>
      </c>
      <c r="U3118" s="145">
        <v>3098</v>
      </c>
      <c r="V3118" s="145">
        <v>4674860.5938441902</v>
      </c>
    </row>
    <row r="3119" spans="1:22" x14ac:dyDescent="0.35">
      <c r="A3119" s="70">
        <f t="shared" si="57"/>
        <v>3100</v>
      </c>
      <c r="B3119" s="145">
        <v>948786.23310045898</v>
      </c>
      <c r="U3119" s="145">
        <v>3099</v>
      </c>
      <c r="V3119" s="145">
        <v>-20831478.369452387</v>
      </c>
    </row>
    <row r="3120" spans="1:22" x14ac:dyDescent="0.35">
      <c r="A3120" s="70">
        <f t="shared" si="57"/>
        <v>3101</v>
      </c>
      <c r="B3120" s="145">
        <v>948786.23310045898</v>
      </c>
      <c r="U3120" s="145">
        <v>3100</v>
      </c>
      <c r="V3120" s="145">
        <v>-11221859.820358397</v>
      </c>
    </row>
    <row r="3121" spans="1:22" x14ac:dyDescent="0.35">
      <c r="A3121" s="70">
        <f t="shared" si="57"/>
        <v>3102</v>
      </c>
      <c r="B3121" s="145">
        <v>948786.23310045898</v>
      </c>
      <c r="U3121" s="145">
        <v>3101</v>
      </c>
      <c r="V3121" s="145">
        <v>-8750420.5719941482</v>
      </c>
    </row>
    <row r="3122" spans="1:22" x14ac:dyDescent="0.35">
      <c r="A3122" s="70">
        <f t="shared" si="57"/>
        <v>3103</v>
      </c>
      <c r="B3122" s="145">
        <v>948786.23310045898</v>
      </c>
      <c r="U3122" s="145">
        <v>3102</v>
      </c>
      <c r="V3122" s="145">
        <v>43249536.285185516</v>
      </c>
    </row>
    <row r="3123" spans="1:22" x14ac:dyDescent="0.35">
      <c r="A3123" s="70">
        <f t="shared" si="57"/>
        <v>3104</v>
      </c>
      <c r="B3123" s="145">
        <v>948786.23310045898</v>
      </c>
      <c r="U3123" s="145">
        <v>3103</v>
      </c>
      <c r="V3123" s="145">
        <v>-10992254.457266409</v>
      </c>
    </row>
    <row r="3124" spans="1:22" x14ac:dyDescent="0.35">
      <c r="A3124" s="70">
        <f t="shared" si="57"/>
        <v>3105</v>
      </c>
      <c r="B3124" s="145">
        <v>948786.23310045898</v>
      </c>
      <c r="U3124" s="145">
        <v>3104</v>
      </c>
      <c r="V3124" s="145">
        <v>8541109.7452082522</v>
      </c>
    </row>
    <row r="3125" spans="1:22" x14ac:dyDescent="0.35">
      <c r="A3125" s="70">
        <f t="shared" si="57"/>
        <v>3106</v>
      </c>
      <c r="B3125" s="145">
        <v>948786.23310045898</v>
      </c>
      <c r="U3125" s="145">
        <v>3105</v>
      </c>
      <c r="V3125" s="145">
        <v>3348061.5190016367</v>
      </c>
    </row>
    <row r="3126" spans="1:22" x14ac:dyDescent="0.35">
      <c r="A3126" s="70">
        <f t="shared" si="57"/>
        <v>3107</v>
      </c>
      <c r="B3126" s="145">
        <v>948786.23310045898</v>
      </c>
      <c r="U3126" s="145">
        <v>3106</v>
      </c>
      <c r="V3126" s="145">
        <v>9165593.296076294</v>
      </c>
    </row>
    <row r="3127" spans="1:22" x14ac:dyDescent="0.35">
      <c r="A3127" s="70">
        <f t="shared" si="57"/>
        <v>3108</v>
      </c>
      <c r="B3127" s="145">
        <v>948786.23310045898</v>
      </c>
      <c r="U3127" s="145">
        <v>3107</v>
      </c>
      <c r="V3127" s="145">
        <v>-19787188.48052457</v>
      </c>
    </row>
    <row r="3128" spans="1:22" x14ac:dyDescent="0.35">
      <c r="A3128" s="70">
        <f t="shared" si="57"/>
        <v>3109</v>
      </c>
      <c r="B3128" s="145">
        <v>948786.23310045898</v>
      </c>
      <c r="U3128" s="145">
        <v>3108</v>
      </c>
      <c r="V3128" s="145">
        <v>5995724.8106666952</v>
      </c>
    </row>
    <row r="3129" spans="1:22" x14ac:dyDescent="0.35">
      <c r="A3129" s="70">
        <f t="shared" si="57"/>
        <v>3110</v>
      </c>
      <c r="B3129" s="145">
        <v>948786.23310045898</v>
      </c>
      <c r="U3129" s="145">
        <v>3109</v>
      </c>
      <c r="V3129" s="145">
        <v>19955964.367105991</v>
      </c>
    </row>
    <row r="3130" spans="1:22" x14ac:dyDescent="0.35">
      <c r="A3130" s="70">
        <f t="shared" si="57"/>
        <v>3111</v>
      </c>
      <c r="B3130" s="145">
        <v>948786.23310045898</v>
      </c>
      <c r="U3130" s="145">
        <v>3110</v>
      </c>
      <c r="V3130" s="145">
        <v>4978742.1506049894</v>
      </c>
    </row>
    <row r="3131" spans="1:22" x14ac:dyDescent="0.35">
      <c r="A3131" s="70">
        <f t="shared" si="57"/>
        <v>3112</v>
      </c>
      <c r="B3131" s="145">
        <v>948786.23310045898</v>
      </c>
      <c r="U3131" s="145">
        <v>3111</v>
      </c>
      <c r="V3131" s="145">
        <v>-12446746.706693474</v>
      </c>
    </row>
    <row r="3132" spans="1:22" x14ac:dyDescent="0.35">
      <c r="A3132" s="70">
        <f t="shared" si="57"/>
        <v>3113</v>
      </c>
      <c r="B3132" s="145">
        <v>948786.23310045898</v>
      </c>
      <c r="U3132" s="145">
        <v>3112</v>
      </c>
      <c r="V3132" s="145">
        <v>13094091.85528405</v>
      </c>
    </row>
    <row r="3133" spans="1:22" x14ac:dyDescent="0.35">
      <c r="A3133" s="70">
        <f t="shared" si="57"/>
        <v>3114</v>
      </c>
      <c r="B3133" s="145">
        <v>948786.23310045898</v>
      </c>
      <c r="U3133" s="145">
        <v>3113</v>
      </c>
      <c r="V3133" s="145">
        <v>15643574.109123692</v>
      </c>
    </row>
    <row r="3134" spans="1:22" x14ac:dyDescent="0.35">
      <c r="A3134" s="70">
        <f t="shared" si="57"/>
        <v>3115</v>
      </c>
      <c r="B3134" s="145">
        <v>948786.23310045898</v>
      </c>
      <c r="U3134" s="145">
        <v>3114</v>
      </c>
      <c r="V3134" s="145">
        <v>3093345.482994426</v>
      </c>
    </row>
    <row r="3135" spans="1:22" x14ac:dyDescent="0.35">
      <c r="A3135" s="70">
        <f t="shared" si="57"/>
        <v>3116</v>
      </c>
      <c r="B3135" s="145">
        <v>948786.23310045898</v>
      </c>
      <c r="U3135" s="145">
        <v>3115</v>
      </c>
      <c r="V3135" s="145">
        <v>30126033.88082993</v>
      </c>
    </row>
    <row r="3136" spans="1:22" x14ac:dyDescent="0.35">
      <c r="A3136" s="70">
        <f t="shared" si="57"/>
        <v>3117</v>
      </c>
      <c r="B3136" s="145">
        <v>948786.23310045898</v>
      </c>
      <c r="U3136" s="145">
        <v>3116</v>
      </c>
      <c r="V3136" s="145">
        <v>2741296.1722123586</v>
      </c>
    </row>
    <row r="3137" spans="1:22" x14ac:dyDescent="0.35">
      <c r="A3137" s="70">
        <f t="shared" si="57"/>
        <v>3118</v>
      </c>
      <c r="B3137" s="145">
        <v>948786.23310045898</v>
      </c>
      <c r="U3137" s="145">
        <v>3117</v>
      </c>
      <c r="V3137" s="145">
        <v>-11309102.852874367</v>
      </c>
    </row>
    <row r="3138" spans="1:22" x14ac:dyDescent="0.35">
      <c r="A3138" s="70">
        <f t="shared" si="57"/>
        <v>3119</v>
      </c>
      <c r="B3138" s="145">
        <v>948786.23310045898</v>
      </c>
      <c r="U3138" s="145">
        <v>3118</v>
      </c>
      <c r="V3138" s="145">
        <v>25122467.531728867</v>
      </c>
    </row>
    <row r="3139" spans="1:22" x14ac:dyDescent="0.35">
      <c r="A3139" s="70">
        <f t="shared" si="57"/>
        <v>3120</v>
      </c>
      <c r="B3139" s="145">
        <v>948786.23310045898</v>
      </c>
      <c r="U3139" s="145">
        <v>3119</v>
      </c>
      <c r="V3139" s="145">
        <v>19946691.328851361</v>
      </c>
    </row>
    <row r="3140" spans="1:22" x14ac:dyDescent="0.35">
      <c r="A3140" s="70">
        <f t="shared" si="57"/>
        <v>3121</v>
      </c>
      <c r="B3140" s="145">
        <v>948786.23310045898</v>
      </c>
      <c r="U3140" s="145">
        <v>3120</v>
      </c>
      <c r="V3140" s="145">
        <v>895111.52437007427</v>
      </c>
    </row>
    <row r="3141" spans="1:22" x14ac:dyDescent="0.35">
      <c r="A3141" s="70">
        <f t="shared" si="57"/>
        <v>3122</v>
      </c>
      <c r="B3141" s="145">
        <v>948786.23310045898</v>
      </c>
      <c r="U3141" s="145">
        <v>3121</v>
      </c>
      <c r="V3141" s="145">
        <v>-10879978.6602968</v>
      </c>
    </row>
    <row r="3142" spans="1:22" x14ac:dyDescent="0.35">
      <c r="A3142" s="70">
        <f t="shared" si="57"/>
        <v>3123</v>
      </c>
      <c r="B3142" s="145">
        <v>948786.23310045898</v>
      </c>
      <c r="U3142" s="145">
        <v>3122</v>
      </c>
      <c r="V3142" s="145">
        <v>8900438.1405765153</v>
      </c>
    </row>
    <row r="3143" spans="1:22" x14ac:dyDescent="0.35">
      <c r="A3143" s="70">
        <f t="shared" si="57"/>
        <v>3124</v>
      </c>
      <c r="B3143" s="145">
        <v>948786.23310045898</v>
      </c>
      <c r="U3143" s="145">
        <v>3123</v>
      </c>
      <c r="V3143" s="145">
        <v>-1546505.5637361873</v>
      </c>
    </row>
    <row r="3144" spans="1:22" x14ac:dyDescent="0.35">
      <c r="A3144" s="70">
        <f t="shared" si="57"/>
        <v>3125</v>
      </c>
      <c r="B3144" s="145">
        <v>948786.23310045898</v>
      </c>
      <c r="U3144" s="145">
        <v>3124</v>
      </c>
      <c r="V3144" s="145">
        <v>12254738.112020861</v>
      </c>
    </row>
    <row r="3145" spans="1:22" x14ac:dyDescent="0.35">
      <c r="A3145" s="70">
        <f t="shared" si="57"/>
        <v>3126</v>
      </c>
      <c r="B3145" s="145">
        <v>948786.23310045898</v>
      </c>
      <c r="U3145" s="145">
        <v>3125</v>
      </c>
      <c r="V3145" s="145">
        <v>-24636413.771811828</v>
      </c>
    </row>
    <row r="3146" spans="1:22" x14ac:dyDescent="0.35">
      <c r="A3146" s="70">
        <f t="shared" si="57"/>
        <v>3127</v>
      </c>
      <c r="B3146" s="145">
        <v>948786.23310045898</v>
      </c>
      <c r="U3146" s="145">
        <v>3126</v>
      </c>
      <c r="V3146" s="145">
        <v>25652680.621000469</v>
      </c>
    </row>
    <row r="3147" spans="1:22" x14ac:dyDescent="0.35">
      <c r="A3147" s="70">
        <f t="shared" si="57"/>
        <v>3128</v>
      </c>
      <c r="B3147" s="145">
        <v>948786.23310045898</v>
      </c>
      <c r="U3147" s="145">
        <v>3127</v>
      </c>
      <c r="V3147" s="145">
        <v>-14137968.393117752</v>
      </c>
    </row>
    <row r="3148" spans="1:22" x14ac:dyDescent="0.35">
      <c r="A3148" s="70">
        <f t="shared" si="57"/>
        <v>3129</v>
      </c>
      <c r="B3148" s="145">
        <v>948786.23310045898</v>
      </c>
      <c r="U3148" s="145">
        <v>3128</v>
      </c>
      <c r="V3148" s="145">
        <v>1491780.8258632906</v>
      </c>
    </row>
    <row r="3149" spans="1:22" x14ac:dyDescent="0.35">
      <c r="A3149" s="70">
        <f t="shared" si="57"/>
        <v>3130</v>
      </c>
      <c r="B3149" s="145">
        <v>948786.23310045898</v>
      </c>
      <c r="U3149" s="145">
        <v>3129</v>
      </c>
      <c r="V3149" s="145">
        <v>3082620.474817194</v>
      </c>
    </row>
    <row r="3150" spans="1:22" x14ac:dyDescent="0.35">
      <c r="A3150" s="70">
        <f t="shared" si="57"/>
        <v>3131</v>
      </c>
      <c r="B3150" s="145">
        <v>948786.23310045898</v>
      </c>
      <c r="U3150" s="145">
        <v>3130</v>
      </c>
      <c r="V3150" s="145">
        <v>-6974025.2681842949</v>
      </c>
    </row>
    <row r="3151" spans="1:22" x14ac:dyDescent="0.35">
      <c r="A3151" s="70">
        <f t="shared" si="57"/>
        <v>3132</v>
      </c>
      <c r="B3151" s="145">
        <v>948786.23310045898</v>
      </c>
      <c r="U3151" s="145">
        <v>3131</v>
      </c>
      <c r="V3151" s="145">
        <v>-4653323.3893297166</v>
      </c>
    </row>
    <row r="3152" spans="1:22" x14ac:dyDescent="0.35">
      <c r="A3152" s="70">
        <f t="shared" si="57"/>
        <v>3133</v>
      </c>
      <c r="B3152" s="145">
        <v>948786.23310045898</v>
      </c>
      <c r="U3152" s="145">
        <v>3132</v>
      </c>
      <c r="V3152" s="145">
        <v>30543456.747842733</v>
      </c>
    </row>
    <row r="3153" spans="1:22" x14ac:dyDescent="0.35">
      <c r="A3153" s="70">
        <f t="shared" si="57"/>
        <v>3134</v>
      </c>
      <c r="B3153" s="145">
        <v>948786.23310045898</v>
      </c>
      <c r="U3153" s="145">
        <v>3133</v>
      </c>
      <c r="V3153" s="145">
        <v>5300374.9820395038</v>
      </c>
    </row>
    <row r="3154" spans="1:22" x14ac:dyDescent="0.35">
      <c r="A3154" s="70">
        <f t="shared" si="57"/>
        <v>3135</v>
      </c>
      <c r="B3154" s="145">
        <v>948786.23310045898</v>
      </c>
      <c r="U3154" s="145">
        <v>3134</v>
      </c>
      <c r="V3154" s="145">
        <v>11766152.195423748</v>
      </c>
    </row>
    <row r="3155" spans="1:22" x14ac:dyDescent="0.35">
      <c r="A3155" s="70">
        <f t="shared" si="57"/>
        <v>3136</v>
      </c>
      <c r="B3155" s="145">
        <v>948786.23310045898</v>
      </c>
      <c r="U3155" s="145">
        <v>3135</v>
      </c>
      <c r="V3155" s="145">
        <v>42238560.615787119</v>
      </c>
    </row>
    <row r="3156" spans="1:22" x14ac:dyDescent="0.35">
      <c r="A3156" s="70">
        <f t="shared" si="57"/>
        <v>3137</v>
      </c>
      <c r="B3156" s="145">
        <v>948786.23310045898</v>
      </c>
      <c r="U3156" s="145">
        <v>3136</v>
      </c>
      <c r="V3156" s="145">
        <v>1866746.461844556</v>
      </c>
    </row>
    <row r="3157" spans="1:22" x14ac:dyDescent="0.35">
      <c r="A3157" s="70">
        <f t="shared" si="57"/>
        <v>3138</v>
      </c>
      <c r="B3157" s="145">
        <v>948786.23310045898</v>
      </c>
      <c r="U3157" s="145">
        <v>3137</v>
      </c>
      <c r="V3157" s="145">
        <v>29564038.931468677</v>
      </c>
    </row>
    <row r="3158" spans="1:22" x14ac:dyDescent="0.35">
      <c r="A3158" s="70">
        <f t="shared" ref="A3158:A3221" si="58">A3157+1</f>
        <v>3139</v>
      </c>
      <c r="B3158" s="145">
        <v>948786.23310045898</v>
      </c>
      <c r="U3158" s="145">
        <v>3138</v>
      </c>
      <c r="V3158" s="145">
        <v>-11022932.401334388</v>
      </c>
    </row>
    <row r="3159" spans="1:22" x14ac:dyDescent="0.35">
      <c r="A3159" s="70">
        <f t="shared" si="58"/>
        <v>3140</v>
      </c>
      <c r="B3159" s="145">
        <v>948786.23310045898</v>
      </c>
      <c r="U3159" s="145">
        <v>3139</v>
      </c>
      <c r="V3159" s="145">
        <v>28619426.961660445</v>
      </c>
    </row>
    <row r="3160" spans="1:22" x14ac:dyDescent="0.35">
      <c r="A3160" s="70">
        <f t="shared" si="58"/>
        <v>3141</v>
      </c>
      <c r="B3160" s="145">
        <v>948786.23310045898</v>
      </c>
      <c r="U3160" s="145">
        <v>3140</v>
      </c>
      <c r="V3160" s="145">
        <v>159440.17063410208</v>
      </c>
    </row>
    <row r="3161" spans="1:22" x14ac:dyDescent="0.35">
      <c r="A3161" s="70">
        <f t="shared" si="58"/>
        <v>3142</v>
      </c>
      <c r="B3161" s="145">
        <v>948786.23310045898</v>
      </c>
      <c r="U3161" s="145">
        <v>3141</v>
      </c>
      <c r="V3161" s="145">
        <v>15881185.837513201</v>
      </c>
    </row>
    <row r="3162" spans="1:22" x14ac:dyDescent="0.35">
      <c r="A3162" s="70">
        <f t="shared" si="58"/>
        <v>3143</v>
      </c>
      <c r="B3162" s="145">
        <v>948786.23310045898</v>
      </c>
      <c r="U3162" s="145">
        <v>3142</v>
      </c>
      <c r="V3162" s="145">
        <v>-3904154.7530846931</v>
      </c>
    </row>
    <row r="3163" spans="1:22" x14ac:dyDescent="0.35">
      <c r="A3163" s="70">
        <f t="shared" si="58"/>
        <v>3144</v>
      </c>
      <c r="B3163" s="145">
        <v>948786.23310045898</v>
      </c>
      <c r="U3163" s="145">
        <v>3143</v>
      </c>
      <c r="V3163" s="145">
        <v>-61400.020969249308</v>
      </c>
    </row>
    <row r="3164" spans="1:22" x14ac:dyDescent="0.35">
      <c r="A3164" s="70">
        <f t="shared" si="58"/>
        <v>3145</v>
      </c>
      <c r="B3164" s="145">
        <v>948786.23310045898</v>
      </c>
      <c r="U3164" s="145">
        <v>3144</v>
      </c>
      <c r="V3164" s="145">
        <v>13983012.785056457</v>
      </c>
    </row>
    <row r="3165" spans="1:22" x14ac:dyDescent="0.35">
      <c r="A3165" s="70">
        <f t="shared" si="58"/>
        <v>3146</v>
      </c>
      <c r="B3165" s="145">
        <v>948786.23310045898</v>
      </c>
      <c r="U3165" s="145">
        <v>3145</v>
      </c>
      <c r="V3165" s="145">
        <v>-1074951.4427125994</v>
      </c>
    </row>
    <row r="3166" spans="1:22" x14ac:dyDescent="0.35">
      <c r="A3166" s="70">
        <f t="shared" si="58"/>
        <v>3147</v>
      </c>
      <c r="B3166" s="145">
        <v>948786.23310045898</v>
      </c>
      <c r="U3166" s="145">
        <v>3146</v>
      </c>
      <c r="V3166" s="145">
        <v>-25085216.048078716</v>
      </c>
    </row>
    <row r="3167" spans="1:22" x14ac:dyDescent="0.35">
      <c r="A3167" s="70">
        <f t="shared" si="58"/>
        <v>3148</v>
      </c>
      <c r="B3167" s="145">
        <v>948786.23310045898</v>
      </c>
      <c r="U3167" s="145">
        <v>3147</v>
      </c>
      <c r="V3167" s="145">
        <v>-2187216.2832882516</v>
      </c>
    </row>
    <row r="3168" spans="1:22" x14ac:dyDescent="0.35">
      <c r="A3168" s="70">
        <f t="shared" si="58"/>
        <v>3149</v>
      </c>
      <c r="B3168" s="145">
        <v>948786.23310045898</v>
      </c>
      <c r="U3168" s="145">
        <v>3148</v>
      </c>
      <c r="V3168" s="145">
        <v>-7028730.6004874222</v>
      </c>
    </row>
    <row r="3169" spans="1:22" x14ac:dyDescent="0.35">
      <c r="A3169" s="70">
        <f t="shared" si="58"/>
        <v>3150</v>
      </c>
      <c r="B3169" s="145">
        <v>948786.23310045898</v>
      </c>
      <c r="U3169" s="145">
        <v>3149</v>
      </c>
      <c r="V3169" s="145">
        <v>13954763.02423808</v>
      </c>
    </row>
    <row r="3170" spans="1:22" x14ac:dyDescent="0.35">
      <c r="A3170" s="70">
        <f t="shared" si="58"/>
        <v>3151</v>
      </c>
      <c r="B3170" s="145">
        <v>948786.23310045898</v>
      </c>
      <c r="U3170" s="145">
        <v>3150</v>
      </c>
      <c r="V3170" s="145">
        <v>4367743.0419000834</v>
      </c>
    </row>
    <row r="3171" spans="1:22" x14ac:dyDescent="0.35">
      <c r="A3171" s="70">
        <f t="shared" si="58"/>
        <v>3152</v>
      </c>
      <c r="B3171" s="145">
        <v>948786.23310045898</v>
      </c>
      <c r="U3171" s="145">
        <v>3151</v>
      </c>
      <c r="V3171" s="145">
        <v>15736829.26670526</v>
      </c>
    </row>
    <row r="3172" spans="1:22" x14ac:dyDescent="0.35">
      <c r="A3172" s="70">
        <f t="shared" si="58"/>
        <v>3153</v>
      </c>
      <c r="B3172" s="145">
        <v>948786.23310045898</v>
      </c>
      <c r="U3172" s="145">
        <v>3152</v>
      </c>
      <c r="V3172" s="145">
        <v>10868334.088749234</v>
      </c>
    </row>
    <row r="3173" spans="1:22" x14ac:dyDescent="0.35">
      <c r="A3173" s="70">
        <f t="shared" si="58"/>
        <v>3154</v>
      </c>
      <c r="B3173" s="145">
        <v>948786.23310045898</v>
      </c>
      <c r="U3173" s="145">
        <v>3153</v>
      </c>
      <c r="V3173" s="145">
        <v>11519057.672443684</v>
      </c>
    </row>
    <row r="3174" spans="1:22" x14ac:dyDescent="0.35">
      <c r="A3174" s="70">
        <f t="shared" si="58"/>
        <v>3155</v>
      </c>
      <c r="B3174" s="145">
        <v>948786.23310045898</v>
      </c>
      <c r="U3174" s="145">
        <v>3154</v>
      </c>
      <c r="V3174" s="145">
        <v>2427982.6234995946</v>
      </c>
    </row>
    <row r="3175" spans="1:22" x14ac:dyDescent="0.35">
      <c r="A3175" s="70">
        <f t="shared" si="58"/>
        <v>3156</v>
      </c>
      <c r="B3175" s="145">
        <v>948786.23310045898</v>
      </c>
      <c r="U3175" s="145">
        <v>3155</v>
      </c>
      <c r="V3175" s="145">
        <v>-16820235.248650596</v>
      </c>
    </row>
    <row r="3176" spans="1:22" x14ac:dyDescent="0.35">
      <c r="A3176" s="70">
        <f t="shared" si="58"/>
        <v>3157</v>
      </c>
      <c r="B3176" s="145">
        <v>948786.23310045898</v>
      </c>
      <c r="U3176" s="145">
        <v>3156</v>
      </c>
      <c r="V3176" s="145">
        <v>-18977762.650274944</v>
      </c>
    </row>
    <row r="3177" spans="1:22" x14ac:dyDescent="0.35">
      <c r="A3177" s="70">
        <f t="shared" si="58"/>
        <v>3158</v>
      </c>
      <c r="B3177" s="145">
        <v>948786.23310045898</v>
      </c>
      <c r="U3177" s="145">
        <v>3157</v>
      </c>
      <c r="V3177" s="145">
        <v>-11000296.860986762</v>
      </c>
    </row>
    <row r="3178" spans="1:22" x14ac:dyDescent="0.35">
      <c r="A3178" s="70">
        <f t="shared" si="58"/>
        <v>3159</v>
      </c>
      <c r="B3178" s="145">
        <v>948786.23310045898</v>
      </c>
      <c r="U3178" s="145">
        <v>3158</v>
      </c>
      <c r="V3178" s="145">
        <v>6329620.8740392923</v>
      </c>
    </row>
    <row r="3179" spans="1:22" x14ac:dyDescent="0.35">
      <c r="A3179" s="70">
        <f t="shared" si="58"/>
        <v>3160</v>
      </c>
      <c r="B3179" s="145">
        <v>948786.23310045898</v>
      </c>
      <c r="U3179" s="145">
        <v>3159</v>
      </c>
      <c r="V3179" s="145">
        <v>-30467501.484137982</v>
      </c>
    </row>
    <row r="3180" spans="1:22" x14ac:dyDescent="0.35">
      <c r="A3180" s="70">
        <f t="shared" si="58"/>
        <v>3161</v>
      </c>
      <c r="B3180" s="145">
        <v>948786.23310045898</v>
      </c>
      <c r="U3180" s="145">
        <v>3160</v>
      </c>
      <c r="V3180" s="145">
        <v>8656540.4028059281</v>
      </c>
    </row>
    <row r="3181" spans="1:22" x14ac:dyDescent="0.35">
      <c r="A3181" s="70">
        <f t="shared" si="58"/>
        <v>3162</v>
      </c>
      <c r="B3181" s="145">
        <v>948786.23310045898</v>
      </c>
      <c r="U3181" s="145">
        <v>3161</v>
      </c>
      <c r="V3181" s="145">
        <v>-2431535.8708656225</v>
      </c>
    </row>
    <row r="3182" spans="1:22" x14ac:dyDescent="0.35">
      <c r="A3182" s="70">
        <f t="shared" si="58"/>
        <v>3163</v>
      </c>
      <c r="B3182" s="145">
        <v>948786.23310045898</v>
      </c>
      <c r="U3182" s="145">
        <v>3162</v>
      </c>
      <c r="V3182" s="145">
        <v>-9838817.9647981133</v>
      </c>
    </row>
    <row r="3183" spans="1:22" x14ac:dyDescent="0.35">
      <c r="A3183" s="70">
        <f t="shared" si="58"/>
        <v>3164</v>
      </c>
      <c r="B3183" s="145">
        <v>948786.23310045898</v>
      </c>
      <c r="U3183" s="145">
        <v>3163</v>
      </c>
      <c r="V3183" s="145">
        <v>-1039716.5398779958</v>
      </c>
    </row>
    <row r="3184" spans="1:22" x14ac:dyDescent="0.35">
      <c r="A3184" s="70">
        <f t="shared" si="58"/>
        <v>3165</v>
      </c>
      <c r="B3184" s="145">
        <v>948786.23310045898</v>
      </c>
      <c r="U3184" s="145">
        <v>3164</v>
      </c>
      <c r="V3184" s="145">
        <v>-539574.481050767</v>
      </c>
    </row>
    <row r="3185" spans="1:22" x14ac:dyDescent="0.35">
      <c r="A3185" s="70">
        <f t="shared" si="58"/>
        <v>3166</v>
      </c>
      <c r="B3185" s="145">
        <v>948786.23310045898</v>
      </c>
      <c r="U3185" s="145">
        <v>3165</v>
      </c>
      <c r="V3185" s="145">
        <v>23906838.586379047</v>
      </c>
    </row>
    <row r="3186" spans="1:22" x14ac:dyDescent="0.35">
      <c r="A3186" s="70">
        <f t="shared" si="58"/>
        <v>3167</v>
      </c>
      <c r="B3186" s="145">
        <v>948786.23310045898</v>
      </c>
      <c r="U3186" s="145">
        <v>3166</v>
      </c>
      <c r="V3186" s="145">
        <v>-5840484.6213802733</v>
      </c>
    </row>
    <row r="3187" spans="1:22" x14ac:dyDescent="0.35">
      <c r="A3187" s="70">
        <f t="shared" si="58"/>
        <v>3168</v>
      </c>
      <c r="B3187" s="145">
        <v>948786.23310045898</v>
      </c>
      <c r="U3187" s="145">
        <v>3167</v>
      </c>
      <c r="V3187" s="145">
        <v>-14571352.121518552</v>
      </c>
    </row>
    <row r="3188" spans="1:22" x14ac:dyDescent="0.35">
      <c r="A3188" s="70">
        <f t="shared" si="58"/>
        <v>3169</v>
      </c>
      <c r="B3188" s="145">
        <v>948786.23310045898</v>
      </c>
      <c r="U3188" s="145">
        <v>3168</v>
      </c>
      <c r="V3188" s="145">
        <v>-8622513.0172196534</v>
      </c>
    </row>
    <row r="3189" spans="1:22" x14ac:dyDescent="0.35">
      <c r="A3189" s="70">
        <f t="shared" si="58"/>
        <v>3170</v>
      </c>
      <c r="B3189" s="145">
        <v>948786.23310045898</v>
      </c>
      <c r="U3189" s="145">
        <v>3169</v>
      </c>
      <c r="V3189" s="145">
        <v>14780692.1981708</v>
      </c>
    </row>
    <row r="3190" spans="1:22" x14ac:dyDescent="0.35">
      <c r="A3190" s="70">
        <f t="shared" si="58"/>
        <v>3171</v>
      </c>
      <c r="B3190" s="145">
        <v>948786.23310045898</v>
      </c>
      <c r="U3190" s="145">
        <v>3170</v>
      </c>
      <c r="V3190" s="145">
        <v>4675612.0801054612</v>
      </c>
    </row>
    <row r="3191" spans="1:22" x14ac:dyDescent="0.35">
      <c r="A3191" s="70">
        <f t="shared" si="58"/>
        <v>3172</v>
      </c>
      <c r="B3191" s="145">
        <v>948786.23310045898</v>
      </c>
      <c r="U3191" s="145">
        <v>3171</v>
      </c>
      <c r="V3191" s="145">
        <v>17534817.601492219</v>
      </c>
    </row>
    <row r="3192" spans="1:22" x14ac:dyDescent="0.35">
      <c r="A3192" s="70">
        <f t="shared" si="58"/>
        <v>3173</v>
      </c>
      <c r="B3192" s="145">
        <v>948786.23310045898</v>
      </c>
      <c r="U3192" s="145">
        <v>3172</v>
      </c>
      <c r="V3192" s="145">
        <v>7051116.7327731438</v>
      </c>
    </row>
    <row r="3193" spans="1:22" x14ac:dyDescent="0.35">
      <c r="A3193" s="70">
        <f t="shared" si="58"/>
        <v>3174</v>
      </c>
      <c r="B3193" s="145">
        <v>948786.23310045898</v>
      </c>
      <c r="U3193" s="145">
        <v>3173</v>
      </c>
      <c r="V3193" s="145">
        <v>46506022.574416883</v>
      </c>
    </row>
    <row r="3194" spans="1:22" x14ac:dyDescent="0.35">
      <c r="A3194" s="70">
        <f t="shared" si="58"/>
        <v>3175</v>
      </c>
      <c r="B3194" s="145">
        <v>948786.23310045898</v>
      </c>
      <c r="U3194" s="145">
        <v>3174</v>
      </c>
      <c r="V3194" s="145">
        <v>14216081.455561303</v>
      </c>
    </row>
    <row r="3195" spans="1:22" x14ac:dyDescent="0.35">
      <c r="A3195" s="70">
        <f t="shared" si="58"/>
        <v>3176</v>
      </c>
      <c r="B3195" s="145">
        <v>948786.23310045898</v>
      </c>
      <c r="U3195" s="145">
        <v>3175</v>
      </c>
      <c r="V3195" s="145">
        <v>14448640.191764139</v>
      </c>
    </row>
    <row r="3196" spans="1:22" x14ac:dyDescent="0.35">
      <c r="A3196" s="70">
        <f t="shared" si="58"/>
        <v>3177</v>
      </c>
      <c r="B3196" s="145">
        <v>948786.23310045898</v>
      </c>
      <c r="U3196" s="145">
        <v>3176</v>
      </c>
      <c r="V3196" s="145">
        <v>-9297958.2375232447</v>
      </c>
    </row>
    <row r="3197" spans="1:22" x14ac:dyDescent="0.35">
      <c r="A3197" s="70">
        <f t="shared" si="58"/>
        <v>3178</v>
      </c>
      <c r="B3197" s="145">
        <v>948786.23310045898</v>
      </c>
      <c r="U3197" s="145">
        <v>3177</v>
      </c>
      <c r="V3197" s="145">
        <v>-6892374.2736917622</v>
      </c>
    </row>
    <row r="3198" spans="1:22" x14ac:dyDescent="0.35">
      <c r="A3198" s="70">
        <f t="shared" si="58"/>
        <v>3179</v>
      </c>
      <c r="B3198" s="145">
        <v>948786.23310045898</v>
      </c>
      <c r="U3198" s="145">
        <v>3178</v>
      </c>
      <c r="V3198" s="145">
        <v>18701936.670963686</v>
      </c>
    </row>
    <row r="3199" spans="1:22" x14ac:dyDescent="0.35">
      <c r="A3199" s="70">
        <f t="shared" si="58"/>
        <v>3180</v>
      </c>
      <c r="B3199" s="145">
        <v>948786.23310045898</v>
      </c>
      <c r="U3199" s="145">
        <v>3179</v>
      </c>
      <c r="V3199" s="145">
        <v>433592.46199692041</v>
      </c>
    </row>
    <row r="3200" spans="1:22" x14ac:dyDescent="0.35">
      <c r="A3200" s="70">
        <f t="shared" si="58"/>
        <v>3181</v>
      </c>
      <c r="B3200" s="145">
        <v>948786.23310045898</v>
      </c>
      <c r="U3200" s="145">
        <v>3180</v>
      </c>
      <c r="V3200" s="145">
        <v>-18230827.526653685</v>
      </c>
    </row>
    <row r="3201" spans="1:22" x14ac:dyDescent="0.35">
      <c r="A3201" s="70">
        <f t="shared" si="58"/>
        <v>3182</v>
      </c>
      <c r="B3201" s="145">
        <v>948786.23310045898</v>
      </c>
      <c r="U3201" s="145">
        <v>3181</v>
      </c>
      <c r="V3201" s="145">
        <v>43871468.407374062</v>
      </c>
    </row>
    <row r="3202" spans="1:22" x14ac:dyDescent="0.35">
      <c r="A3202" s="70">
        <f t="shared" si="58"/>
        <v>3183</v>
      </c>
      <c r="B3202" s="145">
        <v>948786.23310045898</v>
      </c>
      <c r="U3202" s="145">
        <v>3182</v>
      </c>
      <c r="V3202" s="145">
        <v>116162.29255722463</v>
      </c>
    </row>
    <row r="3203" spans="1:22" x14ac:dyDescent="0.35">
      <c r="A3203" s="70">
        <f t="shared" si="58"/>
        <v>3184</v>
      </c>
      <c r="B3203" s="145">
        <v>948786.23310045898</v>
      </c>
      <c r="U3203" s="145">
        <v>3183</v>
      </c>
      <c r="V3203" s="145">
        <v>-5902638.3241706081</v>
      </c>
    </row>
    <row r="3204" spans="1:22" x14ac:dyDescent="0.35">
      <c r="A3204" s="70">
        <f t="shared" si="58"/>
        <v>3185</v>
      </c>
      <c r="B3204" s="145">
        <v>948786.23310045898</v>
      </c>
      <c r="U3204" s="145">
        <v>3184</v>
      </c>
      <c r="V3204" s="145">
        <v>6980099.1444305405</v>
      </c>
    </row>
    <row r="3205" spans="1:22" x14ac:dyDescent="0.35">
      <c r="A3205" s="70">
        <f t="shared" si="58"/>
        <v>3186</v>
      </c>
      <c r="B3205" s="145">
        <v>948786.23310045898</v>
      </c>
      <c r="U3205" s="145">
        <v>3185</v>
      </c>
      <c r="V3205" s="145">
        <v>-7393718.4361690134</v>
      </c>
    </row>
    <row r="3206" spans="1:22" x14ac:dyDescent="0.35">
      <c r="A3206" s="70">
        <f t="shared" si="58"/>
        <v>3187</v>
      </c>
      <c r="B3206" s="145">
        <v>948786.23310045898</v>
      </c>
      <c r="U3206" s="145">
        <v>3186</v>
      </c>
      <c r="V3206" s="145">
        <v>10560831.160785995</v>
      </c>
    </row>
    <row r="3207" spans="1:22" x14ac:dyDescent="0.35">
      <c r="A3207" s="70">
        <f t="shared" si="58"/>
        <v>3188</v>
      </c>
      <c r="B3207" s="145">
        <v>948786.23310045898</v>
      </c>
      <c r="U3207" s="145">
        <v>3187</v>
      </c>
      <c r="V3207" s="145">
        <v>-12645240.127099643</v>
      </c>
    </row>
    <row r="3208" spans="1:22" x14ac:dyDescent="0.35">
      <c r="A3208" s="70">
        <f t="shared" si="58"/>
        <v>3189</v>
      </c>
      <c r="B3208" s="145">
        <v>948786.23310045898</v>
      </c>
      <c r="U3208" s="145">
        <v>3188</v>
      </c>
      <c r="V3208" s="145">
        <v>3373057.7255458757</v>
      </c>
    </row>
    <row r="3209" spans="1:22" x14ac:dyDescent="0.35">
      <c r="A3209" s="70">
        <f t="shared" si="58"/>
        <v>3190</v>
      </c>
      <c r="B3209" s="145">
        <v>948786.23310045898</v>
      </c>
      <c r="U3209" s="145">
        <v>3189</v>
      </c>
      <c r="V3209" s="145">
        <v>61371825.357658207</v>
      </c>
    </row>
    <row r="3210" spans="1:22" x14ac:dyDescent="0.35">
      <c r="A3210" s="70">
        <f t="shared" si="58"/>
        <v>3191</v>
      </c>
      <c r="B3210" s="145">
        <v>948786.23310045898</v>
      </c>
      <c r="U3210" s="145">
        <v>3190</v>
      </c>
      <c r="V3210" s="145">
        <v>13204839.6790157</v>
      </c>
    </row>
    <row r="3211" spans="1:22" x14ac:dyDescent="0.35">
      <c r="A3211" s="70">
        <f t="shared" si="58"/>
        <v>3192</v>
      </c>
      <c r="B3211" s="145">
        <v>948786.23310045898</v>
      </c>
      <c r="U3211" s="145">
        <v>3191</v>
      </c>
      <c r="V3211" s="145">
        <v>34274034.721131705</v>
      </c>
    </row>
    <row r="3212" spans="1:22" x14ac:dyDescent="0.35">
      <c r="A3212" s="70">
        <f t="shared" si="58"/>
        <v>3193</v>
      </c>
      <c r="B3212" s="145">
        <v>948786.23310045898</v>
      </c>
      <c r="U3212" s="145">
        <v>3192</v>
      </c>
      <c r="V3212" s="145">
        <v>-15511630.781301817</v>
      </c>
    </row>
    <row r="3213" spans="1:22" x14ac:dyDescent="0.35">
      <c r="A3213" s="70">
        <f t="shared" si="58"/>
        <v>3194</v>
      </c>
      <c r="B3213" s="145">
        <v>948786.23310045898</v>
      </c>
      <c r="U3213" s="145">
        <v>3193</v>
      </c>
      <c r="V3213" s="145">
        <v>15768643.205554426</v>
      </c>
    </row>
    <row r="3214" spans="1:22" x14ac:dyDescent="0.35">
      <c r="A3214" s="70">
        <f t="shared" si="58"/>
        <v>3195</v>
      </c>
      <c r="B3214" s="145">
        <v>948786.23310045898</v>
      </c>
      <c r="U3214" s="145">
        <v>3194</v>
      </c>
      <c r="V3214" s="145">
        <v>27768431.573888049</v>
      </c>
    </row>
    <row r="3215" spans="1:22" x14ac:dyDescent="0.35">
      <c r="A3215" s="70">
        <f t="shared" si="58"/>
        <v>3196</v>
      </c>
      <c r="B3215" s="145">
        <v>948786.23310045898</v>
      </c>
      <c r="U3215" s="145">
        <v>3195</v>
      </c>
      <c r="V3215" s="145">
        <v>15393289.142291479</v>
      </c>
    </row>
    <row r="3216" spans="1:22" x14ac:dyDescent="0.35">
      <c r="A3216" s="70">
        <f t="shared" si="58"/>
        <v>3197</v>
      </c>
      <c r="B3216" s="145">
        <v>948786.23310045898</v>
      </c>
      <c r="U3216" s="145">
        <v>3196</v>
      </c>
      <c r="V3216" s="145">
        <v>-36233785.12059252</v>
      </c>
    </row>
    <row r="3217" spans="1:22" x14ac:dyDescent="0.35">
      <c r="A3217" s="70">
        <f t="shared" si="58"/>
        <v>3198</v>
      </c>
      <c r="B3217" s="145">
        <v>948786.23310045898</v>
      </c>
      <c r="U3217" s="145">
        <v>3197</v>
      </c>
      <c r="V3217" s="145">
        <v>9071911.4372329228</v>
      </c>
    </row>
    <row r="3218" spans="1:22" x14ac:dyDescent="0.35">
      <c r="A3218" s="70">
        <f t="shared" si="58"/>
        <v>3199</v>
      </c>
      <c r="B3218" s="145">
        <v>948786.23310045898</v>
      </c>
      <c r="U3218" s="145">
        <v>3198</v>
      </c>
      <c r="V3218" s="145">
        <v>-11121943.784437517</v>
      </c>
    </row>
    <row r="3219" spans="1:22" x14ac:dyDescent="0.35">
      <c r="A3219" s="70">
        <f t="shared" si="58"/>
        <v>3200</v>
      </c>
      <c r="B3219" s="145">
        <v>948786.23310045898</v>
      </c>
      <c r="U3219" s="145">
        <v>3199</v>
      </c>
      <c r="V3219" s="145">
        <v>40902200.086655125</v>
      </c>
    </row>
    <row r="3220" spans="1:22" x14ac:dyDescent="0.35">
      <c r="A3220" s="70">
        <f t="shared" si="58"/>
        <v>3201</v>
      </c>
      <c r="B3220" s="145">
        <v>948786.23310045898</v>
      </c>
      <c r="U3220" s="145">
        <v>3200</v>
      </c>
      <c r="V3220" s="145">
        <v>656675.67950083315</v>
      </c>
    </row>
    <row r="3221" spans="1:22" x14ac:dyDescent="0.35">
      <c r="A3221" s="70">
        <f t="shared" si="58"/>
        <v>3202</v>
      </c>
      <c r="B3221" s="145">
        <v>948786.23310045898</v>
      </c>
      <c r="U3221" s="145">
        <v>3201</v>
      </c>
      <c r="V3221" s="145">
        <v>-3309616.4604264945</v>
      </c>
    </row>
    <row r="3222" spans="1:22" x14ac:dyDescent="0.35">
      <c r="A3222" s="70">
        <f t="shared" ref="A3222:A3285" si="59">A3221+1</f>
        <v>3203</v>
      </c>
      <c r="B3222" s="145">
        <v>948786.23310045898</v>
      </c>
      <c r="U3222" s="145">
        <v>3202</v>
      </c>
      <c r="V3222" s="145">
        <v>40239942.31397555</v>
      </c>
    </row>
    <row r="3223" spans="1:22" x14ac:dyDescent="0.35">
      <c r="A3223" s="70">
        <f t="shared" si="59"/>
        <v>3204</v>
      </c>
      <c r="B3223" s="145">
        <v>948786.23310045898</v>
      </c>
      <c r="U3223" s="145">
        <v>3203</v>
      </c>
      <c r="V3223" s="145">
        <v>-5885358.30807928</v>
      </c>
    </row>
    <row r="3224" spans="1:22" x14ac:dyDescent="0.35">
      <c r="A3224" s="70">
        <f t="shared" si="59"/>
        <v>3205</v>
      </c>
      <c r="B3224" s="145">
        <v>948786.23310045898</v>
      </c>
      <c r="U3224" s="145">
        <v>3204</v>
      </c>
      <c r="V3224" s="145">
        <v>8756493.2768122032</v>
      </c>
    </row>
    <row r="3225" spans="1:22" x14ac:dyDescent="0.35">
      <c r="A3225" s="70">
        <f t="shared" si="59"/>
        <v>3206</v>
      </c>
      <c r="B3225" s="145">
        <v>948786.23310045898</v>
      </c>
      <c r="U3225" s="145">
        <v>3205</v>
      </c>
      <c r="V3225" s="145">
        <v>-7168996.4486751463</v>
      </c>
    </row>
    <row r="3226" spans="1:22" x14ac:dyDescent="0.35">
      <c r="A3226" s="70">
        <f t="shared" si="59"/>
        <v>3207</v>
      </c>
      <c r="B3226" s="145">
        <v>948786.23310045898</v>
      </c>
      <c r="U3226" s="145">
        <v>3206</v>
      </c>
      <c r="V3226" s="145">
        <v>37668339.69919575</v>
      </c>
    </row>
    <row r="3227" spans="1:22" x14ac:dyDescent="0.35">
      <c r="A3227" s="70">
        <f t="shared" si="59"/>
        <v>3208</v>
      </c>
      <c r="B3227" s="145">
        <v>948786.23310045898</v>
      </c>
      <c r="U3227" s="145">
        <v>3207</v>
      </c>
      <c r="V3227" s="145">
        <v>43743705.194786921</v>
      </c>
    </row>
    <row r="3228" spans="1:22" x14ac:dyDescent="0.35">
      <c r="A3228" s="70">
        <f t="shared" si="59"/>
        <v>3209</v>
      </c>
      <c r="B3228" s="145">
        <v>948786.23310045898</v>
      </c>
      <c r="U3228" s="145">
        <v>3208</v>
      </c>
      <c r="V3228" s="145">
        <v>16158051.153736074</v>
      </c>
    </row>
    <row r="3229" spans="1:22" x14ac:dyDescent="0.35">
      <c r="A3229" s="70">
        <f t="shared" si="59"/>
        <v>3210</v>
      </c>
      <c r="B3229" s="145">
        <v>948786.23310045898</v>
      </c>
      <c r="U3229" s="145">
        <v>3209</v>
      </c>
      <c r="V3229" s="145">
        <v>41423558.536194205</v>
      </c>
    </row>
    <row r="3230" spans="1:22" x14ac:dyDescent="0.35">
      <c r="A3230" s="70">
        <f t="shared" si="59"/>
        <v>3211</v>
      </c>
      <c r="B3230" s="145">
        <v>948786.23310045898</v>
      </c>
      <c r="U3230" s="145">
        <v>3210</v>
      </c>
      <c r="V3230" s="145">
        <v>-43351034.437038869</v>
      </c>
    </row>
    <row r="3231" spans="1:22" x14ac:dyDescent="0.35">
      <c r="A3231" s="70">
        <f t="shared" si="59"/>
        <v>3212</v>
      </c>
      <c r="B3231" s="145">
        <v>948786.23310045898</v>
      </c>
      <c r="U3231" s="145">
        <v>3211</v>
      </c>
      <c r="V3231" s="145">
        <v>25812227.099671893</v>
      </c>
    </row>
    <row r="3232" spans="1:22" x14ac:dyDescent="0.35">
      <c r="A3232" s="70">
        <f t="shared" si="59"/>
        <v>3213</v>
      </c>
      <c r="B3232" s="145">
        <v>948786.23310045898</v>
      </c>
      <c r="U3232" s="145">
        <v>3212</v>
      </c>
      <c r="V3232" s="145">
        <v>15409905.328832436</v>
      </c>
    </row>
    <row r="3233" spans="1:22" x14ac:dyDescent="0.35">
      <c r="A3233" s="70">
        <f t="shared" si="59"/>
        <v>3214</v>
      </c>
      <c r="B3233" s="145">
        <v>948786.23310045898</v>
      </c>
      <c r="U3233" s="145">
        <v>3213</v>
      </c>
      <c r="V3233" s="145">
        <v>16199908.696876615</v>
      </c>
    </row>
    <row r="3234" spans="1:22" x14ac:dyDescent="0.35">
      <c r="A3234" s="70">
        <f t="shared" si="59"/>
        <v>3215</v>
      </c>
      <c r="B3234" s="145">
        <v>948786.23310045898</v>
      </c>
      <c r="U3234" s="145">
        <v>3214</v>
      </c>
      <c r="V3234" s="145">
        <v>17319742.87749055</v>
      </c>
    </row>
    <row r="3235" spans="1:22" x14ac:dyDescent="0.35">
      <c r="A3235" s="70">
        <f t="shared" si="59"/>
        <v>3216</v>
      </c>
      <c r="B3235" s="145">
        <v>948786.23310045898</v>
      </c>
      <c r="U3235" s="145">
        <v>3215</v>
      </c>
      <c r="V3235" s="145">
        <v>13277274.821234599</v>
      </c>
    </row>
    <row r="3236" spans="1:22" x14ac:dyDescent="0.35">
      <c r="A3236" s="70">
        <f t="shared" si="59"/>
        <v>3217</v>
      </c>
      <c r="B3236" s="145">
        <v>948786.23310045898</v>
      </c>
      <c r="U3236" s="145">
        <v>3216</v>
      </c>
      <c r="V3236" s="145">
        <v>23354045.586304672</v>
      </c>
    </row>
    <row r="3237" spans="1:22" x14ac:dyDescent="0.35">
      <c r="A3237" s="70">
        <f t="shared" si="59"/>
        <v>3218</v>
      </c>
      <c r="B3237" s="145">
        <v>948786.23310045898</v>
      </c>
      <c r="U3237" s="145">
        <v>3217</v>
      </c>
      <c r="V3237" s="145">
        <v>-7238207.2355527561</v>
      </c>
    </row>
    <row r="3238" spans="1:22" x14ac:dyDescent="0.35">
      <c r="A3238" s="70">
        <f t="shared" si="59"/>
        <v>3219</v>
      </c>
      <c r="B3238" s="145">
        <v>948786.23310045898</v>
      </c>
      <c r="U3238" s="145">
        <v>3218</v>
      </c>
      <c r="V3238" s="145">
        <v>11869534.539502904</v>
      </c>
    </row>
    <row r="3239" spans="1:22" x14ac:dyDescent="0.35">
      <c r="A3239" s="70">
        <f t="shared" si="59"/>
        <v>3220</v>
      </c>
      <c r="B3239" s="145">
        <v>948786.23310045898</v>
      </c>
      <c r="U3239" s="145">
        <v>3219</v>
      </c>
      <c r="V3239" s="145">
        <v>40979325.748842098</v>
      </c>
    </row>
    <row r="3240" spans="1:22" x14ac:dyDescent="0.35">
      <c r="A3240" s="70">
        <f t="shared" si="59"/>
        <v>3221</v>
      </c>
      <c r="B3240" s="145">
        <v>948786.23310045898</v>
      </c>
      <c r="U3240" s="145">
        <v>3220</v>
      </c>
      <c r="V3240" s="145">
        <v>20019415.687912852</v>
      </c>
    </row>
    <row r="3241" spans="1:22" x14ac:dyDescent="0.35">
      <c r="A3241" s="70">
        <f t="shared" si="59"/>
        <v>3222</v>
      </c>
      <c r="B3241" s="145">
        <v>948786.23310045898</v>
      </c>
      <c r="U3241" s="145">
        <v>3221</v>
      </c>
      <c r="V3241" s="145">
        <v>12457565.958293229</v>
      </c>
    </row>
    <row r="3242" spans="1:22" x14ac:dyDescent="0.35">
      <c r="A3242" s="70">
        <f t="shared" si="59"/>
        <v>3223</v>
      </c>
      <c r="B3242" s="145">
        <v>948786.23310045898</v>
      </c>
      <c r="U3242" s="145">
        <v>3222</v>
      </c>
      <c r="V3242" s="145">
        <v>25796577.955936849</v>
      </c>
    </row>
    <row r="3243" spans="1:22" x14ac:dyDescent="0.35">
      <c r="A3243" s="70">
        <f t="shared" si="59"/>
        <v>3224</v>
      </c>
      <c r="B3243" s="145">
        <v>948786.23310045898</v>
      </c>
      <c r="U3243" s="145">
        <v>3223</v>
      </c>
      <c r="V3243" s="145">
        <v>-3716172.3577448577</v>
      </c>
    </row>
    <row r="3244" spans="1:22" x14ac:dyDescent="0.35">
      <c r="A3244" s="70">
        <f t="shared" si="59"/>
        <v>3225</v>
      </c>
      <c r="B3244" s="145">
        <v>948786.23310045898</v>
      </c>
      <c r="U3244" s="145">
        <v>3224</v>
      </c>
      <c r="V3244" s="145">
        <v>8159136.1986260489</v>
      </c>
    </row>
    <row r="3245" spans="1:22" x14ac:dyDescent="0.35">
      <c r="A3245" s="70">
        <f t="shared" si="59"/>
        <v>3226</v>
      </c>
      <c r="B3245" s="145">
        <v>948786.23310045898</v>
      </c>
      <c r="U3245" s="145">
        <v>3225</v>
      </c>
      <c r="V3245" s="145">
        <v>-8522999.9001385085</v>
      </c>
    </row>
    <row r="3246" spans="1:22" x14ac:dyDescent="0.35">
      <c r="A3246" s="70">
        <f t="shared" si="59"/>
        <v>3227</v>
      </c>
      <c r="B3246" s="145">
        <v>948786.23310045898</v>
      </c>
      <c r="U3246" s="145">
        <v>3226</v>
      </c>
      <c r="V3246" s="145">
        <v>-6914004.7286519222</v>
      </c>
    </row>
    <row r="3247" spans="1:22" x14ac:dyDescent="0.35">
      <c r="A3247" s="70">
        <f t="shared" si="59"/>
        <v>3228</v>
      </c>
      <c r="B3247" s="145">
        <v>948786.23310045898</v>
      </c>
      <c r="U3247" s="145">
        <v>3227</v>
      </c>
      <c r="V3247" s="145">
        <v>-29269263.690033209</v>
      </c>
    </row>
    <row r="3248" spans="1:22" x14ac:dyDescent="0.35">
      <c r="A3248" s="70">
        <f t="shared" si="59"/>
        <v>3229</v>
      </c>
      <c r="B3248" s="145">
        <v>948786.23310045898</v>
      </c>
      <c r="U3248" s="145">
        <v>3228</v>
      </c>
      <c r="V3248" s="145">
        <v>10858992.515624825</v>
      </c>
    </row>
    <row r="3249" spans="1:22" x14ac:dyDescent="0.35">
      <c r="A3249" s="70">
        <f t="shared" si="59"/>
        <v>3230</v>
      </c>
      <c r="B3249" s="145">
        <v>948786.23310045898</v>
      </c>
      <c r="U3249" s="145">
        <v>3229</v>
      </c>
      <c r="V3249" s="145">
        <v>-5533397.4274071287</v>
      </c>
    </row>
    <row r="3250" spans="1:22" x14ac:dyDescent="0.35">
      <c r="A3250" s="70">
        <f t="shared" si="59"/>
        <v>3231</v>
      </c>
      <c r="B3250" s="145">
        <v>948786.23310045898</v>
      </c>
      <c r="U3250" s="145">
        <v>3230</v>
      </c>
      <c r="V3250" s="145">
        <v>24873322.681451701</v>
      </c>
    </row>
    <row r="3251" spans="1:22" x14ac:dyDescent="0.35">
      <c r="A3251" s="70">
        <f t="shared" si="59"/>
        <v>3232</v>
      </c>
      <c r="B3251" s="145">
        <v>948786.23310045898</v>
      </c>
      <c r="U3251" s="145">
        <v>3231</v>
      </c>
      <c r="V3251" s="145">
        <v>18723058.396149926</v>
      </c>
    </row>
    <row r="3252" spans="1:22" x14ac:dyDescent="0.35">
      <c r="A3252" s="70">
        <f t="shared" si="59"/>
        <v>3233</v>
      </c>
      <c r="B3252" s="145">
        <v>948786.23310045898</v>
      </c>
      <c r="U3252" s="145">
        <v>3232</v>
      </c>
      <c r="V3252" s="145">
        <v>3106595.4292074628</v>
      </c>
    </row>
    <row r="3253" spans="1:22" x14ac:dyDescent="0.35">
      <c r="A3253" s="70">
        <f t="shared" si="59"/>
        <v>3234</v>
      </c>
      <c r="B3253" s="145">
        <v>948786.23310045898</v>
      </c>
      <c r="U3253" s="145">
        <v>3233</v>
      </c>
      <c r="V3253" s="145">
        <v>-23581519.971784309</v>
      </c>
    </row>
    <row r="3254" spans="1:22" x14ac:dyDescent="0.35">
      <c r="A3254" s="70">
        <f t="shared" si="59"/>
        <v>3235</v>
      </c>
      <c r="B3254" s="145">
        <v>948786.23310045898</v>
      </c>
      <c r="U3254" s="145">
        <v>3234</v>
      </c>
      <c r="V3254" s="145">
        <v>8987058.4595807083</v>
      </c>
    </row>
    <row r="3255" spans="1:22" x14ac:dyDescent="0.35">
      <c r="A3255" s="70">
        <f t="shared" si="59"/>
        <v>3236</v>
      </c>
      <c r="B3255" s="145">
        <v>948786.23310045898</v>
      </c>
      <c r="U3255" s="145">
        <v>3235</v>
      </c>
      <c r="V3255" s="145">
        <v>5727263.7897138968</v>
      </c>
    </row>
    <row r="3256" spans="1:22" x14ac:dyDescent="0.35">
      <c r="A3256" s="70">
        <f t="shared" si="59"/>
        <v>3237</v>
      </c>
      <c r="B3256" s="145">
        <v>948786.23310045898</v>
      </c>
      <c r="U3256" s="145">
        <v>3236</v>
      </c>
      <c r="V3256" s="145">
        <v>57016883.182323389</v>
      </c>
    </row>
    <row r="3257" spans="1:22" x14ac:dyDescent="0.35">
      <c r="A3257" s="70">
        <f t="shared" si="59"/>
        <v>3238</v>
      </c>
      <c r="B3257" s="145">
        <v>948786.23310045898</v>
      </c>
      <c r="U3257" s="145">
        <v>3237</v>
      </c>
      <c r="V3257" s="145">
        <v>7759017.0013503246</v>
      </c>
    </row>
    <row r="3258" spans="1:22" x14ac:dyDescent="0.35">
      <c r="A3258" s="70">
        <f t="shared" si="59"/>
        <v>3239</v>
      </c>
      <c r="B3258" s="145">
        <v>948786.23310045898</v>
      </c>
      <c r="U3258" s="145">
        <v>3238</v>
      </c>
      <c r="V3258" s="145">
        <v>16831121.003711902</v>
      </c>
    </row>
    <row r="3259" spans="1:22" x14ac:dyDescent="0.35">
      <c r="A3259" s="70">
        <f t="shared" si="59"/>
        <v>3240</v>
      </c>
      <c r="B3259" s="145">
        <v>948786.23310045898</v>
      </c>
      <c r="U3259" s="145">
        <v>3239</v>
      </c>
      <c r="V3259" s="145">
        <v>21816980.320867382</v>
      </c>
    </row>
    <row r="3260" spans="1:22" x14ac:dyDescent="0.35">
      <c r="A3260" s="70">
        <f t="shared" si="59"/>
        <v>3241</v>
      </c>
      <c r="B3260" s="145">
        <v>948786.23310045898</v>
      </c>
      <c r="U3260" s="145">
        <v>3240</v>
      </c>
      <c r="V3260" s="145">
        <v>29342826.110705514</v>
      </c>
    </row>
    <row r="3261" spans="1:22" x14ac:dyDescent="0.35">
      <c r="A3261" s="70">
        <f t="shared" si="59"/>
        <v>3242</v>
      </c>
      <c r="B3261" s="145">
        <v>948786.23310045898</v>
      </c>
      <c r="U3261" s="145">
        <v>3241</v>
      </c>
      <c r="V3261" s="145">
        <v>15350507.26387829</v>
      </c>
    </row>
    <row r="3262" spans="1:22" x14ac:dyDescent="0.35">
      <c r="A3262" s="70">
        <f t="shared" si="59"/>
        <v>3243</v>
      </c>
      <c r="B3262" s="145">
        <v>948786.23310045898</v>
      </c>
      <c r="U3262" s="145">
        <v>3242</v>
      </c>
      <c r="V3262" s="145">
        <v>28408839.712567955</v>
      </c>
    </row>
    <row r="3263" spans="1:22" x14ac:dyDescent="0.35">
      <c r="A3263" s="70">
        <f t="shared" si="59"/>
        <v>3244</v>
      </c>
      <c r="B3263" s="145">
        <v>948786.23310045898</v>
      </c>
      <c r="U3263" s="145">
        <v>3243</v>
      </c>
      <c r="V3263" s="145">
        <v>-18628977.771771312</v>
      </c>
    </row>
    <row r="3264" spans="1:22" x14ac:dyDescent="0.35">
      <c r="A3264" s="70">
        <f t="shared" si="59"/>
        <v>3245</v>
      </c>
      <c r="B3264" s="145">
        <v>948786.23310045898</v>
      </c>
      <c r="U3264" s="145">
        <v>3244</v>
      </c>
      <c r="V3264" s="145">
        <v>19776880.051053829</v>
      </c>
    </row>
    <row r="3265" spans="1:22" x14ac:dyDescent="0.35">
      <c r="A3265" s="70">
        <f t="shared" si="59"/>
        <v>3246</v>
      </c>
      <c r="B3265" s="145">
        <v>948786.23310045898</v>
      </c>
      <c r="U3265" s="145">
        <v>3245</v>
      </c>
      <c r="V3265" s="145">
        <v>-20331689.600410916</v>
      </c>
    </row>
    <row r="3266" spans="1:22" x14ac:dyDescent="0.35">
      <c r="A3266" s="70">
        <f t="shared" si="59"/>
        <v>3247</v>
      </c>
      <c r="B3266" s="145">
        <v>948786.23310045898</v>
      </c>
      <c r="U3266" s="145">
        <v>3246</v>
      </c>
      <c r="V3266" s="145">
        <v>8628767.4308501184</v>
      </c>
    </row>
    <row r="3267" spans="1:22" x14ac:dyDescent="0.35">
      <c r="A3267" s="70">
        <f t="shared" si="59"/>
        <v>3248</v>
      </c>
      <c r="B3267" s="145">
        <v>948786.23310045898</v>
      </c>
      <c r="U3267" s="145">
        <v>3247</v>
      </c>
      <c r="V3267" s="145">
        <v>2197657.9849213772</v>
      </c>
    </row>
    <row r="3268" spans="1:22" x14ac:dyDescent="0.35">
      <c r="A3268" s="70">
        <f t="shared" si="59"/>
        <v>3249</v>
      </c>
      <c r="B3268" s="145">
        <v>948786.23310045898</v>
      </c>
      <c r="U3268" s="145">
        <v>3248</v>
      </c>
      <c r="V3268" s="145">
        <v>-1158887.0637854822</v>
      </c>
    </row>
    <row r="3269" spans="1:22" x14ac:dyDescent="0.35">
      <c r="A3269" s="70">
        <f t="shared" si="59"/>
        <v>3250</v>
      </c>
      <c r="B3269" s="145">
        <v>948786.23310045898</v>
      </c>
      <c r="U3269" s="145">
        <v>3249</v>
      </c>
      <c r="V3269" s="145">
        <v>14277161.032410674</v>
      </c>
    </row>
    <row r="3270" spans="1:22" x14ac:dyDescent="0.35">
      <c r="A3270" s="70">
        <f t="shared" si="59"/>
        <v>3251</v>
      </c>
      <c r="B3270" s="145">
        <v>948786.23310045898</v>
      </c>
      <c r="U3270" s="145">
        <v>3250</v>
      </c>
      <c r="V3270" s="145">
        <v>24687136.386513874</v>
      </c>
    </row>
    <row r="3271" spans="1:22" x14ac:dyDescent="0.35">
      <c r="A3271" s="70">
        <f t="shared" si="59"/>
        <v>3252</v>
      </c>
      <c r="B3271" s="145">
        <v>948786.23310045898</v>
      </c>
      <c r="U3271" s="145">
        <v>3251</v>
      </c>
      <c r="V3271" s="145">
        <v>-7014122.6233998053</v>
      </c>
    </row>
    <row r="3272" spans="1:22" x14ac:dyDescent="0.35">
      <c r="A3272" s="70">
        <f t="shared" si="59"/>
        <v>3253</v>
      </c>
      <c r="B3272" s="145">
        <v>948786.23310045898</v>
      </c>
      <c r="U3272" s="145">
        <v>3252</v>
      </c>
      <c r="V3272" s="145">
        <v>5483202.2746804431</v>
      </c>
    </row>
    <row r="3273" spans="1:22" x14ac:dyDescent="0.35">
      <c r="A3273" s="70">
        <f t="shared" si="59"/>
        <v>3254</v>
      </c>
      <c r="B3273" s="145">
        <v>948786.23310045898</v>
      </c>
      <c r="U3273" s="145">
        <v>3253</v>
      </c>
      <c r="V3273" s="145">
        <v>-6618852.2423899099</v>
      </c>
    </row>
    <row r="3274" spans="1:22" x14ac:dyDescent="0.35">
      <c r="A3274" s="70">
        <f t="shared" si="59"/>
        <v>3255</v>
      </c>
      <c r="B3274" s="145">
        <v>948786.23310045898</v>
      </c>
      <c r="U3274" s="145">
        <v>3254</v>
      </c>
      <c r="V3274" s="145">
        <v>11661475.131781787</v>
      </c>
    </row>
    <row r="3275" spans="1:22" x14ac:dyDescent="0.35">
      <c r="A3275" s="70">
        <f t="shared" si="59"/>
        <v>3256</v>
      </c>
      <c r="B3275" s="145">
        <v>948786.23310045898</v>
      </c>
      <c r="U3275" s="145">
        <v>3255</v>
      </c>
      <c r="V3275" s="145">
        <v>-6076584.3684317097</v>
      </c>
    </row>
    <row r="3276" spans="1:22" x14ac:dyDescent="0.35">
      <c r="A3276" s="70">
        <f t="shared" si="59"/>
        <v>3257</v>
      </c>
      <c r="B3276" s="145">
        <v>948786.23310045898</v>
      </c>
      <c r="U3276" s="145">
        <v>3256</v>
      </c>
      <c r="V3276" s="145">
        <v>-7549546.3141832594</v>
      </c>
    </row>
    <row r="3277" spans="1:22" x14ac:dyDescent="0.35">
      <c r="A3277" s="70">
        <f t="shared" si="59"/>
        <v>3258</v>
      </c>
      <c r="B3277" s="145">
        <v>948786.23310045898</v>
      </c>
      <c r="U3277" s="145">
        <v>3257</v>
      </c>
      <c r="V3277" s="145">
        <v>6624962.1501267888</v>
      </c>
    </row>
    <row r="3278" spans="1:22" x14ac:dyDescent="0.35">
      <c r="A3278" s="70">
        <f t="shared" si="59"/>
        <v>3259</v>
      </c>
      <c r="B3278" s="145">
        <v>948786.23310045898</v>
      </c>
      <c r="U3278" s="145">
        <v>3258</v>
      </c>
      <c r="V3278" s="145">
        <v>1624932.9049670547</v>
      </c>
    </row>
    <row r="3279" spans="1:22" x14ac:dyDescent="0.35">
      <c r="A3279" s="70">
        <f t="shared" si="59"/>
        <v>3260</v>
      </c>
      <c r="B3279" s="145">
        <v>948786.23310045898</v>
      </c>
      <c r="U3279" s="145">
        <v>3259</v>
      </c>
      <c r="V3279" s="145">
        <v>26986.265469998121</v>
      </c>
    </row>
    <row r="3280" spans="1:22" x14ac:dyDescent="0.35">
      <c r="A3280" s="70">
        <f t="shared" si="59"/>
        <v>3261</v>
      </c>
      <c r="B3280" s="145">
        <v>948786.23310045898</v>
      </c>
      <c r="U3280" s="145">
        <v>3260</v>
      </c>
      <c r="V3280" s="145">
        <v>27249306.676036432</v>
      </c>
    </row>
    <row r="3281" spans="1:22" x14ac:dyDescent="0.35">
      <c r="A3281" s="70">
        <f t="shared" si="59"/>
        <v>3262</v>
      </c>
      <c r="B3281" s="145">
        <v>948786.23310045898</v>
      </c>
      <c r="U3281" s="145">
        <v>3261</v>
      </c>
      <c r="V3281" s="145">
        <v>437954.33611513674</v>
      </c>
    </row>
    <row r="3282" spans="1:22" x14ac:dyDescent="0.35">
      <c r="A3282" s="70">
        <f t="shared" si="59"/>
        <v>3263</v>
      </c>
      <c r="B3282" s="145">
        <v>948786.23310045898</v>
      </c>
      <c r="U3282" s="145">
        <v>3262</v>
      </c>
      <c r="V3282" s="145">
        <v>-31095633.866111394</v>
      </c>
    </row>
    <row r="3283" spans="1:22" x14ac:dyDescent="0.35">
      <c r="A3283" s="70">
        <f t="shared" si="59"/>
        <v>3264</v>
      </c>
      <c r="B3283" s="145">
        <v>948786.23310045898</v>
      </c>
      <c r="U3283" s="145">
        <v>3263</v>
      </c>
      <c r="V3283" s="145">
        <v>3858244.6386145204</v>
      </c>
    </row>
    <row r="3284" spans="1:22" x14ac:dyDescent="0.35">
      <c r="A3284" s="70">
        <f t="shared" si="59"/>
        <v>3265</v>
      </c>
      <c r="B3284" s="145">
        <v>948786.23310045898</v>
      </c>
      <c r="U3284" s="145">
        <v>3264</v>
      </c>
      <c r="V3284" s="145">
        <v>-3561841.632731393</v>
      </c>
    </row>
    <row r="3285" spans="1:22" x14ac:dyDescent="0.35">
      <c r="A3285" s="70">
        <f t="shared" si="59"/>
        <v>3266</v>
      </c>
      <c r="B3285" s="145">
        <v>948786.23310045898</v>
      </c>
      <c r="U3285" s="145">
        <v>3265</v>
      </c>
      <c r="V3285" s="145">
        <v>-3629319.6079567224</v>
      </c>
    </row>
    <row r="3286" spans="1:22" x14ac:dyDescent="0.35">
      <c r="A3286" s="70">
        <f t="shared" ref="A3286:A3349" si="60">A3285+1</f>
        <v>3267</v>
      </c>
      <c r="B3286" s="145">
        <v>948786.23310045898</v>
      </c>
      <c r="U3286" s="145">
        <v>3266</v>
      </c>
      <c r="V3286" s="145">
        <v>214277.81252346188</v>
      </c>
    </row>
    <row r="3287" spans="1:22" x14ac:dyDescent="0.35">
      <c r="A3287" s="70">
        <f t="shared" si="60"/>
        <v>3268</v>
      </c>
      <c r="B3287" s="145">
        <v>948786.23310045898</v>
      </c>
      <c r="U3287" s="145">
        <v>3267</v>
      </c>
      <c r="V3287" s="145">
        <v>10085852.342054266</v>
      </c>
    </row>
    <row r="3288" spans="1:22" x14ac:dyDescent="0.35">
      <c r="A3288" s="70">
        <f t="shared" si="60"/>
        <v>3269</v>
      </c>
      <c r="B3288" s="145">
        <v>948786.23310045898</v>
      </c>
      <c r="U3288" s="145">
        <v>3268</v>
      </c>
      <c r="V3288" s="145">
        <v>30257958.73658596</v>
      </c>
    </row>
    <row r="3289" spans="1:22" x14ac:dyDescent="0.35">
      <c r="A3289" s="70">
        <f t="shared" si="60"/>
        <v>3270</v>
      </c>
      <c r="B3289" s="145">
        <v>948786.23310045898</v>
      </c>
      <c r="U3289" s="145">
        <v>3269</v>
      </c>
      <c r="V3289" s="145">
        <v>-5877975.7313868012</v>
      </c>
    </row>
    <row r="3290" spans="1:22" x14ac:dyDescent="0.35">
      <c r="A3290" s="70">
        <f t="shared" si="60"/>
        <v>3271</v>
      </c>
      <c r="B3290" s="145">
        <v>948786.23310045898</v>
      </c>
      <c r="U3290" s="145">
        <v>3270</v>
      </c>
      <c r="V3290" s="145">
        <v>-17886516.764953151</v>
      </c>
    </row>
    <row r="3291" spans="1:22" x14ac:dyDescent="0.35">
      <c r="A3291" s="70">
        <f t="shared" si="60"/>
        <v>3272</v>
      </c>
      <c r="B3291" s="145">
        <v>948786.23310045898</v>
      </c>
      <c r="U3291" s="145">
        <v>3271</v>
      </c>
      <c r="V3291" s="145">
        <v>21690767.541205131</v>
      </c>
    </row>
    <row r="3292" spans="1:22" x14ac:dyDescent="0.35">
      <c r="A3292" s="70">
        <f t="shared" si="60"/>
        <v>3273</v>
      </c>
      <c r="B3292" s="145">
        <v>948786.23310045898</v>
      </c>
      <c r="U3292" s="145">
        <v>3272</v>
      </c>
      <c r="V3292" s="145">
        <v>29304982.143149354</v>
      </c>
    </row>
    <row r="3293" spans="1:22" x14ac:dyDescent="0.35">
      <c r="A3293" s="70">
        <f t="shared" si="60"/>
        <v>3274</v>
      </c>
      <c r="B3293" s="145">
        <v>948786.23310045898</v>
      </c>
      <c r="U3293" s="145">
        <v>3273</v>
      </c>
      <c r="V3293" s="145">
        <v>32932496.674386762</v>
      </c>
    </row>
    <row r="3294" spans="1:22" x14ac:dyDescent="0.35">
      <c r="A3294" s="70">
        <f t="shared" si="60"/>
        <v>3275</v>
      </c>
      <c r="B3294" s="145">
        <v>948786.23310045898</v>
      </c>
      <c r="U3294" s="145">
        <v>3274</v>
      </c>
      <c r="V3294" s="145">
        <v>863950.63896261901</v>
      </c>
    </row>
    <row r="3295" spans="1:22" x14ac:dyDescent="0.35">
      <c r="A3295" s="70">
        <f t="shared" si="60"/>
        <v>3276</v>
      </c>
      <c r="B3295" s="145">
        <v>948786.23310045898</v>
      </c>
      <c r="U3295" s="145">
        <v>3275</v>
      </c>
      <c r="V3295" s="145">
        <v>-3854496.8970949017</v>
      </c>
    </row>
    <row r="3296" spans="1:22" x14ac:dyDescent="0.35">
      <c r="A3296" s="70">
        <f t="shared" si="60"/>
        <v>3277</v>
      </c>
      <c r="B3296" s="145">
        <v>948786.23310045898</v>
      </c>
      <c r="U3296" s="145">
        <v>3276</v>
      </c>
      <c r="V3296" s="145">
        <v>1910554.441046983</v>
      </c>
    </row>
    <row r="3297" spans="1:22" x14ac:dyDescent="0.35">
      <c r="A3297" s="70">
        <f t="shared" si="60"/>
        <v>3278</v>
      </c>
      <c r="B3297" s="145">
        <v>948786.23310045898</v>
      </c>
      <c r="U3297" s="145">
        <v>3277</v>
      </c>
      <c r="V3297" s="145">
        <v>46083298.686433174</v>
      </c>
    </row>
    <row r="3298" spans="1:22" x14ac:dyDescent="0.35">
      <c r="A3298" s="70">
        <f t="shared" si="60"/>
        <v>3279</v>
      </c>
      <c r="B3298" s="145">
        <v>948786.23310045898</v>
      </c>
      <c r="U3298" s="145">
        <v>3278</v>
      </c>
      <c r="V3298" s="145">
        <v>8346949.1935082227</v>
      </c>
    </row>
    <row r="3299" spans="1:22" x14ac:dyDescent="0.35">
      <c r="A3299" s="70">
        <f t="shared" si="60"/>
        <v>3280</v>
      </c>
      <c r="B3299" s="145">
        <v>948786.23310045898</v>
      </c>
      <c r="U3299" s="145">
        <v>3279</v>
      </c>
      <c r="V3299" s="145">
        <v>27502864.210154023</v>
      </c>
    </row>
    <row r="3300" spans="1:22" x14ac:dyDescent="0.35">
      <c r="A3300" s="70">
        <f t="shared" si="60"/>
        <v>3281</v>
      </c>
      <c r="B3300" s="145">
        <v>948786.23310045898</v>
      </c>
      <c r="U3300" s="145">
        <v>3280</v>
      </c>
      <c r="V3300" s="145">
        <v>3850109.9911031723</v>
      </c>
    </row>
    <row r="3301" spans="1:22" x14ac:dyDescent="0.35">
      <c r="A3301" s="70">
        <f t="shared" si="60"/>
        <v>3282</v>
      </c>
      <c r="B3301" s="145">
        <v>948786.23310045898</v>
      </c>
      <c r="U3301" s="145">
        <v>3281</v>
      </c>
      <c r="V3301" s="145">
        <v>6041825.168382626</v>
      </c>
    </row>
    <row r="3302" spans="1:22" x14ac:dyDescent="0.35">
      <c r="A3302" s="70">
        <f t="shared" si="60"/>
        <v>3283</v>
      </c>
      <c r="B3302" s="145">
        <v>948786.23310045898</v>
      </c>
      <c r="U3302" s="145">
        <v>3282</v>
      </c>
      <c r="V3302" s="145">
        <v>-15165182.233267486</v>
      </c>
    </row>
    <row r="3303" spans="1:22" x14ac:dyDescent="0.35">
      <c r="A3303" s="70">
        <f t="shared" si="60"/>
        <v>3284</v>
      </c>
      <c r="B3303" s="145">
        <v>948786.23310045898</v>
      </c>
      <c r="U3303" s="145">
        <v>3283</v>
      </c>
      <c r="V3303" s="145">
        <v>-2228360.0650672894</v>
      </c>
    </row>
    <row r="3304" spans="1:22" x14ac:dyDescent="0.35">
      <c r="A3304" s="70">
        <f t="shared" si="60"/>
        <v>3285</v>
      </c>
      <c r="B3304" s="145">
        <v>948786.23310045898</v>
      </c>
      <c r="U3304" s="145">
        <v>3284</v>
      </c>
      <c r="V3304" s="145">
        <v>6419843.2740539908</v>
      </c>
    </row>
    <row r="3305" spans="1:22" x14ac:dyDescent="0.35">
      <c r="A3305" s="70">
        <f t="shared" si="60"/>
        <v>3286</v>
      </c>
      <c r="B3305" s="145">
        <v>948786.23310045898</v>
      </c>
      <c r="U3305" s="145">
        <v>3285</v>
      </c>
      <c r="V3305" s="145">
        <v>5449936.1444092765</v>
      </c>
    </row>
    <row r="3306" spans="1:22" x14ac:dyDescent="0.35">
      <c r="A3306" s="70">
        <f t="shared" si="60"/>
        <v>3287</v>
      </c>
      <c r="B3306" s="145">
        <v>948786.23310045898</v>
      </c>
      <c r="U3306" s="145">
        <v>3286</v>
      </c>
      <c r="V3306" s="145">
        <v>5493809.4748064652</v>
      </c>
    </row>
    <row r="3307" spans="1:22" x14ac:dyDescent="0.35">
      <c r="A3307" s="70">
        <f t="shared" si="60"/>
        <v>3288</v>
      </c>
      <c r="B3307" s="145">
        <v>948786.23310045898</v>
      </c>
      <c r="U3307" s="145">
        <v>3287</v>
      </c>
      <c r="V3307" s="145">
        <v>11932961.555735376</v>
      </c>
    </row>
    <row r="3308" spans="1:22" x14ac:dyDescent="0.35">
      <c r="A3308" s="70">
        <f t="shared" si="60"/>
        <v>3289</v>
      </c>
      <c r="B3308" s="145">
        <v>948786.23310045898</v>
      </c>
      <c r="U3308" s="145">
        <v>3288</v>
      </c>
      <c r="V3308" s="145">
        <v>8412379.993870724</v>
      </c>
    </row>
    <row r="3309" spans="1:22" x14ac:dyDescent="0.35">
      <c r="A3309" s="70">
        <f t="shared" si="60"/>
        <v>3290</v>
      </c>
      <c r="B3309" s="145">
        <v>948786.23310045898</v>
      </c>
      <c r="U3309" s="145">
        <v>3289</v>
      </c>
      <c r="V3309" s="145">
        <v>-9159781.7870829739</v>
      </c>
    </row>
    <row r="3310" spans="1:22" x14ac:dyDescent="0.35">
      <c r="A3310" s="70">
        <f t="shared" si="60"/>
        <v>3291</v>
      </c>
      <c r="B3310" s="145">
        <v>948786.23310045898</v>
      </c>
      <c r="U3310" s="145">
        <v>3290</v>
      </c>
      <c r="V3310" s="145">
        <v>-3665490.0505386144</v>
      </c>
    </row>
    <row r="3311" spans="1:22" x14ac:dyDescent="0.35">
      <c r="A3311" s="70">
        <f t="shared" si="60"/>
        <v>3292</v>
      </c>
      <c r="B3311" s="145">
        <v>948786.23310045898</v>
      </c>
      <c r="U3311" s="145">
        <v>3291</v>
      </c>
      <c r="V3311" s="145">
        <v>-558104.6789479591</v>
      </c>
    </row>
    <row r="3312" spans="1:22" x14ac:dyDescent="0.35">
      <c r="A3312" s="70">
        <f t="shared" si="60"/>
        <v>3293</v>
      </c>
      <c r="B3312" s="145">
        <v>948786.23310045898</v>
      </c>
      <c r="U3312" s="145">
        <v>3292</v>
      </c>
      <c r="V3312" s="145">
        <v>-851866.41593906283</v>
      </c>
    </row>
    <row r="3313" spans="1:22" x14ac:dyDescent="0.35">
      <c r="A3313" s="70">
        <f t="shared" si="60"/>
        <v>3294</v>
      </c>
      <c r="B3313" s="145">
        <v>948786.23310045898</v>
      </c>
      <c r="U3313" s="145">
        <v>3293</v>
      </c>
      <c r="V3313" s="145">
        <v>21367163.635546789</v>
      </c>
    </row>
    <row r="3314" spans="1:22" x14ac:dyDescent="0.35">
      <c r="A3314" s="70">
        <f t="shared" si="60"/>
        <v>3295</v>
      </c>
      <c r="B3314" s="145">
        <v>948786.23310045898</v>
      </c>
      <c r="U3314" s="145">
        <v>3294</v>
      </c>
      <c r="V3314" s="145">
        <v>-15501583.219983213</v>
      </c>
    </row>
    <row r="3315" spans="1:22" x14ac:dyDescent="0.35">
      <c r="A3315" s="70">
        <f t="shared" si="60"/>
        <v>3296</v>
      </c>
      <c r="B3315" s="145">
        <v>948786.23310045898</v>
      </c>
      <c r="U3315" s="145">
        <v>3295</v>
      </c>
      <c r="V3315" s="145">
        <v>-3919440.8625540584</v>
      </c>
    </row>
    <row r="3316" spans="1:22" x14ac:dyDescent="0.35">
      <c r="A3316" s="70">
        <f t="shared" si="60"/>
        <v>3297</v>
      </c>
      <c r="B3316" s="145">
        <v>948786.23310045898</v>
      </c>
      <c r="U3316" s="145">
        <v>3296</v>
      </c>
      <c r="V3316" s="145">
        <v>24722335.074057996</v>
      </c>
    </row>
    <row r="3317" spans="1:22" x14ac:dyDescent="0.35">
      <c r="A3317" s="70">
        <f t="shared" si="60"/>
        <v>3298</v>
      </c>
      <c r="B3317" s="145">
        <v>948786.23310045898</v>
      </c>
      <c r="U3317" s="145">
        <v>3297</v>
      </c>
      <c r="V3317" s="145">
        <v>47379181.388712786</v>
      </c>
    </row>
    <row r="3318" spans="1:22" x14ac:dyDescent="0.35">
      <c r="A3318" s="70">
        <f t="shared" si="60"/>
        <v>3299</v>
      </c>
      <c r="B3318" s="145">
        <v>948786.23310045898</v>
      </c>
      <c r="U3318" s="145">
        <v>3298</v>
      </c>
      <c r="V3318" s="145">
        <v>14681729.642914038</v>
      </c>
    </row>
    <row r="3319" spans="1:22" x14ac:dyDescent="0.35">
      <c r="A3319" s="70">
        <f t="shared" si="60"/>
        <v>3300</v>
      </c>
      <c r="B3319" s="145">
        <v>948786.23310045898</v>
      </c>
      <c r="U3319" s="145">
        <v>3299</v>
      </c>
      <c r="V3319" s="145">
        <v>4873188.2583419867</v>
      </c>
    </row>
    <row r="3320" spans="1:22" x14ac:dyDescent="0.35">
      <c r="A3320" s="70">
        <f t="shared" si="60"/>
        <v>3301</v>
      </c>
      <c r="B3320" s="145">
        <v>948786.23310045898</v>
      </c>
      <c r="U3320" s="145">
        <v>3300</v>
      </c>
      <c r="V3320" s="145">
        <v>-4104532.8878020234</v>
      </c>
    </row>
    <row r="3321" spans="1:22" x14ac:dyDescent="0.35">
      <c r="A3321" s="70">
        <f t="shared" si="60"/>
        <v>3302</v>
      </c>
      <c r="B3321" s="145">
        <v>948786.23310045898</v>
      </c>
      <c r="U3321" s="145">
        <v>3301</v>
      </c>
      <c r="V3321" s="145">
        <v>-14327100.631200138</v>
      </c>
    </row>
    <row r="3322" spans="1:22" x14ac:dyDescent="0.35">
      <c r="A3322" s="70">
        <f t="shared" si="60"/>
        <v>3303</v>
      </c>
      <c r="B3322" s="145">
        <v>948786.23310045898</v>
      </c>
      <c r="U3322" s="145">
        <v>3302</v>
      </c>
      <c r="V3322" s="145">
        <v>8021283.4337510541</v>
      </c>
    </row>
    <row r="3323" spans="1:22" x14ac:dyDescent="0.35">
      <c r="A3323" s="70">
        <f t="shared" si="60"/>
        <v>3304</v>
      </c>
      <c r="B3323" s="145">
        <v>948786.23310045898</v>
      </c>
      <c r="U3323" s="145">
        <v>3303</v>
      </c>
      <c r="V3323" s="145">
        <v>-21453054.148185942</v>
      </c>
    </row>
    <row r="3324" spans="1:22" x14ac:dyDescent="0.35">
      <c r="A3324" s="70">
        <f t="shared" si="60"/>
        <v>3305</v>
      </c>
      <c r="B3324" s="145">
        <v>948786.23310045898</v>
      </c>
      <c r="U3324" s="145">
        <v>3304</v>
      </c>
      <c r="V3324" s="145">
        <v>-21314972.174997009</v>
      </c>
    </row>
    <row r="3325" spans="1:22" x14ac:dyDescent="0.35">
      <c r="A3325" s="70">
        <f t="shared" si="60"/>
        <v>3306</v>
      </c>
      <c r="B3325" s="145">
        <v>948786.23310045898</v>
      </c>
      <c r="U3325" s="145">
        <v>3305</v>
      </c>
      <c r="V3325" s="145">
        <v>16745887.122195493</v>
      </c>
    </row>
    <row r="3326" spans="1:22" x14ac:dyDescent="0.35">
      <c r="A3326" s="70">
        <f t="shared" si="60"/>
        <v>3307</v>
      </c>
      <c r="B3326" s="145">
        <v>948786.23310045898</v>
      </c>
      <c r="U3326" s="145">
        <v>3306</v>
      </c>
      <c r="V3326" s="145">
        <v>-11351191.426910549</v>
      </c>
    </row>
    <row r="3327" spans="1:22" x14ac:dyDescent="0.35">
      <c r="A3327" s="70">
        <f t="shared" si="60"/>
        <v>3308</v>
      </c>
      <c r="B3327" s="145">
        <v>948786.23310045898</v>
      </c>
      <c r="U3327" s="145">
        <v>3307</v>
      </c>
      <c r="V3327" s="145">
        <v>47874621.795508958</v>
      </c>
    </row>
    <row r="3328" spans="1:22" x14ac:dyDescent="0.35">
      <c r="A3328" s="70">
        <f t="shared" si="60"/>
        <v>3309</v>
      </c>
      <c r="B3328" s="145">
        <v>948786.23310045898</v>
      </c>
      <c r="U3328" s="145">
        <v>3308</v>
      </c>
      <c r="V3328" s="145">
        <v>-6656077.9735751264</v>
      </c>
    </row>
    <row r="3329" spans="1:22" x14ac:dyDescent="0.35">
      <c r="A3329" s="70">
        <f t="shared" si="60"/>
        <v>3310</v>
      </c>
      <c r="B3329" s="145">
        <v>948786.23310045898</v>
      </c>
      <c r="U3329" s="145">
        <v>3309</v>
      </c>
      <c r="V3329" s="145">
        <v>-18369579.501702793</v>
      </c>
    </row>
    <row r="3330" spans="1:22" x14ac:dyDescent="0.35">
      <c r="A3330" s="70">
        <f t="shared" si="60"/>
        <v>3311</v>
      </c>
      <c r="B3330" s="145">
        <v>948786.23310045898</v>
      </c>
      <c r="U3330" s="145">
        <v>3310</v>
      </c>
      <c r="V3330" s="145">
        <v>-3091753.022944551</v>
      </c>
    </row>
    <row r="3331" spans="1:22" x14ac:dyDescent="0.35">
      <c r="A3331" s="70">
        <f t="shared" si="60"/>
        <v>3312</v>
      </c>
      <c r="B3331" s="145">
        <v>948786.23310045898</v>
      </c>
      <c r="U3331" s="145">
        <v>3311</v>
      </c>
      <c r="V3331" s="145">
        <v>6407572.8855363205</v>
      </c>
    </row>
    <row r="3332" spans="1:22" x14ac:dyDescent="0.35">
      <c r="A3332" s="70">
        <f t="shared" si="60"/>
        <v>3313</v>
      </c>
      <c r="B3332" s="145">
        <v>948786.23310045898</v>
      </c>
      <c r="U3332" s="145">
        <v>3312</v>
      </c>
      <c r="V3332" s="145">
        <v>-2012982.1503488682</v>
      </c>
    </row>
    <row r="3333" spans="1:22" x14ac:dyDescent="0.35">
      <c r="A3333" s="70">
        <f t="shared" si="60"/>
        <v>3314</v>
      </c>
      <c r="B3333" s="145">
        <v>948786.23310045898</v>
      </c>
      <c r="U3333" s="145">
        <v>3313</v>
      </c>
      <c r="V3333" s="145">
        <v>-15129064.593840836</v>
      </c>
    </row>
    <row r="3334" spans="1:22" x14ac:dyDescent="0.35">
      <c r="A3334" s="70">
        <f t="shared" si="60"/>
        <v>3315</v>
      </c>
      <c r="B3334" s="145">
        <v>948786.23310045898</v>
      </c>
      <c r="U3334" s="145">
        <v>3314</v>
      </c>
      <c r="V3334" s="145">
        <v>-9735381.1553479675</v>
      </c>
    </row>
    <row r="3335" spans="1:22" x14ac:dyDescent="0.35">
      <c r="A3335" s="70">
        <f t="shared" si="60"/>
        <v>3316</v>
      </c>
      <c r="B3335" s="145">
        <v>948786.23310045898</v>
      </c>
      <c r="U3335" s="145">
        <v>3315</v>
      </c>
      <c r="V3335" s="145">
        <v>-8379591.4629644565</v>
      </c>
    </row>
    <row r="3336" spans="1:22" x14ac:dyDescent="0.35">
      <c r="A3336" s="70">
        <f t="shared" si="60"/>
        <v>3317</v>
      </c>
      <c r="B3336" s="145">
        <v>948786.23310045898</v>
      </c>
      <c r="U3336" s="145">
        <v>3316</v>
      </c>
      <c r="V3336" s="145">
        <v>-2383346.4153889194</v>
      </c>
    </row>
    <row r="3337" spans="1:22" x14ac:dyDescent="0.35">
      <c r="A3337" s="70">
        <f t="shared" si="60"/>
        <v>3318</v>
      </c>
      <c r="B3337" s="145">
        <v>948786.23310045898</v>
      </c>
      <c r="U3337" s="145">
        <v>3317</v>
      </c>
      <c r="V3337" s="145">
        <v>-13875010.206448358</v>
      </c>
    </row>
    <row r="3338" spans="1:22" x14ac:dyDescent="0.35">
      <c r="A3338" s="70">
        <f t="shared" si="60"/>
        <v>3319</v>
      </c>
      <c r="B3338" s="145">
        <v>948786.23310045898</v>
      </c>
      <c r="U3338" s="145">
        <v>3318</v>
      </c>
      <c r="V3338" s="145">
        <v>-12378604.274927881</v>
      </c>
    </row>
    <row r="3339" spans="1:22" x14ac:dyDescent="0.35">
      <c r="A3339" s="70">
        <f t="shared" si="60"/>
        <v>3320</v>
      </c>
      <c r="B3339" s="145">
        <v>948786.23310045898</v>
      </c>
      <c r="U3339" s="145">
        <v>3319</v>
      </c>
      <c r="V3339" s="145">
        <v>-1791909.0315223075</v>
      </c>
    </row>
    <row r="3340" spans="1:22" x14ac:dyDescent="0.35">
      <c r="A3340" s="70">
        <f t="shared" si="60"/>
        <v>3321</v>
      </c>
      <c r="B3340" s="145">
        <v>948786.23310045898</v>
      </c>
      <c r="U3340" s="145">
        <v>3320</v>
      </c>
      <c r="V3340" s="145">
        <v>7276722.1430762447</v>
      </c>
    </row>
    <row r="3341" spans="1:22" x14ac:dyDescent="0.35">
      <c r="A3341" s="70">
        <f t="shared" si="60"/>
        <v>3322</v>
      </c>
      <c r="B3341" s="145">
        <v>948786.23310045898</v>
      </c>
      <c r="U3341" s="145">
        <v>3321</v>
      </c>
      <c r="V3341" s="145">
        <v>10248461.330068424</v>
      </c>
    </row>
    <row r="3342" spans="1:22" x14ac:dyDescent="0.35">
      <c r="A3342" s="70">
        <f t="shared" si="60"/>
        <v>3323</v>
      </c>
      <c r="B3342" s="145">
        <v>948786.23310045898</v>
      </c>
      <c r="U3342" s="145">
        <v>3322</v>
      </c>
      <c r="V3342" s="145">
        <v>18803620.382052094</v>
      </c>
    </row>
    <row r="3343" spans="1:22" x14ac:dyDescent="0.35">
      <c r="A3343" s="70">
        <f t="shared" si="60"/>
        <v>3324</v>
      </c>
      <c r="B3343" s="145">
        <v>948786.23310045898</v>
      </c>
      <c r="U3343" s="145">
        <v>3323</v>
      </c>
      <c r="V3343" s="145">
        <v>439323.24784508348</v>
      </c>
    </row>
    <row r="3344" spans="1:22" x14ac:dyDescent="0.35">
      <c r="A3344" s="70">
        <f t="shared" si="60"/>
        <v>3325</v>
      </c>
      <c r="B3344" s="145">
        <v>948786.23310045898</v>
      </c>
      <c r="U3344" s="145">
        <v>3324</v>
      </c>
      <c r="V3344" s="145">
        <v>49050356.862495907</v>
      </c>
    </row>
    <row r="3345" spans="1:22" x14ac:dyDescent="0.35">
      <c r="A3345" s="70">
        <f t="shared" si="60"/>
        <v>3326</v>
      </c>
      <c r="B3345" s="145">
        <v>948786.23310045898</v>
      </c>
      <c r="U3345" s="145">
        <v>3325</v>
      </c>
      <c r="V3345" s="145">
        <v>35698899.860032707</v>
      </c>
    </row>
    <row r="3346" spans="1:22" x14ac:dyDescent="0.35">
      <c r="A3346" s="70">
        <f t="shared" si="60"/>
        <v>3327</v>
      </c>
      <c r="B3346" s="145">
        <v>948786.23310045898</v>
      </c>
      <c r="U3346" s="145">
        <v>3326</v>
      </c>
      <c r="V3346" s="145">
        <v>-13158424.192958307</v>
      </c>
    </row>
    <row r="3347" spans="1:22" x14ac:dyDescent="0.35">
      <c r="A3347" s="70">
        <f t="shared" si="60"/>
        <v>3328</v>
      </c>
      <c r="B3347" s="145">
        <v>948786.23310045898</v>
      </c>
      <c r="U3347" s="145">
        <v>3327</v>
      </c>
      <c r="V3347" s="145">
        <v>16309119.603754431</v>
      </c>
    </row>
    <row r="3348" spans="1:22" x14ac:dyDescent="0.35">
      <c r="A3348" s="70">
        <f t="shared" si="60"/>
        <v>3329</v>
      </c>
      <c r="B3348" s="145">
        <v>948786.23310045898</v>
      </c>
      <c r="U3348" s="145">
        <v>3328</v>
      </c>
      <c r="V3348" s="145">
        <v>923270.93904491514</v>
      </c>
    </row>
    <row r="3349" spans="1:22" x14ac:dyDescent="0.35">
      <c r="A3349" s="70">
        <f t="shared" si="60"/>
        <v>3330</v>
      </c>
      <c r="B3349" s="145">
        <v>948786.23310045898</v>
      </c>
      <c r="U3349" s="145">
        <v>3329</v>
      </c>
      <c r="V3349" s="145">
        <v>25344156.331687473</v>
      </c>
    </row>
    <row r="3350" spans="1:22" x14ac:dyDescent="0.35">
      <c r="A3350" s="70">
        <f t="shared" ref="A3350:A3413" si="61">A3349+1</f>
        <v>3331</v>
      </c>
      <c r="B3350" s="145">
        <v>948786.23310045898</v>
      </c>
      <c r="U3350" s="145">
        <v>3330</v>
      </c>
      <c r="V3350" s="145">
        <v>13296590.57510744</v>
      </c>
    </row>
    <row r="3351" spans="1:22" x14ac:dyDescent="0.35">
      <c r="A3351" s="70">
        <f t="shared" si="61"/>
        <v>3332</v>
      </c>
      <c r="B3351" s="145">
        <v>948786.23310045898</v>
      </c>
      <c r="U3351" s="145">
        <v>3331</v>
      </c>
      <c r="V3351" s="145">
        <v>3221882.7303161174</v>
      </c>
    </row>
    <row r="3352" spans="1:22" x14ac:dyDescent="0.35">
      <c r="A3352" s="70">
        <f t="shared" si="61"/>
        <v>3333</v>
      </c>
      <c r="B3352" s="145">
        <v>948786.23310045898</v>
      </c>
      <c r="U3352" s="145">
        <v>3332</v>
      </c>
      <c r="V3352" s="145">
        <v>7103902.1383677348</v>
      </c>
    </row>
    <row r="3353" spans="1:22" x14ac:dyDescent="0.35">
      <c r="A3353" s="70">
        <f t="shared" si="61"/>
        <v>3334</v>
      </c>
      <c r="B3353" s="145">
        <v>948786.23310045898</v>
      </c>
      <c r="U3353" s="145">
        <v>3333</v>
      </c>
      <c r="V3353" s="145">
        <v>5487096.0328687429</v>
      </c>
    </row>
    <row r="3354" spans="1:22" x14ac:dyDescent="0.35">
      <c r="A3354" s="70">
        <f t="shared" si="61"/>
        <v>3335</v>
      </c>
      <c r="B3354" s="145">
        <v>948786.23310045898</v>
      </c>
      <c r="U3354" s="145">
        <v>3334</v>
      </c>
      <c r="V3354" s="145">
        <v>-6736209.9345289357</v>
      </c>
    </row>
    <row r="3355" spans="1:22" x14ac:dyDescent="0.35">
      <c r="A3355" s="70">
        <f t="shared" si="61"/>
        <v>3336</v>
      </c>
      <c r="B3355" s="145">
        <v>948786.23310045898</v>
      </c>
      <c r="U3355" s="145">
        <v>3335</v>
      </c>
      <c r="V3355" s="145">
        <v>-6787516.1868523285</v>
      </c>
    </row>
    <row r="3356" spans="1:22" x14ac:dyDescent="0.35">
      <c r="A3356" s="70">
        <f t="shared" si="61"/>
        <v>3337</v>
      </c>
      <c r="B3356" s="145">
        <v>948786.23310045898</v>
      </c>
      <c r="U3356" s="145">
        <v>3336</v>
      </c>
      <c r="V3356" s="145">
        <v>15233434.723835293</v>
      </c>
    </row>
    <row r="3357" spans="1:22" x14ac:dyDescent="0.35">
      <c r="A3357" s="70">
        <f t="shared" si="61"/>
        <v>3338</v>
      </c>
      <c r="B3357" s="145">
        <v>948786.23310045898</v>
      </c>
      <c r="U3357" s="145">
        <v>3337</v>
      </c>
      <c r="V3357" s="145">
        <v>13790256.800466496</v>
      </c>
    </row>
    <row r="3358" spans="1:22" x14ac:dyDescent="0.35">
      <c r="A3358" s="70">
        <f t="shared" si="61"/>
        <v>3339</v>
      </c>
      <c r="B3358" s="145">
        <v>948786.23310045898</v>
      </c>
      <c r="U3358" s="145">
        <v>3338</v>
      </c>
      <c r="V3358" s="145">
        <v>-8857545.3128873687</v>
      </c>
    </row>
    <row r="3359" spans="1:22" x14ac:dyDescent="0.35">
      <c r="A3359" s="70">
        <f t="shared" si="61"/>
        <v>3340</v>
      </c>
      <c r="B3359" s="145">
        <v>948786.23310045898</v>
      </c>
      <c r="U3359" s="145">
        <v>3339</v>
      </c>
      <c r="V3359" s="145">
        <v>14612761.623148292</v>
      </c>
    </row>
    <row r="3360" spans="1:22" x14ac:dyDescent="0.35">
      <c r="A3360" s="70">
        <f t="shared" si="61"/>
        <v>3341</v>
      </c>
      <c r="B3360" s="145">
        <v>948786.23310045898</v>
      </c>
      <c r="U3360" s="145">
        <v>3340</v>
      </c>
      <c r="V3360" s="145">
        <v>-12038875.015646257</v>
      </c>
    </row>
    <row r="3361" spans="1:22" x14ac:dyDescent="0.35">
      <c r="A3361" s="70">
        <f t="shared" si="61"/>
        <v>3342</v>
      </c>
      <c r="B3361" s="145">
        <v>948786.23310045898</v>
      </c>
      <c r="U3361" s="145">
        <v>3341</v>
      </c>
      <c r="V3361" s="145">
        <v>69860531.482451111</v>
      </c>
    </row>
    <row r="3362" spans="1:22" x14ac:dyDescent="0.35">
      <c r="A3362" s="70">
        <f t="shared" si="61"/>
        <v>3343</v>
      </c>
      <c r="B3362" s="145">
        <v>948786.23310045898</v>
      </c>
      <c r="U3362" s="145">
        <v>3342</v>
      </c>
      <c r="V3362" s="145">
        <v>21925488.814937893</v>
      </c>
    </row>
    <row r="3363" spans="1:22" x14ac:dyDescent="0.35">
      <c r="A3363" s="70">
        <f t="shared" si="61"/>
        <v>3344</v>
      </c>
      <c r="B3363" s="145">
        <v>948786.23310045898</v>
      </c>
      <c r="U3363" s="145">
        <v>3343</v>
      </c>
      <c r="V3363" s="145">
        <v>894065.28337099031</v>
      </c>
    </row>
    <row r="3364" spans="1:22" x14ac:dyDescent="0.35">
      <c r="A3364" s="70">
        <f t="shared" si="61"/>
        <v>3345</v>
      </c>
      <c r="B3364" s="145">
        <v>948786.23310045898</v>
      </c>
      <c r="U3364" s="145">
        <v>3344</v>
      </c>
      <c r="V3364" s="145">
        <v>63944534.351077661</v>
      </c>
    </row>
    <row r="3365" spans="1:22" x14ac:dyDescent="0.35">
      <c r="A3365" s="70">
        <f t="shared" si="61"/>
        <v>3346</v>
      </c>
      <c r="B3365" s="145">
        <v>948786.23310045898</v>
      </c>
      <c r="U3365" s="145">
        <v>3345</v>
      </c>
      <c r="V3365" s="145">
        <v>7335378.1139037237</v>
      </c>
    </row>
    <row r="3366" spans="1:22" x14ac:dyDescent="0.35">
      <c r="A3366" s="70">
        <f t="shared" si="61"/>
        <v>3347</v>
      </c>
      <c r="B3366" s="145">
        <v>948786.23310045898</v>
      </c>
      <c r="U3366" s="145">
        <v>3346</v>
      </c>
      <c r="V3366" s="145">
        <v>22004194.511599638</v>
      </c>
    </row>
    <row r="3367" spans="1:22" x14ac:dyDescent="0.35">
      <c r="A3367" s="70">
        <f t="shared" si="61"/>
        <v>3348</v>
      </c>
      <c r="B3367" s="145">
        <v>948786.23310045898</v>
      </c>
      <c r="U3367" s="145">
        <v>3347</v>
      </c>
      <c r="V3367" s="145">
        <v>26294388.182375509</v>
      </c>
    </row>
    <row r="3368" spans="1:22" x14ac:dyDescent="0.35">
      <c r="A3368" s="70">
        <f t="shared" si="61"/>
        <v>3349</v>
      </c>
      <c r="B3368" s="145">
        <v>948786.23310045898</v>
      </c>
      <c r="U3368" s="145">
        <v>3348</v>
      </c>
      <c r="V3368" s="145">
        <v>674243.50136513636</v>
      </c>
    </row>
    <row r="3369" spans="1:22" x14ac:dyDescent="0.35">
      <c r="A3369" s="70">
        <f t="shared" si="61"/>
        <v>3350</v>
      </c>
      <c r="B3369" s="145">
        <v>948786.23310045898</v>
      </c>
      <c r="U3369" s="145">
        <v>3349</v>
      </c>
      <c r="V3369" s="145">
        <v>15728647.091158193</v>
      </c>
    </row>
    <row r="3370" spans="1:22" x14ac:dyDescent="0.35">
      <c r="A3370" s="70">
        <f t="shared" si="61"/>
        <v>3351</v>
      </c>
      <c r="B3370" s="145">
        <v>948786.23310045898</v>
      </c>
      <c r="U3370" s="145">
        <v>3350</v>
      </c>
      <c r="V3370" s="145">
        <v>10729304.266295396</v>
      </c>
    </row>
    <row r="3371" spans="1:22" x14ac:dyDescent="0.35">
      <c r="A3371" s="70">
        <f t="shared" si="61"/>
        <v>3352</v>
      </c>
      <c r="B3371" s="145">
        <v>948786.23310045898</v>
      </c>
      <c r="U3371" s="145">
        <v>3351</v>
      </c>
      <c r="V3371" s="145">
        <v>15361718.797468647</v>
      </c>
    </row>
    <row r="3372" spans="1:22" x14ac:dyDescent="0.35">
      <c r="A3372" s="70">
        <f t="shared" si="61"/>
        <v>3353</v>
      </c>
      <c r="B3372" s="145">
        <v>948786.23310045898</v>
      </c>
      <c r="U3372" s="145">
        <v>3352</v>
      </c>
      <c r="V3372" s="145">
        <v>-9230390.8133540228</v>
      </c>
    </row>
    <row r="3373" spans="1:22" x14ac:dyDescent="0.35">
      <c r="A3373" s="70">
        <f t="shared" si="61"/>
        <v>3354</v>
      </c>
      <c r="B3373" s="145">
        <v>948786.23310045898</v>
      </c>
      <c r="U3373" s="145">
        <v>3353</v>
      </c>
      <c r="V3373" s="145">
        <v>-4491316.6236623041</v>
      </c>
    </row>
    <row r="3374" spans="1:22" x14ac:dyDescent="0.35">
      <c r="A3374" s="70">
        <f t="shared" si="61"/>
        <v>3355</v>
      </c>
      <c r="B3374" s="145">
        <v>948786.23310045898</v>
      </c>
      <c r="U3374" s="145">
        <v>3354</v>
      </c>
      <c r="V3374" s="145">
        <v>2801834.9709847793</v>
      </c>
    </row>
    <row r="3375" spans="1:22" x14ac:dyDescent="0.35">
      <c r="A3375" s="70">
        <f t="shared" si="61"/>
        <v>3356</v>
      </c>
      <c r="B3375" s="145">
        <v>948786.23310045898</v>
      </c>
      <c r="U3375" s="145">
        <v>3355</v>
      </c>
      <c r="V3375" s="145">
        <v>9436294.9507140629</v>
      </c>
    </row>
    <row r="3376" spans="1:22" x14ac:dyDescent="0.35">
      <c r="A3376" s="70">
        <f t="shared" si="61"/>
        <v>3357</v>
      </c>
      <c r="B3376" s="145">
        <v>948786.23310045898</v>
      </c>
      <c r="U3376" s="145">
        <v>3356</v>
      </c>
      <c r="V3376" s="145">
        <v>-11407537.207384333</v>
      </c>
    </row>
    <row r="3377" spans="1:22" x14ac:dyDescent="0.35">
      <c r="A3377" s="70">
        <f t="shared" si="61"/>
        <v>3358</v>
      </c>
      <c r="B3377" s="145">
        <v>948786.23310045898</v>
      </c>
      <c r="U3377" s="145">
        <v>3357</v>
      </c>
      <c r="V3377" s="145">
        <v>4159845.540236216</v>
      </c>
    </row>
    <row r="3378" spans="1:22" x14ac:dyDescent="0.35">
      <c r="A3378" s="70">
        <f t="shared" si="61"/>
        <v>3359</v>
      </c>
      <c r="B3378" s="145">
        <v>948786.23310045898</v>
      </c>
      <c r="U3378" s="145">
        <v>3358</v>
      </c>
      <c r="V3378" s="145">
        <v>-2224114.0021221936</v>
      </c>
    </row>
    <row r="3379" spans="1:22" x14ac:dyDescent="0.35">
      <c r="A3379" s="70">
        <f t="shared" si="61"/>
        <v>3360</v>
      </c>
      <c r="B3379" s="145">
        <v>948786.23310045898</v>
      </c>
      <c r="U3379" s="145">
        <v>3359</v>
      </c>
      <c r="V3379" s="145">
        <v>26381780.125132158</v>
      </c>
    </row>
    <row r="3380" spans="1:22" x14ac:dyDescent="0.35">
      <c r="A3380" s="70">
        <f t="shared" si="61"/>
        <v>3361</v>
      </c>
      <c r="B3380" s="145">
        <v>948786.23310045898</v>
      </c>
      <c r="U3380" s="145">
        <v>3360</v>
      </c>
      <c r="V3380" s="145">
        <v>10140781.690352473</v>
      </c>
    </row>
    <row r="3381" spans="1:22" x14ac:dyDescent="0.35">
      <c r="A3381" s="70">
        <f t="shared" si="61"/>
        <v>3362</v>
      </c>
      <c r="B3381" s="145">
        <v>948786.23310045898</v>
      </c>
      <c r="U3381" s="145">
        <v>3361</v>
      </c>
      <c r="V3381" s="145">
        <v>3604247.8818428032</v>
      </c>
    </row>
    <row r="3382" spans="1:22" x14ac:dyDescent="0.35">
      <c r="A3382" s="70">
        <f t="shared" si="61"/>
        <v>3363</v>
      </c>
      <c r="B3382" s="145">
        <v>948786.23310045898</v>
      </c>
      <c r="U3382" s="145">
        <v>3362</v>
      </c>
      <c r="V3382" s="145">
        <v>11016766.049447838</v>
      </c>
    </row>
    <row r="3383" spans="1:22" x14ac:dyDescent="0.35">
      <c r="A3383" s="70">
        <f t="shared" si="61"/>
        <v>3364</v>
      </c>
      <c r="B3383" s="145">
        <v>948786.23310045898</v>
      </c>
      <c r="U3383" s="145">
        <v>3363</v>
      </c>
      <c r="V3383" s="145">
        <v>-4023723.0833676234</v>
      </c>
    </row>
    <row r="3384" spans="1:22" x14ac:dyDescent="0.35">
      <c r="A3384" s="70">
        <f t="shared" si="61"/>
        <v>3365</v>
      </c>
      <c r="B3384" s="145">
        <v>948786.23310045898</v>
      </c>
      <c r="U3384" s="145">
        <v>3364</v>
      </c>
      <c r="V3384" s="145">
        <v>17299167.33686433</v>
      </c>
    </row>
    <row r="3385" spans="1:22" x14ac:dyDescent="0.35">
      <c r="A3385" s="70">
        <f t="shared" si="61"/>
        <v>3366</v>
      </c>
      <c r="B3385" s="145">
        <v>948786.23310045898</v>
      </c>
      <c r="U3385" s="145">
        <v>3365</v>
      </c>
      <c r="V3385" s="145">
        <v>6802001.9722016156</v>
      </c>
    </row>
    <row r="3386" spans="1:22" x14ac:dyDescent="0.35">
      <c r="A3386" s="70">
        <f t="shared" si="61"/>
        <v>3367</v>
      </c>
      <c r="B3386" s="145">
        <v>948786.23310045898</v>
      </c>
      <c r="U3386" s="145">
        <v>3366</v>
      </c>
      <c r="V3386" s="145">
        <v>62458994.464085475</v>
      </c>
    </row>
    <row r="3387" spans="1:22" x14ac:dyDescent="0.35">
      <c r="A3387" s="70">
        <f t="shared" si="61"/>
        <v>3368</v>
      </c>
      <c r="B3387" s="145">
        <v>948786.23310045898</v>
      </c>
      <c r="U3387" s="145">
        <v>3367</v>
      </c>
      <c r="V3387" s="145">
        <v>-5464366.7321254835</v>
      </c>
    </row>
    <row r="3388" spans="1:22" x14ac:dyDescent="0.35">
      <c r="A3388" s="70">
        <f t="shared" si="61"/>
        <v>3369</v>
      </c>
      <c r="B3388" s="145">
        <v>948786.23310045898</v>
      </c>
      <c r="U3388" s="145">
        <v>3368</v>
      </c>
      <c r="V3388" s="145">
        <v>-4364851.6551115122</v>
      </c>
    </row>
    <row r="3389" spans="1:22" x14ac:dyDescent="0.35">
      <c r="A3389" s="70">
        <f t="shared" si="61"/>
        <v>3370</v>
      </c>
      <c r="B3389" s="145">
        <v>948786.23310045898</v>
      </c>
      <c r="U3389" s="145">
        <v>3369</v>
      </c>
      <c r="V3389" s="145">
        <v>-32511605.018130273</v>
      </c>
    </row>
    <row r="3390" spans="1:22" x14ac:dyDescent="0.35">
      <c r="A3390" s="70">
        <f t="shared" si="61"/>
        <v>3371</v>
      </c>
      <c r="B3390" s="145">
        <v>948786.23310045898</v>
      </c>
      <c r="U3390" s="145">
        <v>3370</v>
      </c>
      <c r="V3390" s="145">
        <v>-9444147.9551534429</v>
      </c>
    </row>
    <row r="3391" spans="1:22" x14ac:dyDescent="0.35">
      <c r="A3391" s="70">
        <f t="shared" si="61"/>
        <v>3372</v>
      </c>
      <c r="B3391" s="145">
        <v>948786.23310045898</v>
      </c>
      <c r="U3391" s="145">
        <v>3371</v>
      </c>
      <c r="V3391" s="145">
        <v>-2315976.6687420905</v>
      </c>
    </row>
    <row r="3392" spans="1:22" x14ac:dyDescent="0.35">
      <c r="A3392" s="70">
        <f t="shared" si="61"/>
        <v>3373</v>
      </c>
      <c r="B3392" s="145">
        <v>948786.23310045898</v>
      </c>
      <c r="U3392" s="145">
        <v>3372</v>
      </c>
      <c r="V3392" s="145">
        <v>-7072527.3839399517</v>
      </c>
    </row>
    <row r="3393" spans="1:22" x14ac:dyDescent="0.35">
      <c r="A3393" s="70">
        <f t="shared" si="61"/>
        <v>3374</v>
      </c>
      <c r="B3393" s="145">
        <v>948786.23310045898</v>
      </c>
      <c r="U3393" s="145">
        <v>3373</v>
      </c>
      <c r="V3393" s="145">
        <v>3416347.7990254015</v>
      </c>
    </row>
    <row r="3394" spans="1:22" x14ac:dyDescent="0.35">
      <c r="A3394" s="70">
        <f t="shared" si="61"/>
        <v>3375</v>
      </c>
      <c r="B3394" s="145">
        <v>948786.23310045898</v>
      </c>
      <c r="U3394" s="145">
        <v>3374</v>
      </c>
      <c r="V3394" s="145">
        <v>2662928.8006547429</v>
      </c>
    </row>
    <row r="3395" spans="1:22" x14ac:dyDescent="0.35">
      <c r="A3395" s="70">
        <f t="shared" si="61"/>
        <v>3376</v>
      </c>
      <c r="B3395" s="145">
        <v>948786.23310045898</v>
      </c>
      <c r="U3395" s="145">
        <v>3375</v>
      </c>
      <c r="V3395" s="145">
        <v>2842951.8537748158</v>
      </c>
    </row>
    <row r="3396" spans="1:22" x14ac:dyDescent="0.35">
      <c r="A3396" s="70">
        <f t="shared" si="61"/>
        <v>3377</v>
      </c>
      <c r="B3396" s="145">
        <v>948786.23310045898</v>
      </c>
      <c r="U3396" s="145">
        <v>3376</v>
      </c>
      <c r="V3396" s="145">
        <v>30126578.498496354</v>
      </c>
    </row>
    <row r="3397" spans="1:22" x14ac:dyDescent="0.35">
      <c r="A3397" s="70">
        <f t="shared" si="61"/>
        <v>3378</v>
      </c>
      <c r="B3397" s="145">
        <v>948786.23310045898</v>
      </c>
      <c r="U3397" s="145">
        <v>3377</v>
      </c>
      <c r="V3397" s="145">
        <v>-2466963.5378045961</v>
      </c>
    </row>
    <row r="3398" spans="1:22" x14ac:dyDescent="0.35">
      <c r="A3398" s="70">
        <f t="shared" si="61"/>
        <v>3379</v>
      </c>
      <c r="B3398" s="145">
        <v>948786.23310045898</v>
      </c>
      <c r="U3398" s="145">
        <v>3378</v>
      </c>
      <c r="V3398" s="145">
        <v>5967369.8172172345</v>
      </c>
    </row>
    <row r="3399" spans="1:22" x14ac:dyDescent="0.35">
      <c r="A3399" s="70">
        <f t="shared" si="61"/>
        <v>3380</v>
      </c>
      <c r="B3399" s="145">
        <v>948786.23310045898</v>
      </c>
      <c r="U3399" s="145">
        <v>3379</v>
      </c>
      <c r="V3399" s="145">
        <v>13488593.305074003</v>
      </c>
    </row>
    <row r="3400" spans="1:22" x14ac:dyDescent="0.35">
      <c r="A3400" s="70">
        <f t="shared" si="61"/>
        <v>3381</v>
      </c>
      <c r="B3400" s="145">
        <v>948786.23310045898</v>
      </c>
      <c r="U3400" s="145">
        <v>3380</v>
      </c>
      <c r="V3400" s="145">
        <v>20650745.624542288</v>
      </c>
    </row>
    <row r="3401" spans="1:22" x14ac:dyDescent="0.35">
      <c r="A3401" s="70">
        <f t="shared" si="61"/>
        <v>3382</v>
      </c>
      <c r="B3401" s="145">
        <v>948786.23310045898</v>
      </c>
      <c r="U3401" s="145">
        <v>3381</v>
      </c>
      <c r="V3401" s="145">
        <v>5849185.9266325496</v>
      </c>
    </row>
    <row r="3402" spans="1:22" x14ac:dyDescent="0.35">
      <c r="A3402" s="70">
        <f t="shared" si="61"/>
        <v>3383</v>
      </c>
      <c r="B3402" s="145">
        <v>948786.23310045898</v>
      </c>
      <c r="U3402" s="145">
        <v>3382</v>
      </c>
      <c r="V3402" s="145">
        <v>19367532.4115794</v>
      </c>
    </row>
    <row r="3403" spans="1:22" x14ac:dyDescent="0.35">
      <c r="A3403" s="70">
        <f t="shared" si="61"/>
        <v>3384</v>
      </c>
      <c r="B3403" s="145">
        <v>948786.23310045898</v>
      </c>
      <c r="U3403" s="145">
        <v>3383</v>
      </c>
      <c r="V3403" s="145">
        <v>-7253509.3645972889</v>
      </c>
    </row>
    <row r="3404" spans="1:22" x14ac:dyDescent="0.35">
      <c r="A3404" s="70">
        <f t="shared" si="61"/>
        <v>3385</v>
      </c>
      <c r="B3404" s="145">
        <v>948786.23310045898</v>
      </c>
      <c r="U3404" s="145">
        <v>3384</v>
      </c>
      <c r="V3404" s="145">
        <v>11050217.398758039</v>
      </c>
    </row>
    <row r="3405" spans="1:22" x14ac:dyDescent="0.35">
      <c r="A3405" s="70">
        <f t="shared" si="61"/>
        <v>3386</v>
      </c>
      <c r="B3405" s="145">
        <v>948786.23310045898</v>
      </c>
      <c r="U3405" s="145">
        <v>3385</v>
      </c>
      <c r="V3405" s="145">
        <v>44129873.40392147</v>
      </c>
    </row>
    <row r="3406" spans="1:22" x14ac:dyDescent="0.35">
      <c r="A3406" s="70">
        <f t="shared" si="61"/>
        <v>3387</v>
      </c>
      <c r="B3406" s="145">
        <v>948786.23310045898</v>
      </c>
      <c r="U3406" s="145">
        <v>3386</v>
      </c>
      <c r="V3406" s="145">
        <v>12448384.612988867</v>
      </c>
    </row>
    <row r="3407" spans="1:22" x14ac:dyDescent="0.35">
      <c r="A3407" s="70">
        <f t="shared" si="61"/>
        <v>3388</v>
      </c>
      <c r="B3407" s="145">
        <v>948786.23310045898</v>
      </c>
      <c r="U3407" s="145">
        <v>3387</v>
      </c>
      <c r="V3407" s="145">
        <v>10264230.33748642</v>
      </c>
    </row>
    <row r="3408" spans="1:22" x14ac:dyDescent="0.35">
      <c r="A3408" s="70">
        <f t="shared" si="61"/>
        <v>3389</v>
      </c>
      <c r="B3408" s="145">
        <v>948786.23310045898</v>
      </c>
      <c r="U3408" s="145">
        <v>3388</v>
      </c>
      <c r="V3408" s="145">
        <v>-7845962.694296129</v>
      </c>
    </row>
    <row r="3409" spans="1:22" x14ac:dyDescent="0.35">
      <c r="A3409" s="70">
        <f t="shared" si="61"/>
        <v>3390</v>
      </c>
      <c r="B3409" s="145">
        <v>948786.23310045898</v>
      </c>
      <c r="U3409" s="145">
        <v>3389</v>
      </c>
      <c r="V3409" s="145">
        <v>61303690.776857682</v>
      </c>
    </row>
    <row r="3410" spans="1:22" x14ac:dyDescent="0.35">
      <c r="A3410" s="70">
        <f t="shared" si="61"/>
        <v>3391</v>
      </c>
      <c r="B3410" s="145">
        <v>948786.23310045898</v>
      </c>
      <c r="U3410" s="145">
        <v>3390</v>
      </c>
      <c r="V3410" s="145">
        <v>6639322.4671365619</v>
      </c>
    </row>
    <row r="3411" spans="1:22" x14ac:dyDescent="0.35">
      <c r="A3411" s="70">
        <f t="shared" si="61"/>
        <v>3392</v>
      </c>
      <c r="B3411" s="145">
        <v>948786.23310045898</v>
      </c>
      <c r="U3411" s="145">
        <v>3391</v>
      </c>
      <c r="V3411" s="145">
        <v>-6164377.5910085961</v>
      </c>
    </row>
    <row r="3412" spans="1:22" x14ac:dyDescent="0.35">
      <c r="A3412" s="70">
        <f t="shared" si="61"/>
        <v>3393</v>
      </c>
      <c r="B3412" s="145">
        <v>948786.23310045898</v>
      </c>
      <c r="U3412" s="145">
        <v>3392</v>
      </c>
      <c r="V3412" s="145">
        <v>3390827.4115320928</v>
      </c>
    </row>
    <row r="3413" spans="1:22" x14ac:dyDescent="0.35">
      <c r="A3413" s="70">
        <f t="shared" si="61"/>
        <v>3394</v>
      </c>
      <c r="B3413" s="145">
        <v>948786.23310045898</v>
      </c>
      <c r="U3413" s="145">
        <v>3393</v>
      </c>
      <c r="V3413" s="145">
        <v>24529913.099474236</v>
      </c>
    </row>
    <row r="3414" spans="1:22" x14ac:dyDescent="0.35">
      <c r="A3414" s="70">
        <f t="shared" ref="A3414:A3477" si="62">A3413+1</f>
        <v>3395</v>
      </c>
      <c r="B3414" s="145">
        <v>948786.23310045898</v>
      </c>
      <c r="U3414" s="145">
        <v>3394</v>
      </c>
      <c r="V3414" s="145">
        <v>10215157.046119802</v>
      </c>
    </row>
    <row r="3415" spans="1:22" x14ac:dyDescent="0.35">
      <c r="A3415" s="70">
        <f t="shared" si="62"/>
        <v>3396</v>
      </c>
      <c r="B3415" s="145">
        <v>948786.23310045898</v>
      </c>
      <c r="U3415" s="145">
        <v>3395</v>
      </c>
      <c r="V3415" s="145">
        <v>-3579944.2981778719</v>
      </c>
    </row>
    <row r="3416" spans="1:22" x14ac:dyDescent="0.35">
      <c r="A3416" s="70">
        <f t="shared" si="62"/>
        <v>3397</v>
      </c>
      <c r="B3416" s="145">
        <v>948786.23310045898</v>
      </c>
      <c r="U3416" s="145">
        <v>3396</v>
      </c>
      <c r="V3416" s="145">
        <v>6754516.9307795279</v>
      </c>
    </row>
    <row r="3417" spans="1:22" x14ac:dyDescent="0.35">
      <c r="A3417" s="70">
        <f t="shared" si="62"/>
        <v>3398</v>
      </c>
      <c r="B3417" s="145">
        <v>948786.23310045898</v>
      </c>
      <c r="U3417" s="145">
        <v>3397</v>
      </c>
      <c r="V3417" s="145">
        <v>-17908070.356318139</v>
      </c>
    </row>
    <row r="3418" spans="1:22" x14ac:dyDescent="0.35">
      <c r="A3418" s="70">
        <f t="shared" si="62"/>
        <v>3399</v>
      </c>
      <c r="B3418" s="145">
        <v>948786.23310045898</v>
      </c>
      <c r="U3418" s="145">
        <v>3398</v>
      </c>
      <c r="V3418" s="145">
        <v>-15651368.232623208</v>
      </c>
    </row>
    <row r="3419" spans="1:22" x14ac:dyDescent="0.35">
      <c r="A3419" s="70">
        <f t="shared" si="62"/>
        <v>3400</v>
      </c>
      <c r="B3419" s="145">
        <v>948786.23310045898</v>
      </c>
      <c r="U3419" s="145">
        <v>3399</v>
      </c>
      <c r="V3419" s="145">
        <v>-7971102.0473005157</v>
      </c>
    </row>
    <row r="3420" spans="1:22" x14ac:dyDescent="0.35">
      <c r="A3420" s="70">
        <f t="shared" si="62"/>
        <v>3401</v>
      </c>
      <c r="B3420" s="145">
        <v>948786.23310045898</v>
      </c>
      <c r="U3420" s="145">
        <v>3400</v>
      </c>
      <c r="V3420" s="145">
        <v>4987178.5664075799</v>
      </c>
    </row>
    <row r="3421" spans="1:22" x14ac:dyDescent="0.35">
      <c r="A3421" s="70">
        <f t="shared" si="62"/>
        <v>3402</v>
      </c>
      <c r="B3421" s="145">
        <v>948786.23310045898</v>
      </c>
      <c r="U3421" s="145">
        <v>3401</v>
      </c>
      <c r="V3421" s="145">
        <v>32231487.326334465</v>
      </c>
    </row>
    <row r="3422" spans="1:22" x14ac:dyDescent="0.35">
      <c r="A3422" s="70">
        <f t="shared" si="62"/>
        <v>3403</v>
      </c>
      <c r="B3422" s="145">
        <v>948786.23310045898</v>
      </c>
      <c r="U3422" s="145">
        <v>3402</v>
      </c>
      <c r="V3422" s="145">
        <v>-9223577.8670271188</v>
      </c>
    </row>
    <row r="3423" spans="1:22" x14ac:dyDescent="0.35">
      <c r="A3423" s="70">
        <f t="shared" si="62"/>
        <v>3404</v>
      </c>
      <c r="B3423" s="145">
        <v>948786.23310045898</v>
      </c>
      <c r="U3423" s="145">
        <v>3403</v>
      </c>
      <c r="V3423" s="145">
        <v>-18025051.422477484</v>
      </c>
    </row>
    <row r="3424" spans="1:22" x14ac:dyDescent="0.35">
      <c r="A3424" s="70">
        <f t="shared" si="62"/>
        <v>3405</v>
      </c>
      <c r="B3424" s="145">
        <v>948786.23310045898</v>
      </c>
      <c r="U3424" s="145">
        <v>3404</v>
      </c>
      <c r="V3424" s="145">
        <v>-11677067.594763439</v>
      </c>
    </row>
    <row r="3425" spans="1:22" x14ac:dyDescent="0.35">
      <c r="A3425" s="70">
        <f t="shared" si="62"/>
        <v>3406</v>
      </c>
      <c r="B3425" s="145">
        <v>948786.23310045898</v>
      </c>
      <c r="U3425" s="145">
        <v>3405</v>
      </c>
      <c r="V3425" s="145">
        <v>-31648474.469058558</v>
      </c>
    </row>
    <row r="3426" spans="1:22" x14ac:dyDescent="0.35">
      <c r="A3426" s="70">
        <f t="shared" si="62"/>
        <v>3407</v>
      </c>
      <c r="B3426" s="145">
        <v>948786.23310045898</v>
      </c>
      <c r="U3426" s="145">
        <v>3406</v>
      </c>
      <c r="V3426" s="145">
        <v>-10577359.473935736</v>
      </c>
    </row>
    <row r="3427" spans="1:22" x14ac:dyDescent="0.35">
      <c r="A3427" s="70">
        <f t="shared" si="62"/>
        <v>3408</v>
      </c>
      <c r="B3427" s="145">
        <v>948786.23310045898</v>
      </c>
      <c r="U3427" s="145">
        <v>3407</v>
      </c>
      <c r="V3427" s="145">
        <v>15468711.755982891</v>
      </c>
    </row>
    <row r="3428" spans="1:22" x14ac:dyDescent="0.35">
      <c r="A3428" s="70">
        <f t="shared" si="62"/>
        <v>3409</v>
      </c>
      <c r="B3428" s="145">
        <v>948786.23310045898</v>
      </c>
      <c r="U3428" s="145">
        <v>3408</v>
      </c>
      <c r="V3428" s="145">
        <v>14428107.397899203</v>
      </c>
    </row>
    <row r="3429" spans="1:22" x14ac:dyDescent="0.35">
      <c r="A3429" s="70">
        <f t="shared" si="62"/>
        <v>3410</v>
      </c>
      <c r="B3429" s="145">
        <v>948786.23310045898</v>
      </c>
      <c r="U3429" s="145">
        <v>3409</v>
      </c>
      <c r="V3429" s="145">
        <v>16978697.559921511</v>
      </c>
    </row>
    <row r="3430" spans="1:22" x14ac:dyDescent="0.35">
      <c r="A3430" s="70">
        <f t="shared" si="62"/>
        <v>3411</v>
      </c>
      <c r="B3430" s="145">
        <v>948786.23310045898</v>
      </c>
      <c r="U3430" s="145">
        <v>3410</v>
      </c>
      <c r="V3430" s="145">
        <v>-9434558.5013287533</v>
      </c>
    </row>
    <row r="3431" spans="1:22" x14ac:dyDescent="0.35">
      <c r="A3431" s="70">
        <f t="shared" si="62"/>
        <v>3412</v>
      </c>
      <c r="B3431" s="145">
        <v>948786.23310045898</v>
      </c>
      <c r="U3431" s="145">
        <v>3411</v>
      </c>
      <c r="V3431" s="145">
        <v>-4777010.2369523272</v>
      </c>
    </row>
    <row r="3432" spans="1:22" x14ac:dyDescent="0.35">
      <c r="A3432" s="70">
        <f t="shared" si="62"/>
        <v>3413</v>
      </c>
      <c r="B3432" s="145">
        <v>948786.23310045898</v>
      </c>
      <c r="U3432" s="145">
        <v>3412</v>
      </c>
      <c r="V3432" s="145">
        <v>24093475.680480719</v>
      </c>
    </row>
    <row r="3433" spans="1:22" x14ac:dyDescent="0.35">
      <c r="A3433" s="70">
        <f t="shared" si="62"/>
        <v>3414</v>
      </c>
      <c r="B3433" s="145">
        <v>948786.23310045898</v>
      </c>
      <c r="U3433" s="145">
        <v>3413</v>
      </c>
      <c r="V3433" s="145">
        <v>30178808.030751497</v>
      </c>
    </row>
    <row r="3434" spans="1:22" x14ac:dyDescent="0.35">
      <c r="A3434" s="70">
        <f t="shared" si="62"/>
        <v>3415</v>
      </c>
      <c r="B3434" s="145">
        <v>948786.23310045898</v>
      </c>
      <c r="U3434" s="145">
        <v>3414</v>
      </c>
      <c r="V3434" s="145">
        <v>-11721771.478008952</v>
      </c>
    </row>
    <row r="3435" spans="1:22" x14ac:dyDescent="0.35">
      <c r="A3435" s="70">
        <f t="shared" si="62"/>
        <v>3416</v>
      </c>
      <c r="B3435" s="145">
        <v>948786.23310045898</v>
      </c>
      <c r="U3435" s="145">
        <v>3415</v>
      </c>
      <c r="V3435" s="145">
        <v>11889041.542432275</v>
      </c>
    </row>
    <row r="3436" spans="1:22" x14ac:dyDescent="0.35">
      <c r="A3436" s="70">
        <f t="shared" si="62"/>
        <v>3417</v>
      </c>
      <c r="B3436" s="145">
        <v>948786.23310045898</v>
      </c>
      <c r="U3436" s="145">
        <v>3416</v>
      </c>
      <c r="V3436" s="145">
        <v>-2267999.8101843316</v>
      </c>
    </row>
    <row r="3437" spans="1:22" x14ac:dyDescent="0.35">
      <c r="A3437" s="70">
        <f t="shared" si="62"/>
        <v>3418</v>
      </c>
      <c r="B3437" s="145">
        <v>948786.23310045898</v>
      </c>
      <c r="U3437" s="145">
        <v>3417</v>
      </c>
      <c r="V3437" s="145">
        <v>29834039.132114053</v>
      </c>
    </row>
    <row r="3438" spans="1:22" x14ac:dyDescent="0.35">
      <c r="A3438" s="70">
        <f t="shared" si="62"/>
        <v>3419</v>
      </c>
      <c r="B3438" s="145">
        <v>948786.23310045898</v>
      </c>
      <c r="U3438" s="145">
        <v>3418</v>
      </c>
      <c r="V3438" s="145">
        <v>-23479169.203455728</v>
      </c>
    </row>
    <row r="3439" spans="1:22" x14ac:dyDescent="0.35">
      <c r="A3439" s="70">
        <f t="shared" si="62"/>
        <v>3420</v>
      </c>
      <c r="B3439" s="145">
        <v>948786.23310045898</v>
      </c>
      <c r="U3439" s="145">
        <v>3419</v>
      </c>
      <c r="V3439" s="145">
        <v>-12065080.255183859</v>
      </c>
    </row>
    <row r="3440" spans="1:22" x14ac:dyDescent="0.35">
      <c r="A3440" s="70">
        <f t="shared" si="62"/>
        <v>3421</v>
      </c>
      <c r="B3440" s="145">
        <v>948786.23310045898</v>
      </c>
      <c r="U3440" s="145">
        <v>3420</v>
      </c>
      <c r="V3440" s="145">
        <v>-8808664.6291589793</v>
      </c>
    </row>
    <row r="3441" spans="1:22" x14ac:dyDescent="0.35">
      <c r="A3441" s="70">
        <f t="shared" si="62"/>
        <v>3422</v>
      </c>
      <c r="B3441" s="145">
        <v>948786.23310045898</v>
      </c>
      <c r="U3441" s="145">
        <v>3421</v>
      </c>
      <c r="V3441" s="145">
        <v>-22714401.738937888</v>
      </c>
    </row>
    <row r="3442" spans="1:22" x14ac:dyDescent="0.35">
      <c r="A3442" s="70">
        <f t="shared" si="62"/>
        <v>3423</v>
      </c>
      <c r="B3442" s="145">
        <v>948786.23310045898</v>
      </c>
      <c r="U3442" s="145">
        <v>3422</v>
      </c>
      <c r="V3442" s="145">
        <v>12551292.344234638</v>
      </c>
    </row>
    <row r="3443" spans="1:22" x14ac:dyDescent="0.35">
      <c r="A3443" s="70">
        <f t="shared" si="62"/>
        <v>3424</v>
      </c>
      <c r="B3443" s="145">
        <v>948786.23310045898</v>
      </c>
      <c r="U3443" s="145">
        <v>3423</v>
      </c>
      <c r="V3443" s="145">
        <v>8880753.6613402627</v>
      </c>
    </row>
    <row r="3444" spans="1:22" x14ac:dyDescent="0.35">
      <c r="A3444" s="70">
        <f t="shared" si="62"/>
        <v>3425</v>
      </c>
      <c r="B3444" s="145">
        <v>948786.23310045898</v>
      </c>
      <c r="U3444" s="145">
        <v>3424</v>
      </c>
      <c r="V3444" s="145">
        <v>-6389192.1555974055</v>
      </c>
    </row>
    <row r="3445" spans="1:22" x14ac:dyDescent="0.35">
      <c r="A3445" s="70">
        <f t="shared" si="62"/>
        <v>3426</v>
      </c>
      <c r="B3445" s="145">
        <v>948786.23310045898</v>
      </c>
      <c r="U3445" s="145">
        <v>3425</v>
      </c>
      <c r="V3445" s="145">
        <v>32394690.676503442</v>
      </c>
    </row>
    <row r="3446" spans="1:22" x14ac:dyDescent="0.35">
      <c r="A3446" s="70">
        <f t="shared" si="62"/>
        <v>3427</v>
      </c>
      <c r="B3446" s="145">
        <v>948786.23310045898</v>
      </c>
      <c r="U3446" s="145">
        <v>3426</v>
      </c>
      <c r="V3446" s="145">
        <v>32831993.695582025</v>
      </c>
    </row>
    <row r="3447" spans="1:22" x14ac:dyDescent="0.35">
      <c r="A3447" s="70">
        <f t="shared" si="62"/>
        <v>3428</v>
      </c>
      <c r="B3447" s="145">
        <v>948786.23310045898</v>
      </c>
      <c r="U3447" s="145">
        <v>3427</v>
      </c>
      <c r="V3447" s="145">
        <v>-6690509.2711452693</v>
      </c>
    </row>
    <row r="3448" spans="1:22" x14ac:dyDescent="0.35">
      <c r="A3448" s="70">
        <f t="shared" si="62"/>
        <v>3429</v>
      </c>
      <c r="B3448" s="145">
        <v>948786.23310045898</v>
      </c>
      <c r="U3448" s="145">
        <v>3428</v>
      </c>
      <c r="V3448" s="145">
        <v>-8985248.2022573259</v>
      </c>
    </row>
    <row r="3449" spans="1:22" x14ac:dyDescent="0.35">
      <c r="A3449" s="70">
        <f t="shared" si="62"/>
        <v>3430</v>
      </c>
      <c r="B3449" s="145">
        <v>948786.23310045898</v>
      </c>
      <c r="U3449" s="145">
        <v>3429</v>
      </c>
      <c r="V3449" s="145">
        <v>25252652.214989539</v>
      </c>
    </row>
    <row r="3450" spans="1:22" x14ac:dyDescent="0.35">
      <c r="A3450" s="70">
        <f t="shared" si="62"/>
        <v>3431</v>
      </c>
      <c r="B3450" s="145">
        <v>948786.23310045898</v>
      </c>
      <c r="U3450" s="145">
        <v>3430</v>
      </c>
      <c r="V3450" s="145">
        <v>3633523.2057322003</v>
      </c>
    </row>
    <row r="3451" spans="1:22" x14ac:dyDescent="0.35">
      <c r="A3451" s="70">
        <f t="shared" si="62"/>
        <v>3432</v>
      </c>
      <c r="B3451" s="145">
        <v>948786.23310045898</v>
      </c>
      <c r="U3451" s="145">
        <v>3431</v>
      </c>
      <c r="V3451" s="145">
        <v>-12587803.592669401</v>
      </c>
    </row>
    <row r="3452" spans="1:22" x14ac:dyDescent="0.35">
      <c r="A3452" s="70">
        <f t="shared" si="62"/>
        <v>3433</v>
      </c>
      <c r="B3452" s="145">
        <v>948786.23310045898</v>
      </c>
      <c r="U3452" s="145">
        <v>3432</v>
      </c>
      <c r="V3452" s="145">
        <v>3304704.6279331483</v>
      </c>
    </row>
    <row r="3453" spans="1:22" x14ac:dyDescent="0.35">
      <c r="A3453" s="70">
        <f t="shared" si="62"/>
        <v>3434</v>
      </c>
      <c r="B3453" s="145">
        <v>948786.23310045898</v>
      </c>
      <c r="U3453" s="145">
        <v>3433</v>
      </c>
      <c r="V3453" s="145">
        <v>16973745.543080874</v>
      </c>
    </row>
    <row r="3454" spans="1:22" x14ac:dyDescent="0.35">
      <c r="A3454" s="70">
        <f t="shared" si="62"/>
        <v>3435</v>
      </c>
      <c r="B3454" s="145">
        <v>948786.23310045898</v>
      </c>
      <c r="U3454" s="145">
        <v>3434</v>
      </c>
      <c r="V3454" s="145">
        <v>-15272265.449118026</v>
      </c>
    </row>
    <row r="3455" spans="1:22" x14ac:dyDescent="0.35">
      <c r="A3455" s="70">
        <f t="shared" si="62"/>
        <v>3436</v>
      </c>
      <c r="B3455" s="145">
        <v>948786.23310045898</v>
      </c>
      <c r="U3455" s="145">
        <v>3435</v>
      </c>
      <c r="V3455" s="145">
        <v>7429917.4061996937</v>
      </c>
    </row>
    <row r="3456" spans="1:22" x14ac:dyDescent="0.35">
      <c r="A3456" s="70">
        <f t="shared" si="62"/>
        <v>3437</v>
      </c>
      <c r="B3456" s="145">
        <v>948786.23310045898</v>
      </c>
      <c r="U3456" s="145">
        <v>3436</v>
      </c>
      <c r="V3456" s="145">
        <v>-22779777.747746646</v>
      </c>
    </row>
    <row r="3457" spans="1:22" x14ac:dyDescent="0.35">
      <c r="A3457" s="70">
        <f t="shared" si="62"/>
        <v>3438</v>
      </c>
      <c r="B3457" s="145">
        <v>948786.23310045898</v>
      </c>
      <c r="U3457" s="145">
        <v>3437</v>
      </c>
      <c r="V3457" s="145">
        <v>35800733.490749016</v>
      </c>
    </row>
    <row r="3458" spans="1:22" x14ac:dyDescent="0.35">
      <c r="A3458" s="70">
        <f t="shared" si="62"/>
        <v>3439</v>
      </c>
      <c r="B3458" s="145">
        <v>948786.23310045898</v>
      </c>
      <c r="U3458" s="145">
        <v>3438</v>
      </c>
      <c r="V3458" s="145">
        <v>40181065.133665964</v>
      </c>
    </row>
    <row r="3459" spans="1:22" x14ac:dyDescent="0.35">
      <c r="A3459" s="70">
        <f t="shared" si="62"/>
        <v>3440</v>
      </c>
      <c r="B3459" s="145">
        <v>948786.23310045898</v>
      </c>
      <c r="U3459" s="145">
        <v>3439</v>
      </c>
      <c r="V3459" s="145">
        <v>50434660.382855885</v>
      </c>
    </row>
    <row r="3460" spans="1:22" x14ac:dyDescent="0.35">
      <c r="A3460" s="70">
        <f t="shared" si="62"/>
        <v>3441</v>
      </c>
      <c r="B3460" s="145">
        <v>948786.23310045898</v>
      </c>
      <c r="U3460" s="145">
        <v>3440</v>
      </c>
      <c r="V3460" s="145">
        <v>-14918036.860225763</v>
      </c>
    </row>
    <row r="3461" spans="1:22" x14ac:dyDescent="0.35">
      <c r="A3461" s="70">
        <f t="shared" si="62"/>
        <v>3442</v>
      </c>
      <c r="B3461" s="145">
        <v>948786.23310045898</v>
      </c>
      <c r="U3461" s="145">
        <v>3441</v>
      </c>
      <c r="V3461" s="145">
        <v>-23552714.230897374</v>
      </c>
    </row>
    <row r="3462" spans="1:22" x14ac:dyDescent="0.35">
      <c r="A3462" s="70">
        <f t="shared" si="62"/>
        <v>3443</v>
      </c>
      <c r="B3462" s="145">
        <v>948786.23310045898</v>
      </c>
      <c r="U3462" s="145">
        <v>3442</v>
      </c>
      <c r="V3462" s="145">
        <v>33564911.830964766</v>
      </c>
    </row>
    <row r="3463" spans="1:22" x14ac:dyDescent="0.35">
      <c r="A3463" s="70">
        <f t="shared" si="62"/>
        <v>3444</v>
      </c>
      <c r="B3463" s="145">
        <v>948786.23310045898</v>
      </c>
      <c r="U3463" s="145">
        <v>3443</v>
      </c>
      <c r="V3463" s="145">
        <v>3632513.5415995382</v>
      </c>
    </row>
    <row r="3464" spans="1:22" x14ac:dyDescent="0.35">
      <c r="A3464" s="70">
        <f t="shared" si="62"/>
        <v>3445</v>
      </c>
      <c r="B3464" s="145">
        <v>948786.23310045898</v>
      </c>
      <c r="U3464" s="145">
        <v>3444</v>
      </c>
      <c r="V3464" s="145">
        <v>1123521.4780003503</v>
      </c>
    </row>
    <row r="3465" spans="1:22" x14ac:dyDescent="0.35">
      <c r="A3465" s="70">
        <f t="shared" si="62"/>
        <v>3446</v>
      </c>
      <c r="B3465" s="145">
        <v>948786.23310045898</v>
      </c>
      <c r="U3465" s="145">
        <v>3445</v>
      </c>
      <c r="V3465" s="145">
        <v>19532285.30665268</v>
      </c>
    </row>
    <row r="3466" spans="1:22" x14ac:dyDescent="0.35">
      <c r="A3466" s="70">
        <f t="shared" si="62"/>
        <v>3447</v>
      </c>
      <c r="B3466" s="145">
        <v>948786.23310045898</v>
      </c>
      <c r="U3466" s="145">
        <v>3446</v>
      </c>
      <c r="V3466" s="145">
        <v>2423373.8105190583</v>
      </c>
    </row>
    <row r="3467" spans="1:22" x14ac:dyDescent="0.35">
      <c r="A3467" s="70">
        <f t="shared" si="62"/>
        <v>3448</v>
      </c>
      <c r="B3467" s="145">
        <v>948786.23310045898</v>
      </c>
      <c r="U3467" s="145">
        <v>3447</v>
      </c>
      <c r="V3467" s="145">
        <v>18571350.916190226</v>
      </c>
    </row>
    <row r="3468" spans="1:22" x14ac:dyDescent="0.35">
      <c r="A3468" s="70">
        <f t="shared" si="62"/>
        <v>3449</v>
      </c>
      <c r="B3468" s="145">
        <v>948786.23310045898</v>
      </c>
      <c r="U3468" s="145">
        <v>3448</v>
      </c>
      <c r="V3468" s="145">
        <v>61293897.706420973</v>
      </c>
    </row>
    <row r="3469" spans="1:22" x14ac:dyDescent="0.35">
      <c r="A3469" s="70">
        <f t="shared" si="62"/>
        <v>3450</v>
      </c>
      <c r="B3469" s="145">
        <v>948786.23310045898</v>
      </c>
      <c r="U3469" s="145">
        <v>3449</v>
      </c>
      <c r="V3469" s="145">
        <v>-3765617.5270344727</v>
      </c>
    </row>
    <row r="3470" spans="1:22" x14ac:dyDescent="0.35">
      <c r="A3470" s="70">
        <f t="shared" si="62"/>
        <v>3451</v>
      </c>
      <c r="B3470" s="145">
        <v>948786.23310045898</v>
      </c>
      <c r="U3470" s="145">
        <v>3450</v>
      </c>
      <c r="V3470" s="145">
        <v>12473222.158453658</v>
      </c>
    </row>
    <row r="3471" spans="1:22" x14ac:dyDescent="0.35">
      <c r="A3471" s="70">
        <f t="shared" si="62"/>
        <v>3452</v>
      </c>
      <c r="B3471" s="145">
        <v>948786.23310045898</v>
      </c>
      <c r="U3471" s="145">
        <v>3451</v>
      </c>
      <c r="V3471" s="145">
        <v>4359825.419988025</v>
      </c>
    </row>
    <row r="3472" spans="1:22" x14ac:dyDescent="0.35">
      <c r="A3472" s="70">
        <f t="shared" si="62"/>
        <v>3453</v>
      </c>
      <c r="B3472" s="145">
        <v>948786.23310045898</v>
      </c>
      <c r="U3472" s="145">
        <v>3452</v>
      </c>
      <c r="V3472" s="145">
        <v>-11062085.387541682</v>
      </c>
    </row>
    <row r="3473" spans="1:22" x14ac:dyDescent="0.35">
      <c r="A3473" s="70">
        <f t="shared" si="62"/>
        <v>3454</v>
      </c>
      <c r="B3473" s="145">
        <v>948786.23310045898</v>
      </c>
      <c r="U3473" s="145">
        <v>3453</v>
      </c>
      <c r="V3473" s="145">
        <v>14455831.373868693</v>
      </c>
    </row>
    <row r="3474" spans="1:22" x14ac:dyDescent="0.35">
      <c r="A3474" s="70">
        <f t="shared" si="62"/>
        <v>3455</v>
      </c>
      <c r="B3474" s="145">
        <v>948786.23310045898</v>
      </c>
      <c r="U3474" s="145">
        <v>3454</v>
      </c>
      <c r="V3474" s="145">
        <v>6570463.1082965769</v>
      </c>
    </row>
    <row r="3475" spans="1:22" x14ac:dyDescent="0.35">
      <c r="A3475" s="70">
        <f t="shared" si="62"/>
        <v>3456</v>
      </c>
      <c r="B3475" s="145">
        <v>948786.23310045898</v>
      </c>
      <c r="U3475" s="145">
        <v>3455</v>
      </c>
      <c r="V3475" s="145">
        <v>9462282.1658810526</v>
      </c>
    </row>
    <row r="3476" spans="1:22" x14ac:dyDescent="0.35">
      <c r="A3476" s="70">
        <f t="shared" si="62"/>
        <v>3457</v>
      </c>
      <c r="B3476" s="145">
        <v>948786.23310045898</v>
      </c>
      <c r="U3476" s="145">
        <v>3456</v>
      </c>
      <c r="V3476" s="145">
        <v>9401708.9402860068</v>
      </c>
    </row>
    <row r="3477" spans="1:22" x14ac:dyDescent="0.35">
      <c r="A3477" s="70">
        <f t="shared" si="62"/>
        <v>3458</v>
      </c>
      <c r="B3477" s="145">
        <v>948786.23310045898</v>
      </c>
      <c r="U3477" s="145">
        <v>3457</v>
      </c>
      <c r="V3477" s="145">
        <v>12925295.246637784</v>
      </c>
    </row>
    <row r="3478" spans="1:22" x14ac:dyDescent="0.35">
      <c r="A3478" s="70">
        <f t="shared" ref="A3478:A3541" si="63">A3477+1</f>
        <v>3459</v>
      </c>
      <c r="B3478" s="145">
        <v>948786.23310045898</v>
      </c>
      <c r="U3478" s="145">
        <v>3458</v>
      </c>
      <c r="V3478" s="145">
        <v>-47728.574861653149</v>
      </c>
    </row>
    <row r="3479" spans="1:22" x14ac:dyDescent="0.35">
      <c r="A3479" s="70">
        <f t="shared" si="63"/>
        <v>3460</v>
      </c>
      <c r="B3479" s="145">
        <v>948786.23310045898</v>
      </c>
      <c r="U3479" s="145">
        <v>3459</v>
      </c>
      <c r="V3479" s="145">
        <v>5440124.2843635082</v>
      </c>
    </row>
    <row r="3480" spans="1:22" x14ac:dyDescent="0.35">
      <c r="A3480" s="70">
        <f t="shared" si="63"/>
        <v>3461</v>
      </c>
      <c r="B3480" s="145">
        <v>948786.23310045898</v>
      </c>
      <c r="U3480" s="145">
        <v>3460</v>
      </c>
      <c r="V3480" s="145">
        <v>68843936.514477372</v>
      </c>
    </row>
    <row r="3481" spans="1:22" x14ac:dyDescent="0.35">
      <c r="A3481" s="70">
        <f t="shared" si="63"/>
        <v>3462</v>
      </c>
      <c r="B3481" s="145">
        <v>948786.23310045898</v>
      </c>
      <c r="U3481" s="145">
        <v>3461</v>
      </c>
      <c r="V3481" s="145">
        <v>20379379.72829657</v>
      </c>
    </row>
    <row r="3482" spans="1:22" x14ac:dyDescent="0.35">
      <c r="A3482" s="70">
        <f t="shared" si="63"/>
        <v>3463</v>
      </c>
      <c r="B3482" s="145">
        <v>948786.23310045898</v>
      </c>
      <c r="U3482" s="145">
        <v>3462</v>
      </c>
      <c r="V3482" s="145">
        <v>14250878.149476748</v>
      </c>
    </row>
    <row r="3483" spans="1:22" x14ac:dyDescent="0.35">
      <c r="A3483" s="70">
        <f t="shared" si="63"/>
        <v>3464</v>
      </c>
      <c r="B3483" s="145">
        <v>948786.23310045898</v>
      </c>
      <c r="U3483" s="145">
        <v>3463</v>
      </c>
      <c r="V3483" s="145">
        <v>591969.25381180272</v>
      </c>
    </row>
    <row r="3484" spans="1:22" x14ac:dyDescent="0.35">
      <c r="A3484" s="70">
        <f t="shared" si="63"/>
        <v>3465</v>
      </c>
      <c r="B3484" s="145">
        <v>948786.23310045898</v>
      </c>
      <c r="U3484" s="145">
        <v>3464</v>
      </c>
      <c r="V3484" s="145">
        <v>30096658.54600548</v>
      </c>
    </row>
    <row r="3485" spans="1:22" x14ac:dyDescent="0.35">
      <c r="A3485" s="70">
        <f t="shared" si="63"/>
        <v>3466</v>
      </c>
      <c r="B3485" s="145">
        <v>948786.23310045898</v>
      </c>
      <c r="U3485" s="145">
        <v>3465</v>
      </c>
      <c r="V3485" s="145">
        <v>11190692.156288989</v>
      </c>
    </row>
    <row r="3486" spans="1:22" x14ac:dyDescent="0.35">
      <c r="A3486" s="70">
        <f t="shared" si="63"/>
        <v>3467</v>
      </c>
      <c r="B3486" s="145">
        <v>948786.23310045898</v>
      </c>
      <c r="U3486" s="145">
        <v>3466</v>
      </c>
      <c r="V3486" s="145">
        <v>415741.51180132851</v>
      </c>
    </row>
    <row r="3487" spans="1:22" x14ac:dyDescent="0.35">
      <c r="A3487" s="70">
        <f t="shared" si="63"/>
        <v>3468</v>
      </c>
      <c r="B3487" s="145">
        <v>948786.23310045898</v>
      </c>
      <c r="U3487" s="145">
        <v>3467</v>
      </c>
      <c r="V3487" s="145">
        <v>16424931.796278358</v>
      </c>
    </row>
    <row r="3488" spans="1:22" x14ac:dyDescent="0.35">
      <c r="A3488" s="70">
        <f t="shared" si="63"/>
        <v>3469</v>
      </c>
      <c r="B3488" s="145">
        <v>948786.23310045898</v>
      </c>
      <c r="U3488" s="145">
        <v>3468</v>
      </c>
      <c r="V3488" s="145">
        <v>38484012.699941628</v>
      </c>
    </row>
    <row r="3489" spans="1:22" x14ac:dyDescent="0.35">
      <c r="A3489" s="70">
        <f t="shared" si="63"/>
        <v>3470</v>
      </c>
      <c r="B3489" s="145">
        <v>948786.23310045898</v>
      </c>
      <c r="U3489" s="145">
        <v>3469</v>
      </c>
      <c r="V3489" s="145">
        <v>-11613339.429741759</v>
      </c>
    </row>
    <row r="3490" spans="1:22" x14ac:dyDescent="0.35">
      <c r="A3490" s="70">
        <f t="shared" si="63"/>
        <v>3471</v>
      </c>
      <c r="B3490" s="145">
        <v>948786.23310045898</v>
      </c>
      <c r="U3490" s="145">
        <v>3470</v>
      </c>
      <c r="V3490" s="145">
        <v>-13328986.247874677</v>
      </c>
    </row>
    <row r="3491" spans="1:22" x14ac:dyDescent="0.35">
      <c r="A3491" s="70">
        <f t="shared" si="63"/>
        <v>3472</v>
      </c>
      <c r="B3491" s="145">
        <v>948786.23310045898</v>
      </c>
      <c r="U3491" s="145">
        <v>3471</v>
      </c>
      <c r="V3491" s="145">
        <v>44411533.111297734</v>
      </c>
    </row>
    <row r="3492" spans="1:22" x14ac:dyDescent="0.35">
      <c r="A3492" s="70">
        <f t="shared" si="63"/>
        <v>3473</v>
      </c>
      <c r="B3492" s="145">
        <v>948786.23310045898</v>
      </c>
      <c r="U3492" s="145">
        <v>3472</v>
      </c>
      <c r="V3492" s="145">
        <v>35005945.217156127</v>
      </c>
    </row>
    <row r="3493" spans="1:22" x14ac:dyDescent="0.35">
      <c r="A3493" s="70">
        <f t="shared" si="63"/>
        <v>3474</v>
      </c>
      <c r="B3493" s="145">
        <v>948786.23310045898</v>
      </c>
      <c r="U3493" s="145">
        <v>3473</v>
      </c>
      <c r="V3493" s="145">
        <v>-14512961.822437974</v>
      </c>
    </row>
    <row r="3494" spans="1:22" x14ac:dyDescent="0.35">
      <c r="A3494" s="70">
        <f t="shared" si="63"/>
        <v>3475</v>
      </c>
      <c r="B3494" s="145">
        <v>948786.23310045898</v>
      </c>
      <c r="U3494" s="145">
        <v>3474</v>
      </c>
      <c r="V3494" s="145">
        <v>3477727.1826355644</v>
      </c>
    </row>
    <row r="3495" spans="1:22" x14ac:dyDescent="0.35">
      <c r="A3495" s="70">
        <f t="shared" si="63"/>
        <v>3476</v>
      </c>
      <c r="B3495" s="145">
        <v>948786.23310045898</v>
      </c>
      <c r="U3495" s="145">
        <v>3475</v>
      </c>
      <c r="V3495" s="145">
        <v>-2725188.2318621781</v>
      </c>
    </row>
    <row r="3496" spans="1:22" x14ac:dyDescent="0.35">
      <c r="A3496" s="70">
        <f t="shared" si="63"/>
        <v>3477</v>
      </c>
      <c r="B3496" s="145">
        <v>948786.23310045898</v>
      </c>
      <c r="U3496" s="145">
        <v>3476</v>
      </c>
      <c r="V3496" s="145">
        <v>-1364584.1662037857</v>
      </c>
    </row>
    <row r="3497" spans="1:22" x14ac:dyDescent="0.35">
      <c r="A3497" s="70">
        <f t="shared" si="63"/>
        <v>3478</v>
      </c>
      <c r="B3497" s="145">
        <v>948786.23310045898</v>
      </c>
      <c r="U3497" s="145">
        <v>3477</v>
      </c>
      <c r="V3497" s="145">
        <v>-6187828.1468757018</v>
      </c>
    </row>
    <row r="3498" spans="1:22" x14ac:dyDescent="0.35">
      <c r="A3498" s="70">
        <f t="shared" si="63"/>
        <v>3479</v>
      </c>
      <c r="B3498" s="145">
        <v>948786.23310045898</v>
      </c>
      <c r="U3498" s="145">
        <v>3478</v>
      </c>
      <c r="V3498" s="145">
        <v>-7360179.9520646408</v>
      </c>
    </row>
    <row r="3499" spans="1:22" x14ac:dyDescent="0.35">
      <c r="A3499" s="70">
        <f t="shared" si="63"/>
        <v>3480</v>
      </c>
      <c r="B3499" s="145">
        <v>948786.23310045898</v>
      </c>
      <c r="U3499" s="145">
        <v>3479</v>
      </c>
      <c r="V3499" s="145">
        <v>24660759.88454017</v>
      </c>
    </row>
    <row r="3500" spans="1:22" x14ac:dyDescent="0.35">
      <c r="A3500" s="70">
        <f t="shared" si="63"/>
        <v>3481</v>
      </c>
      <c r="B3500" s="145">
        <v>948786.23310045898</v>
      </c>
      <c r="U3500" s="145">
        <v>3480</v>
      </c>
      <c r="V3500" s="145">
        <v>-15398609.628181545</v>
      </c>
    </row>
    <row r="3501" spans="1:22" x14ac:dyDescent="0.35">
      <c r="A3501" s="70">
        <f t="shared" si="63"/>
        <v>3482</v>
      </c>
      <c r="B3501" s="145">
        <v>948786.23310045898</v>
      </c>
      <c r="U3501" s="145">
        <v>3481</v>
      </c>
      <c r="V3501" s="145">
        <v>-4927994.6493339203</v>
      </c>
    </row>
    <row r="3502" spans="1:22" x14ac:dyDescent="0.35">
      <c r="A3502" s="70">
        <f t="shared" si="63"/>
        <v>3483</v>
      </c>
      <c r="B3502" s="145">
        <v>948786.23310045898</v>
      </c>
      <c r="U3502" s="145">
        <v>3482</v>
      </c>
      <c r="V3502" s="145">
        <v>43592358.683544204</v>
      </c>
    </row>
    <row r="3503" spans="1:22" x14ac:dyDescent="0.35">
      <c r="A3503" s="70">
        <f t="shared" si="63"/>
        <v>3484</v>
      </c>
      <c r="B3503" s="145">
        <v>948786.23310045898</v>
      </c>
      <c r="U3503" s="145">
        <v>3483</v>
      </c>
      <c r="V3503" s="145">
        <v>-23302997.40758083</v>
      </c>
    </row>
    <row r="3504" spans="1:22" x14ac:dyDescent="0.35">
      <c r="A3504" s="70">
        <f t="shared" si="63"/>
        <v>3485</v>
      </c>
      <c r="B3504" s="145">
        <v>948786.23310045898</v>
      </c>
      <c r="U3504" s="145">
        <v>3484</v>
      </c>
      <c r="V3504" s="145">
        <v>24938368.125268877</v>
      </c>
    </row>
    <row r="3505" spans="1:22" x14ac:dyDescent="0.35">
      <c r="A3505" s="70">
        <f t="shared" si="63"/>
        <v>3486</v>
      </c>
      <c r="B3505" s="145">
        <v>948786.23310045898</v>
      </c>
      <c r="U3505" s="145">
        <v>3485</v>
      </c>
      <c r="V3505" s="145">
        <v>26865023.052085124</v>
      </c>
    </row>
    <row r="3506" spans="1:22" x14ac:dyDescent="0.35">
      <c r="A3506" s="70">
        <f t="shared" si="63"/>
        <v>3487</v>
      </c>
      <c r="B3506" s="145">
        <v>948786.23310045898</v>
      </c>
      <c r="U3506" s="145">
        <v>3486</v>
      </c>
      <c r="V3506" s="145">
        <v>37491806.645503253</v>
      </c>
    </row>
    <row r="3507" spans="1:22" x14ac:dyDescent="0.35">
      <c r="A3507" s="70">
        <f t="shared" si="63"/>
        <v>3488</v>
      </c>
      <c r="B3507" s="145">
        <v>948786.23310045898</v>
      </c>
      <c r="U3507" s="145">
        <v>3487</v>
      </c>
      <c r="V3507" s="145">
        <v>4588876.1401782669</v>
      </c>
    </row>
    <row r="3508" spans="1:22" x14ac:dyDescent="0.35">
      <c r="A3508" s="70">
        <f t="shared" si="63"/>
        <v>3489</v>
      </c>
      <c r="B3508" s="145">
        <v>948786.23310045898</v>
      </c>
      <c r="U3508" s="145">
        <v>3488</v>
      </c>
      <c r="V3508" s="145">
        <v>-21142195.942330711</v>
      </c>
    </row>
    <row r="3509" spans="1:22" x14ac:dyDescent="0.35">
      <c r="A3509" s="70">
        <f t="shared" si="63"/>
        <v>3490</v>
      </c>
      <c r="B3509" s="145">
        <v>948786.23310045898</v>
      </c>
      <c r="U3509" s="145">
        <v>3489</v>
      </c>
      <c r="V3509" s="145">
        <v>24791667.968483001</v>
      </c>
    </row>
    <row r="3510" spans="1:22" x14ac:dyDescent="0.35">
      <c r="A3510" s="70">
        <f t="shared" si="63"/>
        <v>3491</v>
      </c>
      <c r="B3510" s="145">
        <v>948786.23310045898</v>
      </c>
      <c r="U3510" s="145">
        <v>3490</v>
      </c>
      <c r="V3510" s="145">
        <v>27428442.08437153</v>
      </c>
    </row>
    <row r="3511" spans="1:22" x14ac:dyDescent="0.35">
      <c r="A3511" s="70">
        <f t="shared" si="63"/>
        <v>3492</v>
      </c>
      <c r="B3511" s="145">
        <v>948786.23310045898</v>
      </c>
      <c r="U3511" s="145">
        <v>3491</v>
      </c>
      <c r="V3511" s="145">
        <v>16848296.095256936</v>
      </c>
    </row>
    <row r="3512" spans="1:22" x14ac:dyDescent="0.35">
      <c r="A3512" s="70">
        <f t="shared" si="63"/>
        <v>3493</v>
      </c>
      <c r="B3512" s="145">
        <v>948786.23310045898</v>
      </c>
      <c r="U3512" s="145">
        <v>3492</v>
      </c>
      <c r="V3512" s="145">
        <v>52962145.598192751</v>
      </c>
    </row>
    <row r="3513" spans="1:22" x14ac:dyDescent="0.35">
      <c r="A3513" s="70">
        <f t="shared" si="63"/>
        <v>3494</v>
      </c>
      <c r="B3513" s="145">
        <v>948786.23310045898</v>
      </c>
      <c r="U3513" s="145">
        <v>3493</v>
      </c>
      <c r="V3513" s="145">
        <v>15293499.888215225</v>
      </c>
    </row>
    <row r="3514" spans="1:22" x14ac:dyDescent="0.35">
      <c r="A3514" s="70">
        <f t="shared" si="63"/>
        <v>3495</v>
      </c>
      <c r="B3514" s="145">
        <v>948786.23310045898</v>
      </c>
      <c r="U3514" s="145">
        <v>3494</v>
      </c>
      <c r="V3514" s="145">
        <v>32287479.817424461</v>
      </c>
    </row>
    <row r="3515" spans="1:22" x14ac:dyDescent="0.35">
      <c r="A3515" s="70">
        <f t="shared" si="63"/>
        <v>3496</v>
      </c>
      <c r="B3515" s="145">
        <v>948786.23310045898</v>
      </c>
      <c r="U3515" s="145">
        <v>3495</v>
      </c>
      <c r="V3515" s="145">
        <v>-6953983.1374914069</v>
      </c>
    </row>
    <row r="3516" spans="1:22" x14ac:dyDescent="0.35">
      <c r="A3516" s="70">
        <f t="shared" si="63"/>
        <v>3497</v>
      </c>
      <c r="B3516" s="145">
        <v>948786.23310045898</v>
      </c>
      <c r="U3516" s="145">
        <v>3496</v>
      </c>
      <c r="V3516" s="145">
        <v>19357549.795756795</v>
      </c>
    </row>
    <row r="3517" spans="1:22" x14ac:dyDescent="0.35">
      <c r="A3517" s="70">
        <f t="shared" si="63"/>
        <v>3498</v>
      </c>
      <c r="B3517" s="145">
        <v>948786.23310045898</v>
      </c>
      <c r="U3517" s="145">
        <v>3497</v>
      </c>
      <c r="V3517" s="145">
        <v>24982754.697919048</v>
      </c>
    </row>
    <row r="3518" spans="1:22" x14ac:dyDescent="0.35">
      <c r="A3518" s="70">
        <f t="shared" si="63"/>
        <v>3499</v>
      </c>
      <c r="B3518" s="145">
        <v>948786.23310045898</v>
      </c>
      <c r="U3518" s="145">
        <v>3498</v>
      </c>
      <c r="V3518" s="145">
        <v>2080597.8740309253</v>
      </c>
    </row>
    <row r="3519" spans="1:22" x14ac:dyDescent="0.35">
      <c r="A3519" s="70">
        <f t="shared" si="63"/>
        <v>3500</v>
      </c>
      <c r="B3519" s="145">
        <v>948786.23310045898</v>
      </c>
      <c r="U3519" s="145">
        <v>3499</v>
      </c>
      <c r="V3519" s="145">
        <v>13702422.778902508</v>
      </c>
    </row>
    <row r="3520" spans="1:22" x14ac:dyDescent="0.35">
      <c r="A3520" s="70">
        <f t="shared" si="63"/>
        <v>3501</v>
      </c>
      <c r="B3520" s="145">
        <v>948786.23310045898</v>
      </c>
      <c r="U3520" s="145">
        <v>3500</v>
      </c>
      <c r="V3520" s="145">
        <v>-1253606.2079230323</v>
      </c>
    </row>
    <row r="3521" spans="1:22" x14ac:dyDescent="0.35">
      <c r="A3521" s="70">
        <f t="shared" si="63"/>
        <v>3502</v>
      </c>
      <c r="B3521" s="145">
        <v>948786.23310045898</v>
      </c>
      <c r="U3521" s="145">
        <v>3501</v>
      </c>
      <c r="V3521" s="145">
        <v>6901321.1833662651</v>
      </c>
    </row>
    <row r="3522" spans="1:22" x14ac:dyDescent="0.35">
      <c r="A3522" s="70">
        <f t="shared" si="63"/>
        <v>3503</v>
      </c>
      <c r="B3522" s="145">
        <v>948786.23310045898</v>
      </c>
      <c r="U3522" s="145">
        <v>3502</v>
      </c>
      <c r="V3522" s="145">
        <v>-9706166.0653654896</v>
      </c>
    </row>
    <row r="3523" spans="1:22" x14ac:dyDescent="0.35">
      <c r="A3523" s="70">
        <f t="shared" si="63"/>
        <v>3504</v>
      </c>
      <c r="B3523" s="145">
        <v>948786.23310045898</v>
      </c>
      <c r="U3523" s="145">
        <v>3503</v>
      </c>
      <c r="V3523" s="145">
        <v>-5664255.3943727612</v>
      </c>
    </row>
    <row r="3524" spans="1:22" x14ac:dyDescent="0.35">
      <c r="A3524" s="70">
        <f t="shared" si="63"/>
        <v>3505</v>
      </c>
      <c r="B3524" s="145">
        <v>948786.23310045898</v>
      </c>
      <c r="U3524" s="145">
        <v>3504</v>
      </c>
      <c r="V3524" s="145">
        <v>-28057551.934689056</v>
      </c>
    </row>
    <row r="3525" spans="1:22" x14ac:dyDescent="0.35">
      <c r="A3525" s="70">
        <f t="shared" si="63"/>
        <v>3506</v>
      </c>
      <c r="B3525" s="145">
        <v>948786.23310045898</v>
      </c>
      <c r="U3525" s="145">
        <v>3505</v>
      </c>
      <c r="V3525" s="145">
        <v>18261731.928391319</v>
      </c>
    </row>
    <row r="3526" spans="1:22" x14ac:dyDescent="0.35">
      <c r="A3526" s="70">
        <f t="shared" si="63"/>
        <v>3507</v>
      </c>
      <c r="B3526" s="145">
        <v>948786.23310045898</v>
      </c>
      <c r="U3526" s="145">
        <v>3506</v>
      </c>
      <c r="V3526" s="145">
        <v>12210871.97272148</v>
      </c>
    </row>
    <row r="3527" spans="1:22" x14ac:dyDescent="0.35">
      <c r="A3527" s="70">
        <f t="shared" si="63"/>
        <v>3508</v>
      </c>
      <c r="B3527" s="145">
        <v>948786.23310045898</v>
      </c>
      <c r="U3527" s="145">
        <v>3507</v>
      </c>
      <c r="V3527" s="145">
        <v>27100286.717589706</v>
      </c>
    </row>
    <row r="3528" spans="1:22" x14ac:dyDescent="0.35">
      <c r="A3528" s="70">
        <f t="shared" si="63"/>
        <v>3509</v>
      </c>
      <c r="B3528" s="145">
        <v>948786.23310045898</v>
      </c>
      <c r="U3528" s="145">
        <v>3508</v>
      </c>
      <c r="V3528" s="145">
        <v>13736533.184746195</v>
      </c>
    </row>
    <row r="3529" spans="1:22" x14ac:dyDescent="0.35">
      <c r="A3529" s="70">
        <f t="shared" si="63"/>
        <v>3510</v>
      </c>
      <c r="B3529" s="145">
        <v>948786.23310045898</v>
      </c>
      <c r="U3529" s="145">
        <v>3509</v>
      </c>
      <c r="V3529" s="145">
        <v>69542892.591640472</v>
      </c>
    </row>
    <row r="3530" spans="1:22" x14ac:dyDescent="0.35">
      <c r="A3530" s="70">
        <f t="shared" si="63"/>
        <v>3511</v>
      </c>
      <c r="B3530" s="145">
        <v>948786.23310045898</v>
      </c>
      <c r="U3530" s="145">
        <v>3510</v>
      </c>
      <c r="V3530" s="145">
        <v>242895.08105973713</v>
      </c>
    </row>
    <row r="3531" spans="1:22" x14ac:dyDescent="0.35">
      <c r="A3531" s="70">
        <f t="shared" si="63"/>
        <v>3512</v>
      </c>
      <c r="B3531" s="145">
        <v>948786.23310045898</v>
      </c>
      <c r="U3531" s="145">
        <v>3511</v>
      </c>
      <c r="V3531" s="145">
        <v>960354.54113616049</v>
      </c>
    </row>
    <row r="3532" spans="1:22" x14ac:dyDescent="0.35">
      <c r="A3532" s="70">
        <f t="shared" si="63"/>
        <v>3513</v>
      </c>
      <c r="B3532" s="145">
        <v>948786.23310045898</v>
      </c>
      <c r="U3532" s="145">
        <v>3512</v>
      </c>
      <c r="V3532" s="145">
        <v>10143979.722229071</v>
      </c>
    </row>
    <row r="3533" spans="1:22" x14ac:dyDescent="0.35">
      <c r="A3533" s="70">
        <f t="shared" si="63"/>
        <v>3514</v>
      </c>
      <c r="B3533" s="145">
        <v>948786.23310045898</v>
      </c>
      <c r="U3533" s="145">
        <v>3513</v>
      </c>
      <c r="V3533" s="145">
        <v>13020011.844145812</v>
      </c>
    </row>
    <row r="3534" spans="1:22" x14ac:dyDescent="0.35">
      <c r="A3534" s="70">
        <f t="shared" si="63"/>
        <v>3515</v>
      </c>
      <c r="B3534" s="145">
        <v>948786.23310045898</v>
      </c>
      <c r="U3534" s="145">
        <v>3514</v>
      </c>
      <c r="V3534" s="145">
        <v>-19719007.035439309</v>
      </c>
    </row>
    <row r="3535" spans="1:22" x14ac:dyDescent="0.35">
      <c r="A3535" s="70">
        <f t="shared" si="63"/>
        <v>3516</v>
      </c>
      <c r="B3535" s="145">
        <v>948786.23310045898</v>
      </c>
      <c r="U3535" s="145">
        <v>3515</v>
      </c>
      <c r="V3535" s="145">
        <v>-17359233.756280962</v>
      </c>
    </row>
    <row r="3536" spans="1:22" x14ac:dyDescent="0.35">
      <c r="A3536" s="70">
        <f t="shared" si="63"/>
        <v>3517</v>
      </c>
      <c r="B3536" s="145">
        <v>948786.23310045898</v>
      </c>
      <c r="U3536" s="145">
        <v>3516</v>
      </c>
      <c r="V3536" s="145">
        <v>33256505.790393673</v>
      </c>
    </row>
    <row r="3537" spans="1:22" x14ac:dyDescent="0.35">
      <c r="A3537" s="70">
        <f t="shared" si="63"/>
        <v>3518</v>
      </c>
      <c r="B3537" s="145">
        <v>948786.23310045898</v>
      </c>
      <c r="U3537" s="145">
        <v>3517</v>
      </c>
      <c r="V3537" s="145">
        <v>-25123178.373332456</v>
      </c>
    </row>
    <row r="3538" spans="1:22" x14ac:dyDescent="0.35">
      <c r="A3538" s="70">
        <f t="shared" si="63"/>
        <v>3519</v>
      </c>
      <c r="B3538" s="145">
        <v>948786.23310045898</v>
      </c>
      <c r="U3538" s="145">
        <v>3518</v>
      </c>
      <c r="V3538" s="145">
        <v>13232682.256723747</v>
      </c>
    </row>
    <row r="3539" spans="1:22" x14ac:dyDescent="0.35">
      <c r="A3539" s="70">
        <f t="shared" si="63"/>
        <v>3520</v>
      </c>
      <c r="B3539" s="145">
        <v>948786.23310045898</v>
      </c>
      <c r="U3539" s="145">
        <v>3519</v>
      </c>
      <c r="V3539" s="145">
        <v>48037480.816686176</v>
      </c>
    </row>
    <row r="3540" spans="1:22" x14ac:dyDescent="0.35">
      <c r="A3540" s="70">
        <f t="shared" si="63"/>
        <v>3521</v>
      </c>
      <c r="B3540" s="145">
        <v>948786.23310045898</v>
      </c>
      <c r="U3540" s="145">
        <v>3520</v>
      </c>
      <c r="V3540" s="145">
        <v>-8791041.5500959419</v>
      </c>
    </row>
    <row r="3541" spans="1:22" x14ac:dyDescent="0.35">
      <c r="A3541" s="70">
        <f t="shared" si="63"/>
        <v>3522</v>
      </c>
      <c r="B3541" s="145">
        <v>948786.23310045898</v>
      </c>
      <c r="U3541" s="145">
        <v>3521</v>
      </c>
      <c r="V3541" s="145">
        <v>24149506.094970603</v>
      </c>
    </row>
    <row r="3542" spans="1:22" x14ac:dyDescent="0.35">
      <c r="A3542" s="70">
        <f t="shared" ref="A3542:A3605" si="64">A3541+1</f>
        <v>3523</v>
      </c>
      <c r="B3542" s="145">
        <v>948786.23310045898</v>
      </c>
      <c r="U3542" s="145">
        <v>3522</v>
      </c>
      <c r="V3542" s="145">
        <v>23774971.339300975</v>
      </c>
    </row>
    <row r="3543" spans="1:22" x14ac:dyDescent="0.35">
      <c r="A3543" s="70">
        <f t="shared" si="64"/>
        <v>3524</v>
      </c>
      <c r="B3543" s="145">
        <v>948786.23310045898</v>
      </c>
      <c r="U3543" s="145">
        <v>3523</v>
      </c>
      <c r="V3543" s="145">
        <v>6041547.1630674377</v>
      </c>
    </row>
    <row r="3544" spans="1:22" x14ac:dyDescent="0.35">
      <c r="A3544" s="70">
        <f t="shared" si="64"/>
        <v>3525</v>
      </c>
      <c r="B3544" s="145">
        <v>948786.23310045898</v>
      </c>
      <c r="U3544" s="145">
        <v>3524</v>
      </c>
      <c r="V3544" s="145">
        <v>14687772.208258104</v>
      </c>
    </row>
    <row r="3545" spans="1:22" x14ac:dyDescent="0.35">
      <c r="A3545" s="70">
        <f t="shared" si="64"/>
        <v>3526</v>
      </c>
      <c r="B3545" s="145">
        <v>948786.23310045898</v>
      </c>
      <c r="U3545" s="145">
        <v>3525</v>
      </c>
      <c r="V3545" s="145">
        <v>20257839.890986398</v>
      </c>
    </row>
    <row r="3546" spans="1:22" x14ac:dyDescent="0.35">
      <c r="A3546" s="70">
        <f t="shared" si="64"/>
        <v>3527</v>
      </c>
      <c r="B3546" s="145">
        <v>948786.23310045898</v>
      </c>
      <c r="U3546" s="145">
        <v>3526</v>
      </c>
      <c r="V3546" s="145">
        <v>4166395.5305991247</v>
      </c>
    </row>
    <row r="3547" spans="1:22" x14ac:dyDescent="0.35">
      <c r="A3547" s="70">
        <f t="shared" si="64"/>
        <v>3528</v>
      </c>
      <c r="B3547" s="145">
        <v>948786.23310045898</v>
      </c>
      <c r="U3547" s="145">
        <v>3527</v>
      </c>
      <c r="V3547" s="145">
        <v>-1285491.1204206012</v>
      </c>
    </row>
    <row r="3548" spans="1:22" x14ac:dyDescent="0.35">
      <c r="A3548" s="70">
        <f t="shared" si="64"/>
        <v>3529</v>
      </c>
      <c r="B3548" s="145">
        <v>948786.23310045898</v>
      </c>
      <c r="U3548" s="145">
        <v>3528</v>
      </c>
      <c r="V3548" s="145">
        <v>33795849.227398537</v>
      </c>
    </row>
    <row r="3549" spans="1:22" x14ac:dyDescent="0.35">
      <c r="A3549" s="70">
        <f t="shared" si="64"/>
        <v>3530</v>
      </c>
      <c r="B3549" s="145">
        <v>948786.23310045898</v>
      </c>
      <c r="U3549" s="145">
        <v>3529</v>
      </c>
      <c r="V3549" s="145">
        <v>-7230597.2070574798</v>
      </c>
    </row>
    <row r="3550" spans="1:22" x14ac:dyDescent="0.35">
      <c r="A3550" s="70">
        <f t="shared" si="64"/>
        <v>3531</v>
      </c>
      <c r="B3550" s="145">
        <v>948786.23310045898</v>
      </c>
      <c r="U3550" s="145">
        <v>3530</v>
      </c>
      <c r="V3550" s="145">
        <v>177152.52385086194</v>
      </c>
    </row>
    <row r="3551" spans="1:22" x14ac:dyDescent="0.35">
      <c r="A3551" s="70">
        <f t="shared" si="64"/>
        <v>3532</v>
      </c>
      <c r="B3551" s="145">
        <v>948786.23310045898</v>
      </c>
      <c r="U3551" s="145">
        <v>3531</v>
      </c>
      <c r="V3551" s="145">
        <v>31085998.495092142</v>
      </c>
    </row>
    <row r="3552" spans="1:22" x14ac:dyDescent="0.35">
      <c r="A3552" s="70">
        <f t="shared" si="64"/>
        <v>3533</v>
      </c>
      <c r="B3552" s="145">
        <v>948786.23310045898</v>
      </c>
      <c r="U3552" s="145">
        <v>3532</v>
      </c>
      <c r="V3552" s="145">
        <v>18404841.256243881</v>
      </c>
    </row>
    <row r="3553" spans="1:22" x14ac:dyDescent="0.35">
      <c r="A3553" s="70">
        <f t="shared" si="64"/>
        <v>3534</v>
      </c>
      <c r="B3553" s="145">
        <v>948786.23310045898</v>
      </c>
      <c r="U3553" s="145">
        <v>3533</v>
      </c>
      <c r="V3553" s="145">
        <v>32905681.494570188</v>
      </c>
    </row>
    <row r="3554" spans="1:22" x14ac:dyDescent="0.35">
      <c r="A3554" s="70">
        <f t="shared" si="64"/>
        <v>3535</v>
      </c>
      <c r="B3554" s="145">
        <v>948786.23310045898</v>
      </c>
      <c r="U3554" s="145">
        <v>3534</v>
      </c>
      <c r="V3554" s="145">
        <v>2100432.479999017</v>
      </c>
    </row>
    <row r="3555" spans="1:22" x14ac:dyDescent="0.35">
      <c r="A3555" s="70">
        <f t="shared" si="64"/>
        <v>3536</v>
      </c>
      <c r="B3555" s="145">
        <v>948786.23310045898</v>
      </c>
      <c r="U3555" s="145">
        <v>3535</v>
      </c>
      <c r="V3555" s="145">
        <v>-4280868.0041224472</v>
      </c>
    </row>
    <row r="3556" spans="1:22" x14ac:dyDescent="0.35">
      <c r="A3556" s="70">
        <f t="shared" si="64"/>
        <v>3537</v>
      </c>
      <c r="B3556" s="145">
        <v>948786.23310045898</v>
      </c>
      <c r="U3556" s="145">
        <v>3536</v>
      </c>
      <c r="V3556" s="145">
        <v>7428631.3526478261</v>
      </c>
    </row>
    <row r="3557" spans="1:22" x14ac:dyDescent="0.35">
      <c r="A3557" s="70">
        <f t="shared" si="64"/>
        <v>3538</v>
      </c>
      <c r="B3557" s="145">
        <v>948786.23310045898</v>
      </c>
      <c r="U3557" s="145">
        <v>3537</v>
      </c>
      <c r="V3557" s="145">
        <v>17392793.606468182</v>
      </c>
    </row>
    <row r="3558" spans="1:22" x14ac:dyDescent="0.35">
      <c r="A3558" s="70">
        <f t="shared" si="64"/>
        <v>3539</v>
      </c>
      <c r="B3558" s="145">
        <v>948786.23310045898</v>
      </c>
      <c r="U3558" s="145">
        <v>3538</v>
      </c>
      <c r="V3558" s="145">
        <v>-313936.69261651859</v>
      </c>
    </row>
    <row r="3559" spans="1:22" x14ac:dyDescent="0.35">
      <c r="A3559" s="70">
        <f t="shared" si="64"/>
        <v>3540</v>
      </c>
      <c r="B3559" s="145">
        <v>948786.23310045898</v>
      </c>
      <c r="U3559" s="145">
        <v>3539</v>
      </c>
      <c r="V3559" s="145">
        <v>-518526.65468984842</v>
      </c>
    </row>
    <row r="3560" spans="1:22" x14ac:dyDescent="0.35">
      <c r="A3560" s="70">
        <f t="shared" si="64"/>
        <v>3541</v>
      </c>
      <c r="B3560" s="145">
        <v>948786.23310045898</v>
      </c>
      <c r="U3560" s="145">
        <v>3540</v>
      </c>
      <c r="V3560" s="145">
        <v>-7417273.400260685</v>
      </c>
    </row>
    <row r="3561" spans="1:22" x14ac:dyDescent="0.35">
      <c r="A3561" s="70">
        <f t="shared" si="64"/>
        <v>3542</v>
      </c>
      <c r="B3561" s="145">
        <v>948786.23310045898</v>
      </c>
      <c r="U3561" s="145">
        <v>3541</v>
      </c>
      <c r="V3561" s="145">
        <v>12892646.143314261</v>
      </c>
    </row>
    <row r="3562" spans="1:22" x14ac:dyDescent="0.35">
      <c r="A3562" s="70">
        <f t="shared" si="64"/>
        <v>3543</v>
      </c>
      <c r="B3562" s="145">
        <v>948786.23310045898</v>
      </c>
      <c r="U3562" s="145">
        <v>3542</v>
      </c>
      <c r="V3562" s="145">
        <v>-4268147.171879733</v>
      </c>
    </row>
    <row r="3563" spans="1:22" x14ac:dyDescent="0.35">
      <c r="A3563" s="70">
        <f t="shared" si="64"/>
        <v>3544</v>
      </c>
      <c r="B3563" s="145">
        <v>948786.23310045898</v>
      </c>
      <c r="U3563" s="145">
        <v>3543</v>
      </c>
      <c r="V3563" s="145">
        <v>-3278901.8605178203</v>
      </c>
    </row>
    <row r="3564" spans="1:22" x14ac:dyDescent="0.35">
      <c r="A3564" s="70">
        <f t="shared" si="64"/>
        <v>3545</v>
      </c>
      <c r="B3564" s="145">
        <v>948786.23310045898</v>
      </c>
      <c r="U3564" s="145">
        <v>3544</v>
      </c>
      <c r="V3564" s="145">
        <v>2523940.463319689</v>
      </c>
    </row>
    <row r="3565" spans="1:22" x14ac:dyDescent="0.35">
      <c r="A3565" s="70">
        <f t="shared" si="64"/>
        <v>3546</v>
      </c>
      <c r="B3565" s="145">
        <v>948786.23310045898</v>
      </c>
      <c r="U3565" s="145">
        <v>3545</v>
      </c>
      <c r="V3565" s="145">
        <v>-6738335.3022492528</v>
      </c>
    </row>
    <row r="3566" spans="1:22" x14ac:dyDescent="0.35">
      <c r="A3566" s="70">
        <f t="shared" si="64"/>
        <v>3547</v>
      </c>
      <c r="B3566" s="145">
        <v>948786.23310045898</v>
      </c>
      <c r="U3566" s="145">
        <v>3546</v>
      </c>
      <c r="V3566" s="145">
        <v>21171897.458713301</v>
      </c>
    </row>
    <row r="3567" spans="1:22" x14ac:dyDescent="0.35">
      <c r="A3567" s="70">
        <f t="shared" si="64"/>
        <v>3548</v>
      </c>
      <c r="B3567" s="145">
        <v>948786.23310045898</v>
      </c>
      <c r="U3567" s="145">
        <v>3547</v>
      </c>
      <c r="V3567" s="145">
        <v>-15203923.014677756</v>
      </c>
    </row>
    <row r="3568" spans="1:22" x14ac:dyDescent="0.35">
      <c r="A3568" s="70">
        <f t="shared" si="64"/>
        <v>3549</v>
      </c>
      <c r="B3568" s="145">
        <v>948786.23310045898</v>
      </c>
      <c r="U3568" s="145">
        <v>3548</v>
      </c>
      <c r="V3568" s="145">
        <v>-5811025.7274727188</v>
      </c>
    </row>
    <row r="3569" spans="1:22" x14ac:dyDescent="0.35">
      <c r="A3569" s="70">
        <f t="shared" si="64"/>
        <v>3550</v>
      </c>
      <c r="B3569" s="145">
        <v>948786.23310045898</v>
      </c>
      <c r="U3569" s="145">
        <v>3549</v>
      </c>
      <c r="V3569" s="145">
        <v>24910820.097968828</v>
      </c>
    </row>
    <row r="3570" spans="1:22" x14ac:dyDescent="0.35">
      <c r="A3570" s="70">
        <f t="shared" si="64"/>
        <v>3551</v>
      </c>
      <c r="B3570" s="145">
        <v>948786.23310045898</v>
      </c>
      <c r="U3570" s="145">
        <v>3550</v>
      </c>
      <c r="V3570" s="145">
        <v>1973944.3278974295</v>
      </c>
    </row>
    <row r="3571" spans="1:22" x14ac:dyDescent="0.35">
      <c r="A3571" s="70">
        <f t="shared" si="64"/>
        <v>3552</v>
      </c>
      <c r="B3571" s="145">
        <v>948786.23310045898</v>
      </c>
      <c r="U3571" s="145">
        <v>3551</v>
      </c>
      <c r="V3571" s="145">
        <v>22543944.631740142</v>
      </c>
    </row>
    <row r="3572" spans="1:22" x14ac:dyDescent="0.35">
      <c r="A3572" s="70">
        <f t="shared" si="64"/>
        <v>3553</v>
      </c>
      <c r="B3572" s="145">
        <v>948786.23310045898</v>
      </c>
      <c r="U3572" s="145">
        <v>3552</v>
      </c>
      <c r="V3572" s="145">
        <v>28842941.453749865</v>
      </c>
    </row>
    <row r="3573" spans="1:22" x14ac:dyDescent="0.35">
      <c r="A3573" s="70">
        <f t="shared" si="64"/>
        <v>3554</v>
      </c>
      <c r="B3573" s="145">
        <v>948786.23310045898</v>
      </c>
      <c r="U3573" s="145">
        <v>3553</v>
      </c>
      <c r="V3573" s="145">
        <v>-7628032.8187467456</v>
      </c>
    </row>
    <row r="3574" spans="1:22" x14ac:dyDescent="0.35">
      <c r="A3574" s="70">
        <f t="shared" si="64"/>
        <v>3555</v>
      </c>
      <c r="B3574" s="145">
        <v>948786.23310045898</v>
      </c>
      <c r="U3574" s="145">
        <v>3554</v>
      </c>
      <c r="V3574" s="145">
        <v>-2462276.0634673908</v>
      </c>
    </row>
    <row r="3575" spans="1:22" x14ac:dyDescent="0.35">
      <c r="A3575" s="70">
        <f t="shared" si="64"/>
        <v>3556</v>
      </c>
      <c r="B3575" s="145">
        <v>948786.23310045898</v>
      </c>
      <c r="U3575" s="145">
        <v>3555</v>
      </c>
      <c r="V3575" s="145">
        <v>33921792.500544623</v>
      </c>
    </row>
    <row r="3576" spans="1:22" x14ac:dyDescent="0.35">
      <c r="A3576" s="70">
        <f t="shared" si="64"/>
        <v>3557</v>
      </c>
      <c r="B3576" s="145">
        <v>948786.23310045898</v>
      </c>
      <c r="U3576" s="145">
        <v>3556</v>
      </c>
      <c r="V3576" s="145">
        <v>5092752.3657747954</v>
      </c>
    </row>
    <row r="3577" spans="1:22" x14ac:dyDescent="0.35">
      <c r="A3577" s="70">
        <f t="shared" si="64"/>
        <v>3558</v>
      </c>
      <c r="B3577" s="145">
        <v>948786.23310045898</v>
      </c>
      <c r="U3577" s="145">
        <v>3557</v>
      </c>
      <c r="V3577" s="145">
        <v>-25005683.082816776</v>
      </c>
    </row>
    <row r="3578" spans="1:22" x14ac:dyDescent="0.35">
      <c r="A3578" s="70">
        <f t="shared" si="64"/>
        <v>3559</v>
      </c>
      <c r="B3578" s="145">
        <v>948786.23310045898</v>
      </c>
      <c r="U3578" s="145">
        <v>3558</v>
      </c>
      <c r="V3578" s="145">
        <v>-21581809.247271001</v>
      </c>
    </row>
    <row r="3579" spans="1:22" x14ac:dyDescent="0.35">
      <c r="A3579" s="70">
        <f t="shared" si="64"/>
        <v>3560</v>
      </c>
      <c r="B3579" s="145">
        <v>948786.23310045898</v>
      </c>
      <c r="U3579" s="145">
        <v>3559</v>
      </c>
      <c r="V3579" s="145">
        <v>21949188.377660953</v>
      </c>
    </row>
    <row r="3580" spans="1:22" x14ac:dyDescent="0.35">
      <c r="A3580" s="70">
        <f t="shared" si="64"/>
        <v>3561</v>
      </c>
      <c r="B3580" s="145">
        <v>948786.23310045898</v>
      </c>
      <c r="U3580" s="145">
        <v>3560</v>
      </c>
      <c r="V3580" s="145">
        <v>-2532611.8183225468</v>
      </c>
    </row>
    <row r="3581" spans="1:22" x14ac:dyDescent="0.35">
      <c r="A3581" s="70">
        <f t="shared" si="64"/>
        <v>3562</v>
      </c>
      <c r="B3581" s="145">
        <v>948786.23310045898</v>
      </c>
      <c r="U3581" s="145">
        <v>3561</v>
      </c>
      <c r="V3581" s="145">
        <v>19358981.711518072</v>
      </c>
    </row>
    <row r="3582" spans="1:22" x14ac:dyDescent="0.35">
      <c r="A3582" s="70">
        <f t="shared" si="64"/>
        <v>3563</v>
      </c>
      <c r="B3582" s="145">
        <v>948786.23310045898</v>
      </c>
      <c r="U3582" s="145">
        <v>3562</v>
      </c>
      <c r="V3582" s="145">
        <v>-19387980.592560962</v>
      </c>
    </row>
    <row r="3583" spans="1:22" x14ac:dyDescent="0.35">
      <c r="A3583" s="70">
        <f t="shared" si="64"/>
        <v>3564</v>
      </c>
      <c r="B3583" s="145">
        <v>948786.23310045898</v>
      </c>
      <c r="U3583" s="145">
        <v>3563</v>
      </c>
      <c r="V3583" s="145">
        <v>39454168.650026545</v>
      </c>
    </row>
    <row r="3584" spans="1:22" x14ac:dyDescent="0.35">
      <c r="A3584" s="70">
        <f t="shared" si="64"/>
        <v>3565</v>
      </c>
      <c r="B3584" s="145">
        <v>948786.23310045898</v>
      </c>
      <c r="U3584" s="145">
        <v>3564</v>
      </c>
      <c r="V3584" s="145">
        <v>-3743719.4966108836</v>
      </c>
    </row>
    <row r="3585" spans="1:22" x14ac:dyDescent="0.35">
      <c r="A3585" s="70">
        <f t="shared" si="64"/>
        <v>3566</v>
      </c>
      <c r="B3585" s="145">
        <v>948786.23310045898</v>
      </c>
      <c r="U3585" s="145">
        <v>3565</v>
      </c>
      <c r="V3585" s="145">
        <v>23589164.179597177</v>
      </c>
    </row>
    <row r="3586" spans="1:22" x14ac:dyDescent="0.35">
      <c r="A3586" s="70">
        <f t="shared" si="64"/>
        <v>3567</v>
      </c>
      <c r="B3586" s="145">
        <v>948786.23310045898</v>
      </c>
      <c r="U3586" s="145">
        <v>3566</v>
      </c>
      <c r="V3586" s="145">
        <v>-8310523.0981042124</v>
      </c>
    </row>
    <row r="3587" spans="1:22" x14ac:dyDescent="0.35">
      <c r="A3587" s="70">
        <f t="shared" si="64"/>
        <v>3568</v>
      </c>
      <c r="B3587" s="145">
        <v>948786.23310045898</v>
      </c>
      <c r="U3587" s="145">
        <v>3567</v>
      </c>
      <c r="V3587" s="145">
        <v>13985853.331629381</v>
      </c>
    </row>
    <row r="3588" spans="1:22" x14ac:dyDescent="0.35">
      <c r="A3588" s="70">
        <f t="shared" si="64"/>
        <v>3569</v>
      </c>
      <c r="B3588" s="145">
        <v>948786.23310045898</v>
      </c>
      <c r="U3588" s="145">
        <v>3568</v>
      </c>
      <c r="V3588" s="145">
        <v>-25840312.254408266</v>
      </c>
    </row>
    <row r="3589" spans="1:22" x14ac:dyDescent="0.35">
      <c r="A3589" s="70">
        <f t="shared" si="64"/>
        <v>3570</v>
      </c>
      <c r="B3589" s="145">
        <v>948786.23310045898</v>
      </c>
      <c r="U3589" s="145">
        <v>3569</v>
      </c>
      <c r="V3589" s="145">
        <v>44663008.926572829</v>
      </c>
    </row>
    <row r="3590" spans="1:22" x14ac:dyDescent="0.35">
      <c r="A3590" s="70">
        <f t="shared" si="64"/>
        <v>3571</v>
      </c>
      <c r="B3590" s="145">
        <v>948786.23310045898</v>
      </c>
      <c r="U3590" s="145">
        <v>3570</v>
      </c>
      <c r="V3590" s="145">
        <v>15030036.667060364</v>
      </c>
    </row>
    <row r="3591" spans="1:22" x14ac:dyDescent="0.35">
      <c r="A3591" s="70">
        <f t="shared" si="64"/>
        <v>3572</v>
      </c>
      <c r="B3591" s="145">
        <v>948786.23310045898</v>
      </c>
      <c r="U3591" s="145">
        <v>3571</v>
      </c>
      <c r="V3591" s="145">
        <v>2473641.2334701307</v>
      </c>
    </row>
    <row r="3592" spans="1:22" x14ac:dyDescent="0.35">
      <c r="A3592" s="70">
        <f t="shared" si="64"/>
        <v>3573</v>
      </c>
      <c r="B3592" s="145">
        <v>948786.23310045898</v>
      </c>
      <c r="U3592" s="145">
        <v>3572</v>
      </c>
      <c r="V3592" s="145">
        <v>19252412.896710925</v>
      </c>
    </row>
    <row r="3593" spans="1:22" x14ac:dyDescent="0.35">
      <c r="A3593" s="70">
        <f t="shared" si="64"/>
        <v>3574</v>
      </c>
      <c r="B3593" s="145">
        <v>948786.23310045898</v>
      </c>
      <c r="U3593" s="145">
        <v>3573</v>
      </c>
      <c r="V3593" s="145">
        <v>11595745.987339672</v>
      </c>
    </row>
    <row r="3594" spans="1:22" x14ac:dyDescent="0.35">
      <c r="A3594" s="70">
        <f t="shared" si="64"/>
        <v>3575</v>
      </c>
      <c r="B3594" s="145">
        <v>948786.23310045898</v>
      </c>
      <c r="U3594" s="145">
        <v>3574</v>
      </c>
      <c r="V3594" s="145">
        <v>7962759.9829772413</v>
      </c>
    </row>
    <row r="3595" spans="1:22" x14ac:dyDescent="0.35">
      <c r="A3595" s="70">
        <f t="shared" si="64"/>
        <v>3576</v>
      </c>
      <c r="B3595" s="145">
        <v>948786.23310045898</v>
      </c>
      <c r="U3595" s="145">
        <v>3575</v>
      </c>
      <c r="V3595" s="145">
        <v>-11182053.333975121</v>
      </c>
    </row>
    <row r="3596" spans="1:22" x14ac:dyDescent="0.35">
      <c r="A3596" s="70">
        <f t="shared" si="64"/>
        <v>3577</v>
      </c>
      <c r="B3596" s="145">
        <v>948786.23310045898</v>
      </c>
      <c r="U3596" s="145">
        <v>3576</v>
      </c>
      <c r="V3596" s="145">
        <v>17588362.036884472</v>
      </c>
    </row>
    <row r="3597" spans="1:22" x14ac:dyDescent="0.35">
      <c r="A3597" s="70">
        <f t="shared" si="64"/>
        <v>3578</v>
      </c>
      <c r="B3597" s="145">
        <v>948786.23310045898</v>
      </c>
      <c r="U3597" s="145">
        <v>3577</v>
      </c>
      <c r="V3597" s="145">
        <v>-19795577.822921835</v>
      </c>
    </row>
    <row r="3598" spans="1:22" x14ac:dyDescent="0.35">
      <c r="A3598" s="70">
        <f t="shared" si="64"/>
        <v>3579</v>
      </c>
      <c r="B3598" s="145">
        <v>948786.23310045898</v>
      </c>
      <c r="U3598" s="145">
        <v>3578</v>
      </c>
      <c r="V3598" s="145">
        <v>-3518411.5216051862</v>
      </c>
    </row>
    <row r="3599" spans="1:22" x14ac:dyDescent="0.35">
      <c r="A3599" s="70">
        <f t="shared" si="64"/>
        <v>3580</v>
      </c>
      <c r="B3599" s="145">
        <v>948786.23310045898</v>
      </c>
      <c r="U3599" s="145">
        <v>3579</v>
      </c>
      <c r="V3599" s="145">
        <v>-3348120.4763090722</v>
      </c>
    </row>
    <row r="3600" spans="1:22" x14ac:dyDescent="0.35">
      <c r="A3600" s="70">
        <f t="shared" si="64"/>
        <v>3581</v>
      </c>
      <c r="B3600" s="145">
        <v>948786.23310045898</v>
      </c>
      <c r="U3600" s="145">
        <v>3580</v>
      </c>
      <c r="V3600" s="145">
        <v>7880897.3946513273</v>
      </c>
    </row>
    <row r="3601" spans="1:22" x14ac:dyDescent="0.35">
      <c r="A3601" s="70">
        <f t="shared" si="64"/>
        <v>3582</v>
      </c>
      <c r="B3601" s="145">
        <v>948786.23310045898</v>
      </c>
      <c r="U3601" s="145">
        <v>3581</v>
      </c>
      <c r="V3601" s="145">
        <v>-1869047.1160145439</v>
      </c>
    </row>
    <row r="3602" spans="1:22" x14ac:dyDescent="0.35">
      <c r="A3602" s="70">
        <f t="shared" si="64"/>
        <v>3583</v>
      </c>
      <c r="B3602" s="145">
        <v>948786.23310045898</v>
      </c>
      <c r="U3602" s="145">
        <v>3582</v>
      </c>
      <c r="V3602" s="145">
        <v>2157478.4195939451</v>
      </c>
    </row>
    <row r="3603" spans="1:22" x14ac:dyDescent="0.35">
      <c r="A3603" s="70">
        <f t="shared" si="64"/>
        <v>3584</v>
      </c>
      <c r="B3603" s="145">
        <v>948786.23310045898</v>
      </c>
      <c r="U3603" s="145">
        <v>3583</v>
      </c>
      <c r="V3603" s="145">
        <v>32462373.11403136</v>
      </c>
    </row>
    <row r="3604" spans="1:22" x14ac:dyDescent="0.35">
      <c r="A3604" s="70">
        <f t="shared" si="64"/>
        <v>3585</v>
      </c>
      <c r="B3604" s="145">
        <v>948786.23310045898</v>
      </c>
      <c r="U3604" s="145">
        <v>3584</v>
      </c>
      <c r="V3604" s="145">
        <v>-8650576.5173446164</v>
      </c>
    </row>
    <row r="3605" spans="1:22" x14ac:dyDescent="0.35">
      <c r="A3605" s="70">
        <f t="shared" si="64"/>
        <v>3586</v>
      </c>
      <c r="B3605" s="145">
        <v>948786.23310045898</v>
      </c>
      <c r="U3605" s="145">
        <v>3585</v>
      </c>
      <c r="V3605" s="145">
        <v>45666241.383717068</v>
      </c>
    </row>
    <row r="3606" spans="1:22" x14ac:dyDescent="0.35">
      <c r="A3606" s="70">
        <f t="shared" ref="A3606:A3669" si="65">A3605+1</f>
        <v>3587</v>
      </c>
      <c r="B3606" s="145">
        <v>948786.23310045898</v>
      </c>
      <c r="U3606" s="145">
        <v>3586</v>
      </c>
      <c r="V3606" s="145">
        <v>6543936.6569297053</v>
      </c>
    </row>
    <row r="3607" spans="1:22" x14ac:dyDescent="0.35">
      <c r="A3607" s="70">
        <f t="shared" si="65"/>
        <v>3588</v>
      </c>
      <c r="B3607" s="145">
        <v>948786.23310045898</v>
      </c>
      <c r="U3607" s="145">
        <v>3587</v>
      </c>
      <c r="V3607" s="145">
        <v>290400.01635612547</v>
      </c>
    </row>
    <row r="3608" spans="1:22" x14ac:dyDescent="0.35">
      <c r="A3608" s="70">
        <f t="shared" si="65"/>
        <v>3589</v>
      </c>
      <c r="B3608" s="145">
        <v>948786.23310045898</v>
      </c>
      <c r="U3608" s="145">
        <v>3588</v>
      </c>
      <c r="V3608" s="145">
        <v>9613816.7053519562</v>
      </c>
    </row>
    <row r="3609" spans="1:22" x14ac:dyDescent="0.35">
      <c r="A3609" s="70">
        <f t="shared" si="65"/>
        <v>3590</v>
      </c>
      <c r="B3609" s="145">
        <v>948786.23310045898</v>
      </c>
      <c r="U3609" s="145">
        <v>3589</v>
      </c>
      <c r="V3609" s="145">
        <v>33698671.472067513</v>
      </c>
    </row>
    <row r="3610" spans="1:22" x14ac:dyDescent="0.35">
      <c r="A3610" s="70">
        <f t="shared" si="65"/>
        <v>3591</v>
      </c>
      <c r="B3610" s="145">
        <v>948786.23310045898</v>
      </c>
      <c r="U3610" s="145">
        <v>3590</v>
      </c>
      <c r="V3610" s="145">
        <v>-1007463.5222696327</v>
      </c>
    </row>
    <row r="3611" spans="1:22" x14ac:dyDescent="0.35">
      <c r="A3611" s="70">
        <f t="shared" si="65"/>
        <v>3592</v>
      </c>
      <c r="B3611" s="145">
        <v>948786.23310045898</v>
      </c>
      <c r="U3611" s="145">
        <v>3591</v>
      </c>
      <c r="V3611" s="145">
        <v>19626255.051000755</v>
      </c>
    </row>
    <row r="3612" spans="1:22" x14ac:dyDescent="0.35">
      <c r="A3612" s="70">
        <f t="shared" si="65"/>
        <v>3593</v>
      </c>
      <c r="B3612" s="145">
        <v>948786.23310045898</v>
      </c>
      <c r="U3612" s="145">
        <v>3592</v>
      </c>
      <c r="V3612" s="145">
        <v>5180643.1138168611</v>
      </c>
    </row>
    <row r="3613" spans="1:22" x14ac:dyDescent="0.35">
      <c r="A3613" s="70">
        <f t="shared" si="65"/>
        <v>3594</v>
      </c>
      <c r="B3613" s="145">
        <v>948786.23310045898</v>
      </c>
      <c r="U3613" s="145">
        <v>3593</v>
      </c>
      <c r="V3613" s="145">
        <v>7200095.6366541255</v>
      </c>
    </row>
    <row r="3614" spans="1:22" x14ac:dyDescent="0.35">
      <c r="A3614" s="70">
        <f t="shared" si="65"/>
        <v>3595</v>
      </c>
      <c r="B3614" s="145">
        <v>948786.23310045898</v>
      </c>
      <c r="U3614" s="145">
        <v>3594</v>
      </c>
      <c r="V3614" s="145">
        <v>-11647107.17125345</v>
      </c>
    </row>
    <row r="3615" spans="1:22" x14ac:dyDescent="0.35">
      <c r="A3615" s="70">
        <f t="shared" si="65"/>
        <v>3596</v>
      </c>
      <c r="B3615" s="145">
        <v>948786.23310045898</v>
      </c>
      <c r="U3615" s="145">
        <v>3595</v>
      </c>
      <c r="V3615" s="145">
        <v>-26593074.867020026</v>
      </c>
    </row>
    <row r="3616" spans="1:22" x14ac:dyDescent="0.35">
      <c r="A3616" s="70">
        <f t="shared" si="65"/>
        <v>3597</v>
      </c>
      <c r="B3616" s="145">
        <v>948786.23310045898</v>
      </c>
      <c r="U3616" s="145">
        <v>3596</v>
      </c>
      <c r="V3616" s="145">
        <v>20666684.893895254</v>
      </c>
    </row>
    <row r="3617" spans="1:22" x14ac:dyDescent="0.35">
      <c r="A3617" s="70">
        <f t="shared" si="65"/>
        <v>3598</v>
      </c>
      <c r="B3617" s="145">
        <v>948786.23310045898</v>
      </c>
      <c r="U3617" s="145">
        <v>3597</v>
      </c>
      <c r="V3617" s="145">
        <v>-15916979.444620756</v>
      </c>
    </row>
    <row r="3618" spans="1:22" x14ac:dyDescent="0.35">
      <c r="A3618" s="70">
        <f t="shared" si="65"/>
        <v>3599</v>
      </c>
      <c r="B3618" s="145">
        <v>948786.23310045898</v>
      </c>
      <c r="U3618" s="145">
        <v>3598</v>
      </c>
      <c r="V3618" s="145">
        <v>368040.66710268706</v>
      </c>
    </row>
    <row r="3619" spans="1:22" x14ac:dyDescent="0.35">
      <c r="A3619" s="70">
        <f t="shared" si="65"/>
        <v>3600</v>
      </c>
      <c r="B3619" s="145">
        <v>948786.23310045898</v>
      </c>
      <c r="U3619" s="145">
        <v>3599</v>
      </c>
      <c r="V3619" s="145">
        <v>6114703.5616131462</v>
      </c>
    </row>
    <row r="3620" spans="1:22" x14ac:dyDescent="0.35">
      <c r="A3620" s="70">
        <f t="shared" si="65"/>
        <v>3601</v>
      </c>
      <c r="B3620" s="145">
        <v>948786.23310045898</v>
      </c>
      <c r="U3620" s="145">
        <v>3600</v>
      </c>
      <c r="V3620" s="145">
        <v>29811902.110994499</v>
      </c>
    </row>
    <row r="3621" spans="1:22" x14ac:dyDescent="0.35">
      <c r="A3621" s="70">
        <f t="shared" si="65"/>
        <v>3602</v>
      </c>
      <c r="B3621" s="145">
        <v>948786.23310045898</v>
      </c>
      <c r="U3621" s="145">
        <v>3601</v>
      </c>
      <c r="V3621" s="145">
        <v>-16546409.423184056</v>
      </c>
    </row>
    <row r="3622" spans="1:22" x14ac:dyDescent="0.35">
      <c r="A3622" s="70">
        <f t="shared" si="65"/>
        <v>3603</v>
      </c>
      <c r="B3622" s="145">
        <v>948786.23310045898</v>
      </c>
      <c r="U3622" s="145">
        <v>3602</v>
      </c>
      <c r="V3622" s="145">
        <v>12321424.083412964</v>
      </c>
    </row>
    <row r="3623" spans="1:22" x14ac:dyDescent="0.35">
      <c r="A3623" s="70">
        <f t="shared" si="65"/>
        <v>3604</v>
      </c>
      <c r="B3623" s="145">
        <v>948786.23310045898</v>
      </c>
      <c r="U3623" s="145">
        <v>3603</v>
      </c>
      <c r="V3623" s="145">
        <v>-34452107.252472356</v>
      </c>
    </row>
    <row r="3624" spans="1:22" x14ac:dyDescent="0.35">
      <c r="A3624" s="70">
        <f t="shared" si="65"/>
        <v>3605</v>
      </c>
      <c r="B3624" s="145">
        <v>948786.23310045898</v>
      </c>
      <c r="U3624" s="145">
        <v>3604</v>
      </c>
      <c r="V3624" s="145">
        <v>24931158.108602848</v>
      </c>
    </row>
    <row r="3625" spans="1:22" x14ac:dyDescent="0.35">
      <c r="A3625" s="70">
        <f t="shared" si="65"/>
        <v>3606</v>
      </c>
      <c r="B3625" s="145">
        <v>948786.23310045898</v>
      </c>
      <c r="U3625" s="145">
        <v>3605</v>
      </c>
      <c r="V3625" s="145">
        <v>23216367.923297822</v>
      </c>
    </row>
    <row r="3626" spans="1:22" x14ac:dyDescent="0.35">
      <c r="A3626" s="70">
        <f t="shared" si="65"/>
        <v>3607</v>
      </c>
      <c r="B3626" s="145">
        <v>948786.23310045898</v>
      </c>
      <c r="U3626" s="145">
        <v>3606</v>
      </c>
      <c r="V3626" s="145">
        <v>25666794.371152252</v>
      </c>
    </row>
    <row r="3627" spans="1:22" x14ac:dyDescent="0.35">
      <c r="A3627" s="70">
        <f t="shared" si="65"/>
        <v>3608</v>
      </c>
      <c r="B3627" s="145">
        <v>948786.23310045898</v>
      </c>
      <c r="U3627" s="145">
        <v>3607</v>
      </c>
      <c r="V3627" s="145">
        <v>19929911.572148018</v>
      </c>
    </row>
    <row r="3628" spans="1:22" x14ac:dyDescent="0.35">
      <c r="A3628" s="70">
        <f t="shared" si="65"/>
        <v>3609</v>
      </c>
      <c r="B3628" s="145">
        <v>948786.23310045898</v>
      </c>
      <c r="U3628" s="145">
        <v>3608</v>
      </c>
      <c r="V3628" s="145">
        <v>10816152.162411604</v>
      </c>
    </row>
    <row r="3629" spans="1:22" x14ac:dyDescent="0.35">
      <c r="A3629" s="70">
        <f t="shared" si="65"/>
        <v>3610</v>
      </c>
      <c r="B3629" s="145">
        <v>948786.23310045898</v>
      </c>
      <c r="U3629" s="145">
        <v>3609</v>
      </c>
      <c r="V3629" s="145">
        <v>13336725.376606435</v>
      </c>
    </row>
    <row r="3630" spans="1:22" x14ac:dyDescent="0.35">
      <c r="A3630" s="70">
        <f t="shared" si="65"/>
        <v>3611</v>
      </c>
      <c r="B3630" s="145">
        <v>948786.23310045898</v>
      </c>
      <c r="U3630" s="145">
        <v>3610</v>
      </c>
      <c r="V3630" s="145">
        <v>-16534714.631204654</v>
      </c>
    </row>
    <row r="3631" spans="1:22" x14ac:dyDescent="0.35">
      <c r="A3631" s="70">
        <f t="shared" si="65"/>
        <v>3612</v>
      </c>
      <c r="B3631" s="145">
        <v>948786.23310045898</v>
      </c>
      <c r="U3631" s="145">
        <v>3611</v>
      </c>
      <c r="V3631" s="145">
        <v>22435846.82477707</v>
      </c>
    </row>
    <row r="3632" spans="1:22" x14ac:dyDescent="0.35">
      <c r="A3632" s="70">
        <f t="shared" si="65"/>
        <v>3613</v>
      </c>
      <c r="B3632" s="145">
        <v>948786.23310045898</v>
      </c>
      <c r="U3632" s="145">
        <v>3612</v>
      </c>
      <c r="V3632" s="145">
        <v>-2554544.6644201465</v>
      </c>
    </row>
    <row r="3633" spans="1:22" x14ac:dyDescent="0.35">
      <c r="A3633" s="70">
        <f t="shared" si="65"/>
        <v>3614</v>
      </c>
      <c r="B3633" s="145">
        <v>948786.23310045898</v>
      </c>
      <c r="U3633" s="145">
        <v>3613</v>
      </c>
      <c r="V3633" s="145">
        <v>30891737.462745387</v>
      </c>
    </row>
    <row r="3634" spans="1:22" x14ac:dyDescent="0.35">
      <c r="A3634" s="70">
        <f t="shared" si="65"/>
        <v>3615</v>
      </c>
      <c r="B3634" s="145">
        <v>948786.23310045898</v>
      </c>
      <c r="U3634" s="145">
        <v>3614</v>
      </c>
      <c r="V3634" s="145">
        <v>-13692648.623405805</v>
      </c>
    </row>
    <row r="3635" spans="1:22" x14ac:dyDescent="0.35">
      <c r="A3635" s="70">
        <f t="shared" si="65"/>
        <v>3616</v>
      </c>
      <c r="B3635" s="145">
        <v>948786.23310045898</v>
      </c>
      <c r="U3635" s="145">
        <v>3615</v>
      </c>
      <c r="V3635" s="145">
        <v>26453366.314001486</v>
      </c>
    </row>
    <row r="3636" spans="1:22" x14ac:dyDescent="0.35">
      <c r="A3636" s="70">
        <f t="shared" si="65"/>
        <v>3617</v>
      </c>
      <c r="B3636" s="145">
        <v>948786.23310045898</v>
      </c>
      <c r="U3636" s="145">
        <v>3616</v>
      </c>
      <c r="V3636" s="145">
        <v>-13110349.963765718</v>
      </c>
    </row>
    <row r="3637" spans="1:22" x14ac:dyDescent="0.35">
      <c r="A3637" s="70">
        <f t="shared" si="65"/>
        <v>3618</v>
      </c>
      <c r="B3637" s="145">
        <v>948786.23310045898</v>
      </c>
      <c r="U3637" s="145">
        <v>3617</v>
      </c>
      <c r="V3637" s="145">
        <v>4438607.428569667</v>
      </c>
    </row>
    <row r="3638" spans="1:22" x14ac:dyDescent="0.35">
      <c r="A3638" s="70">
        <f t="shared" si="65"/>
        <v>3619</v>
      </c>
      <c r="B3638" s="145">
        <v>948786.23310045898</v>
      </c>
      <c r="U3638" s="145">
        <v>3618</v>
      </c>
      <c r="V3638" s="145">
        <v>15793931.979243346</v>
      </c>
    </row>
    <row r="3639" spans="1:22" x14ac:dyDescent="0.35">
      <c r="A3639" s="70">
        <f t="shared" si="65"/>
        <v>3620</v>
      </c>
      <c r="B3639" s="145">
        <v>948786.23310045898</v>
      </c>
      <c r="U3639" s="145">
        <v>3619</v>
      </c>
      <c r="V3639" s="145">
        <v>11823398.919547811</v>
      </c>
    </row>
    <row r="3640" spans="1:22" x14ac:dyDescent="0.35">
      <c r="A3640" s="70">
        <f t="shared" si="65"/>
        <v>3621</v>
      </c>
      <c r="B3640" s="145">
        <v>948786.23310045898</v>
      </c>
      <c r="U3640" s="145">
        <v>3620</v>
      </c>
      <c r="V3640" s="145">
        <v>3574073.4200665429</v>
      </c>
    </row>
    <row r="3641" spans="1:22" x14ac:dyDescent="0.35">
      <c r="A3641" s="70">
        <f t="shared" si="65"/>
        <v>3622</v>
      </c>
      <c r="B3641" s="145">
        <v>948786.23310045898</v>
      </c>
      <c r="U3641" s="145">
        <v>3621</v>
      </c>
      <c r="V3641" s="145">
        <v>25006772.018369056</v>
      </c>
    </row>
    <row r="3642" spans="1:22" x14ac:dyDescent="0.35">
      <c r="A3642" s="70">
        <f t="shared" si="65"/>
        <v>3623</v>
      </c>
      <c r="B3642" s="145">
        <v>948786.23310045898</v>
      </c>
      <c r="U3642" s="145">
        <v>3622</v>
      </c>
      <c r="V3642" s="145">
        <v>-463719.43518384546</v>
      </c>
    </row>
    <row r="3643" spans="1:22" x14ac:dyDescent="0.35">
      <c r="A3643" s="70">
        <f t="shared" si="65"/>
        <v>3624</v>
      </c>
      <c r="B3643" s="145">
        <v>948786.23310045898</v>
      </c>
      <c r="U3643" s="145">
        <v>3623</v>
      </c>
      <c r="V3643" s="145">
        <v>-26586155.031238314</v>
      </c>
    </row>
    <row r="3644" spans="1:22" x14ac:dyDescent="0.35">
      <c r="A3644" s="70">
        <f t="shared" si="65"/>
        <v>3625</v>
      </c>
      <c r="B3644" s="145">
        <v>948786.23310045898</v>
      </c>
      <c r="U3644" s="145">
        <v>3624</v>
      </c>
      <c r="V3644" s="145">
        <v>347759.50383480266</v>
      </c>
    </row>
    <row r="3645" spans="1:22" x14ac:dyDescent="0.35">
      <c r="A3645" s="70">
        <f t="shared" si="65"/>
        <v>3626</v>
      </c>
      <c r="B3645" s="145">
        <v>948786.23310045898</v>
      </c>
      <c r="U3645" s="145">
        <v>3625</v>
      </c>
      <c r="V3645" s="145">
        <v>-8741604.3727576062</v>
      </c>
    </row>
    <row r="3646" spans="1:22" x14ac:dyDescent="0.35">
      <c r="A3646" s="70">
        <f t="shared" si="65"/>
        <v>3627</v>
      </c>
      <c r="B3646" s="145">
        <v>948786.23310045898</v>
      </c>
      <c r="U3646" s="145">
        <v>3626</v>
      </c>
      <c r="V3646" s="145">
        <v>-12941654.442285977</v>
      </c>
    </row>
    <row r="3647" spans="1:22" x14ac:dyDescent="0.35">
      <c r="A3647" s="70">
        <f t="shared" si="65"/>
        <v>3628</v>
      </c>
      <c r="B3647" s="145">
        <v>948786.23310045898</v>
      </c>
      <c r="U3647" s="145">
        <v>3627</v>
      </c>
      <c r="V3647" s="145">
        <v>4223193.8288072497</v>
      </c>
    </row>
    <row r="3648" spans="1:22" x14ac:dyDescent="0.35">
      <c r="A3648" s="70">
        <f t="shared" si="65"/>
        <v>3629</v>
      </c>
      <c r="B3648" s="145">
        <v>948786.23310045898</v>
      </c>
      <c r="U3648" s="145">
        <v>3628</v>
      </c>
      <c r="V3648" s="145">
        <v>-15755269.369180072</v>
      </c>
    </row>
    <row r="3649" spans="1:22" x14ac:dyDescent="0.35">
      <c r="A3649" s="70">
        <f t="shared" si="65"/>
        <v>3630</v>
      </c>
      <c r="B3649" s="145">
        <v>948786.23310045898</v>
      </c>
      <c r="U3649" s="145">
        <v>3629</v>
      </c>
      <c r="V3649" s="145">
        <v>19796110.464436579</v>
      </c>
    </row>
    <row r="3650" spans="1:22" x14ac:dyDescent="0.35">
      <c r="A3650" s="70">
        <f t="shared" si="65"/>
        <v>3631</v>
      </c>
      <c r="B3650" s="145">
        <v>948786.23310045898</v>
      </c>
      <c r="U3650" s="145">
        <v>3630</v>
      </c>
      <c r="V3650" s="145">
        <v>33114262.201580875</v>
      </c>
    </row>
    <row r="3651" spans="1:22" x14ac:dyDescent="0.35">
      <c r="A3651" s="70">
        <f t="shared" si="65"/>
        <v>3632</v>
      </c>
      <c r="B3651" s="145">
        <v>948786.23310045898</v>
      </c>
      <c r="U3651" s="145">
        <v>3631</v>
      </c>
      <c r="V3651" s="145">
        <v>-758687.50643518195</v>
      </c>
    </row>
    <row r="3652" spans="1:22" x14ac:dyDescent="0.35">
      <c r="A3652" s="70">
        <f t="shared" si="65"/>
        <v>3633</v>
      </c>
      <c r="B3652" s="145">
        <v>948786.23310045898</v>
      </c>
      <c r="U3652" s="145">
        <v>3632</v>
      </c>
      <c r="V3652" s="145">
        <v>36913832.956354827</v>
      </c>
    </row>
    <row r="3653" spans="1:22" x14ac:dyDescent="0.35">
      <c r="A3653" s="70">
        <f t="shared" si="65"/>
        <v>3634</v>
      </c>
      <c r="B3653" s="145">
        <v>948786.23310045898</v>
      </c>
      <c r="U3653" s="145">
        <v>3633</v>
      </c>
      <c r="V3653" s="145">
        <v>4708663.5813153535</v>
      </c>
    </row>
    <row r="3654" spans="1:22" x14ac:dyDescent="0.35">
      <c r="A3654" s="70">
        <f t="shared" si="65"/>
        <v>3635</v>
      </c>
      <c r="B3654" s="145">
        <v>948786.23310045898</v>
      </c>
      <c r="U3654" s="145">
        <v>3634</v>
      </c>
      <c r="V3654" s="145">
        <v>-22262054.046827</v>
      </c>
    </row>
    <row r="3655" spans="1:22" x14ac:dyDescent="0.35">
      <c r="A3655" s="70">
        <f t="shared" si="65"/>
        <v>3636</v>
      </c>
      <c r="B3655" s="145">
        <v>948786.23310045898</v>
      </c>
      <c r="U3655" s="145">
        <v>3635</v>
      </c>
      <c r="V3655" s="145">
        <v>16056999.910361376</v>
      </c>
    </row>
    <row r="3656" spans="1:22" x14ac:dyDescent="0.35">
      <c r="A3656" s="70">
        <f t="shared" si="65"/>
        <v>3637</v>
      </c>
      <c r="B3656" s="145">
        <v>948786.23310045898</v>
      </c>
      <c r="U3656" s="145">
        <v>3636</v>
      </c>
      <c r="V3656" s="145">
        <v>-22750123.869284041</v>
      </c>
    </row>
    <row r="3657" spans="1:22" x14ac:dyDescent="0.35">
      <c r="A3657" s="70">
        <f t="shared" si="65"/>
        <v>3638</v>
      </c>
      <c r="B3657" s="145">
        <v>948786.23310045898</v>
      </c>
      <c r="U3657" s="145">
        <v>3637</v>
      </c>
      <c r="V3657" s="145">
        <v>-14931516.783524606</v>
      </c>
    </row>
    <row r="3658" spans="1:22" x14ac:dyDescent="0.35">
      <c r="A3658" s="70">
        <f t="shared" si="65"/>
        <v>3639</v>
      </c>
      <c r="B3658" s="145">
        <v>948786.23310045898</v>
      </c>
      <c r="U3658" s="145">
        <v>3638</v>
      </c>
      <c r="V3658" s="145">
        <v>22693545.781373981</v>
      </c>
    </row>
    <row r="3659" spans="1:22" x14ac:dyDescent="0.35">
      <c r="A3659" s="70">
        <f t="shared" si="65"/>
        <v>3640</v>
      </c>
      <c r="B3659" s="145">
        <v>948786.23310045898</v>
      </c>
      <c r="U3659" s="145">
        <v>3639</v>
      </c>
      <c r="V3659" s="145">
        <v>-9321689.4856714308</v>
      </c>
    </row>
    <row r="3660" spans="1:22" x14ac:dyDescent="0.35">
      <c r="A3660" s="70">
        <f t="shared" si="65"/>
        <v>3641</v>
      </c>
      <c r="B3660" s="145">
        <v>948786.23310045898</v>
      </c>
      <c r="U3660" s="145">
        <v>3640</v>
      </c>
      <c r="V3660" s="145">
        <v>-10062375.366082519</v>
      </c>
    </row>
    <row r="3661" spans="1:22" x14ac:dyDescent="0.35">
      <c r="A3661" s="70">
        <f t="shared" si="65"/>
        <v>3642</v>
      </c>
      <c r="B3661" s="145">
        <v>948786.23310045898</v>
      </c>
      <c r="U3661" s="145">
        <v>3641</v>
      </c>
      <c r="V3661" s="145">
        <v>10780386.037647314</v>
      </c>
    </row>
    <row r="3662" spans="1:22" x14ac:dyDescent="0.35">
      <c r="A3662" s="70">
        <f t="shared" si="65"/>
        <v>3643</v>
      </c>
      <c r="B3662" s="145">
        <v>948786.23310045898</v>
      </c>
      <c r="U3662" s="145">
        <v>3642</v>
      </c>
      <c r="V3662" s="145">
        <v>-2391943.4244525321</v>
      </c>
    </row>
    <row r="3663" spans="1:22" x14ac:dyDescent="0.35">
      <c r="A3663" s="70">
        <f t="shared" si="65"/>
        <v>3644</v>
      </c>
      <c r="B3663" s="145">
        <v>948786.23310045898</v>
      </c>
      <c r="U3663" s="145">
        <v>3643</v>
      </c>
      <c r="V3663" s="145">
        <v>-22140005.948028427</v>
      </c>
    </row>
    <row r="3664" spans="1:22" x14ac:dyDescent="0.35">
      <c r="A3664" s="70">
        <f t="shared" si="65"/>
        <v>3645</v>
      </c>
      <c r="B3664" s="145">
        <v>948786.23310045898</v>
      </c>
      <c r="U3664" s="145">
        <v>3644</v>
      </c>
      <c r="V3664" s="145">
        <v>12564873.848765176</v>
      </c>
    </row>
    <row r="3665" spans="1:22" x14ac:dyDescent="0.35">
      <c r="A3665" s="70">
        <f t="shared" si="65"/>
        <v>3646</v>
      </c>
      <c r="B3665" s="145">
        <v>948786.23310045898</v>
      </c>
      <c r="U3665" s="145">
        <v>3645</v>
      </c>
      <c r="V3665" s="145">
        <v>-217951.26068761572</v>
      </c>
    </row>
    <row r="3666" spans="1:22" x14ac:dyDescent="0.35">
      <c r="A3666" s="70">
        <f t="shared" si="65"/>
        <v>3647</v>
      </c>
      <c r="B3666" s="145">
        <v>948786.23310045898</v>
      </c>
      <c r="U3666" s="145">
        <v>3646</v>
      </c>
      <c r="V3666" s="145">
        <v>-3625108.8315253668</v>
      </c>
    </row>
    <row r="3667" spans="1:22" x14ac:dyDescent="0.35">
      <c r="A3667" s="70">
        <f t="shared" si="65"/>
        <v>3648</v>
      </c>
      <c r="B3667" s="145">
        <v>948786.23310045898</v>
      </c>
      <c r="U3667" s="145">
        <v>3647</v>
      </c>
      <c r="V3667" s="145">
        <v>43712975.322159573</v>
      </c>
    </row>
    <row r="3668" spans="1:22" x14ac:dyDescent="0.35">
      <c r="A3668" s="70">
        <f t="shared" si="65"/>
        <v>3649</v>
      </c>
      <c r="B3668" s="145">
        <v>948786.23310045898</v>
      </c>
      <c r="U3668" s="145">
        <v>3648</v>
      </c>
      <c r="V3668" s="145">
        <v>-18584593.612646684</v>
      </c>
    </row>
    <row r="3669" spans="1:22" x14ac:dyDescent="0.35">
      <c r="A3669" s="70">
        <f t="shared" si="65"/>
        <v>3650</v>
      </c>
      <c r="B3669" s="145">
        <v>948786.23310045898</v>
      </c>
      <c r="U3669" s="145">
        <v>3649</v>
      </c>
      <c r="V3669" s="145">
        <v>-3355884.9577664211</v>
      </c>
    </row>
    <row r="3670" spans="1:22" x14ac:dyDescent="0.35">
      <c r="A3670" s="70">
        <f t="shared" ref="A3670:A3733" si="66">A3669+1</f>
        <v>3651</v>
      </c>
      <c r="B3670" s="145">
        <v>948786.23310045898</v>
      </c>
      <c r="U3670" s="145">
        <v>3650</v>
      </c>
      <c r="V3670" s="145">
        <v>19586901.585382234</v>
      </c>
    </row>
    <row r="3671" spans="1:22" x14ac:dyDescent="0.35">
      <c r="A3671" s="70">
        <f t="shared" si="66"/>
        <v>3652</v>
      </c>
      <c r="B3671" s="145">
        <v>948786.23310045898</v>
      </c>
      <c r="U3671" s="145">
        <v>3651</v>
      </c>
      <c r="V3671" s="145">
        <v>27067577.943059348</v>
      </c>
    </row>
    <row r="3672" spans="1:22" x14ac:dyDescent="0.35">
      <c r="A3672" s="70">
        <f t="shared" si="66"/>
        <v>3653</v>
      </c>
      <c r="B3672" s="145">
        <v>948786.23310045898</v>
      </c>
      <c r="U3672" s="145">
        <v>3652</v>
      </c>
      <c r="V3672" s="145">
        <v>14905917.135504764</v>
      </c>
    </row>
    <row r="3673" spans="1:22" x14ac:dyDescent="0.35">
      <c r="A3673" s="70">
        <f t="shared" si="66"/>
        <v>3654</v>
      </c>
      <c r="B3673" s="145">
        <v>948786.23310045898</v>
      </c>
      <c r="U3673" s="145">
        <v>3653</v>
      </c>
      <c r="V3673" s="145">
        <v>-888776.43653678149</v>
      </c>
    </row>
    <row r="3674" spans="1:22" x14ac:dyDescent="0.35">
      <c r="A3674" s="70">
        <f t="shared" si="66"/>
        <v>3655</v>
      </c>
      <c r="B3674" s="145">
        <v>948786.23310045898</v>
      </c>
      <c r="U3674" s="145">
        <v>3654</v>
      </c>
      <c r="V3674" s="145">
        <v>-14596087.883023277</v>
      </c>
    </row>
    <row r="3675" spans="1:22" x14ac:dyDescent="0.35">
      <c r="A3675" s="70">
        <f t="shared" si="66"/>
        <v>3656</v>
      </c>
      <c r="B3675" s="145">
        <v>948786.23310045898</v>
      </c>
      <c r="U3675" s="145">
        <v>3655</v>
      </c>
      <c r="V3675" s="145">
        <v>-2525663.0248294324</v>
      </c>
    </row>
    <row r="3676" spans="1:22" x14ac:dyDescent="0.35">
      <c r="A3676" s="70">
        <f t="shared" si="66"/>
        <v>3657</v>
      </c>
      <c r="B3676" s="145">
        <v>948786.23310045898</v>
      </c>
      <c r="U3676" s="145">
        <v>3656</v>
      </c>
      <c r="V3676" s="145">
        <v>8368965.2241273485</v>
      </c>
    </row>
    <row r="3677" spans="1:22" x14ac:dyDescent="0.35">
      <c r="A3677" s="70">
        <f t="shared" si="66"/>
        <v>3658</v>
      </c>
      <c r="B3677" s="145">
        <v>948786.23310045898</v>
      </c>
      <c r="U3677" s="145">
        <v>3657</v>
      </c>
      <c r="V3677" s="145">
        <v>9498563.0869416855</v>
      </c>
    </row>
    <row r="3678" spans="1:22" x14ac:dyDescent="0.35">
      <c r="A3678" s="70">
        <f t="shared" si="66"/>
        <v>3659</v>
      </c>
      <c r="B3678" s="145">
        <v>948786.23310045898</v>
      </c>
      <c r="U3678" s="145">
        <v>3658</v>
      </c>
      <c r="V3678" s="145">
        <v>29448801.807649665</v>
      </c>
    </row>
    <row r="3679" spans="1:22" x14ac:dyDescent="0.35">
      <c r="A3679" s="70">
        <f t="shared" si="66"/>
        <v>3660</v>
      </c>
      <c r="B3679" s="145">
        <v>948786.23310045898</v>
      </c>
      <c r="U3679" s="145">
        <v>3659</v>
      </c>
      <c r="V3679" s="145">
        <v>2413163.8796217032</v>
      </c>
    </row>
    <row r="3680" spans="1:22" x14ac:dyDescent="0.35">
      <c r="A3680" s="70">
        <f t="shared" si="66"/>
        <v>3661</v>
      </c>
      <c r="B3680" s="145">
        <v>948786.23310045898</v>
      </c>
      <c r="U3680" s="145">
        <v>3660</v>
      </c>
      <c r="V3680" s="145">
        <v>27117189.530352168</v>
      </c>
    </row>
    <row r="3681" spans="1:22" x14ac:dyDescent="0.35">
      <c r="A3681" s="70">
        <f t="shared" si="66"/>
        <v>3662</v>
      </c>
      <c r="B3681" s="145">
        <v>948786.23310045898</v>
      </c>
      <c r="U3681" s="145">
        <v>3661</v>
      </c>
      <c r="V3681" s="145">
        <v>35614091.592239998</v>
      </c>
    </row>
    <row r="3682" spans="1:22" x14ac:dyDescent="0.35">
      <c r="A3682" s="70">
        <f t="shared" si="66"/>
        <v>3663</v>
      </c>
      <c r="B3682" s="145">
        <v>948786.23310045898</v>
      </c>
      <c r="U3682" s="145">
        <v>3662</v>
      </c>
      <c r="V3682" s="145">
        <v>9078287.3686820939</v>
      </c>
    </row>
    <row r="3683" spans="1:22" x14ac:dyDescent="0.35">
      <c r="A3683" s="70">
        <f t="shared" si="66"/>
        <v>3664</v>
      </c>
      <c r="B3683" s="145">
        <v>948786.23310045898</v>
      </c>
      <c r="U3683" s="145">
        <v>3663</v>
      </c>
      <c r="V3683" s="145">
        <v>10669509.233871721</v>
      </c>
    </row>
    <row r="3684" spans="1:22" x14ac:dyDescent="0.35">
      <c r="A3684" s="70">
        <f t="shared" si="66"/>
        <v>3665</v>
      </c>
      <c r="B3684" s="145">
        <v>948786.23310045898</v>
      </c>
      <c r="U3684" s="145">
        <v>3664</v>
      </c>
      <c r="V3684" s="145">
        <v>13603023.421261765</v>
      </c>
    </row>
    <row r="3685" spans="1:22" x14ac:dyDescent="0.35">
      <c r="A3685" s="70">
        <f t="shared" si="66"/>
        <v>3666</v>
      </c>
      <c r="B3685" s="145">
        <v>948786.23310045898</v>
      </c>
      <c r="U3685" s="145">
        <v>3665</v>
      </c>
      <c r="V3685" s="145">
        <v>-899558.47694044933</v>
      </c>
    </row>
    <row r="3686" spans="1:22" x14ac:dyDescent="0.35">
      <c r="A3686" s="70">
        <f t="shared" si="66"/>
        <v>3667</v>
      </c>
      <c r="B3686" s="145">
        <v>948786.23310045898</v>
      </c>
      <c r="U3686" s="145">
        <v>3666</v>
      </c>
      <c r="V3686" s="145">
        <v>22775408.702995121</v>
      </c>
    </row>
    <row r="3687" spans="1:22" x14ac:dyDescent="0.35">
      <c r="A3687" s="70">
        <f t="shared" si="66"/>
        <v>3668</v>
      </c>
      <c r="B3687" s="145">
        <v>948786.23310045898</v>
      </c>
      <c r="U3687" s="145">
        <v>3667</v>
      </c>
      <c r="V3687" s="145">
        <v>17119178.142399088</v>
      </c>
    </row>
    <row r="3688" spans="1:22" x14ac:dyDescent="0.35">
      <c r="A3688" s="70">
        <f t="shared" si="66"/>
        <v>3669</v>
      </c>
      <c r="B3688" s="145">
        <v>948786.23310045898</v>
      </c>
      <c r="U3688" s="145">
        <v>3668</v>
      </c>
      <c r="V3688" s="145">
        <v>14640829.076026998</v>
      </c>
    </row>
    <row r="3689" spans="1:22" x14ac:dyDescent="0.35">
      <c r="A3689" s="70">
        <f t="shared" si="66"/>
        <v>3670</v>
      </c>
      <c r="B3689" s="145">
        <v>948786.23310045898</v>
      </c>
      <c r="U3689" s="145">
        <v>3669</v>
      </c>
      <c r="V3689" s="145">
        <v>20620256.696711689</v>
      </c>
    </row>
    <row r="3690" spans="1:22" x14ac:dyDescent="0.35">
      <c r="A3690" s="70">
        <f t="shared" si="66"/>
        <v>3671</v>
      </c>
      <c r="B3690" s="145">
        <v>948786.23310045898</v>
      </c>
      <c r="U3690" s="145">
        <v>3670</v>
      </c>
      <c r="V3690" s="145">
        <v>6284455.0601136312</v>
      </c>
    </row>
    <row r="3691" spans="1:22" x14ac:dyDescent="0.35">
      <c r="A3691" s="70">
        <f t="shared" si="66"/>
        <v>3672</v>
      </c>
      <c r="B3691" s="145">
        <v>948786.23310045898</v>
      </c>
      <c r="U3691" s="145">
        <v>3671</v>
      </c>
      <c r="V3691" s="145">
        <v>-17911487.625788614</v>
      </c>
    </row>
    <row r="3692" spans="1:22" x14ac:dyDescent="0.35">
      <c r="A3692" s="70">
        <f t="shared" si="66"/>
        <v>3673</v>
      </c>
      <c r="B3692" s="145">
        <v>948786.23310045898</v>
      </c>
      <c r="U3692" s="145">
        <v>3672</v>
      </c>
      <c r="V3692" s="145">
        <v>-1802996.6320965346</v>
      </c>
    </row>
    <row r="3693" spans="1:22" x14ac:dyDescent="0.35">
      <c r="A3693" s="70">
        <f t="shared" si="66"/>
        <v>3674</v>
      </c>
      <c r="B3693" s="145">
        <v>948786.23310045898</v>
      </c>
      <c r="U3693" s="145">
        <v>3673</v>
      </c>
      <c r="V3693" s="145">
        <v>-3483405.6346236523</v>
      </c>
    </row>
    <row r="3694" spans="1:22" x14ac:dyDescent="0.35">
      <c r="A3694" s="70">
        <f t="shared" si="66"/>
        <v>3675</v>
      </c>
      <c r="B3694" s="145">
        <v>948786.23310045898</v>
      </c>
      <c r="U3694" s="145">
        <v>3674</v>
      </c>
      <c r="V3694" s="145">
        <v>20081430.010179531</v>
      </c>
    </row>
    <row r="3695" spans="1:22" x14ac:dyDescent="0.35">
      <c r="A3695" s="70">
        <f t="shared" si="66"/>
        <v>3676</v>
      </c>
      <c r="B3695" s="145">
        <v>948786.23310045898</v>
      </c>
      <c r="U3695" s="145">
        <v>3675</v>
      </c>
      <c r="V3695" s="145">
        <v>-13423870.284617633</v>
      </c>
    </row>
    <row r="3696" spans="1:22" x14ac:dyDescent="0.35">
      <c r="A3696" s="70">
        <f t="shared" si="66"/>
        <v>3677</v>
      </c>
      <c r="B3696" s="145">
        <v>948786.23310045898</v>
      </c>
      <c r="U3696" s="145">
        <v>3676</v>
      </c>
      <c r="V3696" s="145">
        <v>22693784.73822318</v>
      </c>
    </row>
    <row r="3697" spans="1:22" x14ac:dyDescent="0.35">
      <c r="A3697" s="70">
        <f t="shared" si="66"/>
        <v>3678</v>
      </c>
      <c r="B3697" s="145">
        <v>948786.23310045898</v>
      </c>
      <c r="U3697" s="145">
        <v>3677</v>
      </c>
      <c r="V3697" s="145">
        <v>8656078.1819565631</v>
      </c>
    </row>
    <row r="3698" spans="1:22" x14ac:dyDescent="0.35">
      <c r="A3698" s="70">
        <f t="shared" si="66"/>
        <v>3679</v>
      </c>
      <c r="B3698" s="145">
        <v>948786.23310045898</v>
      </c>
      <c r="U3698" s="145">
        <v>3678</v>
      </c>
      <c r="V3698" s="145">
        <v>-1113770.8513476625</v>
      </c>
    </row>
    <row r="3699" spans="1:22" x14ac:dyDescent="0.35">
      <c r="A3699" s="70">
        <f t="shared" si="66"/>
        <v>3680</v>
      </c>
      <c r="B3699" s="145">
        <v>948786.23310045898</v>
      </c>
      <c r="U3699" s="145">
        <v>3679</v>
      </c>
      <c r="V3699" s="145">
        <v>21675637.631756835</v>
      </c>
    </row>
    <row r="3700" spans="1:22" x14ac:dyDescent="0.35">
      <c r="A3700" s="70">
        <f t="shared" si="66"/>
        <v>3681</v>
      </c>
      <c r="B3700" s="145">
        <v>948786.23310045898</v>
      </c>
      <c r="U3700" s="145">
        <v>3680</v>
      </c>
      <c r="V3700" s="145">
        <v>13110765.92776354</v>
      </c>
    </row>
    <row r="3701" spans="1:22" x14ac:dyDescent="0.35">
      <c r="A3701" s="70">
        <f t="shared" si="66"/>
        <v>3682</v>
      </c>
      <c r="B3701" s="145">
        <v>948786.23310045898</v>
      </c>
      <c r="U3701" s="145">
        <v>3681</v>
      </c>
      <c r="V3701" s="145">
        <v>6845343.0820228234</v>
      </c>
    </row>
    <row r="3702" spans="1:22" x14ac:dyDescent="0.35">
      <c r="A3702" s="70">
        <f t="shared" si="66"/>
        <v>3683</v>
      </c>
      <c r="B3702" s="145">
        <v>948786.23310045898</v>
      </c>
      <c r="U3702" s="145">
        <v>3682</v>
      </c>
      <c r="V3702" s="145">
        <v>31195326.786806829</v>
      </c>
    </row>
    <row r="3703" spans="1:22" x14ac:dyDescent="0.35">
      <c r="A3703" s="70">
        <f t="shared" si="66"/>
        <v>3684</v>
      </c>
      <c r="B3703" s="145">
        <v>948786.23310045898</v>
      </c>
      <c r="U3703" s="145">
        <v>3683</v>
      </c>
      <c r="V3703" s="145">
        <v>-7999834.066114055</v>
      </c>
    </row>
    <row r="3704" spans="1:22" x14ac:dyDescent="0.35">
      <c r="A3704" s="70">
        <f t="shared" si="66"/>
        <v>3685</v>
      </c>
      <c r="B3704" s="145">
        <v>948786.23310045898</v>
      </c>
      <c r="U3704" s="145">
        <v>3684</v>
      </c>
      <c r="V3704" s="145">
        <v>8866725.5769527219</v>
      </c>
    </row>
    <row r="3705" spans="1:22" x14ac:dyDescent="0.35">
      <c r="A3705" s="70">
        <f t="shared" si="66"/>
        <v>3686</v>
      </c>
      <c r="B3705" s="145">
        <v>948786.23310045898</v>
      </c>
      <c r="U3705" s="145">
        <v>3685</v>
      </c>
      <c r="V3705" s="145">
        <v>44434722.08442995</v>
      </c>
    </row>
    <row r="3706" spans="1:22" x14ac:dyDescent="0.35">
      <c r="A3706" s="70">
        <f t="shared" si="66"/>
        <v>3687</v>
      </c>
      <c r="B3706" s="145">
        <v>948786.23310045898</v>
      </c>
      <c r="U3706" s="145">
        <v>3686</v>
      </c>
      <c r="V3706" s="145">
        <v>10836486.229141772</v>
      </c>
    </row>
    <row r="3707" spans="1:22" x14ac:dyDescent="0.35">
      <c r="A3707" s="70">
        <f t="shared" si="66"/>
        <v>3688</v>
      </c>
      <c r="B3707" s="145">
        <v>948786.23310045898</v>
      </c>
      <c r="U3707" s="145">
        <v>3687</v>
      </c>
      <c r="V3707" s="145">
        <v>5136999.5374421701</v>
      </c>
    </row>
    <row r="3708" spans="1:22" x14ac:dyDescent="0.35">
      <c r="A3708" s="70">
        <f t="shared" si="66"/>
        <v>3689</v>
      </c>
      <c r="B3708" s="145">
        <v>948786.23310045898</v>
      </c>
      <c r="U3708" s="145">
        <v>3688</v>
      </c>
      <c r="V3708" s="145">
        <v>30317907.262606718</v>
      </c>
    </row>
    <row r="3709" spans="1:22" x14ac:dyDescent="0.35">
      <c r="A3709" s="70">
        <f t="shared" si="66"/>
        <v>3690</v>
      </c>
      <c r="B3709" s="145">
        <v>948786.23310045898</v>
      </c>
      <c r="U3709" s="145">
        <v>3689</v>
      </c>
      <c r="V3709" s="145">
        <v>4305185.7929413021</v>
      </c>
    </row>
    <row r="3710" spans="1:22" x14ac:dyDescent="0.35">
      <c r="A3710" s="70">
        <f t="shared" si="66"/>
        <v>3691</v>
      </c>
      <c r="B3710" s="145">
        <v>948786.23310045898</v>
      </c>
      <c r="U3710" s="145">
        <v>3690</v>
      </c>
      <c r="V3710" s="145">
        <v>15860928.081217412</v>
      </c>
    </row>
    <row r="3711" spans="1:22" x14ac:dyDescent="0.35">
      <c r="A3711" s="70">
        <f t="shared" si="66"/>
        <v>3692</v>
      </c>
      <c r="B3711" s="145">
        <v>948786.23310045898</v>
      </c>
      <c r="U3711" s="145">
        <v>3691</v>
      </c>
      <c r="V3711" s="145">
        <v>43411919.227699287</v>
      </c>
    </row>
    <row r="3712" spans="1:22" x14ac:dyDescent="0.35">
      <c r="A3712" s="70">
        <f t="shared" si="66"/>
        <v>3693</v>
      </c>
      <c r="B3712" s="145">
        <v>948786.23310045898</v>
      </c>
      <c r="U3712" s="145">
        <v>3692</v>
      </c>
      <c r="V3712" s="145">
        <v>5942921.2995541841</v>
      </c>
    </row>
    <row r="3713" spans="1:22" x14ac:dyDescent="0.35">
      <c r="A3713" s="70">
        <f t="shared" si="66"/>
        <v>3694</v>
      </c>
      <c r="B3713" s="145">
        <v>948786.23310045898</v>
      </c>
      <c r="U3713" s="145">
        <v>3693</v>
      </c>
      <c r="V3713" s="145">
        <v>33722955.296021163</v>
      </c>
    </row>
    <row r="3714" spans="1:22" x14ac:dyDescent="0.35">
      <c r="A3714" s="70">
        <f t="shared" si="66"/>
        <v>3695</v>
      </c>
      <c r="B3714" s="145">
        <v>948786.23310045898</v>
      </c>
      <c r="U3714" s="145">
        <v>3694</v>
      </c>
      <c r="V3714" s="145">
        <v>22597981.582339704</v>
      </c>
    </row>
    <row r="3715" spans="1:22" x14ac:dyDescent="0.35">
      <c r="A3715" s="70">
        <f t="shared" si="66"/>
        <v>3696</v>
      </c>
      <c r="B3715" s="145">
        <v>948786.23310045898</v>
      </c>
      <c r="U3715" s="145">
        <v>3695</v>
      </c>
      <c r="V3715" s="145">
        <v>1260471.566896528</v>
      </c>
    </row>
    <row r="3716" spans="1:22" x14ac:dyDescent="0.35">
      <c r="A3716" s="70">
        <f t="shared" si="66"/>
        <v>3697</v>
      </c>
      <c r="B3716" s="145">
        <v>948786.23310045898</v>
      </c>
      <c r="U3716" s="145">
        <v>3696</v>
      </c>
      <c r="V3716" s="145">
        <v>-4455187.7399520949</v>
      </c>
    </row>
    <row r="3717" spans="1:22" x14ac:dyDescent="0.35">
      <c r="A3717" s="70">
        <f t="shared" si="66"/>
        <v>3698</v>
      </c>
      <c r="B3717" s="145">
        <v>948786.23310045898</v>
      </c>
      <c r="U3717" s="145">
        <v>3697</v>
      </c>
      <c r="V3717" s="145">
        <v>-16623595.079298541</v>
      </c>
    </row>
    <row r="3718" spans="1:22" x14ac:dyDescent="0.35">
      <c r="A3718" s="70">
        <f t="shared" si="66"/>
        <v>3699</v>
      </c>
      <c r="B3718" s="145">
        <v>948786.23310045898</v>
      </c>
      <c r="U3718" s="145">
        <v>3698</v>
      </c>
      <c r="V3718" s="145">
        <v>-5373876.1290133912</v>
      </c>
    </row>
    <row r="3719" spans="1:22" x14ac:dyDescent="0.35">
      <c r="A3719" s="70">
        <f t="shared" si="66"/>
        <v>3700</v>
      </c>
      <c r="B3719" s="145">
        <v>948786.23310045898</v>
      </c>
      <c r="U3719" s="145">
        <v>3699</v>
      </c>
      <c r="V3719" s="145">
        <v>-13207820.938640699</v>
      </c>
    </row>
    <row r="3720" spans="1:22" x14ac:dyDescent="0.35">
      <c r="A3720" s="70">
        <f t="shared" si="66"/>
        <v>3701</v>
      </c>
      <c r="B3720" s="145">
        <v>948786.23310045898</v>
      </c>
      <c r="U3720" s="145">
        <v>3700</v>
      </c>
      <c r="V3720" s="145">
        <v>-12347431.858077794</v>
      </c>
    </row>
    <row r="3721" spans="1:22" x14ac:dyDescent="0.35">
      <c r="A3721" s="70">
        <f t="shared" si="66"/>
        <v>3702</v>
      </c>
      <c r="B3721" s="145">
        <v>948786.23310045898</v>
      </c>
      <c r="U3721" s="145">
        <v>3701</v>
      </c>
      <c r="V3721" s="145">
        <v>-6173948.3911860473</v>
      </c>
    </row>
    <row r="3722" spans="1:22" x14ac:dyDescent="0.35">
      <c r="A3722" s="70">
        <f t="shared" si="66"/>
        <v>3703</v>
      </c>
      <c r="B3722" s="145">
        <v>948786.23310045898</v>
      </c>
      <c r="U3722" s="145">
        <v>3702</v>
      </c>
      <c r="V3722" s="145">
        <v>15068970.472839635</v>
      </c>
    </row>
    <row r="3723" spans="1:22" x14ac:dyDescent="0.35">
      <c r="A3723" s="70">
        <f t="shared" si="66"/>
        <v>3704</v>
      </c>
      <c r="B3723" s="145">
        <v>948786.23310045898</v>
      </c>
      <c r="U3723" s="145">
        <v>3703</v>
      </c>
      <c r="V3723" s="145">
        <v>13873801.81479948</v>
      </c>
    </row>
    <row r="3724" spans="1:22" x14ac:dyDescent="0.35">
      <c r="A3724" s="70">
        <f t="shared" si="66"/>
        <v>3705</v>
      </c>
      <c r="B3724" s="145">
        <v>948786.23310045898</v>
      </c>
      <c r="U3724" s="145">
        <v>3704</v>
      </c>
      <c r="V3724" s="145">
        <v>-5282355.5821902715</v>
      </c>
    </row>
    <row r="3725" spans="1:22" x14ac:dyDescent="0.35">
      <c r="A3725" s="70">
        <f t="shared" si="66"/>
        <v>3706</v>
      </c>
      <c r="B3725" s="145">
        <v>948786.23310045898</v>
      </c>
      <c r="U3725" s="145">
        <v>3705</v>
      </c>
      <c r="V3725" s="145">
        <v>6144277.7283605896</v>
      </c>
    </row>
    <row r="3726" spans="1:22" x14ac:dyDescent="0.35">
      <c r="A3726" s="70">
        <f t="shared" si="66"/>
        <v>3707</v>
      </c>
      <c r="B3726" s="145">
        <v>948786.23310045898</v>
      </c>
      <c r="U3726" s="145">
        <v>3706</v>
      </c>
      <c r="V3726" s="145">
        <v>21805707.799937695</v>
      </c>
    </row>
    <row r="3727" spans="1:22" x14ac:dyDescent="0.35">
      <c r="A3727" s="70">
        <f t="shared" si="66"/>
        <v>3708</v>
      </c>
      <c r="B3727" s="145">
        <v>948786.23310045898</v>
      </c>
      <c r="U3727" s="145">
        <v>3707</v>
      </c>
      <c r="V3727" s="145">
        <v>56311494.275845714</v>
      </c>
    </row>
    <row r="3728" spans="1:22" x14ac:dyDescent="0.35">
      <c r="A3728" s="70">
        <f t="shared" si="66"/>
        <v>3709</v>
      </c>
      <c r="B3728" s="145">
        <v>948786.23310045898</v>
      </c>
      <c r="U3728" s="145">
        <v>3708</v>
      </c>
      <c r="V3728" s="145">
        <v>-20920077.14752198</v>
      </c>
    </row>
    <row r="3729" spans="1:22" x14ac:dyDescent="0.35">
      <c r="A3729" s="70">
        <f t="shared" si="66"/>
        <v>3710</v>
      </c>
      <c r="B3729" s="145">
        <v>948786.23310045898</v>
      </c>
      <c r="U3729" s="145">
        <v>3709</v>
      </c>
      <c r="V3729" s="145">
        <v>-3371918.1459995154</v>
      </c>
    </row>
    <row r="3730" spans="1:22" x14ac:dyDescent="0.35">
      <c r="A3730" s="70">
        <f t="shared" si="66"/>
        <v>3711</v>
      </c>
      <c r="B3730" s="145">
        <v>948786.23310045898</v>
      </c>
      <c r="U3730" s="145">
        <v>3710</v>
      </c>
      <c r="V3730" s="145">
        <v>32262245.98695419</v>
      </c>
    </row>
    <row r="3731" spans="1:22" x14ac:dyDescent="0.35">
      <c r="A3731" s="70">
        <f t="shared" si="66"/>
        <v>3712</v>
      </c>
      <c r="B3731" s="145">
        <v>948786.23310045898</v>
      </c>
      <c r="U3731" s="145">
        <v>3711</v>
      </c>
      <c r="V3731" s="145">
        <v>21841047.520396814</v>
      </c>
    </row>
    <row r="3732" spans="1:22" x14ac:dyDescent="0.35">
      <c r="A3732" s="70">
        <f t="shared" si="66"/>
        <v>3713</v>
      </c>
      <c r="B3732" s="145">
        <v>948786.23310045898</v>
      </c>
      <c r="U3732" s="145">
        <v>3712</v>
      </c>
      <c r="V3732" s="145">
        <v>38768563.379388481</v>
      </c>
    </row>
    <row r="3733" spans="1:22" x14ac:dyDescent="0.35">
      <c r="A3733" s="70">
        <f t="shared" si="66"/>
        <v>3714</v>
      </c>
      <c r="B3733" s="145">
        <v>948786.23310045898</v>
      </c>
      <c r="U3733" s="145">
        <v>3713</v>
      </c>
      <c r="V3733" s="145">
        <v>23861303.741402332</v>
      </c>
    </row>
    <row r="3734" spans="1:22" x14ac:dyDescent="0.35">
      <c r="A3734" s="70">
        <f t="shared" ref="A3734:A3797" si="67">A3733+1</f>
        <v>3715</v>
      </c>
      <c r="B3734" s="145">
        <v>948786.23310045898</v>
      </c>
      <c r="U3734" s="145">
        <v>3714</v>
      </c>
      <c r="V3734" s="145">
        <v>33199508.565211009</v>
      </c>
    </row>
    <row r="3735" spans="1:22" x14ac:dyDescent="0.35">
      <c r="A3735" s="70">
        <f t="shared" si="67"/>
        <v>3716</v>
      </c>
      <c r="B3735" s="145">
        <v>948786.23310045898</v>
      </c>
      <c r="U3735" s="145">
        <v>3715</v>
      </c>
      <c r="V3735" s="145">
        <v>-6952964.3695646003</v>
      </c>
    </row>
    <row r="3736" spans="1:22" x14ac:dyDescent="0.35">
      <c r="A3736" s="70">
        <f t="shared" si="67"/>
        <v>3717</v>
      </c>
      <c r="B3736" s="145">
        <v>948786.23310045898</v>
      </c>
      <c r="U3736" s="145">
        <v>3716</v>
      </c>
      <c r="V3736" s="145">
        <v>4070458.5257313475</v>
      </c>
    </row>
    <row r="3737" spans="1:22" x14ac:dyDescent="0.35">
      <c r="A3737" s="70">
        <f t="shared" si="67"/>
        <v>3718</v>
      </c>
      <c r="B3737" s="145">
        <v>948786.23310045898</v>
      </c>
      <c r="U3737" s="145">
        <v>3717</v>
      </c>
      <c r="V3737" s="145">
        <v>20982567.877510253</v>
      </c>
    </row>
    <row r="3738" spans="1:22" x14ac:dyDescent="0.35">
      <c r="A3738" s="70">
        <f t="shared" si="67"/>
        <v>3719</v>
      </c>
      <c r="B3738" s="145">
        <v>948786.23310045898</v>
      </c>
      <c r="U3738" s="145">
        <v>3718</v>
      </c>
      <c r="V3738" s="145">
        <v>-233932.61006823555</v>
      </c>
    </row>
    <row r="3739" spans="1:22" x14ac:dyDescent="0.35">
      <c r="A3739" s="70">
        <f t="shared" si="67"/>
        <v>3720</v>
      </c>
      <c r="B3739" s="145">
        <v>948786.23310045898</v>
      </c>
      <c r="U3739" s="145">
        <v>3719</v>
      </c>
      <c r="V3739" s="145">
        <v>25859450.050652675</v>
      </c>
    </row>
    <row r="3740" spans="1:22" x14ac:dyDescent="0.35">
      <c r="A3740" s="70">
        <f t="shared" si="67"/>
        <v>3721</v>
      </c>
      <c r="B3740" s="145">
        <v>948786.23310045898</v>
      </c>
      <c r="U3740" s="145">
        <v>3720</v>
      </c>
      <c r="V3740" s="145">
        <v>8189641.6023994982</v>
      </c>
    </row>
    <row r="3741" spans="1:22" x14ac:dyDescent="0.35">
      <c r="A3741" s="70">
        <f t="shared" si="67"/>
        <v>3722</v>
      </c>
      <c r="B3741" s="145">
        <v>948786.23310045898</v>
      </c>
      <c r="U3741" s="145">
        <v>3721</v>
      </c>
      <c r="V3741" s="145">
        <v>-8911530.1282876749</v>
      </c>
    </row>
    <row r="3742" spans="1:22" x14ac:dyDescent="0.35">
      <c r="A3742" s="70">
        <f t="shared" si="67"/>
        <v>3723</v>
      </c>
      <c r="B3742" s="145">
        <v>948786.23310045898</v>
      </c>
      <c r="U3742" s="145">
        <v>3722</v>
      </c>
      <c r="V3742" s="145">
        <v>15300653.917710803</v>
      </c>
    </row>
    <row r="3743" spans="1:22" x14ac:dyDescent="0.35">
      <c r="A3743" s="70">
        <f t="shared" si="67"/>
        <v>3724</v>
      </c>
      <c r="B3743" s="145">
        <v>948786.23310045898</v>
      </c>
      <c r="U3743" s="145">
        <v>3723</v>
      </c>
      <c r="V3743" s="145">
        <v>36251104.476731665</v>
      </c>
    </row>
    <row r="3744" spans="1:22" x14ac:dyDescent="0.35">
      <c r="A3744" s="70">
        <f t="shared" si="67"/>
        <v>3725</v>
      </c>
      <c r="B3744" s="145">
        <v>948786.23310045898</v>
      </c>
      <c r="U3744" s="145">
        <v>3724</v>
      </c>
      <c r="V3744" s="145">
        <v>-11158946.341987202</v>
      </c>
    </row>
    <row r="3745" spans="1:22" x14ac:dyDescent="0.35">
      <c r="A3745" s="70">
        <f t="shared" si="67"/>
        <v>3726</v>
      </c>
      <c r="B3745" s="145">
        <v>948786.23310045898</v>
      </c>
      <c r="U3745" s="145">
        <v>3725</v>
      </c>
      <c r="V3745" s="145">
        <v>1620089.5562035069</v>
      </c>
    </row>
    <row r="3746" spans="1:22" x14ac:dyDescent="0.35">
      <c r="A3746" s="70">
        <f t="shared" si="67"/>
        <v>3727</v>
      </c>
      <c r="B3746" s="145">
        <v>948786.23310045898</v>
      </c>
      <c r="U3746" s="145">
        <v>3726</v>
      </c>
      <c r="V3746" s="145">
        <v>23149284.132823069</v>
      </c>
    </row>
    <row r="3747" spans="1:22" x14ac:dyDescent="0.35">
      <c r="A3747" s="70">
        <f t="shared" si="67"/>
        <v>3728</v>
      </c>
      <c r="B3747" s="145">
        <v>948786.23310045898</v>
      </c>
      <c r="U3747" s="145">
        <v>3727</v>
      </c>
      <c r="V3747" s="145">
        <v>-29326628.872809388</v>
      </c>
    </row>
    <row r="3748" spans="1:22" x14ac:dyDescent="0.35">
      <c r="A3748" s="70">
        <f t="shared" si="67"/>
        <v>3729</v>
      </c>
      <c r="B3748" s="145">
        <v>948786.23310045898</v>
      </c>
      <c r="U3748" s="145">
        <v>3728</v>
      </c>
      <c r="V3748" s="145">
        <v>-6904765.7305023707</v>
      </c>
    </row>
    <row r="3749" spans="1:22" x14ac:dyDescent="0.35">
      <c r="A3749" s="70">
        <f t="shared" si="67"/>
        <v>3730</v>
      </c>
      <c r="B3749" s="145">
        <v>948786.23310045898</v>
      </c>
      <c r="U3749" s="145">
        <v>3729</v>
      </c>
      <c r="V3749" s="145">
        <v>24964338.765039586</v>
      </c>
    </row>
    <row r="3750" spans="1:22" x14ac:dyDescent="0.35">
      <c r="A3750" s="70">
        <f t="shared" si="67"/>
        <v>3731</v>
      </c>
      <c r="B3750" s="145">
        <v>948786.23310045898</v>
      </c>
      <c r="U3750" s="145">
        <v>3730</v>
      </c>
      <c r="V3750" s="145">
        <v>-7923605.7057898827</v>
      </c>
    </row>
    <row r="3751" spans="1:22" x14ac:dyDescent="0.35">
      <c r="A3751" s="70">
        <f t="shared" si="67"/>
        <v>3732</v>
      </c>
      <c r="B3751" s="145">
        <v>948786.23310045898</v>
      </c>
      <c r="U3751" s="145">
        <v>3731</v>
      </c>
      <c r="V3751" s="145">
        <v>-15258283.349216394</v>
      </c>
    </row>
    <row r="3752" spans="1:22" x14ac:dyDescent="0.35">
      <c r="A3752" s="70">
        <f t="shared" si="67"/>
        <v>3733</v>
      </c>
      <c r="B3752" s="145">
        <v>948786.23310045898</v>
      </c>
      <c r="U3752" s="145">
        <v>3732</v>
      </c>
      <c r="V3752" s="145">
        <v>24083928.955534771</v>
      </c>
    </row>
    <row r="3753" spans="1:22" x14ac:dyDescent="0.35">
      <c r="A3753" s="70">
        <f t="shared" si="67"/>
        <v>3734</v>
      </c>
      <c r="B3753" s="145">
        <v>948786.23310045898</v>
      </c>
      <c r="U3753" s="145">
        <v>3733</v>
      </c>
      <c r="V3753" s="145">
        <v>-3733806.7725431137</v>
      </c>
    </row>
    <row r="3754" spans="1:22" x14ac:dyDescent="0.35">
      <c r="A3754" s="70">
        <f t="shared" si="67"/>
        <v>3735</v>
      </c>
      <c r="B3754" s="145">
        <v>948786.23310045898</v>
      </c>
      <c r="U3754" s="145">
        <v>3734</v>
      </c>
      <c r="V3754" s="145">
        <v>17403140.689606696</v>
      </c>
    </row>
    <row r="3755" spans="1:22" x14ac:dyDescent="0.35">
      <c r="A3755" s="70">
        <f t="shared" si="67"/>
        <v>3736</v>
      </c>
      <c r="B3755" s="145">
        <v>948786.23310045898</v>
      </c>
      <c r="U3755" s="145">
        <v>3735</v>
      </c>
      <c r="V3755" s="145">
        <v>-8101816.6807507258</v>
      </c>
    </row>
    <row r="3756" spans="1:22" x14ac:dyDescent="0.35">
      <c r="A3756" s="70">
        <f t="shared" si="67"/>
        <v>3737</v>
      </c>
      <c r="B3756" s="145">
        <v>948786.23310045898</v>
      </c>
      <c r="U3756" s="145">
        <v>3736</v>
      </c>
      <c r="V3756" s="145">
        <v>39676656.056717105</v>
      </c>
    </row>
    <row r="3757" spans="1:22" x14ac:dyDescent="0.35">
      <c r="A3757" s="70">
        <f t="shared" si="67"/>
        <v>3738</v>
      </c>
      <c r="B3757" s="145">
        <v>948786.23310045898</v>
      </c>
      <c r="U3757" s="145">
        <v>3737</v>
      </c>
      <c r="V3757" s="145">
        <v>-9771109.5120142251</v>
      </c>
    </row>
    <row r="3758" spans="1:22" x14ac:dyDescent="0.35">
      <c r="A3758" s="70">
        <f t="shared" si="67"/>
        <v>3739</v>
      </c>
      <c r="B3758" s="145">
        <v>948786.23310045898</v>
      </c>
      <c r="U3758" s="145">
        <v>3738</v>
      </c>
      <c r="V3758" s="145">
        <v>-10055976.181495406</v>
      </c>
    </row>
    <row r="3759" spans="1:22" x14ac:dyDescent="0.35">
      <c r="A3759" s="70">
        <f t="shared" si="67"/>
        <v>3740</v>
      </c>
      <c r="B3759" s="145">
        <v>948786.23310045898</v>
      </c>
      <c r="U3759" s="145">
        <v>3739</v>
      </c>
      <c r="V3759" s="145">
        <v>12660760.572102733</v>
      </c>
    </row>
    <row r="3760" spans="1:22" x14ac:dyDescent="0.35">
      <c r="A3760" s="70">
        <f t="shared" si="67"/>
        <v>3741</v>
      </c>
      <c r="B3760" s="145">
        <v>948786.23310045898</v>
      </c>
      <c r="U3760" s="145">
        <v>3740</v>
      </c>
      <c r="V3760" s="145">
        <v>-5586763.9489856325</v>
      </c>
    </row>
    <row r="3761" spans="1:22" x14ac:dyDescent="0.35">
      <c r="A3761" s="70">
        <f t="shared" si="67"/>
        <v>3742</v>
      </c>
      <c r="B3761" s="145">
        <v>948786.23310045898</v>
      </c>
      <c r="U3761" s="145">
        <v>3741</v>
      </c>
      <c r="V3761" s="145">
        <v>6693688.1625090558</v>
      </c>
    </row>
    <row r="3762" spans="1:22" x14ac:dyDescent="0.35">
      <c r="A3762" s="70">
        <f t="shared" si="67"/>
        <v>3743</v>
      </c>
      <c r="B3762" s="145">
        <v>948786.23310045898</v>
      </c>
      <c r="U3762" s="145">
        <v>3742</v>
      </c>
      <c r="V3762" s="145">
        <v>31281406.33265128</v>
      </c>
    </row>
    <row r="3763" spans="1:22" x14ac:dyDescent="0.35">
      <c r="A3763" s="70">
        <f t="shared" si="67"/>
        <v>3744</v>
      </c>
      <c r="B3763" s="145">
        <v>948786.23310045898</v>
      </c>
      <c r="U3763" s="145">
        <v>3743</v>
      </c>
      <c r="V3763" s="145">
        <v>14193864.014502473</v>
      </c>
    </row>
    <row r="3764" spans="1:22" x14ac:dyDescent="0.35">
      <c r="A3764" s="70">
        <f t="shared" si="67"/>
        <v>3745</v>
      </c>
      <c r="B3764" s="145">
        <v>948786.23310045898</v>
      </c>
      <c r="U3764" s="145">
        <v>3744</v>
      </c>
      <c r="V3764" s="145">
        <v>-378661.14843696356</v>
      </c>
    </row>
    <row r="3765" spans="1:22" x14ac:dyDescent="0.35">
      <c r="A3765" s="70">
        <f t="shared" si="67"/>
        <v>3746</v>
      </c>
      <c r="B3765" s="145">
        <v>948786.23310045898</v>
      </c>
      <c r="U3765" s="145">
        <v>3745</v>
      </c>
      <c r="V3765" s="145">
        <v>-9039034.6706233229</v>
      </c>
    </row>
    <row r="3766" spans="1:22" x14ac:dyDescent="0.35">
      <c r="A3766" s="70">
        <f t="shared" si="67"/>
        <v>3747</v>
      </c>
      <c r="B3766" s="145">
        <v>948786.23310045898</v>
      </c>
      <c r="U3766" s="145">
        <v>3746</v>
      </c>
      <c r="V3766" s="145">
        <v>10367017.179031279</v>
      </c>
    </row>
    <row r="3767" spans="1:22" x14ac:dyDescent="0.35">
      <c r="A3767" s="70">
        <f t="shared" si="67"/>
        <v>3748</v>
      </c>
      <c r="B3767" s="145">
        <v>948786.23310045898</v>
      </c>
      <c r="U3767" s="145">
        <v>3747</v>
      </c>
      <c r="V3767" s="145">
        <v>4163664.8646621406</v>
      </c>
    </row>
    <row r="3768" spans="1:22" x14ac:dyDescent="0.35">
      <c r="A3768" s="70">
        <f t="shared" si="67"/>
        <v>3749</v>
      </c>
      <c r="B3768" s="145">
        <v>948786.23310045898</v>
      </c>
      <c r="U3768" s="145">
        <v>3748</v>
      </c>
      <c r="V3768" s="145">
        <v>26258019.208882771</v>
      </c>
    </row>
    <row r="3769" spans="1:22" x14ac:dyDescent="0.35">
      <c r="A3769" s="70">
        <f t="shared" si="67"/>
        <v>3750</v>
      </c>
      <c r="B3769" s="145">
        <v>948786.23310045898</v>
      </c>
      <c r="U3769" s="145">
        <v>3749</v>
      </c>
      <c r="V3769" s="145">
        <v>17483091.025883365</v>
      </c>
    </row>
    <row r="3770" spans="1:22" x14ac:dyDescent="0.35">
      <c r="A3770" s="70">
        <f t="shared" si="67"/>
        <v>3751</v>
      </c>
      <c r="B3770" s="145">
        <v>948786.23310045898</v>
      </c>
      <c r="U3770" s="145">
        <v>3750</v>
      </c>
      <c r="V3770" s="145">
        <v>18033014.171769097</v>
      </c>
    </row>
    <row r="3771" spans="1:22" x14ac:dyDescent="0.35">
      <c r="A3771" s="70">
        <f t="shared" si="67"/>
        <v>3752</v>
      </c>
      <c r="B3771" s="145">
        <v>948786.23310045898</v>
      </c>
      <c r="U3771" s="145">
        <v>3751</v>
      </c>
      <c r="V3771" s="145">
        <v>-2697899.1696003266</v>
      </c>
    </row>
    <row r="3772" spans="1:22" x14ac:dyDescent="0.35">
      <c r="A3772" s="70">
        <f t="shared" si="67"/>
        <v>3753</v>
      </c>
      <c r="B3772" s="145">
        <v>948786.23310045898</v>
      </c>
      <c r="U3772" s="145">
        <v>3752</v>
      </c>
      <c r="V3772" s="145">
        <v>-2639870.0636724643</v>
      </c>
    </row>
    <row r="3773" spans="1:22" x14ac:dyDescent="0.35">
      <c r="A3773" s="70">
        <f t="shared" si="67"/>
        <v>3754</v>
      </c>
      <c r="B3773" s="145">
        <v>948786.23310045898</v>
      </c>
      <c r="U3773" s="145">
        <v>3753</v>
      </c>
      <c r="V3773" s="145">
        <v>13868793.727277108</v>
      </c>
    </row>
    <row r="3774" spans="1:22" x14ac:dyDescent="0.35">
      <c r="A3774" s="70">
        <f t="shared" si="67"/>
        <v>3755</v>
      </c>
      <c r="B3774" s="145">
        <v>948786.23310045898</v>
      </c>
      <c r="U3774" s="145">
        <v>3754</v>
      </c>
      <c r="V3774" s="145">
        <v>7529680.8005425893</v>
      </c>
    </row>
    <row r="3775" spans="1:22" x14ac:dyDescent="0.35">
      <c r="A3775" s="70">
        <f t="shared" si="67"/>
        <v>3756</v>
      </c>
      <c r="B3775" s="145">
        <v>948786.23310045898</v>
      </c>
      <c r="U3775" s="145">
        <v>3755</v>
      </c>
      <c r="V3775" s="145">
        <v>5825656.5324594975</v>
      </c>
    </row>
    <row r="3776" spans="1:22" x14ac:dyDescent="0.35">
      <c r="A3776" s="70">
        <f t="shared" si="67"/>
        <v>3757</v>
      </c>
      <c r="B3776" s="145">
        <v>948786.23310045898</v>
      </c>
      <c r="U3776" s="145">
        <v>3756</v>
      </c>
      <c r="V3776" s="145">
        <v>886015.96947386861</v>
      </c>
    </row>
    <row r="3777" spans="1:22" x14ac:dyDescent="0.35">
      <c r="A3777" s="70">
        <f t="shared" si="67"/>
        <v>3758</v>
      </c>
      <c r="B3777" s="145">
        <v>948786.23310045898</v>
      </c>
      <c r="U3777" s="145">
        <v>3757</v>
      </c>
      <c r="V3777" s="145">
        <v>39764938.725260913</v>
      </c>
    </row>
    <row r="3778" spans="1:22" x14ac:dyDescent="0.35">
      <c r="A3778" s="70">
        <f t="shared" si="67"/>
        <v>3759</v>
      </c>
      <c r="B3778" s="145">
        <v>948786.23310045898</v>
      </c>
      <c r="U3778" s="145">
        <v>3758</v>
      </c>
      <c r="V3778" s="145">
        <v>5663721.259074308</v>
      </c>
    </row>
    <row r="3779" spans="1:22" x14ac:dyDescent="0.35">
      <c r="A3779" s="70">
        <f t="shared" si="67"/>
        <v>3760</v>
      </c>
      <c r="B3779" s="145">
        <v>948786.23310045898</v>
      </c>
      <c r="U3779" s="145">
        <v>3759</v>
      </c>
      <c r="V3779" s="145">
        <v>-7046439.110694753</v>
      </c>
    </row>
    <row r="3780" spans="1:22" x14ac:dyDescent="0.35">
      <c r="A3780" s="70">
        <f t="shared" si="67"/>
        <v>3761</v>
      </c>
      <c r="B3780" s="145">
        <v>948786.23310045898</v>
      </c>
      <c r="U3780" s="145">
        <v>3760</v>
      </c>
      <c r="V3780" s="145">
        <v>-6574283.4692237116</v>
      </c>
    </row>
    <row r="3781" spans="1:22" x14ac:dyDescent="0.35">
      <c r="A3781" s="70">
        <f t="shared" si="67"/>
        <v>3762</v>
      </c>
      <c r="B3781" s="145">
        <v>948786.23310045898</v>
      </c>
      <c r="U3781" s="145">
        <v>3761</v>
      </c>
      <c r="V3781" s="145">
        <v>-11141524.352789916</v>
      </c>
    </row>
    <row r="3782" spans="1:22" x14ac:dyDescent="0.35">
      <c r="A3782" s="70">
        <f t="shared" si="67"/>
        <v>3763</v>
      </c>
      <c r="B3782" s="145">
        <v>948786.23310045898</v>
      </c>
      <c r="U3782" s="145">
        <v>3762</v>
      </c>
      <c r="V3782" s="145">
        <v>20417702.50000266</v>
      </c>
    </row>
    <row r="3783" spans="1:22" x14ac:dyDescent="0.35">
      <c r="A3783" s="70">
        <f t="shared" si="67"/>
        <v>3764</v>
      </c>
      <c r="B3783" s="145">
        <v>948786.23310045898</v>
      </c>
      <c r="U3783" s="145">
        <v>3763</v>
      </c>
      <c r="V3783" s="145">
        <v>-16724910.349917056</v>
      </c>
    </row>
    <row r="3784" spans="1:22" x14ac:dyDescent="0.35">
      <c r="A3784" s="70">
        <f t="shared" si="67"/>
        <v>3765</v>
      </c>
      <c r="B3784" s="145">
        <v>948786.23310045898</v>
      </c>
      <c r="U3784" s="145">
        <v>3764</v>
      </c>
      <c r="V3784" s="145">
        <v>-6744453.9486035071</v>
      </c>
    </row>
    <row r="3785" spans="1:22" x14ac:dyDescent="0.35">
      <c r="A3785" s="70">
        <f t="shared" si="67"/>
        <v>3766</v>
      </c>
      <c r="B3785" s="145">
        <v>948786.23310045898</v>
      </c>
      <c r="U3785" s="145">
        <v>3765</v>
      </c>
      <c r="V3785" s="145">
        <v>1416097.7426792867</v>
      </c>
    </row>
    <row r="3786" spans="1:22" x14ac:dyDescent="0.35">
      <c r="A3786" s="70">
        <f t="shared" si="67"/>
        <v>3767</v>
      </c>
      <c r="B3786" s="145">
        <v>948786.23310045898</v>
      </c>
      <c r="U3786" s="145">
        <v>3766</v>
      </c>
      <c r="V3786" s="145">
        <v>27386980.6427847</v>
      </c>
    </row>
    <row r="3787" spans="1:22" x14ac:dyDescent="0.35">
      <c r="A3787" s="70">
        <f t="shared" si="67"/>
        <v>3768</v>
      </c>
      <c r="B3787" s="145">
        <v>948786.23310045898</v>
      </c>
      <c r="U3787" s="145">
        <v>3767</v>
      </c>
      <c r="V3787" s="145">
        <v>6681429.7231385186</v>
      </c>
    </row>
    <row r="3788" spans="1:22" x14ac:dyDescent="0.35">
      <c r="A3788" s="70">
        <f t="shared" si="67"/>
        <v>3769</v>
      </c>
      <c r="B3788" s="145">
        <v>948786.23310045898</v>
      </c>
      <c r="U3788" s="145">
        <v>3768</v>
      </c>
      <c r="V3788" s="145">
        <v>2577956.1231792755</v>
      </c>
    </row>
    <row r="3789" spans="1:22" x14ac:dyDescent="0.35">
      <c r="A3789" s="70">
        <f t="shared" si="67"/>
        <v>3770</v>
      </c>
      <c r="B3789" s="145">
        <v>948786.23310045898</v>
      </c>
      <c r="U3789" s="145">
        <v>3769</v>
      </c>
      <c r="V3789" s="145">
        <v>33877413.026941933</v>
      </c>
    </row>
    <row r="3790" spans="1:22" x14ac:dyDescent="0.35">
      <c r="A3790" s="70">
        <f t="shared" si="67"/>
        <v>3771</v>
      </c>
      <c r="B3790" s="145">
        <v>948786.23310045898</v>
      </c>
      <c r="U3790" s="145">
        <v>3770</v>
      </c>
      <c r="V3790" s="145">
        <v>4688677.3405051418</v>
      </c>
    </row>
    <row r="3791" spans="1:22" x14ac:dyDescent="0.35">
      <c r="A3791" s="70">
        <f t="shared" si="67"/>
        <v>3772</v>
      </c>
      <c r="B3791" s="145">
        <v>948786.23310045898</v>
      </c>
      <c r="U3791" s="145">
        <v>3771</v>
      </c>
      <c r="V3791" s="145">
        <v>7880707.6346061975</v>
      </c>
    </row>
    <row r="3792" spans="1:22" x14ac:dyDescent="0.35">
      <c r="A3792" s="70">
        <f t="shared" si="67"/>
        <v>3773</v>
      </c>
      <c r="B3792" s="145">
        <v>948786.23310045898</v>
      </c>
      <c r="U3792" s="145">
        <v>3772</v>
      </c>
      <c r="V3792" s="145">
        <v>5140267.1280342042</v>
      </c>
    </row>
    <row r="3793" spans="1:22" x14ac:dyDescent="0.35">
      <c r="A3793" s="70">
        <f t="shared" si="67"/>
        <v>3774</v>
      </c>
      <c r="B3793" s="145">
        <v>948786.23310045898</v>
      </c>
      <c r="U3793" s="145">
        <v>3773</v>
      </c>
      <c r="V3793" s="145">
        <v>23866473.640553113</v>
      </c>
    </row>
    <row r="3794" spans="1:22" x14ac:dyDescent="0.35">
      <c r="A3794" s="70">
        <f t="shared" si="67"/>
        <v>3775</v>
      </c>
      <c r="B3794" s="145">
        <v>948786.23310045898</v>
      </c>
      <c r="U3794" s="145">
        <v>3774</v>
      </c>
      <c r="V3794" s="145">
        <v>36330158.784171462</v>
      </c>
    </row>
    <row r="3795" spans="1:22" x14ac:dyDescent="0.35">
      <c r="A3795" s="70">
        <f t="shared" si="67"/>
        <v>3776</v>
      </c>
      <c r="B3795" s="145">
        <v>948786.23310045898</v>
      </c>
      <c r="U3795" s="145">
        <v>3775</v>
      </c>
      <c r="V3795" s="145">
        <v>4308907.41941154</v>
      </c>
    </row>
    <row r="3796" spans="1:22" x14ac:dyDescent="0.35">
      <c r="A3796" s="70">
        <f t="shared" si="67"/>
        <v>3777</v>
      </c>
      <c r="B3796" s="145">
        <v>948786.23310045898</v>
      </c>
      <c r="U3796" s="145">
        <v>3776</v>
      </c>
      <c r="V3796" s="145">
        <v>-3297180.8938268349</v>
      </c>
    </row>
    <row r="3797" spans="1:22" x14ac:dyDescent="0.35">
      <c r="A3797" s="70">
        <f t="shared" si="67"/>
        <v>3778</v>
      </c>
      <c r="B3797" s="145">
        <v>948786.23310045898</v>
      </c>
      <c r="U3797" s="145">
        <v>3777</v>
      </c>
      <c r="V3797" s="145">
        <v>26623233.222664528</v>
      </c>
    </row>
    <row r="3798" spans="1:22" x14ac:dyDescent="0.35">
      <c r="A3798" s="70">
        <f t="shared" ref="A3798:A3861" si="68">A3797+1</f>
        <v>3779</v>
      </c>
      <c r="B3798" s="145">
        <v>948786.23310045898</v>
      </c>
      <c r="U3798" s="145">
        <v>3778</v>
      </c>
      <c r="V3798" s="145">
        <v>-2817791.4982693531</v>
      </c>
    </row>
    <row r="3799" spans="1:22" x14ac:dyDescent="0.35">
      <c r="A3799" s="70">
        <f t="shared" si="68"/>
        <v>3780</v>
      </c>
      <c r="B3799" s="145">
        <v>948786.23310045898</v>
      </c>
      <c r="U3799" s="145">
        <v>3779</v>
      </c>
      <c r="V3799" s="145">
        <v>-6056812.8849103507</v>
      </c>
    </row>
    <row r="3800" spans="1:22" x14ac:dyDescent="0.35">
      <c r="A3800" s="70">
        <f t="shared" si="68"/>
        <v>3781</v>
      </c>
      <c r="B3800" s="145">
        <v>948786.23310045898</v>
      </c>
      <c r="U3800" s="145">
        <v>3780</v>
      </c>
      <c r="V3800" s="145">
        <v>16974869.103334531</v>
      </c>
    </row>
    <row r="3801" spans="1:22" x14ac:dyDescent="0.35">
      <c r="A3801" s="70">
        <f t="shared" si="68"/>
        <v>3782</v>
      </c>
      <c r="B3801" s="145">
        <v>948786.23310045898</v>
      </c>
      <c r="U3801" s="145">
        <v>3781</v>
      </c>
      <c r="V3801" s="145">
        <v>-900726.89994534105</v>
      </c>
    </row>
    <row r="3802" spans="1:22" x14ac:dyDescent="0.35">
      <c r="A3802" s="70">
        <f t="shared" si="68"/>
        <v>3783</v>
      </c>
      <c r="B3802" s="145">
        <v>948786.23310045898</v>
      </c>
      <c r="U3802" s="145">
        <v>3782</v>
      </c>
      <c r="V3802" s="145">
        <v>7174839.7964497991</v>
      </c>
    </row>
    <row r="3803" spans="1:22" x14ac:dyDescent="0.35">
      <c r="A3803" s="70">
        <f t="shared" si="68"/>
        <v>3784</v>
      </c>
      <c r="B3803" s="145">
        <v>948786.23310045898</v>
      </c>
      <c r="U3803" s="145">
        <v>3783</v>
      </c>
      <c r="V3803" s="145">
        <v>-5500816.7707711328</v>
      </c>
    </row>
    <row r="3804" spans="1:22" x14ac:dyDescent="0.35">
      <c r="A3804" s="70">
        <f t="shared" si="68"/>
        <v>3785</v>
      </c>
      <c r="B3804" s="145">
        <v>948786.23310045898</v>
      </c>
      <c r="U3804" s="145">
        <v>3784</v>
      </c>
      <c r="V3804" s="145">
        <v>1904264.1981159039</v>
      </c>
    </row>
    <row r="3805" spans="1:22" x14ac:dyDescent="0.35">
      <c r="A3805" s="70">
        <f t="shared" si="68"/>
        <v>3786</v>
      </c>
      <c r="B3805" s="145">
        <v>948786.23310045898</v>
      </c>
      <c r="U3805" s="145">
        <v>3785</v>
      </c>
      <c r="V3805" s="145">
        <v>12971394.663188811</v>
      </c>
    </row>
    <row r="3806" spans="1:22" x14ac:dyDescent="0.35">
      <c r="A3806" s="70">
        <f t="shared" si="68"/>
        <v>3787</v>
      </c>
      <c r="B3806" s="145">
        <v>948786.23310045898</v>
      </c>
      <c r="U3806" s="145">
        <v>3786</v>
      </c>
      <c r="V3806" s="145">
        <v>12796193.043608073</v>
      </c>
    </row>
    <row r="3807" spans="1:22" x14ac:dyDescent="0.35">
      <c r="A3807" s="70">
        <f t="shared" si="68"/>
        <v>3788</v>
      </c>
      <c r="B3807" s="145">
        <v>948786.23310045898</v>
      </c>
      <c r="U3807" s="145">
        <v>3787</v>
      </c>
      <c r="V3807" s="145">
        <v>46450526.534679741</v>
      </c>
    </row>
    <row r="3808" spans="1:22" x14ac:dyDescent="0.35">
      <c r="A3808" s="70">
        <f t="shared" si="68"/>
        <v>3789</v>
      </c>
      <c r="B3808" s="145">
        <v>948786.23310045898</v>
      </c>
      <c r="U3808" s="145">
        <v>3788</v>
      </c>
      <c r="V3808" s="145">
        <v>7742642.2023688108</v>
      </c>
    </row>
    <row r="3809" spans="1:22" x14ac:dyDescent="0.35">
      <c r="A3809" s="70">
        <f t="shared" si="68"/>
        <v>3790</v>
      </c>
      <c r="B3809" s="145">
        <v>948786.23310045898</v>
      </c>
      <c r="U3809" s="145">
        <v>3789</v>
      </c>
      <c r="V3809" s="145">
        <v>15591320.936003637</v>
      </c>
    </row>
    <row r="3810" spans="1:22" x14ac:dyDescent="0.35">
      <c r="A3810" s="70">
        <f t="shared" si="68"/>
        <v>3791</v>
      </c>
      <c r="B3810" s="145">
        <v>948786.23310045898</v>
      </c>
      <c r="U3810" s="145">
        <v>3790</v>
      </c>
      <c r="V3810" s="145">
        <v>11980264.385517567</v>
      </c>
    </row>
    <row r="3811" spans="1:22" x14ac:dyDescent="0.35">
      <c r="A3811" s="70">
        <f t="shared" si="68"/>
        <v>3792</v>
      </c>
      <c r="B3811" s="145">
        <v>948786.23310045898</v>
      </c>
      <c r="U3811" s="145">
        <v>3791</v>
      </c>
      <c r="V3811" s="145">
        <v>-5630508.9684875291</v>
      </c>
    </row>
    <row r="3812" spans="1:22" x14ac:dyDescent="0.35">
      <c r="A3812" s="70">
        <f t="shared" si="68"/>
        <v>3793</v>
      </c>
      <c r="B3812" s="145">
        <v>948786.23310045898</v>
      </c>
      <c r="U3812" s="145">
        <v>3792</v>
      </c>
      <c r="V3812" s="145">
        <v>13131612.200544991</v>
      </c>
    </row>
    <row r="3813" spans="1:22" x14ac:dyDescent="0.35">
      <c r="A3813" s="70">
        <f t="shared" si="68"/>
        <v>3794</v>
      </c>
      <c r="B3813" s="145">
        <v>948786.23310045898</v>
      </c>
      <c r="U3813" s="145">
        <v>3793</v>
      </c>
      <c r="V3813" s="145">
        <v>14319444.420252457</v>
      </c>
    </row>
    <row r="3814" spans="1:22" x14ac:dyDescent="0.35">
      <c r="A3814" s="70">
        <f t="shared" si="68"/>
        <v>3795</v>
      </c>
      <c r="B3814" s="145">
        <v>948786.23310045898</v>
      </c>
      <c r="U3814" s="145">
        <v>3794</v>
      </c>
      <c r="V3814" s="145">
        <v>40319971.936278455</v>
      </c>
    </row>
    <row r="3815" spans="1:22" x14ac:dyDescent="0.35">
      <c r="A3815" s="70">
        <f t="shared" si="68"/>
        <v>3796</v>
      </c>
      <c r="B3815" s="145">
        <v>948786.23310045898</v>
      </c>
      <c r="U3815" s="145">
        <v>3795</v>
      </c>
      <c r="V3815" s="145">
        <v>5089003.1117650308</v>
      </c>
    </row>
    <row r="3816" spans="1:22" x14ac:dyDescent="0.35">
      <c r="A3816" s="70">
        <f t="shared" si="68"/>
        <v>3797</v>
      </c>
      <c r="B3816" s="145">
        <v>948786.23310045898</v>
      </c>
      <c r="U3816" s="145">
        <v>3796</v>
      </c>
      <c r="V3816" s="145">
        <v>-9398468.2799204141</v>
      </c>
    </row>
    <row r="3817" spans="1:22" x14ac:dyDescent="0.35">
      <c r="A3817" s="70">
        <f t="shared" si="68"/>
        <v>3798</v>
      </c>
      <c r="B3817" s="145">
        <v>948786.23310045898</v>
      </c>
      <c r="U3817" s="145">
        <v>3797</v>
      </c>
      <c r="V3817" s="145">
        <v>-14694010.795529203</v>
      </c>
    </row>
    <row r="3818" spans="1:22" x14ac:dyDescent="0.35">
      <c r="A3818" s="70">
        <f t="shared" si="68"/>
        <v>3799</v>
      </c>
      <c r="B3818" s="145">
        <v>948786.23310045898</v>
      </c>
      <c r="U3818" s="145">
        <v>3798</v>
      </c>
      <c r="V3818" s="145">
        <v>-13703426.288900169</v>
      </c>
    </row>
    <row r="3819" spans="1:22" x14ac:dyDescent="0.35">
      <c r="A3819" s="70">
        <f t="shared" si="68"/>
        <v>3800</v>
      </c>
      <c r="B3819" s="145">
        <v>948786.23310045898</v>
      </c>
      <c r="U3819" s="145">
        <v>3799</v>
      </c>
      <c r="V3819" s="145">
        <v>-2738047.9689598903</v>
      </c>
    </row>
    <row r="3820" spans="1:22" x14ac:dyDescent="0.35">
      <c r="A3820" s="70">
        <f t="shared" si="68"/>
        <v>3801</v>
      </c>
      <c r="B3820" s="145">
        <v>948786.23310045898</v>
      </c>
      <c r="U3820" s="145">
        <v>3800</v>
      </c>
      <c r="V3820" s="145">
        <v>168002.24750789627</v>
      </c>
    </row>
    <row r="3821" spans="1:22" x14ac:dyDescent="0.35">
      <c r="A3821" s="70">
        <f t="shared" si="68"/>
        <v>3802</v>
      </c>
      <c r="B3821" s="145">
        <v>948786.23310045898</v>
      </c>
      <c r="U3821" s="145">
        <v>3801</v>
      </c>
      <c r="V3821" s="145">
        <v>-7840703.223304376</v>
      </c>
    </row>
    <row r="3822" spans="1:22" x14ac:dyDescent="0.35">
      <c r="A3822" s="70">
        <f t="shared" si="68"/>
        <v>3803</v>
      </c>
      <c r="B3822" s="145">
        <v>948786.23310045898</v>
      </c>
      <c r="U3822" s="145">
        <v>3802</v>
      </c>
      <c r="V3822" s="145">
        <v>5306171.4649901167</v>
      </c>
    </row>
    <row r="3823" spans="1:22" x14ac:dyDescent="0.35">
      <c r="A3823" s="70">
        <f t="shared" si="68"/>
        <v>3804</v>
      </c>
      <c r="B3823" s="145">
        <v>948786.23310045898</v>
      </c>
      <c r="U3823" s="145">
        <v>3803</v>
      </c>
      <c r="V3823" s="145">
        <v>-622337.76573104039</v>
      </c>
    </row>
    <row r="3824" spans="1:22" x14ac:dyDescent="0.35">
      <c r="A3824" s="70">
        <f t="shared" si="68"/>
        <v>3805</v>
      </c>
      <c r="B3824" s="145">
        <v>948786.23310045898</v>
      </c>
      <c r="U3824" s="145">
        <v>3804</v>
      </c>
      <c r="V3824" s="145">
        <v>-11994342.058326798</v>
      </c>
    </row>
    <row r="3825" spans="1:22" x14ac:dyDescent="0.35">
      <c r="A3825" s="70">
        <f t="shared" si="68"/>
        <v>3806</v>
      </c>
      <c r="B3825" s="145">
        <v>948786.23310045898</v>
      </c>
      <c r="U3825" s="145">
        <v>3805</v>
      </c>
      <c r="V3825" s="145">
        <v>-8006136.772040166</v>
      </c>
    </row>
    <row r="3826" spans="1:22" x14ac:dyDescent="0.35">
      <c r="A3826" s="70">
        <f t="shared" si="68"/>
        <v>3807</v>
      </c>
      <c r="B3826" s="145">
        <v>948786.23310045898</v>
      </c>
      <c r="U3826" s="145">
        <v>3806</v>
      </c>
      <c r="V3826" s="145">
        <v>-10955554.025269184</v>
      </c>
    </row>
    <row r="3827" spans="1:22" x14ac:dyDescent="0.35">
      <c r="A3827" s="70">
        <f t="shared" si="68"/>
        <v>3808</v>
      </c>
      <c r="B3827" s="145">
        <v>948786.23310045898</v>
      </c>
      <c r="U3827" s="145">
        <v>3807</v>
      </c>
      <c r="V3827" s="145">
        <v>53689286.060012378</v>
      </c>
    </row>
    <row r="3828" spans="1:22" x14ac:dyDescent="0.35">
      <c r="A3828" s="70">
        <f t="shared" si="68"/>
        <v>3809</v>
      </c>
      <c r="B3828" s="145">
        <v>948786.23310045898</v>
      </c>
      <c r="U3828" s="145">
        <v>3808</v>
      </c>
      <c r="V3828" s="145">
        <v>-9949473.4913715944</v>
      </c>
    </row>
    <row r="3829" spans="1:22" x14ac:dyDescent="0.35">
      <c r="A3829" s="70">
        <f t="shared" si="68"/>
        <v>3810</v>
      </c>
      <c r="B3829" s="145">
        <v>948786.23310045898</v>
      </c>
      <c r="U3829" s="145">
        <v>3809</v>
      </c>
      <c r="V3829" s="145">
        <v>5570998.0615559593</v>
      </c>
    </row>
    <row r="3830" spans="1:22" x14ac:dyDescent="0.35">
      <c r="A3830" s="70">
        <f t="shared" si="68"/>
        <v>3811</v>
      </c>
      <c r="B3830" s="145">
        <v>948786.23310045898</v>
      </c>
      <c r="U3830" s="145">
        <v>3810</v>
      </c>
      <c r="V3830" s="145">
        <v>87063.912954654545</v>
      </c>
    </row>
    <row r="3831" spans="1:22" x14ac:dyDescent="0.35">
      <c r="A3831" s="70">
        <f t="shared" si="68"/>
        <v>3812</v>
      </c>
      <c r="B3831" s="145">
        <v>948786.23310045898</v>
      </c>
      <c r="U3831" s="145">
        <v>3811</v>
      </c>
      <c r="V3831" s="145">
        <v>6609693.7904021256</v>
      </c>
    </row>
    <row r="3832" spans="1:22" x14ac:dyDescent="0.35">
      <c r="A3832" s="70">
        <f t="shared" si="68"/>
        <v>3813</v>
      </c>
      <c r="B3832" s="145">
        <v>948786.23310045898</v>
      </c>
      <c r="U3832" s="145">
        <v>3812</v>
      </c>
      <c r="V3832" s="145">
        <v>5773298.5356868431</v>
      </c>
    </row>
    <row r="3833" spans="1:22" x14ac:dyDescent="0.35">
      <c r="A3833" s="70">
        <f t="shared" si="68"/>
        <v>3814</v>
      </c>
      <c r="B3833" s="145">
        <v>948786.23310045898</v>
      </c>
      <c r="U3833" s="145">
        <v>3813</v>
      </c>
      <c r="V3833" s="145">
        <v>-4099621.9812110513</v>
      </c>
    </row>
    <row r="3834" spans="1:22" x14ac:dyDescent="0.35">
      <c r="A3834" s="70">
        <f t="shared" si="68"/>
        <v>3815</v>
      </c>
      <c r="B3834" s="145">
        <v>948786.23310045898</v>
      </c>
      <c r="U3834" s="145">
        <v>3814</v>
      </c>
      <c r="V3834" s="145">
        <v>-7467218.1749756224</v>
      </c>
    </row>
    <row r="3835" spans="1:22" x14ac:dyDescent="0.35">
      <c r="A3835" s="70">
        <f t="shared" si="68"/>
        <v>3816</v>
      </c>
      <c r="B3835" s="145">
        <v>948786.23310045898</v>
      </c>
      <c r="U3835" s="145">
        <v>3815</v>
      </c>
      <c r="V3835" s="145">
        <v>43958070.170779444</v>
      </c>
    </row>
    <row r="3836" spans="1:22" x14ac:dyDescent="0.35">
      <c r="A3836" s="70">
        <f t="shared" si="68"/>
        <v>3817</v>
      </c>
      <c r="B3836" s="145">
        <v>948786.23310045898</v>
      </c>
      <c r="U3836" s="145">
        <v>3816</v>
      </c>
      <c r="V3836" s="145">
        <v>-5446746.0690426733</v>
      </c>
    </row>
    <row r="3837" spans="1:22" x14ac:dyDescent="0.35">
      <c r="A3837" s="70">
        <f t="shared" si="68"/>
        <v>3818</v>
      </c>
      <c r="B3837" s="145">
        <v>948786.23310045898</v>
      </c>
      <c r="U3837" s="145">
        <v>3817</v>
      </c>
      <c r="V3837" s="145">
        <v>-787790.06550803781</v>
      </c>
    </row>
    <row r="3838" spans="1:22" x14ac:dyDescent="0.35">
      <c r="A3838" s="70">
        <f t="shared" si="68"/>
        <v>3819</v>
      </c>
      <c r="B3838" s="145">
        <v>948786.23310045898</v>
      </c>
      <c r="U3838" s="145">
        <v>3818</v>
      </c>
      <c r="V3838" s="145">
        <v>20911228.22233589</v>
      </c>
    </row>
    <row r="3839" spans="1:22" x14ac:dyDescent="0.35">
      <c r="A3839" s="70">
        <f t="shared" si="68"/>
        <v>3820</v>
      </c>
      <c r="B3839" s="145">
        <v>948786.23310045898</v>
      </c>
      <c r="U3839" s="145">
        <v>3819</v>
      </c>
      <c r="V3839" s="145">
        <v>-38200328.383830681</v>
      </c>
    </row>
    <row r="3840" spans="1:22" x14ac:dyDescent="0.35">
      <c r="A3840" s="70">
        <f t="shared" si="68"/>
        <v>3821</v>
      </c>
      <c r="B3840" s="145">
        <v>948786.23310045898</v>
      </c>
      <c r="U3840" s="145">
        <v>3820</v>
      </c>
      <c r="V3840" s="145">
        <v>7980725.3739181627</v>
      </c>
    </row>
    <row r="3841" spans="1:22" x14ac:dyDescent="0.35">
      <c r="A3841" s="70">
        <f t="shared" si="68"/>
        <v>3822</v>
      </c>
      <c r="B3841" s="145">
        <v>948786.23310045898</v>
      </c>
      <c r="U3841" s="145">
        <v>3821</v>
      </c>
      <c r="V3841" s="145">
        <v>53061214.248426259</v>
      </c>
    </row>
    <row r="3842" spans="1:22" x14ac:dyDescent="0.35">
      <c r="A3842" s="70">
        <f t="shared" si="68"/>
        <v>3823</v>
      </c>
      <c r="B3842" s="145">
        <v>948786.23310045898</v>
      </c>
      <c r="U3842" s="145">
        <v>3822</v>
      </c>
      <c r="V3842" s="145">
        <v>16479504.329246908</v>
      </c>
    </row>
    <row r="3843" spans="1:22" x14ac:dyDescent="0.35">
      <c r="A3843" s="70">
        <f t="shared" si="68"/>
        <v>3824</v>
      </c>
      <c r="B3843" s="145">
        <v>948786.23310045898</v>
      </c>
      <c r="U3843" s="145">
        <v>3823</v>
      </c>
      <c r="V3843" s="145">
        <v>9560698.435673736</v>
      </c>
    </row>
    <row r="3844" spans="1:22" x14ac:dyDescent="0.35">
      <c r="A3844" s="70">
        <f t="shared" si="68"/>
        <v>3825</v>
      </c>
      <c r="B3844" s="145">
        <v>948786.23310045898</v>
      </c>
      <c r="U3844" s="145">
        <v>3824</v>
      </c>
      <c r="V3844" s="145">
        <v>-3780436.4856633171</v>
      </c>
    </row>
    <row r="3845" spans="1:22" x14ac:dyDescent="0.35">
      <c r="A3845" s="70">
        <f t="shared" si="68"/>
        <v>3826</v>
      </c>
      <c r="B3845" s="145">
        <v>948786.23310045898</v>
      </c>
      <c r="U3845" s="145">
        <v>3825</v>
      </c>
      <c r="V3845" s="145">
        <v>-4445957.5407799594</v>
      </c>
    </row>
    <row r="3846" spans="1:22" x14ac:dyDescent="0.35">
      <c r="A3846" s="70">
        <f t="shared" si="68"/>
        <v>3827</v>
      </c>
      <c r="B3846" s="145">
        <v>948786.23310045898</v>
      </c>
      <c r="U3846" s="145">
        <v>3826</v>
      </c>
      <c r="V3846" s="145">
        <v>4496709.9172845632</v>
      </c>
    </row>
    <row r="3847" spans="1:22" x14ac:dyDescent="0.35">
      <c r="A3847" s="70">
        <f t="shared" si="68"/>
        <v>3828</v>
      </c>
      <c r="B3847" s="145">
        <v>948786.23310045898</v>
      </c>
      <c r="U3847" s="145">
        <v>3827</v>
      </c>
      <c r="V3847" s="145">
        <v>20131532.693658043</v>
      </c>
    </row>
    <row r="3848" spans="1:22" x14ac:dyDescent="0.35">
      <c r="A3848" s="70">
        <f t="shared" si="68"/>
        <v>3829</v>
      </c>
      <c r="B3848" s="145">
        <v>948786.23310045898</v>
      </c>
      <c r="U3848" s="145">
        <v>3828</v>
      </c>
      <c r="V3848" s="145">
        <v>3520673.7397526875</v>
      </c>
    </row>
    <row r="3849" spans="1:22" x14ac:dyDescent="0.35">
      <c r="A3849" s="70">
        <f t="shared" si="68"/>
        <v>3830</v>
      </c>
      <c r="B3849" s="145">
        <v>948786.23310045898</v>
      </c>
      <c r="U3849" s="145">
        <v>3829</v>
      </c>
      <c r="V3849" s="145">
        <v>3800323.7073729783</v>
      </c>
    </row>
    <row r="3850" spans="1:22" x14ac:dyDescent="0.35">
      <c r="A3850" s="70">
        <f t="shared" si="68"/>
        <v>3831</v>
      </c>
      <c r="B3850" s="145">
        <v>948786.23310045898</v>
      </c>
      <c r="U3850" s="145">
        <v>3830</v>
      </c>
      <c r="V3850" s="145">
        <v>-5945791.5868282449</v>
      </c>
    </row>
    <row r="3851" spans="1:22" x14ac:dyDescent="0.35">
      <c r="A3851" s="70">
        <f t="shared" si="68"/>
        <v>3832</v>
      </c>
      <c r="B3851" s="145">
        <v>948786.23310045898</v>
      </c>
      <c r="U3851" s="145">
        <v>3831</v>
      </c>
      <c r="V3851" s="145">
        <v>34568506.558283858</v>
      </c>
    </row>
    <row r="3852" spans="1:22" x14ac:dyDescent="0.35">
      <c r="A3852" s="70">
        <f t="shared" si="68"/>
        <v>3833</v>
      </c>
      <c r="B3852" s="145">
        <v>948786.23310045898</v>
      </c>
      <c r="U3852" s="145">
        <v>3832</v>
      </c>
      <c r="V3852" s="145">
        <v>-12324721.393146876</v>
      </c>
    </row>
    <row r="3853" spans="1:22" x14ac:dyDescent="0.35">
      <c r="A3853" s="70">
        <f t="shared" si="68"/>
        <v>3834</v>
      </c>
      <c r="B3853" s="145">
        <v>948786.23310045898</v>
      </c>
      <c r="U3853" s="145">
        <v>3833</v>
      </c>
      <c r="V3853" s="145">
        <v>20365426.825328991</v>
      </c>
    </row>
    <row r="3854" spans="1:22" x14ac:dyDescent="0.35">
      <c r="A3854" s="70">
        <f t="shared" si="68"/>
        <v>3835</v>
      </c>
      <c r="B3854" s="145">
        <v>948786.23310045898</v>
      </c>
      <c r="U3854" s="145">
        <v>3834</v>
      </c>
      <c r="V3854" s="145">
        <v>33596137.030935556</v>
      </c>
    </row>
    <row r="3855" spans="1:22" x14ac:dyDescent="0.35">
      <c r="A3855" s="70">
        <f t="shared" si="68"/>
        <v>3836</v>
      </c>
      <c r="B3855" s="145">
        <v>948786.23310045898</v>
      </c>
      <c r="U3855" s="145">
        <v>3835</v>
      </c>
      <c r="V3855" s="145">
        <v>15183734.031703249</v>
      </c>
    </row>
    <row r="3856" spans="1:22" x14ac:dyDescent="0.35">
      <c r="A3856" s="70">
        <f t="shared" si="68"/>
        <v>3837</v>
      </c>
      <c r="B3856" s="145">
        <v>948786.23310045898</v>
      </c>
      <c r="U3856" s="145">
        <v>3836</v>
      </c>
      <c r="V3856" s="145">
        <v>33110100.274780821</v>
      </c>
    </row>
    <row r="3857" spans="1:22" x14ac:dyDescent="0.35">
      <c r="A3857" s="70">
        <f t="shared" si="68"/>
        <v>3838</v>
      </c>
      <c r="B3857" s="145">
        <v>948786.23310045898</v>
      </c>
      <c r="U3857" s="145">
        <v>3837</v>
      </c>
      <c r="V3857" s="145">
        <v>1907917.5773707554</v>
      </c>
    </row>
    <row r="3858" spans="1:22" x14ac:dyDescent="0.35">
      <c r="A3858" s="70">
        <f t="shared" si="68"/>
        <v>3839</v>
      </c>
      <c r="B3858" s="145">
        <v>948786.23310045898</v>
      </c>
      <c r="U3858" s="145">
        <v>3838</v>
      </c>
      <c r="V3858" s="145">
        <v>5379773.2088873386</v>
      </c>
    </row>
    <row r="3859" spans="1:22" x14ac:dyDescent="0.35">
      <c r="A3859" s="70">
        <f t="shared" si="68"/>
        <v>3840</v>
      </c>
      <c r="B3859" s="145">
        <v>948786.23310045898</v>
      </c>
      <c r="U3859" s="145">
        <v>3839</v>
      </c>
      <c r="V3859" s="145">
        <v>17540776.42824604</v>
      </c>
    </row>
    <row r="3860" spans="1:22" x14ac:dyDescent="0.35">
      <c r="A3860" s="70">
        <f t="shared" si="68"/>
        <v>3841</v>
      </c>
      <c r="B3860" s="145">
        <v>948786.23310045898</v>
      </c>
      <c r="U3860" s="145">
        <v>3840</v>
      </c>
      <c r="V3860" s="145">
        <v>6392488.0678947046</v>
      </c>
    </row>
    <row r="3861" spans="1:22" x14ac:dyDescent="0.35">
      <c r="A3861" s="70">
        <f t="shared" si="68"/>
        <v>3842</v>
      </c>
      <c r="B3861" s="145">
        <v>948786.23310045898</v>
      </c>
      <c r="U3861" s="145">
        <v>3841</v>
      </c>
      <c r="V3861" s="145">
        <v>-11759645.75906302</v>
      </c>
    </row>
    <row r="3862" spans="1:22" x14ac:dyDescent="0.35">
      <c r="A3862" s="70">
        <f t="shared" ref="A3862:A3925" si="69">A3861+1</f>
        <v>3843</v>
      </c>
      <c r="B3862" s="145">
        <v>948786.23310045898</v>
      </c>
      <c r="U3862" s="145">
        <v>3842</v>
      </c>
      <c r="V3862" s="145">
        <v>-14281576.168384209</v>
      </c>
    </row>
    <row r="3863" spans="1:22" x14ac:dyDescent="0.35">
      <c r="A3863" s="70">
        <f t="shared" si="69"/>
        <v>3844</v>
      </c>
      <c r="B3863" s="145">
        <v>948786.23310045898</v>
      </c>
      <c r="U3863" s="145">
        <v>3843</v>
      </c>
      <c r="V3863" s="145">
        <v>-136634.72674795985</v>
      </c>
    </row>
    <row r="3864" spans="1:22" x14ac:dyDescent="0.35">
      <c r="A3864" s="70">
        <f t="shared" si="69"/>
        <v>3845</v>
      </c>
      <c r="B3864" s="145">
        <v>948786.23310045898</v>
      </c>
      <c r="U3864" s="145">
        <v>3844</v>
      </c>
      <c r="V3864" s="145">
        <v>-13041358.301116019</v>
      </c>
    </row>
    <row r="3865" spans="1:22" x14ac:dyDescent="0.35">
      <c r="A3865" s="70">
        <f t="shared" si="69"/>
        <v>3846</v>
      </c>
      <c r="B3865" s="145">
        <v>948786.23310045898</v>
      </c>
      <c r="U3865" s="145">
        <v>3845</v>
      </c>
      <c r="V3865" s="145">
        <v>35166470.421311833</v>
      </c>
    </row>
    <row r="3866" spans="1:22" x14ac:dyDescent="0.35">
      <c r="A3866" s="70">
        <f t="shared" si="69"/>
        <v>3847</v>
      </c>
      <c r="B3866" s="145">
        <v>948786.23310045898</v>
      </c>
      <c r="U3866" s="145">
        <v>3846</v>
      </c>
      <c r="V3866" s="145">
        <v>7243540.0516277142</v>
      </c>
    </row>
    <row r="3867" spans="1:22" x14ac:dyDescent="0.35">
      <c r="A3867" s="70">
        <f t="shared" si="69"/>
        <v>3848</v>
      </c>
      <c r="B3867" s="145">
        <v>948786.23310045898</v>
      </c>
      <c r="U3867" s="145">
        <v>3847</v>
      </c>
      <c r="V3867" s="145">
        <v>24973721.004086062</v>
      </c>
    </row>
    <row r="3868" spans="1:22" x14ac:dyDescent="0.35">
      <c r="A3868" s="70">
        <f t="shared" si="69"/>
        <v>3849</v>
      </c>
      <c r="B3868" s="145">
        <v>948786.23310045898</v>
      </c>
      <c r="U3868" s="145">
        <v>3848</v>
      </c>
      <c r="V3868" s="145">
        <v>-7064118.2372087389</v>
      </c>
    </row>
    <row r="3869" spans="1:22" x14ac:dyDescent="0.35">
      <c r="A3869" s="70">
        <f t="shared" si="69"/>
        <v>3850</v>
      </c>
      <c r="B3869" s="145">
        <v>948786.23310045898</v>
      </c>
      <c r="U3869" s="145">
        <v>3849</v>
      </c>
      <c r="V3869" s="145">
        <v>-9457191.6956632622</v>
      </c>
    </row>
    <row r="3870" spans="1:22" x14ac:dyDescent="0.35">
      <c r="A3870" s="70">
        <f t="shared" si="69"/>
        <v>3851</v>
      </c>
      <c r="B3870" s="145">
        <v>948786.23310045898</v>
      </c>
      <c r="U3870" s="145">
        <v>3850</v>
      </c>
      <c r="V3870" s="145">
        <v>-28601806.891279891</v>
      </c>
    </row>
    <row r="3871" spans="1:22" x14ac:dyDescent="0.35">
      <c r="A3871" s="70">
        <f t="shared" si="69"/>
        <v>3852</v>
      </c>
      <c r="B3871" s="145">
        <v>948786.23310045898</v>
      </c>
      <c r="U3871" s="145">
        <v>3851</v>
      </c>
      <c r="V3871" s="145">
        <v>80217618.875567451</v>
      </c>
    </row>
    <row r="3872" spans="1:22" x14ac:dyDescent="0.35">
      <c r="A3872" s="70">
        <f t="shared" si="69"/>
        <v>3853</v>
      </c>
      <c r="B3872" s="145">
        <v>948786.23310045898</v>
      </c>
      <c r="U3872" s="145">
        <v>3852</v>
      </c>
      <c r="V3872" s="145">
        <v>-1637280.8849911466</v>
      </c>
    </row>
    <row r="3873" spans="1:22" x14ac:dyDescent="0.35">
      <c r="A3873" s="70">
        <f t="shared" si="69"/>
        <v>3854</v>
      </c>
      <c r="B3873" s="145">
        <v>948786.23310045898</v>
      </c>
      <c r="U3873" s="145">
        <v>3853</v>
      </c>
      <c r="V3873" s="145">
        <v>-10318549.581363633</v>
      </c>
    </row>
    <row r="3874" spans="1:22" x14ac:dyDescent="0.35">
      <c r="A3874" s="70">
        <f t="shared" si="69"/>
        <v>3855</v>
      </c>
      <c r="B3874" s="145">
        <v>948786.23310045898</v>
      </c>
      <c r="U3874" s="145">
        <v>3854</v>
      </c>
      <c r="V3874" s="145">
        <v>-5883673.9932779782</v>
      </c>
    </row>
    <row r="3875" spans="1:22" x14ac:dyDescent="0.35">
      <c r="A3875" s="70">
        <f t="shared" si="69"/>
        <v>3856</v>
      </c>
      <c r="B3875" s="145">
        <v>948786.23310045898</v>
      </c>
      <c r="U3875" s="145">
        <v>3855</v>
      </c>
      <c r="V3875" s="145">
        <v>-19640804.309068762</v>
      </c>
    </row>
    <row r="3876" spans="1:22" x14ac:dyDescent="0.35">
      <c r="A3876" s="70">
        <f t="shared" si="69"/>
        <v>3857</v>
      </c>
      <c r="B3876" s="145">
        <v>948786.23310045898</v>
      </c>
      <c r="U3876" s="145">
        <v>3856</v>
      </c>
      <c r="V3876" s="145">
        <v>17165080.06907054</v>
      </c>
    </row>
    <row r="3877" spans="1:22" x14ac:dyDescent="0.35">
      <c r="A3877" s="70">
        <f t="shared" si="69"/>
        <v>3858</v>
      </c>
      <c r="B3877" s="145">
        <v>948786.23310045898</v>
      </c>
      <c r="U3877" s="145">
        <v>3857</v>
      </c>
      <c r="V3877" s="145">
        <v>-7384513.3282497041</v>
      </c>
    </row>
    <row r="3878" spans="1:22" x14ac:dyDescent="0.35">
      <c r="A3878" s="70">
        <f t="shared" si="69"/>
        <v>3859</v>
      </c>
      <c r="B3878" s="145">
        <v>948786.23310045898</v>
      </c>
      <c r="U3878" s="145">
        <v>3858</v>
      </c>
      <c r="V3878" s="145">
        <v>-21368761.334987905</v>
      </c>
    </row>
    <row r="3879" spans="1:22" x14ac:dyDescent="0.35">
      <c r="A3879" s="70">
        <f t="shared" si="69"/>
        <v>3860</v>
      </c>
      <c r="B3879" s="145">
        <v>948786.23310045898</v>
      </c>
      <c r="U3879" s="145">
        <v>3859</v>
      </c>
      <c r="V3879" s="145">
        <v>-2505311.2721358687</v>
      </c>
    </row>
    <row r="3880" spans="1:22" x14ac:dyDescent="0.35">
      <c r="A3880" s="70">
        <f t="shared" si="69"/>
        <v>3861</v>
      </c>
      <c r="B3880" s="145">
        <v>948786.23310045898</v>
      </c>
      <c r="U3880" s="145">
        <v>3860</v>
      </c>
      <c r="V3880" s="145">
        <v>-12947345.383289354</v>
      </c>
    </row>
    <row r="3881" spans="1:22" x14ac:dyDescent="0.35">
      <c r="A3881" s="70">
        <f t="shared" si="69"/>
        <v>3862</v>
      </c>
      <c r="B3881" s="145">
        <v>948786.23310045898</v>
      </c>
      <c r="U3881" s="145">
        <v>3861</v>
      </c>
      <c r="V3881" s="145">
        <v>24965214.961896423</v>
      </c>
    </row>
    <row r="3882" spans="1:22" x14ac:dyDescent="0.35">
      <c r="A3882" s="70">
        <f t="shared" si="69"/>
        <v>3863</v>
      </c>
      <c r="B3882" s="145">
        <v>948786.23310045898</v>
      </c>
      <c r="U3882" s="145">
        <v>3862</v>
      </c>
      <c r="V3882" s="145">
        <v>16872596.588798702</v>
      </c>
    </row>
    <row r="3883" spans="1:22" x14ac:dyDescent="0.35">
      <c r="A3883" s="70">
        <f t="shared" si="69"/>
        <v>3864</v>
      </c>
      <c r="B3883" s="145">
        <v>948786.23310045898</v>
      </c>
      <c r="U3883" s="145">
        <v>3863</v>
      </c>
      <c r="V3883" s="145">
        <v>31190140.10154698</v>
      </c>
    </row>
    <row r="3884" spans="1:22" x14ac:dyDescent="0.35">
      <c r="A3884" s="70">
        <f t="shared" si="69"/>
        <v>3865</v>
      </c>
      <c r="B3884" s="145">
        <v>948786.23310045898</v>
      </c>
      <c r="U3884" s="145">
        <v>3864</v>
      </c>
      <c r="V3884" s="145">
        <v>35214143.712937988</v>
      </c>
    </row>
    <row r="3885" spans="1:22" x14ac:dyDescent="0.35">
      <c r="A3885" s="70">
        <f t="shared" si="69"/>
        <v>3866</v>
      </c>
      <c r="B3885" s="145">
        <v>948786.23310045898</v>
      </c>
      <c r="U3885" s="145">
        <v>3865</v>
      </c>
      <c r="V3885" s="145">
        <v>-10160505.758328501</v>
      </c>
    </row>
    <row r="3886" spans="1:22" x14ac:dyDescent="0.35">
      <c r="A3886" s="70">
        <f t="shared" si="69"/>
        <v>3867</v>
      </c>
      <c r="B3886" s="145">
        <v>948786.23310045898</v>
      </c>
      <c r="U3886" s="145">
        <v>3866</v>
      </c>
      <c r="V3886" s="145">
        <v>-14490699.875136219</v>
      </c>
    </row>
    <row r="3887" spans="1:22" x14ac:dyDescent="0.35">
      <c r="A3887" s="70">
        <f t="shared" si="69"/>
        <v>3868</v>
      </c>
      <c r="B3887" s="145">
        <v>948786.23310045898</v>
      </c>
      <c r="U3887" s="145">
        <v>3867</v>
      </c>
      <c r="V3887" s="145">
        <v>7373185.464673344</v>
      </c>
    </row>
    <row r="3888" spans="1:22" x14ac:dyDescent="0.35">
      <c r="A3888" s="70">
        <f t="shared" si="69"/>
        <v>3869</v>
      </c>
      <c r="B3888" s="145">
        <v>948786.23310045898</v>
      </c>
      <c r="U3888" s="145">
        <v>3868</v>
      </c>
      <c r="V3888" s="145">
        <v>9020706.283640638</v>
      </c>
    </row>
    <row r="3889" spans="1:22" x14ac:dyDescent="0.35">
      <c r="A3889" s="70">
        <f t="shared" si="69"/>
        <v>3870</v>
      </c>
      <c r="B3889" s="145">
        <v>948786.23310045898</v>
      </c>
      <c r="U3889" s="145">
        <v>3869</v>
      </c>
      <c r="V3889" s="145">
        <v>-22283119.043351166</v>
      </c>
    </row>
    <row r="3890" spans="1:22" x14ac:dyDescent="0.35">
      <c r="A3890" s="70">
        <f t="shared" si="69"/>
        <v>3871</v>
      </c>
      <c r="B3890" s="145">
        <v>948786.23310045898</v>
      </c>
      <c r="U3890" s="145">
        <v>3870</v>
      </c>
      <c r="V3890" s="145">
        <v>16820872.863707602</v>
      </c>
    </row>
    <row r="3891" spans="1:22" x14ac:dyDescent="0.35">
      <c r="A3891" s="70">
        <f t="shared" si="69"/>
        <v>3872</v>
      </c>
      <c r="B3891" s="145">
        <v>948786.23310045898</v>
      </c>
      <c r="U3891" s="145">
        <v>3871</v>
      </c>
      <c r="V3891" s="145">
        <v>-6403478.9007665943</v>
      </c>
    </row>
    <row r="3892" spans="1:22" x14ac:dyDescent="0.35">
      <c r="A3892" s="70">
        <f t="shared" si="69"/>
        <v>3873</v>
      </c>
      <c r="B3892" s="145">
        <v>948786.23310045898</v>
      </c>
      <c r="U3892" s="145">
        <v>3872</v>
      </c>
      <c r="V3892" s="145">
        <v>-19291599.442345969</v>
      </c>
    </row>
    <row r="3893" spans="1:22" x14ac:dyDescent="0.35">
      <c r="A3893" s="70">
        <f t="shared" si="69"/>
        <v>3874</v>
      </c>
      <c r="B3893" s="145">
        <v>948786.23310045898</v>
      </c>
      <c r="U3893" s="145">
        <v>3873</v>
      </c>
      <c r="V3893" s="145">
        <v>2463832.7368086129</v>
      </c>
    </row>
    <row r="3894" spans="1:22" x14ac:dyDescent="0.35">
      <c r="A3894" s="70">
        <f t="shared" si="69"/>
        <v>3875</v>
      </c>
      <c r="B3894" s="145">
        <v>948786.23310045898</v>
      </c>
      <c r="U3894" s="145">
        <v>3874</v>
      </c>
      <c r="V3894" s="145">
        <v>-2218816.2272457816</v>
      </c>
    </row>
    <row r="3895" spans="1:22" x14ac:dyDescent="0.35">
      <c r="A3895" s="70">
        <f t="shared" si="69"/>
        <v>3876</v>
      </c>
      <c r="B3895" s="145">
        <v>948786.23310045898</v>
      </c>
      <c r="U3895" s="145">
        <v>3875</v>
      </c>
      <c r="V3895" s="145">
        <v>-1979145.7802277878</v>
      </c>
    </row>
    <row r="3896" spans="1:22" x14ac:dyDescent="0.35">
      <c r="A3896" s="70">
        <f t="shared" si="69"/>
        <v>3877</v>
      </c>
      <c r="B3896" s="145">
        <v>948786.23310045898</v>
      </c>
      <c r="U3896" s="145">
        <v>3876</v>
      </c>
      <c r="V3896" s="145">
        <v>2730471.5310578644</v>
      </c>
    </row>
    <row r="3897" spans="1:22" x14ac:dyDescent="0.35">
      <c r="A3897" s="70">
        <f t="shared" si="69"/>
        <v>3878</v>
      </c>
      <c r="B3897" s="145">
        <v>948786.23310045898</v>
      </c>
      <c r="U3897" s="145">
        <v>3877</v>
      </c>
      <c r="V3897" s="145">
        <v>-3117439.3576523997</v>
      </c>
    </row>
    <row r="3898" spans="1:22" x14ac:dyDescent="0.35">
      <c r="A3898" s="70">
        <f t="shared" si="69"/>
        <v>3879</v>
      </c>
      <c r="B3898" s="145">
        <v>948786.23310045898</v>
      </c>
      <c r="U3898" s="145">
        <v>3878</v>
      </c>
      <c r="V3898" s="145">
        <v>14642647.58165472</v>
      </c>
    </row>
    <row r="3899" spans="1:22" x14ac:dyDescent="0.35">
      <c r="A3899" s="70">
        <f t="shared" si="69"/>
        <v>3880</v>
      </c>
      <c r="B3899" s="145">
        <v>948786.23310045898</v>
      </c>
      <c r="U3899" s="145">
        <v>3879</v>
      </c>
      <c r="V3899" s="145">
        <v>11643213.36668022</v>
      </c>
    </row>
    <row r="3900" spans="1:22" x14ac:dyDescent="0.35">
      <c r="A3900" s="70">
        <f t="shared" si="69"/>
        <v>3881</v>
      </c>
      <c r="B3900" s="145">
        <v>948786.23310045898</v>
      </c>
      <c r="U3900" s="145">
        <v>3880</v>
      </c>
      <c r="V3900" s="145">
        <v>3785519.3969631121</v>
      </c>
    </row>
    <row r="3901" spans="1:22" x14ac:dyDescent="0.35">
      <c r="A3901" s="70">
        <f t="shared" si="69"/>
        <v>3882</v>
      </c>
      <c r="B3901" s="145">
        <v>948786.23310045898</v>
      </c>
      <c r="U3901" s="145">
        <v>3881</v>
      </c>
      <c r="V3901" s="145">
        <v>9750081.6666659191</v>
      </c>
    </row>
    <row r="3902" spans="1:22" x14ac:dyDescent="0.35">
      <c r="A3902" s="70">
        <f t="shared" si="69"/>
        <v>3883</v>
      </c>
      <c r="B3902" s="145">
        <v>948786.23310045898</v>
      </c>
      <c r="U3902" s="145">
        <v>3882</v>
      </c>
      <c r="V3902" s="145">
        <v>-16177590.74638854</v>
      </c>
    </row>
    <row r="3903" spans="1:22" x14ac:dyDescent="0.35">
      <c r="A3903" s="70">
        <f t="shared" si="69"/>
        <v>3884</v>
      </c>
      <c r="B3903" s="145">
        <v>948786.23310045898</v>
      </c>
      <c r="U3903" s="145">
        <v>3883</v>
      </c>
      <c r="V3903" s="145">
        <v>-17349131.80295724</v>
      </c>
    </row>
    <row r="3904" spans="1:22" x14ac:dyDescent="0.35">
      <c r="A3904" s="70">
        <f t="shared" si="69"/>
        <v>3885</v>
      </c>
      <c r="B3904" s="145">
        <v>948786.23310045898</v>
      </c>
      <c r="U3904" s="145">
        <v>3884</v>
      </c>
      <c r="V3904" s="145">
        <v>-4270765.7088951468</v>
      </c>
    </row>
    <row r="3905" spans="1:22" x14ac:dyDescent="0.35">
      <c r="A3905" s="70">
        <f t="shared" si="69"/>
        <v>3886</v>
      </c>
      <c r="B3905" s="145">
        <v>948786.23310045898</v>
      </c>
      <c r="U3905" s="145">
        <v>3885</v>
      </c>
      <c r="V3905" s="145">
        <v>-6778479.8314054236</v>
      </c>
    </row>
    <row r="3906" spans="1:22" x14ac:dyDescent="0.35">
      <c r="A3906" s="70">
        <f t="shared" si="69"/>
        <v>3887</v>
      </c>
      <c r="B3906" s="145">
        <v>948786.23310045898</v>
      </c>
      <c r="U3906" s="145">
        <v>3886</v>
      </c>
      <c r="V3906" s="145">
        <v>4202556.3594422042</v>
      </c>
    </row>
    <row r="3907" spans="1:22" x14ac:dyDescent="0.35">
      <c r="A3907" s="70">
        <f t="shared" si="69"/>
        <v>3888</v>
      </c>
      <c r="B3907" s="145">
        <v>948786.23310045898</v>
      </c>
      <c r="U3907" s="145">
        <v>3887</v>
      </c>
      <c r="V3907" s="145">
        <v>20702282.027920652</v>
      </c>
    </row>
    <row r="3908" spans="1:22" x14ac:dyDescent="0.35">
      <c r="A3908" s="70">
        <f t="shared" si="69"/>
        <v>3889</v>
      </c>
      <c r="B3908" s="145">
        <v>948786.23310045898</v>
      </c>
      <c r="U3908" s="145">
        <v>3888</v>
      </c>
      <c r="V3908" s="145">
        <v>9200866.984706033</v>
      </c>
    </row>
    <row r="3909" spans="1:22" x14ac:dyDescent="0.35">
      <c r="A3909" s="70">
        <f t="shared" si="69"/>
        <v>3890</v>
      </c>
      <c r="B3909" s="145">
        <v>948786.23310045898</v>
      </c>
      <c r="U3909" s="145">
        <v>3889</v>
      </c>
      <c r="V3909" s="145">
        <v>-7570224.9072067831</v>
      </c>
    </row>
    <row r="3910" spans="1:22" x14ac:dyDescent="0.35">
      <c r="A3910" s="70">
        <f t="shared" si="69"/>
        <v>3891</v>
      </c>
      <c r="B3910" s="145">
        <v>948786.23310045898</v>
      </c>
      <c r="U3910" s="145">
        <v>3890</v>
      </c>
      <c r="V3910" s="145">
        <v>45381189.876722537</v>
      </c>
    </row>
    <row r="3911" spans="1:22" x14ac:dyDescent="0.35">
      <c r="A3911" s="70">
        <f t="shared" si="69"/>
        <v>3892</v>
      </c>
      <c r="B3911" s="145">
        <v>948786.23310045898</v>
      </c>
      <c r="U3911" s="145">
        <v>3891</v>
      </c>
      <c r="V3911" s="145">
        <v>4998253.5893048495</v>
      </c>
    </row>
    <row r="3912" spans="1:22" x14ac:dyDescent="0.35">
      <c r="A3912" s="70">
        <f t="shared" si="69"/>
        <v>3893</v>
      </c>
      <c r="B3912" s="145">
        <v>948786.23310045898</v>
      </c>
      <c r="U3912" s="145">
        <v>3892</v>
      </c>
      <c r="V3912" s="145">
        <v>12508759.527857669</v>
      </c>
    </row>
    <row r="3913" spans="1:22" x14ac:dyDescent="0.35">
      <c r="A3913" s="70">
        <f t="shared" si="69"/>
        <v>3894</v>
      </c>
      <c r="B3913" s="145">
        <v>948786.23310045898</v>
      </c>
      <c r="U3913" s="145">
        <v>3893</v>
      </c>
      <c r="V3913" s="145">
        <v>17026575.077405963</v>
      </c>
    </row>
    <row r="3914" spans="1:22" x14ac:dyDescent="0.35">
      <c r="A3914" s="70">
        <f t="shared" si="69"/>
        <v>3895</v>
      </c>
      <c r="B3914" s="145">
        <v>948786.23310045898</v>
      </c>
      <c r="U3914" s="145">
        <v>3894</v>
      </c>
      <c r="V3914" s="145">
        <v>391741.7301441282</v>
      </c>
    </row>
    <row r="3915" spans="1:22" x14ac:dyDescent="0.35">
      <c r="A3915" s="70">
        <f t="shared" si="69"/>
        <v>3896</v>
      </c>
      <c r="B3915" s="145">
        <v>948786.23310045898</v>
      </c>
      <c r="U3915" s="145">
        <v>3895</v>
      </c>
      <c r="V3915" s="145">
        <v>-6073232.447507387</v>
      </c>
    </row>
    <row r="3916" spans="1:22" x14ac:dyDescent="0.35">
      <c r="A3916" s="70">
        <f t="shared" si="69"/>
        <v>3897</v>
      </c>
      <c r="B3916" s="145">
        <v>948786.23310045898</v>
      </c>
      <c r="U3916" s="145">
        <v>3896</v>
      </c>
      <c r="V3916" s="145">
        <v>37355232.063126214</v>
      </c>
    </row>
    <row r="3917" spans="1:22" x14ac:dyDescent="0.35">
      <c r="A3917" s="70">
        <f t="shared" si="69"/>
        <v>3898</v>
      </c>
      <c r="B3917" s="145">
        <v>948786.23310045898</v>
      </c>
      <c r="U3917" s="145">
        <v>3897</v>
      </c>
      <c r="V3917" s="145">
        <v>21496888.883853596</v>
      </c>
    </row>
    <row r="3918" spans="1:22" x14ac:dyDescent="0.35">
      <c r="A3918" s="70">
        <f t="shared" si="69"/>
        <v>3899</v>
      </c>
      <c r="B3918" s="145">
        <v>948786.23310045898</v>
      </c>
      <c r="U3918" s="145">
        <v>3898</v>
      </c>
      <c r="V3918" s="145">
        <v>62023073.102217026</v>
      </c>
    </row>
    <row r="3919" spans="1:22" x14ac:dyDescent="0.35">
      <c r="A3919" s="70">
        <f t="shared" si="69"/>
        <v>3900</v>
      </c>
      <c r="B3919" s="145">
        <v>948786.23310045898</v>
      </c>
      <c r="U3919" s="145">
        <v>3899</v>
      </c>
      <c r="V3919" s="145">
        <v>27557159.671776947</v>
      </c>
    </row>
    <row r="3920" spans="1:22" x14ac:dyDescent="0.35">
      <c r="A3920" s="70">
        <f t="shared" si="69"/>
        <v>3901</v>
      </c>
      <c r="B3920" s="145">
        <v>948786.23310045898</v>
      </c>
      <c r="U3920" s="145">
        <v>3900</v>
      </c>
      <c r="V3920" s="145">
        <v>19152552.923013166</v>
      </c>
    </row>
    <row r="3921" spans="1:22" x14ac:dyDescent="0.35">
      <c r="A3921" s="70">
        <f t="shared" si="69"/>
        <v>3902</v>
      </c>
      <c r="B3921" s="145">
        <v>948786.23310045898</v>
      </c>
      <c r="U3921" s="145">
        <v>3901</v>
      </c>
      <c r="V3921" s="145">
        <v>-250711.88207607344</v>
      </c>
    </row>
    <row r="3922" spans="1:22" x14ac:dyDescent="0.35">
      <c r="A3922" s="70">
        <f t="shared" si="69"/>
        <v>3903</v>
      </c>
      <c r="B3922" s="145">
        <v>948786.23310045898</v>
      </c>
      <c r="U3922" s="145">
        <v>3902</v>
      </c>
      <c r="V3922" s="145">
        <v>-11477703.069403781</v>
      </c>
    </row>
    <row r="3923" spans="1:22" x14ac:dyDescent="0.35">
      <c r="A3923" s="70">
        <f t="shared" si="69"/>
        <v>3904</v>
      </c>
      <c r="B3923" s="145">
        <v>948786.23310045898</v>
      </c>
      <c r="U3923" s="145">
        <v>3903</v>
      </c>
      <c r="V3923" s="145">
        <v>4263932.0208223574</v>
      </c>
    </row>
    <row r="3924" spans="1:22" x14ac:dyDescent="0.35">
      <c r="A3924" s="70">
        <f t="shared" si="69"/>
        <v>3905</v>
      </c>
      <c r="B3924" s="145">
        <v>948786.23310045898</v>
      </c>
      <c r="U3924" s="145">
        <v>3904</v>
      </c>
      <c r="V3924" s="145">
        <v>-12210822.239760127</v>
      </c>
    </row>
    <row r="3925" spans="1:22" x14ac:dyDescent="0.35">
      <c r="A3925" s="70">
        <f t="shared" si="69"/>
        <v>3906</v>
      </c>
      <c r="B3925" s="145">
        <v>948786.23310045898</v>
      </c>
      <c r="U3925" s="145">
        <v>3905</v>
      </c>
      <c r="V3925" s="145">
        <v>6620089.8967652321</v>
      </c>
    </row>
    <row r="3926" spans="1:22" x14ac:dyDescent="0.35">
      <c r="A3926" s="70">
        <f t="shared" ref="A3926:A3989" si="70">A3925+1</f>
        <v>3907</v>
      </c>
      <c r="B3926" s="145">
        <v>948786.23310045898</v>
      </c>
      <c r="U3926" s="145">
        <v>3906</v>
      </c>
      <c r="V3926" s="145">
        <v>6214735.4815678</v>
      </c>
    </row>
    <row r="3927" spans="1:22" x14ac:dyDescent="0.35">
      <c r="A3927" s="70">
        <f t="shared" si="70"/>
        <v>3908</v>
      </c>
      <c r="B3927" s="145">
        <v>948786.23310045898</v>
      </c>
      <c r="U3927" s="145">
        <v>3907</v>
      </c>
      <c r="V3927" s="145">
        <v>17617524.722014744</v>
      </c>
    </row>
    <row r="3928" spans="1:22" x14ac:dyDescent="0.35">
      <c r="A3928" s="70">
        <f t="shared" si="70"/>
        <v>3909</v>
      </c>
      <c r="B3928" s="145">
        <v>948786.23310045898</v>
      </c>
      <c r="U3928" s="145">
        <v>3908</v>
      </c>
      <c r="V3928" s="145">
        <v>15362111.374512509</v>
      </c>
    </row>
    <row r="3929" spans="1:22" x14ac:dyDescent="0.35">
      <c r="A3929" s="70">
        <f t="shared" si="70"/>
        <v>3910</v>
      </c>
      <c r="B3929" s="145">
        <v>948786.23310045898</v>
      </c>
      <c r="U3929" s="145">
        <v>3909</v>
      </c>
      <c r="V3929" s="145">
        <v>-13010648.561550621</v>
      </c>
    </row>
    <row r="3930" spans="1:22" x14ac:dyDescent="0.35">
      <c r="A3930" s="70">
        <f t="shared" si="70"/>
        <v>3911</v>
      </c>
      <c r="B3930" s="145">
        <v>948786.23310045898</v>
      </c>
      <c r="U3930" s="145">
        <v>3910</v>
      </c>
      <c r="V3930" s="145">
        <v>4865733.9845037125</v>
      </c>
    </row>
    <row r="3931" spans="1:22" x14ac:dyDescent="0.35">
      <c r="A3931" s="70">
        <f t="shared" si="70"/>
        <v>3912</v>
      </c>
      <c r="B3931" s="145">
        <v>948786.23310045898</v>
      </c>
      <c r="U3931" s="145">
        <v>3911</v>
      </c>
      <c r="V3931" s="145">
        <v>-14347686.330150723</v>
      </c>
    </row>
    <row r="3932" spans="1:22" x14ac:dyDescent="0.35">
      <c r="A3932" s="70">
        <f t="shared" si="70"/>
        <v>3913</v>
      </c>
      <c r="B3932" s="145">
        <v>948786.23310045898</v>
      </c>
      <c r="U3932" s="145">
        <v>3912</v>
      </c>
      <c r="V3932" s="145">
        <v>4429194.5194555968</v>
      </c>
    </row>
    <row r="3933" spans="1:22" x14ac:dyDescent="0.35">
      <c r="A3933" s="70">
        <f t="shared" si="70"/>
        <v>3914</v>
      </c>
      <c r="B3933" s="145">
        <v>948786.23310045898</v>
      </c>
      <c r="U3933" s="145">
        <v>3913</v>
      </c>
      <c r="V3933" s="145">
        <v>9251189.6184807606</v>
      </c>
    </row>
    <row r="3934" spans="1:22" x14ac:dyDescent="0.35">
      <c r="A3934" s="70">
        <f t="shared" si="70"/>
        <v>3915</v>
      </c>
      <c r="B3934" s="145">
        <v>948786.23310045898</v>
      </c>
      <c r="U3934" s="145">
        <v>3914</v>
      </c>
      <c r="V3934" s="145">
        <v>-7752579.5451380704</v>
      </c>
    </row>
    <row r="3935" spans="1:22" x14ac:dyDescent="0.35">
      <c r="A3935" s="70">
        <f t="shared" si="70"/>
        <v>3916</v>
      </c>
      <c r="B3935" s="145">
        <v>948786.23310045898</v>
      </c>
      <c r="U3935" s="145">
        <v>3915</v>
      </c>
      <c r="V3935" s="145">
        <v>10448349.172534995</v>
      </c>
    </row>
    <row r="3936" spans="1:22" x14ac:dyDescent="0.35">
      <c r="A3936" s="70">
        <f t="shared" si="70"/>
        <v>3917</v>
      </c>
      <c r="B3936" s="145">
        <v>948786.23310045898</v>
      </c>
      <c r="U3936" s="145">
        <v>3916</v>
      </c>
      <c r="V3936" s="145">
        <v>-33225.524324327707</v>
      </c>
    </row>
    <row r="3937" spans="1:22" x14ac:dyDescent="0.35">
      <c r="A3937" s="70">
        <f t="shared" si="70"/>
        <v>3918</v>
      </c>
      <c r="B3937" s="145">
        <v>948786.23310045898</v>
      </c>
      <c r="U3937" s="145">
        <v>3917</v>
      </c>
      <c r="V3937" s="145">
        <v>14079873.075311005</v>
      </c>
    </row>
    <row r="3938" spans="1:22" x14ac:dyDescent="0.35">
      <c r="A3938" s="70">
        <f t="shared" si="70"/>
        <v>3919</v>
      </c>
      <c r="B3938" s="145">
        <v>948786.23310045898</v>
      </c>
      <c r="U3938" s="145">
        <v>3918</v>
      </c>
      <c r="V3938" s="145">
        <v>-26580288.90644047</v>
      </c>
    </row>
    <row r="3939" spans="1:22" x14ac:dyDescent="0.35">
      <c r="A3939" s="70">
        <f t="shared" si="70"/>
        <v>3920</v>
      </c>
      <c r="B3939" s="145">
        <v>948786.23310045898</v>
      </c>
      <c r="U3939" s="145">
        <v>3919</v>
      </c>
      <c r="V3939" s="145">
        <v>31200828.87905759</v>
      </c>
    </row>
    <row r="3940" spans="1:22" x14ac:dyDescent="0.35">
      <c r="A3940" s="70">
        <f t="shared" si="70"/>
        <v>3921</v>
      </c>
      <c r="B3940" s="145">
        <v>948786.23310045898</v>
      </c>
      <c r="U3940" s="145">
        <v>3920</v>
      </c>
      <c r="V3940" s="145">
        <v>-1626202.2549515031</v>
      </c>
    </row>
    <row r="3941" spans="1:22" x14ac:dyDescent="0.35">
      <c r="A3941" s="70">
        <f t="shared" si="70"/>
        <v>3922</v>
      </c>
      <c r="B3941" s="145">
        <v>948786.23310045898</v>
      </c>
      <c r="U3941" s="145">
        <v>3921</v>
      </c>
      <c r="V3941" s="145">
        <v>-10347355.77552858</v>
      </c>
    </row>
    <row r="3942" spans="1:22" x14ac:dyDescent="0.35">
      <c r="A3942" s="70">
        <f t="shared" si="70"/>
        <v>3923</v>
      </c>
      <c r="B3942" s="145">
        <v>948786.23310045898</v>
      </c>
      <c r="U3942" s="145">
        <v>3922</v>
      </c>
      <c r="V3942" s="145">
        <v>-2222072.0928844325</v>
      </c>
    </row>
    <row r="3943" spans="1:22" x14ac:dyDescent="0.35">
      <c r="A3943" s="70">
        <f t="shared" si="70"/>
        <v>3924</v>
      </c>
      <c r="B3943" s="145">
        <v>948786.23310045898</v>
      </c>
      <c r="U3943" s="145">
        <v>3923</v>
      </c>
      <c r="V3943" s="145">
        <v>-5340777.247892797</v>
      </c>
    </row>
    <row r="3944" spans="1:22" x14ac:dyDescent="0.35">
      <c r="A3944" s="70">
        <f t="shared" si="70"/>
        <v>3925</v>
      </c>
      <c r="B3944" s="145">
        <v>948786.23310045898</v>
      </c>
      <c r="U3944" s="145">
        <v>3924</v>
      </c>
      <c r="V3944" s="145">
        <v>28344413.037762288</v>
      </c>
    </row>
    <row r="3945" spans="1:22" x14ac:dyDescent="0.35">
      <c r="A3945" s="70">
        <f t="shared" si="70"/>
        <v>3926</v>
      </c>
      <c r="B3945" s="145">
        <v>948786.23310045898</v>
      </c>
      <c r="U3945" s="145">
        <v>3925</v>
      </c>
      <c r="V3945" s="145">
        <v>2224975.8585198782</v>
      </c>
    </row>
    <row r="3946" spans="1:22" x14ac:dyDescent="0.35">
      <c r="A3946" s="70">
        <f t="shared" si="70"/>
        <v>3927</v>
      </c>
      <c r="B3946" s="145">
        <v>948786.23310045898</v>
      </c>
      <c r="U3946" s="145">
        <v>3926</v>
      </c>
      <c r="V3946" s="145">
        <v>34243049.128101088</v>
      </c>
    </row>
    <row r="3947" spans="1:22" x14ac:dyDescent="0.35">
      <c r="A3947" s="70">
        <f t="shared" si="70"/>
        <v>3928</v>
      </c>
      <c r="B3947" s="145">
        <v>948786.23310045898</v>
      </c>
      <c r="U3947" s="145">
        <v>3927</v>
      </c>
      <c r="V3947" s="145">
        <v>8156087.6728656217</v>
      </c>
    </row>
    <row r="3948" spans="1:22" x14ac:dyDescent="0.35">
      <c r="A3948" s="70">
        <f t="shared" si="70"/>
        <v>3929</v>
      </c>
      <c r="B3948" s="145">
        <v>948786.23310045898</v>
      </c>
      <c r="U3948" s="145">
        <v>3928</v>
      </c>
      <c r="V3948" s="145">
        <v>3452517.8884682395</v>
      </c>
    </row>
    <row r="3949" spans="1:22" x14ac:dyDescent="0.35">
      <c r="A3949" s="70">
        <f t="shared" si="70"/>
        <v>3930</v>
      </c>
      <c r="B3949" s="145">
        <v>948786.23310045898</v>
      </c>
      <c r="U3949" s="145">
        <v>3929</v>
      </c>
      <c r="V3949" s="145">
        <v>3144820.8232992142</v>
      </c>
    </row>
    <row r="3950" spans="1:22" x14ac:dyDescent="0.35">
      <c r="A3950" s="70">
        <f t="shared" si="70"/>
        <v>3931</v>
      </c>
      <c r="B3950" s="145">
        <v>948786.23310045898</v>
      </c>
      <c r="U3950" s="145">
        <v>3930</v>
      </c>
      <c r="V3950" s="145">
        <v>-1537104.4051911533</v>
      </c>
    </row>
    <row r="3951" spans="1:22" x14ac:dyDescent="0.35">
      <c r="A3951" s="70">
        <f t="shared" si="70"/>
        <v>3932</v>
      </c>
      <c r="B3951" s="145">
        <v>948786.23310045898</v>
      </c>
      <c r="U3951" s="145">
        <v>3931</v>
      </c>
      <c r="V3951" s="145">
        <v>-3163320.2269397303</v>
      </c>
    </row>
    <row r="3952" spans="1:22" x14ac:dyDescent="0.35">
      <c r="A3952" s="70">
        <f t="shared" si="70"/>
        <v>3933</v>
      </c>
      <c r="B3952" s="145">
        <v>948786.23310045898</v>
      </c>
      <c r="U3952" s="145">
        <v>3932</v>
      </c>
      <c r="V3952" s="145">
        <v>-2651784.0852302201</v>
      </c>
    </row>
    <row r="3953" spans="1:22" x14ac:dyDescent="0.35">
      <c r="A3953" s="70">
        <f t="shared" si="70"/>
        <v>3934</v>
      </c>
      <c r="B3953" s="145">
        <v>948786.23310045898</v>
      </c>
      <c r="U3953" s="145">
        <v>3933</v>
      </c>
      <c r="V3953" s="145">
        <v>37736891.795143664</v>
      </c>
    </row>
    <row r="3954" spans="1:22" x14ac:dyDescent="0.35">
      <c r="A3954" s="70">
        <f t="shared" si="70"/>
        <v>3935</v>
      </c>
      <c r="B3954" s="145">
        <v>948786.23310045898</v>
      </c>
      <c r="U3954" s="145">
        <v>3934</v>
      </c>
      <c r="V3954" s="145">
        <v>10573785.802251119</v>
      </c>
    </row>
    <row r="3955" spans="1:22" x14ac:dyDescent="0.35">
      <c r="A3955" s="70">
        <f t="shared" si="70"/>
        <v>3936</v>
      </c>
      <c r="B3955" s="145">
        <v>948786.23310045898</v>
      </c>
      <c r="U3955" s="145">
        <v>3935</v>
      </c>
      <c r="V3955" s="145">
        <v>-8963344.5850152224</v>
      </c>
    </row>
    <row r="3956" spans="1:22" x14ac:dyDescent="0.35">
      <c r="A3956" s="70">
        <f t="shared" si="70"/>
        <v>3937</v>
      </c>
      <c r="B3956" s="145">
        <v>948786.23310045898</v>
      </c>
      <c r="U3956" s="145">
        <v>3936</v>
      </c>
      <c r="V3956" s="145">
        <v>-9466742.6114908345</v>
      </c>
    </row>
    <row r="3957" spans="1:22" x14ac:dyDescent="0.35">
      <c r="A3957" s="70">
        <f t="shared" si="70"/>
        <v>3938</v>
      </c>
      <c r="B3957" s="145">
        <v>948786.23310045898</v>
      </c>
      <c r="U3957" s="145">
        <v>3937</v>
      </c>
      <c r="V3957" s="145">
        <v>29770296.598627981</v>
      </c>
    </row>
    <row r="3958" spans="1:22" x14ac:dyDescent="0.35">
      <c r="A3958" s="70">
        <f t="shared" si="70"/>
        <v>3939</v>
      </c>
      <c r="B3958" s="145">
        <v>948786.23310045898</v>
      </c>
      <c r="U3958" s="145">
        <v>3938</v>
      </c>
      <c r="V3958" s="145">
        <v>417148.09676169232</v>
      </c>
    </row>
    <row r="3959" spans="1:22" x14ac:dyDescent="0.35">
      <c r="A3959" s="70">
        <f t="shared" si="70"/>
        <v>3940</v>
      </c>
      <c r="B3959" s="145">
        <v>948786.23310045898</v>
      </c>
      <c r="U3959" s="145">
        <v>3939</v>
      </c>
      <c r="V3959" s="145">
        <v>-17602021.140518785</v>
      </c>
    </row>
    <row r="3960" spans="1:22" x14ac:dyDescent="0.35">
      <c r="A3960" s="70">
        <f t="shared" si="70"/>
        <v>3941</v>
      </c>
      <c r="B3960" s="145">
        <v>948786.23310045898</v>
      </c>
      <c r="U3960" s="145">
        <v>3940</v>
      </c>
      <c r="V3960" s="145">
        <v>-35904892.371606529</v>
      </c>
    </row>
    <row r="3961" spans="1:22" x14ac:dyDescent="0.35">
      <c r="A3961" s="70">
        <f t="shared" si="70"/>
        <v>3942</v>
      </c>
      <c r="B3961" s="145">
        <v>948786.23310045898</v>
      </c>
      <c r="U3961" s="145">
        <v>3941</v>
      </c>
      <c r="V3961" s="145">
        <v>7435578.6578898728</v>
      </c>
    </row>
    <row r="3962" spans="1:22" x14ac:dyDescent="0.35">
      <c r="A3962" s="70">
        <f t="shared" si="70"/>
        <v>3943</v>
      </c>
      <c r="B3962" s="145">
        <v>948786.23310045898</v>
      </c>
      <c r="U3962" s="145">
        <v>3942</v>
      </c>
      <c r="V3962" s="145">
        <v>21516812.54861217</v>
      </c>
    </row>
    <row r="3963" spans="1:22" x14ac:dyDescent="0.35">
      <c r="A3963" s="70">
        <f t="shared" si="70"/>
        <v>3944</v>
      </c>
      <c r="B3963" s="145">
        <v>948786.23310045898</v>
      </c>
      <c r="U3963" s="145">
        <v>3943</v>
      </c>
      <c r="V3963" s="145">
        <v>448857.55514563993</v>
      </c>
    </row>
    <row r="3964" spans="1:22" x14ac:dyDescent="0.35">
      <c r="A3964" s="70">
        <f t="shared" si="70"/>
        <v>3945</v>
      </c>
      <c r="B3964" s="145">
        <v>948786.23310045898</v>
      </c>
      <c r="U3964" s="145">
        <v>3944</v>
      </c>
      <c r="V3964" s="145">
        <v>10418101.913879532</v>
      </c>
    </row>
    <row r="3965" spans="1:22" x14ac:dyDescent="0.35">
      <c r="A3965" s="70">
        <f t="shared" si="70"/>
        <v>3946</v>
      </c>
      <c r="B3965" s="145">
        <v>948786.23310045898</v>
      </c>
      <c r="U3965" s="145">
        <v>3945</v>
      </c>
      <c r="V3965" s="145">
        <v>15103608.072425392</v>
      </c>
    </row>
    <row r="3966" spans="1:22" x14ac:dyDescent="0.35">
      <c r="A3966" s="70">
        <f t="shared" si="70"/>
        <v>3947</v>
      </c>
      <c r="B3966" s="145">
        <v>948786.23310045898</v>
      </c>
      <c r="U3966" s="145">
        <v>3946</v>
      </c>
      <c r="V3966" s="145">
        <v>46752053.826973453</v>
      </c>
    </row>
    <row r="3967" spans="1:22" x14ac:dyDescent="0.35">
      <c r="A3967" s="70">
        <f t="shared" si="70"/>
        <v>3948</v>
      </c>
      <c r="B3967" s="145">
        <v>948786.23310045898</v>
      </c>
      <c r="U3967" s="145">
        <v>3947</v>
      </c>
      <c r="V3967" s="145">
        <v>10785759.742794842</v>
      </c>
    </row>
    <row r="3968" spans="1:22" x14ac:dyDescent="0.35">
      <c r="A3968" s="70">
        <f t="shared" si="70"/>
        <v>3949</v>
      </c>
      <c r="B3968" s="145">
        <v>948786.23310045898</v>
      </c>
      <c r="U3968" s="145">
        <v>3948</v>
      </c>
      <c r="V3968" s="145">
        <v>21163375.579069648</v>
      </c>
    </row>
    <row r="3969" spans="1:22" x14ac:dyDescent="0.35">
      <c r="A3969" s="70">
        <f t="shared" si="70"/>
        <v>3950</v>
      </c>
      <c r="B3969" s="145">
        <v>948786.23310045898</v>
      </c>
      <c r="U3969" s="145">
        <v>3949</v>
      </c>
      <c r="V3969" s="145">
        <v>44455151.929105356</v>
      </c>
    </row>
    <row r="3970" spans="1:22" x14ac:dyDescent="0.35">
      <c r="A3970" s="70">
        <f t="shared" si="70"/>
        <v>3951</v>
      </c>
      <c r="B3970" s="145">
        <v>948786.23310045898</v>
      </c>
      <c r="U3970" s="145">
        <v>3950</v>
      </c>
      <c r="V3970" s="145">
        <v>303808.37412294</v>
      </c>
    </row>
    <row r="3971" spans="1:22" x14ac:dyDescent="0.35">
      <c r="A3971" s="70">
        <f t="shared" si="70"/>
        <v>3952</v>
      </c>
      <c r="B3971" s="145">
        <v>948786.23310045898</v>
      </c>
      <c r="U3971" s="145">
        <v>3951</v>
      </c>
      <c r="V3971" s="145">
        <v>23877810.375673831</v>
      </c>
    </row>
    <row r="3972" spans="1:22" x14ac:dyDescent="0.35">
      <c r="A3972" s="70">
        <f t="shared" si="70"/>
        <v>3953</v>
      </c>
      <c r="B3972" s="145">
        <v>948786.23310045898</v>
      </c>
      <c r="U3972" s="145">
        <v>3952</v>
      </c>
      <c r="V3972" s="145">
        <v>-5219249.1397519819</v>
      </c>
    </row>
    <row r="3973" spans="1:22" x14ac:dyDescent="0.35">
      <c r="A3973" s="70">
        <f t="shared" si="70"/>
        <v>3954</v>
      </c>
      <c r="B3973" s="145">
        <v>948786.23310045898</v>
      </c>
      <c r="U3973" s="145">
        <v>3953</v>
      </c>
      <c r="V3973" s="145">
        <v>2016528.9950513653</v>
      </c>
    </row>
    <row r="3974" spans="1:22" x14ac:dyDescent="0.35">
      <c r="A3974" s="70">
        <f t="shared" si="70"/>
        <v>3955</v>
      </c>
      <c r="B3974" s="145">
        <v>948786.23310045898</v>
      </c>
      <c r="U3974" s="145">
        <v>3954</v>
      </c>
      <c r="V3974" s="145">
        <v>11080709.000744332</v>
      </c>
    </row>
    <row r="3975" spans="1:22" x14ac:dyDescent="0.35">
      <c r="A3975" s="70">
        <f t="shared" si="70"/>
        <v>3956</v>
      </c>
      <c r="B3975" s="145">
        <v>948786.23310045898</v>
      </c>
      <c r="U3975" s="145">
        <v>3955</v>
      </c>
      <c r="V3975" s="145">
        <v>-12177126.349183017</v>
      </c>
    </row>
    <row r="3976" spans="1:22" x14ac:dyDescent="0.35">
      <c r="A3976" s="70">
        <f t="shared" si="70"/>
        <v>3957</v>
      </c>
      <c r="B3976" s="145">
        <v>948786.23310045898</v>
      </c>
      <c r="U3976" s="145">
        <v>3956</v>
      </c>
      <c r="V3976" s="145">
        <v>27786887.461708866</v>
      </c>
    </row>
    <row r="3977" spans="1:22" x14ac:dyDescent="0.35">
      <c r="A3977" s="70">
        <f t="shared" si="70"/>
        <v>3958</v>
      </c>
      <c r="B3977" s="145">
        <v>948786.23310045898</v>
      </c>
      <c r="U3977" s="145">
        <v>3957</v>
      </c>
      <c r="V3977" s="145">
        <v>-6126751.5690087993</v>
      </c>
    </row>
    <row r="3978" spans="1:22" x14ac:dyDescent="0.35">
      <c r="A3978" s="70">
        <f t="shared" si="70"/>
        <v>3959</v>
      </c>
      <c r="B3978" s="145">
        <v>948786.23310045898</v>
      </c>
      <c r="U3978" s="145">
        <v>3958</v>
      </c>
      <c r="V3978" s="145">
        <v>6147524.3085286096</v>
      </c>
    </row>
    <row r="3979" spans="1:22" x14ac:dyDescent="0.35">
      <c r="A3979" s="70">
        <f t="shared" si="70"/>
        <v>3960</v>
      </c>
      <c r="B3979" s="145">
        <v>948786.23310045898</v>
      </c>
      <c r="U3979" s="145">
        <v>3959</v>
      </c>
      <c r="V3979" s="145">
        <v>13341138.285267048</v>
      </c>
    </row>
    <row r="3980" spans="1:22" x14ac:dyDescent="0.35">
      <c r="A3980" s="70">
        <f t="shared" si="70"/>
        <v>3961</v>
      </c>
      <c r="B3980" s="145">
        <v>948786.23310045898</v>
      </c>
      <c r="U3980" s="145">
        <v>3960</v>
      </c>
      <c r="V3980" s="145">
        <v>-7039857.0603677966</v>
      </c>
    </row>
    <row r="3981" spans="1:22" x14ac:dyDescent="0.35">
      <c r="A3981" s="70">
        <f t="shared" si="70"/>
        <v>3962</v>
      </c>
      <c r="B3981" s="145">
        <v>948786.23310045898</v>
      </c>
      <c r="U3981" s="145">
        <v>3961</v>
      </c>
      <c r="V3981" s="145">
        <v>27867196.285021495</v>
      </c>
    </row>
    <row r="3982" spans="1:22" x14ac:dyDescent="0.35">
      <c r="A3982" s="70">
        <f t="shared" si="70"/>
        <v>3963</v>
      </c>
      <c r="B3982" s="145">
        <v>948786.23310045898</v>
      </c>
      <c r="U3982" s="145">
        <v>3962</v>
      </c>
      <c r="V3982" s="145">
        <v>-10211587.067417186</v>
      </c>
    </row>
    <row r="3983" spans="1:22" x14ac:dyDescent="0.35">
      <c r="A3983" s="70">
        <f t="shared" si="70"/>
        <v>3964</v>
      </c>
      <c r="B3983" s="145">
        <v>948786.23310045898</v>
      </c>
      <c r="U3983" s="145">
        <v>3963</v>
      </c>
      <c r="V3983" s="145">
        <v>-5700870.0926005244</v>
      </c>
    </row>
    <row r="3984" spans="1:22" x14ac:dyDescent="0.35">
      <c r="A3984" s="70">
        <f t="shared" si="70"/>
        <v>3965</v>
      </c>
      <c r="B3984" s="145">
        <v>948786.23310045898</v>
      </c>
      <c r="U3984" s="145">
        <v>3964</v>
      </c>
      <c r="V3984" s="145">
        <v>1327345.0537376441</v>
      </c>
    </row>
    <row r="3985" spans="1:22" x14ac:dyDescent="0.35">
      <c r="A3985" s="70">
        <f t="shared" si="70"/>
        <v>3966</v>
      </c>
      <c r="B3985" s="145">
        <v>948786.23310045898</v>
      </c>
      <c r="U3985" s="145">
        <v>3965</v>
      </c>
      <c r="V3985" s="145">
        <v>-4047998.4386453964</v>
      </c>
    </row>
    <row r="3986" spans="1:22" x14ac:dyDescent="0.35">
      <c r="A3986" s="70">
        <f t="shared" si="70"/>
        <v>3967</v>
      </c>
      <c r="B3986" s="145">
        <v>948786.23310045898</v>
      </c>
      <c r="U3986" s="145">
        <v>3966</v>
      </c>
      <c r="V3986" s="145">
        <v>-3612266.1365603767</v>
      </c>
    </row>
    <row r="3987" spans="1:22" x14ac:dyDescent="0.35">
      <c r="A3987" s="70">
        <f t="shared" si="70"/>
        <v>3968</v>
      </c>
      <c r="B3987" s="145">
        <v>948786.23310045898</v>
      </c>
      <c r="U3987" s="145">
        <v>3967</v>
      </c>
      <c r="V3987" s="145">
        <v>-11395867.944602562</v>
      </c>
    </row>
    <row r="3988" spans="1:22" x14ac:dyDescent="0.35">
      <c r="A3988" s="70">
        <f t="shared" si="70"/>
        <v>3969</v>
      </c>
      <c r="B3988" s="145">
        <v>948786.23310045898</v>
      </c>
      <c r="U3988" s="145">
        <v>3968</v>
      </c>
      <c r="V3988" s="145">
        <v>-9997676.9558645785</v>
      </c>
    </row>
    <row r="3989" spans="1:22" x14ac:dyDescent="0.35">
      <c r="A3989" s="70">
        <f t="shared" si="70"/>
        <v>3970</v>
      </c>
      <c r="B3989" s="145">
        <v>948786.23310045898</v>
      </c>
      <c r="U3989" s="145">
        <v>3969</v>
      </c>
      <c r="V3989" s="145">
        <v>1350547.7277282253</v>
      </c>
    </row>
    <row r="3990" spans="1:22" x14ac:dyDescent="0.35">
      <c r="A3990" s="70">
        <f t="shared" ref="A3990:A4053" si="71">A3989+1</f>
        <v>3971</v>
      </c>
      <c r="B3990" s="145">
        <v>948786.23310045898</v>
      </c>
      <c r="U3990" s="145">
        <v>3970</v>
      </c>
      <c r="V3990" s="145">
        <v>33629975.662365049</v>
      </c>
    </row>
    <row r="3991" spans="1:22" x14ac:dyDescent="0.35">
      <c r="A3991" s="70">
        <f t="shared" si="71"/>
        <v>3972</v>
      </c>
      <c r="B3991" s="145">
        <v>948786.23310045898</v>
      </c>
      <c r="U3991" s="145">
        <v>3971</v>
      </c>
      <c r="V3991" s="145">
        <v>9059498.7606559396</v>
      </c>
    </row>
    <row r="3992" spans="1:22" x14ac:dyDescent="0.35">
      <c r="A3992" s="70">
        <f t="shared" si="71"/>
        <v>3973</v>
      </c>
      <c r="B3992" s="145">
        <v>948786.23310045898</v>
      </c>
      <c r="U3992" s="145">
        <v>3972</v>
      </c>
      <c r="V3992" s="145">
        <v>-7599020.383082401</v>
      </c>
    </row>
    <row r="3993" spans="1:22" x14ac:dyDescent="0.35">
      <c r="A3993" s="70">
        <f t="shared" si="71"/>
        <v>3974</v>
      </c>
      <c r="B3993" s="145">
        <v>948786.23310045898</v>
      </c>
      <c r="U3993" s="145">
        <v>3973</v>
      </c>
      <c r="V3993" s="145">
        <v>2813258.7371036299</v>
      </c>
    </row>
    <row r="3994" spans="1:22" x14ac:dyDescent="0.35">
      <c r="A3994" s="70">
        <f t="shared" si="71"/>
        <v>3975</v>
      </c>
      <c r="B3994" s="145">
        <v>948786.23310045898</v>
      </c>
      <c r="U3994" s="145">
        <v>3974</v>
      </c>
      <c r="V3994" s="145">
        <v>-6317559.8205857538</v>
      </c>
    </row>
    <row r="3995" spans="1:22" x14ac:dyDescent="0.35">
      <c r="A3995" s="70">
        <f t="shared" si="71"/>
        <v>3976</v>
      </c>
      <c r="B3995" s="145">
        <v>948786.23310045898</v>
      </c>
      <c r="U3995" s="145">
        <v>3975</v>
      </c>
      <c r="V3995" s="145">
        <v>10740018.69011328</v>
      </c>
    </row>
    <row r="3996" spans="1:22" x14ac:dyDescent="0.35">
      <c r="A3996" s="70">
        <f t="shared" si="71"/>
        <v>3977</v>
      </c>
      <c r="B3996" s="145">
        <v>948786.23310045898</v>
      </c>
      <c r="U3996" s="145">
        <v>3976</v>
      </c>
      <c r="V3996" s="145">
        <v>-20292775.66244626</v>
      </c>
    </row>
    <row r="3997" spans="1:22" x14ac:dyDescent="0.35">
      <c r="A3997" s="70">
        <f t="shared" si="71"/>
        <v>3978</v>
      </c>
      <c r="B3997" s="145">
        <v>948786.23310045898</v>
      </c>
      <c r="U3997" s="145">
        <v>3977</v>
      </c>
      <c r="V3997" s="145">
        <v>12564716.804173216</v>
      </c>
    </row>
    <row r="3998" spans="1:22" x14ac:dyDescent="0.35">
      <c r="A3998" s="70">
        <f t="shared" si="71"/>
        <v>3979</v>
      </c>
      <c r="B3998" s="145">
        <v>948786.23310045898</v>
      </c>
      <c r="U3998" s="145">
        <v>3978</v>
      </c>
      <c r="V3998" s="145">
        <v>-3518448.7849354334</v>
      </c>
    </row>
    <row r="3999" spans="1:22" x14ac:dyDescent="0.35">
      <c r="A3999" s="70">
        <f t="shared" si="71"/>
        <v>3980</v>
      </c>
      <c r="B3999" s="145">
        <v>948786.23310045898</v>
      </c>
      <c r="U3999" s="145">
        <v>3979</v>
      </c>
      <c r="V3999" s="145">
        <v>-27310769.350856181</v>
      </c>
    </row>
    <row r="4000" spans="1:22" x14ac:dyDescent="0.35">
      <c r="A4000" s="70">
        <f t="shared" si="71"/>
        <v>3981</v>
      </c>
      <c r="B4000" s="145">
        <v>948786.23310045898</v>
      </c>
      <c r="U4000" s="145">
        <v>3980</v>
      </c>
      <c r="V4000" s="145">
        <v>15486233.252847441</v>
      </c>
    </row>
    <row r="4001" spans="1:22" x14ac:dyDescent="0.35">
      <c r="A4001" s="70">
        <f t="shared" si="71"/>
        <v>3982</v>
      </c>
      <c r="B4001" s="145">
        <v>948786.23310045898</v>
      </c>
      <c r="U4001" s="145">
        <v>3981</v>
      </c>
      <c r="V4001" s="145">
        <v>29520699.083804023</v>
      </c>
    </row>
    <row r="4002" spans="1:22" x14ac:dyDescent="0.35">
      <c r="A4002" s="70">
        <f t="shared" si="71"/>
        <v>3983</v>
      </c>
      <c r="B4002" s="145">
        <v>948786.23310045898</v>
      </c>
      <c r="U4002" s="145">
        <v>3982</v>
      </c>
      <c r="V4002" s="145">
        <v>-3255118.86341618</v>
      </c>
    </row>
    <row r="4003" spans="1:22" x14ac:dyDescent="0.35">
      <c r="A4003" s="70">
        <f t="shared" si="71"/>
        <v>3984</v>
      </c>
      <c r="B4003" s="145">
        <v>948786.23310045898</v>
      </c>
      <c r="U4003" s="145">
        <v>3983</v>
      </c>
      <c r="V4003" s="145">
        <v>-4028141.1676014401</v>
      </c>
    </row>
    <row r="4004" spans="1:22" x14ac:dyDescent="0.35">
      <c r="A4004" s="70">
        <f t="shared" si="71"/>
        <v>3985</v>
      </c>
      <c r="B4004" s="145">
        <v>948786.23310045898</v>
      </c>
      <c r="U4004" s="145">
        <v>3984</v>
      </c>
      <c r="V4004" s="145">
        <v>35828301.417039827</v>
      </c>
    </row>
    <row r="4005" spans="1:22" x14ac:dyDescent="0.35">
      <c r="A4005" s="70">
        <f t="shared" si="71"/>
        <v>3986</v>
      </c>
      <c r="B4005" s="145">
        <v>948786.23310045898</v>
      </c>
      <c r="U4005" s="145">
        <v>3985</v>
      </c>
      <c r="V4005" s="145">
        <v>-11947517.862664267</v>
      </c>
    </row>
    <row r="4006" spans="1:22" x14ac:dyDescent="0.35">
      <c r="A4006" s="70">
        <f t="shared" si="71"/>
        <v>3987</v>
      </c>
      <c r="B4006" s="145">
        <v>948786.23310045898</v>
      </c>
      <c r="U4006" s="145">
        <v>3986</v>
      </c>
      <c r="V4006" s="145">
        <v>-16326041.238436811</v>
      </c>
    </row>
    <row r="4007" spans="1:22" x14ac:dyDescent="0.35">
      <c r="A4007" s="70">
        <f t="shared" si="71"/>
        <v>3988</v>
      </c>
      <c r="B4007" s="145">
        <v>948786.23310045898</v>
      </c>
      <c r="U4007" s="145">
        <v>3987</v>
      </c>
      <c r="V4007" s="145">
        <v>-192173.85590392724</v>
      </c>
    </row>
    <row r="4008" spans="1:22" x14ac:dyDescent="0.35">
      <c r="A4008" s="70">
        <f t="shared" si="71"/>
        <v>3989</v>
      </c>
      <c r="B4008" s="145">
        <v>948786.23310045898</v>
      </c>
      <c r="U4008" s="145">
        <v>3988</v>
      </c>
      <c r="V4008" s="145">
        <v>2968983.3794204518</v>
      </c>
    </row>
    <row r="4009" spans="1:22" x14ac:dyDescent="0.35">
      <c r="A4009" s="70">
        <f t="shared" si="71"/>
        <v>3990</v>
      </c>
      <c r="B4009" s="145">
        <v>948786.23310045898</v>
      </c>
      <c r="U4009" s="145">
        <v>3989</v>
      </c>
      <c r="V4009" s="145">
        <v>21631137.201885737</v>
      </c>
    </row>
    <row r="4010" spans="1:22" x14ac:dyDescent="0.35">
      <c r="A4010" s="70">
        <f t="shared" si="71"/>
        <v>3991</v>
      </c>
      <c r="B4010" s="145">
        <v>948786.23310045898</v>
      </c>
      <c r="U4010" s="145">
        <v>3990</v>
      </c>
      <c r="V4010" s="145">
        <v>11755134.724639691</v>
      </c>
    </row>
    <row r="4011" spans="1:22" x14ac:dyDescent="0.35">
      <c r="A4011" s="70">
        <f t="shared" si="71"/>
        <v>3992</v>
      </c>
      <c r="B4011" s="145">
        <v>948786.23310045898</v>
      </c>
      <c r="U4011" s="145">
        <v>3991</v>
      </c>
      <c r="V4011" s="145">
        <v>13749135.87834996</v>
      </c>
    </row>
    <row r="4012" spans="1:22" x14ac:dyDescent="0.35">
      <c r="A4012" s="70">
        <f t="shared" si="71"/>
        <v>3993</v>
      </c>
      <c r="B4012" s="145">
        <v>948786.23310045898</v>
      </c>
      <c r="U4012" s="145">
        <v>3992</v>
      </c>
      <c r="V4012" s="145">
        <v>14266820.049279056</v>
      </c>
    </row>
    <row r="4013" spans="1:22" x14ac:dyDescent="0.35">
      <c r="A4013" s="70">
        <f t="shared" si="71"/>
        <v>3994</v>
      </c>
      <c r="B4013" s="145">
        <v>948786.23310045898</v>
      </c>
      <c r="U4013" s="145">
        <v>3993</v>
      </c>
      <c r="V4013" s="145">
        <v>-20636054.610157572</v>
      </c>
    </row>
    <row r="4014" spans="1:22" x14ac:dyDescent="0.35">
      <c r="A4014" s="70">
        <f t="shared" si="71"/>
        <v>3995</v>
      </c>
      <c r="B4014" s="145">
        <v>948786.23310045898</v>
      </c>
      <c r="U4014" s="145">
        <v>3994</v>
      </c>
      <c r="V4014" s="145">
        <v>7052379.1110964343</v>
      </c>
    </row>
    <row r="4015" spans="1:22" x14ac:dyDescent="0.35">
      <c r="A4015" s="70">
        <f t="shared" si="71"/>
        <v>3996</v>
      </c>
      <c r="B4015" s="145">
        <v>948786.23310045898</v>
      </c>
      <c r="U4015" s="145">
        <v>3995</v>
      </c>
      <c r="V4015" s="145">
        <v>-6988001.1540391576</v>
      </c>
    </row>
    <row r="4016" spans="1:22" x14ac:dyDescent="0.35">
      <c r="A4016" s="70">
        <f t="shared" si="71"/>
        <v>3997</v>
      </c>
      <c r="B4016" s="145">
        <v>948786.23310045898</v>
      </c>
      <c r="U4016" s="145">
        <v>3996</v>
      </c>
      <c r="V4016" s="145">
        <v>21910733.634022348</v>
      </c>
    </row>
    <row r="4017" spans="1:22" x14ac:dyDescent="0.35">
      <c r="A4017" s="70">
        <f t="shared" si="71"/>
        <v>3998</v>
      </c>
      <c r="B4017" s="145">
        <v>948786.23310045898</v>
      </c>
      <c r="U4017" s="145">
        <v>3997</v>
      </c>
      <c r="V4017" s="145">
        <v>9743731.5068401508</v>
      </c>
    </row>
    <row r="4018" spans="1:22" x14ac:dyDescent="0.35">
      <c r="A4018" s="70">
        <f t="shared" si="71"/>
        <v>3999</v>
      </c>
      <c r="B4018" s="145">
        <v>948786.23310045898</v>
      </c>
      <c r="U4018" s="145">
        <v>3998</v>
      </c>
      <c r="V4018" s="145">
        <v>-15677212.26509531</v>
      </c>
    </row>
    <row r="4019" spans="1:22" x14ac:dyDescent="0.35">
      <c r="A4019" s="70">
        <f t="shared" si="71"/>
        <v>4000</v>
      </c>
      <c r="B4019" s="145">
        <v>948786.23310045898</v>
      </c>
      <c r="U4019" s="145">
        <v>3999</v>
      </c>
      <c r="V4019" s="145">
        <v>-13545009.139841078</v>
      </c>
    </row>
    <row r="4020" spans="1:22" x14ac:dyDescent="0.35">
      <c r="A4020" s="70">
        <f t="shared" si="71"/>
        <v>4001</v>
      </c>
      <c r="B4020" s="145">
        <v>948786.23310045898</v>
      </c>
      <c r="U4020" s="145">
        <v>4000</v>
      </c>
      <c r="V4020" s="145">
        <v>5920639.1185933314</v>
      </c>
    </row>
    <row r="4021" spans="1:22" x14ac:dyDescent="0.35">
      <c r="A4021" s="70">
        <f t="shared" si="71"/>
        <v>4002</v>
      </c>
      <c r="B4021" s="145">
        <v>948786.23310045898</v>
      </c>
      <c r="U4021" s="145">
        <v>4001</v>
      </c>
      <c r="V4021" s="145">
        <v>-25813286.197923526</v>
      </c>
    </row>
    <row r="4022" spans="1:22" x14ac:dyDescent="0.35">
      <c r="A4022" s="70">
        <f t="shared" si="71"/>
        <v>4003</v>
      </c>
      <c r="B4022" s="145">
        <v>948786.23310045898</v>
      </c>
      <c r="U4022" s="145">
        <v>4002</v>
      </c>
      <c r="V4022" s="145">
        <v>2245626.1893041432</v>
      </c>
    </row>
    <row r="4023" spans="1:22" x14ac:dyDescent="0.35">
      <c r="A4023" s="70">
        <f t="shared" si="71"/>
        <v>4004</v>
      </c>
      <c r="B4023" s="145">
        <v>948786.23310045898</v>
      </c>
      <c r="U4023" s="145">
        <v>4003</v>
      </c>
      <c r="V4023" s="145">
        <v>-17864096.886373766</v>
      </c>
    </row>
    <row r="4024" spans="1:22" x14ac:dyDescent="0.35">
      <c r="A4024" s="70">
        <f t="shared" si="71"/>
        <v>4005</v>
      </c>
      <c r="B4024" s="145">
        <v>948786.23310045898</v>
      </c>
      <c r="U4024" s="145">
        <v>4004</v>
      </c>
      <c r="V4024" s="145">
        <v>26609834.397684216</v>
      </c>
    </row>
    <row r="4025" spans="1:22" x14ac:dyDescent="0.35">
      <c r="A4025" s="70">
        <f t="shared" si="71"/>
        <v>4006</v>
      </c>
      <c r="B4025" s="145">
        <v>948786.23310045898</v>
      </c>
      <c r="U4025" s="145">
        <v>4005</v>
      </c>
      <c r="V4025" s="145">
        <v>4708089.102723103</v>
      </c>
    </row>
    <row r="4026" spans="1:22" x14ac:dyDescent="0.35">
      <c r="A4026" s="70">
        <f t="shared" si="71"/>
        <v>4007</v>
      </c>
      <c r="B4026" s="145">
        <v>948786.23310045898</v>
      </c>
      <c r="U4026" s="145">
        <v>4006</v>
      </c>
      <c r="V4026" s="145">
        <v>8718780.1035821177</v>
      </c>
    </row>
    <row r="4027" spans="1:22" x14ac:dyDescent="0.35">
      <c r="A4027" s="70">
        <f t="shared" si="71"/>
        <v>4008</v>
      </c>
      <c r="B4027" s="145">
        <v>948786.23310045898</v>
      </c>
      <c r="U4027" s="145">
        <v>4007</v>
      </c>
      <c r="V4027" s="145">
        <v>27392257.418389708</v>
      </c>
    </row>
    <row r="4028" spans="1:22" x14ac:dyDescent="0.35">
      <c r="A4028" s="70">
        <f t="shared" si="71"/>
        <v>4009</v>
      </c>
      <c r="B4028" s="145">
        <v>948786.23310045898</v>
      </c>
      <c r="U4028" s="145">
        <v>4008</v>
      </c>
      <c r="V4028" s="145">
        <v>15084024.415059697</v>
      </c>
    </row>
    <row r="4029" spans="1:22" x14ac:dyDescent="0.35">
      <c r="A4029" s="70">
        <f t="shared" si="71"/>
        <v>4010</v>
      </c>
      <c r="B4029" s="145">
        <v>948786.23310045898</v>
      </c>
      <c r="U4029" s="145">
        <v>4009</v>
      </c>
      <c r="V4029" s="145">
        <v>-3494736.4539218843</v>
      </c>
    </row>
    <row r="4030" spans="1:22" x14ac:dyDescent="0.35">
      <c r="A4030" s="70">
        <f t="shared" si="71"/>
        <v>4011</v>
      </c>
      <c r="B4030" s="145">
        <v>948786.23310045898</v>
      </c>
      <c r="U4030" s="145">
        <v>4010</v>
      </c>
      <c r="V4030" s="145">
        <v>14609012.015902024</v>
      </c>
    </row>
    <row r="4031" spans="1:22" x14ac:dyDescent="0.35">
      <c r="A4031" s="70">
        <f t="shared" si="71"/>
        <v>4012</v>
      </c>
      <c r="B4031" s="145">
        <v>948786.23310045898</v>
      </c>
      <c r="U4031" s="145">
        <v>4011</v>
      </c>
      <c r="V4031" s="145">
        <v>34155118.758521885</v>
      </c>
    </row>
    <row r="4032" spans="1:22" x14ac:dyDescent="0.35">
      <c r="A4032" s="70">
        <f t="shared" si="71"/>
        <v>4013</v>
      </c>
      <c r="B4032" s="145">
        <v>948786.23310045898</v>
      </c>
      <c r="U4032" s="145">
        <v>4012</v>
      </c>
      <c r="V4032" s="145">
        <v>-7633732.2065579481</v>
      </c>
    </row>
    <row r="4033" spans="1:22" x14ac:dyDescent="0.35">
      <c r="A4033" s="70">
        <f t="shared" si="71"/>
        <v>4014</v>
      </c>
      <c r="B4033" s="145">
        <v>948786.23310045898</v>
      </c>
      <c r="U4033" s="145">
        <v>4013</v>
      </c>
      <c r="V4033" s="145">
        <v>25098022.096718445</v>
      </c>
    </row>
    <row r="4034" spans="1:22" x14ac:dyDescent="0.35">
      <c r="A4034" s="70">
        <f t="shared" si="71"/>
        <v>4015</v>
      </c>
      <c r="B4034" s="145">
        <v>948786.23310045898</v>
      </c>
      <c r="U4034" s="145">
        <v>4014</v>
      </c>
      <c r="V4034" s="145">
        <v>19210856.659017362</v>
      </c>
    </row>
    <row r="4035" spans="1:22" x14ac:dyDescent="0.35">
      <c r="A4035" s="70">
        <f t="shared" si="71"/>
        <v>4016</v>
      </c>
      <c r="B4035" s="145">
        <v>948786.23310045898</v>
      </c>
      <c r="U4035" s="145">
        <v>4015</v>
      </c>
      <c r="V4035" s="145">
        <v>15232455.157153733</v>
      </c>
    </row>
    <row r="4036" spans="1:22" x14ac:dyDescent="0.35">
      <c r="A4036" s="70">
        <f t="shared" si="71"/>
        <v>4017</v>
      </c>
      <c r="B4036" s="145">
        <v>948786.23310045898</v>
      </c>
      <c r="U4036" s="145">
        <v>4016</v>
      </c>
      <c r="V4036" s="145">
        <v>11246659.857955478</v>
      </c>
    </row>
    <row r="4037" spans="1:22" x14ac:dyDescent="0.35">
      <c r="A4037" s="70">
        <f t="shared" si="71"/>
        <v>4018</v>
      </c>
      <c r="B4037" s="145">
        <v>948786.23310045898</v>
      </c>
      <c r="U4037" s="145">
        <v>4017</v>
      </c>
      <c r="V4037" s="145">
        <v>2046366.6324757896</v>
      </c>
    </row>
    <row r="4038" spans="1:22" x14ac:dyDescent="0.35">
      <c r="A4038" s="70">
        <f t="shared" si="71"/>
        <v>4019</v>
      </c>
      <c r="B4038" s="145">
        <v>948786.23310045898</v>
      </c>
      <c r="U4038" s="145">
        <v>4018</v>
      </c>
      <c r="V4038" s="145">
        <v>26783671.898790769</v>
      </c>
    </row>
    <row r="4039" spans="1:22" x14ac:dyDescent="0.35">
      <c r="A4039" s="70">
        <f t="shared" si="71"/>
        <v>4020</v>
      </c>
      <c r="B4039" s="145">
        <v>948786.23310045898</v>
      </c>
      <c r="U4039" s="145">
        <v>4019</v>
      </c>
      <c r="V4039" s="145">
        <v>-6229433.0999495909</v>
      </c>
    </row>
    <row r="4040" spans="1:22" x14ac:dyDescent="0.35">
      <c r="A4040" s="70">
        <f t="shared" si="71"/>
        <v>4021</v>
      </c>
      <c r="B4040" s="145">
        <v>948786.23310045898</v>
      </c>
      <c r="U4040" s="145">
        <v>4020</v>
      </c>
      <c r="V4040" s="145">
        <v>6406725.1264028028</v>
      </c>
    </row>
    <row r="4041" spans="1:22" x14ac:dyDescent="0.35">
      <c r="A4041" s="70">
        <f t="shared" si="71"/>
        <v>4022</v>
      </c>
      <c r="B4041" s="145">
        <v>948786.23310045898</v>
      </c>
      <c r="U4041" s="145">
        <v>4021</v>
      </c>
      <c r="V4041" s="145">
        <v>-201699.91500617191</v>
      </c>
    </row>
    <row r="4042" spans="1:22" x14ac:dyDescent="0.35">
      <c r="A4042" s="70">
        <f t="shared" si="71"/>
        <v>4023</v>
      </c>
      <c r="B4042" s="145">
        <v>948786.23310045898</v>
      </c>
      <c r="U4042" s="145">
        <v>4022</v>
      </c>
      <c r="V4042" s="145">
        <v>23073758.717905577</v>
      </c>
    </row>
    <row r="4043" spans="1:22" x14ac:dyDescent="0.35">
      <c r="A4043" s="70">
        <f t="shared" si="71"/>
        <v>4024</v>
      </c>
      <c r="B4043" s="145">
        <v>948786.23310045898</v>
      </c>
      <c r="U4043" s="145">
        <v>4023</v>
      </c>
      <c r="V4043" s="145">
        <v>1220720.1104487367</v>
      </c>
    </row>
    <row r="4044" spans="1:22" x14ac:dyDescent="0.35">
      <c r="A4044" s="70">
        <f t="shared" si="71"/>
        <v>4025</v>
      </c>
      <c r="B4044" s="145">
        <v>948786.23310045898</v>
      </c>
      <c r="U4044" s="145">
        <v>4024</v>
      </c>
      <c r="V4044" s="145">
        <v>18661124.133251816</v>
      </c>
    </row>
    <row r="4045" spans="1:22" x14ac:dyDescent="0.35">
      <c r="A4045" s="70">
        <f t="shared" si="71"/>
        <v>4026</v>
      </c>
      <c r="B4045" s="145">
        <v>948786.23310045898</v>
      </c>
      <c r="U4045" s="145">
        <v>4025</v>
      </c>
      <c r="V4045" s="145">
        <v>-876841.29094073176</v>
      </c>
    </row>
    <row r="4046" spans="1:22" x14ac:dyDescent="0.35">
      <c r="A4046" s="70">
        <f t="shared" si="71"/>
        <v>4027</v>
      </c>
      <c r="B4046" s="145">
        <v>948786.23310045898</v>
      </c>
      <c r="U4046" s="145">
        <v>4026</v>
      </c>
      <c r="V4046" s="145">
        <v>19771777.902986802</v>
      </c>
    </row>
    <row r="4047" spans="1:22" x14ac:dyDescent="0.35">
      <c r="A4047" s="70">
        <f t="shared" si="71"/>
        <v>4028</v>
      </c>
      <c r="B4047" s="145">
        <v>948786.23310045898</v>
      </c>
      <c r="U4047" s="145">
        <v>4027</v>
      </c>
      <c r="V4047" s="145">
        <v>-12869792.690511776</v>
      </c>
    </row>
    <row r="4048" spans="1:22" x14ac:dyDescent="0.35">
      <c r="A4048" s="70">
        <f t="shared" si="71"/>
        <v>4029</v>
      </c>
      <c r="B4048" s="145">
        <v>948786.23310045898</v>
      </c>
      <c r="U4048" s="145">
        <v>4028</v>
      </c>
      <c r="V4048" s="145">
        <v>5919487.8422667272</v>
      </c>
    </row>
    <row r="4049" spans="1:22" x14ac:dyDescent="0.35">
      <c r="A4049" s="70">
        <f t="shared" si="71"/>
        <v>4030</v>
      </c>
      <c r="B4049" s="145">
        <v>948786.23310045898</v>
      </c>
      <c r="U4049" s="145">
        <v>4029</v>
      </c>
      <c r="V4049" s="145">
        <v>4496470.4857190363</v>
      </c>
    </row>
    <row r="4050" spans="1:22" x14ac:dyDescent="0.35">
      <c r="A4050" s="70">
        <f t="shared" si="71"/>
        <v>4031</v>
      </c>
      <c r="B4050" s="145">
        <v>948786.23310045898</v>
      </c>
      <c r="U4050" s="145">
        <v>4030</v>
      </c>
      <c r="V4050" s="145">
        <v>3388666.9329909198</v>
      </c>
    </row>
    <row r="4051" spans="1:22" x14ac:dyDescent="0.35">
      <c r="A4051" s="70">
        <f t="shared" si="71"/>
        <v>4032</v>
      </c>
      <c r="B4051" s="145">
        <v>948786.23310045898</v>
      </c>
      <c r="U4051" s="145">
        <v>4031</v>
      </c>
      <c r="V4051" s="145">
        <v>6743808.9097848162</v>
      </c>
    </row>
    <row r="4052" spans="1:22" x14ac:dyDescent="0.35">
      <c r="A4052" s="70">
        <f t="shared" si="71"/>
        <v>4033</v>
      </c>
      <c r="B4052" s="145">
        <v>948786.23310045898</v>
      </c>
      <c r="U4052" s="145">
        <v>4032</v>
      </c>
      <c r="V4052" s="145">
        <v>-6237694.9043134619</v>
      </c>
    </row>
    <row r="4053" spans="1:22" x14ac:dyDescent="0.35">
      <c r="A4053" s="70">
        <f t="shared" si="71"/>
        <v>4034</v>
      </c>
      <c r="B4053" s="145">
        <v>948786.23310045898</v>
      </c>
      <c r="U4053" s="145">
        <v>4033</v>
      </c>
      <c r="V4053" s="145">
        <v>11600528.879180744</v>
      </c>
    </row>
    <row r="4054" spans="1:22" x14ac:dyDescent="0.35">
      <c r="A4054" s="70">
        <f t="shared" ref="A4054:A4117" si="72">A4053+1</f>
        <v>4035</v>
      </c>
      <c r="B4054" s="145">
        <v>948786.23310045898</v>
      </c>
      <c r="U4054" s="145">
        <v>4034</v>
      </c>
      <c r="V4054" s="145">
        <v>13618859.337797172</v>
      </c>
    </row>
    <row r="4055" spans="1:22" x14ac:dyDescent="0.35">
      <c r="A4055" s="70">
        <f t="shared" si="72"/>
        <v>4036</v>
      </c>
      <c r="B4055" s="145">
        <v>948786.23310045898</v>
      </c>
      <c r="U4055" s="145">
        <v>4035</v>
      </c>
      <c r="V4055" s="145">
        <v>-1895873.7381928507</v>
      </c>
    </row>
    <row r="4056" spans="1:22" x14ac:dyDescent="0.35">
      <c r="A4056" s="70">
        <f t="shared" si="72"/>
        <v>4037</v>
      </c>
      <c r="B4056" s="145">
        <v>948786.23310045898</v>
      </c>
      <c r="U4056" s="145">
        <v>4036</v>
      </c>
      <c r="V4056" s="145">
        <v>18698512.979837</v>
      </c>
    </row>
    <row r="4057" spans="1:22" x14ac:dyDescent="0.35">
      <c r="A4057" s="70">
        <f t="shared" si="72"/>
        <v>4038</v>
      </c>
      <c r="B4057" s="145">
        <v>948786.23310045898</v>
      </c>
      <c r="U4057" s="145">
        <v>4037</v>
      </c>
      <c r="V4057" s="145">
        <v>31135054.071662407</v>
      </c>
    </row>
    <row r="4058" spans="1:22" x14ac:dyDescent="0.35">
      <c r="A4058" s="70">
        <f t="shared" si="72"/>
        <v>4039</v>
      </c>
      <c r="B4058" s="145">
        <v>948786.23310045898</v>
      </c>
      <c r="U4058" s="145">
        <v>4038</v>
      </c>
      <c r="V4058" s="145">
        <v>162448.87227692455</v>
      </c>
    </row>
    <row r="4059" spans="1:22" x14ac:dyDescent="0.35">
      <c r="A4059" s="70">
        <f t="shared" si="72"/>
        <v>4040</v>
      </c>
      <c r="B4059" s="145">
        <v>948786.23310045898</v>
      </c>
      <c r="U4059" s="145">
        <v>4039</v>
      </c>
      <c r="V4059" s="145">
        <v>18577055.20255037</v>
      </c>
    </row>
    <row r="4060" spans="1:22" x14ac:dyDescent="0.35">
      <c r="A4060" s="70">
        <f t="shared" si="72"/>
        <v>4041</v>
      </c>
      <c r="B4060" s="145">
        <v>948786.23310045898</v>
      </c>
      <c r="U4060" s="145">
        <v>4040</v>
      </c>
      <c r="V4060" s="145">
        <v>23096258.142395124</v>
      </c>
    </row>
    <row r="4061" spans="1:22" x14ac:dyDescent="0.35">
      <c r="A4061" s="70">
        <f t="shared" si="72"/>
        <v>4042</v>
      </c>
      <c r="B4061" s="145">
        <v>948786.23310045898</v>
      </c>
      <c r="U4061" s="145">
        <v>4041</v>
      </c>
      <c r="V4061" s="145">
        <v>-2045857.9013982341</v>
      </c>
    </row>
    <row r="4062" spans="1:22" x14ac:dyDescent="0.35">
      <c r="A4062" s="70">
        <f t="shared" si="72"/>
        <v>4043</v>
      </c>
      <c r="B4062" s="145">
        <v>948786.23310045898</v>
      </c>
      <c r="U4062" s="145">
        <v>4042</v>
      </c>
      <c r="V4062" s="145">
        <v>19398305.205105618</v>
      </c>
    </row>
    <row r="4063" spans="1:22" x14ac:dyDescent="0.35">
      <c r="A4063" s="70">
        <f t="shared" si="72"/>
        <v>4044</v>
      </c>
      <c r="B4063" s="145">
        <v>948786.23310045898</v>
      </c>
      <c r="U4063" s="145">
        <v>4043</v>
      </c>
      <c r="V4063" s="145">
        <v>-6148414.3280870616</v>
      </c>
    </row>
    <row r="4064" spans="1:22" x14ac:dyDescent="0.35">
      <c r="A4064" s="70">
        <f t="shared" si="72"/>
        <v>4045</v>
      </c>
      <c r="B4064" s="145">
        <v>948786.23310045898</v>
      </c>
      <c r="U4064" s="145">
        <v>4044</v>
      </c>
      <c r="V4064" s="145">
        <v>9442161.53736002</v>
      </c>
    </row>
    <row r="4065" spans="1:22" x14ac:dyDescent="0.35">
      <c r="A4065" s="70">
        <f t="shared" si="72"/>
        <v>4046</v>
      </c>
      <c r="B4065" s="145">
        <v>948786.23310045898</v>
      </c>
      <c r="U4065" s="145">
        <v>4045</v>
      </c>
      <c r="V4065" s="145">
        <v>14036366.454793528</v>
      </c>
    </row>
    <row r="4066" spans="1:22" x14ac:dyDescent="0.35">
      <c r="A4066" s="70">
        <f t="shared" si="72"/>
        <v>4047</v>
      </c>
      <c r="B4066" s="145">
        <v>948786.23310045898</v>
      </c>
      <c r="U4066" s="145">
        <v>4046</v>
      </c>
      <c r="V4066" s="145">
        <v>23567491.725255132</v>
      </c>
    </row>
    <row r="4067" spans="1:22" x14ac:dyDescent="0.35">
      <c r="A4067" s="70">
        <f t="shared" si="72"/>
        <v>4048</v>
      </c>
      <c r="B4067" s="145">
        <v>948786.23310045898</v>
      </c>
      <c r="U4067" s="145">
        <v>4047</v>
      </c>
      <c r="V4067" s="145">
        <v>-11318244.171403732</v>
      </c>
    </row>
    <row r="4068" spans="1:22" x14ac:dyDescent="0.35">
      <c r="A4068" s="70">
        <f t="shared" si="72"/>
        <v>4049</v>
      </c>
      <c r="B4068" s="145">
        <v>948786.23310045898</v>
      </c>
      <c r="U4068" s="145">
        <v>4048</v>
      </c>
      <c r="V4068" s="145">
        <v>-17501211.680375796</v>
      </c>
    </row>
    <row r="4069" spans="1:22" x14ac:dyDescent="0.35">
      <c r="A4069" s="70">
        <f t="shared" si="72"/>
        <v>4050</v>
      </c>
      <c r="B4069" s="145">
        <v>948786.23310045898</v>
      </c>
      <c r="U4069" s="145">
        <v>4049</v>
      </c>
      <c r="V4069" s="145">
        <v>20467204.614035428</v>
      </c>
    </row>
    <row r="4070" spans="1:22" x14ac:dyDescent="0.35">
      <c r="A4070" s="70">
        <f t="shared" si="72"/>
        <v>4051</v>
      </c>
      <c r="B4070" s="145">
        <v>948786.23310045898</v>
      </c>
      <c r="U4070" s="145">
        <v>4050</v>
      </c>
      <c r="V4070" s="145">
        <v>5748227.8863880634</v>
      </c>
    </row>
    <row r="4071" spans="1:22" x14ac:dyDescent="0.35">
      <c r="A4071" s="70">
        <f t="shared" si="72"/>
        <v>4052</v>
      </c>
      <c r="B4071" s="145">
        <v>948786.23310045898</v>
      </c>
      <c r="U4071" s="145">
        <v>4051</v>
      </c>
      <c r="V4071" s="145">
        <v>44611181.083674133</v>
      </c>
    </row>
    <row r="4072" spans="1:22" x14ac:dyDescent="0.35">
      <c r="A4072" s="70">
        <f t="shared" si="72"/>
        <v>4053</v>
      </c>
      <c r="B4072" s="145">
        <v>948786.23310045898</v>
      </c>
      <c r="U4072" s="145">
        <v>4052</v>
      </c>
      <c r="V4072" s="145">
        <v>23023065.967014477</v>
      </c>
    </row>
    <row r="4073" spans="1:22" x14ac:dyDescent="0.35">
      <c r="A4073" s="70">
        <f t="shared" si="72"/>
        <v>4054</v>
      </c>
      <c r="B4073" s="145">
        <v>948786.23310045898</v>
      </c>
      <c r="U4073" s="145">
        <v>4053</v>
      </c>
      <c r="V4073" s="145">
        <v>8937897.4753970951</v>
      </c>
    </row>
    <row r="4074" spans="1:22" x14ac:dyDescent="0.35">
      <c r="A4074" s="70">
        <f t="shared" si="72"/>
        <v>4055</v>
      </c>
      <c r="B4074" s="145">
        <v>948786.23310045898</v>
      </c>
      <c r="U4074" s="145">
        <v>4054</v>
      </c>
      <c r="V4074" s="145">
        <v>6012270.8228668272</v>
      </c>
    </row>
    <row r="4075" spans="1:22" x14ac:dyDescent="0.35">
      <c r="A4075" s="70">
        <f t="shared" si="72"/>
        <v>4056</v>
      </c>
      <c r="B4075" s="145">
        <v>948786.23310045898</v>
      </c>
      <c r="U4075" s="145">
        <v>4055</v>
      </c>
      <c r="V4075" s="145">
        <v>16394705.875104424</v>
      </c>
    </row>
    <row r="4076" spans="1:22" x14ac:dyDescent="0.35">
      <c r="A4076" s="70">
        <f t="shared" si="72"/>
        <v>4057</v>
      </c>
      <c r="B4076" s="145">
        <v>948786.23310045898</v>
      </c>
      <c r="U4076" s="145">
        <v>4056</v>
      </c>
      <c r="V4076" s="145">
        <v>7132402.9117234275</v>
      </c>
    </row>
    <row r="4077" spans="1:22" x14ac:dyDescent="0.35">
      <c r="A4077" s="70">
        <f t="shared" si="72"/>
        <v>4058</v>
      </c>
      <c r="B4077" s="145">
        <v>948786.23310045898</v>
      </c>
      <c r="U4077" s="145">
        <v>4057</v>
      </c>
      <c r="V4077" s="145">
        <v>7142150.3092497308</v>
      </c>
    </row>
    <row r="4078" spans="1:22" x14ac:dyDescent="0.35">
      <c r="A4078" s="70">
        <f t="shared" si="72"/>
        <v>4059</v>
      </c>
      <c r="B4078" s="145">
        <v>948786.23310045898</v>
      </c>
      <c r="U4078" s="145">
        <v>4058</v>
      </c>
      <c r="V4078" s="145">
        <v>-12935655.965121459</v>
      </c>
    </row>
    <row r="4079" spans="1:22" x14ac:dyDescent="0.35">
      <c r="A4079" s="70">
        <f t="shared" si="72"/>
        <v>4060</v>
      </c>
      <c r="B4079" s="145">
        <v>948786.23310045898</v>
      </c>
      <c r="U4079" s="145">
        <v>4059</v>
      </c>
      <c r="V4079" s="145">
        <v>12626163.652646899</v>
      </c>
    </row>
    <row r="4080" spans="1:22" x14ac:dyDescent="0.35">
      <c r="A4080" s="70">
        <f t="shared" si="72"/>
        <v>4061</v>
      </c>
      <c r="B4080" s="145">
        <v>948786.23310045898</v>
      </c>
      <c r="U4080" s="145">
        <v>4060</v>
      </c>
      <c r="V4080" s="145">
        <v>-13579517.835055023</v>
      </c>
    </row>
    <row r="4081" spans="1:22" x14ac:dyDescent="0.35">
      <c r="A4081" s="70">
        <f t="shared" si="72"/>
        <v>4062</v>
      </c>
      <c r="B4081" s="145">
        <v>948786.23310045898</v>
      </c>
      <c r="U4081" s="145">
        <v>4061</v>
      </c>
      <c r="V4081" s="145">
        <v>2048683.8732571639</v>
      </c>
    </row>
    <row r="4082" spans="1:22" x14ac:dyDescent="0.35">
      <c r="A4082" s="70">
        <f t="shared" si="72"/>
        <v>4063</v>
      </c>
      <c r="B4082" s="145">
        <v>948786.23310045898</v>
      </c>
      <c r="U4082" s="145">
        <v>4062</v>
      </c>
      <c r="V4082" s="145">
        <v>15571615.413198471</v>
      </c>
    </row>
    <row r="4083" spans="1:22" x14ac:dyDescent="0.35">
      <c r="A4083" s="70">
        <f t="shared" si="72"/>
        <v>4064</v>
      </c>
      <c r="B4083" s="145">
        <v>948786.23310045898</v>
      </c>
      <c r="U4083" s="145">
        <v>4063</v>
      </c>
      <c r="V4083" s="145">
        <v>-10418677.686174875</v>
      </c>
    </row>
    <row r="4084" spans="1:22" x14ac:dyDescent="0.35">
      <c r="A4084" s="70">
        <f t="shared" si="72"/>
        <v>4065</v>
      </c>
      <c r="B4084" s="145">
        <v>948786.23310045898</v>
      </c>
      <c r="U4084" s="145">
        <v>4064</v>
      </c>
      <c r="V4084" s="145">
        <v>19453765.808416046</v>
      </c>
    </row>
    <row r="4085" spans="1:22" x14ac:dyDescent="0.35">
      <c r="A4085" s="70">
        <f t="shared" si="72"/>
        <v>4066</v>
      </c>
      <c r="B4085" s="145">
        <v>948786.23310045898</v>
      </c>
      <c r="U4085" s="145">
        <v>4065</v>
      </c>
      <c r="V4085" s="145">
        <v>26149194.663954176</v>
      </c>
    </row>
    <row r="4086" spans="1:22" x14ac:dyDescent="0.35">
      <c r="A4086" s="70">
        <f t="shared" si="72"/>
        <v>4067</v>
      </c>
      <c r="B4086" s="145">
        <v>948786.23310045898</v>
      </c>
      <c r="U4086" s="145">
        <v>4066</v>
      </c>
      <c r="V4086" s="145">
        <v>10515448.898581363</v>
      </c>
    </row>
    <row r="4087" spans="1:22" x14ac:dyDescent="0.35">
      <c r="A4087" s="70">
        <f t="shared" si="72"/>
        <v>4068</v>
      </c>
      <c r="B4087" s="145">
        <v>948786.23310045898</v>
      </c>
      <c r="U4087" s="145">
        <v>4067</v>
      </c>
      <c r="V4087" s="145">
        <v>47511306.946727715</v>
      </c>
    </row>
    <row r="4088" spans="1:22" x14ac:dyDescent="0.35">
      <c r="A4088" s="70">
        <f t="shared" si="72"/>
        <v>4069</v>
      </c>
      <c r="B4088" s="145">
        <v>948786.23310045898</v>
      </c>
      <c r="U4088" s="145">
        <v>4068</v>
      </c>
      <c r="V4088" s="145">
        <v>41319886.288671836</v>
      </c>
    </row>
    <row r="4089" spans="1:22" x14ac:dyDescent="0.35">
      <c r="A4089" s="70">
        <f t="shared" si="72"/>
        <v>4070</v>
      </c>
      <c r="B4089" s="145">
        <v>948786.23310045898</v>
      </c>
      <c r="U4089" s="145">
        <v>4069</v>
      </c>
      <c r="V4089" s="145">
        <v>-75083.133809823543</v>
      </c>
    </row>
    <row r="4090" spans="1:22" x14ac:dyDescent="0.35">
      <c r="A4090" s="70">
        <f t="shared" si="72"/>
        <v>4071</v>
      </c>
      <c r="B4090" s="145">
        <v>948786.23310045898</v>
      </c>
      <c r="U4090" s="145">
        <v>4070</v>
      </c>
      <c r="V4090" s="145">
        <v>401647.75905207172</v>
      </c>
    </row>
    <row r="4091" spans="1:22" x14ac:dyDescent="0.35">
      <c r="A4091" s="70">
        <f t="shared" si="72"/>
        <v>4072</v>
      </c>
      <c r="B4091" s="145">
        <v>948786.23310045898</v>
      </c>
      <c r="U4091" s="145">
        <v>4071</v>
      </c>
      <c r="V4091" s="145">
        <v>19292925.885212827</v>
      </c>
    </row>
    <row r="4092" spans="1:22" x14ac:dyDescent="0.35">
      <c r="A4092" s="70">
        <f t="shared" si="72"/>
        <v>4073</v>
      </c>
      <c r="B4092" s="145">
        <v>948786.23310045898</v>
      </c>
      <c r="U4092" s="145">
        <v>4072</v>
      </c>
      <c r="V4092" s="145">
        <v>-1020942.0530711934</v>
      </c>
    </row>
    <row r="4093" spans="1:22" x14ac:dyDescent="0.35">
      <c r="A4093" s="70">
        <f t="shared" si="72"/>
        <v>4074</v>
      </c>
      <c r="B4093" s="145">
        <v>948786.23310045898</v>
      </c>
      <c r="U4093" s="145">
        <v>4073</v>
      </c>
      <c r="V4093" s="145">
        <v>-11699489.512279175</v>
      </c>
    </row>
    <row r="4094" spans="1:22" x14ac:dyDescent="0.35">
      <c r="A4094" s="70">
        <f t="shared" si="72"/>
        <v>4075</v>
      </c>
      <c r="B4094" s="145">
        <v>948786.23310045898</v>
      </c>
      <c r="U4094" s="145">
        <v>4074</v>
      </c>
      <c r="V4094" s="145">
        <v>14688299.706625933</v>
      </c>
    </row>
    <row r="4095" spans="1:22" x14ac:dyDescent="0.35">
      <c r="A4095" s="70">
        <f t="shared" si="72"/>
        <v>4076</v>
      </c>
      <c r="B4095" s="145">
        <v>948786.23310045898</v>
      </c>
      <c r="U4095" s="145">
        <v>4075</v>
      </c>
      <c r="V4095" s="145">
        <v>-5120971.1525623873</v>
      </c>
    </row>
    <row r="4096" spans="1:22" x14ac:dyDescent="0.35">
      <c r="A4096" s="70">
        <f t="shared" si="72"/>
        <v>4077</v>
      </c>
      <c r="B4096" s="145">
        <v>948786.23310045898</v>
      </c>
      <c r="U4096" s="145">
        <v>4076</v>
      </c>
      <c r="V4096" s="145">
        <v>21631547.970338855</v>
      </c>
    </row>
    <row r="4097" spans="1:22" x14ac:dyDescent="0.35">
      <c r="A4097" s="70">
        <f t="shared" si="72"/>
        <v>4078</v>
      </c>
      <c r="B4097" s="145">
        <v>948786.23310045898</v>
      </c>
      <c r="U4097" s="145">
        <v>4077</v>
      </c>
      <c r="V4097" s="145">
        <v>5617927.7401255853</v>
      </c>
    </row>
    <row r="4098" spans="1:22" x14ac:dyDescent="0.35">
      <c r="A4098" s="70">
        <f t="shared" si="72"/>
        <v>4079</v>
      </c>
      <c r="B4098" s="145">
        <v>948786.23310045898</v>
      </c>
      <c r="U4098" s="145">
        <v>4078</v>
      </c>
      <c r="V4098" s="145">
        <v>15566920.493943959</v>
      </c>
    </row>
    <row r="4099" spans="1:22" x14ac:dyDescent="0.35">
      <c r="A4099" s="70">
        <f t="shared" si="72"/>
        <v>4080</v>
      </c>
      <c r="B4099" s="145">
        <v>948786.23310045898</v>
      </c>
      <c r="U4099" s="145">
        <v>4079</v>
      </c>
      <c r="V4099" s="145">
        <v>17946900.458327521</v>
      </c>
    </row>
    <row r="4100" spans="1:22" x14ac:dyDescent="0.35">
      <c r="A4100" s="70">
        <f t="shared" si="72"/>
        <v>4081</v>
      </c>
      <c r="B4100" s="145">
        <v>948786.23310045898</v>
      </c>
      <c r="U4100" s="145">
        <v>4080</v>
      </c>
      <c r="V4100" s="145">
        <v>9969406.7210309282</v>
      </c>
    </row>
    <row r="4101" spans="1:22" x14ac:dyDescent="0.35">
      <c r="A4101" s="70">
        <f t="shared" si="72"/>
        <v>4082</v>
      </c>
      <c r="B4101" s="145">
        <v>948786.23310045898</v>
      </c>
      <c r="U4101" s="145">
        <v>4081</v>
      </c>
      <c r="V4101" s="145">
        <v>15087354.942892507</v>
      </c>
    </row>
    <row r="4102" spans="1:22" x14ac:dyDescent="0.35">
      <c r="A4102" s="70">
        <f t="shared" si="72"/>
        <v>4083</v>
      </c>
      <c r="B4102" s="145">
        <v>948786.23310045898</v>
      </c>
      <c r="U4102" s="145">
        <v>4082</v>
      </c>
      <c r="V4102" s="145">
        <v>3253909.3343017548</v>
      </c>
    </row>
    <row r="4103" spans="1:22" x14ac:dyDescent="0.35">
      <c r="A4103" s="70">
        <f t="shared" si="72"/>
        <v>4084</v>
      </c>
      <c r="B4103" s="145">
        <v>948786.23310045898</v>
      </c>
      <c r="U4103" s="145">
        <v>4083</v>
      </c>
      <c r="V4103" s="145">
        <v>10042710.266956661</v>
      </c>
    </row>
    <row r="4104" spans="1:22" x14ac:dyDescent="0.35">
      <c r="A4104" s="70">
        <f t="shared" si="72"/>
        <v>4085</v>
      </c>
      <c r="B4104" s="145">
        <v>948786.23310045898</v>
      </c>
      <c r="U4104" s="145">
        <v>4084</v>
      </c>
      <c r="V4104" s="145">
        <v>-14127988.236929612</v>
      </c>
    </row>
    <row r="4105" spans="1:22" x14ac:dyDescent="0.35">
      <c r="A4105" s="70">
        <f t="shared" si="72"/>
        <v>4086</v>
      </c>
      <c r="B4105" s="145">
        <v>948786.23310045898</v>
      </c>
      <c r="U4105" s="145">
        <v>4085</v>
      </c>
      <c r="V4105" s="145">
        <v>21369240.041135013</v>
      </c>
    </row>
    <row r="4106" spans="1:22" x14ac:dyDescent="0.35">
      <c r="A4106" s="70">
        <f t="shared" si="72"/>
        <v>4087</v>
      </c>
      <c r="B4106" s="145">
        <v>948786.23310045898</v>
      </c>
      <c r="U4106" s="145">
        <v>4086</v>
      </c>
      <c r="V4106" s="145">
        <v>-18812789.167014692</v>
      </c>
    </row>
    <row r="4107" spans="1:22" x14ac:dyDescent="0.35">
      <c r="A4107" s="70">
        <f t="shared" si="72"/>
        <v>4088</v>
      </c>
      <c r="B4107" s="145">
        <v>948786.23310045898</v>
      </c>
      <c r="U4107" s="145">
        <v>4087</v>
      </c>
      <c r="V4107" s="145">
        <v>20075138.257147942</v>
      </c>
    </row>
    <row r="4108" spans="1:22" x14ac:dyDescent="0.35">
      <c r="A4108" s="70">
        <f t="shared" si="72"/>
        <v>4089</v>
      </c>
      <c r="B4108" s="145">
        <v>948786.23310045898</v>
      </c>
      <c r="U4108" s="145">
        <v>4088</v>
      </c>
      <c r="V4108" s="145">
        <v>-32067001.189189292</v>
      </c>
    </row>
    <row r="4109" spans="1:22" x14ac:dyDescent="0.35">
      <c r="A4109" s="70">
        <f t="shared" si="72"/>
        <v>4090</v>
      </c>
      <c r="B4109" s="145">
        <v>948786.23310045898</v>
      </c>
      <c r="U4109" s="145">
        <v>4089</v>
      </c>
      <c r="V4109" s="145">
        <v>-2100413.5181010738</v>
      </c>
    </row>
    <row r="4110" spans="1:22" x14ac:dyDescent="0.35">
      <c r="A4110" s="70">
        <f t="shared" si="72"/>
        <v>4091</v>
      </c>
      <c r="B4110" s="145">
        <v>948786.23310045898</v>
      </c>
      <c r="U4110" s="145">
        <v>4090</v>
      </c>
      <c r="V4110" s="145">
        <v>25805618.13810268</v>
      </c>
    </row>
    <row r="4111" spans="1:22" x14ac:dyDescent="0.35">
      <c r="A4111" s="70">
        <f t="shared" si="72"/>
        <v>4092</v>
      </c>
      <c r="B4111" s="145">
        <v>948786.23310045898</v>
      </c>
      <c r="U4111" s="145">
        <v>4091</v>
      </c>
      <c r="V4111" s="145">
        <v>10764827.39326217</v>
      </c>
    </row>
    <row r="4112" spans="1:22" x14ac:dyDescent="0.35">
      <c r="A4112" s="70">
        <f t="shared" si="72"/>
        <v>4093</v>
      </c>
      <c r="B4112" s="145">
        <v>948786.23310045898</v>
      </c>
      <c r="U4112" s="145">
        <v>4092</v>
      </c>
      <c r="V4112" s="145">
        <v>-13980149.120902244</v>
      </c>
    </row>
    <row r="4113" spans="1:22" x14ac:dyDescent="0.35">
      <c r="A4113" s="70">
        <f t="shared" si="72"/>
        <v>4094</v>
      </c>
      <c r="B4113" s="145">
        <v>948786.23310045898</v>
      </c>
      <c r="U4113" s="145">
        <v>4093</v>
      </c>
      <c r="V4113" s="145">
        <v>-5148628.1755175497</v>
      </c>
    </row>
    <row r="4114" spans="1:22" x14ac:dyDescent="0.35">
      <c r="A4114" s="70">
        <f t="shared" si="72"/>
        <v>4095</v>
      </c>
      <c r="B4114" s="145">
        <v>948786.23310045898</v>
      </c>
      <c r="U4114" s="145">
        <v>4094</v>
      </c>
      <c r="V4114" s="145">
        <v>-9592938.7344479468</v>
      </c>
    </row>
    <row r="4115" spans="1:22" x14ac:dyDescent="0.35">
      <c r="A4115" s="70">
        <f t="shared" si="72"/>
        <v>4096</v>
      </c>
      <c r="B4115" s="145">
        <v>948786.23310045898</v>
      </c>
      <c r="U4115" s="145">
        <v>4095</v>
      </c>
      <c r="V4115" s="145">
        <v>16626666.082722288</v>
      </c>
    </row>
    <row r="4116" spans="1:22" x14ac:dyDescent="0.35">
      <c r="A4116" s="70">
        <f t="shared" si="72"/>
        <v>4097</v>
      </c>
      <c r="B4116" s="145">
        <v>948786.23310045898</v>
      </c>
      <c r="U4116" s="145">
        <v>4096</v>
      </c>
      <c r="V4116" s="145">
        <v>-8253814.2351783626</v>
      </c>
    </row>
    <row r="4117" spans="1:22" x14ac:dyDescent="0.35">
      <c r="A4117" s="70">
        <f t="shared" si="72"/>
        <v>4098</v>
      </c>
      <c r="B4117" s="145">
        <v>948786.23310045898</v>
      </c>
      <c r="U4117" s="145">
        <v>4097</v>
      </c>
      <c r="V4117" s="145">
        <v>-11070746.930603238</v>
      </c>
    </row>
    <row r="4118" spans="1:22" x14ac:dyDescent="0.35">
      <c r="A4118" s="70">
        <f t="shared" ref="A4118:A4181" si="73">A4117+1</f>
        <v>4099</v>
      </c>
      <c r="B4118" s="145">
        <v>948786.23310045898</v>
      </c>
      <c r="U4118" s="145">
        <v>4098</v>
      </c>
      <c r="V4118" s="145">
        <v>-10248244.539268881</v>
      </c>
    </row>
    <row r="4119" spans="1:22" x14ac:dyDescent="0.35">
      <c r="A4119" s="70">
        <f t="shared" si="73"/>
        <v>4100</v>
      </c>
      <c r="B4119" s="145">
        <v>948786.23310045898</v>
      </c>
      <c r="U4119" s="145">
        <v>4099</v>
      </c>
      <c r="V4119" s="145">
        <v>22374660.990711451</v>
      </c>
    </row>
    <row r="4120" spans="1:22" x14ac:dyDescent="0.35">
      <c r="A4120" s="70">
        <f t="shared" si="73"/>
        <v>4101</v>
      </c>
      <c r="B4120" s="145">
        <v>948786.23310045898</v>
      </c>
      <c r="U4120" s="145">
        <v>4100</v>
      </c>
      <c r="V4120" s="145">
        <v>1689044.7497434802</v>
      </c>
    </row>
    <row r="4121" spans="1:22" x14ac:dyDescent="0.35">
      <c r="A4121" s="70">
        <f t="shared" si="73"/>
        <v>4102</v>
      </c>
      <c r="B4121" s="145">
        <v>948786.23310045898</v>
      </c>
      <c r="U4121" s="145">
        <v>4101</v>
      </c>
      <c r="V4121" s="145">
        <v>-3957353.443156682</v>
      </c>
    </row>
    <row r="4122" spans="1:22" x14ac:dyDescent="0.35">
      <c r="A4122" s="70">
        <f t="shared" si="73"/>
        <v>4103</v>
      </c>
      <c r="B4122" s="145">
        <v>948786.23310045898</v>
      </c>
      <c r="U4122" s="145">
        <v>4102</v>
      </c>
      <c r="V4122" s="145">
        <v>25282182.3656746</v>
      </c>
    </row>
    <row r="4123" spans="1:22" x14ac:dyDescent="0.35">
      <c r="A4123" s="70">
        <f t="shared" si="73"/>
        <v>4104</v>
      </c>
      <c r="B4123" s="145">
        <v>948786.23310045898</v>
      </c>
      <c r="U4123" s="145">
        <v>4103</v>
      </c>
      <c r="V4123" s="145">
        <v>7498790.2049356215</v>
      </c>
    </row>
    <row r="4124" spans="1:22" x14ac:dyDescent="0.35">
      <c r="A4124" s="70">
        <f t="shared" si="73"/>
        <v>4105</v>
      </c>
      <c r="B4124" s="145">
        <v>948786.23310045898</v>
      </c>
      <c r="U4124" s="145">
        <v>4104</v>
      </c>
      <c r="V4124" s="145">
        <v>1763476.9628674053</v>
      </c>
    </row>
    <row r="4125" spans="1:22" x14ac:dyDescent="0.35">
      <c r="A4125" s="70">
        <f t="shared" si="73"/>
        <v>4106</v>
      </c>
      <c r="B4125" s="145">
        <v>948786.23310045898</v>
      </c>
      <c r="U4125" s="145">
        <v>4105</v>
      </c>
      <c r="V4125" s="145">
        <v>26602347.036845125</v>
      </c>
    </row>
    <row r="4126" spans="1:22" x14ac:dyDescent="0.35">
      <c r="A4126" s="70">
        <f t="shared" si="73"/>
        <v>4107</v>
      </c>
      <c r="B4126" s="145">
        <v>948786.23310045898</v>
      </c>
      <c r="U4126" s="145">
        <v>4106</v>
      </c>
      <c r="V4126" s="145">
        <v>7417539.9976491369</v>
      </c>
    </row>
    <row r="4127" spans="1:22" x14ac:dyDescent="0.35">
      <c r="A4127" s="70">
        <f t="shared" si="73"/>
        <v>4108</v>
      </c>
      <c r="B4127" s="145">
        <v>948786.23310045898</v>
      </c>
      <c r="U4127" s="145">
        <v>4107</v>
      </c>
      <c r="V4127" s="145">
        <v>4093981.6659796201</v>
      </c>
    </row>
    <row r="4128" spans="1:22" x14ac:dyDescent="0.35">
      <c r="A4128" s="70">
        <f t="shared" si="73"/>
        <v>4109</v>
      </c>
      <c r="B4128" s="145">
        <v>948786.23310045898</v>
      </c>
      <c r="U4128" s="145">
        <v>4108</v>
      </c>
      <c r="V4128" s="145">
        <v>33452294.635836434</v>
      </c>
    </row>
    <row r="4129" spans="1:22" x14ac:dyDescent="0.35">
      <c r="A4129" s="70">
        <f t="shared" si="73"/>
        <v>4110</v>
      </c>
      <c r="B4129" s="145">
        <v>948786.23310045898</v>
      </c>
      <c r="U4129" s="145">
        <v>4109</v>
      </c>
      <c r="V4129" s="145">
        <v>-1283082.275880266</v>
      </c>
    </row>
    <row r="4130" spans="1:22" x14ac:dyDescent="0.35">
      <c r="A4130" s="70">
        <f t="shared" si="73"/>
        <v>4111</v>
      </c>
      <c r="B4130" s="145">
        <v>948786.23310045898</v>
      </c>
      <c r="U4130" s="145">
        <v>4110</v>
      </c>
      <c r="V4130" s="145">
        <v>32155292.271928933</v>
      </c>
    </row>
    <row r="4131" spans="1:22" x14ac:dyDescent="0.35">
      <c r="A4131" s="70">
        <f t="shared" si="73"/>
        <v>4112</v>
      </c>
      <c r="B4131" s="145">
        <v>948786.23310045898</v>
      </c>
      <c r="U4131" s="145">
        <v>4111</v>
      </c>
      <c r="V4131" s="145">
        <v>3081921.429932937</v>
      </c>
    </row>
    <row r="4132" spans="1:22" x14ac:dyDescent="0.35">
      <c r="A4132" s="70">
        <f t="shared" si="73"/>
        <v>4113</v>
      </c>
      <c r="B4132" s="145">
        <v>948786.23310045898</v>
      </c>
      <c r="U4132" s="145">
        <v>4112</v>
      </c>
      <c r="V4132" s="145">
        <v>40708220.938385129</v>
      </c>
    </row>
    <row r="4133" spans="1:22" x14ac:dyDescent="0.35">
      <c r="A4133" s="70">
        <f t="shared" si="73"/>
        <v>4114</v>
      </c>
      <c r="B4133" s="145">
        <v>948786.23310045898</v>
      </c>
      <c r="U4133" s="145">
        <v>4113</v>
      </c>
      <c r="V4133" s="145">
        <v>-2593080.408241462</v>
      </c>
    </row>
    <row r="4134" spans="1:22" x14ac:dyDescent="0.35">
      <c r="A4134" s="70">
        <f t="shared" si="73"/>
        <v>4115</v>
      </c>
      <c r="B4134" s="145">
        <v>948786.23310045898</v>
      </c>
      <c r="U4134" s="145">
        <v>4114</v>
      </c>
      <c r="V4134" s="145">
        <v>-810543.46715087071</v>
      </c>
    </row>
    <row r="4135" spans="1:22" x14ac:dyDescent="0.35">
      <c r="A4135" s="70">
        <f t="shared" si="73"/>
        <v>4116</v>
      </c>
      <c r="B4135" s="145">
        <v>948786.23310045898</v>
      </c>
      <c r="U4135" s="145">
        <v>4115</v>
      </c>
      <c r="V4135" s="145">
        <v>-998327.91073132306</v>
      </c>
    </row>
    <row r="4136" spans="1:22" x14ac:dyDescent="0.35">
      <c r="A4136" s="70">
        <f t="shared" si="73"/>
        <v>4117</v>
      </c>
      <c r="B4136" s="145">
        <v>948786.23310045898</v>
      </c>
      <c r="U4136" s="145">
        <v>4116</v>
      </c>
      <c r="V4136" s="145">
        <v>5529946.8375369199</v>
      </c>
    </row>
    <row r="4137" spans="1:22" x14ac:dyDescent="0.35">
      <c r="A4137" s="70">
        <f t="shared" si="73"/>
        <v>4118</v>
      </c>
      <c r="B4137" s="145">
        <v>948786.23310045898</v>
      </c>
      <c r="U4137" s="145">
        <v>4117</v>
      </c>
      <c r="V4137" s="145">
        <v>-7902961.0798940659</v>
      </c>
    </row>
    <row r="4138" spans="1:22" x14ac:dyDescent="0.35">
      <c r="A4138" s="70">
        <f t="shared" si="73"/>
        <v>4119</v>
      </c>
      <c r="B4138" s="145">
        <v>948786.23310045898</v>
      </c>
      <c r="U4138" s="145">
        <v>4118</v>
      </c>
      <c r="V4138" s="145">
        <v>-1739692.6374281012</v>
      </c>
    </row>
    <row r="4139" spans="1:22" x14ac:dyDescent="0.35">
      <c r="A4139" s="70">
        <f t="shared" si="73"/>
        <v>4120</v>
      </c>
      <c r="B4139" s="145">
        <v>948786.23310045898</v>
      </c>
      <c r="U4139" s="145">
        <v>4119</v>
      </c>
      <c r="V4139" s="145">
        <v>17332999.886427559</v>
      </c>
    </row>
    <row r="4140" spans="1:22" x14ac:dyDescent="0.35">
      <c r="A4140" s="70">
        <f t="shared" si="73"/>
        <v>4121</v>
      </c>
      <c r="B4140" s="145">
        <v>948786.23310045898</v>
      </c>
      <c r="U4140" s="145">
        <v>4120</v>
      </c>
      <c r="V4140" s="145">
        <v>23517856.593412403</v>
      </c>
    </row>
    <row r="4141" spans="1:22" x14ac:dyDescent="0.35">
      <c r="A4141" s="70">
        <f t="shared" si="73"/>
        <v>4122</v>
      </c>
      <c r="B4141" s="145">
        <v>948786.23310045898</v>
      </c>
      <c r="U4141" s="145">
        <v>4121</v>
      </c>
      <c r="V4141" s="145">
        <v>-4845253.5270337593</v>
      </c>
    </row>
    <row r="4142" spans="1:22" x14ac:dyDescent="0.35">
      <c r="A4142" s="70">
        <f t="shared" si="73"/>
        <v>4123</v>
      </c>
      <c r="B4142" s="145">
        <v>948786.23310045898</v>
      </c>
      <c r="U4142" s="145">
        <v>4122</v>
      </c>
      <c r="V4142" s="145">
        <v>-13651436.292458275</v>
      </c>
    </row>
    <row r="4143" spans="1:22" x14ac:dyDescent="0.35">
      <c r="A4143" s="70">
        <f t="shared" si="73"/>
        <v>4124</v>
      </c>
      <c r="B4143" s="145">
        <v>948786.23310045898</v>
      </c>
      <c r="U4143" s="145">
        <v>4123</v>
      </c>
      <c r="V4143" s="145">
        <v>-1240641.2330234088</v>
      </c>
    </row>
    <row r="4144" spans="1:22" x14ac:dyDescent="0.35">
      <c r="A4144" s="70">
        <f t="shared" si="73"/>
        <v>4125</v>
      </c>
      <c r="B4144" s="145">
        <v>948786.23310045898</v>
      </c>
      <c r="U4144" s="145">
        <v>4124</v>
      </c>
      <c r="V4144" s="145">
        <v>19519397.853499431</v>
      </c>
    </row>
    <row r="4145" spans="1:22" x14ac:dyDescent="0.35">
      <c r="A4145" s="70">
        <f t="shared" si="73"/>
        <v>4126</v>
      </c>
      <c r="B4145" s="145">
        <v>948786.23310045898</v>
      </c>
      <c r="U4145" s="145">
        <v>4125</v>
      </c>
      <c r="V4145" s="145">
        <v>-5024989.4993092082</v>
      </c>
    </row>
    <row r="4146" spans="1:22" x14ac:dyDescent="0.35">
      <c r="A4146" s="70">
        <f t="shared" si="73"/>
        <v>4127</v>
      </c>
      <c r="B4146" s="145">
        <v>948786.23310045898</v>
      </c>
      <c r="U4146" s="145">
        <v>4126</v>
      </c>
      <c r="V4146" s="145">
        <v>-6475897.2580566034</v>
      </c>
    </row>
    <row r="4147" spans="1:22" x14ac:dyDescent="0.35">
      <c r="A4147" s="70">
        <f t="shared" si="73"/>
        <v>4128</v>
      </c>
      <c r="B4147" s="145">
        <v>948786.23310045898</v>
      </c>
      <c r="U4147" s="145">
        <v>4127</v>
      </c>
      <c r="V4147" s="145">
        <v>2650634.0129504278</v>
      </c>
    </row>
    <row r="4148" spans="1:22" x14ac:dyDescent="0.35">
      <c r="A4148" s="70">
        <f t="shared" si="73"/>
        <v>4129</v>
      </c>
      <c r="B4148" s="145">
        <v>948786.23310045898</v>
      </c>
      <c r="U4148" s="145">
        <v>4128</v>
      </c>
      <c r="V4148" s="145">
        <v>-2292720.1171094887</v>
      </c>
    </row>
    <row r="4149" spans="1:22" x14ac:dyDescent="0.35">
      <c r="A4149" s="70">
        <f t="shared" si="73"/>
        <v>4130</v>
      </c>
      <c r="B4149" s="145">
        <v>948786.23310045898</v>
      </c>
      <c r="U4149" s="145">
        <v>4129</v>
      </c>
      <c r="V4149" s="145">
        <v>-15616337.73132173</v>
      </c>
    </row>
    <row r="4150" spans="1:22" x14ac:dyDescent="0.35">
      <c r="A4150" s="70">
        <f t="shared" si="73"/>
        <v>4131</v>
      </c>
      <c r="B4150" s="145">
        <v>948786.23310045898</v>
      </c>
      <c r="U4150" s="145">
        <v>4130</v>
      </c>
      <c r="V4150" s="145">
        <v>28180894.865050972</v>
      </c>
    </row>
    <row r="4151" spans="1:22" x14ac:dyDescent="0.35">
      <c r="A4151" s="70">
        <f t="shared" si="73"/>
        <v>4132</v>
      </c>
      <c r="B4151" s="145">
        <v>948786.23310045898</v>
      </c>
      <c r="U4151" s="145">
        <v>4131</v>
      </c>
      <c r="V4151" s="145">
        <v>21228671.107955787</v>
      </c>
    </row>
    <row r="4152" spans="1:22" x14ac:dyDescent="0.35">
      <c r="A4152" s="70">
        <f t="shared" si="73"/>
        <v>4133</v>
      </c>
      <c r="B4152" s="145">
        <v>948786.23310045898</v>
      </c>
      <c r="U4152" s="145">
        <v>4132</v>
      </c>
      <c r="V4152" s="145">
        <v>-16277508.103126576</v>
      </c>
    </row>
    <row r="4153" spans="1:22" x14ac:dyDescent="0.35">
      <c r="A4153" s="70">
        <f t="shared" si="73"/>
        <v>4134</v>
      </c>
      <c r="B4153" s="145">
        <v>948786.23310045898</v>
      </c>
      <c r="U4153" s="145">
        <v>4133</v>
      </c>
      <c r="V4153" s="145">
        <v>-13771572.52652893</v>
      </c>
    </row>
    <row r="4154" spans="1:22" x14ac:dyDescent="0.35">
      <c r="A4154" s="70">
        <f t="shared" si="73"/>
        <v>4135</v>
      </c>
      <c r="B4154" s="145">
        <v>948786.23310045898</v>
      </c>
      <c r="U4154" s="145">
        <v>4134</v>
      </c>
      <c r="V4154" s="145">
        <v>5937644.6752575338</v>
      </c>
    </row>
    <row r="4155" spans="1:22" x14ac:dyDescent="0.35">
      <c r="A4155" s="70">
        <f t="shared" si="73"/>
        <v>4136</v>
      </c>
      <c r="B4155" s="145">
        <v>948786.23310045898</v>
      </c>
      <c r="U4155" s="145">
        <v>4135</v>
      </c>
      <c r="V4155" s="145">
        <v>3173858.5679083616</v>
      </c>
    </row>
    <row r="4156" spans="1:22" x14ac:dyDescent="0.35">
      <c r="A4156" s="70">
        <f t="shared" si="73"/>
        <v>4137</v>
      </c>
      <c r="B4156" s="145">
        <v>948786.23310045898</v>
      </c>
      <c r="U4156" s="145">
        <v>4136</v>
      </c>
      <c r="V4156" s="145">
        <v>-16169740.375525115</v>
      </c>
    </row>
    <row r="4157" spans="1:22" x14ac:dyDescent="0.35">
      <c r="A4157" s="70">
        <f t="shared" si="73"/>
        <v>4138</v>
      </c>
      <c r="B4157" s="145">
        <v>948786.23310045898</v>
      </c>
      <c r="U4157" s="145">
        <v>4137</v>
      </c>
      <c r="V4157" s="145">
        <v>-13982554.25681448</v>
      </c>
    </row>
    <row r="4158" spans="1:22" x14ac:dyDescent="0.35">
      <c r="A4158" s="70">
        <f t="shared" si="73"/>
        <v>4139</v>
      </c>
      <c r="B4158" s="145">
        <v>948786.23310045898</v>
      </c>
      <c r="U4158" s="145">
        <v>4138</v>
      </c>
      <c r="V4158" s="145">
        <v>-30085349.264460649</v>
      </c>
    </row>
    <row r="4159" spans="1:22" x14ac:dyDescent="0.35">
      <c r="A4159" s="70">
        <f t="shared" si="73"/>
        <v>4140</v>
      </c>
      <c r="B4159" s="145">
        <v>948786.23310045898</v>
      </c>
      <c r="U4159" s="145">
        <v>4139</v>
      </c>
      <c r="V4159" s="145">
        <v>2923333.3175077178</v>
      </c>
    </row>
    <row r="4160" spans="1:22" x14ac:dyDescent="0.35">
      <c r="A4160" s="70">
        <f t="shared" si="73"/>
        <v>4141</v>
      </c>
      <c r="B4160" s="145">
        <v>948786.23310045898</v>
      </c>
      <c r="U4160" s="145">
        <v>4140</v>
      </c>
      <c r="V4160" s="145">
        <v>17257751.588816915</v>
      </c>
    </row>
    <row r="4161" spans="1:22" x14ac:dyDescent="0.35">
      <c r="A4161" s="70">
        <f t="shared" si="73"/>
        <v>4142</v>
      </c>
      <c r="B4161" s="145">
        <v>948786.23310045898</v>
      </c>
      <c r="U4161" s="145">
        <v>4141</v>
      </c>
      <c r="V4161" s="145">
        <v>16790008.20387416</v>
      </c>
    </row>
    <row r="4162" spans="1:22" x14ac:dyDescent="0.35">
      <c r="A4162" s="70">
        <f t="shared" si="73"/>
        <v>4143</v>
      </c>
      <c r="B4162" s="145">
        <v>948786.23310045898</v>
      </c>
      <c r="U4162" s="145">
        <v>4142</v>
      </c>
      <c r="V4162" s="145">
        <v>-6288142.558028698</v>
      </c>
    </row>
    <row r="4163" spans="1:22" x14ac:dyDescent="0.35">
      <c r="A4163" s="70">
        <f t="shared" si="73"/>
        <v>4144</v>
      </c>
      <c r="B4163" s="145">
        <v>948786.23310045898</v>
      </c>
      <c r="U4163" s="145">
        <v>4143</v>
      </c>
      <c r="V4163" s="145">
        <v>23432111.324826293</v>
      </c>
    </row>
    <row r="4164" spans="1:22" x14ac:dyDescent="0.35">
      <c r="A4164" s="70">
        <f t="shared" si="73"/>
        <v>4145</v>
      </c>
      <c r="B4164" s="145">
        <v>948786.23310045898</v>
      </c>
      <c r="U4164" s="145">
        <v>4144</v>
      </c>
      <c r="V4164" s="145">
        <v>-13389836.221409744</v>
      </c>
    </row>
    <row r="4165" spans="1:22" x14ac:dyDescent="0.35">
      <c r="A4165" s="70">
        <f t="shared" si="73"/>
        <v>4146</v>
      </c>
      <c r="B4165" s="145">
        <v>948786.23310045898</v>
      </c>
      <c r="U4165" s="145">
        <v>4145</v>
      </c>
      <c r="V4165" s="145">
        <v>25837529.190309927</v>
      </c>
    </row>
    <row r="4166" spans="1:22" x14ac:dyDescent="0.35">
      <c r="A4166" s="70">
        <f t="shared" si="73"/>
        <v>4147</v>
      </c>
      <c r="B4166" s="145">
        <v>948786.23310045898</v>
      </c>
      <c r="U4166" s="145">
        <v>4146</v>
      </c>
      <c r="V4166" s="145">
        <v>26448759.826738935</v>
      </c>
    </row>
    <row r="4167" spans="1:22" x14ac:dyDescent="0.35">
      <c r="A4167" s="70">
        <f t="shared" si="73"/>
        <v>4148</v>
      </c>
      <c r="B4167" s="145">
        <v>948786.23310045898</v>
      </c>
      <c r="U4167" s="145">
        <v>4147</v>
      </c>
      <c r="V4167" s="145">
        <v>2479123.8438391723</v>
      </c>
    </row>
    <row r="4168" spans="1:22" x14ac:dyDescent="0.35">
      <c r="A4168" s="70">
        <f t="shared" si="73"/>
        <v>4149</v>
      </c>
      <c r="B4168" s="145">
        <v>948786.23310045898</v>
      </c>
      <c r="U4168" s="145">
        <v>4148</v>
      </c>
      <c r="V4168" s="145">
        <v>21358444.521877259</v>
      </c>
    </row>
    <row r="4169" spans="1:22" x14ac:dyDescent="0.35">
      <c r="A4169" s="70">
        <f t="shared" si="73"/>
        <v>4150</v>
      </c>
      <c r="B4169" s="145">
        <v>948786.23310045898</v>
      </c>
      <c r="U4169" s="145">
        <v>4149</v>
      </c>
      <c r="V4169" s="145">
        <v>14629325.413311251</v>
      </c>
    </row>
    <row r="4170" spans="1:22" x14ac:dyDescent="0.35">
      <c r="A4170" s="70">
        <f t="shared" si="73"/>
        <v>4151</v>
      </c>
      <c r="B4170" s="145">
        <v>948786.23310045898</v>
      </c>
      <c r="U4170" s="145">
        <v>4150</v>
      </c>
      <c r="V4170" s="145">
        <v>25214148.903642673</v>
      </c>
    </row>
    <row r="4171" spans="1:22" x14ac:dyDescent="0.35">
      <c r="A4171" s="70">
        <f t="shared" si="73"/>
        <v>4152</v>
      </c>
      <c r="B4171" s="145">
        <v>948786.23310045898</v>
      </c>
      <c r="U4171" s="145">
        <v>4151</v>
      </c>
      <c r="V4171" s="145">
        <v>22083484.348109707</v>
      </c>
    </row>
    <row r="4172" spans="1:22" x14ac:dyDescent="0.35">
      <c r="A4172" s="70">
        <f t="shared" si="73"/>
        <v>4153</v>
      </c>
      <c r="B4172" s="145">
        <v>948786.23310045898</v>
      </c>
      <c r="U4172" s="145">
        <v>4152</v>
      </c>
      <c r="V4172" s="145">
        <v>-13849624.596262006</v>
      </c>
    </row>
    <row r="4173" spans="1:22" x14ac:dyDescent="0.35">
      <c r="A4173" s="70">
        <f t="shared" si="73"/>
        <v>4154</v>
      </c>
      <c r="B4173" s="145">
        <v>948786.23310045898</v>
      </c>
      <c r="U4173" s="145">
        <v>4153</v>
      </c>
      <c r="V4173" s="145">
        <v>-3759152.5249970034</v>
      </c>
    </row>
    <row r="4174" spans="1:22" x14ac:dyDescent="0.35">
      <c r="A4174" s="70">
        <f t="shared" si="73"/>
        <v>4155</v>
      </c>
      <c r="B4174" s="145">
        <v>948786.23310045898</v>
      </c>
      <c r="U4174" s="145">
        <v>4154</v>
      </c>
      <c r="V4174" s="145">
        <v>28103166.294551313</v>
      </c>
    </row>
    <row r="4175" spans="1:22" x14ac:dyDescent="0.35">
      <c r="A4175" s="70">
        <f t="shared" si="73"/>
        <v>4156</v>
      </c>
      <c r="B4175" s="145">
        <v>948786.23310045898</v>
      </c>
      <c r="U4175" s="145">
        <v>4155</v>
      </c>
      <c r="V4175" s="145">
        <v>16202902.08424617</v>
      </c>
    </row>
    <row r="4176" spans="1:22" x14ac:dyDescent="0.35">
      <c r="A4176" s="70">
        <f t="shared" si="73"/>
        <v>4157</v>
      </c>
      <c r="B4176" s="145">
        <v>948786.23310045898</v>
      </c>
      <c r="U4176" s="145">
        <v>4156</v>
      </c>
      <c r="V4176" s="145">
        <v>-13751465.48093644</v>
      </c>
    </row>
    <row r="4177" spans="1:22" x14ac:dyDescent="0.35">
      <c r="A4177" s="70">
        <f t="shared" si="73"/>
        <v>4158</v>
      </c>
      <c r="B4177" s="145">
        <v>948786.23310045898</v>
      </c>
      <c r="U4177" s="145">
        <v>4157</v>
      </c>
      <c r="V4177" s="145">
        <v>22108010.007873956</v>
      </c>
    </row>
    <row r="4178" spans="1:22" x14ac:dyDescent="0.35">
      <c r="A4178" s="70">
        <f t="shared" si="73"/>
        <v>4159</v>
      </c>
      <c r="B4178" s="145">
        <v>948786.23310045898</v>
      </c>
      <c r="U4178" s="145">
        <v>4158</v>
      </c>
      <c r="V4178" s="145">
        <v>-9078446.3481965587</v>
      </c>
    </row>
    <row r="4179" spans="1:22" x14ac:dyDescent="0.35">
      <c r="A4179" s="70">
        <f t="shared" si="73"/>
        <v>4160</v>
      </c>
      <c r="B4179" s="145">
        <v>948786.23310045898</v>
      </c>
      <c r="U4179" s="145">
        <v>4159</v>
      </c>
      <c r="V4179" s="145">
        <v>-1774569.4826852866</v>
      </c>
    </row>
    <row r="4180" spans="1:22" x14ac:dyDescent="0.35">
      <c r="A4180" s="70">
        <f t="shared" si="73"/>
        <v>4161</v>
      </c>
      <c r="B4180" s="145">
        <v>948786.23310045898</v>
      </c>
      <c r="U4180" s="145">
        <v>4160</v>
      </c>
      <c r="V4180" s="145">
        <v>-2630775.7328341082</v>
      </c>
    </row>
    <row r="4181" spans="1:22" x14ac:dyDescent="0.35">
      <c r="A4181" s="70">
        <f t="shared" si="73"/>
        <v>4162</v>
      </c>
      <c r="B4181" s="145">
        <v>948786.23310045898</v>
      </c>
      <c r="U4181" s="145">
        <v>4161</v>
      </c>
      <c r="V4181" s="145">
        <v>11624929.544714328</v>
      </c>
    </row>
    <row r="4182" spans="1:22" x14ac:dyDescent="0.35">
      <c r="A4182" s="70">
        <f t="shared" ref="A4182:A4245" si="74">A4181+1</f>
        <v>4163</v>
      </c>
      <c r="B4182" s="145">
        <v>948786.23310045898</v>
      </c>
      <c r="U4182" s="145">
        <v>4162</v>
      </c>
      <c r="V4182" s="145">
        <v>29055123.005022001</v>
      </c>
    </row>
    <row r="4183" spans="1:22" x14ac:dyDescent="0.35">
      <c r="A4183" s="70">
        <f t="shared" si="74"/>
        <v>4164</v>
      </c>
      <c r="B4183" s="145">
        <v>948786.23310045898</v>
      </c>
      <c r="U4183" s="145">
        <v>4163</v>
      </c>
      <c r="V4183" s="145">
        <v>-1645586.2462657597</v>
      </c>
    </row>
    <row r="4184" spans="1:22" x14ac:dyDescent="0.35">
      <c r="A4184" s="70">
        <f t="shared" si="74"/>
        <v>4165</v>
      </c>
      <c r="B4184" s="145">
        <v>948786.23310045898</v>
      </c>
      <c r="U4184" s="145">
        <v>4164</v>
      </c>
      <c r="V4184" s="145">
        <v>55612115.670377426</v>
      </c>
    </row>
    <row r="4185" spans="1:22" x14ac:dyDescent="0.35">
      <c r="A4185" s="70">
        <f t="shared" si="74"/>
        <v>4166</v>
      </c>
      <c r="B4185" s="145">
        <v>948786.23310045898</v>
      </c>
      <c r="U4185" s="145">
        <v>4165</v>
      </c>
      <c r="V4185" s="145">
        <v>342169.1677127853</v>
      </c>
    </row>
    <row r="4186" spans="1:22" x14ac:dyDescent="0.35">
      <c r="A4186" s="70">
        <f t="shared" si="74"/>
        <v>4167</v>
      </c>
      <c r="B4186" s="145">
        <v>948786.23310045898</v>
      </c>
      <c r="U4186" s="145">
        <v>4166</v>
      </c>
      <c r="V4186" s="145">
        <v>-10725644.915313043</v>
      </c>
    </row>
    <row r="4187" spans="1:22" x14ac:dyDescent="0.35">
      <c r="A4187" s="70">
        <f t="shared" si="74"/>
        <v>4168</v>
      </c>
      <c r="B4187" s="145">
        <v>948786.23310045898</v>
      </c>
      <c r="U4187" s="145">
        <v>4167</v>
      </c>
      <c r="V4187" s="145">
        <v>-11567572.252463646</v>
      </c>
    </row>
    <row r="4188" spans="1:22" x14ac:dyDescent="0.35">
      <c r="A4188" s="70">
        <f t="shared" si="74"/>
        <v>4169</v>
      </c>
      <c r="B4188" s="145">
        <v>948786.23310045898</v>
      </c>
      <c r="U4188" s="145">
        <v>4168</v>
      </c>
      <c r="V4188" s="145">
        <v>-3809673.6889655888</v>
      </c>
    </row>
    <row r="4189" spans="1:22" x14ac:dyDescent="0.35">
      <c r="A4189" s="70">
        <f t="shared" si="74"/>
        <v>4170</v>
      </c>
      <c r="B4189" s="145">
        <v>948786.23310045898</v>
      </c>
      <c r="U4189" s="145">
        <v>4169</v>
      </c>
      <c r="V4189" s="145">
        <v>17075420.756404839</v>
      </c>
    </row>
    <row r="4190" spans="1:22" x14ac:dyDescent="0.35">
      <c r="A4190" s="70">
        <f t="shared" si="74"/>
        <v>4171</v>
      </c>
      <c r="B4190" s="145">
        <v>948786.23310045898</v>
      </c>
      <c r="U4190" s="145">
        <v>4170</v>
      </c>
      <c r="V4190" s="145">
        <v>7492963.094232209</v>
      </c>
    </row>
    <row r="4191" spans="1:22" x14ac:dyDescent="0.35">
      <c r="A4191" s="70">
        <f t="shared" si="74"/>
        <v>4172</v>
      </c>
      <c r="B4191" s="145">
        <v>948786.23310045898</v>
      </c>
      <c r="U4191" s="145">
        <v>4171</v>
      </c>
      <c r="V4191" s="145">
        <v>16298732.271839276</v>
      </c>
    </row>
    <row r="4192" spans="1:22" x14ac:dyDescent="0.35">
      <c r="A4192" s="70">
        <f t="shared" si="74"/>
        <v>4173</v>
      </c>
      <c r="B4192" s="145">
        <v>948786.23310045898</v>
      </c>
      <c r="U4192" s="145">
        <v>4172</v>
      </c>
      <c r="V4192" s="145">
        <v>41222237.359901384</v>
      </c>
    </row>
    <row r="4193" spans="1:22" x14ac:dyDescent="0.35">
      <c r="A4193" s="70">
        <f t="shared" si="74"/>
        <v>4174</v>
      </c>
      <c r="B4193" s="145">
        <v>948786.23310045898</v>
      </c>
      <c r="U4193" s="145">
        <v>4173</v>
      </c>
      <c r="V4193" s="145">
        <v>-8039022.7145415777</v>
      </c>
    </row>
    <row r="4194" spans="1:22" x14ac:dyDescent="0.35">
      <c r="A4194" s="70">
        <f t="shared" si="74"/>
        <v>4175</v>
      </c>
      <c r="B4194" s="145">
        <v>948786.23310045898</v>
      </c>
      <c r="U4194" s="145">
        <v>4174</v>
      </c>
      <c r="V4194" s="145">
        <v>1834075.676220987</v>
      </c>
    </row>
    <row r="4195" spans="1:22" x14ac:dyDescent="0.35">
      <c r="A4195" s="70">
        <f t="shared" si="74"/>
        <v>4176</v>
      </c>
      <c r="B4195" s="145">
        <v>948786.23310045898</v>
      </c>
      <c r="U4195" s="145">
        <v>4175</v>
      </c>
      <c r="V4195" s="145">
        <v>4087330.4322517738</v>
      </c>
    </row>
    <row r="4196" spans="1:22" x14ac:dyDescent="0.35">
      <c r="A4196" s="70">
        <f t="shared" si="74"/>
        <v>4177</v>
      </c>
      <c r="B4196" s="145">
        <v>948786.23310045898</v>
      </c>
      <c r="U4196" s="145">
        <v>4176</v>
      </c>
      <c r="V4196" s="145">
        <v>-2392957.074302163</v>
      </c>
    </row>
    <row r="4197" spans="1:22" x14ac:dyDescent="0.35">
      <c r="A4197" s="70">
        <f t="shared" si="74"/>
        <v>4178</v>
      </c>
      <c r="B4197" s="145">
        <v>948786.23310045898</v>
      </c>
      <c r="U4197" s="145">
        <v>4177</v>
      </c>
      <c r="V4197" s="145">
        <v>-25078598.042575117</v>
      </c>
    </row>
    <row r="4198" spans="1:22" x14ac:dyDescent="0.35">
      <c r="A4198" s="70">
        <f t="shared" si="74"/>
        <v>4179</v>
      </c>
      <c r="B4198" s="145">
        <v>948786.23310045898</v>
      </c>
      <c r="U4198" s="145">
        <v>4178</v>
      </c>
      <c r="V4198" s="145">
        <v>13214424.373630889</v>
      </c>
    </row>
    <row r="4199" spans="1:22" x14ac:dyDescent="0.35">
      <c r="A4199" s="70">
        <f t="shared" si="74"/>
        <v>4180</v>
      </c>
      <c r="B4199" s="145">
        <v>948786.23310045898</v>
      </c>
      <c r="U4199" s="145">
        <v>4179</v>
      </c>
      <c r="V4199" s="145">
        <v>26889024.553692363</v>
      </c>
    </row>
    <row r="4200" spans="1:22" x14ac:dyDescent="0.35">
      <c r="A4200" s="70">
        <f t="shared" si="74"/>
        <v>4181</v>
      </c>
      <c r="B4200" s="145">
        <v>948786.23310045898</v>
      </c>
      <c r="U4200" s="145">
        <v>4180</v>
      </c>
      <c r="V4200" s="145">
        <v>-9255942.705206465</v>
      </c>
    </row>
    <row r="4201" spans="1:22" x14ac:dyDescent="0.35">
      <c r="A4201" s="70">
        <f t="shared" si="74"/>
        <v>4182</v>
      </c>
      <c r="B4201" s="145">
        <v>948786.23310045898</v>
      </c>
      <c r="U4201" s="145">
        <v>4181</v>
      </c>
      <c r="V4201" s="145">
        <v>-22409876.911284849</v>
      </c>
    </row>
    <row r="4202" spans="1:22" x14ac:dyDescent="0.35">
      <c r="A4202" s="70">
        <f t="shared" si="74"/>
        <v>4183</v>
      </c>
      <c r="B4202" s="145">
        <v>948786.23310045898</v>
      </c>
      <c r="U4202" s="145">
        <v>4182</v>
      </c>
      <c r="V4202" s="145">
        <v>39698595.715552866</v>
      </c>
    </row>
    <row r="4203" spans="1:22" x14ac:dyDescent="0.35">
      <c r="A4203" s="70">
        <f t="shared" si="74"/>
        <v>4184</v>
      </c>
      <c r="B4203" s="145">
        <v>948786.23310045898</v>
      </c>
      <c r="U4203" s="145">
        <v>4183</v>
      </c>
      <c r="V4203" s="145">
        <v>13901224.161391065</v>
      </c>
    </row>
    <row r="4204" spans="1:22" x14ac:dyDescent="0.35">
      <c r="A4204" s="70">
        <f t="shared" si="74"/>
        <v>4185</v>
      </c>
      <c r="B4204" s="145">
        <v>948786.23310045898</v>
      </c>
      <c r="U4204" s="145">
        <v>4184</v>
      </c>
      <c r="V4204" s="145">
        <v>22660420.647138365</v>
      </c>
    </row>
    <row r="4205" spans="1:22" x14ac:dyDescent="0.35">
      <c r="A4205" s="70">
        <f t="shared" si="74"/>
        <v>4186</v>
      </c>
      <c r="B4205" s="145">
        <v>948786.23310045898</v>
      </c>
      <c r="U4205" s="145">
        <v>4185</v>
      </c>
      <c r="V4205" s="145">
        <v>6589158.5469349436</v>
      </c>
    </row>
    <row r="4206" spans="1:22" x14ac:dyDescent="0.35">
      <c r="A4206" s="70">
        <f t="shared" si="74"/>
        <v>4187</v>
      </c>
      <c r="B4206" s="145">
        <v>948786.23310045898</v>
      </c>
      <c r="U4206" s="145">
        <v>4186</v>
      </c>
      <c r="V4206" s="145">
        <v>3381361.2764842063</v>
      </c>
    </row>
    <row r="4207" spans="1:22" x14ac:dyDescent="0.35">
      <c r="A4207" s="70">
        <f t="shared" si="74"/>
        <v>4188</v>
      </c>
      <c r="B4207" s="145">
        <v>948786.23310045898</v>
      </c>
      <c r="U4207" s="145">
        <v>4187</v>
      </c>
      <c r="V4207" s="145">
        <v>9103982.2165099457</v>
      </c>
    </row>
    <row r="4208" spans="1:22" x14ac:dyDescent="0.35">
      <c r="A4208" s="70">
        <f t="shared" si="74"/>
        <v>4189</v>
      </c>
      <c r="B4208" s="145">
        <v>948786.23310045898</v>
      </c>
      <c r="U4208" s="145">
        <v>4188</v>
      </c>
      <c r="V4208" s="145">
        <v>24318720.803953655</v>
      </c>
    </row>
    <row r="4209" spans="1:22" x14ac:dyDescent="0.35">
      <c r="A4209" s="70">
        <f t="shared" si="74"/>
        <v>4190</v>
      </c>
      <c r="B4209" s="145">
        <v>948786.23310045898</v>
      </c>
      <c r="U4209" s="145">
        <v>4189</v>
      </c>
      <c r="V4209" s="145">
        <v>8970836.7329314053</v>
      </c>
    </row>
    <row r="4210" spans="1:22" x14ac:dyDescent="0.35">
      <c r="A4210" s="70">
        <f t="shared" si="74"/>
        <v>4191</v>
      </c>
      <c r="B4210" s="145">
        <v>948786.23310045898</v>
      </c>
      <c r="U4210" s="145">
        <v>4190</v>
      </c>
      <c r="V4210" s="145">
        <v>3072275.9512555748</v>
      </c>
    </row>
    <row r="4211" spans="1:22" x14ac:dyDescent="0.35">
      <c r="A4211" s="70">
        <f t="shared" si="74"/>
        <v>4192</v>
      </c>
      <c r="B4211" s="145">
        <v>948786.23310045898</v>
      </c>
      <c r="U4211" s="145">
        <v>4191</v>
      </c>
      <c r="V4211" s="145">
        <v>4898315.750411734</v>
      </c>
    </row>
    <row r="4212" spans="1:22" x14ac:dyDescent="0.35">
      <c r="A4212" s="70">
        <f t="shared" si="74"/>
        <v>4193</v>
      </c>
      <c r="B4212" s="145">
        <v>948786.23310045898</v>
      </c>
      <c r="U4212" s="145">
        <v>4192</v>
      </c>
      <c r="V4212" s="145">
        <v>38399834.064190216</v>
      </c>
    </row>
    <row r="4213" spans="1:22" x14ac:dyDescent="0.35">
      <c r="A4213" s="70">
        <f t="shared" si="74"/>
        <v>4194</v>
      </c>
      <c r="B4213" s="145">
        <v>948786.23310045898</v>
      </c>
      <c r="U4213" s="145">
        <v>4193</v>
      </c>
      <c r="V4213" s="145">
        <v>14559118.965177402</v>
      </c>
    </row>
    <row r="4214" spans="1:22" x14ac:dyDescent="0.35">
      <c r="A4214" s="70">
        <f t="shared" si="74"/>
        <v>4195</v>
      </c>
      <c r="B4214" s="145">
        <v>948786.23310045898</v>
      </c>
      <c r="U4214" s="145">
        <v>4194</v>
      </c>
      <c r="V4214" s="145">
        <v>-29981844.556240086</v>
      </c>
    </row>
    <row r="4215" spans="1:22" x14ac:dyDescent="0.35">
      <c r="A4215" s="70">
        <f t="shared" si="74"/>
        <v>4196</v>
      </c>
      <c r="B4215" s="145">
        <v>948786.23310045898</v>
      </c>
      <c r="U4215" s="145">
        <v>4195</v>
      </c>
      <c r="V4215" s="145">
        <v>12643143.771172065</v>
      </c>
    </row>
    <row r="4216" spans="1:22" x14ac:dyDescent="0.35">
      <c r="A4216" s="70">
        <f t="shared" si="74"/>
        <v>4197</v>
      </c>
      <c r="B4216" s="145">
        <v>948786.23310045898</v>
      </c>
      <c r="U4216" s="145">
        <v>4196</v>
      </c>
      <c r="V4216" s="145">
        <v>-9941025.2648816966</v>
      </c>
    </row>
    <row r="4217" spans="1:22" x14ac:dyDescent="0.35">
      <c r="A4217" s="70">
        <f t="shared" si="74"/>
        <v>4198</v>
      </c>
      <c r="B4217" s="145">
        <v>948786.23310045898</v>
      </c>
      <c r="U4217" s="145">
        <v>4197</v>
      </c>
      <c r="V4217" s="145">
        <v>-2671785.3782139719</v>
      </c>
    </row>
    <row r="4218" spans="1:22" x14ac:dyDescent="0.35">
      <c r="A4218" s="70">
        <f t="shared" si="74"/>
        <v>4199</v>
      </c>
      <c r="B4218" s="145">
        <v>948786.23310045898</v>
      </c>
      <c r="U4218" s="145">
        <v>4198</v>
      </c>
      <c r="V4218" s="145">
        <v>7624216.9824746475</v>
      </c>
    </row>
    <row r="4219" spans="1:22" x14ac:dyDescent="0.35">
      <c r="A4219" s="70">
        <f t="shared" si="74"/>
        <v>4200</v>
      </c>
      <c r="B4219" s="145">
        <v>948786.23310045898</v>
      </c>
      <c r="U4219" s="145">
        <v>4199</v>
      </c>
      <c r="V4219" s="145">
        <v>890189.24696579948</v>
      </c>
    </row>
    <row r="4220" spans="1:22" x14ac:dyDescent="0.35">
      <c r="A4220" s="70">
        <f t="shared" si="74"/>
        <v>4201</v>
      </c>
      <c r="B4220" s="145">
        <v>948786.23310045898</v>
      </c>
      <c r="U4220" s="145">
        <v>4200</v>
      </c>
      <c r="V4220" s="145">
        <v>-9446537.3296369482</v>
      </c>
    </row>
    <row r="4221" spans="1:22" x14ac:dyDescent="0.35">
      <c r="A4221" s="70">
        <f t="shared" si="74"/>
        <v>4202</v>
      </c>
      <c r="B4221" s="145">
        <v>948786.23310045898</v>
      </c>
      <c r="U4221" s="145">
        <v>4201</v>
      </c>
      <c r="V4221" s="145">
        <v>8967671.6828493178</v>
      </c>
    </row>
    <row r="4222" spans="1:22" x14ac:dyDescent="0.35">
      <c r="A4222" s="70">
        <f t="shared" si="74"/>
        <v>4203</v>
      </c>
      <c r="B4222" s="145">
        <v>948786.23310045898</v>
      </c>
      <c r="U4222" s="145">
        <v>4202</v>
      </c>
      <c r="V4222" s="145">
        <v>-26559353.403463826</v>
      </c>
    </row>
    <row r="4223" spans="1:22" x14ac:dyDescent="0.35">
      <c r="A4223" s="70">
        <f t="shared" si="74"/>
        <v>4204</v>
      </c>
      <c r="B4223" s="145">
        <v>948786.23310045898</v>
      </c>
      <c r="U4223" s="145">
        <v>4203</v>
      </c>
      <c r="V4223" s="145">
        <v>-4656430.3022032809</v>
      </c>
    </row>
    <row r="4224" spans="1:22" x14ac:dyDescent="0.35">
      <c r="A4224" s="70">
        <f t="shared" si="74"/>
        <v>4205</v>
      </c>
      <c r="B4224" s="145">
        <v>948786.23310045898</v>
      </c>
      <c r="U4224" s="145">
        <v>4204</v>
      </c>
      <c r="V4224" s="145">
        <v>-15849839.995634293</v>
      </c>
    </row>
    <row r="4225" spans="1:22" x14ac:dyDescent="0.35">
      <c r="A4225" s="70">
        <f t="shared" si="74"/>
        <v>4206</v>
      </c>
      <c r="B4225" s="145">
        <v>948786.23310045898</v>
      </c>
      <c r="U4225" s="145">
        <v>4205</v>
      </c>
      <c r="V4225" s="145">
        <v>-939086.18180815876</v>
      </c>
    </row>
    <row r="4226" spans="1:22" x14ac:dyDescent="0.35">
      <c r="A4226" s="70">
        <f t="shared" si="74"/>
        <v>4207</v>
      </c>
      <c r="B4226" s="145">
        <v>948786.23310045898</v>
      </c>
      <c r="U4226" s="145">
        <v>4206</v>
      </c>
      <c r="V4226" s="145">
        <v>549589.80429719016</v>
      </c>
    </row>
    <row r="4227" spans="1:22" x14ac:dyDescent="0.35">
      <c r="A4227" s="70">
        <f t="shared" si="74"/>
        <v>4208</v>
      </c>
      <c r="B4227" s="145">
        <v>948786.23310045898</v>
      </c>
      <c r="U4227" s="145">
        <v>4207</v>
      </c>
      <c r="V4227" s="145">
        <v>-12262767.054613303</v>
      </c>
    </row>
    <row r="4228" spans="1:22" x14ac:dyDescent="0.35">
      <c r="A4228" s="70">
        <f t="shared" si="74"/>
        <v>4209</v>
      </c>
      <c r="B4228" s="145">
        <v>948786.23310045898</v>
      </c>
      <c r="U4228" s="145">
        <v>4208</v>
      </c>
      <c r="V4228" s="145">
        <v>14852999.764784224</v>
      </c>
    </row>
    <row r="4229" spans="1:22" x14ac:dyDescent="0.35">
      <c r="A4229" s="70">
        <f t="shared" si="74"/>
        <v>4210</v>
      </c>
      <c r="B4229" s="145">
        <v>948786.23310045898</v>
      </c>
      <c r="U4229" s="145">
        <v>4209</v>
      </c>
      <c r="V4229" s="145">
        <v>32240708.480829198</v>
      </c>
    </row>
    <row r="4230" spans="1:22" x14ac:dyDescent="0.35">
      <c r="A4230" s="70">
        <f t="shared" si="74"/>
        <v>4211</v>
      </c>
      <c r="B4230" s="145">
        <v>948786.23310045898</v>
      </c>
      <c r="U4230" s="145">
        <v>4210</v>
      </c>
      <c r="V4230" s="145">
        <v>-24093173.125158269</v>
      </c>
    </row>
    <row r="4231" spans="1:22" x14ac:dyDescent="0.35">
      <c r="A4231" s="70">
        <f t="shared" si="74"/>
        <v>4212</v>
      </c>
      <c r="B4231" s="145">
        <v>948786.23310045898</v>
      </c>
      <c r="U4231" s="145">
        <v>4211</v>
      </c>
      <c r="V4231" s="145">
        <v>20689492.890969098</v>
      </c>
    </row>
    <row r="4232" spans="1:22" x14ac:dyDescent="0.35">
      <c r="A4232" s="70">
        <f t="shared" si="74"/>
        <v>4213</v>
      </c>
      <c r="B4232" s="145">
        <v>948786.23310045898</v>
      </c>
      <c r="U4232" s="145">
        <v>4212</v>
      </c>
      <c r="V4232" s="145">
        <v>35411613.369432211</v>
      </c>
    </row>
    <row r="4233" spans="1:22" x14ac:dyDescent="0.35">
      <c r="A4233" s="70">
        <f t="shared" si="74"/>
        <v>4214</v>
      </c>
      <c r="B4233" s="145">
        <v>948786.23310045898</v>
      </c>
      <c r="U4233" s="145">
        <v>4213</v>
      </c>
      <c r="V4233" s="145">
        <v>-14806526.87175978</v>
      </c>
    </row>
    <row r="4234" spans="1:22" x14ac:dyDescent="0.35">
      <c r="A4234" s="70">
        <f t="shared" si="74"/>
        <v>4215</v>
      </c>
      <c r="B4234" s="145">
        <v>948786.23310045898</v>
      </c>
      <c r="U4234" s="145">
        <v>4214</v>
      </c>
      <c r="V4234" s="145">
        <v>15396248.438394599</v>
      </c>
    </row>
    <row r="4235" spans="1:22" x14ac:dyDescent="0.35">
      <c r="A4235" s="70">
        <f t="shared" si="74"/>
        <v>4216</v>
      </c>
      <c r="B4235" s="145">
        <v>948786.23310045898</v>
      </c>
      <c r="U4235" s="145">
        <v>4215</v>
      </c>
      <c r="V4235" s="145">
        <v>-3522092.8532544672</v>
      </c>
    </row>
    <row r="4236" spans="1:22" x14ac:dyDescent="0.35">
      <c r="A4236" s="70">
        <f t="shared" si="74"/>
        <v>4217</v>
      </c>
      <c r="B4236" s="145">
        <v>948786.23310045898</v>
      </c>
      <c r="U4236" s="145">
        <v>4216</v>
      </c>
      <c r="V4236" s="145">
        <v>28510275.119485982</v>
      </c>
    </row>
    <row r="4237" spans="1:22" x14ac:dyDescent="0.35">
      <c r="A4237" s="70">
        <f t="shared" si="74"/>
        <v>4218</v>
      </c>
      <c r="B4237" s="145">
        <v>948786.23310045898</v>
      </c>
      <c r="U4237" s="145">
        <v>4217</v>
      </c>
      <c r="V4237" s="145">
        <v>9460502.5021243095</v>
      </c>
    </row>
    <row r="4238" spans="1:22" x14ac:dyDescent="0.35">
      <c r="A4238" s="70">
        <f t="shared" si="74"/>
        <v>4219</v>
      </c>
      <c r="B4238" s="145">
        <v>948786.23310045898</v>
      </c>
      <c r="U4238" s="145">
        <v>4218</v>
      </c>
      <c r="V4238" s="145">
        <v>-19306484.459827118</v>
      </c>
    </row>
    <row r="4239" spans="1:22" x14ac:dyDescent="0.35">
      <c r="A4239" s="70">
        <f t="shared" si="74"/>
        <v>4220</v>
      </c>
      <c r="B4239" s="145">
        <v>948786.23310045898</v>
      </c>
      <c r="U4239" s="145">
        <v>4219</v>
      </c>
      <c r="V4239" s="145">
        <v>-18161514.865225174</v>
      </c>
    </row>
    <row r="4240" spans="1:22" x14ac:dyDescent="0.35">
      <c r="A4240" s="70">
        <f t="shared" si="74"/>
        <v>4221</v>
      </c>
      <c r="B4240" s="145">
        <v>948786.23310045898</v>
      </c>
      <c r="U4240" s="145">
        <v>4220</v>
      </c>
      <c r="V4240" s="145">
        <v>-13772487.385947879</v>
      </c>
    </row>
    <row r="4241" spans="1:22" x14ac:dyDescent="0.35">
      <c r="A4241" s="70">
        <f t="shared" si="74"/>
        <v>4222</v>
      </c>
      <c r="B4241" s="145">
        <v>948786.23310045898</v>
      </c>
      <c r="U4241" s="145">
        <v>4221</v>
      </c>
      <c r="V4241" s="145">
        <v>-13091044.773928363</v>
      </c>
    </row>
    <row r="4242" spans="1:22" x14ac:dyDescent="0.35">
      <c r="A4242" s="70">
        <f t="shared" si="74"/>
        <v>4223</v>
      </c>
      <c r="B4242" s="145">
        <v>948786.23310045898</v>
      </c>
      <c r="U4242" s="145">
        <v>4222</v>
      </c>
      <c r="V4242" s="145">
        <v>26458108.632366687</v>
      </c>
    </row>
    <row r="4243" spans="1:22" x14ac:dyDescent="0.35">
      <c r="A4243" s="70">
        <f t="shared" si="74"/>
        <v>4224</v>
      </c>
      <c r="B4243" s="145">
        <v>948786.23310045898</v>
      </c>
      <c r="U4243" s="145">
        <v>4223</v>
      </c>
      <c r="V4243" s="145">
        <v>-15480309.2825142</v>
      </c>
    </row>
    <row r="4244" spans="1:22" x14ac:dyDescent="0.35">
      <c r="A4244" s="70">
        <f t="shared" si="74"/>
        <v>4225</v>
      </c>
      <c r="B4244" s="145">
        <v>948786.23310045898</v>
      </c>
      <c r="U4244" s="145">
        <v>4224</v>
      </c>
      <c r="V4244" s="145">
        <v>-2273346.7665765919</v>
      </c>
    </row>
    <row r="4245" spans="1:22" x14ac:dyDescent="0.35">
      <c r="A4245" s="70">
        <f t="shared" si="74"/>
        <v>4226</v>
      </c>
      <c r="B4245" s="145">
        <v>948786.23310045898</v>
      </c>
      <c r="U4245" s="145">
        <v>4225</v>
      </c>
      <c r="V4245" s="145">
        <v>16495341.877874665</v>
      </c>
    </row>
    <row r="4246" spans="1:22" x14ac:dyDescent="0.35">
      <c r="A4246" s="70">
        <f t="shared" ref="A4246:A4309" si="75">A4245+1</f>
        <v>4227</v>
      </c>
      <c r="B4246" s="145">
        <v>948786.23310045898</v>
      </c>
      <c r="U4246" s="145">
        <v>4226</v>
      </c>
      <c r="V4246" s="145">
        <v>-10102691.064121427</v>
      </c>
    </row>
    <row r="4247" spans="1:22" x14ac:dyDescent="0.35">
      <c r="A4247" s="70">
        <f t="shared" si="75"/>
        <v>4228</v>
      </c>
      <c r="B4247" s="145">
        <v>948786.23310045898</v>
      </c>
      <c r="U4247" s="145">
        <v>4227</v>
      </c>
      <c r="V4247" s="145">
        <v>29943747.280479237</v>
      </c>
    </row>
    <row r="4248" spans="1:22" x14ac:dyDescent="0.35">
      <c r="A4248" s="70">
        <f t="shared" si="75"/>
        <v>4229</v>
      </c>
      <c r="B4248" s="145">
        <v>948786.23310045898</v>
      </c>
      <c r="U4248" s="145">
        <v>4228</v>
      </c>
      <c r="V4248" s="145">
        <v>-4111759.2016024664</v>
      </c>
    </row>
    <row r="4249" spans="1:22" x14ac:dyDescent="0.35">
      <c r="A4249" s="70">
        <f t="shared" si="75"/>
        <v>4230</v>
      </c>
      <c r="B4249" s="145">
        <v>948786.23310045898</v>
      </c>
      <c r="U4249" s="145">
        <v>4229</v>
      </c>
      <c r="V4249" s="145">
        <v>-3475742.9225928113</v>
      </c>
    </row>
    <row r="4250" spans="1:22" x14ac:dyDescent="0.35">
      <c r="A4250" s="70">
        <f t="shared" si="75"/>
        <v>4231</v>
      </c>
      <c r="B4250" s="145">
        <v>948786.23310045898</v>
      </c>
      <c r="U4250" s="145">
        <v>4230</v>
      </c>
      <c r="V4250" s="145">
        <v>3889677.2825794034</v>
      </c>
    </row>
    <row r="4251" spans="1:22" x14ac:dyDescent="0.35">
      <c r="A4251" s="70">
        <f t="shared" si="75"/>
        <v>4232</v>
      </c>
      <c r="B4251" s="145">
        <v>948786.23310045898</v>
      </c>
      <c r="U4251" s="145">
        <v>4231</v>
      </c>
      <c r="V4251" s="145">
        <v>23073239.759435464</v>
      </c>
    </row>
    <row r="4252" spans="1:22" x14ac:dyDescent="0.35">
      <c r="A4252" s="70">
        <f t="shared" si="75"/>
        <v>4233</v>
      </c>
      <c r="B4252" s="145">
        <v>948786.23310045898</v>
      </c>
      <c r="U4252" s="145">
        <v>4232</v>
      </c>
      <c r="V4252" s="145">
        <v>23460442.781759821</v>
      </c>
    </row>
    <row r="4253" spans="1:22" x14ac:dyDescent="0.35">
      <c r="A4253" s="70">
        <f t="shared" si="75"/>
        <v>4234</v>
      </c>
      <c r="B4253" s="145">
        <v>948786.23310045898</v>
      </c>
      <c r="U4253" s="145">
        <v>4233</v>
      </c>
      <c r="V4253" s="145">
        <v>-1229500.0348807499</v>
      </c>
    </row>
    <row r="4254" spans="1:22" x14ac:dyDescent="0.35">
      <c r="A4254" s="70">
        <f t="shared" si="75"/>
        <v>4235</v>
      </c>
      <c r="B4254" s="145">
        <v>948786.23310045898</v>
      </c>
      <c r="U4254" s="145">
        <v>4234</v>
      </c>
      <c r="V4254" s="145">
        <v>42262448.683732882</v>
      </c>
    </row>
    <row r="4255" spans="1:22" x14ac:dyDescent="0.35">
      <c r="A4255" s="70">
        <f t="shared" si="75"/>
        <v>4236</v>
      </c>
      <c r="B4255" s="145">
        <v>948786.23310045898</v>
      </c>
      <c r="U4255" s="145">
        <v>4235</v>
      </c>
      <c r="V4255" s="145">
        <v>33553375.282747619</v>
      </c>
    </row>
    <row r="4256" spans="1:22" x14ac:dyDescent="0.35">
      <c r="A4256" s="70">
        <f t="shared" si="75"/>
        <v>4237</v>
      </c>
      <c r="B4256" s="145">
        <v>948786.23310045898</v>
      </c>
      <c r="U4256" s="145">
        <v>4236</v>
      </c>
      <c r="V4256" s="145">
        <v>6569278.9600645974</v>
      </c>
    </row>
    <row r="4257" spans="1:22" x14ac:dyDescent="0.35">
      <c r="A4257" s="70">
        <f t="shared" si="75"/>
        <v>4238</v>
      </c>
      <c r="B4257" s="145">
        <v>948786.23310045898</v>
      </c>
      <c r="U4257" s="145">
        <v>4237</v>
      </c>
      <c r="V4257" s="145">
        <v>18182536.160853937</v>
      </c>
    </row>
    <row r="4258" spans="1:22" x14ac:dyDescent="0.35">
      <c r="A4258" s="70">
        <f t="shared" si="75"/>
        <v>4239</v>
      </c>
      <c r="B4258" s="145">
        <v>948786.23310045898</v>
      </c>
      <c r="U4258" s="145">
        <v>4238</v>
      </c>
      <c r="V4258" s="145">
        <v>5001170.284144979</v>
      </c>
    </row>
    <row r="4259" spans="1:22" x14ac:dyDescent="0.35">
      <c r="A4259" s="70">
        <f t="shared" si="75"/>
        <v>4240</v>
      </c>
      <c r="B4259" s="145">
        <v>948786.23310045898</v>
      </c>
      <c r="U4259" s="145">
        <v>4239</v>
      </c>
      <c r="V4259" s="145">
        <v>15948434.021915965</v>
      </c>
    </row>
    <row r="4260" spans="1:22" x14ac:dyDescent="0.35">
      <c r="A4260" s="70">
        <f t="shared" si="75"/>
        <v>4241</v>
      </c>
      <c r="B4260" s="145">
        <v>948786.23310045898</v>
      </c>
      <c r="U4260" s="145">
        <v>4240</v>
      </c>
      <c r="V4260" s="145">
        <v>-9758290.2990966886</v>
      </c>
    </row>
    <row r="4261" spans="1:22" x14ac:dyDescent="0.35">
      <c r="A4261" s="70">
        <f t="shared" si="75"/>
        <v>4242</v>
      </c>
      <c r="B4261" s="145">
        <v>948786.23310045898</v>
      </c>
      <c r="U4261" s="145">
        <v>4241</v>
      </c>
      <c r="V4261" s="145">
        <v>34670961.610304877</v>
      </c>
    </row>
    <row r="4262" spans="1:22" x14ac:dyDescent="0.35">
      <c r="A4262" s="70">
        <f t="shared" si="75"/>
        <v>4243</v>
      </c>
      <c r="B4262" s="145">
        <v>948786.23310045898</v>
      </c>
      <c r="U4262" s="145">
        <v>4242</v>
      </c>
      <c r="V4262" s="145">
        <v>39527060.087719731</v>
      </c>
    </row>
    <row r="4263" spans="1:22" x14ac:dyDescent="0.35">
      <c r="A4263" s="70">
        <f t="shared" si="75"/>
        <v>4244</v>
      </c>
      <c r="B4263" s="145">
        <v>948786.23310045898</v>
      </c>
      <c r="U4263" s="145">
        <v>4243</v>
      </c>
      <c r="V4263" s="145">
        <v>-32510894.648583625</v>
      </c>
    </row>
    <row r="4264" spans="1:22" x14ac:dyDescent="0.35">
      <c r="A4264" s="70">
        <f t="shared" si="75"/>
        <v>4245</v>
      </c>
      <c r="B4264" s="145">
        <v>948786.23310045898</v>
      </c>
      <c r="U4264" s="145">
        <v>4244</v>
      </c>
      <c r="V4264" s="145">
        <v>-3717293.1284900699</v>
      </c>
    </row>
    <row r="4265" spans="1:22" x14ac:dyDescent="0.35">
      <c r="A4265" s="70">
        <f t="shared" si="75"/>
        <v>4246</v>
      </c>
      <c r="B4265" s="145">
        <v>948786.23310045898</v>
      </c>
      <c r="U4265" s="145">
        <v>4245</v>
      </c>
      <c r="V4265" s="145">
        <v>13814975.219230037</v>
      </c>
    </row>
    <row r="4266" spans="1:22" x14ac:dyDescent="0.35">
      <c r="A4266" s="70">
        <f t="shared" si="75"/>
        <v>4247</v>
      </c>
      <c r="B4266" s="145">
        <v>948786.23310045898</v>
      </c>
      <c r="U4266" s="145">
        <v>4246</v>
      </c>
      <c r="V4266" s="145">
        <v>-3834434.4536953792</v>
      </c>
    </row>
    <row r="4267" spans="1:22" x14ac:dyDescent="0.35">
      <c r="A4267" s="70">
        <f t="shared" si="75"/>
        <v>4248</v>
      </c>
      <c r="B4267" s="145">
        <v>948786.23310045898</v>
      </c>
      <c r="U4267" s="145">
        <v>4247</v>
      </c>
      <c r="V4267" s="145">
        <v>23729251.776705224</v>
      </c>
    </row>
    <row r="4268" spans="1:22" x14ac:dyDescent="0.35">
      <c r="A4268" s="70">
        <f t="shared" si="75"/>
        <v>4249</v>
      </c>
      <c r="B4268" s="145">
        <v>948786.23310045898</v>
      </c>
      <c r="U4268" s="145">
        <v>4248</v>
      </c>
      <c r="V4268" s="145">
        <v>-17779565.938287478</v>
      </c>
    </row>
    <row r="4269" spans="1:22" x14ac:dyDescent="0.35">
      <c r="A4269" s="70">
        <f t="shared" si="75"/>
        <v>4250</v>
      </c>
      <c r="B4269" s="145">
        <v>948786.23310045898</v>
      </c>
      <c r="U4269" s="145">
        <v>4249</v>
      </c>
      <c r="V4269" s="145">
        <v>-7470019.5252205925</v>
      </c>
    </row>
    <row r="4270" spans="1:22" x14ac:dyDescent="0.35">
      <c r="A4270" s="70">
        <f t="shared" si="75"/>
        <v>4251</v>
      </c>
      <c r="B4270" s="145">
        <v>948786.23310045898</v>
      </c>
      <c r="U4270" s="145">
        <v>4250</v>
      </c>
      <c r="V4270" s="145">
        <v>20233328.096179672</v>
      </c>
    </row>
    <row r="4271" spans="1:22" x14ac:dyDescent="0.35">
      <c r="A4271" s="70">
        <f t="shared" si="75"/>
        <v>4252</v>
      </c>
      <c r="B4271" s="145">
        <v>948786.23310045898</v>
      </c>
      <c r="U4271" s="145">
        <v>4251</v>
      </c>
      <c r="V4271" s="145">
        <v>48628984.146667853</v>
      </c>
    </row>
    <row r="4272" spans="1:22" x14ac:dyDescent="0.35">
      <c r="A4272" s="70">
        <f t="shared" si="75"/>
        <v>4253</v>
      </c>
      <c r="B4272" s="145">
        <v>948786.23310045898</v>
      </c>
      <c r="U4272" s="145">
        <v>4252</v>
      </c>
      <c r="V4272" s="145">
        <v>32193161.218598194</v>
      </c>
    </row>
    <row r="4273" spans="1:22" x14ac:dyDescent="0.35">
      <c r="A4273" s="70">
        <f t="shared" si="75"/>
        <v>4254</v>
      </c>
      <c r="B4273" s="145">
        <v>948786.23310045898</v>
      </c>
      <c r="U4273" s="145">
        <v>4253</v>
      </c>
      <c r="V4273" s="145">
        <v>26858252.079926357</v>
      </c>
    </row>
    <row r="4274" spans="1:22" x14ac:dyDescent="0.35">
      <c r="A4274" s="70">
        <f t="shared" si="75"/>
        <v>4255</v>
      </c>
      <c r="B4274" s="145">
        <v>948786.23310045898</v>
      </c>
      <c r="U4274" s="145">
        <v>4254</v>
      </c>
      <c r="V4274" s="145">
        <v>-7346889.0409107339</v>
      </c>
    </row>
    <row r="4275" spans="1:22" x14ac:dyDescent="0.35">
      <c r="A4275" s="70">
        <f t="shared" si="75"/>
        <v>4256</v>
      </c>
      <c r="B4275" s="145">
        <v>948786.23310045898</v>
      </c>
      <c r="U4275" s="145">
        <v>4255</v>
      </c>
      <c r="V4275" s="145">
        <v>30516057.786833491</v>
      </c>
    </row>
    <row r="4276" spans="1:22" x14ac:dyDescent="0.35">
      <c r="A4276" s="70">
        <f t="shared" si="75"/>
        <v>4257</v>
      </c>
      <c r="B4276" s="145">
        <v>948786.23310045898</v>
      </c>
      <c r="U4276" s="145">
        <v>4256</v>
      </c>
      <c r="V4276" s="145">
        <v>-17737092.792358428</v>
      </c>
    </row>
    <row r="4277" spans="1:22" x14ac:dyDescent="0.35">
      <c r="A4277" s="70">
        <f t="shared" si="75"/>
        <v>4258</v>
      </c>
      <c r="B4277" s="145">
        <v>948786.23310045898</v>
      </c>
      <c r="U4277" s="145">
        <v>4257</v>
      </c>
      <c r="V4277" s="145">
        <v>-8168629.6291590109</v>
      </c>
    </row>
    <row r="4278" spans="1:22" x14ac:dyDescent="0.35">
      <c r="A4278" s="70">
        <f t="shared" si="75"/>
        <v>4259</v>
      </c>
      <c r="B4278" s="145">
        <v>948786.23310045898</v>
      </c>
      <c r="U4278" s="145">
        <v>4258</v>
      </c>
      <c r="V4278" s="145">
        <v>5521690.3731695898</v>
      </c>
    </row>
    <row r="4279" spans="1:22" x14ac:dyDescent="0.35">
      <c r="A4279" s="70">
        <f t="shared" si="75"/>
        <v>4260</v>
      </c>
      <c r="B4279" s="145">
        <v>948786.23310045898</v>
      </c>
      <c r="U4279" s="145">
        <v>4259</v>
      </c>
      <c r="V4279" s="145">
        <v>-885947.8798160702</v>
      </c>
    </row>
    <row r="4280" spans="1:22" x14ac:dyDescent="0.35">
      <c r="A4280" s="70">
        <f t="shared" si="75"/>
        <v>4261</v>
      </c>
      <c r="B4280" s="145">
        <v>948786.23310045898</v>
      </c>
      <c r="U4280" s="145">
        <v>4260</v>
      </c>
      <c r="V4280" s="145">
        <v>10212029.216491718</v>
      </c>
    </row>
    <row r="4281" spans="1:22" x14ac:dyDescent="0.35">
      <c r="A4281" s="70">
        <f t="shared" si="75"/>
        <v>4262</v>
      </c>
      <c r="B4281" s="145">
        <v>948786.23310045898</v>
      </c>
      <c r="U4281" s="145">
        <v>4261</v>
      </c>
      <c r="V4281" s="145">
        <v>-14842746.636445036</v>
      </c>
    </row>
    <row r="4282" spans="1:22" x14ac:dyDescent="0.35">
      <c r="A4282" s="70">
        <f t="shared" si="75"/>
        <v>4263</v>
      </c>
      <c r="B4282" s="145">
        <v>948786.23310045898</v>
      </c>
      <c r="U4282" s="145">
        <v>4262</v>
      </c>
      <c r="V4282" s="145">
        <v>23433860.961075179</v>
      </c>
    </row>
    <row r="4283" spans="1:22" x14ac:dyDescent="0.35">
      <c r="A4283" s="70">
        <f t="shared" si="75"/>
        <v>4264</v>
      </c>
      <c r="B4283" s="145">
        <v>948786.23310045898</v>
      </c>
      <c r="U4283" s="145">
        <v>4263</v>
      </c>
      <c r="V4283" s="145">
        <v>11844028.681027878</v>
      </c>
    </row>
    <row r="4284" spans="1:22" x14ac:dyDescent="0.35">
      <c r="A4284" s="70">
        <f t="shared" si="75"/>
        <v>4265</v>
      </c>
      <c r="B4284" s="145">
        <v>948786.23310045898</v>
      </c>
      <c r="U4284" s="145">
        <v>4264</v>
      </c>
      <c r="V4284" s="145">
        <v>-10602264.862925056</v>
      </c>
    </row>
    <row r="4285" spans="1:22" x14ac:dyDescent="0.35">
      <c r="A4285" s="70">
        <f t="shared" si="75"/>
        <v>4266</v>
      </c>
      <c r="B4285" s="145">
        <v>948786.23310045898</v>
      </c>
      <c r="U4285" s="145">
        <v>4265</v>
      </c>
      <c r="V4285" s="145">
        <v>-12987624.315637436</v>
      </c>
    </row>
    <row r="4286" spans="1:22" x14ac:dyDescent="0.35">
      <c r="A4286" s="70">
        <f t="shared" si="75"/>
        <v>4267</v>
      </c>
      <c r="B4286" s="145">
        <v>948786.23310045898</v>
      </c>
      <c r="U4286" s="145">
        <v>4266</v>
      </c>
      <c r="V4286" s="145">
        <v>-3069291.0274045691</v>
      </c>
    </row>
    <row r="4287" spans="1:22" x14ac:dyDescent="0.35">
      <c r="A4287" s="70">
        <f t="shared" si="75"/>
        <v>4268</v>
      </c>
      <c r="B4287" s="145">
        <v>948786.23310045898</v>
      </c>
      <c r="U4287" s="145">
        <v>4267</v>
      </c>
      <c r="V4287" s="145">
        <v>12885296.316990927</v>
      </c>
    </row>
    <row r="4288" spans="1:22" x14ac:dyDescent="0.35">
      <c r="A4288" s="70">
        <f t="shared" si="75"/>
        <v>4269</v>
      </c>
      <c r="B4288" s="145">
        <v>948786.23310045898</v>
      </c>
      <c r="U4288" s="145">
        <v>4268</v>
      </c>
      <c r="V4288" s="145">
        <v>31362595.7370966</v>
      </c>
    </row>
    <row r="4289" spans="1:22" x14ac:dyDescent="0.35">
      <c r="A4289" s="70">
        <f t="shared" si="75"/>
        <v>4270</v>
      </c>
      <c r="B4289" s="145">
        <v>948786.23310045898</v>
      </c>
      <c r="U4289" s="145">
        <v>4269</v>
      </c>
      <c r="V4289" s="145">
        <v>14299822.60816142</v>
      </c>
    </row>
    <row r="4290" spans="1:22" x14ac:dyDescent="0.35">
      <c r="A4290" s="70">
        <f t="shared" si="75"/>
        <v>4271</v>
      </c>
      <c r="B4290" s="145">
        <v>948786.23310045898</v>
      </c>
      <c r="U4290" s="145">
        <v>4270</v>
      </c>
      <c r="V4290" s="145">
        <v>26700632.415793166</v>
      </c>
    </row>
    <row r="4291" spans="1:22" x14ac:dyDescent="0.35">
      <c r="A4291" s="70">
        <f t="shared" si="75"/>
        <v>4272</v>
      </c>
      <c r="B4291" s="145">
        <v>948786.23310045898</v>
      </c>
      <c r="U4291" s="145">
        <v>4271</v>
      </c>
      <c r="V4291" s="145">
        <v>-24243931.042902812</v>
      </c>
    </row>
    <row r="4292" spans="1:22" x14ac:dyDescent="0.35">
      <c r="A4292" s="70">
        <f t="shared" si="75"/>
        <v>4273</v>
      </c>
      <c r="B4292" s="145">
        <v>948786.23310045898</v>
      </c>
      <c r="U4292" s="145">
        <v>4272</v>
      </c>
      <c r="V4292" s="145">
        <v>10018547.772518706</v>
      </c>
    </row>
    <row r="4293" spans="1:22" x14ac:dyDescent="0.35">
      <c r="A4293" s="70">
        <f t="shared" si="75"/>
        <v>4274</v>
      </c>
      <c r="B4293" s="145">
        <v>948786.23310045898</v>
      </c>
      <c r="U4293" s="145">
        <v>4273</v>
      </c>
      <c r="V4293" s="145">
        <v>24915908.466272555</v>
      </c>
    </row>
    <row r="4294" spans="1:22" x14ac:dyDescent="0.35">
      <c r="A4294" s="70">
        <f t="shared" si="75"/>
        <v>4275</v>
      </c>
      <c r="B4294" s="145">
        <v>948786.23310045898</v>
      </c>
      <c r="U4294" s="145">
        <v>4274</v>
      </c>
      <c r="V4294" s="145">
        <v>6134066.3234919943</v>
      </c>
    </row>
    <row r="4295" spans="1:22" x14ac:dyDescent="0.35">
      <c r="A4295" s="70">
        <f t="shared" si="75"/>
        <v>4276</v>
      </c>
      <c r="B4295" s="145">
        <v>948786.23310045898</v>
      </c>
      <c r="U4295" s="145">
        <v>4275</v>
      </c>
      <c r="V4295" s="145">
        <v>5284041.3499259427</v>
      </c>
    </row>
    <row r="4296" spans="1:22" x14ac:dyDescent="0.35">
      <c r="A4296" s="70">
        <f t="shared" si="75"/>
        <v>4277</v>
      </c>
      <c r="B4296" s="145">
        <v>948786.23310045898</v>
      </c>
      <c r="U4296" s="145">
        <v>4276</v>
      </c>
      <c r="V4296" s="145">
        <v>-2498916.6868702173</v>
      </c>
    </row>
    <row r="4297" spans="1:22" x14ac:dyDescent="0.35">
      <c r="A4297" s="70">
        <f t="shared" si="75"/>
        <v>4278</v>
      </c>
      <c r="B4297" s="145">
        <v>948786.23310045898</v>
      </c>
      <c r="U4297" s="145">
        <v>4277</v>
      </c>
      <c r="V4297" s="145">
        <v>23662149.661466412</v>
      </c>
    </row>
    <row r="4298" spans="1:22" x14ac:dyDescent="0.35">
      <c r="A4298" s="70">
        <f t="shared" si="75"/>
        <v>4279</v>
      </c>
      <c r="B4298" s="145">
        <v>948786.23310045898</v>
      </c>
      <c r="U4298" s="145">
        <v>4278</v>
      </c>
      <c r="V4298" s="145">
        <v>23282599.626210578</v>
      </c>
    </row>
    <row r="4299" spans="1:22" x14ac:dyDescent="0.35">
      <c r="A4299" s="70">
        <f t="shared" si="75"/>
        <v>4280</v>
      </c>
      <c r="B4299" s="145">
        <v>948786.23310045898</v>
      </c>
      <c r="U4299" s="145">
        <v>4279</v>
      </c>
      <c r="V4299" s="145">
        <v>15741510.928888276</v>
      </c>
    </row>
    <row r="4300" spans="1:22" x14ac:dyDescent="0.35">
      <c r="A4300" s="70">
        <f t="shared" si="75"/>
        <v>4281</v>
      </c>
      <c r="B4300" s="145">
        <v>948786.23310045898</v>
      </c>
      <c r="U4300" s="145">
        <v>4280</v>
      </c>
      <c r="V4300" s="145">
        <v>43313519.561061487</v>
      </c>
    </row>
    <row r="4301" spans="1:22" x14ac:dyDescent="0.35">
      <c r="A4301" s="70">
        <f t="shared" si="75"/>
        <v>4282</v>
      </c>
      <c r="B4301" s="145">
        <v>948786.23310045898</v>
      </c>
      <c r="U4301" s="145">
        <v>4281</v>
      </c>
      <c r="V4301" s="145">
        <v>8549537.3311257251</v>
      </c>
    </row>
    <row r="4302" spans="1:22" x14ac:dyDescent="0.35">
      <c r="A4302" s="70">
        <f t="shared" si="75"/>
        <v>4283</v>
      </c>
      <c r="B4302" s="145">
        <v>948786.23310045898</v>
      </c>
      <c r="U4302" s="145">
        <v>4282</v>
      </c>
      <c r="V4302" s="145">
        <v>7024020.2357951626</v>
      </c>
    </row>
    <row r="4303" spans="1:22" x14ac:dyDescent="0.35">
      <c r="A4303" s="70">
        <f t="shared" si="75"/>
        <v>4284</v>
      </c>
      <c r="B4303" s="145">
        <v>948786.23310045898</v>
      </c>
      <c r="U4303" s="145">
        <v>4283</v>
      </c>
      <c r="V4303" s="145">
        <v>-21831466.333922748</v>
      </c>
    </row>
    <row r="4304" spans="1:22" x14ac:dyDescent="0.35">
      <c r="A4304" s="70">
        <f t="shared" si="75"/>
        <v>4285</v>
      </c>
      <c r="B4304" s="145">
        <v>948786.23310045898</v>
      </c>
      <c r="U4304" s="145">
        <v>4284</v>
      </c>
      <c r="V4304" s="145">
        <v>1066366.8565180711</v>
      </c>
    </row>
    <row r="4305" spans="1:22" x14ac:dyDescent="0.35">
      <c r="A4305" s="70">
        <f t="shared" si="75"/>
        <v>4286</v>
      </c>
      <c r="B4305" s="145">
        <v>948786.23310045898</v>
      </c>
      <c r="U4305" s="145">
        <v>4285</v>
      </c>
      <c r="V4305" s="145">
        <v>42035835.477762729</v>
      </c>
    </row>
    <row r="4306" spans="1:22" x14ac:dyDescent="0.35">
      <c r="A4306" s="70">
        <f t="shared" si="75"/>
        <v>4287</v>
      </c>
      <c r="B4306" s="145">
        <v>948786.23310045898</v>
      </c>
      <c r="U4306" s="145">
        <v>4286</v>
      </c>
      <c r="V4306" s="145">
        <v>-1128327.843466945</v>
      </c>
    </row>
    <row r="4307" spans="1:22" x14ac:dyDescent="0.35">
      <c r="A4307" s="70">
        <f t="shared" si="75"/>
        <v>4288</v>
      </c>
      <c r="B4307" s="145">
        <v>948786.23310045898</v>
      </c>
      <c r="U4307" s="145">
        <v>4287</v>
      </c>
      <c r="V4307" s="145">
        <v>26683366.312765282</v>
      </c>
    </row>
    <row r="4308" spans="1:22" x14ac:dyDescent="0.35">
      <c r="A4308" s="70">
        <f t="shared" si="75"/>
        <v>4289</v>
      </c>
      <c r="B4308" s="145">
        <v>948786.23310045898</v>
      </c>
      <c r="U4308" s="145">
        <v>4288</v>
      </c>
      <c r="V4308" s="145">
        <v>-3850831.1744107306</v>
      </c>
    </row>
    <row r="4309" spans="1:22" x14ac:dyDescent="0.35">
      <c r="A4309" s="70">
        <f t="shared" si="75"/>
        <v>4290</v>
      </c>
      <c r="B4309" s="145">
        <v>948786.23310045898</v>
      </c>
      <c r="U4309" s="145">
        <v>4289</v>
      </c>
      <c r="V4309" s="145">
        <v>-9009370.9405882899</v>
      </c>
    </row>
    <row r="4310" spans="1:22" x14ac:dyDescent="0.35">
      <c r="A4310" s="70">
        <f t="shared" ref="A4310:A4373" si="76">A4309+1</f>
        <v>4291</v>
      </c>
      <c r="B4310" s="145">
        <v>948786.23310045898</v>
      </c>
      <c r="U4310" s="145">
        <v>4290</v>
      </c>
      <c r="V4310" s="145">
        <v>10515893.804471359</v>
      </c>
    </row>
    <row r="4311" spans="1:22" x14ac:dyDescent="0.35">
      <c r="A4311" s="70">
        <f t="shared" si="76"/>
        <v>4292</v>
      </c>
      <c r="B4311" s="145">
        <v>948786.23310045898</v>
      </c>
      <c r="U4311" s="145">
        <v>4291</v>
      </c>
      <c r="V4311" s="145">
        <v>24590706.62464248</v>
      </c>
    </row>
    <row r="4312" spans="1:22" x14ac:dyDescent="0.35">
      <c r="A4312" s="70">
        <f t="shared" si="76"/>
        <v>4293</v>
      </c>
      <c r="B4312" s="145">
        <v>948786.23310045898</v>
      </c>
      <c r="U4312" s="145">
        <v>4292</v>
      </c>
      <c r="V4312" s="145">
        <v>-33865.627733618021</v>
      </c>
    </row>
    <row r="4313" spans="1:22" x14ac:dyDescent="0.35">
      <c r="A4313" s="70">
        <f t="shared" si="76"/>
        <v>4294</v>
      </c>
      <c r="B4313" s="145">
        <v>948786.23310045898</v>
      </c>
      <c r="U4313" s="145">
        <v>4293</v>
      </c>
      <c r="V4313" s="145">
        <v>24808450.741024494</v>
      </c>
    </row>
    <row r="4314" spans="1:22" x14ac:dyDescent="0.35">
      <c r="A4314" s="70">
        <f t="shared" si="76"/>
        <v>4295</v>
      </c>
      <c r="B4314" s="145">
        <v>948786.23310045898</v>
      </c>
      <c r="U4314" s="145">
        <v>4294</v>
      </c>
      <c r="V4314" s="145">
        <v>18923970.166358605</v>
      </c>
    </row>
    <row r="4315" spans="1:22" x14ac:dyDescent="0.35">
      <c r="A4315" s="70">
        <f t="shared" si="76"/>
        <v>4296</v>
      </c>
      <c r="B4315" s="145">
        <v>948786.23310045898</v>
      </c>
      <c r="U4315" s="145">
        <v>4295</v>
      </c>
      <c r="V4315" s="145">
        <v>-13379776.009533089</v>
      </c>
    </row>
    <row r="4316" spans="1:22" x14ac:dyDescent="0.35">
      <c r="A4316" s="70">
        <f t="shared" si="76"/>
        <v>4297</v>
      </c>
      <c r="B4316" s="145">
        <v>948786.23310045898</v>
      </c>
      <c r="U4316" s="145">
        <v>4296</v>
      </c>
      <c r="V4316" s="145">
        <v>22875351.498184334</v>
      </c>
    </row>
    <row r="4317" spans="1:22" x14ac:dyDescent="0.35">
      <c r="A4317" s="70">
        <f t="shared" si="76"/>
        <v>4298</v>
      </c>
      <c r="B4317" s="145">
        <v>948786.23310045898</v>
      </c>
      <c r="U4317" s="145">
        <v>4297</v>
      </c>
      <c r="V4317" s="145">
        <v>12237929.743947651</v>
      </c>
    </row>
    <row r="4318" spans="1:22" x14ac:dyDescent="0.35">
      <c r="A4318" s="70">
        <f t="shared" si="76"/>
        <v>4299</v>
      </c>
      <c r="B4318" s="145">
        <v>948786.23310045898</v>
      </c>
      <c r="U4318" s="145">
        <v>4298</v>
      </c>
      <c r="V4318" s="145">
        <v>24288605.949835427</v>
      </c>
    </row>
    <row r="4319" spans="1:22" x14ac:dyDescent="0.35">
      <c r="A4319" s="70">
        <f t="shared" si="76"/>
        <v>4300</v>
      </c>
      <c r="B4319" s="145">
        <v>948786.23310045898</v>
      </c>
      <c r="U4319" s="145">
        <v>4299</v>
      </c>
      <c r="V4319" s="145">
        <v>-2736518.022513587</v>
      </c>
    </row>
    <row r="4320" spans="1:22" x14ac:dyDescent="0.35">
      <c r="A4320" s="70">
        <f t="shared" si="76"/>
        <v>4301</v>
      </c>
      <c r="B4320" s="145">
        <v>948786.23310045898</v>
      </c>
      <c r="U4320" s="145">
        <v>4300</v>
      </c>
      <c r="V4320" s="145">
        <v>43273968.135507405</v>
      </c>
    </row>
    <row r="4321" spans="1:22" x14ac:dyDescent="0.35">
      <c r="A4321" s="70">
        <f t="shared" si="76"/>
        <v>4302</v>
      </c>
      <c r="B4321" s="145">
        <v>948786.23310045898</v>
      </c>
      <c r="U4321" s="145">
        <v>4301</v>
      </c>
      <c r="V4321" s="145">
        <v>854368.17830679938</v>
      </c>
    </row>
    <row r="4322" spans="1:22" x14ac:dyDescent="0.35">
      <c r="A4322" s="70">
        <f t="shared" si="76"/>
        <v>4303</v>
      </c>
      <c r="B4322" s="145">
        <v>948786.23310045898</v>
      </c>
      <c r="U4322" s="145">
        <v>4302</v>
      </c>
      <c r="V4322" s="145">
        <v>12929054.237217367</v>
      </c>
    </row>
    <row r="4323" spans="1:22" x14ac:dyDescent="0.35">
      <c r="A4323" s="70">
        <f t="shared" si="76"/>
        <v>4304</v>
      </c>
      <c r="B4323" s="145">
        <v>948786.23310045898</v>
      </c>
      <c r="U4323" s="145">
        <v>4303</v>
      </c>
      <c r="V4323" s="145">
        <v>14130691.135125048</v>
      </c>
    </row>
    <row r="4324" spans="1:22" x14ac:dyDescent="0.35">
      <c r="A4324" s="70">
        <f t="shared" si="76"/>
        <v>4305</v>
      </c>
      <c r="B4324" s="145">
        <v>948786.23310045898</v>
      </c>
      <c r="U4324" s="145">
        <v>4304</v>
      </c>
      <c r="V4324" s="145">
        <v>10933423.248039164</v>
      </c>
    </row>
    <row r="4325" spans="1:22" x14ac:dyDescent="0.35">
      <c r="A4325" s="70">
        <f t="shared" si="76"/>
        <v>4306</v>
      </c>
      <c r="B4325" s="145">
        <v>948786.23310045898</v>
      </c>
      <c r="U4325" s="145">
        <v>4305</v>
      </c>
      <c r="V4325" s="145">
        <v>22190730.493800677</v>
      </c>
    </row>
    <row r="4326" spans="1:22" x14ac:dyDescent="0.35">
      <c r="A4326" s="70">
        <f t="shared" si="76"/>
        <v>4307</v>
      </c>
      <c r="B4326" s="145">
        <v>948786.23310045898</v>
      </c>
      <c r="U4326" s="145">
        <v>4306</v>
      </c>
      <c r="V4326" s="145">
        <v>7110690.6427045017</v>
      </c>
    </row>
    <row r="4327" spans="1:22" x14ac:dyDescent="0.35">
      <c r="A4327" s="70">
        <f t="shared" si="76"/>
        <v>4308</v>
      </c>
      <c r="B4327" s="145">
        <v>948786.23310045898</v>
      </c>
      <c r="U4327" s="145">
        <v>4307</v>
      </c>
      <c r="V4327" s="145">
        <v>42163009.893033884</v>
      </c>
    </row>
    <row r="4328" spans="1:22" x14ac:dyDescent="0.35">
      <c r="A4328" s="70">
        <f t="shared" si="76"/>
        <v>4309</v>
      </c>
      <c r="B4328" s="145">
        <v>948786.23310045898</v>
      </c>
      <c r="U4328" s="145">
        <v>4308</v>
      </c>
      <c r="V4328" s="145">
        <v>-473421.43883370981</v>
      </c>
    </row>
    <row r="4329" spans="1:22" x14ac:dyDescent="0.35">
      <c r="A4329" s="70">
        <f t="shared" si="76"/>
        <v>4310</v>
      </c>
      <c r="B4329" s="145">
        <v>948786.23310045898</v>
      </c>
      <c r="U4329" s="145">
        <v>4309</v>
      </c>
      <c r="V4329" s="145">
        <v>17637587.551774401</v>
      </c>
    </row>
    <row r="4330" spans="1:22" x14ac:dyDescent="0.35">
      <c r="A4330" s="70">
        <f t="shared" si="76"/>
        <v>4311</v>
      </c>
      <c r="B4330" s="145">
        <v>948786.23310045898</v>
      </c>
      <c r="U4330" s="145">
        <v>4310</v>
      </c>
      <c r="V4330" s="145">
        <v>30383349.716708753</v>
      </c>
    </row>
    <row r="4331" spans="1:22" x14ac:dyDescent="0.35">
      <c r="A4331" s="70">
        <f t="shared" si="76"/>
        <v>4312</v>
      </c>
      <c r="B4331" s="145">
        <v>948786.23310045898</v>
      </c>
      <c r="U4331" s="145">
        <v>4311</v>
      </c>
      <c r="V4331" s="145">
        <v>-14128919.104243128</v>
      </c>
    </row>
    <row r="4332" spans="1:22" x14ac:dyDescent="0.35">
      <c r="A4332" s="70">
        <f t="shared" si="76"/>
        <v>4313</v>
      </c>
      <c r="B4332" s="145">
        <v>948786.23310045898</v>
      </c>
      <c r="U4332" s="145">
        <v>4312</v>
      </c>
      <c r="V4332" s="145">
        <v>-19309684.810107157</v>
      </c>
    </row>
    <row r="4333" spans="1:22" x14ac:dyDescent="0.35">
      <c r="A4333" s="70">
        <f t="shared" si="76"/>
        <v>4314</v>
      </c>
      <c r="B4333" s="145">
        <v>948786.23310045898</v>
      </c>
      <c r="U4333" s="145">
        <v>4313</v>
      </c>
      <c r="V4333" s="145">
        <v>3947465.5857426934</v>
      </c>
    </row>
    <row r="4334" spans="1:22" x14ac:dyDescent="0.35">
      <c r="A4334" s="70">
        <f t="shared" si="76"/>
        <v>4315</v>
      </c>
      <c r="B4334" s="145">
        <v>948786.23310045898</v>
      </c>
      <c r="U4334" s="145">
        <v>4314</v>
      </c>
      <c r="V4334" s="145">
        <v>-6601644.7114038859</v>
      </c>
    </row>
    <row r="4335" spans="1:22" x14ac:dyDescent="0.35">
      <c r="A4335" s="70">
        <f t="shared" si="76"/>
        <v>4316</v>
      </c>
      <c r="B4335" s="145">
        <v>948786.23310045898</v>
      </c>
      <c r="U4335" s="145">
        <v>4315</v>
      </c>
      <c r="V4335" s="145">
        <v>-24144616.906809967</v>
      </c>
    </row>
    <row r="4336" spans="1:22" x14ac:dyDescent="0.35">
      <c r="A4336" s="70">
        <f t="shared" si="76"/>
        <v>4317</v>
      </c>
      <c r="B4336" s="145">
        <v>948786.23310045898</v>
      </c>
      <c r="U4336" s="145">
        <v>4316</v>
      </c>
      <c r="V4336" s="145">
        <v>4154891.3218747415</v>
      </c>
    </row>
    <row r="4337" spans="1:22" x14ac:dyDescent="0.35">
      <c r="A4337" s="70">
        <f t="shared" si="76"/>
        <v>4318</v>
      </c>
      <c r="B4337" s="145">
        <v>948786.23310045898</v>
      </c>
      <c r="U4337" s="145">
        <v>4317</v>
      </c>
      <c r="V4337" s="145">
        <v>11815378.305567265</v>
      </c>
    </row>
    <row r="4338" spans="1:22" x14ac:dyDescent="0.35">
      <c r="A4338" s="70">
        <f t="shared" si="76"/>
        <v>4319</v>
      </c>
      <c r="B4338" s="145">
        <v>948786.23310045898</v>
      </c>
      <c r="U4338" s="145">
        <v>4318</v>
      </c>
      <c r="V4338" s="145">
        <v>-6235753.7209504358</v>
      </c>
    </row>
    <row r="4339" spans="1:22" x14ac:dyDescent="0.35">
      <c r="A4339" s="70">
        <f t="shared" si="76"/>
        <v>4320</v>
      </c>
      <c r="B4339" s="145">
        <v>948786.23310045898</v>
      </c>
      <c r="U4339" s="145">
        <v>4319</v>
      </c>
      <c r="V4339" s="145">
        <v>6997248.3370933048</v>
      </c>
    </row>
    <row r="4340" spans="1:22" x14ac:dyDescent="0.35">
      <c r="A4340" s="70">
        <f t="shared" si="76"/>
        <v>4321</v>
      </c>
      <c r="B4340" s="145">
        <v>948786.23310045898</v>
      </c>
      <c r="U4340" s="145">
        <v>4320</v>
      </c>
      <c r="V4340" s="145">
        <v>42834299.391310886</v>
      </c>
    </row>
    <row r="4341" spans="1:22" x14ac:dyDescent="0.35">
      <c r="A4341" s="70">
        <f t="shared" si="76"/>
        <v>4322</v>
      </c>
      <c r="B4341" s="145">
        <v>948786.23310045898</v>
      </c>
      <c r="U4341" s="145">
        <v>4321</v>
      </c>
      <c r="V4341" s="145">
        <v>14726367.844680324</v>
      </c>
    </row>
    <row r="4342" spans="1:22" x14ac:dyDescent="0.35">
      <c r="A4342" s="70">
        <f t="shared" si="76"/>
        <v>4323</v>
      </c>
      <c r="B4342" s="145">
        <v>948786.23310045898</v>
      </c>
      <c r="U4342" s="145">
        <v>4322</v>
      </c>
      <c r="V4342" s="145">
        <v>883941.32742444053</v>
      </c>
    </row>
    <row r="4343" spans="1:22" x14ac:dyDescent="0.35">
      <c r="A4343" s="70">
        <f t="shared" si="76"/>
        <v>4324</v>
      </c>
      <c r="B4343" s="145">
        <v>948786.23310045898</v>
      </c>
      <c r="U4343" s="145">
        <v>4323</v>
      </c>
      <c r="V4343" s="145">
        <v>26267877.513055597</v>
      </c>
    </row>
    <row r="4344" spans="1:22" x14ac:dyDescent="0.35">
      <c r="A4344" s="70">
        <f t="shared" si="76"/>
        <v>4325</v>
      </c>
      <c r="B4344" s="145">
        <v>948786.23310045898</v>
      </c>
      <c r="U4344" s="145">
        <v>4324</v>
      </c>
      <c r="V4344" s="145">
        <v>2621123.5848002322</v>
      </c>
    </row>
    <row r="4345" spans="1:22" x14ac:dyDescent="0.35">
      <c r="A4345" s="70">
        <f t="shared" si="76"/>
        <v>4326</v>
      </c>
      <c r="B4345" s="145">
        <v>948786.23310045898</v>
      </c>
      <c r="U4345" s="145">
        <v>4325</v>
      </c>
      <c r="V4345" s="145">
        <v>1723810.9036989324</v>
      </c>
    </row>
    <row r="4346" spans="1:22" x14ac:dyDescent="0.35">
      <c r="A4346" s="70">
        <f t="shared" si="76"/>
        <v>4327</v>
      </c>
      <c r="B4346" s="145">
        <v>948786.23310045898</v>
      </c>
      <c r="U4346" s="145">
        <v>4326</v>
      </c>
      <c r="V4346" s="145">
        <v>-1296760.6898205169</v>
      </c>
    </row>
    <row r="4347" spans="1:22" x14ac:dyDescent="0.35">
      <c r="A4347" s="70">
        <f t="shared" si="76"/>
        <v>4328</v>
      </c>
      <c r="B4347" s="145">
        <v>948786.23310045898</v>
      </c>
      <c r="U4347" s="145">
        <v>4327</v>
      </c>
      <c r="V4347" s="145">
        <v>372046.76721918583</v>
      </c>
    </row>
    <row r="4348" spans="1:22" x14ac:dyDescent="0.35">
      <c r="A4348" s="70">
        <f t="shared" si="76"/>
        <v>4329</v>
      </c>
      <c r="B4348" s="145">
        <v>948786.23310045898</v>
      </c>
      <c r="U4348" s="145">
        <v>4328</v>
      </c>
      <c r="V4348" s="145">
        <v>4546160.4590451904</v>
      </c>
    </row>
    <row r="4349" spans="1:22" x14ac:dyDescent="0.35">
      <c r="A4349" s="70">
        <f t="shared" si="76"/>
        <v>4330</v>
      </c>
      <c r="B4349" s="145">
        <v>948786.23310045898</v>
      </c>
      <c r="U4349" s="145">
        <v>4329</v>
      </c>
      <c r="V4349" s="145">
        <v>12252240.391004179</v>
      </c>
    </row>
    <row r="4350" spans="1:22" x14ac:dyDescent="0.35">
      <c r="A4350" s="70">
        <f t="shared" si="76"/>
        <v>4331</v>
      </c>
      <c r="B4350" s="145">
        <v>948786.23310045898</v>
      </c>
      <c r="U4350" s="145">
        <v>4330</v>
      </c>
      <c r="V4350" s="145">
        <v>2542485.5157559328</v>
      </c>
    </row>
    <row r="4351" spans="1:22" x14ac:dyDescent="0.35">
      <c r="A4351" s="70">
        <f t="shared" si="76"/>
        <v>4332</v>
      </c>
      <c r="B4351" s="145">
        <v>948786.23310045898</v>
      </c>
      <c r="U4351" s="145">
        <v>4331</v>
      </c>
      <c r="V4351" s="145">
        <v>-15383760.712597433</v>
      </c>
    </row>
    <row r="4352" spans="1:22" x14ac:dyDescent="0.35">
      <c r="A4352" s="70">
        <f t="shared" si="76"/>
        <v>4333</v>
      </c>
      <c r="B4352" s="145">
        <v>948786.23310045898</v>
      </c>
      <c r="U4352" s="145">
        <v>4332</v>
      </c>
      <c r="V4352" s="145">
        <v>3823348.7272747308</v>
      </c>
    </row>
    <row r="4353" spans="1:22" x14ac:dyDescent="0.35">
      <c r="A4353" s="70">
        <f t="shared" si="76"/>
        <v>4334</v>
      </c>
      <c r="B4353" s="145">
        <v>948786.23310045898</v>
      </c>
      <c r="U4353" s="145">
        <v>4333</v>
      </c>
      <c r="V4353" s="145">
        <v>28216552.05405581</v>
      </c>
    </row>
    <row r="4354" spans="1:22" x14ac:dyDescent="0.35">
      <c r="A4354" s="70">
        <f t="shared" si="76"/>
        <v>4335</v>
      </c>
      <c r="B4354" s="145">
        <v>948786.23310045898</v>
      </c>
      <c r="U4354" s="145">
        <v>4334</v>
      </c>
      <c r="V4354" s="145">
        <v>-22865649.103663348</v>
      </c>
    </row>
    <row r="4355" spans="1:22" x14ac:dyDescent="0.35">
      <c r="A4355" s="70">
        <f t="shared" si="76"/>
        <v>4336</v>
      </c>
      <c r="B4355" s="145">
        <v>948786.23310045898</v>
      </c>
      <c r="U4355" s="145">
        <v>4335</v>
      </c>
      <c r="V4355" s="145">
        <v>24030253.105781846</v>
      </c>
    </row>
    <row r="4356" spans="1:22" x14ac:dyDescent="0.35">
      <c r="A4356" s="70">
        <f t="shared" si="76"/>
        <v>4337</v>
      </c>
      <c r="B4356" s="145">
        <v>948786.23310045898</v>
      </c>
      <c r="U4356" s="145">
        <v>4336</v>
      </c>
      <c r="V4356" s="145">
        <v>17307527.622231722</v>
      </c>
    </row>
    <row r="4357" spans="1:22" x14ac:dyDescent="0.35">
      <c r="A4357" s="70">
        <f t="shared" si="76"/>
        <v>4338</v>
      </c>
      <c r="B4357" s="145">
        <v>948786.23310045898</v>
      </c>
      <c r="U4357" s="145">
        <v>4337</v>
      </c>
      <c r="V4357" s="145">
        <v>14565568.405323006</v>
      </c>
    </row>
    <row r="4358" spans="1:22" x14ac:dyDescent="0.35">
      <c r="A4358" s="70">
        <f t="shared" si="76"/>
        <v>4339</v>
      </c>
      <c r="B4358" s="145">
        <v>948786.23310045898</v>
      </c>
      <c r="U4358" s="145">
        <v>4338</v>
      </c>
      <c r="V4358" s="145">
        <v>18758402.836955782</v>
      </c>
    </row>
    <row r="4359" spans="1:22" x14ac:dyDescent="0.35">
      <c r="A4359" s="70">
        <f t="shared" si="76"/>
        <v>4340</v>
      </c>
      <c r="B4359" s="145">
        <v>948786.23310045898</v>
      </c>
      <c r="U4359" s="145">
        <v>4339</v>
      </c>
      <c r="V4359" s="145">
        <v>22158008.343615949</v>
      </c>
    </row>
    <row r="4360" spans="1:22" x14ac:dyDescent="0.35">
      <c r="A4360" s="70">
        <f t="shared" si="76"/>
        <v>4341</v>
      </c>
      <c r="B4360" s="145">
        <v>948786.23310045898</v>
      </c>
      <c r="U4360" s="145">
        <v>4340</v>
      </c>
      <c r="V4360" s="145">
        <v>24617470.97825373</v>
      </c>
    </row>
    <row r="4361" spans="1:22" x14ac:dyDescent="0.35">
      <c r="A4361" s="70">
        <f t="shared" si="76"/>
        <v>4342</v>
      </c>
      <c r="B4361" s="145">
        <v>948786.23310045898</v>
      </c>
      <c r="U4361" s="145">
        <v>4341</v>
      </c>
      <c r="V4361" s="145">
        <v>-13279549.023974977</v>
      </c>
    </row>
    <row r="4362" spans="1:22" x14ac:dyDescent="0.35">
      <c r="A4362" s="70">
        <f t="shared" si="76"/>
        <v>4343</v>
      </c>
      <c r="B4362" s="145">
        <v>948786.23310045898</v>
      </c>
      <c r="U4362" s="145">
        <v>4342</v>
      </c>
      <c r="V4362" s="145">
        <v>16996587.643442228</v>
      </c>
    </row>
    <row r="4363" spans="1:22" x14ac:dyDescent="0.35">
      <c r="A4363" s="70">
        <f t="shared" si="76"/>
        <v>4344</v>
      </c>
      <c r="B4363" s="145">
        <v>948786.23310045898</v>
      </c>
      <c r="U4363" s="145">
        <v>4343</v>
      </c>
      <c r="V4363" s="145">
        <v>9815301.0506023057</v>
      </c>
    </row>
    <row r="4364" spans="1:22" x14ac:dyDescent="0.35">
      <c r="A4364" s="70">
        <f t="shared" si="76"/>
        <v>4345</v>
      </c>
      <c r="B4364" s="145">
        <v>948786.23310045898</v>
      </c>
      <c r="U4364" s="145">
        <v>4344</v>
      </c>
      <c r="V4364" s="145">
        <v>27807942.572787475</v>
      </c>
    </row>
    <row r="4365" spans="1:22" x14ac:dyDescent="0.35">
      <c r="A4365" s="70">
        <f t="shared" si="76"/>
        <v>4346</v>
      </c>
      <c r="B4365" s="145">
        <v>948786.23310045898</v>
      </c>
      <c r="U4365" s="145">
        <v>4345</v>
      </c>
      <c r="V4365" s="145">
        <v>11893241.691323776</v>
      </c>
    </row>
    <row r="4366" spans="1:22" x14ac:dyDescent="0.35">
      <c r="A4366" s="70">
        <f t="shared" si="76"/>
        <v>4347</v>
      </c>
      <c r="B4366" s="145">
        <v>948786.23310045898</v>
      </c>
      <c r="U4366" s="145">
        <v>4346</v>
      </c>
      <c r="V4366" s="145">
        <v>-3928582.3434700854</v>
      </c>
    </row>
    <row r="4367" spans="1:22" x14ac:dyDescent="0.35">
      <c r="A4367" s="70">
        <f t="shared" si="76"/>
        <v>4348</v>
      </c>
      <c r="B4367" s="145">
        <v>948786.23310045898</v>
      </c>
      <c r="U4367" s="145">
        <v>4347</v>
      </c>
      <c r="V4367" s="145">
        <v>8716671.0027149022</v>
      </c>
    </row>
    <row r="4368" spans="1:22" x14ac:dyDescent="0.35">
      <c r="A4368" s="70">
        <f t="shared" si="76"/>
        <v>4349</v>
      </c>
      <c r="B4368" s="145">
        <v>948786.23310045898</v>
      </c>
      <c r="U4368" s="145">
        <v>4348</v>
      </c>
      <c r="V4368" s="145">
        <v>5566931.1111796387</v>
      </c>
    </row>
    <row r="4369" spans="1:22" x14ac:dyDescent="0.35">
      <c r="A4369" s="70">
        <f t="shared" si="76"/>
        <v>4350</v>
      </c>
      <c r="B4369" s="145">
        <v>948786.23310045898</v>
      </c>
      <c r="U4369" s="145">
        <v>4349</v>
      </c>
      <c r="V4369" s="145">
        <v>10821694.688443188</v>
      </c>
    </row>
    <row r="4370" spans="1:22" x14ac:dyDescent="0.35">
      <c r="A4370" s="70">
        <f t="shared" si="76"/>
        <v>4351</v>
      </c>
      <c r="B4370" s="145">
        <v>948786.23310045898</v>
      </c>
      <c r="U4370" s="145">
        <v>4350</v>
      </c>
      <c r="V4370" s="145">
        <v>10930527.629676804</v>
      </c>
    </row>
    <row r="4371" spans="1:22" x14ac:dyDescent="0.35">
      <c r="A4371" s="70">
        <f t="shared" si="76"/>
        <v>4352</v>
      </c>
      <c r="B4371" s="145">
        <v>948786.23310045898</v>
      </c>
      <c r="U4371" s="145">
        <v>4351</v>
      </c>
      <c r="V4371" s="145">
        <v>3257210.1458100826</v>
      </c>
    </row>
    <row r="4372" spans="1:22" x14ac:dyDescent="0.35">
      <c r="A4372" s="70">
        <f t="shared" si="76"/>
        <v>4353</v>
      </c>
      <c r="B4372" s="145">
        <v>948786.23310045898</v>
      </c>
      <c r="U4372" s="145">
        <v>4352</v>
      </c>
      <c r="V4372" s="145">
        <v>10810841.881202728</v>
      </c>
    </row>
    <row r="4373" spans="1:22" x14ac:dyDescent="0.35">
      <c r="A4373" s="70">
        <f t="shared" si="76"/>
        <v>4354</v>
      </c>
      <c r="B4373" s="145">
        <v>948786.23310045898</v>
      </c>
      <c r="U4373" s="145">
        <v>4353</v>
      </c>
      <c r="V4373" s="145">
        <v>27730994.294332571</v>
      </c>
    </row>
    <row r="4374" spans="1:22" x14ac:dyDescent="0.35">
      <c r="A4374" s="70">
        <f t="shared" ref="A4374:A4437" si="77">A4373+1</f>
        <v>4355</v>
      </c>
      <c r="B4374" s="145">
        <v>948786.23310045898</v>
      </c>
      <c r="U4374" s="145">
        <v>4354</v>
      </c>
      <c r="V4374" s="145">
        <v>-6814644.3816662636</v>
      </c>
    </row>
    <row r="4375" spans="1:22" x14ac:dyDescent="0.35">
      <c r="A4375" s="70">
        <f t="shared" si="77"/>
        <v>4356</v>
      </c>
      <c r="B4375" s="145">
        <v>948786.23310045898</v>
      </c>
      <c r="U4375" s="145">
        <v>4355</v>
      </c>
      <c r="V4375" s="145">
        <v>33842374.315929458</v>
      </c>
    </row>
    <row r="4376" spans="1:22" x14ac:dyDescent="0.35">
      <c r="A4376" s="70">
        <f t="shared" si="77"/>
        <v>4357</v>
      </c>
      <c r="B4376" s="145">
        <v>948786.23310045898</v>
      </c>
      <c r="U4376" s="145">
        <v>4356</v>
      </c>
      <c r="V4376" s="145">
        <v>3849465.796240408</v>
      </c>
    </row>
    <row r="4377" spans="1:22" x14ac:dyDescent="0.35">
      <c r="A4377" s="70">
        <f t="shared" si="77"/>
        <v>4358</v>
      </c>
      <c r="B4377" s="145">
        <v>948786.23310045898</v>
      </c>
      <c r="U4377" s="145">
        <v>4357</v>
      </c>
      <c r="V4377" s="145">
        <v>15192964.262350824</v>
      </c>
    </row>
    <row r="4378" spans="1:22" x14ac:dyDescent="0.35">
      <c r="A4378" s="70">
        <f t="shared" si="77"/>
        <v>4359</v>
      </c>
      <c r="B4378" s="145">
        <v>948786.23310045898</v>
      </c>
      <c r="U4378" s="145">
        <v>4358</v>
      </c>
      <c r="V4378" s="145">
        <v>-10332473.248111401</v>
      </c>
    </row>
    <row r="4379" spans="1:22" x14ac:dyDescent="0.35">
      <c r="A4379" s="70">
        <f t="shared" si="77"/>
        <v>4360</v>
      </c>
      <c r="B4379" s="145">
        <v>948786.23310045898</v>
      </c>
      <c r="U4379" s="145">
        <v>4359</v>
      </c>
      <c r="V4379" s="145">
        <v>-21227379.694212213</v>
      </c>
    </row>
    <row r="4380" spans="1:22" x14ac:dyDescent="0.35">
      <c r="A4380" s="70">
        <f t="shared" si="77"/>
        <v>4361</v>
      </c>
      <c r="B4380" s="145">
        <v>948786.23310045898</v>
      </c>
      <c r="U4380" s="145">
        <v>4360</v>
      </c>
      <c r="V4380" s="145">
        <v>-17834167.945784159</v>
      </c>
    </row>
    <row r="4381" spans="1:22" x14ac:dyDescent="0.35">
      <c r="A4381" s="70">
        <f t="shared" si="77"/>
        <v>4362</v>
      </c>
      <c r="B4381" s="145">
        <v>948786.23310045898</v>
      </c>
      <c r="U4381" s="145">
        <v>4361</v>
      </c>
      <c r="V4381" s="145">
        <v>-5905848.5351926275</v>
      </c>
    </row>
    <row r="4382" spans="1:22" x14ac:dyDescent="0.35">
      <c r="A4382" s="70">
        <f t="shared" si="77"/>
        <v>4363</v>
      </c>
      <c r="B4382" s="145">
        <v>948786.23310045898</v>
      </c>
      <c r="U4382" s="145">
        <v>4362</v>
      </c>
      <c r="V4382" s="145">
        <v>-18493241.924333114</v>
      </c>
    </row>
    <row r="4383" spans="1:22" x14ac:dyDescent="0.35">
      <c r="A4383" s="70">
        <f t="shared" si="77"/>
        <v>4364</v>
      </c>
      <c r="B4383" s="145">
        <v>948786.23310045898</v>
      </c>
      <c r="U4383" s="145">
        <v>4363</v>
      </c>
      <c r="V4383" s="145">
        <v>2420695.9499814808</v>
      </c>
    </row>
    <row r="4384" spans="1:22" x14ac:dyDescent="0.35">
      <c r="A4384" s="70">
        <f t="shared" si="77"/>
        <v>4365</v>
      </c>
      <c r="B4384" s="145">
        <v>948786.23310045898</v>
      </c>
      <c r="U4384" s="145">
        <v>4364</v>
      </c>
      <c r="V4384" s="145">
        <v>4267499.4741023704</v>
      </c>
    </row>
    <row r="4385" spans="1:22" x14ac:dyDescent="0.35">
      <c r="A4385" s="70">
        <f t="shared" si="77"/>
        <v>4366</v>
      </c>
      <c r="B4385" s="145">
        <v>948786.23310045898</v>
      </c>
      <c r="U4385" s="145">
        <v>4365</v>
      </c>
      <c r="V4385" s="145">
        <v>-12920982.696168769</v>
      </c>
    </row>
    <row r="4386" spans="1:22" x14ac:dyDescent="0.35">
      <c r="A4386" s="70">
        <f t="shared" si="77"/>
        <v>4367</v>
      </c>
      <c r="B4386" s="145">
        <v>948786.23310045898</v>
      </c>
      <c r="U4386" s="145">
        <v>4366</v>
      </c>
      <c r="V4386" s="145">
        <v>6418460.09334144</v>
      </c>
    </row>
    <row r="4387" spans="1:22" x14ac:dyDescent="0.35">
      <c r="A4387" s="70">
        <f t="shared" si="77"/>
        <v>4368</v>
      </c>
      <c r="B4387" s="145">
        <v>948786.23310045898</v>
      </c>
      <c r="U4387" s="145">
        <v>4367</v>
      </c>
      <c r="V4387" s="145">
        <v>3441075.7694834508</v>
      </c>
    </row>
    <row r="4388" spans="1:22" x14ac:dyDescent="0.35">
      <c r="A4388" s="70">
        <f t="shared" si="77"/>
        <v>4369</v>
      </c>
      <c r="B4388" s="145">
        <v>948786.23310045898</v>
      </c>
      <c r="U4388" s="145">
        <v>4368</v>
      </c>
      <c r="V4388" s="145">
        <v>7214455.2416351661</v>
      </c>
    </row>
    <row r="4389" spans="1:22" x14ac:dyDescent="0.35">
      <c r="A4389" s="70">
        <f t="shared" si="77"/>
        <v>4370</v>
      </c>
      <c r="B4389" s="145">
        <v>948786.23310045898</v>
      </c>
      <c r="U4389" s="145">
        <v>4369</v>
      </c>
      <c r="V4389" s="145">
        <v>-8789104.4828526378</v>
      </c>
    </row>
    <row r="4390" spans="1:22" x14ac:dyDescent="0.35">
      <c r="A4390" s="70">
        <f t="shared" si="77"/>
        <v>4371</v>
      </c>
      <c r="B4390" s="145">
        <v>948786.23310045898</v>
      </c>
      <c r="U4390" s="145">
        <v>4370</v>
      </c>
      <c r="V4390" s="145">
        <v>-1696390.1255664676</v>
      </c>
    </row>
    <row r="4391" spans="1:22" x14ac:dyDescent="0.35">
      <c r="A4391" s="70">
        <f t="shared" si="77"/>
        <v>4372</v>
      </c>
      <c r="B4391" s="145">
        <v>948786.23310045898</v>
      </c>
      <c r="U4391" s="145">
        <v>4371</v>
      </c>
      <c r="V4391" s="145">
        <v>-4596003.9129719846</v>
      </c>
    </row>
    <row r="4392" spans="1:22" x14ac:dyDescent="0.35">
      <c r="A4392" s="70">
        <f t="shared" si="77"/>
        <v>4373</v>
      </c>
      <c r="B4392" s="145">
        <v>948786.23310045898</v>
      </c>
      <c r="U4392" s="145">
        <v>4372</v>
      </c>
      <c r="V4392" s="145">
        <v>10215655.152210161</v>
      </c>
    </row>
    <row r="4393" spans="1:22" x14ac:dyDescent="0.35">
      <c r="A4393" s="70">
        <f t="shared" si="77"/>
        <v>4374</v>
      </c>
      <c r="B4393" s="145">
        <v>948786.23310045898</v>
      </c>
      <c r="U4393" s="145">
        <v>4373</v>
      </c>
      <c r="V4393" s="145">
        <v>-19953775.417605583</v>
      </c>
    </row>
    <row r="4394" spans="1:22" x14ac:dyDescent="0.35">
      <c r="A4394" s="70">
        <f t="shared" si="77"/>
        <v>4375</v>
      </c>
      <c r="B4394" s="145">
        <v>948786.23310045898</v>
      </c>
      <c r="U4394" s="145">
        <v>4374</v>
      </c>
      <c r="V4394" s="145">
        <v>-37562572.5122163</v>
      </c>
    </row>
    <row r="4395" spans="1:22" x14ac:dyDescent="0.35">
      <c r="A4395" s="70">
        <f t="shared" si="77"/>
        <v>4376</v>
      </c>
      <c r="B4395" s="145">
        <v>948786.23310045898</v>
      </c>
      <c r="U4395" s="145">
        <v>4375</v>
      </c>
      <c r="V4395" s="145">
        <v>14500389.840873208</v>
      </c>
    </row>
    <row r="4396" spans="1:22" x14ac:dyDescent="0.35">
      <c r="A4396" s="70">
        <f t="shared" si="77"/>
        <v>4377</v>
      </c>
      <c r="B4396" s="145">
        <v>948786.23310045898</v>
      </c>
      <c r="U4396" s="145">
        <v>4376</v>
      </c>
      <c r="V4396" s="145">
        <v>-2853619.2773548588</v>
      </c>
    </row>
    <row r="4397" spans="1:22" x14ac:dyDescent="0.35">
      <c r="A4397" s="70">
        <f t="shared" si="77"/>
        <v>4378</v>
      </c>
      <c r="B4397" s="145">
        <v>948786.23310045898</v>
      </c>
      <c r="U4397" s="145">
        <v>4377</v>
      </c>
      <c r="V4397" s="145">
        <v>2408573.4035587236</v>
      </c>
    </row>
    <row r="4398" spans="1:22" x14ac:dyDescent="0.35">
      <c r="A4398" s="70">
        <f t="shared" si="77"/>
        <v>4379</v>
      </c>
      <c r="B4398" s="145">
        <v>948786.23310045898</v>
      </c>
      <c r="U4398" s="145">
        <v>4378</v>
      </c>
      <c r="V4398" s="145">
        <v>2158418.3522940017</v>
      </c>
    </row>
    <row r="4399" spans="1:22" x14ac:dyDescent="0.35">
      <c r="A4399" s="70">
        <f t="shared" si="77"/>
        <v>4380</v>
      </c>
      <c r="B4399" s="145">
        <v>948786.23310045898</v>
      </c>
      <c r="U4399" s="145">
        <v>4379</v>
      </c>
      <c r="V4399" s="145">
        <v>-1849676.7791116312</v>
      </c>
    </row>
    <row r="4400" spans="1:22" x14ac:dyDescent="0.35">
      <c r="A4400" s="70">
        <f t="shared" si="77"/>
        <v>4381</v>
      </c>
      <c r="B4400" s="145">
        <v>948786.23310045898</v>
      </c>
      <c r="U4400" s="145">
        <v>4380</v>
      </c>
      <c r="V4400" s="145">
        <v>5718701.2936320417</v>
      </c>
    </row>
    <row r="4401" spans="1:22" x14ac:dyDescent="0.35">
      <c r="A4401" s="70">
        <f t="shared" si="77"/>
        <v>4382</v>
      </c>
      <c r="B4401" s="145">
        <v>948786.23310045898</v>
      </c>
      <c r="U4401" s="145">
        <v>4381</v>
      </c>
      <c r="V4401" s="145">
        <v>-9644891.067472795</v>
      </c>
    </row>
    <row r="4402" spans="1:22" x14ac:dyDescent="0.35">
      <c r="A4402" s="70">
        <f t="shared" si="77"/>
        <v>4383</v>
      </c>
      <c r="B4402" s="145">
        <v>948786.23310045898</v>
      </c>
      <c r="U4402" s="145">
        <v>4382</v>
      </c>
      <c r="V4402" s="145">
        <v>5247859.7668583468</v>
      </c>
    </row>
    <row r="4403" spans="1:22" x14ac:dyDescent="0.35">
      <c r="A4403" s="70">
        <f t="shared" si="77"/>
        <v>4384</v>
      </c>
      <c r="B4403" s="145">
        <v>948786.23310045898</v>
      </c>
      <c r="U4403" s="145">
        <v>4383</v>
      </c>
      <c r="V4403" s="145">
        <v>13457714.042415638</v>
      </c>
    </row>
    <row r="4404" spans="1:22" x14ac:dyDescent="0.35">
      <c r="A4404" s="70">
        <f t="shared" si="77"/>
        <v>4385</v>
      </c>
      <c r="B4404" s="145">
        <v>948786.23310045898</v>
      </c>
      <c r="U4404" s="145">
        <v>4384</v>
      </c>
      <c r="V4404" s="145">
        <v>11395758.366624776</v>
      </c>
    </row>
    <row r="4405" spans="1:22" x14ac:dyDescent="0.35">
      <c r="A4405" s="70">
        <f t="shared" si="77"/>
        <v>4386</v>
      </c>
      <c r="B4405" s="145">
        <v>948786.23310045898</v>
      </c>
      <c r="U4405" s="145">
        <v>4385</v>
      </c>
      <c r="V4405" s="145">
        <v>1601970.7558376305</v>
      </c>
    </row>
    <row r="4406" spans="1:22" x14ac:dyDescent="0.35">
      <c r="A4406" s="70">
        <f t="shared" si="77"/>
        <v>4387</v>
      </c>
      <c r="B4406" s="145">
        <v>948786.23310045898</v>
      </c>
      <c r="U4406" s="145">
        <v>4386</v>
      </c>
      <c r="V4406" s="145">
        <v>31248503.970060565</v>
      </c>
    </row>
    <row r="4407" spans="1:22" x14ac:dyDescent="0.35">
      <c r="A4407" s="70">
        <f t="shared" si="77"/>
        <v>4388</v>
      </c>
      <c r="B4407" s="145">
        <v>948786.23310045898</v>
      </c>
      <c r="U4407" s="145">
        <v>4387</v>
      </c>
      <c r="V4407" s="145">
        <v>5079125.6132363677</v>
      </c>
    </row>
    <row r="4408" spans="1:22" x14ac:dyDescent="0.35">
      <c r="A4408" s="70">
        <f t="shared" si="77"/>
        <v>4389</v>
      </c>
      <c r="B4408" s="145">
        <v>948786.23310045898</v>
      </c>
      <c r="U4408" s="145">
        <v>4388</v>
      </c>
      <c r="V4408" s="145">
        <v>12214020.705497503</v>
      </c>
    </row>
    <row r="4409" spans="1:22" x14ac:dyDescent="0.35">
      <c r="A4409" s="70">
        <f t="shared" si="77"/>
        <v>4390</v>
      </c>
      <c r="B4409" s="145">
        <v>948786.23310045898</v>
      </c>
      <c r="U4409" s="145">
        <v>4389</v>
      </c>
      <c r="V4409" s="145">
        <v>23252350.314776666</v>
      </c>
    </row>
    <row r="4410" spans="1:22" x14ac:dyDescent="0.35">
      <c r="A4410" s="70">
        <f t="shared" si="77"/>
        <v>4391</v>
      </c>
      <c r="B4410" s="145">
        <v>948786.23310045898</v>
      </c>
      <c r="U4410" s="145">
        <v>4390</v>
      </c>
      <c r="V4410" s="145">
        <v>-13655285.98036539</v>
      </c>
    </row>
    <row r="4411" spans="1:22" x14ac:dyDescent="0.35">
      <c r="A4411" s="70">
        <f t="shared" si="77"/>
        <v>4392</v>
      </c>
      <c r="B4411" s="145">
        <v>948786.23310045898</v>
      </c>
      <c r="U4411" s="145">
        <v>4391</v>
      </c>
      <c r="V4411" s="145">
        <v>4904589.479932569</v>
      </c>
    </row>
    <row r="4412" spans="1:22" x14ac:dyDescent="0.35">
      <c r="A4412" s="70">
        <f t="shared" si="77"/>
        <v>4393</v>
      </c>
      <c r="B4412" s="145">
        <v>948786.23310045898</v>
      </c>
      <c r="U4412" s="145">
        <v>4392</v>
      </c>
      <c r="V4412" s="145">
        <v>25223587.859845795</v>
      </c>
    </row>
    <row r="4413" spans="1:22" x14ac:dyDescent="0.35">
      <c r="A4413" s="70">
        <f t="shared" si="77"/>
        <v>4394</v>
      </c>
      <c r="B4413" s="145">
        <v>948786.23310045898</v>
      </c>
      <c r="U4413" s="145">
        <v>4393</v>
      </c>
      <c r="V4413" s="145">
        <v>-93477.217212297022</v>
      </c>
    </row>
    <row r="4414" spans="1:22" x14ac:dyDescent="0.35">
      <c r="A4414" s="70">
        <f t="shared" si="77"/>
        <v>4395</v>
      </c>
      <c r="B4414" s="145">
        <v>948786.23310045898</v>
      </c>
      <c r="U4414" s="145">
        <v>4394</v>
      </c>
      <c r="V4414" s="145">
        <v>17213111.52256538</v>
      </c>
    </row>
    <row r="4415" spans="1:22" x14ac:dyDescent="0.35">
      <c r="A4415" s="70">
        <f t="shared" si="77"/>
        <v>4396</v>
      </c>
      <c r="B4415" s="145">
        <v>948786.23310045898</v>
      </c>
      <c r="U4415" s="145">
        <v>4395</v>
      </c>
      <c r="V4415" s="145">
        <v>3389956.489990063</v>
      </c>
    </row>
    <row r="4416" spans="1:22" x14ac:dyDescent="0.35">
      <c r="A4416" s="70">
        <f t="shared" si="77"/>
        <v>4397</v>
      </c>
      <c r="B4416" s="145">
        <v>948786.23310045898</v>
      </c>
      <c r="U4416" s="145">
        <v>4396</v>
      </c>
      <c r="V4416" s="145">
        <v>27360769.992901184</v>
      </c>
    </row>
    <row r="4417" spans="1:22" x14ac:dyDescent="0.35">
      <c r="A4417" s="70">
        <f t="shared" si="77"/>
        <v>4398</v>
      </c>
      <c r="B4417" s="145">
        <v>948786.23310045898</v>
      </c>
      <c r="U4417" s="145">
        <v>4397</v>
      </c>
      <c r="V4417" s="145">
        <v>-6162207.9845771212</v>
      </c>
    </row>
    <row r="4418" spans="1:22" x14ac:dyDescent="0.35">
      <c r="A4418" s="70">
        <f t="shared" si="77"/>
        <v>4399</v>
      </c>
      <c r="B4418" s="145">
        <v>948786.23310045898</v>
      </c>
      <c r="U4418" s="145">
        <v>4398</v>
      </c>
      <c r="V4418" s="145">
        <v>17371575.109776605</v>
      </c>
    </row>
    <row r="4419" spans="1:22" x14ac:dyDescent="0.35">
      <c r="A4419" s="70">
        <f t="shared" si="77"/>
        <v>4400</v>
      </c>
      <c r="B4419" s="145">
        <v>948786.23310045898</v>
      </c>
      <c r="U4419" s="145">
        <v>4399</v>
      </c>
      <c r="V4419" s="145">
        <v>7403362.2704331093</v>
      </c>
    </row>
    <row r="4420" spans="1:22" x14ac:dyDescent="0.35">
      <c r="A4420" s="70">
        <f t="shared" si="77"/>
        <v>4401</v>
      </c>
      <c r="B4420" s="145">
        <v>948786.23310045898</v>
      </c>
      <c r="U4420" s="145">
        <v>4400</v>
      </c>
      <c r="V4420" s="145">
        <v>-969733.91036601737</v>
      </c>
    </row>
    <row r="4421" spans="1:22" x14ac:dyDescent="0.35">
      <c r="A4421" s="70">
        <f t="shared" si="77"/>
        <v>4402</v>
      </c>
      <c r="B4421" s="145">
        <v>948786.23310045898</v>
      </c>
      <c r="U4421" s="145">
        <v>4401</v>
      </c>
      <c r="V4421" s="145">
        <v>-12057891.376451289</v>
      </c>
    </row>
    <row r="4422" spans="1:22" x14ac:dyDescent="0.35">
      <c r="A4422" s="70">
        <f t="shared" si="77"/>
        <v>4403</v>
      </c>
      <c r="B4422" s="145">
        <v>948786.23310045898</v>
      </c>
      <c r="U4422" s="145">
        <v>4402</v>
      </c>
      <c r="V4422" s="145">
        <v>34049632.99494236</v>
      </c>
    </row>
    <row r="4423" spans="1:22" x14ac:dyDescent="0.35">
      <c r="A4423" s="70">
        <f t="shared" si="77"/>
        <v>4404</v>
      </c>
      <c r="B4423" s="145">
        <v>948786.23310045898</v>
      </c>
      <c r="U4423" s="145">
        <v>4403</v>
      </c>
      <c r="V4423" s="145">
        <v>-8133183.2149999086</v>
      </c>
    </row>
    <row r="4424" spans="1:22" x14ac:dyDescent="0.35">
      <c r="A4424" s="70">
        <f t="shared" si="77"/>
        <v>4405</v>
      </c>
      <c r="B4424" s="145">
        <v>948786.23310045898</v>
      </c>
      <c r="U4424" s="145">
        <v>4404</v>
      </c>
      <c r="V4424" s="145">
        <v>31482780.912882626</v>
      </c>
    </row>
    <row r="4425" spans="1:22" x14ac:dyDescent="0.35">
      <c r="A4425" s="70">
        <f t="shared" si="77"/>
        <v>4406</v>
      </c>
      <c r="B4425" s="145">
        <v>948786.23310045898</v>
      </c>
      <c r="U4425" s="145">
        <v>4405</v>
      </c>
      <c r="V4425" s="145">
        <v>9892707.414952375</v>
      </c>
    </row>
    <row r="4426" spans="1:22" x14ac:dyDescent="0.35">
      <c r="A4426" s="70">
        <f t="shared" si="77"/>
        <v>4407</v>
      </c>
      <c r="B4426" s="145">
        <v>948786.23310045898</v>
      </c>
      <c r="U4426" s="145">
        <v>4406</v>
      </c>
      <c r="V4426" s="145">
        <v>26302159.10623759</v>
      </c>
    </row>
    <row r="4427" spans="1:22" x14ac:dyDescent="0.35">
      <c r="A4427" s="70">
        <f t="shared" si="77"/>
        <v>4408</v>
      </c>
      <c r="B4427" s="145">
        <v>948786.23310045898</v>
      </c>
      <c r="U4427" s="145">
        <v>4407</v>
      </c>
      <c r="V4427" s="145">
        <v>458956.87320332229</v>
      </c>
    </row>
    <row r="4428" spans="1:22" x14ac:dyDescent="0.35">
      <c r="A4428" s="70">
        <f t="shared" si="77"/>
        <v>4409</v>
      </c>
      <c r="B4428" s="145">
        <v>948786.23310045898</v>
      </c>
      <c r="U4428" s="145">
        <v>4408</v>
      </c>
      <c r="V4428" s="145">
        <v>40104163.167041257</v>
      </c>
    </row>
    <row r="4429" spans="1:22" x14ac:dyDescent="0.35">
      <c r="A4429" s="70">
        <f t="shared" si="77"/>
        <v>4410</v>
      </c>
      <c r="B4429" s="145">
        <v>948786.23310045898</v>
      </c>
      <c r="U4429" s="145">
        <v>4409</v>
      </c>
      <c r="V4429" s="145">
        <v>6809421.1318658255</v>
      </c>
    </row>
    <row r="4430" spans="1:22" x14ac:dyDescent="0.35">
      <c r="A4430" s="70">
        <f t="shared" si="77"/>
        <v>4411</v>
      </c>
      <c r="B4430" s="145">
        <v>948786.23310045898</v>
      </c>
      <c r="U4430" s="145">
        <v>4410</v>
      </c>
      <c r="V4430" s="145">
        <v>8449831.6689403169</v>
      </c>
    </row>
    <row r="4431" spans="1:22" x14ac:dyDescent="0.35">
      <c r="A4431" s="70">
        <f t="shared" si="77"/>
        <v>4412</v>
      </c>
      <c r="B4431" s="145">
        <v>948786.23310045898</v>
      </c>
      <c r="U4431" s="145">
        <v>4411</v>
      </c>
      <c r="V4431" s="145">
        <v>-851558.27615573257</v>
      </c>
    </row>
    <row r="4432" spans="1:22" x14ac:dyDescent="0.35">
      <c r="A4432" s="70">
        <f t="shared" si="77"/>
        <v>4413</v>
      </c>
      <c r="B4432" s="145">
        <v>948786.23310045898</v>
      </c>
      <c r="U4432" s="145">
        <v>4412</v>
      </c>
      <c r="V4432" s="145">
        <v>-35915757.122156143</v>
      </c>
    </row>
    <row r="4433" spans="1:22" x14ac:dyDescent="0.35">
      <c r="A4433" s="70">
        <f t="shared" si="77"/>
        <v>4414</v>
      </c>
      <c r="B4433" s="145">
        <v>948786.23310045898</v>
      </c>
      <c r="U4433" s="145">
        <v>4413</v>
      </c>
      <c r="V4433" s="145">
        <v>5966329.6578700654</v>
      </c>
    </row>
    <row r="4434" spans="1:22" x14ac:dyDescent="0.35">
      <c r="A4434" s="70">
        <f t="shared" si="77"/>
        <v>4415</v>
      </c>
      <c r="B4434" s="145">
        <v>948786.23310045898</v>
      </c>
      <c r="U4434" s="145">
        <v>4414</v>
      </c>
      <c r="V4434" s="145">
        <v>-10125181.284788515</v>
      </c>
    </row>
    <row r="4435" spans="1:22" x14ac:dyDescent="0.35">
      <c r="A4435" s="70">
        <f t="shared" si="77"/>
        <v>4416</v>
      </c>
      <c r="B4435" s="145">
        <v>948786.23310045898</v>
      </c>
      <c r="U4435" s="145">
        <v>4415</v>
      </c>
      <c r="V4435" s="145">
        <v>-3672420.270022925</v>
      </c>
    </row>
    <row r="4436" spans="1:22" x14ac:dyDescent="0.35">
      <c r="A4436" s="70">
        <f t="shared" si="77"/>
        <v>4417</v>
      </c>
      <c r="B4436" s="145">
        <v>948786.23310045898</v>
      </c>
      <c r="U4436" s="145">
        <v>4416</v>
      </c>
      <c r="V4436" s="145">
        <v>17797819.136242915</v>
      </c>
    </row>
    <row r="4437" spans="1:22" x14ac:dyDescent="0.35">
      <c r="A4437" s="70">
        <f t="shared" si="77"/>
        <v>4418</v>
      </c>
      <c r="B4437" s="145">
        <v>948786.23310045898</v>
      </c>
      <c r="U4437" s="145">
        <v>4417</v>
      </c>
      <c r="V4437" s="145">
        <v>-6775235.5935250577</v>
      </c>
    </row>
    <row r="4438" spans="1:22" x14ac:dyDescent="0.35">
      <c r="A4438" s="70">
        <f t="shared" ref="A4438:A4501" si="78">A4437+1</f>
        <v>4419</v>
      </c>
      <c r="B4438" s="145">
        <v>948786.23310045898</v>
      </c>
      <c r="U4438" s="145">
        <v>4418</v>
      </c>
      <c r="V4438" s="145">
        <v>-4405528.2011655904</v>
      </c>
    </row>
    <row r="4439" spans="1:22" x14ac:dyDescent="0.35">
      <c r="A4439" s="70">
        <f t="shared" si="78"/>
        <v>4420</v>
      </c>
      <c r="B4439" s="145">
        <v>948786.23310045898</v>
      </c>
      <c r="U4439" s="145">
        <v>4419</v>
      </c>
      <c r="V4439" s="145">
        <v>33708720.774186715</v>
      </c>
    </row>
    <row r="4440" spans="1:22" x14ac:dyDescent="0.35">
      <c r="A4440" s="70">
        <f t="shared" si="78"/>
        <v>4421</v>
      </c>
      <c r="B4440" s="145">
        <v>948786.23310045898</v>
      </c>
      <c r="U4440" s="145">
        <v>4420</v>
      </c>
      <c r="V4440" s="145">
        <v>-1593849.9949566871</v>
      </c>
    </row>
    <row r="4441" spans="1:22" x14ac:dyDescent="0.35">
      <c r="A4441" s="70">
        <f t="shared" si="78"/>
        <v>4422</v>
      </c>
      <c r="B4441" s="145">
        <v>948786.23310045898</v>
      </c>
      <c r="U4441" s="145">
        <v>4421</v>
      </c>
      <c r="V4441" s="145">
        <v>34292470.884530783</v>
      </c>
    </row>
    <row r="4442" spans="1:22" x14ac:dyDescent="0.35">
      <c r="A4442" s="70">
        <f t="shared" si="78"/>
        <v>4423</v>
      </c>
      <c r="B4442" s="145">
        <v>948786.23310045898</v>
      </c>
      <c r="U4442" s="145">
        <v>4422</v>
      </c>
      <c r="V4442" s="145">
        <v>23485932.604461391</v>
      </c>
    </row>
    <row r="4443" spans="1:22" x14ac:dyDescent="0.35">
      <c r="A4443" s="70">
        <f t="shared" si="78"/>
        <v>4424</v>
      </c>
      <c r="B4443" s="145">
        <v>948786.23310045898</v>
      </c>
      <c r="U4443" s="145">
        <v>4423</v>
      </c>
      <c r="V4443" s="145">
        <v>5035592.9977045879</v>
      </c>
    </row>
    <row r="4444" spans="1:22" x14ac:dyDescent="0.35">
      <c r="A4444" s="70">
        <f t="shared" si="78"/>
        <v>4425</v>
      </c>
      <c r="B4444" s="145">
        <v>948786.23310045898</v>
      </c>
      <c r="U4444" s="145">
        <v>4424</v>
      </c>
      <c r="V4444" s="145">
        <v>-19213342.801290207</v>
      </c>
    </row>
    <row r="4445" spans="1:22" x14ac:dyDescent="0.35">
      <c r="A4445" s="70">
        <f t="shared" si="78"/>
        <v>4426</v>
      </c>
      <c r="B4445" s="145">
        <v>948786.23310045898</v>
      </c>
      <c r="U4445" s="145">
        <v>4425</v>
      </c>
      <c r="V4445" s="145">
        <v>23090207.919484511</v>
      </c>
    </row>
    <row r="4446" spans="1:22" x14ac:dyDescent="0.35">
      <c r="A4446" s="70">
        <f t="shared" si="78"/>
        <v>4427</v>
      </c>
      <c r="B4446" s="145">
        <v>948786.23310045898</v>
      </c>
      <c r="U4446" s="145">
        <v>4426</v>
      </c>
      <c r="V4446" s="145">
        <v>-6807502.9947121479</v>
      </c>
    </row>
    <row r="4447" spans="1:22" x14ac:dyDescent="0.35">
      <c r="A4447" s="70">
        <f t="shared" si="78"/>
        <v>4428</v>
      </c>
      <c r="B4447" s="145">
        <v>948786.23310045898</v>
      </c>
      <c r="U4447" s="145">
        <v>4427</v>
      </c>
      <c r="V4447" s="145">
        <v>-22205083.177627161</v>
      </c>
    </row>
    <row r="4448" spans="1:22" x14ac:dyDescent="0.35">
      <c r="A4448" s="70">
        <f t="shared" si="78"/>
        <v>4429</v>
      </c>
      <c r="B4448" s="145">
        <v>948786.23310045898</v>
      </c>
      <c r="U4448" s="145">
        <v>4428</v>
      </c>
      <c r="V4448" s="145">
        <v>9080659.3019615784</v>
      </c>
    </row>
    <row r="4449" spans="1:22" x14ac:dyDescent="0.35">
      <c r="A4449" s="70">
        <f t="shared" si="78"/>
        <v>4430</v>
      </c>
      <c r="B4449" s="145">
        <v>948786.23310045898</v>
      </c>
      <c r="U4449" s="145">
        <v>4429</v>
      </c>
      <c r="V4449" s="145">
        <v>-24274250.828886274</v>
      </c>
    </row>
    <row r="4450" spans="1:22" x14ac:dyDescent="0.35">
      <c r="A4450" s="70">
        <f t="shared" si="78"/>
        <v>4431</v>
      </c>
      <c r="B4450" s="145">
        <v>948786.23310045898</v>
      </c>
      <c r="U4450" s="145">
        <v>4430</v>
      </c>
      <c r="V4450" s="145">
        <v>2720780.1934612691</v>
      </c>
    </row>
    <row r="4451" spans="1:22" x14ac:dyDescent="0.35">
      <c r="A4451" s="70">
        <f t="shared" si="78"/>
        <v>4432</v>
      </c>
      <c r="B4451" s="145">
        <v>948786.23310045898</v>
      </c>
      <c r="U4451" s="145">
        <v>4431</v>
      </c>
      <c r="V4451" s="145">
        <v>-18254247.89668759</v>
      </c>
    </row>
    <row r="4452" spans="1:22" x14ac:dyDescent="0.35">
      <c r="A4452" s="70">
        <f t="shared" si="78"/>
        <v>4433</v>
      </c>
      <c r="B4452" s="145">
        <v>948786.23310045898</v>
      </c>
      <c r="U4452" s="145">
        <v>4432</v>
      </c>
      <c r="V4452" s="145">
        <v>24340515.364536896</v>
      </c>
    </row>
    <row r="4453" spans="1:22" x14ac:dyDescent="0.35">
      <c r="A4453" s="70">
        <f t="shared" si="78"/>
        <v>4434</v>
      </c>
      <c r="B4453" s="145">
        <v>948786.23310045898</v>
      </c>
      <c r="U4453" s="145">
        <v>4433</v>
      </c>
      <c r="V4453" s="145">
        <v>29002878.525861416</v>
      </c>
    </row>
    <row r="4454" spans="1:22" x14ac:dyDescent="0.35">
      <c r="A4454" s="70">
        <f t="shared" si="78"/>
        <v>4435</v>
      </c>
      <c r="B4454" s="145">
        <v>948786.23310045898</v>
      </c>
      <c r="U4454" s="145">
        <v>4434</v>
      </c>
      <c r="V4454" s="145">
        <v>34632346.597135425</v>
      </c>
    </row>
    <row r="4455" spans="1:22" x14ac:dyDescent="0.35">
      <c r="A4455" s="70">
        <f t="shared" si="78"/>
        <v>4436</v>
      </c>
      <c r="B4455" s="145">
        <v>948786.23310045898</v>
      </c>
      <c r="U4455" s="145">
        <v>4435</v>
      </c>
      <c r="V4455" s="145">
        <v>-11828707.722470243</v>
      </c>
    </row>
    <row r="4456" spans="1:22" x14ac:dyDescent="0.35">
      <c r="A4456" s="70">
        <f t="shared" si="78"/>
        <v>4437</v>
      </c>
      <c r="B4456" s="145">
        <v>948786.23310045898</v>
      </c>
      <c r="U4456" s="145">
        <v>4436</v>
      </c>
      <c r="V4456" s="145">
        <v>33773261.668173313</v>
      </c>
    </row>
    <row r="4457" spans="1:22" x14ac:dyDescent="0.35">
      <c r="A4457" s="70">
        <f t="shared" si="78"/>
        <v>4438</v>
      </c>
      <c r="B4457" s="145">
        <v>948786.23310045898</v>
      </c>
      <c r="U4457" s="145">
        <v>4437</v>
      </c>
      <c r="V4457" s="145">
        <v>25800336.957163036</v>
      </c>
    </row>
    <row r="4458" spans="1:22" x14ac:dyDescent="0.35">
      <c r="A4458" s="70">
        <f t="shared" si="78"/>
        <v>4439</v>
      </c>
      <c r="B4458" s="145">
        <v>948786.23310045898</v>
      </c>
      <c r="U4458" s="145">
        <v>4438</v>
      </c>
      <c r="V4458" s="145">
        <v>51651171.80245553</v>
      </c>
    </row>
    <row r="4459" spans="1:22" x14ac:dyDescent="0.35">
      <c r="A4459" s="70">
        <f t="shared" si="78"/>
        <v>4440</v>
      </c>
      <c r="B4459" s="145">
        <v>948786.23310045898</v>
      </c>
      <c r="U4459" s="145">
        <v>4439</v>
      </c>
      <c r="V4459" s="145">
        <v>5969803.0850401931</v>
      </c>
    </row>
    <row r="4460" spans="1:22" x14ac:dyDescent="0.35">
      <c r="A4460" s="70">
        <f t="shared" si="78"/>
        <v>4441</v>
      </c>
      <c r="B4460" s="145">
        <v>948786.23310045898</v>
      </c>
      <c r="U4460" s="145">
        <v>4440</v>
      </c>
      <c r="V4460" s="145">
        <v>-5703905.7936445326</v>
      </c>
    </row>
    <row r="4461" spans="1:22" x14ac:dyDescent="0.35">
      <c r="A4461" s="70">
        <f t="shared" si="78"/>
        <v>4442</v>
      </c>
      <c r="B4461" s="145">
        <v>948786.23310045898</v>
      </c>
      <c r="U4461" s="145">
        <v>4441</v>
      </c>
      <c r="V4461" s="145">
        <v>-32160313.529033329</v>
      </c>
    </row>
    <row r="4462" spans="1:22" x14ac:dyDescent="0.35">
      <c r="A4462" s="70">
        <f t="shared" si="78"/>
        <v>4443</v>
      </c>
      <c r="B4462" s="145">
        <v>948786.23310045898</v>
      </c>
      <c r="U4462" s="145">
        <v>4442</v>
      </c>
      <c r="V4462" s="145">
        <v>-32253476.068770599</v>
      </c>
    </row>
    <row r="4463" spans="1:22" x14ac:dyDescent="0.35">
      <c r="A4463" s="70">
        <f t="shared" si="78"/>
        <v>4444</v>
      </c>
      <c r="B4463" s="145">
        <v>948786.23310045898</v>
      </c>
      <c r="U4463" s="145">
        <v>4443</v>
      </c>
      <c r="V4463" s="145">
        <v>12211674.94565862</v>
      </c>
    </row>
    <row r="4464" spans="1:22" x14ac:dyDescent="0.35">
      <c r="A4464" s="70">
        <f t="shared" si="78"/>
        <v>4445</v>
      </c>
      <c r="B4464" s="145">
        <v>948786.23310045898</v>
      </c>
      <c r="U4464" s="145">
        <v>4444</v>
      </c>
      <c r="V4464" s="145">
        <v>-7584894.5480762497</v>
      </c>
    </row>
    <row r="4465" spans="1:22" x14ac:dyDescent="0.35">
      <c r="A4465" s="70">
        <f t="shared" si="78"/>
        <v>4446</v>
      </c>
      <c r="B4465" s="145">
        <v>948786.23310045898</v>
      </c>
      <c r="U4465" s="145">
        <v>4445</v>
      </c>
      <c r="V4465" s="145">
        <v>4448779.576750569</v>
      </c>
    </row>
    <row r="4466" spans="1:22" x14ac:dyDescent="0.35">
      <c r="A4466" s="70">
        <f t="shared" si="78"/>
        <v>4447</v>
      </c>
      <c r="B4466" s="145">
        <v>948786.23310045898</v>
      </c>
      <c r="U4466" s="145">
        <v>4446</v>
      </c>
      <c r="V4466" s="145">
        <v>-4020158.9563977402</v>
      </c>
    </row>
    <row r="4467" spans="1:22" x14ac:dyDescent="0.35">
      <c r="A4467" s="70">
        <f t="shared" si="78"/>
        <v>4448</v>
      </c>
      <c r="B4467" s="145">
        <v>948786.23310045898</v>
      </c>
      <c r="U4467" s="145">
        <v>4447</v>
      </c>
      <c r="V4467" s="145">
        <v>-5221187.1474079527</v>
      </c>
    </row>
    <row r="4468" spans="1:22" x14ac:dyDescent="0.35">
      <c r="A4468" s="70">
        <f t="shared" si="78"/>
        <v>4449</v>
      </c>
      <c r="B4468" s="145">
        <v>948786.23310045898</v>
      </c>
      <c r="U4468" s="145">
        <v>4448</v>
      </c>
      <c r="V4468" s="145">
        <v>14345461.476500891</v>
      </c>
    </row>
    <row r="4469" spans="1:22" x14ac:dyDescent="0.35">
      <c r="A4469" s="70">
        <f t="shared" si="78"/>
        <v>4450</v>
      </c>
      <c r="B4469" s="145">
        <v>948786.23310045898</v>
      </c>
      <c r="U4469" s="145">
        <v>4449</v>
      </c>
      <c r="V4469" s="145">
        <v>20330171.704476118</v>
      </c>
    </row>
    <row r="4470" spans="1:22" x14ac:dyDescent="0.35">
      <c r="A4470" s="70">
        <f t="shared" si="78"/>
        <v>4451</v>
      </c>
      <c r="B4470" s="145">
        <v>948786.23310045898</v>
      </c>
      <c r="U4470" s="145">
        <v>4450</v>
      </c>
      <c r="V4470" s="145">
        <v>1563430.1282776408</v>
      </c>
    </row>
    <row r="4471" spans="1:22" x14ac:dyDescent="0.35">
      <c r="A4471" s="70">
        <f t="shared" si="78"/>
        <v>4452</v>
      </c>
      <c r="B4471" s="145">
        <v>948786.23310045898</v>
      </c>
      <c r="U4471" s="145">
        <v>4451</v>
      </c>
      <c r="V4471" s="145">
        <v>-11040278.827894252</v>
      </c>
    </row>
    <row r="4472" spans="1:22" x14ac:dyDescent="0.35">
      <c r="A4472" s="70">
        <f t="shared" si="78"/>
        <v>4453</v>
      </c>
      <c r="B4472" s="145">
        <v>948786.23310045898</v>
      </c>
      <c r="U4472" s="145">
        <v>4452</v>
      </c>
      <c r="V4472" s="145">
        <v>29553161.965226114</v>
      </c>
    </row>
    <row r="4473" spans="1:22" x14ac:dyDescent="0.35">
      <c r="A4473" s="70">
        <f t="shared" si="78"/>
        <v>4454</v>
      </c>
      <c r="B4473" s="145">
        <v>948786.23310045898</v>
      </c>
      <c r="U4473" s="145">
        <v>4453</v>
      </c>
      <c r="V4473" s="145">
        <v>-21632739.83726538</v>
      </c>
    </row>
    <row r="4474" spans="1:22" x14ac:dyDescent="0.35">
      <c r="A4474" s="70">
        <f t="shared" si="78"/>
        <v>4455</v>
      </c>
      <c r="B4474" s="145">
        <v>948786.23310045898</v>
      </c>
      <c r="U4474" s="145">
        <v>4454</v>
      </c>
      <c r="V4474" s="145">
        <v>12367953.872346595</v>
      </c>
    </row>
    <row r="4475" spans="1:22" x14ac:dyDescent="0.35">
      <c r="A4475" s="70">
        <f t="shared" si="78"/>
        <v>4456</v>
      </c>
      <c r="B4475" s="145">
        <v>948786.23310045898</v>
      </c>
      <c r="U4475" s="145">
        <v>4455</v>
      </c>
      <c r="V4475" s="145">
        <v>-5773912.1107487176</v>
      </c>
    </row>
    <row r="4476" spans="1:22" x14ac:dyDescent="0.35">
      <c r="A4476" s="70">
        <f t="shared" si="78"/>
        <v>4457</v>
      </c>
      <c r="B4476" s="145">
        <v>948786.23310045898</v>
      </c>
      <c r="U4476" s="145">
        <v>4456</v>
      </c>
      <c r="V4476" s="145">
        <v>-1393436.2808376849</v>
      </c>
    </row>
    <row r="4477" spans="1:22" x14ac:dyDescent="0.35">
      <c r="A4477" s="70">
        <f t="shared" si="78"/>
        <v>4458</v>
      </c>
      <c r="B4477" s="145">
        <v>948786.23310045898</v>
      </c>
      <c r="U4477" s="145">
        <v>4457</v>
      </c>
      <c r="V4477" s="145">
        <v>62343770.1937529</v>
      </c>
    </row>
    <row r="4478" spans="1:22" x14ac:dyDescent="0.35">
      <c r="A4478" s="70">
        <f t="shared" si="78"/>
        <v>4459</v>
      </c>
      <c r="B4478" s="145">
        <v>948786.23310045898</v>
      </c>
      <c r="U4478" s="145">
        <v>4458</v>
      </c>
      <c r="V4478" s="145">
        <v>33888340.983321808</v>
      </c>
    </row>
    <row r="4479" spans="1:22" x14ac:dyDescent="0.35">
      <c r="A4479" s="70">
        <f t="shared" si="78"/>
        <v>4460</v>
      </c>
      <c r="B4479" s="145">
        <v>948786.23310045898</v>
      </c>
      <c r="U4479" s="145">
        <v>4459</v>
      </c>
      <c r="V4479" s="145">
        <v>-11849610.513042387</v>
      </c>
    </row>
    <row r="4480" spans="1:22" x14ac:dyDescent="0.35">
      <c r="A4480" s="70">
        <f t="shared" si="78"/>
        <v>4461</v>
      </c>
      <c r="B4480" s="145">
        <v>948786.23310045898</v>
      </c>
      <c r="U4480" s="145">
        <v>4460</v>
      </c>
      <c r="V4480" s="145">
        <v>3966137.9296628647</v>
      </c>
    </row>
    <row r="4481" spans="1:22" x14ac:dyDescent="0.35">
      <c r="A4481" s="70">
        <f t="shared" si="78"/>
        <v>4462</v>
      </c>
      <c r="B4481" s="145">
        <v>948786.23310045898</v>
      </c>
      <c r="U4481" s="145">
        <v>4461</v>
      </c>
      <c r="V4481" s="145">
        <v>20372359.58323855</v>
      </c>
    </row>
    <row r="4482" spans="1:22" x14ac:dyDescent="0.35">
      <c r="A4482" s="70">
        <f t="shared" si="78"/>
        <v>4463</v>
      </c>
      <c r="B4482" s="145">
        <v>948786.23310045898</v>
      </c>
      <c r="U4482" s="145">
        <v>4462</v>
      </c>
      <c r="V4482" s="145">
        <v>12177651.011602964</v>
      </c>
    </row>
    <row r="4483" spans="1:22" x14ac:dyDescent="0.35">
      <c r="A4483" s="70">
        <f t="shared" si="78"/>
        <v>4464</v>
      </c>
      <c r="B4483" s="145">
        <v>948786.23310045898</v>
      </c>
      <c r="U4483" s="145">
        <v>4463</v>
      </c>
      <c r="V4483" s="145">
        <v>39492775.866443217</v>
      </c>
    </row>
    <row r="4484" spans="1:22" x14ac:dyDescent="0.35">
      <c r="A4484" s="70">
        <f t="shared" si="78"/>
        <v>4465</v>
      </c>
      <c r="B4484" s="145">
        <v>948786.23310045898</v>
      </c>
      <c r="U4484" s="145">
        <v>4464</v>
      </c>
      <c r="V4484" s="145">
        <v>-422331.0766322203</v>
      </c>
    </row>
    <row r="4485" spans="1:22" x14ac:dyDescent="0.35">
      <c r="A4485" s="70">
        <f t="shared" si="78"/>
        <v>4466</v>
      </c>
      <c r="B4485" s="145">
        <v>948786.23310045898</v>
      </c>
      <c r="U4485" s="145">
        <v>4465</v>
      </c>
      <c r="V4485" s="145">
        <v>-15963919.870230984</v>
      </c>
    </row>
    <row r="4486" spans="1:22" x14ac:dyDescent="0.35">
      <c r="A4486" s="70">
        <f t="shared" si="78"/>
        <v>4467</v>
      </c>
      <c r="B4486" s="145">
        <v>948786.23310045898</v>
      </c>
      <c r="U4486" s="145">
        <v>4466</v>
      </c>
      <c r="V4486" s="145">
        <v>9849479.0195845366</v>
      </c>
    </row>
    <row r="4487" spans="1:22" x14ac:dyDescent="0.35">
      <c r="A4487" s="70">
        <f t="shared" si="78"/>
        <v>4468</v>
      </c>
      <c r="B4487" s="145">
        <v>948786.23310045898</v>
      </c>
      <c r="U4487" s="145">
        <v>4467</v>
      </c>
      <c r="V4487" s="145">
        <v>14932682.190248661</v>
      </c>
    </row>
    <row r="4488" spans="1:22" x14ac:dyDescent="0.35">
      <c r="A4488" s="70">
        <f t="shared" si="78"/>
        <v>4469</v>
      </c>
      <c r="B4488" s="145">
        <v>948786.23310045898</v>
      </c>
      <c r="U4488" s="145">
        <v>4468</v>
      </c>
      <c r="V4488" s="145">
        <v>4048205.7466515936</v>
      </c>
    </row>
    <row r="4489" spans="1:22" x14ac:dyDescent="0.35">
      <c r="A4489" s="70">
        <f t="shared" si="78"/>
        <v>4470</v>
      </c>
      <c r="B4489" s="145">
        <v>948786.23310045898</v>
      </c>
      <c r="U4489" s="145">
        <v>4469</v>
      </c>
      <c r="V4489" s="145">
        <v>-20007285.701452937</v>
      </c>
    </row>
    <row r="4490" spans="1:22" x14ac:dyDescent="0.35">
      <c r="A4490" s="70">
        <f t="shared" si="78"/>
        <v>4471</v>
      </c>
      <c r="B4490" s="145">
        <v>948786.23310045898</v>
      </c>
      <c r="U4490" s="145">
        <v>4470</v>
      </c>
      <c r="V4490" s="145">
        <v>-5440482.4150562119</v>
      </c>
    </row>
    <row r="4491" spans="1:22" x14ac:dyDescent="0.35">
      <c r="A4491" s="70">
        <f t="shared" si="78"/>
        <v>4472</v>
      </c>
      <c r="B4491" s="145">
        <v>948786.23310045898</v>
      </c>
      <c r="U4491" s="145">
        <v>4471</v>
      </c>
      <c r="V4491" s="145">
        <v>-15962277.879922708</v>
      </c>
    </row>
    <row r="4492" spans="1:22" x14ac:dyDescent="0.35">
      <c r="A4492" s="70">
        <f t="shared" si="78"/>
        <v>4473</v>
      </c>
      <c r="B4492" s="145">
        <v>948786.23310045898</v>
      </c>
      <c r="U4492" s="145">
        <v>4472</v>
      </c>
      <c r="V4492" s="145">
        <v>4219704.2377294861</v>
      </c>
    </row>
    <row r="4493" spans="1:22" x14ac:dyDescent="0.35">
      <c r="A4493" s="70">
        <f t="shared" si="78"/>
        <v>4474</v>
      </c>
      <c r="B4493" s="145">
        <v>948786.23310045898</v>
      </c>
      <c r="U4493" s="145">
        <v>4473</v>
      </c>
      <c r="V4493" s="145">
        <v>-17886671.719240949</v>
      </c>
    </row>
    <row r="4494" spans="1:22" x14ac:dyDescent="0.35">
      <c r="A4494" s="70">
        <f t="shared" si="78"/>
        <v>4475</v>
      </c>
      <c r="B4494" s="145">
        <v>948786.23310045898</v>
      </c>
      <c r="U4494" s="145">
        <v>4474</v>
      </c>
      <c r="V4494" s="145">
        <v>18279711.722388677</v>
      </c>
    </row>
    <row r="4495" spans="1:22" x14ac:dyDescent="0.35">
      <c r="A4495" s="70">
        <f t="shared" si="78"/>
        <v>4476</v>
      </c>
      <c r="B4495" s="145">
        <v>948786.23310045898</v>
      </c>
      <c r="U4495" s="145">
        <v>4475</v>
      </c>
      <c r="V4495" s="145">
        <v>-10443200.826953208</v>
      </c>
    </row>
    <row r="4496" spans="1:22" x14ac:dyDescent="0.35">
      <c r="A4496" s="70">
        <f t="shared" si="78"/>
        <v>4477</v>
      </c>
      <c r="B4496" s="145">
        <v>948786.23310045898</v>
      </c>
      <c r="U4496" s="145">
        <v>4476</v>
      </c>
      <c r="V4496" s="145">
        <v>12677047.461254176</v>
      </c>
    </row>
    <row r="4497" spans="1:22" x14ac:dyDescent="0.35">
      <c r="A4497" s="70">
        <f t="shared" si="78"/>
        <v>4478</v>
      </c>
      <c r="B4497" s="145">
        <v>948786.23310045898</v>
      </c>
      <c r="U4497" s="145">
        <v>4477</v>
      </c>
      <c r="V4497" s="145">
        <v>11436045.496889293</v>
      </c>
    </row>
    <row r="4498" spans="1:22" x14ac:dyDescent="0.35">
      <c r="A4498" s="70">
        <f t="shared" si="78"/>
        <v>4479</v>
      </c>
      <c r="B4498" s="145">
        <v>948786.23310045898</v>
      </c>
      <c r="U4498" s="145">
        <v>4478</v>
      </c>
      <c r="V4498" s="145">
        <v>-4291713.4764714278</v>
      </c>
    </row>
    <row r="4499" spans="1:22" x14ac:dyDescent="0.35">
      <c r="A4499" s="70">
        <f t="shared" si="78"/>
        <v>4480</v>
      </c>
      <c r="B4499" s="145">
        <v>948786.23310045898</v>
      </c>
      <c r="U4499" s="145">
        <v>4479</v>
      </c>
      <c r="V4499" s="145">
        <v>-9079722.498352997</v>
      </c>
    </row>
    <row r="4500" spans="1:22" x14ac:dyDescent="0.35">
      <c r="A4500" s="70">
        <f t="shared" si="78"/>
        <v>4481</v>
      </c>
      <c r="B4500" s="145">
        <v>948786.23310045898</v>
      </c>
      <c r="U4500" s="145">
        <v>4480</v>
      </c>
      <c r="V4500" s="145">
        <v>-9445021.3416492883</v>
      </c>
    </row>
    <row r="4501" spans="1:22" x14ac:dyDescent="0.35">
      <c r="A4501" s="70">
        <f t="shared" si="78"/>
        <v>4482</v>
      </c>
      <c r="B4501" s="145">
        <v>948786.23310045898</v>
      </c>
      <c r="U4501" s="145">
        <v>4481</v>
      </c>
      <c r="V4501" s="145">
        <v>28080591.897534028</v>
      </c>
    </row>
    <row r="4502" spans="1:22" x14ac:dyDescent="0.35">
      <c r="A4502" s="70">
        <f t="shared" ref="A4502:A4565" si="79">A4501+1</f>
        <v>4483</v>
      </c>
      <c r="B4502" s="145">
        <v>948786.23310045898</v>
      </c>
      <c r="U4502" s="145">
        <v>4482</v>
      </c>
      <c r="V4502" s="145">
        <v>21128814.00016211</v>
      </c>
    </row>
    <row r="4503" spans="1:22" x14ac:dyDescent="0.35">
      <c r="A4503" s="70">
        <f t="shared" si="79"/>
        <v>4484</v>
      </c>
      <c r="B4503" s="145">
        <v>948786.23310045898</v>
      </c>
      <c r="U4503" s="145">
        <v>4483</v>
      </c>
      <c r="V4503" s="145">
        <v>-22251437.066101771</v>
      </c>
    </row>
    <row r="4504" spans="1:22" x14ac:dyDescent="0.35">
      <c r="A4504" s="70">
        <f t="shared" si="79"/>
        <v>4485</v>
      </c>
      <c r="B4504" s="145">
        <v>948786.23310045898</v>
      </c>
      <c r="U4504" s="145">
        <v>4484</v>
      </c>
      <c r="V4504" s="145">
        <v>34942516.187138423</v>
      </c>
    </row>
    <row r="4505" spans="1:22" x14ac:dyDescent="0.35">
      <c r="A4505" s="70">
        <f t="shared" si="79"/>
        <v>4486</v>
      </c>
      <c r="B4505" s="145">
        <v>948786.23310045898</v>
      </c>
      <c r="U4505" s="145">
        <v>4485</v>
      </c>
      <c r="V4505" s="145">
        <v>4626390.0598562509</v>
      </c>
    </row>
    <row r="4506" spans="1:22" x14ac:dyDescent="0.35">
      <c r="A4506" s="70">
        <f t="shared" si="79"/>
        <v>4487</v>
      </c>
      <c r="B4506" s="145">
        <v>948786.23310045898</v>
      </c>
      <c r="U4506" s="145">
        <v>4486</v>
      </c>
      <c r="V4506" s="145">
        <v>16625934.695356723</v>
      </c>
    </row>
    <row r="4507" spans="1:22" x14ac:dyDescent="0.35">
      <c r="A4507" s="70">
        <f t="shared" si="79"/>
        <v>4488</v>
      </c>
      <c r="B4507" s="145">
        <v>948786.23310045898</v>
      </c>
      <c r="U4507" s="145">
        <v>4487</v>
      </c>
      <c r="V4507" s="145">
        <v>-6199114.3799962569</v>
      </c>
    </row>
    <row r="4508" spans="1:22" x14ac:dyDescent="0.35">
      <c r="A4508" s="70">
        <f t="shared" si="79"/>
        <v>4489</v>
      </c>
      <c r="B4508" s="145">
        <v>948786.23310045898</v>
      </c>
      <c r="U4508" s="145">
        <v>4488</v>
      </c>
      <c r="V4508" s="145">
        <v>-14953742.045599479</v>
      </c>
    </row>
    <row r="4509" spans="1:22" x14ac:dyDescent="0.35">
      <c r="A4509" s="70">
        <f t="shared" si="79"/>
        <v>4490</v>
      </c>
      <c r="B4509" s="145">
        <v>948786.23310045898</v>
      </c>
      <c r="U4509" s="145">
        <v>4489</v>
      </c>
      <c r="V4509" s="145">
        <v>6232387.13997861</v>
      </c>
    </row>
    <row r="4510" spans="1:22" x14ac:dyDescent="0.35">
      <c r="A4510" s="70">
        <f t="shared" si="79"/>
        <v>4491</v>
      </c>
      <c r="B4510" s="145">
        <v>948786.23310045898</v>
      </c>
      <c r="U4510" s="145">
        <v>4490</v>
      </c>
      <c r="V4510" s="145">
        <v>12924541.441207312</v>
      </c>
    </row>
    <row r="4511" spans="1:22" x14ac:dyDescent="0.35">
      <c r="A4511" s="70">
        <f t="shared" si="79"/>
        <v>4492</v>
      </c>
      <c r="B4511" s="145">
        <v>948786.23310045898</v>
      </c>
      <c r="U4511" s="145">
        <v>4491</v>
      </c>
      <c r="V4511" s="145">
        <v>-10815842.965498716</v>
      </c>
    </row>
    <row r="4512" spans="1:22" x14ac:dyDescent="0.35">
      <c r="A4512" s="70">
        <f t="shared" si="79"/>
        <v>4493</v>
      </c>
      <c r="B4512" s="145">
        <v>948786.23310045898</v>
      </c>
      <c r="U4512" s="145">
        <v>4492</v>
      </c>
      <c r="V4512" s="145">
        <v>22252812.136182033</v>
      </c>
    </row>
    <row r="4513" spans="1:22" x14ac:dyDescent="0.35">
      <c r="A4513" s="70">
        <f t="shared" si="79"/>
        <v>4494</v>
      </c>
      <c r="B4513" s="145">
        <v>948786.23310045898</v>
      </c>
      <c r="U4513" s="145">
        <v>4493</v>
      </c>
      <c r="V4513" s="145">
        <v>-8976287.813038202</v>
      </c>
    </row>
    <row r="4514" spans="1:22" x14ac:dyDescent="0.35">
      <c r="A4514" s="70">
        <f t="shared" si="79"/>
        <v>4495</v>
      </c>
      <c r="B4514" s="145">
        <v>948786.23310045898</v>
      </c>
      <c r="U4514" s="145">
        <v>4494</v>
      </c>
      <c r="V4514" s="145">
        <v>-3649825.8551059831</v>
      </c>
    </row>
    <row r="4515" spans="1:22" x14ac:dyDescent="0.35">
      <c r="A4515" s="70">
        <f t="shared" si="79"/>
        <v>4496</v>
      </c>
      <c r="B4515" s="145">
        <v>948786.23310045898</v>
      </c>
      <c r="U4515" s="145">
        <v>4495</v>
      </c>
      <c r="V4515" s="145">
        <v>-9845896.0274494626</v>
      </c>
    </row>
    <row r="4516" spans="1:22" x14ac:dyDescent="0.35">
      <c r="A4516" s="70">
        <f t="shared" si="79"/>
        <v>4497</v>
      </c>
      <c r="B4516" s="145">
        <v>948786.23310045898</v>
      </c>
      <c r="U4516" s="145">
        <v>4496</v>
      </c>
      <c r="V4516" s="145">
        <v>-23038860.937478922</v>
      </c>
    </row>
    <row r="4517" spans="1:22" x14ac:dyDescent="0.35">
      <c r="A4517" s="70">
        <f t="shared" si="79"/>
        <v>4498</v>
      </c>
      <c r="B4517" s="145">
        <v>948786.23310045898</v>
      </c>
      <c r="U4517" s="145">
        <v>4497</v>
      </c>
      <c r="V4517" s="145">
        <v>3214217.6623359881</v>
      </c>
    </row>
    <row r="4518" spans="1:22" x14ac:dyDescent="0.35">
      <c r="A4518" s="70">
        <f t="shared" si="79"/>
        <v>4499</v>
      </c>
      <c r="B4518" s="145">
        <v>948786.23310045898</v>
      </c>
      <c r="U4518" s="145">
        <v>4498</v>
      </c>
      <c r="V4518" s="145">
        <v>15602300.92617828</v>
      </c>
    </row>
    <row r="4519" spans="1:22" x14ac:dyDescent="0.35">
      <c r="A4519" s="70">
        <f t="shared" si="79"/>
        <v>4500</v>
      </c>
      <c r="B4519" s="145">
        <v>948786.23310045898</v>
      </c>
      <c r="U4519" s="145">
        <v>4499</v>
      </c>
      <c r="V4519" s="145">
        <v>-10540020.451790133</v>
      </c>
    </row>
    <row r="4520" spans="1:22" x14ac:dyDescent="0.35">
      <c r="A4520" s="70">
        <f t="shared" si="79"/>
        <v>4501</v>
      </c>
      <c r="B4520" s="145">
        <v>948786.23310045898</v>
      </c>
      <c r="U4520" s="145">
        <v>4500</v>
      </c>
      <c r="V4520" s="145">
        <v>12776065.676288042</v>
      </c>
    </row>
    <row r="4521" spans="1:22" x14ac:dyDescent="0.35">
      <c r="A4521" s="70">
        <f t="shared" si="79"/>
        <v>4502</v>
      </c>
      <c r="B4521" s="145">
        <v>948786.23310045898</v>
      </c>
      <c r="U4521" s="145">
        <v>4501</v>
      </c>
      <c r="V4521" s="145">
        <v>500038.96766683459</v>
      </c>
    </row>
    <row r="4522" spans="1:22" x14ac:dyDescent="0.35">
      <c r="A4522" s="70">
        <f t="shared" si="79"/>
        <v>4503</v>
      </c>
      <c r="B4522" s="145">
        <v>948786.23310045898</v>
      </c>
      <c r="U4522" s="145">
        <v>4502</v>
      </c>
      <c r="V4522" s="145">
        <v>19728052.715601318</v>
      </c>
    </row>
    <row r="4523" spans="1:22" x14ac:dyDescent="0.35">
      <c r="A4523" s="70">
        <f t="shared" si="79"/>
        <v>4504</v>
      </c>
      <c r="B4523" s="145">
        <v>948786.23310045898</v>
      </c>
      <c r="U4523" s="145">
        <v>4503</v>
      </c>
      <c r="V4523" s="145">
        <v>10769213.014546469</v>
      </c>
    </row>
    <row r="4524" spans="1:22" x14ac:dyDescent="0.35">
      <c r="A4524" s="70">
        <f t="shared" si="79"/>
        <v>4505</v>
      </c>
      <c r="B4524" s="145">
        <v>948786.23310045898</v>
      </c>
      <c r="U4524" s="145">
        <v>4504</v>
      </c>
      <c r="V4524" s="145">
        <v>33205893.543578267</v>
      </c>
    </row>
    <row r="4525" spans="1:22" x14ac:dyDescent="0.35">
      <c r="A4525" s="70">
        <f t="shared" si="79"/>
        <v>4506</v>
      </c>
      <c r="B4525" s="145">
        <v>948786.23310045898</v>
      </c>
      <c r="U4525" s="145">
        <v>4505</v>
      </c>
      <c r="V4525" s="145">
        <v>-1563089.1632554308</v>
      </c>
    </row>
    <row r="4526" spans="1:22" x14ac:dyDescent="0.35">
      <c r="A4526" s="70">
        <f t="shared" si="79"/>
        <v>4507</v>
      </c>
      <c r="B4526" s="145">
        <v>948786.23310045898</v>
      </c>
      <c r="U4526" s="145">
        <v>4506</v>
      </c>
      <c r="V4526" s="145">
        <v>1588702.4999328963</v>
      </c>
    </row>
    <row r="4527" spans="1:22" x14ac:dyDescent="0.35">
      <c r="A4527" s="70">
        <f t="shared" si="79"/>
        <v>4508</v>
      </c>
      <c r="B4527" s="145">
        <v>948786.23310045898</v>
      </c>
      <c r="U4527" s="145">
        <v>4507</v>
      </c>
      <c r="V4527" s="145">
        <v>-17219039.853422541</v>
      </c>
    </row>
    <row r="4528" spans="1:22" x14ac:dyDescent="0.35">
      <c r="A4528" s="70">
        <f t="shared" si="79"/>
        <v>4509</v>
      </c>
      <c r="B4528" s="145">
        <v>948786.23310045898</v>
      </c>
      <c r="U4528" s="145">
        <v>4508</v>
      </c>
      <c r="V4528" s="145">
        <v>10049821.225384861</v>
      </c>
    </row>
    <row r="4529" spans="1:22" x14ac:dyDescent="0.35">
      <c r="A4529" s="70">
        <f t="shared" si="79"/>
        <v>4510</v>
      </c>
      <c r="B4529" s="145">
        <v>948786.23310045898</v>
      </c>
      <c r="U4529" s="145">
        <v>4509</v>
      </c>
      <c r="V4529" s="145">
        <v>-17430223.685091101</v>
      </c>
    </row>
    <row r="4530" spans="1:22" x14ac:dyDescent="0.35">
      <c r="A4530" s="70">
        <f t="shared" si="79"/>
        <v>4511</v>
      </c>
      <c r="B4530" s="145">
        <v>948786.23310045898</v>
      </c>
      <c r="U4530" s="145">
        <v>4510</v>
      </c>
      <c r="V4530" s="145">
        <v>4244665.4433658011</v>
      </c>
    </row>
    <row r="4531" spans="1:22" x14ac:dyDescent="0.35">
      <c r="A4531" s="70">
        <f t="shared" si="79"/>
        <v>4512</v>
      </c>
      <c r="B4531" s="145">
        <v>948786.23310045898</v>
      </c>
      <c r="U4531" s="145">
        <v>4511</v>
      </c>
      <c r="V4531" s="145">
        <v>-4379326.4366061073</v>
      </c>
    </row>
    <row r="4532" spans="1:22" x14ac:dyDescent="0.35">
      <c r="A4532" s="70">
        <f t="shared" si="79"/>
        <v>4513</v>
      </c>
      <c r="B4532" s="145">
        <v>948786.23310045898</v>
      </c>
      <c r="U4532" s="145">
        <v>4512</v>
      </c>
      <c r="V4532" s="145">
        <v>-9241004.4332808815</v>
      </c>
    </row>
    <row r="4533" spans="1:22" x14ac:dyDescent="0.35">
      <c r="A4533" s="70">
        <f t="shared" si="79"/>
        <v>4514</v>
      </c>
      <c r="B4533" s="145">
        <v>948786.23310045898</v>
      </c>
      <c r="U4533" s="145">
        <v>4513</v>
      </c>
      <c r="V4533" s="145">
        <v>23664571.134088367</v>
      </c>
    </row>
    <row r="4534" spans="1:22" x14ac:dyDescent="0.35">
      <c r="A4534" s="70">
        <f t="shared" si="79"/>
        <v>4515</v>
      </c>
      <c r="B4534" s="145">
        <v>948786.23310045898</v>
      </c>
      <c r="U4534" s="145">
        <v>4514</v>
      </c>
      <c r="V4534" s="145">
        <v>2694635.4323528334</v>
      </c>
    </row>
    <row r="4535" spans="1:22" x14ac:dyDescent="0.35">
      <c r="A4535" s="70">
        <f t="shared" si="79"/>
        <v>4516</v>
      </c>
      <c r="B4535" s="145">
        <v>948786.23310045898</v>
      </c>
      <c r="U4535" s="145">
        <v>4515</v>
      </c>
      <c r="V4535" s="145">
        <v>15734064.733992789</v>
      </c>
    </row>
    <row r="4536" spans="1:22" x14ac:dyDescent="0.35">
      <c r="A4536" s="70">
        <f t="shared" si="79"/>
        <v>4517</v>
      </c>
      <c r="B4536" s="145">
        <v>948786.23310045898</v>
      </c>
      <c r="U4536" s="145">
        <v>4516</v>
      </c>
      <c r="V4536" s="145">
        <v>9411646.4306957796</v>
      </c>
    </row>
    <row r="4537" spans="1:22" x14ac:dyDescent="0.35">
      <c r="A4537" s="70">
        <f t="shared" si="79"/>
        <v>4518</v>
      </c>
      <c r="B4537" s="145">
        <v>948786.23310045898</v>
      </c>
      <c r="U4537" s="145">
        <v>4517</v>
      </c>
      <c r="V4537" s="145">
        <v>26280124.709411792</v>
      </c>
    </row>
    <row r="4538" spans="1:22" x14ac:dyDescent="0.35">
      <c r="A4538" s="70">
        <f t="shared" si="79"/>
        <v>4519</v>
      </c>
      <c r="B4538" s="145">
        <v>948786.23310045898</v>
      </c>
      <c r="U4538" s="145">
        <v>4518</v>
      </c>
      <c r="V4538" s="145">
        <v>-4324235.8729820065</v>
      </c>
    </row>
    <row r="4539" spans="1:22" x14ac:dyDescent="0.35">
      <c r="A4539" s="70">
        <f t="shared" si="79"/>
        <v>4520</v>
      </c>
      <c r="B4539" s="145">
        <v>948786.23310045898</v>
      </c>
      <c r="U4539" s="145">
        <v>4519</v>
      </c>
      <c r="V4539" s="145">
        <v>44435414.056993768</v>
      </c>
    </row>
    <row r="4540" spans="1:22" x14ac:dyDescent="0.35">
      <c r="A4540" s="70">
        <f t="shared" si="79"/>
        <v>4521</v>
      </c>
      <c r="B4540" s="145">
        <v>948786.23310045898</v>
      </c>
      <c r="U4540" s="145">
        <v>4520</v>
      </c>
      <c r="V4540" s="145">
        <v>5248176.2081946731</v>
      </c>
    </row>
    <row r="4541" spans="1:22" x14ac:dyDescent="0.35">
      <c r="A4541" s="70">
        <f t="shared" si="79"/>
        <v>4522</v>
      </c>
      <c r="B4541" s="145">
        <v>948786.23310045898</v>
      </c>
      <c r="U4541" s="145">
        <v>4521</v>
      </c>
      <c r="V4541" s="145">
        <v>-15129050.594180774</v>
      </c>
    </row>
    <row r="4542" spans="1:22" x14ac:dyDescent="0.35">
      <c r="A4542" s="70">
        <f t="shared" si="79"/>
        <v>4523</v>
      </c>
      <c r="B4542" s="145">
        <v>948786.23310045898</v>
      </c>
      <c r="U4542" s="145">
        <v>4522</v>
      </c>
      <c r="V4542" s="145">
        <v>18443156.103578724</v>
      </c>
    </row>
    <row r="4543" spans="1:22" x14ac:dyDescent="0.35">
      <c r="A4543" s="70">
        <f t="shared" si="79"/>
        <v>4524</v>
      </c>
      <c r="B4543" s="145">
        <v>948786.23310045898</v>
      </c>
      <c r="U4543" s="145">
        <v>4523</v>
      </c>
      <c r="V4543" s="145">
        <v>28668745.005248997</v>
      </c>
    </row>
    <row r="4544" spans="1:22" x14ac:dyDescent="0.35">
      <c r="A4544" s="70">
        <f t="shared" si="79"/>
        <v>4525</v>
      </c>
      <c r="B4544" s="145">
        <v>948786.23310045898</v>
      </c>
      <c r="U4544" s="145">
        <v>4524</v>
      </c>
      <c r="V4544" s="145">
        <v>-23516713.320589229</v>
      </c>
    </row>
    <row r="4545" spans="1:22" x14ac:dyDescent="0.35">
      <c r="A4545" s="70">
        <f t="shared" si="79"/>
        <v>4526</v>
      </c>
      <c r="B4545" s="145">
        <v>948786.23310045898</v>
      </c>
      <c r="U4545" s="145">
        <v>4525</v>
      </c>
      <c r="V4545" s="145">
        <v>4364161.4408524483</v>
      </c>
    </row>
    <row r="4546" spans="1:22" x14ac:dyDescent="0.35">
      <c r="A4546" s="70">
        <f t="shared" si="79"/>
        <v>4527</v>
      </c>
      <c r="B4546" s="145">
        <v>948786.23310045898</v>
      </c>
      <c r="U4546" s="145">
        <v>4526</v>
      </c>
      <c r="V4546" s="145">
        <v>25417033.151219882</v>
      </c>
    </row>
    <row r="4547" spans="1:22" x14ac:dyDescent="0.35">
      <c r="A4547" s="70">
        <f t="shared" si="79"/>
        <v>4528</v>
      </c>
      <c r="B4547" s="145">
        <v>948786.23310045898</v>
      </c>
      <c r="U4547" s="145">
        <v>4527</v>
      </c>
      <c r="V4547" s="145">
        <v>-298679.77610291541</v>
      </c>
    </row>
    <row r="4548" spans="1:22" x14ac:dyDescent="0.35">
      <c r="A4548" s="70">
        <f t="shared" si="79"/>
        <v>4529</v>
      </c>
      <c r="B4548" s="145">
        <v>948786.23310045898</v>
      </c>
      <c r="U4548" s="145">
        <v>4528</v>
      </c>
      <c r="V4548" s="145">
        <v>4359361.752647534</v>
      </c>
    </row>
    <row r="4549" spans="1:22" x14ac:dyDescent="0.35">
      <c r="A4549" s="70">
        <f t="shared" si="79"/>
        <v>4530</v>
      </c>
      <c r="B4549" s="145">
        <v>948786.23310045898</v>
      </c>
      <c r="U4549" s="145">
        <v>4529</v>
      </c>
      <c r="V4549" s="145">
        <v>8604885.9499298669</v>
      </c>
    </row>
    <row r="4550" spans="1:22" x14ac:dyDescent="0.35">
      <c r="A4550" s="70">
        <f t="shared" si="79"/>
        <v>4531</v>
      </c>
      <c r="B4550" s="145">
        <v>948786.23310045898</v>
      </c>
      <c r="U4550" s="145">
        <v>4530</v>
      </c>
      <c r="V4550" s="145">
        <v>2499825.6758130379</v>
      </c>
    </row>
    <row r="4551" spans="1:22" x14ac:dyDescent="0.35">
      <c r="A4551" s="70">
        <f t="shared" si="79"/>
        <v>4532</v>
      </c>
      <c r="B4551" s="145">
        <v>948786.23310045898</v>
      </c>
      <c r="U4551" s="145">
        <v>4531</v>
      </c>
      <c r="V4551" s="145">
        <v>5013549.2254788764</v>
      </c>
    </row>
    <row r="4552" spans="1:22" x14ac:dyDescent="0.35">
      <c r="A4552" s="70">
        <f t="shared" si="79"/>
        <v>4533</v>
      </c>
      <c r="B4552" s="145">
        <v>948786.23310045898</v>
      </c>
      <c r="U4552" s="145">
        <v>4532</v>
      </c>
      <c r="V4552" s="145">
        <v>10877434.610851318</v>
      </c>
    </row>
    <row r="4553" spans="1:22" x14ac:dyDescent="0.35">
      <c r="A4553" s="70">
        <f t="shared" si="79"/>
        <v>4534</v>
      </c>
      <c r="B4553" s="145">
        <v>948786.23310045898</v>
      </c>
      <c r="U4553" s="145">
        <v>4533</v>
      </c>
      <c r="V4553" s="145">
        <v>7436937.9186366759</v>
      </c>
    </row>
    <row r="4554" spans="1:22" x14ac:dyDescent="0.35">
      <c r="A4554" s="70">
        <f t="shared" si="79"/>
        <v>4535</v>
      </c>
      <c r="B4554" s="145">
        <v>948786.23310045898</v>
      </c>
      <c r="U4554" s="145">
        <v>4534</v>
      </c>
      <c r="V4554" s="145">
        <v>492931.10747976974</v>
      </c>
    </row>
    <row r="4555" spans="1:22" x14ac:dyDescent="0.35">
      <c r="A4555" s="70">
        <f t="shared" si="79"/>
        <v>4536</v>
      </c>
      <c r="B4555" s="145">
        <v>948786.23310045898</v>
      </c>
      <c r="U4555" s="145">
        <v>4535</v>
      </c>
      <c r="V4555" s="145">
        <v>30069863.602004632</v>
      </c>
    </row>
    <row r="4556" spans="1:22" x14ac:dyDescent="0.35">
      <c r="A4556" s="70">
        <f t="shared" si="79"/>
        <v>4537</v>
      </c>
      <c r="B4556" s="145">
        <v>948786.23310045898</v>
      </c>
      <c r="U4556" s="145">
        <v>4536</v>
      </c>
      <c r="V4556" s="145">
        <v>-6673688.5718137026</v>
      </c>
    </row>
    <row r="4557" spans="1:22" x14ac:dyDescent="0.35">
      <c r="A4557" s="70">
        <f t="shared" si="79"/>
        <v>4538</v>
      </c>
      <c r="B4557" s="145">
        <v>948786.23310045898</v>
      </c>
      <c r="U4557" s="145">
        <v>4537</v>
      </c>
      <c r="V4557" s="145">
        <v>2670537.1719686091</v>
      </c>
    </row>
    <row r="4558" spans="1:22" x14ac:dyDescent="0.35">
      <c r="A4558" s="70">
        <f t="shared" si="79"/>
        <v>4539</v>
      </c>
      <c r="B4558" s="145">
        <v>948786.23310045898</v>
      </c>
      <c r="U4558" s="145">
        <v>4538</v>
      </c>
      <c r="V4558" s="145">
        <v>-18912731.525959745</v>
      </c>
    </row>
    <row r="4559" spans="1:22" x14ac:dyDescent="0.35">
      <c r="A4559" s="70">
        <f t="shared" si="79"/>
        <v>4540</v>
      </c>
      <c r="B4559" s="145">
        <v>948786.23310045898</v>
      </c>
      <c r="U4559" s="145">
        <v>4539</v>
      </c>
      <c r="V4559" s="145">
        <v>6848771.3086241148</v>
      </c>
    </row>
    <row r="4560" spans="1:22" x14ac:dyDescent="0.35">
      <c r="A4560" s="70">
        <f t="shared" si="79"/>
        <v>4541</v>
      </c>
      <c r="B4560" s="145">
        <v>948786.23310045898</v>
      </c>
      <c r="U4560" s="145">
        <v>4540</v>
      </c>
      <c r="V4560" s="145">
        <v>9500377.611182414</v>
      </c>
    </row>
    <row r="4561" spans="1:22" x14ac:dyDescent="0.35">
      <c r="A4561" s="70">
        <f t="shared" si="79"/>
        <v>4542</v>
      </c>
      <c r="B4561" s="145">
        <v>948786.23310045898</v>
      </c>
      <c r="U4561" s="145">
        <v>4541</v>
      </c>
      <c r="V4561" s="145">
        <v>-943284.07175243273</v>
      </c>
    </row>
    <row r="4562" spans="1:22" x14ac:dyDescent="0.35">
      <c r="A4562" s="70">
        <f t="shared" si="79"/>
        <v>4543</v>
      </c>
      <c r="B4562" s="145">
        <v>948786.23310045898</v>
      </c>
      <c r="U4562" s="145">
        <v>4542</v>
      </c>
      <c r="V4562" s="145">
        <v>12100778.518724486</v>
      </c>
    </row>
    <row r="4563" spans="1:22" x14ac:dyDescent="0.35">
      <c r="A4563" s="70">
        <f t="shared" si="79"/>
        <v>4544</v>
      </c>
      <c r="B4563" s="145">
        <v>948786.23310045898</v>
      </c>
      <c r="U4563" s="145">
        <v>4543</v>
      </c>
      <c r="V4563" s="145">
        <v>113006.93379396945</v>
      </c>
    </row>
    <row r="4564" spans="1:22" x14ac:dyDescent="0.35">
      <c r="A4564" s="70">
        <f t="shared" si="79"/>
        <v>4545</v>
      </c>
      <c r="B4564" s="145">
        <v>948786.23310045898</v>
      </c>
      <c r="U4564" s="145">
        <v>4544</v>
      </c>
      <c r="V4564" s="145">
        <v>8802125.1337432563</v>
      </c>
    </row>
    <row r="4565" spans="1:22" x14ac:dyDescent="0.35">
      <c r="A4565" s="70">
        <f t="shared" si="79"/>
        <v>4546</v>
      </c>
      <c r="B4565" s="145">
        <v>948786.23310045898</v>
      </c>
      <c r="U4565" s="145">
        <v>4545</v>
      </c>
      <c r="V4565" s="145">
        <v>24262232.907566622</v>
      </c>
    </row>
    <row r="4566" spans="1:22" x14ac:dyDescent="0.35">
      <c r="A4566" s="70">
        <f t="shared" ref="A4566:A4629" si="80">A4565+1</f>
        <v>4547</v>
      </c>
      <c r="B4566" s="145">
        <v>948786.23310045898</v>
      </c>
      <c r="U4566" s="145">
        <v>4546</v>
      </c>
      <c r="V4566" s="145">
        <v>-8985183.482308168</v>
      </c>
    </row>
    <row r="4567" spans="1:22" x14ac:dyDescent="0.35">
      <c r="A4567" s="70">
        <f t="shared" si="80"/>
        <v>4548</v>
      </c>
      <c r="B4567" s="145">
        <v>948786.23310045898</v>
      </c>
      <c r="U4567" s="145">
        <v>4547</v>
      </c>
      <c r="V4567" s="145">
        <v>-15981830.077392185</v>
      </c>
    </row>
    <row r="4568" spans="1:22" x14ac:dyDescent="0.35">
      <c r="A4568" s="70">
        <f t="shared" si="80"/>
        <v>4549</v>
      </c>
      <c r="B4568" s="145">
        <v>948786.23310045898</v>
      </c>
      <c r="U4568" s="145">
        <v>4548</v>
      </c>
      <c r="V4568" s="145">
        <v>3072173.736844413</v>
      </c>
    </row>
    <row r="4569" spans="1:22" x14ac:dyDescent="0.35">
      <c r="A4569" s="70">
        <f t="shared" si="80"/>
        <v>4550</v>
      </c>
      <c r="B4569" s="145">
        <v>948786.23310045898</v>
      </c>
      <c r="U4569" s="145">
        <v>4549</v>
      </c>
      <c r="V4569" s="145">
        <v>9684009.2252398878</v>
      </c>
    </row>
    <row r="4570" spans="1:22" x14ac:dyDescent="0.35">
      <c r="A4570" s="70">
        <f t="shared" si="80"/>
        <v>4551</v>
      </c>
      <c r="B4570" s="145">
        <v>948786.23310045898</v>
      </c>
      <c r="U4570" s="145">
        <v>4550</v>
      </c>
      <c r="V4570" s="145">
        <v>26545623.234011725</v>
      </c>
    </row>
    <row r="4571" spans="1:22" x14ac:dyDescent="0.35">
      <c r="A4571" s="70">
        <f t="shared" si="80"/>
        <v>4552</v>
      </c>
      <c r="B4571" s="145">
        <v>948786.23310045898</v>
      </c>
      <c r="U4571" s="145">
        <v>4551</v>
      </c>
      <c r="V4571" s="145">
        <v>-122420.75369970128</v>
      </c>
    </row>
    <row r="4572" spans="1:22" x14ac:dyDescent="0.35">
      <c r="A4572" s="70">
        <f t="shared" si="80"/>
        <v>4553</v>
      </c>
      <c r="B4572" s="145">
        <v>948786.23310045898</v>
      </c>
      <c r="U4572" s="145">
        <v>4552</v>
      </c>
      <c r="V4572" s="145">
        <v>-2078452.9787693303</v>
      </c>
    </row>
    <row r="4573" spans="1:22" x14ac:dyDescent="0.35">
      <c r="A4573" s="70">
        <f t="shared" si="80"/>
        <v>4554</v>
      </c>
      <c r="B4573" s="145">
        <v>948786.23310045898</v>
      </c>
      <c r="U4573" s="145">
        <v>4553</v>
      </c>
      <c r="V4573" s="145">
        <v>-7709236.6388478633</v>
      </c>
    </row>
    <row r="4574" spans="1:22" x14ac:dyDescent="0.35">
      <c r="A4574" s="70">
        <f t="shared" si="80"/>
        <v>4555</v>
      </c>
      <c r="B4574" s="145">
        <v>948786.23310045898</v>
      </c>
      <c r="U4574" s="145">
        <v>4554</v>
      </c>
      <c r="V4574" s="145">
        <v>7050176.2716035396</v>
      </c>
    </row>
    <row r="4575" spans="1:22" x14ac:dyDescent="0.35">
      <c r="A4575" s="70">
        <f t="shared" si="80"/>
        <v>4556</v>
      </c>
      <c r="B4575" s="145">
        <v>948786.23310045898</v>
      </c>
      <c r="U4575" s="145">
        <v>4555</v>
      </c>
      <c r="V4575" s="145">
        <v>7638330.0841565393</v>
      </c>
    </row>
    <row r="4576" spans="1:22" x14ac:dyDescent="0.35">
      <c r="A4576" s="70">
        <f t="shared" si="80"/>
        <v>4557</v>
      </c>
      <c r="B4576" s="145">
        <v>948786.23310045898</v>
      </c>
      <c r="U4576" s="145">
        <v>4556</v>
      </c>
      <c r="V4576" s="145">
        <v>4559182.7181822211</v>
      </c>
    </row>
    <row r="4577" spans="1:22" x14ac:dyDescent="0.35">
      <c r="A4577" s="70">
        <f t="shared" si="80"/>
        <v>4558</v>
      </c>
      <c r="B4577" s="145">
        <v>948786.23310045898</v>
      </c>
      <c r="U4577" s="145">
        <v>4557</v>
      </c>
      <c r="V4577" s="145">
        <v>-26451296.884190589</v>
      </c>
    </row>
    <row r="4578" spans="1:22" x14ac:dyDescent="0.35">
      <c r="A4578" s="70">
        <f t="shared" si="80"/>
        <v>4559</v>
      </c>
      <c r="B4578" s="145">
        <v>948786.23310045898</v>
      </c>
      <c r="U4578" s="145">
        <v>4558</v>
      </c>
      <c r="V4578" s="145">
        <v>20551054.215698123</v>
      </c>
    </row>
    <row r="4579" spans="1:22" x14ac:dyDescent="0.35">
      <c r="A4579" s="70">
        <f t="shared" si="80"/>
        <v>4560</v>
      </c>
      <c r="B4579" s="145">
        <v>948786.23310045898</v>
      </c>
      <c r="U4579" s="145">
        <v>4559</v>
      </c>
      <c r="V4579" s="145">
        <v>13117648.87709726</v>
      </c>
    </row>
    <row r="4580" spans="1:22" x14ac:dyDescent="0.35">
      <c r="A4580" s="70">
        <f t="shared" si="80"/>
        <v>4561</v>
      </c>
      <c r="B4580" s="145">
        <v>948786.23310045898</v>
      </c>
      <c r="U4580" s="145">
        <v>4560</v>
      </c>
      <c r="V4580" s="145">
        <v>11581941.262928255</v>
      </c>
    </row>
    <row r="4581" spans="1:22" x14ac:dyDescent="0.35">
      <c r="A4581" s="70">
        <f t="shared" si="80"/>
        <v>4562</v>
      </c>
      <c r="B4581" s="145">
        <v>948786.23310045898</v>
      </c>
      <c r="U4581" s="145">
        <v>4561</v>
      </c>
      <c r="V4581" s="145">
        <v>21623013.667177074</v>
      </c>
    </row>
    <row r="4582" spans="1:22" x14ac:dyDescent="0.35">
      <c r="A4582" s="70">
        <f t="shared" si="80"/>
        <v>4563</v>
      </c>
      <c r="B4582" s="145">
        <v>948786.23310045898</v>
      </c>
      <c r="U4582" s="145">
        <v>4562</v>
      </c>
      <c r="V4582" s="145">
        <v>-8184447.7927391902</v>
      </c>
    </row>
    <row r="4583" spans="1:22" x14ac:dyDescent="0.35">
      <c r="A4583" s="70">
        <f t="shared" si="80"/>
        <v>4564</v>
      </c>
      <c r="B4583" s="145">
        <v>948786.23310045898</v>
      </c>
      <c r="U4583" s="145">
        <v>4563</v>
      </c>
      <c r="V4583" s="145">
        <v>-8523799.4914369304</v>
      </c>
    </row>
    <row r="4584" spans="1:22" x14ac:dyDescent="0.35">
      <c r="A4584" s="70">
        <f t="shared" si="80"/>
        <v>4565</v>
      </c>
      <c r="B4584" s="145">
        <v>948786.23310045898</v>
      </c>
      <c r="U4584" s="145">
        <v>4564</v>
      </c>
      <c r="V4584" s="145">
        <v>-6255341.2514791097</v>
      </c>
    </row>
    <row r="4585" spans="1:22" x14ac:dyDescent="0.35">
      <c r="A4585" s="70">
        <f t="shared" si="80"/>
        <v>4566</v>
      </c>
      <c r="B4585" s="145">
        <v>948786.23310045898</v>
      </c>
      <c r="U4585" s="145">
        <v>4565</v>
      </c>
      <c r="V4585" s="145">
        <v>27599979.478122149</v>
      </c>
    </row>
    <row r="4586" spans="1:22" x14ac:dyDescent="0.35">
      <c r="A4586" s="70">
        <f t="shared" si="80"/>
        <v>4567</v>
      </c>
      <c r="B4586" s="145">
        <v>948786.23310045898</v>
      </c>
      <c r="U4586" s="145">
        <v>4566</v>
      </c>
      <c r="V4586" s="145">
        <v>8409097.9122932628</v>
      </c>
    </row>
    <row r="4587" spans="1:22" x14ac:dyDescent="0.35">
      <c r="A4587" s="70">
        <f t="shared" si="80"/>
        <v>4568</v>
      </c>
      <c r="B4587" s="145">
        <v>948786.23310045898</v>
      </c>
      <c r="U4587" s="145">
        <v>4567</v>
      </c>
      <c r="V4587" s="145">
        <v>28085095.772488773</v>
      </c>
    </row>
    <row r="4588" spans="1:22" x14ac:dyDescent="0.35">
      <c r="A4588" s="70">
        <f t="shared" si="80"/>
        <v>4569</v>
      </c>
      <c r="B4588" s="145">
        <v>948786.23310045898</v>
      </c>
      <c r="U4588" s="145">
        <v>4568</v>
      </c>
      <c r="V4588" s="145">
        <v>8711657.0869032368</v>
      </c>
    </row>
    <row r="4589" spans="1:22" x14ac:dyDescent="0.35">
      <c r="A4589" s="70">
        <f t="shared" si="80"/>
        <v>4570</v>
      </c>
      <c r="B4589" s="145">
        <v>948786.23310045898</v>
      </c>
      <c r="U4589" s="145">
        <v>4569</v>
      </c>
      <c r="V4589" s="145">
        <v>16337923.566644467</v>
      </c>
    </row>
    <row r="4590" spans="1:22" x14ac:dyDescent="0.35">
      <c r="A4590" s="70">
        <f t="shared" si="80"/>
        <v>4571</v>
      </c>
      <c r="B4590" s="145">
        <v>948786.23310045898</v>
      </c>
      <c r="U4590" s="145">
        <v>4570</v>
      </c>
      <c r="V4590" s="145">
        <v>-9672564.803325206</v>
      </c>
    </row>
    <row r="4591" spans="1:22" x14ac:dyDescent="0.35">
      <c r="A4591" s="70">
        <f t="shared" si="80"/>
        <v>4572</v>
      </c>
      <c r="B4591" s="145">
        <v>948786.23310045898</v>
      </c>
      <c r="U4591" s="145">
        <v>4571</v>
      </c>
      <c r="V4591" s="145">
        <v>532090.53882640228</v>
      </c>
    </row>
    <row r="4592" spans="1:22" x14ac:dyDescent="0.35">
      <c r="A4592" s="70">
        <f t="shared" si="80"/>
        <v>4573</v>
      </c>
      <c r="B4592" s="145">
        <v>948786.23310045898</v>
      </c>
      <c r="U4592" s="145">
        <v>4572</v>
      </c>
      <c r="V4592" s="145">
        <v>6898684.5922150016</v>
      </c>
    </row>
    <row r="4593" spans="1:22" x14ac:dyDescent="0.35">
      <c r="A4593" s="70">
        <f t="shared" si="80"/>
        <v>4574</v>
      </c>
      <c r="B4593" s="145">
        <v>948786.23310045898</v>
      </c>
      <c r="U4593" s="145">
        <v>4573</v>
      </c>
      <c r="V4593" s="145">
        <v>10822233.886827003</v>
      </c>
    </row>
    <row r="4594" spans="1:22" x14ac:dyDescent="0.35">
      <c r="A4594" s="70">
        <f t="shared" si="80"/>
        <v>4575</v>
      </c>
      <c r="B4594" s="145">
        <v>948786.23310045898</v>
      </c>
      <c r="U4594" s="145">
        <v>4574</v>
      </c>
      <c r="V4594" s="145">
        <v>-18752754.250933953</v>
      </c>
    </row>
    <row r="4595" spans="1:22" x14ac:dyDescent="0.35">
      <c r="A4595" s="70">
        <f t="shared" si="80"/>
        <v>4576</v>
      </c>
      <c r="B4595" s="145">
        <v>948786.23310045898</v>
      </c>
      <c r="U4595" s="145">
        <v>4575</v>
      </c>
      <c r="V4595" s="145">
        <v>-5064627.3835466355</v>
      </c>
    </row>
    <row r="4596" spans="1:22" x14ac:dyDescent="0.35">
      <c r="A4596" s="70">
        <f t="shared" si="80"/>
        <v>4577</v>
      </c>
      <c r="B4596" s="145">
        <v>948786.23310045898</v>
      </c>
      <c r="U4596" s="145">
        <v>4576</v>
      </c>
      <c r="V4596" s="145">
        <v>18943659.318936069</v>
      </c>
    </row>
    <row r="4597" spans="1:22" x14ac:dyDescent="0.35">
      <c r="A4597" s="70">
        <f t="shared" si="80"/>
        <v>4578</v>
      </c>
      <c r="B4597" s="145">
        <v>948786.23310045898</v>
      </c>
      <c r="U4597" s="145">
        <v>4577</v>
      </c>
      <c r="V4597" s="145">
        <v>1611622.11256193</v>
      </c>
    </row>
    <row r="4598" spans="1:22" x14ac:dyDescent="0.35">
      <c r="A4598" s="70">
        <f t="shared" si="80"/>
        <v>4579</v>
      </c>
      <c r="B4598" s="145">
        <v>948786.23310045898</v>
      </c>
      <c r="U4598" s="145">
        <v>4578</v>
      </c>
      <c r="V4598" s="145">
        <v>-2814816.0910802782</v>
      </c>
    </row>
    <row r="4599" spans="1:22" x14ac:dyDescent="0.35">
      <c r="A4599" s="70">
        <f t="shared" si="80"/>
        <v>4580</v>
      </c>
      <c r="B4599" s="145">
        <v>948786.23310045898</v>
      </c>
      <c r="U4599" s="145">
        <v>4579</v>
      </c>
      <c r="V4599" s="145">
        <v>16529063.057586301</v>
      </c>
    </row>
    <row r="4600" spans="1:22" x14ac:dyDescent="0.35">
      <c r="A4600" s="70">
        <f t="shared" si="80"/>
        <v>4581</v>
      </c>
      <c r="B4600" s="145">
        <v>948786.23310045898</v>
      </c>
      <c r="U4600" s="145">
        <v>4580</v>
      </c>
      <c r="V4600" s="145">
        <v>-16759537.400084544</v>
      </c>
    </row>
    <row r="4601" spans="1:22" x14ac:dyDescent="0.35">
      <c r="A4601" s="70">
        <f t="shared" si="80"/>
        <v>4582</v>
      </c>
      <c r="B4601" s="145">
        <v>948786.23310045898</v>
      </c>
      <c r="U4601" s="145">
        <v>4581</v>
      </c>
      <c r="V4601" s="145">
        <v>-28143272.223524891</v>
      </c>
    </row>
    <row r="4602" spans="1:22" x14ac:dyDescent="0.35">
      <c r="A4602" s="70">
        <f t="shared" si="80"/>
        <v>4583</v>
      </c>
      <c r="B4602" s="145">
        <v>948786.23310045898</v>
      </c>
      <c r="U4602" s="145">
        <v>4582</v>
      </c>
      <c r="V4602" s="145">
        <v>4968610.7063171342</v>
      </c>
    </row>
    <row r="4603" spans="1:22" x14ac:dyDescent="0.35">
      <c r="A4603" s="70">
        <f t="shared" si="80"/>
        <v>4584</v>
      </c>
      <c r="B4603" s="145">
        <v>948786.23310045898</v>
      </c>
      <c r="U4603" s="145">
        <v>4583</v>
      </c>
      <c r="V4603" s="145">
        <v>-8902908.0817646794</v>
      </c>
    </row>
    <row r="4604" spans="1:22" x14ac:dyDescent="0.35">
      <c r="A4604" s="70">
        <f t="shared" si="80"/>
        <v>4585</v>
      </c>
      <c r="B4604" s="145">
        <v>948786.23310045898</v>
      </c>
      <c r="U4604" s="145">
        <v>4584</v>
      </c>
      <c r="V4604" s="145">
        <v>20419502.84154297</v>
      </c>
    </row>
    <row r="4605" spans="1:22" x14ac:dyDescent="0.35">
      <c r="A4605" s="70">
        <f t="shared" si="80"/>
        <v>4586</v>
      </c>
      <c r="B4605" s="145">
        <v>948786.23310045898</v>
      </c>
      <c r="U4605" s="145">
        <v>4585</v>
      </c>
      <c r="V4605" s="145">
        <v>-15794176.058600744</v>
      </c>
    </row>
    <row r="4606" spans="1:22" x14ac:dyDescent="0.35">
      <c r="A4606" s="70">
        <f t="shared" si="80"/>
        <v>4587</v>
      </c>
      <c r="B4606" s="145">
        <v>948786.23310045898</v>
      </c>
      <c r="U4606" s="145">
        <v>4586</v>
      </c>
      <c r="V4606" s="145">
        <v>1356714.0489648171</v>
      </c>
    </row>
    <row r="4607" spans="1:22" x14ac:dyDescent="0.35">
      <c r="A4607" s="70">
        <f t="shared" si="80"/>
        <v>4588</v>
      </c>
      <c r="B4607" s="145">
        <v>948786.23310045898</v>
      </c>
      <c r="U4607" s="145">
        <v>4587</v>
      </c>
      <c r="V4607" s="145">
        <v>890055.2966404818</v>
      </c>
    </row>
    <row r="4608" spans="1:22" x14ac:dyDescent="0.35">
      <c r="A4608" s="70">
        <f t="shared" si="80"/>
        <v>4589</v>
      </c>
      <c r="B4608" s="145">
        <v>948786.23310045898</v>
      </c>
      <c r="U4608" s="145">
        <v>4588</v>
      </c>
      <c r="V4608" s="145">
        <v>7231472.4297391623</v>
      </c>
    </row>
    <row r="4609" spans="1:22" x14ac:dyDescent="0.35">
      <c r="A4609" s="70">
        <f t="shared" si="80"/>
        <v>4590</v>
      </c>
      <c r="B4609" s="145">
        <v>948786.23310045898</v>
      </c>
      <c r="U4609" s="145">
        <v>4589</v>
      </c>
      <c r="V4609" s="145">
        <v>6048840.3069003001</v>
      </c>
    </row>
    <row r="4610" spans="1:22" x14ac:dyDescent="0.35">
      <c r="A4610" s="70">
        <f t="shared" si="80"/>
        <v>4591</v>
      </c>
      <c r="B4610" s="145">
        <v>948786.23310045898</v>
      </c>
      <c r="U4610" s="145">
        <v>4590</v>
      </c>
      <c r="V4610" s="145">
        <v>-10741709.506988753</v>
      </c>
    </row>
    <row r="4611" spans="1:22" x14ac:dyDescent="0.35">
      <c r="A4611" s="70">
        <f t="shared" si="80"/>
        <v>4592</v>
      </c>
      <c r="B4611" s="145">
        <v>948786.23310045898</v>
      </c>
      <c r="U4611" s="145">
        <v>4591</v>
      </c>
      <c r="V4611" s="145">
        <v>3686738.381639719</v>
      </c>
    </row>
    <row r="4612" spans="1:22" x14ac:dyDescent="0.35">
      <c r="A4612" s="70">
        <f t="shared" si="80"/>
        <v>4593</v>
      </c>
      <c r="B4612" s="145">
        <v>948786.23310045898</v>
      </c>
      <c r="U4612" s="145">
        <v>4592</v>
      </c>
      <c r="V4612" s="145">
        <v>-3972573.6463623717</v>
      </c>
    </row>
    <row r="4613" spans="1:22" x14ac:dyDescent="0.35">
      <c r="A4613" s="70">
        <f t="shared" si="80"/>
        <v>4594</v>
      </c>
      <c r="B4613" s="145">
        <v>948786.23310045898</v>
      </c>
      <c r="U4613" s="145">
        <v>4593</v>
      </c>
      <c r="V4613" s="145">
        <v>27251769.190693948</v>
      </c>
    </row>
    <row r="4614" spans="1:22" x14ac:dyDescent="0.35">
      <c r="A4614" s="70">
        <f t="shared" si="80"/>
        <v>4595</v>
      </c>
      <c r="B4614" s="145">
        <v>948786.23310045898</v>
      </c>
      <c r="U4614" s="145">
        <v>4594</v>
      </c>
      <c r="V4614" s="145">
        <v>-12908512.284192815</v>
      </c>
    </row>
    <row r="4615" spans="1:22" x14ac:dyDescent="0.35">
      <c r="A4615" s="70">
        <f t="shared" si="80"/>
        <v>4596</v>
      </c>
      <c r="B4615" s="145">
        <v>948786.23310045898</v>
      </c>
      <c r="U4615" s="145">
        <v>4595</v>
      </c>
      <c r="V4615" s="145">
        <v>442369.92350663617</v>
      </c>
    </row>
    <row r="4616" spans="1:22" x14ac:dyDescent="0.35">
      <c r="A4616" s="70">
        <f t="shared" si="80"/>
        <v>4597</v>
      </c>
      <c r="B4616" s="145">
        <v>948786.23310045898</v>
      </c>
      <c r="U4616" s="145">
        <v>4596</v>
      </c>
      <c r="V4616" s="145">
        <v>36258510.268989019</v>
      </c>
    </row>
    <row r="4617" spans="1:22" x14ac:dyDescent="0.35">
      <c r="A4617" s="70">
        <f t="shared" si="80"/>
        <v>4598</v>
      </c>
      <c r="B4617" s="145">
        <v>948786.23310045898</v>
      </c>
      <c r="U4617" s="145">
        <v>4597</v>
      </c>
      <c r="V4617" s="145">
        <v>-8880109.7294093333</v>
      </c>
    </row>
    <row r="4618" spans="1:22" x14ac:dyDescent="0.35">
      <c r="A4618" s="70">
        <f t="shared" si="80"/>
        <v>4599</v>
      </c>
      <c r="B4618" s="145">
        <v>948786.23310045898</v>
      </c>
      <c r="U4618" s="145">
        <v>4598</v>
      </c>
      <c r="V4618" s="145">
        <v>17606456.009367377</v>
      </c>
    </row>
    <row r="4619" spans="1:22" x14ac:dyDescent="0.35">
      <c r="A4619" s="70">
        <f t="shared" si="80"/>
        <v>4600</v>
      </c>
      <c r="B4619" s="145">
        <v>948786.23310045898</v>
      </c>
      <c r="U4619" s="145">
        <v>4599</v>
      </c>
      <c r="V4619" s="145">
        <v>-755264.82751608267</v>
      </c>
    </row>
    <row r="4620" spans="1:22" x14ac:dyDescent="0.35">
      <c r="A4620" s="70">
        <f t="shared" si="80"/>
        <v>4601</v>
      </c>
      <c r="B4620" s="145">
        <v>948786.23310045898</v>
      </c>
      <c r="U4620" s="145">
        <v>4600</v>
      </c>
      <c r="V4620" s="145">
        <v>148908.21451882645</v>
      </c>
    </row>
    <row r="4621" spans="1:22" x14ac:dyDescent="0.35">
      <c r="A4621" s="70">
        <f t="shared" si="80"/>
        <v>4602</v>
      </c>
      <c r="B4621" s="145">
        <v>948786.23310045898</v>
      </c>
      <c r="U4621" s="145">
        <v>4601</v>
      </c>
      <c r="V4621" s="145">
        <v>2939493.8954595253</v>
      </c>
    </row>
    <row r="4622" spans="1:22" x14ac:dyDescent="0.35">
      <c r="A4622" s="70">
        <f t="shared" si="80"/>
        <v>4603</v>
      </c>
      <c r="B4622" s="145">
        <v>948786.23310045898</v>
      </c>
      <c r="U4622" s="145">
        <v>4602</v>
      </c>
      <c r="V4622" s="145">
        <v>-6584778.970451761</v>
      </c>
    </row>
    <row r="4623" spans="1:22" x14ac:dyDescent="0.35">
      <c r="A4623" s="70">
        <f t="shared" si="80"/>
        <v>4604</v>
      </c>
      <c r="B4623" s="145">
        <v>948786.23310045898</v>
      </c>
      <c r="U4623" s="145">
        <v>4603</v>
      </c>
      <c r="V4623" s="145">
        <v>-2716136.6194041558</v>
      </c>
    </row>
    <row r="4624" spans="1:22" x14ac:dyDescent="0.35">
      <c r="A4624" s="70">
        <f t="shared" si="80"/>
        <v>4605</v>
      </c>
      <c r="B4624" s="145">
        <v>948786.23310045898</v>
      </c>
      <c r="U4624" s="145">
        <v>4604</v>
      </c>
      <c r="V4624" s="145">
        <v>-17055044.541023035</v>
      </c>
    </row>
    <row r="4625" spans="1:22" x14ac:dyDescent="0.35">
      <c r="A4625" s="70">
        <f t="shared" si="80"/>
        <v>4606</v>
      </c>
      <c r="B4625" s="145">
        <v>948786.23310045898</v>
      </c>
      <c r="U4625" s="145">
        <v>4605</v>
      </c>
      <c r="V4625" s="145">
        <v>25640132.756680775</v>
      </c>
    </row>
    <row r="4626" spans="1:22" x14ac:dyDescent="0.35">
      <c r="A4626" s="70">
        <f t="shared" si="80"/>
        <v>4607</v>
      </c>
      <c r="B4626" s="145">
        <v>948786.23310045898</v>
      </c>
      <c r="U4626" s="145">
        <v>4606</v>
      </c>
      <c r="V4626" s="145">
        <v>-10647918.060338814</v>
      </c>
    </row>
    <row r="4627" spans="1:22" x14ac:dyDescent="0.35">
      <c r="A4627" s="70">
        <f t="shared" si="80"/>
        <v>4608</v>
      </c>
      <c r="B4627" s="145">
        <v>948786.23310045898</v>
      </c>
      <c r="U4627" s="145">
        <v>4607</v>
      </c>
      <c r="V4627" s="145">
        <v>52172050.441188097</v>
      </c>
    </row>
    <row r="4628" spans="1:22" x14ac:dyDescent="0.35">
      <c r="A4628" s="70">
        <f t="shared" si="80"/>
        <v>4609</v>
      </c>
      <c r="B4628" s="145">
        <v>948786.23310045898</v>
      </c>
      <c r="U4628" s="145">
        <v>4608</v>
      </c>
      <c r="V4628" s="145">
        <v>-27340023.668710951</v>
      </c>
    </row>
    <row r="4629" spans="1:22" x14ac:dyDescent="0.35">
      <c r="A4629" s="70">
        <f t="shared" si="80"/>
        <v>4610</v>
      </c>
      <c r="B4629" s="145">
        <v>948786.23310045898</v>
      </c>
      <c r="U4629" s="145">
        <v>4609</v>
      </c>
      <c r="V4629" s="145">
        <v>45845304.230723374</v>
      </c>
    </row>
    <row r="4630" spans="1:22" x14ac:dyDescent="0.35">
      <c r="A4630" s="70">
        <f t="shared" ref="A4630:A4693" si="81">A4629+1</f>
        <v>4611</v>
      </c>
      <c r="B4630" s="145">
        <v>948786.23310045898</v>
      </c>
      <c r="U4630" s="145">
        <v>4610</v>
      </c>
      <c r="V4630" s="145">
        <v>11351525.511573795</v>
      </c>
    </row>
    <row r="4631" spans="1:22" x14ac:dyDescent="0.35">
      <c r="A4631" s="70">
        <f t="shared" si="81"/>
        <v>4612</v>
      </c>
      <c r="B4631" s="145">
        <v>948786.23310045898</v>
      </c>
      <c r="U4631" s="145">
        <v>4611</v>
      </c>
      <c r="V4631" s="145">
        <v>-3672107.1583047472</v>
      </c>
    </row>
    <row r="4632" spans="1:22" x14ac:dyDescent="0.35">
      <c r="A4632" s="70">
        <f t="shared" si="81"/>
        <v>4613</v>
      </c>
      <c r="B4632" s="145">
        <v>948786.23310045898</v>
      </c>
      <c r="U4632" s="145">
        <v>4612</v>
      </c>
      <c r="V4632" s="145">
        <v>-2314556.6689227968</v>
      </c>
    </row>
    <row r="4633" spans="1:22" x14ac:dyDescent="0.35">
      <c r="A4633" s="70">
        <f t="shared" si="81"/>
        <v>4614</v>
      </c>
      <c r="B4633" s="145">
        <v>948786.23310045898</v>
      </c>
      <c r="U4633" s="145">
        <v>4613</v>
      </c>
      <c r="V4633" s="145">
        <v>-623698.52326031029</v>
      </c>
    </row>
    <row r="4634" spans="1:22" x14ac:dyDescent="0.35">
      <c r="A4634" s="70">
        <f t="shared" si="81"/>
        <v>4615</v>
      </c>
      <c r="B4634" s="145">
        <v>948786.23310045898</v>
      </c>
      <c r="U4634" s="145">
        <v>4614</v>
      </c>
      <c r="V4634" s="145">
        <v>20960240.770216763</v>
      </c>
    </row>
    <row r="4635" spans="1:22" x14ac:dyDescent="0.35">
      <c r="A4635" s="70">
        <f t="shared" si="81"/>
        <v>4616</v>
      </c>
      <c r="B4635" s="145">
        <v>948786.23310045898</v>
      </c>
      <c r="U4635" s="145">
        <v>4615</v>
      </c>
      <c r="V4635" s="145">
        <v>17355887.991097972</v>
      </c>
    </row>
    <row r="4636" spans="1:22" x14ac:dyDescent="0.35">
      <c r="A4636" s="70">
        <f t="shared" si="81"/>
        <v>4617</v>
      </c>
      <c r="B4636" s="145">
        <v>948786.23310045898</v>
      </c>
      <c r="U4636" s="145">
        <v>4616</v>
      </c>
      <c r="V4636" s="145">
        <v>3661491.83544375</v>
      </c>
    </row>
    <row r="4637" spans="1:22" x14ac:dyDescent="0.35">
      <c r="A4637" s="70">
        <f t="shared" si="81"/>
        <v>4618</v>
      </c>
      <c r="B4637" s="145">
        <v>948786.23310045898</v>
      </c>
      <c r="U4637" s="145">
        <v>4617</v>
      </c>
      <c r="V4637" s="145">
        <v>57100790.617122583</v>
      </c>
    </row>
    <row r="4638" spans="1:22" x14ac:dyDescent="0.35">
      <c r="A4638" s="70">
        <f t="shared" si="81"/>
        <v>4619</v>
      </c>
      <c r="B4638" s="145">
        <v>948786.23310045898</v>
      </c>
      <c r="U4638" s="145">
        <v>4618</v>
      </c>
      <c r="V4638" s="145">
        <v>-4872974.6531112753</v>
      </c>
    </row>
    <row r="4639" spans="1:22" x14ac:dyDescent="0.35">
      <c r="A4639" s="70">
        <f t="shared" si="81"/>
        <v>4620</v>
      </c>
      <c r="B4639" s="145">
        <v>948786.23310045898</v>
      </c>
      <c r="U4639" s="145">
        <v>4619</v>
      </c>
      <c r="V4639" s="145">
        <v>-13811250.902375009</v>
      </c>
    </row>
    <row r="4640" spans="1:22" x14ac:dyDescent="0.35">
      <c r="A4640" s="70">
        <f t="shared" si="81"/>
        <v>4621</v>
      </c>
      <c r="B4640" s="145">
        <v>948786.23310045898</v>
      </c>
      <c r="U4640" s="145">
        <v>4620</v>
      </c>
      <c r="V4640" s="145">
        <v>-16357649.212530093</v>
      </c>
    </row>
    <row r="4641" spans="1:22" x14ac:dyDescent="0.35">
      <c r="A4641" s="70">
        <f t="shared" si="81"/>
        <v>4622</v>
      </c>
      <c r="B4641" s="145">
        <v>948786.23310045898</v>
      </c>
      <c r="U4641" s="145">
        <v>4621</v>
      </c>
      <c r="V4641" s="145">
        <v>-8939337.6727238949</v>
      </c>
    </row>
    <row r="4642" spans="1:22" x14ac:dyDescent="0.35">
      <c r="A4642" s="70">
        <f t="shared" si="81"/>
        <v>4623</v>
      </c>
      <c r="B4642" s="145">
        <v>948786.23310045898</v>
      </c>
      <c r="U4642" s="145">
        <v>4622</v>
      </c>
      <c r="V4642" s="145">
        <v>-1502879.1873897985</v>
      </c>
    </row>
    <row r="4643" spans="1:22" x14ac:dyDescent="0.35">
      <c r="A4643" s="70">
        <f t="shared" si="81"/>
        <v>4624</v>
      </c>
      <c r="B4643" s="145">
        <v>948786.23310045898</v>
      </c>
      <c r="U4643" s="145">
        <v>4623</v>
      </c>
      <c r="V4643" s="145">
        <v>-2252096.5150724165</v>
      </c>
    </row>
    <row r="4644" spans="1:22" x14ac:dyDescent="0.35">
      <c r="A4644" s="70">
        <f t="shared" si="81"/>
        <v>4625</v>
      </c>
      <c r="B4644" s="145">
        <v>948786.23310045898</v>
      </c>
      <c r="U4644" s="145">
        <v>4624</v>
      </c>
      <c r="V4644" s="145">
        <v>-27272713.865860261</v>
      </c>
    </row>
    <row r="4645" spans="1:22" x14ac:dyDescent="0.35">
      <c r="A4645" s="70">
        <f t="shared" si="81"/>
        <v>4626</v>
      </c>
      <c r="B4645" s="145">
        <v>948786.23310045898</v>
      </c>
      <c r="U4645" s="145">
        <v>4625</v>
      </c>
      <c r="V4645" s="145">
        <v>-15713469.208032738</v>
      </c>
    </row>
    <row r="4646" spans="1:22" x14ac:dyDescent="0.35">
      <c r="A4646" s="70">
        <f t="shared" si="81"/>
        <v>4627</v>
      </c>
      <c r="B4646" s="145">
        <v>948786.23310045898</v>
      </c>
      <c r="U4646" s="145">
        <v>4626</v>
      </c>
      <c r="V4646" s="145">
        <v>-4512350.5073061585</v>
      </c>
    </row>
    <row r="4647" spans="1:22" x14ac:dyDescent="0.35">
      <c r="A4647" s="70">
        <f t="shared" si="81"/>
        <v>4628</v>
      </c>
      <c r="B4647" s="145">
        <v>948786.23310045898</v>
      </c>
      <c r="U4647" s="145">
        <v>4627</v>
      </c>
      <c r="V4647" s="145">
        <v>-6690701.4729542434</v>
      </c>
    </row>
    <row r="4648" spans="1:22" x14ac:dyDescent="0.35">
      <c r="A4648" s="70">
        <f t="shared" si="81"/>
        <v>4629</v>
      </c>
      <c r="B4648" s="145">
        <v>948786.23310045898</v>
      </c>
      <c r="U4648" s="145">
        <v>4628</v>
      </c>
      <c r="V4648" s="145">
        <v>-8786248.3944068085</v>
      </c>
    </row>
    <row r="4649" spans="1:22" x14ac:dyDescent="0.35">
      <c r="A4649" s="70">
        <f t="shared" si="81"/>
        <v>4630</v>
      </c>
      <c r="B4649" s="145">
        <v>948786.23310045898</v>
      </c>
      <c r="U4649" s="145">
        <v>4629</v>
      </c>
      <c r="V4649" s="145">
        <v>28154712.404187214</v>
      </c>
    </row>
    <row r="4650" spans="1:22" x14ac:dyDescent="0.35">
      <c r="A4650" s="70">
        <f t="shared" si="81"/>
        <v>4631</v>
      </c>
      <c r="B4650" s="145">
        <v>948786.23310045898</v>
      </c>
      <c r="U4650" s="145">
        <v>4630</v>
      </c>
      <c r="V4650" s="145">
        <v>-18059174.037379846</v>
      </c>
    </row>
    <row r="4651" spans="1:22" x14ac:dyDescent="0.35">
      <c r="A4651" s="70">
        <f t="shared" si="81"/>
        <v>4632</v>
      </c>
      <c r="B4651" s="145">
        <v>948786.23310045898</v>
      </c>
      <c r="U4651" s="145">
        <v>4631</v>
      </c>
      <c r="V4651" s="145">
        <v>-4053245.0112127289</v>
      </c>
    </row>
    <row r="4652" spans="1:22" x14ac:dyDescent="0.35">
      <c r="A4652" s="70">
        <f t="shared" si="81"/>
        <v>4633</v>
      </c>
      <c r="B4652" s="145">
        <v>948786.23310045898</v>
      </c>
      <c r="U4652" s="145">
        <v>4632</v>
      </c>
      <c r="V4652" s="145">
        <v>9817094.8916405328</v>
      </c>
    </row>
    <row r="4653" spans="1:22" x14ac:dyDescent="0.35">
      <c r="A4653" s="70">
        <f t="shared" si="81"/>
        <v>4634</v>
      </c>
      <c r="B4653" s="145">
        <v>948786.23310045898</v>
      </c>
      <c r="U4653" s="145">
        <v>4633</v>
      </c>
      <c r="V4653" s="145">
        <v>1581180.1500192061</v>
      </c>
    </row>
    <row r="4654" spans="1:22" x14ac:dyDescent="0.35">
      <c r="A4654" s="70">
        <f t="shared" si="81"/>
        <v>4635</v>
      </c>
      <c r="B4654" s="145">
        <v>948786.23310045898</v>
      </c>
      <c r="U4654" s="145">
        <v>4634</v>
      </c>
      <c r="V4654" s="145">
        <v>11046159.479462679</v>
      </c>
    </row>
    <row r="4655" spans="1:22" x14ac:dyDescent="0.35">
      <c r="A4655" s="70">
        <f t="shared" si="81"/>
        <v>4636</v>
      </c>
      <c r="B4655" s="145">
        <v>948786.23310045898</v>
      </c>
      <c r="U4655" s="145">
        <v>4635</v>
      </c>
      <c r="V4655" s="145">
        <v>24326558.215101354</v>
      </c>
    </row>
    <row r="4656" spans="1:22" x14ac:dyDescent="0.35">
      <c r="A4656" s="70">
        <f t="shared" si="81"/>
        <v>4637</v>
      </c>
      <c r="B4656" s="145">
        <v>948786.23310045898</v>
      </c>
      <c r="U4656" s="145">
        <v>4636</v>
      </c>
      <c r="V4656" s="145">
        <v>944296.96660940349</v>
      </c>
    </row>
    <row r="4657" spans="1:22" x14ac:dyDescent="0.35">
      <c r="A4657" s="70">
        <f t="shared" si="81"/>
        <v>4638</v>
      </c>
      <c r="B4657" s="145">
        <v>948786.23310045898</v>
      </c>
      <c r="U4657" s="145">
        <v>4637</v>
      </c>
      <c r="V4657" s="145">
        <v>-5962555.0005258825</v>
      </c>
    </row>
    <row r="4658" spans="1:22" x14ac:dyDescent="0.35">
      <c r="A4658" s="70">
        <f t="shared" si="81"/>
        <v>4639</v>
      </c>
      <c r="B4658" s="145">
        <v>948786.23310045898</v>
      </c>
      <c r="U4658" s="145">
        <v>4638</v>
      </c>
      <c r="V4658" s="145">
        <v>12539103.500144966</v>
      </c>
    </row>
    <row r="4659" spans="1:22" x14ac:dyDescent="0.35">
      <c r="A4659" s="70">
        <f t="shared" si="81"/>
        <v>4640</v>
      </c>
      <c r="B4659" s="145">
        <v>948786.23310045898</v>
      </c>
      <c r="U4659" s="145">
        <v>4639</v>
      </c>
      <c r="V4659" s="145">
        <v>14850857.423106268</v>
      </c>
    </row>
    <row r="4660" spans="1:22" x14ac:dyDescent="0.35">
      <c r="A4660" s="70">
        <f t="shared" si="81"/>
        <v>4641</v>
      </c>
      <c r="B4660" s="145">
        <v>948786.23310045898</v>
      </c>
      <c r="U4660" s="145">
        <v>4640</v>
      </c>
      <c r="V4660" s="145">
        <v>59804271.414566256</v>
      </c>
    </row>
    <row r="4661" spans="1:22" x14ac:dyDescent="0.35">
      <c r="A4661" s="70">
        <f t="shared" si="81"/>
        <v>4642</v>
      </c>
      <c r="B4661" s="145">
        <v>948786.23310045898</v>
      </c>
      <c r="U4661" s="145">
        <v>4641</v>
      </c>
      <c r="V4661" s="145">
        <v>-8359544.338720683</v>
      </c>
    </row>
    <row r="4662" spans="1:22" x14ac:dyDescent="0.35">
      <c r="A4662" s="70">
        <f t="shared" si="81"/>
        <v>4643</v>
      </c>
      <c r="B4662" s="145">
        <v>948786.23310045898</v>
      </c>
      <c r="U4662" s="145">
        <v>4642</v>
      </c>
      <c r="V4662" s="145">
        <v>10419642.600003354</v>
      </c>
    </row>
    <row r="4663" spans="1:22" x14ac:dyDescent="0.35">
      <c r="A4663" s="70">
        <f t="shared" si="81"/>
        <v>4644</v>
      </c>
      <c r="B4663" s="145">
        <v>948786.23310045898</v>
      </c>
      <c r="U4663" s="145">
        <v>4643</v>
      </c>
      <c r="V4663" s="145">
        <v>-12492162.754915722</v>
      </c>
    </row>
    <row r="4664" spans="1:22" x14ac:dyDescent="0.35">
      <c r="A4664" s="70">
        <f t="shared" si="81"/>
        <v>4645</v>
      </c>
      <c r="B4664" s="145">
        <v>948786.23310045898</v>
      </c>
      <c r="U4664" s="145">
        <v>4644</v>
      </c>
      <c r="V4664" s="145">
        <v>23106019.935756978</v>
      </c>
    </row>
    <row r="4665" spans="1:22" x14ac:dyDescent="0.35">
      <c r="A4665" s="70">
        <f t="shared" si="81"/>
        <v>4646</v>
      </c>
      <c r="B4665" s="145">
        <v>948786.23310045898</v>
      </c>
      <c r="U4665" s="145">
        <v>4645</v>
      </c>
      <c r="V4665" s="145">
        <v>-6356840.789201254</v>
      </c>
    </row>
    <row r="4666" spans="1:22" x14ac:dyDescent="0.35">
      <c r="A4666" s="70">
        <f t="shared" si="81"/>
        <v>4647</v>
      </c>
      <c r="B4666" s="145">
        <v>948786.23310045898</v>
      </c>
      <c r="U4666" s="145">
        <v>4646</v>
      </c>
      <c r="V4666" s="145">
        <v>46145886.461663604</v>
      </c>
    </row>
    <row r="4667" spans="1:22" x14ac:dyDescent="0.35">
      <c r="A4667" s="70">
        <f t="shared" si="81"/>
        <v>4648</v>
      </c>
      <c r="B4667" s="145">
        <v>948786.23310045898</v>
      </c>
      <c r="U4667" s="145">
        <v>4647</v>
      </c>
      <c r="V4667" s="145">
        <v>14323655.006135985</v>
      </c>
    </row>
    <row r="4668" spans="1:22" x14ac:dyDescent="0.35">
      <c r="A4668" s="70">
        <f t="shared" si="81"/>
        <v>4649</v>
      </c>
      <c r="B4668" s="145">
        <v>948786.23310045898</v>
      </c>
      <c r="U4668" s="145">
        <v>4648</v>
      </c>
      <c r="V4668" s="145">
        <v>15712875.253997967</v>
      </c>
    </row>
    <row r="4669" spans="1:22" x14ac:dyDescent="0.35">
      <c r="A4669" s="70">
        <f t="shared" si="81"/>
        <v>4650</v>
      </c>
      <c r="B4669" s="145">
        <v>948786.23310045898</v>
      </c>
      <c r="U4669" s="145">
        <v>4649</v>
      </c>
      <c r="V4669" s="145">
        <v>-2663224.8307945095</v>
      </c>
    </row>
    <row r="4670" spans="1:22" x14ac:dyDescent="0.35">
      <c r="A4670" s="70">
        <f t="shared" si="81"/>
        <v>4651</v>
      </c>
      <c r="B4670" s="145">
        <v>948786.23310045898</v>
      </c>
      <c r="U4670" s="145">
        <v>4650</v>
      </c>
      <c r="V4670" s="145">
        <v>-14459535.117558112</v>
      </c>
    </row>
    <row r="4671" spans="1:22" x14ac:dyDescent="0.35">
      <c r="A4671" s="70">
        <f t="shared" si="81"/>
        <v>4652</v>
      </c>
      <c r="B4671" s="145">
        <v>948786.23310045898</v>
      </c>
      <c r="U4671" s="145">
        <v>4651</v>
      </c>
      <c r="V4671" s="145">
        <v>4563115.3867092952</v>
      </c>
    </row>
    <row r="4672" spans="1:22" x14ac:dyDescent="0.35">
      <c r="A4672" s="70">
        <f t="shared" si="81"/>
        <v>4653</v>
      </c>
      <c r="B4672" s="145">
        <v>948786.23310045898</v>
      </c>
      <c r="U4672" s="145">
        <v>4652</v>
      </c>
      <c r="V4672" s="145">
        <v>-13419768.402290983</v>
      </c>
    </row>
    <row r="4673" spans="1:22" x14ac:dyDescent="0.35">
      <c r="A4673" s="70">
        <f t="shared" si="81"/>
        <v>4654</v>
      </c>
      <c r="B4673" s="145">
        <v>948786.23310045898</v>
      </c>
      <c r="U4673" s="145">
        <v>4653</v>
      </c>
      <c r="V4673" s="145">
        <v>-15763249.141779525</v>
      </c>
    </row>
    <row r="4674" spans="1:22" x14ac:dyDescent="0.35">
      <c r="A4674" s="70">
        <f t="shared" si="81"/>
        <v>4655</v>
      </c>
      <c r="B4674" s="145">
        <v>948786.23310045898</v>
      </c>
      <c r="U4674" s="145">
        <v>4654</v>
      </c>
      <c r="V4674" s="145">
        <v>-13900126.165576816</v>
      </c>
    </row>
    <row r="4675" spans="1:22" x14ac:dyDescent="0.35">
      <c r="A4675" s="70">
        <f t="shared" si="81"/>
        <v>4656</v>
      </c>
      <c r="B4675" s="145">
        <v>948786.23310045898</v>
      </c>
      <c r="U4675" s="145">
        <v>4655</v>
      </c>
      <c r="V4675" s="145">
        <v>17847036.245260537</v>
      </c>
    </row>
    <row r="4676" spans="1:22" x14ac:dyDescent="0.35">
      <c r="A4676" s="70">
        <f t="shared" si="81"/>
        <v>4657</v>
      </c>
      <c r="B4676" s="145">
        <v>948786.23310045898</v>
      </c>
      <c r="U4676" s="145">
        <v>4656</v>
      </c>
      <c r="V4676" s="145">
        <v>-22486545.115468189</v>
      </c>
    </row>
    <row r="4677" spans="1:22" x14ac:dyDescent="0.35">
      <c r="A4677" s="70">
        <f t="shared" si="81"/>
        <v>4658</v>
      </c>
      <c r="B4677" s="145">
        <v>948786.23310045898</v>
      </c>
      <c r="U4677" s="145">
        <v>4657</v>
      </c>
      <c r="V4677" s="145">
        <v>195850.01512416825</v>
      </c>
    </row>
    <row r="4678" spans="1:22" x14ac:dyDescent="0.35">
      <c r="A4678" s="70">
        <f t="shared" si="81"/>
        <v>4659</v>
      </c>
      <c r="B4678" s="145">
        <v>948786.23310045898</v>
      </c>
      <c r="U4678" s="145">
        <v>4658</v>
      </c>
      <c r="V4678" s="145">
        <v>-15732145.221264247</v>
      </c>
    </row>
    <row r="4679" spans="1:22" x14ac:dyDescent="0.35">
      <c r="A4679" s="70">
        <f t="shared" si="81"/>
        <v>4660</v>
      </c>
      <c r="B4679" s="145">
        <v>948786.23310045898</v>
      </c>
      <c r="U4679" s="145">
        <v>4659</v>
      </c>
      <c r="V4679" s="145">
        <v>23706870.840907145</v>
      </c>
    </row>
    <row r="4680" spans="1:22" x14ac:dyDescent="0.35">
      <c r="A4680" s="70">
        <f t="shared" si="81"/>
        <v>4661</v>
      </c>
      <c r="B4680" s="145">
        <v>948786.23310045898</v>
      </c>
      <c r="U4680" s="145">
        <v>4660</v>
      </c>
      <c r="V4680" s="145">
        <v>6424798.5610120483</v>
      </c>
    </row>
    <row r="4681" spans="1:22" x14ac:dyDescent="0.35">
      <c r="A4681" s="70">
        <f t="shared" si="81"/>
        <v>4662</v>
      </c>
      <c r="B4681" s="145">
        <v>948786.23310045898</v>
      </c>
      <c r="U4681" s="145">
        <v>4661</v>
      </c>
      <c r="V4681" s="145">
        <v>2995815.0459602624</v>
      </c>
    </row>
    <row r="4682" spans="1:22" x14ac:dyDescent="0.35">
      <c r="A4682" s="70">
        <f t="shared" si="81"/>
        <v>4663</v>
      </c>
      <c r="B4682" s="145">
        <v>948786.23310045898</v>
      </c>
      <c r="U4682" s="145">
        <v>4662</v>
      </c>
      <c r="V4682" s="145">
        <v>-13882570.57534318</v>
      </c>
    </row>
    <row r="4683" spans="1:22" x14ac:dyDescent="0.35">
      <c r="A4683" s="70">
        <f t="shared" si="81"/>
        <v>4664</v>
      </c>
      <c r="B4683" s="145">
        <v>948786.23310045898</v>
      </c>
      <c r="U4683" s="145">
        <v>4663</v>
      </c>
      <c r="V4683" s="145">
        <v>26687443.613099772</v>
      </c>
    </row>
    <row r="4684" spans="1:22" x14ac:dyDescent="0.35">
      <c r="A4684" s="70">
        <f t="shared" si="81"/>
        <v>4665</v>
      </c>
      <c r="B4684" s="145">
        <v>948786.23310045898</v>
      </c>
      <c r="U4684" s="145">
        <v>4664</v>
      </c>
      <c r="V4684" s="145">
        <v>-7866651.0365582779</v>
      </c>
    </row>
    <row r="4685" spans="1:22" x14ac:dyDescent="0.35">
      <c r="A4685" s="70">
        <f t="shared" si="81"/>
        <v>4666</v>
      </c>
      <c r="B4685" s="145">
        <v>948786.23310045898</v>
      </c>
      <c r="U4685" s="145">
        <v>4665</v>
      </c>
      <c r="V4685" s="145">
        <v>7268789.7340228334</v>
      </c>
    </row>
    <row r="4686" spans="1:22" x14ac:dyDescent="0.35">
      <c r="A4686" s="70">
        <f t="shared" si="81"/>
        <v>4667</v>
      </c>
      <c r="B4686" s="145">
        <v>948786.23310045898</v>
      </c>
      <c r="U4686" s="145">
        <v>4666</v>
      </c>
      <c r="V4686" s="145">
        <v>-13246826.250164552</v>
      </c>
    </row>
    <row r="4687" spans="1:22" x14ac:dyDescent="0.35">
      <c r="A4687" s="70">
        <f t="shared" si="81"/>
        <v>4668</v>
      </c>
      <c r="B4687" s="145">
        <v>948786.23310045898</v>
      </c>
      <c r="U4687" s="145">
        <v>4667</v>
      </c>
      <c r="V4687" s="145">
        <v>6919539.2270288058</v>
      </c>
    </row>
    <row r="4688" spans="1:22" x14ac:dyDescent="0.35">
      <c r="A4688" s="70">
        <f t="shared" si="81"/>
        <v>4669</v>
      </c>
      <c r="B4688" s="145">
        <v>948786.23310045898</v>
      </c>
      <c r="U4688" s="145">
        <v>4668</v>
      </c>
      <c r="V4688" s="145">
        <v>-1399350.5662946627</v>
      </c>
    </row>
    <row r="4689" spans="1:22" x14ac:dyDescent="0.35">
      <c r="A4689" s="70">
        <f t="shared" si="81"/>
        <v>4670</v>
      </c>
      <c r="B4689" s="145">
        <v>948786.23310045898</v>
      </c>
      <c r="U4689" s="145">
        <v>4669</v>
      </c>
      <c r="V4689" s="145">
        <v>30916674.989178993</v>
      </c>
    </row>
    <row r="4690" spans="1:22" x14ac:dyDescent="0.35">
      <c r="A4690" s="70">
        <f t="shared" si="81"/>
        <v>4671</v>
      </c>
      <c r="B4690" s="145">
        <v>948786.23310045898</v>
      </c>
      <c r="U4690" s="145">
        <v>4670</v>
      </c>
      <c r="V4690" s="145">
        <v>13104297.402070757</v>
      </c>
    </row>
    <row r="4691" spans="1:22" x14ac:dyDescent="0.35">
      <c r="A4691" s="70">
        <f t="shared" si="81"/>
        <v>4672</v>
      </c>
      <c r="B4691" s="145">
        <v>948786.23310045898</v>
      </c>
      <c r="U4691" s="145">
        <v>4671</v>
      </c>
      <c r="V4691" s="145">
        <v>530095.49169328995</v>
      </c>
    </row>
    <row r="4692" spans="1:22" x14ac:dyDescent="0.35">
      <c r="A4692" s="70">
        <f t="shared" si="81"/>
        <v>4673</v>
      </c>
      <c r="B4692" s="145">
        <v>948786.23310045898</v>
      </c>
      <c r="U4692" s="145">
        <v>4672</v>
      </c>
      <c r="V4692" s="145">
        <v>-6084006.5877286904</v>
      </c>
    </row>
    <row r="4693" spans="1:22" x14ac:dyDescent="0.35">
      <c r="A4693" s="70">
        <f t="shared" si="81"/>
        <v>4674</v>
      </c>
      <c r="B4693" s="145">
        <v>948786.23310045898</v>
      </c>
      <c r="U4693" s="145">
        <v>4673</v>
      </c>
      <c r="V4693" s="145">
        <v>24601097.09854174</v>
      </c>
    </row>
    <row r="4694" spans="1:22" x14ac:dyDescent="0.35">
      <c r="A4694" s="70">
        <f t="shared" ref="A4694:A4757" si="82">A4693+1</f>
        <v>4675</v>
      </c>
      <c r="B4694" s="145">
        <v>948786.23310045898</v>
      </c>
      <c r="U4694" s="145">
        <v>4674</v>
      </c>
      <c r="V4694" s="145">
        <v>-5082064.9716320783</v>
      </c>
    </row>
    <row r="4695" spans="1:22" x14ac:dyDescent="0.35">
      <c r="A4695" s="70">
        <f t="shared" si="82"/>
        <v>4676</v>
      </c>
      <c r="B4695" s="145">
        <v>948786.23310045898</v>
      </c>
      <c r="U4695" s="145">
        <v>4675</v>
      </c>
      <c r="V4695" s="145">
        <v>-19649616.27195951</v>
      </c>
    </row>
    <row r="4696" spans="1:22" x14ac:dyDescent="0.35">
      <c r="A4696" s="70">
        <f t="shared" si="82"/>
        <v>4677</v>
      </c>
      <c r="B4696" s="145">
        <v>948786.23310045898</v>
      </c>
      <c r="U4696" s="145">
        <v>4676</v>
      </c>
      <c r="V4696" s="145">
        <v>10471609.691675432</v>
      </c>
    </row>
    <row r="4697" spans="1:22" x14ac:dyDescent="0.35">
      <c r="A4697" s="70">
        <f t="shared" si="82"/>
        <v>4678</v>
      </c>
      <c r="B4697" s="145">
        <v>948786.23310045898</v>
      </c>
      <c r="U4697" s="145">
        <v>4677</v>
      </c>
      <c r="V4697" s="145">
        <v>9388577.0173478127</v>
      </c>
    </row>
    <row r="4698" spans="1:22" x14ac:dyDescent="0.35">
      <c r="A4698" s="70">
        <f t="shared" si="82"/>
        <v>4679</v>
      </c>
      <c r="B4698" s="145">
        <v>948786.23310045898</v>
      </c>
      <c r="U4698" s="145">
        <v>4678</v>
      </c>
      <c r="V4698" s="145">
        <v>23094506.056667279</v>
      </c>
    </row>
    <row r="4699" spans="1:22" x14ac:dyDescent="0.35">
      <c r="A4699" s="70">
        <f t="shared" si="82"/>
        <v>4680</v>
      </c>
      <c r="B4699" s="145">
        <v>948786.23310045898</v>
      </c>
      <c r="U4699" s="145">
        <v>4679</v>
      </c>
      <c r="V4699" s="145">
        <v>20751603.283155106</v>
      </c>
    </row>
    <row r="4700" spans="1:22" x14ac:dyDescent="0.35">
      <c r="A4700" s="70">
        <f t="shared" si="82"/>
        <v>4681</v>
      </c>
      <c r="B4700" s="145">
        <v>948786.23310045898</v>
      </c>
      <c r="U4700" s="145">
        <v>4680</v>
      </c>
      <c r="V4700" s="145">
        <v>10248046.236049708</v>
      </c>
    </row>
    <row r="4701" spans="1:22" x14ac:dyDescent="0.35">
      <c r="A4701" s="70">
        <f t="shared" si="82"/>
        <v>4682</v>
      </c>
      <c r="B4701" s="145">
        <v>948786.23310045898</v>
      </c>
      <c r="U4701" s="145">
        <v>4681</v>
      </c>
      <c r="V4701" s="145">
        <v>8527604.7862115949</v>
      </c>
    </row>
    <row r="4702" spans="1:22" x14ac:dyDescent="0.35">
      <c r="A4702" s="70">
        <f t="shared" si="82"/>
        <v>4683</v>
      </c>
      <c r="B4702" s="145">
        <v>948786.23310045898</v>
      </c>
      <c r="U4702" s="145">
        <v>4682</v>
      </c>
      <c r="V4702" s="145">
        <v>-7219431.3325489201</v>
      </c>
    </row>
    <row r="4703" spans="1:22" x14ac:dyDescent="0.35">
      <c r="A4703" s="70">
        <f t="shared" si="82"/>
        <v>4684</v>
      </c>
      <c r="B4703" s="145">
        <v>948786.23310045898</v>
      </c>
      <c r="U4703" s="145">
        <v>4683</v>
      </c>
      <c r="V4703" s="145">
        <v>36070246.051020823</v>
      </c>
    </row>
    <row r="4704" spans="1:22" x14ac:dyDescent="0.35">
      <c r="A4704" s="70">
        <f t="shared" si="82"/>
        <v>4685</v>
      </c>
      <c r="B4704" s="145">
        <v>948786.23310045898</v>
      </c>
      <c r="U4704" s="145">
        <v>4684</v>
      </c>
      <c r="V4704" s="145">
        <v>11385391.271411411</v>
      </c>
    </row>
    <row r="4705" spans="1:22" x14ac:dyDescent="0.35">
      <c r="A4705" s="70">
        <f t="shared" si="82"/>
        <v>4686</v>
      </c>
      <c r="B4705" s="145">
        <v>948786.23310045898</v>
      </c>
      <c r="U4705" s="145">
        <v>4685</v>
      </c>
      <c r="V4705" s="145">
        <v>-14772114.630082987</v>
      </c>
    </row>
    <row r="4706" spans="1:22" x14ac:dyDescent="0.35">
      <c r="A4706" s="70">
        <f t="shared" si="82"/>
        <v>4687</v>
      </c>
      <c r="B4706" s="145">
        <v>948786.23310045898</v>
      </c>
      <c r="U4706" s="145">
        <v>4686</v>
      </c>
      <c r="V4706" s="145">
        <v>-4079854.395254422</v>
      </c>
    </row>
    <row r="4707" spans="1:22" x14ac:dyDescent="0.35">
      <c r="A4707" s="70">
        <f t="shared" si="82"/>
        <v>4688</v>
      </c>
      <c r="B4707" s="145">
        <v>948786.23310045898</v>
      </c>
      <c r="U4707" s="145">
        <v>4687</v>
      </c>
      <c r="V4707" s="145">
        <v>35733376.087207049</v>
      </c>
    </row>
    <row r="4708" spans="1:22" x14ac:dyDescent="0.35">
      <c r="A4708" s="70">
        <f t="shared" si="82"/>
        <v>4689</v>
      </c>
      <c r="B4708" s="145">
        <v>948786.23310045898</v>
      </c>
      <c r="U4708" s="145">
        <v>4688</v>
      </c>
      <c r="V4708" s="145">
        <v>28127399.883856747</v>
      </c>
    </row>
    <row r="4709" spans="1:22" x14ac:dyDescent="0.35">
      <c r="A4709" s="70">
        <f t="shared" si="82"/>
        <v>4690</v>
      </c>
      <c r="B4709" s="145">
        <v>948786.23310045898</v>
      </c>
      <c r="U4709" s="145">
        <v>4689</v>
      </c>
      <c r="V4709" s="145">
        <v>640939.59515465796</v>
      </c>
    </row>
    <row r="4710" spans="1:22" x14ac:dyDescent="0.35">
      <c r="A4710" s="70">
        <f t="shared" si="82"/>
        <v>4691</v>
      </c>
      <c r="B4710" s="145">
        <v>948786.23310045898</v>
      </c>
      <c r="U4710" s="145">
        <v>4690</v>
      </c>
      <c r="V4710" s="145">
        <v>6931416.9773088135</v>
      </c>
    </row>
    <row r="4711" spans="1:22" x14ac:dyDescent="0.35">
      <c r="A4711" s="70">
        <f t="shared" si="82"/>
        <v>4692</v>
      </c>
      <c r="B4711" s="145">
        <v>948786.23310045898</v>
      </c>
      <c r="U4711" s="145">
        <v>4691</v>
      </c>
      <c r="V4711" s="145">
        <v>-14983241.625041815</v>
      </c>
    </row>
    <row r="4712" spans="1:22" x14ac:dyDescent="0.35">
      <c r="A4712" s="70">
        <f t="shared" si="82"/>
        <v>4693</v>
      </c>
      <c r="B4712" s="145">
        <v>948786.23310045898</v>
      </c>
      <c r="U4712" s="145">
        <v>4692</v>
      </c>
      <c r="V4712" s="145">
        <v>14719581.432786155</v>
      </c>
    </row>
    <row r="4713" spans="1:22" x14ac:dyDescent="0.35">
      <c r="A4713" s="70">
        <f t="shared" si="82"/>
        <v>4694</v>
      </c>
      <c r="B4713" s="145">
        <v>948786.23310045898</v>
      </c>
      <c r="U4713" s="145">
        <v>4693</v>
      </c>
      <c r="V4713" s="145">
        <v>-1827700.5034419112</v>
      </c>
    </row>
    <row r="4714" spans="1:22" x14ac:dyDescent="0.35">
      <c r="A4714" s="70">
        <f t="shared" si="82"/>
        <v>4695</v>
      </c>
      <c r="B4714" s="145">
        <v>948786.23310045898</v>
      </c>
      <c r="U4714" s="145">
        <v>4694</v>
      </c>
      <c r="V4714" s="145">
        <v>27182638.349567171</v>
      </c>
    </row>
    <row r="4715" spans="1:22" x14ac:dyDescent="0.35">
      <c r="A4715" s="70">
        <f t="shared" si="82"/>
        <v>4696</v>
      </c>
      <c r="B4715" s="145">
        <v>948786.23310045898</v>
      </c>
      <c r="U4715" s="145">
        <v>4695</v>
      </c>
      <c r="V4715" s="145">
        <v>-4347033.1670427453</v>
      </c>
    </row>
    <row r="4716" spans="1:22" x14ac:dyDescent="0.35">
      <c r="A4716" s="70">
        <f t="shared" si="82"/>
        <v>4697</v>
      </c>
      <c r="B4716" s="145">
        <v>948786.23310045898</v>
      </c>
      <c r="U4716" s="145">
        <v>4696</v>
      </c>
      <c r="V4716" s="145">
        <v>7527069.691011548</v>
      </c>
    </row>
    <row r="4717" spans="1:22" x14ac:dyDescent="0.35">
      <c r="A4717" s="70">
        <f t="shared" si="82"/>
        <v>4698</v>
      </c>
      <c r="B4717" s="145">
        <v>948786.23310045898</v>
      </c>
      <c r="U4717" s="145">
        <v>4697</v>
      </c>
      <c r="V4717" s="145">
        <v>-462269.13587771729</v>
      </c>
    </row>
    <row r="4718" spans="1:22" x14ac:dyDescent="0.35">
      <c r="A4718" s="70">
        <f t="shared" si="82"/>
        <v>4699</v>
      </c>
      <c r="B4718" s="145">
        <v>948786.23310045898</v>
      </c>
      <c r="U4718" s="145">
        <v>4698</v>
      </c>
      <c r="V4718" s="145">
        <v>-16035107.409695104</v>
      </c>
    </row>
    <row r="4719" spans="1:22" x14ac:dyDescent="0.35">
      <c r="A4719" s="70">
        <f t="shared" si="82"/>
        <v>4700</v>
      </c>
      <c r="B4719" s="145">
        <v>948786.23310045898</v>
      </c>
      <c r="U4719" s="145">
        <v>4699</v>
      </c>
      <c r="V4719" s="145">
        <v>560322.81796727329</v>
      </c>
    </row>
    <row r="4720" spans="1:22" x14ac:dyDescent="0.35">
      <c r="A4720" s="70">
        <f t="shared" si="82"/>
        <v>4701</v>
      </c>
      <c r="B4720" s="145">
        <v>948786.23310045898</v>
      </c>
      <c r="U4720" s="145">
        <v>4700</v>
      </c>
      <c r="V4720" s="145">
        <v>5683392.2856557369</v>
      </c>
    </row>
    <row r="4721" spans="1:22" x14ac:dyDescent="0.35">
      <c r="A4721" s="70">
        <f t="shared" si="82"/>
        <v>4702</v>
      </c>
      <c r="B4721" s="145">
        <v>948786.23310045898</v>
      </c>
      <c r="U4721" s="145">
        <v>4701</v>
      </c>
      <c r="V4721" s="145">
        <v>24896481.572335958</v>
      </c>
    </row>
    <row r="4722" spans="1:22" x14ac:dyDescent="0.35">
      <c r="A4722" s="70">
        <f t="shared" si="82"/>
        <v>4703</v>
      </c>
      <c r="B4722" s="145">
        <v>948786.23310045898</v>
      </c>
      <c r="U4722" s="145">
        <v>4702</v>
      </c>
      <c r="V4722" s="145">
        <v>950132.72600316629</v>
      </c>
    </row>
    <row r="4723" spans="1:22" x14ac:dyDescent="0.35">
      <c r="A4723" s="70">
        <f t="shared" si="82"/>
        <v>4704</v>
      </c>
      <c r="B4723" s="145">
        <v>948786.23310045898</v>
      </c>
      <c r="U4723" s="145">
        <v>4703</v>
      </c>
      <c r="V4723" s="145">
        <v>8624540.4554460533</v>
      </c>
    </row>
    <row r="4724" spans="1:22" x14ac:dyDescent="0.35">
      <c r="A4724" s="70">
        <f t="shared" si="82"/>
        <v>4705</v>
      </c>
      <c r="B4724" s="145">
        <v>948786.23310045898</v>
      </c>
      <c r="U4724" s="145">
        <v>4704</v>
      </c>
      <c r="V4724" s="145">
        <v>3557541.2293500081</v>
      </c>
    </row>
    <row r="4725" spans="1:22" x14ac:dyDescent="0.35">
      <c r="A4725" s="70">
        <f t="shared" si="82"/>
        <v>4706</v>
      </c>
      <c r="B4725" s="145">
        <v>948786.23310045898</v>
      </c>
      <c r="U4725" s="145">
        <v>4705</v>
      </c>
      <c r="V4725" s="145">
        <v>-4741274.290335346</v>
      </c>
    </row>
    <row r="4726" spans="1:22" x14ac:dyDescent="0.35">
      <c r="A4726" s="70">
        <f t="shared" si="82"/>
        <v>4707</v>
      </c>
      <c r="B4726" s="145">
        <v>948786.23310045898</v>
      </c>
      <c r="U4726" s="145">
        <v>4706</v>
      </c>
      <c r="V4726" s="145">
        <v>-19710273.026215672</v>
      </c>
    </row>
    <row r="4727" spans="1:22" x14ac:dyDescent="0.35">
      <c r="A4727" s="70">
        <f t="shared" si="82"/>
        <v>4708</v>
      </c>
      <c r="B4727" s="145">
        <v>948786.23310045898</v>
      </c>
      <c r="U4727" s="145">
        <v>4707</v>
      </c>
      <c r="V4727" s="145">
        <v>-21206531.552762575</v>
      </c>
    </row>
    <row r="4728" spans="1:22" x14ac:dyDescent="0.35">
      <c r="A4728" s="70">
        <f t="shared" si="82"/>
        <v>4709</v>
      </c>
      <c r="B4728" s="145">
        <v>948786.23310045898</v>
      </c>
      <c r="U4728" s="145">
        <v>4708</v>
      </c>
      <c r="V4728" s="145">
        <v>-1509749.804529991</v>
      </c>
    </row>
    <row r="4729" spans="1:22" x14ac:dyDescent="0.35">
      <c r="A4729" s="70">
        <f t="shared" si="82"/>
        <v>4710</v>
      </c>
      <c r="B4729" s="145">
        <v>948786.23310045898</v>
      </c>
      <c r="U4729" s="145">
        <v>4709</v>
      </c>
      <c r="V4729" s="145">
        <v>33177968.612512432</v>
      </c>
    </row>
    <row r="4730" spans="1:22" x14ac:dyDescent="0.35">
      <c r="A4730" s="70">
        <f t="shared" si="82"/>
        <v>4711</v>
      </c>
      <c r="B4730" s="145">
        <v>948786.23310045898</v>
      </c>
      <c r="U4730" s="145">
        <v>4710</v>
      </c>
      <c r="V4730" s="145">
        <v>-1021334.6729462445</v>
      </c>
    </row>
    <row r="4731" spans="1:22" x14ac:dyDescent="0.35">
      <c r="A4731" s="70">
        <f t="shared" si="82"/>
        <v>4712</v>
      </c>
      <c r="B4731" s="145">
        <v>948786.23310045898</v>
      </c>
      <c r="U4731" s="145">
        <v>4711</v>
      </c>
      <c r="V4731" s="145">
        <v>57359632.337815158</v>
      </c>
    </row>
    <row r="4732" spans="1:22" x14ac:dyDescent="0.35">
      <c r="A4732" s="70">
        <f t="shared" si="82"/>
        <v>4713</v>
      </c>
      <c r="B4732" s="145">
        <v>948786.23310045898</v>
      </c>
      <c r="U4732" s="145">
        <v>4712</v>
      </c>
      <c r="V4732" s="145">
        <v>18802196.964003239</v>
      </c>
    </row>
    <row r="4733" spans="1:22" x14ac:dyDescent="0.35">
      <c r="A4733" s="70">
        <f t="shared" si="82"/>
        <v>4714</v>
      </c>
      <c r="B4733" s="145">
        <v>948786.23310045898</v>
      </c>
      <c r="U4733" s="145">
        <v>4713</v>
      </c>
      <c r="V4733" s="145">
        <v>41097285.792176142</v>
      </c>
    </row>
    <row r="4734" spans="1:22" x14ac:dyDescent="0.35">
      <c r="A4734" s="70">
        <f t="shared" si="82"/>
        <v>4715</v>
      </c>
      <c r="B4734" s="145">
        <v>948786.23310045898</v>
      </c>
      <c r="U4734" s="145">
        <v>4714</v>
      </c>
      <c r="V4734" s="145">
        <v>-5011309.2943568788</v>
      </c>
    </row>
    <row r="4735" spans="1:22" x14ac:dyDescent="0.35">
      <c r="A4735" s="70">
        <f t="shared" si="82"/>
        <v>4716</v>
      </c>
      <c r="B4735" s="145">
        <v>948786.23310045898</v>
      </c>
      <c r="U4735" s="145">
        <v>4715</v>
      </c>
      <c r="V4735" s="145">
        <v>16011150.543765575</v>
      </c>
    </row>
    <row r="4736" spans="1:22" x14ac:dyDescent="0.35">
      <c r="A4736" s="70">
        <f t="shared" si="82"/>
        <v>4717</v>
      </c>
      <c r="B4736" s="145">
        <v>948786.23310045898</v>
      </c>
      <c r="U4736" s="145">
        <v>4716</v>
      </c>
      <c r="V4736" s="145">
        <v>-8338842.645067025</v>
      </c>
    </row>
    <row r="4737" spans="1:22" x14ac:dyDescent="0.35">
      <c r="A4737" s="70">
        <f t="shared" si="82"/>
        <v>4718</v>
      </c>
      <c r="B4737" s="145">
        <v>948786.23310045898</v>
      </c>
      <c r="U4737" s="145">
        <v>4717</v>
      </c>
      <c r="V4737" s="145">
        <v>18577255.765466474</v>
      </c>
    </row>
    <row r="4738" spans="1:22" x14ac:dyDescent="0.35">
      <c r="A4738" s="70">
        <f t="shared" si="82"/>
        <v>4719</v>
      </c>
      <c r="B4738" s="145">
        <v>948786.23310045898</v>
      </c>
      <c r="U4738" s="145">
        <v>4718</v>
      </c>
      <c r="V4738" s="145">
        <v>2807444.9525983669</v>
      </c>
    </row>
    <row r="4739" spans="1:22" x14ac:dyDescent="0.35">
      <c r="A4739" s="70">
        <f t="shared" si="82"/>
        <v>4720</v>
      </c>
      <c r="B4739" s="145">
        <v>948786.23310045898</v>
      </c>
      <c r="U4739" s="145">
        <v>4719</v>
      </c>
      <c r="V4739" s="145">
        <v>7779173.0272459462</v>
      </c>
    </row>
    <row r="4740" spans="1:22" x14ac:dyDescent="0.35">
      <c r="A4740" s="70">
        <f t="shared" si="82"/>
        <v>4721</v>
      </c>
      <c r="B4740" s="145">
        <v>948786.23310045898</v>
      </c>
      <c r="U4740" s="145">
        <v>4720</v>
      </c>
      <c r="V4740" s="145">
        <v>7672414.4235069975</v>
      </c>
    </row>
    <row r="4741" spans="1:22" x14ac:dyDescent="0.35">
      <c r="A4741" s="70">
        <f t="shared" si="82"/>
        <v>4722</v>
      </c>
      <c r="B4741" s="145">
        <v>948786.23310045898</v>
      </c>
      <c r="U4741" s="145">
        <v>4721</v>
      </c>
      <c r="V4741" s="145">
        <v>-10700634.954269763</v>
      </c>
    </row>
    <row r="4742" spans="1:22" x14ac:dyDescent="0.35">
      <c r="A4742" s="70">
        <f t="shared" si="82"/>
        <v>4723</v>
      </c>
      <c r="B4742" s="145">
        <v>948786.23310045898</v>
      </c>
      <c r="U4742" s="145">
        <v>4722</v>
      </c>
      <c r="V4742" s="145">
        <v>542360.51597327739</v>
      </c>
    </row>
    <row r="4743" spans="1:22" x14ac:dyDescent="0.35">
      <c r="A4743" s="70">
        <f t="shared" si="82"/>
        <v>4724</v>
      </c>
      <c r="B4743" s="145">
        <v>948786.23310045898</v>
      </c>
      <c r="U4743" s="145">
        <v>4723</v>
      </c>
      <c r="V4743" s="145">
        <v>-17686043.144578781</v>
      </c>
    </row>
    <row r="4744" spans="1:22" x14ac:dyDescent="0.35">
      <c r="A4744" s="70">
        <f t="shared" si="82"/>
        <v>4725</v>
      </c>
      <c r="B4744" s="145">
        <v>948786.23310045898</v>
      </c>
      <c r="U4744" s="145">
        <v>4724</v>
      </c>
      <c r="V4744" s="145">
        <v>29792560.183163926</v>
      </c>
    </row>
    <row r="4745" spans="1:22" x14ac:dyDescent="0.35">
      <c r="A4745" s="70">
        <f t="shared" si="82"/>
        <v>4726</v>
      </c>
      <c r="B4745" s="145">
        <v>948786.23310045898</v>
      </c>
      <c r="U4745" s="145">
        <v>4725</v>
      </c>
      <c r="V4745" s="145">
        <v>6875909.3429220878</v>
      </c>
    </row>
    <row r="4746" spans="1:22" x14ac:dyDescent="0.35">
      <c r="A4746" s="70">
        <f t="shared" si="82"/>
        <v>4727</v>
      </c>
      <c r="B4746" s="145">
        <v>948786.23310045898</v>
      </c>
      <c r="U4746" s="145">
        <v>4726</v>
      </c>
      <c r="V4746" s="145">
        <v>-18669122.618608546</v>
      </c>
    </row>
    <row r="4747" spans="1:22" x14ac:dyDescent="0.35">
      <c r="A4747" s="70">
        <f t="shared" si="82"/>
        <v>4728</v>
      </c>
      <c r="B4747" s="145">
        <v>948786.23310045898</v>
      </c>
      <c r="U4747" s="145">
        <v>4727</v>
      </c>
      <c r="V4747" s="145">
        <v>23774929.751556288</v>
      </c>
    </row>
    <row r="4748" spans="1:22" x14ac:dyDescent="0.35">
      <c r="A4748" s="70">
        <f t="shared" si="82"/>
        <v>4729</v>
      </c>
      <c r="B4748" s="145">
        <v>948786.23310045898</v>
      </c>
      <c r="U4748" s="145">
        <v>4728</v>
      </c>
      <c r="V4748" s="145">
        <v>45107342.919076979</v>
      </c>
    </row>
    <row r="4749" spans="1:22" x14ac:dyDescent="0.35">
      <c r="A4749" s="70">
        <f t="shared" si="82"/>
        <v>4730</v>
      </c>
      <c r="B4749" s="145">
        <v>948786.23310045898</v>
      </c>
      <c r="U4749" s="145">
        <v>4729</v>
      </c>
      <c r="V4749" s="145">
        <v>-29101765.136795983</v>
      </c>
    </row>
    <row r="4750" spans="1:22" x14ac:dyDescent="0.35">
      <c r="A4750" s="70">
        <f t="shared" si="82"/>
        <v>4731</v>
      </c>
      <c r="B4750" s="145">
        <v>948786.23310045898</v>
      </c>
      <c r="U4750" s="145">
        <v>4730</v>
      </c>
      <c r="V4750" s="145">
        <v>6672822.4245841019</v>
      </c>
    </row>
    <row r="4751" spans="1:22" x14ac:dyDescent="0.35">
      <c r="A4751" s="70">
        <f t="shared" si="82"/>
        <v>4732</v>
      </c>
      <c r="B4751" s="145">
        <v>948786.23310045898</v>
      </c>
      <c r="U4751" s="145">
        <v>4731</v>
      </c>
      <c r="V4751" s="145">
        <v>-38042757.813899301</v>
      </c>
    </row>
    <row r="4752" spans="1:22" x14ac:dyDescent="0.35">
      <c r="A4752" s="70">
        <f t="shared" si="82"/>
        <v>4733</v>
      </c>
      <c r="B4752" s="145">
        <v>948786.23310045898</v>
      </c>
      <c r="U4752" s="145">
        <v>4732</v>
      </c>
      <c r="V4752" s="145">
        <v>25515517.976483468</v>
      </c>
    </row>
    <row r="4753" spans="1:22" x14ac:dyDescent="0.35">
      <c r="A4753" s="70">
        <f t="shared" si="82"/>
        <v>4734</v>
      </c>
      <c r="B4753" s="145">
        <v>948786.23310045898</v>
      </c>
      <c r="U4753" s="145">
        <v>4733</v>
      </c>
      <c r="V4753" s="145">
        <v>32587952.357591562</v>
      </c>
    </row>
    <row r="4754" spans="1:22" x14ac:dyDescent="0.35">
      <c r="A4754" s="70">
        <f t="shared" si="82"/>
        <v>4735</v>
      </c>
      <c r="B4754" s="145">
        <v>948786.23310045898</v>
      </c>
      <c r="U4754" s="145">
        <v>4734</v>
      </c>
      <c r="V4754" s="145">
        <v>17446777.43299339</v>
      </c>
    </row>
    <row r="4755" spans="1:22" x14ac:dyDescent="0.35">
      <c r="A4755" s="70">
        <f t="shared" si="82"/>
        <v>4736</v>
      </c>
      <c r="B4755" s="145">
        <v>948786.23310045898</v>
      </c>
      <c r="U4755" s="145">
        <v>4735</v>
      </c>
      <c r="V4755" s="145">
        <v>31261578.843788534</v>
      </c>
    </row>
    <row r="4756" spans="1:22" x14ac:dyDescent="0.35">
      <c r="A4756" s="70">
        <f t="shared" si="82"/>
        <v>4737</v>
      </c>
      <c r="B4756" s="145">
        <v>948786.23310045898</v>
      </c>
      <c r="U4756" s="145">
        <v>4736</v>
      </c>
      <c r="V4756" s="145">
        <v>-28840445.11531844</v>
      </c>
    </row>
    <row r="4757" spans="1:22" x14ac:dyDescent="0.35">
      <c r="A4757" s="70">
        <f t="shared" si="82"/>
        <v>4738</v>
      </c>
      <c r="B4757" s="145">
        <v>948786.23310045898</v>
      </c>
      <c r="U4757" s="145">
        <v>4737</v>
      </c>
      <c r="V4757" s="145">
        <v>-1210477.5593823474</v>
      </c>
    </row>
    <row r="4758" spans="1:22" x14ac:dyDescent="0.35">
      <c r="A4758" s="70">
        <f t="shared" ref="A4758:A4821" si="83">A4757+1</f>
        <v>4739</v>
      </c>
      <c r="B4758" s="145">
        <v>948786.23310045898</v>
      </c>
      <c r="U4758" s="145">
        <v>4738</v>
      </c>
      <c r="V4758" s="145">
        <v>-10479931.35268914</v>
      </c>
    </row>
    <row r="4759" spans="1:22" x14ac:dyDescent="0.35">
      <c r="A4759" s="70">
        <f t="shared" si="83"/>
        <v>4740</v>
      </c>
      <c r="B4759" s="145">
        <v>948786.23310045898</v>
      </c>
      <c r="U4759" s="145">
        <v>4739</v>
      </c>
      <c r="V4759" s="145">
        <v>46569600.135864519</v>
      </c>
    </row>
    <row r="4760" spans="1:22" x14ac:dyDescent="0.35">
      <c r="A4760" s="70">
        <f t="shared" si="83"/>
        <v>4741</v>
      </c>
      <c r="B4760" s="145">
        <v>948786.23310045898</v>
      </c>
      <c r="U4760" s="145">
        <v>4740</v>
      </c>
      <c r="V4760" s="145">
        <v>-14274462.273205703</v>
      </c>
    </row>
    <row r="4761" spans="1:22" x14ac:dyDescent="0.35">
      <c r="A4761" s="70">
        <f t="shared" si="83"/>
        <v>4742</v>
      </c>
      <c r="B4761" s="145">
        <v>948786.23310045898</v>
      </c>
      <c r="U4761" s="145">
        <v>4741</v>
      </c>
      <c r="V4761" s="145">
        <v>-24707639.745856933</v>
      </c>
    </row>
    <row r="4762" spans="1:22" x14ac:dyDescent="0.35">
      <c r="A4762" s="70">
        <f t="shared" si="83"/>
        <v>4743</v>
      </c>
      <c r="B4762" s="145">
        <v>948786.23310045898</v>
      </c>
      <c r="U4762" s="145">
        <v>4742</v>
      </c>
      <c r="V4762" s="145">
        <v>9343560.5451463759</v>
      </c>
    </row>
    <row r="4763" spans="1:22" x14ac:dyDescent="0.35">
      <c r="A4763" s="70">
        <f t="shared" si="83"/>
        <v>4744</v>
      </c>
      <c r="B4763" s="145">
        <v>948786.23310045898</v>
      </c>
      <c r="U4763" s="145">
        <v>4743</v>
      </c>
      <c r="V4763" s="145">
        <v>24567833.271232173</v>
      </c>
    </row>
    <row r="4764" spans="1:22" x14ac:dyDescent="0.35">
      <c r="A4764" s="70">
        <f t="shared" si="83"/>
        <v>4745</v>
      </c>
      <c r="B4764" s="145">
        <v>948786.23310045898</v>
      </c>
      <c r="U4764" s="145">
        <v>4744</v>
      </c>
      <c r="V4764" s="145">
        <v>17670515.384279046</v>
      </c>
    </row>
    <row r="4765" spans="1:22" x14ac:dyDescent="0.35">
      <c r="A4765" s="70">
        <f t="shared" si="83"/>
        <v>4746</v>
      </c>
      <c r="B4765" s="145">
        <v>948786.23310045898</v>
      </c>
      <c r="U4765" s="145">
        <v>4745</v>
      </c>
      <c r="V4765" s="145">
        <v>27309126.341508284</v>
      </c>
    </row>
    <row r="4766" spans="1:22" x14ac:dyDescent="0.35">
      <c r="A4766" s="70">
        <f t="shared" si="83"/>
        <v>4747</v>
      </c>
      <c r="B4766" s="145">
        <v>948786.23310045898</v>
      </c>
      <c r="U4766" s="145">
        <v>4746</v>
      </c>
      <c r="V4766" s="145">
        <v>9754455.7504470497</v>
      </c>
    </row>
    <row r="4767" spans="1:22" x14ac:dyDescent="0.35">
      <c r="A4767" s="70">
        <f t="shared" si="83"/>
        <v>4748</v>
      </c>
      <c r="B4767" s="145">
        <v>948786.23310045898</v>
      </c>
      <c r="U4767" s="145">
        <v>4747</v>
      </c>
      <c r="V4767" s="145">
        <v>10932429.761496168</v>
      </c>
    </row>
    <row r="4768" spans="1:22" x14ac:dyDescent="0.35">
      <c r="A4768" s="70">
        <f t="shared" si="83"/>
        <v>4749</v>
      </c>
      <c r="B4768" s="145">
        <v>948786.23310045898</v>
      </c>
      <c r="U4768" s="145">
        <v>4748</v>
      </c>
      <c r="V4768" s="145">
        <v>42930270.298306897</v>
      </c>
    </row>
    <row r="4769" spans="1:22" x14ac:dyDescent="0.35">
      <c r="A4769" s="70">
        <f t="shared" si="83"/>
        <v>4750</v>
      </c>
      <c r="B4769" s="145">
        <v>948786.23310045898</v>
      </c>
      <c r="U4769" s="145">
        <v>4749</v>
      </c>
      <c r="V4769" s="145">
        <v>-870718.08179265633</v>
      </c>
    </row>
    <row r="4770" spans="1:22" x14ac:dyDescent="0.35">
      <c r="A4770" s="70">
        <f t="shared" si="83"/>
        <v>4751</v>
      </c>
      <c r="B4770" s="145">
        <v>948786.23310045898</v>
      </c>
      <c r="U4770" s="145">
        <v>4750</v>
      </c>
      <c r="V4770" s="145">
        <v>-5100183.4420559779</v>
      </c>
    </row>
    <row r="4771" spans="1:22" x14ac:dyDescent="0.35">
      <c r="A4771" s="70">
        <f t="shared" si="83"/>
        <v>4752</v>
      </c>
      <c r="B4771" s="145">
        <v>948786.23310045898</v>
      </c>
      <c r="U4771" s="145">
        <v>4751</v>
      </c>
      <c r="V4771" s="145">
        <v>16356166.826190881</v>
      </c>
    </row>
    <row r="4772" spans="1:22" x14ac:dyDescent="0.35">
      <c r="A4772" s="70">
        <f t="shared" si="83"/>
        <v>4753</v>
      </c>
      <c r="B4772" s="145">
        <v>948786.23310045898</v>
      </c>
      <c r="U4772" s="145">
        <v>4752</v>
      </c>
      <c r="V4772" s="145">
        <v>18005201.990346141</v>
      </c>
    </row>
    <row r="4773" spans="1:22" x14ac:dyDescent="0.35">
      <c r="A4773" s="70">
        <f t="shared" si="83"/>
        <v>4754</v>
      </c>
      <c r="B4773" s="145">
        <v>948786.23310045898</v>
      </c>
      <c r="U4773" s="145">
        <v>4753</v>
      </c>
      <c r="V4773" s="145">
        <v>-8420364.801309647</v>
      </c>
    </row>
    <row r="4774" spans="1:22" x14ac:dyDescent="0.35">
      <c r="A4774" s="70">
        <f t="shared" si="83"/>
        <v>4755</v>
      </c>
      <c r="B4774" s="145">
        <v>948786.23310045898</v>
      </c>
      <c r="U4774" s="145">
        <v>4754</v>
      </c>
      <c r="V4774" s="145">
        <v>13911567.655748788</v>
      </c>
    </row>
    <row r="4775" spans="1:22" x14ac:dyDescent="0.35">
      <c r="A4775" s="70">
        <f t="shared" si="83"/>
        <v>4756</v>
      </c>
      <c r="B4775" s="145">
        <v>948786.23310045898</v>
      </c>
      <c r="U4775" s="145">
        <v>4755</v>
      </c>
      <c r="V4775" s="145">
        <v>7338894.009206105</v>
      </c>
    </row>
    <row r="4776" spans="1:22" x14ac:dyDescent="0.35">
      <c r="A4776" s="70">
        <f t="shared" si="83"/>
        <v>4757</v>
      </c>
      <c r="B4776" s="145">
        <v>948786.23310045898</v>
      </c>
      <c r="U4776" s="145">
        <v>4756</v>
      </c>
      <c r="V4776" s="145">
        <v>-8755469.7912523896</v>
      </c>
    </row>
    <row r="4777" spans="1:22" x14ac:dyDescent="0.35">
      <c r="A4777" s="70">
        <f t="shared" si="83"/>
        <v>4758</v>
      </c>
      <c r="B4777" s="145">
        <v>948786.23310045898</v>
      </c>
      <c r="U4777" s="145">
        <v>4757</v>
      </c>
      <c r="V4777" s="145">
        <v>-14780280.128983615</v>
      </c>
    </row>
    <row r="4778" spans="1:22" x14ac:dyDescent="0.35">
      <c r="A4778" s="70">
        <f t="shared" si="83"/>
        <v>4759</v>
      </c>
      <c r="B4778" s="145">
        <v>948786.23310045898</v>
      </c>
      <c r="U4778" s="145">
        <v>4758</v>
      </c>
      <c r="V4778" s="145">
        <v>39513901.589025982</v>
      </c>
    </row>
    <row r="4779" spans="1:22" x14ac:dyDescent="0.35">
      <c r="A4779" s="70">
        <f t="shared" si="83"/>
        <v>4760</v>
      </c>
      <c r="B4779" s="145">
        <v>948786.23310045898</v>
      </c>
      <c r="U4779" s="145">
        <v>4759</v>
      </c>
      <c r="V4779" s="145">
        <v>8359309.2793388218</v>
      </c>
    </row>
    <row r="4780" spans="1:22" x14ac:dyDescent="0.35">
      <c r="A4780" s="70">
        <f t="shared" si="83"/>
        <v>4761</v>
      </c>
      <c r="B4780" s="145">
        <v>948786.23310045898</v>
      </c>
      <c r="U4780" s="145">
        <v>4760</v>
      </c>
      <c r="V4780" s="145">
        <v>-7029982.2487355657</v>
      </c>
    </row>
    <row r="4781" spans="1:22" x14ac:dyDescent="0.35">
      <c r="A4781" s="70">
        <f t="shared" si="83"/>
        <v>4762</v>
      </c>
      <c r="B4781" s="145">
        <v>948786.23310045898</v>
      </c>
      <c r="U4781" s="145">
        <v>4761</v>
      </c>
      <c r="V4781" s="145">
        <v>-3999161.9192902856</v>
      </c>
    </row>
    <row r="4782" spans="1:22" x14ac:dyDescent="0.35">
      <c r="A4782" s="70">
        <f t="shared" si="83"/>
        <v>4763</v>
      </c>
      <c r="B4782" s="145">
        <v>948786.23310045898</v>
      </c>
      <c r="U4782" s="145">
        <v>4762</v>
      </c>
      <c r="V4782" s="145">
        <v>21116423.462597661</v>
      </c>
    </row>
    <row r="4783" spans="1:22" x14ac:dyDescent="0.35">
      <c r="A4783" s="70">
        <f t="shared" si="83"/>
        <v>4764</v>
      </c>
      <c r="B4783" s="145">
        <v>948786.23310045898</v>
      </c>
      <c r="U4783" s="145">
        <v>4763</v>
      </c>
      <c r="V4783" s="145">
        <v>10285625.630467869</v>
      </c>
    </row>
    <row r="4784" spans="1:22" x14ac:dyDescent="0.35">
      <c r="A4784" s="70">
        <f t="shared" si="83"/>
        <v>4765</v>
      </c>
      <c r="B4784" s="145">
        <v>948786.23310045898</v>
      </c>
      <c r="U4784" s="145">
        <v>4764</v>
      </c>
      <c r="V4784" s="145">
        <v>7442734.3388803527</v>
      </c>
    </row>
    <row r="4785" spans="1:22" x14ac:dyDescent="0.35">
      <c r="A4785" s="70">
        <f t="shared" si="83"/>
        <v>4766</v>
      </c>
      <c r="B4785" s="145">
        <v>948786.23310045898</v>
      </c>
      <c r="U4785" s="145">
        <v>4765</v>
      </c>
      <c r="V4785" s="145">
        <v>-9922244.9535412472</v>
      </c>
    </row>
    <row r="4786" spans="1:22" x14ac:dyDescent="0.35">
      <c r="A4786" s="70">
        <f t="shared" si="83"/>
        <v>4767</v>
      </c>
      <c r="B4786" s="145">
        <v>948786.23310045898</v>
      </c>
      <c r="U4786" s="145">
        <v>4766</v>
      </c>
      <c r="V4786" s="145">
        <v>-8455784.4893716983</v>
      </c>
    </row>
    <row r="4787" spans="1:22" x14ac:dyDescent="0.35">
      <c r="A4787" s="70">
        <f t="shared" si="83"/>
        <v>4768</v>
      </c>
      <c r="B4787" s="145">
        <v>948786.23310045898</v>
      </c>
      <c r="U4787" s="145">
        <v>4767</v>
      </c>
      <c r="V4787" s="145">
        <v>17271954.75180345</v>
      </c>
    </row>
    <row r="4788" spans="1:22" x14ac:dyDescent="0.35">
      <c r="A4788" s="70">
        <f t="shared" si="83"/>
        <v>4769</v>
      </c>
      <c r="B4788" s="145">
        <v>948786.23310045898</v>
      </c>
      <c r="U4788" s="145">
        <v>4768</v>
      </c>
      <c r="V4788" s="145">
        <v>-5609740.1376909763</v>
      </c>
    </row>
    <row r="4789" spans="1:22" x14ac:dyDescent="0.35">
      <c r="A4789" s="70">
        <f t="shared" si="83"/>
        <v>4770</v>
      </c>
      <c r="B4789" s="145">
        <v>948786.23310045898</v>
      </c>
      <c r="U4789" s="145">
        <v>4769</v>
      </c>
      <c r="V4789" s="145">
        <v>68175275.50196214</v>
      </c>
    </row>
    <row r="4790" spans="1:22" x14ac:dyDescent="0.35">
      <c r="A4790" s="70">
        <f t="shared" si="83"/>
        <v>4771</v>
      </c>
      <c r="B4790" s="145">
        <v>948786.23310045898</v>
      </c>
      <c r="U4790" s="145">
        <v>4770</v>
      </c>
      <c r="V4790" s="145">
        <v>16086184.915134408</v>
      </c>
    </row>
    <row r="4791" spans="1:22" x14ac:dyDescent="0.35">
      <c r="A4791" s="70">
        <f t="shared" si="83"/>
        <v>4772</v>
      </c>
      <c r="B4791" s="145">
        <v>948786.23310045898</v>
      </c>
      <c r="U4791" s="145">
        <v>4771</v>
      </c>
      <c r="V4791" s="145">
        <v>6046822.8391658291</v>
      </c>
    </row>
    <row r="4792" spans="1:22" x14ac:dyDescent="0.35">
      <c r="A4792" s="70">
        <f t="shared" si="83"/>
        <v>4773</v>
      </c>
      <c r="B4792" s="145">
        <v>948786.23310045898</v>
      </c>
      <c r="U4792" s="145">
        <v>4772</v>
      </c>
      <c r="V4792" s="145">
        <v>-17854488.964366172</v>
      </c>
    </row>
    <row r="4793" spans="1:22" x14ac:dyDescent="0.35">
      <c r="A4793" s="70">
        <f t="shared" si="83"/>
        <v>4774</v>
      </c>
      <c r="B4793" s="145">
        <v>948786.23310045898</v>
      </c>
      <c r="U4793" s="145">
        <v>4773</v>
      </c>
      <c r="V4793" s="145">
        <v>5424342.2484245636</v>
      </c>
    </row>
    <row r="4794" spans="1:22" x14ac:dyDescent="0.35">
      <c r="A4794" s="70">
        <f t="shared" si="83"/>
        <v>4775</v>
      </c>
      <c r="B4794" s="145">
        <v>948786.23310045898</v>
      </c>
      <c r="U4794" s="145">
        <v>4774</v>
      </c>
      <c r="V4794" s="145">
        <v>-11549911.825684981</v>
      </c>
    </row>
    <row r="4795" spans="1:22" x14ac:dyDescent="0.35">
      <c r="A4795" s="70">
        <f t="shared" si="83"/>
        <v>4776</v>
      </c>
      <c r="B4795" s="145">
        <v>948786.23310045898</v>
      </c>
      <c r="U4795" s="145">
        <v>4775</v>
      </c>
      <c r="V4795" s="145">
        <v>-12178445.988473076</v>
      </c>
    </row>
    <row r="4796" spans="1:22" x14ac:dyDescent="0.35">
      <c r="A4796" s="70">
        <f t="shared" si="83"/>
        <v>4777</v>
      </c>
      <c r="B4796" s="145">
        <v>948786.23310045898</v>
      </c>
      <c r="U4796" s="145">
        <v>4776</v>
      </c>
      <c r="V4796" s="145">
        <v>19923807.691707447</v>
      </c>
    </row>
    <row r="4797" spans="1:22" x14ac:dyDescent="0.35">
      <c r="A4797" s="70">
        <f t="shared" si="83"/>
        <v>4778</v>
      </c>
      <c r="B4797" s="145">
        <v>948786.23310045898</v>
      </c>
      <c r="U4797" s="145">
        <v>4777</v>
      </c>
      <c r="V4797" s="145">
        <v>45575242.944154628</v>
      </c>
    </row>
    <row r="4798" spans="1:22" x14ac:dyDescent="0.35">
      <c r="A4798" s="70">
        <f t="shared" si="83"/>
        <v>4779</v>
      </c>
      <c r="B4798" s="145">
        <v>948786.23310045898</v>
      </c>
      <c r="U4798" s="145">
        <v>4778</v>
      </c>
      <c r="V4798" s="145">
        <v>7679989.2320701182</v>
      </c>
    </row>
    <row r="4799" spans="1:22" x14ac:dyDescent="0.35">
      <c r="A4799" s="70">
        <f t="shared" si="83"/>
        <v>4780</v>
      </c>
      <c r="B4799" s="145">
        <v>948786.23310045898</v>
      </c>
      <c r="U4799" s="145">
        <v>4779</v>
      </c>
      <c r="V4799" s="145">
        <v>18106882.034493975</v>
      </c>
    </row>
    <row r="4800" spans="1:22" x14ac:dyDescent="0.35">
      <c r="A4800" s="70">
        <f t="shared" si="83"/>
        <v>4781</v>
      </c>
      <c r="B4800" s="145">
        <v>948786.23310045898</v>
      </c>
      <c r="U4800" s="145">
        <v>4780</v>
      </c>
      <c r="V4800" s="145">
        <v>16404578.753649767</v>
      </c>
    </row>
    <row r="4801" spans="1:22" x14ac:dyDescent="0.35">
      <c r="A4801" s="70">
        <f t="shared" si="83"/>
        <v>4782</v>
      </c>
      <c r="B4801" s="145">
        <v>948786.23310045898</v>
      </c>
      <c r="U4801" s="145">
        <v>4781</v>
      </c>
      <c r="V4801" s="145">
        <v>-84076.019538290799</v>
      </c>
    </row>
    <row r="4802" spans="1:22" x14ac:dyDescent="0.35">
      <c r="A4802" s="70">
        <f t="shared" si="83"/>
        <v>4783</v>
      </c>
      <c r="B4802" s="145">
        <v>948786.23310045898</v>
      </c>
      <c r="U4802" s="145">
        <v>4782</v>
      </c>
      <c r="V4802" s="145">
        <v>14188650.43119676</v>
      </c>
    </row>
    <row r="4803" spans="1:22" x14ac:dyDescent="0.35">
      <c r="A4803" s="70">
        <f t="shared" si="83"/>
        <v>4784</v>
      </c>
      <c r="B4803" s="145">
        <v>948786.23310045898</v>
      </c>
      <c r="U4803" s="145">
        <v>4783</v>
      </c>
      <c r="V4803" s="145">
        <v>-18950767.449587684</v>
      </c>
    </row>
    <row r="4804" spans="1:22" x14ac:dyDescent="0.35">
      <c r="A4804" s="70">
        <f t="shared" si="83"/>
        <v>4785</v>
      </c>
      <c r="B4804" s="145">
        <v>948786.23310045898</v>
      </c>
      <c r="U4804" s="145">
        <v>4784</v>
      </c>
      <c r="V4804" s="145">
        <v>27897640.813157164</v>
      </c>
    </row>
    <row r="4805" spans="1:22" x14ac:dyDescent="0.35">
      <c r="A4805" s="70">
        <f t="shared" si="83"/>
        <v>4786</v>
      </c>
      <c r="B4805" s="145">
        <v>948786.23310045898</v>
      </c>
      <c r="U4805" s="145">
        <v>4785</v>
      </c>
      <c r="V4805" s="145">
        <v>-2931777.0267974027</v>
      </c>
    </row>
    <row r="4806" spans="1:22" x14ac:dyDescent="0.35">
      <c r="A4806" s="70">
        <f t="shared" si="83"/>
        <v>4787</v>
      </c>
      <c r="B4806" s="145">
        <v>948786.23310045898</v>
      </c>
      <c r="U4806" s="145">
        <v>4786</v>
      </c>
      <c r="V4806" s="145">
        <v>11624843.792021334</v>
      </c>
    </row>
    <row r="4807" spans="1:22" x14ac:dyDescent="0.35">
      <c r="A4807" s="70">
        <f t="shared" si="83"/>
        <v>4788</v>
      </c>
      <c r="B4807" s="145">
        <v>948786.23310045898</v>
      </c>
      <c r="U4807" s="145">
        <v>4787</v>
      </c>
      <c r="V4807" s="145">
        <v>26405447.573565505</v>
      </c>
    </row>
    <row r="4808" spans="1:22" x14ac:dyDescent="0.35">
      <c r="A4808" s="70">
        <f t="shared" si="83"/>
        <v>4789</v>
      </c>
      <c r="B4808" s="145">
        <v>948786.23310045898</v>
      </c>
      <c r="U4808" s="145">
        <v>4788</v>
      </c>
      <c r="V4808" s="145">
        <v>16311442.221306965</v>
      </c>
    </row>
    <row r="4809" spans="1:22" x14ac:dyDescent="0.35">
      <c r="A4809" s="70">
        <f t="shared" si="83"/>
        <v>4790</v>
      </c>
      <c r="B4809" s="145">
        <v>948786.23310045898</v>
      </c>
      <c r="U4809" s="145">
        <v>4789</v>
      </c>
      <c r="V4809" s="145">
        <v>11918796.306276247</v>
      </c>
    </row>
    <row r="4810" spans="1:22" x14ac:dyDescent="0.35">
      <c r="A4810" s="70">
        <f t="shared" si="83"/>
        <v>4791</v>
      </c>
      <c r="B4810" s="145">
        <v>948786.23310045898</v>
      </c>
      <c r="U4810" s="145">
        <v>4790</v>
      </c>
      <c r="V4810" s="145">
        <v>-1508824.7863948904</v>
      </c>
    </row>
    <row r="4811" spans="1:22" x14ac:dyDescent="0.35">
      <c r="A4811" s="70">
        <f t="shared" si="83"/>
        <v>4792</v>
      </c>
      <c r="B4811" s="145">
        <v>948786.23310045898</v>
      </c>
      <c r="U4811" s="145">
        <v>4791</v>
      </c>
      <c r="V4811" s="145">
        <v>-29341042.572264429</v>
      </c>
    </row>
    <row r="4812" spans="1:22" x14ac:dyDescent="0.35">
      <c r="A4812" s="70">
        <f t="shared" si="83"/>
        <v>4793</v>
      </c>
      <c r="B4812" s="145">
        <v>948786.23310045898</v>
      </c>
      <c r="U4812" s="145">
        <v>4792</v>
      </c>
      <c r="V4812" s="145">
        <v>16284554.47252553</v>
      </c>
    </row>
    <row r="4813" spans="1:22" x14ac:dyDescent="0.35">
      <c r="A4813" s="70">
        <f t="shared" si="83"/>
        <v>4794</v>
      </c>
      <c r="B4813" s="145">
        <v>948786.23310045898</v>
      </c>
      <c r="U4813" s="145">
        <v>4793</v>
      </c>
      <c r="V4813" s="145">
        <v>-25407243.269047257</v>
      </c>
    </row>
    <row r="4814" spans="1:22" x14ac:dyDescent="0.35">
      <c r="A4814" s="70">
        <f t="shared" si="83"/>
        <v>4795</v>
      </c>
      <c r="B4814" s="145">
        <v>948786.23310045898</v>
      </c>
      <c r="U4814" s="145">
        <v>4794</v>
      </c>
      <c r="V4814" s="145">
        <v>-8098221.5890132142</v>
      </c>
    </row>
    <row r="4815" spans="1:22" x14ac:dyDescent="0.35">
      <c r="A4815" s="70">
        <f t="shared" si="83"/>
        <v>4796</v>
      </c>
      <c r="B4815" s="145">
        <v>948786.23310045898</v>
      </c>
      <c r="U4815" s="145">
        <v>4795</v>
      </c>
      <c r="V4815" s="145">
        <v>1889885.679613445</v>
      </c>
    </row>
    <row r="4816" spans="1:22" x14ac:dyDescent="0.35">
      <c r="A4816" s="70">
        <f t="shared" si="83"/>
        <v>4797</v>
      </c>
      <c r="B4816" s="145">
        <v>948786.23310045898</v>
      </c>
      <c r="U4816" s="145">
        <v>4796</v>
      </c>
      <c r="V4816" s="145">
        <v>-6539076.4601344727</v>
      </c>
    </row>
    <row r="4817" spans="1:22" x14ac:dyDescent="0.35">
      <c r="A4817" s="70">
        <f t="shared" si="83"/>
        <v>4798</v>
      </c>
      <c r="B4817" s="145">
        <v>948786.23310045898</v>
      </c>
      <c r="U4817" s="145">
        <v>4797</v>
      </c>
      <c r="V4817" s="145">
        <v>-1257506.2640002519</v>
      </c>
    </row>
    <row r="4818" spans="1:22" x14ac:dyDescent="0.35">
      <c r="A4818" s="70">
        <f t="shared" si="83"/>
        <v>4799</v>
      </c>
      <c r="B4818" s="145">
        <v>948786.23310045898</v>
      </c>
      <c r="U4818" s="145">
        <v>4798</v>
      </c>
      <c r="V4818" s="145">
        <v>904707.24131074548</v>
      </c>
    </row>
    <row r="4819" spans="1:22" x14ac:dyDescent="0.35">
      <c r="A4819" s="70">
        <f t="shared" si="83"/>
        <v>4800</v>
      </c>
      <c r="B4819" s="145">
        <v>948786.23310045898</v>
      </c>
      <c r="U4819" s="145">
        <v>4799</v>
      </c>
      <c r="V4819" s="145">
        <v>-19904986.787213132</v>
      </c>
    </row>
    <row r="4820" spans="1:22" x14ac:dyDescent="0.35">
      <c r="A4820" s="70">
        <f t="shared" si="83"/>
        <v>4801</v>
      </c>
      <c r="B4820" s="145">
        <v>948786.23310045898</v>
      </c>
      <c r="U4820" s="145">
        <v>4800</v>
      </c>
      <c r="V4820" s="145">
        <v>8770897.4679576084</v>
      </c>
    </row>
    <row r="4821" spans="1:22" x14ac:dyDescent="0.35">
      <c r="A4821" s="70">
        <f t="shared" si="83"/>
        <v>4802</v>
      </c>
      <c r="B4821" s="145">
        <v>948786.23310045898</v>
      </c>
      <c r="U4821" s="145">
        <v>4801</v>
      </c>
      <c r="V4821" s="145">
        <v>-21564631.041552491</v>
      </c>
    </row>
    <row r="4822" spans="1:22" x14ac:dyDescent="0.35">
      <c r="A4822" s="70">
        <f t="shared" ref="A4822:A4885" si="84">A4821+1</f>
        <v>4803</v>
      </c>
      <c r="B4822" s="145">
        <v>948786.23310045898</v>
      </c>
      <c r="U4822" s="145">
        <v>4802</v>
      </c>
      <c r="V4822" s="145">
        <v>-6301075.539669212</v>
      </c>
    </row>
    <row r="4823" spans="1:22" x14ac:dyDescent="0.35">
      <c r="A4823" s="70">
        <f t="shared" si="84"/>
        <v>4804</v>
      </c>
      <c r="B4823" s="145">
        <v>948786.23310045898</v>
      </c>
      <c r="U4823" s="145">
        <v>4803</v>
      </c>
      <c r="V4823" s="145">
        <v>37835337.736826919</v>
      </c>
    </row>
    <row r="4824" spans="1:22" x14ac:dyDescent="0.35">
      <c r="A4824" s="70">
        <f t="shared" si="84"/>
        <v>4805</v>
      </c>
      <c r="B4824" s="145">
        <v>948786.23310045898</v>
      </c>
      <c r="U4824" s="145">
        <v>4804</v>
      </c>
      <c r="V4824" s="145">
        <v>2068738.2053316794</v>
      </c>
    </row>
    <row r="4825" spans="1:22" x14ac:dyDescent="0.35">
      <c r="A4825" s="70">
        <f t="shared" si="84"/>
        <v>4806</v>
      </c>
      <c r="B4825" s="145">
        <v>948786.23310045898</v>
      </c>
      <c r="U4825" s="145">
        <v>4805</v>
      </c>
      <c r="V4825" s="145">
        <v>-9429170.1050720084</v>
      </c>
    </row>
    <row r="4826" spans="1:22" x14ac:dyDescent="0.35">
      <c r="A4826" s="70">
        <f t="shared" si="84"/>
        <v>4807</v>
      </c>
      <c r="B4826" s="145">
        <v>948786.23310045898</v>
      </c>
      <c r="U4826" s="145">
        <v>4806</v>
      </c>
      <c r="V4826" s="145">
        <v>-9462998.7116343733</v>
      </c>
    </row>
    <row r="4827" spans="1:22" x14ac:dyDescent="0.35">
      <c r="A4827" s="70">
        <f t="shared" si="84"/>
        <v>4808</v>
      </c>
      <c r="B4827" s="145">
        <v>948786.23310045898</v>
      </c>
      <c r="U4827" s="145">
        <v>4807</v>
      </c>
      <c r="V4827" s="145">
        <v>6327962.1162216589</v>
      </c>
    </row>
    <row r="4828" spans="1:22" x14ac:dyDescent="0.35">
      <c r="A4828" s="70">
        <f t="shared" si="84"/>
        <v>4809</v>
      </c>
      <c r="B4828" s="145">
        <v>948786.23310045898</v>
      </c>
      <c r="U4828" s="145">
        <v>4808</v>
      </c>
      <c r="V4828" s="145">
        <v>-3013045.2544131801</v>
      </c>
    </row>
    <row r="4829" spans="1:22" x14ac:dyDescent="0.35">
      <c r="A4829" s="70">
        <f t="shared" si="84"/>
        <v>4810</v>
      </c>
      <c r="B4829" s="145">
        <v>948786.23310045898</v>
      </c>
      <c r="U4829" s="145">
        <v>4809</v>
      </c>
      <c r="V4829" s="145">
        <v>39276268.662504494</v>
      </c>
    </row>
    <row r="4830" spans="1:22" x14ac:dyDescent="0.35">
      <c r="A4830" s="70">
        <f t="shared" si="84"/>
        <v>4811</v>
      </c>
      <c r="B4830" s="145">
        <v>948786.23310045898</v>
      </c>
      <c r="U4830" s="145">
        <v>4810</v>
      </c>
      <c r="V4830" s="145">
        <v>-12430343.815625586</v>
      </c>
    </row>
    <row r="4831" spans="1:22" x14ac:dyDescent="0.35">
      <c r="A4831" s="70">
        <f t="shared" si="84"/>
        <v>4812</v>
      </c>
      <c r="B4831" s="145">
        <v>948786.23310045898</v>
      </c>
      <c r="U4831" s="145">
        <v>4811</v>
      </c>
      <c r="V4831" s="145">
        <v>-27553207.455782887</v>
      </c>
    </row>
    <row r="4832" spans="1:22" x14ac:dyDescent="0.35">
      <c r="A4832" s="70">
        <f t="shared" si="84"/>
        <v>4813</v>
      </c>
      <c r="B4832" s="145">
        <v>948786.23310045898</v>
      </c>
      <c r="U4832" s="145">
        <v>4812</v>
      </c>
      <c r="V4832" s="145">
        <v>3785910.049888853</v>
      </c>
    </row>
    <row r="4833" spans="1:22" x14ac:dyDescent="0.35">
      <c r="A4833" s="70">
        <f t="shared" si="84"/>
        <v>4814</v>
      </c>
      <c r="B4833" s="145">
        <v>948786.23310045898</v>
      </c>
      <c r="U4833" s="145">
        <v>4813</v>
      </c>
      <c r="V4833" s="145">
        <v>37318822.952084079</v>
      </c>
    </row>
    <row r="4834" spans="1:22" x14ac:dyDescent="0.35">
      <c r="A4834" s="70">
        <f t="shared" si="84"/>
        <v>4815</v>
      </c>
      <c r="B4834" s="145">
        <v>948786.23310045898</v>
      </c>
      <c r="U4834" s="145">
        <v>4814</v>
      </c>
      <c r="V4834" s="145">
        <v>12580363.708175533</v>
      </c>
    </row>
    <row r="4835" spans="1:22" x14ac:dyDescent="0.35">
      <c r="A4835" s="70">
        <f t="shared" si="84"/>
        <v>4816</v>
      </c>
      <c r="B4835" s="145">
        <v>948786.23310045898</v>
      </c>
      <c r="U4835" s="145">
        <v>4815</v>
      </c>
      <c r="V4835" s="145">
        <v>21867611.177944936</v>
      </c>
    </row>
    <row r="4836" spans="1:22" x14ac:dyDescent="0.35">
      <c r="A4836" s="70">
        <f t="shared" si="84"/>
        <v>4817</v>
      </c>
      <c r="B4836" s="145">
        <v>948786.23310045898</v>
      </c>
      <c r="U4836" s="145">
        <v>4816</v>
      </c>
      <c r="V4836" s="145">
        <v>7416690.1824845076</v>
      </c>
    </row>
    <row r="4837" spans="1:22" x14ac:dyDescent="0.35">
      <c r="A4837" s="70">
        <f t="shared" si="84"/>
        <v>4818</v>
      </c>
      <c r="B4837" s="145">
        <v>948786.23310045898</v>
      </c>
      <c r="U4837" s="145">
        <v>4817</v>
      </c>
      <c r="V4837" s="145">
        <v>24350695.922054946</v>
      </c>
    </row>
    <row r="4838" spans="1:22" x14ac:dyDescent="0.35">
      <c r="A4838" s="70">
        <f t="shared" si="84"/>
        <v>4819</v>
      </c>
      <c r="B4838" s="145">
        <v>948786.23310045898</v>
      </c>
      <c r="U4838" s="145">
        <v>4818</v>
      </c>
      <c r="V4838" s="145">
        <v>21818381.479446873</v>
      </c>
    </row>
    <row r="4839" spans="1:22" x14ac:dyDescent="0.35">
      <c r="A4839" s="70">
        <f t="shared" si="84"/>
        <v>4820</v>
      </c>
      <c r="B4839" s="145">
        <v>948786.23310045898</v>
      </c>
      <c r="U4839" s="145">
        <v>4819</v>
      </c>
      <c r="V4839" s="145">
        <v>36055440.669078425</v>
      </c>
    </row>
    <row r="4840" spans="1:22" x14ac:dyDescent="0.35">
      <c r="A4840" s="70">
        <f t="shared" si="84"/>
        <v>4821</v>
      </c>
      <c r="B4840" s="145">
        <v>948786.23310045898</v>
      </c>
      <c r="U4840" s="145">
        <v>4820</v>
      </c>
      <c r="V4840" s="145">
        <v>15737127.834234796</v>
      </c>
    </row>
    <row r="4841" spans="1:22" x14ac:dyDescent="0.35">
      <c r="A4841" s="70">
        <f t="shared" si="84"/>
        <v>4822</v>
      </c>
      <c r="B4841" s="145">
        <v>948786.23310045898</v>
      </c>
      <c r="U4841" s="145">
        <v>4821</v>
      </c>
      <c r="V4841" s="145">
        <v>-9203780.5053224005</v>
      </c>
    </row>
    <row r="4842" spans="1:22" x14ac:dyDescent="0.35">
      <c r="A4842" s="70">
        <f t="shared" si="84"/>
        <v>4823</v>
      </c>
      <c r="B4842" s="145">
        <v>948786.23310045898</v>
      </c>
      <c r="U4842" s="145">
        <v>4822</v>
      </c>
      <c r="V4842" s="145">
        <v>20037758.610971935</v>
      </c>
    </row>
    <row r="4843" spans="1:22" x14ac:dyDescent="0.35">
      <c r="A4843" s="70">
        <f t="shared" si="84"/>
        <v>4824</v>
      </c>
      <c r="B4843" s="145">
        <v>948786.23310045898</v>
      </c>
      <c r="U4843" s="145">
        <v>4823</v>
      </c>
      <c r="V4843" s="145">
        <v>43165288.567119554</v>
      </c>
    </row>
    <row r="4844" spans="1:22" x14ac:dyDescent="0.35">
      <c r="A4844" s="70">
        <f t="shared" si="84"/>
        <v>4825</v>
      </c>
      <c r="B4844" s="145">
        <v>948786.23310045898</v>
      </c>
      <c r="U4844" s="145">
        <v>4824</v>
      </c>
      <c r="V4844" s="145">
        <v>14209514.757909905</v>
      </c>
    </row>
    <row r="4845" spans="1:22" x14ac:dyDescent="0.35">
      <c r="A4845" s="70">
        <f t="shared" si="84"/>
        <v>4826</v>
      </c>
      <c r="B4845" s="145">
        <v>948786.23310045898</v>
      </c>
      <c r="U4845" s="145">
        <v>4825</v>
      </c>
      <c r="V4845" s="145">
        <v>-10726485.771738525</v>
      </c>
    </row>
    <row r="4846" spans="1:22" x14ac:dyDescent="0.35">
      <c r="A4846" s="70">
        <f t="shared" si="84"/>
        <v>4827</v>
      </c>
      <c r="B4846" s="145">
        <v>948786.23310045898</v>
      </c>
      <c r="U4846" s="145">
        <v>4826</v>
      </c>
      <c r="V4846" s="145">
        <v>12742985.356738001</v>
      </c>
    </row>
    <row r="4847" spans="1:22" x14ac:dyDescent="0.35">
      <c r="A4847" s="70">
        <f t="shared" si="84"/>
        <v>4828</v>
      </c>
      <c r="B4847" s="145">
        <v>948786.23310045898</v>
      </c>
      <c r="U4847" s="145">
        <v>4827</v>
      </c>
      <c r="V4847" s="145">
        <v>14793112.373089403</v>
      </c>
    </row>
    <row r="4848" spans="1:22" x14ac:dyDescent="0.35">
      <c r="A4848" s="70">
        <f t="shared" si="84"/>
        <v>4829</v>
      </c>
      <c r="B4848" s="145">
        <v>948786.23310045898</v>
      </c>
      <c r="U4848" s="145">
        <v>4828</v>
      </c>
      <c r="V4848" s="145">
        <v>-6132605.5906687658</v>
      </c>
    </row>
    <row r="4849" spans="1:22" x14ac:dyDescent="0.35">
      <c r="A4849" s="70">
        <f t="shared" si="84"/>
        <v>4830</v>
      </c>
      <c r="B4849" s="145">
        <v>948786.23310045898</v>
      </c>
      <c r="U4849" s="145">
        <v>4829</v>
      </c>
      <c r="V4849" s="145">
        <v>2215168.741103664</v>
      </c>
    </row>
    <row r="4850" spans="1:22" x14ac:dyDescent="0.35">
      <c r="A4850" s="70">
        <f t="shared" si="84"/>
        <v>4831</v>
      </c>
      <c r="B4850" s="145">
        <v>948786.23310045898</v>
      </c>
      <c r="U4850" s="145">
        <v>4830</v>
      </c>
      <c r="V4850" s="145">
        <v>7510459.4465606846</v>
      </c>
    </row>
    <row r="4851" spans="1:22" x14ac:dyDescent="0.35">
      <c r="A4851" s="70">
        <f t="shared" si="84"/>
        <v>4832</v>
      </c>
      <c r="B4851" s="145">
        <v>948786.23310045898</v>
      </c>
      <c r="U4851" s="145">
        <v>4831</v>
      </c>
      <c r="V4851" s="145">
        <v>-1051215.2953867186</v>
      </c>
    </row>
    <row r="4852" spans="1:22" x14ac:dyDescent="0.35">
      <c r="A4852" s="70">
        <f t="shared" si="84"/>
        <v>4833</v>
      </c>
      <c r="B4852" s="145">
        <v>948786.23310045898</v>
      </c>
      <c r="U4852" s="145">
        <v>4832</v>
      </c>
      <c r="V4852" s="145">
        <v>8513786.01117073</v>
      </c>
    </row>
    <row r="4853" spans="1:22" x14ac:dyDescent="0.35">
      <c r="A4853" s="70">
        <f t="shared" si="84"/>
        <v>4834</v>
      </c>
      <c r="B4853" s="145">
        <v>948786.23310045898</v>
      </c>
      <c r="U4853" s="145">
        <v>4833</v>
      </c>
      <c r="V4853" s="145">
        <v>1384657.4532721192</v>
      </c>
    </row>
    <row r="4854" spans="1:22" x14ac:dyDescent="0.35">
      <c r="A4854" s="70">
        <f t="shared" si="84"/>
        <v>4835</v>
      </c>
      <c r="B4854" s="145">
        <v>948786.23310045898</v>
      </c>
      <c r="U4854" s="145">
        <v>4834</v>
      </c>
      <c r="V4854" s="145">
        <v>25323738.129433565</v>
      </c>
    </row>
    <row r="4855" spans="1:22" x14ac:dyDescent="0.35">
      <c r="A4855" s="70">
        <f t="shared" si="84"/>
        <v>4836</v>
      </c>
      <c r="B4855" s="145">
        <v>948786.23310045898</v>
      </c>
      <c r="U4855" s="145">
        <v>4835</v>
      </c>
      <c r="V4855" s="145">
        <v>1074903.8274394758</v>
      </c>
    </row>
    <row r="4856" spans="1:22" x14ac:dyDescent="0.35">
      <c r="A4856" s="70">
        <f t="shared" si="84"/>
        <v>4837</v>
      </c>
      <c r="B4856" s="145">
        <v>948786.23310045898</v>
      </c>
      <c r="U4856" s="145">
        <v>4836</v>
      </c>
      <c r="V4856" s="145">
        <v>8373495.3901042379</v>
      </c>
    </row>
    <row r="4857" spans="1:22" x14ac:dyDescent="0.35">
      <c r="A4857" s="70">
        <f t="shared" si="84"/>
        <v>4838</v>
      </c>
      <c r="B4857" s="145">
        <v>948786.23310045898</v>
      </c>
      <c r="U4857" s="145">
        <v>4837</v>
      </c>
      <c r="V4857" s="145">
        <v>-3455551.8626649193</v>
      </c>
    </row>
    <row r="4858" spans="1:22" x14ac:dyDescent="0.35">
      <c r="A4858" s="70">
        <f t="shared" si="84"/>
        <v>4839</v>
      </c>
      <c r="B4858" s="145">
        <v>948786.23310045898</v>
      </c>
      <c r="U4858" s="145">
        <v>4838</v>
      </c>
      <c r="V4858" s="145">
        <v>18292617.091936901</v>
      </c>
    </row>
    <row r="4859" spans="1:22" x14ac:dyDescent="0.35">
      <c r="A4859" s="70">
        <f t="shared" si="84"/>
        <v>4840</v>
      </c>
      <c r="B4859" s="145">
        <v>948786.23310045898</v>
      </c>
      <c r="U4859" s="145">
        <v>4839</v>
      </c>
      <c r="V4859" s="145">
        <v>18676210.977234781</v>
      </c>
    </row>
    <row r="4860" spans="1:22" x14ac:dyDescent="0.35">
      <c r="A4860" s="70">
        <f t="shared" si="84"/>
        <v>4841</v>
      </c>
      <c r="B4860" s="145">
        <v>948786.23310045898</v>
      </c>
      <c r="U4860" s="145">
        <v>4840</v>
      </c>
      <c r="V4860" s="145">
        <v>-7945457.1183508392</v>
      </c>
    </row>
    <row r="4861" spans="1:22" x14ac:dyDescent="0.35">
      <c r="A4861" s="70">
        <f t="shared" si="84"/>
        <v>4842</v>
      </c>
      <c r="B4861" s="145">
        <v>948786.23310045898</v>
      </c>
      <c r="U4861" s="145">
        <v>4841</v>
      </c>
      <c r="V4861" s="145">
        <v>15883825.539420083</v>
      </c>
    </row>
    <row r="4862" spans="1:22" x14ac:dyDescent="0.35">
      <c r="A4862" s="70">
        <f t="shared" si="84"/>
        <v>4843</v>
      </c>
      <c r="B4862" s="145">
        <v>948786.23310045898</v>
      </c>
      <c r="U4862" s="145">
        <v>4842</v>
      </c>
      <c r="V4862" s="145">
        <v>5850026.4374885708</v>
      </c>
    </row>
    <row r="4863" spans="1:22" x14ac:dyDescent="0.35">
      <c r="A4863" s="70">
        <f t="shared" si="84"/>
        <v>4844</v>
      </c>
      <c r="B4863" s="145">
        <v>948786.23310045898</v>
      </c>
      <c r="U4863" s="145">
        <v>4843</v>
      </c>
      <c r="V4863" s="145">
        <v>10073187.899389446</v>
      </c>
    </row>
    <row r="4864" spans="1:22" x14ac:dyDescent="0.35">
      <c r="A4864" s="70">
        <f t="shared" si="84"/>
        <v>4845</v>
      </c>
      <c r="B4864" s="145">
        <v>948786.23310045898</v>
      </c>
      <c r="U4864" s="145">
        <v>4844</v>
      </c>
      <c r="V4864" s="145">
        <v>-6877708.0078092404</v>
      </c>
    </row>
    <row r="4865" spans="1:22" x14ac:dyDescent="0.35">
      <c r="A4865" s="70">
        <f t="shared" si="84"/>
        <v>4846</v>
      </c>
      <c r="B4865" s="145">
        <v>948786.23310045898</v>
      </c>
      <c r="U4865" s="145">
        <v>4845</v>
      </c>
      <c r="V4865" s="145">
        <v>9121574.8893879056</v>
      </c>
    </row>
    <row r="4866" spans="1:22" x14ac:dyDescent="0.35">
      <c r="A4866" s="70">
        <f t="shared" si="84"/>
        <v>4847</v>
      </c>
      <c r="B4866" s="145">
        <v>948786.23310045898</v>
      </c>
      <c r="U4866" s="145">
        <v>4846</v>
      </c>
      <c r="V4866" s="145">
        <v>-21893268.639542617</v>
      </c>
    </row>
    <row r="4867" spans="1:22" x14ac:dyDescent="0.35">
      <c r="A4867" s="70">
        <f t="shared" si="84"/>
        <v>4848</v>
      </c>
      <c r="B4867" s="145">
        <v>948786.23310045898</v>
      </c>
      <c r="U4867" s="145">
        <v>4847</v>
      </c>
      <c r="V4867" s="145">
        <v>9861062.4106040411</v>
      </c>
    </row>
    <row r="4868" spans="1:22" x14ac:dyDescent="0.35">
      <c r="A4868" s="70">
        <f t="shared" si="84"/>
        <v>4849</v>
      </c>
      <c r="B4868" s="145">
        <v>948786.23310045898</v>
      </c>
      <c r="U4868" s="145">
        <v>4848</v>
      </c>
      <c r="V4868" s="145">
        <v>6014033.9474733919</v>
      </c>
    </row>
    <row r="4869" spans="1:22" x14ac:dyDescent="0.35">
      <c r="A4869" s="70">
        <f t="shared" si="84"/>
        <v>4850</v>
      </c>
      <c r="B4869" s="145">
        <v>948786.23310045898</v>
      </c>
      <c r="U4869" s="145">
        <v>4849</v>
      </c>
      <c r="V4869" s="145">
        <v>-36837534.046005689</v>
      </c>
    </row>
    <row r="4870" spans="1:22" x14ac:dyDescent="0.35">
      <c r="A4870" s="70">
        <f t="shared" si="84"/>
        <v>4851</v>
      </c>
      <c r="B4870" s="145">
        <v>948786.23310045898</v>
      </c>
      <c r="U4870" s="145">
        <v>4850</v>
      </c>
      <c r="V4870" s="145">
        <v>11053831.835851781</v>
      </c>
    </row>
    <row r="4871" spans="1:22" x14ac:dyDescent="0.35">
      <c r="A4871" s="70">
        <f t="shared" si="84"/>
        <v>4852</v>
      </c>
      <c r="B4871" s="145">
        <v>948786.23310045898</v>
      </c>
      <c r="U4871" s="145">
        <v>4851</v>
      </c>
      <c r="V4871" s="145">
        <v>11308569.74206356</v>
      </c>
    </row>
    <row r="4872" spans="1:22" x14ac:dyDescent="0.35">
      <c r="A4872" s="70">
        <f t="shared" si="84"/>
        <v>4853</v>
      </c>
      <c r="B4872" s="145">
        <v>948786.23310045898</v>
      </c>
      <c r="U4872" s="145">
        <v>4852</v>
      </c>
      <c r="V4872" s="145">
        <v>-5379702.2011128776</v>
      </c>
    </row>
    <row r="4873" spans="1:22" x14ac:dyDescent="0.35">
      <c r="A4873" s="70">
        <f t="shared" si="84"/>
        <v>4854</v>
      </c>
      <c r="B4873" s="145">
        <v>948786.23310045898</v>
      </c>
      <c r="U4873" s="145">
        <v>4853</v>
      </c>
      <c r="V4873" s="145">
        <v>7752855.2250285707</v>
      </c>
    </row>
    <row r="4874" spans="1:22" x14ac:dyDescent="0.35">
      <c r="A4874" s="70">
        <f t="shared" si="84"/>
        <v>4855</v>
      </c>
      <c r="B4874" s="145">
        <v>948786.23310045898</v>
      </c>
      <c r="U4874" s="145">
        <v>4854</v>
      </c>
      <c r="V4874" s="145">
        <v>5505182.065335542</v>
      </c>
    </row>
    <row r="4875" spans="1:22" x14ac:dyDescent="0.35">
      <c r="A4875" s="70">
        <f t="shared" si="84"/>
        <v>4856</v>
      </c>
      <c r="B4875" s="145">
        <v>948786.23310045898</v>
      </c>
      <c r="U4875" s="145">
        <v>4855</v>
      </c>
      <c r="V4875" s="145">
        <v>-8563755.7248453405</v>
      </c>
    </row>
    <row r="4876" spans="1:22" x14ac:dyDescent="0.35">
      <c r="A4876" s="70">
        <f t="shared" si="84"/>
        <v>4857</v>
      </c>
      <c r="B4876" s="145">
        <v>948786.23310045898</v>
      </c>
      <c r="U4876" s="145">
        <v>4856</v>
      </c>
      <c r="V4876" s="145">
        <v>7828699.0050154403</v>
      </c>
    </row>
    <row r="4877" spans="1:22" x14ac:dyDescent="0.35">
      <c r="A4877" s="70">
        <f t="shared" si="84"/>
        <v>4858</v>
      </c>
      <c r="B4877" s="145">
        <v>948786.23310045898</v>
      </c>
      <c r="U4877" s="145">
        <v>4857</v>
      </c>
      <c r="V4877" s="145">
        <v>-5411745.2902335301</v>
      </c>
    </row>
    <row r="4878" spans="1:22" x14ac:dyDescent="0.35">
      <c r="A4878" s="70">
        <f t="shared" si="84"/>
        <v>4859</v>
      </c>
      <c r="B4878" s="145">
        <v>948786.23310045898</v>
      </c>
      <c r="U4878" s="145">
        <v>4858</v>
      </c>
      <c r="V4878" s="145">
        <v>41293729.23967462</v>
      </c>
    </row>
    <row r="4879" spans="1:22" x14ac:dyDescent="0.35">
      <c r="A4879" s="70">
        <f t="shared" si="84"/>
        <v>4860</v>
      </c>
      <c r="B4879" s="145">
        <v>948786.23310045898</v>
      </c>
      <c r="U4879" s="145">
        <v>4859</v>
      </c>
      <c r="V4879" s="145">
        <v>10112409.649264827</v>
      </c>
    </row>
    <row r="4880" spans="1:22" x14ac:dyDescent="0.35">
      <c r="A4880" s="70">
        <f t="shared" si="84"/>
        <v>4861</v>
      </c>
      <c r="B4880" s="145">
        <v>948786.23310045898</v>
      </c>
      <c r="U4880" s="145">
        <v>4860</v>
      </c>
      <c r="V4880" s="145">
        <v>8905869.6169465743</v>
      </c>
    </row>
    <row r="4881" spans="1:22" x14ac:dyDescent="0.35">
      <c r="A4881" s="70">
        <f t="shared" si="84"/>
        <v>4862</v>
      </c>
      <c r="B4881" s="145">
        <v>948786.23310045898</v>
      </c>
      <c r="U4881" s="145">
        <v>4861</v>
      </c>
      <c r="V4881" s="145">
        <v>13014914.081217431</v>
      </c>
    </row>
    <row r="4882" spans="1:22" x14ac:dyDescent="0.35">
      <c r="A4882" s="70">
        <f t="shared" si="84"/>
        <v>4863</v>
      </c>
      <c r="B4882" s="145">
        <v>948786.23310045898</v>
      </c>
      <c r="U4882" s="145">
        <v>4862</v>
      </c>
      <c r="V4882" s="145">
        <v>-7390093.2380257584</v>
      </c>
    </row>
    <row r="4883" spans="1:22" x14ac:dyDescent="0.35">
      <c r="A4883" s="70">
        <f t="shared" si="84"/>
        <v>4864</v>
      </c>
      <c r="B4883" s="145">
        <v>948786.23310045898</v>
      </c>
      <c r="U4883" s="145">
        <v>4863</v>
      </c>
      <c r="V4883" s="145">
        <v>-29551979.256232679</v>
      </c>
    </row>
    <row r="4884" spans="1:22" x14ac:dyDescent="0.35">
      <c r="A4884" s="70">
        <f t="shared" si="84"/>
        <v>4865</v>
      </c>
      <c r="B4884" s="145">
        <v>948786.23310045898</v>
      </c>
      <c r="U4884" s="145">
        <v>4864</v>
      </c>
      <c r="V4884" s="145">
        <v>23050024.002247721</v>
      </c>
    </row>
    <row r="4885" spans="1:22" x14ac:dyDescent="0.35">
      <c r="A4885" s="70">
        <f t="shared" si="84"/>
        <v>4866</v>
      </c>
      <c r="B4885" s="145">
        <v>948786.23310045898</v>
      </c>
      <c r="U4885" s="145">
        <v>4865</v>
      </c>
      <c r="V4885" s="145">
        <v>24872422.336348593</v>
      </c>
    </row>
    <row r="4886" spans="1:22" x14ac:dyDescent="0.35">
      <c r="A4886" s="70">
        <f t="shared" ref="A4886:A4949" si="85">A4885+1</f>
        <v>4867</v>
      </c>
      <c r="B4886" s="145">
        <v>948786.23310045898</v>
      </c>
      <c r="U4886" s="145">
        <v>4866</v>
      </c>
      <c r="V4886" s="145">
        <v>-2328146.6428470016</v>
      </c>
    </row>
    <row r="4887" spans="1:22" x14ac:dyDescent="0.35">
      <c r="A4887" s="70">
        <f t="shared" si="85"/>
        <v>4868</v>
      </c>
      <c r="B4887" s="145">
        <v>948786.23310045898</v>
      </c>
      <c r="U4887" s="145">
        <v>4867</v>
      </c>
      <c r="V4887" s="145">
        <v>827552.91278200224</v>
      </c>
    </row>
    <row r="4888" spans="1:22" x14ac:dyDescent="0.35">
      <c r="A4888" s="70">
        <f t="shared" si="85"/>
        <v>4869</v>
      </c>
      <c r="B4888" s="145">
        <v>948786.23310045898</v>
      </c>
      <c r="U4888" s="145">
        <v>4868</v>
      </c>
      <c r="V4888" s="145">
        <v>23872425.024857409</v>
      </c>
    </row>
    <row r="4889" spans="1:22" x14ac:dyDescent="0.35">
      <c r="A4889" s="70">
        <f t="shared" si="85"/>
        <v>4870</v>
      </c>
      <c r="B4889" s="145">
        <v>948786.23310045898</v>
      </c>
      <c r="U4889" s="145">
        <v>4869</v>
      </c>
      <c r="V4889" s="145">
        <v>4310952.4269425534</v>
      </c>
    </row>
    <row r="4890" spans="1:22" x14ac:dyDescent="0.35">
      <c r="A4890" s="70">
        <f t="shared" si="85"/>
        <v>4871</v>
      </c>
      <c r="B4890" s="145">
        <v>948786.23310045898</v>
      </c>
      <c r="U4890" s="145">
        <v>4870</v>
      </c>
      <c r="V4890" s="145">
        <v>997411.26557796076</v>
      </c>
    </row>
    <row r="4891" spans="1:22" x14ac:dyDescent="0.35">
      <c r="A4891" s="70">
        <f t="shared" si="85"/>
        <v>4872</v>
      </c>
      <c r="B4891" s="145">
        <v>948786.23310045898</v>
      </c>
      <c r="U4891" s="145">
        <v>4871</v>
      </c>
      <c r="V4891" s="145">
        <v>28664356.974489715</v>
      </c>
    </row>
    <row r="4892" spans="1:22" x14ac:dyDescent="0.35">
      <c r="A4892" s="70">
        <f t="shared" si="85"/>
        <v>4873</v>
      </c>
      <c r="B4892" s="145">
        <v>948786.23310045898</v>
      </c>
      <c r="U4892" s="145">
        <v>4872</v>
      </c>
      <c r="V4892" s="145">
        <v>5276432.9267051369</v>
      </c>
    </row>
    <row r="4893" spans="1:22" x14ac:dyDescent="0.35">
      <c r="A4893" s="70">
        <f t="shared" si="85"/>
        <v>4874</v>
      </c>
      <c r="B4893" s="145">
        <v>948786.23310045898</v>
      </c>
      <c r="U4893" s="145">
        <v>4873</v>
      </c>
      <c r="V4893" s="145">
        <v>-2730192.2104484271</v>
      </c>
    </row>
    <row r="4894" spans="1:22" x14ac:dyDescent="0.35">
      <c r="A4894" s="70">
        <f t="shared" si="85"/>
        <v>4875</v>
      </c>
      <c r="B4894" s="145">
        <v>948786.23310045898</v>
      </c>
      <c r="U4894" s="145">
        <v>4874</v>
      </c>
      <c r="V4894" s="145">
        <v>32524969.242863737</v>
      </c>
    </row>
    <row r="4895" spans="1:22" x14ac:dyDescent="0.35">
      <c r="A4895" s="70">
        <f t="shared" si="85"/>
        <v>4876</v>
      </c>
      <c r="B4895" s="145">
        <v>948786.23310045898</v>
      </c>
      <c r="U4895" s="145">
        <v>4875</v>
      </c>
      <c r="V4895" s="145">
        <v>-8339670.180525329</v>
      </c>
    </row>
    <row r="4896" spans="1:22" x14ac:dyDescent="0.35">
      <c r="A4896" s="70">
        <f t="shared" si="85"/>
        <v>4877</v>
      </c>
      <c r="B4896" s="145">
        <v>948786.23310045898</v>
      </c>
      <c r="U4896" s="145">
        <v>4876</v>
      </c>
      <c r="V4896" s="145">
        <v>2493969.5792699941</v>
      </c>
    </row>
    <row r="4897" spans="1:22" x14ac:dyDescent="0.35">
      <c r="A4897" s="70">
        <f t="shared" si="85"/>
        <v>4878</v>
      </c>
      <c r="B4897" s="145">
        <v>948786.23310045898</v>
      </c>
      <c r="U4897" s="145">
        <v>4877</v>
      </c>
      <c r="V4897" s="145">
        <v>2440233.0827467181</v>
      </c>
    </row>
    <row r="4898" spans="1:22" x14ac:dyDescent="0.35">
      <c r="A4898" s="70">
        <f t="shared" si="85"/>
        <v>4879</v>
      </c>
      <c r="B4898" s="145">
        <v>948786.23310045898</v>
      </c>
      <c r="U4898" s="145">
        <v>4878</v>
      </c>
      <c r="V4898" s="145">
        <v>-25431324.884639017</v>
      </c>
    </row>
    <row r="4899" spans="1:22" x14ac:dyDescent="0.35">
      <c r="A4899" s="70">
        <f t="shared" si="85"/>
        <v>4880</v>
      </c>
      <c r="B4899" s="145">
        <v>948786.23310045898</v>
      </c>
      <c r="U4899" s="145">
        <v>4879</v>
      </c>
      <c r="V4899" s="145">
        <v>-14604296.261021797</v>
      </c>
    </row>
    <row r="4900" spans="1:22" x14ac:dyDescent="0.35">
      <c r="A4900" s="70">
        <f t="shared" si="85"/>
        <v>4881</v>
      </c>
      <c r="B4900" s="145">
        <v>948786.23310045898</v>
      </c>
      <c r="U4900" s="145">
        <v>4880</v>
      </c>
      <c r="V4900" s="145">
        <v>2867450.8954367638</v>
      </c>
    </row>
    <row r="4901" spans="1:22" x14ac:dyDescent="0.35">
      <c r="A4901" s="70">
        <f t="shared" si="85"/>
        <v>4882</v>
      </c>
      <c r="B4901" s="145">
        <v>948786.23310045898</v>
      </c>
      <c r="U4901" s="145">
        <v>4881</v>
      </c>
      <c r="V4901" s="145">
        <v>10275219.686067179</v>
      </c>
    </row>
    <row r="4902" spans="1:22" x14ac:dyDescent="0.35">
      <c r="A4902" s="70">
        <f t="shared" si="85"/>
        <v>4883</v>
      </c>
      <c r="B4902" s="145">
        <v>948786.23310045898</v>
      </c>
      <c r="U4902" s="145">
        <v>4882</v>
      </c>
      <c r="V4902" s="145">
        <v>8557407.9484718144</v>
      </c>
    </row>
    <row r="4903" spans="1:22" x14ac:dyDescent="0.35">
      <c r="A4903" s="70">
        <f t="shared" si="85"/>
        <v>4884</v>
      </c>
      <c r="B4903" s="145">
        <v>948786.23310045898</v>
      </c>
      <c r="U4903" s="145">
        <v>4883</v>
      </c>
      <c r="V4903" s="145">
        <v>12664728.491435103</v>
      </c>
    </row>
    <row r="4904" spans="1:22" x14ac:dyDescent="0.35">
      <c r="A4904" s="70">
        <f t="shared" si="85"/>
        <v>4885</v>
      </c>
      <c r="B4904" s="145">
        <v>948786.23310045898</v>
      </c>
      <c r="U4904" s="145">
        <v>4884</v>
      </c>
      <c r="V4904" s="145">
        <v>-13167642.877036272</v>
      </c>
    </row>
    <row r="4905" spans="1:22" x14ac:dyDescent="0.35">
      <c r="A4905" s="70">
        <f t="shared" si="85"/>
        <v>4886</v>
      </c>
      <c r="B4905" s="145">
        <v>948786.23310045898</v>
      </c>
      <c r="U4905" s="145">
        <v>4885</v>
      </c>
      <c r="V4905" s="145">
        <v>38506775.172125742</v>
      </c>
    </row>
    <row r="4906" spans="1:22" x14ac:dyDescent="0.35">
      <c r="A4906" s="70">
        <f t="shared" si="85"/>
        <v>4887</v>
      </c>
      <c r="B4906" s="145">
        <v>948786.23310045898</v>
      </c>
      <c r="U4906" s="145">
        <v>4886</v>
      </c>
      <c r="V4906" s="145">
        <v>16735715.468019359</v>
      </c>
    </row>
    <row r="4907" spans="1:22" x14ac:dyDescent="0.35">
      <c r="A4907" s="70">
        <f t="shared" si="85"/>
        <v>4888</v>
      </c>
      <c r="B4907" s="145">
        <v>948786.23310045898</v>
      </c>
      <c r="U4907" s="145">
        <v>4887</v>
      </c>
      <c r="V4907" s="145">
        <v>27820227.930355422</v>
      </c>
    </row>
    <row r="4908" spans="1:22" x14ac:dyDescent="0.35">
      <c r="A4908" s="70">
        <f t="shared" si="85"/>
        <v>4889</v>
      </c>
      <c r="B4908" s="145">
        <v>948786.23310045898</v>
      </c>
      <c r="U4908" s="145">
        <v>4888</v>
      </c>
      <c r="V4908" s="145">
        <v>1053854.425889641</v>
      </c>
    </row>
    <row r="4909" spans="1:22" x14ac:dyDescent="0.35">
      <c r="A4909" s="70">
        <f t="shared" si="85"/>
        <v>4890</v>
      </c>
      <c r="B4909" s="145">
        <v>948786.23310045898</v>
      </c>
      <c r="U4909" s="145">
        <v>4889</v>
      </c>
      <c r="V4909" s="145">
        <v>27926180.833819684</v>
      </c>
    </row>
    <row r="4910" spans="1:22" x14ac:dyDescent="0.35">
      <c r="A4910" s="70">
        <f t="shared" si="85"/>
        <v>4891</v>
      </c>
      <c r="B4910" s="145">
        <v>948786.23310045898</v>
      </c>
      <c r="U4910" s="145">
        <v>4890</v>
      </c>
      <c r="V4910" s="145">
        <v>32164459.758679345</v>
      </c>
    </row>
    <row r="4911" spans="1:22" x14ac:dyDescent="0.35">
      <c r="A4911" s="70">
        <f t="shared" si="85"/>
        <v>4892</v>
      </c>
      <c r="B4911" s="145">
        <v>948786.23310045898</v>
      </c>
      <c r="U4911" s="145">
        <v>4891</v>
      </c>
      <c r="V4911" s="145">
        <v>8421642.2088810764</v>
      </c>
    </row>
    <row r="4912" spans="1:22" x14ac:dyDescent="0.35">
      <c r="A4912" s="70">
        <f t="shared" si="85"/>
        <v>4893</v>
      </c>
      <c r="B4912" s="145">
        <v>948786.23310045898</v>
      </c>
      <c r="U4912" s="145">
        <v>4892</v>
      </c>
      <c r="V4912" s="145">
        <v>18847823.693959691</v>
      </c>
    </row>
    <row r="4913" spans="1:22" x14ac:dyDescent="0.35">
      <c r="A4913" s="70">
        <f t="shared" si="85"/>
        <v>4894</v>
      </c>
      <c r="B4913" s="145">
        <v>948786.23310045898</v>
      </c>
      <c r="U4913" s="145">
        <v>4893</v>
      </c>
      <c r="V4913" s="145">
        <v>-569292.86382939294</v>
      </c>
    </row>
    <row r="4914" spans="1:22" x14ac:dyDescent="0.35">
      <c r="A4914" s="70">
        <f t="shared" si="85"/>
        <v>4895</v>
      </c>
      <c r="B4914" s="145">
        <v>948786.23310045898</v>
      </c>
      <c r="U4914" s="145">
        <v>4894</v>
      </c>
      <c r="V4914" s="145">
        <v>-7569291.8829560988</v>
      </c>
    </row>
    <row r="4915" spans="1:22" x14ac:dyDescent="0.35">
      <c r="A4915" s="70">
        <f t="shared" si="85"/>
        <v>4896</v>
      </c>
      <c r="B4915" s="145">
        <v>948786.23310045898</v>
      </c>
      <c r="U4915" s="145">
        <v>4895</v>
      </c>
      <c r="V4915" s="145">
        <v>15774034.709174212</v>
      </c>
    </row>
    <row r="4916" spans="1:22" x14ac:dyDescent="0.35">
      <c r="A4916" s="70">
        <f t="shared" si="85"/>
        <v>4897</v>
      </c>
      <c r="B4916" s="145">
        <v>948786.23310045898</v>
      </c>
      <c r="U4916" s="145">
        <v>4896</v>
      </c>
      <c r="V4916" s="145">
        <v>7184956.4037811868</v>
      </c>
    </row>
    <row r="4917" spans="1:22" x14ac:dyDescent="0.35">
      <c r="A4917" s="70">
        <f t="shared" si="85"/>
        <v>4898</v>
      </c>
      <c r="B4917" s="145">
        <v>948786.23310045898</v>
      </c>
      <c r="U4917" s="145">
        <v>4897</v>
      </c>
      <c r="V4917" s="145">
        <v>-855082.23735095933</v>
      </c>
    </row>
    <row r="4918" spans="1:22" x14ac:dyDescent="0.35">
      <c r="A4918" s="70">
        <f t="shared" si="85"/>
        <v>4899</v>
      </c>
      <c r="B4918" s="145">
        <v>948786.23310045898</v>
      </c>
      <c r="U4918" s="145">
        <v>4898</v>
      </c>
      <c r="V4918" s="145">
        <v>15462241.001540225</v>
      </c>
    </row>
    <row r="4919" spans="1:22" x14ac:dyDescent="0.35">
      <c r="A4919" s="70">
        <f t="shared" si="85"/>
        <v>4900</v>
      </c>
      <c r="B4919" s="145">
        <v>948786.23310045898</v>
      </c>
      <c r="U4919" s="145">
        <v>4899</v>
      </c>
      <c r="V4919" s="145">
        <v>2486801.686978247</v>
      </c>
    </row>
    <row r="4920" spans="1:22" x14ac:dyDescent="0.35">
      <c r="A4920" s="70">
        <f t="shared" si="85"/>
        <v>4901</v>
      </c>
      <c r="B4920" s="145">
        <v>948786.23310045898</v>
      </c>
      <c r="U4920" s="145">
        <v>4900</v>
      </c>
      <c r="V4920" s="145">
        <v>17407273.696568929</v>
      </c>
    </row>
    <row r="4921" spans="1:22" x14ac:dyDescent="0.35">
      <c r="A4921" s="70">
        <f t="shared" si="85"/>
        <v>4902</v>
      </c>
      <c r="B4921" s="145">
        <v>948786.23310045898</v>
      </c>
      <c r="U4921" s="145">
        <v>4901</v>
      </c>
      <c r="V4921" s="145">
        <v>-5140704.7993918583</v>
      </c>
    </row>
    <row r="4922" spans="1:22" x14ac:dyDescent="0.35">
      <c r="A4922" s="70">
        <f t="shared" si="85"/>
        <v>4903</v>
      </c>
      <c r="B4922" s="145">
        <v>948786.23310045898</v>
      </c>
      <c r="U4922" s="145">
        <v>4902</v>
      </c>
      <c r="V4922" s="145">
        <v>14963368.773484863</v>
      </c>
    </row>
    <row r="4923" spans="1:22" x14ac:dyDescent="0.35">
      <c r="A4923" s="70">
        <f t="shared" si="85"/>
        <v>4904</v>
      </c>
      <c r="B4923" s="145">
        <v>948786.23310045898</v>
      </c>
      <c r="U4923" s="145">
        <v>4903</v>
      </c>
      <c r="V4923" s="145">
        <v>4778777.625225246</v>
      </c>
    </row>
    <row r="4924" spans="1:22" x14ac:dyDescent="0.35">
      <c r="A4924" s="70">
        <f t="shared" si="85"/>
        <v>4905</v>
      </c>
      <c r="B4924" s="145">
        <v>948786.23310045898</v>
      </c>
      <c r="U4924" s="145">
        <v>4904</v>
      </c>
      <c r="V4924" s="145">
        <v>12839683.118091647</v>
      </c>
    </row>
    <row r="4925" spans="1:22" x14ac:dyDescent="0.35">
      <c r="A4925" s="70">
        <f t="shared" si="85"/>
        <v>4906</v>
      </c>
      <c r="B4925" s="145">
        <v>948786.23310045898</v>
      </c>
      <c r="U4925" s="145">
        <v>4905</v>
      </c>
      <c r="V4925" s="145">
        <v>5277431.4048970118</v>
      </c>
    </row>
    <row r="4926" spans="1:22" x14ac:dyDescent="0.35">
      <c r="A4926" s="70">
        <f t="shared" si="85"/>
        <v>4907</v>
      </c>
      <c r="B4926" s="145">
        <v>948786.23310045898</v>
      </c>
      <c r="U4926" s="145">
        <v>4906</v>
      </c>
      <c r="V4926" s="145">
        <v>-12692052.198617611</v>
      </c>
    </row>
    <row r="4927" spans="1:22" x14ac:dyDescent="0.35">
      <c r="A4927" s="70">
        <f t="shared" si="85"/>
        <v>4908</v>
      </c>
      <c r="B4927" s="145">
        <v>948786.23310045898</v>
      </c>
      <c r="U4927" s="145">
        <v>4907</v>
      </c>
      <c r="V4927" s="145">
        <v>8073649.5898567997</v>
      </c>
    </row>
    <row r="4928" spans="1:22" x14ac:dyDescent="0.35">
      <c r="A4928" s="70">
        <f t="shared" si="85"/>
        <v>4909</v>
      </c>
      <c r="B4928" s="145">
        <v>948786.23310045898</v>
      </c>
      <c r="U4928" s="145">
        <v>4908</v>
      </c>
      <c r="V4928" s="145">
        <v>-2309989.8008454069</v>
      </c>
    </row>
    <row r="4929" spans="1:22" x14ac:dyDescent="0.35">
      <c r="A4929" s="70">
        <f t="shared" si="85"/>
        <v>4910</v>
      </c>
      <c r="B4929" s="145">
        <v>948786.23310045898</v>
      </c>
      <c r="U4929" s="145">
        <v>4909</v>
      </c>
      <c r="V4929" s="145">
        <v>-10147335.071986528</v>
      </c>
    </row>
    <row r="4930" spans="1:22" x14ac:dyDescent="0.35">
      <c r="A4930" s="70">
        <f t="shared" si="85"/>
        <v>4911</v>
      </c>
      <c r="B4930" s="145">
        <v>948786.23310045898</v>
      </c>
      <c r="U4930" s="145">
        <v>4910</v>
      </c>
      <c r="V4930" s="145">
        <v>6699346.4964506961</v>
      </c>
    </row>
    <row r="4931" spans="1:22" x14ac:dyDescent="0.35">
      <c r="A4931" s="70">
        <f t="shared" si="85"/>
        <v>4912</v>
      </c>
      <c r="B4931" s="145">
        <v>948786.23310045898</v>
      </c>
      <c r="U4931" s="145">
        <v>4911</v>
      </c>
      <c r="V4931" s="145">
        <v>4359050.2543809153</v>
      </c>
    </row>
    <row r="4932" spans="1:22" x14ac:dyDescent="0.35">
      <c r="A4932" s="70">
        <f t="shared" si="85"/>
        <v>4913</v>
      </c>
      <c r="B4932" s="145">
        <v>948786.23310045898</v>
      </c>
      <c r="U4932" s="145">
        <v>4912</v>
      </c>
      <c r="V4932" s="145">
        <v>15320134.651910461</v>
      </c>
    </row>
    <row r="4933" spans="1:22" x14ac:dyDescent="0.35">
      <c r="A4933" s="70">
        <f t="shared" si="85"/>
        <v>4914</v>
      </c>
      <c r="B4933" s="145">
        <v>948786.23310045898</v>
      </c>
      <c r="U4933" s="145">
        <v>4913</v>
      </c>
      <c r="V4933" s="145">
        <v>-4316472.5133023858</v>
      </c>
    </row>
    <row r="4934" spans="1:22" x14ac:dyDescent="0.35">
      <c r="A4934" s="70">
        <f t="shared" si="85"/>
        <v>4915</v>
      </c>
      <c r="B4934" s="145">
        <v>948786.23310045898</v>
      </c>
      <c r="U4934" s="145">
        <v>4914</v>
      </c>
      <c r="V4934" s="145">
        <v>2868838.6198158935</v>
      </c>
    </row>
    <row r="4935" spans="1:22" x14ac:dyDescent="0.35">
      <c r="A4935" s="70">
        <f t="shared" si="85"/>
        <v>4916</v>
      </c>
      <c r="B4935" s="145">
        <v>948786.23310045898</v>
      </c>
      <c r="U4935" s="145">
        <v>4915</v>
      </c>
      <c r="V4935" s="145">
        <v>25219767.626971111</v>
      </c>
    </row>
    <row r="4936" spans="1:22" x14ac:dyDescent="0.35">
      <c r="A4936" s="70">
        <f t="shared" si="85"/>
        <v>4917</v>
      </c>
      <c r="B4936" s="145">
        <v>948786.23310045898</v>
      </c>
      <c r="U4936" s="145">
        <v>4916</v>
      </c>
      <c r="V4936" s="145">
        <v>52706579.888367727</v>
      </c>
    </row>
    <row r="4937" spans="1:22" x14ac:dyDescent="0.35">
      <c r="A4937" s="70">
        <f t="shared" si="85"/>
        <v>4918</v>
      </c>
      <c r="B4937" s="145">
        <v>948786.23310045898</v>
      </c>
      <c r="U4937" s="145">
        <v>4917</v>
      </c>
      <c r="V4937" s="145">
        <v>-4415295.3545215242</v>
      </c>
    </row>
    <row r="4938" spans="1:22" x14ac:dyDescent="0.35">
      <c r="A4938" s="70">
        <f t="shared" si="85"/>
        <v>4919</v>
      </c>
      <c r="B4938" s="145">
        <v>948786.23310045898</v>
      </c>
      <c r="U4938" s="145">
        <v>4918</v>
      </c>
      <c r="V4938" s="145">
        <v>-2549862.0277184062</v>
      </c>
    </row>
    <row r="4939" spans="1:22" x14ac:dyDescent="0.35">
      <c r="A4939" s="70">
        <f t="shared" si="85"/>
        <v>4920</v>
      </c>
      <c r="B4939" s="145">
        <v>948786.23310045898</v>
      </c>
      <c r="U4939" s="145">
        <v>4919</v>
      </c>
      <c r="V4939" s="145">
        <v>-10128117.714544175</v>
      </c>
    </row>
    <row r="4940" spans="1:22" x14ac:dyDescent="0.35">
      <c r="A4940" s="70">
        <f t="shared" si="85"/>
        <v>4921</v>
      </c>
      <c r="B4940" s="145">
        <v>948786.23310045898</v>
      </c>
      <c r="U4940" s="145">
        <v>4920</v>
      </c>
      <c r="V4940" s="145">
        <v>13901410.815642502</v>
      </c>
    </row>
    <row r="4941" spans="1:22" x14ac:dyDescent="0.35">
      <c r="A4941" s="70">
        <f t="shared" si="85"/>
        <v>4922</v>
      </c>
      <c r="B4941" s="145">
        <v>948786.23310045898</v>
      </c>
      <c r="U4941" s="145">
        <v>4921</v>
      </c>
      <c r="V4941" s="145">
        <v>25179664.032751624</v>
      </c>
    </row>
    <row r="4942" spans="1:22" x14ac:dyDescent="0.35">
      <c r="A4942" s="70">
        <f t="shared" si="85"/>
        <v>4923</v>
      </c>
      <c r="B4942" s="145">
        <v>948786.23310045898</v>
      </c>
      <c r="U4942" s="145">
        <v>4922</v>
      </c>
      <c r="V4942" s="145">
        <v>-5458734.2139655743</v>
      </c>
    </row>
    <row r="4943" spans="1:22" x14ac:dyDescent="0.35">
      <c r="A4943" s="70">
        <f t="shared" si="85"/>
        <v>4924</v>
      </c>
      <c r="B4943" s="145">
        <v>948786.23310045898</v>
      </c>
      <c r="U4943" s="145">
        <v>4923</v>
      </c>
      <c r="V4943" s="145">
        <v>-5321434.7948454134</v>
      </c>
    </row>
    <row r="4944" spans="1:22" x14ac:dyDescent="0.35">
      <c r="A4944" s="70">
        <f t="shared" si="85"/>
        <v>4925</v>
      </c>
      <c r="B4944" s="145">
        <v>948786.23310045898</v>
      </c>
      <c r="U4944" s="145">
        <v>4924</v>
      </c>
      <c r="V4944" s="145">
        <v>42263186.554726347</v>
      </c>
    </row>
    <row r="4945" spans="1:22" x14ac:dyDescent="0.35">
      <c r="A4945" s="70">
        <f t="shared" si="85"/>
        <v>4926</v>
      </c>
      <c r="B4945" s="145">
        <v>948786.23310045898</v>
      </c>
      <c r="U4945" s="145">
        <v>4925</v>
      </c>
      <c r="V4945" s="145">
        <v>-17922711.230148103</v>
      </c>
    </row>
    <row r="4946" spans="1:22" x14ac:dyDescent="0.35">
      <c r="A4946" s="70">
        <f t="shared" si="85"/>
        <v>4927</v>
      </c>
      <c r="B4946" s="145">
        <v>948786.23310045898</v>
      </c>
      <c r="U4946" s="145">
        <v>4926</v>
      </c>
      <c r="V4946" s="145">
        <v>1322171.8811670095</v>
      </c>
    </row>
    <row r="4947" spans="1:22" x14ac:dyDescent="0.35">
      <c r="A4947" s="70">
        <f t="shared" si="85"/>
        <v>4928</v>
      </c>
      <c r="B4947" s="145">
        <v>948786.23310045898</v>
      </c>
      <c r="U4947" s="145">
        <v>4927</v>
      </c>
      <c r="V4947" s="145">
        <v>3957311.0024760216</v>
      </c>
    </row>
    <row r="4948" spans="1:22" x14ac:dyDescent="0.35">
      <c r="A4948" s="70">
        <f t="shared" si="85"/>
        <v>4929</v>
      </c>
      <c r="B4948" s="145">
        <v>948786.23310045898</v>
      </c>
      <c r="U4948" s="145">
        <v>4928</v>
      </c>
      <c r="V4948" s="145">
        <v>13636914.559692558</v>
      </c>
    </row>
    <row r="4949" spans="1:22" x14ac:dyDescent="0.35">
      <c r="A4949" s="70">
        <f t="shared" si="85"/>
        <v>4930</v>
      </c>
      <c r="B4949" s="145">
        <v>948786.23310045898</v>
      </c>
      <c r="U4949" s="145">
        <v>4929</v>
      </c>
      <c r="V4949" s="145">
        <v>59087212.890534595</v>
      </c>
    </row>
    <row r="4950" spans="1:22" x14ac:dyDescent="0.35">
      <c r="A4950" s="70">
        <f t="shared" ref="A4950:A5013" si="86">A4949+1</f>
        <v>4931</v>
      </c>
      <c r="B4950" s="145">
        <v>948786.23310045898</v>
      </c>
      <c r="U4950" s="145">
        <v>4930</v>
      </c>
      <c r="V4950" s="145">
        <v>6274260.0720014311</v>
      </c>
    </row>
    <row r="4951" spans="1:22" x14ac:dyDescent="0.35">
      <c r="A4951" s="70">
        <f t="shared" si="86"/>
        <v>4932</v>
      </c>
      <c r="B4951" s="145">
        <v>948786.23310045898</v>
      </c>
      <c r="U4951" s="145">
        <v>4931</v>
      </c>
      <c r="V4951" s="145">
        <v>-12395747.282623816</v>
      </c>
    </row>
    <row r="4952" spans="1:22" x14ac:dyDescent="0.35">
      <c r="A4952" s="70">
        <f t="shared" si="86"/>
        <v>4933</v>
      </c>
      <c r="B4952" s="145">
        <v>948786.23310045898</v>
      </c>
      <c r="U4952" s="145">
        <v>4932</v>
      </c>
      <c r="V4952" s="145">
        <v>-4220291.8921978325</v>
      </c>
    </row>
    <row r="4953" spans="1:22" x14ac:dyDescent="0.35">
      <c r="A4953" s="70">
        <f t="shared" si="86"/>
        <v>4934</v>
      </c>
      <c r="B4953" s="145">
        <v>948786.23310045898</v>
      </c>
      <c r="U4953" s="145">
        <v>4933</v>
      </c>
      <c r="V4953" s="145">
        <v>-4399837.3013605922</v>
      </c>
    </row>
    <row r="4954" spans="1:22" x14ac:dyDescent="0.35">
      <c r="A4954" s="70">
        <f t="shared" si="86"/>
        <v>4935</v>
      </c>
      <c r="B4954" s="145">
        <v>948786.23310045898</v>
      </c>
      <c r="U4954" s="145">
        <v>4934</v>
      </c>
      <c r="V4954" s="145">
        <v>-3372904.4926436059</v>
      </c>
    </row>
    <row r="4955" spans="1:22" x14ac:dyDescent="0.35">
      <c r="A4955" s="70">
        <f t="shared" si="86"/>
        <v>4936</v>
      </c>
      <c r="B4955" s="145">
        <v>948786.23310045898</v>
      </c>
      <c r="U4955" s="145">
        <v>4935</v>
      </c>
      <c r="V4955" s="145">
        <v>14361500.439932022</v>
      </c>
    </row>
    <row r="4956" spans="1:22" x14ac:dyDescent="0.35">
      <c r="A4956" s="70">
        <f t="shared" si="86"/>
        <v>4937</v>
      </c>
      <c r="B4956" s="145">
        <v>948786.23310045898</v>
      </c>
      <c r="U4956" s="145">
        <v>4936</v>
      </c>
      <c r="V4956" s="145">
        <v>22250807.348203063</v>
      </c>
    </row>
    <row r="4957" spans="1:22" x14ac:dyDescent="0.35">
      <c r="A4957" s="70">
        <f t="shared" si="86"/>
        <v>4938</v>
      </c>
      <c r="B4957" s="145">
        <v>948786.23310045898</v>
      </c>
      <c r="U4957" s="145">
        <v>4937</v>
      </c>
      <c r="V4957" s="145">
        <v>10380667.924147874</v>
      </c>
    </row>
    <row r="4958" spans="1:22" x14ac:dyDescent="0.35">
      <c r="A4958" s="70">
        <f t="shared" si="86"/>
        <v>4939</v>
      </c>
      <c r="B4958" s="145">
        <v>948786.23310045898</v>
      </c>
      <c r="U4958" s="145">
        <v>4938</v>
      </c>
      <c r="V4958" s="145">
        <v>-8322457.8794965353</v>
      </c>
    </row>
    <row r="4959" spans="1:22" x14ac:dyDescent="0.35">
      <c r="A4959" s="70">
        <f t="shared" si="86"/>
        <v>4940</v>
      </c>
      <c r="B4959" s="145">
        <v>948786.23310045898</v>
      </c>
      <c r="U4959" s="145">
        <v>4939</v>
      </c>
      <c r="V4959" s="145">
        <v>57454.059304095805</v>
      </c>
    </row>
    <row r="4960" spans="1:22" x14ac:dyDescent="0.35">
      <c r="A4960" s="70">
        <f t="shared" si="86"/>
        <v>4941</v>
      </c>
      <c r="B4960" s="145">
        <v>948786.23310045898</v>
      </c>
      <c r="U4960" s="145">
        <v>4940</v>
      </c>
      <c r="V4960" s="145">
        <v>-10081692.190266002</v>
      </c>
    </row>
    <row r="4961" spans="1:22" x14ac:dyDescent="0.35">
      <c r="A4961" s="70">
        <f t="shared" si="86"/>
        <v>4942</v>
      </c>
      <c r="B4961" s="145">
        <v>948786.23310045898</v>
      </c>
      <c r="U4961" s="145">
        <v>4941</v>
      </c>
      <c r="V4961" s="145">
        <v>1365256.2317959666</v>
      </c>
    </row>
    <row r="4962" spans="1:22" x14ac:dyDescent="0.35">
      <c r="A4962" s="70">
        <f t="shared" si="86"/>
        <v>4943</v>
      </c>
      <c r="B4962" s="145">
        <v>948786.23310045898</v>
      </c>
      <c r="U4962" s="145">
        <v>4942</v>
      </c>
      <c r="V4962" s="145">
        <v>9414433.1951818094</v>
      </c>
    </row>
    <row r="4963" spans="1:22" x14ac:dyDescent="0.35">
      <c r="A4963" s="70">
        <f t="shared" si="86"/>
        <v>4944</v>
      </c>
      <c r="B4963" s="145">
        <v>948786.23310045898</v>
      </c>
      <c r="U4963" s="145">
        <v>4943</v>
      </c>
      <c r="V4963" s="145">
        <v>-19868214.478713088</v>
      </c>
    </row>
    <row r="4964" spans="1:22" x14ac:dyDescent="0.35">
      <c r="A4964" s="70">
        <f t="shared" si="86"/>
        <v>4945</v>
      </c>
      <c r="B4964" s="145">
        <v>948786.23310045898</v>
      </c>
      <c r="U4964" s="145">
        <v>4944</v>
      </c>
      <c r="V4964" s="145">
        <v>-4337276.6856997218</v>
      </c>
    </row>
    <row r="4965" spans="1:22" x14ac:dyDescent="0.35">
      <c r="A4965" s="70">
        <f t="shared" si="86"/>
        <v>4946</v>
      </c>
      <c r="B4965" s="145">
        <v>948786.23310045898</v>
      </c>
      <c r="U4965" s="145">
        <v>4945</v>
      </c>
      <c r="V4965" s="145">
        <v>-9270366.1472128499</v>
      </c>
    </row>
    <row r="4966" spans="1:22" x14ac:dyDescent="0.35">
      <c r="A4966" s="70">
        <f t="shared" si="86"/>
        <v>4947</v>
      </c>
      <c r="B4966" s="145">
        <v>948786.23310045898</v>
      </c>
      <c r="U4966" s="145">
        <v>4946</v>
      </c>
      <c r="V4966" s="145">
        <v>615344.69076921791</v>
      </c>
    </row>
    <row r="4967" spans="1:22" x14ac:dyDescent="0.35">
      <c r="A4967" s="70">
        <f t="shared" si="86"/>
        <v>4948</v>
      </c>
      <c r="B4967" s="145">
        <v>948786.23310045898</v>
      </c>
      <c r="U4967" s="145">
        <v>4947</v>
      </c>
      <c r="V4967" s="145">
        <v>-12975021.347840911</v>
      </c>
    </row>
    <row r="4968" spans="1:22" x14ac:dyDescent="0.35">
      <c r="A4968" s="70">
        <f t="shared" si="86"/>
        <v>4949</v>
      </c>
      <c r="B4968" s="145">
        <v>948786.23310045898</v>
      </c>
      <c r="U4968" s="145">
        <v>4948</v>
      </c>
      <c r="V4968" s="145">
        <v>6386549.9880965985</v>
      </c>
    </row>
    <row r="4969" spans="1:22" x14ac:dyDescent="0.35">
      <c r="A4969" s="70">
        <f t="shared" si="86"/>
        <v>4950</v>
      </c>
      <c r="B4969" s="145">
        <v>948786.23310045898</v>
      </c>
      <c r="U4969" s="145">
        <v>4949</v>
      </c>
      <c r="V4969" s="145">
        <v>-4483930.8543387279</v>
      </c>
    </row>
    <row r="4970" spans="1:22" x14ac:dyDescent="0.35">
      <c r="A4970" s="70">
        <f t="shared" si="86"/>
        <v>4951</v>
      </c>
      <c r="B4970" s="145">
        <v>948786.23310045898</v>
      </c>
      <c r="U4970" s="145">
        <v>4950</v>
      </c>
      <c r="V4970" s="145">
        <v>45235429.371721029</v>
      </c>
    </row>
    <row r="4971" spans="1:22" x14ac:dyDescent="0.35">
      <c r="A4971" s="70">
        <f t="shared" si="86"/>
        <v>4952</v>
      </c>
      <c r="B4971" s="145">
        <v>948786.23310045898</v>
      </c>
      <c r="U4971" s="145">
        <v>4951</v>
      </c>
      <c r="V4971" s="145">
        <v>11608309.67665961</v>
      </c>
    </row>
    <row r="4972" spans="1:22" x14ac:dyDescent="0.35">
      <c r="A4972" s="70">
        <f t="shared" si="86"/>
        <v>4953</v>
      </c>
      <c r="B4972" s="145">
        <v>948786.23310045898</v>
      </c>
      <c r="U4972" s="145">
        <v>4952</v>
      </c>
      <c r="V4972" s="145">
        <v>-6677947.9576102719</v>
      </c>
    </row>
    <row r="4973" spans="1:22" x14ac:dyDescent="0.35">
      <c r="A4973" s="70">
        <f t="shared" si="86"/>
        <v>4954</v>
      </c>
      <c r="B4973" s="145">
        <v>948786.23310045898</v>
      </c>
      <c r="U4973" s="145">
        <v>4953</v>
      </c>
      <c r="V4973" s="145">
        <v>-11023896.733093513</v>
      </c>
    </row>
    <row r="4974" spans="1:22" x14ac:dyDescent="0.35">
      <c r="A4974" s="70">
        <f t="shared" si="86"/>
        <v>4955</v>
      </c>
      <c r="B4974" s="145">
        <v>948786.23310045898</v>
      </c>
      <c r="U4974" s="145">
        <v>4954</v>
      </c>
      <c r="V4974" s="145">
        <v>30578870.840869524</v>
      </c>
    </row>
    <row r="4975" spans="1:22" x14ac:dyDescent="0.35">
      <c r="A4975" s="70">
        <f t="shared" si="86"/>
        <v>4956</v>
      </c>
      <c r="B4975" s="145">
        <v>948786.23310045898</v>
      </c>
      <c r="U4975" s="145">
        <v>4955</v>
      </c>
      <c r="V4975" s="145">
        <v>-6300136.9371570218</v>
      </c>
    </row>
    <row r="4976" spans="1:22" x14ac:dyDescent="0.35">
      <c r="A4976" s="70">
        <f t="shared" si="86"/>
        <v>4957</v>
      </c>
      <c r="B4976" s="145">
        <v>948786.23310045898</v>
      </c>
      <c r="U4976" s="145">
        <v>4956</v>
      </c>
      <c r="V4976" s="145">
        <v>7917455.3193457052</v>
      </c>
    </row>
    <row r="4977" spans="1:22" x14ac:dyDescent="0.35">
      <c r="A4977" s="70">
        <f t="shared" si="86"/>
        <v>4958</v>
      </c>
      <c r="B4977" s="145">
        <v>948786.23310045898</v>
      </c>
      <c r="U4977" s="145">
        <v>4957</v>
      </c>
      <c r="V4977" s="145">
        <v>-6024424.0244295187</v>
      </c>
    </row>
    <row r="4978" spans="1:22" x14ac:dyDescent="0.35">
      <c r="A4978" s="70">
        <f t="shared" si="86"/>
        <v>4959</v>
      </c>
      <c r="B4978" s="145">
        <v>948786.23310045898</v>
      </c>
      <c r="U4978" s="145">
        <v>4958</v>
      </c>
      <c r="V4978" s="145">
        <v>9265294.459093675</v>
      </c>
    </row>
    <row r="4979" spans="1:22" x14ac:dyDescent="0.35">
      <c r="A4979" s="70">
        <f t="shared" si="86"/>
        <v>4960</v>
      </c>
      <c r="B4979" s="145">
        <v>948786.23310045898</v>
      </c>
      <c r="U4979" s="145">
        <v>4959</v>
      </c>
      <c r="V4979" s="145">
        <v>-12584020.855466165</v>
      </c>
    </row>
    <row r="4980" spans="1:22" x14ac:dyDescent="0.35">
      <c r="A4980" s="70">
        <f t="shared" si="86"/>
        <v>4961</v>
      </c>
      <c r="B4980" s="145">
        <v>948786.23310045898</v>
      </c>
      <c r="U4980" s="145">
        <v>4960</v>
      </c>
      <c r="V4980" s="145">
        <v>-1068726.2749691717</v>
      </c>
    </row>
    <row r="4981" spans="1:22" x14ac:dyDescent="0.35">
      <c r="A4981" s="70">
        <f t="shared" si="86"/>
        <v>4962</v>
      </c>
      <c r="B4981" s="145">
        <v>948786.23310045898</v>
      </c>
      <c r="U4981" s="145">
        <v>4961</v>
      </c>
      <c r="V4981" s="145">
        <v>672113.68689832091</v>
      </c>
    </row>
    <row r="4982" spans="1:22" x14ac:dyDescent="0.35">
      <c r="A4982" s="70">
        <f t="shared" si="86"/>
        <v>4963</v>
      </c>
      <c r="B4982" s="145">
        <v>948786.23310045898</v>
      </c>
      <c r="U4982" s="145">
        <v>4962</v>
      </c>
      <c r="V4982" s="145">
        <v>-18942506.008826759</v>
      </c>
    </row>
    <row r="4983" spans="1:22" x14ac:dyDescent="0.35">
      <c r="A4983" s="70">
        <f t="shared" si="86"/>
        <v>4964</v>
      </c>
      <c r="B4983" s="145">
        <v>948786.23310045898</v>
      </c>
      <c r="U4983" s="145">
        <v>4963</v>
      </c>
      <c r="V4983" s="145">
        <v>23339930.379861951</v>
      </c>
    </row>
    <row r="4984" spans="1:22" x14ac:dyDescent="0.35">
      <c r="A4984" s="70">
        <f t="shared" si="86"/>
        <v>4965</v>
      </c>
      <c r="B4984" s="145">
        <v>948786.23310045898</v>
      </c>
      <c r="U4984" s="145">
        <v>4964</v>
      </c>
      <c r="V4984" s="145">
        <v>48002847.484010234</v>
      </c>
    </row>
    <row r="4985" spans="1:22" x14ac:dyDescent="0.35">
      <c r="A4985" s="70">
        <f t="shared" si="86"/>
        <v>4966</v>
      </c>
      <c r="B4985" s="145">
        <v>948786.23310045898</v>
      </c>
      <c r="U4985" s="145">
        <v>4965</v>
      </c>
      <c r="V4985" s="145">
        <v>31729091.844007224</v>
      </c>
    </row>
    <row r="4986" spans="1:22" x14ac:dyDescent="0.35">
      <c r="A4986" s="70">
        <f t="shared" si="86"/>
        <v>4967</v>
      </c>
      <c r="B4986" s="145">
        <v>948786.23310045898</v>
      </c>
      <c r="U4986" s="145">
        <v>4966</v>
      </c>
      <c r="V4986" s="145">
        <v>9136933.4423080869</v>
      </c>
    </row>
    <row r="4987" spans="1:22" x14ac:dyDescent="0.35">
      <c r="A4987" s="70">
        <f t="shared" si="86"/>
        <v>4968</v>
      </c>
      <c r="B4987" s="145">
        <v>948786.23310045898</v>
      </c>
      <c r="U4987" s="145">
        <v>4967</v>
      </c>
      <c r="V4987" s="145">
        <v>47236850.236058019</v>
      </c>
    </row>
    <row r="4988" spans="1:22" x14ac:dyDescent="0.35">
      <c r="A4988" s="70">
        <f t="shared" si="86"/>
        <v>4969</v>
      </c>
      <c r="B4988" s="145">
        <v>948786.23310045898</v>
      </c>
      <c r="U4988" s="145">
        <v>4968</v>
      </c>
      <c r="V4988" s="145">
        <v>-19900010.604537442</v>
      </c>
    </row>
    <row r="4989" spans="1:22" x14ac:dyDescent="0.35">
      <c r="A4989" s="70">
        <f t="shared" si="86"/>
        <v>4970</v>
      </c>
      <c r="B4989" s="145">
        <v>948786.23310045898</v>
      </c>
      <c r="U4989" s="145">
        <v>4969</v>
      </c>
      <c r="V4989" s="145">
        <v>3214257.5387581624</v>
      </c>
    </row>
    <row r="4990" spans="1:22" x14ac:dyDescent="0.35">
      <c r="A4990" s="70">
        <f t="shared" si="86"/>
        <v>4971</v>
      </c>
      <c r="B4990" s="145">
        <v>948786.23310045898</v>
      </c>
      <c r="U4990" s="145">
        <v>4970</v>
      </c>
      <c r="V4990" s="145">
        <v>5535107.3294429965</v>
      </c>
    </row>
    <row r="4991" spans="1:22" x14ac:dyDescent="0.35">
      <c r="A4991" s="70">
        <f t="shared" si="86"/>
        <v>4972</v>
      </c>
      <c r="B4991" s="145">
        <v>948786.23310045898</v>
      </c>
      <c r="U4991" s="145">
        <v>4971</v>
      </c>
      <c r="V4991" s="145">
        <v>19791886.070444275</v>
      </c>
    </row>
    <row r="4992" spans="1:22" x14ac:dyDescent="0.35">
      <c r="A4992" s="70">
        <f t="shared" si="86"/>
        <v>4973</v>
      </c>
      <c r="B4992" s="145">
        <v>948786.23310045898</v>
      </c>
      <c r="U4992" s="145">
        <v>4972</v>
      </c>
      <c r="V4992" s="145">
        <v>37064338.484082103</v>
      </c>
    </row>
    <row r="4993" spans="1:22" x14ac:dyDescent="0.35">
      <c r="A4993" s="70">
        <f t="shared" si="86"/>
        <v>4974</v>
      </c>
      <c r="B4993" s="145">
        <v>948786.23310045898</v>
      </c>
      <c r="U4993" s="145">
        <v>4973</v>
      </c>
      <c r="V4993" s="145">
        <v>-15084877.92594259</v>
      </c>
    </row>
    <row r="4994" spans="1:22" x14ac:dyDescent="0.35">
      <c r="A4994" s="70">
        <f t="shared" si="86"/>
        <v>4975</v>
      </c>
      <c r="B4994" s="145">
        <v>948786.23310045898</v>
      </c>
      <c r="U4994" s="145">
        <v>4974</v>
      </c>
      <c r="V4994" s="145">
        <v>-22136528.330842748</v>
      </c>
    </row>
    <row r="4995" spans="1:22" x14ac:dyDescent="0.35">
      <c r="A4995" s="70">
        <f t="shared" si="86"/>
        <v>4976</v>
      </c>
      <c r="B4995" s="145">
        <v>948786.23310045898</v>
      </c>
      <c r="U4995" s="145">
        <v>4975</v>
      </c>
      <c r="V4995" s="145">
        <v>16635515.66765894</v>
      </c>
    </row>
    <row r="4996" spans="1:22" x14ac:dyDescent="0.35">
      <c r="A4996" s="70">
        <f t="shared" si="86"/>
        <v>4977</v>
      </c>
      <c r="B4996" s="145">
        <v>948786.23310045898</v>
      </c>
      <c r="U4996" s="145">
        <v>4976</v>
      </c>
      <c r="V4996" s="145">
        <v>-8365991.5582055878</v>
      </c>
    </row>
    <row r="4997" spans="1:22" x14ac:dyDescent="0.35">
      <c r="A4997" s="70">
        <f t="shared" si="86"/>
        <v>4978</v>
      </c>
      <c r="B4997" s="145">
        <v>948786.23310045898</v>
      </c>
      <c r="U4997" s="145">
        <v>4977</v>
      </c>
      <c r="V4997" s="145">
        <v>10669359.668136116</v>
      </c>
    </row>
    <row r="4998" spans="1:22" x14ac:dyDescent="0.35">
      <c r="A4998" s="70">
        <f t="shared" si="86"/>
        <v>4979</v>
      </c>
      <c r="B4998" s="145">
        <v>948786.23310045898</v>
      </c>
      <c r="U4998" s="145">
        <v>4978</v>
      </c>
      <c r="V4998" s="145">
        <v>-189273.32181495801</v>
      </c>
    </row>
    <row r="4999" spans="1:22" x14ac:dyDescent="0.35">
      <c r="A4999" s="70">
        <f t="shared" si="86"/>
        <v>4980</v>
      </c>
      <c r="B4999" s="145">
        <v>948786.23310045898</v>
      </c>
      <c r="U4999" s="145">
        <v>4979</v>
      </c>
      <c r="V4999" s="145">
        <v>1762258.9350044094</v>
      </c>
    </row>
    <row r="5000" spans="1:22" x14ac:dyDescent="0.35">
      <c r="A5000" s="70">
        <f t="shared" si="86"/>
        <v>4981</v>
      </c>
      <c r="B5000" s="145">
        <v>948786.23310045898</v>
      </c>
      <c r="U5000" s="145">
        <v>4980</v>
      </c>
      <c r="V5000" s="145">
        <v>-8531193.1869677864</v>
      </c>
    </row>
    <row r="5001" spans="1:22" x14ac:dyDescent="0.35">
      <c r="A5001" s="70">
        <f t="shared" si="86"/>
        <v>4982</v>
      </c>
      <c r="B5001" s="145">
        <v>948786.23310045898</v>
      </c>
      <c r="U5001" s="145">
        <v>4981</v>
      </c>
      <c r="V5001" s="145">
        <v>-562587.01918797195</v>
      </c>
    </row>
    <row r="5002" spans="1:22" x14ac:dyDescent="0.35">
      <c r="A5002" s="70">
        <f t="shared" si="86"/>
        <v>4983</v>
      </c>
      <c r="B5002" s="145">
        <v>948786.23310045898</v>
      </c>
      <c r="U5002" s="145">
        <v>4982</v>
      </c>
      <c r="V5002" s="145">
        <v>42140830.919192784</v>
      </c>
    </row>
    <row r="5003" spans="1:22" x14ac:dyDescent="0.35">
      <c r="A5003" s="70">
        <f t="shared" si="86"/>
        <v>4984</v>
      </c>
      <c r="B5003" s="145">
        <v>948786.23310045898</v>
      </c>
      <c r="U5003" s="145">
        <v>4983</v>
      </c>
      <c r="V5003" s="145">
        <v>-17929718.548581574</v>
      </c>
    </row>
    <row r="5004" spans="1:22" x14ac:dyDescent="0.35">
      <c r="A5004" s="70">
        <f t="shared" si="86"/>
        <v>4985</v>
      </c>
      <c r="B5004" s="145">
        <v>948786.23310045898</v>
      </c>
      <c r="U5004" s="145">
        <v>4984</v>
      </c>
      <c r="V5004" s="145">
        <v>-9725177.8624723032</v>
      </c>
    </row>
    <row r="5005" spans="1:22" x14ac:dyDescent="0.35">
      <c r="A5005" s="70">
        <f t="shared" si="86"/>
        <v>4986</v>
      </c>
      <c r="B5005" s="145">
        <v>948786.23310045898</v>
      </c>
      <c r="U5005" s="145">
        <v>4985</v>
      </c>
      <c r="V5005" s="145">
        <v>22722596.663313415</v>
      </c>
    </row>
    <row r="5006" spans="1:22" x14ac:dyDescent="0.35">
      <c r="A5006" s="70">
        <f t="shared" si="86"/>
        <v>4987</v>
      </c>
      <c r="B5006" s="145">
        <v>948786.23310045898</v>
      </c>
      <c r="U5006" s="145">
        <v>4986</v>
      </c>
      <c r="V5006" s="145">
        <v>8466623.1431174502</v>
      </c>
    </row>
    <row r="5007" spans="1:22" x14ac:dyDescent="0.35">
      <c r="A5007" s="70">
        <f t="shared" si="86"/>
        <v>4988</v>
      </c>
      <c r="B5007" s="145">
        <v>948786.23310045898</v>
      </c>
      <c r="U5007" s="145">
        <v>4987</v>
      </c>
      <c r="V5007" s="145">
        <v>4572752.2875874937</v>
      </c>
    </row>
    <row r="5008" spans="1:22" x14ac:dyDescent="0.35">
      <c r="A5008" s="70">
        <f t="shared" si="86"/>
        <v>4989</v>
      </c>
      <c r="B5008" s="145">
        <v>948786.23310045898</v>
      </c>
      <c r="U5008" s="145">
        <v>4988</v>
      </c>
      <c r="V5008" s="145">
        <v>-6483138.1414203327</v>
      </c>
    </row>
    <row r="5009" spans="1:22" x14ac:dyDescent="0.35">
      <c r="A5009" s="70">
        <f t="shared" si="86"/>
        <v>4990</v>
      </c>
      <c r="B5009" s="145">
        <v>948786.23310045898</v>
      </c>
      <c r="U5009" s="145">
        <v>4989</v>
      </c>
      <c r="V5009" s="145">
        <v>-278442.98403848335</v>
      </c>
    </row>
    <row r="5010" spans="1:22" x14ac:dyDescent="0.35">
      <c r="A5010" s="70">
        <f t="shared" si="86"/>
        <v>4991</v>
      </c>
      <c r="B5010" s="145">
        <v>948786.23310045898</v>
      </c>
      <c r="U5010" s="145">
        <v>4990</v>
      </c>
      <c r="V5010" s="145">
        <v>25878699.511002168</v>
      </c>
    </row>
    <row r="5011" spans="1:22" x14ac:dyDescent="0.35">
      <c r="A5011" s="70">
        <f t="shared" si="86"/>
        <v>4992</v>
      </c>
      <c r="B5011" s="145">
        <v>948786.23310045898</v>
      </c>
      <c r="U5011" s="145">
        <v>4991</v>
      </c>
      <c r="V5011" s="145">
        <v>2167456.9921505302</v>
      </c>
    </row>
    <row r="5012" spans="1:22" x14ac:dyDescent="0.35">
      <c r="A5012" s="70">
        <f t="shared" si="86"/>
        <v>4993</v>
      </c>
      <c r="B5012" s="145">
        <v>948786.23310045898</v>
      </c>
      <c r="U5012" s="145">
        <v>4992</v>
      </c>
      <c r="V5012" s="145">
        <v>-644544.12988755852</v>
      </c>
    </row>
    <row r="5013" spans="1:22" x14ac:dyDescent="0.35">
      <c r="A5013" s="70">
        <f t="shared" si="86"/>
        <v>4994</v>
      </c>
      <c r="B5013" s="145">
        <v>948786.23310045898</v>
      </c>
      <c r="U5013" s="145">
        <v>4993</v>
      </c>
      <c r="V5013" s="145">
        <v>18581363.606240362</v>
      </c>
    </row>
    <row r="5014" spans="1:22" x14ac:dyDescent="0.35">
      <c r="A5014" s="70">
        <f t="shared" ref="A5014:A5019" si="87">A5013+1</f>
        <v>4995</v>
      </c>
      <c r="B5014" s="145">
        <v>948786.23310045898</v>
      </c>
      <c r="U5014" s="145">
        <v>4994</v>
      </c>
      <c r="V5014" s="145">
        <v>16164310.388251953</v>
      </c>
    </row>
    <row r="5015" spans="1:22" x14ac:dyDescent="0.35">
      <c r="A5015" s="70">
        <f t="shared" si="87"/>
        <v>4996</v>
      </c>
      <c r="B5015" s="145">
        <v>948786.23310045898</v>
      </c>
      <c r="U5015" s="145">
        <v>4995</v>
      </c>
      <c r="V5015" s="145">
        <v>-8842273.6623140257</v>
      </c>
    </row>
    <row r="5016" spans="1:22" x14ac:dyDescent="0.35">
      <c r="A5016" s="70">
        <f t="shared" si="87"/>
        <v>4997</v>
      </c>
      <c r="B5016" s="145">
        <v>948786.23310045898</v>
      </c>
      <c r="U5016" s="145">
        <v>4996</v>
      </c>
      <c r="V5016" s="145">
        <v>31645644.746658385</v>
      </c>
    </row>
    <row r="5017" spans="1:22" x14ac:dyDescent="0.35">
      <c r="A5017" s="70">
        <f t="shared" si="87"/>
        <v>4998</v>
      </c>
      <c r="B5017" s="145">
        <v>948786.23310045898</v>
      </c>
      <c r="U5017" s="145">
        <v>4997</v>
      </c>
      <c r="V5017" s="145">
        <v>8900967.376563333</v>
      </c>
    </row>
    <row r="5018" spans="1:22" x14ac:dyDescent="0.35">
      <c r="A5018" s="70">
        <f t="shared" si="87"/>
        <v>4999</v>
      </c>
      <c r="B5018" s="145">
        <v>948786.23310045898</v>
      </c>
      <c r="U5018" s="145">
        <v>4998</v>
      </c>
      <c r="V5018" s="145">
        <v>-4854324.6031241715</v>
      </c>
    </row>
    <row r="5019" spans="1:22" x14ac:dyDescent="0.35">
      <c r="A5019" s="70">
        <f t="shared" si="87"/>
        <v>5000</v>
      </c>
      <c r="B5019" s="145">
        <v>948786.23310045898</v>
      </c>
      <c r="U5019" s="145">
        <v>4999</v>
      </c>
      <c r="V5019" s="145">
        <v>54592172.779756799</v>
      </c>
    </row>
    <row r="5020" spans="1:22" x14ac:dyDescent="0.35">
      <c r="U5020" s="145">
        <v>5000</v>
      </c>
      <c r="V5020" s="145">
        <v>4514756.0977809466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E347E-33AB-4135-9D75-EBB355D90CF6}">
  <sheetPr codeName="Sheet14">
    <pageSetUpPr autoPageBreaks="0"/>
  </sheetPr>
  <dimension ref="A1:AG653"/>
  <sheetViews>
    <sheetView topLeftCell="A55" zoomScale="90" zoomScaleNormal="90" workbookViewId="0">
      <selection activeCell="D69" sqref="D69"/>
    </sheetView>
  </sheetViews>
  <sheetFormatPr defaultColWidth="8.73046875" defaultRowHeight="12.75" x14ac:dyDescent="0.35"/>
  <cols>
    <col min="1" max="1" width="9.265625" style="313" bestFit="1" customWidth="1"/>
    <col min="2" max="2" width="53.3984375" style="313" bestFit="1" customWidth="1"/>
    <col min="3" max="33" width="20.73046875" style="313" customWidth="1"/>
    <col min="34" max="16384" width="8.73046875" style="313"/>
  </cols>
  <sheetData>
    <row r="1" spans="1:10" ht="21" thickBot="1" x14ac:dyDescent="0.65">
      <c r="B1" s="173" t="s">
        <v>415</v>
      </c>
      <c r="C1" s="17"/>
      <c r="D1" s="66" t="s">
        <v>77</v>
      </c>
      <c r="E1" s="64"/>
      <c r="G1" s="176" t="s">
        <v>216</v>
      </c>
      <c r="H1" s="175">
        <v>1</v>
      </c>
      <c r="I1" s="176" t="s">
        <v>435</v>
      </c>
      <c r="J1" s="175">
        <v>1</v>
      </c>
    </row>
    <row r="2" spans="1:10" ht="15.75" customHeight="1" thickBot="1" x14ac:dyDescent="0.4">
      <c r="C2" s="17"/>
      <c r="D2" s="17"/>
      <c r="E2" s="17"/>
      <c r="G2" s="17"/>
    </row>
    <row r="3" spans="1:10" ht="15.75" customHeight="1" thickBot="1" x14ac:dyDescent="0.4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</row>
    <row r="4" spans="1:10" ht="15.75" customHeight="1" x14ac:dyDescent="0.3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</row>
    <row r="5" spans="1:10" ht="15.75" hidden="1" customHeight="1" x14ac:dyDescent="0.5">
      <c r="A5" s="139"/>
      <c r="B5" s="34" t="s">
        <v>158</v>
      </c>
      <c r="C5" s="55">
        <f>15.8+'Ambient Temp PDF'!B6</f>
        <v>18.065206453881814</v>
      </c>
      <c r="D5" s="30" t="s">
        <v>16</v>
      </c>
      <c r="E5" s="30"/>
      <c r="F5" s="195" t="s">
        <v>259</v>
      </c>
      <c r="G5" s="31"/>
      <c r="H5" s="32"/>
    </row>
    <row r="6" spans="1:10" ht="15.75" x14ac:dyDescent="0.5">
      <c r="A6" s="119"/>
      <c r="B6" s="29" t="s">
        <v>264</v>
      </c>
      <c r="C6" s="33">
        <f>'Geotherm Grad PDF'!B8</f>
        <v>110.45610106374377</v>
      </c>
      <c r="D6" s="15" t="s">
        <v>310</v>
      </c>
      <c r="E6" s="30" t="s">
        <v>308</v>
      </c>
      <c r="F6" s="293" t="s">
        <v>407</v>
      </c>
      <c r="G6" s="32"/>
      <c r="H6" s="129"/>
      <c r="I6" s="129"/>
    </row>
    <row r="7" spans="1:10" x14ac:dyDescent="0.35">
      <c r="A7" s="120"/>
      <c r="B7" s="132" t="s">
        <v>152</v>
      </c>
      <c r="C7" s="33">
        <f>'Reservoir Temp PDF'!B8</f>
        <v>158.1641003569674</v>
      </c>
      <c r="D7" s="15" t="s">
        <v>311</v>
      </c>
      <c r="E7" s="15" t="s">
        <v>312</v>
      </c>
      <c r="F7" s="337" t="s">
        <v>307</v>
      </c>
      <c r="G7" s="337"/>
      <c r="H7" s="337"/>
    </row>
    <row r="8" spans="1:10" ht="15.75" x14ac:dyDescent="0.5">
      <c r="A8" s="120"/>
      <c r="B8" s="67" t="s">
        <v>265</v>
      </c>
      <c r="C8" s="227">
        <f>(C7-C4)/C6</f>
        <v>1.2888749375175721</v>
      </c>
      <c r="D8" s="15" t="s">
        <v>80</v>
      </c>
      <c r="E8" s="15"/>
      <c r="F8" s="337" t="s">
        <v>160</v>
      </c>
      <c r="G8" s="338"/>
      <c r="H8" s="338"/>
    </row>
    <row r="9" spans="1:10" x14ac:dyDescent="0.35">
      <c r="A9" s="120"/>
      <c r="B9" s="29" t="s">
        <v>172</v>
      </c>
      <c r="C9" s="131">
        <f>C7*0.075</f>
        <v>11.862307526772554</v>
      </c>
      <c r="D9" s="29" t="s">
        <v>311</v>
      </c>
      <c r="E9" s="29" t="s">
        <v>112</v>
      </c>
      <c r="F9" s="310" t="s">
        <v>358</v>
      </c>
      <c r="G9" s="311"/>
      <c r="H9" s="311"/>
    </row>
    <row r="10" spans="1:10" ht="15.75" x14ac:dyDescent="0.5">
      <c r="A10" s="120"/>
      <c r="B10" s="133" t="s">
        <v>171</v>
      </c>
      <c r="C10" s="68">
        <f>C7-C9</f>
        <v>146.30179283019484</v>
      </c>
      <c r="D10" s="15" t="s">
        <v>311</v>
      </c>
      <c r="E10" s="15"/>
      <c r="F10" s="339" t="s">
        <v>316</v>
      </c>
      <c r="G10" s="340"/>
      <c r="H10" s="340"/>
    </row>
    <row r="11" spans="1:10" ht="14.25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10" ht="15" hidden="1" customHeight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10" ht="15" hidden="1" customHeight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10" ht="15" hidden="1" customHeight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10" ht="15" hidden="1" customHeight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10" ht="13.5" customHeight="1" x14ac:dyDescent="0.35">
      <c r="A16" s="120"/>
      <c r="B16" s="29" t="s">
        <v>303</v>
      </c>
      <c r="C16" s="36">
        <v>35</v>
      </c>
      <c r="D16" s="15" t="s">
        <v>11</v>
      </c>
      <c r="E16" s="15" t="s">
        <v>40</v>
      </c>
      <c r="F16" s="122"/>
      <c r="G16" s="31"/>
      <c r="H16" s="31"/>
    </row>
    <row r="17" spans="1:17" ht="13.5" customHeight="1" thickBot="1" x14ac:dyDescent="0.4">
      <c r="C17" s="18"/>
    </row>
    <row r="18" spans="1:17" ht="13.5" customHeight="1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312"/>
    </row>
    <row r="19" spans="1:17" ht="13.5" customHeight="1" x14ac:dyDescent="0.5">
      <c r="A19" s="119"/>
      <c r="B19" s="34" t="s">
        <v>34</v>
      </c>
      <c r="C19" s="26">
        <f>'Drilling Costs PDF'!$B$6 * ($C$8 *1000)</f>
        <v>3066381.9337981832</v>
      </c>
      <c r="D19" s="30" t="s">
        <v>38</v>
      </c>
      <c r="E19" s="30"/>
      <c r="F19" s="332" t="s">
        <v>407</v>
      </c>
      <c r="G19" s="333"/>
      <c r="H19" s="333"/>
    </row>
    <row r="20" spans="1:17" ht="13.5" customHeight="1" x14ac:dyDescent="0.35">
      <c r="A20" s="120"/>
      <c r="B20" s="29" t="s">
        <v>403</v>
      </c>
      <c r="C20" s="125">
        <v>2</v>
      </c>
      <c r="D20" s="29" t="s">
        <v>37</v>
      </c>
      <c r="E20" s="15"/>
      <c r="F20" s="70" t="s">
        <v>163</v>
      </c>
      <c r="G20" s="70"/>
      <c r="H20" s="70"/>
      <c r="I20" s="32"/>
    </row>
    <row r="21" spans="1:17" ht="13.5" customHeight="1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70" t="s">
        <v>162</v>
      </c>
      <c r="G21" s="70"/>
      <c r="H21" s="70"/>
      <c r="I21" s="32"/>
    </row>
    <row r="22" spans="1:17" ht="13.5" customHeight="1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ht="13.5" customHeight="1" x14ac:dyDescent="0.35">
      <c r="A23" s="120"/>
      <c r="B23" s="29" t="s">
        <v>269</v>
      </c>
      <c r="C23" s="26">
        <f>50*1000*(($C$45/$C$43)/$K$41)*C57</f>
        <v>432688.51645741356</v>
      </c>
      <c r="D23" s="15" t="s">
        <v>27</v>
      </c>
      <c r="E23" s="15" t="s">
        <v>36</v>
      </c>
      <c r="F23" s="85" t="s">
        <v>385</v>
      </c>
      <c r="G23" s="32"/>
    </row>
    <row r="24" spans="1:17" ht="13.5" customHeight="1" x14ac:dyDescent="0.35">
      <c r="A24" s="120"/>
      <c r="B24" s="15" t="s">
        <v>97</v>
      </c>
      <c r="C24" s="3">
        <v>0.85</v>
      </c>
      <c r="D24" s="3"/>
      <c r="E24" s="15" t="s">
        <v>406</v>
      </c>
      <c r="F24" s="70" t="s">
        <v>175</v>
      </c>
      <c r="G24" s="32"/>
    </row>
    <row r="25" spans="1:17" ht="13.5" customHeight="1" x14ac:dyDescent="0.5">
      <c r="A25" s="120"/>
      <c r="B25" s="35" t="s">
        <v>124</v>
      </c>
      <c r="C25" s="124">
        <f>0.21*$C$10-12.2</f>
        <v>18.523376494340916</v>
      </c>
      <c r="D25" s="30" t="s">
        <v>311</v>
      </c>
      <c r="E25" s="30" t="s">
        <v>40</v>
      </c>
      <c r="F25" s="70" t="s">
        <v>125</v>
      </c>
      <c r="G25" s="32"/>
    </row>
    <row r="26" spans="1:17" ht="13.5" customHeight="1" x14ac:dyDescent="0.5">
      <c r="A26" s="119"/>
      <c r="B26" s="29" t="s">
        <v>123</v>
      </c>
      <c r="C26" s="204">
        <f>'Drawdown PDF'!B6</f>
        <v>3.2986664198245835E-3</v>
      </c>
      <c r="D26" s="15"/>
      <c r="E26" s="15"/>
      <c r="F26" s="146" t="s">
        <v>407</v>
      </c>
    </row>
    <row r="27" spans="1:17" ht="13.5" customHeight="1" x14ac:dyDescent="0.5">
      <c r="A27" s="120"/>
      <c r="B27" s="67" t="s">
        <v>126</v>
      </c>
      <c r="C27" s="103">
        <f>IF($H$1=1,INT(((($C$39)/($C$39-$C$25))-1)/$C$26),100)</f>
        <v>43</v>
      </c>
      <c r="D27" s="15" t="s">
        <v>0</v>
      </c>
      <c r="E27" s="3"/>
      <c r="F27" s="70" t="s">
        <v>408</v>
      </c>
    </row>
    <row r="28" spans="1:17" ht="13.5" customHeight="1" x14ac:dyDescent="0.35">
      <c r="A28" s="120"/>
      <c r="B28" s="29" t="s">
        <v>150</v>
      </c>
      <c r="C28" s="97">
        <v>1</v>
      </c>
      <c r="D28" s="15"/>
      <c r="E28" s="3"/>
      <c r="F28" s="312" t="s">
        <v>151</v>
      </c>
    </row>
    <row r="29" spans="1:17" ht="13.5" customHeight="1" x14ac:dyDescent="0.45">
      <c r="A29" s="120"/>
      <c r="B29" s="39" t="s">
        <v>106</v>
      </c>
      <c r="C29" s="26">
        <f>((1.12*(1000000+0.6*$C$19))*$C$57)/$C$28</f>
        <v>3397054.0912127201</v>
      </c>
      <c r="D29" s="15" t="s">
        <v>27</v>
      </c>
      <c r="E29" s="30" t="s">
        <v>313</v>
      </c>
      <c r="F29" s="313" t="s">
        <v>33</v>
      </c>
    </row>
    <row r="30" spans="1:17" ht="13.5" customHeight="1" x14ac:dyDescent="0.45">
      <c r="A30" s="120"/>
      <c r="B30" s="39" t="s">
        <v>104</v>
      </c>
      <c r="C30" s="38">
        <f>($C$19*$C$20)</f>
        <v>6132763.8675963664</v>
      </c>
      <c r="D30" s="15" t="s">
        <v>27</v>
      </c>
      <c r="E30" s="30" t="s">
        <v>313</v>
      </c>
    </row>
    <row r="31" spans="1:17" ht="13.5" customHeight="1" x14ac:dyDescent="0.45">
      <c r="A31" s="120"/>
      <c r="B31" s="39" t="s">
        <v>105</v>
      </c>
      <c r="C31" s="38">
        <f>($C$21*$C$45*1000)+($C$22)+($C$23)</f>
        <v>6379821.0058796611</v>
      </c>
      <c r="D31" s="15" t="s">
        <v>27</v>
      </c>
      <c r="E31" s="30" t="s">
        <v>313</v>
      </c>
    </row>
    <row r="32" spans="1:17" ht="13.5" customHeight="1" thickBot="1" x14ac:dyDescent="0.4">
      <c r="A32" s="120"/>
      <c r="B32" s="312"/>
      <c r="C32" s="21"/>
    </row>
    <row r="33" spans="1:12" ht="13.5" customHeight="1" thickBot="1" x14ac:dyDescent="0.45">
      <c r="A33" s="120"/>
      <c r="B33" s="23" t="s">
        <v>52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313" t="s">
        <v>56</v>
      </c>
    </row>
    <row r="34" spans="1:12" ht="13.5" customHeight="1" x14ac:dyDescent="0.35">
      <c r="A34" s="120"/>
      <c r="B34" s="30" t="s">
        <v>26</v>
      </c>
      <c r="C34" s="74" t="s">
        <v>28</v>
      </c>
      <c r="D34" s="75"/>
      <c r="E34" s="30"/>
      <c r="F34" s="312" t="s">
        <v>78</v>
      </c>
    </row>
    <row r="35" spans="1:12" ht="13.5" customHeight="1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312" t="s">
        <v>79</v>
      </c>
      <c r="J35" s="234" t="s">
        <v>329</v>
      </c>
      <c r="K35" s="3">
        <v>9.4137599999999999</v>
      </c>
    </row>
    <row r="36" spans="1:12" ht="13.5" customHeight="1" x14ac:dyDescent="0.45">
      <c r="A36" s="120"/>
      <c r="B36" s="30" t="s">
        <v>336</v>
      </c>
      <c r="C36" s="74">
        <v>7</v>
      </c>
      <c r="D36" s="75"/>
      <c r="E36" s="30"/>
      <c r="F36" s="312" t="s">
        <v>337</v>
      </c>
      <c r="J36" s="234" t="s">
        <v>330</v>
      </c>
      <c r="K36" s="3">
        <v>-0.18254200000000001</v>
      </c>
    </row>
    <row r="37" spans="1:12" ht="13.5" customHeight="1" x14ac:dyDescent="0.45">
      <c r="A37" s="120"/>
      <c r="B37" s="30" t="s">
        <v>405</v>
      </c>
      <c r="C37" s="74">
        <v>150</v>
      </c>
      <c r="D37" s="30" t="s">
        <v>338</v>
      </c>
      <c r="E37" s="30"/>
      <c r="F37" s="312" t="s">
        <v>337</v>
      </c>
      <c r="J37" s="234" t="s">
        <v>331</v>
      </c>
      <c r="K37" s="15">
        <v>1.765735E-4</v>
      </c>
    </row>
    <row r="38" spans="1:12" ht="13.5" customHeight="1" x14ac:dyDescent="0.5">
      <c r="A38" s="120"/>
      <c r="B38" s="67" t="s">
        <v>339</v>
      </c>
      <c r="C38" s="244">
        <f>C37*C36</f>
        <v>1050</v>
      </c>
      <c r="D38" s="30" t="s">
        <v>338</v>
      </c>
      <c r="E38" s="30"/>
      <c r="F38" s="312"/>
      <c r="I38" s="312"/>
      <c r="J38" s="234" t="s">
        <v>332</v>
      </c>
      <c r="K38" s="15">
        <v>1.2204486E-5</v>
      </c>
    </row>
    <row r="39" spans="1:12" ht="13.5" customHeight="1" x14ac:dyDescent="0.5">
      <c r="A39" s="120"/>
      <c r="B39" s="67" t="s">
        <v>315</v>
      </c>
      <c r="C39" s="68">
        <f>$C$10</f>
        <v>146.30179283019484</v>
      </c>
      <c r="D39" s="30" t="s">
        <v>311</v>
      </c>
      <c r="E39" s="15"/>
      <c r="F39" s="312" t="s">
        <v>335</v>
      </c>
      <c r="J39" s="234" t="s">
        <v>333</v>
      </c>
      <c r="K39" s="15">
        <v>-3.3555900000000001E-8</v>
      </c>
    </row>
    <row r="40" spans="1:12" ht="13.5" customHeight="1" x14ac:dyDescent="0.5">
      <c r="A40" s="120"/>
      <c r="B40" s="67" t="s">
        <v>360</v>
      </c>
      <c r="C40" s="226">
        <f>$K$35+(C39)*$K$36+(C39^2)*$K$37+(C39^3)*$K$38+(C39^4)*$K$39</f>
        <v>9.331684107071986</v>
      </c>
      <c r="D40" s="220">
        <f>C40*$K$40</f>
        <v>74062.14269807894</v>
      </c>
      <c r="E40" s="15" t="s">
        <v>326</v>
      </c>
      <c r="F40" s="312" t="s">
        <v>334</v>
      </c>
      <c r="J40" s="234" t="s">
        <v>327</v>
      </c>
      <c r="K40" s="3">
        <f>2.20462*3600</f>
        <v>7936.6319999999996</v>
      </c>
    </row>
    <row r="41" spans="1:12" ht="13.5" customHeight="1" x14ac:dyDescent="0.45">
      <c r="A41" s="120"/>
      <c r="B41" s="30" t="s">
        <v>355</v>
      </c>
      <c r="C41" s="243">
        <v>120</v>
      </c>
      <c r="D41" s="245" t="s">
        <v>338</v>
      </c>
      <c r="E41" s="15" t="s">
        <v>326</v>
      </c>
      <c r="F41" s="312" t="s">
        <v>357</v>
      </c>
      <c r="J41" s="234" t="s">
        <v>386</v>
      </c>
      <c r="K41" s="182">
        <f>0*C39^2+0.002713*C39-0.0918</f>
        <v>0.30511676394831866</v>
      </c>
      <c r="L41" s="312" t="s">
        <v>387</v>
      </c>
    </row>
    <row r="42" spans="1:12" ht="13.5" customHeight="1" x14ac:dyDescent="0.45">
      <c r="A42" s="120"/>
      <c r="B42" s="67" t="s">
        <v>340</v>
      </c>
      <c r="C42" s="283">
        <f>C16</f>
        <v>35</v>
      </c>
      <c r="D42" s="248" t="s">
        <v>11</v>
      </c>
      <c r="E42" s="15"/>
      <c r="F42" s="312"/>
    </row>
    <row r="43" spans="1:12" ht="13.5" customHeight="1" x14ac:dyDescent="0.35">
      <c r="A43" s="120"/>
      <c r="B43" s="29" t="s">
        <v>170</v>
      </c>
      <c r="C43" s="41">
        <v>0.95</v>
      </c>
      <c r="D43" s="15"/>
      <c r="E43" s="15" t="s">
        <v>324</v>
      </c>
      <c r="F43" s="312"/>
    </row>
    <row r="44" spans="1:12" ht="13.5" customHeight="1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312" t="s">
        <v>82</v>
      </c>
    </row>
    <row r="45" spans="1:12" ht="13.5" customHeight="1" x14ac:dyDescent="0.5">
      <c r="A45" s="120"/>
      <c r="B45" s="40" t="s">
        <v>30</v>
      </c>
      <c r="C45" s="37">
        <f>C43*((C42*D40)-(C41*1000))/(1000^2)</f>
        <v>2.3485662447111242</v>
      </c>
      <c r="D45" s="15" t="s">
        <v>306</v>
      </c>
      <c r="E45" s="15"/>
      <c r="F45" s="312"/>
    </row>
    <row r="46" spans="1:12" ht="13.15" thickBot="1" x14ac:dyDescent="0.4">
      <c r="B46" s="312"/>
      <c r="C46" s="18"/>
    </row>
    <row r="47" spans="1:12" ht="13.5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</row>
    <row r="48" spans="1:12" ht="15.75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30" t="s">
        <v>40</v>
      </c>
      <c r="F48" s="312"/>
      <c r="J48" s="83"/>
    </row>
    <row r="49" spans="1:29" ht="15.75" x14ac:dyDescent="0.5">
      <c r="A49" s="120"/>
      <c r="B49" s="43" t="s">
        <v>292</v>
      </c>
      <c r="C49" s="44">
        <f>0.75*C48+0.015*C21*(C45*1000)</f>
        <v>314816.84482351894</v>
      </c>
      <c r="D49" s="15" t="s">
        <v>27</v>
      </c>
      <c r="E49" s="15" t="s">
        <v>36</v>
      </c>
      <c r="F49" s="312" t="s">
        <v>41</v>
      </c>
      <c r="J49" s="84"/>
    </row>
    <row r="50" spans="1:29" ht="15.75" x14ac:dyDescent="0.5">
      <c r="A50" s="120"/>
      <c r="B50" s="43" t="s">
        <v>293</v>
      </c>
      <c r="C50" s="44">
        <f>(0.25*C48)+(0.01*C19*C20)</f>
        <v>142780.92450335875</v>
      </c>
      <c r="D50" s="15" t="s">
        <v>27</v>
      </c>
      <c r="E50" s="15" t="s">
        <v>36</v>
      </c>
      <c r="F50" s="312" t="s">
        <v>178</v>
      </c>
    </row>
    <row r="51" spans="1:29" ht="15.75" x14ac:dyDescent="0.5">
      <c r="A51" s="120"/>
      <c r="B51" s="43" t="s">
        <v>42</v>
      </c>
      <c r="C51" s="44">
        <f>C42*(1/(1-C11)-1)*C43*3600*8760*2.20462/(62.4*43560)*300*C56</f>
        <v>5402.6345150152629</v>
      </c>
      <c r="D51" s="15" t="s">
        <v>27</v>
      </c>
      <c r="E51" s="15" t="s">
        <v>40</v>
      </c>
      <c r="F51" s="341" t="s">
        <v>179</v>
      </c>
      <c r="G51" s="341"/>
      <c r="H51" s="341"/>
    </row>
    <row r="52" spans="1:29" ht="15.75" x14ac:dyDescent="0.5">
      <c r="A52" s="120"/>
      <c r="B52" s="43" t="s">
        <v>294</v>
      </c>
      <c r="C52" s="44">
        <f>SUM(C49:C51)</f>
        <v>463000.40384189296</v>
      </c>
      <c r="D52" s="29" t="s">
        <v>27</v>
      </c>
      <c r="E52" s="3"/>
      <c r="F52" s="45" t="s">
        <v>48</v>
      </c>
    </row>
    <row r="53" spans="1:29" ht="13.15" thickBot="1" x14ac:dyDescent="0.4">
      <c r="B53" s="312"/>
      <c r="C53" s="18"/>
    </row>
    <row r="54" spans="1:29" ht="13.5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29" x14ac:dyDescent="0.35">
      <c r="A55" s="120"/>
      <c r="B55" s="30" t="s">
        <v>88</v>
      </c>
      <c r="C55" s="98">
        <f>'Supporting and PR PDF'!C34/'Supporting and PR PDF'!C18</f>
        <v>1.4254302103250478</v>
      </c>
      <c r="D55" s="62"/>
      <c r="E55" s="30" t="s">
        <v>318</v>
      </c>
      <c r="F55" s="32"/>
      <c r="G55" s="32"/>
      <c r="H55" s="32"/>
    </row>
    <row r="56" spans="1:29" x14ac:dyDescent="0.35">
      <c r="A56" s="120"/>
      <c r="B56" s="30" t="s">
        <v>197</v>
      </c>
      <c r="C56" s="98">
        <f>'Supporting and PR PDF'!C34/'Supporting and PR PDF'!C23</f>
        <v>1.0375782881002089</v>
      </c>
      <c r="D56" s="62"/>
      <c r="E56" s="30" t="s">
        <v>318</v>
      </c>
      <c r="F56" s="32"/>
      <c r="G56" s="32"/>
      <c r="H56" s="32"/>
    </row>
    <row r="57" spans="1:29" x14ac:dyDescent="0.35">
      <c r="A57" s="120"/>
      <c r="B57" s="30" t="s">
        <v>89</v>
      </c>
      <c r="C57" s="98">
        <f>'Supporting and PR PDF'!C34/'Supporting and PR PDF'!C26</f>
        <v>1.0680515759312321</v>
      </c>
      <c r="D57" s="62"/>
      <c r="E57" s="30" t="s">
        <v>318</v>
      </c>
      <c r="F57" s="32"/>
      <c r="G57" s="32"/>
      <c r="H57" s="32"/>
    </row>
    <row r="58" spans="1:29" x14ac:dyDescent="0.35">
      <c r="A58" s="120"/>
      <c r="B58" s="29" t="s">
        <v>58</v>
      </c>
      <c r="C58" s="99">
        <f>'Supporting and PR PDF'!C15</f>
        <v>1.22486144101346</v>
      </c>
      <c r="D58" s="60"/>
      <c r="E58" s="28" t="s">
        <v>75</v>
      </c>
      <c r="F58" s="61" t="s">
        <v>43</v>
      </c>
      <c r="G58" s="32"/>
      <c r="H58" s="32"/>
    </row>
    <row r="59" spans="1:29" x14ac:dyDescent="0.35">
      <c r="A59" s="120"/>
      <c r="B59" s="3" t="s">
        <v>5</v>
      </c>
      <c r="C59" s="99">
        <f>CoverSheet!I21</f>
        <v>7.0000000000000007E-2</v>
      </c>
      <c r="D59" s="63"/>
      <c r="E59" s="15" t="s">
        <v>322</v>
      </c>
      <c r="F59" s="337"/>
      <c r="G59" s="342"/>
      <c r="H59" s="342"/>
      <c r="J59" s="84"/>
      <c r="K59" s="81"/>
      <c r="AC59" s="294"/>
    </row>
    <row r="60" spans="1:29" ht="12.75" hidden="1" customHeight="1" x14ac:dyDescent="0.35">
      <c r="A60" s="120"/>
      <c r="B60" s="19" t="s">
        <v>20</v>
      </c>
      <c r="C60" s="100">
        <f>70/30</f>
        <v>2.3333333333333335</v>
      </c>
      <c r="D60" s="19" t="s">
        <v>39</v>
      </c>
      <c r="E60" s="59" t="s">
        <v>24</v>
      </c>
    </row>
    <row r="61" spans="1:29" ht="12.75" hidden="1" customHeight="1" x14ac:dyDescent="0.35">
      <c r="A61" s="120"/>
      <c r="B61" s="19" t="s">
        <v>21</v>
      </c>
      <c r="C61" s="101">
        <v>7.4999999999999997E-2</v>
      </c>
      <c r="D61" s="19" t="s">
        <v>39</v>
      </c>
      <c r="E61" s="59" t="s">
        <v>24</v>
      </c>
    </row>
    <row r="62" spans="1:29" ht="12.75" hidden="1" customHeight="1" x14ac:dyDescent="0.35">
      <c r="A62" s="120"/>
      <c r="B62" s="19" t="s">
        <v>18</v>
      </c>
      <c r="C62" s="101">
        <v>0.17</v>
      </c>
      <c r="D62" s="19" t="s">
        <v>39</v>
      </c>
      <c r="E62" s="59" t="s">
        <v>24</v>
      </c>
    </row>
    <row r="63" spans="1:29" ht="12.75" hidden="1" customHeight="1" x14ac:dyDescent="0.35">
      <c r="A63" s="120"/>
      <c r="B63" s="19" t="s">
        <v>9</v>
      </c>
      <c r="C63" s="101">
        <v>0.03</v>
      </c>
      <c r="D63" s="19" t="s">
        <v>39</v>
      </c>
      <c r="E63" s="59" t="s">
        <v>24</v>
      </c>
    </row>
    <row r="64" spans="1:29" ht="12.75" hidden="1" customHeight="1" x14ac:dyDescent="0.35">
      <c r="A64" s="120"/>
      <c r="B64" s="19" t="s">
        <v>22</v>
      </c>
      <c r="C64" s="101">
        <v>0.02</v>
      </c>
      <c r="D64" s="19" t="s">
        <v>39</v>
      </c>
      <c r="E64" s="59" t="s">
        <v>24</v>
      </c>
    </row>
    <row r="65" spans="1:33" ht="12.75" hidden="1" customHeight="1" x14ac:dyDescent="0.35">
      <c r="A65" s="120"/>
      <c r="B65" s="19" t="s">
        <v>23</v>
      </c>
      <c r="C65" s="101">
        <v>6.5000000000000002E-2</v>
      </c>
      <c r="D65" s="19" t="s">
        <v>39</v>
      </c>
      <c r="E65" s="59" t="s">
        <v>24</v>
      </c>
    </row>
    <row r="66" spans="1:33" x14ac:dyDescent="0.35">
      <c r="A66" s="120"/>
      <c r="B66" s="15" t="s">
        <v>74</v>
      </c>
      <c r="C66" s="102">
        <f>CoverSheet!I20</f>
        <v>8.4229999999999999E-2</v>
      </c>
      <c r="D66" s="60"/>
      <c r="E66" s="15" t="s">
        <v>107</v>
      </c>
      <c r="F66" s="45" t="s">
        <v>108</v>
      </c>
      <c r="G66" s="32"/>
      <c r="H66" s="32"/>
    </row>
    <row r="67" spans="1:33" x14ac:dyDescent="0.35">
      <c r="A67" s="120"/>
      <c r="B67" s="3" t="s">
        <v>244</v>
      </c>
      <c r="C67" s="102">
        <f>CoverSheet!I19</f>
        <v>0.5</v>
      </c>
      <c r="D67" s="60"/>
      <c r="E67" s="15" t="s">
        <v>270</v>
      </c>
      <c r="F67" s="45"/>
      <c r="G67" s="32"/>
      <c r="H67" s="32"/>
    </row>
    <row r="68" spans="1:33" ht="15.75" x14ac:dyDescent="0.5">
      <c r="A68" s="120"/>
      <c r="B68" s="67" t="s">
        <v>445</v>
      </c>
      <c r="C68" s="325">
        <f>LOG(1-C66,2)/LOG(2,2)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ht="14.25" x14ac:dyDescent="0.45">
      <c r="B72" s="118" t="s">
        <v>250</v>
      </c>
      <c r="C72" s="22">
        <f ca="1">VLOOKUP(C$70,Table52[#All],8)/100</f>
        <v>5.7300000000000004E-2</v>
      </c>
      <c r="D72" s="22">
        <f ca="1">VLOOKUP(D$70,Table52[#All],8)/100</f>
        <v>5.9800000000000006E-2</v>
      </c>
      <c r="E72" s="22">
        <f ca="1">VLOOKUP(E$70,Table52[#All],8)/100</f>
        <v>0.06</v>
      </c>
      <c r="F72" s="22">
        <f ca="1">VLOOKUP(F$70,Table52[#All],8)/100</f>
        <v>5.7598498808544722E-2</v>
      </c>
      <c r="G72" s="22">
        <f ca="1">VLOOKUP(G$70,Table52[#All],8)/100</f>
        <v>6.5748599621514386E-2</v>
      </c>
      <c r="H72" s="22">
        <f ca="1">VLOOKUP(H$70,Table52[#All],8)/100</f>
        <v>6.0127106060135521E-2</v>
      </c>
      <c r="I72" s="22">
        <f ca="1">VLOOKUP(I$70,Table52[#All],8)/100</f>
        <v>6.1162657319325915E-2</v>
      </c>
      <c r="J72" s="22">
        <f ca="1">VLOOKUP(J$70,Table52[#All],8)/100</f>
        <v>6.6296217107150876E-2</v>
      </c>
      <c r="K72" s="22">
        <f ca="1">VLOOKUP(K$70,Table52[#All],8)/100</f>
        <v>6.253492258005465E-2</v>
      </c>
      <c r="L72" s="22">
        <f ca="1">VLOOKUP(L$70,Table52[#All],8)/100</f>
        <v>6.9095351176241548E-2</v>
      </c>
      <c r="M72" s="22">
        <f ca="1">VLOOKUP(M$70,Table52[#All],8)/100</f>
        <v>6.3324994419865388E-2</v>
      </c>
      <c r="N72" s="22">
        <f ca="1">VLOOKUP(N$70,Table52[#All],8)/100</f>
        <v>6.1786667258145647E-2</v>
      </c>
      <c r="O72" s="22">
        <f ca="1">VLOOKUP(O$70,Table52[#All],8)/100</f>
        <v>6.7761990934591398E-2</v>
      </c>
      <c r="P72" s="22">
        <f ca="1">VLOOKUP(P$70,Table52[#All],8)/100</f>
        <v>7.3138995148775476E-2</v>
      </c>
      <c r="Q72" s="22">
        <f ca="1">VLOOKUP(Q$70,Table52[#All],8)/100</f>
        <v>7.9109732662254115E-2</v>
      </c>
      <c r="R72" s="22">
        <f ca="1">VLOOKUP(R$70,Table52[#All],8)/100</f>
        <v>7.3531734530028856E-2</v>
      </c>
      <c r="S72" s="22">
        <f ca="1">VLOOKUP(S$70,Table52[#All],8)/100</f>
        <v>6.9247672672729743E-2</v>
      </c>
      <c r="T72" s="22">
        <f ca="1">VLOOKUP(T$70,Table52[#All],8)/100</f>
        <v>6.8490770535465262E-2</v>
      </c>
      <c r="U72" s="22">
        <f ca="1">VLOOKUP(U$70,Table52[#All],8)/100</f>
        <v>5.6990584851492991E-2</v>
      </c>
      <c r="V72" s="22">
        <f ca="1">VLOOKUP(V$70,Table52[#All],8)/100</f>
        <v>9.5515551339237573E-2</v>
      </c>
      <c r="W72" s="22">
        <f ca="1">VLOOKUP(W$70,Table52[#All],8)/100</f>
        <v>8.0400002791355535E-2</v>
      </c>
      <c r="X72" s="22">
        <f ca="1">VLOOKUP(X$70,Table52[#All],8)/100</f>
        <v>7.0390630410488791E-2</v>
      </c>
      <c r="Y72" s="22">
        <f ca="1">VLOOKUP(Y$70,Table52[#All],8)/100</f>
        <v>7.4530281551450889E-2</v>
      </c>
      <c r="Z72" s="22">
        <f ca="1">VLOOKUP(Z$70,Table52[#All],8)/100</f>
        <v>7.30074573956839E-2</v>
      </c>
      <c r="AA72" s="22">
        <f ca="1">VLOOKUP(AA$70,Table52[#All],8)/100</f>
        <v>7.9790142798795413E-2</v>
      </c>
      <c r="AB72" s="22">
        <f ca="1">VLOOKUP(AB$70,Table52[#All],8)/100</f>
        <v>6.7424229460834956E-2</v>
      </c>
      <c r="AC72" s="22">
        <f ca="1">VLOOKUP(AC$70,Table52[#All],8)/100</f>
        <v>7.9958026852101544E-2</v>
      </c>
      <c r="AD72" s="22">
        <f ca="1">VLOOKUP(AD$70,Table52[#All],8)/100</f>
        <v>9.4570800970639357E-2</v>
      </c>
      <c r="AE72" s="22">
        <f ca="1">VLOOKUP(AE$70,Table52[#All],8)/100</f>
        <v>9.6029262593085404E-2</v>
      </c>
      <c r="AF72" s="22">
        <f ca="1">VLOOKUP(AF$70,Table52[#All],8)/100</f>
        <v>7.6495703445518329E-2</v>
      </c>
      <c r="AG72" s="22">
        <f ca="1">VLOOKUP(AG$70,Table52[#All],8)/100</f>
        <v>8.0325825417664393E-2</v>
      </c>
    </row>
    <row r="73" spans="1:33" ht="14.25" x14ac:dyDescent="0.45">
      <c r="B73" s="117" t="s">
        <v>251</v>
      </c>
      <c r="C73" s="22">
        <f ca="1">C$72*(1+$C$67)</f>
        <v>8.5949999999999999E-2</v>
      </c>
      <c r="D73" s="22">
        <f ca="1">IF((D$75)&gt;0,D$72*(1+$C$67),IF(C$77&gt;0,C$77,C$73))</f>
        <v>8.9700000000000002E-2</v>
      </c>
      <c r="E73" s="22">
        <f t="shared" ref="E73:AG73" ca="1" si="2">IF((E$75)&gt;0,E$72*(1+$C$67),IF(D$77&gt;0,D$77,D$73))</f>
        <v>8.9700000000000002E-2</v>
      </c>
      <c r="F73" s="22">
        <f t="shared" ca="1" si="2"/>
        <v>8.9700000000000002E-2</v>
      </c>
      <c r="G73" s="22">
        <f t="shared" ca="1" si="2"/>
        <v>9.862289943227158E-2</v>
      </c>
      <c r="H73" s="22">
        <f t="shared" ca="1" si="2"/>
        <v>9.862289943227158E-2</v>
      </c>
      <c r="I73" s="22">
        <f t="shared" ca="1" si="2"/>
        <v>9.862289943227158E-2</v>
      </c>
      <c r="J73" s="22">
        <f t="shared" ca="1" si="2"/>
        <v>9.862289943227158E-2</v>
      </c>
      <c r="K73" s="22">
        <f t="shared" ca="1" si="2"/>
        <v>9.862289943227158E-2</v>
      </c>
      <c r="L73" s="22">
        <f t="shared" ca="1" si="2"/>
        <v>9.862289943227158E-2</v>
      </c>
      <c r="M73" s="22">
        <f t="shared" ca="1" si="2"/>
        <v>9.862289943227158E-2</v>
      </c>
      <c r="N73" s="22">
        <f t="shared" ca="1" si="2"/>
        <v>9.862289943227158E-2</v>
      </c>
      <c r="O73" s="22">
        <f t="shared" ca="1" si="2"/>
        <v>9.862289943227158E-2</v>
      </c>
      <c r="P73" s="22">
        <f t="shared" ca="1" si="2"/>
        <v>9.862289943227158E-2</v>
      </c>
      <c r="Q73" s="22">
        <f t="shared" ca="1" si="2"/>
        <v>9.862289943227158E-2</v>
      </c>
      <c r="R73" s="22">
        <f t="shared" ca="1" si="2"/>
        <v>9.862289943227158E-2</v>
      </c>
      <c r="S73" s="22">
        <f t="shared" ca="1" si="2"/>
        <v>9.862289943227158E-2</v>
      </c>
      <c r="T73" s="22">
        <f t="shared" ca="1" si="2"/>
        <v>9.862289943227158E-2</v>
      </c>
      <c r="U73" s="22">
        <f t="shared" ca="1" si="2"/>
        <v>9.862289943227158E-2</v>
      </c>
      <c r="V73" s="22">
        <f t="shared" ca="1" si="2"/>
        <v>9.862289943227158E-2</v>
      </c>
      <c r="W73" s="22">
        <f t="shared" ca="1" si="2"/>
        <v>0.14327332700885637</v>
      </c>
      <c r="X73" s="22">
        <f t="shared" ca="1" si="2"/>
        <v>0.14327332700885637</v>
      </c>
      <c r="Y73" s="22">
        <f t="shared" ca="1" si="2"/>
        <v>0.10558594561573319</v>
      </c>
      <c r="Z73" s="22">
        <f t="shared" ca="1" si="2"/>
        <v>0.10558594561573319</v>
      </c>
      <c r="AA73" s="22">
        <f t="shared" ca="1" si="2"/>
        <v>0.10558594561573319</v>
      </c>
      <c r="AB73" s="22">
        <f t="shared" ca="1" si="2"/>
        <v>0.10558594561573319</v>
      </c>
      <c r="AC73" s="22">
        <f t="shared" ca="1" si="2"/>
        <v>0.10558594561573319</v>
      </c>
      <c r="AD73" s="22">
        <f t="shared" ca="1" si="2"/>
        <v>0.10558594561573319</v>
      </c>
      <c r="AE73" s="22">
        <f t="shared" ca="1" si="2"/>
        <v>0.10558594561573319</v>
      </c>
      <c r="AF73" s="22">
        <f t="shared" ca="1" si="2"/>
        <v>0.10558594561573319</v>
      </c>
      <c r="AG73" s="22">
        <f t="shared" ca="1" si="2"/>
        <v>0.10558594561573319</v>
      </c>
    </row>
    <row r="74" spans="1:33" ht="14.25" x14ac:dyDescent="0.45">
      <c r="B74" s="117" t="s">
        <v>252</v>
      </c>
      <c r="C74" s="187">
        <f>0</f>
        <v>0</v>
      </c>
      <c r="D74" s="187">
        <f ca="1">(D$72-(D$73/(1+$C$67)))/(D$73/(1+$C$67))</f>
        <v>1.160350151155055E-16</v>
      </c>
      <c r="E74" s="187">
        <f t="shared" ref="E74:AG74" ca="1" si="3">(E$72-(E$73/(1+$C$67)))/(E$73/(1+$C$67))</f>
        <v>3.3444816053511506E-3</v>
      </c>
      <c r="F74" s="187">
        <f t="shared" ca="1" si="3"/>
        <v>-3.6814401194904298E-2</v>
      </c>
      <c r="G74" s="187">
        <f t="shared" ca="1" si="3"/>
        <v>0</v>
      </c>
      <c r="H74" s="187">
        <f t="shared" ca="1" si="3"/>
        <v>-8.5499821954221344E-2</v>
      </c>
      <c r="I74" s="187">
        <f t="shared" ca="1" si="3"/>
        <v>-6.9749657461721057E-2</v>
      </c>
      <c r="J74" s="187">
        <f t="shared" ca="1" si="3"/>
        <v>8.328960446136971E-3</v>
      </c>
      <c r="K74" s="187">
        <f t="shared" ca="1" si="3"/>
        <v>-4.8878258395759822E-2</v>
      </c>
      <c r="L74" s="187">
        <f t="shared" ca="1" si="3"/>
        <v>5.0902248473624241E-2</v>
      </c>
      <c r="M74" s="187">
        <f t="shared" ca="1" si="3"/>
        <v>-3.6861700714549389E-2</v>
      </c>
      <c r="N74" s="187">
        <f t="shared" ca="1" si="3"/>
        <v>-6.0258809863264491E-2</v>
      </c>
      <c r="O74" s="187">
        <f t="shared" ca="1" si="3"/>
        <v>3.0622573327298459E-2</v>
      </c>
      <c r="P74" s="187">
        <f t="shared" ca="1" si="3"/>
        <v>0.11240384692304214</v>
      </c>
      <c r="Q74" s="187">
        <f t="shared" ca="1" si="3"/>
        <v>0.20321547709995139</v>
      </c>
      <c r="R74" s="187">
        <f t="shared" ca="1" si="3"/>
        <v>0.1183771966751921</v>
      </c>
      <c r="S74" s="187">
        <f t="shared" ca="1" si="3"/>
        <v>5.3218974569161519E-2</v>
      </c>
      <c r="T74" s="187">
        <f t="shared" ca="1" si="3"/>
        <v>4.1706909800913489E-2</v>
      </c>
      <c r="U74" s="187">
        <f t="shared" ca="1" si="3"/>
        <v>-0.13320458261373494</v>
      </c>
      <c r="V74" s="187">
        <f t="shared" ca="1" si="3"/>
        <v>0.45273894636658979</v>
      </c>
      <c r="W74" s="187">
        <f t="shared" ca="1" si="3"/>
        <v>-0.15825222527582902</v>
      </c>
      <c r="X74" s="187">
        <f t="shared" ca="1" si="3"/>
        <v>-0.26304534263236273</v>
      </c>
      <c r="Y74" s="187">
        <f t="shared" ca="1" si="3"/>
        <v>5.8809689824077138E-2</v>
      </c>
      <c r="Z74" s="187">
        <f t="shared" ca="1" si="3"/>
        <v>3.7175785611449498E-2</v>
      </c>
      <c r="AA74" s="187">
        <f t="shared" ca="1" si="3"/>
        <v>0.1335335730550016</v>
      </c>
      <c r="AB74" s="187">
        <f t="shared" ca="1" si="3"/>
        <v>-4.2141985834691677E-2</v>
      </c>
      <c r="AC74" s="187">
        <f t="shared" ca="1" si="3"/>
        <v>0.13591860714728207</v>
      </c>
      <c r="AD74" s="187">
        <f t="shared" ca="1" si="3"/>
        <v>0.34351405036638966</v>
      </c>
      <c r="AE74" s="187">
        <f t="shared" ca="1" si="3"/>
        <v>0.364233592355727</v>
      </c>
      <c r="AF74" s="187">
        <f t="shared" ca="1" si="3"/>
        <v>8.6731330568106835E-2</v>
      </c>
      <c r="AG74" s="187">
        <f t="shared" ca="1" si="3"/>
        <v>0.14114371400337927</v>
      </c>
    </row>
    <row r="75" spans="1:33" ht="15.75" x14ac:dyDescent="0.5">
      <c r="B75" s="119" t="s">
        <v>148</v>
      </c>
      <c r="C75" s="188">
        <v>2</v>
      </c>
      <c r="D75" s="188">
        <v>2</v>
      </c>
      <c r="E75" s="188">
        <v>0</v>
      </c>
      <c r="F75" s="188">
        <v>0</v>
      </c>
      <c r="G75" s="188">
        <v>1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v>0</v>
      </c>
      <c r="Q75" s="188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88">
        <v>0</v>
      </c>
      <c r="AD75" s="188">
        <v>0</v>
      </c>
      <c r="AE75" s="188">
        <v>0</v>
      </c>
      <c r="AF75" s="188">
        <v>0</v>
      </c>
      <c r="AG75" s="188">
        <v>0</v>
      </c>
    </row>
    <row r="76" spans="1:33" ht="14.25" x14ac:dyDescent="0.45">
      <c r="A76" s="69"/>
      <c r="B76" s="118" t="s">
        <v>249</v>
      </c>
      <c r="C76" s="27">
        <f>0</f>
        <v>0</v>
      </c>
      <c r="D76" s="27">
        <f ca="1">IF(D$74&gt;=CoverSheet!$I$22,IF(D71&lt;($C$35-5),INT(_xlfn.CEILING.MATH(C$78*CoverSheet!$I$23)),0),IF(AND(D$74&lt;=-CoverSheet!$I$22,(D$74-C$74)&lt;0),-_xlfn.FLOOR.MATH(C$78*CoverSheet!$I$24),0))</f>
        <v>0</v>
      </c>
      <c r="E76" s="27">
        <f ca="1">IF(E$74&gt;=CoverSheet!$I$22,IF(E71&lt;($C$35-5),INT(_xlfn.CEILING.MATH(D$78*CoverSheet!$I$23)),0),IF(AND(E$74&lt;=-CoverSheet!$I$22,(E$74-D$74)&lt;0),-_xlfn.FLOOR.MATH(D$78*CoverSheet!$I$24),0))</f>
        <v>0</v>
      </c>
      <c r="F76" s="27">
        <f ca="1">IF(F$74&gt;=CoverSheet!$I$22,IF(F71&lt;($C$35-5),INT(_xlfn.CEILING.MATH(E$78*CoverSheet!$I$23)),0),IF(AND(F$74&lt;=-CoverSheet!$I$22,(F$74-E$74)&lt;0),-_xlfn.FLOOR.MATH(E$78*CoverSheet!$I$24),0))</f>
        <v>0</v>
      </c>
      <c r="G76" s="27">
        <f ca="1">IF(G$74&gt;=CoverSheet!$I$22,IF(G71&lt;($C$35-5),INT(_xlfn.CEILING.MATH(F$78*CoverSheet!$I$23)),0),IF(AND(G$74&lt;=-CoverSheet!$I$22,(G$74-F$74)&lt;0),-_xlfn.FLOOR.MATH(F$78*CoverSheet!$I$24),0))</f>
        <v>0</v>
      </c>
      <c r="H76" s="27">
        <f ca="1">IF(H$74&gt;=CoverSheet!$I$22,IF(H71&lt;($C$35-5),INT(_xlfn.CEILING.MATH(G$78*CoverSheet!$I$23)),0),IF(AND(H$74&lt;=-CoverSheet!$I$22,(H$74-G$74)&lt;0),-_xlfn.FLOOR.MATH(G$78*CoverSheet!$I$24),0))</f>
        <v>0</v>
      </c>
      <c r="I76" s="27">
        <f ca="1">IF(I$74&gt;=CoverSheet!$I$22,IF(I71&lt;($C$35-5),INT(_xlfn.CEILING.MATH(H$78*CoverSheet!$I$23)),0),IF(AND(I$74&lt;=-CoverSheet!$I$22,(I$74-H$74)&lt;0),-_xlfn.FLOOR.MATH(H$78*CoverSheet!$I$24),0))</f>
        <v>0</v>
      </c>
      <c r="J76" s="27">
        <f ca="1">IF(J$74&gt;=CoverSheet!$I$22,IF(J71&lt;($C$35-5),INT(_xlfn.CEILING.MATH(I$78*CoverSheet!$I$23)),0),IF(AND(J$74&lt;=-CoverSheet!$I$22,(J$74-I$74)&lt;0),-_xlfn.FLOOR.MATH(I$78*CoverSheet!$I$24),0))</f>
        <v>0</v>
      </c>
      <c r="K76" s="27">
        <f ca="1">IF(K$74&gt;=CoverSheet!$I$22,IF(K71&lt;($C$35-5),INT(_xlfn.CEILING.MATH(J$78*CoverSheet!$I$23)),0),IF(AND(K$74&lt;=-CoverSheet!$I$22,(K$74-J$74)&lt;0),-_xlfn.FLOOR.MATH(J$78*CoverSheet!$I$24),0))</f>
        <v>0</v>
      </c>
      <c r="L76" s="27">
        <f ca="1">IF(L$74&gt;=CoverSheet!$I$22,IF(L71&lt;($C$35-5),INT(_xlfn.CEILING.MATH(K$78*CoverSheet!$I$23)),0),IF(AND(L$74&lt;=-CoverSheet!$I$22,(L$74-K$74)&lt;0),-_xlfn.FLOOR.MATH(K$78*CoverSheet!$I$24),0))</f>
        <v>0</v>
      </c>
      <c r="M76" s="27">
        <f ca="1">IF(M$74&gt;=CoverSheet!$I$22,IF(M71&lt;($C$35-5),INT(_xlfn.CEILING.MATH(L$78*CoverSheet!$I$23)),0),IF(AND(M$74&lt;=-CoverSheet!$I$22,(M$74-L$74)&lt;0),-_xlfn.FLOOR.MATH(L$78*CoverSheet!$I$24),0))</f>
        <v>0</v>
      </c>
      <c r="N76" s="27">
        <f ca="1">IF(N$74&gt;=CoverSheet!$I$22,IF(N71&lt;($C$35-5),INT(_xlfn.CEILING.MATH(M$78*CoverSheet!$I$23)),0),IF(AND(N$74&lt;=-CoverSheet!$I$22,(N$74-M$74)&lt;0),-_xlfn.FLOOR.MATH(M$78*CoverSheet!$I$24),0))</f>
        <v>0</v>
      </c>
      <c r="O76" s="27">
        <f ca="1">IF(O$74&gt;=CoverSheet!$I$22,IF(O71&lt;($C$35-5),INT(_xlfn.CEILING.MATH(N$78*CoverSheet!$I$23)),0),IF(AND(O$74&lt;=-CoverSheet!$I$22,(O$74-N$74)&lt;0),-_xlfn.FLOOR.MATH(N$78*CoverSheet!$I$24),0))</f>
        <v>0</v>
      </c>
      <c r="P76" s="27">
        <f ca="1">IF(P$74&gt;=CoverSheet!$I$22,IF(P71&lt;($C$35-5),INT(_xlfn.CEILING.MATH(O$78*CoverSheet!$I$23)),0),IF(AND(P$74&lt;=-CoverSheet!$I$22,(P$74-O$74)&lt;0),-_xlfn.FLOOR.MATH(O$78*CoverSheet!$I$24),0))</f>
        <v>0</v>
      </c>
      <c r="Q76" s="27">
        <f ca="1">IF(Q$74&gt;=CoverSheet!$I$22,IF(Q71&lt;($C$35-5),INT(_xlfn.CEILING.MATH(P$78*CoverSheet!$I$23)),0),IF(AND(Q$74&lt;=-CoverSheet!$I$22,(Q$74-P$74)&lt;0),-_xlfn.FLOOR.MATH(P$78*CoverSheet!$I$24),0))</f>
        <v>0</v>
      </c>
      <c r="R76" s="27">
        <f ca="1">IF(R$74&gt;=CoverSheet!$I$22,IF(R71&lt;($C$35-5),INT(_xlfn.CEILING.MATH(Q$78*CoverSheet!$I$23)),0),IF(AND(R$74&lt;=-CoverSheet!$I$22,(R$74-Q$74)&lt;0),-_xlfn.FLOOR.MATH(Q$78*CoverSheet!$I$24),0))</f>
        <v>0</v>
      </c>
      <c r="S76" s="27">
        <f ca="1">IF(S$74&gt;=CoverSheet!$I$22,IF(S71&lt;($C$35-5),INT(_xlfn.CEILING.MATH(R$78*CoverSheet!$I$23)),0),IF(AND(S$74&lt;=-CoverSheet!$I$22,(S$74-R$74)&lt;0),-_xlfn.FLOOR.MATH(R$78*CoverSheet!$I$24),0))</f>
        <v>0</v>
      </c>
      <c r="T76" s="27">
        <f ca="1">IF(T$74&gt;=CoverSheet!$I$22,IF(T71&lt;($C$35-5),INT(_xlfn.CEILING.MATH(S$78*CoverSheet!$I$23)),0),IF(AND(T$74&lt;=-CoverSheet!$I$22,(T$74-S$74)&lt;0),-_xlfn.FLOOR.MATH(S$78*CoverSheet!$I$24),0))</f>
        <v>0</v>
      </c>
      <c r="U76" s="27">
        <f ca="1">IF(U$74&gt;=CoverSheet!$I$22,IF(U71&lt;($C$35-5),INT(_xlfn.CEILING.MATH(T$78*CoverSheet!$I$23)),0),IF(AND(U$74&lt;=-CoverSheet!$I$22,(U$74-T$74)&lt;0),-_xlfn.FLOOR.MATH(T$78*CoverSheet!$I$24),0))</f>
        <v>0</v>
      </c>
      <c r="V76" s="27">
        <f ca="1">IF(V$74&gt;=CoverSheet!$I$22,IF(V71&lt;($C$35-5),INT(_xlfn.CEILING.MATH(U$78*CoverSheet!$I$23)),0),IF(AND(V$74&lt;=-CoverSheet!$I$22,(V$74-U$74)&lt;0),-_xlfn.FLOOR.MATH(U$78*CoverSheet!$I$24),0))</f>
        <v>2</v>
      </c>
      <c r="W76" s="27">
        <f ca="1">IF(W$74&gt;=CoverSheet!$I$22,IF(W71&lt;($C$35-5),INT(_xlfn.CEILING.MATH(V$78*CoverSheet!$I$23)),0),IF(AND(W$74&lt;=-CoverSheet!$I$22,(W$74-V$74)&lt;0),-_xlfn.FLOOR.MATH(V$78*CoverSheet!$I$24),0))</f>
        <v>0</v>
      </c>
      <c r="X76" s="27">
        <f ca="1">IF(X$74&gt;=CoverSheet!$I$22,IF(X71&lt;($C$35-5),INT(_xlfn.CEILING.MATH(W$78*CoverSheet!$I$23)),0),IF(AND(X$74&lt;=-CoverSheet!$I$22,(X$74-W$74)&lt;0),-_xlfn.FLOOR.MATH(W$78*CoverSheet!$I$24),0))</f>
        <v>-1</v>
      </c>
      <c r="Y76" s="27">
        <f ca="1">IF(Y$74&gt;=CoverSheet!$I$22,IF(Y71&lt;($C$35-5),INT(_xlfn.CEILING.MATH(X$78*CoverSheet!$I$23)),0),IF(AND(Y$74&lt;=-CoverSheet!$I$22,(Y$74-X$74)&lt;0),-_xlfn.FLOOR.MATH(X$78*CoverSheet!$I$24),0))</f>
        <v>0</v>
      </c>
      <c r="Z76" s="27">
        <f ca="1">IF(Z$74&gt;=CoverSheet!$I$22,IF(Z71&lt;($C$35-5),INT(_xlfn.CEILING.MATH(Y$78*CoverSheet!$I$23)),0),IF(AND(Z$74&lt;=-CoverSheet!$I$22,(Z$74-Y$74)&lt;0),-_xlfn.FLOOR.MATH(Y$78*CoverSheet!$I$24),0))</f>
        <v>0</v>
      </c>
      <c r="AA76" s="27">
        <f ca="1">IF(AA$74&gt;=CoverSheet!$I$22,IF(AA71&lt;($C$35-5),INT(_xlfn.CEILING.MATH(Z$78*CoverSheet!$I$23)),0),IF(AND(AA$74&lt;=-CoverSheet!$I$22,(AA$74-Z$74)&lt;0),-_xlfn.FLOOR.MATH(Z$78*CoverSheet!$I$24),0))</f>
        <v>0</v>
      </c>
      <c r="AB76" s="27">
        <f ca="1">IF(AB$74&gt;=CoverSheet!$I$22,IF(AB71&lt;($C$35-5),INT(_xlfn.CEILING.MATH(AA$78*CoverSheet!$I$23)),0),IF(AND(AB$74&lt;=-CoverSheet!$I$22,(AB$74-AA$74)&lt;0),-_xlfn.FLOOR.MATH(AA$78*CoverSheet!$I$24),0))</f>
        <v>0</v>
      </c>
      <c r="AC76" s="27">
        <f ca="1">IF(AC$74&gt;=CoverSheet!$I$22,IF(AC71&lt;($C$35-5),INT(_xlfn.CEILING.MATH(AB$78*CoverSheet!$I$23)),0),IF(AND(AC$74&lt;=-CoverSheet!$I$22,(AC$74-AB$74)&lt;0),-_xlfn.FLOOR.MATH(AB$78*CoverSheet!$I$24),0))</f>
        <v>0</v>
      </c>
      <c r="AD76" s="27">
        <f ca="1">IF(AD$74&gt;=CoverSheet!$I$22,IF(AD71&lt;($C$35-5),INT(_xlfn.CEILING.MATH(AC$78*CoverSheet!$I$23)),0),IF(AND(AD$74&lt;=-CoverSheet!$I$22,(AD$74-AC$74)&lt;0),-_xlfn.FLOOR.MATH(AC$78*CoverSheet!$I$24),0))</f>
        <v>0</v>
      </c>
      <c r="AE76" s="27">
        <f ca="1">IF(AE$74&gt;=CoverSheet!$I$22,IF(AE71&lt;($C$35-5),INT(_xlfn.CEILING.MATH(AD$78*CoverSheet!$I$23)),0),IF(AND(AE$74&lt;=-CoverSheet!$I$22,(AE$74-AD$74)&lt;0),-_xlfn.FLOOR.MATH(AD$78*CoverSheet!$I$24),0))</f>
        <v>0</v>
      </c>
      <c r="AF76" s="27">
        <f ca="1">IF(AF$74&gt;=CoverSheet!$I$22,IF(AF71&lt;($C$35-5),INT(_xlfn.CEILING.MATH(AE$78*CoverSheet!$I$23)),0),IF(AND(AF$74&lt;=-CoverSheet!$I$22,(AF$74-AE$74)&lt;0),-_xlfn.FLOOR.MATH(AE$78*CoverSheet!$I$24),0))</f>
        <v>0</v>
      </c>
      <c r="AG76" s="27">
        <f ca="1">IF(AG$74&gt;=CoverSheet!$I$22,IF(AG71&lt;($C$35-5),INT(_xlfn.CEILING.MATH(AF$78*CoverSheet!$I$23)),0),IF(AND(AG$74&lt;=-CoverSheet!$I$22,(AG$74-AF$74)&lt;0),-_xlfn.FLOOR.MATH(AF$78*CoverSheet!$I$24),0))</f>
        <v>0</v>
      </c>
    </row>
    <row r="77" spans="1:33" ht="14.25" x14ac:dyDescent="0.45">
      <c r="A77" s="69"/>
      <c r="B77" s="118" t="s">
        <v>253</v>
      </c>
      <c r="C77" s="22">
        <f ca="1">IF(NOT(C$76=0),C$72*(1+$C$67),0)</f>
        <v>0</v>
      </c>
      <c r="D77" s="22">
        <f t="shared" ref="D77:AG77" ca="1" si="4">IF(NOT(D$76=0),D$72*(1+$C$67),0)</f>
        <v>0</v>
      </c>
      <c r="E77" s="22">
        <f t="shared" ca="1" si="4"/>
        <v>0</v>
      </c>
      <c r="F77" s="22">
        <f t="shared" ca="1" si="4"/>
        <v>0</v>
      </c>
      <c r="G77" s="22">
        <f t="shared" ca="1" si="4"/>
        <v>0</v>
      </c>
      <c r="H77" s="22">
        <f t="shared" ca="1" si="4"/>
        <v>0</v>
      </c>
      <c r="I77" s="22">
        <f t="shared" ca="1" si="4"/>
        <v>0</v>
      </c>
      <c r="J77" s="22">
        <f t="shared" ca="1" si="4"/>
        <v>0</v>
      </c>
      <c r="K77" s="22">
        <f t="shared" ca="1" si="4"/>
        <v>0</v>
      </c>
      <c r="L77" s="22">
        <f t="shared" ca="1" si="4"/>
        <v>0</v>
      </c>
      <c r="M77" s="22">
        <f t="shared" ca="1" si="4"/>
        <v>0</v>
      </c>
      <c r="N77" s="22">
        <f t="shared" ca="1" si="4"/>
        <v>0</v>
      </c>
      <c r="O77" s="22">
        <f t="shared" ca="1" si="4"/>
        <v>0</v>
      </c>
      <c r="P77" s="22">
        <f t="shared" ca="1" si="4"/>
        <v>0</v>
      </c>
      <c r="Q77" s="22">
        <f t="shared" ca="1" si="4"/>
        <v>0</v>
      </c>
      <c r="R77" s="22">
        <f t="shared" ca="1" si="4"/>
        <v>0</v>
      </c>
      <c r="S77" s="22">
        <f t="shared" ca="1" si="4"/>
        <v>0</v>
      </c>
      <c r="T77" s="22">
        <f t="shared" ca="1" si="4"/>
        <v>0</v>
      </c>
      <c r="U77" s="22">
        <f t="shared" ca="1" si="4"/>
        <v>0</v>
      </c>
      <c r="V77" s="22">
        <f t="shared" ca="1" si="4"/>
        <v>0.14327332700885637</v>
      </c>
      <c r="W77" s="22">
        <f t="shared" ca="1" si="4"/>
        <v>0</v>
      </c>
      <c r="X77" s="22">
        <f t="shared" ca="1" si="4"/>
        <v>0.10558594561573319</v>
      </c>
      <c r="Y77" s="22">
        <f t="shared" ca="1" si="4"/>
        <v>0</v>
      </c>
      <c r="Z77" s="22">
        <f t="shared" ca="1" si="4"/>
        <v>0</v>
      </c>
      <c r="AA77" s="22">
        <f t="shared" ca="1" si="4"/>
        <v>0</v>
      </c>
      <c r="AB77" s="22">
        <f ca="1">IF(NOT(AB$76=0),AB$72*(1+$C$67),0)</f>
        <v>0</v>
      </c>
      <c r="AC77" s="22">
        <f t="shared" ca="1" si="4"/>
        <v>0</v>
      </c>
      <c r="AD77" s="22">
        <f t="shared" ca="1" si="4"/>
        <v>0</v>
      </c>
      <c r="AE77" s="22">
        <f t="shared" ca="1" si="4"/>
        <v>0</v>
      </c>
      <c r="AF77" s="22">
        <f t="shared" ca="1" si="4"/>
        <v>0</v>
      </c>
      <c r="AG77" s="22">
        <f t="shared" ca="1" si="4"/>
        <v>0</v>
      </c>
    </row>
    <row r="78" spans="1:33" ht="14.25" x14ac:dyDescent="0.45">
      <c r="A78" s="69"/>
      <c r="B78" s="118" t="s">
        <v>49</v>
      </c>
      <c r="C78" s="27">
        <f>C$75+C$76</f>
        <v>2</v>
      </c>
      <c r="D78" s="27">
        <f ca="1">C$78+D$75+D$76</f>
        <v>4</v>
      </c>
      <c r="E78" s="27">
        <f t="shared" ref="E78:AG78" ca="1" si="5">D$78+E$75+E$76</f>
        <v>4</v>
      </c>
      <c r="F78" s="27">
        <f t="shared" ca="1" si="5"/>
        <v>4</v>
      </c>
      <c r="G78" s="27">
        <f t="shared" ca="1" si="5"/>
        <v>5</v>
      </c>
      <c r="H78" s="27">
        <f t="shared" ca="1" si="5"/>
        <v>5</v>
      </c>
      <c r="I78" s="27">
        <f t="shared" ca="1" si="5"/>
        <v>5</v>
      </c>
      <c r="J78" s="27">
        <f t="shared" ca="1" si="5"/>
        <v>5</v>
      </c>
      <c r="K78" s="27">
        <f t="shared" ca="1" si="5"/>
        <v>5</v>
      </c>
      <c r="L78" s="27">
        <f t="shared" ca="1" si="5"/>
        <v>5</v>
      </c>
      <c r="M78" s="27">
        <f t="shared" ca="1" si="5"/>
        <v>5</v>
      </c>
      <c r="N78" s="27">
        <f t="shared" ca="1" si="5"/>
        <v>5</v>
      </c>
      <c r="O78" s="27">
        <f t="shared" ca="1" si="5"/>
        <v>5</v>
      </c>
      <c r="P78" s="27">
        <f t="shared" ca="1" si="5"/>
        <v>5</v>
      </c>
      <c r="Q78" s="27">
        <f t="shared" ca="1" si="5"/>
        <v>5</v>
      </c>
      <c r="R78" s="27">
        <f t="shared" ca="1" si="5"/>
        <v>5</v>
      </c>
      <c r="S78" s="27">
        <f t="shared" ca="1" si="5"/>
        <v>5</v>
      </c>
      <c r="T78" s="27">
        <f t="shared" ca="1" si="5"/>
        <v>5</v>
      </c>
      <c r="U78" s="27">
        <f t="shared" ca="1" si="5"/>
        <v>5</v>
      </c>
      <c r="V78" s="27">
        <f t="shared" ca="1" si="5"/>
        <v>7</v>
      </c>
      <c r="W78" s="27">
        <f t="shared" ca="1" si="5"/>
        <v>7</v>
      </c>
      <c r="X78" s="27">
        <f t="shared" ca="1" si="5"/>
        <v>6</v>
      </c>
      <c r="Y78" s="27">
        <f t="shared" ca="1" si="5"/>
        <v>6</v>
      </c>
      <c r="Z78" s="27">
        <f t="shared" ca="1" si="5"/>
        <v>6</v>
      </c>
      <c r="AA78" s="27">
        <f t="shared" ca="1" si="5"/>
        <v>6</v>
      </c>
      <c r="AB78" s="27">
        <f t="shared" ca="1" si="5"/>
        <v>6</v>
      </c>
      <c r="AC78" s="27">
        <f t="shared" ca="1" si="5"/>
        <v>6</v>
      </c>
      <c r="AD78" s="27">
        <f t="shared" ca="1" si="5"/>
        <v>6</v>
      </c>
      <c r="AE78" s="27">
        <f t="shared" ca="1" si="5"/>
        <v>6</v>
      </c>
      <c r="AF78" s="27">
        <f t="shared" ca="1" si="5"/>
        <v>6</v>
      </c>
      <c r="AG78" s="27">
        <f t="shared" ca="1" si="5"/>
        <v>6</v>
      </c>
    </row>
    <row r="79" spans="1:33" ht="14.25" x14ac:dyDescent="0.45">
      <c r="A79" s="69"/>
      <c r="B79" s="118" t="s">
        <v>413</v>
      </c>
      <c r="C79" s="27">
        <v>0</v>
      </c>
      <c r="D79" s="27">
        <f t="shared" ref="D79:K79" ca="1" si="6">IF(D$76&lt;0,D$76,0)+INDEX($C$70:$AG$98,10,MAX(D$71+1-($C$27),1))</f>
        <v>0</v>
      </c>
      <c r="E79" s="27">
        <f t="shared" ca="1" si="6"/>
        <v>0</v>
      </c>
      <c r="F79" s="27">
        <f t="shared" ca="1" si="6"/>
        <v>0</v>
      </c>
      <c r="G79" s="27">
        <f t="shared" ca="1" si="6"/>
        <v>0</v>
      </c>
      <c r="H79" s="27">
        <f t="shared" ca="1" si="6"/>
        <v>0</v>
      </c>
      <c r="I79" s="27">
        <f t="shared" ca="1" si="6"/>
        <v>0</v>
      </c>
      <c r="J79" s="27">
        <f t="shared" ca="1" si="6"/>
        <v>0</v>
      </c>
      <c r="K79" s="27">
        <f t="shared" ca="1" si="6"/>
        <v>0</v>
      </c>
      <c r="L79" s="27">
        <f ca="1">IF(L$76&lt;0,L$76,0)+INDEX($C$70:$AG$98,10,MAX(L$71+1-($C$27),1))</f>
        <v>0</v>
      </c>
      <c r="M79" s="27">
        <f t="shared" ref="M79:AG79" ca="1" si="7">IF(M$76&lt;0,M$76,0)+INDEX($C$70:$AG$98,10,MAX(M$71+1-($C$27),1))</f>
        <v>0</v>
      </c>
      <c r="N79" s="27">
        <f t="shared" ca="1" si="7"/>
        <v>0</v>
      </c>
      <c r="O79" s="27">
        <f t="shared" ca="1" si="7"/>
        <v>0</v>
      </c>
      <c r="P79" s="27">
        <f t="shared" ca="1" si="7"/>
        <v>0</v>
      </c>
      <c r="Q79" s="27">
        <f t="shared" ca="1" si="7"/>
        <v>0</v>
      </c>
      <c r="R79" s="27">
        <f t="shared" ca="1" si="7"/>
        <v>0</v>
      </c>
      <c r="S79" s="27">
        <f t="shared" ca="1" si="7"/>
        <v>0</v>
      </c>
      <c r="T79" s="27">
        <f t="shared" ca="1" si="7"/>
        <v>0</v>
      </c>
      <c r="U79" s="27">
        <f t="shared" ca="1" si="7"/>
        <v>0</v>
      </c>
      <c r="V79" s="27">
        <f t="shared" ca="1" si="7"/>
        <v>0</v>
      </c>
      <c r="W79" s="27">
        <f t="shared" ca="1" si="7"/>
        <v>0</v>
      </c>
      <c r="X79" s="27">
        <f t="shared" ca="1" si="7"/>
        <v>-1</v>
      </c>
      <c r="Y79" s="27">
        <f t="shared" ca="1" si="7"/>
        <v>0</v>
      </c>
      <c r="Z79" s="27">
        <f t="shared" ca="1" si="7"/>
        <v>0</v>
      </c>
      <c r="AA79" s="27">
        <f t="shared" ca="1" si="7"/>
        <v>0</v>
      </c>
      <c r="AB79" s="27">
        <f t="shared" ca="1" si="7"/>
        <v>0</v>
      </c>
      <c r="AC79" s="27">
        <f t="shared" ca="1" si="7"/>
        <v>0</v>
      </c>
      <c r="AD79" s="27">
        <f t="shared" ca="1" si="7"/>
        <v>0</v>
      </c>
      <c r="AE79" s="27">
        <f t="shared" ca="1" si="7"/>
        <v>0</v>
      </c>
      <c r="AF79" s="27">
        <f t="shared" ca="1" si="7"/>
        <v>0</v>
      </c>
      <c r="AG79" s="27">
        <f t="shared" ca="1" si="7"/>
        <v>0</v>
      </c>
    </row>
    <row r="80" spans="1:33" ht="14.25" x14ac:dyDescent="0.45">
      <c r="A80" s="69"/>
      <c r="B80" s="118" t="s">
        <v>411</v>
      </c>
      <c r="C80" s="27">
        <f>0</f>
        <v>0</v>
      </c>
      <c r="D80" s="27">
        <f ca="1">IF(AND(((C$71/$C$27)&gt;=1),(D$71&lt;=($C$35-5))),INDEX($C$70:$AG$98,6,MAX(C$71+1-($C$27*FLOOR(C$71/$C$27,1)),1))+MAX(0,INDEX($C$70:$AG$98,7,MAX(C$71+1-($C$27),1))),0)</f>
        <v>0</v>
      </c>
      <c r="E80" s="27">
        <f t="shared" ref="E80:AG80" ca="1" si="8">IF(AND(((D$71/$C$27)&gt;=1),(E$71&lt;=($C$35-5))),INDEX($C$70:$AG$98,6,MAX(D$71+1-($C$27*FLOOR(D$71/$C$27,1)),1))+MAX(0,INDEX($C$70:$AG$98,7,MAX(D$71+1-($C$27),1))),0)</f>
        <v>0</v>
      </c>
      <c r="F80" s="27">
        <f t="shared" ca="1" si="8"/>
        <v>0</v>
      </c>
      <c r="G80" s="27">
        <f t="shared" ca="1" si="8"/>
        <v>0</v>
      </c>
      <c r="H80" s="27">
        <f t="shared" ca="1" si="8"/>
        <v>0</v>
      </c>
      <c r="I80" s="27">
        <f t="shared" ca="1" si="8"/>
        <v>0</v>
      </c>
      <c r="J80" s="27">
        <f t="shared" ca="1" si="8"/>
        <v>0</v>
      </c>
      <c r="K80" s="27">
        <f t="shared" ca="1" si="8"/>
        <v>0</v>
      </c>
      <c r="L80" s="27">
        <f t="shared" ca="1" si="8"/>
        <v>0</v>
      </c>
      <c r="M80" s="27">
        <f t="shared" ca="1" si="8"/>
        <v>0</v>
      </c>
      <c r="N80" s="27">
        <f t="shared" ca="1" si="8"/>
        <v>0</v>
      </c>
      <c r="O80" s="27">
        <f t="shared" ca="1" si="8"/>
        <v>0</v>
      </c>
      <c r="P80" s="27">
        <f t="shared" ca="1" si="8"/>
        <v>0</v>
      </c>
      <c r="Q80" s="27">
        <f t="shared" ca="1" si="8"/>
        <v>0</v>
      </c>
      <c r="R80" s="27">
        <f t="shared" ca="1" si="8"/>
        <v>0</v>
      </c>
      <c r="S80" s="27">
        <f t="shared" ca="1" si="8"/>
        <v>0</v>
      </c>
      <c r="T80" s="27">
        <f t="shared" ca="1" si="8"/>
        <v>0</v>
      </c>
      <c r="U80" s="27">
        <f t="shared" ca="1" si="8"/>
        <v>0</v>
      </c>
      <c r="V80" s="27">
        <f t="shared" ca="1" si="8"/>
        <v>0</v>
      </c>
      <c r="W80" s="27">
        <f t="shared" ca="1" si="8"/>
        <v>0</v>
      </c>
      <c r="X80" s="27">
        <f t="shared" ca="1" si="8"/>
        <v>0</v>
      </c>
      <c r="Y80" s="27">
        <f t="shared" ca="1" si="8"/>
        <v>0</v>
      </c>
      <c r="Z80" s="27">
        <f t="shared" ca="1" si="8"/>
        <v>0</v>
      </c>
      <c r="AA80" s="27">
        <f t="shared" ca="1" si="8"/>
        <v>0</v>
      </c>
      <c r="AB80" s="27">
        <f t="shared" ca="1" si="8"/>
        <v>0</v>
      </c>
      <c r="AC80" s="27">
        <f t="shared" ca="1" si="8"/>
        <v>0</v>
      </c>
      <c r="AD80" s="27">
        <f t="shared" ca="1" si="8"/>
        <v>0</v>
      </c>
      <c r="AE80" s="27">
        <f t="shared" ca="1" si="8"/>
        <v>0</v>
      </c>
      <c r="AF80" s="27">
        <f t="shared" ca="1" si="8"/>
        <v>0</v>
      </c>
      <c r="AG80" s="27">
        <f t="shared" ca="1" si="8"/>
        <v>0</v>
      </c>
    </row>
    <row r="81" spans="1:33" ht="14.25" x14ac:dyDescent="0.45">
      <c r="A81" s="69"/>
      <c r="B81" s="118" t="s">
        <v>412</v>
      </c>
      <c r="C81" s="27">
        <f>0</f>
        <v>0</v>
      </c>
      <c r="D81" s="27">
        <f ca="1">C81+D79+D80-C82</f>
        <v>0</v>
      </c>
      <c r="E81" s="27">
        <f t="shared" ref="E81:AG81" ca="1" si="9">D81+E79+E80-D82</f>
        <v>0</v>
      </c>
      <c r="F81" s="27">
        <f t="shared" ca="1" si="9"/>
        <v>0</v>
      </c>
      <c r="G81" s="27">
        <f t="shared" ca="1" si="9"/>
        <v>0</v>
      </c>
      <c r="H81" s="27">
        <f t="shared" ca="1" si="9"/>
        <v>0</v>
      </c>
      <c r="I81" s="27">
        <f t="shared" ca="1" si="9"/>
        <v>0</v>
      </c>
      <c r="J81" s="27">
        <f t="shared" ca="1" si="9"/>
        <v>0</v>
      </c>
      <c r="K81" s="27">
        <f t="shared" ca="1" si="9"/>
        <v>0</v>
      </c>
      <c r="L81" s="27">
        <f t="shared" ca="1" si="9"/>
        <v>0</v>
      </c>
      <c r="M81" s="27">
        <f t="shared" ca="1" si="9"/>
        <v>0</v>
      </c>
      <c r="N81" s="27">
        <f t="shared" ca="1" si="9"/>
        <v>0</v>
      </c>
      <c r="O81" s="27">
        <f t="shared" ca="1" si="9"/>
        <v>0</v>
      </c>
      <c r="P81" s="27">
        <f t="shared" ca="1" si="9"/>
        <v>0</v>
      </c>
      <c r="Q81" s="27">
        <f t="shared" ca="1" si="9"/>
        <v>0</v>
      </c>
      <c r="R81" s="27">
        <f t="shared" ca="1" si="9"/>
        <v>0</v>
      </c>
      <c r="S81" s="27">
        <f t="shared" ca="1" si="9"/>
        <v>0</v>
      </c>
      <c r="T81" s="27">
        <f t="shared" ca="1" si="9"/>
        <v>0</v>
      </c>
      <c r="U81" s="27">
        <f t="shared" ca="1" si="9"/>
        <v>0</v>
      </c>
      <c r="V81" s="27">
        <f t="shared" ca="1" si="9"/>
        <v>0</v>
      </c>
      <c r="W81" s="27">
        <f t="shared" ca="1" si="9"/>
        <v>0</v>
      </c>
      <c r="X81" s="27">
        <f t="shared" ca="1" si="9"/>
        <v>-1</v>
      </c>
      <c r="Y81" s="27">
        <f t="shared" ca="1" si="9"/>
        <v>-1</v>
      </c>
      <c r="Z81" s="27">
        <f t="shared" ca="1" si="9"/>
        <v>-1</v>
      </c>
      <c r="AA81" s="27">
        <f t="shared" ca="1" si="9"/>
        <v>-1</v>
      </c>
      <c r="AB81" s="27">
        <f t="shared" ca="1" si="9"/>
        <v>-1</v>
      </c>
      <c r="AC81" s="27">
        <f t="shared" ca="1" si="9"/>
        <v>-1</v>
      </c>
      <c r="AD81" s="27">
        <f t="shared" ca="1" si="9"/>
        <v>-1</v>
      </c>
      <c r="AE81" s="27">
        <f t="shared" ca="1" si="9"/>
        <v>-1</v>
      </c>
      <c r="AF81" s="27">
        <f t="shared" ca="1" si="9"/>
        <v>-1</v>
      </c>
      <c r="AG81" s="27">
        <f t="shared" ca="1" si="9"/>
        <v>-1</v>
      </c>
    </row>
    <row r="82" spans="1:33" ht="14.25" x14ac:dyDescent="0.45">
      <c r="A82" s="69"/>
      <c r="B82" s="118" t="s">
        <v>217</v>
      </c>
      <c r="C82" s="27">
        <v>0</v>
      </c>
      <c r="D82" s="27">
        <f ca="1">IF(D81&gt;0,D81,0)</f>
        <v>0</v>
      </c>
      <c r="E82" s="27">
        <f t="shared" ref="E82:AG82" ca="1" si="10">IF(E81&gt;0,E81,0)</f>
        <v>0</v>
      </c>
      <c r="F82" s="27">
        <f t="shared" ca="1" si="10"/>
        <v>0</v>
      </c>
      <c r="G82" s="27">
        <f t="shared" ca="1" si="10"/>
        <v>0</v>
      </c>
      <c r="H82" s="27">
        <f t="shared" ca="1" si="10"/>
        <v>0</v>
      </c>
      <c r="I82" s="27">
        <f t="shared" ca="1" si="10"/>
        <v>0</v>
      </c>
      <c r="J82" s="27">
        <f t="shared" ca="1" si="10"/>
        <v>0</v>
      </c>
      <c r="K82" s="27">
        <f t="shared" ca="1" si="10"/>
        <v>0</v>
      </c>
      <c r="L82" s="27">
        <f t="shared" ca="1" si="10"/>
        <v>0</v>
      </c>
      <c r="M82" s="27">
        <f t="shared" ca="1" si="10"/>
        <v>0</v>
      </c>
      <c r="N82" s="27">
        <f t="shared" ca="1" si="10"/>
        <v>0</v>
      </c>
      <c r="O82" s="27">
        <f t="shared" ca="1" si="10"/>
        <v>0</v>
      </c>
      <c r="P82" s="27">
        <f t="shared" ca="1" si="10"/>
        <v>0</v>
      </c>
      <c r="Q82" s="27">
        <f t="shared" ca="1" si="10"/>
        <v>0</v>
      </c>
      <c r="R82" s="27">
        <f t="shared" ca="1" si="10"/>
        <v>0</v>
      </c>
      <c r="S82" s="27">
        <f t="shared" ca="1" si="10"/>
        <v>0</v>
      </c>
      <c r="T82" s="27">
        <f t="shared" ca="1" si="10"/>
        <v>0</v>
      </c>
      <c r="U82" s="27">
        <f t="shared" ca="1" si="10"/>
        <v>0</v>
      </c>
      <c r="V82" s="27">
        <f t="shared" ca="1" si="10"/>
        <v>0</v>
      </c>
      <c r="W82" s="27">
        <f t="shared" ca="1" si="10"/>
        <v>0</v>
      </c>
      <c r="X82" s="27">
        <f t="shared" ca="1" si="10"/>
        <v>0</v>
      </c>
      <c r="Y82" s="27">
        <f t="shared" ca="1" si="10"/>
        <v>0</v>
      </c>
      <c r="Z82" s="27">
        <f t="shared" ca="1" si="10"/>
        <v>0</v>
      </c>
      <c r="AA82" s="27">
        <f t="shared" ca="1" si="10"/>
        <v>0</v>
      </c>
      <c r="AB82" s="27">
        <f t="shared" ca="1" si="10"/>
        <v>0</v>
      </c>
      <c r="AC82" s="27">
        <f t="shared" ca="1" si="10"/>
        <v>0</v>
      </c>
      <c r="AD82" s="27">
        <f t="shared" ca="1" si="10"/>
        <v>0</v>
      </c>
      <c r="AE82" s="27">
        <f t="shared" ca="1" si="10"/>
        <v>0</v>
      </c>
      <c r="AF82" s="27">
        <f t="shared" ca="1" si="10"/>
        <v>0</v>
      </c>
      <c r="AG82" s="27">
        <f t="shared" ca="1" si="10"/>
        <v>0</v>
      </c>
    </row>
    <row r="83" spans="1:33" ht="14.25" x14ac:dyDescent="0.45">
      <c r="A83" s="69"/>
      <c r="B83" s="118" t="s">
        <v>218</v>
      </c>
      <c r="C83" s="27">
        <f>(C$75+MAX(ROUND(C$76,0),0)+C$82)*$C$20</f>
        <v>4</v>
      </c>
      <c r="D83" s="27">
        <f t="shared" ref="D83:AG83" ca="1" si="11">C$83+ROUND(D$75+MAX(D$76,0)+D$82,0)*$C$20</f>
        <v>8</v>
      </c>
      <c r="E83" s="27">
        <f t="shared" ca="1" si="11"/>
        <v>8</v>
      </c>
      <c r="F83" s="27">
        <f t="shared" ca="1" si="11"/>
        <v>8</v>
      </c>
      <c r="G83" s="27">
        <f t="shared" ca="1" si="11"/>
        <v>10</v>
      </c>
      <c r="H83" s="27">
        <f t="shared" ca="1" si="11"/>
        <v>10</v>
      </c>
      <c r="I83" s="27">
        <f t="shared" ca="1" si="11"/>
        <v>10</v>
      </c>
      <c r="J83" s="27">
        <f t="shared" ca="1" si="11"/>
        <v>10</v>
      </c>
      <c r="K83" s="27">
        <f t="shared" ca="1" si="11"/>
        <v>10</v>
      </c>
      <c r="L83" s="27">
        <f t="shared" ca="1" si="11"/>
        <v>10</v>
      </c>
      <c r="M83" s="27">
        <f t="shared" ca="1" si="11"/>
        <v>10</v>
      </c>
      <c r="N83" s="27">
        <f t="shared" ca="1" si="11"/>
        <v>10</v>
      </c>
      <c r="O83" s="27">
        <f t="shared" ca="1" si="11"/>
        <v>10</v>
      </c>
      <c r="P83" s="27">
        <f t="shared" ca="1" si="11"/>
        <v>10</v>
      </c>
      <c r="Q83" s="27">
        <f t="shared" ca="1" si="11"/>
        <v>10</v>
      </c>
      <c r="R83" s="27">
        <f t="shared" ca="1" si="11"/>
        <v>10</v>
      </c>
      <c r="S83" s="27">
        <f t="shared" ca="1" si="11"/>
        <v>10</v>
      </c>
      <c r="T83" s="27">
        <f t="shared" ca="1" si="11"/>
        <v>10</v>
      </c>
      <c r="U83" s="27">
        <f t="shared" ca="1" si="11"/>
        <v>10</v>
      </c>
      <c r="V83" s="27">
        <f t="shared" ca="1" si="11"/>
        <v>14</v>
      </c>
      <c r="W83" s="27">
        <f t="shared" ca="1" si="11"/>
        <v>14</v>
      </c>
      <c r="X83" s="27">
        <f t="shared" ca="1" si="11"/>
        <v>14</v>
      </c>
      <c r="Y83" s="27">
        <f t="shared" ca="1" si="11"/>
        <v>14</v>
      </c>
      <c r="Z83" s="27">
        <f t="shared" ca="1" si="11"/>
        <v>14</v>
      </c>
      <c r="AA83" s="27">
        <f t="shared" ca="1" si="11"/>
        <v>14</v>
      </c>
      <c r="AB83" s="27">
        <f t="shared" ca="1" si="11"/>
        <v>14</v>
      </c>
      <c r="AC83" s="27">
        <f t="shared" ca="1" si="11"/>
        <v>14</v>
      </c>
      <c r="AD83" s="27">
        <f t="shared" ca="1" si="11"/>
        <v>14</v>
      </c>
      <c r="AE83" s="27">
        <f t="shared" ca="1" si="11"/>
        <v>14</v>
      </c>
      <c r="AF83" s="27">
        <f t="shared" ca="1" si="11"/>
        <v>14</v>
      </c>
      <c r="AG83" s="27">
        <f t="shared" ca="1" si="11"/>
        <v>14</v>
      </c>
    </row>
    <row r="84" spans="1:33" ht="14.25" x14ac:dyDescent="0.45">
      <c r="A84" s="69"/>
      <c r="B84" s="20" t="s">
        <v>414</v>
      </c>
      <c r="C84" s="27">
        <f>C$78*$C$45*(24*365)*1000</f>
        <v>41146880.607338898</v>
      </c>
      <c r="D84" s="27">
        <f ca="1">(D$78-C$78)*$C$45*(24*365)*1000</f>
        <v>41146880.607338898</v>
      </c>
      <c r="E84" s="27">
        <f t="shared" ref="E84:AG84" ca="1" si="12">(E$78-D$78)*$C$45*(24*365)*1000</f>
        <v>0</v>
      </c>
      <c r="F84" s="27">
        <f t="shared" ca="1" si="12"/>
        <v>0</v>
      </c>
      <c r="G84" s="27">
        <f t="shared" ca="1" si="12"/>
        <v>20573440.303669449</v>
      </c>
      <c r="H84" s="27">
        <f t="shared" ca="1" si="12"/>
        <v>0</v>
      </c>
      <c r="I84" s="27">
        <f t="shared" ca="1" si="12"/>
        <v>0</v>
      </c>
      <c r="J84" s="27">
        <f t="shared" ca="1" si="12"/>
        <v>0</v>
      </c>
      <c r="K84" s="27">
        <f t="shared" ca="1" si="12"/>
        <v>0</v>
      </c>
      <c r="L84" s="27">
        <f t="shared" ca="1" si="12"/>
        <v>0</v>
      </c>
      <c r="M84" s="27">
        <f t="shared" ca="1" si="12"/>
        <v>0</v>
      </c>
      <c r="N84" s="27">
        <f t="shared" ca="1" si="12"/>
        <v>0</v>
      </c>
      <c r="O84" s="27">
        <f t="shared" ca="1" si="12"/>
        <v>0</v>
      </c>
      <c r="P84" s="27">
        <f t="shared" ca="1" si="12"/>
        <v>0</v>
      </c>
      <c r="Q84" s="27">
        <f t="shared" ca="1" si="12"/>
        <v>0</v>
      </c>
      <c r="R84" s="27">
        <f t="shared" ca="1" si="12"/>
        <v>0</v>
      </c>
      <c r="S84" s="27">
        <f t="shared" ca="1" si="12"/>
        <v>0</v>
      </c>
      <c r="T84" s="27">
        <f t="shared" ca="1" si="12"/>
        <v>0</v>
      </c>
      <c r="U84" s="27">
        <f t="shared" ca="1" si="12"/>
        <v>0</v>
      </c>
      <c r="V84" s="27">
        <f t="shared" ca="1" si="12"/>
        <v>41146880.607338898</v>
      </c>
      <c r="W84" s="27">
        <f t="shared" ca="1" si="12"/>
        <v>0</v>
      </c>
      <c r="X84" s="27">
        <f t="shared" ca="1" si="12"/>
        <v>-20573440.303669449</v>
      </c>
      <c r="Y84" s="27">
        <f t="shared" ca="1" si="12"/>
        <v>0</v>
      </c>
      <c r="Z84" s="27">
        <f t="shared" ca="1" si="12"/>
        <v>0</v>
      </c>
      <c r="AA84" s="27">
        <f t="shared" ca="1" si="12"/>
        <v>0</v>
      </c>
      <c r="AB84" s="27">
        <f t="shared" ca="1" si="12"/>
        <v>0</v>
      </c>
      <c r="AC84" s="27">
        <f t="shared" ca="1" si="12"/>
        <v>0</v>
      </c>
      <c r="AD84" s="27">
        <f t="shared" ca="1" si="12"/>
        <v>0</v>
      </c>
      <c r="AE84" s="27">
        <f t="shared" ca="1" si="12"/>
        <v>0</v>
      </c>
      <c r="AF84" s="27">
        <f t="shared" ca="1" si="12"/>
        <v>0</v>
      </c>
      <c r="AG84" s="27">
        <f t="shared" ca="1" si="12"/>
        <v>0</v>
      </c>
    </row>
    <row r="85" spans="1:33" ht="14.25" x14ac:dyDescent="0.45">
      <c r="A85" s="69"/>
      <c r="B85" s="20" t="s">
        <v>127</v>
      </c>
      <c r="C85" s="27">
        <f>0</f>
        <v>0</v>
      </c>
      <c r="D85" s="27">
        <f t="shared" ref="D85:AG85" si="13">(C85+C84)</f>
        <v>41146880.607338898</v>
      </c>
      <c r="E85" s="27">
        <f t="shared" ca="1" si="13"/>
        <v>82293761.214677796</v>
      </c>
      <c r="F85" s="27">
        <f t="shared" ca="1" si="13"/>
        <v>82293761.214677796</v>
      </c>
      <c r="G85" s="27">
        <f t="shared" ca="1" si="13"/>
        <v>82293761.214677796</v>
      </c>
      <c r="H85" s="27">
        <f t="shared" ca="1" si="13"/>
        <v>102867201.51834725</v>
      </c>
      <c r="I85" s="27">
        <f t="shared" ca="1" si="13"/>
        <v>102867201.51834725</v>
      </c>
      <c r="J85" s="27">
        <f t="shared" ca="1" si="13"/>
        <v>102867201.51834725</v>
      </c>
      <c r="K85" s="27">
        <f t="shared" ca="1" si="13"/>
        <v>102867201.51834725</v>
      </c>
      <c r="L85" s="27">
        <f t="shared" ca="1" si="13"/>
        <v>102867201.51834725</v>
      </c>
      <c r="M85" s="27">
        <f t="shared" ca="1" si="13"/>
        <v>102867201.51834725</v>
      </c>
      <c r="N85" s="27">
        <f t="shared" ca="1" si="13"/>
        <v>102867201.51834725</v>
      </c>
      <c r="O85" s="27">
        <f t="shared" ca="1" si="13"/>
        <v>102867201.51834725</v>
      </c>
      <c r="P85" s="27">
        <f t="shared" ca="1" si="13"/>
        <v>102867201.51834725</v>
      </c>
      <c r="Q85" s="27">
        <f t="shared" ca="1" si="13"/>
        <v>102867201.51834725</v>
      </c>
      <c r="R85" s="27">
        <f t="shared" ca="1" si="13"/>
        <v>102867201.51834725</v>
      </c>
      <c r="S85" s="27">
        <f t="shared" ca="1" si="13"/>
        <v>102867201.51834725</v>
      </c>
      <c r="T85" s="27">
        <f t="shared" ca="1" si="13"/>
        <v>102867201.51834725</v>
      </c>
      <c r="U85" s="27">
        <f t="shared" ca="1" si="13"/>
        <v>102867201.51834725</v>
      </c>
      <c r="V85" s="27">
        <f t="shared" ca="1" si="13"/>
        <v>102867201.51834725</v>
      </c>
      <c r="W85" s="27">
        <f t="shared" ca="1" si="13"/>
        <v>144014082.12568614</v>
      </c>
      <c r="X85" s="27">
        <f t="shared" ca="1" si="13"/>
        <v>144014082.12568614</v>
      </c>
      <c r="Y85" s="27">
        <f t="shared" ca="1" si="13"/>
        <v>123440641.82201669</v>
      </c>
      <c r="Z85" s="27">
        <f t="shared" ca="1" si="13"/>
        <v>123440641.82201669</v>
      </c>
      <c r="AA85" s="27">
        <f t="shared" ca="1" si="13"/>
        <v>123440641.82201669</v>
      </c>
      <c r="AB85" s="27">
        <f t="shared" ca="1" si="13"/>
        <v>123440641.82201669</v>
      </c>
      <c r="AC85" s="27">
        <f t="shared" ca="1" si="13"/>
        <v>123440641.82201669</v>
      </c>
      <c r="AD85" s="27">
        <f t="shared" ca="1" si="13"/>
        <v>123440641.82201669</v>
      </c>
      <c r="AE85" s="27">
        <f t="shared" ca="1" si="13"/>
        <v>123440641.82201669</v>
      </c>
      <c r="AF85" s="27">
        <f t="shared" ca="1" si="13"/>
        <v>123440641.82201669</v>
      </c>
      <c r="AG85" s="27">
        <f t="shared" ca="1" si="13"/>
        <v>123440641.82201669</v>
      </c>
    </row>
    <row r="86" spans="1:33" ht="14.25" x14ac:dyDescent="0.45">
      <c r="A86" s="69"/>
      <c r="B86" s="20" t="s">
        <v>254</v>
      </c>
      <c r="C86" s="27">
        <v>0</v>
      </c>
      <c r="D86" s="27">
        <f>IF(C82=0,C86+1,0)</f>
        <v>1</v>
      </c>
      <c r="E86" s="27">
        <f t="shared" ref="E86:AG86" ca="1" si="14">IF(D82=0,D86+1,0)</f>
        <v>2</v>
      </c>
      <c r="F86" s="27">
        <f t="shared" ca="1" si="14"/>
        <v>3</v>
      </c>
      <c r="G86" s="27">
        <f ca="1">IF(F82=0,F86+1,0)</f>
        <v>4</v>
      </c>
      <c r="H86" s="27">
        <f t="shared" ca="1" si="14"/>
        <v>5</v>
      </c>
      <c r="I86" s="27">
        <f t="shared" ca="1" si="14"/>
        <v>6</v>
      </c>
      <c r="J86" s="27">
        <f t="shared" ca="1" si="14"/>
        <v>7</v>
      </c>
      <c r="K86" s="27">
        <f t="shared" ca="1" si="14"/>
        <v>8</v>
      </c>
      <c r="L86" s="27">
        <f t="shared" ca="1" si="14"/>
        <v>9</v>
      </c>
      <c r="M86" s="27">
        <f t="shared" ca="1" si="14"/>
        <v>10</v>
      </c>
      <c r="N86" s="27">
        <f t="shared" ca="1" si="14"/>
        <v>11</v>
      </c>
      <c r="O86" s="27">
        <f t="shared" ca="1" si="14"/>
        <v>12</v>
      </c>
      <c r="P86" s="27">
        <f t="shared" ca="1" si="14"/>
        <v>13</v>
      </c>
      <c r="Q86" s="27">
        <f t="shared" ca="1" si="14"/>
        <v>14</v>
      </c>
      <c r="R86" s="27">
        <f t="shared" ca="1" si="14"/>
        <v>15</v>
      </c>
      <c r="S86" s="27">
        <f t="shared" ca="1" si="14"/>
        <v>16</v>
      </c>
      <c r="T86" s="27">
        <f t="shared" ca="1" si="14"/>
        <v>17</v>
      </c>
      <c r="U86" s="27">
        <f t="shared" ca="1" si="14"/>
        <v>18</v>
      </c>
      <c r="V86" s="27">
        <f t="shared" ca="1" si="14"/>
        <v>19</v>
      </c>
      <c r="W86" s="27">
        <f t="shared" ca="1" si="14"/>
        <v>20</v>
      </c>
      <c r="X86" s="27">
        <f t="shared" ca="1" si="14"/>
        <v>21</v>
      </c>
      <c r="Y86" s="27">
        <f t="shared" ca="1" si="14"/>
        <v>22</v>
      </c>
      <c r="Z86" s="27">
        <f t="shared" ca="1" si="14"/>
        <v>23</v>
      </c>
      <c r="AA86" s="27">
        <f t="shared" ca="1" si="14"/>
        <v>24</v>
      </c>
      <c r="AB86" s="27">
        <f t="shared" ca="1" si="14"/>
        <v>25</v>
      </c>
      <c r="AC86" s="27">
        <f t="shared" ca="1" si="14"/>
        <v>26</v>
      </c>
      <c r="AD86" s="27">
        <f t="shared" ca="1" si="14"/>
        <v>27</v>
      </c>
      <c r="AE86" s="27">
        <f t="shared" ca="1" si="14"/>
        <v>28</v>
      </c>
      <c r="AF86" s="27">
        <f t="shared" ca="1" si="14"/>
        <v>29</v>
      </c>
      <c r="AG86" s="27">
        <f t="shared" ca="1" si="14"/>
        <v>30</v>
      </c>
    </row>
    <row r="87" spans="1:33" ht="14.25" x14ac:dyDescent="0.45">
      <c r="A87" s="69"/>
      <c r="B87" s="20" t="s">
        <v>361</v>
      </c>
      <c r="C87" s="27">
        <f>$C$39</f>
        <v>146.30179283019484</v>
      </c>
      <c r="D87" s="27">
        <f t="shared" ref="D87:AG87" si="15">$C$39*POWER((1-$C$26),D$86)</f>
        <v>145.81919201902573</v>
      </c>
      <c r="E87" s="27">
        <f t="shared" ca="1" si="15"/>
        <v>145.33818314694662</v>
      </c>
      <c r="F87" s="27">
        <f t="shared" ca="1" si="15"/>
        <v>144.85876096268149</v>
      </c>
      <c r="G87" s="27">
        <f t="shared" ca="1" si="15"/>
        <v>144.38092023227648</v>
      </c>
      <c r="H87" s="27">
        <f t="shared" ca="1" si="15"/>
        <v>143.90465573904291</v>
      </c>
      <c r="I87" s="27">
        <f t="shared" ca="1" si="15"/>
        <v>143.42996228350012</v>
      </c>
      <c r="J87" s="27">
        <f t="shared" ca="1" si="15"/>
        <v>142.95683468331882</v>
      </c>
      <c r="K87" s="27">
        <f t="shared" ca="1" si="15"/>
        <v>142.48526777326452</v>
      </c>
      <c r="L87" s="27">
        <f t="shared" ca="1" si="15"/>
        <v>142.01525640514114</v>
      </c>
      <c r="M87" s="27">
        <f t="shared" ca="1" si="15"/>
        <v>141.54679544773472</v>
      </c>
      <c r="N87" s="27">
        <f t="shared" ca="1" si="15"/>
        <v>141.07987978675752</v>
      </c>
      <c r="O87" s="27">
        <f t="shared" ca="1" si="15"/>
        <v>140.61450432479202</v>
      </c>
      <c r="P87" s="27">
        <f t="shared" ca="1" si="15"/>
        <v>140.15066398123557</v>
      </c>
      <c r="Q87" s="27">
        <f t="shared" ca="1" si="15"/>
        <v>139.68835369224453</v>
      </c>
      <c r="R87" s="27">
        <f t="shared" ca="1" si="15"/>
        <v>139.22756841067937</v>
      </c>
      <c r="S87" s="27">
        <f t="shared" ca="1" si="15"/>
        <v>138.76830310604922</v>
      </c>
      <c r="T87" s="27">
        <f t="shared" ca="1" si="15"/>
        <v>138.31055276445724</v>
      </c>
      <c r="U87" s="27">
        <f t="shared" ca="1" si="15"/>
        <v>137.85431238854576</v>
      </c>
      <c r="V87" s="27">
        <f t="shared" ca="1" si="15"/>
        <v>137.39957699744167</v>
      </c>
      <c r="W87" s="27">
        <f t="shared" ca="1" si="15"/>
        <v>136.94634162670209</v>
      </c>
      <c r="X87" s="27">
        <f t="shared" ca="1" si="15"/>
        <v>136.49460132826027</v>
      </c>
      <c r="Y87" s="27">
        <f t="shared" ca="1" si="15"/>
        <v>136.04435117037139</v>
      </c>
      <c r="Z87" s="27">
        <f t="shared" ca="1" si="15"/>
        <v>135.59558623755885</v>
      </c>
      <c r="AA87" s="27">
        <f t="shared" ca="1" si="15"/>
        <v>135.14830163056058</v>
      </c>
      <c r="AB87" s="27">
        <f t="shared" ca="1" si="15"/>
        <v>134.70249246627554</v>
      </c>
      <c r="AC87" s="27">
        <f t="shared" ca="1" si="15"/>
        <v>134.25815387771036</v>
      </c>
      <c r="AD87" s="27">
        <f t="shared" ca="1" si="15"/>
        <v>133.8152810139263</v>
      </c>
      <c r="AE87" s="27">
        <f t="shared" ca="1" si="15"/>
        <v>133.37386903998626</v>
      </c>
      <c r="AF87" s="27">
        <f t="shared" ca="1" si="15"/>
        <v>132.93391313690199</v>
      </c>
      <c r="AG87" s="27">
        <f t="shared" ca="1" si="15"/>
        <v>132.49540850158141</v>
      </c>
    </row>
    <row r="88" spans="1:33" ht="14.25" x14ac:dyDescent="0.45">
      <c r="A88" s="69"/>
      <c r="B88" s="20" t="s">
        <v>362</v>
      </c>
      <c r="C88" s="27">
        <f t="shared" ref="C88:AG88" si="16">($K$35+(C$87)*$K$36+(C$87^2)*$K$37+(C$87^3)*$K$38+(C$87^4)*$K$39)*$K$40</f>
        <v>74062.14269807894</v>
      </c>
      <c r="D88" s="27">
        <f t="shared" si="16"/>
        <v>73173.928097919925</v>
      </c>
      <c r="E88" s="27">
        <f t="shared" ca="1" si="16"/>
        <v>72293.184576167012</v>
      </c>
      <c r="F88" s="27">
        <f t="shared" ca="1" si="16"/>
        <v>71419.896262808441</v>
      </c>
      <c r="G88" s="27">
        <f t="shared" ca="1" si="16"/>
        <v>70554.046564269622</v>
      </c>
      <c r="H88" s="27">
        <f t="shared" ca="1" si="16"/>
        <v>69695.618182412523</v>
      </c>
      <c r="I88" s="27">
        <f t="shared" ca="1" si="16"/>
        <v>68844.593133190487</v>
      </c>
      <c r="J88" s="27">
        <f t="shared" ca="1" si="16"/>
        <v>68000.952764966962</v>
      </c>
      <c r="K88" s="27">
        <f t="shared" ca="1" si="16"/>
        <v>67164.677776499128</v>
      </c>
      <c r="L88" s="27">
        <f t="shared" ca="1" si="16"/>
        <v>66335.748234596278</v>
      </c>
      <c r="M88" s="27">
        <f t="shared" ca="1" si="16"/>
        <v>65514.143591454049</v>
      </c>
      <c r="N88" s="27">
        <f t="shared" ca="1" si="16"/>
        <v>64699.842701672736</v>
      </c>
      <c r="O88" s="27">
        <f t="shared" ca="1" si="16"/>
        <v>63892.823838962649</v>
      </c>
      <c r="P88" s="27">
        <f t="shared" ca="1" si="16"/>
        <v>63093.064712543426</v>
      </c>
      <c r="Q88" s="27">
        <f t="shared" ca="1" si="16"/>
        <v>62300.542483239231</v>
      </c>
      <c r="R88" s="27">
        <f t="shared" ca="1" si="16"/>
        <v>61515.233779278846</v>
      </c>
      <c r="S88" s="27">
        <f t="shared" ca="1" si="16"/>
        <v>60737.114711800918</v>
      </c>
      <c r="T88" s="27">
        <f t="shared" ca="1" si="16"/>
        <v>59966.160890073028</v>
      </c>
      <c r="U88" s="27">
        <f t="shared" ca="1" si="16"/>
        <v>59202.347436425815</v>
      </c>
      <c r="V88" s="27">
        <f t="shared" ca="1" si="16"/>
        <v>58445.6490009095</v>
      </c>
      <c r="W88" s="27">
        <f t="shared" ca="1" si="16"/>
        <v>57696.039775674966</v>
      </c>
      <c r="X88" s="27">
        <f t="shared" ca="1" si="16"/>
        <v>56953.493509086162</v>
      </c>
      <c r="Y88" s="27">
        <f t="shared" ca="1" si="16"/>
        <v>56217.98351956554</v>
      </c>
      <c r="Z88" s="27">
        <f t="shared" ca="1" si="16"/>
        <v>55489.482709178941</v>
      </c>
      <c r="AA88" s="27">
        <f t="shared" ca="1" si="16"/>
        <v>54767.963576963368</v>
      </c>
      <c r="AB88" s="27">
        <f t="shared" ca="1" si="16"/>
        <v>54053.398232001331</v>
      </c>
      <c r="AC88" s="27">
        <f t="shared" ca="1" si="16"/>
        <v>53345.758406246656</v>
      </c>
      <c r="AD88" s="27">
        <f t="shared" ca="1" si="16"/>
        <v>52645.01546710563</v>
      </c>
      <c r="AE88" s="27">
        <f t="shared" ca="1" si="16"/>
        <v>51951.140429776548</v>
      </c>
      <c r="AF88" s="27">
        <f t="shared" ca="1" si="16"/>
        <v>51264.103969352953</v>
      </c>
      <c r="AG88" s="27">
        <f t="shared" ca="1" si="16"/>
        <v>50583.876432693462</v>
      </c>
    </row>
    <row r="89" spans="1:33" ht="14.25" x14ac:dyDescent="0.45">
      <c r="A89" s="69"/>
      <c r="B89" s="20" t="s">
        <v>317</v>
      </c>
      <c r="C89" s="27">
        <f>0*$C$43*(($C$42*C$88)-($C$41*1000))/(1000)*(24*365)</f>
        <v>0</v>
      </c>
      <c r="D89" s="27">
        <f t="shared" ref="D89:AG89" si="17">C$78*$C$43*(($C$42*D$88)-($C$41*1000))/(1000)*(24*365)</f>
        <v>40629460.074162267</v>
      </c>
      <c r="E89" s="27">
        <f t="shared" ca="1" si="17"/>
        <v>80232783.486000642</v>
      </c>
      <c r="F89" s="27">
        <f t="shared" ca="1" si="17"/>
        <v>79215332.737872839</v>
      </c>
      <c r="G89" s="27">
        <f t="shared" ca="1" si="17"/>
        <v>78206548.571099252</v>
      </c>
      <c r="H89" s="27">
        <f t="shared" ca="1" si="17"/>
        <v>96508013.539956465</v>
      </c>
      <c r="I89" s="27">
        <f t="shared" ca="1" si="17"/>
        <v>95268623.209521964</v>
      </c>
      <c r="J89" s="27">
        <f t="shared" ca="1" si="17"/>
        <v>94039987.559259638</v>
      </c>
      <c r="K89" s="27">
        <f t="shared" ca="1" si="17"/>
        <v>92822078.479804516</v>
      </c>
      <c r="L89" s="27">
        <f t="shared" ca="1" si="17"/>
        <v>91614866.941454276</v>
      </c>
      <c r="M89" s="27">
        <f t="shared" ca="1" si="17"/>
        <v>90418323.019414112</v>
      </c>
      <c r="N89" s="27">
        <f t="shared" ca="1" si="17"/>
        <v>89232415.918581083</v>
      </c>
      <c r="O89" s="27">
        <f t="shared" ca="1" si="17"/>
        <v>88057113.997873262</v>
      </c>
      <c r="P89" s="27">
        <f t="shared" ca="1" si="17"/>
        <v>86892384.794112623</v>
      </c>
      <c r="Q89" s="27">
        <f t="shared" ca="1" si="17"/>
        <v>85738195.045465454</v>
      </c>
      <c r="R89" s="27">
        <f t="shared" ca="1" si="17"/>
        <v>84594510.714452744</v>
      </c>
      <c r="S89" s="27">
        <f t="shared" ca="1" si="17"/>
        <v>83461297.010531276</v>
      </c>
      <c r="T89" s="27">
        <f t="shared" ca="1" si="17"/>
        <v>82338518.41225785</v>
      </c>
      <c r="U89" s="27">
        <f t="shared" ca="1" si="17"/>
        <v>81226138.689038739</v>
      </c>
      <c r="V89" s="27">
        <f t="shared" ca="1" si="17"/>
        <v>80124120.922474548</v>
      </c>
      <c r="W89" s="27">
        <f t="shared" ca="1" si="17"/>
        <v>110645398.53822592</v>
      </c>
      <c r="X89" s="27">
        <f t="shared" ca="1" si="17"/>
        <v>109131428.38074067</v>
      </c>
      <c r="Y89" s="27">
        <f t="shared" ca="1" si="17"/>
        <v>92255832.358463123</v>
      </c>
      <c r="Z89" s="27">
        <f t="shared" ca="1" si="17"/>
        <v>90982689.772215292</v>
      </c>
      <c r="AA89" s="27">
        <f t="shared" ca="1" si="17"/>
        <v>89721748.50637272</v>
      </c>
      <c r="AB89" s="27">
        <f t="shared" ca="1" si="17"/>
        <v>88472959.818210155</v>
      </c>
      <c r="AC89" s="27">
        <f t="shared" ca="1" si="17"/>
        <v>87236274.305924758</v>
      </c>
      <c r="AD89" s="27">
        <f t="shared" ca="1" si="17"/>
        <v>86011641.930623129</v>
      </c>
      <c r="AE89" s="27">
        <f t="shared" ca="1" si="17"/>
        <v>84799012.037886083</v>
      </c>
      <c r="AF89" s="27">
        <f t="shared" ca="1" si="17"/>
        <v>83598333.3789206</v>
      </c>
      <c r="AG89" s="27">
        <f t="shared" ca="1" si="17"/>
        <v>82409554.131303743</v>
      </c>
    </row>
    <row r="90" spans="1:33" ht="14.25" x14ac:dyDescent="0.45">
      <c r="A90" s="69"/>
      <c r="B90" s="20" t="s">
        <v>131</v>
      </c>
      <c r="C90" s="22">
        <f t="shared" ref="C90:AG90" si="18">POWER((1-($C$44)),C71)</f>
        <v>1</v>
      </c>
      <c r="D90" s="22">
        <f t="shared" si="18"/>
        <v>0.995</v>
      </c>
      <c r="E90" s="22">
        <f t="shared" si="18"/>
        <v>0.99002500000000004</v>
      </c>
      <c r="F90" s="22">
        <f t="shared" si="18"/>
        <v>0.98507487500000002</v>
      </c>
      <c r="G90" s="22">
        <f t="shared" si="18"/>
        <v>0.98014950062500006</v>
      </c>
      <c r="H90" s="22">
        <f t="shared" si="18"/>
        <v>0.97524875312187509</v>
      </c>
      <c r="I90" s="22">
        <f t="shared" si="18"/>
        <v>0.97037250935626573</v>
      </c>
      <c r="J90" s="22">
        <f t="shared" si="18"/>
        <v>0.96552064680948435</v>
      </c>
      <c r="K90" s="22">
        <f t="shared" si="18"/>
        <v>0.96069304357543694</v>
      </c>
      <c r="L90" s="22">
        <f t="shared" si="18"/>
        <v>0.95588957835755972</v>
      </c>
      <c r="M90" s="22">
        <f t="shared" si="18"/>
        <v>0.95111013046577197</v>
      </c>
      <c r="N90" s="22">
        <f t="shared" si="18"/>
        <v>0.94635457981344306</v>
      </c>
      <c r="O90" s="22">
        <f t="shared" si="18"/>
        <v>0.94162280691437594</v>
      </c>
      <c r="P90" s="22">
        <f t="shared" si="18"/>
        <v>0.93691469287980411</v>
      </c>
      <c r="Q90" s="22">
        <f t="shared" si="18"/>
        <v>0.93223011941540512</v>
      </c>
      <c r="R90" s="22">
        <f t="shared" si="18"/>
        <v>0.92756896881832807</v>
      </c>
      <c r="S90" s="22">
        <f t="shared" si="18"/>
        <v>0.92293112397423638</v>
      </c>
      <c r="T90" s="22">
        <f t="shared" si="18"/>
        <v>0.9183164683543652</v>
      </c>
      <c r="U90" s="22">
        <f t="shared" si="18"/>
        <v>0.91372488601259338</v>
      </c>
      <c r="V90" s="22">
        <f t="shared" si="18"/>
        <v>0.90915626158253038</v>
      </c>
      <c r="W90" s="22">
        <f t="shared" si="18"/>
        <v>0.90461048027461777</v>
      </c>
      <c r="X90" s="22">
        <f t="shared" si="18"/>
        <v>0.90008742787324469</v>
      </c>
      <c r="Y90" s="22">
        <f t="shared" si="18"/>
        <v>0.89558699073387849</v>
      </c>
      <c r="Z90" s="22">
        <f t="shared" si="18"/>
        <v>0.89110905578020905</v>
      </c>
      <c r="AA90" s="22">
        <f t="shared" si="18"/>
        <v>0.88665351050130803</v>
      </c>
      <c r="AB90" s="22">
        <f t="shared" si="18"/>
        <v>0.88222024294880153</v>
      </c>
      <c r="AC90" s="22">
        <f t="shared" si="18"/>
        <v>0.87780914173405755</v>
      </c>
      <c r="AD90" s="22">
        <f t="shared" si="18"/>
        <v>0.87342009602538717</v>
      </c>
      <c r="AE90" s="22">
        <f t="shared" si="18"/>
        <v>0.86905299554526039</v>
      </c>
      <c r="AF90" s="22">
        <f t="shared" si="18"/>
        <v>0.86470773056753414</v>
      </c>
      <c r="AG90" s="22">
        <f t="shared" si="18"/>
        <v>0.86038419191469639</v>
      </c>
    </row>
    <row r="91" spans="1:33" ht="14.25" x14ac:dyDescent="0.45">
      <c r="A91" s="69"/>
      <c r="B91" s="20" t="s">
        <v>50</v>
      </c>
      <c r="C91" s="27">
        <f>C$89*C$90</f>
        <v>0</v>
      </c>
      <c r="D91" s="27">
        <f>D$89*D$90</f>
        <v>40426312.773791455</v>
      </c>
      <c r="E91" s="27">
        <f t="shared" ref="E91:AG91" ca="1" si="19">E$89*E$90</f>
        <v>79432461.470727786</v>
      </c>
      <c r="F91" s="27">
        <f t="shared" ca="1" si="19"/>
        <v>78033033.994843498</v>
      </c>
      <c r="G91" s="27">
        <f t="shared" ca="1" si="19"/>
        <v>76654109.527567744</v>
      </c>
      <c r="H91" s="27">
        <f t="shared" ca="1" si="19"/>
        <v>94119319.871111587</v>
      </c>
      <c r="I91" s="27">
        <f t="shared" ca="1" si="19"/>
        <v>92446052.9667404</v>
      </c>
      <c r="J91" s="27">
        <f t="shared" ca="1" si="19"/>
        <v>90797549.61417222</v>
      </c>
      <c r="K91" s="27">
        <f t="shared" ca="1" si="19"/>
        <v>89173525.085761473</v>
      </c>
      <c r="L91" s="27">
        <f t="shared" ca="1" si="19"/>
        <v>87573696.531950668</v>
      </c>
      <c r="M91" s="27">
        <f t="shared" ca="1" si="19"/>
        <v>85997783.003491268</v>
      </c>
      <c r="N91" s="27">
        <f t="shared" ca="1" si="19"/>
        <v>84445505.472367182</v>
      </c>
      <c r="O91" s="27">
        <f t="shared" ca="1" si="19"/>
        <v>82916586.851456612</v>
      </c>
      <c r="P91" s="27">
        <f t="shared" ca="1" si="19"/>
        <v>81410752.012969792</v>
      </c>
      <c r="Q91" s="27">
        <f t="shared" ca="1" si="19"/>
        <v>79927727.805695564</v>
      </c>
      <c r="R91" s="27">
        <f t="shared" ca="1" si="19"/>
        <v>78467243.071095943</v>
      </c>
      <c r="S91" s="27">
        <f t="shared" ca="1" si="19"/>
        <v>77029028.658277199</v>
      </c>
      <c r="T91" s="27">
        <f t="shared" ca="1" si="19"/>
        <v>75612817.437875509</v>
      </c>
      <c r="U91" s="27">
        <f t="shared" ca="1" si="19"/>
        <v>74218344.31488502</v>
      </c>
      <c r="V91" s="27">
        <f t="shared" ca="1" si="19"/>
        <v>72845346.24046357</v>
      </c>
      <c r="W91" s="27">
        <f t="shared" ca="1" si="19"/>
        <v>100090987.11184104</v>
      </c>
      <c r="X91" s="27">
        <f t="shared" ca="1" si="19"/>
        <v>98227826.671354085</v>
      </c>
      <c r="Y91" s="27">
        <f t="shared" ca="1" si="19"/>
        <v>82623123.279565156</v>
      </c>
      <c r="Z91" s="27">
        <f t="shared" ca="1" si="19"/>
        <v>81075498.775262445</v>
      </c>
      <c r="AA91" s="27">
        <f t="shared" ca="1" si="19"/>
        <v>79552103.281490862</v>
      </c>
      <c r="AB91" s="27">
        <f t="shared" ca="1" si="19"/>
        <v>78052636.105220914</v>
      </c>
      <c r="AC91" s="27">
        <f t="shared" ca="1" si="19"/>
        <v>76576799.076560631</v>
      </c>
      <c r="AD91" s="27">
        <f t="shared" ca="1" si="19"/>
        <v>75124296.55434607</v>
      </c>
      <c r="AE91" s="27">
        <f t="shared" ca="1" si="19"/>
        <v>73694835.430803493</v>
      </c>
      <c r="AF91" s="27">
        <f t="shared" ca="1" si="19"/>
        <v>72288125.135314569</v>
      </c>
      <c r="AG91" s="27">
        <f t="shared" ca="1" si="19"/>
        <v>70903877.637312204</v>
      </c>
    </row>
    <row r="92" spans="1:33" ht="14.25" x14ac:dyDescent="0.45">
      <c r="A92" s="69"/>
      <c r="B92" s="20" t="s">
        <v>2</v>
      </c>
      <c r="C92" s="6">
        <f t="shared" ref="C92:AG92" ca="1" si="20">C$91*C$73</f>
        <v>0</v>
      </c>
      <c r="D92" s="6">
        <f t="shared" ca="1" si="20"/>
        <v>3626240.2558090934</v>
      </c>
      <c r="E92" s="6">
        <f t="shared" ca="1" si="20"/>
        <v>7125091.7939242823</v>
      </c>
      <c r="F92" s="6">
        <f t="shared" ca="1" si="20"/>
        <v>6999563.1493374621</v>
      </c>
      <c r="G92" s="6">
        <f t="shared" ca="1" si="20"/>
        <v>7559850.5350076444</v>
      </c>
      <c r="H92" s="6">
        <f t="shared" ca="1" si="20"/>
        <v>9282320.2182824388</v>
      </c>
      <c r="I92" s="6">
        <f t="shared" ca="1" si="20"/>
        <v>9117297.7846492901</v>
      </c>
      <c r="J92" s="6">
        <f t="shared" ca="1" si="20"/>
        <v>8954717.604295196</v>
      </c>
      <c r="K92" s="6">
        <f t="shared" ca="1" si="20"/>
        <v>8794551.5965542011</v>
      </c>
      <c r="L92" s="6">
        <f t="shared" ca="1" si="20"/>
        <v>8636771.8659828417</v>
      </c>
      <c r="M92" s="6">
        <f t="shared" ca="1" si="20"/>
        <v>8481350.7045516334</v>
      </c>
      <c r="N92" s="6">
        <f t="shared" ca="1" si="20"/>
        <v>8328260.5937086083</v>
      </c>
      <c r="O92" s="6">
        <f t="shared" ca="1" si="20"/>
        <v>8177474.2063184176</v>
      </c>
      <c r="P92" s="6">
        <f t="shared" ca="1" si="20"/>
        <v>8028964.4084807206</v>
      </c>
      <c r="Q92" s="6">
        <f t="shared" ca="1" si="20"/>
        <v>7882704.2612310899</v>
      </c>
      <c r="R92" s="6">
        <f t="shared" ca="1" si="20"/>
        <v>7738667.0221283045</v>
      </c>
      <c r="S92" s="6">
        <f t="shared" ca="1" si="20"/>
        <v>7596826.1467308374</v>
      </c>
      <c r="T92" s="6">
        <f t="shared" ca="1" si="20"/>
        <v>7457155.2899663076</v>
      </c>
      <c r="U92" s="6">
        <f t="shared" ca="1" si="20"/>
        <v>7319628.3073966103</v>
      </c>
      <c r="V92" s="6">
        <f t="shared" ca="1" si="20"/>
        <v>7184219.2563822409</v>
      </c>
      <c r="W92" s="6">
        <f t="shared" ca="1" si="20"/>
        <v>14340368.727114029</v>
      </c>
      <c r="X92" s="6">
        <f t="shared" ca="1" si="20"/>
        <v>14073427.532054177</v>
      </c>
      <c r="Y92" s="6">
        <f t="shared" ca="1" si="20"/>
        <v>8723840.6011981852</v>
      </c>
      <c r="Z92" s="6">
        <f t="shared" ca="1" si="20"/>
        <v>8560433.2044533025</v>
      </c>
      <c r="AA92" s="6">
        <f t="shared" ca="1" si="20"/>
        <v>8399584.050696684</v>
      </c>
      <c r="AB92" s="6">
        <f t="shared" ca="1" si="20"/>
        <v>8241261.3909704676</v>
      </c>
      <c r="AC92" s="6">
        <f t="shared" ca="1" si="20"/>
        <v>8085433.742724658</v>
      </c>
      <c r="AD92" s="6">
        <f t="shared" ca="1" si="20"/>
        <v>7932069.8904073965</v>
      </c>
      <c r="AE92" s="6">
        <f t="shared" ca="1" si="20"/>
        <v>7781138.8859572252</v>
      </c>
      <c r="AF92" s="6">
        <f t="shared" ca="1" si="20"/>
        <v>7632610.0492006391</v>
      </c>
      <c r="AG92" s="6">
        <f t="shared" ca="1" si="20"/>
        <v>7486452.9681578465</v>
      </c>
    </row>
    <row r="93" spans="1:33" ht="14.25" x14ac:dyDescent="0.45">
      <c r="A93" s="69"/>
      <c r="B93" s="20" t="s">
        <v>102</v>
      </c>
      <c r="C93" s="6">
        <f>(ROUND(C$75+MAX(C$76,0),0)*$C$30)</f>
        <v>12265527.735192733</v>
      </c>
      <c r="D93" s="6">
        <f ca="1">(ROUND(D$75+MAX(D$76,0),0)*($C$30*POWER(C$83,$C$68)))</f>
        <v>10286297.085459789</v>
      </c>
      <c r="E93" s="6">
        <f t="shared" ref="E93:AG93" ca="1" si="21">(ROUND(E$75+MAX(E$76,0),0)*($C$30*POWER(D$83,$C$68)))</f>
        <v>0</v>
      </c>
      <c r="F93" s="6">
        <f t="shared" ca="1" si="21"/>
        <v>0</v>
      </c>
      <c r="G93" s="6">
        <f t="shared" ca="1" si="21"/>
        <v>4709941.1409757556</v>
      </c>
      <c r="H93" s="6">
        <f t="shared" ca="1" si="21"/>
        <v>0</v>
      </c>
      <c r="I93" s="6">
        <f t="shared" ca="1" si="21"/>
        <v>0</v>
      </c>
      <c r="J93" s="6">
        <f t="shared" ca="1" si="21"/>
        <v>0</v>
      </c>
      <c r="K93" s="6">
        <f t="shared" ca="1" si="21"/>
        <v>0</v>
      </c>
      <c r="L93" s="6">
        <f t="shared" ca="1" si="21"/>
        <v>0</v>
      </c>
      <c r="M93" s="6">
        <f t="shared" ca="1" si="21"/>
        <v>0</v>
      </c>
      <c r="N93" s="6">
        <f t="shared" ca="1" si="21"/>
        <v>0</v>
      </c>
      <c r="O93" s="6">
        <f t="shared" ca="1" si="21"/>
        <v>0</v>
      </c>
      <c r="P93" s="6">
        <f t="shared" ca="1" si="21"/>
        <v>0</v>
      </c>
      <c r="Q93" s="6">
        <f t="shared" ca="1" si="21"/>
        <v>0</v>
      </c>
      <c r="R93" s="6">
        <f t="shared" ca="1" si="21"/>
        <v>0</v>
      </c>
      <c r="S93" s="6">
        <f t="shared" ca="1" si="21"/>
        <v>0</v>
      </c>
      <c r="T93" s="6">
        <f t="shared" ca="1" si="21"/>
        <v>0</v>
      </c>
      <c r="U93" s="6">
        <f t="shared" ca="1" si="21"/>
        <v>0</v>
      </c>
      <c r="V93" s="6">
        <f t="shared" ca="1" si="21"/>
        <v>9156794.0853967145</v>
      </c>
      <c r="W93" s="6">
        <f t="shared" ca="1" si="21"/>
        <v>0</v>
      </c>
      <c r="X93" s="6">
        <f t="shared" ca="1" si="21"/>
        <v>0</v>
      </c>
      <c r="Y93" s="6">
        <f t="shared" ca="1" si="21"/>
        <v>0</v>
      </c>
      <c r="Z93" s="6">
        <f t="shared" ca="1" si="21"/>
        <v>0</v>
      </c>
      <c r="AA93" s="6">
        <f t="shared" ca="1" si="21"/>
        <v>0</v>
      </c>
      <c r="AB93" s="6">
        <f t="shared" ca="1" si="21"/>
        <v>0</v>
      </c>
      <c r="AC93" s="6">
        <f t="shared" ca="1" si="21"/>
        <v>0</v>
      </c>
      <c r="AD93" s="6">
        <f t="shared" ca="1" si="21"/>
        <v>0</v>
      </c>
      <c r="AE93" s="6">
        <f t="shared" ca="1" si="21"/>
        <v>0</v>
      </c>
      <c r="AF93" s="6">
        <f t="shared" ca="1" si="21"/>
        <v>0</v>
      </c>
      <c r="AG93" s="6">
        <f t="shared" ca="1" si="21"/>
        <v>0</v>
      </c>
    </row>
    <row r="94" spans="1:33" ht="14.25" x14ac:dyDescent="0.45">
      <c r="A94" s="69"/>
      <c r="B94" s="174" t="s">
        <v>128</v>
      </c>
      <c r="C94" s="178">
        <f>0</f>
        <v>0</v>
      </c>
      <c r="D94" s="178">
        <f ca="1">IF($J$1=1,D$82*$C$22,D$82*($C$30*$C$24)*POWER(C$83,$C$68))</f>
        <v>0</v>
      </c>
      <c r="E94" s="178">
        <f t="shared" ref="E94:AG94" ca="1" si="22">IF($J$1=1,E$82*$C$22,E$82*($C$30*$C$24)*POWER(D$83,$C$68))</f>
        <v>0</v>
      </c>
      <c r="F94" s="178">
        <f t="shared" ca="1" si="22"/>
        <v>0</v>
      </c>
      <c r="G94" s="178">
        <f t="shared" ca="1" si="22"/>
        <v>0</v>
      </c>
      <c r="H94" s="178">
        <f t="shared" ca="1" si="22"/>
        <v>0</v>
      </c>
      <c r="I94" s="178">
        <f t="shared" ca="1" si="22"/>
        <v>0</v>
      </c>
      <c r="J94" s="178">
        <f t="shared" ca="1" si="22"/>
        <v>0</v>
      </c>
      <c r="K94" s="178">
        <f t="shared" ca="1" si="22"/>
        <v>0</v>
      </c>
      <c r="L94" s="178">
        <f t="shared" ca="1" si="22"/>
        <v>0</v>
      </c>
      <c r="M94" s="178">
        <f t="shared" ca="1" si="22"/>
        <v>0</v>
      </c>
      <c r="N94" s="178">
        <f t="shared" ca="1" si="22"/>
        <v>0</v>
      </c>
      <c r="O94" s="178">
        <f t="shared" ca="1" si="22"/>
        <v>0</v>
      </c>
      <c r="P94" s="178">
        <f t="shared" ca="1" si="22"/>
        <v>0</v>
      </c>
      <c r="Q94" s="178">
        <f t="shared" ca="1" si="22"/>
        <v>0</v>
      </c>
      <c r="R94" s="178">
        <f t="shared" ca="1" si="22"/>
        <v>0</v>
      </c>
      <c r="S94" s="178">
        <f t="shared" ca="1" si="22"/>
        <v>0</v>
      </c>
      <c r="T94" s="178">
        <f t="shared" ca="1" si="22"/>
        <v>0</v>
      </c>
      <c r="U94" s="178">
        <f t="shared" ca="1" si="22"/>
        <v>0</v>
      </c>
      <c r="V94" s="178">
        <f t="shared" ca="1" si="22"/>
        <v>0</v>
      </c>
      <c r="W94" s="178">
        <f t="shared" ca="1" si="22"/>
        <v>0</v>
      </c>
      <c r="X94" s="178">
        <f t="shared" ca="1" si="22"/>
        <v>0</v>
      </c>
      <c r="Y94" s="178">
        <f t="shared" ca="1" si="22"/>
        <v>0</v>
      </c>
      <c r="Z94" s="178">
        <f t="shared" ca="1" si="22"/>
        <v>0</v>
      </c>
      <c r="AA94" s="178">
        <f t="shared" ca="1" si="22"/>
        <v>0</v>
      </c>
      <c r="AB94" s="178">
        <f t="shared" ca="1" si="22"/>
        <v>0</v>
      </c>
      <c r="AC94" s="178">
        <f t="shared" ca="1" si="22"/>
        <v>0</v>
      </c>
      <c r="AD94" s="178">
        <f t="shared" ca="1" si="22"/>
        <v>0</v>
      </c>
      <c r="AE94" s="178">
        <f t="shared" ca="1" si="22"/>
        <v>0</v>
      </c>
      <c r="AF94" s="178">
        <f t="shared" ca="1" si="22"/>
        <v>0</v>
      </c>
      <c r="AG94" s="178">
        <f t="shared" ca="1" si="22"/>
        <v>0</v>
      </c>
    </row>
    <row r="95" spans="1:33" ht="14.25" x14ac:dyDescent="0.45">
      <c r="A95" s="69"/>
      <c r="B95" s="20" t="s">
        <v>103</v>
      </c>
      <c r="C95" s="6">
        <f>$C$29+($C$31*ROUND(C$75+MAX(C$76,0),0))</f>
        <v>16156696.102972042</v>
      </c>
      <c r="D95" s="6">
        <f ca="1">$C$31*(ROUND(D$75+MAX(D$76,0),0))</f>
        <v>12759642.011759322</v>
      </c>
      <c r="E95" s="6">
        <f t="shared" ref="E95:AG95" ca="1" si="23">$C$31*(ROUND(E$75+MAX(E$76,0),0))</f>
        <v>0</v>
      </c>
      <c r="F95" s="6">
        <f t="shared" ca="1" si="23"/>
        <v>0</v>
      </c>
      <c r="G95" s="6">
        <f t="shared" ca="1" si="23"/>
        <v>6379821.0058796611</v>
      </c>
      <c r="H95" s="6">
        <f t="shared" ca="1" si="23"/>
        <v>0</v>
      </c>
      <c r="I95" s="6">
        <f t="shared" ca="1" si="23"/>
        <v>0</v>
      </c>
      <c r="J95" s="6">
        <f t="shared" ca="1" si="23"/>
        <v>0</v>
      </c>
      <c r="K95" s="6">
        <f t="shared" ca="1" si="23"/>
        <v>0</v>
      </c>
      <c r="L95" s="6">
        <f t="shared" ca="1" si="23"/>
        <v>0</v>
      </c>
      <c r="M95" s="6">
        <f t="shared" ca="1" si="23"/>
        <v>0</v>
      </c>
      <c r="N95" s="6">
        <f t="shared" ca="1" si="23"/>
        <v>0</v>
      </c>
      <c r="O95" s="6">
        <f t="shared" ca="1" si="23"/>
        <v>0</v>
      </c>
      <c r="P95" s="6">
        <f t="shared" ca="1" si="23"/>
        <v>0</v>
      </c>
      <c r="Q95" s="6">
        <f t="shared" ca="1" si="23"/>
        <v>0</v>
      </c>
      <c r="R95" s="6">
        <f t="shared" ca="1" si="23"/>
        <v>0</v>
      </c>
      <c r="S95" s="6">
        <f t="shared" ca="1" si="23"/>
        <v>0</v>
      </c>
      <c r="T95" s="6">
        <f t="shared" ca="1" si="23"/>
        <v>0</v>
      </c>
      <c r="U95" s="6">
        <f t="shared" ca="1" si="23"/>
        <v>0</v>
      </c>
      <c r="V95" s="6">
        <f t="shared" ca="1" si="23"/>
        <v>12759642.011759322</v>
      </c>
      <c r="W95" s="6">
        <f t="shared" ca="1" si="23"/>
        <v>0</v>
      </c>
      <c r="X95" s="6">
        <f t="shared" ca="1" si="23"/>
        <v>0</v>
      </c>
      <c r="Y95" s="6">
        <f t="shared" ca="1" si="23"/>
        <v>0</v>
      </c>
      <c r="Z95" s="6">
        <f t="shared" ca="1" si="23"/>
        <v>0</v>
      </c>
      <c r="AA95" s="6">
        <f t="shared" ca="1" si="23"/>
        <v>0</v>
      </c>
      <c r="AB95" s="6">
        <f t="shared" ca="1" si="23"/>
        <v>0</v>
      </c>
      <c r="AC95" s="6">
        <f t="shared" ca="1" si="23"/>
        <v>0</v>
      </c>
      <c r="AD95" s="6">
        <f t="shared" ca="1" si="23"/>
        <v>0</v>
      </c>
      <c r="AE95" s="6">
        <f t="shared" ca="1" si="23"/>
        <v>0</v>
      </c>
      <c r="AF95" s="6">
        <f t="shared" ca="1" si="23"/>
        <v>0</v>
      </c>
      <c r="AG95" s="6">
        <f t="shared" ca="1" si="23"/>
        <v>0</v>
      </c>
    </row>
    <row r="96" spans="1:33" ht="14.25" x14ac:dyDescent="0.45">
      <c r="A96" s="69"/>
      <c r="B96" s="20" t="s">
        <v>17</v>
      </c>
      <c r="C96" s="7">
        <f>0</f>
        <v>0</v>
      </c>
      <c r="D96" s="6">
        <f t="shared" ref="D96:AG96" si="24">C$78*$C$52</f>
        <v>926000.80768378591</v>
      </c>
      <c r="E96" s="6">
        <f t="shared" ca="1" si="24"/>
        <v>1852001.6153675718</v>
      </c>
      <c r="F96" s="6">
        <f t="shared" ca="1" si="24"/>
        <v>1852001.6153675718</v>
      </c>
      <c r="G96" s="6">
        <f t="shared" ca="1" si="24"/>
        <v>1852001.6153675718</v>
      </c>
      <c r="H96" s="6">
        <f t="shared" ca="1" si="24"/>
        <v>2315002.019209465</v>
      </c>
      <c r="I96" s="6">
        <f t="shared" ca="1" si="24"/>
        <v>2315002.019209465</v>
      </c>
      <c r="J96" s="6">
        <f t="shared" ca="1" si="24"/>
        <v>2315002.019209465</v>
      </c>
      <c r="K96" s="6">
        <f t="shared" ca="1" si="24"/>
        <v>2315002.019209465</v>
      </c>
      <c r="L96" s="6">
        <f t="shared" ca="1" si="24"/>
        <v>2315002.019209465</v>
      </c>
      <c r="M96" s="6">
        <f t="shared" ca="1" si="24"/>
        <v>2315002.019209465</v>
      </c>
      <c r="N96" s="6">
        <f t="shared" ca="1" si="24"/>
        <v>2315002.019209465</v>
      </c>
      <c r="O96" s="6">
        <f t="shared" ca="1" si="24"/>
        <v>2315002.019209465</v>
      </c>
      <c r="P96" s="6">
        <f t="shared" ca="1" si="24"/>
        <v>2315002.019209465</v>
      </c>
      <c r="Q96" s="6">
        <f t="shared" ca="1" si="24"/>
        <v>2315002.019209465</v>
      </c>
      <c r="R96" s="6">
        <f t="shared" ca="1" si="24"/>
        <v>2315002.019209465</v>
      </c>
      <c r="S96" s="6">
        <f t="shared" ca="1" si="24"/>
        <v>2315002.019209465</v>
      </c>
      <c r="T96" s="6">
        <f t="shared" ca="1" si="24"/>
        <v>2315002.019209465</v>
      </c>
      <c r="U96" s="6">
        <f t="shared" ca="1" si="24"/>
        <v>2315002.019209465</v>
      </c>
      <c r="V96" s="6">
        <f t="shared" ca="1" si="24"/>
        <v>2315002.019209465</v>
      </c>
      <c r="W96" s="6">
        <f t="shared" ca="1" si="24"/>
        <v>3241002.8268932505</v>
      </c>
      <c r="X96" s="6">
        <f t="shared" ca="1" si="24"/>
        <v>3241002.8268932505</v>
      </c>
      <c r="Y96" s="6">
        <f t="shared" ca="1" si="24"/>
        <v>2778002.4230513577</v>
      </c>
      <c r="Z96" s="6">
        <f t="shared" ca="1" si="24"/>
        <v>2778002.4230513577</v>
      </c>
      <c r="AA96" s="6">
        <f t="shared" ca="1" si="24"/>
        <v>2778002.4230513577</v>
      </c>
      <c r="AB96" s="6">
        <f t="shared" ca="1" si="24"/>
        <v>2778002.4230513577</v>
      </c>
      <c r="AC96" s="6">
        <f t="shared" ca="1" si="24"/>
        <v>2778002.4230513577</v>
      </c>
      <c r="AD96" s="6">
        <f t="shared" ca="1" si="24"/>
        <v>2778002.4230513577</v>
      </c>
      <c r="AE96" s="6">
        <f t="shared" ca="1" si="24"/>
        <v>2778002.4230513577</v>
      </c>
      <c r="AF96" s="6">
        <f t="shared" ca="1" si="24"/>
        <v>2778002.4230513577</v>
      </c>
      <c r="AG96" s="6">
        <f t="shared" ca="1" si="24"/>
        <v>2778002.4230513577</v>
      </c>
    </row>
    <row r="97" spans="1:33" ht="14.25" x14ac:dyDescent="0.45">
      <c r="A97" s="69"/>
      <c r="B97" s="20" t="s">
        <v>3</v>
      </c>
      <c r="C97" s="7">
        <f ca="1">C92</f>
        <v>0</v>
      </c>
      <c r="D97" s="7">
        <f ca="1">D$92-(SUM(D$93:D$96))</f>
        <v>-20345699.649093799</v>
      </c>
      <c r="E97" s="7">
        <f t="shared" ref="E97:AG97" ca="1" si="25">E$92-(SUM(E$93:E$96))</f>
        <v>5273090.1785567105</v>
      </c>
      <c r="F97" s="7">
        <f t="shared" ca="1" si="25"/>
        <v>5147561.5339698903</v>
      </c>
      <c r="G97" s="7">
        <f t="shared" ca="1" si="25"/>
        <v>-5381913.2272153459</v>
      </c>
      <c r="H97" s="7">
        <f t="shared" ca="1" si="25"/>
        <v>6967318.1990729738</v>
      </c>
      <c r="I97" s="7">
        <f t="shared" ca="1" si="25"/>
        <v>6802295.7654398251</v>
      </c>
      <c r="J97" s="7">
        <f t="shared" ca="1" si="25"/>
        <v>6639715.585085731</v>
      </c>
      <c r="K97" s="7">
        <f t="shared" ca="1" si="25"/>
        <v>6479549.5773447361</v>
      </c>
      <c r="L97" s="7">
        <f t="shared" ca="1" si="25"/>
        <v>6321769.8467733767</v>
      </c>
      <c r="M97" s="7">
        <f t="shared" ca="1" si="25"/>
        <v>6166348.6853421684</v>
      </c>
      <c r="N97" s="7">
        <f t="shared" ca="1" si="25"/>
        <v>6013258.5744991433</v>
      </c>
      <c r="O97" s="7">
        <f t="shared" ca="1" si="25"/>
        <v>5862472.1871089526</v>
      </c>
      <c r="P97" s="7">
        <f t="shared" ca="1" si="25"/>
        <v>5713962.3892712556</v>
      </c>
      <c r="Q97" s="7">
        <f t="shared" ca="1" si="25"/>
        <v>5567702.2420216249</v>
      </c>
      <c r="R97" s="7">
        <f t="shared" ca="1" si="25"/>
        <v>5423665.0029188395</v>
      </c>
      <c r="S97" s="7">
        <f t="shared" ca="1" si="25"/>
        <v>5281824.1275213724</v>
      </c>
      <c r="T97" s="7">
        <f t="shared" ca="1" si="25"/>
        <v>5142153.2707568426</v>
      </c>
      <c r="U97" s="7">
        <f t="shared" ca="1" si="25"/>
        <v>5004626.2881871453</v>
      </c>
      <c r="V97" s="7">
        <f t="shared" ca="1" si="25"/>
        <v>-17047218.859983258</v>
      </c>
      <c r="W97" s="7">
        <f t="shared" ca="1" si="25"/>
        <v>11099365.900220778</v>
      </c>
      <c r="X97" s="7">
        <f t="shared" ca="1" si="25"/>
        <v>10832424.705160927</v>
      </c>
      <c r="Y97" s="7">
        <f t="shared" ca="1" si="25"/>
        <v>5945838.178146828</v>
      </c>
      <c r="Z97" s="7">
        <f t="shared" ca="1" si="25"/>
        <v>5782430.7814019453</v>
      </c>
      <c r="AA97" s="7">
        <f t="shared" ca="1" si="25"/>
        <v>5621581.6276453268</v>
      </c>
      <c r="AB97" s="7">
        <f t="shared" ca="1" si="25"/>
        <v>5463258.9679191094</v>
      </c>
      <c r="AC97" s="7">
        <f t="shared" ca="1" si="25"/>
        <v>5307431.3196732998</v>
      </c>
      <c r="AD97" s="7">
        <f t="shared" ca="1" si="25"/>
        <v>5154067.4673560392</v>
      </c>
      <c r="AE97" s="7">
        <f t="shared" ca="1" si="25"/>
        <v>5003136.462905867</v>
      </c>
      <c r="AF97" s="7">
        <f t="shared" ca="1" si="25"/>
        <v>4854607.6261492819</v>
      </c>
      <c r="AG97" s="7">
        <f t="shared" ca="1" si="25"/>
        <v>4708450.5451064892</v>
      </c>
    </row>
    <row r="98" spans="1:33" ht="14.25" x14ac:dyDescent="0.45">
      <c r="A98" s="69"/>
      <c r="B98" s="20" t="s">
        <v>4</v>
      </c>
      <c r="C98" s="7">
        <f t="shared" ref="C98:AG98" ca="1" si="26">C$97/(1+$C$59)^C$71</f>
        <v>0</v>
      </c>
      <c r="D98" s="7">
        <f t="shared" ca="1" si="26"/>
        <v>-19014672.569246542</v>
      </c>
      <c r="E98" s="7">
        <f t="shared" ca="1" si="26"/>
        <v>4605721.1796285352</v>
      </c>
      <c r="F98" s="7">
        <f t="shared" ca="1" si="26"/>
        <v>4201943.5513446387</v>
      </c>
      <c r="G98" s="7">
        <f t="shared" ca="1" si="26"/>
        <v>-4105835.832697832</v>
      </c>
      <c r="H98" s="7">
        <f t="shared" ca="1" si="26"/>
        <v>4967601.5840040725</v>
      </c>
      <c r="I98" s="7">
        <f t="shared" ca="1" si="26"/>
        <v>4532656.887400819</v>
      </c>
      <c r="J98" s="7">
        <f t="shared" ca="1" si="26"/>
        <v>4134881.1667992356</v>
      </c>
      <c r="K98" s="7">
        <f t="shared" ca="1" si="26"/>
        <v>3771156.8474951829</v>
      </c>
      <c r="L98" s="7">
        <f t="shared" ca="1" si="26"/>
        <v>3438623.9325110586</v>
      </c>
      <c r="M98" s="7">
        <f t="shared" ca="1" si="26"/>
        <v>3134658.9892495391</v>
      </c>
      <c r="N98" s="7">
        <f t="shared" ca="1" si="26"/>
        <v>2856855.831560431</v>
      </c>
      <c r="O98" s="7">
        <f t="shared" ca="1" si="26"/>
        <v>2603007.7617925643</v>
      </c>
      <c r="P98" s="7">
        <f t="shared" ca="1" si="26"/>
        <v>2371091.2481198157</v>
      </c>
      <c r="Q98" s="7">
        <f t="shared" ca="1" si="26"/>
        <v>2159250.9223068007</v>
      </c>
      <c r="R98" s="7">
        <f t="shared" ca="1" si="26"/>
        <v>1965785.7921815005</v>
      </c>
      <c r="S98" s="7">
        <f t="shared" ca="1" si="26"/>
        <v>1789136.5714683186</v>
      </c>
      <c r="T98" s="7">
        <f t="shared" ca="1" si="26"/>
        <v>1627874.0373628777</v>
      </c>
      <c r="U98" s="7">
        <f t="shared" ca="1" si="26"/>
        <v>1480688.3333490724</v>
      </c>
      <c r="V98" s="7">
        <f t="shared" ca="1" si="26"/>
        <v>-4713698.0694449143</v>
      </c>
      <c r="W98" s="7">
        <f t="shared" ca="1" si="26"/>
        <v>2868287.0678013116</v>
      </c>
      <c r="X98" s="7">
        <f t="shared" ca="1" si="26"/>
        <v>2616172.3274429929</v>
      </c>
      <c r="Y98" s="7">
        <f t="shared" ca="1" si="26"/>
        <v>1342053.9548339008</v>
      </c>
      <c r="Z98" s="7">
        <f t="shared" ca="1" si="26"/>
        <v>1219785.7514961599</v>
      </c>
      <c r="AA98" s="7">
        <f t="shared" ca="1" si="26"/>
        <v>1108275.8166565292</v>
      </c>
      <c r="AB98" s="7">
        <f t="shared" ca="1" si="26"/>
        <v>1006600.9714300954</v>
      </c>
      <c r="AC98" s="7">
        <f t="shared" ca="1" si="26"/>
        <v>913915.75271549553</v>
      </c>
      <c r="AD98" s="7">
        <f t="shared" ca="1" si="26"/>
        <v>829445.97061270196</v>
      </c>
      <c r="AE98" s="7">
        <f t="shared" ca="1" si="26"/>
        <v>752482.7931116973</v>
      </c>
      <c r="AF98" s="7">
        <f t="shared" ca="1" si="26"/>
        <v>682377.31537739199</v>
      </c>
      <c r="AG98" s="7">
        <f t="shared" ca="1" si="26"/>
        <v>618535.57437559636</v>
      </c>
    </row>
    <row r="99" spans="1:33" ht="13.15" x14ac:dyDescent="0.4">
      <c r="A99" s="69"/>
      <c r="B99" s="82" t="s">
        <v>6</v>
      </c>
      <c r="C99" s="138">
        <f ca="1">SUMIF(D71:AG71,TEXT(C35+1,"&lt;0"),D98:AG98)</f>
        <v>35764661.461039051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33" ht="13.15" x14ac:dyDescent="0.4">
      <c r="A100" s="69"/>
      <c r="B100" s="82" t="s">
        <v>8</v>
      </c>
      <c r="C100" s="138">
        <f>SUM(C93:C96)</f>
        <v>28422223.838164777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33" ht="13.15" x14ac:dyDescent="0.4">
      <c r="A101" s="69"/>
      <c r="B101" s="5" t="s">
        <v>7</v>
      </c>
      <c r="C101" s="138">
        <f ca="1">C99-C100</f>
        <v>7342437.6228742748</v>
      </c>
      <c r="D101" s="2"/>
      <c r="E101" s="295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33" x14ac:dyDescent="0.35">
      <c r="D102" s="137"/>
      <c r="E102" s="137"/>
      <c r="P102" s="84"/>
    </row>
    <row r="103" spans="1:33" x14ac:dyDescent="0.35">
      <c r="E103" s="312"/>
      <c r="F103" s="1"/>
    </row>
    <row r="104" spans="1:33" x14ac:dyDescent="0.35">
      <c r="Z104" s="142"/>
    </row>
    <row r="106" spans="1:33" x14ac:dyDescent="0.35">
      <c r="Z106" s="84"/>
    </row>
    <row r="653" spans="7:7" x14ac:dyDescent="0.35">
      <c r="G653" s="313">
        <f>C7-(10)</f>
        <v>148.1641003569674</v>
      </c>
    </row>
  </sheetData>
  <mergeCells count="11">
    <mergeCell ref="F19:H19"/>
    <mergeCell ref="F3:H3"/>
    <mergeCell ref="F7:H7"/>
    <mergeCell ref="F8:H8"/>
    <mergeCell ref="F10:H10"/>
    <mergeCell ref="F18:H18"/>
    <mergeCell ref="F33:H33"/>
    <mergeCell ref="F47:H47"/>
    <mergeCell ref="F51:H51"/>
    <mergeCell ref="F54:H54"/>
    <mergeCell ref="F59:H59"/>
  </mergeCells>
  <hyperlinks>
    <hyperlink ref="F58" r:id="rId1" xr:uid="{1C57EED9-1FAD-474B-BF01-16B40DCB23B6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A782B-4EA7-4651-8269-017B759B751A}">
  <sheetPr codeName="Sheet15"/>
  <dimension ref="A1:AG5020"/>
  <sheetViews>
    <sheetView zoomScale="70" zoomScaleNormal="70" workbookViewId="0">
      <selection activeCell="F9" sqref="F9"/>
    </sheetView>
  </sheetViews>
  <sheetFormatPr defaultColWidth="8.73046875" defaultRowHeight="12.75" x14ac:dyDescent="0.35"/>
  <cols>
    <col min="1" max="1" width="29.265625" style="145" customWidth="1"/>
    <col min="2" max="2" width="16.265625" style="145" customWidth="1"/>
    <col min="3" max="3" width="16.3984375" style="145" customWidth="1"/>
    <col min="4" max="33" width="20.73046875" style="145" customWidth="1"/>
    <col min="34" max="16384" width="8.73046875" style="145"/>
  </cols>
  <sheetData>
    <row r="1" spans="1:9" ht="20.65" x14ac:dyDescent="0.6">
      <c r="A1" s="173" t="s">
        <v>198</v>
      </c>
      <c r="B1" s="173"/>
      <c r="C1" s="150"/>
      <c r="F1" s="70"/>
    </row>
    <row r="2" spans="1:9" ht="13.15" x14ac:dyDescent="0.4">
      <c r="A2" s="146" t="s">
        <v>258</v>
      </c>
      <c r="B2" s="146"/>
      <c r="C2" s="146"/>
      <c r="D2" s="146"/>
      <c r="E2" s="146"/>
      <c r="F2" s="70"/>
    </row>
    <row r="3" spans="1:9" ht="16.149999999999999" thickBot="1" x14ac:dyDescent="0.55000000000000004">
      <c r="A3" s="70" t="s">
        <v>199</v>
      </c>
      <c r="B3" s="291">
        <f ca="1">'Prob Reduce Price'!C101</f>
        <v>7342437.6228742748</v>
      </c>
      <c r="C3" s="152"/>
      <c r="D3" s="70"/>
      <c r="E3" s="70"/>
      <c r="F3" s="70"/>
    </row>
    <row r="4" spans="1:9" ht="16.149999999999999" thickTop="1" x14ac:dyDescent="0.5">
      <c r="A4" s="70" t="s">
        <v>200</v>
      </c>
      <c r="B4" s="212">
        <v>49</v>
      </c>
      <c r="C4" s="152"/>
      <c r="D4" s="70"/>
      <c r="E4" s="70"/>
      <c r="F4" s="70"/>
    </row>
    <row r="5" spans="1:9" ht="15.75" x14ac:dyDescent="0.5">
      <c r="A5" s="216" t="s">
        <v>430</v>
      </c>
      <c r="B5" s="219" t="s">
        <v>428</v>
      </c>
      <c r="C5" s="152"/>
      <c r="D5" s="70"/>
      <c r="E5" s="70"/>
      <c r="F5" s="70"/>
      <c r="I5" s="70"/>
    </row>
    <row r="6" spans="1:9" ht="15" x14ac:dyDescent="0.4">
      <c r="A6" s="210" t="s">
        <v>284</v>
      </c>
      <c r="B6" s="326">
        <f>AVERAGE($B$20:$B$5019)/D6</f>
        <v>-8.6535750415712154E-2</v>
      </c>
      <c r="C6" s="211" t="s">
        <v>287</v>
      </c>
      <c r="D6" s="292">
        <f>1000000</f>
        <v>1000000</v>
      </c>
      <c r="E6" s="214"/>
      <c r="F6" s="70"/>
    </row>
    <row r="7" spans="1:9" ht="15" x14ac:dyDescent="0.4">
      <c r="A7" s="216" t="s">
        <v>285</v>
      </c>
      <c r="B7" s="327">
        <f>STDEV($B$20:$B$5019)/D6</f>
        <v>16.007086887139344</v>
      </c>
      <c r="E7" s="215"/>
      <c r="F7" s="70"/>
    </row>
    <row r="8" spans="1:9" ht="15" x14ac:dyDescent="0.4">
      <c r="A8" s="210" t="s">
        <v>446</v>
      </c>
      <c r="B8" s="326">
        <f>SKEW($B$20:$B$5019)</f>
        <v>0.42819169801750462</v>
      </c>
      <c r="E8" s="215"/>
      <c r="F8" s="70"/>
    </row>
    <row r="9" spans="1:9" ht="15" x14ac:dyDescent="0.4">
      <c r="A9" s="216" t="s">
        <v>447</v>
      </c>
      <c r="B9" s="327">
        <f>KURT($B$20:$B$5019)</f>
        <v>0.3177001686414247</v>
      </c>
      <c r="E9" s="215"/>
      <c r="F9" s="70"/>
    </row>
    <row r="10" spans="1:9" ht="15" x14ac:dyDescent="0.4">
      <c r="A10" s="210" t="s">
        <v>286</v>
      </c>
      <c r="B10" s="326">
        <f>FORECAST(0.05,OFFSET($D$21:$D$70,MATCH(0.05,$F$21:$F$70,1)-1,0,2), OFFSET($F$21:$F$70,MATCH(0.05,$F$21:$F$70,1)-1,0,2))/D6</f>
        <v>-24.404368805016571</v>
      </c>
      <c r="E10" s="215"/>
      <c r="F10" s="70"/>
    </row>
    <row r="11" spans="1:9" ht="15" x14ac:dyDescent="0.4">
      <c r="A11" s="216" t="s">
        <v>289</v>
      </c>
      <c r="B11" s="327">
        <f>FORECAST(0.5,OFFSET($D$21:$D$70,MATCH(0.5,$F$21:$F$70,1)-1,0,2), OFFSET($F$21:$F$70,MATCH(0.5,$F$21:$F$70,1)-1,0,2))/D6</f>
        <v>-1.1519261796688773</v>
      </c>
      <c r="E11" s="70"/>
      <c r="F11" s="70"/>
    </row>
    <row r="12" spans="1:9" ht="15" x14ac:dyDescent="0.4">
      <c r="A12" s="210" t="s">
        <v>290</v>
      </c>
      <c r="B12" s="326">
        <f>FORECAST(0.95,OFFSET($D$21:$D$70,MATCH(0.95,$F$21:$F$70,1)-1,0,2), OFFSET($F$21:$F$70,MATCH(0.95,$F$21:$F$70,1)-1,0,2))/D6</f>
        <v>27.9876329390001</v>
      </c>
      <c r="C12" s="151"/>
      <c r="D12" s="70"/>
      <c r="E12" s="70"/>
      <c r="F12" s="70"/>
    </row>
    <row r="13" spans="1:9" ht="18" x14ac:dyDescent="0.6">
      <c r="A13" s="216" t="s">
        <v>410</v>
      </c>
      <c r="B13" s="218">
        <f ca="1">($B$6-$D$13)/$D$13</f>
        <v>-0.97062583190935259</v>
      </c>
      <c r="C13" s="211" t="s">
        <v>207</v>
      </c>
      <c r="D13" s="217">
        <f ca="1">'Deterministic (Set Flow)'!C94/D6</f>
        <v>-2.9459813176212051</v>
      </c>
      <c r="E13" s="70"/>
      <c r="F13" s="70"/>
    </row>
    <row r="14" spans="1:9" ht="15" x14ac:dyDescent="0.4">
      <c r="A14" s="210" t="s">
        <v>204</v>
      </c>
      <c r="B14" s="213">
        <f>($B$6-(1.96*$B$7))</f>
        <v>-31.460426049208827</v>
      </c>
      <c r="C14" s="210" t="s">
        <v>205</v>
      </c>
      <c r="D14" s="213">
        <f>$B$6+(1.96*$B$7)</f>
        <v>31.287354548377401</v>
      </c>
      <c r="E14" s="70" t="s">
        <v>206</v>
      </c>
      <c r="F14" s="70"/>
    </row>
    <row r="16" spans="1:9" ht="15.75" x14ac:dyDescent="0.5">
      <c r="A16" s="313" t="s">
        <v>201</v>
      </c>
      <c r="B16" s="313">
        <v>5000</v>
      </c>
      <c r="C16" s="152"/>
      <c r="D16" s="313" t="s">
        <v>202</v>
      </c>
      <c r="E16" s="167">
        <f>MAX($B$20:$B$5019)</f>
        <v>72685457.543052405</v>
      </c>
      <c r="F16" s="168"/>
      <c r="G16" s="168"/>
      <c r="H16" s="168"/>
    </row>
    <row r="17" spans="1:22" ht="15.75" x14ac:dyDescent="0.5">
      <c r="B17" s="149"/>
      <c r="C17" s="152"/>
      <c r="D17" s="313" t="s">
        <v>203</v>
      </c>
      <c r="E17" s="167">
        <f>MIN($B$20:$B$5019)</f>
        <v>-56280245.527725935</v>
      </c>
      <c r="F17" s="70"/>
      <c r="J17" s="153"/>
    </row>
    <row r="18" spans="1:22" x14ac:dyDescent="0.35">
      <c r="F18" s="70"/>
      <c r="J18" s="154"/>
    </row>
    <row r="19" spans="1:22" ht="13.15" x14ac:dyDescent="0.4">
      <c r="A19" s="170">
        <f ca="1">B3</f>
        <v>7342437.6228742748</v>
      </c>
      <c r="E19" s="146" t="s">
        <v>208</v>
      </c>
      <c r="F19" s="70"/>
      <c r="H19" s="146" t="s">
        <v>215</v>
      </c>
    </row>
    <row r="20" spans="1:22" x14ac:dyDescent="0.35">
      <c r="A20" s="70">
        <f>1</f>
        <v>1</v>
      </c>
      <c r="B20" s="170">
        <f t="dataTable" ref="B20:B5019" dt2D="1" dtr="1" r1="A18" r2="B18" ca="1"/>
        <v>7342437.6228742748</v>
      </c>
      <c r="D20" s="70" t="s">
        <v>209</v>
      </c>
      <c r="E20" s="70" t="s">
        <v>210</v>
      </c>
      <c r="F20" s="148" t="s">
        <v>211</v>
      </c>
      <c r="G20" s="148" t="s">
        <v>212</v>
      </c>
      <c r="H20" s="148" t="s">
        <v>213</v>
      </c>
      <c r="I20" s="148" t="s">
        <v>210</v>
      </c>
      <c r="J20" s="148" t="s">
        <v>214</v>
      </c>
    </row>
    <row r="21" spans="1:22" x14ac:dyDescent="0.35">
      <c r="A21" s="70">
        <f>A20+1</f>
        <v>2</v>
      </c>
      <c r="B21" s="170">
        <v>7342437.6228742748</v>
      </c>
      <c r="D21" s="166">
        <f>E17</f>
        <v>-56280245.527725935</v>
      </c>
      <c r="E21" s="145">
        <f t="shared" ref="E21:E71" si="0">COUNTIF($B$20:$B$5019,"&lt;="&amp;TEXT($D21,"?.?"))</f>
        <v>1</v>
      </c>
      <c r="F21" s="165">
        <f>$E21/$B$16</f>
        <v>2.0000000000000001E-4</v>
      </c>
      <c r="G21" s="145">
        <f>1</f>
        <v>1</v>
      </c>
      <c r="H21" s="161">
        <f>0.5*D21+0.5*D22</f>
        <v>-54964268.965779215</v>
      </c>
      <c r="I21" s="145">
        <f>E22</f>
        <v>1</v>
      </c>
      <c r="J21" s="169">
        <f>I21/$B$16</f>
        <v>2.0000000000000001E-4</v>
      </c>
      <c r="K21" s="300">
        <f t="shared" ref="K21:K70" si="1">H21/1000000</f>
        <v>-54.964268965779212</v>
      </c>
      <c r="U21" s="145">
        <v>1</v>
      </c>
      <c r="V21" s="145">
        <v>-1637305.9670182653</v>
      </c>
    </row>
    <row r="22" spans="1:22" x14ac:dyDescent="0.35">
      <c r="A22" s="70">
        <f t="shared" ref="A22:A85" si="2">A21+1</f>
        <v>3</v>
      </c>
      <c r="B22" s="170">
        <v>7342437.6228742748</v>
      </c>
      <c r="C22" s="150"/>
      <c r="D22" s="166">
        <f t="shared" ref="D22:D53" si="3">D21+($E$16-$E$17)/$B$4</f>
        <v>-53648292.403832503</v>
      </c>
      <c r="E22" s="145">
        <f t="shared" si="0"/>
        <v>1</v>
      </c>
      <c r="F22" s="165">
        <f t="shared" ref="F22:F71" si="4">$E22/$B$16</f>
        <v>2.0000000000000001E-4</v>
      </c>
      <c r="G22" s="145">
        <f>G21+1</f>
        <v>2</v>
      </c>
      <c r="H22" s="161">
        <f t="shared" ref="H22:H70" si="5">0.5*D22+0.5*D23</f>
        <v>-52332315.84188579</v>
      </c>
      <c r="I22" s="145">
        <f>E23-E22</f>
        <v>0</v>
      </c>
      <c r="J22" s="169">
        <f t="shared" ref="J22:J70" si="6">I22/$B$16</f>
        <v>0</v>
      </c>
      <c r="K22" s="300">
        <f t="shared" si="1"/>
        <v>-52.332315841885787</v>
      </c>
      <c r="U22" s="145">
        <v>2</v>
      </c>
      <c r="V22" s="145">
        <v>8845701.288203299</v>
      </c>
    </row>
    <row r="23" spans="1:22" ht="13.15" x14ac:dyDescent="0.4">
      <c r="A23" s="70">
        <f t="shared" si="2"/>
        <v>4</v>
      </c>
      <c r="B23" s="170">
        <v>7342437.6228742748</v>
      </c>
      <c r="C23" s="146"/>
      <c r="D23" s="166">
        <f t="shared" si="3"/>
        <v>-51016339.27993907</v>
      </c>
      <c r="E23" s="145">
        <f t="shared" si="0"/>
        <v>1</v>
      </c>
      <c r="F23" s="165">
        <f t="shared" si="4"/>
        <v>2.0000000000000001E-4</v>
      </c>
      <c r="G23" s="145">
        <f t="shared" ref="G23:G70" si="7">G22+1</f>
        <v>3</v>
      </c>
      <c r="H23" s="161">
        <f t="shared" si="5"/>
        <v>-49700362.71799235</v>
      </c>
      <c r="I23" s="145">
        <f t="shared" ref="I23:I70" si="8">E24-E23</f>
        <v>0</v>
      </c>
      <c r="J23" s="169">
        <f t="shared" si="6"/>
        <v>0</v>
      </c>
      <c r="K23" s="300">
        <f t="shared" si="1"/>
        <v>-49.700362717992348</v>
      </c>
      <c r="U23" s="145">
        <v>3</v>
      </c>
      <c r="V23" s="145">
        <v>-15281374.235481132</v>
      </c>
    </row>
    <row r="24" spans="1:22" x14ac:dyDescent="0.35">
      <c r="A24" s="70">
        <f t="shared" si="2"/>
        <v>5</v>
      </c>
      <c r="B24" s="170">
        <v>7342437.6228742748</v>
      </c>
      <c r="C24" s="155"/>
      <c r="D24" s="166">
        <f t="shared" si="3"/>
        <v>-48384386.156045638</v>
      </c>
      <c r="E24" s="145">
        <f t="shared" si="0"/>
        <v>1</v>
      </c>
      <c r="F24" s="165">
        <f t="shared" si="4"/>
        <v>2.0000000000000001E-4</v>
      </c>
      <c r="G24" s="145">
        <f t="shared" si="7"/>
        <v>4</v>
      </c>
      <c r="H24" s="161">
        <f t="shared" si="5"/>
        <v>-47068409.594098926</v>
      </c>
      <c r="I24" s="145">
        <f t="shared" si="8"/>
        <v>0</v>
      </c>
      <c r="J24" s="169">
        <f t="shared" si="6"/>
        <v>0</v>
      </c>
      <c r="K24" s="300">
        <f t="shared" si="1"/>
        <v>-47.068409594098924</v>
      </c>
      <c r="U24" s="145">
        <v>4</v>
      </c>
      <c r="V24" s="145">
        <v>707541.04590953514</v>
      </c>
    </row>
    <row r="25" spans="1:22" x14ac:dyDescent="0.35">
      <c r="A25" s="70">
        <f t="shared" si="2"/>
        <v>6</v>
      </c>
      <c r="B25" s="170">
        <v>7342437.6228742748</v>
      </c>
      <c r="C25" s="155"/>
      <c r="D25" s="166">
        <f t="shared" si="3"/>
        <v>-45752433.032152206</v>
      </c>
      <c r="E25" s="145">
        <f t="shared" si="0"/>
        <v>1</v>
      </c>
      <c r="F25" s="165">
        <f t="shared" si="4"/>
        <v>2.0000000000000001E-4</v>
      </c>
      <c r="G25" s="145">
        <f t="shared" si="7"/>
        <v>5</v>
      </c>
      <c r="H25" s="161">
        <f t="shared" si="5"/>
        <v>-44436456.470205486</v>
      </c>
      <c r="I25" s="145">
        <f t="shared" si="8"/>
        <v>1</v>
      </c>
      <c r="J25" s="169">
        <f t="shared" si="6"/>
        <v>2.0000000000000001E-4</v>
      </c>
      <c r="K25" s="300">
        <f t="shared" si="1"/>
        <v>-44.436456470205485</v>
      </c>
      <c r="U25" s="145">
        <v>5</v>
      </c>
      <c r="V25" s="145">
        <v>-9968230.4656950217</v>
      </c>
    </row>
    <row r="26" spans="1:22" x14ac:dyDescent="0.35">
      <c r="A26" s="70">
        <f t="shared" si="2"/>
        <v>7</v>
      </c>
      <c r="B26" s="170">
        <v>7342437.6228742748</v>
      </c>
      <c r="C26" s="155"/>
      <c r="D26" s="166">
        <f t="shared" si="3"/>
        <v>-43120479.908258773</v>
      </c>
      <c r="E26" s="145">
        <f t="shared" si="0"/>
        <v>2</v>
      </c>
      <c r="F26" s="165">
        <f t="shared" si="4"/>
        <v>4.0000000000000002E-4</v>
      </c>
      <c r="G26" s="145">
        <f t="shared" si="7"/>
        <v>6</v>
      </c>
      <c r="H26" s="161">
        <f t="shared" si="5"/>
        <v>-41804503.346312061</v>
      </c>
      <c r="I26" s="145">
        <f t="shared" si="8"/>
        <v>5</v>
      </c>
      <c r="J26" s="169">
        <f t="shared" si="6"/>
        <v>1E-3</v>
      </c>
      <c r="K26" s="300">
        <f t="shared" si="1"/>
        <v>-41.80450334631206</v>
      </c>
      <c r="U26" s="145">
        <v>6</v>
      </c>
      <c r="V26" s="145">
        <v>-6947042.4413455892</v>
      </c>
    </row>
    <row r="27" spans="1:22" x14ac:dyDescent="0.35">
      <c r="A27" s="70">
        <f t="shared" si="2"/>
        <v>8</v>
      </c>
      <c r="B27" s="170">
        <v>7342437.6228742748</v>
      </c>
      <c r="C27" s="155"/>
      <c r="D27" s="166">
        <f t="shared" si="3"/>
        <v>-40488526.784365341</v>
      </c>
      <c r="E27" s="145">
        <f t="shared" si="0"/>
        <v>7</v>
      </c>
      <c r="F27" s="165">
        <f t="shared" si="4"/>
        <v>1.4E-3</v>
      </c>
      <c r="G27" s="145">
        <f t="shared" si="7"/>
        <v>7</v>
      </c>
      <c r="H27" s="161">
        <f t="shared" si="5"/>
        <v>-39172550.222418621</v>
      </c>
      <c r="I27" s="145">
        <f t="shared" si="8"/>
        <v>9</v>
      </c>
      <c r="J27" s="169">
        <f t="shared" si="6"/>
        <v>1.8E-3</v>
      </c>
      <c r="K27" s="300">
        <f t="shared" si="1"/>
        <v>-39.172550222418622</v>
      </c>
      <c r="U27" s="145">
        <v>7</v>
      </c>
      <c r="V27" s="145">
        <v>-818738.60004184768</v>
      </c>
    </row>
    <row r="28" spans="1:22" x14ac:dyDescent="0.35">
      <c r="A28" s="70">
        <f t="shared" si="2"/>
        <v>9</v>
      </c>
      <c r="B28" s="170">
        <v>7342437.6228742748</v>
      </c>
      <c r="C28" s="155"/>
      <c r="D28" s="166">
        <f t="shared" si="3"/>
        <v>-37856573.660471909</v>
      </c>
      <c r="E28" s="145">
        <f t="shared" si="0"/>
        <v>16</v>
      </c>
      <c r="F28" s="165">
        <f t="shared" si="4"/>
        <v>3.2000000000000002E-3</v>
      </c>
      <c r="G28" s="145">
        <f t="shared" si="7"/>
        <v>8</v>
      </c>
      <c r="H28" s="161">
        <f t="shared" si="5"/>
        <v>-36540597.098525196</v>
      </c>
      <c r="I28" s="145">
        <f t="shared" si="8"/>
        <v>11</v>
      </c>
      <c r="J28" s="169">
        <f t="shared" si="6"/>
        <v>2.2000000000000001E-3</v>
      </c>
      <c r="K28" s="300">
        <f t="shared" si="1"/>
        <v>-36.540597098525197</v>
      </c>
      <c r="U28" s="145">
        <v>8</v>
      </c>
      <c r="V28" s="145">
        <v>-2655455.9291274995</v>
      </c>
    </row>
    <row r="29" spans="1:22" x14ac:dyDescent="0.35">
      <c r="A29" s="70">
        <f t="shared" si="2"/>
        <v>10</v>
      </c>
      <c r="B29" s="170">
        <v>7342437.6228742748</v>
      </c>
      <c r="C29" s="156"/>
      <c r="D29" s="166">
        <f t="shared" si="3"/>
        <v>-35224620.536578476</v>
      </c>
      <c r="E29" s="145">
        <f t="shared" si="0"/>
        <v>27</v>
      </c>
      <c r="F29" s="165">
        <f t="shared" si="4"/>
        <v>5.4000000000000003E-3</v>
      </c>
      <c r="G29" s="145">
        <f t="shared" si="7"/>
        <v>9</v>
      </c>
      <c r="H29" s="161">
        <f t="shared" si="5"/>
        <v>-33908643.974631757</v>
      </c>
      <c r="I29" s="145">
        <f t="shared" si="8"/>
        <v>17</v>
      </c>
      <c r="J29" s="169">
        <f t="shared" si="6"/>
        <v>3.3999999999999998E-3</v>
      </c>
      <c r="K29" s="300">
        <f t="shared" si="1"/>
        <v>-33.908643974631758</v>
      </c>
      <c r="U29" s="145">
        <v>9</v>
      </c>
      <c r="V29" s="145">
        <v>-12469543.286636375</v>
      </c>
    </row>
    <row r="30" spans="1:22" x14ac:dyDescent="0.35">
      <c r="A30" s="70">
        <f t="shared" si="2"/>
        <v>11</v>
      </c>
      <c r="B30" s="170">
        <v>7342437.6228742748</v>
      </c>
      <c r="C30" s="157"/>
      <c r="D30" s="166">
        <f t="shared" si="3"/>
        <v>-32592667.41268504</v>
      </c>
      <c r="E30" s="145">
        <f t="shared" si="0"/>
        <v>44</v>
      </c>
      <c r="F30" s="165">
        <f t="shared" si="4"/>
        <v>8.8000000000000005E-3</v>
      </c>
      <c r="G30" s="145">
        <f t="shared" si="7"/>
        <v>10</v>
      </c>
      <c r="H30" s="161">
        <f t="shared" si="5"/>
        <v>-31276690.850738324</v>
      </c>
      <c r="I30" s="145">
        <f t="shared" si="8"/>
        <v>38</v>
      </c>
      <c r="J30" s="169">
        <f t="shared" si="6"/>
        <v>7.6E-3</v>
      </c>
      <c r="K30" s="300">
        <f t="shared" si="1"/>
        <v>-31.276690850738323</v>
      </c>
      <c r="U30" s="145">
        <v>10</v>
      </c>
      <c r="V30" s="145">
        <v>2512519.3976155184</v>
      </c>
    </row>
    <row r="31" spans="1:22" x14ac:dyDescent="0.35">
      <c r="A31" s="70">
        <f t="shared" si="2"/>
        <v>12</v>
      </c>
      <c r="B31" s="170">
        <v>7342437.6228742748</v>
      </c>
      <c r="C31" s="157"/>
      <c r="D31" s="166">
        <f t="shared" si="3"/>
        <v>-29960714.288791604</v>
      </c>
      <c r="E31" s="145">
        <f t="shared" si="0"/>
        <v>82</v>
      </c>
      <c r="F31" s="165">
        <f t="shared" si="4"/>
        <v>1.6400000000000001E-2</v>
      </c>
      <c r="G31" s="145">
        <f t="shared" si="7"/>
        <v>11</v>
      </c>
      <c r="H31" s="161">
        <f t="shared" si="5"/>
        <v>-28644737.726844884</v>
      </c>
      <c r="I31" s="145">
        <f t="shared" si="8"/>
        <v>66</v>
      </c>
      <c r="J31" s="169">
        <f t="shared" si="6"/>
        <v>1.32E-2</v>
      </c>
      <c r="K31" s="300">
        <f t="shared" si="1"/>
        <v>-28.644737726844884</v>
      </c>
      <c r="U31" s="145">
        <v>11</v>
      </c>
      <c r="V31" s="145">
        <v>-7490196.4565824717</v>
      </c>
    </row>
    <row r="32" spans="1:22" x14ac:dyDescent="0.35">
      <c r="A32" s="70">
        <f t="shared" si="2"/>
        <v>13</v>
      </c>
      <c r="B32" s="170">
        <v>7342437.6228742748</v>
      </c>
      <c r="C32" s="157"/>
      <c r="D32" s="166">
        <f t="shared" si="3"/>
        <v>-27328761.164898168</v>
      </c>
      <c r="E32" s="145">
        <f t="shared" si="0"/>
        <v>148</v>
      </c>
      <c r="F32" s="165">
        <f t="shared" si="4"/>
        <v>2.9600000000000001E-2</v>
      </c>
      <c r="G32" s="145">
        <f t="shared" si="7"/>
        <v>12</v>
      </c>
      <c r="H32" s="161">
        <f t="shared" si="5"/>
        <v>-26012784.602951452</v>
      </c>
      <c r="I32" s="145">
        <f t="shared" si="8"/>
        <v>89</v>
      </c>
      <c r="J32" s="169">
        <f t="shared" si="6"/>
        <v>1.78E-2</v>
      </c>
      <c r="K32" s="300">
        <f t="shared" si="1"/>
        <v>-26.012784602951452</v>
      </c>
      <c r="U32" s="145">
        <v>12</v>
      </c>
      <c r="V32" s="145">
        <v>-3694979.5214635096</v>
      </c>
    </row>
    <row r="33" spans="1:33" x14ac:dyDescent="0.35">
      <c r="A33" s="70">
        <f t="shared" si="2"/>
        <v>14</v>
      </c>
      <c r="B33" s="170">
        <v>7342437.6228742748</v>
      </c>
      <c r="C33" s="157"/>
      <c r="D33" s="166">
        <f t="shared" si="3"/>
        <v>-24696808.041004732</v>
      </c>
      <c r="E33" s="145">
        <f t="shared" si="0"/>
        <v>237</v>
      </c>
      <c r="F33" s="165">
        <f t="shared" si="4"/>
        <v>4.7399999999999998E-2</v>
      </c>
      <c r="G33" s="145">
        <f t="shared" si="7"/>
        <v>13</v>
      </c>
      <c r="H33" s="161">
        <f t="shared" si="5"/>
        <v>-23380831.479058012</v>
      </c>
      <c r="I33" s="145">
        <f t="shared" si="8"/>
        <v>117</v>
      </c>
      <c r="J33" s="169">
        <f t="shared" si="6"/>
        <v>2.3400000000000001E-2</v>
      </c>
      <c r="K33" s="300">
        <f t="shared" si="1"/>
        <v>-23.380831479058013</v>
      </c>
      <c r="U33" s="145">
        <v>13</v>
      </c>
      <c r="V33" s="145">
        <v>-25435865.143938616</v>
      </c>
    </row>
    <row r="34" spans="1:33" x14ac:dyDescent="0.35">
      <c r="A34" s="70">
        <f t="shared" si="2"/>
        <v>15</v>
      </c>
      <c r="B34" s="170">
        <v>7342437.6228742748</v>
      </c>
      <c r="C34" s="157"/>
      <c r="D34" s="166">
        <f t="shared" si="3"/>
        <v>-22064854.917111296</v>
      </c>
      <c r="E34" s="145">
        <f t="shared" si="0"/>
        <v>354</v>
      </c>
      <c r="F34" s="165">
        <f t="shared" si="4"/>
        <v>7.0800000000000002E-2</v>
      </c>
      <c r="G34" s="145">
        <f t="shared" si="7"/>
        <v>14</v>
      </c>
      <c r="H34" s="161">
        <f t="shared" si="5"/>
        <v>-20748878.35516458</v>
      </c>
      <c r="I34" s="145">
        <f t="shared" si="8"/>
        <v>172</v>
      </c>
      <c r="J34" s="169">
        <f t="shared" si="6"/>
        <v>3.44E-2</v>
      </c>
      <c r="K34" s="300">
        <f t="shared" si="1"/>
        <v>-20.748878355164582</v>
      </c>
      <c r="U34" s="145">
        <v>14</v>
      </c>
      <c r="V34" s="145">
        <v>-10471467.816245899</v>
      </c>
    </row>
    <row r="35" spans="1:33" x14ac:dyDescent="0.35">
      <c r="A35" s="70">
        <f t="shared" si="2"/>
        <v>16</v>
      </c>
      <c r="B35" s="170">
        <v>7342437.6228742748</v>
      </c>
      <c r="C35" s="158"/>
      <c r="D35" s="166">
        <f t="shared" si="3"/>
        <v>-19432901.79321786</v>
      </c>
      <c r="E35" s="145">
        <f t="shared" si="0"/>
        <v>526</v>
      </c>
      <c r="F35" s="165">
        <f t="shared" si="4"/>
        <v>0.1052</v>
      </c>
      <c r="G35" s="145">
        <f t="shared" si="7"/>
        <v>15</v>
      </c>
      <c r="H35" s="161">
        <f t="shared" si="5"/>
        <v>-18116925.23127114</v>
      </c>
      <c r="I35" s="145">
        <f t="shared" si="8"/>
        <v>186</v>
      </c>
      <c r="J35" s="169">
        <f t="shared" si="6"/>
        <v>3.7199999999999997E-2</v>
      </c>
      <c r="K35" s="300">
        <f t="shared" si="1"/>
        <v>-18.116925231271139</v>
      </c>
      <c r="U35" s="145">
        <v>15</v>
      </c>
      <c r="V35" s="145">
        <v>1453418.2425895371</v>
      </c>
    </row>
    <row r="36" spans="1:33" ht="15.75" x14ac:dyDescent="0.5">
      <c r="A36" s="70">
        <f t="shared" si="2"/>
        <v>17</v>
      </c>
      <c r="B36" s="170">
        <v>7342437.6228742748</v>
      </c>
      <c r="C36" s="159"/>
      <c r="D36" s="166">
        <f t="shared" si="3"/>
        <v>-16800948.669324424</v>
      </c>
      <c r="E36" s="145">
        <f t="shared" si="0"/>
        <v>712</v>
      </c>
      <c r="F36" s="165">
        <f t="shared" si="4"/>
        <v>0.1424</v>
      </c>
      <c r="G36" s="145">
        <f t="shared" si="7"/>
        <v>16</v>
      </c>
      <c r="H36" s="161">
        <f t="shared" si="5"/>
        <v>-15484972.107377706</v>
      </c>
      <c r="I36" s="145">
        <f t="shared" si="8"/>
        <v>244</v>
      </c>
      <c r="J36" s="169">
        <f t="shared" si="6"/>
        <v>4.8800000000000003E-2</v>
      </c>
      <c r="K36" s="300">
        <f t="shared" si="1"/>
        <v>-15.484972107377706</v>
      </c>
      <c r="U36" s="145">
        <v>16</v>
      </c>
      <c r="V36" s="145">
        <v>12108847.57920216</v>
      </c>
    </row>
    <row r="37" spans="1:33" x14ac:dyDescent="0.35">
      <c r="A37" s="70">
        <f t="shared" si="2"/>
        <v>18</v>
      </c>
      <c r="B37" s="170">
        <v>7342437.6228742748</v>
      </c>
      <c r="D37" s="166">
        <f t="shared" si="3"/>
        <v>-14168995.545430988</v>
      </c>
      <c r="E37" s="145">
        <f t="shared" si="0"/>
        <v>956</v>
      </c>
      <c r="F37" s="165">
        <f t="shared" si="4"/>
        <v>0.19120000000000001</v>
      </c>
      <c r="G37" s="145">
        <f t="shared" si="7"/>
        <v>17</v>
      </c>
      <c r="H37" s="161">
        <f t="shared" si="5"/>
        <v>-12853018.98348427</v>
      </c>
      <c r="I37" s="145">
        <f t="shared" si="8"/>
        <v>253</v>
      </c>
      <c r="J37" s="169">
        <f t="shared" si="6"/>
        <v>5.0599999999999999E-2</v>
      </c>
      <c r="K37" s="300">
        <f t="shared" si="1"/>
        <v>-12.853018983484271</v>
      </c>
      <c r="U37" s="145">
        <v>17</v>
      </c>
      <c r="V37" s="145">
        <v>21891654.544388719</v>
      </c>
    </row>
    <row r="38" spans="1:33" x14ac:dyDescent="0.35">
      <c r="A38" s="70">
        <f t="shared" si="2"/>
        <v>19</v>
      </c>
      <c r="B38" s="170">
        <v>7342437.6228742748</v>
      </c>
      <c r="C38" s="154"/>
      <c r="D38" s="166">
        <f t="shared" si="3"/>
        <v>-11537042.421537552</v>
      </c>
      <c r="E38" s="145">
        <f t="shared" si="0"/>
        <v>1209</v>
      </c>
      <c r="F38" s="165">
        <f t="shared" si="4"/>
        <v>0.24179999999999999</v>
      </c>
      <c r="G38" s="145">
        <f t="shared" si="7"/>
        <v>18</v>
      </c>
      <c r="H38" s="161">
        <f t="shared" si="5"/>
        <v>-10221065.859590834</v>
      </c>
      <c r="I38" s="145">
        <f t="shared" si="8"/>
        <v>299</v>
      </c>
      <c r="J38" s="169">
        <f t="shared" si="6"/>
        <v>5.9799999999999999E-2</v>
      </c>
      <c r="K38" s="300">
        <f t="shared" si="1"/>
        <v>-10.221065859590833</v>
      </c>
      <c r="L38" s="154"/>
      <c r="M38" s="154"/>
      <c r="N38" s="154"/>
      <c r="O38" s="154"/>
      <c r="P38" s="154"/>
      <c r="Q38" s="154"/>
      <c r="R38" s="154"/>
      <c r="S38" s="154"/>
      <c r="T38" s="154"/>
      <c r="U38" s="154">
        <v>18</v>
      </c>
      <c r="V38" s="154">
        <v>21799349.940896571</v>
      </c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</row>
    <row r="39" spans="1:33" x14ac:dyDescent="0.35">
      <c r="A39" s="70">
        <f t="shared" si="2"/>
        <v>20</v>
      </c>
      <c r="B39" s="170">
        <v>7342437.6228742748</v>
      </c>
      <c r="D39" s="166">
        <f t="shared" si="3"/>
        <v>-8905089.297644116</v>
      </c>
      <c r="E39" s="145">
        <f t="shared" si="0"/>
        <v>1508</v>
      </c>
      <c r="F39" s="165">
        <f t="shared" si="4"/>
        <v>0.30159999999999998</v>
      </c>
      <c r="G39" s="145">
        <f t="shared" si="7"/>
        <v>19</v>
      </c>
      <c r="H39" s="161">
        <f t="shared" si="5"/>
        <v>-7589112.735697398</v>
      </c>
      <c r="I39" s="145">
        <f t="shared" si="8"/>
        <v>338</v>
      </c>
      <c r="J39" s="169">
        <f t="shared" si="6"/>
        <v>6.7599999999999993E-2</v>
      </c>
      <c r="K39" s="300">
        <f t="shared" si="1"/>
        <v>-7.5891127356973982</v>
      </c>
      <c r="U39" s="145">
        <v>19</v>
      </c>
      <c r="V39" s="145">
        <v>-8564451.9141932447</v>
      </c>
    </row>
    <row r="40" spans="1:33" x14ac:dyDescent="0.35">
      <c r="A40" s="70">
        <f t="shared" si="2"/>
        <v>21</v>
      </c>
      <c r="B40" s="170">
        <v>7342437.6228742748</v>
      </c>
      <c r="C40" s="160"/>
      <c r="D40" s="166">
        <f t="shared" si="3"/>
        <v>-6273136.1737506799</v>
      </c>
      <c r="E40" s="145">
        <f t="shared" si="0"/>
        <v>1846</v>
      </c>
      <c r="F40" s="165">
        <f t="shared" si="4"/>
        <v>0.36919999999999997</v>
      </c>
      <c r="G40" s="145">
        <f t="shared" si="7"/>
        <v>20</v>
      </c>
      <c r="H40" s="161">
        <f t="shared" si="5"/>
        <v>-4957159.6118039619</v>
      </c>
      <c r="I40" s="145">
        <f t="shared" si="8"/>
        <v>340</v>
      </c>
      <c r="J40" s="169">
        <f t="shared" si="6"/>
        <v>6.8000000000000005E-2</v>
      </c>
      <c r="K40" s="300">
        <f t="shared" si="1"/>
        <v>-4.957159611803962</v>
      </c>
      <c r="L40" s="160"/>
      <c r="M40" s="160"/>
      <c r="N40" s="160"/>
      <c r="O40" s="160"/>
      <c r="P40" s="160"/>
      <c r="Q40" s="160"/>
      <c r="R40" s="160"/>
      <c r="S40" s="160"/>
      <c r="T40" s="160"/>
      <c r="U40" s="160">
        <v>20</v>
      </c>
      <c r="V40" s="160">
        <v>-9657682.2356440611</v>
      </c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</row>
    <row r="41" spans="1:33" ht="15.75" x14ac:dyDescent="0.5">
      <c r="A41" s="70">
        <f t="shared" si="2"/>
        <v>22</v>
      </c>
      <c r="B41" s="170">
        <v>7342437.6228742748</v>
      </c>
      <c r="C41" s="147"/>
      <c r="D41" s="166">
        <f t="shared" si="3"/>
        <v>-3641183.0498572444</v>
      </c>
      <c r="E41" s="145">
        <f t="shared" si="0"/>
        <v>2186</v>
      </c>
      <c r="F41" s="165">
        <f t="shared" si="4"/>
        <v>0.43719999999999998</v>
      </c>
      <c r="G41" s="145">
        <f t="shared" si="7"/>
        <v>21</v>
      </c>
      <c r="H41" s="161">
        <f t="shared" si="5"/>
        <v>-2325206.4879105268</v>
      </c>
      <c r="I41" s="145">
        <f t="shared" si="8"/>
        <v>332</v>
      </c>
      <c r="J41" s="169">
        <f t="shared" si="6"/>
        <v>6.6400000000000001E-2</v>
      </c>
      <c r="K41" s="300">
        <f t="shared" si="1"/>
        <v>-2.3252064879105268</v>
      </c>
      <c r="L41" s="147"/>
      <c r="M41" s="147"/>
      <c r="N41" s="147"/>
      <c r="O41" s="147"/>
      <c r="P41" s="147"/>
      <c r="Q41" s="147"/>
      <c r="R41" s="147"/>
      <c r="S41" s="147"/>
      <c r="T41" s="147"/>
      <c r="U41" s="147">
        <v>21</v>
      </c>
      <c r="V41" s="147">
        <v>-2069272.4190940782</v>
      </c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</row>
    <row r="42" spans="1:33" x14ac:dyDescent="0.35">
      <c r="A42" s="70">
        <f t="shared" si="2"/>
        <v>23</v>
      </c>
      <c r="B42" s="170">
        <v>7342437.6228742748</v>
      </c>
      <c r="C42" s="154"/>
      <c r="D42" s="166">
        <f t="shared" si="3"/>
        <v>-1009229.9259638088</v>
      </c>
      <c r="E42" s="145">
        <f t="shared" si="0"/>
        <v>2518</v>
      </c>
      <c r="F42" s="165">
        <f t="shared" si="4"/>
        <v>0.50360000000000005</v>
      </c>
      <c r="G42" s="145">
        <f t="shared" si="7"/>
        <v>22</v>
      </c>
      <c r="H42" s="161">
        <f t="shared" si="5"/>
        <v>306746.63598290901</v>
      </c>
      <c r="I42" s="145">
        <f t="shared" si="8"/>
        <v>359</v>
      </c>
      <c r="J42" s="169">
        <f t="shared" si="6"/>
        <v>7.1800000000000003E-2</v>
      </c>
      <c r="K42" s="300">
        <f t="shared" si="1"/>
        <v>0.30674663598290902</v>
      </c>
      <c r="L42" s="154"/>
      <c r="M42" s="154"/>
      <c r="N42" s="154"/>
      <c r="O42" s="154"/>
      <c r="P42" s="154"/>
      <c r="Q42" s="154"/>
      <c r="R42" s="154"/>
      <c r="S42" s="154"/>
      <c r="T42" s="154"/>
      <c r="U42" s="154">
        <v>22</v>
      </c>
      <c r="V42" s="154">
        <v>-6738705.1650805045</v>
      </c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</row>
    <row r="43" spans="1:33" x14ac:dyDescent="0.35">
      <c r="A43" s="70">
        <f t="shared" si="2"/>
        <v>24</v>
      </c>
      <c r="B43" s="170">
        <v>7342437.6228742748</v>
      </c>
      <c r="C43" s="154"/>
      <c r="D43" s="166">
        <f t="shared" si="3"/>
        <v>1622723.1979296268</v>
      </c>
      <c r="E43" s="145">
        <f t="shared" si="0"/>
        <v>2877</v>
      </c>
      <c r="F43" s="165">
        <f t="shared" si="4"/>
        <v>0.57540000000000002</v>
      </c>
      <c r="G43" s="145">
        <f t="shared" si="7"/>
        <v>23</v>
      </c>
      <c r="H43" s="161">
        <f t="shared" si="5"/>
        <v>2938699.7598763444</v>
      </c>
      <c r="I43" s="145">
        <f t="shared" si="8"/>
        <v>313</v>
      </c>
      <c r="J43" s="169">
        <f t="shared" si="6"/>
        <v>6.2600000000000003E-2</v>
      </c>
      <c r="K43" s="300">
        <f t="shared" si="1"/>
        <v>2.9386997598763442</v>
      </c>
      <c r="L43" s="154"/>
      <c r="M43" s="154"/>
      <c r="N43" s="154"/>
      <c r="O43" s="154"/>
      <c r="P43" s="154"/>
      <c r="Q43" s="154"/>
      <c r="R43" s="154"/>
      <c r="S43" s="154"/>
      <c r="T43" s="154"/>
      <c r="U43" s="154">
        <v>23</v>
      </c>
      <c r="V43" s="154">
        <v>-19307977.717995685</v>
      </c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</row>
    <row r="44" spans="1:33" x14ac:dyDescent="0.35">
      <c r="A44" s="70">
        <f t="shared" si="2"/>
        <v>25</v>
      </c>
      <c r="B44" s="170">
        <v>7342437.6228742748</v>
      </c>
      <c r="C44" s="154"/>
      <c r="D44" s="166">
        <f t="shared" si="3"/>
        <v>4254676.3218230624</v>
      </c>
      <c r="E44" s="145">
        <f t="shared" si="0"/>
        <v>3190</v>
      </c>
      <c r="F44" s="165">
        <f t="shared" si="4"/>
        <v>0.63800000000000001</v>
      </c>
      <c r="G44" s="145">
        <f t="shared" si="7"/>
        <v>24</v>
      </c>
      <c r="H44" s="161">
        <f t="shared" si="5"/>
        <v>5570652.8837697804</v>
      </c>
      <c r="I44" s="145">
        <f t="shared" si="8"/>
        <v>269</v>
      </c>
      <c r="J44" s="169">
        <f t="shared" si="6"/>
        <v>5.3800000000000001E-2</v>
      </c>
      <c r="K44" s="300">
        <f t="shared" si="1"/>
        <v>5.57065288376978</v>
      </c>
      <c r="L44" s="154"/>
      <c r="M44" s="154"/>
      <c r="N44" s="154"/>
      <c r="O44" s="154"/>
      <c r="P44" s="154"/>
      <c r="Q44" s="154"/>
      <c r="R44" s="154"/>
      <c r="S44" s="154"/>
      <c r="T44" s="154"/>
      <c r="U44" s="154">
        <v>24</v>
      </c>
      <c r="V44" s="154">
        <v>-1529767.91045646</v>
      </c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</row>
    <row r="45" spans="1:33" x14ac:dyDescent="0.35">
      <c r="A45" s="70">
        <f t="shared" si="2"/>
        <v>26</v>
      </c>
      <c r="B45" s="170">
        <v>7342437.6228742748</v>
      </c>
      <c r="C45" s="154"/>
      <c r="D45" s="166">
        <f t="shared" si="3"/>
        <v>6886629.4457164984</v>
      </c>
      <c r="E45" s="145">
        <f t="shared" si="0"/>
        <v>3459</v>
      </c>
      <c r="F45" s="165">
        <f t="shared" si="4"/>
        <v>0.69179999999999997</v>
      </c>
      <c r="G45" s="145">
        <f t="shared" si="7"/>
        <v>25</v>
      </c>
      <c r="H45" s="161">
        <f t="shared" si="5"/>
        <v>8202606.0076632164</v>
      </c>
      <c r="I45" s="145">
        <f t="shared" si="8"/>
        <v>266</v>
      </c>
      <c r="J45" s="169">
        <f t="shared" si="6"/>
        <v>5.3199999999999997E-2</v>
      </c>
      <c r="K45" s="300">
        <f t="shared" si="1"/>
        <v>8.202606007663217</v>
      </c>
      <c r="L45" s="154"/>
      <c r="M45" s="154"/>
      <c r="N45" s="154"/>
      <c r="O45" s="154"/>
      <c r="P45" s="154"/>
      <c r="Q45" s="154"/>
      <c r="R45" s="154"/>
      <c r="S45" s="154"/>
      <c r="T45" s="154"/>
      <c r="U45" s="154">
        <v>25</v>
      </c>
      <c r="V45" s="154">
        <v>-20674050.77521101</v>
      </c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</row>
    <row r="46" spans="1:33" x14ac:dyDescent="0.35">
      <c r="A46" s="70">
        <f t="shared" si="2"/>
        <v>27</v>
      </c>
      <c r="B46" s="170">
        <v>7342437.6228742748</v>
      </c>
      <c r="C46" s="154"/>
      <c r="D46" s="166">
        <f t="shared" si="3"/>
        <v>9518582.5696099345</v>
      </c>
      <c r="E46" s="145">
        <f t="shared" si="0"/>
        <v>3725</v>
      </c>
      <c r="F46" s="165">
        <f t="shared" si="4"/>
        <v>0.745</v>
      </c>
      <c r="G46" s="145">
        <f t="shared" si="7"/>
        <v>26</v>
      </c>
      <c r="H46" s="161">
        <f t="shared" si="5"/>
        <v>10834559.131556652</v>
      </c>
      <c r="I46" s="145">
        <f t="shared" si="8"/>
        <v>219</v>
      </c>
      <c r="J46" s="169">
        <f t="shared" si="6"/>
        <v>4.3799999999999999E-2</v>
      </c>
      <c r="K46" s="300">
        <f t="shared" si="1"/>
        <v>10.834559131556652</v>
      </c>
      <c r="L46" s="154"/>
      <c r="M46" s="154"/>
      <c r="N46" s="154"/>
      <c r="O46" s="154"/>
      <c r="P46" s="154"/>
      <c r="Q46" s="154"/>
      <c r="R46" s="154"/>
      <c r="S46" s="154"/>
      <c r="T46" s="154"/>
      <c r="U46" s="154">
        <v>26</v>
      </c>
      <c r="V46" s="154">
        <v>9522.9050685279071</v>
      </c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</row>
    <row r="47" spans="1:33" x14ac:dyDescent="0.35">
      <c r="A47" s="70">
        <f t="shared" si="2"/>
        <v>28</v>
      </c>
      <c r="B47" s="170">
        <v>7342437.6228742748</v>
      </c>
      <c r="C47" s="160"/>
      <c r="D47" s="166">
        <f t="shared" si="3"/>
        <v>12150535.693503371</v>
      </c>
      <c r="E47" s="145">
        <f t="shared" si="0"/>
        <v>3944</v>
      </c>
      <c r="F47" s="165">
        <f t="shared" si="4"/>
        <v>0.78879999999999995</v>
      </c>
      <c r="G47" s="145">
        <f t="shared" si="7"/>
        <v>27</v>
      </c>
      <c r="H47" s="161">
        <f t="shared" si="5"/>
        <v>13466512.255450089</v>
      </c>
      <c r="I47" s="145">
        <f t="shared" si="8"/>
        <v>211</v>
      </c>
      <c r="J47" s="169">
        <f t="shared" si="6"/>
        <v>4.2200000000000001E-2</v>
      </c>
      <c r="K47" s="300">
        <f t="shared" si="1"/>
        <v>13.466512255450089</v>
      </c>
      <c r="L47" s="160"/>
      <c r="M47" s="160"/>
      <c r="N47" s="160"/>
      <c r="O47" s="160"/>
      <c r="P47" s="160"/>
      <c r="Q47" s="160"/>
      <c r="R47" s="160"/>
      <c r="S47" s="160"/>
      <c r="T47" s="160"/>
      <c r="U47" s="160">
        <v>27</v>
      </c>
      <c r="V47" s="160">
        <v>-20623038.148158118</v>
      </c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</row>
    <row r="48" spans="1:33" x14ac:dyDescent="0.35">
      <c r="A48" s="70">
        <f t="shared" si="2"/>
        <v>29</v>
      </c>
      <c r="B48" s="170">
        <v>7342437.6228742748</v>
      </c>
      <c r="C48" s="154"/>
      <c r="D48" s="166">
        <f t="shared" si="3"/>
        <v>14782488.817396807</v>
      </c>
      <c r="E48" s="145">
        <f t="shared" si="0"/>
        <v>4155</v>
      </c>
      <c r="F48" s="165">
        <f t="shared" si="4"/>
        <v>0.83099999999999996</v>
      </c>
      <c r="G48" s="145">
        <f t="shared" si="7"/>
        <v>28</v>
      </c>
      <c r="H48" s="161">
        <f t="shared" si="5"/>
        <v>16098465.379343525</v>
      </c>
      <c r="I48" s="145">
        <f t="shared" si="8"/>
        <v>165</v>
      </c>
      <c r="J48" s="169">
        <f t="shared" si="6"/>
        <v>3.3000000000000002E-2</v>
      </c>
      <c r="K48" s="300">
        <f t="shared" si="1"/>
        <v>16.098465379343523</v>
      </c>
      <c r="L48" s="154"/>
      <c r="M48" s="154"/>
      <c r="N48" s="154"/>
      <c r="O48" s="154"/>
      <c r="P48" s="154"/>
      <c r="Q48" s="154"/>
      <c r="R48" s="154"/>
      <c r="S48" s="154"/>
      <c r="T48" s="154"/>
      <c r="U48" s="154">
        <v>28</v>
      </c>
      <c r="V48" s="154">
        <v>10624594.506331529</v>
      </c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4"/>
    </row>
    <row r="49" spans="1:33" x14ac:dyDescent="0.35">
      <c r="A49" s="70">
        <f t="shared" si="2"/>
        <v>30</v>
      </c>
      <c r="B49" s="170">
        <v>7342437.6228742748</v>
      </c>
      <c r="C49" s="161"/>
      <c r="D49" s="166">
        <f t="shared" si="3"/>
        <v>17414441.941290241</v>
      </c>
      <c r="E49" s="145">
        <f t="shared" si="0"/>
        <v>4320</v>
      </c>
      <c r="F49" s="165">
        <f t="shared" si="4"/>
        <v>0.86399999999999999</v>
      </c>
      <c r="G49" s="145">
        <f t="shared" si="7"/>
        <v>29</v>
      </c>
      <c r="H49" s="161">
        <f t="shared" si="5"/>
        <v>18730418.503236957</v>
      </c>
      <c r="I49" s="145">
        <f t="shared" si="8"/>
        <v>134</v>
      </c>
      <c r="J49" s="169">
        <f t="shared" si="6"/>
        <v>2.6800000000000001E-2</v>
      </c>
      <c r="K49" s="300">
        <f t="shared" si="1"/>
        <v>18.730418503236958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>
        <v>29</v>
      </c>
      <c r="V49" s="161">
        <v>-1574756.2230526768</v>
      </c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</row>
    <row r="50" spans="1:33" x14ac:dyDescent="0.35">
      <c r="A50" s="70">
        <f t="shared" si="2"/>
        <v>31</v>
      </c>
      <c r="B50" s="170">
        <v>7342437.6228742748</v>
      </c>
      <c r="C50" s="161"/>
      <c r="D50" s="166">
        <f t="shared" si="3"/>
        <v>20046395.065183677</v>
      </c>
      <c r="E50" s="145">
        <f t="shared" si="0"/>
        <v>4454</v>
      </c>
      <c r="F50" s="165">
        <f t="shared" si="4"/>
        <v>0.89080000000000004</v>
      </c>
      <c r="G50" s="145">
        <f t="shared" si="7"/>
        <v>30</v>
      </c>
      <c r="H50" s="161">
        <f t="shared" si="5"/>
        <v>21362371.627130397</v>
      </c>
      <c r="I50" s="145">
        <f t="shared" si="8"/>
        <v>113</v>
      </c>
      <c r="J50" s="169">
        <f t="shared" si="6"/>
        <v>2.2599999999999999E-2</v>
      </c>
      <c r="K50" s="300">
        <f t="shared" si="1"/>
        <v>21.362371627130397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>
        <v>30</v>
      </c>
      <c r="V50" s="161">
        <v>12967520.989225619</v>
      </c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</row>
    <row r="51" spans="1:33" x14ac:dyDescent="0.35">
      <c r="A51" s="70">
        <f t="shared" si="2"/>
        <v>32</v>
      </c>
      <c r="B51" s="170">
        <v>7342437.6228742748</v>
      </c>
      <c r="C51" s="161"/>
      <c r="D51" s="166">
        <f t="shared" si="3"/>
        <v>22678348.189077113</v>
      </c>
      <c r="E51" s="145">
        <f t="shared" si="0"/>
        <v>4567</v>
      </c>
      <c r="F51" s="165">
        <f t="shared" si="4"/>
        <v>0.91339999999999999</v>
      </c>
      <c r="G51" s="145">
        <f t="shared" si="7"/>
        <v>31</v>
      </c>
      <c r="H51" s="161">
        <f t="shared" si="5"/>
        <v>23994324.751023829</v>
      </c>
      <c r="I51" s="145">
        <f t="shared" si="8"/>
        <v>106</v>
      </c>
      <c r="J51" s="169">
        <f t="shared" si="6"/>
        <v>2.12E-2</v>
      </c>
      <c r="K51" s="300">
        <f t="shared" si="1"/>
        <v>23.994324751023829</v>
      </c>
      <c r="L51" s="161"/>
      <c r="M51" s="161"/>
      <c r="N51" s="161"/>
      <c r="O51" s="161"/>
      <c r="P51" s="161"/>
      <c r="Q51" s="161"/>
      <c r="R51" s="161"/>
      <c r="S51" s="161"/>
      <c r="T51" s="161"/>
      <c r="U51" s="161">
        <v>31</v>
      </c>
      <c r="V51" s="161">
        <v>-1272348.4236419015</v>
      </c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</row>
    <row r="52" spans="1:33" x14ac:dyDescent="0.35">
      <c r="A52" s="70">
        <f t="shared" si="2"/>
        <v>33</v>
      </c>
      <c r="B52" s="170">
        <v>7342437.6228742748</v>
      </c>
      <c r="C52" s="161"/>
      <c r="D52" s="166">
        <f t="shared" si="3"/>
        <v>25310301.312970549</v>
      </c>
      <c r="E52" s="145">
        <f t="shared" si="0"/>
        <v>4673</v>
      </c>
      <c r="F52" s="165">
        <f t="shared" si="4"/>
        <v>0.93459999999999999</v>
      </c>
      <c r="G52" s="145">
        <f t="shared" si="7"/>
        <v>32</v>
      </c>
      <c r="H52" s="161">
        <f t="shared" si="5"/>
        <v>26626277.874917269</v>
      </c>
      <c r="I52" s="145">
        <f t="shared" si="8"/>
        <v>76</v>
      </c>
      <c r="J52" s="169">
        <f t="shared" si="6"/>
        <v>1.52E-2</v>
      </c>
      <c r="K52" s="300">
        <f t="shared" si="1"/>
        <v>26.626277874917267</v>
      </c>
      <c r="L52" s="161"/>
      <c r="M52" s="161"/>
      <c r="N52" s="161"/>
      <c r="O52" s="161"/>
      <c r="P52" s="161"/>
      <c r="Q52" s="161"/>
      <c r="R52" s="161"/>
      <c r="S52" s="161"/>
      <c r="T52" s="161"/>
      <c r="U52" s="161">
        <v>32</v>
      </c>
      <c r="V52" s="161">
        <v>11144449.56343982</v>
      </c>
      <c r="W52" s="161"/>
      <c r="X52" s="161"/>
      <c r="Y52" s="161"/>
      <c r="Z52" s="161"/>
      <c r="AA52" s="161"/>
      <c r="AB52" s="161"/>
      <c r="AC52" s="161"/>
      <c r="AD52" s="161"/>
      <c r="AE52" s="161"/>
      <c r="AF52" s="161"/>
    </row>
    <row r="53" spans="1:33" x14ac:dyDescent="0.35">
      <c r="A53" s="70">
        <f t="shared" si="2"/>
        <v>34</v>
      </c>
      <c r="B53" s="170">
        <v>7342437.6228742748</v>
      </c>
      <c r="C53" s="162"/>
      <c r="D53" s="166">
        <f t="shared" si="3"/>
        <v>27942254.436863985</v>
      </c>
      <c r="E53" s="145">
        <f t="shared" si="0"/>
        <v>4749</v>
      </c>
      <c r="F53" s="165">
        <f t="shared" si="4"/>
        <v>0.94979999999999998</v>
      </c>
      <c r="G53" s="145">
        <f t="shared" si="7"/>
        <v>33</v>
      </c>
      <c r="H53" s="161">
        <f t="shared" si="5"/>
        <v>29258230.998810701</v>
      </c>
      <c r="I53" s="145">
        <f t="shared" si="8"/>
        <v>58</v>
      </c>
      <c r="J53" s="169">
        <f t="shared" si="6"/>
        <v>1.1599999999999999E-2</v>
      </c>
      <c r="K53" s="300">
        <f t="shared" si="1"/>
        <v>29.258230998810703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>
        <v>33</v>
      </c>
      <c r="V53" s="161">
        <v>-5406298.2866285183</v>
      </c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</row>
    <row r="54" spans="1:33" x14ac:dyDescent="0.35">
      <c r="A54" s="70">
        <f t="shared" si="2"/>
        <v>35</v>
      </c>
      <c r="B54" s="170">
        <v>7342437.6228742748</v>
      </c>
      <c r="C54" s="162"/>
      <c r="D54" s="166">
        <f t="shared" ref="D54:D71" si="9">D53+($E$16-$E$17)/$B$4</f>
        <v>30574207.560757421</v>
      </c>
      <c r="E54" s="145">
        <f t="shared" si="0"/>
        <v>4807</v>
      </c>
      <c r="F54" s="165">
        <f t="shared" si="4"/>
        <v>0.96140000000000003</v>
      </c>
      <c r="G54" s="145">
        <f t="shared" si="7"/>
        <v>34</v>
      </c>
      <c r="H54" s="161">
        <f t="shared" si="5"/>
        <v>31890184.122704141</v>
      </c>
      <c r="I54" s="145">
        <f t="shared" si="8"/>
        <v>37</v>
      </c>
      <c r="J54" s="169">
        <f t="shared" si="6"/>
        <v>7.4000000000000003E-3</v>
      </c>
      <c r="K54" s="300">
        <f t="shared" si="1"/>
        <v>31.890184122704142</v>
      </c>
      <c r="L54" s="162"/>
      <c r="M54" s="162"/>
      <c r="N54" s="162"/>
      <c r="O54" s="162"/>
      <c r="P54" s="162"/>
      <c r="Q54" s="162"/>
      <c r="R54" s="162"/>
      <c r="S54" s="162"/>
      <c r="T54" s="162"/>
      <c r="U54" s="162">
        <v>34</v>
      </c>
      <c r="V54" s="162">
        <v>-6359828.1215745881</v>
      </c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</row>
    <row r="55" spans="1:33" x14ac:dyDescent="0.35">
      <c r="A55" s="70">
        <f t="shared" si="2"/>
        <v>36</v>
      </c>
      <c r="B55" s="170">
        <v>7342437.6228742748</v>
      </c>
      <c r="C55" s="162"/>
      <c r="D55" s="166">
        <f t="shared" si="9"/>
        <v>33206160.684650857</v>
      </c>
      <c r="E55" s="145">
        <f t="shared" si="0"/>
        <v>4844</v>
      </c>
      <c r="F55" s="165">
        <f t="shared" si="4"/>
        <v>0.96879999999999999</v>
      </c>
      <c r="G55" s="145">
        <f t="shared" si="7"/>
        <v>35</v>
      </c>
      <c r="H55" s="161">
        <f t="shared" si="5"/>
        <v>34522137.246597573</v>
      </c>
      <c r="I55" s="145">
        <f t="shared" si="8"/>
        <v>37</v>
      </c>
      <c r="J55" s="169">
        <f t="shared" si="6"/>
        <v>7.4000000000000003E-3</v>
      </c>
      <c r="K55" s="300">
        <f t="shared" si="1"/>
        <v>34.522137246597573</v>
      </c>
      <c r="L55" s="162"/>
      <c r="M55" s="162"/>
      <c r="N55" s="162"/>
      <c r="O55" s="162"/>
      <c r="P55" s="162"/>
      <c r="Q55" s="162"/>
      <c r="R55" s="162"/>
      <c r="S55" s="162"/>
      <c r="T55" s="162"/>
      <c r="U55" s="162">
        <v>35</v>
      </c>
      <c r="V55" s="162">
        <v>-6459755.6650333069</v>
      </c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</row>
    <row r="56" spans="1:33" x14ac:dyDescent="0.35">
      <c r="A56" s="70">
        <f t="shared" si="2"/>
        <v>37</v>
      </c>
      <c r="B56" s="170">
        <v>7342437.6228742748</v>
      </c>
      <c r="C56" s="163"/>
      <c r="D56" s="166">
        <f t="shared" si="9"/>
        <v>35838113.808544293</v>
      </c>
      <c r="E56" s="145">
        <f t="shared" si="0"/>
        <v>4881</v>
      </c>
      <c r="F56" s="165">
        <f t="shared" si="4"/>
        <v>0.97619999999999996</v>
      </c>
      <c r="G56" s="145">
        <f t="shared" si="7"/>
        <v>36</v>
      </c>
      <c r="H56" s="161">
        <f t="shared" si="5"/>
        <v>37154090.370491013</v>
      </c>
      <c r="I56" s="145">
        <f t="shared" si="8"/>
        <v>32</v>
      </c>
      <c r="J56" s="169">
        <f t="shared" si="6"/>
        <v>6.4000000000000003E-3</v>
      </c>
      <c r="K56" s="300">
        <f t="shared" si="1"/>
        <v>37.154090370491012</v>
      </c>
      <c r="L56" s="163"/>
      <c r="M56" s="163"/>
      <c r="N56" s="163"/>
      <c r="O56" s="163"/>
      <c r="P56" s="163"/>
      <c r="Q56" s="163"/>
      <c r="R56" s="163"/>
      <c r="S56" s="163"/>
      <c r="T56" s="163"/>
      <c r="U56" s="163">
        <v>36</v>
      </c>
      <c r="V56" s="163">
        <v>719611.66411552206</v>
      </c>
      <c r="W56" s="163"/>
    </row>
    <row r="57" spans="1:33" x14ac:dyDescent="0.35">
      <c r="A57" s="70">
        <f t="shared" si="2"/>
        <v>38</v>
      </c>
      <c r="B57" s="170">
        <v>7342437.6228742748</v>
      </c>
      <c r="C57" s="163"/>
      <c r="D57" s="166">
        <f t="shared" si="9"/>
        <v>38470066.932437725</v>
      </c>
      <c r="E57" s="145">
        <f t="shared" si="0"/>
        <v>4913</v>
      </c>
      <c r="F57" s="165">
        <f t="shared" si="4"/>
        <v>0.98260000000000003</v>
      </c>
      <c r="G57" s="145">
        <f t="shared" si="7"/>
        <v>37</v>
      </c>
      <c r="H57" s="161">
        <f t="shared" si="5"/>
        <v>39786043.494384438</v>
      </c>
      <c r="I57" s="145">
        <f t="shared" si="8"/>
        <v>24</v>
      </c>
      <c r="J57" s="169">
        <f t="shared" si="6"/>
        <v>4.7999999999999996E-3</v>
      </c>
      <c r="K57" s="300">
        <f t="shared" si="1"/>
        <v>39.786043494384437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>
        <v>37</v>
      </c>
      <c r="V57" s="163">
        <v>-891641.12529554218</v>
      </c>
      <c r="W57" s="163"/>
    </row>
    <row r="58" spans="1:33" x14ac:dyDescent="0.35">
      <c r="A58" s="70">
        <f t="shared" si="2"/>
        <v>39</v>
      </c>
      <c r="B58" s="170">
        <v>7342437.6228742748</v>
      </c>
      <c r="C58" s="164"/>
      <c r="D58" s="166">
        <f t="shared" si="9"/>
        <v>41102020.056331158</v>
      </c>
      <c r="E58" s="145">
        <f t="shared" si="0"/>
        <v>4937</v>
      </c>
      <c r="F58" s="165">
        <f t="shared" si="4"/>
        <v>0.98740000000000006</v>
      </c>
      <c r="G58" s="145">
        <f t="shared" si="7"/>
        <v>38</v>
      </c>
      <c r="H58" s="161">
        <f t="shared" si="5"/>
        <v>42417996.618277878</v>
      </c>
      <c r="I58" s="145">
        <f t="shared" si="8"/>
        <v>22</v>
      </c>
      <c r="J58" s="169">
        <f t="shared" si="6"/>
        <v>4.4000000000000003E-3</v>
      </c>
      <c r="K58" s="300">
        <f t="shared" si="1"/>
        <v>42.417996618277876</v>
      </c>
      <c r="L58" s="163"/>
      <c r="M58" s="163"/>
      <c r="N58" s="163"/>
      <c r="O58" s="163"/>
      <c r="P58" s="163"/>
      <c r="Q58" s="163"/>
      <c r="R58" s="163"/>
      <c r="S58" s="163"/>
      <c r="T58" s="163"/>
      <c r="U58" s="163">
        <v>38</v>
      </c>
      <c r="V58" s="163">
        <v>-2427739.7056413703</v>
      </c>
      <c r="W58" s="163"/>
    </row>
    <row r="59" spans="1:33" x14ac:dyDescent="0.35">
      <c r="A59" s="70">
        <f t="shared" si="2"/>
        <v>40</v>
      </c>
      <c r="B59" s="170">
        <v>7342437.6228742748</v>
      </c>
      <c r="D59" s="166">
        <f t="shared" si="9"/>
        <v>43733973.18022459</v>
      </c>
      <c r="E59" s="145">
        <f t="shared" si="0"/>
        <v>4959</v>
      </c>
      <c r="F59" s="165">
        <f t="shared" si="4"/>
        <v>0.99180000000000001</v>
      </c>
      <c r="G59" s="145">
        <f t="shared" si="7"/>
        <v>39</v>
      </c>
      <c r="H59" s="161">
        <f t="shared" si="5"/>
        <v>45049949.742171302</v>
      </c>
      <c r="I59" s="145">
        <f t="shared" si="8"/>
        <v>11</v>
      </c>
      <c r="J59" s="169">
        <f t="shared" si="6"/>
        <v>2.2000000000000001E-3</v>
      </c>
      <c r="K59" s="300">
        <f t="shared" si="1"/>
        <v>45.0499497421713</v>
      </c>
      <c r="U59" s="145">
        <v>39</v>
      </c>
      <c r="V59" s="145">
        <v>12426480.473677084</v>
      </c>
    </row>
    <row r="60" spans="1:33" x14ac:dyDescent="0.35">
      <c r="A60" s="70">
        <f t="shared" si="2"/>
        <v>41</v>
      </c>
      <c r="B60" s="170">
        <v>7342437.6228742748</v>
      </c>
      <c r="D60" s="166">
        <f t="shared" si="9"/>
        <v>46365926.304118022</v>
      </c>
      <c r="E60" s="145">
        <f t="shared" si="0"/>
        <v>4970</v>
      </c>
      <c r="F60" s="165">
        <f t="shared" si="4"/>
        <v>0.99399999999999999</v>
      </c>
      <c r="G60" s="145">
        <f t="shared" si="7"/>
        <v>40</v>
      </c>
      <c r="H60" s="161">
        <f t="shared" si="5"/>
        <v>47681902.866064742</v>
      </c>
      <c r="I60" s="145">
        <f t="shared" si="8"/>
        <v>5</v>
      </c>
      <c r="J60" s="169">
        <f t="shared" si="6"/>
        <v>1E-3</v>
      </c>
      <c r="K60" s="300">
        <f t="shared" si="1"/>
        <v>47.681902866064739</v>
      </c>
      <c r="U60" s="145">
        <v>40</v>
      </c>
      <c r="V60" s="145">
        <v>-13885925.354839223</v>
      </c>
    </row>
    <row r="61" spans="1:33" x14ac:dyDescent="0.35">
      <c r="A61" s="70">
        <f t="shared" si="2"/>
        <v>42</v>
      </c>
      <c r="B61" s="170">
        <v>7342437.6228742748</v>
      </c>
      <c r="D61" s="166">
        <f t="shared" si="9"/>
        <v>48997879.428011455</v>
      </c>
      <c r="E61" s="145">
        <f t="shared" si="0"/>
        <v>4975</v>
      </c>
      <c r="F61" s="165">
        <f t="shared" si="4"/>
        <v>0.995</v>
      </c>
      <c r="G61" s="145">
        <f t="shared" si="7"/>
        <v>41</v>
      </c>
      <c r="H61" s="161">
        <f t="shared" si="5"/>
        <v>50313855.989958167</v>
      </c>
      <c r="I61" s="145">
        <f t="shared" si="8"/>
        <v>11</v>
      </c>
      <c r="J61" s="169">
        <f t="shared" si="6"/>
        <v>2.2000000000000001E-3</v>
      </c>
      <c r="K61" s="300">
        <f t="shared" si="1"/>
        <v>50.313855989958164</v>
      </c>
      <c r="U61" s="145">
        <v>41</v>
      </c>
      <c r="V61" s="145">
        <v>-1987030.5088700801</v>
      </c>
    </row>
    <row r="62" spans="1:33" x14ac:dyDescent="0.35">
      <c r="A62" s="70">
        <f t="shared" si="2"/>
        <v>43</v>
      </c>
      <c r="B62" s="170">
        <v>7342437.6228742748</v>
      </c>
      <c r="D62" s="166">
        <f t="shared" si="9"/>
        <v>51629832.551904887</v>
      </c>
      <c r="E62" s="145">
        <f t="shared" si="0"/>
        <v>4986</v>
      </c>
      <c r="F62" s="165">
        <f t="shared" si="4"/>
        <v>0.99719999999999998</v>
      </c>
      <c r="G62" s="145">
        <f t="shared" si="7"/>
        <v>42</v>
      </c>
      <c r="H62" s="161">
        <f t="shared" si="5"/>
        <v>52945809.113851607</v>
      </c>
      <c r="I62" s="145">
        <f t="shared" si="8"/>
        <v>6</v>
      </c>
      <c r="J62" s="169">
        <f t="shared" si="6"/>
        <v>1.1999999999999999E-3</v>
      </c>
      <c r="K62" s="300">
        <f t="shared" si="1"/>
        <v>52.94580911385161</v>
      </c>
      <c r="U62" s="145">
        <v>42</v>
      </c>
      <c r="V62" s="145">
        <v>-6188733.4177119154</v>
      </c>
    </row>
    <row r="63" spans="1:33" x14ac:dyDescent="0.35">
      <c r="A63" s="70">
        <f t="shared" si="2"/>
        <v>44</v>
      </c>
      <c r="B63" s="170">
        <v>7342437.6228742748</v>
      </c>
      <c r="D63" s="166">
        <f t="shared" si="9"/>
        <v>54261785.675798319</v>
      </c>
      <c r="E63" s="145">
        <f t="shared" si="0"/>
        <v>4992</v>
      </c>
      <c r="F63" s="165">
        <f t="shared" si="4"/>
        <v>0.99839999999999995</v>
      </c>
      <c r="G63" s="145">
        <f t="shared" si="7"/>
        <v>43</v>
      </c>
      <c r="H63" s="161">
        <f t="shared" si="5"/>
        <v>55577762.237745032</v>
      </c>
      <c r="I63" s="145">
        <f t="shared" si="8"/>
        <v>3</v>
      </c>
      <c r="J63" s="169">
        <f t="shared" si="6"/>
        <v>5.9999999999999995E-4</v>
      </c>
      <c r="K63" s="300">
        <f t="shared" si="1"/>
        <v>55.577762237745034</v>
      </c>
      <c r="U63" s="145">
        <v>43</v>
      </c>
      <c r="V63" s="145">
        <v>3816838.1749473996</v>
      </c>
    </row>
    <row r="64" spans="1:33" x14ac:dyDescent="0.35">
      <c r="A64" s="70">
        <f t="shared" si="2"/>
        <v>45</v>
      </c>
      <c r="B64" s="170">
        <v>7342437.6228742748</v>
      </c>
      <c r="D64" s="166">
        <f t="shared" si="9"/>
        <v>56893738.799691752</v>
      </c>
      <c r="E64" s="145">
        <f t="shared" si="0"/>
        <v>4995</v>
      </c>
      <c r="F64" s="165">
        <f t="shared" si="4"/>
        <v>0.999</v>
      </c>
      <c r="G64" s="145">
        <f t="shared" si="7"/>
        <v>44</v>
      </c>
      <c r="H64" s="161">
        <f t="shared" si="5"/>
        <v>58209715.361638471</v>
      </c>
      <c r="I64" s="145">
        <f t="shared" si="8"/>
        <v>0</v>
      </c>
      <c r="J64" s="169">
        <f t="shared" si="6"/>
        <v>0</v>
      </c>
      <c r="K64" s="300">
        <f t="shared" si="1"/>
        <v>58.209715361638473</v>
      </c>
      <c r="U64" s="145">
        <v>44</v>
      </c>
      <c r="V64" s="145">
        <v>7385057.2528011613</v>
      </c>
    </row>
    <row r="65" spans="1:22" x14ac:dyDescent="0.35">
      <c r="A65" s="70">
        <f t="shared" si="2"/>
        <v>46</v>
      </c>
      <c r="B65" s="170">
        <v>7342437.6228742748</v>
      </c>
      <c r="D65" s="166">
        <f t="shared" si="9"/>
        <v>59525691.923585184</v>
      </c>
      <c r="E65" s="145">
        <f t="shared" si="0"/>
        <v>4995</v>
      </c>
      <c r="F65" s="165">
        <f t="shared" si="4"/>
        <v>0.999</v>
      </c>
      <c r="G65" s="145">
        <f t="shared" si="7"/>
        <v>45</v>
      </c>
      <c r="H65" s="161">
        <f t="shared" si="5"/>
        <v>60841668.485531896</v>
      </c>
      <c r="I65" s="145">
        <f t="shared" si="8"/>
        <v>3</v>
      </c>
      <c r="J65" s="169">
        <f t="shared" si="6"/>
        <v>5.9999999999999995E-4</v>
      </c>
      <c r="K65" s="300">
        <f t="shared" si="1"/>
        <v>60.841668485531898</v>
      </c>
      <c r="U65" s="145">
        <v>45</v>
      </c>
      <c r="V65" s="145">
        <v>24606805.393212695</v>
      </c>
    </row>
    <row r="66" spans="1:22" x14ac:dyDescent="0.35">
      <c r="A66" s="70">
        <f t="shared" si="2"/>
        <v>47</v>
      </c>
      <c r="B66" s="170">
        <v>7342437.6228742748</v>
      </c>
      <c r="D66" s="166">
        <f t="shared" si="9"/>
        <v>62157645.047478616</v>
      </c>
      <c r="E66" s="145">
        <f t="shared" si="0"/>
        <v>4998</v>
      </c>
      <c r="F66" s="165">
        <f t="shared" si="4"/>
        <v>0.99960000000000004</v>
      </c>
      <c r="G66" s="145">
        <f t="shared" si="7"/>
        <v>46</v>
      </c>
      <c r="H66" s="161">
        <f t="shared" si="5"/>
        <v>63473621.609425336</v>
      </c>
      <c r="I66" s="145">
        <f t="shared" si="8"/>
        <v>1</v>
      </c>
      <c r="J66" s="169">
        <f t="shared" si="6"/>
        <v>2.0000000000000001E-4</v>
      </c>
      <c r="K66" s="300">
        <f t="shared" si="1"/>
        <v>63.473621609425336</v>
      </c>
      <c r="U66" s="145">
        <v>46</v>
      </c>
      <c r="V66" s="145">
        <v>1606609.8554106466</v>
      </c>
    </row>
    <row r="67" spans="1:22" x14ac:dyDescent="0.35">
      <c r="A67" s="70">
        <f t="shared" si="2"/>
        <v>48</v>
      </c>
      <c r="B67" s="170">
        <v>7342437.6228742748</v>
      </c>
      <c r="D67" s="166">
        <f t="shared" si="9"/>
        <v>64789598.171372049</v>
      </c>
      <c r="E67" s="145">
        <f t="shared" si="0"/>
        <v>4999</v>
      </c>
      <c r="F67" s="165">
        <f t="shared" si="4"/>
        <v>0.99980000000000002</v>
      </c>
      <c r="G67" s="145">
        <f t="shared" si="7"/>
        <v>47</v>
      </c>
      <c r="H67" s="161">
        <f t="shared" si="5"/>
        <v>66105574.733318761</v>
      </c>
      <c r="I67" s="145">
        <f t="shared" si="8"/>
        <v>0</v>
      </c>
      <c r="J67" s="169">
        <f t="shared" si="6"/>
        <v>0</v>
      </c>
      <c r="K67" s="300">
        <f t="shared" si="1"/>
        <v>66.105574733318761</v>
      </c>
      <c r="U67" s="145">
        <v>47</v>
      </c>
      <c r="V67" s="145">
        <v>-13630209.836261626</v>
      </c>
    </row>
    <row r="68" spans="1:22" x14ac:dyDescent="0.35">
      <c r="A68" s="70">
        <f t="shared" si="2"/>
        <v>49</v>
      </c>
      <c r="B68" s="170">
        <v>7342437.6228742748</v>
      </c>
      <c r="D68" s="166">
        <f t="shared" si="9"/>
        <v>67421551.295265481</v>
      </c>
      <c r="E68" s="145">
        <f t="shared" si="0"/>
        <v>4999</v>
      </c>
      <c r="F68" s="165">
        <f t="shared" si="4"/>
        <v>0.99980000000000002</v>
      </c>
      <c r="G68" s="145">
        <f t="shared" si="7"/>
        <v>48</v>
      </c>
      <c r="H68" s="161">
        <f t="shared" si="5"/>
        <v>68737527.857212201</v>
      </c>
      <c r="I68" s="145">
        <f t="shared" si="8"/>
        <v>0</v>
      </c>
      <c r="J68" s="169">
        <f t="shared" si="6"/>
        <v>0</v>
      </c>
      <c r="K68" s="300">
        <f t="shared" si="1"/>
        <v>68.7375278572122</v>
      </c>
      <c r="U68" s="145">
        <v>48</v>
      </c>
      <c r="V68" s="145">
        <v>39518207.715850249</v>
      </c>
    </row>
    <row r="69" spans="1:22" x14ac:dyDescent="0.35">
      <c r="A69" s="70">
        <f t="shared" si="2"/>
        <v>50</v>
      </c>
      <c r="B69" s="170">
        <v>7342437.6228742748</v>
      </c>
      <c r="D69" s="166">
        <f t="shared" si="9"/>
        <v>70053504.419158921</v>
      </c>
      <c r="E69" s="145">
        <f t="shared" si="0"/>
        <v>4999</v>
      </c>
      <c r="F69" s="165">
        <f t="shared" si="4"/>
        <v>0.99980000000000002</v>
      </c>
      <c r="G69" s="145">
        <f t="shared" si="7"/>
        <v>49</v>
      </c>
      <c r="H69" s="161">
        <f t="shared" si="5"/>
        <v>71369480.981105641</v>
      </c>
      <c r="I69" s="145">
        <f t="shared" si="8"/>
        <v>0</v>
      </c>
      <c r="J69" s="169">
        <f t="shared" si="6"/>
        <v>0</v>
      </c>
      <c r="K69" s="300">
        <f t="shared" si="1"/>
        <v>71.369480981105639</v>
      </c>
      <c r="U69" s="145">
        <v>49</v>
      </c>
      <c r="V69" s="145">
        <v>2925318.417871993</v>
      </c>
    </row>
    <row r="70" spans="1:22" x14ac:dyDescent="0.35">
      <c r="A70" s="70">
        <f t="shared" si="2"/>
        <v>51</v>
      </c>
      <c r="B70" s="170">
        <v>7342437.6228742748</v>
      </c>
      <c r="D70" s="166">
        <f t="shared" si="9"/>
        <v>72685457.54305236</v>
      </c>
      <c r="E70" s="145">
        <f t="shared" si="0"/>
        <v>4999</v>
      </c>
      <c r="F70" s="165">
        <f t="shared" si="4"/>
        <v>0.99980000000000002</v>
      </c>
      <c r="G70" s="145">
        <f t="shared" si="7"/>
        <v>50</v>
      </c>
      <c r="H70" s="161">
        <f t="shared" si="5"/>
        <v>74001434.10499908</v>
      </c>
      <c r="I70" s="145">
        <f t="shared" si="8"/>
        <v>1</v>
      </c>
      <c r="J70" s="169">
        <f t="shared" si="6"/>
        <v>2.0000000000000001E-4</v>
      </c>
      <c r="K70" s="300">
        <f t="shared" si="1"/>
        <v>74.001434104999078</v>
      </c>
      <c r="U70" s="145">
        <v>50</v>
      </c>
      <c r="V70" s="145">
        <v>8957572.6731740534</v>
      </c>
    </row>
    <row r="71" spans="1:22" x14ac:dyDescent="0.35">
      <c r="A71" s="70">
        <f t="shared" si="2"/>
        <v>52</v>
      </c>
      <c r="B71" s="170">
        <v>7342437.6228742748</v>
      </c>
      <c r="D71" s="166">
        <f t="shared" si="9"/>
        <v>75317410.6669458</v>
      </c>
      <c r="E71" s="145">
        <f t="shared" si="0"/>
        <v>5000</v>
      </c>
      <c r="F71" s="165">
        <f t="shared" si="4"/>
        <v>1</v>
      </c>
      <c r="K71" s="161"/>
      <c r="U71" s="145">
        <v>51</v>
      </c>
      <c r="V71" s="145">
        <v>2891838.1854310483</v>
      </c>
    </row>
    <row r="72" spans="1:22" x14ac:dyDescent="0.35">
      <c r="A72" s="70">
        <f t="shared" si="2"/>
        <v>53</v>
      </c>
      <c r="B72" s="170">
        <v>7342437.6228742748</v>
      </c>
      <c r="D72" s="166"/>
      <c r="F72" s="165"/>
      <c r="U72" s="145">
        <v>52</v>
      </c>
      <c r="V72" s="145">
        <v>38753020.994690366</v>
      </c>
    </row>
    <row r="73" spans="1:22" x14ac:dyDescent="0.35">
      <c r="A73" s="70">
        <f t="shared" si="2"/>
        <v>54</v>
      </c>
      <c r="B73" s="170">
        <v>7342437.6228742748</v>
      </c>
      <c r="D73" s="166"/>
      <c r="F73" s="165"/>
      <c r="U73" s="145">
        <v>53</v>
      </c>
      <c r="V73" s="145">
        <v>25360845.87155737</v>
      </c>
    </row>
    <row r="74" spans="1:22" x14ac:dyDescent="0.35">
      <c r="A74" s="70">
        <f t="shared" si="2"/>
        <v>55</v>
      </c>
      <c r="B74" s="170">
        <v>7342437.6228742748</v>
      </c>
      <c r="D74" s="166"/>
      <c r="F74" s="165"/>
      <c r="U74" s="145">
        <v>54</v>
      </c>
      <c r="V74" s="145">
        <v>-1565489.027610749</v>
      </c>
    </row>
    <row r="75" spans="1:22" x14ac:dyDescent="0.35">
      <c r="A75" s="70">
        <f t="shared" si="2"/>
        <v>56</v>
      </c>
      <c r="B75" s="170">
        <v>7342437.6228742748</v>
      </c>
      <c r="D75" s="166"/>
      <c r="F75" s="165"/>
      <c r="U75" s="145">
        <v>55</v>
      </c>
      <c r="V75" s="145">
        <v>-10954196.595982131</v>
      </c>
    </row>
    <row r="76" spans="1:22" x14ac:dyDescent="0.35">
      <c r="A76" s="70">
        <f t="shared" si="2"/>
        <v>57</v>
      </c>
      <c r="B76" s="170">
        <v>7342437.6228742748</v>
      </c>
      <c r="D76" s="166"/>
      <c r="F76" s="165"/>
      <c r="U76" s="145">
        <v>56</v>
      </c>
      <c r="V76" s="145">
        <v>4041729.3302023746</v>
      </c>
    </row>
    <row r="77" spans="1:22" x14ac:dyDescent="0.35">
      <c r="A77" s="70">
        <f t="shared" si="2"/>
        <v>58</v>
      </c>
      <c r="B77" s="170">
        <v>7342437.6228742748</v>
      </c>
      <c r="U77" s="145">
        <v>57</v>
      </c>
      <c r="V77" s="145">
        <v>-7807102.5404752977</v>
      </c>
    </row>
    <row r="78" spans="1:22" x14ac:dyDescent="0.35">
      <c r="A78" s="70">
        <f t="shared" si="2"/>
        <v>59</v>
      </c>
      <c r="B78" s="170">
        <v>7342437.6228742748</v>
      </c>
      <c r="U78" s="145">
        <v>58</v>
      </c>
      <c r="V78" s="145">
        <v>41090659.75772886</v>
      </c>
    </row>
    <row r="79" spans="1:22" x14ac:dyDescent="0.35">
      <c r="A79" s="70">
        <f t="shared" si="2"/>
        <v>60</v>
      </c>
      <c r="B79" s="170">
        <v>7342437.6228742748</v>
      </c>
      <c r="U79" s="145">
        <v>59</v>
      </c>
      <c r="V79" s="145">
        <v>27532479.152190648</v>
      </c>
    </row>
    <row r="80" spans="1:22" x14ac:dyDescent="0.35">
      <c r="A80" s="70">
        <f t="shared" si="2"/>
        <v>61</v>
      </c>
      <c r="B80" s="170">
        <v>7342437.6228742748</v>
      </c>
      <c r="U80" s="145">
        <v>60</v>
      </c>
      <c r="V80" s="145">
        <v>-5347968.8309059739</v>
      </c>
    </row>
    <row r="81" spans="1:22" x14ac:dyDescent="0.35">
      <c r="A81" s="70">
        <f t="shared" si="2"/>
        <v>62</v>
      </c>
      <c r="B81" s="170">
        <v>7342437.6228742748</v>
      </c>
      <c r="U81" s="145">
        <v>61</v>
      </c>
      <c r="V81" s="145">
        <v>-10585225.339692261</v>
      </c>
    </row>
    <row r="82" spans="1:22" x14ac:dyDescent="0.35">
      <c r="A82" s="70">
        <f t="shared" si="2"/>
        <v>63</v>
      </c>
      <c r="B82" s="170">
        <v>7342437.6228742748</v>
      </c>
      <c r="U82" s="145">
        <v>62</v>
      </c>
      <c r="V82" s="145">
        <v>348244.8208286874</v>
      </c>
    </row>
    <row r="83" spans="1:22" x14ac:dyDescent="0.35">
      <c r="A83" s="70">
        <f t="shared" si="2"/>
        <v>64</v>
      </c>
      <c r="B83" s="170">
        <v>7342437.6228742748</v>
      </c>
      <c r="U83" s="145">
        <v>63</v>
      </c>
      <c r="V83" s="145">
        <v>-5103281.7661840133</v>
      </c>
    </row>
    <row r="84" spans="1:22" x14ac:dyDescent="0.35">
      <c r="A84" s="70">
        <f t="shared" si="2"/>
        <v>65</v>
      </c>
      <c r="B84" s="170">
        <v>7342437.6228742748</v>
      </c>
      <c r="U84" s="145">
        <v>64</v>
      </c>
      <c r="V84" s="145">
        <v>9884831.9273306839</v>
      </c>
    </row>
    <row r="85" spans="1:22" x14ac:dyDescent="0.35">
      <c r="A85" s="70">
        <f t="shared" si="2"/>
        <v>66</v>
      </c>
      <c r="B85" s="170">
        <v>7342437.6228742748</v>
      </c>
      <c r="U85" s="145">
        <v>65</v>
      </c>
      <c r="V85" s="145">
        <v>9285541.1390549764</v>
      </c>
    </row>
    <row r="86" spans="1:22" x14ac:dyDescent="0.35">
      <c r="A86" s="70">
        <f t="shared" ref="A86:A149" si="10">A85+1</f>
        <v>67</v>
      </c>
      <c r="B86" s="170">
        <v>7342437.6228742748</v>
      </c>
      <c r="U86" s="145">
        <v>66</v>
      </c>
      <c r="V86" s="145">
        <v>34784885.988503799</v>
      </c>
    </row>
    <row r="87" spans="1:22" x14ac:dyDescent="0.35">
      <c r="A87" s="70">
        <f t="shared" si="10"/>
        <v>68</v>
      </c>
      <c r="B87" s="170">
        <v>7342437.6228742748</v>
      </c>
      <c r="U87" s="145">
        <v>67</v>
      </c>
      <c r="V87" s="145">
        <v>-10327517.462794641</v>
      </c>
    </row>
    <row r="88" spans="1:22" x14ac:dyDescent="0.35">
      <c r="A88" s="70">
        <f t="shared" si="10"/>
        <v>69</v>
      </c>
      <c r="B88" s="170">
        <v>7342437.6228742748</v>
      </c>
      <c r="U88" s="145">
        <v>68</v>
      </c>
      <c r="V88" s="145">
        <v>-218257.00885276124</v>
      </c>
    </row>
    <row r="89" spans="1:22" x14ac:dyDescent="0.35">
      <c r="A89" s="70">
        <f t="shared" si="10"/>
        <v>70</v>
      </c>
      <c r="B89" s="170">
        <v>7342437.6228742748</v>
      </c>
      <c r="U89" s="145">
        <v>69</v>
      </c>
      <c r="V89" s="145">
        <v>-3543752.0305283256</v>
      </c>
    </row>
    <row r="90" spans="1:22" x14ac:dyDescent="0.35">
      <c r="A90" s="70">
        <f t="shared" si="10"/>
        <v>71</v>
      </c>
      <c r="B90" s="170">
        <v>7342437.6228742748</v>
      </c>
      <c r="U90" s="145">
        <v>70</v>
      </c>
      <c r="V90" s="145">
        <v>7105455.2628747597</v>
      </c>
    </row>
    <row r="91" spans="1:22" x14ac:dyDescent="0.35">
      <c r="A91" s="70">
        <f t="shared" si="10"/>
        <v>72</v>
      </c>
      <c r="B91" s="170">
        <v>7342437.6228742748</v>
      </c>
      <c r="U91" s="145">
        <v>71</v>
      </c>
      <c r="V91" s="145">
        <v>6276135.4933099896</v>
      </c>
    </row>
    <row r="92" spans="1:22" x14ac:dyDescent="0.35">
      <c r="A92" s="70">
        <f t="shared" si="10"/>
        <v>73</v>
      </c>
      <c r="B92" s="170">
        <v>7342437.6228742748</v>
      </c>
      <c r="U92" s="145">
        <v>72</v>
      </c>
      <c r="V92" s="145">
        <v>-21333034.162012074</v>
      </c>
    </row>
    <row r="93" spans="1:22" x14ac:dyDescent="0.35">
      <c r="A93" s="70">
        <f t="shared" si="10"/>
        <v>74</v>
      </c>
      <c r="B93" s="170">
        <v>7342437.6228742748</v>
      </c>
      <c r="U93" s="145">
        <v>73</v>
      </c>
      <c r="V93" s="145">
        <v>431324.96489400044</v>
      </c>
    </row>
    <row r="94" spans="1:22" x14ac:dyDescent="0.35">
      <c r="A94" s="70">
        <f t="shared" si="10"/>
        <v>75</v>
      </c>
      <c r="B94" s="170">
        <v>7342437.6228742748</v>
      </c>
      <c r="U94" s="145">
        <v>74</v>
      </c>
      <c r="V94" s="145">
        <v>-1374252.7034877501</v>
      </c>
    </row>
    <row r="95" spans="1:22" x14ac:dyDescent="0.35">
      <c r="A95" s="70">
        <f t="shared" si="10"/>
        <v>76</v>
      </c>
      <c r="B95" s="170">
        <v>7342437.6228742748</v>
      </c>
      <c r="U95" s="145">
        <v>75</v>
      </c>
      <c r="V95" s="145">
        <v>-27444250.557689846</v>
      </c>
    </row>
    <row r="96" spans="1:22" x14ac:dyDescent="0.35">
      <c r="A96" s="70">
        <f t="shared" si="10"/>
        <v>77</v>
      </c>
      <c r="B96" s="170">
        <v>7342437.6228742748</v>
      </c>
      <c r="U96" s="145">
        <v>76</v>
      </c>
      <c r="V96" s="145">
        <v>-19363493.489311673</v>
      </c>
    </row>
    <row r="97" spans="1:22" x14ac:dyDescent="0.35">
      <c r="A97" s="70">
        <f t="shared" si="10"/>
        <v>78</v>
      </c>
      <c r="B97" s="170">
        <v>7342437.6228742748</v>
      </c>
      <c r="U97" s="145">
        <v>77</v>
      </c>
      <c r="V97" s="145">
        <v>-6387422.8170905598</v>
      </c>
    </row>
    <row r="98" spans="1:22" x14ac:dyDescent="0.35">
      <c r="A98" s="70">
        <f t="shared" si="10"/>
        <v>79</v>
      </c>
      <c r="B98" s="170">
        <v>7342437.6228742748</v>
      </c>
      <c r="U98" s="145">
        <v>78</v>
      </c>
      <c r="V98" s="145">
        <v>-11016760.010321874</v>
      </c>
    </row>
    <row r="99" spans="1:22" x14ac:dyDescent="0.35">
      <c r="A99" s="70">
        <f t="shared" si="10"/>
        <v>80</v>
      </c>
      <c r="B99" s="170">
        <v>7342437.6228742748</v>
      </c>
      <c r="U99" s="145">
        <v>79</v>
      </c>
      <c r="V99" s="145">
        <v>-3434847.5205803029</v>
      </c>
    </row>
    <row r="100" spans="1:22" x14ac:dyDescent="0.35">
      <c r="A100" s="70">
        <f t="shared" si="10"/>
        <v>81</v>
      </c>
      <c r="B100" s="170">
        <v>7342437.6228742748</v>
      </c>
      <c r="U100" s="145">
        <v>80</v>
      </c>
      <c r="V100" s="145">
        <v>-23689578.34365515</v>
      </c>
    </row>
    <row r="101" spans="1:22" x14ac:dyDescent="0.35">
      <c r="A101" s="70">
        <f t="shared" si="10"/>
        <v>82</v>
      </c>
      <c r="B101" s="170">
        <v>7342437.6228742748</v>
      </c>
      <c r="U101" s="145">
        <v>81</v>
      </c>
      <c r="V101" s="145">
        <v>12451218.61948707</v>
      </c>
    </row>
    <row r="102" spans="1:22" x14ac:dyDescent="0.35">
      <c r="A102" s="70">
        <f t="shared" si="10"/>
        <v>83</v>
      </c>
      <c r="B102" s="170">
        <v>7342437.6228742748</v>
      </c>
      <c r="U102" s="145">
        <v>82</v>
      </c>
      <c r="V102" s="145">
        <v>3943381.8694568574</v>
      </c>
    </row>
    <row r="103" spans="1:22" x14ac:dyDescent="0.35">
      <c r="A103" s="70">
        <f t="shared" si="10"/>
        <v>84</v>
      </c>
      <c r="B103" s="170">
        <v>7342437.6228742748</v>
      </c>
      <c r="U103" s="145">
        <v>83</v>
      </c>
      <c r="V103" s="145">
        <v>34897930.864915036</v>
      </c>
    </row>
    <row r="104" spans="1:22" x14ac:dyDescent="0.35">
      <c r="A104" s="70">
        <f t="shared" si="10"/>
        <v>85</v>
      </c>
      <c r="B104" s="170">
        <v>7342437.6228742748</v>
      </c>
      <c r="U104" s="145">
        <v>84</v>
      </c>
      <c r="V104" s="145">
        <v>-15883730.45747718</v>
      </c>
    </row>
    <row r="105" spans="1:22" x14ac:dyDescent="0.35">
      <c r="A105" s="70">
        <f t="shared" si="10"/>
        <v>86</v>
      </c>
      <c r="B105" s="170">
        <v>7342437.6228742748</v>
      </c>
      <c r="U105" s="145">
        <v>85</v>
      </c>
      <c r="V105" s="145">
        <v>-19964948.787676401</v>
      </c>
    </row>
    <row r="106" spans="1:22" x14ac:dyDescent="0.35">
      <c r="A106" s="70">
        <f t="shared" si="10"/>
        <v>87</v>
      </c>
      <c r="B106" s="170">
        <v>7342437.6228742748</v>
      </c>
      <c r="U106" s="145">
        <v>86</v>
      </c>
      <c r="V106" s="145">
        <v>-1204902.3294563629</v>
      </c>
    </row>
    <row r="107" spans="1:22" x14ac:dyDescent="0.35">
      <c r="A107" s="70">
        <f t="shared" si="10"/>
        <v>88</v>
      </c>
      <c r="B107" s="170">
        <v>7342437.6228742748</v>
      </c>
      <c r="U107" s="145">
        <v>87</v>
      </c>
      <c r="V107" s="145">
        <v>-1008444.3772191219</v>
      </c>
    </row>
    <row r="108" spans="1:22" x14ac:dyDescent="0.35">
      <c r="A108" s="70">
        <f t="shared" si="10"/>
        <v>89</v>
      </c>
      <c r="B108" s="170">
        <v>7342437.6228742748</v>
      </c>
      <c r="U108" s="145">
        <v>88</v>
      </c>
      <c r="V108" s="145">
        <v>3080345.6841927171</v>
      </c>
    </row>
    <row r="109" spans="1:22" x14ac:dyDescent="0.35">
      <c r="A109" s="70">
        <f t="shared" si="10"/>
        <v>90</v>
      </c>
      <c r="B109" s="170">
        <v>7342437.6228742748</v>
      </c>
      <c r="U109" s="145">
        <v>89</v>
      </c>
      <c r="V109" s="145">
        <v>2851641.870494362</v>
      </c>
    </row>
    <row r="110" spans="1:22" x14ac:dyDescent="0.35">
      <c r="A110" s="70">
        <f t="shared" si="10"/>
        <v>91</v>
      </c>
      <c r="B110" s="170">
        <v>7342437.6228742748</v>
      </c>
      <c r="U110" s="145">
        <v>90</v>
      </c>
      <c r="V110" s="145">
        <v>19239733.313307721</v>
      </c>
    </row>
    <row r="111" spans="1:22" x14ac:dyDescent="0.35">
      <c r="A111" s="70">
        <f t="shared" si="10"/>
        <v>92</v>
      </c>
      <c r="B111" s="170">
        <v>7342437.6228742748</v>
      </c>
      <c r="U111" s="145">
        <v>91</v>
      </c>
      <c r="V111" s="145">
        <v>-21633379.090099581</v>
      </c>
    </row>
    <row r="112" spans="1:22" x14ac:dyDescent="0.35">
      <c r="A112" s="70">
        <f t="shared" si="10"/>
        <v>93</v>
      </c>
      <c r="B112" s="170">
        <v>7342437.6228742748</v>
      </c>
      <c r="U112" s="145">
        <v>92</v>
      </c>
      <c r="V112" s="145">
        <v>-16070846.456510738</v>
      </c>
    </row>
    <row r="113" spans="1:22" x14ac:dyDescent="0.35">
      <c r="A113" s="70">
        <f t="shared" si="10"/>
        <v>94</v>
      </c>
      <c r="B113" s="170">
        <v>7342437.6228742748</v>
      </c>
      <c r="U113" s="145">
        <v>93</v>
      </c>
      <c r="V113" s="145">
        <v>-30748517.759560388</v>
      </c>
    </row>
    <row r="114" spans="1:22" x14ac:dyDescent="0.35">
      <c r="A114" s="70">
        <f t="shared" si="10"/>
        <v>95</v>
      </c>
      <c r="B114" s="170">
        <v>7342437.6228742748</v>
      </c>
      <c r="U114" s="145">
        <v>94</v>
      </c>
      <c r="V114" s="145">
        <v>-7123634.6645521708</v>
      </c>
    </row>
    <row r="115" spans="1:22" x14ac:dyDescent="0.35">
      <c r="A115" s="70">
        <f t="shared" si="10"/>
        <v>96</v>
      </c>
      <c r="B115" s="170">
        <v>7342437.6228742748</v>
      </c>
      <c r="U115" s="145">
        <v>95</v>
      </c>
      <c r="V115" s="145">
        <v>1043511.3255034238</v>
      </c>
    </row>
    <row r="116" spans="1:22" x14ac:dyDescent="0.35">
      <c r="A116" s="70">
        <f t="shared" si="10"/>
        <v>97</v>
      </c>
      <c r="B116" s="170">
        <v>7342437.6228742748</v>
      </c>
      <c r="U116" s="145">
        <v>96</v>
      </c>
      <c r="V116" s="145">
        <v>2750847.7400265187</v>
      </c>
    </row>
    <row r="117" spans="1:22" x14ac:dyDescent="0.35">
      <c r="A117" s="70">
        <f t="shared" si="10"/>
        <v>98</v>
      </c>
      <c r="B117" s="170">
        <v>7342437.6228742748</v>
      </c>
      <c r="U117" s="145">
        <v>97</v>
      </c>
      <c r="V117" s="145">
        <v>-17315130.864806294</v>
      </c>
    </row>
    <row r="118" spans="1:22" x14ac:dyDescent="0.35">
      <c r="A118" s="70">
        <f t="shared" si="10"/>
        <v>99</v>
      </c>
      <c r="B118" s="170">
        <v>7342437.6228742748</v>
      </c>
      <c r="U118" s="145">
        <v>98</v>
      </c>
      <c r="V118" s="145">
        <v>7342341.8855316564</v>
      </c>
    </row>
    <row r="119" spans="1:22" x14ac:dyDescent="0.35">
      <c r="A119" s="70">
        <f t="shared" si="10"/>
        <v>100</v>
      </c>
      <c r="B119" s="170">
        <v>7342437.6228742748</v>
      </c>
      <c r="U119" s="145">
        <v>99</v>
      </c>
      <c r="V119" s="145">
        <v>-6493007.5963092223</v>
      </c>
    </row>
    <row r="120" spans="1:22" x14ac:dyDescent="0.35">
      <c r="A120" s="70">
        <f t="shared" si="10"/>
        <v>101</v>
      </c>
      <c r="B120" s="170">
        <v>7342437.6228742748</v>
      </c>
      <c r="U120" s="145">
        <v>100</v>
      </c>
      <c r="V120" s="145">
        <v>-18718134.855022267</v>
      </c>
    </row>
    <row r="121" spans="1:22" x14ac:dyDescent="0.35">
      <c r="A121" s="70">
        <f t="shared" si="10"/>
        <v>102</v>
      </c>
      <c r="B121" s="170">
        <v>7342437.6228742748</v>
      </c>
      <c r="U121" s="145">
        <v>101</v>
      </c>
      <c r="V121" s="145">
        <v>500647.68212413043</v>
      </c>
    </row>
    <row r="122" spans="1:22" x14ac:dyDescent="0.35">
      <c r="A122" s="70">
        <f t="shared" si="10"/>
        <v>103</v>
      </c>
      <c r="B122" s="170">
        <v>7342437.6228742748</v>
      </c>
      <c r="U122" s="145">
        <v>102</v>
      </c>
      <c r="V122" s="145">
        <v>-32299534.412496854</v>
      </c>
    </row>
    <row r="123" spans="1:22" x14ac:dyDescent="0.35">
      <c r="A123" s="70">
        <f t="shared" si="10"/>
        <v>104</v>
      </c>
      <c r="B123" s="170">
        <v>7342437.6228742748</v>
      </c>
      <c r="U123" s="145">
        <v>103</v>
      </c>
      <c r="V123" s="145">
        <v>30745285.310184591</v>
      </c>
    </row>
    <row r="124" spans="1:22" x14ac:dyDescent="0.35">
      <c r="A124" s="70">
        <f t="shared" si="10"/>
        <v>105</v>
      </c>
      <c r="B124" s="170">
        <v>7342437.6228742748</v>
      </c>
      <c r="U124" s="145">
        <v>104</v>
      </c>
      <c r="V124" s="145">
        <v>31764042.215407964</v>
      </c>
    </row>
    <row r="125" spans="1:22" x14ac:dyDescent="0.35">
      <c r="A125" s="70">
        <f t="shared" si="10"/>
        <v>106</v>
      </c>
      <c r="B125" s="170">
        <v>7342437.6228742748</v>
      </c>
      <c r="U125" s="145">
        <v>105</v>
      </c>
      <c r="V125" s="145">
        <v>6965167.5766961873</v>
      </c>
    </row>
    <row r="126" spans="1:22" x14ac:dyDescent="0.35">
      <c r="A126" s="70">
        <f t="shared" si="10"/>
        <v>107</v>
      </c>
      <c r="B126" s="170">
        <v>7342437.6228742748</v>
      </c>
      <c r="U126" s="145">
        <v>106</v>
      </c>
      <c r="V126" s="145">
        <v>29959894.833705649</v>
      </c>
    </row>
    <row r="127" spans="1:22" x14ac:dyDescent="0.35">
      <c r="A127" s="70">
        <f t="shared" si="10"/>
        <v>108</v>
      </c>
      <c r="B127" s="170">
        <v>7342437.6228742748</v>
      </c>
      <c r="U127" s="145">
        <v>107</v>
      </c>
      <c r="V127" s="145">
        <v>13141265.484428484</v>
      </c>
    </row>
    <row r="128" spans="1:22" x14ac:dyDescent="0.35">
      <c r="A128" s="70">
        <f t="shared" si="10"/>
        <v>109</v>
      </c>
      <c r="B128" s="170">
        <v>7342437.6228742748</v>
      </c>
      <c r="U128" s="145">
        <v>108</v>
      </c>
      <c r="V128" s="145">
        <v>18255308.569278963</v>
      </c>
    </row>
    <row r="129" spans="1:22" x14ac:dyDescent="0.35">
      <c r="A129" s="70">
        <f t="shared" si="10"/>
        <v>110</v>
      </c>
      <c r="B129" s="170">
        <v>7342437.6228742748</v>
      </c>
      <c r="U129" s="145">
        <v>109</v>
      </c>
      <c r="V129" s="145">
        <v>45173937.266811043</v>
      </c>
    </row>
    <row r="130" spans="1:22" x14ac:dyDescent="0.35">
      <c r="A130" s="70">
        <f t="shared" si="10"/>
        <v>111</v>
      </c>
      <c r="B130" s="170">
        <v>7342437.6228742748</v>
      </c>
      <c r="U130" s="145">
        <v>110</v>
      </c>
      <c r="V130" s="145">
        <v>-18154292.079125233</v>
      </c>
    </row>
    <row r="131" spans="1:22" x14ac:dyDescent="0.35">
      <c r="A131" s="70">
        <f t="shared" si="10"/>
        <v>112</v>
      </c>
      <c r="B131" s="170">
        <v>7342437.6228742748</v>
      </c>
      <c r="U131" s="145">
        <v>111</v>
      </c>
      <c r="V131" s="145">
        <v>-1903297.0681366958</v>
      </c>
    </row>
    <row r="132" spans="1:22" x14ac:dyDescent="0.35">
      <c r="A132" s="70">
        <f t="shared" si="10"/>
        <v>113</v>
      </c>
      <c r="B132" s="170">
        <v>7342437.6228742748</v>
      </c>
      <c r="U132" s="145">
        <v>112</v>
      </c>
      <c r="V132" s="145">
        <v>297249.85002897307</v>
      </c>
    </row>
    <row r="133" spans="1:22" x14ac:dyDescent="0.35">
      <c r="A133" s="70">
        <f t="shared" si="10"/>
        <v>114</v>
      </c>
      <c r="B133" s="170">
        <v>7342437.6228742748</v>
      </c>
      <c r="U133" s="145">
        <v>113</v>
      </c>
      <c r="V133" s="145">
        <v>-16093667.979621127</v>
      </c>
    </row>
    <row r="134" spans="1:22" x14ac:dyDescent="0.35">
      <c r="A134" s="70">
        <f t="shared" si="10"/>
        <v>115</v>
      </c>
      <c r="B134" s="170">
        <v>7342437.6228742748</v>
      </c>
      <c r="U134" s="145">
        <v>114</v>
      </c>
      <c r="V134" s="145">
        <v>-13698592.844792044</v>
      </c>
    </row>
    <row r="135" spans="1:22" x14ac:dyDescent="0.35">
      <c r="A135" s="70">
        <f t="shared" si="10"/>
        <v>116</v>
      </c>
      <c r="B135" s="170">
        <v>7342437.6228742748</v>
      </c>
      <c r="U135" s="145">
        <v>115</v>
      </c>
      <c r="V135" s="145">
        <v>15192888.339830205</v>
      </c>
    </row>
    <row r="136" spans="1:22" x14ac:dyDescent="0.35">
      <c r="A136" s="70">
        <f t="shared" si="10"/>
        <v>117</v>
      </c>
      <c r="B136" s="170">
        <v>7342437.6228742748</v>
      </c>
      <c r="U136" s="145">
        <v>116</v>
      </c>
      <c r="V136" s="145">
        <v>15070052.369433802</v>
      </c>
    </row>
    <row r="137" spans="1:22" x14ac:dyDescent="0.35">
      <c r="A137" s="70">
        <f t="shared" si="10"/>
        <v>118</v>
      </c>
      <c r="B137" s="170">
        <v>7342437.6228742748</v>
      </c>
      <c r="U137" s="145">
        <v>117</v>
      </c>
      <c r="V137" s="145">
        <v>3834361.0003453083</v>
      </c>
    </row>
    <row r="138" spans="1:22" x14ac:dyDescent="0.35">
      <c r="A138" s="70">
        <f t="shared" si="10"/>
        <v>119</v>
      </c>
      <c r="B138" s="170">
        <v>7342437.6228742748</v>
      </c>
      <c r="U138" s="145">
        <v>118</v>
      </c>
      <c r="V138" s="145">
        <v>-4386364.5189898908</v>
      </c>
    </row>
    <row r="139" spans="1:22" x14ac:dyDescent="0.35">
      <c r="A139" s="70">
        <f t="shared" si="10"/>
        <v>120</v>
      </c>
      <c r="B139" s="170">
        <v>7342437.6228742748</v>
      </c>
      <c r="U139" s="145">
        <v>119</v>
      </c>
      <c r="V139" s="145">
        <v>-11088399.924514532</v>
      </c>
    </row>
    <row r="140" spans="1:22" x14ac:dyDescent="0.35">
      <c r="A140" s="70">
        <f t="shared" si="10"/>
        <v>121</v>
      </c>
      <c r="B140" s="170">
        <v>7342437.6228742748</v>
      </c>
      <c r="U140" s="145">
        <v>120</v>
      </c>
      <c r="V140" s="145">
        <v>-7139250.121767072</v>
      </c>
    </row>
    <row r="141" spans="1:22" x14ac:dyDescent="0.35">
      <c r="A141" s="70">
        <f t="shared" si="10"/>
        <v>122</v>
      </c>
      <c r="B141" s="170">
        <v>7342437.6228742748</v>
      </c>
      <c r="U141" s="145">
        <v>121</v>
      </c>
      <c r="V141" s="145">
        <v>-6149634.0631940551</v>
      </c>
    </row>
    <row r="142" spans="1:22" x14ac:dyDescent="0.35">
      <c r="A142" s="70">
        <f t="shared" si="10"/>
        <v>123</v>
      </c>
      <c r="B142" s="170">
        <v>7342437.6228742748</v>
      </c>
      <c r="U142" s="145">
        <v>122</v>
      </c>
      <c r="V142" s="145">
        <v>36628806.999276832</v>
      </c>
    </row>
    <row r="143" spans="1:22" x14ac:dyDescent="0.35">
      <c r="A143" s="70">
        <f t="shared" si="10"/>
        <v>124</v>
      </c>
      <c r="B143" s="170">
        <v>7342437.6228742748</v>
      </c>
      <c r="U143" s="145">
        <v>123</v>
      </c>
      <c r="V143" s="145">
        <v>-8927418.6603929754</v>
      </c>
    </row>
    <row r="144" spans="1:22" x14ac:dyDescent="0.35">
      <c r="A144" s="70">
        <f t="shared" si="10"/>
        <v>125</v>
      </c>
      <c r="B144" s="170">
        <v>7342437.6228742748</v>
      </c>
      <c r="U144" s="145">
        <v>124</v>
      </c>
      <c r="V144" s="145">
        <v>7478134.4244648181</v>
      </c>
    </row>
    <row r="145" spans="1:22" x14ac:dyDescent="0.35">
      <c r="A145" s="70">
        <f t="shared" si="10"/>
        <v>126</v>
      </c>
      <c r="B145" s="170">
        <v>7342437.6228742748</v>
      </c>
      <c r="U145" s="145">
        <v>125</v>
      </c>
      <c r="V145" s="145">
        <v>-7314690.2066205572</v>
      </c>
    </row>
    <row r="146" spans="1:22" x14ac:dyDescent="0.35">
      <c r="A146" s="70">
        <f t="shared" si="10"/>
        <v>127</v>
      </c>
      <c r="B146" s="170">
        <v>7342437.6228742748</v>
      </c>
      <c r="U146" s="145">
        <v>126</v>
      </c>
      <c r="V146" s="145">
        <v>281164.42911748588</v>
      </c>
    </row>
    <row r="147" spans="1:22" x14ac:dyDescent="0.35">
      <c r="A147" s="70">
        <f t="shared" si="10"/>
        <v>128</v>
      </c>
      <c r="B147" s="170">
        <v>7342437.6228742748</v>
      </c>
      <c r="U147" s="145">
        <v>127</v>
      </c>
      <c r="V147" s="145">
        <v>-2316734.3804620933</v>
      </c>
    </row>
    <row r="148" spans="1:22" x14ac:dyDescent="0.35">
      <c r="A148" s="70">
        <f t="shared" si="10"/>
        <v>129</v>
      </c>
      <c r="B148" s="170">
        <v>7342437.6228742748</v>
      </c>
      <c r="U148" s="145">
        <v>128</v>
      </c>
      <c r="V148" s="145">
        <v>-10637846.424913377</v>
      </c>
    </row>
    <row r="149" spans="1:22" x14ac:dyDescent="0.35">
      <c r="A149" s="70">
        <f t="shared" si="10"/>
        <v>130</v>
      </c>
      <c r="B149" s="170">
        <v>7342437.6228742748</v>
      </c>
      <c r="U149" s="145">
        <v>129</v>
      </c>
      <c r="V149" s="145">
        <v>7657778.6524008252</v>
      </c>
    </row>
    <row r="150" spans="1:22" x14ac:dyDescent="0.35">
      <c r="A150" s="70">
        <f t="shared" ref="A150:A213" si="11">A149+1</f>
        <v>131</v>
      </c>
      <c r="B150" s="170">
        <v>7342437.6228742748</v>
      </c>
      <c r="U150" s="145">
        <v>130</v>
      </c>
      <c r="V150" s="145">
        <v>2182739.9425048381</v>
      </c>
    </row>
    <row r="151" spans="1:22" x14ac:dyDescent="0.35">
      <c r="A151" s="70">
        <f t="shared" si="11"/>
        <v>132</v>
      </c>
      <c r="B151" s="170">
        <v>7342437.6228742748</v>
      </c>
      <c r="U151" s="145">
        <v>131</v>
      </c>
      <c r="V151" s="145">
        <v>6264336.6392529793</v>
      </c>
    </row>
    <row r="152" spans="1:22" x14ac:dyDescent="0.35">
      <c r="A152" s="70">
        <f t="shared" si="11"/>
        <v>133</v>
      </c>
      <c r="B152" s="170">
        <v>7342437.6228742748</v>
      </c>
      <c r="U152" s="145">
        <v>132</v>
      </c>
      <c r="V152" s="145">
        <v>19109306.018348906</v>
      </c>
    </row>
    <row r="153" spans="1:22" x14ac:dyDescent="0.35">
      <c r="A153" s="70">
        <f t="shared" si="11"/>
        <v>134</v>
      </c>
      <c r="B153" s="170">
        <v>7342437.6228742748</v>
      </c>
      <c r="U153" s="145">
        <v>133</v>
      </c>
      <c r="V153" s="145">
        <v>5955042.6841574609</v>
      </c>
    </row>
    <row r="154" spans="1:22" x14ac:dyDescent="0.35">
      <c r="A154" s="70">
        <f t="shared" si="11"/>
        <v>135</v>
      </c>
      <c r="B154" s="170">
        <v>7342437.6228742748</v>
      </c>
      <c r="U154" s="145">
        <v>134</v>
      </c>
      <c r="V154" s="145">
        <v>1317238.6092693433</v>
      </c>
    </row>
    <row r="155" spans="1:22" x14ac:dyDescent="0.35">
      <c r="A155" s="70">
        <f t="shared" si="11"/>
        <v>136</v>
      </c>
      <c r="B155" s="170">
        <v>7342437.6228742748</v>
      </c>
      <c r="U155" s="145">
        <v>135</v>
      </c>
      <c r="V155" s="145">
        <v>2586800.0038476661</v>
      </c>
    </row>
    <row r="156" spans="1:22" x14ac:dyDescent="0.35">
      <c r="A156" s="70">
        <f t="shared" si="11"/>
        <v>137</v>
      </c>
      <c r="B156" s="170">
        <v>7342437.6228742748</v>
      </c>
      <c r="U156" s="145">
        <v>136</v>
      </c>
      <c r="V156" s="145">
        <v>-8208708.2898602746</v>
      </c>
    </row>
    <row r="157" spans="1:22" x14ac:dyDescent="0.35">
      <c r="A157" s="70">
        <f t="shared" si="11"/>
        <v>138</v>
      </c>
      <c r="B157" s="170">
        <v>7342437.6228742748</v>
      </c>
      <c r="U157" s="145">
        <v>137</v>
      </c>
      <c r="V157" s="145">
        <v>27572772.226455729</v>
      </c>
    </row>
    <row r="158" spans="1:22" x14ac:dyDescent="0.35">
      <c r="A158" s="70">
        <f t="shared" si="11"/>
        <v>139</v>
      </c>
      <c r="B158" s="170">
        <v>7342437.6228742748</v>
      </c>
      <c r="U158" s="145">
        <v>138</v>
      </c>
      <c r="V158" s="145">
        <v>12353890.144883499</v>
      </c>
    </row>
    <row r="159" spans="1:22" x14ac:dyDescent="0.35">
      <c r="A159" s="70">
        <f t="shared" si="11"/>
        <v>140</v>
      </c>
      <c r="B159" s="170">
        <v>7342437.6228742748</v>
      </c>
      <c r="U159" s="145">
        <v>139</v>
      </c>
      <c r="V159" s="145">
        <v>11044643.094700504</v>
      </c>
    </row>
    <row r="160" spans="1:22" x14ac:dyDescent="0.35">
      <c r="A160" s="70">
        <f t="shared" si="11"/>
        <v>141</v>
      </c>
      <c r="B160" s="170">
        <v>7342437.6228742748</v>
      </c>
      <c r="U160" s="145">
        <v>140</v>
      </c>
      <c r="V160" s="145">
        <v>3569398.946970664</v>
      </c>
    </row>
    <row r="161" spans="1:22" x14ac:dyDescent="0.35">
      <c r="A161" s="70">
        <f t="shared" si="11"/>
        <v>142</v>
      </c>
      <c r="B161" s="170">
        <v>7342437.6228742748</v>
      </c>
      <c r="U161" s="145">
        <v>141</v>
      </c>
      <c r="V161" s="145">
        <v>-10860416.720325626</v>
      </c>
    </row>
    <row r="162" spans="1:22" x14ac:dyDescent="0.35">
      <c r="A162" s="70">
        <f t="shared" si="11"/>
        <v>143</v>
      </c>
      <c r="B162" s="170">
        <v>7342437.6228742748</v>
      </c>
      <c r="U162" s="145">
        <v>142</v>
      </c>
      <c r="V162" s="145">
        <v>6814958.5472389683</v>
      </c>
    </row>
    <row r="163" spans="1:22" x14ac:dyDescent="0.35">
      <c r="A163" s="70">
        <f t="shared" si="11"/>
        <v>144</v>
      </c>
      <c r="B163" s="170">
        <v>7342437.6228742748</v>
      </c>
      <c r="U163" s="145">
        <v>143</v>
      </c>
      <c r="V163" s="145">
        <v>14439176.788271755</v>
      </c>
    </row>
    <row r="164" spans="1:22" x14ac:dyDescent="0.35">
      <c r="A164" s="70">
        <f t="shared" si="11"/>
        <v>145</v>
      </c>
      <c r="B164" s="170">
        <v>7342437.6228742748</v>
      </c>
      <c r="U164" s="145">
        <v>144</v>
      </c>
      <c r="V164" s="145">
        <v>25889112.750825316</v>
      </c>
    </row>
    <row r="165" spans="1:22" x14ac:dyDescent="0.35">
      <c r="A165" s="70">
        <f t="shared" si="11"/>
        <v>146</v>
      </c>
      <c r="B165" s="170">
        <v>7342437.6228742748</v>
      </c>
      <c r="U165" s="145">
        <v>145</v>
      </c>
      <c r="V165" s="145">
        <v>46091323.544286586</v>
      </c>
    </row>
    <row r="166" spans="1:22" x14ac:dyDescent="0.35">
      <c r="A166" s="70">
        <f t="shared" si="11"/>
        <v>147</v>
      </c>
      <c r="B166" s="170">
        <v>7342437.6228742748</v>
      </c>
      <c r="U166" s="145">
        <v>146</v>
      </c>
      <c r="V166" s="145">
        <v>25975698.06360805</v>
      </c>
    </row>
    <row r="167" spans="1:22" x14ac:dyDescent="0.35">
      <c r="A167" s="70">
        <f t="shared" si="11"/>
        <v>148</v>
      </c>
      <c r="B167" s="170">
        <v>7342437.6228742748</v>
      </c>
      <c r="U167" s="145">
        <v>147</v>
      </c>
      <c r="V167" s="145">
        <v>-1952726.5871071331</v>
      </c>
    </row>
    <row r="168" spans="1:22" x14ac:dyDescent="0.35">
      <c r="A168" s="70">
        <f t="shared" si="11"/>
        <v>149</v>
      </c>
      <c r="B168" s="170">
        <v>7342437.6228742748</v>
      </c>
      <c r="U168" s="145">
        <v>148</v>
      </c>
      <c r="V168" s="145">
        <v>-25466964.213740282</v>
      </c>
    </row>
    <row r="169" spans="1:22" x14ac:dyDescent="0.35">
      <c r="A169" s="70">
        <f t="shared" si="11"/>
        <v>150</v>
      </c>
      <c r="B169" s="170">
        <v>7342437.6228742748</v>
      </c>
      <c r="U169" s="145">
        <v>149</v>
      </c>
      <c r="V169" s="145">
        <v>-3193194.4748404361</v>
      </c>
    </row>
    <row r="170" spans="1:22" x14ac:dyDescent="0.35">
      <c r="A170" s="70">
        <f t="shared" si="11"/>
        <v>151</v>
      </c>
      <c r="B170" s="170">
        <v>7342437.6228742748</v>
      </c>
      <c r="U170" s="145">
        <v>150</v>
      </c>
      <c r="V170" s="145">
        <v>-9094839.4511348084</v>
      </c>
    </row>
    <row r="171" spans="1:22" x14ac:dyDescent="0.35">
      <c r="A171" s="70">
        <f t="shared" si="11"/>
        <v>152</v>
      </c>
      <c r="B171" s="170">
        <v>7342437.6228742748</v>
      </c>
      <c r="U171" s="145">
        <v>151</v>
      </c>
      <c r="V171" s="145">
        <v>-14264322.896762118</v>
      </c>
    </row>
    <row r="172" spans="1:22" x14ac:dyDescent="0.35">
      <c r="A172" s="70">
        <f t="shared" si="11"/>
        <v>153</v>
      </c>
      <c r="B172" s="170">
        <v>7342437.6228742748</v>
      </c>
      <c r="U172" s="145">
        <v>152</v>
      </c>
      <c r="V172" s="145">
        <v>-1225384.3818870969</v>
      </c>
    </row>
    <row r="173" spans="1:22" x14ac:dyDescent="0.35">
      <c r="A173" s="70">
        <f t="shared" si="11"/>
        <v>154</v>
      </c>
      <c r="B173" s="170">
        <v>7342437.6228742748</v>
      </c>
      <c r="U173" s="145">
        <v>153</v>
      </c>
      <c r="V173" s="145">
        <v>-9593481.0082341246</v>
      </c>
    </row>
    <row r="174" spans="1:22" x14ac:dyDescent="0.35">
      <c r="A174" s="70">
        <f t="shared" si="11"/>
        <v>155</v>
      </c>
      <c r="B174" s="170">
        <v>7342437.6228742748</v>
      </c>
      <c r="U174" s="145">
        <v>154</v>
      </c>
      <c r="V174" s="145">
        <v>895338.95233120024</v>
      </c>
    </row>
    <row r="175" spans="1:22" x14ac:dyDescent="0.35">
      <c r="A175" s="70">
        <f t="shared" si="11"/>
        <v>156</v>
      </c>
      <c r="B175" s="170">
        <v>7342437.6228742748</v>
      </c>
      <c r="U175" s="145">
        <v>155</v>
      </c>
      <c r="V175" s="145">
        <v>-6730091.2047461662</v>
      </c>
    </row>
    <row r="176" spans="1:22" x14ac:dyDescent="0.35">
      <c r="A176" s="70">
        <f t="shared" si="11"/>
        <v>157</v>
      </c>
      <c r="B176" s="170">
        <v>7342437.6228742748</v>
      </c>
      <c r="U176" s="145">
        <v>156</v>
      </c>
      <c r="V176" s="145">
        <v>-11179752.722104186</v>
      </c>
    </row>
    <row r="177" spans="1:22" x14ac:dyDescent="0.35">
      <c r="A177" s="70">
        <f t="shared" si="11"/>
        <v>158</v>
      </c>
      <c r="B177" s="170">
        <v>7342437.6228742748</v>
      </c>
      <c r="U177" s="145">
        <v>157</v>
      </c>
      <c r="V177" s="145">
        <v>24024143.483419579</v>
      </c>
    </row>
    <row r="178" spans="1:22" x14ac:dyDescent="0.35">
      <c r="A178" s="70">
        <f t="shared" si="11"/>
        <v>159</v>
      </c>
      <c r="B178" s="170">
        <v>7342437.6228742748</v>
      </c>
      <c r="U178" s="145">
        <v>158</v>
      </c>
      <c r="V178" s="145">
        <v>-4613256.7831021436</v>
      </c>
    </row>
    <row r="179" spans="1:22" x14ac:dyDescent="0.35">
      <c r="A179" s="70">
        <f t="shared" si="11"/>
        <v>160</v>
      </c>
      <c r="B179" s="170">
        <v>7342437.6228742748</v>
      </c>
      <c r="U179" s="145">
        <v>159</v>
      </c>
      <c r="V179" s="145">
        <v>-16553650.731504448</v>
      </c>
    </row>
    <row r="180" spans="1:22" x14ac:dyDescent="0.35">
      <c r="A180" s="70">
        <f t="shared" si="11"/>
        <v>161</v>
      </c>
      <c r="B180" s="170">
        <v>7342437.6228742748</v>
      </c>
      <c r="U180" s="145">
        <v>160</v>
      </c>
      <c r="V180" s="145">
        <v>13525537.292708412</v>
      </c>
    </row>
    <row r="181" spans="1:22" x14ac:dyDescent="0.35">
      <c r="A181" s="70">
        <f t="shared" si="11"/>
        <v>162</v>
      </c>
      <c r="B181" s="170">
        <v>7342437.6228742748</v>
      </c>
      <c r="U181" s="145">
        <v>161</v>
      </c>
      <c r="V181" s="145">
        <v>-9309296.9074348807</v>
      </c>
    </row>
    <row r="182" spans="1:22" x14ac:dyDescent="0.35">
      <c r="A182" s="70">
        <f t="shared" si="11"/>
        <v>163</v>
      </c>
      <c r="B182" s="170">
        <v>7342437.6228742748</v>
      </c>
      <c r="U182" s="145">
        <v>162</v>
      </c>
      <c r="V182" s="145">
        <v>14261827.544462547</v>
      </c>
    </row>
    <row r="183" spans="1:22" x14ac:dyDescent="0.35">
      <c r="A183" s="70">
        <f t="shared" si="11"/>
        <v>164</v>
      </c>
      <c r="B183" s="170">
        <v>7342437.6228742748</v>
      </c>
      <c r="U183" s="145">
        <v>163</v>
      </c>
      <c r="V183" s="145">
        <v>5474986.1362225898</v>
      </c>
    </row>
    <row r="184" spans="1:22" x14ac:dyDescent="0.35">
      <c r="A184" s="70">
        <f t="shared" si="11"/>
        <v>165</v>
      </c>
      <c r="B184" s="170">
        <v>7342437.6228742748</v>
      </c>
      <c r="U184" s="145">
        <v>164</v>
      </c>
      <c r="V184" s="145">
        <v>-18462791.03756059</v>
      </c>
    </row>
    <row r="185" spans="1:22" x14ac:dyDescent="0.35">
      <c r="A185" s="70">
        <f t="shared" si="11"/>
        <v>166</v>
      </c>
      <c r="B185" s="170">
        <v>7342437.6228742748</v>
      </c>
      <c r="U185" s="145">
        <v>165</v>
      </c>
      <c r="V185" s="145">
        <v>1825219.3678663112</v>
      </c>
    </row>
    <row r="186" spans="1:22" x14ac:dyDescent="0.35">
      <c r="A186" s="70">
        <f t="shared" si="11"/>
        <v>167</v>
      </c>
      <c r="B186" s="170">
        <v>7342437.6228742748</v>
      </c>
      <c r="U186" s="145">
        <v>166</v>
      </c>
      <c r="V186" s="145">
        <v>-13880677.542573957</v>
      </c>
    </row>
    <row r="187" spans="1:22" x14ac:dyDescent="0.35">
      <c r="A187" s="70">
        <f t="shared" si="11"/>
        <v>168</v>
      </c>
      <c r="B187" s="170">
        <v>7342437.6228742748</v>
      </c>
      <c r="U187" s="145">
        <v>167</v>
      </c>
      <c r="V187" s="145">
        <v>27271435.752380133</v>
      </c>
    </row>
    <row r="188" spans="1:22" x14ac:dyDescent="0.35">
      <c r="A188" s="70">
        <f t="shared" si="11"/>
        <v>169</v>
      </c>
      <c r="B188" s="170">
        <v>7342437.6228742748</v>
      </c>
      <c r="U188" s="145">
        <v>168</v>
      </c>
      <c r="V188" s="145">
        <v>-238557.41770666465</v>
      </c>
    </row>
    <row r="189" spans="1:22" x14ac:dyDescent="0.35">
      <c r="A189" s="70">
        <f t="shared" si="11"/>
        <v>170</v>
      </c>
      <c r="B189" s="170">
        <v>7342437.6228742748</v>
      </c>
      <c r="U189" s="145">
        <v>169</v>
      </c>
      <c r="V189" s="145">
        <v>-6348040.3742175959</v>
      </c>
    </row>
    <row r="190" spans="1:22" x14ac:dyDescent="0.35">
      <c r="A190" s="70">
        <f t="shared" si="11"/>
        <v>171</v>
      </c>
      <c r="B190" s="170">
        <v>7342437.6228742748</v>
      </c>
      <c r="U190" s="145">
        <v>170</v>
      </c>
      <c r="V190" s="145">
        <v>4639795.224140577</v>
      </c>
    </row>
    <row r="191" spans="1:22" x14ac:dyDescent="0.35">
      <c r="A191" s="70">
        <f t="shared" si="11"/>
        <v>172</v>
      </c>
      <c r="B191" s="170">
        <v>7342437.6228742748</v>
      </c>
      <c r="U191" s="145">
        <v>171</v>
      </c>
      <c r="V191" s="145">
        <v>-2017488.6553761475</v>
      </c>
    </row>
    <row r="192" spans="1:22" x14ac:dyDescent="0.35">
      <c r="A192" s="70">
        <f t="shared" si="11"/>
        <v>173</v>
      </c>
      <c r="B192" s="170">
        <v>7342437.6228742748</v>
      </c>
      <c r="U192" s="145">
        <v>172</v>
      </c>
      <c r="V192" s="145">
        <v>-2355934.5750166811</v>
      </c>
    </row>
    <row r="193" spans="1:22" x14ac:dyDescent="0.35">
      <c r="A193" s="70">
        <f t="shared" si="11"/>
        <v>174</v>
      </c>
      <c r="B193" s="170">
        <v>7342437.6228742748</v>
      </c>
      <c r="U193" s="145">
        <v>173</v>
      </c>
      <c r="V193" s="145">
        <v>8550951.1420290321</v>
      </c>
    </row>
    <row r="194" spans="1:22" x14ac:dyDescent="0.35">
      <c r="A194" s="70">
        <f t="shared" si="11"/>
        <v>175</v>
      </c>
      <c r="B194" s="170">
        <v>7342437.6228742748</v>
      </c>
      <c r="U194" s="145">
        <v>174</v>
      </c>
      <c r="V194" s="145">
        <v>12887002.852678694</v>
      </c>
    </row>
    <row r="195" spans="1:22" x14ac:dyDescent="0.35">
      <c r="A195" s="70">
        <f t="shared" si="11"/>
        <v>176</v>
      </c>
      <c r="B195" s="170">
        <v>7342437.6228742748</v>
      </c>
      <c r="U195" s="145">
        <v>175</v>
      </c>
      <c r="V195" s="145">
        <v>-4704417.264318293</v>
      </c>
    </row>
    <row r="196" spans="1:22" x14ac:dyDescent="0.35">
      <c r="A196" s="70">
        <f t="shared" si="11"/>
        <v>177</v>
      </c>
      <c r="B196" s="170">
        <v>7342437.6228742748</v>
      </c>
      <c r="U196" s="145">
        <v>176</v>
      </c>
      <c r="V196" s="145">
        <v>21149054.233892381</v>
      </c>
    </row>
    <row r="197" spans="1:22" x14ac:dyDescent="0.35">
      <c r="A197" s="70">
        <f t="shared" si="11"/>
        <v>178</v>
      </c>
      <c r="B197" s="170">
        <v>7342437.6228742748</v>
      </c>
      <c r="U197" s="145">
        <v>177</v>
      </c>
      <c r="V197" s="145">
        <v>-7732378.549111031</v>
      </c>
    </row>
    <row r="198" spans="1:22" x14ac:dyDescent="0.35">
      <c r="A198" s="70">
        <f t="shared" si="11"/>
        <v>179</v>
      </c>
      <c r="B198" s="170">
        <v>7342437.6228742748</v>
      </c>
      <c r="U198" s="145">
        <v>178</v>
      </c>
      <c r="V198" s="145">
        <v>-12116463.316458728</v>
      </c>
    </row>
    <row r="199" spans="1:22" x14ac:dyDescent="0.35">
      <c r="A199" s="70">
        <f t="shared" si="11"/>
        <v>180</v>
      </c>
      <c r="B199" s="170">
        <v>7342437.6228742748</v>
      </c>
      <c r="U199" s="145">
        <v>179</v>
      </c>
      <c r="V199" s="145">
        <v>-12106847.809784269</v>
      </c>
    </row>
    <row r="200" spans="1:22" x14ac:dyDescent="0.35">
      <c r="A200" s="70">
        <f t="shared" si="11"/>
        <v>181</v>
      </c>
      <c r="B200" s="170">
        <v>7342437.6228742748</v>
      </c>
      <c r="U200" s="145">
        <v>180</v>
      </c>
      <c r="V200" s="145">
        <v>5982047.9700634405</v>
      </c>
    </row>
    <row r="201" spans="1:22" x14ac:dyDescent="0.35">
      <c r="A201" s="70">
        <f t="shared" si="11"/>
        <v>182</v>
      </c>
      <c r="B201" s="170">
        <v>7342437.6228742748</v>
      </c>
      <c r="U201" s="145">
        <v>181</v>
      </c>
      <c r="V201" s="145">
        <v>17020520.541691434</v>
      </c>
    </row>
    <row r="202" spans="1:22" x14ac:dyDescent="0.35">
      <c r="A202" s="70">
        <f t="shared" si="11"/>
        <v>183</v>
      </c>
      <c r="B202" s="170">
        <v>7342437.6228742748</v>
      </c>
      <c r="U202" s="145">
        <v>182</v>
      </c>
      <c r="V202" s="145">
        <v>19840816.890598327</v>
      </c>
    </row>
    <row r="203" spans="1:22" x14ac:dyDescent="0.35">
      <c r="A203" s="70">
        <f t="shared" si="11"/>
        <v>184</v>
      </c>
      <c r="B203" s="170">
        <v>7342437.6228742748</v>
      </c>
      <c r="U203" s="145">
        <v>183</v>
      </c>
      <c r="V203" s="145">
        <v>-9521696.199471619</v>
      </c>
    </row>
    <row r="204" spans="1:22" x14ac:dyDescent="0.35">
      <c r="A204" s="70">
        <f t="shared" si="11"/>
        <v>185</v>
      </c>
      <c r="B204" s="170">
        <v>7342437.6228742748</v>
      </c>
      <c r="U204" s="145">
        <v>184</v>
      </c>
      <c r="V204" s="145">
        <v>13580231.560039222</v>
      </c>
    </row>
    <row r="205" spans="1:22" x14ac:dyDescent="0.35">
      <c r="A205" s="70">
        <f t="shared" si="11"/>
        <v>186</v>
      </c>
      <c r="B205" s="170">
        <v>7342437.6228742748</v>
      </c>
      <c r="U205" s="145">
        <v>185</v>
      </c>
      <c r="V205" s="145">
        <v>7625015.4682745151</v>
      </c>
    </row>
    <row r="206" spans="1:22" x14ac:dyDescent="0.35">
      <c r="A206" s="70">
        <f t="shared" si="11"/>
        <v>187</v>
      </c>
      <c r="B206" s="170">
        <v>7342437.6228742748</v>
      </c>
      <c r="U206" s="145">
        <v>186</v>
      </c>
      <c r="V206" s="145">
        <v>-12297015.357016228</v>
      </c>
    </row>
    <row r="207" spans="1:22" x14ac:dyDescent="0.35">
      <c r="A207" s="70">
        <f t="shared" si="11"/>
        <v>188</v>
      </c>
      <c r="B207" s="170">
        <v>7342437.6228742748</v>
      </c>
      <c r="U207" s="145">
        <v>187</v>
      </c>
      <c r="V207" s="145">
        <v>-18769083.23783217</v>
      </c>
    </row>
    <row r="208" spans="1:22" x14ac:dyDescent="0.35">
      <c r="A208" s="70">
        <f t="shared" si="11"/>
        <v>189</v>
      </c>
      <c r="B208" s="170">
        <v>7342437.6228742748</v>
      </c>
      <c r="U208" s="145">
        <v>188</v>
      </c>
      <c r="V208" s="145">
        <v>6597450.9184784219</v>
      </c>
    </row>
    <row r="209" spans="1:22" x14ac:dyDescent="0.35">
      <c r="A209" s="70">
        <f t="shared" si="11"/>
        <v>190</v>
      </c>
      <c r="B209" s="170">
        <v>7342437.6228742748</v>
      </c>
      <c r="U209" s="145">
        <v>189</v>
      </c>
      <c r="V209" s="145">
        <v>-7150074.6033511944</v>
      </c>
    </row>
    <row r="210" spans="1:22" x14ac:dyDescent="0.35">
      <c r="A210" s="70">
        <f t="shared" si="11"/>
        <v>191</v>
      </c>
      <c r="B210" s="170">
        <v>7342437.6228742748</v>
      </c>
      <c r="U210" s="145">
        <v>190</v>
      </c>
      <c r="V210" s="145">
        <v>10915538.73817791</v>
      </c>
    </row>
    <row r="211" spans="1:22" x14ac:dyDescent="0.35">
      <c r="A211" s="70">
        <f t="shared" si="11"/>
        <v>192</v>
      </c>
      <c r="B211" s="170">
        <v>7342437.6228742748</v>
      </c>
      <c r="U211" s="145">
        <v>191</v>
      </c>
      <c r="V211" s="145">
        <v>52702994.522228792</v>
      </c>
    </row>
    <row r="212" spans="1:22" x14ac:dyDescent="0.35">
      <c r="A212" s="70">
        <f t="shared" si="11"/>
        <v>193</v>
      </c>
      <c r="B212" s="170">
        <v>7342437.6228742748</v>
      </c>
      <c r="U212" s="145">
        <v>192</v>
      </c>
      <c r="V212" s="145">
        <v>-14155176.379733028</v>
      </c>
    </row>
    <row r="213" spans="1:22" x14ac:dyDescent="0.35">
      <c r="A213" s="70">
        <f t="shared" si="11"/>
        <v>194</v>
      </c>
      <c r="B213" s="170">
        <v>7342437.6228742748</v>
      </c>
      <c r="U213" s="145">
        <v>193</v>
      </c>
      <c r="V213" s="145">
        <v>-18134513.422074139</v>
      </c>
    </row>
    <row r="214" spans="1:22" x14ac:dyDescent="0.35">
      <c r="A214" s="70">
        <f t="shared" ref="A214:A277" si="12">A213+1</f>
        <v>195</v>
      </c>
      <c r="B214" s="170">
        <v>7342437.6228742748</v>
      </c>
      <c r="U214" s="145">
        <v>194</v>
      </c>
      <c r="V214" s="145">
        <v>-13942338.996256692</v>
      </c>
    </row>
    <row r="215" spans="1:22" x14ac:dyDescent="0.35">
      <c r="A215" s="70">
        <f t="shared" si="12"/>
        <v>196</v>
      </c>
      <c r="B215" s="170">
        <v>7342437.6228742748</v>
      </c>
      <c r="U215" s="145">
        <v>195</v>
      </c>
      <c r="V215" s="145">
        <v>7572604.0050022416</v>
      </c>
    </row>
    <row r="216" spans="1:22" x14ac:dyDescent="0.35">
      <c r="A216" s="70">
        <f t="shared" si="12"/>
        <v>197</v>
      </c>
      <c r="B216" s="170">
        <v>7342437.6228742748</v>
      </c>
      <c r="U216" s="145">
        <v>196</v>
      </c>
      <c r="V216" s="145">
        <v>-3761980.1606714949</v>
      </c>
    </row>
    <row r="217" spans="1:22" x14ac:dyDescent="0.35">
      <c r="A217" s="70">
        <f t="shared" si="12"/>
        <v>198</v>
      </c>
      <c r="B217" s="170">
        <v>7342437.6228742748</v>
      </c>
      <c r="U217" s="145">
        <v>197</v>
      </c>
      <c r="V217" s="145">
        <v>-17440455.969045818</v>
      </c>
    </row>
    <row r="218" spans="1:22" x14ac:dyDescent="0.35">
      <c r="A218" s="70">
        <f t="shared" si="12"/>
        <v>199</v>
      </c>
      <c r="B218" s="170">
        <v>7342437.6228742748</v>
      </c>
      <c r="U218" s="145">
        <v>198</v>
      </c>
      <c r="V218" s="145">
        <v>3290211.4456371069</v>
      </c>
    </row>
    <row r="219" spans="1:22" x14ac:dyDescent="0.35">
      <c r="A219" s="70">
        <f t="shared" si="12"/>
        <v>200</v>
      </c>
      <c r="B219" s="170">
        <v>7342437.6228742748</v>
      </c>
      <c r="U219" s="145">
        <v>199</v>
      </c>
      <c r="V219" s="145">
        <v>-7145669.2236771397</v>
      </c>
    </row>
    <row r="220" spans="1:22" x14ac:dyDescent="0.35">
      <c r="A220" s="70">
        <f t="shared" si="12"/>
        <v>201</v>
      </c>
      <c r="B220" s="170">
        <v>7342437.6228742748</v>
      </c>
      <c r="U220" s="145">
        <v>200</v>
      </c>
      <c r="V220" s="145">
        <v>-9513552.6148938816</v>
      </c>
    </row>
    <row r="221" spans="1:22" x14ac:dyDescent="0.35">
      <c r="A221" s="70">
        <f t="shared" si="12"/>
        <v>202</v>
      </c>
      <c r="B221" s="170">
        <v>7342437.6228742748</v>
      </c>
      <c r="U221" s="145">
        <v>201</v>
      </c>
      <c r="V221" s="145">
        <v>-4131740.8529583793</v>
      </c>
    </row>
    <row r="222" spans="1:22" x14ac:dyDescent="0.35">
      <c r="A222" s="70">
        <f t="shared" si="12"/>
        <v>203</v>
      </c>
      <c r="B222" s="170">
        <v>7342437.6228742748</v>
      </c>
      <c r="U222" s="145">
        <v>202</v>
      </c>
      <c r="V222" s="145">
        <v>7125882.6032405272</v>
      </c>
    </row>
    <row r="223" spans="1:22" x14ac:dyDescent="0.35">
      <c r="A223" s="70">
        <f t="shared" si="12"/>
        <v>204</v>
      </c>
      <c r="B223" s="170">
        <v>7342437.6228742748</v>
      </c>
      <c r="U223" s="145">
        <v>203</v>
      </c>
      <c r="V223" s="145">
        <v>34372751.94233495</v>
      </c>
    </row>
    <row r="224" spans="1:22" x14ac:dyDescent="0.35">
      <c r="A224" s="70">
        <f t="shared" si="12"/>
        <v>205</v>
      </c>
      <c r="B224" s="170">
        <v>7342437.6228742748</v>
      </c>
      <c r="U224" s="145">
        <v>204</v>
      </c>
      <c r="V224" s="145">
        <v>-21684140.464775011</v>
      </c>
    </row>
    <row r="225" spans="1:22" x14ac:dyDescent="0.35">
      <c r="A225" s="70">
        <f t="shared" si="12"/>
        <v>206</v>
      </c>
      <c r="B225" s="170">
        <v>7342437.6228742748</v>
      </c>
      <c r="U225" s="145">
        <v>205</v>
      </c>
      <c r="V225" s="145">
        <v>12692982.693222642</v>
      </c>
    </row>
    <row r="226" spans="1:22" x14ac:dyDescent="0.35">
      <c r="A226" s="70">
        <f t="shared" si="12"/>
        <v>207</v>
      </c>
      <c r="B226" s="170">
        <v>7342437.6228742748</v>
      </c>
      <c r="U226" s="145">
        <v>206</v>
      </c>
      <c r="V226" s="145">
        <v>11141308.105269235</v>
      </c>
    </row>
    <row r="227" spans="1:22" x14ac:dyDescent="0.35">
      <c r="A227" s="70">
        <f t="shared" si="12"/>
        <v>208</v>
      </c>
      <c r="B227" s="170">
        <v>7342437.6228742748</v>
      </c>
      <c r="U227" s="145">
        <v>207</v>
      </c>
      <c r="V227" s="145">
        <v>-10960402.231633471</v>
      </c>
    </row>
    <row r="228" spans="1:22" x14ac:dyDescent="0.35">
      <c r="A228" s="70">
        <f t="shared" si="12"/>
        <v>209</v>
      </c>
      <c r="B228" s="170">
        <v>7342437.6228742748</v>
      </c>
      <c r="U228" s="145">
        <v>208</v>
      </c>
      <c r="V228" s="145">
        <v>-14358606.398976823</v>
      </c>
    </row>
    <row r="229" spans="1:22" x14ac:dyDescent="0.35">
      <c r="A229" s="70">
        <f t="shared" si="12"/>
        <v>210</v>
      </c>
      <c r="B229" s="170">
        <v>7342437.6228742748</v>
      </c>
      <c r="U229" s="145">
        <v>209</v>
      </c>
      <c r="V229" s="145">
        <v>8420210.6251625046</v>
      </c>
    </row>
    <row r="230" spans="1:22" x14ac:dyDescent="0.35">
      <c r="A230" s="70">
        <f t="shared" si="12"/>
        <v>211</v>
      </c>
      <c r="B230" s="170">
        <v>7342437.6228742748</v>
      </c>
      <c r="U230" s="145">
        <v>210</v>
      </c>
      <c r="V230" s="145">
        <v>-5074667.6743811406</v>
      </c>
    </row>
    <row r="231" spans="1:22" x14ac:dyDescent="0.35">
      <c r="A231" s="70">
        <f t="shared" si="12"/>
        <v>212</v>
      </c>
      <c r="B231" s="170">
        <v>7342437.6228742748</v>
      </c>
      <c r="U231" s="145">
        <v>211</v>
      </c>
      <c r="V231" s="145">
        <v>-16245278.993138898</v>
      </c>
    </row>
    <row r="232" spans="1:22" x14ac:dyDescent="0.35">
      <c r="A232" s="70">
        <f t="shared" si="12"/>
        <v>213</v>
      </c>
      <c r="B232" s="170">
        <v>7342437.6228742748</v>
      </c>
      <c r="U232" s="145">
        <v>212</v>
      </c>
      <c r="V232" s="145">
        <v>-27327117.397986185</v>
      </c>
    </row>
    <row r="233" spans="1:22" x14ac:dyDescent="0.35">
      <c r="A233" s="70">
        <f t="shared" si="12"/>
        <v>214</v>
      </c>
      <c r="B233" s="170">
        <v>7342437.6228742748</v>
      </c>
      <c r="U233" s="145">
        <v>213</v>
      </c>
      <c r="V233" s="145">
        <v>-1787764.5101473145</v>
      </c>
    </row>
    <row r="234" spans="1:22" x14ac:dyDescent="0.35">
      <c r="A234" s="70">
        <f t="shared" si="12"/>
        <v>215</v>
      </c>
      <c r="B234" s="170">
        <v>7342437.6228742748</v>
      </c>
      <c r="U234" s="145">
        <v>214</v>
      </c>
      <c r="V234" s="145">
        <v>-8159325.2099025398</v>
      </c>
    </row>
    <row r="235" spans="1:22" x14ac:dyDescent="0.35">
      <c r="A235" s="70">
        <f t="shared" si="12"/>
        <v>216</v>
      </c>
      <c r="B235" s="170">
        <v>7342437.6228742748</v>
      </c>
      <c r="U235" s="145">
        <v>215</v>
      </c>
      <c r="V235" s="145">
        <v>21566232.090414539</v>
      </c>
    </row>
    <row r="236" spans="1:22" x14ac:dyDescent="0.35">
      <c r="A236" s="70">
        <f t="shared" si="12"/>
        <v>217</v>
      </c>
      <c r="B236" s="170">
        <v>7342437.6228742748</v>
      </c>
      <c r="U236" s="145">
        <v>216</v>
      </c>
      <c r="V236" s="145">
        <v>555151.28934921324</v>
      </c>
    </row>
    <row r="237" spans="1:22" x14ac:dyDescent="0.35">
      <c r="A237" s="70">
        <f t="shared" si="12"/>
        <v>218</v>
      </c>
      <c r="B237" s="170">
        <v>7342437.6228742748</v>
      </c>
      <c r="U237" s="145">
        <v>217</v>
      </c>
      <c r="V237" s="145">
        <v>-6800038.4809775259</v>
      </c>
    </row>
    <row r="238" spans="1:22" x14ac:dyDescent="0.35">
      <c r="A238" s="70">
        <f t="shared" si="12"/>
        <v>219</v>
      </c>
      <c r="B238" s="170">
        <v>7342437.6228742748</v>
      </c>
      <c r="U238" s="145">
        <v>218</v>
      </c>
      <c r="V238" s="145">
        <v>22812852.79459196</v>
      </c>
    </row>
    <row r="239" spans="1:22" x14ac:dyDescent="0.35">
      <c r="A239" s="70">
        <f t="shared" si="12"/>
        <v>220</v>
      </c>
      <c r="B239" s="170">
        <v>7342437.6228742748</v>
      </c>
      <c r="U239" s="145">
        <v>219</v>
      </c>
      <c r="V239" s="145">
        <v>22936403.204075094</v>
      </c>
    </row>
    <row r="240" spans="1:22" x14ac:dyDescent="0.35">
      <c r="A240" s="70">
        <f t="shared" si="12"/>
        <v>221</v>
      </c>
      <c r="B240" s="170">
        <v>7342437.6228742748</v>
      </c>
      <c r="U240" s="145">
        <v>220</v>
      </c>
      <c r="V240" s="145">
        <v>-30998396.222400375</v>
      </c>
    </row>
    <row r="241" spans="1:22" x14ac:dyDescent="0.35">
      <c r="A241" s="70">
        <f t="shared" si="12"/>
        <v>222</v>
      </c>
      <c r="B241" s="170">
        <v>7342437.6228742748</v>
      </c>
      <c r="U241" s="145">
        <v>221</v>
      </c>
      <c r="V241" s="145">
        <v>-10905337.45967526</v>
      </c>
    </row>
    <row r="242" spans="1:22" x14ac:dyDescent="0.35">
      <c r="A242" s="70">
        <f t="shared" si="12"/>
        <v>223</v>
      </c>
      <c r="B242" s="170">
        <v>7342437.6228742748</v>
      </c>
      <c r="U242" s="145">
        <v>222</v>
      </c>
      <c r="V242" s="145">
        <v>9887397.6309354492</v>
      </c>
    </row>
    <row r="243" spans="1:22" x14ac:dyDescent="0.35">
      <c r="A243" s="70">
        <f t="shared" si="12"/>
        <v>224</v>
      </c>
      <c r="B243" s="170">
        <v>7342437.6228742748</v>
      </c>
      <c r="U243" s="145">
        <v>223</v>
      </c>
      <c r="V243" s="145">
        <v>-14643634.511176601</v>
      </c>
    </row>
    <row r="244" spans="1:22" x14ac:dyDescent="0.35">
      <c r="A244" s="70">
        <f t="shared" si="12"/>
        <v>225</v>
      </c>
      <c r="B244" s="170">
        <v>7342437.6228742748</v>
      </c>
      <c r="U244" s="145">
        <v>224</v>
      </c>
      <c r="V244" s="145">
        <v>3154493.1257811002</v>
      </c>
    </row>
    <row r="245" spans="1:22" x14ac:dyDescent="0.35">
      <c r="A245" s="70">
        <f t="shared" si="12"/>
        <v>226</v>
      </c>
      <c r="B245" s="170">
        <v>7342437.6228742748</v>
      </c>
      <c r="U245" s="145">
        <v>225</v>
      </c>
      <c r="V245" s="145">
        <v>696238.78515678644</v>
      </c>
    </row>
    <row r="246" spans="1:22" x14ac:dyDescent="0.35">
      <c r="A246" s="70">
        <f t="shared" si="12"/>
        <v>227</v>
      </c>
      <c r="B246" s="170">
        <v>7342437.6228742748</v>
      </c>
      <c r="U246" s="145">
        <v>226</v>
      </c>
      <c r="V246" s="145">
        <v>-570613.95678253099</v>
      </c>
    </row>
    <row r="247" spans="1:22" x14ac:dyDescent="0.35">
      <c r="A247" s="70">
        <f t="shared" si="12"/>
        <v>228</v>
      </c>
      <c r="B247" s="170">
        <v>7342437.6228742748</v>
      </c>
      <c r="U247" s="145">
        <v>227</v>
      </c>
      <c r="V247" s="145">
        <v>46602805.229393959</v>
      </c>
    </row>
    <row r="248" spans="1:22" x14ac:dyDescent="0.35">
      <c r="A248" s="70">
        <f t="shared" si="12"/>
        <v>229</v>
      </c>
      <c r="B248" s="170">
        <v>7342437.6228742748</v>
      </c>
      <c r="U248" s="145">
        <v>228</v>
      </c>
      <c r="V248" s="145">
        <v>-12062984.645320725</v>
      </c>
    </row>
    <row r="249" spans="1:22" x14ac:dyDescent="0.35">
      <c r="A249" s="70">
        <f t="shared" si="12"/>
        <v>230</v>
      </c>
      <c r="B249" s="170">
        <v>7342437.6228742748</v>
      </c>
      <c r="U249" s="145">
        <v>229</v>
      </c>
      <c r="V249" s="145">
        <v>-10426567.614559608</v>
      </c>
    </row>
    <row r="250" spans="1:22" x14ac:dyDescent="0.35">
      <c r="A250" s="70">
        <f t="shared" si="12"/>
        <v>231</v>
      </c>
      <c r="B250" s="170">
        <v>7342437.6228742748</v>
      </c>
      <c r="U250" s="145">
        <v>230</v>
      </c>
      <c r="V250" s="145">
        <v>-2240207.8092778213</v>
      </c>
    </row>
    <row r="251" spans="1:22" x14ac:dyDescent="0.35">
      <c r="A251" s="70">
        <f t="shared" si="12"/>
        <v>232</v>
      </c>
      <c r="B251" s="170">
        <v>7342437.6228742748</v>
      </c>
      <c r="U251" s="145">
        <v>231</v>
      </c>
      <c r="V251" s="145">
        <v>-10122391.094807325</v>
      </c>
    </row>
    <row r="252" spans="1:22" x14ac:dyDescent="0.35">
      <c r="A252" s="70">
        <f t="shared" si="12"/>
        <v>233</v>
      </c>
      <c r="B252" s="170">
        <v>7342437.6228742748</v>
      </c>
      <c r="U252" s="145">
        <v>232</v>
      </c>
      <c r="V252" s="145">
        <v>-8873449.2857403494</v>
      </c>
    </row>
    <row r="253" spans="1:22" x14ac:dyDescent="0.35">
      <c r="A253" s="70">
        <f t="shared" si="12"/>
        <v>234</v>
      </c>
      <c r="B253" s="170">
        <v>7342437.6228742748</v>
      </c>
      <c r="U253" s="145">
        <v>233</v>
      </c>
      <c r="V253" s="145">
        <v>9938010.9360875934</v>
      </c>
    </row>
    <row r="254" spans="1:22" x14ac:dyDescent="0.35">
      <c r="A254" s="70">
        <f t="shared" si="12"/>
        <v>235</v>
      </c>
      <c r="B254" s="170">
        <v>7342437.6228742748</v>
      </c>
      <c r="U254" s="145">
        <v>234</v>
      </c>
      <c r="V254" s="145">
        <v>-4353055.9313197937</v>
      </c>
    </row>
    <row r="255" spans="1:22" x14ac:dyDescent="0.35">
      <c r="A255" s="70">
        <f t="shared" si="12"/>
        <v>236</v>
      </c>
      <c r="B255" s="170">
        <v>7342437.6228742748</v>
      </c>
      <c r="U255" s="145">
        <v>235</v>
      </c>
      <c r="V255" s="145">
        <v>-31687353.698152237</v>
      </c>
    </row>
    <row r="256" spans="1:22" x14ac:dyDescent="0.35">
      <c r="A256" s="70">
        <f t="shared" si="12"/>
        <v>237</v>
      </c>
      <c r="B256" s="170">
        <v>7342437.6228742748</v>
      </c>
      <c r="U256" s="145">
        <v>236</v>
      </c>
      <c r="V256" s="145">
        <v>3049092.6938055903</v>
      </c>
    </row>
    <row r="257" spans="1:22" x14ac:dyDescent="0.35">
      <c r="A257" s="70">
        <f t="shared" si="12"/>
        <v>238</v>
      </c>
      <c r="B257" s="170">
        <v>7342437.6228742748</v>
      </c>
      <c r="U257" s="145">
        <v>237</v>
      </c>
      <c r="V257" s="145">
        <v>-3281425.2789856829</v>
      </c>
    </row>
    <row r="258" spans="1:22" x14ac:dyDescent="0.35">
      <c r="A258" s="70">
        <f t="shared" si="12"/>
        <v>239</v>
      </c>
      <c r="B258" s="170">
        <v>7342437.6228742748</v>
      </c>
      <c r="U258" s="145">
        <v>238</v>
      </c>
      <c r="V258" s="145">
        <v>-22808000.141959954</v>
      </c>
    </row>
    <row r="259" spans="1:22" x14ac:dyDescent="0.35">
      <c r="A259" s="70">
        <f t="shared" si="12"/>
        <v>240</v>
      </c>
      <c r="B259" s="170">
        <v>7342437.6228742748</v>
      </c>
      <c r="U259" s="145">
        <v>239</v>
      </c>
      <c r="V259" s="145">
        <v>1206521.6653789096</v>
      </c>
    </row>
    <row r="260" spans="1:22" x14ac:dyDescent="0.35">
      <c r="A260" s="70">
        <f t="shared" si="12"/>
        <v>241</v>
      </c>
      <c r="B260" s="170">
        <v>7342437.6228742748</v>
      </c>
      <c r="U260" s="145">
        <v>240</v>
      </c>
      <c r="V260" s="145">
        <v>15193244.561303854</v>
      </c>
    </row>
    <row r="261" spans="1:22" x14ac:dyDescent="0.35">
      <c r="A261" s="70">
        <f t="shared" si="12"/>
        <v>242</v>
      </c>
      <c r="B261" s="170">
        <v>7342437.6228742748</v>
      </c>
      <c r="U261" s="145">
        <v>241</v>
      </c>
      <c r="V261" s="145">
        <v>-4048633.0464527812</v>
      </c>
    </row>
    <row r="262" spans="1:22" x14ac:dyDescent="0.35">
      <c r="A262" s="70">
        <f t="shared" si="12"/>
        <v>243</v>
      </c>
      <c r="B262" s="170">
        <v>7342437.6228742748</v>
      </c>
      <c r="U262" s="145">
        <v>242</v>
      </c>
      <c r="V262" s="145">
        <v>19451060.131171599</v>
      </c>
    </row>
    <row r="263" spans="1:22" x14ac:dyDescent="0.35">
      <c r="A263" s="70">
        <f t="shared" si="12"/>
        <v>244</v>
      </c>
      <c r="B263" s="170">
        <v>7342437.6228742748</v>
      </c>
      <c r="U263" s="145">
        <v>243</v>
      </c>
      <c r="V263" s="145">
        <v>-14806547.116365869</v>
      </c>
    </row>
    <row r="264" spans="1:22" x14ac:dyDescent="0.35">
      <c r="A264" s="70">
        <f t="shared" si="12"/>
        <v>245</v>
      </c>
      <c r="B264" s="170">
        <v>7342437.6228742748</v>
      </c>
      <c r="U264" s="145">
        <v>244</v>
      </c>
      <c r="V264" s="145">
        <v>-5215380.4287465997</v>
      </c>
    </row>
    <row r="265" spans="1:22" x14ac:dyDescent="0.35">
      <c r="A265" s="70">
        <f t="shared" si="12"/>
        <v>246</v>
      </c>
      <c r="B265" s="170">
        <v>7342437.6228742748</v>
      </c>
      <c r="U265" s="145">
        <v>245</v>
      </c>
      <c r="V265" s="145">
        <v>-4368815.5072938874</v>
      </c>
    </row>
    <row r="266" spans="1:22" x14ac:dyDescent="0.35">
      <c r="A266" s="70">
        <f t="shared" si="12"/>
        <v>247</v>
      </c>
      <c r="B266" s="170">
        <v>7342437.6228742748</v>
      </c>
      <c r="U266" s="145">
        <v>246</v>
      </c>
      <c r="V266" s="145">
        <v>10943330.773237459</v>
      </c>
    </row>
    <row r="267" spans="1:22" x14ac:dyDescent="0.35">
      <c r="A267" s="70">
        <f t="shared" si="12"/>
        <v>248</v>
      </c>
      <c r="B267" s="170">
        <v>7342437.6228742748</v>
      </c>
      <c r="U267" s="145">
        <v>247</v>
      </c>
      <c r="V267" s="145">
        <v>1935753.6859148145</v>
      </c>
    </row>
    <row r="268" spans="1:22" x14ac:dyDescent="0.35">
      <c r="A268" s="70">
        <f t="shared" si="12"/>
        <v>249</v>
      </c>
      <c r="B268" s="170">
        <v>7342437.6228742748</v>
      </c>
      <c r="U268" s="145">
        <v>248</v>
      </c>
      <c r="V268" s="145">
        <v>-6039499.6478251964</v>
      </c>
    </row>
    <row r="269" spans="1:22" x14ac:dyDescent="0.35">
      <c r="A269" s="70">
        <f t="shared" si="12"/>
        <v>250</v>
      </c>
      <c r="B269" s="170">
        <v>7342437.6228742748</v>
      </c>
      <c r="U269" s="145">
        <v>249</v>
      </c>
      <c r="V269" s="145">
        <v>10139402.99259606</v>
      </c>
    </row>
    <row r="270" spans="1:22" x14ac:dyDescent="0.35">
      <c r="A270" s="70">
        <f t="shared" si="12"/>
        <v>251</v>
      </c>
      <c r="B270" s="170">
        <v>7342437.6228742748</v>
      </c>
      <c r="U270" s="145">
        <v>250</v>
      </c>
      <c r="V270" s="145">
        <v>-16940051.710791547</v>
      </c>
    </row>
    <row r="271" spans="1:22" x14ac:dyDescent="0.35">
      <c r="A271" s="70">
        <f t="shared" si="12"/>
        <v>252</v>
      </c>
      <c r="B271" s="170">
        <v>7342437.6228742748</v>
      </c>
      <c r="U271" s="145">
        <v>251</v>
      </c>
      <c r="V271" s="145">
        <v>491925.29263562337</v>
      </c>
    </row>
    <row r="272" spans="1:22" x14ac:dyDescent="0.35">
      <c r="A272" s="70">
        <f t="shared" si="12"/>
        <v>253</v>
      </c>
      <c r="B272" s="170">
        <v>7342437.6228742748</v>
      </c>
      <c r="U272" s="145">
        <v>252</v>
      </c>
      <c r="V272" s="145">
        <v>-7298522.4110375252</v>
      </c>
    </row>
    <row r="273" spans="1:22" x14ac:dyDescent="0.35">
      <c r="A273" s="70">
        <f t="shared" si="12"/>
        <v>254</v>
      </c>
      <c r="B273" s="170">
        <v>7342437.6228742748</v>
      </c>
      <c r="U273" s="145">
        <v>253</v>
      </c>
      <c r="V273" s="145">
        <v>-1689464.4545400124</v>
      </c>
    </row>
    <row r="274" spans="1:22" x14ac:dyDescent="0.35">
      <c r="A274" s="70">
        <f t="shared" si="12"/>
        <v>255</v>
      </c>
      <c r="B274" s="170">
        <v>7342437.6228742748</v>
      </c>
      <c r="U274" s="145">
        <v>254</v>
      </c>
      <c r="V274" s="145">
        <v>6694557.1833841577</v>
      </c>
    </row>
    <row r="275" spans="1:22" x14ac:dyDescent="0.35">
      <c r="A275" s="70">
        <f t="shared" si="12"/>
        <v>256</v>
      </c>
      <c r="B275" s="170">
        <v>7342437.6228742748</v>
      </c>
      <c r="U275" s="145">
        <v>255</v>
      </c>
      <c r="V275" s="145">
        <v>-6879029.347472962</v>
      </c>
    </row>
    <row r="276" spans="1:22" x14ac:dyDescent="0.35">
      <c r="A276" s="70">
        <f t="shared" si="12"/>
        <v>257</v>
      </c>
      <c r="B276" s="170">
        <v>7342437.6228742748</v>
      </c>
      <c r="U276" s="145">
        <v>256</v>
      </c>
      <c r="V276" s="145">
        <v>7881042.3890241161</v>
      </c>
    </row>
    <row r="277" spans="1:22" x14ac:dyDescent="0.35">
      <c r="A277" s="70">
        <f t="shared" si="12"/>
        <v>258</v>
      </c>
      <c r="B277" s="170">
        <v>7342437.6228742748</v>
      </c>
      <c r="U277" s="145">
        <v>257</v>
      </c>
      <c r="V277" s="145">
        <v>-8449081.1966245025</v>
      </c>
    </row>
    <row r="278" spans="1:22" x14ac:dyDescent="0.35">
      <c r="A278" s="70">
        <f t="shared" ref="A278:A341" si="13">A277+1</f>
        <v>259</v>
      </c>
      <c r="B278" s="170">
        <v>7342437.6228742748</v>
      </c>
      <c r="U278" s="145">
        <v>258</v>
      </c>
      <c r="V278" s="145">
        <v>-3418455.6156793609</v>
      </c>
    </row>
    <row r="279" spans="1:22" x14ac:dyDescent="0.35">
      <c r="A279" s="70">
        <f t="shared" si="13"/>
        <v>260</v>
      </c>
      <c r="B279" s="170">
        <v>7342437.6228742748</v>
      </c>
      <c r="U279" s="145">
        <v>259</v>
      </c>
      <c r="V279" s="145">
        <v>16103605.223132528</v>
      </c>
    </row>
    <row r="280" spans="1:22" x14ac:dyDescent="0.35">
      <c r="A280" s="70">
        <f t="shared" si="13"/>
        <v>261</v>
      </c>
      <c r="B280" s="170">
        <v>7342437.6228742748</v>
      </c>
      <c r="U280" s="145">
        <v>260</v>
      </c>
      <c r="V280" s="145">
        <v>-1346537.7209668159</v>
      </c>
    </row>
    <row r="281" spans="1:22" x14ac:dyDescent="0.35">
      <c r="A281" s="70">
        <f t="shared" si="13"/>
        <v>262</v>
      </c>
      <c r="B281" s="170">
        <v>7342437.6228742748</v>
      </c>
      <c r="U281" s="145">
        <v>261</v>
      </c>
      <c r="V281" s="145">
        <v>-16615815.679308135</v>
      </c>
    </row>
    <row r="282" spans="1:22" x14ac:dyDescent="0.35">
      <c r="A282" s="70">
        <f t="shared" si="13"/>
        <v>263</v>
      </c>
      <c r="B282" s="170">
        <v>7342437.6228742748</v>
      </c>
      <c r="U282" s="145">
        <v>262</v>
      </c>
      <c r="V282" s="145">
        <v>209152.5627293624</v>
      </c>
    </row>
    <row r="283" spans="1:22" x14ac:dyDescent="0.35">
      <c r="A283" s="70">
        <f t="shared" si="13"/>
        <v>264</v>
      </c>
      <c r="B283" s="170">
        <v>7342437.6228742748</v>
      </c>
      <c r="U283" s="145">
        <v>263</v>
      </c>
      <c r="V283" s="145">
        <v>-334705.12898929417</v>
      </c>
    </row>
    <row r="284" spans="1:22" x14ac:dyDescent="0.35">
      <c r="A284" s="70">
        <f t="shared" si="13"/>
        <v>265</v>
      </c>
      <c r="B284" s="170">
        <v>7342437.6228742748</v>
      </c>
      <c r="U284" s="145">
        <v>264</v>
      </c>
      <c r="V284" s="145">
        <v>19876029.054927483</v>
      </c>
    </row>
    <row r="285" spans="1:22" x14ac:dyDescent="0.35">
      <c r="A285" s="70">
        <f t="shared" si="13"/>
        <v>266</v>
      </c>
      <c r="B285" s="170">
        <v>7342437.6228742748</v>
      </c>
      <c r="U285" s="145">
        <v>265</v>
      </c>
      <c r="V285" s="145">
        <v>2922034.2286023051</v>
      </c>
    </row>
    <row r="286" spans="1:22" x14ac:dyDescent="0.35">
      <c r="A286" s="70">
        <f t="shared" si="13"/>
        <v>267</v>
      </c>
      <c r="B286" s="170">
        <v>7342437.6228742748</v>
      </c>
      <c r="U286" s="145">
        <v>266</v>
      </c>
      <c r="V286" s="145">
        <v>17170203.507035855</v>
      </c>
    </row>
    <row r="287" spans="1:22" x14ac:dyDescent="0.35">
      <c r="A287" s="70">
        <f t="shared" si="13"/>
        <v>268</v>
      </c>
      <c r="B287" s="170">
        <v>7342437.6228742748</v>
      </c>
      <c r="U287" s="145">
        <v>267</v>
      </c>
      <c r="V287" s="145">
        <v>-9650896.1672383472</v>
      </c>
    </row>
    <row r="288" spans="1:22" x14ac:dyDescent="0.35">
      <c r="A288" s="70">
        <f t="shared" si="13"/>
        <v>269</v>
      </c>
      <c r="B288" s="170">
        <v>7342437.6228742748</v>
      </c>
      <c r="U288" s="145">
        <v>268</v>
      </c>
      <c r="V288" s="145">
        <v>6421058.517698504</v>
      </c>
    </row>
    <row r="289" spans="1:22" x14ac:dyDescent="0.35">
      <c r="A289" s="70">
        <f t="shared" si="13"/>
        <v>270</v>
      </c>
      <c r="B289" s="170">
        <v>7342437.6228742748</v>
      </c>
      <c r="U289" s="145">
        <v>269</v>
      </c>
      <c r="V289" s="145">
        <v>-23482548.380902037</v>
      </c>
    </row>
    <row r="290" spans="1:22" x14ac:dyDescent="0.35">
      <c r="A290" s="70">
        <f t="shared" si="13"/>
        <v>271</v>
      </c>
      <c r="B290" s="170">
        <v>7342437.6228742748</v>
      </c>
      <c r="U290" s="145">
        <v>270</v>
      </c>
      <c r="V290" s="145">
        <v>-14327577.097828494</v>
      </c>
    </row>
    <row r="291" spans="1:22" x14ac:dyDescent="0.35">
      <c r="A291" s="70">
        <f t="shared" si="13"/>
        <v>272</v>
      </c>
      <c r="B291" s="170">
        <v>7342437.6228742748</v>
      </c>
      <c r="U291" s="145">
        <v>271</v>
      </c>
      <c r="V291" s="145">
        <v>-26258760.666301675</v>
      </c>
    </row>
    <row r="292" spans="1:22" x14ac:dyDescent="0.35">
      <c r="A292" s="70">
        <f t="shared" si="13"/>
        <v>273</v>
      </c>
      <c r="B292" s="170">
        <v>7342437.6228742748</v>
      </c>
      <c r="U292" s="145">
        <v>272</v>
      </c>
      <c r="V292" s="145">
        <v>-22110713.00495863</v>
      </c>
    </row>
    <row r="293" spans="1:22" x14ac:dyDescent="0.35">
      <c r="A293" s="70">
        <f t="shared" si="13"/>
        <v>274</v>
      </c>
      <c r="B293" s="170">
        <v>7342437.6228742748</v>
      </c>
      <c r="U293" s="145">
        <v>273</v>
      </c>
      <c r="V293" s="145">
        <v>-6531793.9901033659</v>
      </c>
    </row>
    <row r="294" spans="1:22" x14ac:dyDescent="0.35">
      <c r="A294" s="70">
        <f t="shared" si="13"/>
        <v>275</v>
      </c>
      <c r="B294" s="170">
        <v>7342437.6228742748</v>
      </c>
      <c r="U294" s="145">
        <v>274</v>
      </c>
      <c r="V294" s="145">
        <v>18546646.766949303</v>
      </c>
    </row>
    <row r="295" spans="1:22" x14ac:dyDescent="0.35">
      <c r="A295" s="70">
        <f t="shared" si="13"/>
        <v>276</v>
      </c>
      <c r="B295" s="170">
        <v>7342437.6228742748</v>
      </c>
      <c r="U295" s="145">
        <v>275</v>
      </c>
      <c r="V295" s="145">
        <v>12640958.678547636</v>
      </c>
    </row>
    <row r="296" spans="1:22" x14ac:dyDescent="0.35">
      <c r="A296" s="70">
        <f t="shared" si="13"/>
        <v>277</v>
      </c>
      <c r="B296" s="170">
        <v>7342437.6228742748</v>
      </c>
      <c r="U296" s="145">
        <v>276</v>
      </c>
      <c r="V296" s="145">
        <v>13623593.439719584</v>
      </c>
    </row>
    <row r="297" spans="1:22" x14ac:dyDescent="0.35">
      <c r="A297" s="70">
        <f t="shared" si="13"/>
        <v>278</v>
      </c>
      <c r="B297" s="170">
        <v>7342437.6228742748</v>
      </c>
      <c r="U297" s="145">
        <v>277</v>
      </c>
      <c r="V297" s="145">
        <v>-14703416.009982109</v>
      </c>
    </row>
    <row r="298" spans="1:22" x14ac:dyDescent="0.35">
      <c r="A298" s="70">
        <f t="shared" si="13"/>
        <v>279</v>
      </c>
      <c r="B298" s="170">
        <v>7342437.6228742748</v>
      </c>
      <c r="U298" s="145">
        <v>278</v>
      </c>
      <c r="V298" s="145">
        <v>9561324.5154392757</v>
      </c>
    </row>
    <row r="299" spans="1:22" x14ac:dyDescent="0.35">
      <c r="A299" s="70">
        <f t="shared" si="13"/>
        <v>280</v>
      </c>
      <c r="B299" s="170">
        <v>7342437.6228742748</v>
      </c>
      <c r="U299" s="145">
        <v>279</v>
      </c>
      <c r="V299" s="145">
        <v>-23568753.113075156</v>
      </c>
    </row>
    <row r="300" spans="1:22" x14ac:dyDescent="0.35">
      <c r="A300" s="70">
        <f t="shared" si="13"/>
        <v>281</v>
      </c>
      <c r="B300" s="170">
        <v>7342437.6228742748</v>
      </c>
      <c r="U300" s="145">
        <v>280</v>
      </c>
      <c r="V300" s="145">
        <v>7151664.7384191416</v>
      </c>
    </row>
    <row r="301" spans="1:22" x14ac:dyDescent="0.35">
      <c r="A301" s="70">
        <f t="shared" si="13"/>
        <v>282</v>
      </c>
      <c r="B301" s="170">
        <v>7342437.6228742748</v>
      </c>
      <c r="U301" s="145">
        <v>281</v>
      </c>
      <c r="V301" s="145">
        <v>52391072.336103931</v>
      </c>
    </row>
    <row r="302" spans="1:22" x14ac:dyDescent="0.35">
      <c r="A302" s="70">
        <f t="shared" si="13"/>
        <v>283</v>
      </c>
      <c r="B302" s="170">
        <v>7342437.6228742748</v>
      </c>
      <c r="U302" s="145">
        <v>282</v>
      </c>
      <c r="V302" s="145">
        <v>-7771640.3306775279</v>
      </c>
    </row>
    <row r="303" spans="1:22" x14ac:dyDescent="0.35">
      <c r="A303" s="70">
        <f t="shared" si="13"/>
        <v>284</v>
      </c>
      <c r="B303" s="170">
        <v>7342437.6228742748</v>
      </c>
      <c r="U303" s="145">
        <v>283</v>
      </c>
      <c r="V303" s="145">
        <v>-173560.29637157544</v>
      </c>
    </row>
    <row r="304" spans="1:22" x14ac:dyDescent="0.35">
      <c r="A304" s="70">
        <f t="shared" si="13"/>
        <v>285</v>
      </c>
      <c r="B304" s="170">
        <v>7342437.6228742748</v>
      </c>
      <c r="U304" s="145">
        <v>284</v>
      </c>
      <c r="V304" s="145">
        <v>11234062.561875846</v>
      </c>
    </row>
    <row r="305" spans="1:22" x14ac:dyDescent="0.35">
      <c r="A305" s="70">
        <f t="shared" si="13"/>
        <v>286</v>
      </c>
      <c r="B305" s="170">
        <v>7342437.6228742748</v>
      </c>
      <c r="U305" s="145">
        <v>285</v>
      </c>
      <c r="V305" s="145">
        <v>2474998.6038801707</v>
      </c>
    </row>
    <row r="306" spans="1:22" x14ac:dyDescent="0.35">
      <c r="A306" s="70">
        <f t="shared" si="13"/>
        <v>287</v>
      </c>
      <c r="B306" s="170">
        <v>7342437.6228742748</v>
      </c>
      <c r="U306" s="145">
        <v>286</v>
      </c>
      <c r="V306" s="145">
        <v>-28423845.505849276</v>
      </c>
    </row>
    <row r="307" spans="1:22" x14ac:dyDescent="0.35">
      <c r="A307" s="70">
        <f t="shared" si="13"/>
        <v>288</v>
      </c>
      <c r="B307" s="170">
        <v>7342437.6228742748</v>
      </c>
      <c r="U307" s="145">
        <v>287</v>
      </c>
      <c r="V307" s="145">
        <v>-5734942.1244216748</v>
      </c>
    </row>
    <row r="308" spans="1:22" x14ac:dyDescent="0.35">
      <c r="A308" s="70">
        <f t="shared" si="13"/>
        <v>289</v>
      </c>
      <c r="B308" s="170">
        <v>7342437.6228742748</v>
      </c>
      <c r="U308" s="145">
        <v>288</v>
      </c>
      <c r="V308" s="145">
        <v>-19189737.586906675</v>
      </c>
    </row>
    <row r="309" spans="1:22" x14ac:dyDescent="0.35">
      <c r="A309" s="70">
        <f t="shared" si="13"/>
        <v>290</v>
      </c>
      <c r="B309" s="170">
        <v>7342437.6228742748</v>
      </c>
      <c r="U309" s="145">
        <v>289</v>
      </c>
      <c r="V309" s="145">
        <v>-9367681.2689919882</v>
      </c>
    </row>
    <row r="310" spans="1:22" x14ac:dyDescent="0.35">
      <c r="A310" s="70">
        <f t="shared" si="13"/>
        <v>291</v>
      </c>
      <c r="B310" s="170">
        <v>7342437.6228742748</v>
      </c>
      <c r="U310" s="145">
        <v>290</v>
      </c>
      <c r="V310" s="145">
        <v>-7329407.2812563386</v>
      </c>
    </row>
    <row r="311" spans="1:22" x14ac:dyDescent="0.35">
      <c r="A311" s="70">
        <f t="shared" si="13"/>
        <v>292</v>
      </c>
      <c r="B311" s="170">
        <v>7342437.6228742748</v>
      </c>
      <c r="U311" s="145">
        <v>291</v>
      </c>
      <c r="V311" s="145">
        <v>-14247120.382174399</v>
      </c>
    </row>
    <row r="312" spans="1:22" x14ac:dyDescent="0.35">
      <c r="A312" s="70">
        <f t="shared" si="13"/>
        <v>293</v>
      </c>
      <c r="B312" s="170">
        <v>7342437.6228742748</v>
      </c>
      <c r="U312" s="145">
        <v>292</v>
      </c>
      <c r="V312" s="145">
        <v>6105998.9195015058</v>
      </c>
    </row>
    <row r="313" spans="1:22" x14ac:dyDescent="0.35">
      <c r="A313" s="70">
        <f t="shared" si="13"/>
        <v>294</v>
      </c>
      <c r="B313" s="170">
        <v>7342437.6228742748</v>
      </c>
      <c r="U313" s="145">
        <v>293</v>
      </c>
      <c r="V313" s="145">
        <v>2335435.7867439054</v>
      </c>
    </row>
    <row r="314" spans="1:22" x14ac:dyDescent="0.35">
      <c r="A314" s="70">
        <f t="shared" si="13"/>
        <v>295</v>
      </c>
      <c r="B314" s="170">
        <v>7342437.6228742748</v>
      </c>
      <c r="U314" s="145">
        <v>294</v>
      </c>
      <c r="V314" s="145">
        <v>-9599850.0528418235</v>
      </c>
    </row>
    <row r="315" spans="1:22" x14ac:dyDescent="0.35">
      <c r="A315" s="70">
        <f t="shared" si="13"/>
        <v>296</v>
      </c>
      <c r="B315" s="170">
        <v>7342437.6228742748</v>
      </c>
      <c r="U315" s="145">
        <v>295</v>
      </c>
      <c r="V315" s="145">
        <v>-2387322.946461536</v>
      </c>
    </row>
    <row r="316" spans="1:22" x14ac:dyDescent="0.35">
      <c r="A316" s="70">
        <f t="shared" si="13"/>
        <v>297</v>
      </c>
      <c r="B316" s="170">
        <v>7342437.6228742748</v>
      </c>
      <c r="U316" s="145">
        <v>296</v>
      </c>
      <c r="V316" s="145">
        <v>2838981.251248654</v>
      </c>
    </row>
    <row r="317" spans="1:22" x14ac:dyDescent="0.35">
      <c r="A317" s="70">
        <f t="shared" si="13"/>
        <v>298</v>
      </c>
      <c r="B317" s="170">
        <v>7342437.6228742748</v>
      </c>
      <c r="U317" s="145">
        <v>297</v>
      </c>
      <c r="V317" s="145">
        <v>-10546172.945657719</v>
      </c>
    </row>
    <row r="318" spans="1:22" x14ac:dyDescent="0.35">
      <c r="A318" s="70">
        <f t="shared" si="13"/>
        <v>299</v>
      </c>
      <c r="B318" s="170">
        <v>7342437.6228742748</v>
      </c>
      <c r="U318" s="145">
        <v>298</v>
      </c>
      <c r="V318" s="145">
        <v>8063085.7290044986</v>
      </c>
    </row>
    <row r="319" spans="1:22" x14ac:dyDescent="0.35">
      <c r="A319" s="70">
        <f t="shared" si="13"/>
        <v>300</v>
      </c>
      <c r="B319" s="170">
        <v>7342437.6228742748</v>
      </c>
      <c r="U319" s="145">
        <v>299</v>
      </c>
      <c r="V319" s="145">
        <v>14549673.318637714</v>
      </c>
    </row>
    <row r="320" spans="1:22" x14ac:dyDescent="0.35">
      <c r="A320" s="70">
        <f t="shared" si="13"/>
        <v>301</v>
      </c>
      <c r="B320" s="170">
        <v>7342437.6228742748</v>
      </c>
      <c r="U320" s="145">
        <v>300</v>
      </c>
      <c r="V320" s="145">
        <v>29460872.734836452</v>
      </c>
    </row>
    <row r="321" spans="1:22" x14ac:dyDescent="0.35">
      <c r="A321" s="70">
        <f t="shared" si="13"/>
        <v>302</v>
      </c>
      <c r="B321" s="170">
        <v>7342437.6228742748</v>
      </c>
      <c r="U321" s="145">
        <v>301</v>
      </c>
      <c r="V321" s="145">
        <v>-3770334.1507831886</v>
      </c>
    </row>
    <row r="322" spans="1:22" x14ac:dyDescent="0.35">
      <c r="A322" s="70">
        <f t="shared" si="13"/>
        <v>303</v>
      </c>
      <c r="B322" s="170">
        <v>7342437.6228742748</v>
      </c>
      <c r="U322" s="145">
        <v>302</v>
      </c>
      <c r="V322" s="145">
        <v>-8448487.581334956</v>
      </c>
    </row>
    <row r="323" spans="1:22" x14ac:dyDescent="0.35">
      <c r="A323" s="70">
        <f t="shared" si="13"/>
        <v>304</v>
      </c>
      <c r="B323" s="170">
        <v>7342437.6228742748</v>
      </c>
      <c r="U323" s="145">
        <v>303</v>
      </c>
      <c r="V323" s="145">
        <v>1616782.0180206224</v>
      </c>
    </row>
    <row r="324" spans="1:22" x14ac:dyDescent="0.35">
      <c r="A324" s="70">
        <f t="shared" si="13"/>
        <v>305</v>
      </c>
      <c r="B324" s="170">
        <v>7342437.6228742748</v>
      </c>
      <c r="U324" s="145">
        <v>304</v>
      </c>
      <c r="V324" s="145">
        <v>2600309.290612556</v>
      </c>
    </row>
    <row r="325" spans="1:22" x14ac:dyDescent="0.35">
      <c r="A325" s="70">
        <f t="shared" si="13"/>
        <v>306</v>
      </c>
      <c r="B325" s="170">
        <v>7342437.6228742748</v>
      </c>
      <c r="U325" s="145">
        <v>305</v>
      </c>
      <c r="V325" s="145">
        <v>12797029.429366462</v>
      </c>
    </row>
    <row r="326" spans="1:22" x14ac:dyDescent="0.35">
      <c r="A326" s="70">
        <f t="shared" si="13"/>
        <v>307</v>
      </c>
      <c r="B326" s="170">
        <v>7342437.6228742748</v>
      </c>
      <c r="U326" s="145">
        <v>306</v>
      </c>
      <c r="V326" s="145">
        <v>7311445.7367291301</v>
      </c>
    </row>
    <row r="327" spans="1:22" x14ac:dyDescent="0.35">
      <c r="A327" s="70">
        <f t="shared" si="13"/>
        <v>308</v>
      </c>
      <c r="B327" s="170">
        <v>7342437.6228742748</v>
      </c>
      <c r="U327" s="145">
        <v>307</v>
      </c>
      <c r="V327" s="145">
        <v>-4576411.4710700661</v>
      </c>
    </row>
    <row r="328" spans="1:22" x14ac:dyDescent="0.35">
      <c r="A328" s="70">
        <f t="shared" si="13"/>
        <v>309</v>
      </c>
      <c r="B328" s="170">
        <v>7342437.6228742748</v>
      </c>
      <c r="U328" s="145">
        <v>308</v>
      </c>
      <c r="V328" s="145">
        <v>7885262.1990080848</v>
      </c>
    </row>
    <row r="329" spans="1:22" x14ac:dyDescent="0.35">
      <c r="A329" s="70">
        <f t="shared" si="13"/>
        <v>310</v>
      </c>
      <c r="B329" s="170">
        <v>7342437.6228742748</v>
      </c>
      <c r="U329" s="145">
        <v>309</v>
      </c>
      <c r="V329" s="145">
        <v>-11710361.833707139</v>
      </c>
    </row>
    <row r="330" spans="1:22" x14ac:dyDescent="0.35">
      <c r="A330" s="70">
        <f t="shared" si="13"/>
        <v>311</v>
      </c>
      <c r="B330" s="170">
        <v>7342437.6228742748</v>
      </c>
      <c r="U330" s="145">
        <v>310</v>
      </c>
      <c r="V330" s="145">
        <v>-998826.2578278482</v>
      </c>
    </row>
    <row r="331" spans="1:22" x14ac:dyDescent="0.35">
      <c r="A331" s="70">
        <f t="shared" si="13"/>
        <v>312</v>
      </c>
      <c r="B331" s="170">
        <v>7342437.6228742748</v>
      </c>
      <c r="U331" s="145">
        <v>311</v>
      </c>
      <c r="V331" s="145">
        <v>-1957422.409179125</v>
      </c>
    </row>
    <row r="332" spans="1:22" x14ac:dyDescent="0.35">
      <c r="A332" s="70">
        <f t="shared" si="13"/>
        <v>313</v>
      </c>
      <c r="B332" s="170">
        <v>7342437.6228742748</v>
      </c>
      <c r="U332" s="145">
        <v>312</v>
      </c>
      <c r="V332" s="145">
        <v>-436366.95912095904</v>
      </c>
    </row>
    <row r="333" spans="1:22" x14ac:dyDescent="0.35">
      <c r="A333" s="70">
        <f t="shared" si="13"/>
        <v>314</v>
      </c>
      <c r="B333" s="170">
        <v>7342437.6228742748</v>
      </c>
      <c r="U333" s="145">
        <v>313</v>
      </c>
      <c r="V333" s="145">
        <v>-6387513.0863498226</v>
      </c>
    </row>
    <row r="334" spans="1:22" x14ac:dyDescent="0.35">
      <c r="A334" s="70">
        <f t="shared" si="13"/>
        <v>315</v>
      </c>
      <c r="B334" s="170">
        <v>7342437.6228742748</v>
      </c>
      <c r="U334" s="145">
        <v>314</v>
      </c>
      <c r="V334" s="145">
        <v>-12062915.940098997</v>
      </c>
    </row>
    <row r="335" spans="1:22" x14ac:dyDescent="0.35">
      <c r="A335" s="70">
        <f t="shared" si="13"/>
        <v>316</v>
      </c>
      <c r="B335" s="170">
        <v>7342437.6228742748</v>
      </c>
      <c r="U335" s="145">
        <v>315</v>
      </c>
      <c r="V335" s="145">
        <v>-14547785.000507521</v>
      </c>
    </row>
    <row r="336" spans="1:22" x14ac:dyDescent="0.35">
      <c r="A336" s="70">
        <f t="shared" si="13"/>
        <v>317</v>
      </c>
      <c r="B336" s="170">
        <v>7342437.6228742748</v>
      </c>
      <c r="U336" s="145">
        <v>316</v>
      </c>
      <c r="V336" s="145">
        <v>-16305051.460716806</v>
      </c>
    </row>
    <row r="337" spans="1:22" x14ac:dyDescent="0.35">
      <c r="A337" s="70">
        <f t="shared" si="13"/>
        <v>318</v>
      </c>
      <c r="B337" s="170">
        <v>7342437.6228742748</v>
      </c>
      <c r="U337" s="145">
        <v>317</v>
      </c>
      <c r="V337" s="145">
        <v>23052498.734790977</v>
      </c>
    </row>
    <row r="338" spans="1:22" x14ac:dyDescent="0.35">
      <c r="A338" s="70">
        <f t="shared" si="13"/>
        <v>319</v>
      </c>
      <c r="B338" s="170">
        <v>7342437.6228742748</v>
      </c>
      <c r="U338" s="145">
        <v>318</v>
      </c>
      <c r="V338" s="145">
        <v>-12194005.389592366</v>
      </c>
    </row>
    <row r="339" spans="1:22" x14ac:dyDescent="0.35">
      <c r="A339" s="70">
        <f t="shared" si="13"/>
        <v>320</v>
      </c>
      <c r="B339" s="170">
        <v>7342437.6228742748</v>
      </c>
      <c r="U339" s="145">
        <v>319</v>
      </c>
      <c r="V339" s="145">
        <v>-16150388.851427428</v>
      </c>
    </row>
    <row r="340" spans="1:22" x14ac:dyDescent="0.35">
      <c r="A340" s="70">
        <f t="shared" si="13"/>
        <v>321</v>
      </c>
      <c r="B340" s="170">
        <v>7342437.6228742748</v>
      </c>
      <c r="U340" s="145">
        <v>320</v>
      </c>
      <c r="V340" s="145">
        <v>11561748.025297467</v>
      </c>
    </row>
    <row r="341" spans="1:22" x14ac:dyDescent="0.35">
      <c r="A341" s="70">
        <f t="shared" si="13"/>
        <v>322</v>
      </c>
      <c r="B341" s="170">
        <v>7342437.6228742748</v>
      </c>
      <c r="U341" s="145">
        <v>321</v>
      </c>
      <c r="V341" s="145">
        <v>9483033.0941303112</v>
      </c>
    </row>
    <row r="342" spans="1:22" x14ac:dyDescent="0.35">
      <c r="A342" s="70">
        <f t="shared" ref="A342:A405" si="14">A341+1</f>
        <v>323</v>
      </c>
      <c r="B342" s="170">
        <v>7342437.6228742748</v>
      </c>
      <c r="U342" s="145">
        <v>322</v>
      </c>
      <c r="V342" s="145">
        <v>-11806523.445679899</v>
      </c>
    </row>
    <row r="343" spans="1:22" x14ac:dyDescent="0.35">
      <c r="A343" s="70">
        <f t="shared" si="14"/>
        <v>324</v>
      </c>
      <c r="B343" s="170">
        <v>7342437.6228742748</v>
      </c>
      <c r="U343" s="145">
        <v>323</v>
      </c>
      <c r="V343" s="145">
        <v>-17271343.235547319</v>
      </c>
    </row>
    <row r="344" spans="1:22" x14ac:dyDescent="0.35">
      <c r="A344" s="70">
        <f t="shared" si="14"/>
        <v>325</v>
      </c>
      <c r="B344" s="170">
        <v>7342437.6228742748</v>
      </c>
      <c r="U344" s="145">
        <v>324</v>
      </c>
      <c r="V344" s="145">
        <v>10998321.660742998</v>
      </c>
    </row>
    <row r="345" spans="1:22" x14ac:dyDescent="0.35">
      <c r="A345" s="70">
        <f t="shared" si="14"/>
        <v>326</v>
      </c>
      <c r="B345" s="170">
        <v>7342437.6228742748</v>
      </c>
      <c r="U345" s="145">
        <v>325</v>
      </c>
      <c r="V345" s="145">
        <v>-19837023.249373365</v>
      </c>
    </row>
    <row r="346" spans="1:22" x14ac:dyDescent="0.35">
      <c r="A346" s="70">
        <f t="shared" si="14"/>
        <v>327</v>
      </c>
      <c r="B346" s="170">
        <v>7342437.6228742748</v>
      </c>
      <c r="U346" s="145">
        <v>326</v>
      </c>
      <c r="V346" s="145">
        <v>20998278.206989355</v>
      </c>
    </row>
    <row r="347" spans="1:22" x14ac:dyDescent="0.35">
      <c r="A347" s="70">
        <f t="shared" si="14"/>
        <v>328</v>
      </c>
      <c r="B347" s="170">
        <v>7342437.6228742748</v>
      </c>
      <c r="U347" s="145">
        <v>327</v>
      </c>
      <c r="V347" s="145">
        <v>-17456817.266364671</v>
      </c>
    </row>
    <row r="348" spans="1:22" x14ac:dyDescent="0.35">
      <c r="A348" s="70">
        <f t="shared" si="14"/>
        <v>329</v>
      </c>
      <c r="B348" s="170">
        <v>7342437.6228742748</v>
      </c>
      <c r="U348" s="145">
        <v>328</v>
      </c>
      <c r="V348" s="145">
        <v>10178464.39670752</v>
      </c>
    </row>
    <row r="349" spans="1:22" x14ac:dyDescent="0.35">
      <c r="A349" s="70">
        <f t="shared" si="14"/>
        <v>330</v>
      </c>
      <c r="B349" s="170">
        <v>7342437.6228742748</v>
      </c>
      <c r="U349" s="145">
        <v>329</v>
      </c>
      <c r="V349" s="145">
        <v>-13579942.837518511</v>
      </c>
    </row>
    <row r="350" spans="1:22" x14ac:dyDescent="0.35">
      <c r="A350" s="70">
        <f t="shared" si="14"/>
        <v>331</v>
      </c>
      <c r="B350" s="170">
        <v>7342437.6228742748</v>
      </c>
      <c r="U350" s="145">
        <v>330</v>
      </c>
      <c r="V350" s="145">
        <v>-6719926.890277002</v>
      </c>
    </row>
    <row r="351" spans="1:22" x14ac:dyDescent="0.35">
      <c r="A351" s="70">
        <f t="shared" si="14"/>
        <v>332</v>
      </c>
      <c r="B351" s="170">
        <v>7342437.6228742748</v>
      </c>
      <c r="U351" s="145">
        <v>331</v>
      </c>
      <c r="V351" s="145">
        <v>11995021.933341108</v>
      </c>
    </row>
    <row r="352" spans="1:22" x14ac:dyDescent="0.35">
      <c r="A352" s="70">
        <f t="shared" si="14"/>
        <v>333</v>
      </c>
      <c r="B352" s="170">
        <v>7342437.6228742748</v>
      </c>
      <c r="U352" s="145">
        <v>332</v>
      </c>
      <c r="V352" s="145">
        <v>-22713623.196015462</v>
      </c>
    </row>
    <row r="353" spans="1:22" x14ac:dyDescent="0.35">
      <c r="A353" s="70">
        <f t="shared" si="14"/>
        <v>334</v>
      </c>
      <c r="B353" s="170">
        <v>7342437.6228742748</v>
      </c>
      <c r="U353" s="145">
        <v>333</v>
      </c>
      <c r="V353" s="145">
        <v>-7270601.9783086479</v>
      </c>
    </row>
    <row r="354" spans="1:22" x14ac:dyDescent="0.35">
      <c r="A354" s="70">
        <f t="shared" si="14"/>
        <v>335</v>
      </c>
      <c r="B354" s="170">
        <v>7342437.6228742748</v>
      </c>
      <c r="U354" s="145">
        <v>334</v>
      </c>
      <c r="V354" s="145">
        <v>3207337.4518908039</v>
      </c>
    </row>
    <row r="355" spans="1:22" x14ac:dyDescent="0.35">
      <c r="A355" s="70">
        <f t="shared" si="14"/>
        <v>336</v>
      </c>
      <c r="B355" s="170">
        <v>7342437.6228742748</v>
      </c>
      <c r="U355" s="145">
        <v>335</v>
      </c>
      <c r="V355" s="145">
        <v>487478.37314830348</v>
      </c>
    </row>
    <row r="356" spans="1:22" x14ac:dyDescent="0.35">
      <c r="A356" s="70">
        <f t="shared" si="14"/>
        <v>337</v>
      </c>
      <c r="B356" s="170">
        <v>7342437.6228742748</v>
      </c>
      <c r="U356" s="145">
        <v>336</v>
      </c>
      <c r="V356" s="145">
        <v>8155740.4559488557</v>
      </c>
    </row>
    <row r="357" spans="1:22" x14ac:dyDescent="0.35">
      <c r="A357" s="70">
        <f t="shared" si="14"/>
        <v>338</v>
      </c>
      <c r="B357" s="170">
        <v>7342437.6228742748</v>
      </c>
      <c r="U357" s="145">
        <v>337</v>
      </c>
      <c r="V357" s="145">
        <v>-8949873.0341303274</v>
      </c>
    </row>
    <row r="358" spans="1:22" x14ac:dyDescent="0.35">
      <c r="A358" s="70">
        <f t="shared" si="14"/>
        <v>339</v>
      </c>
      <c r="B358" s="170">
        <v>7342437.6228742748</v>
      </c>
      <c r="U358" s="145">
        <v>338</v>
      </c>
      <c r="V358" s="145">
        <v>16693461.935752761</v>
      </c>
    </row>
    <row r="359" spans="1:22" x14ac:dyDescent="0.35">
      <c r="A359" s="70">
        <f t="shared" si="14"/>
        <v>340</v>
      </c>
      <c r="B359" s="170">
        <v>7342437.6228742748</v>
      </c>
      <c r="U359" s="145">
        <v>339</v>
      </c>
      <c r="V359" s="145">
        <v>1812088.8079468794</v>
      </c>
    </row>
    <row r="360" spans="1:22" x14ac:dyDescent="0.35">
      <c r="A360" s="70">
        <f t="shared" si="14"/>
        <v>341</v>
      </c>
      <c r="B360" s="170">
        <v>7342437.6228742748</v>
      </c>
      <c r="U360" s="145">
        <v>340</v>
      </c>
      <c r="V360" s="145">
        <v>-8385056.1741375923</v>
      </c>
    </row>
    <row r="361" spans="1:22" x14ac:dyDescent="0.35">
      <c r="A361" s="70">
        <f t="shared" si="14"/>
        <v>342</v>
      </c>
      <c r="B361" s="170">
        <v>7342437.6228742748</v>
      </c>
      <c r="U361" s="145">
        <v>341</v>
      </c>
      <c r="V361" s="145">
        <v>6634785.1104616299</v>
      </c>
    </row>
    <row r="362" spans="1:22" x14ac:dyDescent="0.35">
      <c r="A362" s="70">
        <f t="shared" si="14"/>
        <v>343</v>
      </c>
      <c r="B362" s="170">
        <v>7342437.6228742748</v>
      </c>
      <c r="U362" s="145">
        <v>342</v>
      </c>
      <c r="V362" s="145">
        <v>2391868.1827325299</v>
      </c>
    </row>
    <row r="363" spans="1:22" x14ac:dyDescent="0.35">
      <c r="A363" s="70">
        <f t="shared" si="14"/>
        <v>344</v>
      </c>
      <c r="B363" s="170">
        <v>7342437.6228742748</v>
      </c>
      <c r="U363" s="145">
        <v>343</v>
      </c>
      <c r="V363" s="145">
        <v>641907.14874706417</v>
      </c>
    </row>
    <row r="364" spans="1:22" x14ac:dyDescent="0.35">
      <c r="A364" s="70">
        <f t="shared" si="14"/>
        <v>345</v>
      </c>
      <c r="B364" s="170">
        <v>7342437.6228742748</v>
      </c>
      <c r="U364" s="145">
        <v>344</v>
      </c>
      <c r="V364" s="145">
        <v>-21110107.664484385</v>
      </c>
    </row>
    <row r="365" spans="1:22" x14ac:dyDescent="0.35">
      <c r="A365" s="70">
        <f t="shared" si="14"/>
        <v>346</v>
      </c>
      <c r="B365" s="170">
        <v>7342437.6228742748</v>
      </c>
      <c r="U365" s="145">
        <v>345</v>
      </c>
      <c r="V365" s="145">
        <v>7341971.0554181226</v>
      </c>
    </row>
    <row r="366" spans="1:22" x14ac:dyDescent="0.35">
      <c r="A366" s="70">
        <f t="shared" si="14"/>
        <v>347</v>
      </c>
      <c r="B366" s="170">
        <v>7342437.6228742748</v>
      </c>
      <c r="U366" s="145">
        <v>346</v>
      </c>
      <c r="V366" s="145">
        <v>-9531696.3330975696</v>
      </c>
    </row>
    <row r="367" spans="1:22" x14ac:dyDescent="0.35">
      <c r="A367" s="70">
        <f t="shared" si="14"/>
        <v>348</v>
      </c>
      <c r="B367" s="170">
        <v>7342437.6228742748</v>
      </c>
      <c r="U367" s="145">
        <v>347</v>
      </c>
      <c r="V367" s="145">
        <v>-2679385.1510085762</v>
      </c>
    </row>
    <row r="368" spans="1:22" x14ac:dyDescent="0.35">
      <c r="A368" s="70">
        <f t="shared" si="14"/>
        <v>349</v>
      </c>
      <c r="B368" s="170">
        <v>7342437.6228742748</v>
      </c>
      <c r="U368" s="145">
        <v>348</v>
      </c>
      <c r="V368" s="145">
        <v>-2022254.6918289475</v>
      </c>
    </row>
    <row r="369" spans="1:22" x14ac:dyDescent="0.35">
      <c r="A369" s="70">
        <f t="shared" si="14"/>
        <v>350</v>
      </c>
      <c r="B369" s="170">
        <v>7342437.6228742748</v>
      </c>
      <c r="U369" s="145">
        <v>349</v>
      </c>
      <c r="V369" s="145">
        <v>-13360498.556028495</v>
      </c>
    </row>
    <row r="370" spans="1:22" x14ac:dyDescent="0.35">
      <c r="A370" s="70">
        <f t="shared" si="14"/>
        <v>351</v>
      </c>
      <c r="B370" s="170">
        <v>7342437.6228742748</v>
      </c>
      <c r="U370" s="145">
        <v>350</v>
      </c>
      <c r="V370" s="145">
        <v>-17480203.557831176</v>
      </c>
    </row>
    <row r="371" spans="1:22" x14ac:dyDescent="0.35">
      <c r="A371" s="70">
        <f t="shared" si="14"/>
        <v>352</v>
      </c>
      <c r="B371" s="170">
        <v>7342437.6228742748</v>
      </c>
      <c r="U371" s="145">
        <v>351</v>
      </c>
      <c r="V371" s="145">
        <v>-19033045.699393705</v>
      </c>
    </row>
    <row r="372" spans="1:22" x14ac:dyDescent="0.35">
      <c r="A372" s="70">
        <f t="shared" si="14"/>
        <v>353</v>
      </c>
      <c r="B372" s="170">
        <v>7342437.6228742748</v>
      </c>
      <c r="U372" s="145">
        <v>352</v>
      </c>
      <c r="V372" s="145">
        <v>15002370.744114757</v>
      </c>
    </row>
    <row r="373" spans="1:22" x14ac:dyDescent="0.35">
      <c r="A373" s="70">
        <f t="shared" si="14"/>
        <v>354</v>
      </c>
      <c r="B373" s="170">
        <v>7342437.6228742748</v>
      </c>
      <c r="U373" s="145">
        <v>353</v>
      </c>
      <c r="V373" s="145">
        <v>-6386487.8804903105</v>
      </c>
    </row>
    <row r="374" spans="1:22" x14ac:dyDescent="0.35">
      <c r="A374" s="70">
        <f t="shared" si="14"/>
        <v>355</v>
      </c>
      <c r="B374" s="170">
        <v>7342437.6228742748</v>
      </c>
      <c r="U374" s="145">
        <v>354</v>
      </c>
      <c r="V374" s="145">
        <v>20145539.490396924</v>
      </c>
    </row>
    <row r="375" spans="1:22" x14ac:dyDescent="0.35">
      <c r="A375" s="70">
        <f t="shared" si="14"/>
        <v>356</v>
      </c>
      <c r="B375" s="170">
        <v>7342437.6228742748</v>
      </c>
      <c r="U375" s="145">
        <v>355</v>
      </c>
      <c r="V375" s="145">
        <v>-2016906.7774080746</v>
      </c>
    </row>
    <row r="376" spans="1:22" x14ac:dyDescent="0.35">
      <c r="A376" s="70">
        <f t="shared" si="14"/>
        <v>357</v>
      </c>
      <c r="B376" s="170">
        <v>7342437.6228742748</v>
      </c>
      <c r="U376" s="145">
        <v>356</v>
      </c>
      <c r="V376" s="145">
        <v>10824977.480408449</v>
      </c>
    </row>
    <row r="377" spans="1:22" x14ac:dyDescent="0.35">
      <c r="A377" s="70">
        <f t="shared" si="14"/>
        <v>358</v>
      </c>
      <c r="B377" s="170">
        <v>7342437.6228742748</v>
      </c>
      <c r="U377" s="145">
        <v>357</v>
      </c>
      <c r="V377" s="145">
        <v>-16879516.62002226</v>
      </c>
    </row>
    <row r="378" spans="1:22" x14ac:dyDescent="0.35">
      <c r="A378" s="70">
        <f t="shared" si="14"/>
        <v>359</v>
      </c>
      <c r="B378" s="170">
        <v>7342437.6228742748</v>
      </c>
      <c r="U378" s="145">
        <v>358</v>
      </c>
      <c r="V378" s="145">
        <v>-5756564.8670236692</v>
      </c>
    </row>
    <row r="379" spans="1:22" x14ac:dyDescent="0.35">
      <c r="A379" s="70">
        <f t="shared" si="14"/>
        <v>360</v>
      </c>
      <c r="B379" s="170">
        <v>7342437.6228742748</v>
      </c>
      <c r="U379" s="145">
        <v>359</v>
      </c>
      <c r="V379" s="145">
        <v>-12453805.132301481</v>
      </c>
    </row>
    <row r="380" spans="1:22" x14ac:dyDescent="0.35">
      <c r="A380" s="70">
        <f t="shared" si="14"/>
        <v>361</v>
      </c>
      <c r="B380" s="170">
        <v>7342437.6228742748</v>
      </c>
      <c r="U380" s="145">
        <v>360</v>
      </c>
      <c r="V380" s="145">
        <v>-4604302.5960210077</v>
      </c>
    </row>
    <row r="381" spans="1:22" x14ac:dyDescent="0.35">
      <c r="A381" s="70">
        <f t="shared" si="14"/>
        <v>362</v>
      </c>
      <c r="B381" s="170">
        <v>7342437.6228742748</v>
      </c>
      <c r="U381" s="145">
        <v>361</v>
      </c>
      <c r="V381" s="145">
        <v>-26346987.016960967</v>
      </c>
    </row>
    <row r="382" spans="1:22" x14ac:dyDescent="0.35">
      <c r="A382" s="70">
        <f t="shared" si="14"/>
        <v>363</v>
      </c>
      <c r="B382" s="170">
        <v>7342437.6228742748</v>
      </c>
      <c r="U382" s="145">
        <v>362</v>
      </c>
      <c r="V382" s="145">
        <v>20669302.268560417</v>
      </c>
    </row>
    <row r="383" spans="1:22" x14ac:dyDescent="0.35">
      <c r="A383" s="70">
        <f t="shared" si="14"/>
        <v>364</v>
      </c>
      <c r="B383" s="170">
        <v>7342437.6228742748</v>
      </c>
      <c r="U383" s="145">
        <v>363</v>
      </c>
      <c r="V383" s="145">
        <v>5861915.1983342059</v>
      </c>
    </row>
    <row r="384" spans="1:22" x14ac:dyDescent="0.35">
      <c r="A384" s="70">
        <f t="shared" si="14"/>
        <v>365</v>
      </c>
      <c r="B384" s="170">
        <v>7342437.6228742748</v>
      </c>
      <c r="U384" s="145">
        <v>364</v>
      </c>
      <c r="V384" s="145">
        <v>-7298947.2178746946</v>
      </c>
    </row>
    <row r="385" spans="1:22" x14ac:dyDescent="0.35">
      <c r="A385" s="70">
        <f t="shared" si="14"/>
        <v>366</v>
      </c>
      <c r="B385" s="170">
        <v>7342437.6228742748</v>
      </c>
      <c r="U385" s="145">
        <v>365</v>
      </c>
      <c r="V385" s="145">
        <v>-7384928.2359084487</v>
      </c>
    </row>
    <row r="386" spans="1:22" x14ac:dyDescent="0.35">
      <c r="A386" s="70">
        <f t="shared" si="14"/>
        <v>367</v>
      </c>
      <c r="B386" s="170">
        <v>7342437.6228742748</v>
      </c>
      <c r="U386" s="145">
        <v>366</v>
      </c>
      <c r="V386" s="145">
        <v>24078440.154758483</v>
      </c>
    </row>
    <row r="387" spans="1:22" x14ac:dyDescent="0.35">
      <c r="A387" s="70">
        <f t="shared" si="14"/>
        <v>368</v>
      </c>
      <c r="B387" s="170">
        <v>7342437.6228742748</v>
      </c>
      <c r="U387" s="145">
        <v>367</v>
      </c>
      <c r="V387" s="145">
        <v>-1047431.6442296319</v>
      </c>
    </row>
    <row r="388" spans="1:22" x14ac:dyDescent="0.35">
      <c r="A388" s="70">
        <f t="shared" si="14"/>
        <v>369</v>
      </c>
      <c r="B388" s="170">
        <v>7342437.6228742748</v>
      </c>
      <c r="U388" s="145">
        <v>368</v>
      </c>
      <c r="V388" s="145">
        <v>6956085.0106734298</v>
      </c>
    </row>
    <row r="389" spans="1:22" x14ac:dyDescent="0.35">
      <c r="A389" s="70">
        <f t="shared" si="14"/>
        <v>370</v>
      </c>
      <c r="B389" s="170">
        <v>7342437.6228742748</v>
      </c>
      <c r="U389" s="145">
        <v>369</v>
      </c>
      <c r="V389" s="145">
        <v>-4652187.7835808378</v>
      </c>
    </row>
    <row r="390" spans="1:22" x14ac:dyDescent="0.35">
      <c r="A390" s="70">
        <f t="shared" si="14"/>
        <v>371</v>
      </c>
      <c r="B390" s="170">
        <v>7342437.6228742748</v>
      </c>
      <c r="U390" s="145">
        <v>370</v>
      </c>
      <c r="V390" s="145">
        <v>-10923120.142024085</v>
      </c>
    </row>
    <row r="391" spans="1:22" x14ac:dyDescent="0.35">
      <c r="A391" s="70">
        <f t="shared" si="14"/>
        <v>372</v>
      </c>
      <c r="B391" s="170">
        <v>7342437.6228742748</v>
      </c>
      <c r="U391" s="145">
        <v>371</v>
      </c>
      <c r="V391" s="145">
        <v>-17009982.27021762</v>
      </c>
    </row>
    <row r="392" spans="1:22" x14ac:dyDescent="0.35">
      <c r="A392" s="70">
        <f t="shared" si="14"/>
        <v>373</v>
      </c>
      <c r="B392" s="170">
        <v>7342437.6228742748</v>
      </c>
      <c r="U392" s="145">
        <v>372</v>
      </c>
      <c r="V392" s="145">
        <v>-1220274.7127435766</v>
      </c>
    </row>
    <row r="393" spans="1:22" x14ac:dyDescent="0.35">
      <c r="A393" s="70">
        <f t="shared" si="14"/>
        <v>374</v>
      </c>
      <c r="B393" s="170">
        <v>7342437.6228742748</v>
      </c>
      <c r="U393" s="145">
        <v>373</v>
      </c>
      <c r="V393" s="145">
        <v>14795844.675303198</v>
      </c>
    </row>
    <row r="394" spans="1:22" x14ac:dyDescent="0.35">
      <c r="A394" s="70">
        <f t="shared" si="14"/>
        <v>375</v>
      </c>
      <c r="B394" s="170">
        <v>7342437.6228742748</v>
      </c>
      <c r="U394" s="145">
        <v>374</v>
      </c>
      <c r="V394" s="145">
        <v>44232762.751881465</v>
      </c>
    </row>
    <row r="395" spans="1:22" x14ac:dyDescent="0.35">
      <c r="A395" s="70">
        <f t="shared" si="14"/>
        <v>376</v>
      </c>
      <c r="B395" s="170">
        <v>7342437.6228742748</v>
      </c>
      <c r="U395" s="145">
        <v>375</v>
      </c>
      <c r="V395" s="145">
        <v>-6133125.7925977483</v>
      </c>
    </row>
    <row r="396" spans="1:22" x14ac:dyDescent="0.35">
      <c r="A396" s="70">
        <f t="shared" si="14"/>
        <v>377</v>
      </c>
      <c r="B396" s="170">
        <v>7342437.6228742748</v>
      </c>
      <c r="U396" s="145">
        <v>376</v>
      </c>
      <c r="V396" s="145">
        <v>-12951351.664517362</v>
      </c>
    </row>
    <row r="397" spans="1:22" x14ac:dyDescent="0.35">
      <c r="A397" s="70">
        <f t="shared" si="14"/>
        <v>378</v>
      </c>
      <c r="B397" s="170">
        <v>7342437.6228742748</v>
      </c>
      <c r="U397" s="145">
        <v>377</v>
      </c>
      <c r="V397" s="145">
        <v>-12596458.807540156</v>
      </c>
    </row>
    <row r="398" spans="1:22" x14ac:dyDescent="0.35">
      <c r="A398" s="70">
        <f t="shared" si="14"/>
        <v>379</v>
      </c>
      <c r="B398" s="170">
        <v>7342437.6228742748</v>
      </c>
      <c r="U398" s="145">
        <v>378</v>
      </c>
      <c r="V398" s="145">
        <v>24635774.967151321</v>
      </c>
    </row>
    <row r="399" spans="1:22" x14ac:dyDescent="0.35">
      <c r="A399" s="70">
        <f t="shared" si="14"/>
        <v>380</v>
      </c>
      <c r="B399" s="170">
        <v>7342437.6228742748</v>
      </c>
      <c r="U399" s="145">
        <v>379</v>
      </c>
      <c r="V399" s="145">
        <v>5214310.0048891865</v>
      </c>
    </row>
    <row r="400" spans="1:22" x14ac:dyDescent="0.35">
      <c r="A400" s="70">
        <f t="shared" si="14"/>
        <v>381</v>
      </c>
      <c r="B400" s="170">
        <v>7342437.6228742748</v>
      </c>
      <c r="U400" s="145">
        <v>380</v>
      </c>
      <c r="V400" s="145">
        <v>-20089406.608277775</v>
      </c>
    </row>
    <row r="401" spans="1:22" x14ac:dyDescent="0.35">
      <c r="A401" s="70">
        <f t="shared" si="14"/>
        <v>382</v>
      </c>
      <c r="B401" s="170">
        <v>7342437.6228742748</v>
      </c>
      <c r="U401" s="145">
        <v>381</v>
      </c>
      <c r="V401" s="145">
        <v>-6366798.8273724392</v>
      </c>
    </row>
    <row r="402" spans="1:22" x14ac:dyDescent="0.35">
      <c r="A402" s="70">
        <f t="shared" si="14"/>
        <v>383</v>
      </c>
      <c r="B402" s="170">
        <v>7342437.6228742748</v>
      </c>
      <c r="U402" s="145">
        <v>382</v>
      </c>
      <c r="V402" s="145">
        <v>-20988898.347813997</v>
      </c>
    </row>
    <row r="403" spans="1:22" x14ac:dyDescent="0.35">
      <c r="A403" s="70">
        <f t="shared" si="14"/>
        <v>384</v>
      </c>
      <c r="B403" s="170">
        <v>7342437.6228742748</v>
      </c>
      <c r="U403" s="145">
        <v>383</v>
      </c>
      <c r="V403" s="145">
        <v>-4273395.5291613117</v>
      </c>
    </row>
    <row r="404" spans="1:22" x14ac:dyDescent="0.35">
      <c r="A404" s="70">
        <f t="shared" si="14"/>
        <v>385</v>
      </c>
      <c r="B404" s="170">
        <v>7342437.6228742748</v>
      </c>
      <c r="U404" s="145">
        <v>384</v>
      </c>
      <c r="V404" s="145">
        <v>18342355.982611816</v>
      </c>
    </row>
    <row r="405" spans="1:22" x14ac:dyDescent="0.35">
      <c r="A405" s="70">
        <f t="shared" si="14"/>
        <v>386</v>
      </c>
      <c r="B405" s="170">
        <v>7342437.6228742748</v>
      </c>
      <c r="U405" s="145">
        <v>385</v>
      </c>
      <c r="V405" s="145">
        <v>30791509.2853566</v>
      </c>
    </row>
    <row r="406" spans="1:22" x14ac:dyDescent="0.35">
      <c r="A406" s="70">
        <f t="shared" ref="A406:A469" si="15">A405+1</f>
        <v>387</v>
      </c>
      <c r="B406" s="170">
        <v>7342437.6228742748</v>
      </c>
      <c r="U406" s="145">
        <v>386</v>
      </c>
      <c r="V406" s="145">
        <v>15464956.036688939</v>
      </c>
    </row>
    <row r="407" spans="1:22" x14ac:dyDescent="0.35">
      <c r="A407" s="70">
        <f t="shared" si="15"/>
        <v>388</v>
      </c>
      <c r="B407" s="170">
        <v>7342437.6228742748</v>
      </c>
      <c r="U407" s="145">
        <v>387</v>
      </c>
      <c r="V407" s="145">
        <v>-5338109.2336225398</v>
      </c>
    </row>
    <row r="408" spans="1:22" x14ac:dyDescent="0.35">
      <c r="A408" s="70">
        <f t="shared" si="15"/>
        <v>389</v>
      </c>
      <c r="B408" s="170">
        <v>7342437.6228742748</v>
      </c>
      <c r="U408" s="145">
        <v>388</v>
      </c>
      <c r="V408" s="145">
        <v>31207312.40709883</v>
      </c>
    </row>
    <row r="409" spans="1:22" x14ac:dyDescent="0.35">
      <c r="A409" s="70">
        <f t="shared" si="15"/>
        <v>390</v>
      </c>
      <c r="B409" s="170">
        <v>7342437.6228742748</v>
      </c>
      <c r="U409" s="145">
        <v>389</v>
      </c>
      <c r="V409" s="145">
        <v>-2533547.2787176594</v>
      </c>
    </row>
    <row r="410" spans="1:22" x14ac:dyDescent="0.35">
      <c r="A410" s="70">
        <f t="shared" si="15"/>
        <v>391</v>
      </c>
      <c r="B410" s="170">
        <v>7342437.6228742748</v>
      </c>
      <c r="U410" s="145">
        <v>390</v>
      </c>
      <c r="V410" s="145">
        <v>34250994.206250876</v>
      </c>
    </row>
    <row r="411" spans="1:22" x14ac:dyDescent="0.35">
      <c r="A411" s="70">
        <f t="shared" si="15"/>
        <v>392</v>
      </c>
      <c r="B411" s="170">
        <v>7342437.6228742748</v>
      </c>
      <c r="U411" s="145">
        <v>391</v>
      </c>
      <c r="V411" s="145">
        <v>-25760534.482331596</v>
      </c>
    </row>
    <row r="412" spans="1:22" x14ac:dyDescent="0.35">
      <c r="A412" s="70">
        <f t="shared" si="15"/>
        <v>393</v>
      </c>
      <c r="B412" s="170">
        <v>7342437.6228742748</v>
      </c>
      <c r="U412" s="145">
        <v>392</v>
      </c>
      <c r="V412" s="145">
        <v>10098908.924847007</v>
      </c>
    </row>
    <row r="413" spans="1:22" x14ac:dyDescent="0.35">
      <c r="A413" s="70">
        <f t="shared" si="15"/>
        <v>394</v>
      </c>
      <c r="B413" s="170">
        <v>7342437.6228742748</v>
      </c>
      <c r="U413" s="145">
        <v>393</v>
      </c>
      <c r="V413" s="145">
        <v>-16325684.517211087</v>
      </c>
    </row>
    <row r="414" spans="1:22" x14ac:dyDescent="0.35">
      <c r="A414" s="70">
        <f t="shared" si="15"/>
        <v>395</v>
      </c>
      <c r="B414" s="170">
        <v>7342437.6228742748</v>
      </c>
      <c r="U414" s="145">
        <v>394</v>
      </c>
      <c r="V414" s="145">
        <v>-14147949.403180769</v>
      </c>
    </row>
    <row r="415" spans="1:22" x14ac:dyDescent="0.35">
      <c r="A415" s="70">
        <f t="shared" si="15"/>
        <v>396</v>
      </c>
      <c r="B415" s="170">
        <v>7342437.6228742748</v>
      </c>
      <c r="U415" s="145">
        <v>395</v>
      </c>
      <c r="V415" s="145">
        <v>-1952870.9772337358</v>
      </c>
    </row>
    <row r="416" spans="1:22" x14ac:dyDescent="0.35">
      <c r="A416" s="70">
        <f t="shared" si="15"/>
        <v>397</v>
      </c>
      <c r="B416" s="170">
        <v>7342437.6228742748</v>
      </c>
      <c r="U416" s="145">
        <v>396</v>
      </c>
      <c r="V416" s="145">
        <v>1543311.0784375332</v>
      </c>
    </row>
    <row r="417" spans="1:22" x14ac:dyDescent="0.35">
      <c r="A417" s="70">
        <f t="shared" si="15"/>
        <v>398</v>
      </c>
      <c r="B417" s="170">
        <v>7342437.6228742748</v>
      </c>
      <c r="U417" s="145">
        <v>397</v>
      </c>
      <c r="V417" s="145">
        <v>-28504395.688944884</v>
      </c>
    </row>
    <row r="418" spans="1:22" x14ac:dyDescent="0.35">
      <c r="A418" s="70">
        <f t="shared" si="15"/>
        <v>399</v>
      </c>
      <c r="B418" s="170">
        <v>7342437.6228742748</v>
      </c>
      <c r="U418" s="145">
        <v>398</v>
      </c>
      <c r="V418" s="145">
        <v>-18391789.9648486</v>
      </c>
    </row>
    <row r="419" spans="1:22" x14ac:dyDescent="0.35">
      <c r="A419" s="70">
        <f t="shared" si="15"/>
        <v>400</v>
      </c>
      <c r="B419" s="170">
        <v>7342437.6228742748</v>
      </c>
      <c r="U419" s="145">
        <v>399</v>
      </c>
      <c r="V419" s="145">
        <v>-15130097.552065762</v>
      </c>
    </row>
    <row r="420" spans="1:22" x14ac:dyDescent="0.35">
      <c r="A420" s="70">
        <f t="shared" si="15"/>
        <v>401</v>
      </c>
      <c r="B420" s="170">
        <v>7342437.6228742748</v>
      </c>
      <c r="U420" s="145">
        <v>400</v>
      </c>
      <c r="V420" s="145">
        <v>-27956985.105688982</v>
      </c>
    </row>
    <row r="421" spans="1:22" x14ac:dyDescent="0.35">
      <c r="A421" s="70">
        <f t="shared" si="15"/>
        <v>402</v>
      </c>
      <c r="B421" s="170">
        <v>7342437.6228742748</v>
      </c>
      <c r="U421" s="145">
        <v>401</v>
      </c>
      <c r="V421" s="145">
        <v>44008036.772225544</v>
      </c>
    </row>
    <row r="422" spans="1:22" x14ac:dyDescent="0.35">
      <c r="A422" s="70">
        <f t="shared" si="15"/>
        <v>403</v>
      </c>
      <c r="B422" s="170">
        <v>7342437.6228742748</v>
      </c>
      <c r="U422" s="145">
        <v>402</v>
      </c>
      <c r="V422" s="145">
        <v>11623808.979652479</v>
      </c>
    </row>
    <row r="423" spans="1:22" x14ac:dyDescent="0.35">
      <c r="A423" s="70">
        <f t="shared" si="15"/>
        <v>404</v>
      </c>
      <c r="B423" s="170">
        <v>7342437.6228742748</v>
      </c>
      <c r="U423" s="145">
        <v>403</v>
      </c>
      <c r="V423" s="145">
        <v>17107735.315543123</v>
      </c>
    </row>
    <row r="424" spans="1:22" x14ac:dyDescent="0.35">
      <c r="A424" s="70">
        <f t="shared" si="15"/>
        <v>405</v>
      </c>
      <c r="B424" s="170">
        <v>7342437.6228742748</v>
      </c>
      <c r="U424" s="145">
        <v>404</v>
      </c>
      <c r="V424" s="145">
        <v>35881993.721701734</v>
      </c>
    </row>
    <row r="425" spans="1:22" x14ac:dyDescent="0.35">
      <c r="A425" s="70">
        <f t="shared" si="15"/>
        <v>406</v>
      </c>
      <c r="B425" s="170">
        <v>7342437.6228742748</v>
      </c>
      <c r="U425" s="145">
        <v>405</v>
      </c>
      <c r="V425" s="145">
        <v>4732281.9941593371</v>
      </c>
    </row>
    <row r="426" spans="1:22" x14ac:dyDescent="0.35">
      <c r="A426" s="70">
        <f t="shared" si="15"/>
        <v>407</v>
      </c>
      <c r="B426" s="170">
        <v>7342437.6228742748</v>
      </c>
      <c r="U426" s="145">
        <v>406</v>
      </c>
      <c r="V426" s="145">
        <v>1961028.5920826718</v>
      </c>
    </row>
    <row r="427" spans="1:22" x14ac:dyDescent="0.35">
      <c r="A427" s="70">
        <f t="shared" si="15"/>
        <v>408</v>
      </c>
      <c r="B427" s="170">
        <v>7342437.6228742748</v>
      </c>
      <c r="U427" s="145">
        <v>407</v>
      </c>
      <c r="V427" s="145">
        <v>9785060.4026827589</v>
      </c>
    </row>
    <row r="428" spans="1:22" x14ac:dyDescent="0.35">
      <c r="A428" s="70">
        <f t="shared" si="15"/>
        <v>409</v>
      </c>
      <c r="B428" s="170">
        <v>7342437.6228742748</v>
      </c>
      <c r="U428" s="145">
        <v>408</v>
      </c>
      <c r="V428" s="145">
        <v>-10035895.602726081</v>
      </c>
    </row>
    <row r="429" spans="1:22" x14ac:dyDescent="0.35">
      <c r="A429" s="70">
        <f t="shared" si="15"/>
        <v>410</v>
      </c>
      <c r="B429" s="170">
        <v>7342437.6228742748</v>
      </c>
      <c r="U429" s="145">
        <v>409</v>
      </c>
      <c r="V429" s="145">
        <v>-5678167.5266348403</v>
      </c>
    </row>
    <row r="430" spans="1:22" x14ac:dyDescent="0.35">
      <c r="A430" s="70">
        <f t="shared" si="15"/>
        <v>411</v>
      </c>
      <c r="B430" s="170">
        <v>7342437.6228742748</v>
      </c>
      <c r="U430" s="145">
        <v>410</v>
      </c>
      <c r="V430" s="145">
        <v>-17899417.132503074</v>
      </c>
    </row>
    <row r="431" spans="1:22" x14ac:dyDescent="0.35">
      <c r="A431" s="70">
        <f t="shared" si="15"/>
        <v>412</v>
      </c>
      <c r="B431" s="170">
        <v>7342437.6228742748</v>
      </c>
      <c r="U431" s="145">
        <v>411</v>
      </c>
      <c r="V431" s="145">
        <v>-13335519.066144444</v>
      </c>
    </row>
    <row r="432" spans="1:22" x14ac:dyDescent="0.35">
      <c r="A432" s="70">
        <f t="shared" si="15"/>
        <v>413</v>
      </c>
      <c r="B432" s="170">
        <v>7342437.6228742748</v>
      </c>
      <c r="U432" s="145">
        <v>412</v>
      </c>
      <c r="V432" s="145">
        <v>9138245.0457585789</v>
      </c>
    </row>
    <row r="433" spans="1:22" x14ac:dyDescent="0.35">
      <c r="A433" s="70">
        <f t="shared" si="15"/>
        <v>414</v>
      </c>
      <c r="B433" s="170">
        <v>7342437.6228742748</v>
      </c>
      <c r="U433" s="145">
        <v>413</v>
      </c>
      <c r="V433" s="145">
        <v>-743196.61042898148</v>
      </c>
    </row>
    <row r="434" spans="1:22" x14ac:dyDescent="0.35">
      <c r="A434" s="70">
        <f t="shared" si="15"/>
        <v>415</v>
      </c>
      <c r="B434" s="170">
        <v>7342437.6228742748</v>
      </c>
      <c r="U434" s="145">
        <v>414</v>
      </c>
      <c r="V434" s="145">
        <v>18243605.722444903</v>
      </c>
    </row>
    <row r="435" spans="1:22" x14ac:dyDescent="0.35">
      <c r="A435" s="70">
        <f t="shared" si="15"/>
        <v>416</v>
      </c>
      <c r="B435" s="170">
        <v>7342437.6228742748</v>
      </c>
      <c r="U435" s="145">
        <v>415</v>
      </c>
      <c r="V435" s="145">
        <v>-18821237.644560702</v>
      </c>
    </row>
    <row r="436" spans="1:22" x14ac:dyDescent="0.35">
      <c r="A436" s="70">
        <f t="shared" si="15"/>
        <v>417</v>
      </c>
      <c r="B436" s="170">
        <v>7342437.6228742748</v>
      </c>
      <c r="U436" s="145">
        <v>416</v>
      </c>
      <c r="V436" s="145">
        <v>-22242889.329517893</v>
      </c>
    </row>
    <row r="437" spans="1:22" x14ac:dyDescent="0.35">
      <c r="A437" s="70">
        <f t="shared" si="15"/>
        <v>418</v>
      </c>
      <c r="B437" s="170">
        <v>7342437.6228742748</v>
      </c>
      <c r="U437" s="145">
        <v>417</v>
      </c>
      <c r="V437" s="145">
        <v>3372615.6017880663</v>
      </c>
    </row>
    <row r="438" spans="1:22" x14ac:dyDescent="0.35">
      <c r="A438" s="70">
        <f t="shared" si="15"/>
        <v>419</v>
      </c>
      <c r="B438" s="170">
        <v>7342437.6228742748</v>
      </c>
      <c r="U438" s="145">
        <v>418</v>
      </c>
      <c r="V438" s="145">
        <v>-15122647.340264007</v>
      </c>
    </row>
    <row r="439" spans="1:22" x14ac:dyDescent="0.35">
      <c r="A439" s="70">
        <f t="shared" si="15"/>
        <v>420</v>
      </c>
      <c r="B439" s="170">
        <v>7342437.6228742748</v>
      </c>
      <c r="U439" s="145">
        <v>419</v>
      </c>
      <c r="V439" s="145">
        <v>-37308921.004420914</v>
      </c>
    </row>
    <row r="440" spans="1:22" x14ac:dyDescent="0.35">
      <c r="A440" s="70">
        <f t="shared" si="15"/>
        <v>421</v>
      </c>
      <c r="B440" s="170">
        <v>7342437.6228742748</v>
      </c>
      <c r="U440" s="145">
        <v>420</v>
      </c>
      <c r="V440" s="145">
        <v>41871403.7091548</v>
      </c>
    </row>
    <row r="441" spans="1:22" x14ac:dyDescent="0.35">
      <c r="A441" s="70">
        <f t="shared" si="15"/>
        <v>422</v>
      </c>
      <c r="B441" s="170">
        <v>7342437.6228742748</v>
      </c>
      <c r="U441" s="145">
        <v>421</v>
      </c>
      <c r="V441" s="145">
        <v>-11699041.588989953</v>
      </c>
    </row>
    <row r="442" spans="1:22" x14ac:dyDescent="0.35">
      <c r="A442" s="70">
        <f t="shared" si="15"/>
        <v>423</v>
      </c>
      <c r="B442" s="170">
        <v>7342437.6228742748</v>
      </c>
      <c r="U442" s="145">
        <v>422</v>
      </c>
      <c r="V442" s="145">
        <v>10695104.803756237</v>
      </c>
    </row>
    <row r="443" spans="1:22" x14ac:dyDescent="0.35">
      <c r="A443" s="70">
        <f t="shared" si="15"/>
        <v>424</v>
      </c>
      <c r="B443" s="170">
        <v>7342437.6228742748</v>
      </c>
      <c r="U443" s="145">
        <v>423</v>
      </c>
      <c r="V443" s="145">
        <v>-20183548.795721766</v>
      </c>
    </row>
    <row r="444" spans="1:22" x14ac:dyDescent="0.35">
      <c r="A444" s="70">
        <f t="shared" si="15"/>
        <v>425</v>
      </c>
      <c r="B444" s="170">
        <v>7342437.6228742748</v>
      </c>
      <c r="U444" s="145">
        <v>424</v>
      </c>
      <c r="V444" s="145">
        <v>46395468.693479508</v>
      </c>
    </row>
    <row r="445" spans="1:22" x14ac:dyDescent="0.35">
      <c r="A445" s="70">
        <f t="shared" si="15"/>
        <v>426</v>
      </c>
      <c r="B445" s="170">
        <v>7342437.6228742748</v>
      </c>
      <c r="U445" s="145">
        <v>425</v>
      </c>
      <c r="V445" s="145">
        <v>-26020658.803079791</v>
      </c>
    </row>
    <row r="446" spans="1:22" x14ac:dyDescent="0.35">
      <c r="A446" s="70">
        <f t="shared" si="15"/>
        <v>427</v>
      </c>
      <c r="B446" s="170">
        <v>7342437.6228742748</v>
      </c>
      <c r="U446" s="145">
        <v>426</v>
      </c>
      <c r="V446" s="145">
        <v>37546594.993135914</v>
      </c>
    </row>
    <row r="447" spans="1:22" x14ac:dyDescent="0.35">
      <c r="A447" s="70">
        <f t="shared" si="15"/>
        <v>428</v>
      </c>
      <c r="B447" s="170">
        <v>7342437.6228742748</v>
      </c>
      <c r="U447" s="145">
        <v>427</v>
      </c>
      <c r="V447" s="145">
        <v>-8645192.6785985045</v>
      </c>
    </row>
    <row r="448" spans="1:22" x14ac:dyDescent="0.35">
      <c r="A448" s="70">
        <f t="shared" si="15"/>
        <v>429</v>
      </c>
      <c r="B448" s="170">
        <v>7342437.6228742748</v>
      </c>
      <c r="U448" s="145">
        <v>428</v>
      </c>
      <c r="V448" s="145">
        <v>16532371.974718843</v>
      </c>
    </row>
    <row r="449" spans="1:22" x14ac:dyDescent="0.35">
      <c r="A449" s="70">
        <f t="shared" si="15"/>
        <v>430</v>
      </c>
      <c r="B449" s="170">
        <v>7342437.6228742748</v>
      </c>
      <c r="U449" s="145">
        <v>429</v>
      </c>
      <c r="V449" s="145">
        <v>-12140997.463946121</v>
      </c>
    </row>
    <row r="450" spans="1:22" x14ac:dyDescent="0.35">
      <c r="A450" s="70">
        <f t="shared" si="15"/>
        <v>431</v>
      </c>
      <c r="B450" s="170">
        <v>7342437.6228742748</v>
      </c>
      <c r="U450" s="145">
        <v>430</v>
      </c>
      <c r="V450" s="145">
        <v>22922985.861512244</v>
      </c>
    </row>
    <row r="451" spans="1:22" x14ac:dyDescent="0.35">
      <c r="A451" s="70">
        <f t="shared" si="15"/>
        <v>432</v>
      </c>
      <c r="B451" s="170">
        <v>7342437.6228742748</v>
      </c>
      <c r="U451" s="145">
        <v>431</v>
      </c>
      <c r="V451" s="145">
        <v>7639387.8757544868</v>
      </c>
    </row>
    <row r="452" spans="1:22" x14ac:dyDescent="0.35">
      <c r="A452" s="70">
        <f t="shared" si="15"/>
        <v>433</v>
      </c>
      <c r="B452" s="170">
        <v>7342437.6228742748</v>
      </c>
      <c r="U452" s="145">
        <v>432</v>
      </c>
      <c r="V452" s="145">
        <v>10084518.166482322</v>
      </c>
    </row>
    <row r="453" spans="1:22" x14ac:dyDescent="0.35">
      <c r="A453" s="70">
        <f t="shared" si="15"/>
        <v>434</v>
      </c>
      <c r="B453" s="170">
        <v>7342437.6228742748</v>
      </c>
      <c r="U453" s="145">
        <v>433</v>
      </c>
      <c r="V453" s="145">
        <v>-16827149.957196072</v>
      </c>
    </row>
    <row r="454" spans="1:22" x14ac:dyDescent="0.35">
      <c r="A454" s="70">
        <f t="shared" si="15"/>
        <v>435</v>
      </c>
      <c r="B454" s="170">
        <v>7342437.6228742748</v>
      </c>
      <c r="U454" s="145">
        <v>434</v>
      </c>
      <c r="V454" s="145">
        <v>19737757.457500018</v>
      </c>
    </row>
    <row r="455" spans="1:22" x14ac:dyDescent="0.35">
      <c r="A455" s="70">
        <f t="shared" si="15"/>
        <v>436</v>
      </c>
      <c r="B455" s="170">
        <v>7342437.6228742748</v>
      </c>
      <c r="U455" s="145">
        <v>435</v>
      </c>
      <c r="V455" s="145">
        <v>5973084.5012731627</v>
      </c>
    </row>
    <row r="456" spans="1:22" x14ac:dyDescent="0.35">
      <c r="A456" s="70">
        <f t="shared" si="15"/>
        <v>437</v>
      </c>
      <c r="B456" s="170">
        <v>7342437.6228742748</v>
      </c>
      <c r="U456" s="145">
        <v>436</v>
      </c>
      <c r="V456" s="145">
        <v>8405521.074493438</v>
      </c>
    </row>
    <row r="457" spans="1:22" x14ac:dyDescent="0.35">
      <c r="A457" s="70">
        <f t="shared" si="15"/>
        <v>438</v>
      </c>
      <c r="B457" s="170">
        <v>7342437.6228742748</v>
      </c>
      <c r="U457" s="145">
        <v>437</v>
      </c>
      <c r="V457" s="145">
        <v>18046731.876263149</v>
      </c>
    </row>
    <row r="458" spans="1:22" x14ac:dyDescent="0.35">
      <c r="A458" s="70">
        <f t="shared" si="15"/>
        <v>439</v>
      </c>
      <c r="B458" s="170">
        <v>7342437.6228742748</v>
      </c>
      <c r="U458" s="145">
        <v>438</v>
      </c>
      <c r="V458" s="145">
        <v>-23322790.655073266</v>
      </c>
    </row>
    <row r="459" spans="1:22" x14ac:dyDescent="0.35">
      <c r="A459" s="70">
        <f t="shared" si="15"/>
        <v>440</v>
      </c>
      <c r="B459" s="170">
        <v>7342437.6228742748</v>
      </c>
      <c r="U459" s="145">
        <v>439</v>
      </c>
      <c r="V459" s="145">
        <v>14613090.278528634</v>
      </c>
    </row>
    <row r="460" spans="1:22" x14ac:dyDescent="0.35">
      <c r="A460" s="70">
        <f t="shared" si="15"/>
        <v>441</v>
      </c>
      <c r="B460" s="170">
        <v>7342437.6228742748</v>
      </c>
      <c r="U460" s="145">
        <v>440</v>
      </c>
      <c r="V460" s="145">
        <v>-25381539.000538033</v>
      </c>
    </row>
    <row r="461" spans="1:22" x14ac:dyDescent="0.35">
      <c r="A461" s="70">
        <f t="shared" si="15"/>
        <v>442</v>
      </c>
      <c r="B461" s="170">
        <v>7342437.6228742748</v>
      </c>
      <c r="U461" s="145">
        <v>441</v>
      </c>
      <c r="V461" s="145">
        <v>30156513.755905963</v>
      </c>
    </row>
    <row r="462" spans="1:22" x14ac:dyDescent="0.35">
      <c r="A462" s="70">
        <f t="shared" si="15"/>
        <v>443</v>
      </c>
      <c r="B462" s="170">
        <v>7342437.6228742748</v>
      </c>
      <c r="U462" s="145">
        <v>442</v>
      </c>
      <c r="V462" s="145">
        <v>-22396123.073224742</v>
      </c>
    </row>
    <row r="463" spans="1:22" x14ac:dyDescent="0.35">
      <c r="A463" s="70">
        <f t="shared" si="15"/>
        <v>444</v>
      </c>
      <c r="B463" s="170">
        <v>7342437.6228742748</v>
      </c>
      <c r="U463" s="145">
        <v>443</v>
      </c>
      <c r="V463" s="145">
        <v>-16868469.071601432</v>
      </c>
    </row>
    <row r="464" spans="1:22" x14ac:dyDescent="0.35">
      <c r="A464" s="70">
        <f t="shared" si="15"/>
        <v>445</v>
      </c>
      <c r="B464" s="170">
        <v>7342437.6228742748</v>
      </c>
      <c r="U464" s="145">
        <v>444</v>
      </c>
      <c r="V464" s="145">
        <v>4324846.8944825381</v>
      </c>
    </row>
    <row r="465" spans="1:22" x14ac:dyDescent="0.35">
      <c r="A465" s="70">
        <f t="shared" si="15"/>
        <v>446</v>
      </c>
      <c r="B465" s="170">
        <v>7342437.6228742748</v>
      </c>
      <c r="U465" s="145">
        <v>445</v>
      </c>
      <c r="V465" s="145">
        <v>-3444656.9165042024</v>
      </c>
    </row>
    <row r="466" spans="1:22" x14ac:dyDescent="0.35">
      <c r="A466" s="70">
        <f t="shared" si="15"/>
        <v>447</v>
      </c>
      <c r="B466" s="170">
        <v>7342437.6228742748</v>
      </c>
      <c r="U466" s="145">
        <v>446</v>
      </c>
      <c r="V466" s="145">
        <v>4321223.2048366182</v>
      </c>
    </row>
    <row r="467" spans="1:22" x14ac:dyDescent="0.35">
      <c r="A467" s="70">
        <f t="shared" si="15"/>
        <v>448</v>
      </c>
      <c r="B467" s="170">
        <v>7342437.6228742748</v>
      </c>
      <c r="U467" s="145">
        <v>447</v>
      </c>
      <c r="V467" s="145">
        <v>-10382397.544756759</v>
      </c>
    </row>
    <row r="468" spans="1:22" x14ac:dyDescent="0.35">
      <c r="A468" s="70">
        <f t="shared" si="15"/>
        <v>449</v>
      </c>
      <c r="B468" s="170">
        <v>7342437.6228742748</v>
      </c>
      <c r="U468" s="145">
        <v>448</v>
      </c>
      <c r="V468" s="145">
        <v>5316545.8236002252</v>
      </c>
    </row>
    <row r="469" spans="1:22" x14ac:dyDescent="0.35">
      <c r="A469" s="70">
        <f t="shared" si="15"/>
        <v>450</v>
      </c>
      <c r="B469" s="170">
        <v>7342437.6228742748</v>
      </c>
      <c r="U469" s="145">
        <v>449</v>
      </c>
      <c r="V469" s="145">
        <v>15582684.574828103</v>
      </c>
    </row>
    <row r="470" spans="1:22" x14ac:dyDescent="0.35">
      <c r="A470" s="70">
        <f t="shared" ref="A470:A533" si="16">A469+1</f>
        <v>451</v>
      </c>
      <c r="B470" s="170">
        <v>7342437.6228742748</v>
      </c>
      <c r="U470" s="145">
        <v>450</v>
      </c>
      <c r="V470" s="145">
        <v>22768346.902009957</v>
      </c>
    </row>
    <row r="471" spans="1:22" x14ac:dyDescent="0.35">
      <c r="A471" s="70">
        <f t="shared" si="16"/>
        <v>452</v>
      </c>
      <c r="B471" s="170">
        <v>7342437.6228742748</v>
      </c>
      <c r="U471" s="145">
        <v>451</v>
      </c>
      <c r="V471" s="145">
        <v>-1496582.5676285345</v>
      </c>
    </row>
    <row r="472" spans="1:22" x14ac:dyDescent="0.35">
      <c r="A472" s="70">
        <f t="shared" si="16"/>
        <v>453</v>
      </c>
      <c r="B472" s="170">
        <v>7342437.6228742748</v>
      </c>
      <c r="U472" s="145">
        <v>452</v>
      </c>
      <c r="V472" s="145">
        <v>-9174399.5469213612</v>
      </c>
    </row>
    <row r="473" spans="1:22" x14ac:dyDescent="0.35">
      <c r="A473" s="70">
        <f t="shared" si="16"/>
        <v>454</v>
      </c>
      <c r="B473" s="170">
        <v>7342437.6228742748</v>
      </c>
      <c r="U473" s="145">
        <v>453</v>
      </c>
      <c r="V473" s="145">
        <v>-6226334.5690559521</v>
      </c>
    </row>
    <row r="474" spans="1:22" x14ac:dyDescent="0.35">
      <c r="A474" s="70">
        <f t="shared" si="16"/>
        <v>455</v>
      </c>
      <c r="B474" s="170">
        <v>7342437.6228742748</v>
      </c>
      <c r="U474" s="145">
        <v>454</v>
      </c>
      <c r="V474" s="145">
        <v>15165008.716895387</v>
      </c>
    </row>
    <row r="475" spans="1:22" x14ac:dyDescent="0.35">
      <c r="A475" s="70">
        <f t="shared" si="16"/>
        <v>456</v>
      </c>
      <c r="B475" s="170">
        <v>7342437.6228742748</v>
      </c>
      <c r="U475" s="145">
        <v>455</v>
      </c>
      <c r="V475" s="145">
        <v>14659806.882357296</v>
      </c>
    </row>
    <row r="476" spans="1:22" x14ac:dyDescent="0.35">
      <c r="A476" s="70">
        <f t="shared" si="16"/>
        <v>457</v>
      </c>
      <c r="B476" s="170">
        <v>7342437.6228742748</v>
      </c>
      <c r="U476" s="145">
        <v>456</v>
      </c>
      <c r="V476" s="145">
        <v>8345067.5481709875</v>
      </c>
    </row>
    <row r="477" spans="1:22" x14ac:dyDescent="0.35">
      <c r="A477" s="70">
        <f t="shared" si="16"/>
        <v>458</v>
      </c>
      <c r="B477" s="170">
        <v>7342437.6228742748</v>
      </c>
      <c r="U477" s="145">
        <v>457</v>
      </c>
      <c r="V477" s="145">
        <v>1656511.6666694544</v>
      </c>
    </row>
    <row r="478" spans="1:22" x14ac:dyDescent="0.35">
      <c r="A478" s="70">
        <f t="shared" si="16"/>
        <v>459</v>
      </c>
      <c r="B478" s="170">
        <v>7342437.6228742748</v>
      </c>
      <c r="U478" s="145">
        <v>458</v>
      </c>
      <c r="V478" s="145">
        <v>-2276809.9176569059</v>
      </c>
    </row>
    <row r="479" spans="1:22" x14ac:dyDescent="0.35">
      <c r="A479" s="70">
        <f t="shared" si="16"/>
        <v>460</v>
      </c>
      <c r="B479" s="170">
        <v>7342437.6228742748</v>
      </c>
      <c r="U479" s="145">
        <v>459</v>
      </c>
      <c r="V479" s="145">
        <v>11176576.931147009</v>
      </c>
    </row>
    <row r="480" spans="1:22" x14ac:dyDescent="0.35">
      <c r="A480" s="70">
        <f t="shared" si="16"/>
        <v>461</v>
      </c>
      <c r="B480" s="170">
        <v>7342437.6228742748</v>
      </c>
      <c r="U480" s="145">
        <v>460</v>
      </c>
      <c r="V480" s="145">
        <v>-11048123.478587266</v>
      </c>
    </row>
    <row r="481" spans="1:22" x14ac:dyDescent="0.35">
      <c r="A481" s="70">
        <f t="shared" si="16"/>
        <v>462</v>
      </c>
      <c r="B481" s="170">
        <v>7342437.6228742748</v>
      </c>
      <c r="U481" s="145">
        <v>461</v>
      </c>
      <c r="V481" s="145">
        <v>5036508.2433733754</v>
      </c>
    </row>
    <row r="482" spans="1:22" x14ac:dyDescent="0.35">
      <c r="A482" s="70">
        <f t="shared" si="16"/>
        <v>463</v>
      </c>
      <c r="B482" s="170">
        <v>7342437.6228742748</v>
      </c>
      <c r="U482" s="145">
        <v>462</v>
      </c>
      <c r="V482" s="145">
        <v>-3247352.1467470787</v>
      </c>
    </row>
    <row r="483" spans="1:22" x14ac:dyDescent="0.35">
      <c r="A483" s="70">
        <f t="shared" si="16"/>
        <v>464</v>
      </c>
      <c r="B483" s="170">
        <v>7342437.6228742748</v>
      </c>
      <c r="U483" s="145">
        <v>463</v>
      </c>
      <c r="V483" s="145">
        <v>-2012793.2372462675</v>
      </c>
    </row>
    <row r="484" spans="1:22" x14ac:dyDescent="0.35">
      <c r="A484" s="70">
        <f t="shared" si="16"/>
        <v>465</v>
      </c>
      <c r="B484" s="170">
        <v>7342437.6228742748</v>
      </c>
      <c r="U484" s="145">
        <v>464</v>
      </c>
      <c r="V484" s="145">
        <v>1243239.4977512807</v>
      </c>
    </row>
    <row r="485" spans="1:22" x14ac:dyDescent="0.35">
      <c r="A485" s="70">
        <f t="shared" si="16"/>
        <v>466</v>
      </c>
      <c r="B485" s="170">
        <v>7342437.6228742748</v>
      </c>
      <c r="U485" s="145">
        <v>465</v>
      </c>
      <c r="V485" s="145">
        <v>-10749438.070646342</v>
      </c>
    </row>
    <row r="486" spans="1:22" x14ac:dyDescent="0.35">
      <c r="A486" s="70">
        <f t="shared" si="16"/>
        <v>467</v>
      </c>
      <c r="B486" s="170">
        <v>7342437.6228742748</v>
      </c>
      <c r="U486" s="145">
        <v>466</v>
      </c>
      <c r="V486" s="145">
        <v>-6228738.5088405982</v>
      </c>
    </row>
    <row r="487" spans="1:22" x14ac:dyDescent="0.35">
      <c r="A487" s="70">
        <f t="shared" si="16"/>
        <v>468</v>
      </c>
      <c r="B487" s="170">
        <v>7342437.6228742748</v>
      </c>
      <c r="U487" s="145">
        <v>467</v>
      </c>
      <c r="V487" s="145">
        <v>15824308.606406502</v>
      </c>
    </row>
    <row r="488" spans="1:22" x14ac:dyDescent="0.35">
      <c r="A488" s="70">
        <f t="shared" si="16"/>
        <v>469</v>
      </c>
      <c r="B488" s="170">
        <v>7342437.6228742748</v>
      </c>
      <c r="U488" s="145">
        <v>468</v>
      </c>
      <c r="V488" s="145">
        <v>-668866.89091898501</v>
      </c>
    </row>
    <row r="489" spans="1:22" x14ac:dyDescent="0.35">
      <c r="A489" s="70">
        <f t="shared" si="16"/>
        <v>470</v>
      </c>
      <c r="B489" s="170">
        <v>7342437.6228742748</v>
      </c>
      <c r="U489" s="145">
        <v>469</v>
      </c>
      <c r="V489" s="145">
        <v>5754190.2606828138</v>
      </c>
    </row>
    <row r="490" spans="1:22" x14ac:dyDescent="0.35">
      <c r="A490" s="70">
        <f t="shared" si="16"/>
        <v>471</v>
      </c>
      <c r="B490" s="170">
        <v>7342437.6228742748</v>
      </c>
      <c r="U490" s="145">
        <v>470</v>
      </c>
      <c r="V490" s="145">
        <v>-10841814.845691951</v>
      </c>
    </row>
    <row r="491" spans="1:22" x14ac:dyDescent="0.35">
      <c r="A491" s="70">
        <f t="shared" si="16"/>
        <v>472</v>
      </c>
      <c r="B491" s="170">
        <v>7342437.6228742748</v>
      </c>
      <c r="U491" s="145">
        <v>471</v>
      </c>
      <c r="V491" s="145">
        <v>6069863.4402412251</v>
      </c>
    </row>
    <row r="492" spans="1:22" x14ac:dyDescent="0.35">
      <c r="A492" s="70">
        <f t="shared" si="16"/>
        <v>473</v>
      </c>
      <c r="B492" s="170">
        <v>7342437.6228742748</v>
      </c>
      <c r="U492" s="145">
        <v>472</v>
      </c>
      <c r="V492" s="145">
        <v>-11319051.534467679</v>
      </c>
    </row>
    <row r="493" spans="1:22" x14ac:dyDescent="0.35">
      <c r="A493" s="70">
        <f t="shared" si="16"/>
        <v>474</v>
      </c>
      <c r="B493" s="170">
        <v>7342437.6228742748</v>
      </c>
      <c r="U493" s="145">
        <v>473</v>
      </c>
      <c r="V493" s="145">
        <v>1557067.5291435942</v>
      </c>
    </row>
    <row r="494" spans="1:22" x14ac:dyDescent="0.35">
      <c r="A494" s="70">
        <f t="shared" si="16"/>
        <v>475</v>
      </c>
      <c r="B494" s="170">
        <v>7342437.6228742748</v>
      </c>
      <c r="U494" s="145">
        <v>474</v>
      </c>
      <c r="V494" s="145">
        <v>24795172.835030012</v>
      </c>
    </row>
    <row r="495" spans="1:22" x14ac:dyDescent="0.35">
      <c r="A495" s="70">
        <f t="shared" si="16"/>
        <v>476</v>
      </c>
      <c r="B495" s="170">
        <v>7342437.6228742748</v>
      </c>
      <c r="U495" s="145">
        <v>475</v>
      </c>
      <c r="V495" s="145">
        <v>43254194.325961135</v>
      </c>
    </row>
    <row r="496" spans="1:22" x14ac:dyDescent="0.35">
      <c r="A496" s="70">
        <f t="shared" si="16"/>
        <v>477</v>
      </c>
      <c r="B496" s="170">
        <v>7342437.6228742748</v>
      </c>
      <c r="U496" s="145">
        <v>476</v>
      </c>
      <c r="V496" s="145">
        <v>-6730265.155432485</v>
      </c>
    </row>
    <row r="497" spans="1:22" x14ac:dyDescent="0.35">
      <c r="A497" s="70">
        <f t="shared" si="16"/>
        <v>478</v>
      </c>
      <c r="B497" s="170">
        <v>7342437.6228742748</v>
      </c>
      <c r="U497" s="145">
        <v>477</v>
      </c>
      <c r="V497" s="145">
        <v>7255762.8315016404</v>
      </c>
    </row>
    <row r="498" spans="1:22" x14ac:dyDescent="0.35">
      <c r="A498" s="70">
        <f t="shared" si="16"/>
        <v>479</v>
      </c>
      <c r="B498" s="170">
        <v>7342437.6228742748</v>
      </c>
      <c r="U498" s="145">
        <v>478</v>
      </c>
      <c r="V498" s="145">
        <v>1214533.1821287423</v>
      </c>
    </row>
    <row r="499" spans="1:22" x14ac:dyDescent="0.35">
      <c r="A499" s="70">
        <f t="shared" si="16"/>
        <v>480</v>
      </c>
      <c r="B499" s="170">
        <v>7342437.6228742748</v>
      </c>
      <c r="U499" s="145">
        <v>479</v>
      </c>
      <c r="V499" s="145">
        <v>6326969.5992162637</v>
      </c>
    </row>
    <row r="500" spans="1:22" x14ac:dyDescent="0.35">
      <c r="A500" s="70">
        <f t="shared" si="16"/>
        <v>481</v>
      </c>
      <c r="B500" s="170">
        <v>7342437.6228742748</v>
      </c>
      <c r="U500" s="145">
        <v>480</v>
      </c>
      <c r="V500" s="145">
        <v>11176287.0956503</v>
      </c>
    </row>
    <row r="501" spans="1:22" x14ac:dyDescent="0.35">
      <c r="A501" s="70">
        <f t="shared" si="16"/>
        <v>482</v>
      </c>
      <c r="B501" s="170">
        <v>7342437.6228742748</v>
      </c>
      <c r="U501" s="145">
        <v>481</v>
      </c>
      <c r="V501" s="145">
        <v>-2665723.382376004</v>
      </c>
    </row>
    <row r="502" spans="1:22" x14ac:dyDescent="0.35">
      <c r="A502" s="70">
        <f t="shared" si="16"/>
        <v>483</v>
      </c>
      <c r="B502" s="170">
        <v>7342437.6228742748</v>
      </c>
      <c r="U502" s="145">
        <v>482</v>
      </c>
      <c r="V502" s="145">
        <v>-8581.7942296266556</v>
      </c>
    </row>
    <row r="503" spans="1:22" x14ac:dyDescent="0.35">
      <c r="A503" s="70">
        <f t="shared" si="16"/>
        <v>484</v>
      </c>
      <c r="B503" s="170">
        <v>7342437.6228742748</v>
      </c>
      <c r="U503" s="145">
        <v>483</v>
      </c>
      <c r="V503" s="145">
        <v>-3670033.7379804738</v>
      </c>
    </row>
    <row r="504" spans="1:22" x14ac:dyDescent="0.35">
      <c r="A504" s="70">
        <f t="shared" si="16"/>
        <v>485</v>
      </c>
      <c r="B504" s="170">
        <v>7342437.6228742748</v>
      </c>
      <c r="U504" s="145">
        <v>484</v>
      </c>
      <c r="V504" s="145">
        <v>-6999380.2015871145</v>
      </c>
    </row>
    <row r="505" spans="1:22" x14ac:dyDescent="0.35">
      <c r="A505" s="70">
        <f t="shared" si="16"/>
        <v>486</v>
      </c>
      <c r="B505" s="170">
        <v>7342437.6228742748</v>
      </c>
      <c r="U505" s="145">
        <v>485</v>
      </c>
      <c r="V505" s="145">
        <v>19557733.620527729</v>
      </c>
    </row>
    <row r="506" spans="1:22" x14ac:dyDescent="0.35">
      <c r="A506" s="70">
        <f t="shared" si="16"/>
        <v>487</v>
      </c>
      <c r="B506" s="170">
        <v>7342437.6228742748</v>
      </c>
      <c r="U506" s="145">
        <v>486</v>
      </c>
      <c r="V506" s="145">
        <v>5985607.4668644369</v>
      </c>
    </row>
    <row r="507" spans="1:22" x14ac:dyDescent="0.35">
      <c r="A507" s="70">
        <f t="shared" si="16"/>
        <v>488</v>
      </c>
      <c r="B507" s="170">
        <v>7342437.6228742748</v>
      </c>
      <c r="U507" s="145">
        <v>487</v>
      </c>
      <c r="V507" s="145">
        <v>-7268613.0729856566</v>
      </c>
    </row>
    <row r="508" spans="1:22" x14ac:dyDescent="0.35">
      <c r="A508" s="70">
        <f t="shared" si="16"/>
        <v>489</v>
      </c>
      <c r="B508" s="170">
        <v>7342437.6228742748</v>
      </c>
      <c r="U508" s="145">
        <v>488</v>
      </c>
      <c r="V508" s="145">
        <v>50561744.655776948</v>
      </c>
    </row>
    <row r="509" spans="1:22" x14ac:dyDescent="0.35">
      <c r="A509" s="70">
        <f t="shared" si="16"/>
        <v>490</v>
      </c>
      <c r="B509" s="170">
        <v>7342437.6228742748</v>
      </c>
      <c r="U509" s="145">
        <v>489</v>
      </c>
      <c r="V509" s="145">
        <v>15810916.261852607</v>
      </c>
    </row>
    <row r="510" spans="1:22" x14ac:dyDescent="0.35">
      <c r="A510" s="70">
        <f t="shared" si="16"/>
        <v>491</v>
      </c>
      <c r="B510" s="170">
        <v>7342437.6228742748</v>
      </c>
      <c r="U510" s="145">
        <v>490</v>
      </c>
      <c r="V510" s="145">
        <v>-5889570.8235542029</v>
      </c>
    </row>
    <row r="511" spans="1:22" x14ac:dyDescent="0.35">
      <c r="A511" s="70">
        <f t="shared" si="16"/>
        <v>492</v>
      </c>
      <c r="B511" s="170">
        <v>7342437.6228742748</v>
      </c>
      <c r="U511" s="145">
        <v>491</v>
      </c>
      <c r="V511" s="145">
        <v>-20968810.952009976</v>
      </c>
    </row>
    <row r="512" spans="1:22" x14ac:dyDescent="0.35">
      <c r="A512" s="70">
        <f t="shared" si="16"/>
        <v>493</v>
      </c>
      <c r="B512" s="170">
        <v>7342437.6228742748</v>
      </c>
      <c r="U512" s="145">
        <v>492</v>
      </c>
      <c r="V512" s="145">
        <v>4639956.1948823929</v>
      </c>
    </row>
    <row r="513" spans="1:22" x14ac:dyDescent="0.35">
      <c r="A513" s="70">
        <f t="shared" si="16"/>
        <v>494</v>
      </c>
      <c r="B513" s="170">
        <v>7342437.6228742748</v>
      </c>
      <c r="U513" s="145">
        <v>493</v>
      </c>
      <c r="V513" s="145">
        <v>-16166127.33195048</v>
      </c>
    </row>
    <row r="514" spans="1:22" x14ac:dyDescent="0.35">
      <c r="A514" s="70">
        <f t="shared" si="16"/>
        <v>495</v>
      </c>
      <c r="B514" s="170">
        <v>7342437.6228742748</v>
      </c>
      <c r="U514" s="145">
        <v>494</v>
      </c>
      <c r="V514" s="145">
        <v>2738822.9021794274</v>
      </c>
    </row>
    <row r="515" spans="1:22" x14ac:dyDescent="0.35">
      <c r="A515" s="70">
        <f t="shared" si="16"/>
        <v>496</v>
      </c>
      <c r="B515" s="170">
        <v>7342437.6228742748</v>
      </c>
      <c r="U515" s="145">
        <v>495</v>
      </c>
      <c r="V515" s="145">
        <v>8588935.1429329775</v>
      </c>
    </row>
    <row r="516" spans="1:22" x14ac:dyDescent="0.35">
      <c r="A516" s="70">
        <f t="shared" si="16"/>
        <v>497</v>
      </c>
      <c r="B516" s="170">
        <v>7342437.6228742748</v>
      </c>
      <c r="U516" s="145">
        <v>496</v>
      </c>
      <c r="V516" s="145">
        <v>-4941828.1575750373</v>
      </c>
    </row>
    <row r="517" spans="1:22" x14ac:dyDescent="0.35">
      <c r="A517" s="70">
        <f t="shared" si="16"/>
        <v>498</v>
      </c>
      <c r="B517" s="170">
        <v>7342437.6228742748</v>
      </c>
      <c r="U517" s="145">
        <v>497</v>
      </c>
      <c r="V517" s="145">
        <v>-8745536.0138786398</v>
      </c>
    </row>
    <row r="518" spans="1:22" x14ac:dyDescent="0.35">
      <c r="A518" s="70">
        <f t="shared" si="16"/>
        <v>499</v>
      </c>
      <c r="B518" s="170">
        <v>7342437.6228742748</v>
      </c>
      <c r="U518" s="145">
        <v>498</v>
      </c>
      <c r="V518" s="145">
        <v>-9281210.6728987396</v>
      </c>
    </row>
    <row r="519" spans="1:22" x14ac:dyDescent="0.35">
      <c r="A519" s="70">
        <f t="shared" si="16"/>
        <v>500</v>
      </c>
      <c r="B519" s="170">
        <v>7342437.6228742748</v>
      </c>
      <c r="U519" s="145">
        <v>499</v>
      </c>
      <c r="V519" s="145">
        <v>16798946.173823614</v>
      </c>
    </row>
    <row r="520" spans="1:22" x14ac:dyDescent="0.35">
      <c r="A520" s="70">
        <f t="shared" si="16"/>
        <v>501</v>
      </c>
      <c r="B520" s="170">
        <v>7342437.6228742748</v>
      </c>
      <c r="U520" s="145">
        <v>500</v>
      </c>
      <c r="V520" s="145">
        <v>18135217.546377428</v>
      </c>
    </row>
    <row r="521" spans="1:22" x14ac:dyDescent="0.35">
      <c r="A521" s="70">
        <f t="shared" si="16"/>
        <v>502</v>
      </c>
      <c r="B521" s="170">
        <v>7342437.6228742748</v>
      </c>
      <c r="U521" s="145">
        <v>501</v>
      </c>
      <c r="V521" s="145">
        <v>24873348.461214408</v>
      </c>
    </row>
    <row r="522" spans="1:22" x14ac:dyDescent="0.35">
      <c r="A522" s="70">
        <f t="shared" si="16"/>
        <v>503</v>
      </c>
      <c r="B522" s="170">
        <v>7342437.6228742748</v>
      </c>
      <c r="U522" s="145">
        <v>502</v>
      </c>
      <c r="V522" s="145">
        <v>-26733799.956035297</v>
      </c>
    </row>
    <row r="523" spans="1:22" x14ac:dyDescent="0.35">
      <c r="A523" s="70">
        <f t="shared" si="16"/>
        <v>504</v>
      </c>
      <c r="B523" s="170">
        <v>7342437.6228742748</v>
      </c>
      <c r="U523" s="145">
        <v>503</v>
      </c>
      <c r="V523" s="145">
        <v>28430079.028682128</v>
      </c>
    </row>
    <row r="524" spans="1:22" x14ac:dyDescent="0.35">
      <c r="A524" s="70">
        <f t="shared" si="16"/>
        <v>505</v>
      </c>
      <c r="B524" s="170">
        <v>7342437.6228742748</v>
      </c>
      <c r="U524" s="145">
        <v>504</v>
      </c>
      <c r="V524" s="145">
        <v>-16398794.966641607</v>
      </c>
    </row>
    <row r="525" spans="1:22" x14ac:dyDescent="0.35">
      <c r="A525" s="70">
        <f t="shared" si="16"/>
        <v>506</v>
      </c>
      <c r="B525" s="170">
        <v>7342437.6228742748</v>
      </c>
      <c r="U525" s="145">
        <v>505</v>
      </c>
      <c r="V525" s="145">
        <v>-2658830.7718525007</v>
      </c>
    </row>
    <row r="526" spans="1:22" x14ac:dyDescent="0.35">
      <c r="A526" s="70">
        <f t="shared" si="16"/>
        <v>507</v>
      </c>
      <c r="B526" s="170">
        <v>7342437.6228742748</v>
      </c>
      <c r="U526" s="145">
        <v>506</v>
      </c>
      <c r="V526" s="145">
        <v>-3001211.6154342145</v>
      </c>
    </row>
    <row r="527" spans="1:22" x14ac:dyDescent="0.35">
      <c r="A527" s="70">
        <f t="shared" si="16"/>
        <v>508</v>
      </c>
      <c r="B527" s="170">
        <v>7342437.6228742748</v>
      </c>
      <c r="U527" s="145">
        <v>507</v>
      </c>
      <c r="V527" s="145">
        <v>1257637.1452926993</v>
      </c>
    </row>
    <row r="528" spans="1:22" x14ac:dyDescent="0.35">
      <c r="A528" s="70">
        <f t="shared" si="16"/>
        <v>509</v>
      </c>
      <c r="B528" s="170">
        <v>7342437.6228742748</v>
      </c>
      <c r="U528" s="145">
        <v>508</v>
      </c>
      <c r="V528" s="145">
        <v>10364582.672634777</v>
      </c>
    </row>
    <row r="529" spans="1:22" x14ac:dyDescent="0.35">
      <c r="A529" s="70">
        <f t="shared" si="16"/>
        <v>510</v>
      </c>
      <c r="B529" s="170">
        <v>7342437.6228742748</v>
      </c>
      <c r="U529" s="145">
        <v>509</v>
      </c>
      <c r="V529" s="145">
        <v>10778533.970040955</v>
      </c>
    </row>
    <row r="530" spans="1:22" x14ac:dyDescent="0.35">
      <c r="A530" s="70">
        <f t="shared" si="16"/>
        <v>511</v>
      </c>
      <c r="B530" s="170">
        <v>7342437.6228742748</v>
      </c>
      <c r="U530" s="145">
        <v>510</v>
      </c>
      <c r="V530" s="145">
        <v>-15030520.140140206</v>
      </c>
    </row>
    <row r="531" spans="1:22" x14ac:dyDescent="0.35">
      <c r="A531" s="70">
        <f t="shared" si="16"/>
        <v>512</v>
      </c>
      <c r="B531" s="170">
        <v>7342437.6228742748</v>
      </c>
      <c r="U531" s="145">
        <v>511</v>
      </c>
      <c r="V531" s="145">
        <v>3971616.0258202255</v>
      </c>
    </row>
    <row r="532" spans="1:22" x14ac:dyDescent="0.35">
      <c r="A532" s="70">
        <f t="shared" si="16"/>
        <v>513</v>
      </c>
      <c r="B532" s="170">
        <v>7342437.6228742748</v>
      </c>
      <c r="U532" s="145">
        <v>512</v>
      </c>
      <c r="V532" s="145">
        <v>21109746.06848681</v>
      </c>
    </row>
    <row r="533" spans="1:22" x14ac:dyDescent="0.35">
      <c r="A533" s="70">
        <f t="shared" si="16"/>
        <v>514</v>
      </c>
      <c r="B533" s="170">
        <v>7342437.6228742748</v>
      </c>
      <c r="U533" s="145">
        <v>513</v>
      </c>
      <c r="V533" s="145">
        <v>7179023.2820384465</v>
      </c>
    </row>
    <row r="534" spans="1:22" x14ac:dyDescent="0.35">
      <c r="A534" s="70">
        <f t="shared" ref="A534:A597" si="17">A533+1</f>
        <v>515</v>
      </c>
      <c r="B534" s="170">
        <v>7342437.6228742748</v>
      </c>
      <c r="U534" s="145">
        <v>514</v>
      </c>
      <c r="V534" s="145">
        <v>-21016653.59124526</v>
      </c>
    </row>
    <row r="535" spans="1:22" x14ac:dyDescent="0.35">
      <c r="A535" s="70">
        <f t="shared" si="17"/>
        <v>516</v>
      </c>
      <c r="B535" s="170">
        <v>7342437.6228742748</v>
      </c>
      <c r="U535" s="145">
        <v>515</v>
      </c>
      <c r="V535" s="145">
        <v>15538093.108061835</v>
      </c>
    </row>
    <row r="536" spans="1:22" x14ac:dyDescent="0.35">
      <c r="A536" s="70">
        <f t="shared" si="17"/>
        <v>517</v>
      </c>
      <c r="B536" s="170">
        <v>7342437.6228742748</v>
      </c>
      <c r="U536" s="145">
        <v>516</v>
      </c>
      <c r="V536" s="145">
        <v>-4465567.8151539452</v>
      </c>
    </row>
    <row r="537" spans="1:22" x14ac:dyDescent="0.35">
      <c r="A537" s="70">
        <f t="shared" si="17"/>
        <v>518</v>
      </c>
      <c r="B537" s="170">
        <v>7342437.6228742748</v>
      </c>
      <c r="U537" s="145">
        <v>517</v>
      </c>
      <c r="V537" s="145">
        <v>3227731.6174321882</v>
      </c>
    </row>
    <row r="538" spans="1:22" x14ac:dyDescent="0.35">
      <c r="A538" s="70">
        <f t="shared" si="17"/>
        <v>519</v>
      </c>
      <c r="B538" s="170">
        <v>7342437.6228742748</v>
      </c>
      <c r="U538" s="145">
        <v>518</v>
      </c>
      <c r="V538" s="145">
        <v>-9289529.8025988452</v>
      </c>
    </row>
    <row r="539" spans="1:22" x14ac:dyDescent="0.35">
      <c r="A539" s="70">
        <f t="shared" si="17"/>
        <v>520</v>
      </c>
      <c r="B539" s="170">
        <v>7342437.6228742748</v>
      </c>
      <c r="U539" s="145">
        <v>519</v>
      </c>
      <c r="V539" s="145">
        <v>36678967.313327774</v>
      </c>
    </row>
    <row r="540" spans="1:22" x14ac:dyDescent="0.35">
      <c r="A540" s="70">
        <f t="shared" si="17"/>
        <v>521</v>
      </c>
      <c r="B540" s="170">
        <v>7342437.6228742748</v>
      </c>
      <c r="U540" s="145">
        <v>520</v>
      </c>
      <c r="V540" s="145">
        <v>29940775.387371339</v>
      </c>
    </row>
    <row r="541" spans="1:22" x14ac:dyDescent="0.35">
      <c r="A541" s="70">
        <f t="shared" si="17"/>
        <v>522</v>
      </c>
      <c r="B541" s="170">
        <v>7342437.6228742748</v>
      </c>
      <c r="U541" s="145">
        <v>521</v>
      </c>
      <c r="V541" s="145">
        <v>-4864337.1009181868</v>
      </c>
    </row>
    <row r="542" spans="1:22" x14ac:dyDescent="0.35">
      <c r="A542" s="70">
        <f t="shared" si="17"/>
        <v>523</v>
      </c>
      <c r="B542" s="170">
        <v>7342437.6228742748</v>
      </c>
      <c r="U542" s="145">
        <v>522</v>
      </c>
      <c r="V542" s="145">
        <v>-17154958.123960599</v>
      </c>
    </row>
    <row r="543" spans="1:22" x14ac:dyDescent="0.35">
      <c r="A543" s="70">
        <f t="shared" si="17"/>
        <v>524</v>
      </c>
      <c r="B543" s="170">
        <v>7342437.6228742748</v>
      </c>
      <c r="U543" s="145">
        <v>523</v>
      </c>
      <c r="V543" s="145">
        <v>21063342.012719192</v>
      </c>
    </row>
    <row r="544" spans="1:22" x14ac:dyDescent="0.35">
      <c r="A544" s="70">
        <f t="shared" si="17"/>
        <v>525</v>
      </c>
      <c r="B544" s="170">
        <v>7342437.6228742748</v>
      </c>
      <c r="U544" s="145">
        <v>524</v>
      </c>
      <c r="V544" s="145">
        <v>2910107.4391197413</v>
      </c>
    </row>
    <row r="545" spans="1:22" x14ac:dyDescent="0.35">
      <c r="A545" s="70">
        <f t="shared" si="17"/>
        <v>526</v>
      </c>
      <c r="B545" s="170">
        <v>7342437.6228742748</v>
      </c>
      <c r="U545" s="145">
        <v>525</v>
      </c>
      <c r="V545" s="145">
        <v>-10052800.272026714</v>
      </c>
    </row>
    <row r="546" spans="1:22" x14ac:dyDescent="0.35">
      <c r="A546" s="70">
        <f t="shared" si="17"/>
        <v>527</v>
      </c>
      <c r="B546" s="170">
        <v>7342437.6228742748</v>
      </c>
      <c r="U546" s="145">
        <v>526</v>
      </c>
      <c r="V546" s="145">
        <v>-4718280.2268676683</v>
      </c>
    </row>
    <row r="547" spans="1:22" x14ac:dyDescent="0.35">
      <c r="A547" s="70">
        <f t="shared" si="17"/>
        <v>528</v>
      </c>
      <c r="B547" s="170">
        <v>7342437.6228742748</v>
      </c>
      <c r="U547" s="145">
        <v>527</v>
      </c>
      <c r="V547" s="145">
        <v>7299437.6648275554</v>
      </c>
    </row>
    <row r="548" spans="1:22" x14ac:dyDescent="0.35">
      <c r="A548" s="70">
        <f t="shared" si="17"/>
        <v>529</v>
      </c>
      <c r="B548" s="170">
        <v>7342437.6228742748</v>
      </c>
      <c r="U548" s="145">
        <v>528</v>
      </c>
      <c r="V548" s="145">
        <v>700919.27903389186</v>
      </c>
    </row>
    <row r="549" spans="1:22" x14ac:dyDescent="0.35">
      <c r="A549" s="70">
        <f t="shared" si="17"/>
        <v>530</v>
      </c>
      <c r="B549" s="170">
        <v>7342437.6228742748</v>
      </c>
      <c r="U549" s="145">
        <v>529</v>
      </c>
      <c r="V549" s="145">
        <v>-18634207.606083985</v>
      </c>
    </row>
    <row r="550" spans="1:22" x14ac:dyDescent="0.35">
      <c r="A550" s="70">
        <f t="shared" si="17"/>
        <v>531</v>
      </c>
      <c r="B550" s="170">
        <v>7342437.6228742748</v>
      </c>
      <c r="U550" s="145">
        <v>530</v>
      </c>
      <c r="V550" s="145">
        <v>368804.44026273116</v>
      </c>
    </row>
    <row r="551" spans="1:22" x14ac:dyDescent="0.35">
      <c r="A551" s="70">
        <f t="shared" si="17"/>
        <v>532</v>
      </c>
      <c r="B551" s="170">
        <v>7342437.6228742748</v>
      </c>
      <c r="U551" s="145">
        <v>531</v>
      </c>
      <c r="V551" s="145">
        <v>-16058594.675683519</v>
      </c>
    </row>
    <row r="552" spans="1:22" x14ac:dyDescent="0.35">
      <c r="A552" s="70">
        <f t="shared" si="17"/>
        <v>533</v>
      </c>
      <c r="B552" s="170">
        <v>7342437.6228742748</v>
      </c>
      <c r="U552" s="145">
        <v>532</v>
      </c>
      <c r="V552" s="145">
        <v>-3542977.1727649029</v>
      </c>
    </row>
    <row r="553" spans="1:22" x14ac:dyDescent="0.35">
      <c r="A553" s="70">
        <f t="shared" si="17"/>
        <v>534</v>
      </c>
      <c r="B553" s="170">
        <v>7342437.6228742748</v>
      </c>
      <c r="U553" s="145">
        <v>533</v>
      </c>
      <c r="V553" s="145">
        <v>-13642633.731989428</v>
      </c>
    </row>
    <row r="554" spans="1:22" x14ac:dyDescent="0.35">
      <c r="A554" s="70">
        <f t="shared" si="17"/>
        <v>535</v>
      </c>
      <c r="B554" s="170">
        <v>7342437.6228742748</v>
      </c>
      <c r="U554" s="145">
        <v>534</v>
      </c>
      <c r="V554" s="145">
        <v>15564571.925075725</v>
      </c>
    </row>
    <row r="555" spans="1:22" x14ac:dyDescent="0.35">
      <c r="A555" s="70">
        <f t="shared" si="17"/>
        <v>536</v>
      </c>
      <c r="B555" s="170">
        <v>7342437.6228742748</v>
      </c>
      <c r="U555" s="145">
        <v>535</v>
      </c>
      <c r="V555" s="145">
        <v>-13620460.304427475</v>
      </c>
    </row>
    <row r="556" spans="1:22" x14ac:dyDescent="0.35">
      <c r="A556" s="70">
        <f t="shared" si="17"/>
        <v>537</v>
      </c>
      <c r="B556" s="170">
        <v>7342437.6228742748</v>
      </c>
      <c r="U556" s="145">
        <v>536</v>
      </c>
      <c r="V556" s="145">
        <v>-9366671.3050671108</v>
      </c>
    </row>
    <row r="557" spans="1:22" x14ac:dyDescent="0.35">
      <c r="A557" s="70">
        <f t="shared" si="17"/>
        <v>538</v>
      </c>
      <c r="B557" s="170">
        <v>7342437.6228742748</v>
      </c>
      <c r="U557" s="145">
        <v>537</v>
      </c>
      <c r="V557" s="145">
        <v>-17877487.848272212</v>
      </c>
    </row>
    <row r="558" spans="1:22" x14ac:dyDescent="0.35">
      <c r="A558" s="70">
        <f t="shared" si="17"/>
        <v>539</v>
      </c>
      <c r="B558" s="170">
        <v>7342437.6228742748</v>
      </c>
      <c r="U558" s="145">
        <v>538</v>
      </c>
      <c r="V558" s="145">
        <v>12734754.014006905</v>
      </c>
    </row>
    <row r="559" spans="1:22" x14ac:dyDescent="0.35">
      <c r="A559" s="70">
        <f t="shared" si="17"/>
        <v>540</v>
      </c>
      <c r="B559" s="170">
        <v>7342437.6228742748</v>
      </c>
      <c r="U559" s="145">
        <v>539</v>
      </c>
      <c r="V559" s="145">
        <v>17446702.712209105</v>
      </c>
    </row>
    <row r="560" spans="1:22" x14ac:dyDescent="0.35">
      <c r="A560" s="70">
        <f t="shared" si="17"/>
        <v>541</v>
      </c>
      <c r="B560" s="170">
        <v>7342437.6228742748</v>
      </c>
      <c r="U560" s="145">
        <v>540</v>
      </c>
      <c r="V560" s="145">
        <v>-22505225.227567062</v>
      </c>
    </row>
    <row r="561" spans="1:22" x14ac:dyDescent="0.35">
      <c r="A561" s="70">
        <f t="shared" si="17"/>
        <v>542</v>
      </c>
      <c r="B561" s="170">
        <v>7342437.6228742748</v>
      </c>
      <c r="U561" s="145">
        <v>541</v>
      </c>
      <c r="V561" s="145">
        <v>-12255548.339171655</v>
      </c>
    </row>
    <row r="562" spans="1:22" x14ac:dyDescent="0.35">
      <c r="A562" s="70">
        <f t="shared" si="17"/>
        <v>543</v>
      </c>
      <c r="B562" s="170">
        <v>7342437.6228742748</v>
      </c>
      <c r="U562" s="145">
        <v>542</v>
      </c>
      <c r="V562" s="145">
        <v>18812584.462143607</v>
      </c>
    </row>
    <row r="563" spans="1:22" x14ac:dyDescent="0.35">
      <c r="A563" s="70">
        <f t="shared" si="17"/>
        <v>544</v>
      </c>
      <c r="B563" s="170">
        <v>7342437.6228742748</v>
      </c>
      <c r="U563" s="145">
        <v>543</v>
      </c>
      <c r="V563" s="145">
        <v>-6450326.8396615088</v>
      </c>
    </row>
    <row r="564" spans="1:22" x14ac:dyDescent="0.35">
      <c r="A564" s="70">
        <f t="shared" si="17"/>
        <v>545</v>
      </c>
      <c r="B564" s="170">
        <v>7342437.6228742748</v>
      </c>
      <c r="U564" s="145">
        <v>544</v>
      </c>
      <c r="V564" s="145">
        <v>-696964.25415995717</v>
      </c>
    </row>
    <row r="565" spans="1:22" x14ac:dyDescent="0.35">
      <c r="A565" s="70">
        <f t="shared" si="17"/>
        <v>546</v>
      </c>
      <c r="B565" s="170">
        <v>7342437.6228742748</v>
      </c>
      <c r="U565" s="145">
        <v>545</v>
      </c>
      <c r="V565" s="145">
        <v>-43014097.703721553</v>
      </c>
    </row>
    <row r="566" spans="1:22" x14ac:dyDescent="0.35">
      <c r="A566" s="70">
        <f t="shared" si="17"/>
        <v>547</v>
      </c>
      <c r="B566" s="170">
        <v>7342437.6228742748</v>
      </c>
      <c r="U566" s="145">
        <v>546</v>
      </c>
      <c r="V566" s="145">
        <v>-5305421.3245313019</v>
      </c>
    </row>
    <row r="567" spans="1:22" x14ac:dyDescent="0.35">
      <c r="A567" s="70">
        <f t="shared" si="17"/>
        <v>548</v>
      </c>
      <c r="B567" s="170">
        <v>7342437.6228742748</v>
      </c>
      <c r="U567" s="145">
        <v>547</v>
      </c>
      <c r="V567" s="145">
        <v>4718724.1337131262</v>
      </c>
    </row>
    <row r="568" spans="1:22" x14ac:dyDescent="0.35">
      <c r="A568" s="70">
        <f t="shared" si="17"/>
        <v>549</v>
      </c>
      <c r="B568" s="170">
        <v>7342437.6228742748</v>
      </c>
      <c r="U568" s="145">
        <v>548</v>
      </c>
      <c r="V568" s="145">
        <v>102740.95640394092</v>
      </c>
    </row>
    <row r="569" spans="1:22" x14ac:dyDescent="0.35">
      <c r="A569" s="70">
        <f t="shared" si="17"/>
        <v>550</v>
      </c>
      <c r="B569" s="170">
        <v>7342437.6228742748</v>
      </c>
      <c r="U569" s="145">
        <v>549</v>
      </c>
      <c r="V569" s="145">
        <v>23337261.237862166</v>
      </c>
    </row>
    <row r="570" spans="1:22" x14ac:dyDescent="0.35">
      <c r="A570" s="70">
        <f t="shared" si="17"/>
        <v>551</v>
      </c>
      <c r="B570" s="170">
        <v>7342437.6228742748</v>
      </c>
      <c r="U570" s="145">
        <v>550</v>
      </c>
      <c r="V570" s="145">
        <v>-3174808.4509717859</v>
      </c>
    </row>
    <row r="571" spans="1:22" x14ac:dyDescent="0.35">
      <c r="A571" s="70">
        <f t="shared" si="17"/>
        <v>552</v>
      </c>
      <c r="B571" s="170">
        <v>7342437.6228742748</v>
      </c>
      <c r="U571" s="145">
        <v>551</v>
      </c>
      <c r="V571" s="145">
        <v>7489154.07840278</v>
      </c>
    </row>
    <row r="572" spans="1:22" x14ac:dyDescent="0.35">
      <c r="A572" s="70">
        <f t="shared" si="17"/>
        <v>553</v>
      </c>
      <c r="B572" s="170">
        <v>7342437.6228742748</v>
      </c>
      <c r="U572" s="145">
        <v>552</v>
      </c>
      <c r="V572" s="145">
        <v>1821320.1068920083</v>
      </c>
    </row>
    <row r="573" spans="1:22" x14ac:dyDescent="0.35">
      <c r="A573" s="70">
        <f t="shared" si="17"/>
        <v>554</v>
      </c>
      <c r="B573" s="170">
        <v>7342437.6228742748</v>
      </c>
      <c r="U573" s="145">
        <v>553</v>
      </c>
      <c r="V573" s="145">
        <v>-29040768.620326422</v>
      </c>
    </row>
    <row r="574" spans="1:22" x14ac:dyDescent="0.35">
      <c r="A574" s="70">
        <f t="shared" si="17"/>
        <v>555</v>
      </c>
      <c r="B574" s="170">
        <v>7342437.6228742748</v>
      </c>
      <c r="U574" s="145">
        <v>554</v>
      </c>
      <c r="V574" s="145">
        <v>18091448.863170214</v>
      </c>
    </row>
    <row r="575" spans="1:22" x14ac:dyDescent="0.35">
      <c r="A575" s="70">
        <f t="shared" si="17"/>
        <v>556</v>
      </c>
      <c r="B575" s="170">
        <v>7342437.6228742748</v>
      </c>
      <c r="U575" s="145">
        <v>555</v>
      </c>
      <c r="V575" s="145">
        <v>19316197.455864064</v>
      </c>
    </row>
    <row r="576" spans="1:22" x14ac:dyDescent="0.35">
      <c r="A576" s="70">
        <f t="shared" si="17"/>
        <v>557</v>
      </c>
      <c r="B576" s="170">
        <v>7342437.6228742748</v>
      </c>
      <c r="U576" s="145">
        <v>556</v>
      </c>
      <c r="V576" s="145">
        <v>-2155199.1540215611</v>
      </c>
    </row>
    <row r="577" spans="1:22" x14ac:dyDescent="0.35">
      <c r="A577" s="70">
        <f t="shared" si="17"/>
        <v>558</v>
      </c>
      <c r="B577" s="170">
        <v>7342437.6228742748</v>
      </c>
      <c r="U577" s="145">
        <v>557</v>
      </c>
      <c r="V577" s="145">
        <v>20882927.629638761</v>
      </c>
    </row>
    <row r="578" spans="1:22" x14ac:dyDescent="0.35">
      <c r="A578" s="70">
        <f t="shared" si="17"/>
        <v>559</v>
      </c>
      <c r="B578" s="170">
        <v>7342437.6228742748</v>
      </c>
      <c r="U578" s="145">
        <v>558</v>
      </c>
      <c r="V578" s="145">
        <v>6050693.4332461134</v>
      </c>
    </row>
    <row r="579" spans="1:22" x14ac:dyDescent="0.35">
      <c r="A579" s="70">
        <f t="shared" si="17"/>
        <v>560</v>
      </c>
      <c r="B579" s="170">
        <v>7342437.6228742748</v>
      </c>
      <c r="U579" s="145">
        <v>559</v>
      </c>
      <c r="V579" s="145">
        <v>-11313796.863354063</v>
      </c>
    </row>
    <row r="580" spans="1:22" x14ac:dyDescent="0.35">
      <c r="A580" s="70">
        <f t="shared" si="17"/>
        <v>561</v>
      </c>
      <c r="B580" s="170">
        <v>7342437.6228742748</v>
      </c>
      <c r="U580" s="145">
        <v>560</v>
      </c>
      <c r="V580" s="145">
        <v>-30201917.835817613</v>
      </c>
    </row>
    <row r="581" spans="1:22" x14ac:dyDescent="0.35">
      <c r="A581" s="70">
        <f t="shared" si="17"/>
        <v>562</v>
      </c>
      <c r="B581" s="170">
        <v>7342437.6228742748</v>
      </c>
      <c r="U581" s="145">
        <v>561</v>
      </c>
      <c r="V581" s="145">
        <v>7808066.1302107275</v>
      </c>
    </row>
    <row r="582" spans="1:22" x14ac:dyDescent="0.35">
      <c r="A582" s="70">
        <f t="shared" si="17"/>
        <v>563</v>
      </c>
      <c r="B582" s="170">
        <v>7342437.6228742748</v>
      </c>
      <c r="U582" s="145">
        <v>562</v>
      </c>
      <c r="V582" s="145">
        <v>-13795789.698901376</v>
      </c>
    </row>
    <row r="583" spans="1:22" x14ac:dyDescent="0.35">
      <c r="A583" s="70">
        <f t="shared" si="17"/>
        <v>564</v>
      </c>
      <c r="B583" s="170">
        <v>7342437.6228742748</v>
      </c>
      <c r="U583" s="145">
        <v>563</v>
      </c>
      <c r="V583" s="145">
        <v>15078763.103797995</v>
      </c>
    </row>
    <row r="584" spans="1:22" x14ac:dyDescent="0.35">
      <c r="A584" s="70">
        <f t="shared" si="17"/>
        <v>565</v>
      </c>
      <c r="B584" s="170">
        <v>7342437.6228742748</v>
      </c>
      <c r="U584" s="145">
        <v>564</v>
      </c>
      <c r="V584" s="145">
        <v>-15753507.934981037</v>
      </c>
    </row>
    <row r="585" spans="1:22" x14ac:dyDescent="0.35">
      <c r="A585" s="70">
        <f t="shared" si="17"/>
        <v>566</v>
      </c>
      <c r="B585" s="170">
        <v>7342437.6228742748</v>
      </c>
      <c r="U585" s="145">
        <v>565</v>
      </c>
      <c r="V585" s="145">
        <v>-18936118.849981181</v>
      </c>
    </row>
    <row r="586" spans="1:22" x14ac:dyDescent="0.35">
      <c r="A586" s="70">
        <f t="shared" si="17"/>
        <v>567</v>
      </c>
      <c r="B586" s="170">
        <v>7342437.6228742748</v>
      </c>
      <c r="U586" s="145">
        <v>566</v>
      </c>
      <c r="V586" s="145">
        <v>4012153.9614260532</v>
      </c>
    </row>
    <row r="587" spans="1:22" x14ac:dyDescent="0.35">
      <c r="A587" s="70">
        <f t="shared" si="17"/>
        <v>568</v>
      </c>
      <c r="B587" s="170">
        <v>7342437.6228742748</v>
      </c>
      <c r="U587" s="145">
        <v>567</v>
      </c>
      <c r="V587" s="145">
        <v>1292510.8881097585</v>
      </c>
    </row>
    <row r="588" spans="1:22" x14ac:dyDescent="0.35">
      <c r="A588" s="70">
        <f t="shared" si="17"/>
        <v>569</v>
      </c>
      <c r="B588" s="170">
        <v>7342437.6228742748</v>
      </c>
      <c r="U588" s="145">
        <v>568</v>
      </c>
      <c r="V588" s="145">
        <v>-5558436.0530448593</v>
      </c>
    </row>
    <row r="589" spans="1:22" x14ac:dyDescent="0.35">
      <c r="A589" s="70">
        <f t="shared" si="17"/>
        <v>570</v>
      </c>
      <c r="B589" s="170">
        <v>7342437.6228742748</v>
      </c>
      <c r="U589" s="145">
        <v>569</v>
      </c>
      <c r="V589" s="145">
        <v>7131853.2015933022</v>
      </c>
    </row>
    <row r="590" spans="1:22" x14ac:dyDescent="0.35">
      <c r="A590" s="70">
        <f t="shared" si="17"/>
        <v>571</v>
      </c>
      <c r="B590" s="170">
        <v>7342437.6228742748</v>
      </c>
      <c r="U590" s="145">
        <v>570</v>
      </c>
      <c r="V590" s="145">
        <v>-16908019.165982995</v>
      </c>
    </row>
    <row r="591" spans="1:22" x14ac:dyDescent="0.35">
      <c r="A591" s="70">
        <f t="shared" si="17"/>
        <v>572</v>
      </c>
      <c r="B591" s="170">
        <v>7342437.6228742748</v>
      </c>
      <c r="U591" s="145">
        <v>571</v>
      </c>
      <c r="V591" s="145">
        <v>-19276592.513881315</v>
      </c>
    </row>
    <row r="592" spans="1:22" x14ac:dyDescent="0.35">
      <c r="A592" s="70">
        <f t="shared" si="17"/>
        <v>573</v>
      </c>
      <c r="B592" s="170">
        <v>7342437.6228742748</v>
      </c>
      <c r="U592" s="145">
        <v>572</v>
      </c>
      <c r="V592" s="145">
        <v>-13435041.289831191</v>
      </c>
    </row>
    <row r="593" spans="1:22" x14ac:dyDescent="0.35">
      <c r="A593" s="70">
        <f t="shared" si="17"/>
        <v>574</v>
      </c>
      <c r="B593" s="170">
        <v>7342437.6228742748</v>
      </c>
      <c r="U593" s="145">
        <v>573</v>
      </c>
      <c r="V593" s="145">
        <v>-475273.61897824705</v>
      </c>
    </row>
    <row r="594" spans="1:22" x14ac:dyDescent="0.35">
      <c r="A594" s="70">
        <f t="shared" si="17"/>
        <v>575</v>
      </c>
      <c r="B594" s="170">
        <v>7342437.6228742748</v>
      </c>
      <c r="U594" s="145">
        <v>574</v>
      </c>
      <c r="V594" s="145">
        <v>-20424998.540369105</v>
      </c>
    </row>
    <row r="595" spans="1:22" x14ac:dyDescent="0.35">
      <c r="A595" s="70">
        <f t="shared" si="17"/>
        <v>576</v>
      </c>
      <c r="B595" s="170">
        <v>7342437.6228742748</v>
      </c>
      <c r="U595" s="145">
        <v>575</v>
      </c>
      <c r="V595" s="145">
        <v>14722087.412746273</v>
      </c>
    </row>
    <row r="596" spans="1:22" x14ac:dyDescent="0.35">
      <c r="A596" s="70">
        <f t="shared" si="17"/>
        <v>577</v>
      </c>
      <c r="B596" s="170">
        <v>7342437.6228742748</v>
      </c>
      <c r="U596" s="145">
        <v>576</v>
      </c>
      <c r="V596" s="145">
        <v>9137193.6869232468</v>
      </c>
    </row>
    <row r="597" spans="1:22" x14ac:dyDescent="0.35">
      <c r="A597" s="70">
        <f t="shared" si="17"/>
        <v>578</v>
      </c>
      <c r="B597" s="170">
        <v>7342437.6228742748</v>
      </c>
      <c r="U597" s="145">
        <v>577</v>
      </c>
      <c r="V597" s="145">
        <v>30876809.86684639</v>
      </c>
    </row>
    <row r="598" spans="1:22" x14ac:dyDescent="0.35">
      <c r="A598" s="70">
        <f t="shared" ref="A598:A661" si="18">A597+1</f>
        <v>579</v>
      </c>
      <c r="B598" s="170">
        <v>7342437.6228742748</v>
      </c>
      <c r="U598" s="145">
        <v>578</v>
      </c>
      <c r="V598" s="145">
        <v>-17936268.194724947</v>
      </c>
    </row>
    <row r="599" spans="1:22" x14ac:dyDescent="0.35">
      <c r="A599" s="70">
        <f t="shared" si="18"/>
        <v>580</v>
      </c>
      <c r="B599" s="170">
        <v>7342437.6228742748</v>
      </c>
      <c r="U599" s="145">
        <v>579</v>
      </c>
      <c r="V599" s="145">
        <v>-10758742.204560613</v>
      </c>
    </row>
    <row r="600" spans="1:22" x14ac:dyDescent="0.35">
      <c r="A600" s="70">
        <f t="shared" si="18"/>
        <v>581</v>
      </c>
      <c r="B600" s="170">
        <v>7342437.6228742748</v>
      </c>
      <c r="U600" s="145">
        <v>580</v>
      </c>
      <c r="V600" s="145">
        <v>5776895.3906355388</v>
      </c>
    </row>
    <row r="601" spans="1:22" x14ac:dyDescent="0.35">
      <c r="A601" s="70">
        <f t="shared" si="18"/>
        <v>582</v>
      </c>
      <c r="B601" s="170">
        <v>7342437.6228742748</v>
      </c>
      <c r="U601" s="145">
        <v>581</v>
      </c>
      <c r="V601" s="145">
        <v>-12326569.692644671</v>
      </c>
    </row>
    <row r="602" spans="1:22" x14ac:dyDescent="0.35">
      <c r="A602" s="70">
        <f t="shared" si="18"/>
        <v>583</v>
      </c>
      <c r="B602" s="170">
        <v>7342437.6228742748</v>
      </c>
      <c r="U602" s="145">
        <v>582</v>
      </c>
      <c r="V602" s="145">
        <v>-17743620.983685225</v>
      </c>
    </row>
    <row r="603" spans="1:22" x14ac:dyDescent="0.35">
      <c r="A603" s="70">
        <f t="shared" si="18"/>
        <v>584</v>
      </c>
      <c r="B603" s="170">
        <v>7342437.6228742748</v>
      </c>
      <c r="U603" s="145">
        <v>583</v>
      </c>
      <c r="V603" s="145">
        <v>-1672252.417050954</v>
      </c>
    </row>
    <row r="604" spans="1:22" x14ac:dyDescent="0.35">
      <c r="A604" s="70">
        <f t="shared" si="18"/>
        <v>585</v>
      </c>
      <c r="B604" s="170">
        <v>7342437.6228742748</v>
      </c>
      <c r="U604" s="145">
        <v>584</v>
      </c>
      <c r="V604" s="145">
        <v>6972626.409186855</v>
      </c>
    </row>
    <row r="605" spans="1:22" x14ac:dyDescent="0.35">
      <c r="A605" s="70">
        <f t="shared" si="18"/>
        <v>586</v>
      </c>
      <c r="B605" s="170">
        <v>7342437.6228742748</v>
      </c>
      <c r="U605" s="145">
        <v>585</v>
      </c>
      <c r="V605" s="145">
        <v>-6591632.9512402788</v>
      </c>
    </row>
    <row r="606" spans="1:22" x14ac:dyDescent="0.35">
      <c r="A606" s="70">
        <f t="shared" si="18"/>
        <v>587</v>
      </c>
      <c r="B606" s="170">
        <v>7342437.6228742748</v>
      </c>
      <c r="U606" s="145">
        <v>586</v>
      </c>
      <c r="V606" s="145">
        <v>21855216.411752835</v>
      </c>
    </row>
    <row r="607" spans="1:22" x14ac:dyDescent="0.35">
      <c r="A607" s="70">
        <f t="shared" si="18"/>
        <v>588</v>
      </c>
      <c r="B607" s="170">
        <v>7342437.6228742748</v>
      </c>
      <c r="U607" s="145">
        <v>587</v>
      </c>
      <c r="V607" s="145">
        <v>-1057876.0220142715</v>
      </c>
    </row>
    <row r="608" spans="1:22" x14ac:dyDescent="0.35">
      <c r="A608" s="70">
        <f t="shared" si="18"/>
        <v>589</v>
      </c>
      <c r="B608" s="170">
        <v>7342437.6228742748</v>
      </c>
      <c r="U608" s="145">
        <v>588</v>
      </c>
      <c r="V608" s="145">
        <v>19472910.450574849</v>
      </c>
    </row>
    <row r="609" spans="1:22" x14ac:dyDescent="0.35">
      <c r="A609" s="70">
        <f t="shared" si="18"/>
        <v>590</v>
      </c>
      <c r="B609" s="170">
        <v>7342437.6228742748</v>
      </c>
      <c r="U609" s="145">
        <v>589</v>
      </c>
      <c r="V609" s="145">
        <v>-15402797.632654272</v>
      </c>
    </row>
    <row r="610" spans="1:22" x14ac:dyDescent="0.35">
      <c r="A610" s="70">
        <f t="shared" si="18"/>
        <v>591</v>
      </c>
      <c r="B610" s="170">
        <v>7342437.6228742748</v>
      </c>
      <c r="U610" s="145">
        <v>590</v>
      </c>
      <c r="V610" s="145">
        <v>6595365.596433349</v>
      </c>
    </row>
    <row r="611" spans="1:22" x14ac:dyDescent="0.35">
      <c r="A611" s="70">
        <f t="shared" si="18"/>
        <v>592</v>
      </c>
      <c r="B611" s="170">
        <v>7342437.6228742748</v>
      </c>
      <c r="U611" s="145">
        <v>591</v>
      </c>
      <c r="V611" s="145">
        <v>29514847.468925994</v>
      </c>
    </row>
    <row r="612" spans="1:22" x14ac:dyDescent="0.35">
      <c r="A612" s="70">
        <f t="shared" si="18"/>
        <v>593</v>
      </c>
      <c r="B612" s="170">
        <v>7342437.6228742748</v>
      </c>
      <c r="U612" s="145">
        <v>592</v>
      </c>
      <c r="V612" s="145">
        <v>-28183178.648925219</v>
      </c>
    </row>
    <row r="613" spans="1:22" x14ac:dyDescent="0.35">
      <c r="A613" s="70">
        <f t="shared" si="18"/>
        <v>594</v>
      </c>
      <c r="B613" s="170">
        <v>7342437.6228742748</v>
      </c>
      <c r="U613" s="145">
        <v>593</v>
      </c>
      <c r="V613" s="145">
        <v>9243468.5295756832</v>
      </c>
    </row>
    <row r="614" spans="1:22" x14ac:dyDescent="0.35">
      <c r="A614" s="70">
        <f t="shared" si="18"/>
        <v>595</v>
      </c>
      <c r="B614" s="170">
        <v>7342437.6228742748</v>
      </c>
      <c r="U614" s="145">
        <v>594</v>
      </c>
      <c r="V614" s="145">
        <v>-8867073.7883890085</v>
      </c>
    </row>
    <row r="615" spans="1:22" x14ac:dyDescent="0.35">
      <c r="A615" s="70">
        <f t="shared" si="18"/>
        <v>596</v>
      </c>
      <c r="B615" s="170">
        <v>7342437.6228742748</v>
      </c>
      <c r="U615" s="145">
        <v>595</v>
      </c>
      <c r="V615" s="145">
        <v>6972117.3721371032</v>
      </c>
    </row>
    <row r="616" spans="1:22" x14ac:dyDescent="0.35">
      <c r="A616" s="70">
        <f t="shared" si="18"/>
        <v>597</v>
      </c>
      <c r="B616" s="170">
        <v>7342437.6228742748</v>
      </c>
      <c r="U616" s="145">
        <v>596</v>
      </c>
      <c r="V616" s="145">
        <v>6256698.5665808804</v>
      </c>
    </row>
    <row r="617" spans="1:22" x14ac:dyDescent="0.35">
      <c r="A617" s="70">
        <f t="shared" si="18"/>
        <v>598</v>
      </c>
      <c r="B617" s="170">
        <v>7342437.6228742748</v>
      </c>
      <c r="U617" s="145">
        <v>597</v>
      </c>
      <c r="V617" s="145">
        <v>-8903134.6754035242</v>
      </c>
    </row>
    <row r="618" spans="1:22" x14ac:dyDescent="0.35">
      <c r="A618" s="70">
        <f t="shared" si="18"/>
        <v>599</v>
      </c>
      <c r="B618" s="170">
        <v>7342437.6228742748</v>
      </c>
      <c r="U618" s="145">
        <v>598</v>
      </c>
      <c r="V618" s="145">
        <v>-6127095.14050317</v>
      </c>
    </row>
    <row r="619" spans="1:22" x14ac:dyDescent="0.35">
      <c r="A619" s="70">
        <f t="shared" si="18"/>
        <v>600</v>
      </c>
      <c r="B619" s="170">
        <v>7342437.6228742748</v>
      </c>
      <c r="U619" s="145">
        <v>599</v>
      </c>
      <c r="V619" s="145">
        <v>23804212.306103181</v>
      </c>
    </row>
    <row r="620" spans="1:22" x14ac:dyDescent="0.35">
      <c r="A620" s="70">
        <f t="shared" si="18"/>
        <v>601</v>
      </c>
      <c r="B620" s="170">
        <v>7342437.6228742748</v>
      </c>
      <c r="U620" s="145">
        <v>600</v>
      </c>
      <c r="V620" s="145">
        <v>-2604319.0274848938</v>
      </c>
    </row>
    <row r="621" spans="1:22" x14ac:dyDescent="0.35">
      <c r="A621" s="70">
        <f t="shared" si="18"/>
        <v>602</v>
      </c>
      <c r="B621" s="170">
        <v>7342437.6228742748</v>
      </c>
      <c r="U621" s="145">
        <v>601</v>
      </c>
      <c r="V621" s="145">
        <v>21353854.653270297</v>
      </c>
    </row>
    <row r="622" spans="1:22" x14ac:dyDescent="0.35">
      <c r="A622" s="70">
        <f t="shared" si="18"/>
        <v>603</v>
      </c>
      <c r="B622" s="170">
        <v>7342437.6228742748</v>
      </c>
      <c r="U622" s="145">
        <v>602</v>
      </c>
      <c r="V622" s="145">
        <v>-18137143.471504785</v>
      </c>
    </row>
    <row r="623" spans="1:22" x14ac:dyDescent="0.35">
      <c r="A623" s="70">
        <f t="shared" si="18"/>
        <v>604</v>
      </c>
      <c r="B623" s="170">
        <v>7342437.6228742748</v>
      </c>
      <c r="U623" s="145">
        <v>603</v>
      </c>
      <c r="V623" s="145">
        <v>-15913312.877914142</v>
      </c>
    </row>
    <row r="624" spans="1:22" x14ac:dyDescent="0.35">
      <c r="A624" s="70">
        <f t="shared" si="18"/>
        <v>605</v>
      </c>
      <c r="B624" s="170">
        <v>7342437.6228742748</v>
      </c>
      <c r="U624" s="145">
        <v>604</v>
      </c>
      <c r="V624" s="145">
        <v>-29561448.955205273</v>
      </c>
    </row>
    <row r="625" spans="1:22" x14ac:dyDescent="0.35">
      <c r="A625" s="70">
        <f t="shared" si="18"/>
        <v>606</v>
      </c>
      <c r="B625" s="170">
        <v>7342437.6228742748</v>
      </c>
      <c r="U625" s="145">
        <v>605</v>
      </c>
      <c r="V625" s="145">
        <v>12661993.418044999</v>
      </c>
    </row>
    <row r="626" spans="1:22" x14ac:dyDescent="0.35">
      <c r="A626" s="70">
        <f t="shared" si="18"/>
        <v>607</v>
      </c>
      <c r="B626" s="170">
        <v>7342437.6228742748</v>
      </c>
      <c r="U626" s="145">
        <v>606</v>
      </c>
      <c r="V626" s="145">
        <v>877433.08375193551</v>
      </c>
    </row>
    <row r="627" spans="1:22" x14ac:dyDescent="0.35">
      <c r="A627" s="70">
        <f t="shared" si="18"/>
        <v>608</v>
      </c>
      <c r="B627" s="170">
        <v>7342437.6228742748</v>
      </c>
      <c r="U627" s="145">
        <v>607</v>
      </c>
      <c r="V627" s="145">
        <v>16213210.378089443</v>
      </c>
    </row>
    <row r="628" spans="1:22" x14ac:dyDescent="0.35">
      <c r="A628" s="70">
        <f t="shared" si="18"/>
        <v>609</v>
      </c>
      <c r="B628" s="170">
        <v>7342437.6228742748</v>
      </c>
      <c r="U628" s="145">
        <v>608</v>
      </c>
      <c r="V628" s="145">
        <v>1464501.3867373727</v>
      </c>
    </row>
    <row r="629" spans="1:22" x14ac:dyDescent="0.35">
      <c r="A629" s="70">
        <f t="shared" si="18"/>
        <v>610</v>
      </c>
      <c r="B629" s="170">
        <v>7342437.6228742748</v>
      </c>
      <c r="U629" s="145">
        <v>609</v>
      </c>
      <c r="V629" s="145">
        <v>-536775.75805428252</v>
      </c>
    </row>
    <row r="630" spans="1:22" x14ac:dyDescent="0.35">
      <c r="A630" s="70">
        <f t="shared" si="18"/>
        <v>611</v>
      </c>
      <c r="B630" s="170">
        <v>7342437.6228742748</v>
      </c>
      <c r="U630" s="145">
        <v>610</v>
      </c>
      <c r="V630" s="145">
        <v>-9023995.3138131611</v>
      </c>
    </row>
    <row r="631" spans="1:22" x14ac:dyDescent="0.35">
      <c r="A631" s="70">
        <f t="shared" si="18"/>
        <v>612</v>
      </c>
      <c r="B631" s="170">
        <v>7342437.6228742748</v>
      </c>
      <c r="U631" s="145">
        <v>611</v>
      </c>
      <c r="V631" s="145">
        <v>-9081529.5002861544</v>
      </c>
    </row>
    <row r="632" spans="1:22" x14ac:dyDescent="0.35">
      <c r="A632" s="70">
        <f t="shared" si="18"/>
        <v>613</v>
      </c>
      <c r="B632" s="170">
        <v>7342437.6228742748</v>
      </c>
      <c r="U632" s="145">
        <v>612</v>
      </c>
      <c r="V632" s="145">
        <v>-24420701.589041583</v>
      </c>
    </row>
    <row r="633" spans="1:22" x14ac:dyDescent="0.35">
      <c r="A633" s="70">
        <f t="shared" si="18"/>
        <v>614</v>
      </c>
      <c r="B633" s="170">
        <v>7342437.6228742748</v>
      </c>
      <c r="U633" s="145">
        <v>613</v>
      </c>
      <c r="V633" s="145">
        <v>-17210968.974919576</v>
      </c>
    </row>
    <row r="634" spans="1:22" x14ac:dyDescent="0.35">
      <c r="A634" s="70">
        <f t="shared" si="18"/>
        <v>615</v>
      </c>
      <c r="B634" s="170">
        <v>7342437.6228742748</v>
      </c>
      <c r="U634" s="145">
        <v>614</v>
      </c>
      <c r="V634" s="145">
        <v>37561526.92722559</v>
      </c>
    </row>
    <row r="635" spans="1:22" x14ac:dyDescent="0.35">
      <c r="A635" s="70">
        <f t="shared" si="18"/>
        <v>616</v>
      </c>
      <c r="B635" s="170">
        <v>7342437.6228742748</v>
      </c>
      <c r="U635" s="145">
        <v>615</v>
      </c>
      <c r="V635" s="145">
        <v>1148716.055690065</v>
      </c>
    </row>
    <row r="636" spans="1:22" x14ac:dyDescent="0.35">
      <c r="A636" s="70">
        <f t="shared" si="18"/>
        <v>617</v>
      </c>
      <c r="B636" s="170">
        <v>7342437.6228742748</v>
      </c>
      <c r="U636" s="145">
        <v>616</v>
      </c>
      <c r="V636" s="145">
        <v>-11696695.903033728</v>
      </c>
    </row>
    <row r="637" spans="1:22" x14ac:dyDescent="0.35">
      <c r="A637" s="70">
        <f t="shared" si="18"/>
        <v>618</v>
      </c>
      <c r="B637" s="170">
        <v>7342437.6228742748</v>
      </c>
      <c r="U637" s="145">
        <v>617</v>
      </c>
      <c r="V637" s="145">
        <v>15204492.578922287</v>
      </c>
    </row>
    <row r="638" spans="1:22" x14ac:dyDescent="0.35">
      <c r="A638" s="70">
        <f t="shared" si="18"/>
        <v>619</v>
      </c>
      <c r="B638" s="170">
        <v>7342437.6228742748</v>
      </c>
      <c r="U638" s="145">
        <v>618</v>
      </c>
      <c r="V638" s="145">
        <v>-9963571.1495217904</v>
      </c>
    </row>
    <row r="639" spans="1:22" x14ac:dyDescent="0.35">
      <c r="A639" s="70">
        <f t="shared" si="18"/>
        <v>620</v>
      </c>
      <c r="B639" s="170">
        <v>7342437.6228742748</v>
      </c>
      <c r="U639" s="145">
        <v>619</v>
      </c>
      <c r="V639" s="145">
        <v>-19642331.802606724</v>
      </c>
    </row>
    <row r="640" spans="1:22" x14ac:dyDescent="0.35">
      <c r="A640" s="70">
        <f t="shared" si="18"/>
        <v>621</v>
      </c>
      <c r="B640" s="170">
        <v>7342437.6228742748</v>
      </c>
      <c r="U640" s="145">
        <v>620</v>
      </c>
      <c r="V640" s="145">
        <v>-1927340.8399504386</v>
      </c>
    </row>
    <row r="641" spans="1:22" x14ac:dyDescent="0.35">
      <c r="A641" s="70">
        <f t="shared" si="18"/>
        <v>622</v>
      </c>
      <c r="B641" s="170">
        <v>7342437.6228742748</v>
      </c>
      <c r="U641" s="145">
        <v>621</v>
      </c>
      <c r="V641" s="145">
        <v>28895626.20819059</v>
      </c>
    </row>
    <row r="642" spans="1:22" x14ac:dyDescent="0.35">
      <c r="A642" s="70">
        <f t="shared" si="18"/>
        <v>623</v>
      </c>
      <c r="B642" s="170">
        <v>7342437.6228742748</v>
      </c>
      <c r="U642" s="145">
        <v>622</v>
      </c>
      <c r="V642" s="145">
        <v>13611926.147411846</v>
      </c>
    </row>
    <row r="643" spans="1:22" x14ac:dyDescent="0.35">
      <c r="A643" s="70">
        <f t="shared" si="18"/>
        <v>624</v>
      </c>
      <c r="B643" s="170">
        <v>7342437.6228742748</v>
      </c>
      <c r="U643" s="145">
        <v>623</v>
      </c>
      <c r="V643" s="145">
        <v>16812420.227932453</v>
      </c>
    </row>
    <row r="644" spans="1:22" x14ac:dyDescent="0.35">
      <c r="A644" s="70">
        <f t="shared" si="18"/>
        <v>625</v>
      </c>
      <c r="B644" s="170">
        <v>7342437.6228742748</v>
      </c>
      <c r="U644" s="145">
        <v>624</v>
      </c>
      <c r="V644" s="145">
        <v>21701915.027483433</v>
      </c>
    </row>
    <row r="645" spans="1:22" x14ac:dyDescent="0.35">
      <c r="A645" s="70">
        <f t="shared" si="18"/>
        <v>626</v>
      </c>
      <c r="B645" s="170">
        <v>7342437.6228742748</v>
      </c>
      <c r="U645" s="145">
        <v>625</v>
      </c>
      <c r="V645" s="145">
        <v>-8792703.7706627771</v>
      </c>
    </row>
    <row r="646" spans="1:22" x14ac:dyDescent="0.35">
      <c r="A646" s="70">
        <f t="shared" si="18"/>
        <v>627</v>
      </c>
      <c r="B646" s="170">
        <v>7342437.6228742748</v>
      </c>
      <c r="U646" s="145">
        <v>626</v>
      </c>
      <c r="V646" s="145">
        <v>-5413440.1907391194</v>
      </c>
    </row>
    <row r="647" spans="1:22" x14ac:dyDescent="0.35">
      <c r="A647" s="70">
        <f t="shared" si="18"/>
        <v>628</v>
      </c>
      <c r="B647" s="170">
        <v>7342437.6228742748</v>
      </c>
      <c r="U647" s="145">
        <v>627</v>
      </c>
      <c r="V647" s="145">
        <v>-24530195.45120763</v>
      </c>
    </row>
    <row r="648" spans="1:22" x14ac:dyDescent="0.35">
      <c r="A648" s="70">
        <f t="shared" si="18"/>
        <v>629</v>
      </c>
      <c r="B648" s="170">
        <v>7342437.6228742748</v>
      </c>
      <c r="U648" s="145">
        <v>628</v>
      </c>
      <c r="V648" s="145">
        <v>14860036.538271483</v>
      </c>
    </row>
    <row r="649" spans="1:22" x14ac:dyDescent="0.35">
      <c r="A649" s="70">
        <f t="shared" si="18"/>
        <v>630</v>
      </c>
      <c r="B649" s="170">
        <v>7342437.6228742748</v>
      </c>
      <c r="U649" s="145">
        <v>629</v>
      </c>
      <c r="V649" s="145">
        <v>-15017763.177571569</v>
      </c>
    </row>
    <row r="650" spans="1:22" x14ac:dyDescent="0.35">
      <c r="A650" s="70">
        <f t="shared" si="18"/>
        <v>631</v>
      </c>
      <c r="B650" s="170">
        <v>7342437.6228742748</v>
      </c>
      <c r="U650" s="145">
        <v>630</v>
      </c>
      <c r="V650" s="145">
        <v>-11365985.707985479</v>
      </c>
    </row>
    <row r="651" spans="1:22" x14ac:dyDescent="0.35">
      <c r="A651" s="70">
        <f t="shared" si="18"/>
        <v>632</v>
      </c>
      <c r="B651" s="170">
        <v>7342437.6228742748</v>
      </c>
      <c r="U651" s="145">
        <v>631</v>
      </c>
      <c r="V651" s="145">
        <v>20593112.937748868</v>
      </c>
    </row>
    <row r="652" spans="1:22" x14ac:dyDescent="0.35">
      <c r="A652" s="70">
        <f t="shared" si="18"/>
        <v>633</v>
      </c>
      <c r="B652" s="170">
        <v>7342437.6228742748</v>
      </c>
      <c r="U652" s="145">
        <v>632</v>
      </c>
      <c r="V652" s="145">
        <v>9116155.1124757007</v>
      </c>
    </row>
    <row r="653" spans="1:22" x14ac:dyDescent="0.35">
      <c r="A653" s="70">
        <f t="shared" si="18"/>
        <v>634</v>
      </c>
      <c r="B653" s="170">
        <v>7342437.6228742748</v>
      </c>
      <c r="U653" s="145">
        <v>633</v>
      </c>
      <c r="V653" s="145">
        <v>25141219.804796495</v>
      </c>
    </row>
    <row r="654" spans="1:22" x14ac:dyDescent="0.35">
      <c r="A654" s="70">
        <f t="shared" si="18"/>
        <v>635</v>
      </c>
      <c r="B654" s="170">
        <v>7342437.6228742748</v>
      </c>
      <c r="U654" s="145">
        <v>634</v>
      </c>
      <c r="V654" s="145">
        <v>2745409.310668949</v>
      </c>
    </row>
    <row r="655" spans="1:22" x14ac:dyDescent="0.35">
      <c r="A655" s="70">
        <f t="shared" si="18"/>
        <v>636</v>
      </c>
      <c r="B655" s="170">
        <v>7342437.6228742748</v>
      </c>
      <c r="U655" s="145">
        <v>635</v>
      </c>
      <c r="V655" s="145">
        <v>-19044344.48858837</v>
      </c>
    </row>
    <row r="656" spans="1:22" x14ac:dyDescent="0.35">
      <c r="A656" s="70">
        <f t="shared" si="18"/>
        <v>637</v>
      </c>
      <c r="B656" s="170">
        <v>7342437.6228742748</v>
      </c>
      <c r="U656" s="145">
        <v>636</v>
      </c>
      <c r="V656" s="145">
        <v>-34552824.188501231</v>
      </c>
    </row>
    <row r="657" spans="1:22" x14ac:dyDescent="0.35">
      <c r="A657" s="70">
        <f t="shared" si="18"/>
        <v>638</v>
      </c>
      <c r="B657" s="170">
        <v>7342437.6228742748</v>
      </c>
      <c r="U657" s="145">
        <v>637</v>
      </c>
      <c r="V657" s="145">
        <v>7787301.2118814252</v>
      </c>
    </row>
    <row r="658" spans="1:22" x14ac:dyDescent="0.35">
      <c r="A658" s="70">
        <f t="shared" si="18"/>
        <v>639</v>
      </c>
      <c r="B658" s="170">
        <v>7342437.6228742748</v>
      </c>
      <c r="U658" s="145">
        <v>638</v>
      </c>
      <c r="V658" s="145">
        <v>33199771.756739348</v>
      </c>
    </row>
    <row r="659" spans="1:22" x14ac:dyDescent="0.35">
      <c r="A659" s="70">
        <f t="shared" si="18"/>
        <v>640</v>
      </c>
      <c r="B659" s="170">
        <v>7342437.6228742748</v>
      </c>
      <c r="U659" s="145">
        <v>639</v>
      </c>
      <c r="V659" s="145">
        <v>-8046685.218245022</v>
      </c>
    </row>
    <row r="660" spans="1:22" x14ac:dyDescent="0.35">
      <c r="A660" s="70">
        <f t="shared" si="18"/>
        <v>641</v>
      </c>
      <c r="B660" s="170">
        <v>7342437.6228742748</v>
      </c>
      <c r="U660" s="145">
        <v>640</v>
      </c>
      <c r="V660" s="145">
        <v>28947113.593556102</v>
      </c>
    </row>
    <row r="661" spans="1:22" x14ac:dyDescent="0.35">
      <c r="A661" s="70">
        <f t="shared" si="18"/>
        <v>642</v>
      </c>
      <c r="B661" s="170">
        <v>7342437.6228742748</v>
      </c>
      <c r="U661" s="145">
        <v>641</v>
      </c>
      <c r="V661" s="145">
        <v>-6265299.6262694225</v>
      </c>
    </row>
    <row r="662" spans="1:22" x14ac:dyDescent="0.35">
      <c r="A662" s="70">
        <f t="shared" ref="A662:A725" si="19">A661+1</f>
        <v>643</v>
      </c>
      <c r="B662" s="170">
        <v>7342437.6228742748</v>
      </c>
      <c r="U662" s="145">
        <v>642</v>
      </c>
      <c r="V662" s="145">
        <v>1614088.1305999123</v>
      </c>
    </row>
    <row r="663" spans="1:22" x14ac:dyDescent="0.35">
      <c r="A663" s="70">
        <f t="shared" si="19"/>
        <v>644</v>
      </c>
      <c r="B663" s="170">
        <v>7342437.6228742748</v>
      </c>
      <c r="U663" s="145">
        <v>643</v>
      </c>
      <c r="V663" s="145">
        <v>4593141.4786554128</v>
      </c>
    </row>
    <row r="664" spans="1:22" x14ac:dyDescent="0.35">
      <c r="A664" s="70">
        <f t="shared" si="19"/>
        <v>645</v>
      </c>
      <c r="B664" s="170">
        <v>7342437.6228742748</v>
      </c>
      <c r="U664" s="145">
        <v>644</v>
      </c>
      <c r="V664" s="145">
        <v>4006604.7468545474</v>
      </c>
    </row>
    <row r="665" spans="1:22" x14ac:dyDescent="0.35">
      <c r="A665" s="70">
        <f t="shared" si="19"/>
        <v>646</v>
      </c>
      <c r="B665" s="170">
        <v>7342437.6228742748</v>
      </c>
      <c r="U665" s="145">
        <v>645</v>
      </c>
      <c r="V665" s="145">
        <v>7441450.2686290704</v>
      </c>
    </row>
    <row r="666" spans="1:22" x14ac:dyDescent="0.35">
      <c r="A666" s="70">
        <f t="shared" si="19"/>
        <v>647</v>
      </c>
      <c r="B666" s="170">
        <v>7342437.6228742748</v>
      </c>
      <c r="U666" s="145">
        <v>646</v>
      </c>
      <c r="V666" s="145">
        <v>-6781747.8447588943</v>
      </c>
    </row>
    <row r="667" spans="1:22" x14ac:dyDescent="0.35">
      <c r="A667" s="70">
        <f t="shared" si="19"/>
        <v>648</v>
      </c>
      <c r="B667" s="170">
        <v>7342437.6228742748</v>
      </c>
      <c r="U667" s="145">
        <v>647</v>
      </c>
      <c r="V667" s="145">
        <v>-8929096.1015410926</v>
      </c>
    </row>
    <row r="668" spans="1:22" x14ac:dyDescent="0.35">
      <c r="A668" s="70">
        <f t="shared" si="19"/>
        <v>649</v>
      </c>
      <c r="B668" s="170">
        <v>7342437.6228742748</v>
      </c>
      <c r="U668" s="145">
        <v>648</v>
      </c>
      <c r="V668" s="145">
        <v>-2297366.1179683506</v>
      </c>
    </row>
    <row r="669" spans="1:22" x14ac:dyDescent="0.35">
      <c r="A669" s="70">
        <f t="shared" si="19"/>
        <v>650</v>
      </c>
      <c r="B669" s="170">
        <v>7342437.6228742748</v>
      </c>
      <c r="U669" s="145">
        <v>649</v>
      </c>
      <c r="V669" s="145">
        <v>-8659852.6531617306</v>
      </c>
    </row>
    <row r="670" spans="1:22" x14ac:dyDescent="0.35">
      <c r="A670" s="70">
        <f t="shared" si="19"/>
        <v>651</v>
      </c>
      <c r="B670" s="170">
        <v>7342437.6228742748</v>
      </c>
      <c r="U670" s="145">
        <v>650</v>
      </c>
      <c r="V670" s="145">
        <v>4888742.1806129515</v>
      </c>
    </row>
    <row r="671" spans="1:22" x14ac:dyDescent="0.35">
      <c r="A671" s="70">
        <f t="shared" si="19"/>
        <v>652</v>
      </c>
      <c r="B671" s="170">
        <v>7342437.6228742748</v>
      </c>
      <c r="U671" s="145">
        <v>651</v>
      </c>
      <c r="V671" s="145">
        <v>3698309.8515480757</v>
      </c>
    </row>
    <row r="672" spans="1:22" x14ac:dyDescent="0.35">
      <c r="A672" s="70">
        <f t="shared" si="19"/>
        <v>653</v>
      </c>
      <c r="B672" s="170">
        <v>7342437.6228742748</v>
      </c>
      <c r="U672" s="145">
        <v>652</v>
      </c>
      <c r="V672" s="145">
        <v>-11507233.21571672</v>
      </c>
    </row>
    <row r="673" spans="1:22" x14ac:dyDescent="0.35">
      <c r="A673" s="70">
        <f t="shared" si="19"/>
        <v>654</v>
      </c>
      <c r="B673" s="170">
        <v>7342437.6228742748</v>
      </c>
      <c r="U673" s="145">
        <v>653</v>
      </c>
      <c r="V673" s="145">
        <v>-3125289.1313383467</v>
      </c>
    </row>
    <row r="674" spans="1:22" x14ac:dyDescent="0.35">
      <c r="A674" s="70">
        <f t="shared" si="19"/>
        <v>655</v>
      </c>
      <c r="B674" s="170">
        <v>7342437.6228742748</v>
      </c>
      <c r="U674" s="145">
        <v>654</v>
      </c>
      <c r="V674" s="145">
        <v>-20898801.918727662</v>
      </c>
    </row>
    <row r="675" spans="1:22" x14ac:dyDescent="0.35">
      <c r="A675" s="70">
        <f t="shared" si="19"/>
        <v>656</v>
      </c>
      <c r="B675" s="170">
        <v>7342437.6228742748</v>
      </c>
      <c r="U675" s="145">
        <v>655</v>
      </c>
      <c r="V675" s="145">
        <v>22375254.847352661</v>
      </c>
    </row>
    <row r="676" spans="1:22" x14ac:dyDescent="0.35">
      <c r="A676" s="70">
        <f t="shared" si="19"/>
        <v>657</v>
      </c>
      <c r="B676" s="170">
        <v>7342437.6228742748</v>
      </c>
      <c r="U676" s="145">
        <v>656</v>
      </c>
      <c r="V676" s="145">
        <v>-11494904.865288001</v>
      </c>
    </row>
    <row r="677" spans="1:22" x14ac:dyDescent="0.35">
      <c r="A677" s="70">
        <f t="shared" si="19"/>
        <v>658</v>
      </c>
      <c r="B677" s="170">
        <v>7342437.6228742748</v>
      </c>
      <c r="U677" s="145">
        <v>657</v>
      </c>
      <c r="V677" s="145">
        <v>-11207772.067759112</v>
      </c>
    </row>
    <row r="678" spans="1:22" x14ac:dyDescent="0.35">
      <c r="A678" s="70">
        <f t="shared" si="19"/>
        <v>659</v>
      </c>
      <c r="B678" s="170">
        <v>7342437.6228742748</v>
      </c>
      <c r="U678" s="145">
        <v>658</v>
      </c>
      <c r="V678" s="145">
        <v>-3646765.7994403988</v>
      </c>
    </row>
    <row r="679" spans="1:22" x14ac:dyDescent="0.35">
      <c r="A679" s="70">
        <f t="shared" si="19"/>
        <v>660</v>
      </c>
      <c r="B679" s="170">
        <v>7342437.6228742748</v>
      </c>
      <c r="U679" s="145">
        <v>659</v>
      </c>
      <c r="V679" s="145">
        <v>6427367.0113216639</v>
      </c>
    </row>
    <row r="680" spans="1:22" x14ac:dyDescent="0.35">
      <c r="A680" s="70">
        <f t="shared" si="19"/>
        <v>661</v>
      </c>
      <c r="B680" s="170">
        <v>7342437.6228742748</v>
      </c>
      <c r="U680" s="145">
        <v>660</v>
      </c>
      <c r="V680" s="145">
        <v>8992732.5137544125</v>
      </c>
    </row>
    <row r="681" spans="1:22" x14ac:dyDescent="0.35">
      <c r="A681" s="70">
        <f t="shared" si="19"/>
        <v>662</v>
      </c>
      <c r="B681" s="170">
        <v>7342437.6228742748</v>
      </c>
      <c r="U681" s="145">
        <v>661</v>
      </c>
      <c r="V681" s="145">
        <v>28624823.252353121</v>
      </c>
    </row>
    <row r="682" spans="1:22" x14ac:dyDescent="0.35">
      <c r="A682" s="70">
        <f t="shared" si="19"/>
        <v>663</v>
      </c>
      <c r="B682" s="170">
        <v>7342437.6228742748</v>
      </c>
      <c r="U682" s="145">
        <v>662</v>
      </c>
      <c r="V682" s="145">
        <v>-10004816.175027648</v>
      </c>
    </row>
    <row r="683" spans="1:22" x14ac:dyDescent="0.35">
      <c r="A683" s="70">
        <f t="shared" si="19"/>
        <v>664</v>
      </c>
      <c r="B683" s="170">
        <v>7342437.6228742748</v>
      </c>
      <c r="U683" s="145">
        <v>663</v>
      </c>
      <c r="V683" s="145">
        <v>-13939721.383916575</v>
      </c>
    </row>
    <row r="684" spans="1:22" x14ac:dyDescent="0.35">
      <c r="A684" s="70">
        <f t="shared" si="19"/>
        <v>665</v>
      </c>
      <c r="B684" s="170">
        <v>7342437.6228742748</v>
      </c>
      <c r="U684" s="145">
        <v>664</v>
      </c>
      <c r="V684" s="145">
        <v>-15379063.472885249</v>
      </c>
    </row>
    <row r="685" spans="1:22" x14ac:dyDescent="0.35">
      <c r="A685" s="70">
        <f t="shared" si="19"/>
        <v>666</v>
      </c>
      <c r="B685" s="170">
        <v>7342437.6228742748</v>
      </c>
      <c r="U685" s="145">
        <v>665</v>
      </c>
      <c r="V685" s="145">
        <v>-8866653.3583690915</v>
      </c>
    </row>
    <row r="686" spans="1:22" x14ac:dyDescent="0.35">
      <c r="A686" s="70">
        <f t="shared" si="19"/>
        <v>667</v>
      </c>
      <c r="B686" s="170">
        <v>7342437.6228742748</v>
      </c>
      <c r="U686" s="145">
        <v>666</v>
      </c>
      <c r="V686" s="145">
        <v>20578673.359795578</v>
      </c>
    </row>
    <row r="687" spans="1:22" x14ac:dyDescent="0.35">
      <c r="A687" s="70">
        <f t="shared" si="19"/>
        <v>668</v>
      </c>
      <c r="B687" s="170">
        <v>7342437.6228742748</v>
      </c>
      <c r="U687" s="145">
        <v>667</v>
      </c>
      <c r="V687" s="145">
        <v>-15600897.652304184</v>
      </c>
    </row>
    <row r="688" spans="1:22" x14ac:dyDescent="0.35">
      <c r="A688" s="70">
        <f t="shared" si="19"/>
        <v>669</v>
      </c>
      <c r="B688" s="170">
        <v>7342437.6228742748</v>
      </c>
      <c r="U688" s="145">
        <v>668</v>
      </c>
      <c r="V688" s="145">
        <v>-21306793.456057712</v>
      </c>
    </row>
    <row r="689" spans="1:22" x14ac:dyDescent="0.35">
      <c r="A689" s="70">
        <f t="shared" si="19"/>
        <v>670</v>
      </c>
      <c r="B689" s="170">
        <v>7342437.6228742748</v>
      </c>
      <c r="U689" s="145">
        <v>669</v>
      </c>
      <c r="V689" s="145">
        <v>-3291427.0200538896</v>
      </c>
    </row>
    <row r="690" spans="1:22" x14ac:dyDescent="0.35">
      <c r="A690" s="70">
        <f t="shared" si="19"/>
        <v>671</v>
      </c>
      <c r="B690" s="170">
        <v>7342437.6228742748</v>
      </c>
      <c r="U690" s="145">
        <v>670</v>
      </c>
      <c r="V690" s="145">
        <v>-8245070.6241125967</v>
      </c>
    </row>
    <row r="691" spans="1:22" x14ac:dyDescent="0.35">
      <c r="A691" s="70">
        <f t="shared" si="19"/>
        <v>672</v>
      </c>
      <c r="B691" s="170">
        <v>7342437.6228742748</v>
      </c>
      <c r="U691" s="145">
        <v>671</v>
      </c>
      <c r="V691" s="145">
        <v>2405949.207161501</v>
      </c>
    </row>
    <row r="692" spans="1:22" x14ac:dyDescent="0.35">
      <c r="A692" s="70">
        <f t="shared" si="19"/>
        <v>673</v>
      </c>
      <c r="B692" s="170">
        <v>7342437.6228742748</v>
      </c>
      <c r="U692" s="145">
        <v>672</v>
      </c>
      <c r="V692" s="145">
        <v>6982801.1069970839</v>
      </c>
    </row>
    <row r="693" spans="1:22" x14ac:dyDescent="0.35">
      <c r="A693" s="70">
        <f t="shared" si="19"/>
        <v>674</v>
      </c>
      <c r="B693" s="170">
        <v>7342437.6228742748</v>
      </c>
      <c r="U693" s="145">
        <v>673</v>
      </c>
      <c r="V693" s="145">
        <v>121703.11624031886</v>
      </c>
    </row>
    <row r="694" spans="1:22" x14ac:dyDescent="0.35">
      <c r="A694" s="70">
        <f t="shared" si="19"/>
        <v>675</v>
      </c>
      <c r="B694" s="170">
        <v>7342437.6228742748</v>
      </c>
      <c r="U694" s="145">
        <v>674</v>
      </c>
      <c r="V694" s="145">
        <v>9595260.3852487318</v>
      </c>
    </row>
    <row r="695" spans="1:22" x14ac:dyDescent="0.35">
      <c r="A695" s="70">
        <f t="shared" si="19"/>
        <v>676</v>
      </c>
      <c r="B695" s="170">
        <v>7342437.6228742748</v>
      </c>
      <c r="U695" s="145">
        <v>675</v>
      </c>
      <c r="V695" s="145">
        <v>11724114.11071841</v>
      </c>
    </row>
    <row r="696" spans="1:22" x14ac:dyDescent="0.35">
      <c r="A696" s="70">
        <f t="shared" si="19"/>
        <v>677</v>
      </c>
      <c r="B696" s="170">
        <v>7342437.6228742748</v>
      </c>
      <c r="U696" s="145">
        <v>676</v>
      </c>
      <c r="V696" s="145">
        <v>5941997.9566414021</v>
      </c>
    </row>
    <row r="697" spans="1:22" x14ac:dyDescent="0.35">
      <c r="A697" s="70">
        <f t="shared" si="19"/>
        <v>678</v>
      </c>
      <c r="B697" s="170">
        <v>7342437.6228742748</v>
      </c>
      <c r="U697" s="145">
        <v>677</v>
      </c>
      <c r="V697" s="145">
        <v>-15080343.691272467</v>
      </c>
    </row>
    <row r="698" spans="1:22" x14ac:dyDescent="0.35">
      <c r="A698" s="70">
        <f t="shared" si="19"/>
        <v>679</v>
      </c>
      <c r="B698" s="170">
        <v>7342437.6228742748</v>
      </c>
      <c r="U698" s="145">
        <v>678</v>
      </c>
      <c r="V698" s="145">
        <v>9076710.4981026798</v>
      </c>
    </row>
    <row r="699" spans="1:22" x14ac:dyDescent="0.35">
      <c r="A699" s="70">
        <f t="shared" si="19"/>
        <v>680</v>
      </c>
      <c r="B699" s="170">
        <v>7342437.6228742748</v>
      </c>
      <c r="U699" s="145">
        <v>679</v>
      </c>
      <c r="V699" s="145">
        <v>-37883671.436849624</v>
      </c>
    </row>
    <row r="700" spans="1:22" x14ac:dyDescent="0.35">
      <c r="A700" s="70">
        <f t="shared" si="19"/>
        <v>681</v>
      </c>
      <c r="B700" s="170">
        <v>7342437.6228742748</v>
      </c>
      <c r="U700" s="145">
        <v>680</v>
      </c>
      <c r="V700" s="145">
        <v>-18114315.156043276</v>
      </c>
    </row>
    <row r="701" spans="1:22" x14ac:dyDescent="0.35">
      <c r="A701" s="70">
        <f t="shared" si="19"/>
        <v>682</v>
      </c>
      <c r="B701" s="170">
        <v>7342437.6228742748</v>
      </c>
      <c r="U701" s="145">
        <v>681</v>
      </c>
      <c r="V701" s="145">
        <v>-25430452.281935833</v>
      </c>
    </row>
    <row r="702" spans="1:22" x14ac:dyDescent="0.35">
      <c r="A702" s="70">
        <f t="shared" si="19"/>
        <v>683</v>
      </c>
      <c r="B702" s="170">
        <v>7342437.6228742748</v>
      </c>
      <c r="U702" s="145">
        <v>682</v>
      </c>
      <c r="V702" s="145">
        <v>-14500499.359371355</v>
      </c>
    </row>
    <row r="703" spans="1:22" x14ac:dyDescent="0.35">
      <c r="A703" s="70">
        <f t="shared" si="19"/>
        <v>684</v>
      </c>
      <c r="B703" s="170">
        <v>7342437.6228742748</v>
      </c>
      <c r="U703" s="145">
        <v>683</v>
      </c>
      <c r="V703" s="145">
        <v>-6160486.0643788911</v>
      </c>
    </row>
    <row r="704" spans="1:22" x14ac:dyDescent="0.35">
      <c r="A704" s="70">
        <f t="shared" si="19"/>
        <v>685</v>
      </c>
      <c r="B704" s="170">
        <v>7342437.6228742748</v>
      </c>
      <c r="U704" s="145">
        <v>684</v>
      </c>
      <c r="V704" s="145">
        <v>28260026.188311219</v>
      </c>
    </row>
    <row r="705" spans="1:22" x14ac:dyDescent="0.35">
      <c r="A705" s="70">
        <f t="shared" si="19"/>
        <v>686</v>
      </c>
      <c r="B705" s="170">
        <v>7342437.6228742748</v>
      </c>
      <c r="U705" s="145">
        <v>685</v>
      </c>
      <c r="V705" s="145">
        <v>22251890.511224966</v>
      </c>
    </row>
    <row r="706" spans="1:22" x14ac:dyDescent="0.35">
      <c r="A706" s="70">
        <f t="shared" si="19"/>
        <v>687</v>
      </c>
      <c r="B706" s="170">
        <v>7342437.6228742748</v>
      </c>
      <c r="U706" s="145">
        <v>686</v>
      </c>
      <c r="V706" s="145">
        <v>2291145.4228771813</v>
      </c>
    </row>
    <row r="707" spans="1:22" x14ac:dyDescent="0.35">
      <c r="A707" s="70">
        <f t="shared" si="19"/>
        <v>688</v>
      </c>
      <c r="B707" s="170">
        <v>7342437.6228742748</v>
      </c>
      <c r="U707" s="145">
        <v>687</v>
      </c>
      <c r="V707" s="145">
        <v>8389897.4766196609</v>
      </c>
    </row>
    <row r="708" spans="1:22" x14ac:dyDescent="0.35">
      <c r="A708" s="70">
        <f t="shared" si="19"/>
        <v>689</v>
      </c>
      <c r="B708" s="170">
        <v>7342437.6228742748</v>
      </c>
      <c r="U708" s="145">
        <v>688</v>
      </c>
      <c r="V708" s="145">
        <v>-17482200.286124814</v>
      </c>
    </row>
    <row r="709" spans="1:22" x14ac:dyDescent="0.35">
      <c r="A709" s="70">
        <f t="shared" si="19"/>
        <v>690</v>
      </c>
      <c r="B709" s="170">
        <v>7342437.6228742748</v>
      </c>
      <c r="U709" s="145">
        <v>689</v>
      </c>
      <c r="V709" s="145">
        <v>-1776881.9775266722</v>
      </c>
    </row>
    <row r="710" spans="1:22" x14ac:dyDescent="0.35">
      <c r="A710" s="70">
        <f t="shared" si="19"/>
        <v>691</v>
      </c>
      <c r="B710" s="170">
        <v>7342437.6228742748</v>
      </c>
      <c r="U710" s="145">
        <v>690</v>
      </c>
      <c r="V710" s="145">
        <v>-15330754.52315194</v>
      </c>
    </row>
    <row r="711" spans="1:22" x14ac:dyDescent="0.35">
      <c r="A711" s="70">
        <f t="shared" si="19"/>
        <v>692</v>
      </c>
      <c r="B711" s="170">
        <v>7342437.6228742748</v>
      </c>
      <c r="U711" s="145">
        <v>691</v>
      </c>
      <c r="V711" s="145">
        <v>-8277493.3722256459</v>
      </c>
    </row>
    <row r="712" spans="1:22" x14ac:dyDescent="0.35">
      <c r="A712" s="70">
        <f t="shared" si="19"/>
        <v>693</v>
      </c>
      <c r="B712" s="170">
        <v>7342437.6228742748</v>
      </c>
      <c r="U712" s="145">
        <v>692</v>
      </c>
      <c r="V712" s="145">
        <v>-792905.50965040177</v>
      </c>
    </row>
    <row r="713" spans="1:22" x14ac:dyDescent="0.35">
      <c r="A713" s="70">
        <f t="shared" si="19"/>
        <v>694</v>
      </c>
      <c r="B713" s="170">
        <v>7342437.6228742748</v>
      </c>
      <c r="U713" s="145">
        <v>693</v>
      </c>
      <c r="V713" s="145">
        <v>-815538.54481478408</v>
      </c>
    </row>
    <row r="714" spans="1:22" x14ac:dyDescent="0.35">
      <c r="A714" s="70">
        <f t="shared" si="19"/>
        <v>695</v>
      </c>
      <c r="B714" s="170">
        <v>7342437.6228742748</v>
      </c>
      <c r="U714" s="145">
        <v>694</v>
      </c>
      <c r="V714" s="145">
        <v>-795386.75872852281</v>
      </c>
    </row>
    <row r="715" spans="1:22" x14ac:dyDescent="0.35">
      <c r="A715" s="70">
        <f t="shared" si="19"/>
        <v>696</v>
      </c>
      <c r="B715" s="170">
        <v>7342437.6228742748</v>
      </c>
      <c r="U715" s="145">
        <v>695</v>
      </c>
      <c r="V715" s="145">
        <v>-21333303.679033499</v>
      </c>
    </row>
    <row r="716" spans="1:22" x14ac:dyDescent="0.35">
      <c r="A716" s="70">
        <f t="shared" si="19"/>
        <v>697</v>
      </c>
      <c r="B716" s="170">
        <v>7342437.6228742748</v>
      </c>
      <c r="U716" s="145">
        <v>696</v>
      </c>
      <c r="V716" s="145">
        <v>-14580221.664346199</v>
      </c>
    </row>
    <row r="717" spans="1:22" x14ac:dyDescent="0.35">
      <c r="A717" s="70">
        <f t="shared" si="19"/>
        <v>698</v>
      </c>
      <c r="B717" s="170">
        <v>7342437.6228742748</v>
      </c>
      <c r="U717" s="145">
        <v>697</v>
      </c>
      <c r="V717" s="145">
        <v>11304015.883665264</v>
      </c>
    </row>
    <row r="718" spans="1:22" x14ac:dyDescent="0.35">
      <c r="A718" s="70">
        <f t="shared" si="19"/>
        <v>699</v>
      </c>
      <c r="B718" s="170">
        <v>7342437.6228742748</v>
      </c>
      <c r="U718" s="145">
        <v>698</v>
      </c>
      <c r="V718" s="145">
        <v>-18539168.79035189</v>
      </c>
    </row>
    <row r="719" spans="1:22" x14ac:dyDescent="0.35">
      <c r="A719" s="70">
        <f t="shared" si="19"/>
        <v>700</v>
      </c>
      <c r="B719" s="170">
        <v>7342437.6228742748</v>
      </c>
      <c r="U719" s="145">
        <v>699</v>
      </c>
      <c r="V719" s="145">
        <v>10771838.877163868</v>
      </c>
    </row>
    <row r="720" spans="1:22" x14ac:dyDescent="0.35">
      <c r="A720" s="70">
        <f t="shared" si="19"/>
        <v>701</v>
      </c>
      <c r="B720" s="170">
        <v>7342437.6228742748</v>
      </c>
      <c r="U720" s="145">
        <v>700</v>
      </c>
      <c r="V720" s="145">
        <v>8851729.7565586269</v>
      </c>
    </row>
    <row r="721" spans="1:22" x14ac:dyDescent="0.35">
      <c r="A721" s="70">
        <f t="shared" si="19"/>
        <v>702</v>
      </c>
      <c r="B721" s="170">
        <v>7342437.6228742748</v>
      </c>
      <c r="U721" s="145">
        <v>701</v>
      </c>
      <c r="V721" s="145">
        <v>9088995.9863485619</v>
      </c>
    </row>
    <row r="722" spans="1:22" x14ac:dyDescent="0.35">
      <c r="A722" s="70">
        <f t="shared" si="19"/>
        <v>703</v>
      </c>
      <c r="B722" s="170">
        <v>7342437.6228742748</v>
      </c>
      <c r="U722" s="145">
        <v>702</v>
      </c>
      <c r="V722" s="145">
        <v>-6616861.2858796865</v>
      </c>
    </row>
    <row r="723" spans="1:22" x14ac:dyDescent="0.35">
      <c r="A723" s="70">
        <f t="shared" si="19"/>
        <v>704</v>
      </c>
      <c r="B723" s="170">
        <v>7342437.6228742748</v>
      </c>
      <c r="U723" s="145">
        <v>703</v>
      </c>
      <c r="V723" s="145">
        <v>-19459757.259782199</v>
      </c>
    </row>
    <row r="724" spans="1:22" x14ac:dyDescent="0.35">
      <c r="A724" s="70">
        <f t="shared" si="19"/>
        <v>705</v>
      </c>
      <c r="B724" s="170">
        <v>7342437.6228742748</v>
      </c>
      <c r="U724" s="145">
        <v>704</v>
      </c>
      <c r="V724" s="145">
        <v>-29645830.769681297</v>
      </c>
    </row>
    <row r="725" spans="1:22" x14ac:dyDescent="0.35">
      <c r="A725" s="70">
        <f t="shared" si="19"/>
        <v>706</v>
      </c>
      <c r="B725" s="170">
        <v>7342437.6228742748</v>
      </c>
      <c r="U725" s="145">
        <v>705</v>
      </c>
      <c r="V725" s="145">
        <v>-30034059.335146394</v>
      </c>
    </row>
    <row r="726" spans="1:22" x14ac:dyDescent="0.35">
      <c r="A726" s="70">
        <f t="shared" ref="A726:A789" si="20">A725+1</f>
        <v>707</v>
      </c>
      <c r="B726" s="170">
        <v>7342437.6228742748</v>
      </c>
      <c r="U726" s="145">
        <v>706</v>
      </c>
      <c r="V726" s="145">
        <v>5387513.7927394658</v>
      </c>
    </row>
    <row r="727" spans="1:22" x14ac:dyDescent="0.35">
      <c r="A727" s="70">
        <f t="shared" si="20"/>
        <v>708</v>
      </c>
      <c r="B727" s="170">
        <v>7342437.6228742748</v>
      </c>
      <c r="U727" s="145">
        <v>707</v>
      </c>
      <c r="V727" s="145">
        <v>21887064.434314929</v>
      </c>
    </row>
    <row r="728" spans="1:22" x14ac:dyDescent="0.35">
      <c r="A728" s="70">
        <f t="shared" si="20"/>
        <v>709</v>
      </c>
      <c r="B728" s="170">
        <v>7342437.6228742748</v>
      </c>
      <c r="U728" s="145">
        <v>708</v>
      </c>
      <c r="V728" s="145">
        <v>-1703255.3433846682</v>
      </c>
    </row>
    <row r="729" spans="1:22" x14ac:dyDescent="0.35">
      <c r="A729" s="70">
        <f t="shared" si="20"/>
        <v>710</v>
      </c>
      <c r="B729" s="170">
        <v>7342437.6228742748</v>
      </c>
      <c r="U729" s="145">
        <v>709</v>
      </c>
      <c r="V729" s="145">
        <v>1033162.7575528566</v>
      </c>
    </row>
    <row r="730" spans="1:22" x14ac:dyDescent="0.35">
      <c r="A730" s="70">
        <f t="shared" si="20"/>
        <v>711</v>
      </c>
      <c r="B730" s="170">
        <v>7342437.6228742748</v>
      </c>
      <c r="U730" s="145">
        <v>710</v>
      </c>
      <c r="V730" s="145">
        <v>13107040.461433314</v>
      </c>
    </row>
    <row r="731" spans="1:22" x14ac:dyDescent="0.35">
      <c r="A731" s="70">
        <f t="shared" si="20"/>
        <v>712</v>
      </c>
      <c r="B731" s="170">
        <v>7342437.6228742748</v>
      </c>
      <c r="U731" s="145">
        <v>711</v>
      </c>
      <c r="V731" s="145">
        <v>15049262.866748594</v>
      </c>
    </row>
    <row r="732" spans="1:22" x14ac:dyDescent="0.35">
      <c r="A732" s="70">
        <f t="shared" si="20"/>
        <v>713</v>
      </c>
      <c r="B732" s="170">
        <v>7342437.6228742748</v>
      </c>
      <c r="U732" s="145">
        <v>712</v>
      </c>
      <c r="V732" s="145">
        <v>-1958590.7703190483</v>
      </c>
    </row>
    <row r="733" spans="1:22" x14ac:dyDescent="0.35">
      <c r="A733" s="70">
        <f t="shared" si="20"/>
        <v>714</v>
      </c>
      <c r="B733" s="170">
        <v>7342437.6228742748</v>
      </c>
      <c r="U733" s="145">
        <v>713</v>
      </c>
      <c r="V733" s="145">
        <v>5095504.1864367425</v>
      </c>
    </row>
    <row r="734" spans="1:22" x14ac:dyDescent="0.35">
      <c r="A734" s="70">
        <f t="shared" si="20"/>
        <v>715</v>
      </c>
      <c r="B734" s="170">
        <v>7342437.6228742748</v>
      </c>
      <c r="U734" s="145">
        <v>714</v>
      </c>
      <c r="V734" s="145">
        <v>-1612489.0320152566</v>
      </c>
    </row>
    <row r="735" spans="1:22" x14ac:dyDescent="0.35">
      <c r="A735" s="70">
        <f t="shared" si="20"/>
        <v>716</v>
      </c>
      <c r="B735" s="170">
        <v>7342437.6228742748</v>
      </c>
      <c r="U735" s="145">
        <v>715</v>
      </c>
      <c r="V735" s="145">
        <v>-26798107.390887901</v>
      </c>
    </row>
    <row r="736" spans="1:22" x14ac:dyDescent="0.35">
      <c r="A736" s="70">
        <f t="shared" si="20"/>
        <v>717</v>
      </c>
      <c r="B736" s="170">
        <v>7342437.6228742748</v>
      </c>
      <c r="U736" s="145">
        <v>716</v>
      </c>
      <c r="V736" s="145">
        <v>-4661406.1286413074</v>
      </c>
    </row>
    <row r="737" spans="1:22" x14ac:dyDescent="0.35">
      <c r="A737" s="70">
        <f t="shared" si="20"/>
        <v>718</v>
      </c>
      <c r="B737" s="170">
        <v>7342437.6228742748</v>
      </c>
      <c r="U737" s="145">
        <v>717</v>
      </c>
      <c r="V737" s="145">
        <v>-2376333.6232955605</v>
      </c>
    </row>
    <row r="738" spans="1:22" x14ac:dyDescent="0.35">
      <c r="A738" s="70">
        <f t="shared" si="20"/>
        <v>719</v>
      </c>
      <c r="B738" s="170">
        <v>7342437.6228742748</v>
      </c>
      <c r="U738" s="145">
        <v>718</v>
      </c>
      <c r="V738" s="145">
        <v>-5024882.9923128635</v>
      </c>
    </row>
    <row r="739" spans="1:22" x14ac:dyDescent="0.35">
      <c r="A739" s="70">
        <f t="shared" si="20"/>
        <v>720</v>
      </c>
      <c r="B739" s="170">
        <v>7342437.6228742748</v>
      </c>
      <c r="U739" s="145">
        <v>719</v>
      </c>
      <c r="V739" s="145">
        <v>9712027.9019907899</v>
      </c>
    </row>
    <row r="740" spans="1:22" x14ac:dyDescent="0.35">
      <c r="A740" s="70">
        <f t="shared" si="20"/>
        <v>721</v>
      </c>
      <c r="B740" s="170">
        <v>7342437.6228742748</v>
      </c>
      <c r="U740" s="145">
        <v>720</v>
      </c>
      <c r="V740" s="145">
        <v>8244998.9451634847</v>
      </c>
    </row>
    <row r="741" spans="1:22" x14ac:dyDescent="0.35">
      <c r="A741" s="70">
        <f t="shared" si="20"/>
        <v>722</v>
      </c>
      <c r="B741" s="170">
        <v>7342437.6228742748</v>
      </c>
      <c r="U741" s="145">
        <v>721</v>
      </c>
      <c r="V741" s="145">
        <v>-15319056.30794514</v>
      </c>
    </row>
    <row r="742" spans="1:22" x14ac:dyDescent="0.35">
      <c r="A742" s="70">
        <f t="shared" si="20"/>
        <v>723</v>
      </c>
      <c r="B742" s="170">
        <v>7342437.6228742748</v>
      </c>
      <c r="U742" s="145">
        <v>722</v>
      </c>
      <c r="V742" s="145">
        <v>-25579032.16042335</v>
      </c>
    </row>
    <row r="743" spans="1:22" x14ac:dyDescent="0.35">
      <c r="A743" s="70">
        <f t="shared" si="20"/>
        <v>724</v>
      </c>
      <c r="B743" s="170">
        <v>7342437.6228742748</v>
      </c>
      <c r="U743" s="145">
        <v>723</v>
      </c>
      <c r="V743" s="145">
        <v>3223247.1439863518</v>
      </c>
    </row>
    <row r="744" spans="1:22" x14ac:dyDescent="0.35">
      <c r="A744" s="70">
        <f t="shared" si="20"/>
        <v>725</v>
      </c>
      <c r="B744" s="170">
        <v>7342437.6228742748</v>
      </c>
      <c r="U744" s="145">
        <v>724</v>
      </c>
      <c r="V744" s="145">
        <v>6999789.8261936307</v>
      </c>
    </row>
    <row r="745" spans="1:22" x14ac:dyDescent="0.35">
      <c r="A745" s="70">
        <f t="shared" si="20"/>
        <v>726</v>
      </c>
      <c r="B745" s="170">
        <v>7342437.6228742748</v>
      </c>
      <c r="U745" s="145">
        <v>725</v>
      </c>
      <c r="V745" s="145">
        <v>-16004443.718947662</v>
      </c>
    </row>
    <row r="746" spans="1:22" x14ac:dyDescent="0.35">
      <c r="A746" s="70">
        <f t="shared" si="20"/>
        <v>727</v>
      </c>
      <c r="B746" s="170">
        <v>7342437.6228742748</v>
      </c>
      <c r="U746" s="145">
        <v>726</v>
      </c>
      <c r="V746" s="145">
        <v>-44895258.488918327</v>
      </c>
    </row>
    <row r="747" spans="1:22" x14ac:dyDescent="0.35">
      <c r="A747" s="70">
        <f t="shared" si="20"/>
        <v>728</v>
      </c>
      <c r="B747" s="170">
        <v>7342437.6228742748</v>
      </c>
      <c r="U747" s="145">
        <v>727</v>
      </c>
      <c r="V747" s="145">
        <v>22727032.604161754</v>
      </c>
    </row>
    <row r="748" spans="1:22" x14ac:dyDescent="0.35">
      <c r="A748" s="70">
        <f t="shared" si="20"/>
        <v>729</v>
      </c>
      <c r="B748" s="170">
        <v>7342437.6228742748</v>
      </c>
      <c r="U748" s="145">
        <v>728</v>
      </c>
      <c r="V748" s="145">
        <v>-16065920.422273234</v>
      </c>
    </row>
    <row r="749" spans="1:22" x14ac:dyDescent="0.35">
      <c r="A749" s="70">
        <f t="shared" si="20"/>
        <v>730</v>
      </c>
      <c r="B749" s="170">
        <v>7342437.6228742748</v>
      </c>
      <c r="U749" s="145">
        <v>729</v>
      </c>
      <c r="V749" s="145">
        <v>11067340.112077028</v>
      </c>
    </row>
    <row r="750" spans="1:22" x14ac:dyDescent="0.35">
      <c r="A750" s="70">
        <f t="shared" si="20"/>
        <v>731</v>
      </c>
      <c r="B750" s="170">
        <v>7342437.6228742748</v>
      </c>
      <c r="U750" s="145">
        <v>730</v>
      </c>
      <c r="V750" s="145">
        <v>10725949.522715844</v>
      </c>
    </row>
    <row r="751" spans="1:22" x14ac:dyDescent="0.35">
      <c r="A751" s="70">
        <f t="shared" si="20"/>
        <v>732</v>
      </c>
      <c r="B751" s="170">
        <v>7342437.6228742748</v>
      </c>
      <c r="U751" s="145">
        <v>731</v>
      </c>
      <c r="V751" s="145">
        <v>-9754394.8897530045</v>
      </c>
    </row>
    <row r="752" spans="1:22" x14ac:dyDescent="0.35">
      <c r="A752" s="70">
        <f t="shared" si="20"/>
        <v>733</v>
      </c>
      <c r="B752" s="170">
        <v>7342437.6228742748</v>
      </c>
      <c r="U752" s="145">
        <v>732</v>
      </c>
      <c r="V752" s="145">
        <v>-21484680.154007904</v>
      </c>
    </row>
    <row r="753" spans="1:22" x14ac:dyDescent="0.35">
      <c r="A753" s="70">
        <f t="shared" si="20"/>
        <v>734</v>
      </c>
      <c r="B753" s="170">
        <v>7342437.6228742748</v>
      </c>
      <c r="U753" s="145">
        <v>733</v>
      </c>
      <c r="V753" s="145">
        <v>1001840.43602309</v>
      </c>
    </row>
    <row r="754" spans="1:22" x14ac:dyDescent="0.35">
      <c r="A754" s="70">
        <f t="shared" si="20"/>
        <v>735</v>
      </c>
      <c r="B754" s="170">
        <v>7342437.6228742748</v>
      </c>
      <c r="U754" s="145">
        <v>734</v>
      </c>
      <c r="V754" s="145">
        <v>-4574390.4637011923</v>
      </c>
    </row>
    <row r="755" spans="1:22" x14ac:dyDescent="0.35">
      <c r="A755" s="70">
        <f t="shared" si="20"/>
        <v>736</v>
      </c>
      <c r="B755" s="170">
        <v>7342437.6228742748</v>
      </c>
      <c r="U755" s="145">
        <v>735</v>
      </c>
      <c r="V755" s="145">
        <v>-4796114.4863455966</v>
      </c>
    </row>
    <row r="756" spans="1:22" x14ac:dyDescent="0.35">
      <c r="A756" s="70">
        <f t="shared" si="20"/>
        <v>737</v>
      </c>
      <c r="B756" s="170">
        <v>7342437.6228742748</v>
      </c>
      <c r="U756" s="145">
        <v>736</v>
      </c>
      <c r="V756" s="145">
        <v>27129796.061072096</v>
      </c>
    </row>
    <row r="757" spans="1:22" x14ac:dyDescent="0.35">
      <c r="A757" s="70">
        <f t="shared" si="20"/>
        <v>738</v>
      </c>
      <c r="B757" s="170">
        <v>7342437.6228742748</v>
      </c>
      <c r="U757" s="145">
        <v>737</v>
      </c>
      <c r="V757" s="145">
        <v>-5981524.3637534548</v>
      </c>
    </row>
    <row r="758" spans="1:22" x14ac:dyDescent="0.35">
      <c r="A758" s="70">
        <f t="shared" si="20"/>
        <v>739</v>
      </c>
      <c r="B758" s="170">
        <v>7342437.6228742748</v>
      </c>
      <c r="U758" s="145">
        <v>738</v>
      </c>
      <c r="V758" s="145">
        <v>-13797454.982444327</v>
      </c>
    </row>
    <row r="759" spans="1:22" x14ac:dyDescent="0.35">
      <c r="A759" s="70">
        <f t="shared" si="20"/>
        <v>740</v>
      </c>
      <c r="B759" s="170">
        <v>7342437.6228742748</v>
      </c>
      <c r="U759" s="145">
        <v>739</v>
      </c>
      <c r="V759" s="145">
        <v>-26408174.745923866</v>
      </c>
    </row>
    <row r="760" spans="1:22" x14ac:dyDescent="0.35">
      <c r="A760" s="70">
        <f t="shared" si="20"/>
        <v>741</v>
      </c>
      <c r="B760" s="170">
        <v>7342437.6228742748</v>
      </c>
      <c r="U760" s="145">
        <v>740</v>
      </c>
      <c r="V760" s="145">
        <v>2586208.4397786893</v>
      </c>
    </row>
    <row r="761" spans="1:22" x14ac:dyDescent="0.35">
      <c r="A761" s="70">
        <f t="shared" si="20"/>
        <v>742</v>
      </c>
      <c r="B761" s="170">
        <v>7342437.6228742748</v>
      </c>
      <c r="U761" s="145">
        <v>741</v>
      </c>
      <c r="V761" s="145">
        <v>-6728646.063741751</v>
      </c>
    </row>
    <row r="762" spans="1:22" x14ac:dyDescent="0.35">
      <c r="A762" s="70">
        <f t="shared" si="20"/>
        <v>743</v>
      </c>
      <c r="B762" s="170">
        <v>7342437.6228742748</v>
      </c>
      <c r="U762" s="145">
        <v>742</v>
      </c>
      <c r="V762" s="145">
        <v>-10596778.664683428</v>
      </c>
    </row>
    <row r="763" spans="1:22" x14ac:dyDescent="0.35">
      <c r="A763" s="70">
        <f t="shared" si="20"/>
        <v>744</v>
      </c>
      <c r="B763" s="170">
        <v>7342437.6228742748</v>
      </c>
      <c r="U763" s="145">
        <v>743</v>
      </c>
      <c r="V763" s="145">
        <v>-25863520.117500201</v>
      </c>
    </row>
    <row r="764" spans="1:22" x14ac:dyDescent="0.35">
      <c r="A764" s="70">
        <f t="shared" si="20"/>
        <v>745</v>
      </c>
      <c r="B764" s="170">
        <v>7342437.6228742748</v>
      </c>
      <c r="U764" s="145">
        <v>744</v>
      </c>
      <c r="V764" s="145">
        <v>9061057.5105153807</v>
      </c>
    </row>
    <row r="765" spans="1:22" x14ac:dyDescent="0.35">
      <c r="A765" s="70">
        <f t="shared" si="20"/>
        <v>746</v>
      </c>
      <c r="B765" s="170">
        <v>7342437.6228742748</v>
      </c>
      <c r="U765" s="145">
        <v>745</v>
      </c>
      <c r="V765" s="145">
        <v>13234437.166928422</v>
      </c>
    </row>
    <row r="766" spans="1:22" x14ac:dyDescent="0.35">
      <c r="A766" s="70">
        <f t="shared" si="20"/>
        <v>747</v>
      </c>
      <c r="B766" s="170">
        <v>7342437.6228742748</v>
      </c>
      <c r="U766" s="145">
        <v>746</v>
      </c>
      <c r="V766" s="145">
        <v>-25116199.703339729</v>
      </c>
    </row>
    <row r="767" spans="1:22" x14ac:dyDescent="0.35">
      <c r="A767" s="70">
        <f t="shared" si="20"/>
        <v>748</v>
      </c>
      <c r="B767" s="170">
        <v>7342437.6228742748</v>
      </c>
      <c r="U767" s="145">
        <v>747</v>
      </c>
      <c r="V767" s="145">
        <v>-24081951.026221588</v>
      </c>
    </row>
    <row r="768" spans="1:22" x14ac:dyDescent="0.35">
      <c r="A768" s="70">
        <f t="shared" si="20"/>
        <v>749</v>
      </c>
      <c r="B768" s="170">
        <v>7342437.6228742748</v>
      </c>
      <c r="U768" s="145">
        <v>748</v>
      </c>
      <c r="V768" s="145">
        <v>-5909925.7908969242</v>
      </c>
    </row>
    <row r="769" spans="1:22" x14ac:dyDescent="0.35">
      <c r="A769" s="70">
        <f t="shared" si="20"/>
        <v>750</v>
      </c>
      <c r="B769" s="170">
        <v>7342437.6228742748</v>
      </c>
      <c r="U769" s="145">
        <v>749</v>
      </c>
      <c r="V769" s="145">
        <v>1834703.7474770062</v>
      </c>
    </row>
    <row r="770" spans="1:22" x14ac:dyDescent="0.35">
      <c r="A770" s="70">
        <f t="shared" si="20"/>
        <v>751</v>
      </c>
      <c r="B770" s="170">
        <v>7342437.6228742748</v>
      </c>
      <c r="U770" s="145">
        <v>750</v>
      </c>
      <c r="V770" s="145">
        <v>-12338759.912214754</v>
      </c>
    </row>
    <row r="771" spans="1:22" x14ac:dyDescent="0.35">
      <c r="A771" s="70">
        <f t="shared" si="20"/>
        <v>752</v>
      </c>
      <c r="B771" s="170">
        <v>7342437.6228742748</v>
      </c>
      <c r="U771" s="145">
        <v>751</v>
      </c>
      <c r="V771" s="145">
        <v>-262736.15978972614</v>
      </c>
    </row>
    <row r="772" spans="1:22" x14ac:dyDescent="0.35">
      <c r="A772" s="70">
        <f t="shared" si="20"/>
        <v>753</v>
      </c>
      <c r="B772" s="170">
        <v>7342437.6228742748</v>
      </c>
      <c r="U772" s="145">
        <v>752</v>
      </c>
      <c r="V772" s="145">
        <v>-10359850.623056281</v>
      </c>
    </row>
    <row r="773" spans="1:22" x14ac:dyDescent="0.35">
      <c r="A773" s="70">
        <f t="shared" si="20"/>
        <v>754</v>
      </c>
      <c r="B773" s="170">
        <v>7342437.6228742748</v>
      </c>
      <c r="U773" s="145">
        <v>753</v>
      </c>
      <c r="V773" s="145">
        <v>-5485411.7081640959</v>
      </c>
    </row>
    <row r="774" spans="1:22" x14ac:dyDescent="0.35">
      <c r="A774" s="70">
        <f t="shared" si="20"/>
        <v>755</v>
      </c>
      <c r="B774" s="170">
        <v>7342437.6228742748</v>
      </c>
      <c r="U774" s="145">
        <v>754</v>
      </c>
      <c r="V774" s="145">
        <v>12766663.890030351</v>
      </c>
    </row>
    <row r="775" spans="1:22" x14ac:dyDescent="0.35">
      <c r="A775" s="70">
        <f t="shared" si="20"/>
        <v>756</v>
      </c>
      <c r="B775" s="170">
        <v>7342437.6228742748</v>
      </c>
      <c r="U775" s="145">
        <v>755</v>
      </c>
      <c r="V775" s="145">
        <v>3437596.1373841166</v>
      </c>
    </row>
    <row r="776" spans="1:22" x14ac:dyDescent="0.35">
      <c r="A776" s="70">
        <f t="shared" si="20"/>
        <v>757</v>
      </c>
      <c r="B776" s="170">
        <v>7342437.6228742748</v>
      </c>
      <c r="U776" s="145">
        <v>756</v>
      </c>
      <c r="V776" s="145">
        <v>-8130091.4066041447</v>
      </c>
    </row>
    <row r="777" spans="1:22" x14ac:dyDescent="0.35">
      <c r="A777" s="70">
        <f t="shared" si="20"/>
        <v>758</v>
      </c>
      <c r="B777" s="170">
        <v>7342437.6228742748</v>
      </c>
      <c r="U777" s="145">
        <v>757</v>
      </c>
      <c r="V777" s="145">
        <v>-16208901.253987197</v>
      </c>
    </row>
    <row r="778" spans="1:22" x14ac:dyDescent="0.35">
      <c r="A778" s="70">
        <f t="shared" si="20"/>
        <v>759</v>
      </c>
      <c r="B778" s="170">
        <v>7342437.6228742748</v>
      </c>
      <c r="U778" s="145">
        <v>758</v>
      </c>
      <c r="V778" s="145">
        <v>4610088.2598127984</v>
      </c>
    </row>
    <row r="779" spans="1:22" x14ac:dyDescent="0.35">
      <c r="A779" s="70">
        <f t="shared" si="20"/>
        <v>760</v>
      </c>
      <c r="B779" s="170">
        <v>7342437.6228742748</v>
      </c>
      <c r="U779" s="145">
        <v>759</v>
      </c>
      <c r="V779" s="145">
        <v>9871050.8765261248</v>
      </c>
    </row>
    <row r="780" spans="1:22" x14ac:dyDescent="0.35">
      <c r="A780" s="70">
        <f t="shared" si="20"/>
        <v>761</v>
      </c>
      <c r="B780" s="170">
        <v>7342437.6228742748</v>
      </c>
      <c r="U780" s="145">
        <v>760</v>
      </c>
      <c r="V780" s="145">
        <v>-22158752.039530542</v>
      </c>
    </row>
    <row r="781" spans="1:22" x14ac:dyDescent="0.35">
      <c r="A781" s="70">
        <f t="shared" si="20"/>
        <v>762</v>
      </c>
      <c r="B781" s="170">
        <v>7342437.6228742748</v>
      </c>
      <c r="U781" s="145">
        <v>761</v>
      </c>
      <c r="V781" s="145">
        <v>-20608750.815484472</v>
      </c>
    </row>
    <row r="782" spans="1:22" x14ac:dyDescent="0.35">
      <c r="A782" s="70">
        <f t="shared" si="20"/>
        <v>763</v>
      </c>
      <c r="B782" s="170">
        <v>7342437.6228742748</v>
      </c>
      <c r="U782" s="145">
        <v>762</v>
      </c>
      <c r="V782" s="145">
        <v>1068028.3250515424</v>
      </c>
    </row>
    <row r="783" spans="1:22" x14ac:dyDescent="0.35">
      <c r="A783" s="70">
        <f t="shared" si="20"/>
        <v>764</v>
      </c>
      <c r="B783" s="170">
        <v>7342437.6228742748</v>
      </c>
      <c r="U783" s="145">
        <v>763</v>
      </c>
      <c r="V783" s="145">
        <v>-8108257.1269299872</v>
      </c>
    </row>
    <row r="784" spans="1:22" x14ac:dyDescent="0.35">
      <c r="A784" s="70">
        <f t="shared" si="20"/>
        <v>765</v>
      </c>
      <c r="B784" s="170">
        <v>7342437.6228742748</v>
      </c>
      <c r="U784" s="145">
        <v>764</v>
      </c>
      <c r="V784" s="145">
        <v>8070689.7951655835</v>
      </c>
    </row>
    <row r="785" spans="1:22" x14ac:dyDescent="0.35">
      <c r="A785" s="70">
        <f t="shared" si="20"/>
        <v>766</v>
      </c>
      <c r="B785" s="170">
        <v>7342437.6228742748</v>
      </c>
      <c r="U785" s="145">
        <v>765</v>
      </c>
      <c r="V785" s="145">
        <v>1133979.161923904</v>
      </c>
    </row>
    <row r="786" spans="1:22" x14ac:dyDescent="0.35">
      <c r="A786" s="70">
        <f t="shared" si="20"/>
        <v>767</v>
      </c>
      <c r="B786" s="170">
        <v>7342437.6228742748</v>
      </c>
      <c r="U786" s="145">
        <v>766</v>
      </c>
      <c r="V786" s="145">
        <v>-8146460.2377511989</v>
      </c>
    </row>
    <row r="787" spans="1:22" x14ac:dyDescent="0.35">
      <c r="A787" s="70">
        <f t="shared" si="20"/>
        <v>768</v>
      </c>
      <c r="B787" s="170">
        <v>7342437.6228742748</v>
      </c>
      <c r="U787" s="145">
        <v>767</v>
      </c>
      <c r="V787" s="145">
        <v>14896205.433881342</v>
      </c>
    </row>
    <row r="788" spans="1:22" x14ac:dyDescent="0.35">
      <c r="A788" s="70">
        <f t="shared" si="20"/>
        <v>769</v>
      </c>
      <c r="B788" s="170">
        <v>7342437.6228742748</v>
      </c>
      <c r="U788" s="145">
        <v>768</v>
      </c>
      <c r="V788" s="145">
        <v>-6226141.1236005574</v>
      </c>
    </row>
    <row r="789" spans="1:22" x14ac:dyDescent="0.35">
      <c r="A789" s="70">
        <f t="shared" si="20"/>
        <v>770</v>
      </c>
      <c r="B789" s="170">
        <v>7342437.6228742748</v>
      </c>
      <c r="U789" s="145">
        <v>769</v>
      </c>
      <c r="V789" s="145">
        <v>-13079662.27825113</v>
      </c>
    </row>
    <row r="790" spans="1:22" x14ac:dyDescent="0.35">
      <c r="A790" s="70">
        <f t="shared" ref="A790:A853" si="21">A789+1</f>
        <v>771</v>
      </c>
      <c r="B790" s="170">
        <v>7342437.6228742748</v>
      </c>
      <c r="U790" s="145">
        <v>770</v>
      </c>
      <c r="V790" s="145">
        <v>-8273621.578608606</v>
      </c>
    </row>
    <row r="791" spans="1:22" x14ac:dyDescent="0.35">
      <c r="A791" s="70">
        <f t="shared" si="21"/>
        <v>772</v>
      </c>
      <c r="B791" s="170">
        <v>7342437.6228742748</v>
      </c>
      <c r="U791" s="145">
        <v>771</v>
      </c>
      <c r="V791" s="145">
        <v>12250298.408513114</v>
      </c>
    </row>
    <row r="792" spans="1:22" x14ac:dyDescent="0.35">
      <c r="A792" s="70">
        <f t="shared" si="21"/>
        <v>773</v>
      </c>
      <c r="B792" s="170">
        <v>7342437.6228742748</v>
      </c>
      <c r="U792" s="145">
        <v>772</v>
      </c>
      <c r="V792" s="145">
        <v>-11330476.351576634</v>
      </c>
    </row>
    <row r="793" spans="1:22" x14ac:dyDescent="0.35">
      <c r="A793" s="70">
        <f t="shared" si="21"/>
        <v>774</v>
      </c>
      <c r="B793" s="170">
        <v>7342437.6228742748</v>
      </c>
      <c r="U793" s="145">
        <v>773</v>
      </c>
      <c r="V793" s="145">
        <v>-27789541.822311632</v>
      </c>
    </row>
    <row r="794" spans="1:22" x14ac:dyDescent="0.35">
      <c r="A794" s="70">
        <f t="shared" si="21"/>
        <v>775</v>
      </c>
      <c r="B794" s="170">
        <v>7342437.6228742748</v>
      </c>
      <c r="U794" s="145">
        <v>774</v>
      </c>
      <c r="V794" s="145">
        <v>22026701.514453407</v>
      </c>
    </row>
    <row r="795" spans="1:22" x14ac:dyDescent="0.35">
      <c r="A795" s="70">
        <f t="shared" si="21"/>
        <v>776</v>
      </c>
      <c r="B795" s="170">
        <v>7342437.6228742748</v>
      </c>
      <c r="U795" s="145">
        <v>775</v>
      </c>
      <c r="V795" s="145">
        <v>20382207.884266347</v>
      </c>
    </row>
    <row r="796" spans="1:22" x14ac:dyDescent="0.35">
      <c r="A796" s="70">
        <f t="shared" si="21"/>
        <v>777</v>
      </c>
      <c r="B796" s="170">
        <v>7342437.6228742748</v>
      </c>
      <c r="U796" s="145">
        <v>776</v>
      </c>
      <c r="V796" s="145">
        <v>21008375.101965722</v>
      </c>
    </row>
    <row r="797" spans="1:22" x14ac:dyDescent="0.35">
      <c r="A797" s="70">
        <f t="shared" si="21"/>
        <v>778</v>
      </c>
      <c r="B797" s="170">
        <v>7342437.6228742748</v>
      </c>
      <c r="U797" s="145">
        <v>777</v>
      </c>
      <c r="V797" s="145">
        <v>-8615878.9658321254</v>
      </c>
    </row>
    <row r="798" spans="1:22" x14ac:dyDescent="0.35">
      <c r="A798" s="70">
        <f t="shared" si="21"/>
        <v>779</v>
      </c>
      <c r="B798" s="170">
        <v>7342437.6228742748</v>
      </c>
      <c r="U798" s="145">
        <v>778</v>
      </c>
      <c r="V798" s="145">
        <v>-9206110.5220686719</v>
      </c>
    </row>
    <row r="799" spans="1:22" x14ac:dyDescent="0.35">
      <c r="A799" s="70">
        <f t="shared" si="21"/>
        <v>780</v>
      </c>
      <c r="B799" s="170">
        <v>7342437.6228742748</v>
      </c>
      <c r="U799" s="145">
        <v>779</v>
      </c>
      <c r="V799" s="145">
        <v>34323484.290587187</v>
      </c>
    </row>
    <row r="800" spans="1:22" x14ac:dyDescent="0.35">
      <c r="A800" s="70">
        <f t="shared" si="21"/>
        <v>781</v>
      </c>
      <c r="B800" s="170">
        <v>7342437.6228742748</v>
      </c>
      <c r="U800" s="145">
        <v>780</v>
      </c>
      <c r="V800" s="145">
        <v>39260652.4889272</v>
      </c>
    </row>
    <row r="801" spans="1:22" x14ac:dyDescent="0.35">
      <c r="A801" s="70">
        <f t="shared" si="21"/>
        <v>782</v>
      </c>
      <c r="B801" s="170">
        <v>7342437.6228742748</v>
      </c>
      <c r="U801" s="145">
        <v>781</v>
      </c>
      <c r="V801" s="145">
        <v>-23603827.050023261</v>
      </c>
    </row>
    <row r="802" spans="1:22" x14ac:dyDescent="0.35">
      <c r="A802" s="70">
        <f t="shared" si="21"/>
        <v>783</v>
      </c>
      <c r="B802" s="170">
        <v>7342437.6228742748</v>
      </c>
      <c r="U802" s="145">
        <v>782</v>
      </c>
      <c r="V802" s="145">
        <v>12393159.696091563</v>
      </c>
    </row>
    <row r="803" spans="1:22" x14ac:dyDescent="0.35">
      <c r="A803" s="70">
        <f t="shared" si="21"/>
        <v>784</v>
      </c>
      <c r="B803" s="170">
        <v>7342437.6228742748</v>
      </c>
      <c r="U803" s="145">
        <v>783</v>
      </c>
      <c r="V803" s="145">
        <v>-23655735.256277893</v>
      </c>
    </row>
    <row r="804" spans="1:22" x14ac:dyDescent="0.35">
      <c r="A804" s="70">
        <f t="shared" si="21"/>
        <v>785</v>
      </c>
      <c r="B804" s="170">
        <v>7342437.6228742748</v>
      </c>
      <c r="U804" s="145">
        <v>784</v>
      </c>
      <c r="V804" s="145">
        <v>22964855.458675019</v>
      </c>
    </row>
    <row r="805" spans="1:22" x14ac:dyDescent="0.35">
      <c r="A805" s="70">
        <f t="shared" si="21"/>
        <v>786</v>
      </c>
      <c r="B805" s="170">
        <v>7342437.6228742748</v>
      </c>
      <c r="U805" s="145">
        <v>785</v>
      </c>
      <c r="V805" s="145">
        <v>-2704171.9324683547</v>
      </c>
    </row>
    <row r="806" spans="1:22" x14ac:dyDescent="0.35">
      <c r="A806" s="70">
        <f t="shared" si="21"/>
        <v>787</v>
      </c>
      <c r="B806" s="170">
        <v>7342437.6228742748</v>
      </c>
      <c r="U806" s="145">
        <v>786</v>
      </c>
      <c r="V806" s="145">
        <v>-9933154.792885663</v>
      </c>
    </row>
    <row r="807" spans="1:22" x14ac:dyDescent="0.35">
      <c r="A807" s="70">
        <f t="shared" si="21"/>
        <v>788</v>
      </c>
      <c r="B807" s="170">
        <v>7342437.6228742748</v>
      </c>
      <c r="U807" s="145">
        <v>787</v>
      </c>
      <c r="V807" s="145">
        <v>-16755182.14137991</v>
      </c>
    </row>
    <row r="808" spans="1:22" x14ac:dyDescent="0.35">
      <c r="A808" s="70">
        <f t="shared" si="21"/>
        <v>789</v>
      </c>
      <c r="B808" s="170">
        <v>7342437.6228742748</v>
      </c>
      <c r="U808" s="145">
        <v>788</v>
      </c>
      <c r="V808" s="145">
        <v>-3760270.1257915273</v>
      </c>
    </row>
    <row r="809" spans="1:22" x14ac:dyDescent="0.35">
      <c r="A809" s="70">
        <f t="shared" si="21"/>
        <v>790</v>
      </c>
      <c r="B809" s="170">
        <v>7342437.6228742748</v>
      </c>
      <c r="U809" s="145">
        <v>789</v>
      </c>
      <c r="V809" s="145">
        <v>3271855.8827540874</v>
      </c>
    </row>
    <row r="810" spans="1:22" x14ac:dyDescent="0.35">
      <c r="A810" s="70">
        <f t="shared" si="21"/>
        <v>791</v>
      </c>
      <c r="B810" s="170">
        <v>7342437.6228742748</v>
      </c>
      <c r="U810" s="145">
        <v>790</v>
      </c>
      <c r="V810" s="145">
        <v>-7499588.3211569153</v>
      </c>
    </row>
    <row r="811" spans="1:22" x14ac:dyDescent="0.35">
      <c r="A811" s="70">
        <f t="shared" si="21"/>
        <v>792</v>
      </c>
      <c r="B811" s="170">
        <v>7342437.6228742748</v>
      </c>
      <c r="U811" s="145">
        <v>791</v>
      </c>
      <c r="V811" s="145">
        <v>-18312217.555022743</v>
      </c>
    </row>
    <row r="812" spans="1:22" x14ac:dyDescent="0.35">
      <c r="A812" s="70">
        <f t="shared" si="21"/>
        <v>793</v>
      </c>
      <c r="B812" s="170">
        <v>7342437.6228742748</v>
      </c>
      <c r="U812" s="145">
        <v>792</v>
      </c>
      <c r="V812" s="145">
        <v>530487.25255380571</v>
      </c>
    </row>
    <row r="813" spans="1:22" x14ac:dyDescent="0.35">
      <c r="A813" s="70">
        <f t="shared" si="21"/>
        <v>794</v>
      </c>
      <c r="B813" s="170">
        <v>7342437.6228742748</v>
      </c>
      <c r="U813" s="145">
        <v>793</v>
      </c>
      <c r="V813" s="145">
        <v>-6275901.6080453806</v>
      </c>
    </row>
    <row r="814" spans="1:22" x14ac:dyDescent="0.35">
      <c r="A814" s="70">
        <f t="shared" si="21"/>
        <v>795</v>
      </c>
      <c r="B814" s="170">
        <v>7342437.6228742748</v>
      </c>
      <c r="U814" s="145">
        <v>794</v>
      </c>
      <c r="V814" s="145">
        <v>-6114315.6085668691</v>
      </c>
    </row>
    <row r="815" spans="1:22" x14ac:dyDescent="0.35">
      <c r="A815" s="70">
        <f t="shared" si="21"/>
        <v>796</v>
      </c>
      <c r="B815" s="170">
        <v>7342437.6228742748</v>
      </c>
      <c r="U815" s="145">
        <v>795</v>
      </c>
      <c r="V815" s="145">
        <v>2126737.6247369945</v>
      </c>
    </row>
    <row r="816" spans="1:22" x14ac:dyDescent="0.35">
      <c r="A816" s="70">
        <f t="shared" si="21"/>
        <v>797</v>
      </c>
      <c r="B816" s="170">
        <v>7342437.6228742748</v>
      </c>
      <c r="U816" s="145">
        <v>796</v>
      </c>
      <c r="V816" s="145">
        <v>3624811.625990469</v>
      </c>
    </row>
    <row r="817" spans="1:22" x14ac:dyDescent="0.35">
      <c r="A817" s="70">
        <f t="shared" si="21"/>
        <v>798</v>
      </c>
      <c r="B817" s="170">
        <v>7342437.6228742748</v>
      </c>
      <c r="U817" s="145">
        <v>797</v>
      </c>
      <c r="V817" s="145">
        <v>-12042350.808226418</v>
      </c>
    </row>
    <row r="818" spans="1:22" x14ac:dyDescent="0.35">
      <c r="A818" s="70">
        <f t="shared" si="21"/>
        <v>799</v>
      </c>
      <c r="B818" s="170">
        <v>7342437.6228742748</v>
      </c>
      <c r="U818" s="145">
        <v>798</v>
      </c>
      <c r="V818" s="145">
        <v>1373542.2926081978</v>
      </c>
    </row>
    <row r="819" spans="1:22" x14ac:dyDescent="0.35">
      <c r="A819" s="70">
        <f t="shared" si="21"/>
        <v>800</v>
      </c>
      <c r="B819" s="170">
        <v>7342437.6228742748</v>
      </c>
      <c r="U819" s="145">
        <v>799</v>
      </c>
      <c r="V819" s="145">
        <v>-9995744.098021863</v>
      </c>
    </row>
    <row r="820" spans="1:22" x14ac:dyDescent="0.35">
      <c r="A820" s="70">
        <f t="shared" si="21"/>
        <v>801</v>
      </c>
      <c r="B820" s="170">
        <v>7342437.6228742748</v>
      </c>
      <c r="U820" s="145">
        <v>800</v>
      </c>
      <c r="V820" s="145">
        <v>4831084.9269829504</v>
      </c>
    </row>
    <row r="821" spans="1:22" x14ac:dyDescent="0.35">
      <c r="A821" s="70">
        <f t="shared" si="21"/>
        <v>802</v>
      </c>
      <c r="B821" s="170">
        <v>7342437.6228742748</v>
      </c>
      <c r="U821" s="145">
        <v>801</v>
      </c>
      <c r="V821" s="145">
        <v>24380471.763835035</v>
      </c>
    </row>
    <row r="822" spans="1:22" x14ac:dyDescent="0.35">
      <c r="A822" s="70">
        <f t="shared" si="21"/>
        <v>803</v>
      </c>
      <c r="B822" s="170">
        <v>7342437.6228742748</v>
      </c>
      <c r="U822" s="145">
        <v>802</v>
      </c>
      <c r="V822" s="145">
        <v>23014519.846528873</v>
      </c>
    </row>
    <row r="823" spans="1:22" x14ac:dyDescent="0.35">
      <c r="A823" s="70">
        <f t="shared" si="21"/>
        <v>804</v>
      </c>
      <c r="B823" s="170">
        <v>7342437.6228742748</v>
      </c>
      <c r="U823" s="145">
        <v>803</v>
      </c>
      <c r="V823" s="145">
        <v>6335832.1074972935</v>
      </c>
    </row>
    <row r="824" spans="1:22" x14ac:dyDescent="0.35">
      <c r="A824" s="70">
        <f t="shared" si="21"/>
        <v>805</v>
      </c>
      <c r="B824" s="170">
        <v>7342437.6228742748</v>
      </c>
      <c r="U824" s="145">
        <v>804</v>
      </c>
      <c r="V824" s="145">
        <v>1305296.1831452139</v>
      </c>
    </row>
    <row r="825" spans="1:22" x14ac:dyDescent="0.35">
      <c r="A825" s="70">
        <f t="shared" si="21"/>
        <v>806</v>
      </c>
      <c r="B825" s="170">
        <v>7342437.6228742748</v>
      </c>
      <c r="U825" s="145">
        <v>805</v>
      </c>
      <c r="V825" s="145">
        <v>17051949.147239674</v>
      </c>
    </row>
    <row r="826" spans="1:22" x14ac:dyDescent="0.35">
      <c r="A826" s="70">
        <f t="shared" si="21"/>
        <v>807</v>
      </c>
      <c r="B826" s="170">
        <v>7342437.6228742748</v>
      </c>
      <c r="U826" s="145">
        <v>806</v>
      </c>
      <c r="V826" s="145">
        <v>6131719.9943959676</v>
      </c>
    </row>
    <row r="827" spans="1:22" x14ac:dyDescent="0.35">
      <c r="A827" s="70">
        <f t="shared" si="21"/>
        <v>808</v>
      </c>
      <c r="B827" s="170">
        <v>7342437.6228742748</v>
      </c>
      <c r="U827" s="145">
        <v>807</v>
      </c>
      <c r="V827" s="145">
        <v>314111.37975415215</v>
      </c>
    </row>
    <row r="828" spans="1:22" x14ac:dyDescent="0.35">
      <c r="A828" s="70">
        <f t="shared" si="21"/>
        <v>809</v>
      </c>
      <c r="B828" s="170">
        <v>7342437.6228742748</v>
      </c>
      <c r="U828" s="145">
        <v>808</v>
      </c>
      <c r="V828" s="145">
        <v>-18294544.464182705</v>
      </c>
    </row>
    <row r="829" spans="1:22" x14ac:dyDescent="0.35">
      <c r="A829" s="70">
        <f t="shared" si="21"/>
        <v>810</v>
      </c>
      <c r="B829" s="170">
        <v>7342437.6228742748</v>
      </c>
      <c r="U829" s="145">
        <v>809</v>
      </c>
      <c r="V829" s="145">
        <v>48248694.640210181</v>
      </c>
    </row>
    <row r="830" spans="1:22" x14ac:dyDescent="0.35">
      <c r="A830" s="70">
        <f t="shared" si="21"/>
        <v>811</v>
      </c>
      <c r="B830" s="170">
        <v>7342437.6228742748</v>
      </c>
      <c r="U830" s="145">
        <v>810</v>
      </c>
      <c r="V830" s="145">
        <v>-15384004.078579932</v>
      </c>
    </row>
    <row r="831" spans="1:22" x14ac:dyDescent="0.35">
      <c r="A831" s="70">
        <f t="shared" si="21"/>
        <v>812</v>
      </c>
      <c r="B831" s="170">
        <v>7342437.6228742748</v>
      </c>
      <c r="U831" s="145">
        <v>811</v>
      </c>
      <c r="V831" s="145">
        <v>-7232868.4705572203</v>
      </c>
    </row>
    <row r="832" spans="1:22" x14ac:dyDescent="0.35">
      <c r="A832" s="70">
        <f t="shared" si="21"/>
        <v>813</v>
      </c>
      <c r="B832" s="170">
        <v>7342437.6228742748</v>
      </c>
      <c r="U832" s="145">
        <v>812</v>
      </c>
      <c r="V832" s="145">
        <v>15765007.523571763</v>
      </c>
    </row>
    <row r="833" spans="1:22" x14ac:dyDescent="0.35">
      <c r="A833" s="70">
        <f t="shared" si="21"/>
        <v>814</v>
      </c>
      <c r="B833" s="170">
        <v>7342437.6228742748</v>
      </c>
      <c r="U833" s="145">
        <v>813</v>
      </c>
      <c r="V833" s="145">
        <v>-10255664.430244835</v>
      </c>
    </row>
    <row r="834" spans="1:22" x14ac:dyDescent="0.35">
      <c r="A834" s="70">
        <f t="shared" si="21"/>
        <v>815</v>
      </c>
      <c r="B834" s="170">
        <v>7342437.6228742748</v>
      </c>
      <c r="U834" s="145">
        <v>814</v>
      </c>
      <c r="V834" s="145">
        <v>-2895411.9379594922</v>
      </c>
    </row>
    <row r="835" spans="1:22" x14ac:dyDescent="0.35">
      <c r="A835" s="70">
        <f t="shared" si="21"/>
        <v>816</v>
      </c>
      <c r="B835" s="170">
        <v>7342437.6228742748</v>
      </c>
      <c r="U835" s="145">
        <v>815</v>
      </c>
      <c r="V835" s="145">
        <v>-1404491.2220046706</v>
      </c>
    </row>
    <row r="836" spans="1:22" x14ac:dyDescent="0.35">
      <c r="A836" s="70">
        <f t="shared" si="21"/>
        <v>817</v>
      </c>
      <c r="B836" s="170">
        <v>7342437.6228742748</v>
      </c>
      <c r="U836" s="145">
        <v>816</v>
      </c>
      <c r="V836" s="145">
        <v>11257207.025807142</v>
      </c>
    </row>
    <row r="837" spans="1:22" x14ac:dyDescent="0.35">
      <c r="A837" s="70">
        <f t="shared" si="21"/>
        <v>818</v>
      </c>
      <c r="B837" s="170">
        <v>7342437.6228742748</v>
      </c>
      <c r="U837" s="145">
        <v>817</v>
      </c>
      <c r="V837" s="145">
        <v>46546.347774706781</v>
      </c>
    </row>
    <row r="838" spans="1:22" x14ac:dyDescent="0.35">
      <c r="A838" s="70">
        <f t="shared" si="21"/>
        <v>819</v>
      </c>
      <c r="B838" s="170">
        <v>7342437.6228742748</v>
      </c>
      <c r="U838" s="145">
        <v>818</v>
      </c>
      <c r="V838" s="145">
        <v>12079071.393845864</v>
      </c>
    </row>
    <row r="839" spans="1:22" x14ac:dyDescent="0.35">
      <c r="A839" s="70">
        <f t="shared" si="21"/>
        <v>820</v>
      </c>
      <c r="B839" s="170">
        <v>7342437.6228742748</v>
      </c>
      <c r="U839" s="145">
        <v>819</v>
      </c>
      <c r="V839" s="145">
        <v>3634705.9404473975</v>
      </c>
    </row>
    <row r="840" spans="1:22" x14ac:dyDescent="0.35">
      <c r="A840" s="70">
        <f t="shared" si="21"/>
        <v>821</v>
      </c>
      <c r="B840" s="170">
        <v>7342437.6228742748</v>
      </c>
      <c r="U840" s="145">
        <v>820</v>
      </c>
      <c r="V840" s="145">
        <v>-11749115.466918999</v>
      </c>
    </row>
    <row r="841" spans="1:22" x14ac:dyDescent="0.35">
      <c r="A841" s="70">
        <f t="shared" si="21"/>
        <v>822</v>
      </c>
      <c r="B841" s="170">
        <v>7342437.6228742748</v>
      </c>
      <c r="U841" s="145">
        <v>821</v>
      </c>
      <c r="V841" s="145">
        <v>13098583.148469627</v>
      </c>
    </row>
    <row r="842" spans="1:22" x14ac:dyDescent="0.35">
      <c r="A842" s="70">
        <f t="shared" si="21"/>
        <v>823</v>
      </c>
      <c r="B842" s="170">
        <v>7342437.6228742748</v>
      </c>
      <c r="U842" s="145">
        <v>822</v>
      </c>
      <c r="V842" s="145">
        <v>-12745125.637647888</v>
      </c>
    </row>
    <row r="843" spans="1:22" x14ac:dyDescent="0.35">
      <c r="A843" s="70">
        <f t="shared" si="21"/>
        <v>824</v>
      </c>
      <c r="B843" s="170">
        <v>7342437.6228742748</v>
      </c>
      <c r="U843" s="145">
        <v>823</v>
      </c>
      <c r="V843" s="145">
        <v>-1638595.6051776968</v>
      </c>
    </row>
    <row r="844" spans="1:22" x14ac:dyDescent="0.35">
      <c r="A844" s="70">
        <f t="shared" si="21"/>
        <v>825</v>
      </c>
      <c r="B844" s="170">
        <v>7342437.6228742748</v>
      </c>
      <c r="U844" s="145">
        <v>824</v>
      </c>
      <c r="V844" s="145">
        <v>3274561.758392863</v>
      </c>
    </row>
    <row r="845" spans="1:22" x14ac:dyDescent="0.35">
      <c r="A845" s="70">
        <f t="shared" si="21"/>
        <v>826</v>
      </c>
      <c r="B845" s="170">
        <v>7342437.6228742748</v>
      </c>
      <c r="U845" s="145">
        <v>825</v>
      </c>
      <c r="V845" s="145">
        <v>17583482.937799517</v>
      </c>
    </row>
    <row r="846" spans="1:22" x14ac:dyDescent="0.35">
      <c r="A846" s="70">
        <f t="shared" si="21"/>
        <v>827</v>
      </c>
      <c r="B846" s="170">
        <v>7342437.6228742748</v>
      </c>
      <c r="U846" s="145">
        <v>826</v>
      </c>
      <c r="V846" s="145">
        <v>-10609002.206893902</v>
      </c>
    </row>
    <row r="847" spans="1:22" x14ac:dyDescent="0.35">
      <c r="A847" s="70">
        <f t="shared" si="21"/>
        <v>828</v>
      </c>
      <c r="B847" s="170">
        <v>7342437.6228742748</v>
      </c>
      <c r="U847" s="145">
        <v>827</v>
      </c>
      <c r="V847" s="145">
        <v>13817861.583311848</v>
      </c>
    </row>
    <row r="848" spans="1:22" x14ac:dyDescent="0.35">
      <c r="A848" s="70">
        <f t="shared" si="21"/>
        <v>829</v>
      </c>
      <c r="B848" s="170">
        <v>7342437.6228742748</v>
      </c>
      <c r="U848" s="145">
        <v>828</v>
      </c>
      <c r="V848" s="145">
        <v>32464344.212716207</v>
      </c>
    </row>
    <row r="849" spans="1:22" x14ac:dyDescent="0.35">
      <c r="A849" s="70">
        <f t="shared" si="21"/>
        <v>830</v>
      </c>
      <c r="B849" s="170">
        <v>7342437.6228742748</v>
      </c>
      <c r="U849" s="145">
        <v>829</v>
      </c>
      <c r="V849" s="145">
        <v>1343690.7741057836</v>
      </c>
    </row>
    <row r="850" spans="1:22" x14ac:dyDescent="0.35">
      <c r="A850" s="70">
        <f t="shared" si="21"/>
        <v>831</v>
      </c>
      <c r="B850" s="170">
        <v>7342437.6228742748</v>
      </c>
      <c r="U850" s="145">
        <v>830</v>
      </c>
      <c r="V850" s="145">
        <v>-3674994.7988547422</v>
      </c>
    </row>
    <row r="851" spans="1:22" x14ac:dyDescent="0.35">
      <c r="A851" s="70">
        <f t="shared" si="21"/>
        <v>832</v>
      </c>
      <c r="B851" s="170">
        <v>7342437.6228742748</v>
      </c>
      <c r="U851" s="145">
        <v>831</v>
      </c>
      <c r="V851" s="145">
        <v>20649212.482496891</v>
      </c>
    </row>
    <row r="852" spans="1:22" x14ac:dyDescent="0.35">
      <c r="A852" s="70">
        <f t="shared" si="21"/>
        <v>833</v>
      </c>
      <c r="B852" s="170">
        <v>7342437.6228742748</v>
      </c>
      <c r="U852" s="145">
        <v>832</v>
      </c>
      <c r="V852" s="145">
        <v>-26296733.885760207</v>
      </c>
    </row>
    <row r="853" spans="1:22" x14ac:dyDescent="0.35">
      <c r="A853" s="70">
        <f t="shared" si="21"/>
        <v>834</v>
      </c>
      <c r="B853" s="170">
        <v>7342437.6228742748</v>
      </c>
      <c r="U853" s="145">
        <v>833</v>
      </c>
      <c r="V853" s="145">
        <v>2051334.1733280346</v>
      </c>
    </row>
    <row r="854" spans="1:22" x14ac:dyDescent="0.35">
      <c r="A854" s="70">
        <f t="shared" ref="A854:A917" si="22">A853+1</f>
        <v>835</v>
      </c>
      <c r="B854" s="170">
        <v>7342437.6228742748</v>
      </c>
      <c r="U854" s="145">
        <v>834</v>
      </c>
      <c r="V854" s="145">
        <v>-3766290.3896613456</v>
      </c>
    </row>
    <row r="855" spans="1:22" x14ac:dyDescent="0.35">
      <c r="A855" s="70">
        <f t="shared" si="22"/>
        <v>836</v>
      </c>
      <c r="B855" s="170">
        <v>7342437.6228742748</v>
      </c>
      <c r="U855" s="145">
        <v>835</v>
      </c>
      <c r="V855" s="145">
        <v>7632410.1549462155</v>
      </c>
    </row>
    <row r="856" spans="1:22" x14ac:dyDescent="0.35">
      <c r="A856" s="70">
        <f t="shared" si="22"/>
        <v>837</v>
      </c>
      <c r="B856" s="170">
        <v>7342437.6228742748</v>
      </c>
      <c r="U856" s="145">
        <v>836</v>
      </c>
      <c r="V856" s="145">
        <v>-1263432.5368864276</v>
      </c>
    </row>
    <row r="857" spans="1:22" x14ac:dyDescent="0.35">
      <c r="A857" s="70">
        <f t="shared" si="22"/>
        <v>838</v>
      </c>
      <c r="B857" s="170">
        <v>7342437.6228742748</v>
      </c>
      <c r="U857" s="145">
        <v>837</v>
      </c>
      <c r="V857" s="145">
        <v>10933246.283089191</v>
      </c>
    </row>
    <row r="858" spans="1:22" x14ac:dyDescent="0.35">
      <c r="A858" s="70">
        <f t="shared" si="22"/>
        <v>839</v>
      </c>
      <c r="B858" s="170">
        <v>7342437.6228742748</v>
      </c>
      <c r="U858" s="145">
        <v>838</v>
      </c>
      <c r="V858" s="145">
        <v>13310256.894002292</v>
      </c>
    </row>
    <row r="859" spans="1:22" x14ac:dyDescent="0.35">
      <c r="A859" s="70">
        <f t="shared" si="22"/>
        <v>840</v>
      </c>
      <c r="B859" s="170">
        <v>7342437.6228742748</v>
      </c>
      <c r="U859" s="145">
        <v>839</v>
      </c>
      <c r="V859" s="145">
        <v>1222787.1457193419</v>
      </c>
    </row>
    <row r="860" spans="1:22" x14ac:dyDescent="0.35">
      <c r="A860" s="70">
        <f t="shared" si="22"/>
        <v>841</v>
      </c>
      <c r="B860" s="170">
        <v>7342437.6228742748</v>
      </c>
      <c r="U860" s="145">
        <v>840</v>
      </c>
      <c r="V860" s="145">
        <v>-13559126.555995617</v>
      </c>
    </row>
    <row r="861" spans="1:22" x14ac:dyDescent="0.35">
      <c r="A861" s="70">
        <f t="shared" si="22"/>
        <v>842</v>
      </c>
      <c r="B861" s="170">
        <v>7342437.6228742748</v>
      </c>
      <c r="U861" s="145">
        <v>841</v>
      </c>
      <c r="V861" s="145">
        <v>-12080752.346368954</v>
      </c>
    </row>
    <row r="862" spans="1:22" x14ac:dyDescent="0.35">
      <c r="A862" s="70">
        <f t="shared" si="22"/>
        <v>843</v>
      </c>
      <c r="B862" s="170">
        <v>7342437.6228742748</v>
      </c>
      <c r="U862" s="145">
        <v>842</v>
      </c>
      <c r="V862" s="145">
        <v>-13579201.011488019</v>
      </c>
    </row>
    <row r="863" spans="1:22" x14ac:dyDescent="0.35">
      <c r="A863" s="70">
        <f t="shared" si="22"/>
        <v>844</v>
      </c>
      <c r="B863" s="170">
        <v>7342437.6228742748</v>
      </c>
      <c r="U863" s="145">
        <v>843</v>
      </c>
      <c r="V863" s="145">
        <v>-8036377.6256410759</v>
      </c>
    </row>
    <row r="864" spans="1:22" x14ac:dyDescent="0.35">
      <c r="A864" s="70">
        <f t="shared" si="22"/>
        <v>845</v>
      </c>
      <c r="B864" s="170">
        <v>7342437.6228742748</v>
      </c>
      <c r="U864" s="145">
        <v>844</v>
      </c>
      <c r="V864" s="145">
        <v>-12898420.569107236</v>
      </c>
    </row>
    <row r="865" spans="1:22" x14ac:dyDescent="0.35">
      <c r="A865" s="70">
        <f t="shared" si="22"/>
        <v>846</v>
      </c>
      <c r="B865" s="170">
        <v>7342437.6228742748</v>
      </c>
      <c r="U865" s="145">
        <v>845</v>
      </c>
      <c r="V865" s="145">
        <v>1775391.1177212372</v>
      </c>
    </row>
    <row r="866" spans="1:22" x14ac:dyDescent="0.35">
      <c r="A866" s="70">
        <f t="shared" si="22"/>
        <v>847</v>
      </c>
      <c r="B866" s="170">
        <v>7342437.6228742748</v>
      </c>
      <c r="U866" s="145">
        <v>846</v>
      </c>
      <c r="V866" s="145">
        <v>11781966.216150291</v>
      </c>
    </row>
    <row r="867" spans="1:22" x14ac:dyDescent="0.35">
      <c r="A867" s="70">
        <f t="shared" si="22"/>
        <v>848</v>
      </c>
      <c r="B867" s="170">
        <v>7342437.6228742748</v>
      </c>
      <c r="U867" s="145">
        <v>847</v>
      </c>
      <c r="V867" s="145">
        <v>-7558322.8952377588</v>
      </c>
    </row>
    <row r="868" spans="1:22" x14ac:dyDescent="0.35">
      <c r="A868" s="70">
        <f t="shared" si="22"/>
        <v>849</v>
      </c>
      <c r="B868" s="170">
        <v>7342437.6228742748</v>
      </c>
      <c r="U868" s="145">
        <v>848</v>
      </c>
      <c r="V868" s="145">
        <v>-17319144.14555515</v>
      </c>
    </row>
    <row r="869" spans="1:22" x14ac:dyDescent="0.35">
      <c r="A869" s="70">
        <f t="shared" si="22"/>
        <v>850</v>
      </c>
      <c r="B869" s="170">
        <v>7342437.6228742748</v>
      </c>
      <c r="U869" s="145">
        <v>849</v>
      </c>
      <c r="V869" s="145">
        <v>26922722.50692293</v>
      </c>
    </row>
    <row r="870" spans="1:22" x14ac:dyDescent="0.35">
      <c r="A870" s="70">
        <f t="shared" si="22"/>
        <v>851</v>
      </c>
      <c r="B870" s="170">
        <v>7342437.6228742748</v>
      </c>
      <c r="U870" s="145">
        <v>850</v>
      </c>
      <c r="V870" s="145">
        <v>34395640.892431147</v>
      </c>
    </row>
    <row r="871" spans="1:22" x14ac:dyDescent="0.35">
      <c r="A871" s="70">
        <f t="shared" si="22"/>
        <v>852</v>
      </c>
      <c r="B871" s="170">
        <v>7342437.6228742748</v>
      </c>
      <c r="U871" s="145">
        <v>851</v>
      </c>
      <c r="V871" s="145">
        <v>25575132.37532657</v>
      </c>
    </row>
    <row r="872" spans="1:22" x14ac:dyDescent="0.35">
      <c r="A872" s="70">
        <f t="shared" si="22"/>
        <v>853</v>
      </c>
      <c r="B872" s="170">
        <v>7342437.6228742748</v>
      </c>
      <c r="U872" s="145">
        <v>852</v>
      </c>
      <c r="V872" s="145">
        <v>9154437.587161731</v>
      </c>
    </row>
    <row r="873" spans="1:22" x14ac:dyDescent="0.35">
      <c r="A873" s="70">
        <f t="shared" si="22"/>
        <v>854</v>
      </c>
      <c r="B873" s="170">
        <v>7342437.6228742748</v>
      </c>
      <c r="U873" s="145">
        <v>853</v>
      </c>
      <c r="V873" s="145">
        <v>12040813.882736433</v>
      </c>
    </row>
    <row r="874" spans="1:22" x14ac:dyDescent="0.35">
      <c r="A874" s="70">
        <f t="shared" si="22"/>
        <v>855</v>
      </c>
      <c r="B874" s="170">
        <v>7342437.6228742748</v>
      </c>
      <c r="U874" s="145">
        <v>854</v>
      </c>
      <c r="V874" s="145">
        <v>-31586989.884477749</v>
      </c>
    </row>
    <row r="875" spans="1:22" x14ac:dyDescent="0.35">
      <c r="A875" s="70">
        <f t="shared" si="22"/>
        <v>856</v>
      </c>
      <c r="B875" s="170">
        <v>7342437.6228742748</v>
      </c>
      <c r="U875" s="145">
        <v>855</v>
      </c>
      <c r="V875" s="145">
        <v>24049797.454997085</v>
      </c>
    </row>
    <row r="876" spans="1:22" x14ac:dyDescent="0.35">
      <c r="A876" s="70">
        <f t="shared" si="22"/>
        <v>857</v>
      </c>
      <c r="B876" s="170">
        <v>7342437.6228742748</v>
      </c>
      <c r="U876" s="145">
        <v>856</v>
      </c>
      <c r="V876" s="145">
        <v>-6723435.3420475908</v>
      </c>
    </row>
    <row r="877" spans="1:22" x14ac:dyDescent="0.35">
      <c r="A877" s="70">
        <f t="shared" si="22"/>
        <v>858</v>
      </c>
      <c r="B877" s="170">
        <v>7342437.6228742748</v>
      </c>
      <c r="U877" s="145">
        <v>857</v>
      </c>
      <c r="V877" s="145">
        <v>-2599750.6341556627</v>
      </c>
    </row>
    <row r="878" spans="1:22" x14ac:dyDescent="0.35">
      <c r="A878" s="70">
        <f t="shared" si="22"/>
        <v>859</v>
      </c>
      <c r="B878" s="170">
        <v>7342437.6228742748</v>
      </c>
      <c r="U878" s="145">
        <v>858</v>
      </c>
      <c r="V878" s="145">
        <v>5322362.6655451544</v>
      </c>
    </row>
    <row r="879" spans="1:22" x14ac:dyDescent="0.35">
      <c r="A879" s="70">
        <f t="shared" si="22"/>
        <v>860</v>
      </c>
      <c r="B879" s="170">
        <v>7342437.6228742748</v>
      </c>
      <c r="U879" s="145">
        <v>859</v>
      </c>
      <c r="V879" s="145">
        <v>-1984355.6946928464</v>
      </c>
    </row>
    <row r="880" spans="1:22" x14ac:dyDescent="0.35">
      <c r="A880" s="70">
        <f t="shared" si="22"/>
        <v>861</v>
      </c>
      <c r="B880" s="170">
        <v>7342437.6228742748</v>
      </c>
      <c r="U880" s="145">
        <v>860</v>
      </c>
      <c r="V880" s="145">
        <v>15127566.246051285</v>
      </c>
    </row>
    <row r="881" spans="1:22" x14ac:dyDescent="0.35">
      <c r="A881" s="70">
        <f t="shared" si="22"/>
        <v>862</v>
      </c>
      <c r="B881" s="170">
        <v>7342437.6228742748</v>
      </c>
      <c r="U881" s="145">
        <v>861</v>
      </c>
      <c r="V881" s="145">
        <v>14541216.198369473</v>
      </c>
    </row>
    <row r="882" spans="1:22" x14ac:dyDescent="0.35">
      <c r="A882" s="70">
        <f t="shared" si="22"/>
        <v>863</v>
      </c>
      <c r="B882" s="170">
        <v>7342437.6228742748</v>
      </c>
      <c r="U882" s="145">
        <v>862</v>
      </c>
      <c r="V882" s="145">
        <v>21266021.653447866</v>
      </c>
    </row>
    <row r="883" spans="1:22" x14ac:dyDescent="0.35">
      <c r="A883" s="70">
        <f t="shared" si="22"/>
        <v>864</v>
      </c>
      <c r="B883" s="170">
        <v>7342437.6228742748</v>
      </c>
      <c r="U883" s="145">
        <v>863</v>
      </c>
      <c r="V883" s="145">
        <v>2842757.2713392694</v>
      </c>
    </row>
    <row r="884" spans="1:22" x14ac:dyDescent="0.35">
      <c r="A884" s="70">
        <f t="shared" si="22"/>
        <v>865</v>
      </c>
      <c r="B884" s="170">
        <v>7342437.6228742748</v>
      </c>
      <c r="U884" s="145">
        <v>864</v>
      </c>
      <c r="V884" s="145">
        <v>-28751557.167479958</v>
      </c>
    </row>
    <row r="885" spans="1:22" x14ac:dyDescent="0.35">
      <c r="A885" s="70">
        <f t="shared" si="22"/>
        <v>866</v>
      </c>
      <c r="B885" s="170">
        <v>7342437.6228742748</v>
      </c>
      <c r="U885" s="145">
        <v>865</v>
      </c>
      <c r="V885" s="145">
        <v>15419923.57918198</v>
      </c>
    </row>
    <row r="886" spans="1:22" x14ac:dyDescent="0.35">
      <c r="A886" s="70">
        <f t="shared" si="22"/>
        <v>867</v>
      </c>
      <c r="B886" s="170">
        <v>7342437.6228742748</v>
      </c>
      <c r="U886" s="145">
        <v>866</v>
      </c>
      <c r="V886" s="145">
        <v>-27626180.990121484</v>
      </c>
    </row>
    <row r="887" spans="1:22" x14ac:dyDescent="0.35">
      <c r="A887" s="70">
        <f t="shared" si="22"/>
        <v>868</v>
      </c>
      <c r="B887" s="170">
        <v>7342437.6228742748</v>
      </c>
      <c r="U887" s="145">
        <v>867</v>
      </c>
      <c r="V887" s="145">
        <v>-6807186.9091837797</v>
      </c>
    </row>
    <row r="888" spans="1:22" x14ac:dyDescent="0.35">
      <c r="A888" s="70">
        <f t="shared" si="22"/>
        <v>869</v>
      </c>
      <c r="B888" s="170">
        <v>7342437.6228742748</v>
      </c>
      <c r="U888" s="145">
        <v>868</v>
      </c>
      <c r="V888" s="145">
        <v>-16325619.262646681</v>
      </c>
    </row>
    <row r="889" spans="1:22" x14ac:dyDescent="0.35">
      <c r="A889" s="70">
        <f t="shared" si="22"/>
        <v>870</v>
      </c>
      <c r="B889" s="170">
        <v>7342437.6228742748</v>
      </c>
      <c r="U889" s="145">
        <v>869</v>
      </c>
      <c r="V889" s="145">
        <v>22034531.753795713</v>
      </c>
    </row>
    <row r="890" spans="1:22" x14ac:dyDescent="0.35">
      <c r="A890" s="70">
        <f t="shared" si="22"/>
        <v>871</v>
      </c>
      <c r="B890" s="170">
        <v>7342437.6228742748</v>
      </c>
      <c r="U890" s="145">
        <v>870</v>
      </c>
      <c r="V890" s="145">
        <v>-20511924.089315373</v>
      </c>
    </row>
    <row r="891" spans="1:22" x14ac:dyDescent="0.35">
      <c r="A891" s="70">
        <f t="shared" si="22"/>
        <v>872</v>
      </c>
      <c r="B891" s="170">
        <v>7342437.6228742748</v>
      </c>
      <c r="U891" s="145">
        <v>871</v>
      </c>
      <c r="V891" s="145">
        <v>-20121437.95787951</v>
      </c>
    </row>
    <row r="892" spans="1:22" x14ac:dyDescent="0.35">
      <c r="A892" s="70">
        <f t="shared" si="22"/>
        <v>873</v>
      </c>
      <c r="B892" s="170">
        <v>7342437.6228742748</v>
      </c>
      <c r="U892" s="145">
        <v>872</v>
      </c>
      <c r="V892" s="145">
        <v>-2009958.4454838075</v>
      </c>
    </row>
    <row r="893" spans="1:22" x14ac:dyDescent="0.35">
      <c r="A893" s="70">
        <f t="shared" si="22"/>
        <v>874</v>
      </c>
      <c r="B893" s="170">
        <v>7342437.6228742748</v>
      </c>
      <c r="U893" s="145">
        <v>873</v>
      </c>
      <c r="V893" s="145">
        <v>-1204389.3833504617</v>
      </c>
    </row>
    <row r="894" spans="1:22" x14ac:dyDescent="0.35">
      <c r="A894" s="70">
        <f t="shared" si="22"/>
        <v>875</v>
      </c>
      <c r="B894" s="170">
        <v>7342437.6228742748</v>
      </c>
      <c r="U894" s="145">
        <v>874</v>
      </c>
      <c r="V894" s="145">
        <v>3315093.7663220651</v>
      </c>
    </row>
    <row r="895" spans="1:22" x14ac:dyDescent="0.35">
      <c r="A895" s="70">
        <f t="shared" si="22"/>
        <v>876</v>
      </c>
      <c r="B895" s="170">
        <v>7342437.6228742748</v>
      </c>
      <c r="U895" s="145">
        <v>875</v>
      </c>
      <c r="V895" s="145">
        <v>1345991.2993748598</v>
      </c>
    </row>
    <row r="896" spans="1:22" x14ac:dyDescent="0.35">
      <c r="A896" s="70">
        <f t="shared" si="22"/>
        <v>877</v>
      </c>
      <c r="B896" s="170">
        <v>7342437.6228742748</v>
      </c>
      <c r="U896" s="145">
        <v>876</v>
      </c>
      <c r="V896" s="145">
        <v>17423490.783770751</v>
      </c>
    </row>
    <row r="897" spans="1:22" x14ac:dyDescent="0.35">
      <c r="A897" s="70">
        <f t="shared" si="22"/>
        <v>878</v>
      </c>
      <c r="B897" s="170">
        <v>7342437.6228742748</v>
      </c>
      <c r="U897" s="145">
        <v>877</v>
      </c>
      <c r="V897" s="145">
        <v>26016657.023933604</v>
      </c>
    </row>
    <row r="898" spans="1:22" x14ac:dyDescent="0.35">
      <c r="A898" s="70">
        <f t="shared" si="22"/>
        <v>879</v>
      </c>
      <c r="B898" s="170">
        <v>7342437.6228742748</v>
      </c>
      <c r="U898" s="145">
        <v>878</v>
      </c>
      <c r="V898" s="145">
        <v>-6975121.6281323805</v>
      </c>
    </row>
    <row r="899" spans="1:22" x14ac:dyDescent="0.35">
      <c r="A899" s="70">
        <f t="shared" si="22"/>
        <v>880</v>
      </c>
      <c r="B899" s="170">
        <v>7342437.6228742748</v>
      </c>
      <c r="U899" s="145">
        <v>879</v>
      </c>
      <c r="V899" s="145">
        <v>14155819.379036821</v>
      </c>
    </row>
    <row r="900" spans="1:22" x14ac:dyDescent="0.35">
      <c r="A900" s="70">
        <f t="shared" si="22"/>
        <v>881</v>
      </c>
      <c r="B900" s="170">
        <v>7342437.6228742748</v>
      </c>
      <c r="U900" s="145">
        <v>880</v>
      </c>
      <c r="V900" s="145">
        <v>11355880.94973024</v>
      </c>
    </row>
    <row r="901" spans="1:22" x14ac:dyDescent="0.35">
      <c r="A901" s="70">
        <f t="shared" si="22"/>
        <v>882</v>
      </c>
      <c r="B901" s="170">
        <v>7342437.6228742748</v>
      </c>
      <c r="U901" s="145">
        <v>881</v>
      </c>
      <c r="V901" s="145">
        <v>16374219.543042056</v>
      </c>
    </row>
    <row r="902" spans="1:22" x14ac:dyDescent="0.35">
      <c r="A902" s="70">
        <f t="shared" si="22"/>
        <v>883</v>
      </c>
      <c r="B902" s="170">
        <v>7342437.6228742748</v>
      </c>
      <c r="U902" s="145">
        <v>882</v>
      </c>
      <c r="V902" s="145">
        <v>15651904.640250608</v>
      </c>
    </row>
    <row r="903" spans="1:22" x14ac:dyDescent="0.35">
      <c r="A903" s="70">
        <f t="shared" si="22"/>
        <v>884</v>
      </c>
      <c r="B903" s="170">
        <v>7342437.6228742748</v>
      </c>
      <c r="U903" s="145">
        <v>883</v>
      </c>
      <c r="V903" s="145">
        <v>-6519304.0073297843</v>
      </c>
    </row>
    <row r="904" spans="1:22" x14ac:dyDescent="0.35">
      <c r="A904" s="70">
        <f t="shared" si="22"/>
        <v>885</v>
      </c>
      <c r="B904" s="170">
        <v>7342437.6228742748</v>
      </c>
      <c r="U904" s="145">
        <v>884</v>
      </c>
      <c r="V904" s="145">
        <v>-27827664.576251816</v>
      </c>
    </row>
    <row r="905" spans="1:22" x14ac:dyDescent="0.35">
      <c r="A905" s="70">
        <f t="shared" si="22"/>
        <v>886</v>
      </c>
      <c r="B905" s="170">
        <v>7342437.6228742748</v>
      </c>
      <c r="U905" s="145">
        <v>885</v>
      </c>
      <c r="V905" s="145">
        <v>6775815.0207836479</v>
      </c>
    </row>
    <row r="906" spans="1:22" x14ac:dyDescent="0.35">
      <c r="A906" s="70">
        <f t="shared" si="22"/>
        <v>887</v>
      </c>
      <c r="B906" s="170">
        <v>7342437.6228742748</v>
      </c>
      <c r="U906" s="145">
        <v>886</v>
      </c>
      <c r="V906" s="145">
        <v>-2627402.968592912</v>
      </c>
    </row>
    <row r="907" spans="1:22" x14ac:dyDescent="0.35">
      <c r="A907" s="70">
        <f t="shared" si="22"/>
        <v>888</v>
      </c>
      <c r="B907" s="170">
        <v>7342437.6228742748</v>
      </c>
      <c r="U907" s="145">
        <v>887</v>
      </c>
      <c r="V907" s="145">
        <v>34116567.253432304</v>
      </c>
    </row>
    <row r="908" spans="1:22" x14ac:dyDescent="0.35">
      <c r="A908" s="70">
        <f t="shared" si="22"/>
        <v>889</v>
      </c>
      <c r="B908" s="170">
        <v>7342437.6228742748</v>
      </c>
      <c r="U908" s="145">
        <v>888</v>
      </c>
      <c r="V908" s="145">
        <v>901606.84372072667</v>
      </c>
    </row>
    <row r="909" spans="1:22" x14ac:dyDescent="0.35">
      <c r="A909" s="70">
        <f t="shared" si="22"/>
        <v>890</v>
      </c>
      <c r="B909" s="170">
        <v>7342437.6228742748</v>
      </c>
      <c r="U909" s="145">
        <v>889</v>
      </c>
      <c r="V909" s="145">
        <v>7648783.8919571079</v>
      </c>
    </row>
    <row r="910" spans="1:22" x14ac:dyDescent="0.35">
      <c r="A910" s="70">
        <f t="shared" si="22"/>
        <v>891</v>
      </c>
      <c r="B910" s="170">
        <v>7342437.6228742748</v>
      </c>
      <c r="U910" s="145">
        <v>890</v>
      </c>
      <c r="V910" s="145">
        <v>-8233618.1823713966</v>
      </c>
    </row>
    <row r="911" spans="1:22" x14ac:dyDescent="0.35">
      <c r="A911" s="70">
        <f t="shared" si="22"/>
        <v>892</v>
      </c>
      <c r="B911" s="170">
        <v>7342437.6228742748</v>
      </c>
      <c r="U911" s="145">
        <v>891</v>
      </c>
      <c r="V911" s="145">
        <v>-17426243.1624492</v>
      </c>
    </row>
    <row r="912" spans="1:22" x14ac:dyDescent="0.35">
      <c r="A912" s="70">
        <f t="shared" si="22"/>
        <v>893</v>
      </c>
      <c r="B912" s="170">
        <v>7342437.6228742748</v>
      </c>
      <c r="U912" s="145">
        <v>892</v>
      </c>
      <c r="V912" s="145">
        <v>-12556530.267710606</v>
      </c>
    </row>
    <row r="913" spans="1:22" x14ac:dyDescent="0.35">
      <c r="A913" s="70">
        <f t="shared" si="22"/>
        <v>894</v>
      </c>
      <c r="B913" s="170">
        <v>7342437.6228742748</v>
      </c>
      <c r="U913" s="145">
        <v>893</v>
      </c>
      <c r="V913" s="145">
        <v>-31127014.631900758</v>
      </c>
    </row>
    <row r="914" spans="1:22" x14ac:dyDescent="0.35">
      <c r="A914" s="70">
        <f t="shared" si="22"/>
        <v>895</v>
      </c>
      <c r="B914" s="170">
        <v>7342437.6228742748</v>
      </c>
      <c r="U914" s="145">
        <v>894</v>
      </c>
      <c r="V914" s="145">
        <v>-21552334.161305424</v>
      </c>
    </row>
    <row r="915" spans="1:22" x14ac:dyDescent="0.35">
      <c r="A915" s="70">
        <f t="shared" si="22"/>
        <v>896</v>
      </c>
      <c r="B915" s="170">
        <v>7342437.6228742748</v>
      </c>
      <c r="U915" s="145">
        <v>895</v>
      </c>
      <c r="V915" s="145">
        <v>22182251.334179278</v>
      </c>
    </row>
    <row r="916" spans="1:22" x14ac:dyDescent="0.35">
      <c r="A916" s="70">
        <f t="shared" si="22"/>
        <v>897</v>
      </c>
      <c r="B916" s="170">
        <v>7342437.6228742748</v>
      </c>
      <c r="U916" s="145">
        <v>896</v>
      </c>
      <c r="V916" s="145">
        <v>12194975.399562825</v>
      </c>
    </row>
    <row r="917" spans="1:22" x14ac:dyDescent="0.35">
      <c r="A917" s="70">
        <f t="shared" si="22"/>
        <v>898</v>
      </c>
      <c r="B917" s="170">
        <v>7342437.6228742748</v>
      </c>
      <c r="U917" s="145">
        <v>897</v>
      </c>
      <c r="V917" s="145">
        <v>1659474.168010436</v>
      </c>
    </row>
    <row r="918" spans="1:22" x14ac:dyDescent="0.35">
      <c r="A918" s="70">
        <f t="shared" ref="A918:A981" si="23">A917+1</f>
        <v>899</v>
      </c>
      <c r="B918" s="170">
        <v>7342437.6228742748</v>
      </c>
      <c r="U918" s="145">
        <v>898</v>
      </c>
      <c r="V918" s="145">
        <v>4518059.661747627</v>
      </c>
    </row>
    <row r="919" spans="1:22" x14ac:dyDescent="0.35">
      <c r="A919" s="70">
        <f t="shared" si="23"/>
        <v>900</v>
      </c>
      <c r="B919" s="170">
        <v>7342437.6228742748</v>
      </c>
      <c r="U919" s="145">
        <v>899</v>
      </c>
      <c r="V919" s="145">
        <v>17479905.106212914</v>
      </c>
    </row>
    <row r="920" spans="1:22" x14ac:dyDescent="0.35">
      <c r="A920" s="70">
        <f t="shared" si="23"/>
        <v>901</v>
      </c>
      <c r="B920" s="170">
        <v>7342437.6228742748</v>
      </c>
      <c r="U920" s="145">
        <v>900</v>
      </c>
      <c r="V920" s="145">
        <v>-25637829.290850405</v>
      </c>
    </row>
    <row r="921" spans="1:22" x14ac:dyDescent="0.35">
      <c r="A921" s="70">
        <f t="shared" si="23"/>
        <v>902</v>
      </c>
      <c r="B921" s="170">
        <v>7342437.6228742748</v>
      </c>
      <c r="U921" s="145">
        <v>901</v>
      </c>
      <c r="V921" s="145">
        <v>-5694972.3566666599</v>
      </c>
    </row>
    <row r="922" spans="1:22" x14ac:dyDescent="0.35">
      <c r="A922" s="70">
        <f t="shared" si="23"/>
        <v>903</v>
      </c>
      <c r="B922" s="170">
        <v>7342437.6228742748</v>
      </c>
      <c r="U922" s="145">
        <v>902</v>
      </c>
      <c r="V922" s="145">
        <v>19807791.426235005</v>
      </c>
    </row>
    <row r="923" spans="1:22" x14ac:dyDescent="0.35">
      <c r="A923" s="70">
        <f t="shared" si="23"/>
        <v>904</v>
      </c>
      <c r="B923" s="170">
        <v>7342437.6228742748</v>
      </c>
      <c r="U923" s="145">
        <v>903</v>
      </c>
      <c r="V923" s="145">
        <v>1868600.1547732092</v>
      </c>
    </row>
    <row r="924" spans="1:22" x14ac:dyDescent="0.35">
      <c r="A924" s="70">
        <f t="shared" si="23"/>
        <v>905</v>
      </c>
      <c r="B924" s="170">
        <v>7342437.6228742748</v>
      </c>
      <c r="U924" s="145">
        <v>904</v>
      </c>
      <c r="V924" s="145">
        <v>-12450888.983061461</v>
      </c>
    </row>
    <row r="925" spans="1:22" x14ac:dyDescent="0.35">
      <c r="A925" s="70">
        <f t="shared" si="23"/>
        <v>906</v>
      </c>
      <c r="B925" s="170">
        <v>7342437.6228742748</v>
      </c>
      <c r="U925" s="145">
        <v>905</v>
      </c>
      <c r="V925" s="145">
        <v>-6607755.4278113246</v>
      </c>
    </row>
    <row r="926" spans="1:22" x14ac:dyDescent="0.35">
      <c r="A926" s="70">
        <f t="shared" si="23"/>
        <v>907</v>
      </c>
      <c r="B926" s="170">
        <v>7342437.6228742748</v>
      </c>
      <c r="U926" s="145">
        <v>906</v>
      </c>
      <c r="V926" s="145">
        <v>6050570.7944117077</v>
      </c>
    </row>
    <row r="927" spans="1:22" x14ac:dyDescent="0.35">
      <c r="A927" s="70">
        <f t="shared" si="23"/>
        <v>908</v>
      </c>
      <c r="B927" s="170">
        <v>7342437.6228742748</v>
      </c>
      <c r="U927" s="145">
        <v>907</v>
      </c>
      <c r="V927" s="145">
        <v>-23276015.521988127</v>
      </c>
    </row>
    <row r="928" spans="1:22" x14ac:dyDescent="0.35">
      <c r="A928" s="70">
        <f t="shared" si="23"/>
        <v>909</v>
      </c>
      <c r="B928" s="170">
        <v>7342437.6228742748</v>
      </c>
      <c r="U928" s="145">
        <v>908</v>
      </c>
      <c r="V928" s="145">
        <v>-9792764.7324020267</v>
      </c>
    </row>
    <row r="929" spans="1:22" x14ac:dyDescent="0.35">
      <c r="A929" s="70">
        <f t="shared" si="23"/>
        <v>910</v>
      </c>
      <c r="B929" s="170">
        <v>7342437.6228742748</v>
      </c>
      <c r="U929" s="145">
        <v>909</v>
      </c>
      <c r="V929" s="145">
        <v>-22576117.843699809</v>
      </c>
    </row>
    <row r="930" spans="1:22" x14ac:dyDescent="0.35">
      <c r="A930" s="70">
        <f t="shared" si="23"/>
        <v>911</v>
      </c>
      <c r="B930" s="170">
        <v>7342437.6228742748</v>
      </c>
      <c r="U930" s="145">
        <v>910</v>
      </c>
      <c r="V930" s="145">
        <v>-6822421.1895495113</v>
      </c>
    </row>
    <row r="931" spans="1:22" x14ac:dyDescent="0.35">
      <c r="A931" s="70">
        <f t="shared" si="23"/>
        <v>912</v>
      </c>
      <c r="B931" s="170">
        <v>7342437.6228742748</v>
      </c>
      <c r="U931" s="145">
        <v>911</v>
      </c>
      <c r="V931" s="145">
        <v>-16511931.145382805</v>
      </c>
    </row>
    <row r="932" spans="1:22" x14ac:dyDescent="0.35">
      <c r="A932" s="70">
        <f t="shared" si="23"/>
        <v>913</v>
      </c>
      <c r="B932" s="170">
        <v>7342437.6228742748</v>
      </c>
      <c r="U932" s="145">
        <v>912</v>
      </c>
      <c r="V932" s="145">
        <v>-5069932.1760989223</v>
      </c>
    </row>
    <row r="933" spans="1:22" x14ac:dyDescent="0.35">
      <c r="A933" s="70">
        <f t="shared" si="23"/>
        <v>914</v>
      </c>
      <c r="B933" s="170">
        <v>7342437.6228742748</v>
      </c>
      <c r="U933" s="145">
        <v>913</v>
      </c>
      <c r="V933" s="145">
        <v>-6633772.0260061845</v>
      </c>
    </row>
    <row r="934" spans="1:22" x14ac:dyDescent="0.35">
      <c r="A934" s="70">
        <f t="shared" si="23"/>
        <v>915</v>
      </c>
      <c r="B934" s="170">
        <v>7342437.6228742748</v>
      </c>
      <c r="U934" s="145">
        <v>914</v>
      </c>
      <c r="V934" s="145">
        <v>22762132.950846992</v>
      </c>
    </row>
    <row r="935" spans="1:22" x14ac:dyDescent="0.35">
      <c r="A935" s="70">
        <f t="shared" si="23"/>
        <v>916</v>
      </c>
      <c r="B935" s="170">
        <v>7342437.6228742748</v>
      </c>
      <c r="U935" s="145">
        <v>915</v>
      </c>
      <c r="V935" s="145">
        <v>-7361576.9124629218</v>
      </c>
    </row>
    <row r="936" spans="1:22" x14ac:dyDescent="0.35">
      <c r="A936" s="70">
        <f t="shared" si="23"/>
        <v>917</v>
      </c>
      <c r="B936" s="170">
        <v>7342437.6228742748</v>
      </c>
      <c r="U936" s="145">
        <v>916</v>
      </c>
      <c r="V936" s="145">
        <v>-16382249.002525501</v>
      </c>
    </row>
    <row r="937" spans="1:22" x14ac:dyDescent="0.35">
      <c r="A937" s="70">
        <f t="shared" si="23"/>
        <v>918</v>
      </c>
      <c r="B937" s="170">
        <v>7342437.6228742748</v>
      </c>
      <c r="U937" s="145">
        <v>917</v>
      </c>
      <c r="V937" s="145">
        <v>3555337.3331413977</v>
      </c>
    </row>
    <row r="938" spans="1:22" x14ac:dyDescent="0.35">
      <c r="A938" s="70">
        <f t="shared" si="23"/>
        <v>919</v>
      </c>
      <c r="B938" s="170">
        <v>7342437.6228742748</v>
      </c>
      <c r="U938" s="145">
        <v>918</v>
      </c>
      <c r="V938" s="145">
        <v>-41870176.213245131</v>
      </c>
    </row>
    <row r="939" spans="1:22" x14ac:dyDescent="0.35">
      <c r="A939" s="70">
        <f t="shared" si="23"/>
        <v>920</v>
      </c>
      <c r="B939" s="170">
        <v>7342437.6228742748</v>
      </c>
      <c r="U939" s="145">
        <v>919</v>
      </c>
      <c r="V939" s="145">
        <v>-7268788.047716707</v>
      </c>
    </row>
    <row r="940" spans="1:22" x14ac:dyDescent="0.35">
      <c r="A940" s="70">
        <f t="shared" si="23"/>
        <v>921</v>
      </c>
      <c r="B940" s="170">
        <v>7342437.6228742748</v>
      </c>
      <c r="U940" s="145">
        <v>920</v>
      </c>
      <c r="V940" s="145">
        <v>348074.68391021714</v>
      </c>
    </row>
    <row r="941" spans="1:22" x14ac:dyDescent="0.35">
      <c r="A941" s="70">
        <f t="shared" si="23"/>
        <v>922</v>
      </c>
      <c r="B941" s="170">
        <v>7342437.6228742748</v>
      </c>
      <c r="U941" s="145">
        <v>921</v>
      </c>
      <c r="V941" s="145">
        <v>-19425260.784551397</v>
      </c>
    </row>
    <row r="942" spans="1:22" x14ac:dyDescent="0.35">
      <c r="A942" s="70">
        <f t="shared" si="23"/>
        <v>923</v>
      </c>
      <c r="B942" s="170">
        <v>7342437.6228742748</v>
      </c>
      <c r="U942" s="145">
        <v>922</v>
      </c>
      <c r="V942" s="145">
        <v>-9132882.0527664106</v>
      </c>
    </row>
    <row r="943" spans="1:22" x14ac:dyDescent="0.35">
      <c r="A943" s="70">
        <f t="shared" si="23"/>
        <v>924</v>
      </c>
      <c r="B943" s="170">
        <v>7342437.6228742748</v>
      </c>
      <c r="U943" s="145">
        <v>923</v>
      </c>
      <c r="V943" s="145">
        <v>67410.591031387448</v>
      </c>
    </row>
    <row r="944" spans="1:22" x14ac:dyDescent="0.35">
      <c r="A944" s="70">
        <f t="shared" si="23"/>
        <v>925</v>
      </c>
      <c r="B944" s="170">
        <v>7342437.6228742748</v>
      </c>
      <c r="U944" s="145">
        <v>924</v>
      </c>
      <c r="V944" s="145">
        <v>-16144805.32238465</v>
      </c>
    </row>
    <row r="945" spans="1:22" x14ac:dyDescent="0.35">
      <c r="A945" s="70">
        <f t="shared" si="23"/>
        <v>926</v>
      </c>
      <c r="B945" s="170">
        <v>7342437.6228742748</v>
      </c>
      <c r="U945" s="145">
        <v>925</v>
      </c>
      <c r="V945" s="145">
        <v>-11555707.167899417</v>
      </c>
    </row>
    <row r="946" spans="1:22" x14ac:dyDescent="0.35">
      <c r="A946" s="70">
        <f t="shared" si="23"/>
        <v>927</v>
      </c>
      <c r="B946" s="170">
        <v>7342437.6228742748</v>
      </c>
      <c r="U946" s="145">
        <v>926</v>
      </c>
      <c r="V946" s="145">
        <v>16164849.442720428</v>
      </c>
    </row>
    <row r="947" spans="1:22" x14ac:dyDescent="0.35">
      <c r="A947" s="70">
        <f t="shared" si="23"/>
        <v>928</v>
      </c>
      <c r="B947" s="170">
        <v>7342437.6228742748</v>
      </c>
      <c r="U947" s="145">
        <v>927</v>
      </c>
      <c r="V947" s="145">
        <v>9202829.2651945278</v>
      </c>
    </row>
    <row r="948" spans="1:22" x14ac:dyDescent="0.35">
      <c r="A948" s="70">
        <f t="shared" si="23"/>
        <v>929</v>
      </c>
      <c r="B948" s="170">
        <v>7342437.6228742748</v>
      </c>
      <c r="U948" s="145">
        <v>928</v>
      </c>
      <c r="V948" s="145">
        <v>-236682.18810099736</v>
      </c>
    </row>
    <row r="949" spans="1:22" x14ac:dyDescent="0.35">
      <c r="A949" s="70">
        <f t="shared" si="23"/>
        <v>930</v>
      </c>
      <c r="B949" s="170">
        <v>7342437.6228742748</v>
      </c>
      <c r="U949" s="145">
        <v>929</v>
      </c>
      <c r="V949" s="145">
        <v>15108301.002680346</v>
      </c>
    </row>
    <row r="950" spans="1:22" x14ac:dyDescent="0.35">
      <c r="A950" s="70">
        <f t="shared" si="23"/>
        <v>931</v>
      </c>
      <c r="B950" s="170">
        <v>7342437.6228742748</v>
      </c>
      <c r="U950" s="145">
        <v>930</v>
      </c>
      <c r="V950" s="145">
        <v>23646803.925344806</v>
      </c>
    </row>
    <row r="951" spans="1:22" x14ac:dyDescent="0.35">
      <c r="A951" s="70">
        <f t="shared" si="23"/>
        <v>932</v>
      </c>
      <c r="B951" s="170">
        <v>7342437.6228742748</v>
      </c>
      <c r="U951" s="145">
        <v>931</v>
      </c>
      <c r="V951" s="145">
        <v>-14044147.65936891</v>
      </c>
    </row>
    <row r="952" spans="1:22" x14ac:dyDescent="0.35">
      <c r="A952" s="70">
        <f t="shared" si="23"/>
        <v>933</v>
      </c>
      <c r="B952" s="170">
        <v>7342437.6228742748</v>
      </c>
      <c r="U952" s="145">
        <v>932</v>
      </c>
      <c r="V952" s="145">
        <v>20038444.410384826</v>
      </c>
    </row>
    <row r="953" spans="1:22" x14ac:dyDescent="0.35">
      <c r="A953" s="70">
        <f t="shared" si="23"/>
        <v>934</v>
      </c>
      <c r="B953" s="170">
        <v>7342437.6228742748</v>
      </c>
      <c r="U953" s="145">
        <v>933</v>
      </c>
      <c r="V953" s="145">
        <v>22629191.888083436</v>
      </c>
    </row>
    <row r="954" spans="1:22" x14ac:dyDescent="0.35">
      <c r="A954" s="70">
        <f t="shared" si="23"/>
        <v>935</v>
      </c>
      <c r="B954" s="170">
        <v>7342437.6228742748</v>
      </c>
      <c r="U954" s="145">
        <v>934</v>
      </c>
      <c r="V954" s="145">
        <v>-20232234.596029423</v>
      </c>
    </row>
    <row r="955" spans="1:22" x14ac:dyDescent="0.35">
      <c r="A955" s="70">
        <f t="shared" si="23"/>
        <v>936</v>
      </c>
      <c r="B955" s="170">
        <v>7342437.6228742748</v>
      </c>
      <c r="U955" s="145">
        <v>935</v>
      </c>
      <c r="V955" s="145">
        <v>-14124212.076446142</v>
      </c>
    </row>
    <row r="956" spans="1:22" x14ac:dyDescent="0.35">
      <c r="A956" s="70">
        <f t="shared" si="23"/>
        <v>937</v>
      </c>
      <c r="B956" s="170">
        <v>7342437.6228742748</v>
      </c>
      <c r="U956" s="145">
        <v>936</v>
      </c>
      <c r="V956" s="145">
        <v>1026527.6443512477</v>
      </c>
    </row>
    <row r="957" spans="1:22" x14ac:dyDescent="0.35">
      <c r="A957" s="70">
        <f t="shared" si="23"/>
        <v>938</v>
      </c>
      <c r="B957" s="170">
        <v>7342437.6228742748</v>
      </c>
      <c r="U957" s="145">
        <v>937</v>
      </c>
      <c r="V957" s="145">
        <v>-11215423.531429613</v>
      </c>
    </row>
    <row r="958" spans="1:22" x14ac:dyDescent="0.35">
      <c r="A958" s="70">
        <f t="shared" si="23"/>
        <v>939</v>
      </c>
      <c r="B958" s="170">
        <v>7342437.6228742748</v>
      </c>
      <c r="U958" s="145">
        <v>938</v>
      </c>
      <c r="V958" s="145">
        <v>-9394878.0837777145</v>
      </c>
    </row>
    <row r="959" spans="1:22" x14ac:dyDescent="0.35">
      <c r="A959" s="70">
        <f t="shared" si="23"/>
        <v>940</v>
      </c>
      <c r="B959" s="170">
        <v>7342437.6228742748</v>
      </c>
      <c r="U959" s="145">
        <v>939</v>
      </c>
      <c r="V959" s="145">
        <v>1424750.0195695683</v>
      </c>
    </row>
    <row r="960" spans="1:22" x14ac:dyDescent="0.35">
      <c r="A960" s="70">
        <f t="shared" si="23"/>
        <v>941</v>
      </c>
      <c r="B960" s="170">
        <v>7342437.6228742748</v>
      </c>
      <c r="U960" s="145">
        <v>940</v>
      </c>
      <c r="V960" s="145">
        <v>9157354.4238993749</v>
      </c>
    </row>
    <row r="961" spans="1:22" x14ac:dyDescent="0.35">
      <c r="A961" s="70">
        <f t="shared" si="23"/>
        <v>942</v>
      </c>
      <c r="B961" s="170">
        <v>7342437.6228742748</v>
      </c>
      <c r="U961" s="145">
        <v>941</v>
      </c>
      <c r="V961" s="145">
        <v>11219954.671256997</v>
      </c>
    </row>
    <row r="962" spans="1:22" x14ac:dyDescent="0.35">
      <c r="A962" s="70">
        <f t="shared" si="23"/>
        <v>943</v>
      </c>
      <c r="B962" s="170">
        <v>7342437.6228742748</v>
      </c>
      <c r="U962" s="145">
        <v>942</v>
      </c>
      <c r="V962" s="145">
        <v>8858397.4631034732</v>
      </c>
    </row>
    <row r="963" spans="1:22" x14ac:dyDescent="0.35">
      <c r="A963" s="70">
        <f t="shared" si="23"/>
        <v>944</v>
      </c>
      <c r="B963" s="170">
        <v>7342437.6228742748</v>
      </c>
      <c r="U963" s="145">
        <v>943</v>
      </c>
      <c r="V963" s="145">
        <v>-22126745.362454802</v>
      </c>
    </row>
    <row r="964" spans="1:22" x14ac:dyDescent="0.35">
      <c r="A964" s="70">
        <f t="shared" si="23"/>
        <v>945</v>
      </c>
      <c r="B964" s="170">
        <v>7342437.6228742748</v>
      </c>
      <c r="U964" s="145">
        <v>944</v>
      </c>
      <c r="V964" s="145">
        <v>-11332371.767214201</v>
      </c>
    </row>
    <row r="965" spans="1:22" x14ac:dyDescent="0.35">
      <c r="A965" s="70">
        <f t="shared" si="23"/>
        <v>946</v>
      </c>
      <c r="B965" s="170">
        <v>7342437.6228742748</v>
      </c>
      <c r="U965" s="145">
        <v>945</v>
      </c>
      <c r="V965" s="145">
        <v>34025513.589158498</v>
      </c>
    </row>
    <row r="966" spans="1:22" x14ac:dyDescent="0.35">
      <c r="A966" s="70">
        <f t="shared" si="23"/>
        <v>947</v>
      </c>
      <c r="B966" s="170">
        <v>7342437.6228742748</v>
      </c>
      <c r="U966" s="145">
        <v>946</v>
      </c>
      <c r="V966" s="145">
        <v>-25869827.308263663</v>
      </c>
    </row>
    <row r="967" spans="1:22" x14ac:dyDescent="0.35">
      <c r="A967" s="70">
        <f t="shared" si="23"/>
        <v>948</v>
      </c>
      <c r="B967" s="170">
        <v>7342437.6228742748</v>
      </c>
      <c r="U967" s="145">
        <v>947</v>
      </c>
      <c r="V967" s="145">
        <v>9722630.5069480985</v>
      </c>
    </row>
    <row r="968" spans="1:22" x14ac:dyDescent="0.35">
      <c r="A968" s="70">
        <f t="shared" si="23"/>
        <v>949</v>
      </c>
      <c r="B968" s="170">
        <v>7342437.6228742748</v>
      </c>
      <c r="U968" s="145">
        <v>948</v>
      </c>
      <c r="V968" s="145">
        <v>15948763.093347069</v>
      </c>
    </row>
    <row r="969" spans="1:22" x14ac:dyDescent="0.35">
      <c r="A969" s="70">
        <f t="shared" si="23"/>
        <v>950</v>
      </c>
      <c r="B969" s="170">
        <v>7342437.6228742748</v>
      </c>
      <c r="U969" s="145">
        <v>949</v>
      </c>
      <c r="V969" s="145">
        <v>9425026.264295131</v>
      </c>
    </row>
    <row r="970" spans="1:22" x14ac:dyDescent="0.35">
      <c r="A970" s="70">
        <f t="shared" si="23"/>
        <v>951</v>
      </c>
      <c r="B970" s="170">
        <v>7342437.6228742748</v>
      </c>
      <c r="U970" s="145">
        <v>950</v>
      </c>
      <c r="V970" s="145">
        <v>-5424900.0550602898</v>
      </c>
    </row>
    <row r="971" spans="1:22" x14ac:dyDescent="0.35">
      <c r="A971" s="70">
        <f t="shared" si="23"/>
        <v>952</v>
      </c>
      <c r="B971" s="170">
        <v>7342437.6228742748</v>
      </c>
      <c r="U971" s="145">
        <v>951</v>
      </c>
      <c r="V971" s="145">
        <v>6486676.8886834718</v>
      </c>
    </row>
    <row r="972" spans="1:22" x14ac:dyDescent="0.35">
      <c r="A972" s="70">
        <f t="shared" si="23"/>
        <v>953</v>
      </c>
      <c r="B972" s="170">
        <v>7342437.6228742748</v>
      </c>
      <c r="U972" s="145">
        <v>952</v>
      </c>
      <c r="V972" s="145">
        <v>-14735274.937258892</v>
      </c>
    </row>
    <row r="973" spans="1:22" x14ac:dyDescent="0.35">
      <c r="A973" s="70">
        <f t="shared" si="23"/>
        <v>954</v>
      </c>
      <c r="B973" s="170">
        <v>7342437.6228742748</v>
      </c>
      <c r="U973" s="145">
        <v>953</v>
      </c>
      <c r="V973" s="145">
        <v>-2863701.1411386095</v>
      </c>
    </row>
    <row r="974" spans="1:22" x14ac:dyDescent="0.35">
      <c r="A974" s="70">
        <f t="shared" si="23"/>
        <v>955</v>
      </c>
      <c r="B974" s="170">
        <v>7342437.6228742748</v>
      </c>
      <c r="U974" s="145">
        <v>954</v>
      </c>
      <c r="V974" s="145">
        <v>10452482.972906284</v>
      </c>
    </row>
    <row r="975" spans="1:22" x14ac:dyDescent="0.35">
      <c r="A975" s="70">
        <f t="shared" si="23"/>
        <v>956</v>
      </c>
      <c r="B975" s="170">
        <v>7342437.6228742748</v>
      </c>
      <c r="U975" s="145">
        <v>955</v>
      </c>
      <c r="V975" s="145">
        <v>-11969963.280435326</v>
      </c>
    </row>
    <row r="976" spans="1:22" x14ac:dyDescent="0.35">
      <c r="A976" s="70">
        <f t="shared" si="23"/>
        <v>957</v>
      </c>
      <c r="B976" s="170">
        <v>7342437.6228742748</v>
      </c>
      <c r="U976" s="145">
        <v>956</v>
      </c>
      <c r="V976" s="145">
        <v>17827619.943020396</v>
      </c>
    </row>
    <row r="977" spans="1:22" x14ac:dyDescent="0.35">
      <c r="A977" s="70">
        <f t="shared" si="23"/>
        <v>958</v>
      </c>
      <c r="B977" s="170">
        <v>7342437.6228742748</v>
      </c>
      <c r="U977" s="145">
        <v>957</v>
      </c>
      <c r="V977" s="145">
        <v>-11360670.815637937</v>
      </c>
    </row>
    <row r="978" spans="1:22" x14ac:dyDescent="0.35">
      <c r="A978" s="70">
        <f t="shared" si="23"/>
        <v>959</v>
      </c>
      <c r="B978" s="170">
        <v>7342437.6228742748</v>
      </c>
      <c r="U978" s="145">
        <v>958</v>
      </c>
      <c r="V978" s="145">
        <v>-1443034.8256620225</v>
      </c>
    </row>
    <row r="979" spans="1:22" x14ac:dyDescent="0.35">
      <c r="A979" s="70">
        <f t="shared" si="23"/>
        <v>960</v>
      </c>
      <c r="B979" s="170">
        <v>7342437.6228742748</v>
      </c>
      <c r="U979" s="145">
        <v>959</v>
      </c>
      <c r="V979" s="145">
        <v>5282159.1954521425</v>
      </c>
    </row>
    <row r="980" spans="1:22" x14ac:dyDescent="0.35">
      <c r="A980" s="70">
        <f t="shared" si="23"/>
        <v>961</v>
      </c>
      <c r="B980" s="170">
        <v>7342437.6228742748</v>
      </c>
      <c r="U980" s="145">
        <v>960</v>
      </c>
      <c r="V980" s="145">
        <v>13906536.697908163</v>
      </c>
    </row>
    <row r="981" spans="1:22" x14ac:dyDescent="0.35">
      <c r="A981" s="70">
        <f t="shared" si="23"/>
        <v>962</v>
      </c>
      <c r="B981" s="170">
        <v>7342437.6228742748</v>
      </c>
      <c r="U981" s="145">
        <v>961</v>
      </c>
      <c r="V981" s="145">
        <v>-2430423.4289054088</v>
      </c>
    </row>
    <row r="982" spans="1:22" x14ac:dyDescent="0.35">
      <c r="A982" s="70">
        <f t="shared" ref="A982:A1045" si="24">A981+1</f>
        <v>963</v>
      </c>
      <c r="B982" s="170">
        <v>7342437.6228742748</v>
      </c>
      <c r="U982" s="145">
        <v>962</v>
      </c>
      <c r="V982" s="145">
        <v>-10129383.173497047</v>
      </c>
    </row>
    <row r="983" spans="1:22" x14ac:dyDescent="0.35">
      <c r="A983" s="70">
        <f t="shared" si="24"/>
        <v>964</v>
      </c>
      <c r="B983" s="170">
        <v>7342437.6228742748</v>
      </c>
      <c r="U983" s="145">
        <v>963</v>
      </c>
      <c r="V983" s="145">
        <v>-5064684.2058472931</v>
      </c>
    </row>
    <row r="984" spans="1:22" x14ac:dyDescent="0.35">
      <c r="A984" s="70">
        <f t="shared" si="24"/>
        <v>965</v>
      </c>
      <c r="B984" s="170">
        <v>7342437.6228742748</v>
      </c>
      <c r="U984" s="145">
        <v>964</v>
      </c>
      <c r="V984" s="145">
        <v>13797786.020685229</v>
      </c>
    </row>
    <row r="985" spans="1:22" x14ac:dyDescent="0.35">
      <c r="A985" s="70">
        <f t="shared" si="24"/>
        <v>966</v>
      </c>
      <c r="B985" s="170">
        <v>7342437.6228742748</v>
      </c>
      <c r="U985" s="145">
        <v>965</v>
      </c>
      <c r="V985" s="145">
        <v>10884865.44667783</v>
      </c>
    </row>
    <row r="986" spans="1:22" x14ac:dyDescent="0.35">
      <c r="A986" s="70">
        <f t="shared" si="24"/>
        <v>967</v>
      </c>
      <c r="B986" s="170">
        <v>7342437.6228742748</v>
      </c>
      <c r="U986" s="145">
        <v>966</v>
      </c>
      <c r="V986" s="145">
        <v>-18864739.389783632</v>
      </c>
    </row>
    <row r="987" spans="1:22" x14ac:dyDescent="0.35">
      <c r="A987" s="70">
        <f t="shared" si="24"/>
        <v>968</v>
      </c>
      <c r="B987" s="170">
        <v>7342437.6228742748</v>
      </c>
      <c r="U987" s="145">
        <v>967</v>
      </c>
      <c r="V987" s="145">
        <v>-9124677.5243212637</v>
      </c>
    </row>
    <row r="988" spans="1:22" x14ac:dyDescent="0.35">
      <c r="A988" s="70">
        <f t="shared" si="24"/>
        <v>969</v>
      </c>
      <c r="B988" s="170">
        <v>7342437.6228742748</v>
      </c>
      <c r="U988" s="145">
        <v>968</v>
      </c>
      <c r="V988" s="145">
        <v>-20185022.683657005</v>
      </c>
    </row>
    <row r="989" spans="1:22" x14ac:dyDescent="0.35">
      <c r="A989" s="70">
        <f t="shared" si="24"/>
        <v>970</v>
      </c>
      <c r="B989" s="170">
        <v>7342437.6228742748</v>
      </c>
      <c r="U989" s="145">
        <v>969</v>
      </c>
      <c r="V989" s="145">
        <v>23879210.406955097</v>
      </c>
    </row>
    <row r="990" spans="1:22" x14ac:dyDescent="0.35">
      <c r="A990" s="70">
        <f t="shared" si="24"/>
        <v>971</v>
      </c>
      <c r="B990" s="170">
        <v>7342437.6228742748</v>
      </c>
      <c r="U990" s="145">
        <v>970</v>
      </c>
      <c r="V990" s="145">
        <v>-12964839.661190018</v>
      </c>
    </row>
    <row r="991" spans="1:22" x14ac:dyDescent="0.35">
      <c r="A991" s="70">
        <f t="shared" si="24"/>
        <v>972</v>
      </c>
      <c r="B991" s="170">
        <v>7342437.6228742748</v>
      </c>
      <c r="U991" s="145">
        <v>971</v>
      </c>
      <c r="V991" s="145">
        <v>-12282978.113004535</v>
      </c>
    </row>
    <row r="992" spans="1:22" x14ac:dyDescent="0.35">
      <c r="A992" s="70">
        <f t="shared" si="24"/>
        <v>973</v>
      </c>
      <c r="B992" s="170">
        <v>7342437.6228742748</v>
      </c>
      <c r="U992" s="145">
        <v>972</v>
      </c>
      <c r="V992" s="145">
        <v>-17280600.170204706</v>
      </c>
    </row>
    <row r="993" spans="1:22" x14ac:dyDescent="0.35">
      <c r="A993" s="70">
        <f t="shared" si="24"/>
        <v>974</v>
      </c>
      <c r="B993" s="170">
        <v>7342437.6228742748</v>
      </c>
      <c r="U993" s="145">
        <v>973</v>
      </c>
      <c r="V993" s="145">
        <v>4539695.0381100401</v>
      </c>
    </row>
    <row r="994" spans="1:22" x14ac:dyDescent="0.35">
      <c r="A994" s="70">
        <f t="shared" si="24"/>
        <v>975</v>
      </c>
      <c r="B994" s="170">
        <v>7342437.6228742748</v>
      </c>
      <c r="U994" s="145">
        <v>974</v>
      </c>
      <c r="V994" s="145">
        <v>-14124941.006210692</v>
      </c>
    </row>
    <row r="995" spans="1:22" x14ac:dyDescent="0.35">
      <c r="A995" s="70">
        <f t="shared" si="24"/>
        <v>976</v>
      </c>
      <c r="B995" s="170">
        <v>7342437.6228742748</v>
      </c>
      <c r="U995" s="145">
        <v>975</v>
      </c>
      <c r="V995" s="145">
        <v>-13509307.90894662</v>
      </c>
    </row>
    <row r="996" spans="1:22" x14ac:dyDescent="0.35">
      <c r="A996" s="70">
        <f t="shared" si="24"/>
        <v>977</v>
      </c>
      <c r="B996" s="170">
        <v>7342437.6228742748</v>
      </c>
      <c r="U996" s="145">
        <v>976</v>
      </c>
      <c r="V996" s="145">
        <v>-13276921.214764249</v>
      </c>
    </row>
    <row r="997" spans="1:22" x14ac:dyDescent="0.35">
      <c r="A997" s="70">
        <f t="shared" si="24"/>
        <v>978</v>
      </c>
      <c r="B997" s="170">
        <v>7342437.6228742748</v>
      </c>
      <c r="U997" s="145">
        <v>977</v>
      </c>
      <c r="V997" s="145">
        <v>-16569666.175890326</v>
      </c>
    </row>
    <row r="998" spans="1:22" x14ac:dyDescent="0.35">
      <c r="A998" s="70">
        <f t="shared" si="24"/>
        <v>979</v>
      </c>
      <c r="B998" s="170">
        <v>7342437.6228742748</v>
      </c>
      <c r="U998" s="145">
        <v>978</v>
      </c>
      <c r="V998" s="145">
        <v>-6388101.9258095082</v>
      </c>
    </row>
    <row r="999" spans="1:22" x14ac:dyDescent="0.35">
      <c r="A999" s="70">
        <f t="shared" si="24"/>
        <v>980</v>
      </c>
      <c r="B999" s="170">
        <v>7342437.6228742748</v>
      </c>
      <c r="U999" s="145">
        <v>979</v>
      </c>
      <c r="V999" s="145">
        <v>-8408936.0910719037</v>
      </c>
    </row>
    <row r="1000" spans="1:22" x14ac:dyDescent="0.35">
      <c r="A1000" s="70">
        <f t="shared" si="24"/>
        <v>981</v>
      </c>
      <c r="B1000" s="170">
        <v>7342437.6228742748</v>
      </c>
      <c r="U1000" s="145">
        <v>980</v>
      </c>
      <c r="V1000" s="145">
        <v>-11982458.01071658</v>
      </c>
    </row>
    <row r="1001" spans="1:22" x14ac:dyDescent="0.35">
      <c r="A1001" s="70">
        <f t="shared" si="24"/>
        <v>982</v>
      </c>
      <c r="B1001" s="170">
        <v>7342437.6228742748</v>
      </c>
      <c r="U1001" s="145">
        <v>981</v>
      </c>
      <c r="V1001" s="145">
        <v>-33379238.452698559</v>
      </c>
    </row>
    <row r="1002" spans="1:22" x14ac:dyDescent="0.35">
      <c r="A1002" s="70">
        <f t="shared" si="24"/>
        <v>983</v>
      </c>
      <c r="B1002" s="170">
        <v>7342437.6228742748</v>
      </c>
      <c r="U1002" s="145">
        <v>982</v>
      </c>
      <c r="V1002" s="145">
        <v>4644362.779572811</v>
      </c>
    </row>
    <row r="1003" spans="1:22" x14ac:dyDescent="0.35">
      <c r="A1003" s="70">
        <f t="shared" si="24"/>
        <v>984</v>
      </c>
      <c r="B1003" s="170">
        <v>7342437.6228742748</v>
      </c>
      <c r="U1003" s="145">
        <v>983</v>
      </c>
      <c r="V1003" s="145">
        <v>-3136710.7006318681</v>
      </c>
    </row>
    <row r="1004" spans="1:22" x14ac:dyDescent="0.35">
      <c r="A1004" s="70">
        <f t="shared" si="24"/>
        <v>985</v>
      </c>
      <c r="B1004" s="170">
        <v>7342437.6228742748</v>
      </c>
      <c r="U1004" s="145">
        <v>984</v>
      </c>
      <c r="V1004" s="145">
        <v>-332647.87386569381</v>
      </c>
    </row>
    <row r="1005" spans="1:22" x14ac:dyDescent="0.35">
      <c r="A1005" s="70">
        <f t="shared" si="24"/>
        <v>986</v>
      </c>
      <c r="B1005" s="170">
        <v>7342437.6228742748</v>
      </c>
      <c r="U1005" s="145">
        <v>985</v>
      </c>
      <c r="V1005" s="145">
        <v>6281556.9321763068</v>
      </c>
    </row>
    <row r="1006" spans="1:22" x14ac:dyDescent="0.35">
      <c r="A1006" s="70">
        <f t="shared" si="24"/>
        <v>987</v>
      </c>
      <c r="B1006" s="170">
        <v>7342437.6228742748</v>
      </c>
      <c r="U1006" s="145">
        <v>986</v>
      </c>
      <c r="V1006" s="145">
        <v>-8880137.6081072036</v>
      </c>
    </row>
    <row r="1007" spans="1:22" x14ac:dyDescent="0.35">
      <c r="A1007" s="70">
        <f t="shared" si="24"/>
        <v>988</v>
      </c>
      <c r="B1007" s="170">
        <v>7342437.6228742748</v>
      </c>
      <c r="U1007" s="145">
        <v>987</v>
      </c>
      <c r="V1007" s="145">
        <v>-2962609.0857378207</v>
      </c>
    </row>
    <row r="1008" spans="1:22" x14ac:dyDescent="0.35">
      <c r="A1008" s="70">
        <f t="shared" si="24"/>
        <v>989</v>
      </c>
      <c r="B1008" s="170">
        <v>7342437.6228742748</v>
      </c>
      <c r="U1008" s="145">
        <v>988</v>
      </c>
      <c r="V1008" s="145">
        <v>3483272.3882796019</v>
      </c>
    </row>
    <row r="1009" spans="1:22" x14ac:dyDescent="0.35">
      <c r="A1009" s="70">
        <f t="shared" si="24"/>
        <v>990</v>
      </c>
      <c r="B1009" s="170">
        <v>7342437.6228742748</v>
      </c>
      <c r="U1009" s="145">
        <v>989</v>
      </c>
      <c r="V1009" s="145">
        <v>780996.25673195347</v>
      </c>
    </row>
    <row r="1010" spans="1:22" x14ac:dyDescent="0.35">
      <c r="A1010" s="70">
        <f t="shared" si="24"/>
        <v>991</v>
      </c>
      <c r="B1010" s="170">
        <v>7342437.6228742748</v>
      </c>
      <c r="U1010" s="145">
        <v>990</v>
      </c>
      <c r="V1010" s="145">
        <v>-3616659.448818367</v>
      </c>
    </row>
    <row r="1011" spans="1:22" x14ac:dyDescent="0.35">
      <c r="A1011" s="70">
        <f t="shared" si="24"/>
        <v>992</v>
      </c>
      <c r="B1011" s="170">
        <v>7342437.6228742748</v>
      </c>
      <c r="U1011" s="145">
        <v>991</v>
      </c>
      <c r="V1011" s="145">
        <v>5014933.7602075227</v>
      </c>
    </row>
    <row r="1012" spans="1:22" x14ac:dyDescent="0.35">
      <c r="A1012" s="70">
        <f t="shared" si="24"/>
        <v>993</v>
      </c>
      <c r="B1012" s="170">
        <v>7342437.6228742748</v>
      </c>
      <c r="U1012" s="145">
        <v>992</v>
      </c>
      <c r="V1012" s="145">
        <v>22938716.236287314</v>
      </c>
    </row>
    <row r="1013" spans="1:22" x14ac:dyDescent="0.35">
      <c r="A1013" s="70">
        <f t="shared" si="24"/>
        <v>994</v>
      </c>
      <c r="B1013" s="170">
        <v>7342437.6228742748</v>
      </c>
      <c r="U1013" s="145">
        <v>993</v>
      </c>
      <c r="V1013" s="145">
        <v>5645797.11153543</v>
      </c>
    </row>
    <row r="1014" spans="1:22" x14ac:dyDescent="0.35">
      <c r="A1014" s="70">
        <f t="shared" si="24"/>
        <v>995</v>
      </c>
      <c r="B1014" s="170">
        <v>7342437.6228742748</v>
      </c>
      <c r="U1014" s="145">
        <v>994</v>
      </c>
      <c r="V1014" s="145">
        <v>-9570564.9061628915</v>
      </c>
    </row>
    <row r="1015" spans="1:22" x14ac:dyDescent="0.35">
      <c r="A1015" s="70">
        <f t="shared" si="24"/>
        <v>996</v>
      </c>
      <c r="B1015" s="170">
        <v>7342437.6228742748</v>
      </c>
      <c r="U1015" s="145">
        <v>995</v>
      </c>
      <c r="V1015" s="145">
        <v>-1576656.0189897157</v>
      </c>
    </row>
    <row r="1016" spans="1:22" x14ac:dyDescent="0.35">
      <c r="A1016" s="70">
        <f t="shared" si="24"/>
        <v>997</v>
      </c>
      <c r="B1016" s="170">
        <v>7342437.6228742748</v>
      </c>
      <c r="U1016" s="145">
        <v>996</v>
      </c>
      <c r="V1016" s="145">
        <v>-24059517.031194437</v>
      </c>
    </row>
    <row r="1017" spans="1:22" x14ac:dyDescent="0.35">
      <c r="A1017" s="70">
        <f t="shared" si="24"/>
        <v>998</v>
      </c>
      <c r="B1017" s="170">
        <v>7342437.6228742748</v>
      </c>
      <c r="U1017" s="145">
        <v>997</v>
      </c>
      <c r="V1017" s="145">
        <v>-4808213.7668677121</v>
      </c>
    </row>
    <row r="1018" spans="1:22" x14ac:dyDescent="0.35">
      <c r="A1018" s="70">
        <f t="shared" si="24"/>
        <v>999</v>
      </c>
      <c r="B1018" s="170">
        <v>7342437.6228742748</v>
      </c>
      <c r="U1018" s="145">
        <v>998</v>
      </c>
      <c r="V1018" s="145">
        <v>4157172.3920194283</v>
      </c>
    </row>
    <row r="1019" spans="1:22" x14ac:dyDescent="0.35">
      <c r="A1019" s="70">
        <f t="shared" si="24"/>
        <v>1000</v>
      </c>
      <c r="B1019" s="170">
        <v>7342437.6228742748</v>
      </c>
      <c r="U1019" s="145">
        <v>999</v>
      </c>
      <c r="V1019" s="145">
        <v>23163185.998127919</v>
      </c>
    </row>
    <row r="1020" spans="1:22" x14ac:dyDescent="0.35">
      <c r="A1020" s="70">
        <f t="shared" si="24"/>
        <v>1001</v>
      </c>
      <c r="B1020" s="170">
        <v>7342437.6228742748</v>
      </c>
      <c r="U1020" s="145">
        <v>1000</v>
      </c>
      <c r="V1020" s="145">
        <v>16424342.827135697</v>
      </c>
    </row>
    <row r="1021" spans="1:22" x14ac:dyDescent="0.35">
      <c r="A1021" s="70">
        <f t="shared" si="24"/>
        <v>1002</v>
      </c>
      <c r="B1021" s="170">
        <v>7342437.6228742748</v>
      </c>
      <c r="U1021" s="145">
        <v>1001</v>
      </c>
      <c r="V1021" s="145">
        <v>-9611442.4256755523</v>
      </c>
    </row>
    <row r="1022" spans="1:22" x14ac:dyDescent="0.35">
      <c r="A1022" s="70">
        <f t="shared" si="24"/>
        <v>1003</v>
      </c>
      <c r="B1022" s="170">
        <v>7342437.6228742748</v>
      </c>
      <c r="U1022" s="145">
        <v>1002</v>
      </c>
      <c r="V1022" s="145">
        <v>6898223.8021829501</v>
      </c>
    </row>
    <row r="1023" spans="1:22" x14ac:dyDescent="0.35">
      <c r="A1023" s="70">
        <f t="shared" si="24"/>
        <v>1004</v>
      </c>
      <c r="B1023" s="170">
        <v>7342437.6228742748</v>
      </c>
      <c r="U1023" s="145">
        <v>1003</v>
      </c>
      <c r="V1023" s="145">
        <v>7716194.3603061736</v>
      </c>
    </row>
    <row r="1024" spans="1:22" x14ac:dyDescent="0.35">
      <c r="A1024" s="70">
        <f t="shared" si="24"/>
        <v>1005</v>
      </c>
      <c r="B1024" s="170">
        <v>7342437.6228742748</v>
      </c>
      <c r="U1024" s="145">
        <v>1004</v>
      </c>
      <c r="V1024" s="145">
        <v>-23796789.411221553</v>
      </c>
    </row>
    <row r="1025" spans="1:22" x14ac:dyDescent="0.35">
      <c r="A1025" s="70">
        <f t="shared" si="24"/>
        <v>1006</v>
      </c>
      <c r="B1025" s="170">
        <v>7342437.6228742748</v>
      </c>
      <c r="U1025" s="145">
        <v>1005</v>
      </c>
      <c r="V1025" s="145">
        <v>12042200.067319121</v>
      </c>
    </row>
    <row r="1026" spans="1:22" x14ac:dyDescent="0.35">
      <c r="A1026" s="70">
        <f t="shared" si="24"/>
        <v>1007</v>
      </c>
      <c r="B1026" s="170">
        <v>7342437.6228742748</v>
      </c>
      <c r="U1026" s="145">
        <v>1006</v>
      </c>
      <c r="V1026" s="145">
        <v>7188142.5581043586</v>
      </c>
    </row>
    <row r="1027" spans="1:22" x14ac:dyDescent="0.35">
      <c r="A1027" s="70">
        <f t="shared" si="24"/>
        <v>1008</v>
      </c>
      <c r="B1027" s="170">
        <v>7342437.6228742748</v>
      </c>
      <c r="U1027" s="145">
        <v>1007</v>
      </c>
      <c r="V1027" s="145">
        <v>3624275.5088166818</v>
      </c>
    </row>
    <row r="1028" spans="1:22" x14ac:dyDescent="0.35">
      <c r="A1028" s="70">
        <f t="shared" si="24"/>
        <v>1009</v>
      </c>
      <c r="B1028" s="170">
        <v>7342437.6228742748</v>
      </c>
      <c r="U1028" s="145">
        <v>1008</v>
      </c>
      <c r="V1028" s="145">
        <v>12192825.779784225</v>
      </c>
    </row>
    <row r="1029" spans="1:22" x14ac:dyDescent="0.35">
      <c r="A1029" s="70">
        <f t="shared" si="24"/>
        <v>1010</v>
      </c>
      <c r="B1029" s="170">
        <v>7342437.6228742748</v>
      </c>
      <c r="U1029" s="145">
        <v>1009</v>
      </c>
      <c r="V1029" s="145">
        <v>13827603.864353053</v>
      </c>
    </row>
    <row r="1030" spans="1:22" x14ac:dyDescent="0.35">
      <c r="A1030" s="70">
        <f t="shared" si="24"/>
        <v>1011</v>
      </c>
      <c r="B1030" s="170">
        <v>7342437.6228742748</v>
      </c>
      <c r="U1030" s="145">
        <v>1010</v>
      </c>
      <c r="V1030" s="145">
        <v>-7774501.4803068899</v>
      </c>
    </row>
    <row r="1031" spans="1:22" x14ac:dyDescent="0.35">
      <c r="A1031" s="70">
        <f t="shared" si="24"/>
        <v>1012</v>
      </c>
      <c r="B1031" s="170">
        <v>7342437.6228742748</v>
      </c>
      <c r="U1031" s="145">
        <v>1011</v>
      </c>
      <c r="V1031" s="145">
        <v>-544168.93686106056</v>
      </c>
    </row>
    <row r="1032" spans="1:22" x14ac:dyDescent="0.35">
      <c r="A1032" s="70">
        <f t="shared" si="24"/>
        <v>1013</v>
      </c>
      <c r="B1032" s="170">
        <v>7342437.6228742748</v>
      </c>
      <c r="U1032" s="145">
        <v>1012</v>
      </c>
      <c r="V1032" s="145">
        <v>-21299914.084451552</v>
      </c>
    </row>
    <row r="1033" spans="1:22" x14ac:dyDescent="0.35">
      <c r="A1033" s="70">
        <f t="shared" si="24"/>
        <v>1014</v>
      </c>
      <c r="B1033" s="170">
        <v>7342437.6228742748</v>
      </c>
      <c r="U1033" s="145">
        <v>1013</v>
      </c>
      <c r="V1033" s="145">
        <v>-16161246.070155708</v>
      </c>
    </row>
    <row r="1034" spans="1:22" x14ac:dyDescent="0.35">
      <c r="A1034" s="70">
        <f t="shared" si="24"/>
        <v>1015</v>
      </c>
      <c r="B1034" s="170">
        <v>7342437.6228742748</v>
      </c>
      <c r="U1034" s="145">
        <v>1014</v>
      </c>
      <c r="V1034" s="145">
        <v>7697608.6908711195</v>
      </c>
    </row>
    <row r="1035" spans="1:22" x14ac:dyDescent="0.35">
      <c r="A1035" s="70">
        <f t="shared" si="24"/>
        <v>1016</v>
      </c>
      <c r="B1035" s="170">
        <v>7342437.6228742748</v>
      </c>
      <c r="U1035" s="145">
        <v>1015</v>
      </c>
      <c r="V1035" s="145">
        <v>-18425726.756756019</v>
      </c>
    </row>
    <row r="1036" spans="1:22" x14ac:dyDescent="0.35">
      <c r="A1036" s="70">
        <f t="shared" si="24"/>
        <v>1017</v>
      </c>
      <c r="B1036" s="170">
        <v>7342437.6228742748</v>
      </c>
      <c r="U1036" s="145">
        <v>1016</v>
      </c>
      <c r="V1036" s="145">
        <v>18001036.270331681</v>
      </c>
    </row>
    <row r="1037" spans="1:22" x14ac:dyDescent="0.35">
      <c r="A1037" s="70">
        <f t="shared" si="24"/>
        <v>1018</v>
      </c>
      <c r="B1037" s="170">
        <v>7342437.6228742748</v>
      </c>
      <c r="U1037" s="145">
        <v>1017</v>
      </c>
      <c r="V1037" s="145">
        <v>-2113932.2443400398</v>
      </c>
    </row>
    <row r="1038" spans="1:22" x14ac:dyDescent="0.35">
      <c r="A1038" s="70">
        <f t="shared" si="24"/>
        <v>1019</v>
      </c>
      <c r="B1038" s="170">
        <v>7342437.6228742748</v>
      </c>
      <c r="U1038" s="145">
        <v>1018</v>
      </c>
      <c r="V1038" s="145">
        <v>14302799.110130996</v>
      </c>
    </row>
    <row r="1039" spans="1:22" x14ac:dyDescent="0.35">
      <c r="A1039" s="70">
        <f t="shared" si="24"/>
        <v>1020</v>
      </c>
      <c r="B1039" s="170">
        <v>7342437.6228742748</v>
      </c>
      <c r="U1039" s="145">
        <v>1019</v>
      </c>
      <c r="V1039" s="145">
        <v>404584.2573646009</v>
      </c>
    </row>
    <row r="1040" spans="1:22" x14ac:dyDescent="0.35">
      <c r="A1040" s="70">
        <f t="shared" si="24"/>
        <v>1021</v>
      </c>
      <c r="B1040" s="170">
        <v>7342437.6228742748</v>
      </c>
      <c r="U1040" s="145">
        <v>1020</v>
      </c>
      <c r="V1040" s="145">
        <v>-7558297.2790520191</v>
      </c>
    </row>
    <row r="1041" spans="1:22" x14ac:dyDescent="0.35">
      <c r="A1041" s="70">
        <f t="shared" si="24"/>
        <v>1022</v>
      </c>
      <c r="B1041" s="170">
        <v>7342437.6228742748</v>
      </c>
      <c r="U1041" s="145">
        <v>1021</v>
      </c>
      <c r="V1041" s="145">
        <v>14603791.401444964</v>
      </c>
    </row>
    <row r="1042" spans="1:22" x14ac:dyDescent="0.35">
      <c r="A1042" s="70">
        <f t="shared" si="24"/>
        <v>1023</v>
      </c>
      <c r="B1042" s="170">
        <v>7342437.6228742748</v>
      </c>
      <c r="U1042" s="145">
        <v>1022</v>
      </c>
      <c r="V1042" s="145">
        <v>7682594.1529033221</v>
      </c>
    </row>
    <row r="1043" spans="1:22" x14ac:dyDescent="0.35">
      <c r="A1043" s="70">
        <f t="shared" si="24"/>
        <v>1024</v>
      </c>
      <c r="B1043" s="170">
        <v>7342437.6228742748</v>
      </c>
      <c r="U1043" s="145">
        <v>1023</v>
      </c>
      <c r="V1043" s="145">
        <v>-4365511.1545015499</v>
      </c>
    </row>
    <row r="1044" spans="1:22" x14ac:dyDescent="0.35">
      <c r="A1044" s="70">
        <f t="shared" si="24"/>
        <v>1025</v>
      </c>
      <c r="B1044" s="170">
        <v>7342437.6228742748</v>
      </c>
      <c r="U1044" s="145">
        <v>1024</v>
      </c>
      <c r="V1044" s="145">
        <v>-12470416.68274007</v>
      </c>
    </row>
    <row r="1045" spans="1:22" x14ac:dyDescent="0.35">
      <c r="A1045" s="70">
        <f t="shared" si="24"/>
        <v>1026</v>
      </c>
      <c r="B1045" s="170">
        <v>7342437.6228742748</v>
      </c>
      <c r="U1045" s="145">
        <v>1025</v>
      </c>
      <c r="V1045" s="145">
        <v>34963329.959087849</v>
      </c>
    </row>
    <row r="1046" spans="1:22" x14ac:dyDescent="0.35">
      <c r="A1046" s="70">
        <f t="shared" ref="A1046:A1109" si="25">A1045+1</f>
        <v>1027</v>
      </c>
      <c r="B1046" s="170">
        <v>7342437.6228742748</v>
      </c>
      <c r="U1046" s="145">
        <v>1026</v>
      </c>
      <c r="V1046" s="145">
        <v>1337691.8925660588</v>
      </c>
    </row>
    <row r="1047" spans="1:22" x14ac:dyDescent="0.35">
      <c r="A1047" s="70">
        <f t="shared" si="25"/>
        <v>1028</v>
      </c>
      <c r="B1047" s="170">
        <v>7342437.6228742748</v>
      </c>
      <c r="U1047" s="145">
        <v>1027</v>
      </c>
      <c r="V1047" s="145">
        <v>11863333.47543101</v>
      </c>
    </row>
    <row r="1048" spans="1:22" x14ac:dyDescent="0.35">
      <c r="A1048" s="70">
        <f t="shared" si="25"/>
        <v>1029</v>
      </c>
      <c r="B1048" s="170">
        <v>7342437.6228742748</v>
      </c>
      <c r="U1048" s="145">
        <v>1028</v>
      </c>
      <c r="V1048" s="145">
        <v>-25816087.047730826</v>
      </c>
    </row>
    <row r="1049" spans="1:22" x14ac:dyDescent="0.35">
      <c r="A1049" s="70">
        <f t="shared" si="25"/>
        <v>1030</v>
      </c>
      <c r="B1049" s="170">
        <v>7342437.6228742748</v>
      </c>
      <c r="U1049" s="145">
        <v>1029</v>
      </c>
      <c r="V1049" s="145">
        <v>6893502.3530262783</v>
      </c>
    </row>
    <row r="1050" spans="1:22" x14ac:dyDescent="0.35">
      <c r="A1050" s="70">
        <f t="shared" si="25"/>
        <v>1031</v>
      </c>
      <c r="B1050" s="170">
        <v>7342437.6228742748</v>
      </c>
      <c r="U1050" s="145">
        <v>1030</v>
      </c>
      <c r="V1050" s="145">
        <v>5215688.7757803574</v>
      </c>
    </row>
    <row r="1051" spans="1:22" x14ac:dyDescent="0.35">
      <c r="A1051" s="70">
        <f t="shared" si="25"/>
        <v>1032</v>
      </c>
      <c r="B1051" s="170">
        <v>7342437.6228742748</v>
      </c>
      <c r="U1051" s="145">
        <v>1031</v>
      </c>
      <c r="V1051" s="145">
        <v>-9989507.6683477703</v>
      </c>
    </row>
    <row r="1052" spans="1:22" x14ac:dyDescent="0.35">
      <c r="A1052" s="70">
        <f t="shared" si="25"/>
        <v>1033</v>
      </c>
      <c r="B1052" s="170">
        <v>7342437.6228742748</v>
      </c>
      <c r="U1052" s="145">
        <v>1032</v>
      </c>
      <c r="V1052" s="145">
        <v>11294019.434235871</v>
      </c>
    </row>
    <row r="1053" spans="1:22" x14ac:dyDescent="0.35">
      <c r="A1053" s="70">
        <f t="shared" si="25"/>
        <v>1034</v>
      </c>
      <c r="B1053" s="170">
        <v>7342437.6228742748</v>
      </c>
      <c r="U1053" s="145">
        <v>1033</v>
      </c>
      <c r="V1053" s="145">
        <v>1676976.09001524</v>
      </c>
    </row>
    <row r="1054" spans="1:22" x14ac:dyDescent="0.35">
      <c r="A1054" s="70">
        <f t="shared" si="25"/>
        <v>1035</v>
      </c>
      <c r="B1054" s="170">
        <v>7342437.6228742748</v>
      </c>
      <c r="U1054" s="145">
        <v>1034</v>
      </c>
      <c r="V1054" s="145">
        <v>-7610131.0589548945</v>
      </c>
    </row>
    <row r="1055" spans="1:22" x14ac:dyDescent="0.35">
      <c r="A1055" s="70">
        <f t="shared" si="25"/>
        <v>1036</v>
      </c>
      <c r="B1055" s="170">
        <v>7342437.6228742748</v>
      </c>
      <c r="U1055" s="145">
        <v>1035</v>
      </c>
      <c r="V1055" s="145">
        <v>-30975164.653513588</v>
      </c>
    </row>
    <row r="1056" spans="1:22" x14ac:dyDescent="0.35">
      <c r="A1056" s="70">
        <f t="shared" si="25"/>
        <v>1037</v>
      </c>
      <c r="B1056" s="170">
        <v>7342437.6228742748</v>
      </c>
      <c r="U1056" s="145">
        <v>1036</v>
      </c>
      <c r="V1056" s="145">
        <v>-22156127.018430624</v>
      </c>
    </row>
    <row r="1057" spans="1:22" x14ac:dyDescent="0.35">
      <c r="A1057" s="70">
        <f t="shared" si="25"/>
        <v>1038</v>
      </c>
      <c r="B1057" s="170">
        <v>7342437.6228742748</v>
      </c>
      <c r="U1057" s="145">
        <v>1037</v>
      </c>
      <c r="V1057" s="145">
        <v>-7330078.7059981748</v>
      </c>
    </row>
    <row r="1058" spans="1:22" x14ac:dyDescent="0.35">
      <c r="A1058" s="70">
        <f t="shared" si="25"/>
        <v>1039</v>
      </c>
      <c r="B1058" s="170">
        <v>7342437.6228742748</v>
      </c>
      <c r="U1058" s="145">
        <v>1038</v>
      </c>
      <c r="V1058" s="145">
        <v>-25712550.301812511</v>
      </c>
    </row>
    <row r="1059" spans="1:22" x14ac:dyDescent="0.35">
      <c r="A1059" s="70">
        <f t="shared" si="25"/>
        <v>1040</v>
      </c>
      <c r="B1059" s="170">
        <v>7342437.6228742748</v>
      </c>
      <c r="U1059" s="145">
        <v>1039</v>
      </c>
      <c r="V1059" s="145">
        <v>-7350593.9339427352</v>
      </c>
    </row>
    <row r="1060" spans="1:22" x14ac:dyDescent="0.35">
      <c r="A1060" s="70">
        <f t="shared" si="25"/>
        <v>1041</v>
      </c>
      <c r="B1060" s="170">
        <v>7342437.6228742748</v>
      </c>
      <c r="U1060" s="145">
        <v>1040</v>
      </c>
      <c r="V1060" s="145">
        <v>15051072.710619163</v>
      </c>
    </row>
    <row r="1061" spans="1:22" x14ac:dyDescent="0.35">
      <c r="A1061" s="70">
        <f t="shared" si="25"/>
        <v>1042</v>
      </c>
      <c r="B1061" s="170">
        <v>7342437.6228742748</v>
      </c>
      <c r="U1061" s="145">
        <v>1041</v>
      </c>
      <c r="V1061" s="145">
        <v>-1675882.4934495762</v>
      </c>
    </row>
    <row r="1062" spans="1:22" x14ac:dyDescent="0.35">
      <c r="A1062" s="70">
        <f t="shared" si="25"/>
        <v>1043</v>
      </c>
      <c r="B1062" s="170">
        <v>7342437.6228742748</v>
      </c>
      <c r="U1062" s="145">
        <v>1042</v>
      </c>
      <c r="V1062" s="145">
        <v>-17452568.802874539</v>
      </c>
    </row>
    <row r="1063" spans="1:22" x14ac:dyDescent="0.35">
      <c r="A1063" s="70">
        <f t="shared" si="25"/>
        <v>1044</v>
      </c>
      <c r="B1063" s="170">
        <v>7342437.6228742748</v>
      </c>
      <c r="U1063" s="145">
        <v>1043</v>
      </c>
      <c r="V1063" s="145">
        <v>393500.56111333147</v>
      </c>
    </row>
    <row r="1064" spans="1:22" x14ac:dyDescent="0.35">
      <c r="A1064" s="70">
        <f t="shared" si="25"/>
        <v>1045</v>
      </c>
      <c r="B1064" s="170">
        <v>7342437.6228742748</v>
      </c>
      <c r="U1064" s="145">
        <v>1044</v>
      </c>
      <c r="V1064" s="145">
        <v>28190989.330352891</v>
      </c>
    </row>
    <row r="1065" spans="1:22" x14ac:dyDescent="0.35">
      <c r="A1065" s="70">
        <f t="shared" si="25"/>
        <v>1046</v>
      </c>
      <c r="B1065" s="170">
        <v>7342437.6228742748</v>
      </c>
      <c r="U1065" s="145">
        <v>1045</v>
      </c>
      <c r="V1065" s="145">
        <v>7825759.520555906</v>
      </c>
    </row>
    <row r="1066" spans="1:22" x14ac:dyDescent="0.35">
      <c r="A1066" s="70">
        <f t="shared" si="25"/>
        <v>1047</v>
      </c>
      <c r="B1066" s="170">
        <v>7342437.6228742748</v>
      </c>
      <c r="U1066" s="145">
        <v>1046</v>
      </c>
      <c r="V1066" s="145">
        <v>-13837653.540587783</v>
      </c>
    </row>
    <row r="1067" spans="1:22" x14ac:dyDescent="0.35">
      <c r="A1067" s="70">
        <f t="shared" si="25"/>
        <v>1048</v>
      </c>
      <c r="B1067" s="170">
        <v>7342437.6228742748</v>
      </c>
      <c r="U1067" s="145">
        <v>1047</v>
      </c>
      <c r="V1067" s="145">
        <v>-15828724.172761014</v>
      </c>
    </row>
    <row r="1068" spans="1:22" x14ac:dyDescent="0.35">
      <c r="A1068" s="70">
        <f t="shared" si="25"/>
        <v>1049</v>
      </c>
      <c r="B1068" s="170">
        <v>7342437.6228742748</v>
      </c>
      <c r="U1068" s="145">
        <v>1048</v>
      </c>
      <c r="V1068" s="145">
        <v>-9621647.3369851578</v>
      </c>
    </row>
    <row r="1069" spans="1:22" x14ac:dyDescent="0.35">
      <c r="A1069" s="70">
        <f t="shared" si="25"/>
        <v>1050</v>
      </c>
      <c r="B1069" s="170">
        <v>7342437.6228742748</v>
      </c>
      <c r="U1069" s="145">
        <v>1049</v>
      </c>
      <c r="V1069" s="145">
        <v>-2197225.7003334984</v>
      </c>
    </row>
    <row r="1070" spans="1:22" x14ac:dyDescent="0.35">
      <c r="A1070" s="70">
        <f t="shared" si="25"/>
        <v>1051</v>
      </c>
      <c r="B1070" s="170">
        <v>7342437.6228742748</v>
      </c>
      <c r="U1070" s="145">
        <v>1050</v>
      </c>
      <c r="V1070" s="145">
        <v>1814818.1604513787</v>
      </c>
    </row>
    <row r="1071" spans="1:22" x14ac:dyDescent="0.35">
      <c r="A1071" s="70">
        <f t="shared" si="25"/>
        <v>1052</v>
      </c>
      <c r="B1071" s="170">
        <v>7342437.6228742748</v>
      </c>
      <c r="U1071" s="145">
        <v>1051</v>
      </c>
      <c r="V1071" s="145">
        <v>15194069.36552589</v>
      </c>
    </row>
    <row r="1072" spans="1:22" x14ac:dyDescent="0.35">
      <c r="A1072" s="70">
        <f t="shared" si="25"/>
        <v>1053</v>
      </c>
      <c r="B1072" s="170">
        <v>7342437.6228742748</v>
      </c>
      <c r="U1072" s="145">
        <v>1052</v>
      </c>
      <c r="V1072" s="145">
        <v>2961850.0614540912</v>
      </c>
    </row>
    <row r="1073" spans="1:22" x14ac:dyDescent="0.35">
      <c r="A1073" s="70">
        <f t="shared" si="25"/>
        <v>1054</v>
      </c>
      <c r="B1073" s="170">
        <v>7342437.6228742748</v>
      </c>
      <c r="U1073" s="145">
        <v>1053</v>
      </c>
      <c r="V1073" s="145">
        <v>-11756016.218302811</v>
      </c>
    </row>
    <row r="1074" spans="1:22" x14ac:dyDescent="0.35">
      <c r="A1074" s="70">
        <f t="shared" si="25"/>
        <v>1055</v>
      </c>
      <c r="B1074" s="170">
        <v>7342437.6228742748</v>
      </c>
      <c r="U1074" s="145">
        <v>1054</v>
      </c>
      <c r="V1074" s="145">
        <v>-5118050.4687508233</v>
      </c>
    </row>
    <row r="1075" spans="1:22" x14ac:dyDescent="0.35">
      <c r="A1075" s="70">
        <f t="shared" si="25"/>
        <v>1056</v>
      </c>
      <c r="B1075" s="170">
        <v>7342437.6228742748</v>
      </c>
      <c r="U1075" s="145">
        <v>1055</v>
      </c>
      <c r="V1075" s="145">
        <v>-13748060.483736487</v>
      </c>
    </row>
    <row r="1076" spans="1:22" x14ac:dyDescent="0.35">
      <c r="A1076" s="70">
        <f t="shared" si="25"/>
        <v>1057</v>
      </c>
      <c r="B1076" s="170">
        <v>7342437.6228742748</v>
      </c>
      <c r="U1076" s="145">
        <v>1056</v>
      </c>
      <c r="V1076" s="145">
        <v>-21836746.597824737</v>
      </c>
    </row>
    <row r="1077" spans="1:22" x14ac:dyDescent="0.35">
      <c r="A1077" s="70">
        <f t="shared" si="25"/>
        <v>1058</v>
      </c>
      <c r="B1077" s="170">
        <v>7342437.6228742748</v>
      </c>
      <c r="U1077" s="145">
        <v>1057</v>
      </c>
      <c r="V1077" s="145">
        <v>16534119.397747342</v>
      </c>
    </row>
    <row r="1078" spans="1:22" x14ac:dyDescent="0.35">
      <c r="A1078" s="70">
        <f t="shared" si="25"/>
        <v>1059</v>
      </c>
      <c r="B1078" s="170">
        <v>7342437.6228742748</v>
      </c>
      <c r="U1078" s="145">
        <v>1058</v>
      </c>
      <c r="V1078" s="145">
        <v>-18024625.005504139</v>
      </c>
    </row>
    <row r="1079" spans="1:22" x14ac:dyDescent="0.35">
      <c r="A1079" s="70">
        <f t="shared" si="25"/>
        <v>1060</v>
      </c>
      <c r="B1079" s="170">
        <v>7342437.6228742748</v>
      </c>
      <c r="U1079" s="145">
        <v>1059</v>
      </c>
      <c r="V1079" s="145">
        <v>-90605.283285889775</v>
      </c>
    </row>
    <row r="1080" spans="1:22" x14ac:dyDescent="0.35">
      <c r="A1080" s="70">
        <f t="shared" si="25"/>
        <v>1061</v>
      </c>
      <c r="B1080" s="170">
        <v>7342437.6228742748</v>
      </c>
      <c r="U1080" s="145">
        <v>1060</v>
      </c>
      <c r="V1080" s="145">
        <v>-32387016.938275054</v>
      </c>
    </row>
    <row r="1081" spans="1:22" x14ac:dyDescent="0.35">
      <c r="A1081" s="70">
        <f t="shared" si="25"/>
        <v>1062</v>
      </c>
      <c r="B1081" s="170">
        <v>7342437.6228742748</v>
      </c>
      <c r="U1081" s="145">
        <v>1061</v>
      </c>
      <c r="V1081" s="145">
        <v>-11028580.178999621</v>
      </c>
    </row>
    <row r="1082" spans="1:22" x14ac:dyDescent="0.35">
      <c r="A1082" s="70">
        <f t="shared" si="25"/>
        <v>1063</v>
      </c>
      <c r="B1082" s="170">
        <v>7342437.6228742748</v>
      </c>
      <c r="U1082" s="145">
        <v>1062</v>
      </c>
      <c r="V1082" s="145">
        <v>-9728920.3829413075</v>
      </c>
    </row>
    <row r="1083" spans="1:22" x14ac:dyDescent="0.35">
      <c r="A1083" s="70">
        <f t="shared" si="25"/>
        <v>1064</v>
      </c>
      <c r="B1083" s="170">
        <v>7342437.6228742748</v>
      </c>
      <c r="U1083" s="145">
        <v>1063</v>
      </c>
      <c r="V1083" s="145">
        <v>550884.64130197465</v>
      </c>
    </row>
    <row r="1084" spans="1:22" x14ac:dyDescent="0.35">
      <c r="A1084" s="70">
        <f t="shared" si="25"/>
        <v>1065</v>
      </c>
      <c r="B1084" s="170">
        <v>7342437.6228742748</v>
      </c>
      <c r="U1084" s="145">
        <v>1064</v>
      </c>
      <c r="V1084" s="145">
        <v>-30947618.324668389</v>
      </c>
    </row>
    <row r="1085" spans="1:22" x14ac:dyDescent="0.35">
      <c r="A1085" s="70">
        <f t="shared" si="25"/>
        <v>1066</v>
      </c>
      <c r="B1085" s="170">
        <v>7342437.6228742748</v>
      </c>
      <c r="U1085" s="145">
        <v>1065</v>
      </c>
      <c r="V1085" s="145">
        <v>18719346.684413727</v>
      </c>
    </row>
    <row r="1086" spans="1:22" x14ac:dyDescent="0.35">
      <c r="A1086" s="70">
        <f t="shared" si="25"/>
        <v>1067</v>
      </c>
      <c r="B1086" s="170">
        <v>7342437.6228742748</v>
      </c>
      <c r="U1086" s="145">
        <v>1066</v>
      </c>
      <c r="V1086" s="145">
        <v>13815491.411304399</v>
      </c>
    </row>
    <row r="1087" spans="1:22" x14ac:dyDescent="0.35">
      <c r="A1087" s="70">
        <f t="shared" si="25"/>
        <v>1068</v>
      </c>
      <c r="B1087" s="170">
        <v>7342437.6228742748</v>
      </c>
      <c r="U1087" s="145">
        <v>1067</v>
      </c>
      <c r="V1087" s="145">
        <v>7748943.200551182</v>
      </c>
    </row>
    <row r="1088" spans="1:22" x14ac:dyDescent="0.35">
      <c r="A1088" s="70">
        <f t="shared" si="25"/>
        <v>1069</v>
      </c>
      <c r="B1088" s="170">
        <v>7342437.6228742748</v>
      </c>
      <c r="U1088" s="145">
        <v>1068</v>
      </c>
      <c r="V1088" s="145">
        <v>29530868.920478672</v>
      </c>
    </row>
    <row r="1089" spans="1:22" x14ac:dyDescent="0.35">
      <c r="A1089" s="70">
        <f t="shared" si="25"/>
        <v>1070</v>
      </c>
      <c r="B1089" s="170">
        <v>7342437.6228742748</v>
      </c>
      <c r="U1089" s="145">
        <v>1069</v>
      </c>
      <c r="V1089" s="145">
        <v>-7926250.8651742563</v>
      </c>
    </row>
    <row r="1090" spans="1:22" x14ac:dyDescent="0.35">
      <c r="A1090" s="70">
        <f t="shared" si="25"/>
        <v>1071</v>
      </c>
      <c r="B1090" s="170">
        <v>7342437.6228742748</v>
      </c>
      <c r="U1090" s="145">
        <v>1070</v>
      </c>
      <c r="V1090" s="145">
        <v>14125907.108828902</v>
      </c>
    </row>
    <row r="1091" spans="1:22" x14ac:dyDescent="0.35">
      <c r="A1091" s="70">
        <f t="shared" si="25"/>
        <v>1072</v>
      </c>
      <c r="B1091" s="170">
        <v>7342437.6228742748</v>
      </c>
      <c r="U1091" s="145">
        <v>1071</v>
      </c>
      <c r="V1091" s="145">
        <v>-16692630.181026874</v>
      </c>
    </row>
    <row r="1092" spans="1:22" x14ac:dyDescent="0.35">
      <c r="A1092" s="70">
        <f t="shared" si="25"/>
        <v>1073</v>
      </c>
      <c r="B1092" s="170">
        <v>7342437.6228742748</v>
      </c>
      <c r="U1092" s="145">
        <v>1072</v>
      </c>
      <c r="V1092" s="145">
        <v>-8407304.436542673</v>
      </c>
    </row>
    <row r="1093" spans="1:22" x14ac:dyDescent="0.35">
      <c r="A1093" s="70">
        <f t="shared" si="25"/>
        <v>1074</v>
      </c>
      <c r="B1093" s="170">
        <v>7342437.6228742748</v>
      </c>
      <c r="U1093" s="145">
        <v>1073</v>
      </c>
      <c r="V1093" s="145">
        <v>14421024.181872565</v>
      </c>
    </row>
    <row r="1094" spans="1:22" x14ac:dyDescent="0.35">
      <c r="A1094" s="70">
        <f t="shared" si="25"/>
        <v>1075</v>
      </c>
      <c r="B1094" s="170">
        <v>7342437.6228742748</v>
      </c>
      <c r="U1094" s="145">
        <v>1074</v>
      </c>
      <c r="V1094" s="145">
        <v>7230587.7351753898</v>
      </c>
    </row>
    <row r="1095" spans="1:22" x14ac:dyDescent="0.35">
      <c r="A1095" s="70">
        <f t="shared" si="25"/>
        <v>1076</v>
      </c>
      <c r="B1095" s="170">
        <v>7342437.6228742748</v>
      </c>
      <c r="U1095" s="145">
        <v>1075</v>
      </c>
      <c r="V1095" s="145">
        <v>-710742.1420458518</v>
      </c>
    </row>
    <row r="1096" spans="1:22" x14ac:dyDescent="0.35">
      <c r="A1096" s="70">
        <f t="shared" si="25"/>
        <v>1077</v>
      </c>
      <c r="B1096" s="170">
        <v>7342437.6228742748</v>
      </c>
      <c r="U1096" s="145">
        <v>1076</v>
      </c>
      <c r="V1096" s="145">
        <v>-25080105.497627266</v>
      </c>
    </row>
    <row r="1097" spans="1:22" x14ac:dyDescent="0.35">
      <c r="A1097" s="70">
        <f t="shared" si="25"/>
        <v>1078</v>
      </c>
      <c r="B1097" s="170">
        <v>7342437.6228742748</v>
      </c>
      <c r="U1097" s="145">
        <v>1077</v>
      </c>
      <c r="V1097" s="145">
        <v>-378935.73664446175</v>
      </c>
    </row>
    <row r="1098" spans="1:22" x14ac:dyDescent="0.35">
      <c r="A1098" s="70">
        <f t="shared" si="25"/>
        <v>1079</v>
      </c>
      <c r="B1098" s="170">
        <v>7342437.6228742748</v>
      </c>
      <c r="U1098" s="145">
        <v>1078</v>
      </c>
      <c r="V1098" s="145">
        <v>-18051550.924339935</v>
      </c>
    </row>
    <row r="1099" spans="1:22" x14ac:dyDescent="0.35">
      <c r="A1099" s="70">
        <f t="shared" si="25"/>
        <v>1080</v>
      </c>
      <c r="B1099" s="170">
        <v>7342437.6228742748</v>
      </c>
      <c r="U1099" s="145">
        <v>1079</v>
      </c>
      <c r="V1099" s="145">
        <v>-27664684.341160003</v>
      </c>
    </row>
    <row r="1100" spans="1:22" x14ac:dyDescent="0.35">
      <c r="A1100" s="70">
        <f t="shared" si="25"/>
        <v>1081</v>
      </c>
      <c r="B1100" s="170">
        <v>7342437.6228742748</v>
      </c>
      <c r="U1100" s="145">
        <v>1080</v>
      </c>
      <c r="V1100" s="145">
        <v>-10956210.380301706</v>
      </c>
    </row>
    <row r="1101" spans="1:22" x14ac:dyDescent="0.35">
      <c r="A1101" s="70">
        <f t="shared" si="25"/>
        <v>1082</v>
      </c>
      <c r="B1101" s="170">
        <v>7342437.6228742748</v>
      </c>
      <c r="U1101" s="145">
        <v>1081</v>
      </c>
      <c r="V1101" s="145">
        <v>19605011.14105339</v>
      </c>
    </row>
    <row r="1102" spans="1:22" x14ac:dyDescent="0.35">
      <c r="A1102" s="70">
        <f t="shared" si="25"/>
        <v>1083</v>
      </c>
      <c r="B1102" s="170">
        <v>7342437.6228742748</v>
      </c>
      <c r="U1102" s="145">
        <v>1082</v>
      </c>
      <c r="V1102" s="145">
        <v>8653047.5724697411</v>
      </c>
    </row>
    <row r="1103" spans="1:22" x14ac:dyDescent="0.35">
      <c r="A1103" s="70">
        <f t="shared" si="25"/>
        <v>1084</v>
      </c>
      <c r="B1103" s="170">
        <v>7342437.6228742748</v>
      </c>
      <c r="U1103" s="145">
        <v>1083</v>
      </c>
      <c r="V1103" s="145">
        <v>176913.74284657091</v>
      </c>
    </row>
    <row r="1104" spans="1:22" x14ac:dyDescent="0.35">
      <c r="A1104" s="70">
        <f t="shared" si="25"/>
        <v>1085</v>
      </c>
      <c r="B1104" s="170">
        <v>7342437.6228742748</v>
      </c>
      <c r="U1104" s="145">
        <v>1084</v>
      </c>
      <c r="V1104" s="145">
        <v>28846267.377288695</v>
      </c>
    </row>
    <row r="1105" spans="1:22" x14ac:dyDescent="0.35">
      <c r="A1105" s="70">
        <f t="shared" si="25"/>
        <v>1086</v>
      </c>
      <c r="B1105" s="170">
        <v>7342437.6228742748</v>
      </c>
      <c r="U1105" s="145">
        <v>1085</v>
      </c>
      <c r="V1105" s="145">
        <v>-5711493.6930911113</v>
      </c>
    </row>
    <row r="1106" spans="1:22" x14ac:dyDescent="0.35">
      <c r="A1106" s="70">
        <f t="shared" si="25"/>
        <v>1087</v>
      </c>
      <c r="B1106" s="170">
        <v>7342437.6228742748</v>
      </c>
      <c r="U1106" s="145">
        <v>1086</v>
      </c>
      <c r="V1106" s="145">
        <v>-26504813.943156678</v>
      </c>
    </row>
    <row r="1107" spans="1:22" x14ac:dyDescent="0.35">
      <c r="A1107" s="70">
        <f t="shared" si="25"/>
        <v>1088</v>
      </c>
      <c r="B1107" s="170">
        <v>7342437.6228742748</v>
      </c>
      <c r="U1107" s="145">
        <v>1087</v>
      </c>
      <c r="V1107" s="145">
        <v>18967052.793276913</v>
      </c>
    </row>
    <row r="1108" spans="1:22" x14ac:dyDescent="0.35">
      <c r="A1108" s="70">
        <f t="shared" si="25"/>
        <v>1089</v>
      </c>
      <c r="B1108" s="170">
        <v>7342437.6228742748</v>
      </c>
      <c r="U1108" s="145">
        <v>1088</v>
      </c>
      <c r="V1108" s="145">
        <v>5211317.0533372909</v>
      </c>
    </row>
    <row r="1109" spans="1:22" x14ac:dyDescent="0.35">
      <c r="A1109" s="70">
        <f t="shared" si="25"/>
        <v>1090</v>
      </c>
      <c r="B1109" s="170">
        <v>7342437.6228742748</v>
      </c>
      <c r="U1109" s="145">
        <v>1089</v>
      </c>
      <c r="V1109" s="145">
        <v>3569038.3745054938</v>
      </c>
    </row>
    <row r="1110" spans="1:22" x14ac:dyDescent="0.35">
      <c r="A1110" s="70">
        <f t="shared" ref="A1110:A1173" si="26">A1109+1</f>
        <v>1091</v>
      </c>
      <c r="B1110" s="170">
        <v>7342437.6228742748</v>
      </c>
      <c r="U1110" s="145">
        <v>1090</v>
      </c>
      <c r="V1110" s="145">
        <v>214066.48245842755</v>
      </c>
    </row>
    <row r="1111" spans="1:22" x14ac:dyDescent="0.35">
      <c r="A1111" s="70">
        <f t="shared" si="26"/>
        <v>1092</v>
      </c>
      <c r="B1111" s="170">
        <v>7342437.6228742748</v>
      </c>
      <c r="U1111" s="145">
        <v>1091</v>
      </c>
      <c r="V1111" s="145">
        <v>-8931123.0094570648</v>
      </c>
    </row>
    <row r="1112" spans="1:22" x14ac:dyDescent="0.35">
      <c r="A1112" s="70">
        <f t="shared" si="26"/>
        <v>1093</v>
      </c>
      <c r="B1112" s="170">
        <v>7342437.6228742748</v>
      </c>
      <c r="U1112" s="145">
        <v>1092</v>
      </c>
      <c r="V1112" s="145">
        <v>-20093680.506023247</v>
      </c>
    </row>
    <row r="1113" spans="1:22" x14ac:dyDescent="0.35">
      <c r="A1113" s="70">
        <f t="shared" si="26"/>
        <v>1094</v>
      </c>
      <c r="B1113" s="170">
        <v>7342437.6228742748</v>
      </c>
      <c r="U1113" s="145">
        <v>1093</v>
      </c>
      <c r="V1113" s="145">
        <v>2360911.4390625805</v>
      </c>
    </row>
    <row r="1114" spans="1:22" x14ac:dyDescent="0.35">
      <c r="A1114" s="70">
        <f t="shared" si="26"/>
        <v>1095</v>
      </c>
      <c r="B1114" s="170">
        <v>7342437.6228742748</v>
      </c>
      <c r="U1114" s="145">
        <v>1094</v>
      </c>
      <c r="V1114" s="145">
        <v>1587878.1250495352</v>
      </c>
    </row>
    <row r="1115" spans="1:22" x14ac:dyDescent="0.35">
      <c r="A1115" s="70">
        <f t="shared" si="26"/>
        <v>1096</v>
      </c>
      <c r="B1115" s="170">
        <v>7342437.6228742748</v>
      </c>
      <c r="U1115" s="145">
        <v>1095</v>
      </c>
      <c r="V1115" s="145">
        <v>14336995.519230455</v>
      </c>
    </row>
    <row r="1116" spans="1:22" x14ac:dyDescent="0.35">
      <c r="A1116" s="70">
        <f t="shared" si="26"/>
        <v>1097</v>
      </c>
      <c r="B1116" s="170">
        <v>7342437.6228742748</v>
      </c>
      <c r="U1116" s="145">
        <v>1096</v>
      </c>
      <c r="V1116" s="145">
        <v>15110077.698392943</v>
      </c>
    </row>
    <row r="1117" spans="1:22" x14ac:dyDescent="0.35">
      <c r="A1117" s="70">
        <f t="shared" si="26"/>
        <v>1098</v>
      </c>
      <c r="B1117" s="170">
        <v>7342437.6228742748</v>
      </c>
      <c r="U1117" s="145">
        <v>1097</v>
      </c>
      <c r="V1117" s="145">
        <v>19519618.053667732</v>
      </c>
    </row>
    <row r="1118" spans="1:22" x14ac:dyDescent="0.35">
      <c r="A1118" s="70">
        <f t="shared" si="26"/>
        <v>1099</v>
      </c>
      <c r="B1118" s="170">
        <v>7342437.6228742748</v>
      </c>
      <c r="U1118" s="145">
        <v>1098</v>
      </c>
      <c r="V1118" s="145">
        <v>11197340.966648307</v>
      </c>
    </row>
    <row r="1119" spans="1:22" x14ac:dyDescent="0.35">
      <c r="A1119" s="70">
        <f t="shared" si="26"/>
        <v>1100</v>
      </c>
      <c r="B1119" s="170">
        <v>7342437.6228742748</v>
      </c>
      <c r="U1119" s="145">
        <v>1099</v>
      </c>
      <c r="V1119" s="145">
        <v>11448673.373892106</v>
      </c>
    </row>
    <row r="1120" spans="1:22" x14ac:dyDescent="0.35">
      <c r="A1120" s="70">
        <f t="shared" si="26"/>
        <v>1101</v>
      </c>
      <c r="B1120" s="170">
        <v>7342437.6228742748</v>
      </c>
      <c r="U1120" s="145">
        <v>1100</v>
      </c>
      <c r="V1120" s="145">
        <v>-6106328.5293022655</v>
      </c>
    </row>
    <row r="1121" spans="1:22" x14ac:dyDescent="0.35">
      <c r="A1121" s="70">
        <f t="shared" si="26"/>
        <v>1102</v>
      </c>
      <c r="B1121" s="170">
        <v>7342437.6228742748</v>
      </c>
      <c r="U1121" s="145">
        <v>1101</v>
      </c>
      <c r="V1121" s="145">
        <v>-2002594.3528351858</v>
      </c>
    </row>
    <row r="1122" spans="1:22" x14ac:dyDescent="0.35">
      <c r="A1122" s="70">
        <f t="shared" si="26"/>
        <v>1103</v>
      </c>
      <c r="B1122" s="170">
        <v>7342437.6228742748</v>
      </c>
      <c r="U1122" s="145">
        <v>1102</v>
      </c>
      <c r="V1122" s="145">
        <v>-9654646.2880191412</v>
      </c>
    </row>
    <row r="1123" spans="1:22" x14ac:dyDescent="0.35">
      <c r="A1123" s="70">
        <f t="shared" si="26"/>
        <v>1104</v>
      </c>
      <c r="B1123" s="170">
        <v>7342437.6228742748</v>
      </c>
      <c r="U1123" s="145">
        <v>1103</v>
      </c>
      <c r="V1123" s="145">
        <v>3857213.1032753848</v>
      </c>
    </row>
    <row r="1124" spans="1:22" x14ac:dyDescent="0.35">
      <c r="A1124" s="70">
        <f t="shared" si="26"/>
        <v>1105</v>
      </c>
      <c r="B1124" s="170">
        <v>7342437.6228742748</v>
      </c>
      <c r="U1124" s="145">
        <v>1104</v>
      </c>
      <c r="V1124" s="145">
        <v>2356109.9341757074</v>
      </c>
    </row>
    <row r="1125" spans="1:22" x14ac:dyDescent="0.35">
      <c r="A1125" s="70">
        <f t="shared" si="26"/>
        <v>1106</v>
      </c>
      <c r="B1125" s="170">
        <v>7342437.6228742748</v>
      </c>
      <c r="U1125" s="145">
        <v>1105</v>
      </c>
      <c r="V1125" s="145">
        <v>-9705228.5930498987</v>
      </c>
    </row>
    <row r="1126" spans="1:22" x14ac:dyDescent="0.35">
      <c r="A1126" s="70">
        <f t="shared" si="26"/>
        <v>1107</v>
      </c>
      <c r="B1126" s="170">
        <v>7342437.6228742748</v>
      </c>
      <c r="U1126" s="145">
        <v>1106</v>
      </c>
      <c r="V1126" s="145">
        <v>-13552408.947620202</v>
      </c>
    </row>
    <row r="1127" spans="1:22" x14ac:dyDescent="0.35">
      <c r="A1127" s="70">
        <f t="shared" si="26"/>
        <v>1108</v>
      </c>
      <c r="B1127" s="170">
        <v>7342437.6228742748</v>
      </c>
      <c r="U1127" s="145">
        <v>1107</v>
      </c>
      <c r="V1127" s="145">
        <v>-5799075.3096180409</v>
      </c>
    </row>
    <row r="1128" spans="1:22" x14ac:dyDescent="0.35">
      <c r="A1128" s="70">
        <f t="shared" si="26"/>
        <v>1109</v>
      </c>
      <c r="B1128" s="170">
        <v>7342437.6228742748</v>
      </c>
      <c r="U1128" s="145">
        <v>1108</v>
      </c>
      <c r="V1128" s="145">
        <v>34541800.883150697</v>
      </c>
    </row>
    <row r="1129" spans="1:22" x14ac:dyDescent="0.35">
      <c r="A1129" s="70">
        <f t="shared" si="26"/>
        <v>1110</v>
      </c>
      <c r="B1129" s="170">
        <v>7342437.6228742748</v>
      </c>
      <c r="U1129" s="145">
        <v>1109</v>
      </c>
      <c r="V1129" s="145">
        <v>7348089.0102249421</v>
      </c>
    </row>
    <row r="1130" spans="1:22" x14ac:dyDescent="0.35">
      <c r="A1130" s="70">
        <f t="shared" si="26"/>
        <v>1111</v>
      </c>
      <c r="B1130" s="170">
        <v>7342437.6228742748</v>
      </c>
      <c r="U1130" s="145">
        <v>1110</v>
      </c>
      <c r="V1130" s="145">
        <v>-9946680.2988757938</v>
      </c>
    </row>
    <row r="1131" spans="1:22" x14ac:dyDescent="0.35">
      <c r="A1131" s="70">
        <f t="shared" si="26"/>
        <v>1112</v>
      </c>
      <c r="B1131" s="170">
        <v>7342437.6228742748</v>
      </c>
      <c r="U1131" s="145">
        <v>1111</v>
      </c>
      <c r="V1131" s="145">
        <v>44305434.374353692</v>
      </c>
    </row>
    <row r="1132" spans="1:22" x14ac:dyDescent="0.35">
      <c r="A1132" s="70">
        <f t="shared" si="26"/>
        <v>1113</v>
      </c>
      <c r="B1132" s="170">
        <v>7342437.6228742748</v>
      </c>
      <c r="U1132" s="145">
        <v>1112</v>
      </c>
      <c r="V1132" s="145">
        <v>-16168502.703911746</v>
      </c>
    </row>
    <row r="1133" spans="1:22" x14ac:dyDescent="0.35">
      <c r="A1133" s="70">
        <f t="shared" si="26"/>
        <v>1114</v>
      </c>
      <c r="B1133" s="170">
        <v>7342437.6228742748</v>
      </c>
      <c r="U1133" s="145">
        <v>1113</v>
      </c>
      <c r="V1133" s="145">
        <v>-3407329.1431743465</v>
      </c>
    </row>
    <row r="1134" spans="1:22" x14ac:dyDescent="0.35">
      <c r="A1134" s="70">
        <f t="shared" si="26"/>
        <v>1115</v>
      </c>
      <c r="B1134" s="170">
        <v>7342437.6228742748</v>
      </c>
      <c r="U1134" s="145">
        <v>1114</v>
      </c>
      <c r="V1134" s="145">
        <v>-8561377.9523681737</v>
      </c>
    </row>
    <row r="1135" spans="1:22" x14ac:dyDescent="0.35">
      <c r="A1135" s="70">
        <f t="shared" si="26"/>
        <v>1116</v>
      </c>
      <c r="B1135" s="170">
        <v>7342437.6228742748</v>
      </c>
      <c r="U1135" s="145">
        <v>1115</v>
      </c>
      <c r="V1135" s="145">
        <v>1253593.2748194523</v>
      </c>
    </row>
    <row r="1136" spans="1:22" x14ac:dyDescent="0.35">
      <c r="A1136" s="70">
        <f t="shared" si="26"/>
        <v>1117</v>
      </c>
      <c r="B1136" s="170">
        <v>7342437.6228742748</v>
      </c>
      <c r="U1136" s="145">
        <v>1116</v>
      </c>
      <c r="V1136" s="145">
        <v>-17349757.589687806</v>
      </c>
    </row>
    <row r="1137" spans="1:22" x14ac:dyDescent="0.35">
      <c r="A1137" s="70">
        <f t="shared" si="26"/>
        <v>1118</v>
      </c>
      <c r="B1137" s="170">
        <v>7342437.6228742748</v>
      </c>
      <c r="U1137" s="145">
        <v>1117</v>
      </c>
      <c r="V1137" s="145">
        <v>21313547.285574108</v>
      </c>
    </row>
    <row r="1138" spans="1:22" x14ac:dyDescent="0.35">
      <c r="A1138" s="70">
        <f t="shared" si="26"/>
        <v>1119</v>
      </c>
      <c r="B1138" s="170">
        <v>7342437.6228742748</v>
      </c>
      <c r="U1138" s="145">
        <v>1118</v>
      </c>
      <c r="V1138" s="145">
        <v>-7020862.7941783424</v>
      </c>
    </row>
    <row r="1139" spans="1:22" x14ac:dyDescent="0.35">
      <c r="A1139" s="70">
        <f t="shared" si="26"/>
        <v>1120</v>
      </c>
      <c r="B1139" s="170">
        <v>7342437.6228742748</v>
      </c>
      <c r="U1139" s="145">
        <v>1119</v>
      </c>
      <c r="V1139" s="145">
        <v>-16208032.226259355</v>
      </c>
    </row>
    <row r="1140" spans="1:22" x14ac:dyDescent="0.35">
      <c r="A1140" s="70">
        <f t="shared" si="26"/>
        <v>1121</v>
      </c>
      <c r="B1140" s="170">
        <v>7342437.6228742748</v>
      </c>
      <c r="U1140" s="145">
        <v>1120</v>
      </c>
      <c r="V1140" s="145">
        <v>-19494771.589777965</v>
      </c>
    </row>
    <row r="1141" spans="1:22" x14ac:dyDescent="0.35">
      <c r="A1141" s="70">
        <f t="shared" si="26"/>
        <v>1122</v>
      </c>
      <c r="B1141" s="170">
        <v>7342437.6228742748</v>
      </c>
      <c r="U1141" s="145">
        <v>1121</v>
      </c>
      <c r="V1141" s="145">
        <v>-5719185.2544654608</v>
      </c>
    </row>
    <row r="1142" spans="1:22" x14ac:dyDescent="0.35">
      <c r="A1142" s="70">
        <f t="shared" si="26"/>
        <v>1123</v>
      </c>
      <c r="B1142" s="170">
        <v>7342437.6228742748</v>
      </c>
      <c r="U1142" s="145">
        <v>1122</v>
      </c>
      <c r="V1142" s="145">
        <v>-13223594.299894227</v>
      </c>
    </row>
    <row r="1143" spans="1:22" x14ac:dyDescent="0.35">
      <c r="A1143" s="70">
        <f t="shared" si="26"/>
        <v>1124</v>
      </c>
      <c r="B1143" s="170">
        <v>7342437.6228742748</v>
      </c>
      <c r="U1143" s="145">
        <v>1123</v>
      </c>
      <c r="V1143" s="145">
        <v>26737349.005537458</v>
      </c>
    </row>
    <row r="1144" spans="1:22" x14ac:dyDescent="0.35">
      <c r="A1144" s="70">
        <f t="shared" si="26"/>
        <v>1125</v>
      </c>
      <c r="B1144" s="170">
        <v>7342437.6228742748</v>
      </c>
      <c r="U1144" s="145">
        <v>1124</v>
      </c>
      <c r="V1144" s="145">
        <v>-12842411.904681172</v>
      </c>
    </row>
    <row r="1145" spans="1:22" x14ac:dyDescent="0.35">
      <c r="A1145" s="70">
        <f t="shared" si="26"/>
        <v>1126</v>
      </c>
      <c r="B1145" s="170">
        <v>7342437.6228742748</v>
      </c>
      <c r="U1145" s="145">
        <v>1125</v>
      </c>
      <c r="V1145" s="145">
        <v>-9046924.8765792698</v>
      </c>
    </row>
    <row r="1146" spans="1:22" x14ac:dyDescent="0.35">
      <c r="A1146" s="70">
        <f t="shared" si="26"/>
        <v>1127</v>
      </c>
      <c r="B1146" s="170">
        <v>7342437.6228742748</v>
      </c>
      <c r="U1146" s="145">
        <v>1126</v>
      </c>
      <c r="V1146" s="145">
        <v>11824726.209034882</v>
      </c>
    </row>
    <row r="1147" spans="1:22" x14ac:dyDescent="0.35">
      <c r="A1147" s="70">
        <f t="shared" si="26"/>
        <v>1128</v>
      </c>
      <c r="B1147" s="170">
        <v>7342437.6228742748</v>
      </c>
      <c r="U1147" s="145">
        <v>1127</v>
      </c>
      <c r="V1147" s="145">
        <v>15627535.999628052</v>
      </c>
    </row>
    <row r="1148" spans="1:22" x14ac:dyDescent="0.35">
      <c r="A1148" s="70">
        <f t="shared" si="26"/>
        <v>1129</v>
      </c>
      <c r="B1148" s="170">
        <v>7342437.6228742748</v>
      </c>
      <c r="U1148" s="145">
        <v>1128</v>
      </c>
      <c r="V1148" s="145">
        <v>18668926.632843316</v>
      </c>
    </row>
    <row r="1149" spans="1:22" x14ac:dyDescent="0.35">
      <c r="A1149" s="70">
        <f t="shared" si="26"/>
        <v>1130</v>
      </c>
      <c r="B1149" s="170">
        <v>7342437.6228742748</v>
      </c>
      <c r="U1149" s="145">
        <v>1129</v>
      </c>
      <c r="V1149" s="145">
        <v>4987640.1574872732</v>
      </c>
    </row>
    <row r="1150" spans="1:22" x14ac:dyDescent="0.35">
      <c r="A1150" s="70">
        <f t="shared" si="26"/>
        <v>1131</v>
      </c>
      <c r="B1150" s="170">
        <v>7342437.6228742748</v>
      </c>
      <c r="U1150" s="145">
        <v>1130</v>
      </c>
      <c r="V1150" s="145">
        <v>14204547.045826353</v>
      </c>
    </row>
    <row r="1151" spans="1:22" x14ac:dyDescent="0.35">
      <c r="A1151" s="70">
        <f t="shared" si="26"/>
        <v>1132</v>
      </c>
      <c r="B1151" s="170">
        <v>7342437.6228742748</v>
      </c>
      <c r="U1151" s="145">
        <v>1131</v>
      </c>
      <c r="V1151" s="145">
        <v>7621373.6758667976</v>
      </c>
    </row>
    <row r="1152" spans="1:22" x14ac:dyDescent="0.35">
      <c r="A1152" s="70">
        <f t="shared" si="26"/>
        <v>1133</v>
      </c>
      <c r="B1152" s="170">
        <v>7342437.6228742748</v>
      </c>
      <c r="U1152" s="145">
        <v>1132</v>
      </c>
      <c r="V1152" s="145">
        <v>-365840.40403565019</v>
      </c>
    </row>
    <row r="1153" spans="1:22" x14ac:dyDescent="0.35">
      <c r="A1153" s="70">
        <f t="shared" si="26"/>
        <v>1134</v>
      </c>
      <c r="B1153" s="170">
        <v>7342437.6228742748</v>
      </c>
      <c r="U1153" s="145">
        <v>1133</v>
      </c>
      <c r="V1153" s="145">
        <v>-1686096.9342996813</v>
      </c>
    </row>
    <row r="1154" spans="1:22" x14ac:dyDescent="0.35">
      <c r="A1154" s="70">
        <f t="shared" si="26"/>
        <v>1135</v>
      </c>
      <c r="B1154" s="170">
        <v>7342437.6228742748</v>
      </c>
      <c r="U1154" s="145">
        <v>1134</v>
      </c>
      <c r="V1154" s="145">
        <v>-19058089.287040018</v>
      </c>
    </row>
    <row r="1155" spans="1:22" x14ac:dyDescent="0.35">
      <c r="A1155" s="70">
        <f t="shared" si="26"/>
        <v>1136</v>
      </c>
      <c r="B1155" s="170">
        <v>7342437.6228742748</v>
      </c>
      <c r="U1155" s="145">
        <v>1135</v>
      </c>
      <c r="V1155" s="145">
        <v>2192896.8662912361</v>
      </c>
    </row>
    <row r="1156" spans="1:22" x14ac:dyDescent="0.35">
      <c r="A1156" s="70">
        <f t="shared" si="26"/>
        <v>1137</v>
      </c>
      <c r="B1156" s="170">
        <v>7342437.6228742748</v>
      </c>
      <c r="U1156" s="145">
        <v>1136</v>
      </c>
      <c r="V1156" s="145">
        <v>1685448.5360821337</v>
      </c>
    </row>
    <row r="1157" spans="1:22" x14ac:dyDescent="0.35">
      <c r="A1157" s="70">
        <f t="shared" si="26"/>
        <v>1138</v>
      </c>
      <c r="B1157" s="170">
        <v>7342437.6228742748</v>
      </c>
      <c r="U1157" s="145">
        <v>1137</v>
      </c>
      <c r="V1157" s="145">
        <v>-11050720.238638345</v>
      </c>
    </row>
    <row r="1158" spans="1:22" x14ac:dyDescent="0.35">
      <c r="A1158" s="70">
        <f t="shared" si="26"/>
        <v>1139</v>
      </c>
      <c r="B1158" s="170">
        <v>7342437.6228742748</v>
      </c>
      <c r="U1158" s="145">
        <v>1138</v>
      </c>
      <c r="V1158" s="145">
        <v>10654368.360745795</v>
      </c>
    </row>
    <row r="1159" spans="1:22" x14ac:dyDescent="0.35">
      <c r="A1159" s="70">
        <f t="shared" si="26"/>
        <v>1140</v>
      </c>
      <c r="B1159" s="170">
        <v>7342437.6228742748</v>
      </c>
      <c r="U1159" s="145">
        <v>1139</v>
      </c>
      <c r="V1159" s="145">
        <v>-13052629.48063992</v>
      </c>
    </row>
    <row r="1160" spans="1:22" x14ac:dyDescent="0.35">
      <c r="A1160" s="70">
        <f t="shared" si="26"/>
        <v>1141</v>
      </c>
      <c r="B1160" s="170">
        <v>7342437.6228742748</v>
      </c>
      <c r="U1160" s="145">
        <v>1140</v>
      </c>
      <c r="V1160" s="145">
        <v>-4910583.2262297682</v>
      </c>
    </row>
    <row r="1161" spans="1:22" x14ac:dyDescent="0.35">
      <c r="A1161" s="70">
        <f t="shared" si="26"/>
        <v>1142</v>
      </c>
      <c r="B1161" s="170">
        <v>7342437.6228742748</v>
      </c>
      <c r="U1161" s="145">
        <v>1141</v>
      </c>
      <c r="V1161" s="145">
        <v>-9323057.989396451</v>
      </c>
    </row>
    <row r="1162" spans="1:22" x14ac:dyDescent="0.35">
      <c r="A1162" s="70">
        <f t="shared" si="26"/>
        <v>1143</v>
      </c>
      <c r="B1162" s="170">
        <v>7342437.6228742748</v>
      </c>
      <c r="U1162" s="145">
        <v>1142</v>
      </c>
      <c r="V1162" s="145">
        <v>-12724722.259705663</v>
      </c>
    </row>
    <row r="1163" spans="1:22" x14ac:dyDescent="0.35">
      <c r="A1163" s="70">
        <f t="shared" si="26"/>
        <v>1144</v>
      </c>
      <c r="B1163" s="170">
        <v>7342437.6228742748</v>
      </c>
      <c r="U1163" s="145">
        <v>1143</v>
      </c>
      <c r="V1163" s="145">
        <v>-17851966.442042634</v>
      </c>
    </row>
    <row r="1164" spans="1:22" x14ac:dyDescent="0.35">
      <c r="A1164" s="70">
        <f t="shared" si="26"/>
        <v>1145</v>
      </c>
      <c r="B1164" s="170">
        <v>7342437.6228742748</v>
      </c>
      <c r="U1164" s="145">
        <v>1144</v>
      </c>
      <c r="V1164" s="145">
        <v>5692468.9009541459</v>
      </c>
    </row>
    <row r="1165" spans="1:22" x14ac:dyDescent="0.35">
      <c r="A1165" s="70">
        <f t="shared" si="26"/>
        <v>1146</v>
      </c>
      <c r="B1165" s="170">
        <v>7342437.6228742748</v>
      </c>
      <c r="U1165" s="145">
        <v>1145</v>
      </c>
      <c r="V1165" s="145">
        <v>-19771552.584115997</v>
      </c>
    </row>
    <row r="1166" spans="1:22" x14ac:dyDescent="0.35">
      <c r="A1166" s="70">
        <f t="shared" si="26"/>
        <v>1147</v>
      </c>
      <c r="B1166" s="170">
        <v>7342437.6228742748</v>
      </c>
      <c r="U1166" s="145">
        <v>1146</v>
      </c>
      <c r="V1166" s="145">
        <v>26056155.448907178</v>
      </c>
    </row>
    <row r="1167" spans="1:22" x14ac:dyDescent="0.35">
      <c r="A1167" s="70">
        <f t="shared" si="26"/>
        <v>1148</v>
      </c>
      <c r="B1167" s="170">
        <v>7342437.6228742748</v>
      </c>
      <c r="U1167" s="145">
        <v>1147</v>
      </c>
      <c r="V1167" s="145">
        <v>19183249.030799169</v>
      </c>
    </row>
    <row r="1168" spans="1:22" x14ac:dyDescent="0.35">
      <c r="A1168" s="70">
        <f t="shared" si="26"/>
        <v>1149</v>
      </c>
      <c r="B1168" s="170">
        <v>7342437.6228742748</v>
      </c>
      <c r="U1168" s="145">
        <v>1148</v>
      </c>
      <c r="V1168" s="145">
        <v>16985114.508680932</v>
      </c>
    </row>
    <row r="1169" spans="1:22" x14ac:dyDescent="0.35">
      <c r="A1169" s="70">
        <f t="shared" si="26"/>
        <v>1150</v>
      </c>
      <c r="B1169" s="170">
        <v>7342437.6228742748</v>
      </c>
      <c r="U1169" s="145">
        <v>1149</v>
      </c>
      <c r="V1169" s="145">
        <v>-1227377.2512586899</v>
      </c>
    </row>
    <row r="1170" spans="1:22" x14ac:dyDescent="0.35">
      <c r="A1170" s="70">
        <f t="shared" si="26"/>
        <v>1151</v>
      </c>
      <c r="B1170" s="170">
        <v>7342437.6228742748</v>
      </c>
      <c r="U1170" s="145">
        <v>1150</v>
      </c>
      <c r="V1170" s="145">
        <v>-28519944.704635382</v>
      </c>
    </row>
    <row r="1171" spans="1:22" x14ac:dyDescent="0.35">
      <c r="A1171" s="70">
        <f t="shared" si="26"/>
        <v>1152</v>
      </c>
      <c r="B1171" s="170">
        <v>7342437.6228742748</v>
      </c>
      <c r="U1171" s="145">
        <v>1151</v>
      </c>
      <c r="V1171" s="145">
        <v>-5229857.8583552018</v>
      </c>
    </row>
    <row r="1172" spans="1:22" x14ac:dyDescent="0.35">
      <c r="A1172" s="70">
        <f t="shared" si="26"/>
        <v>1153</v>
      </c>
      <c r="B1172" s="170">
        <v>7342437.6228742748</v>
      </c>
      <c r="U1172" s="145">
        <v>1152</v>
      </c>
      <c r="V1172" s="145">
        <v>-7786497.0824196339</v>
      </c>
    </row>
    <row r="1173" spans="1:22" x14ac:dyDescent="0.35">
      <c r="A1173" s="70">
        <f t="shared" si="26"/>
        <v>1154</v>
      </c>
      <c r="B1173" s="170">
        <v>7342437.6228742748</v>
      </c>
      <c r="U1173" s="145">
        <v>1153</v>
      </c>
      <c r="V1173" s="145">
        <v>1681367.2228497118</v>
      </c>
    </row>
    <row r="1174" spans="1:22" x14ac:dyDescent="0.35">
      <c r="A1174" s="70">
        <f t="shared" ref="A1174:A1237" si="27">A1173+1</f>
        <v>1155</v>
      </c>
      <c r="B1174" s="170">
        <v>7342437.6228742748</v>
      </c>
      <c r="U1174" s="145">
        <v>1154</v>
      </c>
      <c r="V1174" s="145">
        <v>14833881.860514909</v>
      </c>
    </row>
    <row r="1175" spans="1:22" x14ac:dyDescent="0.35">
      <c r="A1175" s="70">
        <f t="shared" si="27"/>
        <v>1156</v>
      </c>
      <c r="B1175" s="170">
        <v>7342437.6228742748</v>
      </c>
      <c r="U1175" s="145">
        <v>1155</v>
      </c>
      <c r="V1175" s="145">
        <v>16363316.247934856</v>
      </c>
    </row>
    <row r="1176" spans="1:22" x14ac:dyDescent="0.35">
      <c r="A1176" s="70">
        <f t="shared" si="27"/>
        <v>1157</v>
      </c>
      <c r="B1176" s="170">
        <v>7342437.6228742748</v>
      </c>
      <c r="U1176" s="145">
        <v>1156</v>
      </c>
      <c r="V1176" s="145">
        <v>33016021.766580783</v>
      </c>
    </row>
    <row r="1177" spans="1:22" x14ac:dyDescent="0.35">
      <c r="A1177" s="70">
        <f t="shared" si="27"/>
        <v>1158</v>
      </c>
      <c r="B1177" s="170">
        <v>7342437.6228742748</v>
      </c>
      <c r="U1177" s="145">
        <v>1157</v>
      </c>
      <c r="V1177" s="145">
        <v>22831966.693151608</v>
      </c>
    </row>
    <row r="1178" spans="1:22" x14ac:dyDescent="0.35">
      <c r="A1178" s="70">
        <f t="shared" si="27"/>
        <v>1159</v>
      </c>
      <c r="B1178" s="170">
        <v>7342437.6228742748</v>
      </c>
      <c r="U1178" s="145">
        <v>1158</v>
      </c>
      <c r="V1178" s="145">
        <v>-23730785.106248695</v>
      </c>
    </row>
    <row r="1179" spans="1:22" x14ac:dyDescent="0.35">
      <c r="A1179" s="70">
        <f t="shared" si="27"/>
        <v>1160</v>
      </c>
      <c r="B1179" s="170">
        <v>7342437.6228742748</v>
      </c>
      <c r="U1179" s="145">
        <v>1159</v>
      </c>
      <c r="V1179" s="145">
        <v>-9268992.9958547615</v>
      </c>
    </row>
    <row r="1180" spans="1:22" x14ac:dyDescent="0.35">
      <c r="A1180" s="70">
        <f t="shared" si="27"/>
        <v>1161</v>
      </c>
      <c r="B1180" s="170">
        <v>7342437.6228742748</v>
      </c>
      <c r="U1180" s="145">
        <v>1160</v>
      </c>
      <c r="V1180" s="145">
        <v>1903768.915091373</v>
      </c>
    </row>
    <row r="1181" spans="1:22" x14ac:dyDescent="0.35">
      <c r="A1181" s="70">
        <f t="shared" si="27"/>
        <v>1162</v>
      </c>
      <c r="B1181" s="170">
        <v>7342437.6228742748</v>
      </c>
      <c r="U1181" s="145">
        <v>1161</v>
      </c>
      <c r="V1181" s="145">
        <v>8086031.6250233985</v>
      </c>
    </row>
    <row r="1182" spans="1:22" x14ac:dyDescent="0.35">
      <c r="A1182" s="70">
        <f t="shared" si="27"/>
        <v>1163</v>
      </c>
      <c r="B1182" s="170">
        <v>7342437.6228742748</v>
      </c>
      <c r="U1182" s="145">
        <v>1162</v>
      </c>
      <c r="V1182" s="145">
        <v>-29139913.243698053</v>
      </c>
    </row>
    <row r="1183" spans="1:22" x14ac:dyDescent="0.35">
      <c r="A1183" s="70">
        <f t="shared" si="27"/>
        <v>1164</v>
      </c>
      <c r="B1183" s="170">
        <v>7342437.6228742748</v>
      </c>
      <c r="U1183" s="145">
        <v>1163</v>
      </c>
      <c r="V1183" s="145">
        <v>-12235909.727496237</v>
      </c>
    </row>
    <row r="1184" spans="1:22" x14ac:dyDescent="0.35">
      <c r="A1184" s="70">
        <f t="shared" si="27"/>
        <v>1165</v>
      </c>
      <c r="B1184" s="170">
        <v>7342437.6228742748</v>
      </c>
      <c r="U1184" s="145">
        <v>1164</v>
      </c>
      <c r="V1184" s="145">
        <v>36383112.463781446</v>
      </c>
    </row>
    <row r="1185" spans="1:22" x14ac:dyDescent="0.35">
      <c r="A1185" s="70">
        <f t="shared" si="27"/>
        <v>1166</v>
      </c>
      <c r="B1185" s="170">
        <v>7342437.6228742748</v>
      </c>
      <c r="U1185" s="145">
        <v>1165</v>
      </c>
      <c r="V1185" s="145">
        <v>-3975339.7484057359</v>
      </c>
    </row>
    <row r="1186" spans="1:22" x14ac:dyDescent="0.35">
      <c r="A1186" s="70">
        <f t="shared" si="27"/>
        <v>1167</v>
      </c>
      <c r="B1186" s="170">
        <v>7342437.6228742748</v>
      </c>
      <c r="U1186" s="145">
        <v>1166</v>
      </c>
      <c r="V1186" s="145">
        <v>-14266883.296597784</v>
      </c>
    </row>
    <row r="1187" spans="1:22" x14ac:dyDescent="0.35">
      <c r="A1187" s="70">
        <f t="shared" si="27"/>
        <v>1168</v>
      </c>
      <c r="B1187" s="170">
        <v>7342437.6228742748</v>
      </c>
      <c r="U1187" s="145">
        <v>1167</v>
      </c>
      <c r="V1187" s="145">
        <v>-7049558.109260004</v>
      </c>
    </row>
    <row r="1188" spans="1:22" x14ac:dyDescent="0.35">
      <c r="A1188" s="70">
        <f t="shared" si="27"/>
        <v>1169</v>
      </c>
      <c r="B1188" s="170">
        <v>7342437.6228742748</v>
      </c>
      <c r="U1188" s="145">
        <v>1168</v>
      </c>
      <c r="V1188" s="145">
        <v>-13073933.672491912</v>
      </c>
    </row>
    <row r="1189" spans="1:22" x14ac:dyDescent="0.35">
      <c r="A1189" s="70">
        <f t="shared" si="27"/>
        <v>1170</v>
      </c>
      <c r="B1189" s="170">
        <v>7342437.6228742748</v>
      </c>
      <c r="U1189" s="145">
        <v>1169</v>
      </c>
      <c r="V1189" s="145">
        <v>1080642.108568687</v>
      </c>
    </row>
    <row r="1190" spans="1:22" x14ac:dyDescent="0.35">
      <c r="A1190" s="70">
        <f t="shared" si="27"/>
        <v>1171</v>
      </c>
      <c r="B1190" s="170">
        <v>7342437.6228742748</v>
      </c>
      <c r="U1190" s="145">
        <v>1170</v>
      </c>
      <c r="V1190" s="145">
        <v>-14180003.067032363</v>
      </c>
    </row>
    <row r="1191" spans="1:22" x14ac:dyDescent="0.35">
      <c r="A1191" s="70">
        <f t="shared" si="27"/>
        <v>1172</v>
      </c>
      <c r="B1191" s="170">
        <v>7342437.6228742748</v>
      </c>
      <c r="U1191" s="145">
        <v>1171</v>
      </c>
      <c r="V1191" s="145">
        <v>-29842162.292425931</v>
      </c>
    </row>
    <row r="1192" spans="1:22" x14ac:dyDescent="0.35">
      <c r="A1192" s="70">
        <f t="shared" si="27"/>
        <v>1173</v>
      </c>
      <c r="B1192" s="170">
        <v>7342437.6228742748</v>
      </c>
      <c r="U1192" s="145">
        <v>1172</v>
      </c>
      <c r="V1192" s="145">
        <v>-29602482.024214819</v>
      </c>
    </row>
    <row r="1193" spans="1:22" x14ac:dyDescent="0.35">
      <c r="A1193" s="70">
        <f t="shared" si="27"/>
        <v>1174</v>
      </c>
      <c r="B1193" s="170">
        <v>7342437.6228742748</v>
      </c>
      <c r="U1193" s="145">
        <v>1173</v>
      </c>
      <c r="V1193" s="145">
        <v>-13530471.074711666</v>
      </c>
    </row>
    <row r="1194" spans="1:22" x14ac:dyDescent="0.35">
      <c r="A1194" s="70">
        <f t="shared" si="27"/>
        <v>1175</v>
      </c>
      <c r="B1194" s="170">
        <v>7342437.6228742748</v>
      </c>
      <c r="U1194" s="145">
        <v>1174</v>
      </c>
      <c r="V1194" s="145">
        <v>8689697.1537181251</v>
      </c>
    </row>
    <row r="1195" spans="1:22" x14ac:dyDescent="0.35">
      <c r="A1195" s="70">
        <f t="shared" si="27"/>
        <v>1176</v>
      </c>
      <c r="B1195" s="170">
        <v>7342437.6228742748</v>
      </c>
      <c r="U1195" s="145">
        <v>1175</v>
      </c>
      <c r="V1195" s="145">
        <v>-3499560.7024729047</v>
      </c>
    </row>
    <row r="1196" spans="1:22" x14ac:dyDescent="0.35">
      <c r="A1196" s="70">
        <f t="shared" si="27"/>
        <v>1177</v>
      </c>
      <c r="B1196" s="170">
        <v>7342437.6228742748</v>
      </c>
      <c r="U1196" s="145">
        <v>1176</v>
      </c>
      <c r="V1196" s="145">
        <v>-14936563.246348929</v>
      </c>
    </row>
    <row r="1197" spans="1:22" x14ac:dyDescent="0.35">
      <c r="A1197" s="70">
        <f t="shared" si="27"/>
        <v>1178</v>
      </c>
      <c r="B1197" s="170">
        <v>7342437.6228742748</v>
      </c>
      <c r="U1197" s="145">
        <v>1177</v>
      </c>
      <c r="V1197" s="145">
        <v>2203885.1541223451</v>
      </c>
    </row>
    <row r="1198" spans="1:22" x14ac:dyDescent="0.35">
      <c r="A1198" s="70">
        <f t="shared" si="27"/>
        <v>1179</v>
      </c>
      <c r="B1198" s="170">
        <v>7342437.6228742748</v>
      </c>
      <c r="U1198" s="145">
        <v>1178</v>
      </c>
      <c r="V1198" s="145">
        <v>-18409388.200872049</v>
      </c>
    </row>
    <row r="1199" spans="1:22" x14ac:dyDescent="0.35">
      <c r="A1199" s="70">
        <f t="shared" si="27"/>
        <v>1180</v>
      </c>
      <c r="B1199" s="170">
        <v>7342437.6228742748</v>
      </c>
      <c r="U1199" s="145">
        <v>1179</v>
      </c>
      <c r="V1199" s="145">
        <v>14363894.843967944</v>
      </c>
    </row>
    <row r="1200" spans="1:22" x14ac:dyDescent="0.35">
      <c r="A1200" s="70">
        <f t="shared" si="27"/>
        <v>1181</v>
      </c>
      <c r="B1200" s="170">
        <v>7342437.6228742748</v>
      </c>
      <c r="U1200" s="145">
        <v>1180</v>
      </c>
      <c r="V1200" s="145">
        <v>4272580.4159657061</v>
      </c>
    </row>
    <row r="1201" spans="1:22" x14ac:dyDescent="0.35">
      <c r="A1201" s="70">
        <f t="shared" si="27"/>
        <v>1182</v>
      </c>
      <c r="B1201" s="170">
        <v>7342437.6228742748</v>
      </c>
      <c r="U1201" s="145">
        <v>1181</v>
      </c>
      <c r="V1201" s="145">
        <v>50600900.540204242</v>
      </c>
    </row>
    <row r="1202" spans="1:22" x14ac:dyDescent="0.35">
      <c r="A1202" s="70">
        <f t="shared" si="27"/>
        <v>1183</v>
      </c>
      <c r="B1202" s="170">
        <v>7342437.6228742748</v>
      </c>
      <c r="U1202" s="145">
        <v>1182</v>
      </c>
      <c r="V1202" s="145">
        <v>5633816.9875623882</v>
      </c>
    </row>
    <row r="1203" spans="1:22" x14ac:dyDescent="0.35">
      <c r="A1203" s="70">
        <f t="shared" si="27"/>
        <v>1184</v>
      </c>
      <c r="B1203" s="170">
        <v>7342437.6228742748</v>
      </c>
      <c r="U1203" s="145">
        <v>1183</v>
      </c>
      <c r="V1203" s="145">
        <v>-11085458.056962512</v>
      </c>
    </row>
    <row r="1204" spans="1:22" x14ac:dyDescent="0.35">
      <c r="A1204" s="70">
        <f t="shared" si="27"/>
        <v>1185</v>
      </c>
      <c r="B1204" s="170">
        <v>7342437.6228742748</v>
      </c>
      <c r="U1204" s="145">
        <v>1184</v>
      </c>
      <c r="V1204" s="145">
        <v>-4180052.5640753284</v>
      </c>
    </row>
    <row r="1205" spans="1:22" x14ac:dyDescent="0.35">
      <c r="A1205" s="70">
        <f t="shared" si="27"/>
        <v>1186</v>
      </c>
      <c r="B1205" s="170">
        <v>7342437.6228742748</v>
      </c>
      <c r="U1205" s="145">
        <v>1185</v>
      </c>
      <c r="V1205" s="145">
        <v>-15627331.463202095</v>
      </c>
    </row>
    <row r="1206" spans="1:22" x14ac:dyDescent="0.35">
      <c r="A1206" s="70">
        <f t="shared" si="27"/>
        <v>1187</v>
      </c>
      <c r="B1206" s="170">
        <v>7342437.6228742748</v>
      </c>
      <c r="U1206" s="145">
        <v>1186</v>
      </c>
      <c r="V1206" s="145">
        <v>-411823.64004077017</v>
      </c>
    </row>
    <row r="1207" spans="1:22" x14ac:dyDescent="0.35">
      <c r="A1207" s="70">
        <f t="shared" si="27"/>
        <v>1188</v>
      </c>
      <c r="B1207" s="170">
        <v>7342437.6228742748</v>
      </c>
      <c r="U1207" s="145">
        <v>1187</v>
      </c>
      <c r="V1207" s="145">
        <v>-17460750.96520346</v>
      </c>
    </row>
    <row r="1208" spans="1:22" x14ac:dyDescent="0.35">
      <c r="A1208" s="70">
        <f t="shared" si="27"/>
        <v>1189</v>
      </c>
      <c r="B1208" s="170">
        <v>7342437.6228742748</v>
      </c>
      <c r="U1208" s="145">
        <v>1188</v>
      </c>
      <c r="V1208" s="145">
        <v>-10944090.338718658</v>
      </c>
    </row>
    <row r="1209" spans="1:22" x14ac:dyDescent="0.35">
      <c r="A1209" s="70">
        <f t="shared" si="27"/>
        <v>1190</v>
      </c>
      <c r="B1209" s="170">
        <v>7342437.6228742748</v>
      </c>
      <c r="U1209" s="145">
        <v>1189</v>
      </c>
      <c r="V1209" s="145">
        <v>-7683995.0297086947</v>
      </c>
    </row>
    <row r="1210" spans="1:22" x14ac:dyDescent="0.35">
      <c r="A1210" s="70">
        <f t="shared" si="27"/>
        <v>1191</v>
      </c>
      <c r="B1210" s="170">
        <v>7342437.6228742748</v>
      </c>
      <c r="U1210" s="145">
        <v>1190</v>
      </c>
      <c r="V1210" s="145">
        <v>17982497.961621441</v>
      </c>
    </row>
    <row r="1211" spans="1:22" x14ac:dyDescent="0.35">
      <c r="A1211" s="70">
        <f t="shared" si="27"/>
        <v>1192</v>
      </c>
      <c r="B1211" s="170">
        <v>7342437.6228742748</v>
      </c>
      <c r="U1211" s="145">
        <v>1191</v>
      </c>
      <c r="V1211" s="145">
        <v>5072716.0524007268</v>
      </c>
    </row>
    <row r="1212" spans="1:22" x14ac:dyDescent="0.35">
      <c r="A1212" s="70">
        <f t="shared" si="27"/>
        <v>1193</v>
      </c>
      <c r="B1212" s="170">
        <v>7342437.6228742748</v>
      </c>
      <c r="U1212" s="145">
        <v>1192</v>
      </c>
      <c r="V1212" s="145">
        <v>3447367.6718635038</v>
      </c>
    </row>
    <row r="1213" spans="1:22" x14ac:dyDescent="0.35">
      <c r="A1213" s="70">
        <f t="shared" si="27"/>
        <v>1194</v>
      </c>
      <c r="B1213" s="170">
        <v>7342437.6228742748</v>
      </c>
      <c r="U1213" s="145">
        <v>1193</v>
      </c>
      <c r="V1213" s="145">
        <v>-5581519.8183312509</v>
      </c>
    </row>
    <row r="1214" spans="1:22" x14ac:dyDescent="0.35">
      <c r="A1214" s="70">
        <f t="shared" si="27"/>
        <v>1195</v>
      </c>
      <c r="B1214" s="170">
        <v>7342437.6228742748</v>
      </c>
      <c r="U1214" s="145">
        <v>1194</v>
      </c>
      <c r="V1214" s="145">
        <v>-6278071.148507731</v>
      </c>
    </row>
    <row r="1215" spans="1:22" x14ac:dyDescent="0.35">
      <c r="A1215" s="70">
        <f t="shared" si="27"/>
        <v>1196</v>
      </c>
      <c r="B1215" s="170">
        <v>7342437.6228742748</v>
      </c>
      <c r="U1215" s="145">
        <v>1195</v>
      </c>
      <c r="V1215" s="145">
        <v>9790852.5414101593</v>
      </c>
    </row>
    <row r="1216" spans="1:22" x14ac:dyDescent="0.35">
      <c r="A1216" s="70">
        <f t="shared" si="27"/>
        <v>1197</v>
      </c>
      <c r="B1216" s="170">
        <v>7342437.6228742748</v>
      </c>
      <c r="U1216" s="145">
        <v>1196</v>
      </c>
      <c r="V1216" s="145">
        <v>-227558.40256276727</v>
      </c>
    </row>
    <row r="1217" spans="1:22" x14ac:dyDescent="0.35">
      <c r="A1217" s="70">
        <f t="shared" si="27"/>
        <v>1198</v>
      </c>
      <c r="B1217" s="170">
        <v>7342437.6228742748</v>
      </c>
      <c r="U1217" s="145">
        <v>1197</v>
      </c>
      <c r="V1217" s="145">
        <v>-152504.76206053793</v>
      </c>
    </row>
    <row r="1218" spans="1:22" x14ac:dyDescent="0.35">
      <c r="A1218" s="70">
        <f t="shared" si="27"/>
        <v>1199</v>
      </c>
      <c r="B1218" s="170">
        <v>7342437.6228742748</v>
      </c>
      <c r="U1218" s="145">
        <v>1198</v>
      </c>
      <c r="V1218" s="145">
        <v>3232465.3582635224</v>
      </c>
    </row>
    <row r="1219" spans="1:22" x14ac:dyDescent="0.35">
      <c r="A1219" s="70">
        <f t="shared" si="27"/>
        <v>1200</v>
      </c>
      <c r="B1219" s="170">
        <v>7342437.6228742748</v>
      </c>
      <c r="U1219" s="145">
        <v>1199</v>
      </c>
      <c r="V1219" s="145">
        <v>-4856614.0863159448</v>
      </c>
    </row>
    <row r="1220" spans="1:22" x14ac:dyDescent="0.35">
      <c r="A1220" s="70">
        <f t="shared" si="27"/>
        <v>1201</v>
      </c>
      <c r="B1220" s="170">
        <v>7342437.6228742748</v>
      </c>
      <c r="U1220" s="145">
        <v>1200</v>
      </c>
      <c r="V1220" s="145">
        <v>-21231298.376638144</v>
      </c>
    </row>
    <row r="1221" spans="1:22" x14ac:dyDescent="0.35">
      <c r="A1221" s="70">
        <f t="shared" si="27"/>
        <v>1202</v>
      </c>
      <c r="B1221" s="170">
        <v>7342437.6228742748</v>
      </c>
      <c r="U1221" s="145">
        <v>1201</v>
      </c>
      <c r="V1221" s="145">
        <v>-14050798.6475063</v>
      </c>
    </row>
    <row r="1222" spans="1:22" x14ac:dyDescent="0.35">
      <c r="A1222" s="70">
        <f t="shared" si="27"/>
        <v>1203</v>
      </c>
      <c r="B1222" s="170">
        <v>7342437.6228742748</v>
      </c>
      <c r="U1222" s="145">
        <v>1202</v>
      </c>
      <c r="V1222" s="145">
        <v>578892.83222908899</v>
      </c>
    </row>
    <row r="1223" spans="1:22" x14ac:dyDescent="0.35">
      <c r="A1223" s="70">
        <f t="shared" si="27"/>
        <v>1204</v>
      </c>
      <c r="B1223" s="170">
        <v>7342437.6228742748</v>
      </c>
      <c r="U1223" s="145">
        <v>1203</v>
      </c>
      <c r="V1223" s="145">
        <v>-25378720.743887141</v>
      </c>
    </row>
    <row r="1224" spans="1:22" x14ac:dyDescent="0.35">
      <c r="A1224" s="70">
        <f t="shared" si="27"/>
        <v>1205</v>
      </c>
      <c r="B1224" s="170">
        <v>7342437.6228742748</v>
      </c>
      <c r="U1224" s="145">
        <v>1204</v>
      </c>
      <c r="V1224" s="145">
        <v>6455308.3381111473</v>
      </c>
    </row>
    <row r="1225" spans="1:22" x14ac:dyDescent="0.35">
      <c r="A1225" s="70">
        <f t="shared" si="27"/>
        <v>1206</v>
      </c>
      <c r="B1225" s="170">
        <v>7342437.6228742748</v>
      </c>
      <c r="U1225" s="145">
        <v>1205</v>
      </c>
      <c r="V1225" s="145">
        <v>8458764.9582548961</v>
      </c>
    </row>
    <row r="1226" spans="1:22" x14ac:dyDescent="0.35">
      <c r="A1226" s="70">
        <f t="shared" si="27"/>
        <v>1207</v>
      </c>
      <c r="B1226" s="170">
        <v>7342437.6228742748</v>
      </c>
      <c r="U1226" s="145">
        <v>1206</v>
      </c>
      <c r="V1226" s="145">
        <v>-35849554.223479547</v>
      </c>
    </row>
    <row r="1227" spans="1:22" x14ac:dyDescent="0.35">
      <c r="A1227" s="70">
        <f t="shared" si="27"/>
        <v>1208</v>
      </c>
      <c r="B1227" s="170">
        <v>7342437.6228742748</v>
      </c>
      <c r="U1227" s="145">
        <v>1207</v>
      </c>
      <c r="V1227" s="145">
        <v>1118746.1637159809</v>
      </c>
    </row>
    <row r="1228" spans="1:22" x14ac:dyDescent="0.35">
      <c r="A1228" s="70">
        <f t="shared" si="27"/>
        <v>1209</v>
      </c>
      <c r="B1228" s="170">
        <v>7342437.6228742748</v>
      </c>
      <c r="U1228" s="145">
        <v>1208</v>
      </c>
      <c r="V1228" s="145">
        <v>-25469127.113438021</v>
      </c>
    </row>
    <row r="1229" spans="1:22" x14ac:dyDescent="0.35">
      <c r="A1229" s="70">
        <f t="shared" si="27"/>
        <v>1210</v>
      </c>
      <c r="B1229" s="170">
        <v>7342437.6228742748</v>
      </c>
      <c r="U1229" s="145">
        <v>1209</v>
      </c>
      <c r="V1229" s="145">
        <v>1761456.0068292581</v>
      </c>
    </row>
    <row r="1230" spans="1:22" x14ac:dyDescent="0.35">
      <c r="A1230" s="70">
        <f t="shared" si="27"/>
        <v>1211</v>
      </c>
      <c r="B1230" s="170">
        <v>7342437.6228742748</v>
      </c>
      <c r="U1230" s="145">
        <v>1210</v>
      </c>
      <c r="V1230" s="145">
        <v>15545130.227501553</v>
      </c>
    </row>
    <row r="1231" spans="1:22" x14ac:dyDescent="0.35">
      <c r="A1231" s="70">
        <f t="shared" si="27"/>
        <v>1212</v>
      </c>
      <c r="B1231" s="170">
        <v>7342437.6228742748</v>
      </c>
      <c r="U1231" s="145">
        <v>1211</v>
      </c>
      <c r="V1231" s="145">
        <v>19221680.257486779</v>
      </c>
    </row>
    <row r="1232" spans="1:22" x14ac:dyDescent="0.35">
      <c r="A1232" s="70">
        <f t="shared" si="27"/>
        <v>1213</v>
      </c>
      <c r="B1232" s="170">
        <v>7342437.6228742748</v>
      </c>
      <c r="U1232" s="145">
        <v>1212</v>
      </c>
      <c r="V1232" s="145">
        <v>-14119313.563399412</v>
      </c>
    </row>
    <row r="1233" spans="1:22" x14ac:dyDescent="0.35">
      <c r="A1233" s="70">
        <f t="shared" si="27"/>
        <v>1214</v>
      </c>
      <c r="B1233" s="170">
        <v>7342437.6228742748</v>
      </c>
      <c r="U1233" s="145">
        <v>1213</v>
      </c>
      <c r="V1233" s="145">
        <v>-37501226.48239617</v>
      </c>
    </row>
    <row r="1234" spans="1:22" x14ac:dyDescent="0.35">
      <c r="A1234" s="70">
        <f t="shared" si="27"/>
        <v>1215</v>
      </c>
      <c r="B1234" s="170">
        <v>7342437.6228742748</v>
      </c>
      <c r="U1234" s="145">
        <v>1214</v>
      </c>
      <c r="V1234" s="145">
        <v>-18588651.247503515</v>
      </c>
    </row>
    <row r="1235" spans="1:22" x14ac:dyDescent="0.35">
      <c r="A1235" s="70">
        <f t="shared" si="27"/>
        <v>1216</v>
      </c>
      <c r="B1235" s="170">
        <v>7342437.6228742748</v>
      </c>
      <c r="U1235" s="145">
        <v>1215</v>
      </c>
      <c r="V1235" s="145">
        <v>5787967.8663331158</v>
      </c>
    </row>
    <row r="1236" spans="1:22" x14ac:dyDescent="0.35">
      <c r="A1236" s="70">
        <f t="shared" si="27"/>
        <v>1217</v>
      </c>
      <c r="B1236" s="170">
        <v>7342437.6228742748</v>
      </c>
      <c r="U1236" s="145">
        <v>1216</v>
      </c>
      <c r="V1236" s="145">
        <v>25663235.170794271</v>
      </c>
    </row>
    <row r="1237" spans="1:22" x14ac:dyDescent="0.35">
      <c r="A1237" s="70">
        <f t="shared" si="27"/>
        <v>1218</v>
      </c>
      <c r="B1237" s="170">
        <v>7342437.6228742748</v>
      </c>
      <c r="U1237" s="145">
        <v>1217</v>
      </c>
      <c r="V1237" s="145">
        <v>-24767156.839754011</v>
      </c>
    </row>
    <row r="1238" spans="1:22" x14ac:dyDescent="0.35">
      <c r="A1238" s="70">
        <f t="shared" ref="A1238:A1301" si="28">A1237+1</f>
        <v>1219</v>
      </c>
      <c r="B1238" s="170">
        <v>7342437.6228742748</v>
      </c>
      <c r="U1238" s="145">
        <v>1218</v>
      </c>
      <c r="V1238" s="145">
        <v>-394281.5783363916</v>
      </c>
    </row>
    <row r="1239" spans="1:22" x14ac:dyDescent="0.35">
      <c r="A1239" s="70">
        <f t="shared" si="28"/>
        <v>1220</v>
      </c>
      <c r="B1239" s="170">
        <v>7342437.6228742748</v>
      </c>
      <c r="U1239" s="145">
        <v>1219</v>
      </c>
      <c r="V1239" s="145">
        <v>-2406687.573088482</v>
      </c>
    </row>
    <row r="1240" spans="1:22" x14ac:dyDescent="0.35">
      <c r="A1240" s="70">
        <f t="shared" si="28"/>
        <v>1221</v>
      </c>
      <c r="B1240" s="170">
        <v>7342437.6228742748</v>
      </c>
      <c r="U1240" s="145">
        <v>1220</v>
      </c>
      <c r="V1240" s="145">
        <v>-6875048.7000914365</v>
      </c>
    </row>
    <row r="1241" spans="1:22" x14ac:dyDescent="0.35">
      <c r="A1241" s="70">
        <f t="shared" si="28"/>
        <v>1222</v>
      </c>
      <c r="B1241" s="170">
        <v>7342437.6228742748</v>
      </c>
      <c r="U1241" s="145">
        <v>1221</v>
      </c>
      <c r="V1241" s="145">
        <v>339066.06233635917</v>
      </c>
    </row>
    <row r="1242" spans="1:22" x14ac:dyDescent="0.35">
      <c r="A1242" s="70">
        <f t="shared" si="28"/>
        <v>1223</v>
      </c>
      <c r="B1242" s="170">
        <v>7342437.6228742748</v>
      </c>
      <c r="U1242" s="145">
        <v>1222</v>
      </c>
      <c r="V1242" s="145">
        <v>-17656375.334072128</v>
      </c>
    </row>
    <row r="1243" spans="1:22" x14ac:dyDescent="0.35">
      <c r="A1243" s="70">
        <f t="shared" si="28"/>
        <v>1224</v>
      </c>
      <c r="B1243" s="170">
        <v>7342437.6228742748</v>
      </c>
      <c r="U1243" s="145">
        <v>1223</v>
      </c>
      <c r="V1243" s="145">
        <v>-291596.99106121063</v>
      </c>
    </row>
    <row r="1244" spans="1:22" x14ac:dyDescent="0.35">
      <c r="A1244" s="70">
        <f t="shared" si="28"/>
        <v>1225</v>
      </c>
      <c r="B1244" s="170">
        <v>7342437.6228742748</v>
      </c>
      <c r="U1244" s="145">
        <v>1224</v>
      </c>
      <c r="V1244" s="145">
        <v>-13563529.290481856</v>
      </c>
    </row>
    <row r="1245" spans="1:22" x14ac:dyDescent="0.35">
      <c r="A1245" s="70">
        <f t="shared" si="28"/>
        <v>1226</v>
      </c>
      <c r="B1245" s="170">
        <v>7342437.6228742748</v>
      </c>
      <c r="U1245" s="145">
        <v>1225</v>
      </c>
      <c r="V1245" s="145">
        <v>11941499.239144087</v>
      </c>
    </row>
    <row r="1246" spans="1:22" x14ac:dyDescent="0.35">
      <c r="A1246" s="70">
        <f t="shared" si="28"/>
        <v>1227</v>
      </c>
      <c r="B1246" s="170">
        <v>7342437.6228742748</v>
      </c>
      <c r="U1246" s="145">
        <v>1226</v>
      </c>
      <c r="V1246" s="145">
        <v>-8874397.19211125</v>
      </c>
    </row>
    <row r="1247" spans="1:22" x14ac:dyDescent="0.35">
      <c r="A1247" s="70">
        <f t="shared" si="28"/>
        <v>1228</v>
      </c>
      <c r="B1247" s="170">
        <v>7342437.6228742748</v>
      </c>
      <c r="U1247" s="145">
        <v>1227</v>
      </c>
      <c r="V1247" s="145">
        <v>10703032.558057066</v>
      </c>
    </row>
    <row r="1248" spans="1:22" x14ac:dyDescent="0.35">
      <c r="A1248" s="70">
        <f t="shared" si="28"/>
        <v>1229</v>
      </c>
      <c r="B1248" s="170">
        <v>7342437.6228742748</v>
      </c>
      <c r="U1248" s="145">
        <v>1228</v>
      </c>
      <c r="V1248" s="145">
        <v>3278615.020219814</v>
      </c>
    </row>
    <row r="1249" spans="1:22" x14ac:dyDescent="0.35">
      <c r="A1249" s="70">
        <f t="shared" si="28"/>
        <v>1230</v>
      </c>
      <c r="B1249" s="170">
        <v>7342437.6228742748</v>
      </c>
      <c r="U1249" s="145">
        <v>1229</v>
      </c>
      <c r="V1249" s="145">
        <v>7709238.0345326848</v>
      </c>
    </row>
    <row r="1250" spans="1:22" x14ac:dyDescent="0.35">
      <c r="A1250" s="70">
        <f t="shared" si="28"/>
        <v>1231</v>
      </c>
      <c r="B1250" s="170">
        <v>7342437.6228742748</v>
      </c>
      <c r="U1250" s="145">
        <v>1230</v>
      </c>
      <c r="V1250" s="145">
        <v>1383424.886615485</v>
      </c>
    </row>
    <row r="1251" spans="1:22" x14ac:dyDescent="0.35">
      <c r="A1251" s="70">
        <f t="shared" si="28"/>
        <v>1232</v>
      </c>
      <c r="B1251" s="170">
        <v>7342437.6228742748</v>
      </c>
      <c r="U1251" s="145">
        <v>1231</v>
      </c>
      <c r="V1251" s="145">
        <v>-14338879.849118128</v>
      </c>
    </row>
    <row r="1252" spans="1:22" x14ac:dyDescent="0.35">
      <c r="A1252" s="70">
        <f t="shared" si="28"/>
        <v>1233</v>
      </c>
      <c r="B1252" s="170">
        <v>7342437.6228742748</v>
      </c>
      <c r="U1252" s="145">
        <v>1232</v>
      </c>
      <c r="V1252" s="145">
        <v>15618204.03547864</v>
      </c>
    </row>
    <row r="1253" spans="1:22" x14ac:dyDescent="0.35">
      <c r="A1253" s="70">
        <f t="shared" si="28"/>
        <v>1234</v>
      </c>
      <c r="B1253" s="170">
        <v>7342437.6228742748</v>
      </c>
      <c r="U1253" s="145">
        <v>1233</v>
      </c>
      <c r="V1253" s="145">
        <v>-5824568.0231472701</v>
      </c>
    </row>
    <row r="1254" spans="1:22" x14ac:dyDescent="0.35">
      <c r="A1254" s="70">
        <f t="shared" si="28"/>
        <v>1235</v>
      </c>
      <c r="B1254" s="170">
        <v>7342437.6228742748</v>
      </c>
      <c r="U1254" s="145">
        <v>1234</v>
      </c>
      <c r="V1254" s="145">
        <v>2045788.5991052799</v>
      </c>
    </row>
    <row r="1255" spans="1:22" x14ac:dyDescent="0.35">
      <c r="A1255" s="70">
        <f t="shared" si="28"/>
        <v>1236</v>
      </c>
      <c r="B1255" s="170">
        <v>7342437.6228742748</v>
      </c>
      <c r="U1255" s="145">
        <v>1235</v>
      </c>
      <c r="V1255" s="145">
        <v>-2161638.6040522009</v>
      </c>
    </row>
    <row r="1256" spans="1:22" x14ac:dyDescent="0.35">
      <c r="A1256" s="70">
        <f t="shared" si="28"/>
        <v>1237</v>
      </c>
      <c r="B1256" s="170">
        <v>7342437.6228742748</v>
      </c>
      <c r="U1256" s="145">
        <v>1236</v>
      </c>
      <c r="V1256" s="145">
        <v>437475.17268691584</v>
      </c>
    </row>
    <row r="1257" spans="1:22" x14ac:dyDescent="0.35">
      <c r="A1257" s="70">
        <f t="shared" si="28"/>
        <v>1238</v>
      </c>
      <c r="B1257" s="170">
        <v>7342437.6228742748</v>
      </c>
      <c r="U1257" s="145">
        <v>1237</v>
      </c>
      <c r="V1257" s="145">
        <v>-3353227.1883322597</v>
      </c>
    </row>
    <row r="1258" spans="1:22" x14ac:dyDescent="0.35">
      <c r="A1258" s="70">
        <f t="shared" si="28"/>
        <v>1239</v>
      </c>
      <c r="B1258" s="170">
        <v>7342437.6228742748</v>
      </c>
      <c r="U1258" s="145">
        <v>1238</v>
      </c>
      <c r="V1258" s="145">
        <v>-3264169.2589957509</v>
      </c>
    </row>
    <row r="1259" spans="1:22" x14ac:dyDescent="0.35">
      <c r="A1259" s="70">
        <f t="shared" si="28"/>
        <v>1240</v>
      </c>
      <c r="B1259" s="170">
        <v>7342437.6228742748</v>
      </c>
      <c r="U1259" s="145">
        <v>1239</v>
      </c>
      <c r="V1259" s="145">
        <v>5491647.9829265103</v>
      </c>
    </row>
    <row r="1260" spans="1:22" x14ac:dyDescent="0.35">
      <c r="A1260" s="70">
        <f t="shared" si="28"/>
        <v>1241</v>
      </c>
      <c r="B1260" s="170">
        <v>7342437.6228742748</v>
      </c>
      <c r="U1260" s="145">
        <v>1240</v>
      </c>
      <c r="V1260" s="145">
        <v>-2526097.9482261129</v>
      </c>
    </row>
    <row r="1261" spans="1:22" x14ac:dyDescent="0.35">
      <c r="A1261" s="70">
        <f t="shared" si="28"/>
        <v>1242</v>
      </c>
      <c r="B1261" s="170">
        <v>7342437.6228742748</v>
      </c>
      <c r="U1261" s="145">
        <v>1241</v>
      </c>
      <c r="V1261" s="145">
        <v>7316836.0619597584</v>
      </c>
    </row>
    <row r="1262" spans="1:22" x14ac:dyDescent="0.35">
      <c r="A1262" s="70">
        <f t="shared" si="28"/>
        <v>1243</v>
      </c>
      <c r="B1262" s="170">
        <v>7342437.6228742748</v>
      </c>
      <c r="U1262" s="145">
        <v>1242</v>
      </c>
      <c r="V1262" s="145">
        <v>-24471999.538943399</v>
      </c>
    </row>
    <row r="1263" spans="1:22" x14ac:dyDescent="0.35">
      <c r="A1263" s="70">
        <f t="shared" si="28"/>
        <v>1244</v>
      </c>
      <c r="B1263" s="170">
        <v>7342437.6228742748</v>
      </c>
      <c r="U1263" s="145">
        <v>1243</v>
      </c>
      <c r="V1263" s="145">
        <v>-14395275.25622437</v>
      </c>
    </row>
    <row r="1264" spans="1:22" x14ac:dyDescent="0.35">
      <c r="A1264" s="70">
        <f t="shared" si="28"/>
        <v>1245</v>
      </c>
      <c r="B1264" s="170">
        <v>7342437.6228742748</v>
      </c>
      <c r="U1264" s="145">
        <v>1244</v>
      </c>
      <c r="V1264" s="145">
        <v>-1285278.8487365656</v>
      </c>
    </row>
    <row r="1265" spans="1:22" x14ac:dyDescent="0.35">
      <c r="A1265" s="70">
        <f t="shared" si="28"/>
        <v>1246</v>
      </c>
      <c r="B1265" s="170">
        <v>7342437.6228742748</v>
      </c>
      <c r="U1265" s="145">
        <v>1245</v>
      </c>
      <c r="V1265" s="145">
        <v>-15502119.809875708</v>
      </c>
    </row>
    <row r="1266" spans="1:22" x14ac:dyDescent="0.35">
      <c r="A1266" s="70">
        <f t="shared" si="28"/>
        <v>1247</v>
      </c>
      <c r="B1266" s="170">
        <v>7342437.6228742748</v>
      </c>
      <c r="U1266" s="145">
        <v>1246</v>
      </c>
      <c r="V1266" s="145">
        <v>-7841621.5640035085</v>
      </c>
    </row>
    <row r="1267" spans="1:22" x14ac:dyDescent="0.35">
      <c r="A1267" s="70">
        <f t="shared" si="28"/>
        <v>1248</v>
      </c>
      <c r="B1267" s="170">
        <v>7342437.6228742748</v>
      </c>
      <c r="U1267" s="145">
        <v>1247</v>
      </c>
      <c r="V1267" s="145">
        <v>-19016085.960759319</v>
      </c>
    </row>
    <row r="1268" spans="1:22" x14ac:dyDescent="0.35">
      <c r="A1268" s="70">
        <f t="shared" si="28"/>
        <v>1249</v>
      </c>
      <c r="B1268" s="170">
        <v>7342437.6228742748</v>
      </c>
      <c r="U1268" s="145">
        <v>1248</v>
      </c>
      <c r="V1268" s="145">
        <v>2934246.4591659606</v>
      </c>
    </row>
    <row r="1269" spans="1:22" x14ac:dyDescent="0.35">
      <c r="A1269" s="70">
        <f t="shared" si="28"/>
        <v>1250</v>
      </c>
      <c r="B1269" s="170">
        <v>7342437.6228742748</v>
      </c>
      <c r="U1269" s="145">
        <v>1249</v>
      </c>
      <c r="V1269" s="145">
        <v>1384600.5032746941</v>
      </c>
    </row>
    <row r="1270" spans="1:22" x14ac:dyDescent="0.35">
      <c r="A1270" s="70">
        <f t="shared" si="28"/>
        <v>1251</v>
      </c>
      <c r="B1270" s="170">
        <v>7342437.6228742748</v>
      </c>
      <c r="U1270" s="145">
        <v>1250</v>
      </c>
      <c r="V1270" s="145">
        <v>-21940289.876431558</v>
      </c>
    </row>
    <row r="1271" spans="1:22" x14ac:dyDescent="0.35">
      <c r="A1271" s="70">
        <f t="shared" si="28"/>
        <v>1252</v>
      </c>
      <c r="B1271" s="170">
        <v>7342437.6228742748</v>
      </c>
      <c r="U1271" s="145">
        <v>1251</v>
      </c>
      <c r="V1271" s="145">
        <v>-533031.98738125712</v>
      </c>
    </row>
    <row r="1272" spans="1:22" x14ac:dyDescent="0.35">
      <c r="A1272" s="70">
        <f t="shared" si="28"/>
        <v>1253</v>
      </c>
      <c r="B1272" s="170">
        <v>7342437.6228742748</v>
      </c>
      <c r="U1272" s="145">
        <v>1252</v>
      </c>
      <c r="V1272" s="145">
        <v>31024477.950159714</v>
      </c>
    </row>
    <row r="1273" spans="1:22" x14ac:dyDescent="0.35">
      <c r="A1273" s="70">
        <f t="shared" si="28"/>
        <v>1254</v>
      </c>
      <c r="B1273" s="170">
        <v>7342437.6228742748</v>
      </c>
      <c r="U1273" s="145">
        <v>1253</v>
      </c>
      <c r="V1273" s="145">
        <v>9326042.7268060483</v>
      </c>
    </row>
    <row r="1274" spans="1:22" x14ac:dyDescent="0.35">
      <c r="A1274" s="70">
        <f t="shared" si="28"/>
        <v>1255</v>
      </c>
      <c r="B1274" s="170">
        <v>7342437.6228742748</v>
      </c>
      <c r="U1274" s="145">
        <v>1254</v>
      </c>
      <c r="V1274" s="145">
        <v>2885600.4359949604</v>
      </c>
    </row>
    <row r="1275" spans="1:22" x14ac:dyDescent="0.35">
      <c r="A1275" s="70">
        <f t="shared" si="28"/>
        <v>1256</v>
      </c>
      <c r="B1275" s="170">
        <v>7342437.6228742748</v>
      </c>
      <c r="U1275" s="145">
        <v>1255</v>
      </c>
      <c r="V1275" s="145">
        <v>-4666183.0791439414</v>
      </c>
    </row>
    <row r="1276" spans="1:22" x14ac:dyDescent="0.35">
      <c r="A1276" s="70">
        <f t="shared" si="28"/>
        <v>1257</v>
      </c>
      <c r="B1276" s="170">
        <v>7342437.6228742748</v>
      </c>
      <c r="U1276" s="145">
        <v>1256</v>
      </c>
      <c r="V1276" s="145">
        <v>4276265.870586548</v>
      </c>
    </row>
    <row r="1277" spans="1:22" x14ac:dyDescent="0.35">
      <c r="A1277" s="70">
        <f t="shared" si="28"/>
        <v>1258</v>
      </c>
      <c r="B1277" s="170">
        <v>7342437.6228742748</v>
      </c>
      <c r="U1277" s="145">
        <v>1257</v>
      </c>
      <c r="V1277" s="145">
        <v>-13648325.220185105</v>
      </c>
    </row>
    <row r="1278" spans="1:22" x14ac:dyDescent="0.35">
      <c r="A1278" s="70">
        <f t="shared" si="28"/>
        <v>1259</v>
      </c>
      <c r="B1278" s="170">
        <v>7342437.6228742748</v>
      </c>
      <c r="U1278" s="145">
        <v>1258</v>
      </c>
      <c r="V1278" s="145">
        <v>24037533.816101778</v>
      </c>
    </row>
    <row r="1279" spans="1:22" x14ac:dyDescent="0.35">
      <c r="A1279" s="70">
        <f t="shared" si="28"/>
        <v>1260</v>
      </c>
      <c r="B1279" s="170">
        <v>7342437.6228742748</v>
      </c>
      <c r="U1279" s="145">
        <v>1259</v>
      </c>
      <c r="V1279" s="145">
        <v>-9907484.5917245056</v>
      </c>
    </row>
    <row r="1280" spans="1:22" x14ac:dyDescent="0.35">
      <c r="A1280" s="70">
        <f t="shared" si="28"/>
        <v>1261</v>
      </c>
      <c r="B1280" s="170">
        <v>7342437.6228742748</v>
      </c>
      <c r="U1280" s="145">
        <v>1260</v>
      </c>
      <c r="V1280" s="145">
        <v>-2483910.1411364507</v>
      </c>
    </row>
    <row r="1281" spans="1:22" x14ac:dyDescent="0.35">
      <c r="A1281" s="70">
        <f t="shared" si="28"/>
        <v>1262</v>
      </c>
      <c r="B1281" s="170">
        <v>7342437.6228742748</v>
      </c>
      <c r="U1281" s="145">
        <v>1261</v>
      </c>
      <c r="V1281" s="145">
        <v>4577682.8152420409</v>
      </c>
    </row>
    <row r="1282" spans="1:22" x14ac:dyDescent="0.35">
      <c r="A1282" s="70">
        <f t="shared" si="28"/>
        <v>1263</v>
      </c>
      <c r="B1282" s="170">
        <v>7342437.6228742748</v>
      </c>
      <c r="U1282" s="145">
        <v>1262</v>
      </c>
      <c r="V1282" s="145">
        <v>37249081.513560183</v>
      </c>
    </row>
    <row r="1283" spans="1:22" x14ac:dyDescent="0.35">
      <c r="A1283" s="70">
        <f t="shared" si="28"/>
        <v>1264</v>
      </c>
      <c r="B1283" s="170">
        <v>7342437.6228742748</v>
      </c>
      <c r="U1283" s="145">
        <v>1263</v>
      </c>
      <c r="V1283" s="145">
        <v>31216266.187499307</v>
      </c>
    </row>
    <row r="1284" spans="1:22" x14ac:dyDescent="0.35">
      <c r="A1284" s="70">
        <f t="shared" si="28"/>
        <v>1265</v>
      </c>
      <c r="B1284" s="170">
        <v>7342437.6228742748</v>
      </c>
      <c r="U1284" s="145">
        <v>1264</v>
      </c>
      <c r="V1284" s="145">
        <v>-6424837.2630907893</v>
      </c>
    </row>
    <row r="1285" spans="1:22" x14ac:dyDescent="0.35">
      <c r="A1285" s="70">
        <f t="shared" si="28"/>
        <v>1266</v>
      </c>
      <c r="B1285" s="170">
        <v>7342437.6228742748</v>
      </c>
      <c r="U1285" s="145">
        <v>1265</v>
      </c>
      <c r="V1285" s="145">
        <v>-14478357.853733545</v>
      </c>
    </row>
    <row r="1286" spans="1:22" x14ac:dyDescent="0.35">
      <c r="A1286" s="70">
        <f t="shared" si="28"/>
        <v>1267</v>
      </c>
      <c r="B1286" s="170">
        <v>7342437.6228742748</v>
      </c>
      <c r="U1286" s="145">
        <v>1266</v>
      </c>
      <c r="V1286" s="145">
        <v>-14036940.154135488</v>
      </c>
    </row>
    <row r="1287" spans="1:22" x14ac:dyDescent="0.35">
      <c r="A1287" s="70">
        <f t="shared" si="28"/>
        <v>1268</v>
      </c>
      <c r="B1287" s="170">
        <v>7342437.6228742748</v>
      </c>
      <c r="U1287" s="145">
        <v>1267</v>
      </c>
      <c r="V1287" s="145">
        <v>11988198.283714518</v>
      </c>
    </row>
    <row r="1288" spans="1:22" x14ac:dyDescent="0.35">
      <c r="A1288" s="70">
        <f t="shared" si="28"/>
        <v>1269</v>
      </c>
      <c r="B1288" s="170">
        <v>7342437.6228742748</v>
      </c>
      <c r="U1288" s="145">
        <v>1268</v>
      </c>
      <c r="V1288" s="145">
        <v>-5335263.2898647971</v>
      </c>
    </row>
    <row r="1289" spans="1:22" x14ac:dyDescent="0.35">
      <c r="A1289" s="70">
        <f t="shared" si="28"/>
        <v>1270</v>
      </c>
      <c r="B1289" s="170">
        <v>7342437.6228742748</v>
      </c>
      <c r="U1289" s="145">
        <v>1269</v>
      </c>
      <c r="V1289" s="145">
        <v>36741632.926197052</v>
      </c>
    </row>
    <row r="1290" spans="1:22" x14ac:dyDescent="0.35">
      <c r="A1290" s="70">
        <f t="shared" si="28"/>
        <v>1271</v>
      </c>
      <c r="B1290" s="170">
        <v>7342437.6228742748</v>
      </c>
      <c r="U1290" s="145">
        <v>1270</v>
      </c>
      <c r="V1290" s="145">
        <v>-2704144.7055886742</v>
      </c>
    </row>
    <row r="1291" spans="1:22" x14ac:dyDescent="0.35">
      <c r="A1291" s="70">
        <f t="shared" si="28"/>
        <v>1272</v>
      </c>
      <c r="B1291" s="170">
        <v>7342437.6228742748</v>
      </c>
      <c r="U1291" s="145">
        <v>1271</v>
      </c>
      <c r="V1291" s="145">
        <v>14507692.24632011</v>
      </c>
    </row>
    <row r="1292" spans="1:22" x14ac:dyDescent="0.35">
      <c r="A1292" s="70">
        <f t="shared" si="28"/>
        <v>1273</v>
      </c>
      <c r="B1292" s="170">
        <v>7342437.6228742748</v>
      </c>
      <c r="U1292" s="145">
        <v>1272</v>
      </c>
      <c r="V1292" s="145">
        <v>-26739395.14225927</v>
      </c>
    </row>
    <row r="1293" spans="1:22" x14ac:dyDescent="0.35">
      <c r="A1293" s="70">
        <f t="shared" si="28"/>
        <v>1274</v>
      </c>
      <c r="B1293" s="170">
        <v>7342437.6228742748</v>
      </c>
      <c r="U1293" s="145">
        <v>1273</v>
      </c>
      <c r="V1293" s="145">
        <v>29780044.143095464</v>
      </c>
    </row>
    <row r="1294" spans="1:22" x14ac:dyDescent="0.35">
      <c r="A1294" s="70">
        <f t="shared" si="28"/>
        <v>1275</v>
      </c>
      <c r="B1294" s="170">
        <v>7342437.6228742748</v>
      </c>
      <c r="U1294" s="145">
        <v>1274</v>
      </c>
      <c r="V1294" s="145">
        <v>18485751.784755431</v>
      </c>
    </row>
    <row r="1295" spans="1:22" x14ac:dyDescent="0.35">
      <c r="A1295" s="70">
        <f t="shared" si="28"/>
        <v>1276</v>
      </c>
      <c r="B1295" s="170">
        <v>7342437.6228742748</v>
      </c>
      <c r="U1295" s="145">
        <v>1275</v>
      </c>
      <c r="V1295" s="145">
        <v>-15971305.650858408</v>
      </c>
    </row>
    <row r="1296" spans="1:22" x14ac:dyDescent="0.35">
      <c r="A1296" s="70">
        <f t="shared" si="28"/>
        <v>1277</v>
      </c>
      <c r="B1296" s="170">
        <v>7342437.6228742748</v>
      </c>
      <c r="U1296" s="145">
        <v>1276</v>
      </c>
      <c r="V1296" s="145">
        <v>-272631.40813005716</v>
      </c>
    </row>
    <row r="1297" spans="1:22" x14ac:dyDescent="0.35">
      <c r="A1297" s="70">
        <f t="shared" si="28"/>
        <v>1278</v>
      </c>
      <c r="B1297" s="170">
        <v>7342437.6228742748</v>
      </c>
      <c r="U1297" s="145">
        <v>1277</v>
      </c>
      <c r="V1297" s="145">
        <v>-31062544.197289221</v>
      </c>
    </row>
    <row r="1298" spans="1:22" x14ac:dyDescent="0.35">
      <c r="A1298" s="70">
        <f t="shared" si="28"/>
        <v>1279</v>
      </c>
      <c r="B1298" s="170">
        <v>7342437.6228742748</v>
      </c>
      <c r="U1298" s="145">
        <v>1278</v>
      </c>
      <c r="V1298" s="145">
        <v>-17989204.521211993</v>
      </c>
    </row>
    <row r="1299" spans="1:22" x14ac:dyDescent="0.35">
      <c r="A1299" s="70">
        <f t="shared" si="28"/>
        <v>1280</v>
      </c>
      <c r="B1299" s="170">
        <v>7342437.6228742748</v>
      </c>
      <c r="U1299" s="145">
        <v>1279</v>
      </c>
      <c r="V1299" s="145">
        <v>2394283.7560499199</v>
      </c>
    </row>
    <row r="1300" spans="1:22" x14ac:dyDescent="0.35">
      <c r="A1300" s="70">
        <f t="shared" si="28"/>
        <v>1281</v>
      </c>
      <c r="B1300" s="170">
        <v>7342437.6228742748</v>
      </c>
      <c r="U1300" s="145">
        <v>1280</v>
      </c>
      <c r="V1300" s="145">
        <v>19827044.394813374</v>
      </c>
    </row>
    <row r="1301" spans="1:22" x14ac:dyDescent="0.35">
      <c r="A1301" s="70">
        <f t="shared" si="28"/>
        <v>1282</v>
      </c>
      <c r="B1301" s="170">
        <v>7342437.6228742748</v>
      </c>
      <c r="U1301" s="145">
        <v>1281</v>
      </c>
      <c r="V1301" s="145">
        <v>-18571951.166087966</v>
      </c>
    </row>
    <row r="1302" spans="1:22" x14ac:dyDescent="0.35">
      <c r="A1302" s="70">
        <f t="shared" ref="A1302:A1365" si="29">A1301+1</f>
        <v>1283</v>
      </c>
      <c r="B1302" s="170">
        <v>7342437.6228742748</v>
      </c>
      <c r="U1302" s="145">
        <v>1282</v>
      </c>
      <c r="V1302" s="145">
        <v>-4868121.8027644753</v>
      </c>
    </row>
    <row r="1303" spans="1:22" x14ac:dyDescent="0.35">
      <c r="A1303" s="70">
        <f t="shared" si="29"/>
        <v>1284</v>
      </c>
      <c r="B1303" s="170">
        <v>7342437.6228742748</v>
      </c>
      <c r="U1303" s="145">
        <v>1283</v>
      </c>
      <c r="V1303" s="145">
        <v>-20874638.095457777</v>
      </c>
    </row>
    <row r="1304" spans="1:22" x14ac:dyDescent="0.35">
      <c r="A1304" s="70">
        <f t="shared" si="29"/>
        <v>1285</v>
      </c>
      <c r="B1304" s="170">
        <v>7342437.6228742748</v>
      </c>
      <c r="U1304" s="145">
        <v>1284</v>
      </c>
      <c r="V1304" s="145">
        <v>-4977044.3574481104</v>
      </c>
    </row>
    <row r="1305" spans="1:22" x14ac:dyDescent="0.35">
      <c r="A1305" s="70">
        <f t="shared" si="29"/>
        <v>1286</v>
      </c>
      <c r="B1305" s="170">
        <v>7342437.6228742748</v>
      </c>
      <c r="U1305" s="145">
        <v>1285</v>
      </c>
      <c r="V1305" s="145">
        <v>-4683405.3477590717</v>
      </c>
    </row>
    <row r="1306" spans="1:22" x14ac:dyDescent="0.35">
      <c r="A1306" s="70">
        <f t="shared" si="29"/>
        <v>1287</v>
      </c>
      <c r="B1306" s="170">
        <v>7342437.6228742748</v>
      </c>
      <c r="U1306" s="145">
        <v>1286</v>
      </c>
      <c r="V1306" s="145">
        <v>-4028339.6756342091</v>
      </c>
    </row>
    <row r="1307" spans="1:22" x14ac:dyDescent="0.35">
      <c r="A1307" s="70">
        <f t="shared" si="29"/>
        <v>1288</v>
      </c>
      <c r="B1307" s="170">
        <v>7342437.6228742748</v>
      </c>
      <c r="U1307" s="145">
        <v>1287</v>
      </c>
      <c r="V1307" s="145">
        <v>-11386534.069684524</v>
      </c>
    </row>
    <row r="1308" spans="1:22" x14ac:dyDescent="0.35">
      <c r="A1308" s="70">
        <f t="shared" si="29"/>
        <v>1289</v>
      </c>
      <c r="B1308" s="170">
        <v>7342437.6228742748</v>
      </c>
      <c r="U1308" s="145">
        <v>1288</v>
      </c>
      <c r="V1308" s="145">
        <v>16738362.081067197</v>
      </c>
    </row>
    <row r="1309" spans="1:22" x14ac:dyDescent="0.35">
      <c r="A1309" s="70">
        <f t="shared" si="29"/>
        <v>1290</v>
      </c>
      <c r="B1309" s="170">
        <v>7342437.6228742748</v>
      </c>
      <c r="U1309" s="145">
        <v>1289</v>
      </c>
      <c r="V1309" s="145">
        <v>-16699747.114885021</v>
      </c>
    </row>
    <row r="1310" spans="1:22" x14ac:dyDescent="0.35">
      <c r="A1310" s="70">
        <f t="shared" si="29"/>
        <v>1291</v>
      </c>
      <c r="B1310" s="170">
        <v>7342437.6228742748</v>
      </c>
      <c r="U1310" s="145">
        <v>1290</v>
      </c>
      <c r="V1310" s="145">
        <v>-24444544.705058251</v>
      </c>
    </row>
    <row r="1311" spans="1:22" x14ac:dyDescent="0.35">
      <c r="A1311" s="70">
        <f t="shared" si="29"/>
        <v>1292</v>
      </c>
      <c r="B1311" s="170">
        <v>7342437.6228742748</v>
      </c>
      <c r="U1311" s="145">
        <v>1291</v>
      </c>
      <c r="V1311" s="145">
        <v>-30113661.751101937</v>
      </c>
    </row>
    <row r="1312" spans="1:22" x14ac:dyDescent="0.35">
      <c r="A1312" s="70">
        <f t="shared" si="29"/>
        <v>1293</v>
      </c>
      <c r="B1312" s="170">
        <v>7342437.6228742748</v>
      </c>
      <c r="U1312" s="145">
        <v>1292</v>
      </c>
      <c r="V1312" s="145">
        <v>8482466.1086222231</v>
      </c>
    </row>
    <row r="1313" spans="1:22" x14ac:dyDescent="0.35">
      <c r="A1313" s="70">
        <f t="shared" si="29"/>
        <v>1294</v>
      </c>
      <c r="B1313" s="170">
        <v>7342437.6228742748</v>
      </c>
      <c r="U1313" s="145">
        <v>1293</v>
      </c>
      <c r="V1313" s="145">
        <v>8446751.4493750334</v>
      </c>
    </row>
    <row r="1314" spans="1:22" x14ac:dyDescent="0.35">
      <c r="A1314" s="70">
        <f t="shared" si="29"/>
        <v>1295</v>
      </c>
      <c r="B1314" s="170">
        <v>7342437.6228742748</v>
      </c>
      <c r="U1314" s="145">
        <v>1294</v>
      </c>
      <c r="V1314" s="145">
        <v>-18666755.232351124</v>
      </c>
    </row>
    <row r="1315" spans="1:22" x14ac:dyDescent="0.35">
      <c r="A1315" s="70">
        <f t="shared" si="29"/>
        <v>1296</v>
      </c>
      <c r="B1315" s="170">
        <v>7342437.6228742748</v>
      </c>
      <c r="U1315" s="145">
        <v>1295</v>
      </c>
      <c r="V1315" s="145">
        <v>-8273787.0999166779</v>
      </c>
    </row>
    <row r="1316" spans="1:22" x14ac:dyDescent="0.35">
      <c r="A1316" s="70">
        <f t="shared" si="29"/>
        <v>1297</v>
      </c>
      <c r="B1316" s="170">
        <v>7342437.6228742748</v>
      </c>
      <c r="U1316" s="145">
        <v>1296</v>
      </c>
      <c r="V1316" s="145">
        <v>-12964457.309340082</v>
      </c>
    </row>
    <row r="1317" spans="1:22" x14ac:dyDescent="0.35">
      <c r="A1317" s="70">
        <f t="shared" si="29"/>
        <v>1298</v>
      </c>
      <c r="B1317" s="170">
        <v>7342437.6228742748</v>
      </c>
      <c r="U1317" s="145">
        <v>1297</v>
      </c>
      <c r="V1317" s="145">
        <v>7253849.7186920233</v>
      </c>
    </row>
    <row r="1318" spans="1:22" x14ac:dyDescent="0.35">
      <c r="A1318" s="70">
        <f t="shared" si="29"/>
        <v>1299</v>
      </c>
      <c r="B1318" s="170">
        <v>7342437.6228742748</v>
      </c>
      <c r="U1318" s="145">
        <v>1298</v>
      </c>
      <c r="V1318" s="145">
        <v>-17571508.890343685</v>
      </c>
    </row>
    <row r="1319" spans="1:22" x14ac:dyDescent="0.35">
      <c r="A1319" s="70">
        <f t="shared" si="29"/>
        <v>1300</v>
      </c>
      <c r="B1319" s="170">
        <v>7342437.6228742748</v>
      </c>
      <c r="U1319" s="145">
        <v>1299</v>
      </c>
      <c r="V1319" s="145">
        <v>6167260.8378142007</v>
      </c>
    </row>
    <row r="1320" spans="1:22" x14ac:dyDescent="0.35">
      <c r="A1320" s="70">
        <f t="shared" si="29"/>
        <v>1301</v>
      </c>
      <c r="B1320" s="170">
        <v>7342437.6228742748</v>
      </c>
      <c r="U1320" s="145">
        <v>1300</v>
      </c>
      <c r="V1320" s="145">
        <v>-14164028.568795588</v>
      </c>
    </row>
    <row r="1321" spans="1:22" x14ac:dyDescent="0.35">
      <c r="A1321" s="70">
        <f t="shared" si="29"/>
        <v>1302</v>
      </c>
      <c r="B1321" s="170">
        <v>7342437.6228742748</v>
      </c>
      <c r="U1321" s="145">
        <v>1301</v>
      </c>
      <c r="V1321" s="145">
        <v>3555068.5571857691</v>
      </c>
    </row>
    <row r="1322" spans="1:22" x14ac:dyDescent="0.35">
      <c r="A1322" s="70">
        <f t="shared" si="29"/>
        <v>1303</v>
      </c>
      <c r="B1322" s="170">
        <v>7342437.6228742748</v>
      </c>
      <c r="U1322" s="145">
        <v>1302</v>
      </c>
      <c r="V1322" s="145">
        <v>6407290.7573192939</v>
      </c>
    </row>
    <row r="1323" spans="1:22" x14ac:dyDescent="0.35">
      <c r="A1323" s="70">
        <f t="shared" si="29"/>
        <v>1304</v>
      </c>
      <c r="B1323" s="170">
        <v>7342437.6228742748</v>
      </c>
      <c r="U1323" s="145">
        <v>1303</v>
      </c>
      <c r="V1323" s="145">
        <v>-12591121.34517693</v>
      </c>
    </row>
    <row r="1324" spans="1:22" x14ac:dyDescent="0.35">
      <c r="A1324" s="70">
        <f t="shared" si="29"/>
        <v>1305</v>
      </c>
      <c r="B1324" s="170">
        <v>7342437.6228742748</v>
      </c>
      <c r="U1324" s="145">
        <v>1304</v>
      </c>
      <c r="V1324" s="145">
        <v>8100202.6306226924</v>
      </c>
    </row>
    <row r="1325" spans="1:22" x14ac:dyDescent="0.35">
      <c r="A1325" s="70">
        <f t="shared" si="29"/>
        <v>1306</v>
      </c>
      <c r="B1325" s="170">
        <v>7342437.6228742748</v>
      </c>
      <c r="U1325" s="145">
        <v>1305</v>
      </c>
      <c r="V1325" s="145">
        <v>-18258180.309936177</v>
      </c>
    </row>
    <row r="1326" spans="1:22" x14ac:dyDescent="0.35">
      <c r="A1326" s="70">
        <f t="shared" si="29"/>
        <v>1307</v>
      </c>
      <c r="B1326" s="170">
        <v>7342437.6228742748</v>
      </c>
      <c r="U1326" s="145">
        <v>1306</v>
      </c>
      <c r="V1326" s="145">
        <v>-24318819.053632587</v>
      </c>
    </row>
    <row r="1327" spans="1:22" x14ac:dyDescent="0.35">
      <c r="A1327" s="70">
        <f t="shared" si="29"/>
        <v>1308</v>
      </c>
      <c r="B1327" s="170">
        <v>7342437.6228742748</v>
      </c>
      <c r="U1327" s="145">
        <v>1307</v>
      </c>
      <c r="V1327" s="145">
        <v>4731599.9604296125</v>
      </c>
    </row>
    <row r="1328" spans="1:22" x14ac:dyDescent="0.35">
      <c r="A1328" s="70">
        <f t="shared" si="29"/>
        <v>1309</v>
      </c>
      <c r="B1328" s="170">
        <v>7342437.6228742748</v>
      </c>
      <c r="U1328" s="145">
        <v>1308</v>
      </c>
      <c r="V1328" s="145">
        <v>15787871.662243024</v>
      </c>
    </row>
    <row r="1329" spans="1:22" x14ac:dyDescent="0.35">
      <c r="A1329" s="70">
        <f t="shared" si="29"/>
        <v>1310</v>
      </c>
      <c r="B1329" s="170">
        <v>7342437.6228742748</v>
      </c>
      <c r="U1329" s="145">
        <v>1309</v>
      </c>
      <c r="V1329" s="145">
        <v>-17362358.007330243</v>
      </c>
    </row>
    <row r="1330" spans="1:22" x14ac:dyDescent="0.35">
      <c r="A1330" s="70">
        <f t="shared" si="29"/>
        <v>1311</v>
      </c>
      <c r="B1330" s="170">
        <v>7342437.6228742748</v>
      </c>
      <c r="U1330" s="145">
        <v>1310</v>
      </c>
      <c r="V1330" s="145">
        <v>-451061.62918100879</v>
      </c>
    </row>
    <row r="1331" spans="1:22" x14ac:dyDescent="0.35">
      <c r="A1331" s="70">
        <f t="shared" si="29"/>
        <v>1312</v>
      </c>
      <c r="B1331" s="170">
        <v>7342437.6228742748</v>
      </c>
      <c r="U1331" s="145">
        <v>1311</v>
      </c>
      <c r="V1331" s="145">
        <v>18296636.854321532</v>
      </c>
    </row>
    <row r="1332" spans="1:22" x14ac:dyDescent="0.35">
      <c r="A1332" s="70">
        <f t="shared" si="29"/>
        <v>1313</v>
      </c>
      <c r="B1332" s="170">
        <v>7342437.6228742748</v>
      </c>
      <c r="U1332" s="145">
        <v>1312</v>
      </c>
      <c r="V1332" s="145">
        <v>4104447.9150562622</v>
      </c>
    </row>
    <row r="1333" spans="1:22" x14ac:dyDescent="0.35">
      <c r="A1333" s="70">
        <f t="shared" si="29"/>
        <v>1314</v>
      </c>
      <c r="B1333" s="170">
        <v>7342437.6228742748</v>
      </c>
      <c r="U1333" s="145">
        <v>1313</v>
      </c>
      <c r="V1333" s="145">
        <v>-4704101.4424823672</v>
      </c>
    </row>
    <row r="1334" spans="1:22" x14ac:dyDescent="0.35">
      <c r="A1334" s="70">
        <f t="shared" si="29"/>
        <v>1315</v>
      </c>
      <c r="B1334" s="170">
        <v>7342437.6228742748</v>
      </c>
      <c r="U1334" s="145">
        <v>1314</v>
      </c>
      <c r="V1334" s="145">
        <v>165927.23345041275</v>
      </c>
    </row>
    <row r="1335" spans="1:22" x14ac:dyDescent="0.35">
      <c r="A1335" s="70">
        <f t="shared" si="29"/>
        <v>1316</v>
      </c>
      <c r="B1335" s="170">
        <v>7342437.6228742748</v>
      </c>
      <c r="U1335" s="145">
        <v>1315</v>
      </c>
      <c r="V1335" s="145">
        <v>4778849.1903586723</v>
      </c>
    </row>
    <row r="1336" spans="1:22" x14ac:dyDescent="0.35">
      <c r="A1336" s="70">
        <f t="shared" si="29"/>
        <v>1317</v>
      </c>
      <c r="B1336" s="170">
        <v>7342437.6228742748</v>
      </c>
      <c r="U1336" s="145">
        <v>1316</v>
      </c>
      <c r="V1336" s="145">
        <v>6786695.9620713405</v>
      </c>
    </row>
    <row r="1337" spans="1:22" x14ac:dyDescent="0.35">
      <c r="A1337" s="70">
        <f t="shared" si="29"/>
        <v>1318</v>
      </c>
      <c r="B1337" s="170">
        <v>7342437.6228742748</v>
      </c>
      <c r="U1337" s="145">
        <v>1317</v>
      </c>
      <c r="V1337" s="145">
        <v>-32899749.284842409</v>
      </c>
    </row>
    <row r="1338" spans="1:22" x14ac:dyDescent="0.35">
      <c r="A1338" s="70">
        <f t="shared" si="29"/>
        <v>1319</v>
      </c>
      <c r="B1338" s="170">
        <v>7342437.6228742748</v>
      </c>
      <c r="U1338" s="145">
        <v>1318</v>
      </c>
      <c r="V1338" s="145">
        <v>-7873499.7605330963</v>
      </c>
    </row>
    <row r="1339" spans="1:22" x14ac:dyDescent="0.35">
      <c r="A1339" s="70">
        <f t="shared" si="29"/>
        <v>1320</v>
      </c>
      <c r="B1339" s="170">
        <v>7342437.6228742748</v>
      </c>
      <c r="U1339" s="145">
        <v>1319</v>
      </c>
      <c r="V1339" s="145">
        <v>-28231262.132180259</v>
      </c>
    </row>
    <row r="1340" spans="1:22" x14ac:dyDescent="0.35">
      <c r="A1340" s="70">
        <f t="shared" si="29"/>
        <v>1321</v>
      </c>
      <c r="B1340" s="170">
        <v>7342437.6228742748</v>
      </c>
      <c r="U1340" s="145">
        <v>1320</v>
      </c>
      <c r="V1340" s="145">
        <v>-20095726.651630998</v>
      </c>
    </row>
    <row r="1341" spans="1:22" x14ac:dyDescent="0.35">
      <c r="A1341" s="70">
        <f t="shared" si="29"/>
        <v>1322</v>
      </c>
      <c r="B1341" s="170">
        <v>7342437.6228742748</v>
      </c>
      <c r="U1341" s="145">
        <v>1321</v>
      </c>
      <c r="V1341" s="145">
        <v>-29570723.941654522</v>
      </c>
    </row>
    <row r="1342" spans="1:22" x14ac:dyDescent="0.35">
      <c r="A1342" s="70">
        <f t="shared" si="29"/>
        <v>1323</v>
      </c>
      <c r="B1342" s="170">
        <v>7342437.6228742748</v>
      </c>
      <c r="U1342" s="145">
        <v>1322</v>
      </c>
      <c r="V1342" s="145">
        <v>-11518220.815784492</v>
      </c>
    </row>
    <row r="1343" spans="1:22" x14ac:dyDescent="0.35">
      <c r="A1343" s="70">
        <f t="shared" si="29"/>
        <v>1324</v>
      </c>
      <c r="B1343" s="170">
        <v>7342437.6228742748</v>
      </c>
      <c r="U1343" s="145">
        <v>1323</v>
      </c>
      <c r="V1343" s="145">
        <v>-19527080.93392523</v>
      </c>
    </row>
    <row r="1344" spans="1:22" x14ac:dyDescent="0.35">
      <c r="A1344" s="70">
        <f t="shared" si="29"/>
        <v>1325</v>
      </c>
      <c r="B1344" s="170">
        <v>7342437.6228742748</v>
      </c>
      <c r="U1344" s="145">
        <v>1324</v>
      </c>
      <c r="V1344" s="145">
        <v>28541957.644435041</v>
      </c>
    </row>
    <row r="1345" spans="1:22" x14ac:dyDescent="0.35">
      <c r="A1345" s="70">
        <f t="shared" si="29"/>
        <v>1326</v>
      </c>
      <c r="B1345" s="170">
        <v>7342437.6228742748</v>
      </c>
      <c r="U1345" s="145">
        <v>1325</v>
      </c>
      <c r="V1345" s="145">
        <v>-14457056.315005923</v>
      </c>
    </row>
    <row r="1346" spans="1:22" x14ac:dyDescent="0.35">
      <c r="A1346" s="70">
        <f t="shared" si="29"/>
        <v>1327</v>
      </c>
      <c r="B1346" s="170">
        <v>7342437.6228742748</v>
      </c>
      <c r="U1346" s="145">
        <v>1326</v>
      </c>
      <c r="V1346" s="145">
        <v>-4972954.6643269323</v>
      </c>
    </row>
    <row r="1347" spans="1:22" x14ac:dyDescent="0.35">
      <c r="A1347" s="70">
        <f t="shared" si="29"/>
        <v>1328</v>
      </c>
      <c r="B1347" s="170">
        <v>7342437.6228742748</v>
      </c>
      <c r="U1347" s="145">
        <v>1327</v>
      </c>
      <c r="V1347" s="145">
        <v>-24688074.650540799</v>
      </c>
    </row>
    <row r="1348" spans="1:22" x14ac:dyDescent="0.35">
      <c r="A1348" s="70">
        <f t="shared" si="29"/>
        <v>1329</v>
      </c>
      <c r="B1348" s="170">
        <v>7342437.6228742748</v>
      </c>
      <c r="U1348" s="145">
        <v>1328</v>
      </c>
      <c r="V1348" s="145">
        <v>-2849080.0598988123</v>
      </c>
    </row>
    <row r="1349" spans="1:22" x14ac:dyDescent="0.35">
      <c r="A1349" s="70">
        <f t="shared" si="29"/>
        <v>1330</v>
      </c>
      <c r="B1349" s="170">
        <v>7342437.6228742748</v>
      </c>
      <c r="U1349" s="145">
        <v>1329</v>
      </c>
      <c r="V1349" s="145">
        <v>17535673.326193601</v>
      </c>
    </row>
    <row r="1350" spans="1:22" x14ac:dyDescent="0.35">
      <c r="A1350" s="70">
        <f t="shared" si="29"/>
        <v>1331</v>
      </c>
      <c r="B1350" s="170">
        <v>7342437.6228742748</v>
      </c>
      <c r="U1350" s="145">
        <v>1330</v>
      </c>
      <c r="V1350" s="145">
        <v>6154395.6633059308</v>
      </c>
    </row>
    <row r="1351" spans="1:22" x14ac:dyDescent="0.35">
      <c r="A1351" s="70">
        <f t="shared" si="29"/>
        <v>1332</v>
      </c>
      <c r="B1351" s="170">
        <v>7342437.6228742748</v>
      </c>
      <c r="U1351" s="145">
        <v>1331</v>
      </c>
      <c r="V1351" s="145">
        <v>8645942.2821158469</v>
      </c>
    </row>
    <row r="1352" spans="1:22" x14ac:dyDescent="0.35">
      <c r="A1352" s="70">
        <f t="shared" si="29"/>
        <v>1333</v>
      </c>
      <c r="B1352" s="170">
        <v>7342437.6228742748</v>
      </c>
      <c r="U1352" s="145">
        <v>1332</v>
      </c>
      <c r="V1352" s="145">
        <v>-5872574.805599736</v>
      </c>
    </row>
    <row r="1353" spans="1:22" x14ac:dyDescent="0.35">
      <c r="A1353" s="70">
        <f t="shared" si="29"/>
        <v>1334</v>
      </c>
      <c r="B1353" s="170">
        <v>7342437.6228742748</v>
      </c>
      <c r="U1353" s="145">
        <v>1333</v>
      </c>
      <c r="V1353" s="145">
        <v>-5203923.2778198924</v>
      </c>
    </row>
    <row r="1354" spans="1:22" x14ac:dyDescent="0.35">
      <c r="A1354" s="70">
        <f t="shared" si="29"/>
        <v>1335</v>
      </c>
      <c r="B1354" s="170">
        <v>7342437.6228742748</v>
      </c>
      <c r="U1354" s="145">
        <v>1334</v>
      </c>
      <c r="V1354" s="145">
        <v>-10404477.779243445</v>
      </c>
    </row>
    <row r="1355" spans="1:22" x14ac:dyDescent="0.35">
      <c r="A1355" s="70">
        <f t="shared" si="29"/>
        <v>1336</v>
      </c>
      <c r="B1355" s="170">
        <v>7342437.6228742748</v>
      </c>
      <c r="U1355" s="145">
        <v>1335</v>
      </c>
      <c r="V1355" s="145">
        <v>5133886.1309140027</v>
      </c>
    </row>
    <row r="1356" spans="1:22" x14ac:dyDescent="0.35">
      <c r="A1356" s="70">
        <f t="shared" si="29"/>
        <v>1337</v>
      </c>
      <c r="B1356" s="170">
        <v>7342437.6228742748</v>
      </c>
      <c r="U1356" s="145">
        <v>1336</v>
      </c>
      <c r="V1356" s="145">
        <v>2319523.8353596553</v>
      </c>
    </row>
    <row r="1357" spans="1:22" x14ac:dyDescent="0.35">
      <c r="A1357" s="70">
        <f t="shared" si="29"/>
        <v>1338</v>
      </c>
      <c r="B1357" s="170">
        <v>7342437.6228742748</v>
      </c>
      <c r="U1357" s="145">
        <v>1337</v>
      </c>
      <c r="V1357" s="145">
        <v>5215484.8262955397</v>
      </c>
    </row>
    <row r="1358" spans="1:22" x14ac:dyDescent="0.35">
      <c r="A1358" s="70">
        <f t="shared" si="29"/>
        <v>1339</v>
      </c>
      <c r="B1358" s="170">
        <v>7342437.6228742748</v>
      </c>
      <c r="U1358" s="145">
        <v>1338</v>
      </c>
      <c r="V1358" s="145">
        <v>-24930732.053324562</v>
      </c>
    </row>
    <row r="1359" spans="1:22" x14ac:dyDescent="0.35">
      <c r="A1359" s="70">
        <f t="shared" si="29"/>
        <v>1340</v>
      </c>
      <c r="B1359" s="170">
        <v>7342437.6228742748</v>
      </c>
      <c r="U1359" s="145">
        <v>1339</v>
      </c>
      <c r="V1359" s="145">
        <v>19796921.686798394</v>
      </c>
    </row>
    <row r="1360" spans="1:22" x14ac:dyDescent="0.35">
      <c r="A1360" s="70">
        <f t="shared" si="29"/>
        <v>1341</v>
      </c>
      <c r="B1360" s="170">
        <v>7342437.6228742748</v>
      </c>
      <c r="U1360" s="145">
        <v>1340</v>
      </c>
      <c r="V1360" s="145">
        <v>1577177.5978970677</v>
      </c>
    </row>
    <row r="1361" spans="1:22" x14ac:dyDescent="0.35">
      <c r="A1361" s="70">
        <f t="shared" si="29"/>
        <v>1342</v>
      </c>
      <c r="B1361" s="170">
        <v>7342437.6228742748</v>
      </c>
      <c r="U1361" s="145">
        <v>1341</v>
      </c>
      <c r="V1361" s="145">
        <v>16176072.022755589</v>
      </c>
    </row>
    <row r="1362" spans="1:22" x14ac:dyDescent="0.35">
      <c r="A1362" s="70">
        <f t="shared" si="29"/>
        <v>1343</v>
      </c>
      <c r="B1362" s="170">
        <v>7342437.6228742748</v>
      </c>
      <c r="U1362" s="145">
        <v>1342</v>
      </c>
      <c r="V1362" s="145">
        <v>13503673.891805585</v>
      </c>
    </row>
    <row r="1363" spans="1:22" x14ac:dyDescent="0.35">
      <c r="A1363" s="70">
        <f t="shared" si="29"/>
        <v>1344</v>
      </c>
      <c r="B1363" s="170">
        <v>7342437.6228742748</v>
      </c>
      <c r="U1363" s="145">
        <v>1343</v>
      </c>
      <c r="V1363" s="145">
        <v>1598296.8334881626</v>
      </c>
    </row>
    <row r="1364" spans="1:22" x14ac:dyDescent="0.35">
      <c r="A1364" s="70">
        <f t="shared" si="29"/>
        <v>1345</v>
      </c>
      <c r="B1364" s="170">
        <v>7342437.6228742748</v>
      </c>
      <c r="U1364" s="145">
        <v>1344</v>
      </c>
      <c r="V1364" s="145">
        <v>-20992544.270639148</v>
      </c>
    </row>
    <row r="1365" spans="1:22" x14ac:dyDescent="0.35">
      <c r="A1365" s="70">
        <f t="shared" si="29"/>
        <v>1346</v>
      </c>
      <c r="B1365" s="170">
        <v>7342437.6228742748</v>
      </c>
      <c r="U1365" s="145">
        <v>1345</v>
      </c>
      <c r="V1365" s="145">
        <v>20036132.96047321</v>
      </c>
    </row>
    <row r="1366" spans="1:22" x14ac:dyDescent="0.35">
      <c r="A1366" s="70">
        <f t="shared" ref="A1366:A1429" si="30">A1365+1</f>
        <v>1347</v>
      </c>
      <c r="B1366" s="170">
        <v>7342437.6228742748</v>
      </c>
      <c r="U1366" s="145">
        <v>1346</v>
      </c>
      <c r="V1366" s="145">
        <v>-3757586.5468039699</v>
      </c>
    </row>
    <row r="1367" spans="1:22" x14ac:dyDescent="0.35">
      <c r="A1367" s="70">
        <f t="shared" si="30"/>
        <v>1348</v>
      </c>
      <c r="B1367" s="170">
        <v>7342437.6228742748</v>
      </c>
      <c r="U1367" s="145">
        <v>1347</v>
      </c>
      <c r="V1367" s="145">
        <v>-3045845.5074557848</v>
      </c>
    </row>
    <row r="1368" spans="1:22" x14ac:dyDescent="0.35">
      <c r="A1368" s="70">
        <f t="shared" si="30"/>
        <v>1349</v>
      </c>
      <c r="B1368" s="170">
        <v>7342437.6228742748</v>
      </c>
      <c r="U1368" s="145">
        <v>1348</v>
      </c>
      <c r="V1368" s="145">
        <v>-12391508.809191447</v>
      </c>
    </row>
    <row r="1369" spans="1:22" x14ac:dyDescent="0.35">
      <c r="A1369" s="70">
        <f t="shared" si="30"/>
        <v>1350</v>
      </c>
      <c r="B1369" s="170">
        <v>7342437.6228742748</v>
      </c>
      <c r="U1369" s="145">
        <v>1349</v>
      </c>
      <c r="V1369" s="145">
        <v>-19190686.167350817</v>
      </c>
    </row>
    <row r="1370" spans="1:22" x14ac:dyDescent="0.35">
      <c r="A1370" s="70">
        <f t="shared" si="30"/>
        <v>1351</v>
      </c>
      <c r="B1370" s="170">
        <v>7342437.6228742748</v>
      </c>
      <c r="U1370" s="145">
        <v>1350</v>
      </c>
      <c r="V1370" s="145">
        <v>-29132795.696968153</v>
      </c>
    </row>
    <row r="1371" spans="1:22" x14ac:dyDescent="0.35">
      <c r="A1371" s="70">
        <f t="shared" si="30"/>
        <v>1352</v>
      </c>
      <c r="B1371" s="170">
        <v>7342437.6228742748</v>
      </c>
      <c r="U1371" s="145">
        <v>1351</v>
      </c>
      <c r="V1371" s="145">
        <v>14538757.601273052</v>
      </c>
    </row>
    <row r="1372" spans="1:22" x14ac:dyDescent="0.35">
      <c r="A1372" s="70">
        <f t="shared" si="30"/>
        <v>1353</v>
      </c>
      <c r="B1372" s="170">
        <v>7342437.6228742748</v>
      </c>
      <c r="U1372" s="145">
        <v>1352</v>
      </c>
      <c r="V1372" s="145">
        <v>-8006202.2378757671</v>
      </c>
    </row>
    <row r="1373" spans="1:22" x14ac:dyDescent="0.35">
      <c r="A1373" s="70">
        <f t="shared" si="30"/>
        <v>1354</v>
      </c>
      <c r="B1373" s="170">
        <v>7342437.6228742748</v>
      </c>
      <c r="U1373" s="145">
        <v>1353</v>
      </c>
      <c r="V1373" s="145">
        <v>-889977.56381285936</v>
      </c>
    </row>
    <row r="1374" spans="1:22" x14ac:dyDescent="0.35">
      <c r="A1374" s="70">
        <f t="shared" si="30"/>
        <v>1355</v>
      </c>
      <c r="B1374" s="170">
        <v>7342437.6228742748</v>
      </c>
      <c r="U1374" s="145">
        <v>1354</v>
      </c>
      <c r="V1374" s="145">
        <v>41273384.587578028</v>
      </c>
    </row>
    <row r="1375" spans="1:22" x14ac:dyDescent="0.35">
      <c r="A1375" s="70">
        <f t="shared" si="30"/>
        <v>1356</v>
      </c>
      <c r="B1375" s="170">
        <v>7342437.6228742748</v>
      </c>
      <c r="U1375" s="145">
        <v>1355</v>
      </c>
      <c r="V1375" s="145">
        <v>8581084.4241723455</v>
      </c>
    </row>
    <row r="1376" spans="1:22" x14ac:dyDescent="0.35">
      <c r="A1376" s="70">
        <f t="shared" si="30"/>
        <v>1357</v>
      </c>
      <c r="B1376" s="170">
        <v>7342437.6228742748</v>
      </c>
      <c r="U1376" s="145">
        <v>1356</v>
      </c>
      <c r="V1376" s="145">
        <v>26280824.744649362</v>
      </c>
    </row>
    <row r="1377" spans="1:22" x14ac:dyDescent="0.35">
      <c r="A1377" s="70">
        <f t="shared" si="30"/>
        <v>1358</v>
      </c>
      <c r="B1377" s="170">
        <v>7342437.6228742748</v>
      </c>
      <c r="U1377" s="145">
        <v>1357</v>
      </c>
      <c r="V1377" s="145">
        <v>1761055.052342508</v>
      </c>
    </row>
    <row r="1378" spans="1:22" x14ac:dyDescent="0.35">
      <c r="A1378" s="70">
        <f t="shared" si="30"/>
        <v>1359</v>
      </c>
      <c r="B1378" s="170">
        <v>7342437.6228742748</v>
      </c>
      <c r="U1378" s="145">
        <v>1358</v>
      </c>
      <c r="V1378" s="145">
        <v>14150774.564606752</v>
      </c>
    </row>
    <row r="1379" spans="1:22" x14ac:dyDescent="0.35">
      <c r="A1379" s="70">
        <f t="shared" si="30"/>
        <v>1360</v>
      </c>
      <c r="B1379" s="170">
        <v>7342437.6228742748</v>
      </c>
      <c r="U1379" s="145">
        <v>1359</v>
      </c>
      <c r="V1379" s="145">
        <v>9822529.3262178637</v>
      </c>
    </row>
    <row r="1380" spans="1:22" x14ac:dyDescent="0.35">
      <c r="A1380" s="70">
        <f t="shared" si="30"/>
        <v>1361</v>
      </c>
      <c r="B1380" s="170">
        <v>7342437.6228742748</v>
      </c>
      <c r="U1380" s="145">
        <v>1360</v>
      </c>
      <c r="V1380" s="145">
        <v>23952767.211169243</v>
      </c>
    </row>
    <row r="1381" spans="1:22" x14ac:dyDescent="0.35">
      <c r="A1381" s="70">
        <f t="shared" si="30"/>
        <v>1362</v>
      </c>
      <c r="B1381" s="170">
        <v>7342437.6228742748</v>
      </c>
      <c r="U1381" s="145">
        <v>1361</v>
      </c>
      <c r="V1381" s="145">
        <v>-173545.32857132703</v>
      </c>
    </row>
    <row r="1382" spans="1:22" x14ac:dyDescent="0.35">
      <c r="A1382" s="70">
        <f t="shared" si="30"/>
        <v>1363</v>
      </c>
      <c r="B1382" s="170">
        <v>7342437.6228742748</v>
      </c>
      <c r="U1382" s="145">
        <v>1362</v>
      </c>
      <c r="V1382" s="145">
        <v>-7465712.5136274546</v>
      </c>
    </row>
    <row r="1383" spans="1:22" x14ac:dyDescent="0.35">
      <c r="A1383" s="70">
        <f t="shared" si="30"/>
        <v>1364</v>
      </c>
      <c r="B1383" s="170">
        <v>7342437.6228742748</v>
      </c>
      <c r="U1383" s="145">
        <v>1363</v>
      </c>
      <c r="V1383" s="145">
        <v>-2080279.960897442</v>
      </c>
    </row>
    <row r="1384" spans="1:22" x14ac:dyDescent="0.35">
      <c r="A1384" s="70">
        <f t="shared" si="30"/>
        <v>1365</v>
      </c>
      <c r="B1384" s="170">
        <v>7342437.6228742748</v>
      </c>
      <c r="U1384" s="145">
        <v>1364</v>
      </c>
      <c r="V1384" s="145">
        <v>33068812.752981108</v>
      </c>
    </row>
    <row r="1385" spans="1:22" x14ac:dyDescent="0.35">
      <c r="A1385" s="70">
        <f t="shared" si="30"/>
        <v>1366</v>
      </c>
      <c r="B1385" s="170">
        <v>7342437.6228742748</v>
      </c>
      <c r="U1385" s="145">
        <v>1365</v>
      </c>
      <c r="V1385" s="145">
        <v>-18957909.015128594</v>
      </c>
    </row>
    <row r="1386" spans="1:22" x14ac:dyDescent="0.35">
      <c r="A1386" s="70">
        <f t="shared" si="30"/>
        <v>1367</v>
      </c>
      <c r="B1386" s="170">
        <v>7342437.6228742748</v>
      </c>
      <c r="U1386" s="145">
        <v>1366</v>
      </c>
      <c r="V1386" s="145">
        <v>-7873896.1086666472</v>
      </c>
    </row>
    <row r="1387" spans="1:22" x14ac:dyDescent="0.35">
      <c r="A1387" s="70">
        <f t="shared" si="30"/>
        <v>1368</v>
      </c>
      <c r="B1387" s="170">
        <v>7342437.6228742748</v>
      </c>
      <c r="U1387" s="145">
        <v>1367</v>
      </c>
      <c r="V1387" s="145">
        <v>14391359.348136161</v>
      </c>
    </row>
    <row r="1388" spans="1:22" x14ac:dyDescent="0.35">
      <c r="A1388" s="70">
        <f t="shared" si="30"/>
        <v>1369</v>
      </c>
      <c r="B1388" s="170">
        <v>7342437.6228742748</v>
      </c>
      <c r="U1388" s="145">
        <v>1368</v>
      </c>
      <c r="V1388" s="145">
        <v>24898074.154245067</v>
      </c>
    </row>
    <row r="1389" spans="1:22" x14ac:dyDescent="0.35">
      <c r="A1389" s="70">
        <f t="shared" si="30"/>
        <v>1370</v>
      </c>
      <c r="B1389" s="170">
        <v>7342437.6228742748</v>
      </c>
      <c r="U1389" s="145">
        <v>1369</v>
      </c>
      <c r="V1389" s="145">
        <v>-19627858.953001726</v>
      </c>
    </row>
    <row r="1390" spans="1:22" x14ac:dyDescent="0.35">
      <c r="A1390" s="70">
        <f t="shared" si="30"/>
        <v>1371</v>
      </c>
      <c r="B1390" s="170">
        <v>7342437.6228742748</v>
      </c>
      <c r="U1390" s="145">
        <v>1370</v>
      </c>
      <c r="V1390" s="145">
        <v>-14429656.272741687</v>
      </c>
    </row>
    <row r="1391" spans="1:22" x14ac:dyDescent="0.35">
      <c r="A1391" s="70">
        <f t="shared" si="30"/>
        <v>1372</v>
      </c>
      <c r="B1391" s="170">
        <v>7342437.6228742748</v>
      </c>
      <c r="U1391" s="145">
        <v>1371</v>
      </c>
      <c r="V1391" s="145">
        <v>-5381320.3199272491</v>
      </c>
    </row>
    <row r="1392" spans="1:22" x14ac:dyDescent="0.35">
      <c r="A1392" s="70">
        <f t="shared" si="30"/>
        <v>1373</v>
      </c>
      <c r="B1392" s="170">
        <v>7342437.6228742748</v>
      </c>
      <c r="U1392" s="145">
        <v>1372</v>
      </c>
      <c r="V1392" s="145">
        <v>18982745.001691975</v>
      </c>
    </row>
    <row r="1393" spans="1:22" x14ac:dyDescent="0.35">
      <c r="A1393" s="70">
        <f t="shared" si="30"/>
        <v>1374</v>
      </c>
      <c r="B1393" s="170">
        <v>7342437.6228742748</v>
      </c>
      <c r="U1393" s="145">
        <v>1373</v>
      </c>
      <c r="V1393" s="145">
        <v>574007.10292293504</v>
      </c>
    </row>
    <row r="1394" spans="1:22" x14ac:dyDescent="0.35">
      <c r="A1394" s="70">
        <f t="shared" si="30"/>
        <v>1375</v>
      </c>
      <c r="B1394" s="170">
        <v>7342437.6228742748</v>
      </c>
      <c r="U1394" s="145">
        <v>1374</v>
      </c>
      <c r="V1394" s="145">
        <v>-6935771.6032362562</v>
      </c>
    </row>
    <row r="1395" spans="1:22" x14ac:dyDescent="0.35">
      <c r="A1395" s="70">
        <f t="shared" si="30"/>
        <v>1376</v>
      </c>
      <c r="B1395" s="170">
        <v>7342437.6228742748</v>
      </c>
      <c r="U1395" s="145">
        <v>1375</v>
      </c>
      <c r="V1395" s="145">
        <v>-1028069.367645584</v>
      </c>
    </row>
    <row r="1396" spans="1:22" x14ac:dyDescent="0.35">
      <c r="A1396" s="70">
        <f t="shared" si="30"/>
        <v>1377</v>
      </c>
      <c r="B1396" s="170">
        <v>7342437.6228742748</v>
      </c>
      <c r="U1396" s="145">
        <v>1376</v>
      </c>
      <c r="V1396" s="145">
        <v>-5005760.4371205643</v>
      </c>
    </row>
    <row r="1397" spans="1:22" x14ac:dyDescent="0.35">
      <c r="A1397" s="70">
        <f t="shared" si="30"/>
        <v>1378</v>
      </c>
      <c r="B1397" s="170">
        <v>7342437.6228742748</v>
      </c>
      <c r="U1397" s="145">
        <v>1377</v>
      </c>
      <c r="V1397" s="145">
        <v>-13937161.017617678</v>
      </c>
    </row>
    <row r="1398" spans="1:22" x14ac:dyDescent="0.35">
      <c r="A1398" s="70">
        <f t="shared" si="30"/>
        <v>1379</v>
      </c>
      <c r="B1398" s="170">
        <v>7342437.6228742748</v>
      </c>
      <c r="U1398" s="145">
        <v>1378</v>
      </c>
      <c r="V1398" s="145">
        <v>-5632023.1104650404</v>
      </c>
    </row>
    <row r="1399" spans="1:22" x14ac:dyDescent="0.35">
      <c r="A1399" s="70">
        <f t="shared" si="30"/>
        <v>1380</v>
      </c>
      <c r="B1399" s="170">
        <v>7342437.6228742748</v>
      </c>
      <c r="U1399" s="145">
        <v>1379</v>
      </c>
      <c r="V1399" s="145">
        <v>35226653.09639211</v>
      </c>
    </row>
    <row r="1400" spans="1:22" x14ac:dyDescent="0.35">
      <c r="A1400" s="70">
        <f t="shared" si="30"/>
        <v>1381</v>
      </c>
      <c r="B1400" s="170">
        <v>7342437.6228742748</v>
      </c>
      <c r="U1400" s="145">
        <v>1380</v>
      </c>
      <c r="V1400" s="145">
        <v>-30438095.715900782</v>
      </c>
    </row>
    <row r="1401" spans="1:22" x14ac:dyDescent="0.35">
      <c r="A1401" s="70">
        <f t="shared" si="30"/>
        <v>1382</v>
      </c>
      <c r="B1401" s="170">
        <v>7342437.6228742748</v>
      </c>
      <c r="U1401" s="145">
        <v>1381</v>
      </c>
      <c r="V1401" s="145">
        <v>-19902139.17244127</v>
      </c>
    </row>
    <row r="1402" spans="1:22" x14ac:dyDescent="0.35">
      <c r="A1402" s="70">
        <f t="shared" si="30"/>
        <v>1383</v>
      </c>
      <c r="B1402" s="170">
        <v>7342437.6228742748</v>
      </c>
      <c r="U1402" s="145">
        <v>1382</v>
      </c>
      <c r="V1402" s="145">
        <v>2048929.4006167129</v>
      </c>
    </row>
    <row r="1403" spans="1:22" x14ac:dyDescent="0.35">
      <c r="A1403" s="70">
        <f t="shared" si="30"/>
        <v>1384</v>
      </c>
      <c r="B1403" s="170">
        <v>7342437.6228742748</v>
      </c>
      <c r="U1403" s="145">
        <v>1383</v>
      </c>
      <c r="V1403" s="145">
        <v>1349970.3782848641</v>
      </c>
    </row>
    <row r="1404" spans="1:22" x14ac:dyDescent="0.35">
      <c r="A1404" s="70">
        <f t="shared" si="30"/>
        <v>1385</v>
      </c>
      <c r="B1404" s="170">
        <v>7342437.6228742748</v>
      </c>
      <c r="U1404" s="145">
        <v>1384</v>
      </c>
      <c r="V1404" s="145">
        <v>-9361961.4553123191</v>
      </c>
    </row>
    <row r="1405" spans="1:22" x14ac:dyDescent="0.35">
      <c r="A1405" s="70">
        <f t="shared" si="30"/>
        <v>1386</v>
      </c>
      <c r="B1405" s="170">
        <v>7342437.6228742748</v>
      </c>
      <c r="U1405" s="145">
        <v>1385</v>
      </c>
      <c r="V1405" s="145">
        <v>-5031824.714535445</v>
      </c>
    </row>
    <row r="1406" spans="1:22" x14ac:dyDescent="0.35">
      <c r="A1406" s="70">
        <f t="shared" si="30"/>
        <v>1387</v>
      </c>
      <c r="B1406" s="170">
        <v>7342437.6228742748</v>
      </c>
      <c r="U1406" s="145">
        <v>1386</v>
      </c>
      <c r="V1406" s="145">
        <v>-20066427.385970801</v>
      </c>
    </row>
    <row r="1407" spans="1:22" x14ac:dyDescent="0.35">
      <c r="A1407" s="70">
        <f t="shared" si="30"/>
        <v>1388</v>
      </c>
      <c r="B1407" s="170">
        <v>7342437.6228742748</v>
      </c>
      <c r="U1407" s="145">
        <v>1387</v>
      </c>
      <c r="V1407" s="145">
        <v>4533705.9114779197</v>
      </c>
    </row>
    <row r="1408" spans="1:22" x14ac:dyDescent="0.35">
      <c r="A1408" s="70">
        <f t="shared" si="30"/>
        <v>1389</v>
      </c>
      <c r="B1408" s="170">
        <v>7342437.6228742748</v>
      </c>
      <c r="U1408" s="145">
        <v>1388</v>
      </c>
      <c r="V1408" s="145">
        <v>4755024.9547736533</v>
      </c>
    </row>
    <row r="1409" spans="1:22" x14ac:dyDescent="0.35">
      <c r="A1409" s="70">
        <f t="shared" si="30"/>
        <v>1390</v>
      </c>
      <c r="B1409" s="170">
        <v>7342437.6228742748</v>
      </c>
      <c r="U1409" s="145">
        <v>1389</v>
      </c>
      <c r="V1409" s="145">
        <v>14653127.220997058</v>
      </c>
    </row>
    <row r="1410" spans="1:22" x14ac:dyDescent="0.35">
      <c r="A1410" s="70">
        <f t="shared" si="30"/>
        <v>1391</v>
      </c>
      <c r="B1410" s="170">
        <v>7342437.6228742748</v>
      </c>
      <c r="U1410" s="145">
        <v>1390</v>
      </c>
      <c r="V1410" s="145">
        <v>-11176790.76189944</v>
      </c>
    </row>
    <row r="1411" spans="1:22" x14ac:dyDescent="0.35">
      <c r="A1411" s="70">
        <f t="shared" si="30"/>
        <v>1392</v>
      </c>
      <c r="B1411" s="170">
        <v>7342437.6228742748</v>
      </c>
      <c r="U1411" s="145">
        <v>1391</v>
      </c>
      <c r="V1411" s="145">
        <v>12263995.637191735</v>
      </c>
    </row>
    <row r="1412" spans="1:22" x14ac:dyDescent="0.35">
      <c r="A1412" s="70">
        <f t="shared" si="30"/>
        <v>1393</v>
      </c>
      <c r="B1412" s="170">
        <v>7342437.6228742748</v>
      </c>
      <c r="U1412" s="145">
        <v>1392</v>
      </c>
      <c r="V1412" s="145">
        <v>4909481.6077522971</v>
      </c>
    </row>
    <row r="1413" spans="1:22" x14ac:dyDescent="0.35">
      <c r="A1413" s="70">
        <f t="shared" si="30"/>
        <v>1394</v>
      </c>
      <c r="B1413" s="170">
        <v>7342437.6228742748</v>
      </c>
      <c r="U1413" s="145">
        <v>1393</v>
      </c>
      <c r="V1413" s="145">
        <v>-3517505.4140865467</v>
      </c>
    </row>
    <row r="1414" spans="1:22" x14ac:dyDescent="0.35">
      <c r="A1414" s="70">
        <f t="shared" si="30"/>
        <v>1395</v>
      </c>
      <c r="B1414" s="170">
        <v>7342437.6228742748</v>
      </c>
      <c r="U1414" s="145">
        <v>1394</v>
      </c>
      <c r="V1414" s="145">
        <v>-15654958.515746217</v>
      </c>
    </row>
    <row r="1415" spans="1:22" x14ac:dyDescent="0.35">
      <c r="A1415" s="70">
        <f t="shared" si="30"/>
        <v>1396</v>
      </c>
      <c r="B1415" s="170">
        <v>7342437.6228742748</v>
      </c>
      <c r="U1415" s="145">
        <v>1395</v>
      </c>
      <c r="V1415" s="145">
        <v>-12996830.741994845</v>
      </c>
    </row>
    <row r="1416" spans="1:22" x14ac:dyDescent="0.35">
      <c r="A1416" s="70">
        <f t="shared" si="30"/>
        <v>1397</v>
      </c>
      <c r="B1416" s="170">
        <v>7342437.6228742748</v>
      </c>
      <c r="U1416" s="145">
        <v>1396</v>
      </c>
      <c r="V1416" s="145">
        <v>-29932428.132770102</v>
      </c>
    </row>
    <row r="1417" spans="1:22" x14ac:dyDescent="0.35">
      <c r="A1417" s="70">
        <f t="shared" si="30"/>
        <v>1398</v>
      </c>
      <c r="B1417" s="170">
        <v>7342437.6228742748</v>
      </c>
      <c r="U1417" s="145">
        <v>1397</v>
      </c>
      <c r="V1417" s="145">
        <v>-1334902.270708425</v>
      </c>
    </row>
    <row r="1418" spans="1:22" x14ac:dyDescent="0.35">
      <c r="A1418" s="70">
        <f t="shared" si="30"/>
        <v>1399</v>
      </c>
      <c r="B1418" s="170">
        <v>7342437.6228742748</v>
      </c>
      <c r="U1418" s="145">
        <v>1398</v>
      </c>
      <c r="V1418" s="145">
        <v>-10513469.484926088</v>
      </c>
    </row>
    <row r="1419" spans="1:22" x14ac:dyDescent="0.35">
      <c r="A1419" s="70">
        <f t="shared" si="30"/>
        <v>1400</v>
      </c>
      <c r="B1419" s="170">
        <v>7342437.6228742748</v>
      </c>
      <c r="U1419" s="145">
        <v>1399</v>
      </c>
      <c r="V1419" s="145">
        <v>-6207651.7079969831</v>
      </c>
    </row>
    <row r="1420" spans="1:22" x14ac:dyDescent="0.35">
      <c r="A1420" s="70">
        <f t="shared" si="30"/>
        <v>1401</v>
      </c>
      <c r="B1420" s="170">
        <v>7342437.6228742748</v>
      </c>
      <c r="U1420" s="145">
        <v>1400</v>
      </c>
      <c r="V1420" s="145">
        <v>-12937589.892329909</v>
      </c>
    </row>
    <row r="1421" spans="1:22" x14ac:dyDescent="0.35">
      <c r="A1421" s="70">
        <f t="shared" si="30"/>
        <v>1402</v>
      </c>
      <c r="B1421" s="170">
        <v>7342437.6228742748</v>
      </c>
      <c r="U1421" s="145">
        <v>1401</v>
      </c>
      <c r="V1421" s="145">
        <v>17998907.729718614</v>
      </c>
    </row>
    <row r="1422" spans="1:22" x14ac:dyDescent="0.35">
      <c r="A1422" s="70">
        <f t="shared" si="30"/>
        <v>1403</v>
      </c>
      <c r="B1422" s="170">
        <v>7342437.6228742748</v>
      </c>
      <c r="U1422" s="145">
        <v>1402</v>
      </c>
      <c r="V1422" s="145">
        <v>-2739452.40550071</v>
      </c>
    </row>
    <row r="1423" spans="1:22" x14ac:dyDescent="0.35">
      <c r="A1423" s="70">
        <f t="shared" si="30"/>
        <v>1404</v>
      </c>
      <c r="B1423" s="170">
        <v>7342437.6228742748</v>
      </c>
      <c r="U1423" s="145">
        <v>1403</v>
      </c>
      <c r="V1423" s="145">
        <v>-8311981.9391023125</v>
      </c>
    </row>
    <row r="1424" spans="1:22" x14ac:dyDescent="0.35">
      <c r="A1424" s="70">
        <f t="shared" si="30"/>
        <v>1405</v>
      </c>
      <c r="B1424" s="170">
        <v>7342437.6228742748</v>
      </c>
      <c r="U1424" s="145">
        <v>1404</v>
      </c>
      <c r="V1424" s="145">
        <v>-19922635.225697201</v>
      </c>
    </row>
    <row r="1425" spans="1:22" x14ac:dyDescent="0.35">
      <c r="A1425" s="70">
        <f t="shared" si="30"/>
        <v>1406</v>
      </c>
      <c r="B1425" s="170">
        <v>7342437.6228742748</v>
      </c>
      <c r="U1425" s="145">
        <v>1405</v>
      </c>
      <c r="V1425" s="145">
        <v>-19860306.497255385</v>
      </c>
    </row>
    <row r="1426" spans="1:22" x14ac:dyDescent="0.35">
      <c r="A1426" s="70">
        <f t="shared" si="30"/>
        <v>1407</v>
      </c>
      <c r="B1426" s="170">
        <v>7342437.6228742748</v>
      </c>
      <c r="U1426" s="145">
        <v>1406</v>
      </c>
      <c r="V1426" s="145">
        <v>688039.96462000161</v>
      </c>
    </row>
    <row r="1427" spans="1:22" x14ac:dyDescent="0.35">
      <c r="A1427" s="70">
        <f t="shared" si="30"/>
        <v>1408</v>
      </c>
      <c r="B1427" s="170">
        <v>7342437.6228742748</v>
      </c>
      <c r="U1427" s="145">
        <v>1407</v>
      </c>
      <c r="V1427" s="145">
        <v>7157675.117393475</v>
      </c>
    </row>
    <row r="1428" spans="1:22" x14ac:dyDescent="0.35">
      <c r="A1428" s="70">
        <f t="shared" si="30"/>
        <v>1409</v>
      </c>
      <c r="B1428" s="170">
        <v>7342437.6228742748</v>
      </c>
      <c r="U1428" s="145">
        <v>1408</v>
      </c>
      <c r="V1428" s="145">
        <v>8436881.2150024623</v>
      </c>
    </row>
    <row r="1429" spans="1:22" x14ac:dyDescent="0.35">
      <c r="A1429" s="70">
        <f t="shared" si="30"/>
        <v>1410</v>
      </c>
      <c r="B1429" s="170">
        <v>7342437.6228742748</v>
      </c>
      <c r="U1429" s="145">
        <v>1409</v>
      </c>
      <c r="V1429" s="145">
        <v>-20048348.519075375</v>
      </c>
    </row>
    <row r="1430" spans="1:22" x14ac:dyDescent="0.35">
      <c r="A1430" s="70">
        <f t="shared" ref="A1430:A1493" si="31">A1429+1</f>
        <v>1411</v>
      </c>
      <c r="B1430" s="170">
        <v>7342437.6228742748</v>
      </c>
      <c r="U1430" s="145">
        <v>1410</v>
      </c>
      <c r="V1430" s="145">
        <v>6617113.3561425023</v>
      </c>
    </row>
    <row r="1431" spans="1:22" x14ac:dyDescent="0.35">
      <c r="A1431" s="70">
        <f t="shared" si="31"/>
        <v>1412</v>
      </c>
      <c r="B1431" s="170">
        <v>7342437.6228742748</v>
      </c>
      <c r="U1431" s="145">
        <v>1411</v>
      </c>
      <c r="V1431" s="145">
        <v>-2534192.1611137688</v>
      </c>
    </row>
    <row r="1432" spans="1:22" x14ac:dyDescent="0.35">
      <c r="A1432" s="70">
        <f t="shared" si="31"/>
        <v>1413</v>
      </c>
      <c r="B1432" s="170">
        <v>7342437.6228742748</v>
      </c>
      <c r="U1432" s="145">
        <v>1412</v>
      </c>
      <c r="V1432" s="145">
        <v>15547667.821963035</v>
      </c>
    </row>
    <row r="1433" spans="1:22" x14ac:dyDescent="0.35">
      <c r="A1433" s="70">
        <f t="shared" si="31"/>
        <v>1414</v>
      </c>
      <c r="B1433" s="170">
        <v>7342437.6228742748</v>
      </c>
      <c r="U1433" s="145">
        <v>1413</v>
      </c>
      <c r="V1433" s="145">
        <v>-28454931.170613982</v>
      </c>
    </row>
    <row r="1434" spans="1:22" x14ac:dyDescent="0.35">
      <c r="A1434" s="70">
        <f t="shared" si="31"/>
        <v>1415</v>
      </c>
      <c r="B1434" s="170">
        <v>7342437.6228742748</v>
      </c>
      <c r="U1434" s="145">
        <v>1414</v>
      </c>
      <c r="V1434" s="145">
        <v>-12681980.616390839</v>
      </c>
    </row>
    <row r="1435" spans="1:22" x14ac:dyDescent="0.35">
      <c r="A1435" s="70">
        <f t="shared" si="31"/>
        <v>1416</v>
      </c>
      <c r="B1435" s="170">
        <v>7342437.6228742748</v>
      </c>
      <c r="U1435" s="145">
        <v>1415</v>
      </c>
      <c r="V1435" s="145">
        <v>-112743.77105344832</v>
      </c>
    </row>
    <row r="1436" spans="1:22" x14ac:dyDescent="0.35">
      <c r="A1436" s="70">
        <f t="shared" si="31"/>
        <v>1417</v>
      </c>
      <c r="B1436" s="170">
        <v>7342437.6228742748</v>
      </c>
      <c r="U1436" s="145">
        <v>1416</v>
      </c>
      <c r="V1436" s="145">
        <v>-17749596.81275405</v>
      </c>
    </row>
    <row r="1437" spans="1:22" x14ac:dyDescent="0.35">
      <c r="A1437" s="70">
        <f t="shared" si="31"/>
        <v>1418</v>
      </c>
      <c r="B1437" s="170">
        <v>7342437.6228742748</v>
      </c>
      <c r="U1437" s="145">
        <v>1417</v>
      </c>
      <c r="V1437" s="145">
        <v>5860906.5556468926</v>
      </c>
    </row>
    <row r="1438" spans="1:22" x14ac:dyDescent="0.35">
      <c r="A1438" s="70">
        <f t="shared" si="31"/>
        <v>1419</v>
      </c>
      <c r="B1438" s="170">
        <v>7342437.6228742748</v>
      </c>
      <c r="U1438" s="145">
        <v>1418</v>
      </c>
      <c r="V1438" s="145">
        <v>-6995092.7251874916</v>
      </c>
    </row>
    <row r="1439" spans="1:22" x14ac:dyDescent="0.35">
      <c r="A1439" s="70">
        <f t="shared" si="31"/>
        <v>1420</v>
      </c>
      <c r="B1439" s="170">
        <v>7342437.6228742748</v>
      </c>
      <c r="U1439" s="145">
        <v>1419</v>
      </c>
      <c r="V1439" s="145">
        <v>-3638365.9641821105</v>
      </c>
    </row>
    <row r="1440" spans="1:22" x14ac:dyDescent="0.35">
      <c r="A1440" s="70">
        <f t="shared" si="31"/>
        <v>1421</v>
      </c>
      <c r="B1440" s="170">
        <v>7342437.6228742748</v>
      </c>
      <c r="U1440" s="145">
        <v>1420</v>
      </c>
      <c r="V1440" s="145">
        <v>-15824601.098870488</v>
      </c>
    </row>
    <row r="1441" spans="1:22" x14ac:dyDescent="0.35">
      <c r="A1441" s="70">
        <f t="shared" si="31"/>
        <v>1422</v>
      </c>
      <c r="B1441" s="170">
        <v>7342437.6228742748</v>
      </c>
      <c r="U1441" s="145">
        <v>1421</v>
      </c>
      <c r="V1441" s="145">
        <v>-16986443.631405186</v>
      </c>
    </row>
    <row r="1442" spans="1:22" x14ac:dyDescent="0.35">
      <c r="A1442" s="70">
        <f t="shared" si="31"/>
        <v>1423</v>
      </c>
      <c r="B1442" s="170">
        <v>7342437.6228742748</v>
      </c>
      <c r="U1442" s="145">
        <v>1422</v>
      </c>
      <c r="V1442" s="145">
        <v>13186592.179007839</v>
      </c>
    </row>
    <row r="1443" spans="1:22" x14ac:dyDescent="0.35">
      <c r="A1443" s="70">
        <f t="shared" si="31"/>
        <v>1424</v>
      </c>
      <c r="B1443" s="170">
        <v>7342437.6228742748</v>
      </c>
      <c r="U1443" s="145">
        <v>1423</v>
      </c>
      <c r="V1443" s="145">
        <v>-14068267.369240299</v>
      </c>
    </row>
    <row r="1444" spans="1:22" x14ac:dyDescent="0.35">
      <c r="A1444" s="70">
        <f t="shared" si="31"/>
        <v>1425</v>
      </c>
      <c r="B1444" s="170">
        <v>7342437.6228742748</v>
      </c>
      <c r="U1444" s="145">
        <v>1424</v>
      </c>
      <c r="V1444" s="145">
        <v>-18286124.627518732</v>
      </c>
    </row>
    <row r="1445" spans="1:22" x14ac:dyDescent="0.35">
      <c r="A1445" s="70">
        <f t="shared" si="31"/>
        <v>1426</v>
      </c>
      <c r="B1445" s="170">
        <v>7342437.6228742748</v>
      </c>
      <c r="U1445" s="145">
        <v>1425</v>
      </c>
      <c r="V1445" s="145">
        <v>-14575944.957947044</v>
      </c>
    </row>
    <row r="1446" spans="1:22" x14ac:dyDescent="0.35">
      <c r="A1446" s="70">
        <f t="shared" si="31"/>
        <v>1427</v>
      </c>
      <c r="B1446" s="170">
        <v>7342437.6228742748</v>
      </c>
      <c r="U1446" s="145">
        <v>1426</v>
      </c>
      <c r="V1446" s="145">
        <v>936740.37457518652</v>
      </c>
    </row>
    <row r="1447" spans="1:22" x14ac:dyDescent="0.35">
      <c r="A1447" s="70">
        <f t="shared" si="31"/>
        <v>1428</v>
      </c>
      <c r="B1447" s="170">
        <v>7342437.6228742748</v>
      </c>
      <c r="U1447" s="145">
        <v>1427</v>
      </c>
      <c r="V1447" s="145">
        <v>21623253.715687789</v>
      </c>
    </row>
    <row r="1448" spans="1:22" x14ac:dyDescent="0.35">
      <c r="A1448" s="70">
        <f t="shared" si="31"/>
        <v>1429</v>
      </c>
      <c r="B1448" s="170">
        <v>7342437.6228742748</v>
      </c>
      <c r="U1448" s="145">
        <v>1428</v>
      </c>
      <c r="V1448" s="145">
        <v>17760760.804917969</v>
      </c>
    </row>
    <row r="1449" spans="1:22" x14ac:dyDescent="0.35">
      <c r="A1449" s="70">
        <f t="shared" si="31"/>
        <v>1430</v>
      </c>
      <c r="B1449" s="170">
        <v>7342437.6228742748</v>
      </c>
      <c r="U1449" s="145">
        <v>1429</v>
      </c>
      <c r="V1449" s="145">
        <v>-6198987.6911997385</v>
      </c>
    </row>
    <row r="1450" spans="1:22" x14ac:dyDescent="0.35">
      <c r="A1450" s="70">
        <f t="shared" si="31"/>
        <v>1431</v>
      </c>
      <c r="B1450" s="170">
        <v>7342437.6228742748</v>
      </c>
      <c r="U1450" s="145">
        <v>1430</v>
      </c>
      <c r="V1450" s="145">
        <v>18912195.451393422</v>
      </c>
    </row>
    <row r="1451" spans="1:22" x14ac:dyDescent="0.35">
      <c r="A1451" s="70">
        <f t="shared" si="31"/>
        <v>1432</v>
      </c>
      <c r="B1451" s="170">
        <v>7342437.6228742748</v>
      </c>
      <c r="U1451" s="145">
        <v>1431</v>
      </c>
      <c r="V1451" s="145">
        <v>72685457.543052405</v>
      </c>
    </row>
    <row r="1452" spans="1:22" x14ac:dyDescent="0.35">
      <c r="A1452" s="70">
        <f t="shared" si="31"/>
        <v>1433</v>
      </c>
      <c r="B1452" s="170">
        <v>7342437.6228742748</v>
      </c>
      <c r="U1452" s="145">
        <v>1432</v>
      </c>
      <c r="V1452" s="145">
        <v>10667675.364340458</v>
      </c>
    </row>
    <row r="1453" spans="1:22" x14ac:dyDescent="0.35">
      <c r="A1453" s="70">
        <f t="shared" si="31"/>
        <v>1434</v>
      </c>
      <c r="B1453" s="170">
        <v>7342437.6228742748</v>
      </c>
      <c r="U1453" s="145">
        <v>1433</v>
      </c>
      <c r="V1453" s="145">
        <v>-18975921.454762317</v>
      </c>
    </row>
    <row r="1454" spans="1:22" x14ac:dyDescent="0.35">
      <c r="A1454" s="70">
        <f t="shared" si="31"/>
        <v>1435</v>
      </c>
      <c r="B1454" s="170">
        <v>7342437.6228742748</v>
      </c>
      <c r="U1454" s="145">
        <v>1434</v>
      </c>
      <c r="V1454" s="145">
        <v>-3443885.6819058601</v>
      </c>
    </row>
    <row r="1455" spans="1:22" x14ac:dyDescent="0.35">
      <c r="A1455" s="70">
        <f t="shared" si="31"/>
        <v>1436</v>
      </c>
      <c r="B1455" s="170">
        <v>7342437.6228742748</v>
      </c>
      <c r="U1455" s="145">
        <v>1435</v>
      </c>
      <c r="V1455" s="145">
        <v>-13681171.04054931</v>
      </c>
    </row>
    <row r="1456" spans="1:22" x14ac:dyDescent="0.35">
      <c r="A1456" s="70">
        <f t="shared" si="31"/>
        <v>1437</v>
      </c>
      <c r="B1456" s="170">
        <v>7342437.6228742748</v>
      </c>
      <c r="U1456" s="145">
        <v>1436</v>
      </c>
      <c r="V1456" s="145">
        <v>14800378.165590748</v>
      </c>
    </row>
    <row r="1457" spans="1:22" x14ac:dyDescent="0.35">
      <c r="A1457" s="70">
        <f t="shared" si="31"/>
        <v>1438</v>
      </c>
      <c r="B1457" s="170">
        <v>7342437.6228742748</v>
      </c>
      <c r="U1457" s="145">
        <v>1437</v>
      </c>
      <c r="V1457" s="145">
        <v>-3729905.1109976433</v>
      </c>
    </row>
    <row r="1458" spans="1:22" x14ac:dyDescent="0.35">
      <c r="A1458" s="70">
        <f t="shared" si="31"/>
        <v>1439</v>
      </c>
      <c r="B1458" s="170">
        <v>7342437.6228742748</v>
      </c>
      <c r="U1458" s="145">
        <v>1438</v>
      </c>
      <c r="V1458" s="145">
        <v>-22532762.406238489</v>
      </c>
    </row>
    <row r="1459" spans="1:22" x14ac:dyDescent="0.35">
      <c r="A1459" s="70">
        <f t="shared" si="31"/>
        <v>1440</v>
      </c>
      <c r="B1459" s="170">
        <v>7342437.6228742748</v>
      </c>
      <c r="U1459" s="145">
        <v>1439</v>
      </c>
      <c r="V1459" s="145">
        <v>-9644231.9477921296</v>
      </c>
    </row>
    <row r="1460" spans="1:22" x14ac:dyDescent="0.35">
      <c r="A1460" s="70">
        <f t="shared" si="31"/>
        <v>1441</v>
      </c>
      <c r="B1460" s="170">
        <v>7342437.6228742748</v>
      </c>
      <c r="U1460" s="145">
        <v>1440</v>
      </c>
      <c r="V1460" s="145">
        <v>-11570764.19437255</v>
      </c>
    </row>
    <row r="1461" spans="1:22" x14ac:dyDescent="0.35">
      <c r="A1461" s="70">
        <f t="shared" si="31"/>
        <v>1442</v>
      </c>
      <c r="B1461" s="170">
        <v>7342437.6228742748</v>
      </c>
      <c r="U1461" s="145">
        <v>1441</v>
      </c>
      <c r="V1461" s="145">
        <v>-4199356.0892557297</v>
      </c>
    </row>
    <row r="1462" spans="1:22" x14ac:dyDescent="0.35">
      <c r="A1462" s="70">
        <f t="shared" si="31"/>
        <v>1443</v>
      </c>
      <c r="B1462" s="170">
        <v>7342437.6228742748</v>
      </c>
      <c r="U1462" s="145">
        <v>1442</v>
      </c>
      <c r="V1462" s="145">
        <v>-3878351.687211439</v>
      </c>
    </row>
    <row r="1463" spans="1:22" x14ac:dyDescent="0.35">
      <c r="A1463" s="70">
        <f t="shared" si="31"/>
        <v>1444</v>
      </c>
      <c r="B1463" s="170">
        <v>7342437.6228742748</v>
      </c>
      <c r="U1463" s="145">
        <v>1443</v>
      </c>
      <c r="V1463" s="145">
        <v>-6870845.3909138218</v>
      </c>
    </row>
    <row r="1464" spans="1:22" x14ac:dyDescent="0.35">
      <c r="A1464" s="70">
        <f t="shared" si="31"/>
        <v>1445</v>
      </c>
      <c r="B1464" s="170">
        <v>7342437.6228742748</v>
      </c>
      <c r="U1464" s="145">
        <v>1444</v>
      </c>
      <c r="V1464" s="145">
        <v>-10028845.465589406</v>
      </c>
    </row>
    <row r="1465" spans="1:22" x14ac:dyDescent="0.35">
      <c r="A1465" s="70">
        <f t="shared" si="31"/>
        <v>1446</v>
      </c>
      <c r="B1465" s="170">
        <v>7342437.6228742748</v>
      </c>
      <c r="U1465" s="145">
        <v>1445</v>
      </c>
      <c r="V1465" s="145">
        <v>-29899577.824620299</v>
      </c>
    </row>
    <row r="1466" spans="1:22" x14ac:dyDescent="0.35">
      <c r="A1466" s="70">
        <f t="shared" si="31"/>
        <v>1447</v>
      </c>
      <c r="B1466" s="170">
        <v>7342437.6228742748</v>
      </c>
      <c r="U1466" s="145">
        <v>1446</v>
      </c>
      <c r="V1466" s="145">
        <v>-29556472.457617506</v>
      </c>
    </row>
    <row r="1467" spans="1:22" x14ac:dyDescent="0.35">
      <c r="A1467" s="70">
        <f t="shared" si="31"/>
        <v>1448</v>
      </c>
      <c r="B1467" s="170">
        <v>7342437.6228742748</v>
      </c>
      <c r="U1467" s="145">
        <v>1447</v>
      </c>
      <c r="V1467" s="145">
        <v>-18731463.94460126</v>
      </c>
    </row>
    <row r="1468" spans="1:22" x14ac:dyDescent="0.35">
      <c r="A1468" s="70">
        <f t="shared" si="31"/>
        <v>1449</v>
      </c>
      <c r="B1468" s="170">
        <v>7342437.6228742748</v>
      </c>
      <c r="U1468" s="145">
        <v>1448</v>
      </c>
      <c r="V1468" s="145">
        <v>9413225.5835860521</v>
      </c>
    </row>
    <row r="1469" spans="1:22" x14ac:dyDescent="0.35">
      <c r="A1469" s="70">
        <f t="shared" si="31"/>
        <v>1450</v>
      </c>
      <c r="B1469" s="170">
        <v>7342437.6228742748</v>
      </c>
      <c r="U1469" s="145">
        <v>1449</v>
      </c>
      <c r="V1469" s="145">
        <v>-16089828.792207357</v>
      </c>
    </row>
    <row r="1470" spans="1:22" x14ac:dyDescent="0.35">
      <c r="A1470" s="70">
        <f t="shared" si="31"/>
        <v>1451</v>
      </c>
      <c r="B1470" s="170">
        <v>7342437.6228742748</v>
      </c>
      <c r="U1470" s="145">
        <v>1450</v>
      </c>
      <c r="V1470" s="145">
        <v>-7458756.3372928016</v>
      </c>
    </row>
    <row r="1471" spans="1:22" x14ac:dyDescent="0.35">
      <c r="A1471" s="70">
        <f t="shared" si="31"/>
        <v>1452</v>
      </c>
      <c r="B1471" s="170">
        <v>7342437.6228742748</v>
      </c>
      <c r="U1471" s="145">
        <v>1451</v>
      </c>
      <c r="V1471" s="145">
        <v>10434583.973264106</v>
      </c>
    </row>
    <row r="1472" spans="1:22" x14ac:dyDescent="0.35">
      <c r="A1472" s="70">
        <f t="shared" si="31"/>
        <v>1453</v>
      </c>
      <c r="B1472" s="170">
        <v>7342437.6228742748</v>
      </c>
      <c r="U1472" s="145">
        <v>1452</v>
      </c>
      <c r="V1472" s="145">
        <v>24701089.88473554</v>
      </c>
    </row>
    <row r="1473" spans="1:22" x14ac:dyDescent="0.35">
      <c r="A1473" s="70">
        <f t="shared" si="31"/>
        <v>1454</v>
      </c>
      <c r="B1473" s="170">
        <v>7342437.6228742748</v>
      </c>
      <c r="U1473" s="145">
        <v>1453</v>
      </c>
      <c r="V1473" s="145">
        <v>14632113.765003148</v>
      </c>
    </row>
    <row r="1474" spans="1:22" x14ac:dyDescent="0.35">
      <c r="A1474" s="70">
        <f t="shared" si="31"/>
        <v>1455</v>
      </c>
      <c r="B1474" s="170">
        <v>7342437.6228742748</v>
      </c>
      <c r="U1474" s="145">
        <v>1454</v>
      </c>
      <c r="V1474" s="145">
        <v>-1357300.6794049367</v>
      </c>
    </row>
    <row r="1475" spans="1:22" x14ac:dyDescent="0.35">
      <c r="A1475" s="70">
        <f t="shared" si="31"/>
        <v>1456</v>
      </c>
      <c r="B1475" s="170">
        <v>7342437.6228742748</v>
      </c>
      <c r="U1475" s="145">
        <v>1455</v>
      </c>
      <c r="V1475" s="145">
        <v>-18248594.596005611</v>
      </c>
    </row>
    <row r="1476" spans="1:22" x14ac:dyDescent="0.35">
      <c r="A1476" s="70">
        <f t="shared" si="31"/>
        <v>1457</v>
      </c>
      <c r="B1476" s="170">
        <v>7342437.6228742748</v>
      </c>
      <c r="U1476" s="145">
        <v>1456</v>
      </c>
      <c r="V1476" s="145">
        <v>-27859087.566738285</v>
      </c>
    </row>
    <row r="1477" spans="1:22" x14ac:dyDescent="0.35">
      <c r="A1477" s="70">
        <f t="shared" si="31"/>
        <v>1458</v>
      </c>
      <c r="B1477" s="170">
        <v>7342437.6228742748</v>
      </c>
      <c r="U1477" s="145">
        <v>1457</v>
      </c>
      <c r="V1477" s="145">
        <v>-13878145.500060225</v>
      </c>
    </row>
    <row r="1478" spans="1:22" x14ac:dyDescent="0.35">
      <c r="A1478" s="70">
        <f t="shared" si="31"/>
        <v>1459</v>
      </c>
      <c r="B1478" s="170">
        <v>7342437.6228742748</v>
      </c>
      <c r="U1478" s="145">
        <v>1458</v>
      </c>
      <c r="V1478" s="145">
        <v>-10812757.187663611</v>
      </c>
    </row>
    <row r="1479" spans="1:22" x14ac:dyDescent="0.35">
      <c r="A1479" s="70">
        <f t="shared" si="31"/>
        <v>1460</v>
      </c>
      <c r="B1479" s="170">
        <v>7342437.6228742748</v>
      </c>
      <c r="U1479" s="145">
        <v>1459</v>
      </c>
      <c r="V1479" s="145">
        <v>-16340941.416948635</v>
      </c>
    </row>
    <row r="1480" spans="1:22" x14ac:dyDescent="0.35">
      <c r="A1480" s="70">
        <f t="shared" si="31"/>
        <v>1461</v>
      </c>
      <c r="B1480" s="170">
        <v>7342437.6228742748</v>
      </c>
      <c r="U1480" s="145">
        <v>1460</v>
      </c>
      <c r="V1480" s="145">
        <v>2659844.8793040514</v>
      </c>
    </row>
    <row r="1481" spans="1:22" x14ac:dyDescent="0.35">
      <c r="A1481" s="70">
        <f t="shared" si="31"/>
        <v>1462</v>
      </c>
      <c r="B1481" s="170">
        <v>7342437.6228742748</v>
      </c>
      <c r="U1481" s="145">
        <v>1461</v>
      </c>
      <c r="V1481" s="145">
        <v>-18424831.274322346</v>
      </c>
    </row>
    <row r="1482" spans="1:22" x14ac:dyDescent="0.35">
      <c r="A1482" s="70">
        <f t="shared" si="31"/>
        <v>1463</v>
      </c>
      <c r="B1482" s="170">
        <v>7342437.6228742748</v>
      </c>
      <c r="U1482" s="145">
        <v>1462</v>
      </c>
      <c r="V1482" s="145">
        <v>8745289.7769846395</v>
      </c>
    </row>
    <row r="1483" spans="1:22" x14ac:dyDescent="0.35">
      <c r="A1483" s="70">
        <f t="shared" si="31"/>
        <v>1464</v>
      </c>
      <c r="B1483" s="170">
        <v>7342437.6228742748</v>
      </c>
      <c r="U1483" s="145">
        <v>1463</v>
      </c>
      <c r="V1483" s="145">
        <v>-6069401.3268643226</v>
      </c>
    </row>
    <row r="1484" spans="1:22" x14ac:dyDescent="0.35">
      <c r="A1484" s="70">
        <f t="shared" si="31"/>
        <v>1465</v>
      </c>
      <c r="B1484" s="170">
        <v>7342437.6228742748</v>
      </c>
      <c r="U1484" s="145">
        <v>1464</v>
      </c>
      <c r="V1484" s="145">
        <v>-7847206.3053234071</v>
      </c>
    </row>
    <row r="1485" spans="1:22" x14ac:dyDescent="0.35">
      <c r="A1485" s="70">
        <f t="shared" si="31"/>
        <v>1466</v>
      </c>
      <c r="B1485" s="170">
        <v>7342437.6228742748</v>
      </c>
      <c r="U1485" s="145">
        <v>1465</v>
      </c>
      <c r="V1485" s="145">
        <v>-29721198.318015039</v>
      </c>
    </row>
    <row r="1486" spans="1:22" x14ac:dyDescent="0.35">
      <c r="A1486" s="70">
        <f t="shared" si="31"/>
        <v>1467</v>
      </c>
      <c r="B1486" s="170">
        <v>7342437.6228742748</v>
      </c>
      <c r="U1486" s="145">
        <v>1466</v>
      </c>
      <c r="V1486" s="145">
        <v>-18347036.454840936</v>
      </c>
    </row>
    <row r="1487" spans="1:22" x14ac:dyDescent="0.35">
      <c r="A1487" s="70">
        <f t="shared" si="31"/>
        <v>1468</v>
      </c>
      <c r="B1487" s="170">
        <v>7342437.6228742748</v>
      </c>
      <c r="U1487" s="145">
        <v>1467</v>
      </c>
      <c r="V1487" s="145">
        <v>-7220361.4546756465</v>
      </c>
    </row>
    <row r="1488" spans="1:22" x14ac:dyDescent="0.35">
      <c r="A1488" s="70">
        <f t="shared" si="31"/>
        <v>1469</v>
      </c>
      <c r="B1488" s="170">
        <v>7342437.6228742748</v>
      </c>
      <c r="U1488" s="145">
        <v>1468</v>
      </c>
      <c r="V1488" s="145">
        <v>-22771120.711092416</v>
      </c>
    </row>
    <row r="1489" spans="1:22" x14ac:dyDescent="0.35">
      <c r="A1489" s="70">
        <f t="shared" si="31"/>
        <v>1470</v>
      </c>
      <c r="B1489" s="170">
        <v>7342437.6228742748</v>
      </c>
      <c r="U1489" s="145">
        <v>1469</v>
      </c>
      <c r="V1489" s="145">
        <v>25557995.694357008</v>
      </c>
    </row>
    <row r="1490" spans="1:22" x14ac:dyDescent="0.35">
      <c r="A1490" s="70">
        <f t="shared" si="31"/>
        <v>1471</v>
      </c>
      <c r="B1490" s="170">
        <v>7342437.6228742748</v>
      </c>
      <c r="U1490" s="145">
        <v>1470</v>
      </c>
      <c r="V1490" s="145">
        <v>1485125.853534665</v>
      </c>
    </row>
    <row r="1491" spans="1:22" x14ac:dyDescent="0.35">
      <c r="A1491" s="70">
        <f t="shared" si="31"/>
        <v>1472</v>
      </c>
      <c r="B1491" s="170">
        <v>7342437.6228742748</v>
      </c>
      <c r="U1491" s="145">
        <v>1471</v>
      </c>
      <c r="V1491" s="145">
        <v>-1202180.7724946905</v>
      </c>
    </row>
    <row r="1492" spans="1:22" x14ac:dyDescent="0.35">
      <c r="A1492" s="70">
        <f t="shared" si="31"/>
        <v>1473</v>
      </c>
      <c r="B1492" s="170">
        <v>7342437.6228742748</v>
      </c>
      <c r="U1492" s="145">
        <v>1472</v>
      </c>
      <c r="V1492" s="145">
        <v>3319045.559403725</v>
      </c>
    </row>
    <row r="1493" spans="1:22" x14ac:dyDescent="0.35">
      <c r="A1493" s="70">
        <f t="shared" si="31"/>
        <v>1474</v>
      </c>
      <c r="B1493" s="170">
        <v>7342437.6228742748</v>
      </c>
      <c r="U1493" s="145">
        <v>1473</v>
      </c>
      <c r="V1493" s="145">
        <v>791410.25188842788</v>
      </c>
    </row>
    <row r="1494" spans="1:22" x14ac:dyDescent="0.35">
      <c r="A1494" s="70">
        <f t="shared" ref="A1494:A1557" si="32">A1493+1</f>
        <v>1475</v>
      </c>
      <c r="B1494" s="170">
        <v>7342437.6228742748</v>
      </c>
      <c r="U1494" s="145">
        <v>1474</v>
      </c>
      <c r="V1494" s="145">
        <v>-18712077.428314622</v>
      </c>
    </row>
    <row r="1495" spans="1:22" x14ac:dyDescent="0.35">
      <c r="A1495" s="70">
        <f t="shared" si="32"/>
        <v>1476</v>
      </c>
      <c r="B1495" s="170">
        <v>7342437.6228742748</v>
      </c>
      <c r="U1495" s="145">
        <v>1475</v>
      </c>
      <c r="V1495" s="145">
        <v>-34011681.960395619</v>
      </c>
    </row>
    <row r="1496" spans="1:22" x14ac:dyDescent="0.35">
      <c r="A1496" s="70">
        <f t="shared" si="32"/>
        <v>1477</v>
      </c>
      <c r="B1496" s="170">
        <v>7342437.6228742748</v>
      </c>
      <c r="U1496" s="145">
        <v>1476</v>
      </c>
      <c r="V1496" s="145">
        <v>-3495534.0912152864</v>
      </c>
    </row>
    <row r="1497" spans="1:22" x14ac:dyDescent="0.35">
      <c r="A1497" s="70">
        <f t="shared" si="32"/>
        <v>1478</v>
      </c>
      <c r="B1497" s="170">
        <v>7342437.6228742748</v>
      </c>
      <c r="U1497" s="145">
        <v>1477</v>
      </c>
      <c r="V1497" s="145">
        <v>23240218.214476854</v>
      </c>
    </row>
    <row r="1498" spans="1:22" x14ac:dyDescent="0.35">
      <c r="A1498" s="70">
        <f t="shared" si="32"/>
        <v>1479</v>
      </c>
      <c r="B1498" s="170">
        <v>7342437.6228742748</v>
      </c>
      <c r="U1498" s="145">
        <v>1478</v>
      </c>
      <c r="V1498" s="145">
        <v>13525714.572010811</v>
      </c>
    </row>
    <row r="1499" spans="1:22" x14ac:dyDescent="0.35">
      <c r="A1499" s="70">
        <f t="shared" si="32"/>
        <v>1480</v>
      </c>
      <c r="B1499" s="170">
        <v>7342437.6228742748</v>
      </c>
      <c r="U1499" s="145">
        <v>1479</v>
      </c>
      <c r="V1499" s="145">
        <v>-21930318.160510734</v>
      </c>
    </row>
    <row r="1500" spans="1:22" x14ac:dyDescent="0.35">
      <c r="A1500" s="70">
        <f t="shared" si="32"/>
        <v>1481</v>
      </c>
      <c r="B1500" s="170">
        <v>7342437.6228742748</v>
      </c>
      <c r="U1500" s="145">
        <v>1480</v>
      </c>
      <c r="V1500" s="145">
        <v>-31288131.833012052</v>
      </c>
    </row>
    <row r="1501" spans="1:22" x14ac:dyDescent="0.35">
      <c r="A1501" s="70">
        <f t="shared" si="32"/>
        <v>1482</v>
      </c>
      <c r="B1501" s="170">
        <v>7342437.6228742748</v>
      </c>
      <c r="U1501" s="145">
        <v>1481</v>
      </c>
      <c r="V1501" s="145">
        <v>-9055494.0067982338</v>
      </c>
    </row>
    <row r="1502" spans="1:22" x14ac:dyDescent="0.35">
      <c r="A1502" s="70">
        <f t="shared" si="32"/>
        <v>1483</v>
      </c>
      <c r="B1502" s="170">
        <v>7342437.6228742748</v>
      </c>
      <c r="U1502" s="145">
        <v>1482</v>
      </c>
      <c r="V1502" s="145">
        <v>15555046.441665545</v>
      </c>
    </row>
    <row r="1503" spans="1:22" x14ac:dyDescent="0.35">
      <c r="A1503" s="70">
        <f t="shared" si="32"/>
        <v>1484</v>
      </c>
      <c r="B1503" s="170">
        <v>7342437.6228742748</v>
      </c>
      <c r="U1503" s="145">
        <v>1483</v>
      </c>
      <c r="V1503" s="145">
        <v>8460225.9097910635</v>
      </c>
    </row>
    <row r="1504" spans="1:22" x14ac:dyDescent="0.35">
      <c r="A1504" s="70">
        <f t="shared" si="32"/>
        <v>1485</v>
      </c>
      <c r="B1504" s="170">
        <v>7342437.6228742748</v>
      </c>
      <c r="U1504" s="145">
        <v>1484</v>
      </c>
      <c r="V1504" s="145">
        <v>-163595.29715099186</v>
      </c>
    </row>
    <row r="1505" spans="1:22" x14ac:dyDescent="0.35">
      <c r="A1505" s="70">
        <f t="shared" si="32"/>
        <v>1486</v>
      </c>
      <c r="B1505" s="170">
        <v>7342437.6228742748</v>
      </c>
      <c r="U1505" s="145">
        <v>1485</v>
      </c>
      <c r="V1505" s="145">
        <v>-20805050.122981563</v>
      </c>
    </row>
    <row r="1506" spans="1:22" x14ac:dyDescent="0.35">
      <c r="A1506" s="70">
        <f t="shared" si="32"/>
        <v>1487</v>
      </c>
      <c r="B1506" s="170">
        <v>7342437.6228742748</v>
      </c>
      <c r="U1506" s="145">
        <v>1486</v>
      </c>
      <c r="V1506" s="145">
        <v>3936679.3520030491</v>
      </c>
    </row>
    <row r="1507" spans="1:22" x14ac:dyDescent="0.35">
      <c r="A1507" s="70">
        <f t="shared" si="32"/>
        <v>1488</v>
      </c>
      <c r="B1507" s="170">
        <v>7342437.6228742748</v>
      </c>
      <c r="U1507" s="145">
        <v>1487</v>
      </c>
      <c r="V1507" s="145">
        <v>-1248992.0837404914</v>
      </c>
    </row>
    <row r="1508" spans="1:22" x14ac:dyDescent="0.35">
      <c r="A1508" s="70">
        <f t="shared" si="32"/>
        <v>1489</v>
      </c>
      <c r="B1508" s="170">
        <v>7342437.6228742748</v>
      </c>
      <c r="U1508" s="145">
        <v>1488</v>
      </c>
      <c r="V1508" s="145">
        <v>-23145800.753420576</v>
      </c>
    </row>
    <row r="1509" spans="1:22" x14ac:dyDescent="0.35">
      <c r="A1509" s="70">
        <f t="shared" si="32"/>
        <v>1490</v>
      </c>
      <c r="B1509" s="170">
        <v>7342437.6228742748</v>
      </c>
      <c r="U1509" s="145">
        <v>1489</v>
      </c>
      <c r="V1509" s="145">
        <v>-13370602.909576036</v>
      </c>
    </row>
    <row r="1510" spans="1:22" x14ac:dyDescent="0.35">
      <c r="A1510" s="70">
        <f t="shared" si="32"/>
        <v>1491</v>
      </c>
      <c r="B1510" s="170">
        <v>7342437.6228742748</v>
      </c>
      <c r="U1510" s="145">
        <v>1490</v>
      </c>
      <c r="V1510" s="145">
        <v>24295285.500220925</v>
      </c>
    </row>
    <row r="1511" spans="1:22" x14ac:dyDescent="0.35">
      <c r="A1511" s="70">
        <f t="shared" si="32"/>
        <v>1492</v>
      </c>
      <c r="B1511" s="170">
        <v>7342437.6228742748</v>
      </c>
      <c r="U1511" s="145">
        <v>1491</v>
      </c>
      <c r="V1511" s="145">
        <v>26812934.647800319</v>
      </c>
    </row>
    <row r="1512" spans="1:22" x14ac:dyDescent="0.35">
      <c r="A1512" s="70">
        <f t="shared" si="32"/>
        <v>1493</v>
      </c>
      <c r="B1512" s="170">
        <v>7342437.6228742748</v>
      </c>
      <c r="U1512" s="145">
        <v>1492</v>
      </c>
      <c r="V1512" s="145">
        <v>-453219.43422091007</v>
      </c>
    </row>
    <row r="1513" spans="1:22" x14ac:dyDescent="0.35">
      <c r="A1513" s="70">
        <f t="shared" si="32"/>
        <v>1494</v>
      </c>
      <c r="B1513" s="170">
        <v>7342437.6228742748</v>
      </c>
      <c r="U1513" s="145">
        <v>1493</v>
      </c>
      <c r="V1513" s="145">
        <v>-13003928.754096311</v>
      </c>
    </row>
    <row r="1514" spans="1:22" x14ac:dyDescent="0.35">
      <c r="A1514" s="70">
        <f t="shared" si="32"/>
        <v>1495</v>
      </c>
      <c r="B1514" s="170">
        <v>7342437.6228742748</v>
      </c>
      <c r="U1514" s="145">
        <v>1494</v>
      </c>
      <c r="V1514" s="145">
        <v>-2381516.3837014213</v>
      </c>
    </row>
    <row r="1515" spans="1:22" x14ac:dyDescent="0.35">
      <c r="A1515" s="70">
        <f t="shared" si="32"/>
        <v>1496</v>
      </c>
      <c r="B1515" s="170">
        <v>7342437.6228742748</v>
      </c>
      <c r="U1515" s="145">
        <v>1495</v>
      </c>
      <c r="V1515" s="145">
        <v>-25675341.843722437</v>
      </c>
    </row>
    <row r="1516" spans="1:22" x14ac:dyDescent="0.35">
      <c r="A1516" s="70">
        <f t="shared" si="32"/>
        <v>1497</v>
      </c>
      <c r="B1516" s="170">
        <v>7342437.6228742748</v>
      </c>
      <c r="U1516" s="145">
        <v>1496</v>
      </c>
      <c r="V1516" s="145">
        <v>-5701000.7968957741</v>
      </c>
    </row>
    <row r="1517" spans="1:22" x14ac:dyDescent="0.35">
      <c r="A1517" s="70">
        <f t="shared" si="32"/>
        <v>1498</v>
      </c>
      <c r="B1517" s="170">
        <v>7342437.6228742748</v>
      </c>
      <c r="U1517" s="145">
        <v>1497</v>
      </c>
      <c r="V1517" s="145">
        <v>16875758.430658884</v>
      </c>
    </row>
    <row r="1518" spans="1:22" x14ac:dyDescent="0.35">
      <c r="A1518" s="70">
        <f t="shared" si="32"/>
        <v>1499</v>
      </c>
      <c r="B1518" s="170">
        <v>7342437.6228742748</v>
      </c>
      <c r="U1518" s="145">
        <v>1498</v>
      </c>
      <c r="V1518" s="145">
        <v>13380069.753929861</v>
      </c>
    </row>
    <row r="1519" spans="1:22" x14ac:dyDescent="0.35">
      <c r="A1519" s="70">
        <f t="shared" si="32"/>
        <v>1500</v>
      </c>
      <c r="B1519" s="170">
        <v>7342437.6228742748</v>
      </c>
      <c r="U1519" s="145">
        <v>1499</v>
      </c>
      <c r="V1519" s="145">
        <v>-29815176.785263047</v>
      </c>
    </row>
    <row r="1520" spans="1:22" x14ac:dyDescent="0.35">
      <c r="A1520" s="70">
        <f t="shared" si="32"/>
        <v>1501</v>
      </c>
      <c r="B1520" s="170">
        <v>7342437.6228742748</v>
      </c>
      <c r="U1520" s="145">
        <v>1500</v>
      </c>
      <c r="V1520" s="145">
        <v>-17125599.430115595</v>
      </c>
    </row>
    <row r="1521" spans="1:22" x14ac:dyDescent="0.35">
      <c r="A1521" s="70">
        <f t="shared" si="32"/>
        <v>1502</v>
      </c>
      <c r="B1521" s="170">
        <v>7342437.6228742748</v>
      </c>
      <c r="U1521" s="145">
        <v>1501</v>
      </c>
      <c r="V1521" s="145">
        <v>-12079209.104506366</v>
      </c>
    </row>
    <row r="1522" spans="1:22" x14ac:dyDescent="0.35">
      <c r="A1522" s="70">
        <f t="shared" si="32"/>
        <v>1503</v>
      </c>
      <c r="B1522" s="170">
        <v>7342437.6228742748</v>
      </c>
      <c r="U1522" s="145">
        <v>1502</v>
      </c>
      <c r="V1522" s="145">
        <v>26627538.365145497</v>
      </c>
    </row>
    <row r="1523" spans="1:22" x14ac:dyDescent="0.35">
      <c r="A1523" s="70">
        <f t="shared" si="32"/>
        <v>1504</v>
      </c>
      <c r="B1523" s="170">
        <v>7342437.6228742748</v>
      </c>
      <c r="U1523" s="145">
        <v>1503</v>
      </c>
      <c r="V1523" s="145">
        <v>14959904.791761447</v>
      </c>
    </row>
    <row r="1524" spans="1:22" x14ac:dyDescent="0.35">
      <c r="A1524" s="70">
        <f t="shared" si="32"/>
        <v>1505</v>
      </c>
      <c r="B1524" s="170">
        <v>7342437.6228742748</v>
      </c>
      <c r="U1524" s="145">
        <v>1504</v>
      </c>
      <c r="V1524" s="145">
        <v>-35580917.097435459</v>
      </c>
    </row>
    <row r="1525" spans="1:22" x14ac:dyDescent="0.35">
      <c r="A1525" s="70">
        <f t="shared" si="32"/>
        <v>1506</v>
      </c>
      <c r="B1525" s="170">
        <v>7342437.6228742748</v>
      </c>
      <c r="U1525" s="145">
        <v>1505</v>
      </c>
      <c r="V1525" s="145">
        <v>-25141709.300039276</v>
      </c>
    </row>
    <row r="1526" spans="1:22" x14ac:dyDescent="0.35">
      <c r="A1526" s="70">
        <f t="shared" si="32"/>
        <v>1507</v>
      </c>
      <c r="B1526" s="170">
        <v>7342437.6228742748</v>
      </c>
      <c r="U1526" s="145">
        <v>1506</v>
      </c>
      <c r="V1526" s="145">
        <v>-17972510.289978515</v>
      </c>
    </row>
    <row r="1527" spans="1:22" x14ac:dyDescent="0.35">
      <c r="A1527" s="70">
        <f t="shared" si="32"/>
        <v>1508</v>
      </c>
      <c r="B1527" s="170">
        <v>7342437.6228742748</v>
      </c>
      <c r="U1527" s="145">
        <v>1507</v>
      </c>
      <c r="V1527" s="145">
        <v>-5259512.658030346</v>
      </c>
    </row>
    <row r="1528" spans="1:22" x14ac:dyDescent="0.35">
      <c r="A1528" s="70">
        <f t="shared" si="32"/>
        <v>1509</v>
      </c>
      <c r="B1528" s="170">
        <v>7342437.6228742748</v>
      </c>
      <c r="U1528" s="145">
        <v>1508</v>
      </c>
      <c r="V1528" s="145">
        <v>-14179272.53627279</v>
      </c>
    </row>
    <row r="1529" spans="1:22" x14ac:dyDescent="0.35">
      <c r="A1529" s="70">
        <f t="shared" si="32"/>
        <v>1510</v>
      </c>
      <c r="B1529" s="170">
        <v>7342437.6228742748</v>
      </c>
      <c r="U1529" s="145">
        <v>1509</v>
      </c>
      <c r="V1529" s="145">
        <v>3310522.1800080128</v>
      </c>
    </row>
    <row r="1530" spans="1:22" x14ac:dyDescent="0.35">
      <c r="A1530" s="70">
        <f t="shared" si="32"/>
        <v>1511</v>
      </c>
      <c r="B1530" s="170">
        <v>7342437.6228742748</v>
      </c>
      <c r="U1530" s="145">
        <v>1510</v>
      </c>
      <c r="V1530" s="145">
        <v>-15914142.579232497</v>
      </c>
    </row>
    <row r="1531" spans="1:22" x14ac:dyDescent="0.35">
      <c r="A1531" s="70">
        <f t="shared" si="32"/>
        <v>1512</v>
      </c>
      <c r="B1531" s="170">
        <v>7342437.6228742748</v>
      </c>
      <c r="U1531" s="145">
        <v>1511</v>
      </c>
      <c r="V1531" s="145">
        <v>3461813.6332487501</v>
      </c>
    </row>
    <row r="1532" spans="1:22" x14ac:dyDescent="0.35">
      <c r="A1532" s="70">
        <f t="shared" si="32"/>
        <v>1513</v>
      </c>
      <c r="B1532" s="170">
        <v>7342437.6228742748</v>
      </c>
      <c r="U1532" s="145">
        <v>1512</v>
      </c>
      <c r="V1532" s="145">
        <v>8285245.8365267813</v>
      </c>
    </row>
    <row r="1533" spans="1:22" x14ac:dyDescent="0.35">
      <c r="A1533" s="70">
        <f t="shared" si="32"/>
        <v>1514</v>
      </c>
      <c r="B1533" s="170">
        <v>7342437.6228742748</v>
      </c>
      <c r="U1533" s="145">
        <v>1513</v>
      </c>
      <c r="V1533" s="145">
        <v>11402899.677110706</v>
      </c>
    </row>
    <row r="1534" spans="1:22" x14ac:dyDescent="0.35">
      <c r="A1534" s="70">
        <f t="shared" si="32"/>
        <v>1515</v>
      </c>
      <c r="B1534" s="170">
        <v>7342437.6228742748</v>
      </c>
      <c r="U1534" s="145">
        <v>1514</v>
      </c>
      <c r="V1534" s="145">
        <v>-8245914.7536346857</v>
      </c>
    </row>
    <row r="1535" spans="1:22" x14ac:dyDescent="0.35">
      <c r="A1535" s="70">
        <f t="shared" si="32"/>
        <v>1516</v>
      </c>
      <c r="B1535" s="170">
        <v>7342437.6228742748</v>
      </c>
      <c r="U1535" s="145">
        <v>1515</v>
      </c>
      <c r="V1535" s="145">
        <v>10170496.464937359</v>
      </c>
    </row>
    <row r="1536" spans="1:22" x14ac:dyDescent="0.35">
      <c r="A1536" s="70">
        <f t="shared" si="32"/>
        <v>1517</v>
      </c>
      <c r="B1536" s="170">
        <v>7342437.6228742748</v>
      </c>
      <c r="U1536" s="145">
        <v>1516</v>
      </c>
      <c r="V1536" s="145">
        <v>-29741710.124016516</v>
      </c>
    </row>
    <row r="1537" spans="1:22" x14ac:dyDescent="0.35">
      <c r="A1537" s="70">
        <f t="shared" si="32"/>
        <v>1518</v>
      </c>
      <c r="B1537" s="170">
        <v>7342437.6228742748</v>
      </c>
      <c r="U1537" s="145">
        <v>1517</v>
      </c>
      <c r="V1537" s="145">
        <v>-1690924.4639424719</v>
      </c>
    </row>
    <row r="1538" spans="1:22" x14ac:dyDescent="0.35">
      <c r="A1538" s="70">
        <f t="shared" si="32"/>
        <v>1519</v>
      </c>
      <c r="B1538" s="170">
        <v>7342437.6228742748</v>
      </c>
      <c r="U1538" s="145">
        <v>1518</v>
      </c>
      <c r="V1538" s="145">
        <v>24362557.644374721</v>
      </c>
    </row>
    <row r="1539" spans="1:22" x14ac:dyDescent="0.35">
      <c r="A1539" s="70">
        <f t="shared" si="32"/>
        <v>1520</v>
      </c>
      <c r="B1539" s="170">
        <v>7342437.6228742748</v>
      </c>
      <c r="U1539" s="145">
        <v>1519</v>
      </c>
      <c r="V1539" s="145">
        <v>34279916.633685023</v>
      </c>
    </row>
    <row r="1540" spans="1:22" x14ac:dyDescent="0.35">
      <c r="A1540" s="70">
        <f t="shared" si="32"/>
        <v>1521</v>
      </c>
      <c r="B1540" s="170">
        <v>7342437.6228742748</v>
      </c>
      <c r="U1540" s="145">
        <v>1520</v>
      </c>
      <c r="V1540" s="145">
        <v>30393641.46679078</v>
      </c>
    </row>
    <row r="1541" spans="1:22" x14ac:dyDescent="0.35">
      <c r="A1541" s="70">
        <f t="shared" si="32"/>
        <v>1522</v>
      </c>
      <c r="B1541" s="170">
        <v>7342437.6228742748</v>
      </c>
      <c r="U1541" s="145">
        <v>1521</v>
      </c>
      <c r="V1541" s="145">
        <v>-15133962.361122124</v>
      </c>
    </row>
    <row r="1542" spans="1:22" x14ac:dyDescent="0.35">
      <c r="A1542" s="70">
        <f t="shared" si="32"/>
        <v>1523</v>
      </c>
      <c r="B1542" s="170">
        <v>7342437.6228742748</v>
      </c>
      <c r="U1542" s="145">
        <v>1522</v>
      </c>
      <c r="V1542" s="145">
        <v>-4845444.0010810271</v>
      </c>
    </row>
    <row r="1543" spans="1:22" x14ac:dyDescent="0.35">
      <c r="A1543" s="70">
        <f t="shared" si="32"/>
        <v>1524</v>
      </c>
      <c r="B1543" s="170">
        <v>7342437.6228742748</v>
      </c>
      <c r="U1543" s="145">
        <v>1523</v>
      </c>
      <c r="V1543" s="145">
        <v>12359350.609239396</v>
      </c>
    </row>
    <row r="1544" spans="1:22" x14ac:dyDescent="0.35">
      <c r="A1544" s="70">
        <f t="shared" si="32"/>
        <v>1525</v>
      </c>
      <c r="B1544" s="170">
        <v>7342437.6228742748</v>
      </c>
      <c r="U1544" s="145">
        <v>1524</v>
      </c>
      <c r="V1544" s="145">
        <v>-8990707.2283565551</v>
      </c>
    </row>
    <row r="1545" spans="1:22" x14ac:dyDescent="0.35">
      <c r="A1545" s="70">
        <f t="shared" si="32"/>
        <v>1526</v>
      </c>
      <c r="B1545" s="170">
        <v>7342437.6228742748</v>
      </c>
      <c r="U1545" s="145">
        <v>1525</v>
      </c>
      <c r="V1545" s="145">
        <v>-15139079.998762466</v>
      </c>
    </row>
    <row r="1546" spans="1:22" x14ac:dyDescent="0.35">
      <c r="A1546" s="70">
        <f t="shared" si="32"/>
        <v>1527</v>
      </c>
      <c r="B1546" s="170">
        <v>7342437.6228742748</v>
      </c>
      <c r="U1546" s="145">
        <v>1526</v>
      </c>
      <c r="V1546" s="145">
        <v>4224206.3731645197</v>
      </c>
    </row>
    <row r="1547" spans="1:22" x14ac:dyDescent="0.35">
      <c r="A1547" s="70">
        <f t="shared" si="32"/>
        <v>1528</v>
      </c>
      <c r="B1547" s="170">
        <v>7342437.6228742748</v>
      </c>
      <c r="U1547" s="145">
        <v>1527</v>
      </c>
      <c r="V1547" s="145">
        <v>-631976.86471088976</v>
      </c>
    </row>
    <row r="1548" spans="1:22" x14ac:dyDescent="0.35">
      <c r="A1548" s="70">
        <f t="shared" si="32"/>
        <v>1529</v>
      </c>
      <c r="B1548" s="170">
        <v>7342437.6228742748</v>
      </c>
      <c r="U1548" s="145">
        <v>1528</v>
      </c>
      <c r="V1548" s="145">
        <v>3278052.7542939447</v>
      </c>
    </row>
    <row r="1549" spans="1:22" x14ac:dyDescent="0.35">
      <c r="A1549" s="70">
        <f t="shared" si="32"/>
        <v>1530</v>
      </c>
      <c r="B1549" s="170">
        <v>7342437.6228742748</v>
      </c>
      <c r="U1549" s="145">
        <v>1529</v>
      </c>
      <c r="V1549" s="145">
        <v>-5454853.7763713412</v>
      </c>
    </row>
    <row r="1550" spans="1:22" x14ac:dyDescent="0.35">
      <c r="A1550" s="70">
        <f t="shared" si="32"/>
        <v>1531</v>
      </c>
      <c r="B1550" s="170">
        <v>7342437.6228742748</v>
      </c>
      <c r="U1550" s="145">
        <v>1530</v>
      </c>
      <c r="V1550" s="145">
        <v>-24012138.268083092</v>
      </c>
    </row>
    <row r="1551" spans="1:22" x14ac:dyDescent="0.35">
      <c r="A1551" s="70">
        <f t="shared" si="32"/>
        <v>1532</v>
      </c>
      <c r="B1551" s="170">
        <v>7342437.6228742748</v>
      </c>
      <c r="U1551" s="145">
        <v>1531</v>
      </c>
      <c r="V1551" s="145">
        <v>-19277147.406728424</v>
      </c>
    </row>
    <row r="1552" spans="1:22" x14ac:dyDescent="0.35">
      <c r="A1552" s="70">
        <f t="shared" si="32"/>
        <v>1533</v>
      </c>
      <c r="B1552" s="170">
        <v>7342437.6228742748</v>
      </c>
      <c r="U1552" s="145">
        <v>1532</v>
      </c>
      <c r="V1552" s="145">
        <v>-4829472.9217128903</v>
      </c>
    </row>
    <row r="1553" spans="1:22" x14ac:dyDescent="0.35">
      <c r="A1553" s="70">
        <f t="shared" si="32"/>
        <v>1534</v>
      </c>
      <c r="B1553" s="170">
        <v>7342437.6228742748</v>
      </c>
      <c r="U1553" s="145">
        <v>1533</v>
      </c>
      <c r="V1553" s="145">
        <v>-707841.02876611426</v>
      </c>
    </row>
    <row r="1554" spans="1:22" x14ac:dyDescent="0.35">
      <c r="A1554" s="70">
        <f t="shared" si="32"/>
        <v>1535</v>
      </c>
      <c r="B1554" s="170">
        <v>7342437.6228742748</v>
      </c>
      <c r="U1554" s="145">
        <v>1534</v>
      </c>
      <c r="V1554" s="145">
        <v>-9751276.2337795738</v>
      </c>
    </row>
    <row r="1555" spans="1:22" x14ac:dyDescent="0.35">
      <c r="A1555" s="70">
        <f t="shared" si="32"/>
        <v>1536</v>
      </c>
      <c r="B1555" s="170">
        <v>7342437.6228742748</v>
      </c>
      <c r="U1555" s="145">
        <v>1535</v>
      </c>
      <c r="V1555" s="145">
        <v>-4191890.4562536888</v>
      </c>
    </row>
    <row r="1556" spans="1:22" x14ac:dyDescent="0.35">
      <c r="A1556" s="70">
        <f t="shared" si="32"/>
        <v>1537</v>
      </c>
      <c r="B1556" s="170">
        <v>7342437.6228742748</v>
      </c>
      <c r="U1556" s="145">
        <v>1536</v>
      </c>
      <c r="V1556" s="145">
        <v>-21502275.688848305</v>
      </c>
    </row>
    <row r="1557" spans="1:22" x14ac:dyDescent="0.35">
      <c r="A1557" s="70">
        <f t="shared" si="32"/>
        <v>1538</v>
      </c>
      <c r="B1557" s="170">
        <v>7342437.6228742748</v>
      </c>
      <c r="U1557" s="145">
        <v>1537</v>
      </c>
      <c r="V1557" s="145">
        <v>4801108.7567101121</v>
      </c>
    </row>
    <row r="1558" spans="1:22" x14ac:dyDescent="0.35">
      <c r="A1558" s="70">
        <f t="shared" ref="A1558:A1621" si="33">A1557+1</f>
        <v>1539</v>
      </c>
      <c r="B1558" s="170">
        <v>7342437.6228742748</v>
      </c>
      <c r="U1558" s="145">
        <v>1538</v>
      </c>
      <c r="V1558" s="145">
        <v>17899844.277188696</v>
      </c>
    </row>
    <row r="1559" spans="1:22" x14ac:dyDescent="0.35">
      <c r="A1559" s="70">
        <f t="shared" si="33"/>
        <v>1540</v>
      </c>
      <c r="B1559" s="170">
        <v>7342437.6228742748</v>
      </c>
      <c r="U1559" s="145">
        <v>1539</v>
      </c>
      <c r="V1559" s="145">
        <v>6374910.4167601354</v>
      </c>
    </row>
    <row r="1560" spans="1:22" x14ac:dyDescent="0.35">
      <c r="A1560" s="70">
        <f t="shared" si="33"/>
        <v>1541</v>
      </c>
      <c r="B1560" s="170">
        <v>7342437.6228742748</v>
      </c>
      <c r="U1560" s="145">
        <v>1540</v>
      </c>
      <c r="V1560" s="145">
        <v>10124832.363238547</v>
      </c>
    </row>
    <row r="1561" spans="1:22" x14ac:dyDescent="0.35">
      <c r="A1561" s="70">
        <f t="shared" si="33"/>
        <v>1542</v>
      </c>
      <c r="B1561" s="170">
        <v>7342437.6228742748</v>
      </c>
      <c r="U1561" s="145">
        <v>1541</v>
      </c>
      <c r="V1561" s="145">
        <v>-1667131.6364628896</v>
      </c>
    </row>
    <row r="1562" spans="1:22" x14ac:dyDescent="0.35">
      <c r="A1562" s="70">
        <f t="shared" si="33"/>
        <v>1543</v>
      </c>
      <c r="B1562" s="170">
        <v>7342437.6228742748</v>
      </c>
      <c r="U1562" s="145">
        <v>1542</v>
      </c>
      <c r="V1562" s="145">
        <v>36585840.293179698</v>
      </c>
    </row>
    <row r="1563" spans="1:22" x14ac:dyDescent="0.35">
      <c r="A1563" s="70">
        <f t="shared" si="33"/>
        <v>1544</v>
      </c>
      <c r="B1563" s="170">
        <v>7342437.6228742748</v>
      </c>
      <c r="U1563" s="145">
        <v>1543</v>
      </c>
      <c r="V1563" s="145">
        <v>-19804990.316373162</v>
      </c>
    </row>
    <row r="1564" spans="1:22" x14ac:dyDescent="0.35">
      <c r="A1564" s="70">
        <f t="shared" si="33"/>
        <v>1545</v>
      </c>
      <c r="B1564" s="170">
        <v>7342437.6228742748</v>
      </c>
      <c r="U1564" s="145">
        <v>1544</v>
      </c>
      <c r="V1564" s="145">
        <v>15707665.301959246</v>
      </c>
    </row>
    <row r="1565" spans="1:22" x14ac:dyDescent="0.35">
      <c r="A1565" s="70">
        <f t="shared" si="33"/>
        <v>1546</v>
      </c>
      <c r="B1565" s="170">
        <v>7342437.6228742748</v>
      </c>
      <c r="U1565" s="145">
        <v>1545</v>
      </c>
      <c r="V1565" s="145">
        <v>-14955068.200129416</v>
      </c>
    </row>
    <row r="1566" spans="1:22" x14ac:dyDescent="0.35">
      <c r="A1566" s="70">
        <f t="shared" si="33"/>
        <v>1547</v>
      </c>
      <c r="B1566" s="170">
        <v>7342437.6228742748</v>
      </c>
      <c r="U1566" s="145">
        <v>1546</v>
      </c>
      <c r="V1566" s="145">
        <v>9876247.3077022508</v>
      </c>
    </row>
    <row r="1567" spans="1:22" x14ac:dyDescent="0.35">
      <c r="A1567" s="70">
        <f t="shared" si="33"/>
        <v>1548</v>
      </c>
      <c r="B1567" s="170">
        <v>7342437.6228742748</v>
      </c>
      <c r="U1567" s="145">
        <v>1547</v>
      </c>
      <c r="V1567" s="145">
        <v>10654185.724958427</v>
      </c>
    </row>
    <row r="1568" spans="1:22" x14ac:dyDescent="0.35">
      <c r="A1568" s="70">
        <f t="shared" si="33"/>
        <v>1549</v>
      </c>
      <c r="B1568" s="170">
        <v>7342437.6228742748</v>
      </c>
      <c r="U1568" s="145">
        <v>1548</v>
      </c>
      <c r="V1568" s="145">
        <v>12701850.37111184</v>
      </c>
    </row>
    <row r="1569" spans="1:22" x14ac:dyDescent="0.35">
      <c r="A1569" s="70">
        <f t="shared" si="33"/>
        <v>1550</v>
      </c>
      <c r="B1569" s="170">
        <v>7342437.6228742748</v>
      </c>
      <c r="U1569" s="145">
        <v>1549</v>
      </c>
      <c r="V1569" s="145">
        <v>-7598126.0100077875</v>
      </c>
    </row>
    <row r="1570" spans="1:22" x14ac:dyDescent="0.35">
      <c r="A1570" s="70">
        <f t="shared" si="33"/>
        <v>1551</v>
      </c>
      <c r="B1570" s="170">
        <v>7342437.6228742748</v>
      </c>
      <c r="U1570" s="145">
        <v>1550</v>
      </c>
      <c r="V1570" s="145">
        <v>-13989252.519152671</v>
      </c>
    </row>
    <row r="1571" spans="1:22" x14ac:dyDescent="0.35">
      <c r="A1571" s="70">
        <f t="shared" si="33"/>
        <v>1552</v>
      </c>
      <c r="B1571" s="170">
        <v>7342437.6228742748</v>
      </c>
      <c r="U1571" s="145">
        <v>1551</v>
      </c>
      <c r="V1571" s="145">
        <v>827458.05918221921</v>
      </c>
    </row>
    <row r="1572" spans="1:22" x14ac:dyDescent="0.35">
      <c r="A1572" s="70">
        <f t="shared" si="33"/>
        <v>1553</v>
      </c>
      <c r="B1572" s="170">
        <v>7342437.6228742748</v>
      </c>
      <c r="U1572" s="145">
        <v>1552</v>
      </c>
      <c r="V1572" s="145">
        <v>3832198.7864127234</v>
      </c>
    </row>
    <row r="1573" spans="1:22" x14ac:dyDescent="0.35">
      <c r="A1573" s="70">
        <f t="shared" si="33"/>
        <v>1554</v>
      </c>
      <c r="B1573" s="170">
        <v>7342437.6228742748</v>
      </c>
      <c r="U1573" s="145">
        <v>1553</v>
      </c>
      <c r="V1573" s="145">
        <v>378540.8522012718</v>
      </c>
    </row>
    <row r="1574" spans="1:22" x14ac:dyDescent="0.35">
      <c r="A1574" s="70">
        <f t="shared" si="33"/>
        <v>1555</v>
      </c>
      <c r="B1574" s="170">
        <v>7342437.6228742748</v>
      </c>
      <c r="U1574" s="145">
        <v>1554</v>
      </c>
      <c r="V1574" s="145">
        <v>8779572.1049498022</v>
      </c>
    </row>
    <row r="1575" spans="1:22" x14ac:dyDescent="0.35">
      <c r="A1575" s="70">
        <f t="shared" si="33"/>
        <v>1556</v>
      </c>
      <c r="B1575" s="170">
        <v>7342437.6228742748</v>
      </c>
      <c r="U1575" s="145">
        <v>1555</v>
      </c>
      <c r="V1575" s="145">
        <v>28490589.301398236</v>
      </c>
    </row>
    <row r="1576" spans="1:22" x14ac:dyDescent="0.35">
      <c r="A1576" s="70">
        <f t="shared" si="33"/>
        <v>1557</v>
      </c>
      <c r="B1576" s="170">
        <v>7342437.6228742748</v>
      </c>
      <c r="U1576" s="145">
        <v>1556</v>
      </c>
      <c r="V1576" s="145">
        <v>29932326.713325668</v>
      </c>
    </row>
    <row r="1577" spans="1:22" x14ac:dyDescent="0.35">
      <c r="A1577" s="70">
        <f t="shared" si="33"/>
        <v>1558</v>
      </c>
      <c r="B1577" s="170">
        <v>7342437.6228742748</v>
      </c>
      <c r="U1577" s="145">
        <v>1557</v>
      </c>
      <c r="V1577" s="145">
        <v>17222627.175651491</v>
      </c>
    </row>
    <row r="1578" spans="1:22" x14ac:dyDescent="0.35">
      <c r="A1578" s="70">
        <f t="shared" si="33"/>
        <v>1559</v>
      </c>
      <c r="B1578" s="170">
        <v>7342437.6228742748</v>
      </c>
      <c r="U1578" s="145">
        <v>1558</v>
      </c>
      <c r="V1578" s="145">
        <v>18509455.05467844</v>
      </c>
    </row>
    <row r="1579" spans="1:22" x14ac:dyDescent="0.35">
      <c r="A1579" s="70">
        <f t="shared" si="33"/>
        <v>1560</v>
      </c>
      <c r="B1579" s="170">
        <v>7342437.6228742748</v>
      </c>
      <c r="U1579" s="145">
        <v>1559</v>
      </c>
      <c r="V1579" s="145">
        <v>16506723.980317824</v>
      </c>
    </row>
    <row r="1580" spans="1:22" x14ac:dyDescent="0.35">
      <c r="A1580" s="70">
        <f t="shared" si="33"/>
        <v>1561</v>
      </c>
      <c r="B1580" s="170">
        <v>7342437.6228742748</v>
      </c>
      <c r="U1580" s="145">
        <v>1560</v>
      </c>
      <c r="V1580" s="145">
        <v>-8258221.3430614602</v>
      </c>
    </row>
    <row r="1581" spans="1:22" x14ac:dyDescent="0.35">
      <c r="A1581" s="70">
        <f t="shared" si="33"/>
        <v>1562</v>
      </c>
      <c r="B1581" s="170">
        <v>7342437.6228742748</v>
      </c>
      <c r="U1581" s="145">
        <v>1561</v>
      </c>
      <c r="V1581" s="145">
        <v>-21191469.26674848</v>
      </c>
    </row>
    <row r="1582" spans="1:22" x14ac:dyDescent="0.35">
      <c r="A1582" s="70">
        <f t="shared" si="33"/>
        <v>1563</v>
      </c>
      <c r="B1582" s="170">
        <v>7342437.6228742748</v>
      </c>
      <c r="U1582" s="145">
        <v>1562</v>
      </c>
      <c r="V1582" s="145">
        <v>15342068.362492438</v>
      </c>
    </row>
    <row r="1583" spans="1:22" x14ac:dyDescent="0.35">
      <c r="A1583" s="70">
        <f t="shared" si="33"/>
        <v>1564</v>
      </c>
      <c r="B1583" s="170">
        <v>7342437.6228742748</v>
      </c>
      <c r="U1583" s="145">
        <v>1563</v>
      </c>
      <c r="V1583" s="145">
        <v>3487517.8188924529</v>
      </c>
    </row>
    <row r="1584" spans="1:22" x14ac:dyDescent="0.35">
      <c r="A1584" s="70">
        <f t="shared" si="33"/>
        <v>1565</v>
      </c>
      <c r="B1584" s="170">
        <v>7342437.6228742748</v>
      </c>
      <c r="U1584" s="145">
        <v>1564</v>
      </c>
      <c r="V1584" s="145">
        <v>8055001.9660981819</v>
      </c>
    </row>
    <row r="1585" spans="1:22" x14ac:dyDescent="0.35">
      <c r="A1585" s="70">
        <f t="shared" si="33"/>
        <v>1566</v>
      </c>
      <c r="B1585" s="170">
        <v>7342437.6228742748</v>
      </c>
      <c r="U1585" s="145">
        <v>1565</v>
      </c>
      <c r="V1585" s="145">
        <v>-14676878.732791135</v>
      </c>
    </row>
    <row r="1586" spans="1:22" x14ac:dyDescent="0.35">
      <c r="A1586" s="70">
        <f t="shared" si="33"/>
        <v>1567</v>
      </c>
      <c r="B1586" s="170">
        <v>7342437.6228742748</v>
      </c>
      <c r="U1586" s="145">
        <v>1566</v>
      </c>
      <c r="V1586" s="145">
        <v>3535565.3297649883</v>
      </c>
    </row>
    <row r="1587" spans="1:22" x14ac:dyDescent="0.35">
      <c r="A1587" s="70">
        <f t="shared" si="33"/>
        <v>1568</v>
      </c>
      <c r="B1587" s="170">
        <v>7342437.6228742748</v>
      </c>
      <c r="U1587" s="145">
        <v>1567</v>
      </c>
      <c r="V1587" s="145">
        <v>-8518688.5094381738</v>
      </c>
    </row>
    <row r="1588" spans="1:22" x14ac:dyDescent="0.35">
      <c r="A1588" s="70">
        <f t="shared" si="33"/>
        <v>1569</v>
      </c>
      <c r="B1588" s="170">
        <v>7342437.6228742748</v>
      </c>
      <c r="U1588" s="145">
        <v>1568</v>
      </c>
      <c r="V1588" s="145">
        <v>23440464.628548697</v>
      </c>
    </row>
    <row r="1589" spans="1:22" x14ac:dyDescent="0.35">
      <c r="A1589" s="70">
        <f t="shared" si="33"/>
        <v>1570</v>
      </c>
      <c r="B1589" s="170">
        <v>7342437.6228742748</v>
      </c>
      <c r="U1589" s="145">
        <v>1569</v>
      </c>
      <c r="V1589" s="145">
        <v>-21436031.304751642</v>
      </c>
    </row>
    <row r="1590" spans="1:22" x14ac:dyDescent="0.35">
      <c r="A1590" s="70">
        <f t="shared" si="33"/>
        <v>1571</v>
      </c>
      <c r="B1590" s="170">
        <v>7342437.6228742748</v>
      </c>
      <c r="U1590" s="145">
        <v>1570</v>
      </c>
      <c r="V1590" s="145">
        <v>17827854.29410293</v>
      </c>
    </row>
    <row r="1591" spans="1:22" x14ac:dyDescent="0.35">
      <c r="A1591" s="70">
        <f t="shared" si="33"/>
        <v>1572</v>
      </c>
      <c r="B1591" s="170">
        <v>7342437.6228742748</v>
      </c>
      <c r="U1591" s="145">
        <v>1571</v>
      </c>
      <c r="V1591" s="145">
        <v>-14988348.362012185</v>
      </c>
    </row>
    <row r="1592" spans="1:22" x14ac:dyDescent="0.35">
      <c r="A1592" s="70">
        <f t="shared" si="33"/>
        <v>1573</v>
      </c>
      <c r="B1592" s="170">
        <v>7342437.6228742748</v>
      </c>
      <c r="U1592" s="145">
        <v>1572</v>
      </c>
      <c r="V1592" s="145">
        <v>-20658333.050673235</v>
      </c>
    </row>
    <row r="1593" spans="1:22" x14ac:dyDescent="0.35">
      <c r="A1593" s="70">
        <f t="shared" si="33"/>
        <v>1574</v>
      </c>
      <c r="B1593" s="170">
        <v>7342437.6228742748</v>
      </c>
      <c r="U1593" s="145">
        <v>1573</v>
      </c>
      <c r="V1593" s="145">
        <v>-6292064.7514412347</v>
      </c>
    </row>
    <row r="1594" spans="1:22" x14ac:dyDescent="0.35">
      <c r="A1594" s="70">
        <f t="shared" si="33"/>
        <v>1575</v>
      </c>
      <c r="B1594" s="170">
        <v>7342437.6228742748</v>
      </c>
      <c r="U1594" s="145">
        <v>1574</v>
      </c>
      <c r="V1594" s="145">
        <v>40550478.345224485</v>
      </c>
    </row>
    <row r="1595" spans="1:22" x14ac:dyDescent="0.35">
      <c r="A1595" s="70">
        <f t="shared" si="33"/>
        <v>1576</v>
      </c>
      <c r="B1595" s="170">
        <v>7342437.6228742748</v>
      </c>
      <c r="U1595" s="145">
        <v>1575</v>
      </c>
      <c r="V1595" s="145">
        <v>14421330.611325845</v>
      </c>
    </row>
    <row r="1596" spans="1:22" x14ac:dyDescent="0.35">
      <c r="A1596" s="70">
        <f t="shared" si="33"/>
        <v>1577</v>
      </c>
      <c r="B1596" s="170">
        <v>7342437.6228742748</v>
      </c>
      <c r="U1596" s="145">
        <v>1576</v>
      </c>
      <c r="V1596" s="145">
        <v>24458353.097165424</v>
      </c>
    </row>
    <row r="1597" spans="1:22" x14ac:dyDescent="0.35">
      <c r="A1597" s="70">
        <f t="shared" si="33"/>
        <v>1578</v>
      </c>
      <c r="B1597" s="170">
        <v>7342437.6228742748</v>
      </c>
      <c r="U1597" s="145">
        <v>1577</v>
      </c>
      <c r="V1597" s="145">
        <v>-5401387.7525234539</v>
      </c>
    </row>
    <row r="1598" spans="1:22" x14ac:dyDescent="0.35">
      <c r="A1598" s="70">
        <f t="shared" si="33"/>
        <v>1579</v>
      </c>
      <c r="B1598" s="170">
        <v>7342437.6228742748</v>
      </c>
      <c r="U1598" s="145">
        <v>1578</v>
      </c>
      <c r="V1598" s="145">
        <v>13731171.900779765</v>
      </c>
    </row>
    <row r="1599" spans="1:22" x14ac:dyDescent="0.35">
      <c r="A1599" s="70">
        <f t="shared" si="33"/>
        <v>1580</v>
      </c>
      <c r="B1599" s="170">
        <v>7342437.6228742748</v>
      </c>
      <c r="U1599" s="145">
        <v>1579</v>
      </c>
      <c r="V1599" s="145">
        <v>-40141590.43233645</v>
      </c>
    </row>
    <row r="1600" spans="1:22" x14ac:dyDescent="0.35">
      <c r="A1600" s="70">
        <f t="shared" si="33"/>
        <v>1581</v>
      </c>
      <c r="B1600" s="170">
        <v>7342437.6228742748</v>
      </c>
      <c r="U1600" s="145">
        <v>1580</v>
      </c>
      <c r="V1600" s="145">
        <v>-42879296.065749869</v>
      </c>
    </row>
    <row r="1601" spans="1:22" x14ac:dyDescent="0.35">
      <c r="A1601" s="70">
        <f t="shared" si="33"/>
        <v>1582</v>
      </c>
      <c r="B1601" s="170">
        <v>7342437.6228742748</v>
      </c>
      <c r="U1601" s="145">
        <v>1581</v>
      </c>
      <c r="V1601" s="145">
        <v>6386505.479544688</v>
      </c>
    </row>
    <row r="1602" spans="1:22" x14ac:dyDescent="0.35">
      <c r="A1602" s="70">
        <f t="shared" si="33"/>
        <v>1583</v>
      </c>
      <c r="B1602" s="170">
        <v>7342437.6228742748</v>
      </c>
      <c r="U1602" s="145">
        <v>1582</v>
      </c>
      <c r="V1602" s="145">
        <v>8201314.1986579783</v>
      </c>
    </row>
    <row r="1603" spans="1:22" x14ac:dyDescent="0.35">
      <c r="A1603" s="70">
        <f t="shared" si="33"/>
        <v>1584</v>
      </c>
      <c r="B1603" s="170">
        <v>7342437.6228742748</v>
      </c>
      <c r="U1603" s="145">
        <v>1583</v>
      </c>
      <c r="V1603" s="145">
        <v>3245343.6067346707</v>
      </c>
    </row>
    <row r="1604" spans="1:22" x14ac:dyDescent="0.35">
      <c r="A1604" s="70">
        <f t="shared" si="33"/>
        <v>1585</v>
      </c>
      <c r="B1604" s="170">
        <v>7342437.6228742748</v>
      </c>
      <c r="U1604" s="145">
        <v>1584</v>
      </c>
      <c r="V1604" s="145">
        <v>22868926.319988884</v>
      </c>
    </row>
    <row r="1605" spans="1:22" x14ac:dyDescent="0.35">
      <c r="A1605" s="70">
        <f t="shared" si="33"/>
        <v>1586</v>
      </c>
      <c r="B1605" s="170">
        <v>7342437.6228742748</v>
      </c>
      <c r="U1605" s="145">
        <v>1585</v>
      </c>
      <c r="V1605" s="145">
        <v>16618545.841968477</v>
      </c>
    </row>
    <row r="1606" spans="1:22" x14ac:dyDescent="0.35">
      <c r="A1606" s="70">
        <f t="shared" si="33"/>
        <v>1587</v>
      </c>
      <c r="B1606" s="170">
        <v>7342437.6228742748</v>
      </c>
      <c r="U1606" s="145">
        <v>1586</v>
      </c>
      <c r="V1606" s="145">
        <v>12973822.494227462</v>
      </c>
    </row>
    <row r="1607" spans="1:22" x14ac:dyDescent="0.35">
      <c r="A1607" s="70">
        <f t="shared" si="33"/>
        <v>1588</v>
      </c>
      <c r="B1607" s="170">
        <v>7342437.6228742748</v>
      </c>
      <c r="U1607" s="145">
        <v>1587</v>
      </c>
      <c r="V1607" s="145">
        <v>-1221446.388823919</v>
      </c>
    </row>
    <row r="1608" spans="1:22" x14ac:dyDescent="0.35">
      <c r="A1608" s="70">
        <f t="shared" si="33"/>
        <v>1589</v>
      </c>
      <c r="B1608" s="170">
        <v>7342437.6228742748</v>
      </c>
      <c r="U1608" s="145">
        <v>1588</v>
      </c>
      <c r="V1608" s="145">
        <v>35714979.24239178</v>
      </c>
    </row>
    <row r="1609" spans="1:22" x14ac:dyDescent="0.35">
      <c r="A1609" s="70">
        <f t="shared" si="33"/>
        <v>1590</v>
      </c>
      <c r="B1609" s="170">
        <v>7342437.6228742748</v>
      </c>
      <c r="U1609" s="145">
        <v>1589</v>
      </c>
      <c r="V1609" s="145">
        <v>-15221310.03562171</v>
      </c>
    </row>
    <row r="1610" spans="1:22" x14ac:dyDescent="0.35">
      <c r="A1610" s="70">
        <f t="shared" si="33"/>
        <v>1591</v>
      </c>
      <c r="B1610" s="170">
        <v>7342437.6228742748</v>
      </c>
      <c r="U1610" s="145">
        <v>1590</v>
      </c>
      <c r="V1610" s="145">
        <v>-12937558.68283917</v>
      </c>
    </row>
    <row r="1611" spans="1:22" x14ac:dyDescent="0.35">
      <c r="A1611" s="70">
        <f t="shared" si="33"/>
        <v>1592</v>
      </c>
      <c r="B1611" s="170">
        <v>7342437.6228742748</v>
      </c>
      <c r="U1611" s="145">
        <v>1591</v>
      </c>
      <c r="V1611" s="145">
        <v>-33052060.66595947</v>
      </c>
    </row>
    <row r="1612" spans="1:22" x14ac:dyDescent="0.35">
      <c r="A1612" s="70">
        <f t="shared" si="33"/>
        <v>1593</v>
      </c>
      <c r="B1612" s="170">
        <v>7342437.6228742748</v>
      </c>
      <c r="U1612" s="145">
        <v>1592</v>
      </c>
      <c r="V1612" s="145">
        <v>-21637938.731830984</v>
      </c>
    </row>
    <row r="1613" spans="1:22" x14ac:dyDescent="0.35">
      <c r="A1613" s="70">
        <f t="shared" si="33"/>
        <v>1594</v>
      </c>
      <c r="B1613" s="170">
        <v>7342437.6228742748</v>
      </c>
      <c r="U1613" s="145">
        <v>1593</v>
      </c>
      <c r="V1613" s="145">
        <v>-24705427.895990781</v>
      </c>
    </row>
    <row r="1614" spans="1:22" x14ac:dyDescent="0.35">
      <c r="A1614" s="70">
        <f t="shared" si="33"/>
        <v>1595</v>
      </c>
      <c r="B1614" s="170">
        <v>7342437.6228742748</v>
      </c>
      <c r="U1614" s="145">
        <v>1594</v>
      </c>
      <c r="V1614" s="145">
        <v>-4990065.5418843292</v>
      </c>
    </row>
    <row r="1615" spans="1:22" x14ac:dyDescent="0.35">
      <c r="A1615" s="70">
        <f t="shared" si="33"/>
        <v>1596</v>
      </c>
      <c r="B1615" s="170">
        <v>7342437.6228742748</v>
      </c>
      <c r="U1615" s="145">
        <v>1595</v>
      </c>
      <c r="V1615" s="145">
        <v>-31577879.836396225</v>
      </c>
    </row>
    <row r="1616" spans="1:22" x14ac:dyDescent="0.35">
      <c r="A1616" s="70">
        <f t="shared" si="33"/>
        <v>1597</v>
      </c>
      <c r="B1616" s="170">
        <v>7342437.6228742748</v>
      </c>
      <c r="U1616" s="145">
        <v>1596</v>
      </c>
      <c r="V1616" s="145">
        <v>-11750479.735391099</v>
      </c>
    </row>
    <row r="1617" spans="1:22" x14ac:dyDescent="0.35">
      <c r="A1617" s="70">
        <f t="shared" si="33"/>
        <v>1598</v>
      </c>
      <c r="B1617" s="170">
        <v>7342437.6228742748</v>
      </c>
      <c r="U1617" s="145">
        <v>1597</v>
      </c>
      <c r="V1617" s="145">
        <v>11815595.416266616</v>
      </c>
    </row>
    <row r="1618" spans="1:22" x14ac:dyDescent="0.35">
      <c r="A1618" s="70">
        <f t="shared" si="33"/>
        <v>1599</v>
      </c>
      <c r="B1618" s="170">
        <v>7342437.6228742748</v>
      </c>
      <c r="U1618" s="145">
        <v>1598</v>
      </c>
      <c r="V1618" s="145">
        <v>24406587.866171662</v>
      </c>
    </row>
    <row r="1619" spans="1:22" x14ac:dyDescent="0.35">
      <c r="A1619" s="70">
        <f t="shared" si="33"/>
        <v>1600</v>
      </c>
      <c r="B1619" s="170">
        <v>7342437.6228742748</v>
      </c>
      <c r="U1619" s="145">
        <v>1599</v>
      </c>
      <c r="V1619" s="145">
        <v>8773876.8245609887</v>
      </c>
    </row>
    <row r="1620" spans="1:22" x14ac:dyDescent="0.35">
      <c r="A1620" s="70">
        <f t="shared" si="33"/>
        <v>1601</v>
      </c>
      <c r="B1620" s="170">
        <v>7342437.6228742748</v>
      </c>
      <c r="U1620" s="145">
        <v>1600</v>
      </c>
      <c r="V1620" s="145">
        <v>7978493.9942124188</v>
      </c>
    </row>
    <row r="1621" spans="1:22" x14ac:dyDescent="0.35">
      <c r="A1621" s="70">
        <f t="shared" si="33"/>
        <v>1602</v>
      </c>
      <c r="B1621" s="170">
        <v>7342437.6228742748</v>
      </c>
      <c r="U1621" s="145">
        <v>1601</v>
      </c>
      <c r="V1621" s="145">
        <v>-6787959.7906477787</v>
      </c>
    </row>
    <row r="1622" spans="1:22" x14ac:dyDescent="0.35">
      <c r="A1622" s="70">
        <f t="shared" ref="A1622:A1685" si="34">A1621+1</f>
        <v>1603</v>
      </c>
      <c r="B1622" s="170">
        <v>7342437.6228742748</v>
      </c>
      <c r="U1622" s="145">
        <v>1602</v>
      </c>
      <c r="V1622" s="145">
        <v>-10423178.952165619</v>
      </c>
    </row>
    <row r="1623" spans="1:22" x14ac:dyDescent="0.35">
      <c r="A1623" s="70">
        <f t="shared" si="34"/>
        <v>1604</v>
      </c>
      <c r="B1623" s="170">
        <v>7342437.6228742748</v>
      </c>
      <c r="U1623" s="145">
        <v>1603</v>
      </c>
      <c r="V1623" s="145">
        <v>-10989692.602333363</v>
      </c>
    </row>
    <row r="1624" spans="1:22" x14ac:dyDescent="0.35">
      <c r="A1624" s="70">
        <f t="shared" si="34"/>
        <v>1605</v>
      </c>
      <c r="B1624" s="170">
        <v>7342437.6228742748</v>
      </c>
      <c r="U1624" s="145">
        <v>1604</v>
      </c>
      <c r="V1624" s="145">
        <v>20231914.174378853</v>
      </c>
    </row>
    <row r="1625" spans="1:22" x14ac:dyDescent="0.35">
      <c r="A1625" s="70">
        <f t="shared" si="34"/>
        <v>1606</v>
      </c>
      <c r="B1625" s="170">
        <v>7342437.6228742748</v>
      </c>
      <c r="U1625" s="145">
        <v>1605</v>
      </c>
      <c r="V1625" s="145">
        <v>1864274.4093922786</v>
      </c>
    </row>
    <row r="1626" spans="1:22" x14ac:dyDescent="0.35">
      <c r="A1626" s="70">
        <f t="shared" si="34"/>
        <v>1607</v>
      </c>
      <c r="B1626" s="170">
        <v>7342437.6228742748</v>
      </c>
      <c r="U1626" s="145">
        <v>1606</v>
      </c>
      <c r="V1626" s="145">
        <v>19963847.416339952</v>
      </c>
    </row>
    <row r="1627" spans="1:22" x14ac:dyDescent="0.35">
      <c r="A1627" s="70">
        <f t="shared" si="34"/>
        <v>1608</v>
      </c>
      <c r="B1627" s="170">
        <v>7342437.6228742748</v>
      </c>
      <c r="U1627" s="145">
        <v>1607</v>
      </c>
      <c r="V1627" s="145">
        <v>-11018357.576630816</v>
      </c>
    </row>
    <row r="1628" spans="1:22" x14ac:dyDescent="0.35">
      <c r="A1628" s="70">
        <f t="shared" si="34"/>
        <v>1609</v>
      </c>
      <c r="B1628" s="170">
        <v>7342437.6228742748</v>
      </c>
      <c r="U1628" s="145">
        <v>1608</v>
      </c>
      <c r="V1628" s="145">
        <v>16361519.501430221</v>
      </c>
    </row>
    <row r="1629" spans="1:22" x14ac:dyDescent="0.35">
      <c r="A1629" s="70">
        <f t="shared" si="34"/>
        <v>1610</v>
      </c>
      <c r="B1629" s="170">
        <v>7342437.6228742748</v>
      </c>
      <c r="U1629" s="145">
        <v>1609</v>
      </c>
      <c r="V1629" s="145">
        <v>-22651653.568374373</v>
      </c>
    </row>
    <row r="1630" spans="1:22" x14ac:dyDescent="0.35">
      <c r="A1630" s="70">
        <f t="shared" si="34"/>
        <v>1611</v>
      </c>
      <c r="B1630" s="170">
        <v>7342437.6228742748</v>
      </c>
      <c r="U1630" s="145">
        <v>1610</v>
      </c>
      <c r="V1630" s="145">
        <v>10642352.067570563</v>
      </c>
    </row>
    <row r="1631" spans="1:22" x14ac:dyDescent="0.35">
      <c r="A1631" s="70">
        <f t="shared" si="34"/>
        <v>1612</v>
      </c>
      <c r="B1631" s="170">
        <v>7342437.6228742748</v>
      </c>
      <c r="U1631" s="145">
        <v>1611</v>
      </c>
      <c r="V1631" s="145">
        <v>37871942.873572528</v>
      </c>
    </row>
    <row r="1632" spans="1:22" x14ac:dyDescent="0.35">
      <c r="A1632" s="70">
        <f t="shared" si="34"/>
        <v>1613</v>
      </c>
      <c r="B1632" s="170">
        <v>7342437.6228742748</v>
      </c>
      <c r="U1632" s="145">
        <v>1612</v>
      </c>
      <c r="V1632" s="145">
        <v>2478060.8462169059</v>
      </c>
    </row>
    <row r="1633" spans="1:22" x14ac:dyDescent="0.35">
      <c r="A1633" s="70">
        <f t="shared" si="34"/>
        <v>1614</v>
      </c>
      <c r="B1633" s="170">
        <v>7342437.6228742748</v>
      </c>
      <c r="U1633" s="145">
        <v>1613</v>
      </c>
      <c r="V1633" s="145">
        <v>-2939636.7993445694</v>
      </c>
    </row>
    <row r="1634" spans="1:22" x14ac:dyDescent="0.35">
      <c r="A1634" s="70">
        <f t="shared" si="34"/>
        <v>1615</v>
      </c>
      <c r="B1634" s="170">
        <v>7342437.6228742748</v>
      </c>
      <c r="U1634" s="145">
        <v>1614</v>
      </c>
      <c r="V1634" s="145">
        <v>28898528.598872684</v>
      </c>
    </row>
    <row r="1635" spans="1:22" x14ac:dyDescent="0.35">
      <c r="A1635" s="70">
        <f t="shared" si="34"/>
        <v>1616</v>
      </c>
      <c r="B1635" s="170">
        <v>7342437.6228742748</v>
      </c>
      <c r="U1635" s="145">
        <v>1615</v>
      </c>
      <c r="V1635" s="145">
        <v>11791169.70683711</v>
      </c>
    </row>
    <row r="1636" spans="1:22" x14ac:dyDescent="0.35">
      <c r="A1636" s="70">
        <f t="shared" si="34"/>
        <v>1617</v>
      </c>
      <c r="B1636" s="170">
        <v>7342437.6228742748</v>
      </c>
      <c r="U1636" s="145">
        <v>1616</v>
      </c>
      <c r="V1636" s="145">
        <v>8479748.263691064</v>
      </c>
    </row>
    <row r="1637" spans="1:22" x14ac:dyDescent="0.35">
      <c r="A1637" s="70">
        <f t="shared" si="34"/>
        <v>1618</v>
      </c>
      <c r="B1637" s="170">
        <v>7342437.6228742748</v>
      </c>
      <c r="U1637" s="145">
        <v>1617</v>
      </c>
      <c r="V1637" s="145">
        <v>18025727.269483015</v>
      </c>
    </row>
    <row r="1638" spans="1:22" x14ac:dyDescent="0.35">
      <c r="A1638" s="70">
        <f t="shared" si="34"/>
        <v>1619</v>
      </c>
      <c r="B1638" s="170">
        <v>7342437.6228742748</v>
      </c>
      <c r="U1638" s="145">
        <v>1618</v>
      </c>
      <c r="V1638" s="145">
        <v>1382499.547530666</v>
      </c>
    </row>
    <row r="1639" spans="1:22" x14ac:dyDescent="0.35">
      <c r="A1639" s="70">
        <f t="shared" si="34"/>
        <v>1620</v>
      </c>
      <c r="B1639" s="170">
        <v>7342437.6228742748</v>
      </c>
      <c r="U1639" s="145">
        <v>1619</v>
      </c>
      <c r="V1639" s="145">
        <v>3730238.5618515909</v>
      </c>
    </row>
    <row r="1640" spans="1:22" x14ac:dyDescent="0.35">
      <c r="A1640" s="70">
        <f t="shared" si="34"/>
        <v>1621</v>
      </c>
      <c r="B1640" s="170">
        <v>7342437.6228742748</v>
      </c>
      <c r="U1640" s="145">
        <v>1620</v>
      </c>
      <c r="V1640" s="145">
        <v>-7879077.2683974914</v>
      </c>
    </row>
    <row r="1641" spans="1:22" x14ac:dyDescent="0.35">
      <c r="A1641" s="70">
        <f t="shared" si="34"/>
        <v>1622</v>
      </c>
      <c r="B1641" s="170">
        <v>7342437.6228742748</v>
      </c>
      <c r="U1641" s="145">
        <v>1621</v>
      </c>
      <c r="V1641" s="145">
        <v>30190832.43733789</v>
      </c>
    </row>
    <row r="1642" spans="1:22" x14ac:dyDescent="0.35">
      <c r="A1642" s="70">
        <f t="shared" si="34"/>
        <v>1623</v>
      </c>
      <c r="B1642" s="170">
        <v>7342437.6228742748</v>
      </c>
      <c r="U1642" s="145">
        <v>1622</v>
      </c>
      <c r="V1642" s="145">
        <v>19881737.616648909</v>
      </c>
    </row>
    <row r="1643" spans="1:22" x14ac:dyDescent="0.35">
      <c r="A1643" s="70">
        <f t="shared" si="34"/>
        <v>1624</v>
      </c>
      <c r="B1643" s="170">
        <v>7342437.6228742748</v>
      </c>
      <c r="U1643" s="145">
        <v>1623</v>
      </c>
      <c r="V1643" s="145">
        <v>1687367.1382804438</v>
      </c>
    </row>
    <row r="1644" spans="1:22" x14ac:dyDescent="0.35">
      <c r="A1644" s="70">
        <f t="shared" si="34"/>
        <v>1625</v>
      </c>
      <c r="B1644" s="170">
        <v>7342437.6228742748</v>
      </c>
      <c r="U1644" s="145">
        <v>1624</v>
      </c>
      <c r="V1644" s="145">
        <v>-10030833.951863173</v>
      </c>
    </row>
    <row r="1645" spans="1:22" x14ac:dyDescent="0.35">
      <c r="A1645" s="70">
        <f t="shared" si="34"/>
        <v>1626</v>
      </c>
      <c r="B1645" s="170">
        <v>7342437.6228742748</v>
      </c>
      <c r="U1645" s="145">
        <v>1625</v>
      </c>
      <c r="V1645" s="145">
        <v>21041348.508730143</v>
      </c>
    </row>
    <row r="1646" spans="1:22" x14ac:dyDescent="0.35">
      <c r="A1646" s="70">
        <f t="shared" si="34"/>
        <v>1627</v>
      </c>
      <c r="B1646" s="170">
        <v>7342437.6228742748</v>
      </c>
      <c r="U1646" s="145">
        <v>1626</v>
      </c>
      <c r="V1646" s="145">
        <v>20094121.643570457</v>
      </c>
    </row>
    <row r="1647" spans="1:22" x14ac:dyDescent="0.35">
      <c r="A1647" s="70">
        <f t="shared" si="34"/>
        <v>1628</v>
      </c>
      <c r="B1647" s="170">
        <v>7342437.6228742748</v>
      </c>
      <c r="U1647" s="145">
        <v>1627</v>
      </c>
      <c r="V1647" s="145">
        <v>16394109.236049857</v>
      </c>
    </row>
    <row r="1648" spans="1:22" x14ac:dyDescent="0.35">
      <c r="A1648" s="70">
        <f t="shared" si="34"/>
        <v>1629</v>
      </c>
      <c r="B1648" s="170">
        <v>7342437.6228742748</v>
      </c>
      <c r="U1648" s="145">
        <v>1628</v>
      </c>
      <c r="V1648" s="145">
        <v>10398972.430161186</v>
      </c>
    </row>
    <row r="1649" spans="1:22" x14ac:dyDescent="0.35">
      <c r="A1649" s="70">
        <f t="shared" si="34"/>
        <v>1630</v>
      </c>
      <c r="B1649" s="170">
        <v>7342437.6228742748</v>
      </c>
      <c r="U1649" s="145">
        <v>1629</v>
      </c>
      <c r="V1649" s="145">
        <v>-10250969.711400174</v>
      </c>
    </row>
    <row r="1650" spans="1:22" x14ac:dyDescent="0.35">
      <c r="A1650" s="70">
        <f t="shared" si="34"/>
        <v>1631</v>
      </c>
      <c r="B1650" s="170">
        <v>7342437.6228742748</v>
      </c>
      <c r="U1650" s="145">
        <v>1630</v>
      </c>
      <c r="V1650" s="145">
        <v>5152550.956933558</v>
      </c>
    </row>
    <row r="1651" spans="1:22" x14ac:dyDescent="0.35">
      <c r="A1651" s="70">
        <f t="shared" si="34"/>
        <v>1632</v>
      </c>
      <c r="B1651" s="170">
        <v>7342437.6228742748</v>
      </c>
      <c r="U1651" s="145">
        <v>1631</v>
      </c>
      <c r="V1651" s="145">
        <v>-26237582.98013936</v>
      </c>
    </row>
    <row r="1652" spans="1:22" x14ac:dyDescent="0.35">
      <c r="A1652" s="70">
        <f t="shared" si="34"/>
        <v>1633</v>
      </c>
      <c r="B1652" s="170">
        <v>7342437.6228742748</v>
      </c>
      <c r="U1652" s="145">
        <v>1632</v>
      </c>
      <c r="V1652" s="145">
        <v>12307386.069498692</v>
      </c>
    </row>
    <row r="1653" spans="1:22" x14ac:dyDescent="0.35">
      <c r="A1653" s="70">
        <f t="shared" si="34"/>
        <v>1634</v>
      </c>
      <c r="B1653" s="170">
        <v>7342437.6228742748</v>
      </c>
      <c r="U1653" s="145">
        <v>1633</v>
      </c>
      <c r="V1653" s="145">
        <v>3480314.3489155211</v>
      </c>
    </row>
    <row r="1654" spans="1:22" x14ac:dyDescent="0.35">
      <c r="A1654" s="70">
        <f t="shared" si="34"/>
        <v>1635</v>
      </c>
      <c r="B1654" s="170">
        <v>7342437.6228742748</v>
      </c>
      <c r="U1654" s="145">
        <v>1634</v>
      </c>
      <c r="V1654" s="145">
        <v>-6397423.907035768</v>
      </c>
    </row>
    <row r="1655" spans="1:22" x14ac:dyDescent="0.35">
      <c r="A1655" s="70">
        <f t="shared" si="34"/>
        <v>1636</v>
      </c>
      <c r="B1655" s="170">
        <v>7342437.6228742748</v>
      </c>
      <c r="U1655" s="145">
        <v>1635</v>
      </c>
      <c r="V1655" s="145">
        <v>-2513043.7849936374</v>
      </c>
    </row>
    <row r="1656" spans="1:22" x14ac:dyDescent="0.35">
      <c r="A1656" s="70">
        <f t="shared" si="34"/>
        <v>1637</v>
      </c>
      <c r="B1656" s="170">
        <v>7342437.6228742748</v>
      </c>
      <c r="U1656" s="145">
        <v>1636</v>
      </c>
      <c r="V1656" s="145">
        <v>-2907199.653850317</v>
      </c>
    </row>
    <row r="1657" spans="1:22" x14ac:dyDescent="0.35">
      <c r="A1657" s="70">
        <f t="shared" si="34"/>
        <v>1638</v>
      </c>
      <c r="B1657" s="170">
        <v>7342437.6228742748</v>
      </c>
      <c r="U1657" s="145">
        <v>1637</v>
      </c>
      <c r="V1657" s="145">
        <v>-9679876.7001322825</v>
      </c>
    </row>
    <row r="1658" spans="1:22" x14ac:dyDescent="0.35">
      <c r="A1658" s="70">
        <f t="shared" si="34"/>
        <v>1639</v>
      </c>
      <c r="B1658" s="170">
        <v>7342437.6228742748</v>
      </c>
      <c r="U1658" s="145">
        <v>1638</v>
      </c>
      <c r="V1658" s="145">
        <v>12778512.399342567</v>
      </c>
    </row>
    <row r="1659" spans="1:22" x14ac:dyDescent="0.35">
      <c r="A1659" s="70">
        <f t="shared" si="34"/>
        <v>1640</v>
      </c>
      <c r="B1659" s="170">
        <v>7342437.6228742748</v>
      </c>
      <c r="U1659" s="145">
        <v>1639</v>
      </c>
      <c r="V1659" s="145">
        <v>9491807.4702181071</v>
      </c>
    </row>
    <row r="1660" spans="1:22" x14ac:dyDescent="0.35">
      <c r="A1660" s="70">
        <f t="shared" si="34"/>
        <v>1641</v>
      </c>
      <c r="B1660" s="170">
        <v>7342437.6228742748</v>
      </c>
      <c r="U1660" s="145">
        <v>1640</v>
      </c>
      <c r="V1660" s="145">
        <v>-35864081.842336029</v>
      </c>
    </row>
    <row r="1661" spans="1:22" x14ac:dyDescent="0.35">
      <c r="A1661" s="70">
        <f t="shared" si="34"/>
        <v>1642</v>
      </c>
      <c r="B1661" s="170">
        <v>7342437.6228742748</v>
      </c>
      <c r="U1661" s="145">
        <v>1641</v>
      </c>
      <c r="V1661" s="145">
        <v>-7451089.5586477425</v>
      </c>
    </row>
    <row r="1662" spans="1:22" x14ac:dyDescent="0.35">
      <c r="A1662" s="70">
        <f t="shared" si="34"/>
        <v>1643</v>
      </c>
      <c r="B1662" s="170">
        <v>7342437.6228742748</v>
      </c>
      <c r="U1662" s="145">
        <v>1642</v>
      </c>
      <c r="V1662" s="145">
        <v>-13945143.472479371</v>
      </c>
    </row>
    <row r="1663" spans="1:22" x14ac:dyDescent="0.35">
      <c r="A1663" s="70">
        <f t="shared" si="34"/>
        <v>1644</v>
      </c>
      <c r="B1663" s="170">
        <v>7342437.6228742748</v>
      </c>
      <c r="U1663" s="145">
        <v>1643</v>
      </c>
      <c r="V1663" s="145">
        <v>10841564.738461826</v>
      </c>
    </row>
    <row r="1664" spans="1:22" x14ac:dyDescent="0.35">
      <c r="A1664" s="70">
        <f t="shared" si="34"/>
        <v>1645</v>
      </c>
      <c r="B1664" s="170">
        <v>7342437.6228742748</v>
      </c>
      <c r="U1664" s="145">
        <v>1644</v>
      </c>
      <c r="V1664" s="145">
        <v>-10127067.472200166</v>
      </c>
    </row>
    <row r="1665" spans="1:22" x14ac:dyDescent="0.35">
      <c r="A1665" s="70">
        <f t="shared" si="34"/>
        <v>1646</v>
      </c>
      <c r="B1665" s="170">
        <v>7342437.6228742748</v>
      </c>
      <c r="U1665" s="145">
        <v>1645</v>
      </c>
      <c r="V1665" s="145">
        <v>6241203.2438794859</v>
      </c>
    </row>
    <row r="1666" spans="1:22" x14ac:dyDescent="0.35">
      <c r="A1666" s="70">
        <f t="shared" si="34"/>
        <v>1647</v>
      </c>
      <c r="B1666" s="170">
        <v>7342437.6228742748</v>
      </c>
      <c r="U1666" s="145">
        <v>1646</v>
      </c>
      <c r="V1666" s="145">
        <v>20096934.057769485</v>
      </c>
    </row>
    <row r="1667" spans="1:22" x14ac:dyDescent="0.35">
      <c r="A1667" s="70">
        <f t="shared" si="34"/>
        <v>1648</v>
      </c>
      <c r="B1667" s="170">
        <v>7342437.6228742748</v>
      </c>
      <c r="U1667" s="145">
        <v>1647</v>
      </c>
      <c r="V1667" s="145">
        <v>16894694.332581323</v>
      </c>
    </row>
    <row r="1668" spans="1:22" x14ac:dyDescent="0.35">
      <c r="A1668" s="70">
        <f t="shared" si="34"/>
        <v>1649</v>
      </c>
      <c r="B1668" s="170">
        <v>7342437.6228742748</v>
      </c>
      <c r="U1668" s="145">
        <v>1648</v>
      </c>
      <c r="V1668" s="145">
        <v>1227758.5216881484</v>
      </c>
    </row>
    <row r="1669" spans="1:22" x14ac:dyDescent="0.35">
      <c r="A1669" s="70">
        <f t="shared" si="34"/>
        <v>1650</v>
      </c>
      <c r="B1669" s="170">
        <v>7342437.6228742748</v>
      </c>
      <c r="U1669" s="145">
        <v>1649</v>
      </c>
      <c r="V1669" s="145">
        <v>6201164.484007448</v>
      </c>
    </row>
    <row r="1670" spans="1:22" x14ac:dyDescent="0.35">
      <c r="A1670" s="70">
        <f t="shared" si="34"/>
        <v>1651</v>
      </c>
      <c r="B1670" s="170">
        <v>7342437.6228742748</v>
      </c>
      <c r="U1670" s="145">
        <v>1650</v>
      </c>
      <c r="V1670" s="145">
        <v>-13770896.147116842</v>
      </c>
    </row>
    <row r="1671" spans="1:22" x14ac:dyDescent="0.35">
      <c r="A1671" s="70">
        <f t="shared" si="34"/>
        <v>1652</v>
      </c>
      <c r="B1671" s="170">
        <v>7342437.6228742748</v>
      </c>
      <c r="U1671" s="145">
        <v>1651</v>
      </c>
      <c r="V1671" s="145">
        <v>-20404454.987738892</v>
      </c>
    </row>
    <row r="1672" spans="1:22" x14ac:dyDescent="0.35">
      <c r="A1672" s="70">
        <f t="shared" si="34"/>
        <v>1653</v>
      </c>
      <c r="B1672" s="170">
        <v>7342437.6228742748</v>
      </c>
      <c r="U1672" s="145">
        <v>1652</v>
      </c>
      <c r="V1672" s="145">
        <v>9108307.4383348487</v>
      </c>
    </row>
    <row r="1673" spans="1:22" x14ac:dyDescent="0.35">
      <c r="A1673" s="70">
        <f t="shared" si="34"/>
        <v>1654</v>
      </c>
      <c r="B1673" s="170">
        <v>7342437.6228742748</v>
      </c>
      <c r="U1673" s="145">
        <v>1653</v>
      </c>
      <c r="V1673" s="145">
        <v>10758534.448840514</v>
      </c>
    </row>
    <row r="1674" spans="1:22" x14ac:dyDescent="0.35">
      <c r="A1674" s="70">
        <f t="shared" si="34"/>
        <v>1655</v>
      </c>
      <c r="B1674" s="170">
        <v>7342437.6228742748</v>
      </c>
      <c r="U1674" s="145">
        <v>1654</v>
      </c>
      <c r="V1674" s="145">
        <v>-30647160.490549494</v>
      </c>
    </row>
    <row r="1675" spans="1:22" x14ac:dyDescent="0.35">
      <c r="A1675" s="70">
        <f t="shared" si="34"/>
        <v>1656</v>
      </c>
      <c r="B1675" s="170">
        <v>7342437.6228742748</v>
      </c>
      <c r="U1675" s="145">
        <v>1655</v>
      </c>
      <c r="V1675" s="145">
        <v>10755951.647484042</v>
      </c>
    </row>
    <row r="1676" spans="1:22" x14ac:dyDescent="0.35">
      <c r="A1676" s="70">
        <f t="shared" si="34"/>
        <v>1657</v>
      </c>
      <c r="B1676" s="170">
        <v>7342437.6228742748</v>
      </c>
      <c r="U1676" s="145">
        <v>1656</v>
      </c>
      <c r="V1676" s="145">
        <v>21585043.390050083</v>
      </c>
    </row>
    <row r="1677" spans="1:22" x14ac:dyDescent="0.35">
      <c r="A1677" s="70">
        <f t="shared" si="34"/>
        <v>1658</v>
      </c>
      <c r="B1677" s="170">
        <v>7342437.6228742748</v>
      </c>
      <c r="U1677" s="145">
        <v>1657</v>
      </c>
      <c r="V1677" s="145">
        <v>-3282202.0375666842</v>
      </c>
    </row>
    <row r="1678" spans="1:22" x14ac:dyDescent="0.35">
      <c r="A1678" s="70">
        <f t="shared" si="34"/>
        <v>1659</v>
      </c>
      <c r="B1678" s="170">
        <v>7342437.6228742748</v>
      </c>
      <c r="U1678" s="145">
        <v>1658</v>
      </c>
      <c r="V1678" s="145">
        <v>-2252512.0101424716</v>
      </c>
    </row>
    <row r="1679" spans="1:22" x14ac:dyDescent="0.35">
      <c r="A1679" s="70">
        <f t="shared" si="34"/>
        <v>1660</v>
      </c>
      <c r="B1679" s="170">
        <v>7342437.6228742748</v>
      </c>
      <c r="U1679" s="145">
        <v>1659</v>
      </c>
      <c r="V1679" s="145">
        <v>-3940399.6462065019</v>
      </c>
    </row>
    <row r="1680" spans="1:22" x14ac:dyDescent="0.35">
      <c r="A1680" s="70">
        <f t="shared" si="34"/>
        <v>1661</v>
      </c>
      <c r="B1680" s="170">
        <v>7342437.6228742748</v>
      </c>
      <c r="U1680" s="145">
        <v>1660</v>
      </c>
      <c r="V1680" s="145">
        <v>31695826.024981078</v>
      </c>
    </row>
    <row r="1681" spans="1:22" x14ac:dyDescent="0.35">
      <c r="A1681" s="70">
        <f t="shared" si="34"/>
        <v>1662</v>
      </c>
      <c r="B1681" s="170">
        <v>7342437.6228742748</v>
      </c>
      <c r="U1681" s="145">
        <v>1661</v>
      </c>
      <c r="V1681" s="145">
        <v>-8429966.5439828597</v>
      </c>
    </row>
    <row r="1682" spans="1:22" x14ac:dyDescent="0.35">
      <c r="A1682" s="70">
        <f t="shared" si="34"/>
        <v>1663</v>
      </c>
      <c r="B1682" s="170">
        <v>7342437.6228742748</v>
      </c>
      <c r="U1682" s="145">
        <v>1662</v>
      </c>
      <c r="V1682" s="145">
        <v>-24837379.783170655</v>
      </c>
    </row>
    <row r="1683" spans="1:22" x14ac:dyDescent="0.35">
      <c r="A1683" s="70">
        <f t="shared" si="34"/>
        <v>1664</v>
      </c>
      <c r="B1683" s="170">
        <v>7342437.6228742748</v>
      </c>
      <c r="U1683" s="145">
        <v>1663</v>
      </c>
      <c r="V1683" s="145">
        <v>-23872298.464453127</v>
      </c>
    </row>
    <row r="1684" spans="1:22" x14ac:dyDescent="0.35">
      <c r="A1684" s="70">
        <f t="shared" si="34"/>
        <v>1665</v>
      </c>
      <c r="B1684" s="170">
        <v>7342437.6228742748</v>
      </c>
      <c r="U1684" s="145">
        <v>1664</v>
      </c>
      <c r="V1684" s="145">
        <v>309964.81004376337</v>
      </c>
    </row>
    <row r="1685" spans="1:22" x14ac:dyDescent="0.35">
      <c r="A1685" s="70">
        <f t="shared" si="34"/>
        <v>1666</v>
      </c>
      <c r="B1685" s="170">
        <v>7342437.6228742748</v>
      </c>
      <c r="U1685" s="145">
        <v>1665</v>
      </c>
      <c r="V1685" s="145">
        <v>-7951987.9039712511</v>
      </c>
    </row>
    <row r="1686" spans="1:22" x14ac:dyDescent="0.35">
      <c r="A1686" s="70">
        <f t="shared" ref="A1686:A1749" si="35">A1685+1</f>
        <v>1667</v>
      </c>
      <c r="B1686" s="170">
        <v>7342437.6228742748</v>
      </c>
      <c r="U1686" s="145">
        <v>1666</v>
      </c>
      <c r="V1686" s="145">
        <v>-22182781.393973995</v>
      </c>
    </row>
    <row r="1687" spans="1:22" x14ac:dyDescent="0.35">
      <c r="A1687" s="70">
        <f t="shared" si="35"/>
        <v>1668</v>
      </c>
      <c r="B1687" s="170">
        <v>7342437.6228742748</v>
      </c>
      <c r="U1687" s="145">
        <v>1667</v>
      </c>
      <c r="V1687" s="145">
        <v>10517823.943056371</v>
      </c>
    </row>
    <row r="1688" spans="1:22" x14ac:dyDescent="0.35">
      <c r="A1688" s="70">
        <f t="shared" si="35"/>
        <v>1669</v>
      </c>
      <c r="B1688" s="170">
        <v>7342437.6228742748</v>
      </c>
      <c r="U1688" s="145">
        <v>1668</v>
      </c>
      <c r="V1688" s="145">
        <v>-17849333.526042752</v>
      </c>
    </row>
    <row r="1689" spans="1:22" x14ac:dyDescent="0.35">
      <c r="A1689" s="70">
        <f t="shared" si="35"/>
        <v>1670</v>
      </c>
      <c r="B1689" s="170">
        <v>7342437.6228742748</v>
      </c>
      <c r="U1689" s="145">
        <v>1669</v>
      </c>
      <c r="V1689" s="145">
        <v>-7279521.7364818864</v>
      </c>
    </row>
    <row r="1690" spans="1:22" x14ac:dyDescent="0.35">
      <c r="A1690" s="70">
        <f t="shared" si="35"/>
        <v>1671</v>
      </c>
      <c r="B1690" s="170">
        <v>7342437.6228742748</v>
      </c>
      <c r="U1690" s="145">
        <v>1670</v>
      </c>
      <c r="V1690" s="145">
        <v>34439614.956387289</v>
      </c>
    </row>
    <row r="1691" spans="1:22" x14ac:dyDescent="0.35">
      <c r="A1691" s="70">
        <f t="shared" si="35"/>
        <v>1672</v>
      </c>
      <c r="B1691" s="170">
        <v>7342437.6228742748</v>
      </c>
      <c r="U1691" s="145">
        <v>1671</v>
      </c>
      <c r="V1691" s="145">
        <v>-8340256.7891371269</v>
      </c>
    </row>
    <row r="1692" spans="1:22" x14ac:dyDescent="0.35">
      <c r="A1692" s="70">
        <f t="shared" si="35"/>
        <v>1673</v>
      </c>
      <c r="B1692" s="170">
        <v>7342437.6228742748</v>
      </c>
      <c r="U1692" s="145">
        <v>1672</v>
      </c>
      <c r="V1692" s="145">
        <v>18907094.909308787</v>
      </c>
    </row>
    <row r="1693" spans="1:22" x14ac:dyDescent="0.35">
      <c r="A1693" s="70">
        <f t="shared" si="35"/>
        <v>1674</v>
      </c>
      <c r="B1693" s="170">
        <v>7342437.6228742748</v>
      </c>
      <c r="U1693" s="145">
        <v>1673</v>
      </c>
      <c r="V1693" s="145">
        <v>-8071465.5430844445</v>
      </c>
    </row>
    <row r="1694" spans="1:22" x14ac:dyDescent="0.35">
      <c r="A1694" s="70">
        <f t="shared" si="35"/>
        <v>1675</v>
      </c>
      <c r="B1694" s="170">
        <v>7342437.6228742748</v>
      </c>
      <c r="U1694" s="145">
        <v>1674</v>
      </c>
      <c r="V1694" s="145">
        <v>1918870.5520682707</v>
      </c>
    </row>
    <row r="1695" spans="1:22" x14ac:dyDescent="0.35">
      <c r="A1695" s="70">
        <f t="shared" si="35"/>
        <v>1676</v>
      </c>
      <c r="B1695" s="170">
        <v>7342437.6228742748</v>
      </c>
      <c r="U1695" s="145">
        <v>1675</v>
      </c>
      <c r="V1695" s="145">
        <v>-23781066.468675599</v>
      </c>
    </row>
    <row r="1696" spans="1:22" x14ac:dyDescent="0.35">
      <c r="A1696" s="70">
        <f t="shared" si="35"/>
        <v>1677</v>
      </c>
      <c r="B1696" s="170">
        <v>7342437.6228742748</v>
      </c>
      <c r="U1696" s="145">
        <v>1676</v>
      </c>
      <c r="V1696" s="145">
        <v>-12201322.471048614</v>
      </c>
    </row>
    <row r="1697" spans="1:22" x14ac:dyDescent="0.35">
      <c r="A1697" s="70">
        <f t="shared" si="35"/>
        <v>1678</v>
      </c>
      <c r="B1697" s="170">
        <v>7342437.6228742748</v>
      </c>
      <c r="U1697" s="145">
        <v>1677</v>
      </c>
      <c r="V1697" s="145">
        <v>-25609120.390140109</v>
      </c>
    </row>
    <row r="1698" spans="1:22" x14ac:dyDescent="0.35">
      <c r="A1698" s="70">
        <f t="shared" si="35"/>
        <v>1679</v>
      </c>
      <c r="B1698" s="170">
        <v>7342437.6228742748</v>
      </c>
      <c r="U1698" s="145">
        <v>1678</v>
      </c>
      <c r="V1698" s="145">
        <v>-6075995.3535255548</v>
      </c>
    </row>
    <row r="1699" spans="1:22" x14ac:dyDescent="0.35">
      <c r="A1699" s="70">
        <f t="shared" si="35"/>
        <v>1680</v>
      </c>
      <c r="B1699" s="170">
        <v>7342437.6228742748</v>
      </c>
      <c r="U1699" s="145">
        <v>1679</v>
      </c>
      <c r="V1699" s="145">
        <v>-27443665.062342513</v>
      </c>
    </row>
    <row r="1700" spans="1:22" x14ac:dyDescent="0.35">
      <c r="A1700" s="70">
        <f t="shared" si="35"/>
        <v>1681</v>
      </c>
      <c r="B1700" s="170">
        <v>7342437.6228742748</v>
      </c>
      <c r="U1700" s="145">
        <v>1680</v>
      </c>
      <c r="V1700" s="145">
        <v>17117227.962434955</v>
      </c>
    </row>
    <row r="1701" spans="1:22" x14ac:dyDescent="0.35">
      <c r="A1701" s="70">
        <f t="shared" si="35"/>
        <v>1682</v>
      </c>
      <c r="B1701" s="170">
        <v>7342437.6228742748</v>
      </c>
      <c r="U1701" s="145">
        <v>1681</v>
      </c>
      <c r="V1701" s="145">
        <v>23326043.328917965</v>
      </c>
    </row>
    <row r="1702" spans="1:22" x14ac:dyDescent="0.35">
      <c r="A1702" s="70">
        <f t="shared" si="35"/>
        <v>1683</v>
      </c>
      <c r="B1702" s="170">
        <v>7342437.6228742748</v>
      </c>
      <c r="U1702" s="145">
        <v>1682</v>
      </c>
      <c r="V1702" s="145">
        <v>221070.09681835398</v>
      </c>
    </row>
    <row r="1703" spans="1:22" x14ac:dyDescent="0.35">
      <c r="A1703" s="70">
        <f t="shared" si="35"/>
        <v>1684</v>
      </c>
      <c r="B1703" s="170">
        <v>7342437.6228742748</v>
      </c>
      <c r="U1703" s="145">
        <v>1683</v>
      </c>
      <c r="V1703" s="145">
        <v>-5537407.056256</v>
      </c>
    </row>
    <row r="1704" spans="1:22" x14ac:dyDescent="0.35">
      <c r="A1704" s="70">
        <f t="shared" si="35"/>
        <v>1685</v>
      </c>
      <c r="B1704" s="170">
        <v>7342437.6228742748</v>
      </c>
      <c r="U1704" s="145">
        <v>1684</v>
      </c>
      <c r="V1704" s="145">
        <v>2166607.7996844389</v>
      </c>
    </row>
    <row r="1705" spans="1:22" x14ac:dyDescent="0.35">
      <c r="A1705" s="70">
        <f t="shared" si="35"/>
        <v>1686</v>
      </c>
      <c r="B1705" s="170">
        <v>7342437.6228742748</v>
      </c>
      <c r="U1705" s="145">
        <v>1685</v>
      </c>
      <c r="V1705" s="145">
        <v>15857872.871573266</v>
      </c>
    </row>
    <row r="1706" spans="1:22" x14ac:dyDescent="0.35">
      <c r="A1706" s="70">
        <f t="shared" si="35"/>
        <v>1687</v>
      </c>
      <c r="B1706" s="170">
        <v>7342437.6228742748</v>
      </c>
      <c r="U1706" s="145">
        <v>1686</v>
      </c>
      <c r="V1706" s="145">
        <v>4033972.265594203</v>
      </c>
    </row>
    <row r="1707" spans="1:22" x14ac:dyDescent="0.35">
      <c r="A1707" s="70">
        <f t="shared" si="35"/>
        <v>1688</v>
      </c>
      <c r="B1707" s="170">
        <v>7342437.6228742748</v>
      </c>
      <c r="U1707" s="145">
        <v>1687</v>
      </c>
      <c r="V1707" s="145">
        <v>-2982235.9015521705</v>
      </c>
    </row>
    <row r="1708" spans="1:22" x14ac:dyDescent="0.35">
      <c r="A1708" s="70">
        <f t="shared" si="35"/>
        <v>1689</v>
      </c>
      <c r="B1708" s="170">
        <v>7342437.6228742748</v>
      </c>
      <c r="U1708" s="145">
        <v>1688</v>
      </c>
      <c r="V1708" s="145">
        <v>-9397903.6399253923</v>
      </c>
    </row>
    <row r="1709" spans="1:22" x14ac:dyDescent="0.35">
      <c r="A1709" s="70">
        <f t="shared" si="35"/>
        <v>1690</v>
      </c>
      <c r="B1709" s="170">
        <v>7342437.6228742748</v>
      </c>
      <c r="U1709" s="145">
        <v>1689</v>
      </c>
      <c r="V1709" s="145">
        <v>16883985.265913084</v>
      </c>
    </row>
    <row r="1710" spans="1:22" x14ac:dyDescent="0.35">
      <c r="A1710" s="70">
        <f t="shared" si="35"/>
        <v>1691</v>
      </c>
      <c r="B1710" s="170">
        <v>7342437.6228742748</v>
      </c>
      <c r="U1710" s="145">
        <v>1690</v>
      </c>
      <c r="V1710" s="145">
        <v>-409494.43457138538</v>
      </c>
    </row>
    <row r="1711" spans="1:22" x14ac:dyDescent="0.35">
      <c r="A1711" s="70">
        <f t="shared" si="35"/>
        <v>1692</v>
      </c>
      <c r="B1711" s="170">
        <v>7342437.6228742748</v>
      </c>
      <c r="U1711" s="145">
        <v>1691</v>
      </c>
      <c r="V1711" s="145">
        <v>10545762.806806538</v>
      </c>
    </row>
    <row r="1712" spans="1:22" x14ac:dyDescent="0.35">
      <c r="A1712" s="70">
        <f t="shared" si="35"/>
        <v>1693</v>
      </c>
      <c r="B1712" s="170">
        <v>7342437.6228742748</v>
      </c>
      <c r="U1712" s="145">
        <v>1692</v>
      </c>
      <c r="V1712" s="145">
        <v>14540494.485478163</v>
      </c>
    </row>
    <row r="1713" spans="1:22" x14ac:dyDescent="0.35">
      <c r="A1713" s="70">
        <f t="shared" si="35"/>
        <v>1694</v>
      </c>
      <c r="B1713" s="170">
        <v>7342437.6228742748</v>
      </c>
      <c r="U1713" s="145">
        <v>1693</v>
      </c>
      <c r="V1713" s="145">
        <v>2711999.8072753809</v>
      </c>
    </row>
    <row r="1714" spans="1:22" x14ac:dyDescent="0.35">
      <c r="A1714" s="70">
        <f t="shared" si="35"/>
        <v>1695</v>
      </c>
      <c r="B1714" s="170">
        <v>7342437.6228742748</v>
      </c>
      <c r="U1714" s="145">
        <v>1694</v>
      </c>
      <c r="V1714" s="145">
        <v>-23720703.634359818</v>
      </c>
    </row>
    <row r="1715" spans="1:22" x14ac:dyDescent="0.35">
      <c r="A1715" s="70">
        <f t="shared" si="35"/>
        <v>1696</v>
      </c>
      <c r="B1715" s="170">
        <v>7342437.6228742748</v>
      </c>
      <c r="U1715" s="145">
        <v>1695</v>
      </c>
      <c r="V1715" s="145">
        <v>-9165611.2846852951</v>
      </c>
    </row>
    <row r="1716" spans="1:22" x14ac:dyDescent="0.35">
      <c r="A1716" s="70">
        <f t="shared" si="35"/>
        <v>1697</v>
      </c>
      <c r="B1716" s="170">
        <v>7342437.6228742748</v>
      </c>
      <c r="U1716" s="145">
        <v>1696</v>
      </c>
      <c r="V1716" s="145">
        <v>-5516460.381836798</v>
      </c>
    </row>
    <row r="1717" spans="1:22" x14ac:dyDescent="0.35">
      <c r="A1717" s="70">
        <f t="shared" si="35"/>
        <v>1698</v>
      </c>
      <c r="B1717" s="170">
        <v>7342437.6228742748</v>
      </c>
      <c r="U1717" s="145">
        <v>1697</v>
      </c>
      <c r="V1717" s="145">
        <v>18261277.094583914</v>
      </c>
    </row>
    <row r="1718" spans="1:22" x14ac:dyDescent="0.35">
      <c r="A1718" s="70">
        <f t="shared" si="35"/>
        <v>1699</v>
      </c>
      <c r="B1718" s="170">
        <v>7342437.6228742748</v>
      </c>
      <c r="U1718" s="145">
        <v>1698</v>
      </c>
      <c r="V1718" s="145">
        <v>-8197279.7749200054</v>
      </c>
    </row>
    <row r="1719" spans="1:22" x14ac:dyDescent="0.35">
      <c r="A1719" s="70">
        <f t="shared" si="35"/>
        <v>1700</v>
      </c>
      <c r="B1719" s="170">
        <v>7342437.6228742748</v>
      </c>
      <c r="U1719" s="145">
        <v>1699</v>
      </c>
      <c r="V1719" s="145">
        <v>13364486.431282036</v>
      </c>
    </row>
    <row r="1720" spans="1:22" x14ac:dyDescent="0.35">
      <c r="A1720" s="70">
        <f t="shared" si="35"/>
        <v>1701</v>
      </c>
      <c r="B1720" s="170">
        <v>7342437.6228742748</v>
      </c>
      <c r="U1720" s="145">
        <v>1700</v>
      </c>
      <c r="V1720" s="145">
        <v>-2488928.4940452445</v>
      </c>
    </row>
    <row r="1721" spans="1:22" x14ac:dyDescent="0.35">
      <c r="A1721" s="70">
        <f t="shared" si="35"/>
        <v>1702</v>
      </c>
      <c r="B1721" s="170">
        <v>7342437.6228742748</v>
      </c>
      <c r="U1721" s="145">
        <v>1701</v>
      </c>
      <c r="V1721" s="145">
        <v>-7547168.9493799377</v>
      </c>
    </row>
    <row r="1722" spans="1:22" x14ac:dyDescent="0.35">
      <c r="A1722" s="70">
        <f t="shared" si="35"/>
        <v>1703</v>
      </c>
      <c r="B1722" s="170">
        <v>7342437.6228742748</v>
      </c>
      <c r="U1722" s="145">
        <v>1702</v>
      </c>
      <c r="V1722" s="145">
        <v>13491650.984523278</v>
      </c>
    </row>
    <row r="1723" spans="1:22" x14ac:dyDescent="0.35">
      <c r="A1723" s="70">
        <f t="shared" si="35"/>
        <v>1704</v>
      </c>
      <c r="B1723" s="170">
        <v>7342437.6228742748</v>
      </c>
      <c r="U1723" s="145">
        <v>1703</v>
      </c>
      <c r="V1723" s="145">
        <v>35522100.869281642</v>
      </c>
    </row>
    <row r="1724" spans="1:22" x14ac:dyDescent="0.35">
      <c r="A1724" s="70">
        <f t="shared" si="35"/>
        <v>1705</v>
      </c>
      <c r="B1724" s="170">
        <v>7342437.6228742748</v>
      </c>
      <c r="U1724" s="145">
        <v>1704</v>
      </c>
      <c r="V1724" s="145">
        <v>-3081621.9010927379</v>
      </c>
    </row>
    <row r="1725" spans="1:22" x14ac:dyDescent="0.35">
      <c r="A1725" s="70">
        <f t="shared" si="35"/>
        <v>1706</v>
      </c>
      <c r="B1725" s="170">
        <v>7342437.6228742748</v>
      </c>
      <c r="U1725" s="145">
        <v>1705</v>
      </c>
      <c r="V1725" s="145">
        <v>136813.38391898572</v>
      </c>
    </row>
    <row r="1726" spans="1:22" x14ac:dyDescent="0.35">
      <c r="A1726" s="70">
        <f t="shared" si="35"/>
        <v>1707</v>
      </c>
      <c r="B1726" s="170">
        <v>7342437.6228742748</v>
      </c>
      <c r="U1726" s="145">
        <v>1706</v>
      </c>
      <c r="V1726" s="145">
        <v>6561713.0537615195</v>
      </c>
    </row>
    <row r="1727" spans="1:22" x14ac:dyDescent="0.35">
      <c r="A1727" s="70">
        <f t="shared" si="35"/>
        <v>1708</v>
      </c>
      <c r="B1727" s="170">
        <v>7342437.6228742748</v>
      </c>
      <c r="U1727" s="145">
        <v>1707</v>
      </c>
      <c r="V1727" s="145">
        <v>33998727.680981636</v>
      </c>
    </row>
    <row r="1728" spans="1:22" x14ac:dyDescent="0.35">
      <c r="A1728" s="70">
        <f t="shared" si="35"/>
        <v>1709</v>
      </c>
      <c r="B1728" s="170">
        <v>7342437.6228742748</v>
      </c>
      <c r="U1728" s="145">
        <v>1708</v>
      </c>
      <c r="V1728" s="145">
        <v>5015281.5529736243</v>
      </c>
    </row>
    <row r="1729" spans="1:22" x14ac:dyDescent="0.35">
      <c r="A1729" s="70">
        <f t="shared" si="35"/>
        <v>1710</v>
      </c>
      <c r="B1729" s="170">
        <v>7342437.6228742748</v>
      </c>
      <c r="U1729" s="145">
        <v>1709</v>
      </c>
      <c r="V1729" s="145">
        <v>-3948575.1928396337</v>
      </c>
    </row>
    <row r="1730" spans="1:22" x14ac:dyDescent="0.35">
      <c r="A1730" s="70">
        <f t="shared" si="35"/>
        <v>1711</v>
      </c>
      <c r="B1730" s="170">
        <v>7342437.6228742748</v>
      </c>
      <c r="U1730" s="145">
        <v>1710</v>
      </c>
      <c r="V1730" s="145">
        <v>-22584536.789225914</v>
      </c>
    </row>
    <row r="1731" spans="1:22" x14ac:dyDescent="0.35">
      <c r="A1731" s="70">
        <f t="shared" si="35"/>
        <v>1712</v>
      </c>
      <c r="B1731" s="170">
        <v>7342437.6228742748</v>
      </c>
      <c r="U1731" s="145">
        <v>1711</v>
      </c>
      <c r="V1731" s="145">
        <v>-8318798.9030182045</v>
      </c>
    </row>
    <row r="1732" spans="1:22" x14ac:dyDescent="0.35">
      <c r="A1732" s="70">
        <f t="shared" si="35"/>
        <v>1713</v>
      </c>
      <c r="B1732" s="170">
        <v>7342437.6228742748</v>
      </c>
      <c r="U1732" s="145">
        <v>1712</v>
      </c>
      <c r="V1732" s="145">
        <v>-15319875.394794596</v>
      </c>
    </row>
    <row r="1733" spans="1:22" x14ac:dyDescent="0.35">
      <c r="A1733" s="70">
        <f t="shared" si="35"/>
        <v>1714</v>
      </c>
      <c r="B1733" s="170">
        <v>7342437.6228742748</v>
      </c>
      <c r="U1733" s="145">
        <v>1713</v>
      </c>
      <c r="V1733" s="145">
        <v>-1849365.2838764116</v>
      </c>
    </row>
    <row r="1734" spans="1:22" x14ac:dyDescent="0.35">
      <c r="A1734" s="70">
        <f t="shared" si="35"/>
        <v>1715</v>
      </c>
      <c r="B1734" s="170">
        <v>7342437.6228742748</v>
      </c>
      <c r="U1734" s="145">
        <v>1714</v>
      </c>
      <c r="V1734" s="145">
        <v>-17780209.474579882</v>
      </c>
    </row>
    <row r="1735" spans="1:22" x14ac:dyDescent="0.35">
      <c r="A1735" s="70">
        <f t="shared" si="35"/>
        <v>1716</v>
      </c>
      <c r="B1735" s="170">
        <v>7342437.6228742748</v>
      </c>
      <c r="U1735" s="145">
        <v>1715</v>
      </c>
      <c r="V1735" s="145">
        <v>-3354380.0949688014</v>
      </c>
    </row>
    <row r="1736" spans="1:22" x14ac:dyDescent="0.35">
      <c r="A1736" s="70">
        <f t="shared" si="35"/>
        <v>1717</v>
      </c>
      <c r="B1736" s="170">
        <v>7342437.6228742748</v>
      </c>
      <c r="U1736" s="145">
        <v>1716</v>
      </c>
      <c r="V1736" s="145">
        <v>-12388159.916222021</v>
      </c>
    </row>
    <row r="1737" spans="1:22" x14ac:dyDescent="0.35">
      <c r="A1737" s="70">
        <f t="shared" si="35"/>
        <v>1718</v>
      </c>
      <c r="B1737" s="170">
        <v>7342437.6228742748</v>
      </c>
      <c r="U1737" s="145">
        <v>1717</v>
      </c>
      <c r="V1737" s="145">
        <v>2411503.651372321</v>
      </c>
    </row>
    <row r="1738" spans="1:22" x14ac:dyDescent="0.35">
      <c r="A1738" s="70">
        <f t="shared" si="35"/>
        <v>1719</v>
      </c>
      <c r="B1738" s="170">
        <v>7342437.6228742748</v>
      </c>
      <c r="U1738" s="145">
        <v>1718</v>
      </c>
      <c r="V1738" s="145">
        <v>-2855594.2305578589</v>
      </c>
    </row>
    <row r="1739" spans="1:22" x14ac:dyDescent="0.35">
      <c r="A1739" s="70">
        <f t="shared" si="35"/>
        <v>1720</v>
      </c>
      <c r="B1739" s="170">
        <v>7342437.6228742748</v>
      </c>
      <c r="U1739" s="145">
        <v>1719</v>
      </c>
      <c r="V1739" s="145">
        <v>34520291.294036612</v>
      </c>
    </row>
    <row r="1740" spans="1:22" x14ac:dyDescent="0.35">
      <c r="A1740" s="70">
        <f t="shared" si="35"/>
        <v>1721</v>
      </c>
      <c r="B1740" s="170">
        <v>7342437.6228742748</v>
      </c>
      <c r="U1740" s="145">
        <v>1720</v>
      </c>
      <c r="V1740" s="145">
        <v>-32175904.005859219</v>
      </c>
    </row>
    <row r="1741" spans="1:22" x14ac:dyDescent="0.35">
      <c r="A1741" s="70">
        <f t="shared" si="35"/>
        <v>1722</v>
      </c>
      <c r="B1741" s="170">
        <v>7342437.6228742748</v>
      </c>
      <c r="U1741" s="145">
        <v>1721</v>
      </c>
      <c r="V1741" s="145">
        <v>-6611271.4859689735</v>
      </c>
    </row>
    <row r="1742" spans="1:22" x14ac:dyDescent="0.35">
      <c r="A1742" s="70">
        <f t="shared" si="35"/>
        <v>1723</v>
      </c>
      <c r="B1742" s="170">
        <v>7342437.6228742748</v>
      </c>
      <c r="U1742" s="145">
        <v>1722</v>
      </c>
      <c r="V1742" s="145">
        <v>9702112.9655806199</v>
      </c>
    </row>
    <row r="1743" spans="1:22" x14ac:dyDescent="0.35">
      <c r="A1743" s="70">
        <f t="shared" si="35"/>
        <v>1724</v>
      </c>
      <c r="B1743" s="170">
        <v>7342437.6228742748</v>
      </c>
      <c r="U1743" s="145">
        <v>1723</v>
      </c>
      <c r="V1743" s="145">
        <v>34070111.565683655</v>
      </c>
    </row>
    <row r="1744" spans="1:22" x14ac:dyDescent="0.35">
      <c r="A1744" s="70">
        <f t="shared" si="35"/>
        <v>1725</v>
      </c>
      <c r="B1744" s="170">
        <v>7342437.6228742748</v>
      </c>
      <c r="U1744" s="145">
        <v>1724</v>
      </c>
      <c r="V1744" s="145">
        <v>-14840231.000134647</v>
      </c>
    </row>
    <row r="1745" spans="1:22" x14ac:dyDescent="0.35">
      <c r="A1745" s="70">
        <f t="shared" si="35"/>
        <v>1726</v>
      </c>
      <c r="B1745" s="170">
        <v>7342437.6228742748</v>
      </c>
      <c r="U1745" s="145">
        <v>1725</v>
      </c>
      <c r="V1745" s="145">
        <v>15650857.545839638</v>
      </c>
    </row>
    <row r="1746" spans="1:22" x14ac:dyDescent="0.35">
      <c r="A1746" s="70">
        <f t="shared" si="35"/>
        <v>1727</v>
      </c>
      <c r="B1746" s="170">
        <v>7342437.6228742748</v>
      </c>
      <c r="U1746" s="145">
        <v>1726</v>
      </c>
      <c r="V1746" s="145">
        <v>-378684.61194886267</v>
      </c>
    </row>
    <row r="1747" spans="1:22" x14ac:dyDescent="0.35">
      <c r="A1747" s="70">
        <f t="shared" si="35"/>
        <v>1728</v>
      </c>
      <c r="B1747" s="170">
        <v>7342437.6228742748</v>
      </c>
      <c r="U1747" s="145">
        <v>1727</v>
      </c>
      <c r="V1747" s="145">
        <v>18848832.671224568</v>
      </c>
    </row>
    <row r="1748" spans="1:22" x14ac:dyDescent="0.35">
      <c r="A1748" s="70">
        <f t="shared" si="35"/>
        <v>1729</v>
      </c>
      <c r="B1748" s="170">
        <v>7342437.6228742748</v>
      </c>
      <c r="U1748" s="145">
        <v>1728</v>
      </c>
      <c r="V1748" s="145">
        <v>-20909630.305582389</v>
      </c>
    </row>
    <row r="1749" spans="1:22" x14ac:dyDescent="0.35">
      <c r="A1749" s="70">
        <f t="shared" si="35"/>
        <v>1730</v>
      </c>
      <c r="B1749" s="170">
        <v>7342437.6228742748</v>
      </c>
      <c r="U1749" s="145">
        <v>1729</v>
      </c>
      <c r="V1749" s="145">
        <v>286659.98761881515</v>
      </c>
    </row>
    <row r="1750" spans="1:22" x14ac:dyDescent="0.35">
      <c r="A1750" s="70">
        <f t="shared" ref="A1750:A1813" si="36">A1749+1</f>
        <v>1731</v>
      </c>
      <c r="B1750" s="170">
        <v>7342437.6228742748</v>
      </c>
      <c r="U1750" s="145">
        <v>1730</v>
      </c>
      <c r="V1750" s="145">
        <v>-4002134.2896737233</v>
      </c>
    </row>
    <row r="1751" spans="1:22" x14ac:dyDescent="0.35">
      <c r="A1751" s="70">
        <f t="shared" si="36"/>
        <v>1732</v>
      </c>
      <c r="B1751" s="170">
        <v>7342437.6228742748</v>
      </c>
      <c r="U1751" s="145">
        <v>1731</v>
      </c>
      <c r="V1751" s="145">
        <v>22954959.780042671</v>
      </c>
    </row>
    <row r="1752" spans="1:22" x14ac:dyDescent="0.35">
      <c r="A1752" s="70">
        <f t="shared" si="36"/>
        <v>1733</v>
      </c>
      <c r="B1752" s="170">
        <v>7342437.6228742748</v>
      </c>
      <c r="U1752" s="145">
        <v>1732</v>
      </c>
      <c r="V1752" s="145">
        <v>-1363277.932802394</v>
      </c>
    </row>
    <row r="1753" spans="1:22" x14ac:dyDescent="0.35">
      <c r="A1753" s="70">
        <f t="shared" si="36"/>
        <v>1734</v>
      </c>
      <c r="B1753" s="170">
        <v>7342437.6228742748</v>
      </c>
      <c r="U1753" s="145">
        <v>1733</v>
      </c>
      <c r="V1753" s="145">
        <v>5769473.5683194995</v>
      </c>
    </row>
    <row r="1754" spans="1:22" x14ac:dyDescent="0.35">
      <c r="A1754" s="70">
        <f t="shared" si="36"/>
        <v>1735</v>
      </c>
      <c r="B1754" s="170">
        <v>7342437.6228742748</v>
      </c>
      <c r="U1754" s="145">
        <v>1734</v>
      </c>
      <c r="V1754" s="145">
        <v>37046745.644337855</v>
      </c>
    </row>
    <row r="1755" spans="1:22" x14ac:dyDescent="0.35">
      <c r="A1755" s="70">
        <f t="shared" si="36"/>
        <v>1736</v>
      </c>
      <c r="B1755" s="170">
        <v>7342437.6228742748</v>
      </c>
      <c r="U1755" s="145">
        <v>1735</v>
      </c>
      <c r="V1755" s="145">
        <v>5123421.1232360192</v>
      </c>
    </row>
    <row r="1756" spans="1:22" x14ac:dyDescent="0.35">
      <c r="A1756" s="70">
        <f t="shared" si="36"/>
        <v>1737</v>
      </c>
      <c r="B1756" s="170">
        <v>7342437.6228742748</v>
      </c>
      <c r="U1756" s="145">
        <v>1736</v>
      </c>
      <c r="V1756" s="145">
        <v>-26699968.489005566</v>
      </c>
    </row>
    <row r="1757" spans="1:22" x14ac:dyDescent="0.35">
      <c r="A1757" s="70">
        <f t="shared" si="36"/>
        <v>1738</v>
      </c>
      <c r="B1757" s="170">
        <v>7342437.6228742748</v>
      </c>
      <c r="U1757" s="145">
        <v>1737</v>
      </c>
      <c r="V1757" s="145">
        <v>-15458451.56782696</v>
      </c>
    </row>
    <row r="1758" spans="1:22" x14ac:dyDescent="0.35">
      <c r="A1758" s="70">
        <f t="shared" si="36"/>
        <v>1739</v>
      </c>
      <c r="B1758" s="170">
        <v>7342437.6228742748</v>
      </c>
      <c r="U1758" s="145">
        <v>1738</v>
      </c>
      <c r="V1758" s="145">
        <v>12021088.664249599</v>
      </c>
    </row>
    <row r="1759" spans="1:22" x14ac:dyDescent="0.35">
      <c r="A1759" s="70">
        <f t="shared" si="36"/>
        <v>1740</v>
      </c>
      <c r="B1759" s="170">
        <v>7342437.6228742748</v>
      </c>
      <c r="U1759" s="145">
        <v>1739</v>
      </c>
      <c r="V1759" s="145">
        <v>14076208.013332948</v>
      </c>
    </row>
    <row r="1760" spans="1:22" x14ac:dyDescent="0.35">
      <c r="A1760" s="70">
        <f t="shared" si="36"/>
        <v>1741</v>
      </c>
      <c r="B1760" s="170">
        <v>7342437.6228742748</v>
      </c>
      <c r="U1760" s="145">
        <v>1740</v>
      </c>
      <c r="V1760" s="145">
        <v>23895426.934079323</v>
      </c>
    </row>
    <row r="1761" spans="1:22" x14ac:dyDescent="0.35">
      <c r="A1761" s="70">
        <f t="shared" si="36"/>
        <v>1742</v>
      </c>
      <c r="B1761" s="170">
        <v>7342437.6228742748</v>
      </c>
      <c r="U1761" s="145">
        <v>1741</v>
      </c>
      <c r="V1761" s="145">
        <v>5358287.0632724911</v>
      </c>
    </row>
    <row r="1762" spans="1:22" x14ac:dyDescent="0.35">
      <c r="A1762" s="70">
        <f t="shared" si="36"/>
        <v>1743</v>
      </c>
      <c r="B1762" s="170">
        <v>7342437.6228742748</v>
      </c>
      <c r="U1762" s="145">
        <v>1742</v>
      </c>
      <c r="V1762" s="145">
        <v>-21628905.928719688</v>
      </c>
    </row>
    <row r="1763" spans="1:22" x14ac:dyDescent="0.35">
      <c r="A1763" s="70">
        <f t="shared" si="36"/>
        <v>1744</v>
      </c>
      <c r="B1763" s="170">
        <v>7342437.6228742748</v>
      </c>
      <c r="U1763" s="145">
        <v>1743</v>
      </c>
      <c r="V1763" s="145">
        <v>-7661812.5718490593</v>
      </c>
    </row>
    <row r="1764" spans="1:22" x14ac:dyDescent="0.35">
      <c r="A1764" s="70">
        <f t="shared" si="36"/>
        <v>1745</v>
      </c>
      <c r="B1764" s="170">
        <v>7342437.6228742748</v>
      </c>
      <c r="U1764" s="145">
        <v>1744</v>
      </c>
      <c r="V1764" s="145">
        <v>-11323842.356097097</v>
      </c>
    </row>
    <row r="1765" spans="1:22" x14ac:dyDescent="0.35">
      <c r="A1765" s="70">
        <f t="shared" si="36"/>
        <v>1746</v>
      </c>
      <c r="B1765" s="170">
        <v>7342437.6228742748</v>
      </c>
      <c r="U1765" s="145">
        <v>1745</v>
      </c>
      <c r="V1765" s="145">
        <v>-7504673.022850208</v>
      </c>
    </row>
    <row r="1766" spans="1:22" x14ac:dyDescent="0.35">
      <c r="A1766" s="70">
        <f t="shared" si="36"/>
        <v>1747</v>
      </c>
      <c r="B1766" s="170">
        <v>7342437.6228742748</v>
      </c>
      <c r="U1766" s="145">
        <v>1746</v>
      </c>
      <c r="V1766" s="145">
        <v>-4864329.2445604801</v>
      </c>
    </row>
    <row r="1767" spans="1:22" x14ac:dyDescent="0.35">
      <c r="A1767" s="70">
        <f t="shared" si="36"/>
        <v>1748</v>
      </c>
      <c r="B1767" s="170">
        <v>7342437.6228742748</v>
      </c>
      <c r="U1767" s="145">
        <v>1747</v>
      </c>
      <c r="V1767" s="145">
        <v>-19650703.536318135</v>
      </c>
    </row>
    <row r="1768" spans="1:22" x14ac:dyDescent="0.35">
      <c r="A1768" s="70">
        <f t="shared" si="36"/>
        <v>1749</v>
      </c>
      <c r="B1768" s="170">
        <v>7342437.6228742748</v>
      </c>
      <c r="U1768" s="145">
        <v>1748</v>
      </c>
      <c r="V1768" s="145">
        <v>-14940446.312731162</v>
      </c>
    </row>
    <row r="1769" spans="1:22" x14ac:dyDescent="0.35">
      <c r="A1769" s="70">
        <f t="shared" si="36"/>
        <v>1750</v>
      </c>
      <c r="B1769" s="170">
        <v>7342437.6228742748</v>
      </c>
      <c r="U1769" s="145">
        <v>1749</v>
      </c>
      <c r="V1769" s="145">
        <v>-16951649.255568501</v>
      </c>
    </row>
    <row r="1770" spans="1:22" x14ac:dyDescent="0.35">
      <c r="A1770" s="70">
        <f t="shared" si="36"/>
        <v>1751</v>
      </c>
      <c r="B1770" s="170">
        <v>7342437.6228742748</v>
      </c>
      <c r="U1770" s="145">
        <v>1750</v>
      </c>
      <c r="V1770" s="145">
        <v>-18330872.335293651</v>
      </c>
    </row>
    <row r="1771" spans="1:22" x14ac:dyDescent="0.35">
      <c r="A1771" s="70">
        <f t="shared" si="36"/>
        <v>1752</v>
      </c>
      <c r="B1771" s="170">
        <v>7342437.6228742748</v>
      </c>
      <c r="U1771" s="145">
        <v>1751</v>
      </c>
      <c r="V1771" s="145">
        <v>-5503557.8513163477</v>
      </c>
    </row>
    <row r="1772" spans="1:22" x14ac:dyDescent="0.35">
      <c r="A1772" s="70">
        <f t="shared" si="36"/>
        <v>1753</v>
      </c>
      <c r="B1772" s="170">
        <v>7342437.6228742748</v>
      </c>
      <c r="U1772" s="145">
        <v>1752</v>
      </c>
      <c r="V1772" s="145">
        <v>-29914208.372359525</v>
      </c>
    </row>
    <row r="1773" spans="1:22" x14ac:dyDescent="0.35">
      <c r="A1773" s="70">
        <f t="shared" si="36"/>
        <v>1754</v>
      </c>
      <c r="B1773" s="170">
        <v>7342437.6228742748</v>
      </c>
      <c r="U1773" s="145">
        <v>1753</v>
      </c>
      <c r="V1773" s="145">
        <v>-7919605.8624499235</v>
      </c>
    </row>
    <row r="1774" spans="1:22" x14ac:dyDescent="0.35">
      <c r="A1774" s="70">
        <f t="shared" si="36"/>
        <v>1755</v>
      </c>
      <c r="B1774" s="170">
        <v>7342437.6228742748</v>
      </c>
      <c r="U1774" s="145">
        <v>1754</v>
      </c>
      <c r="V1774" s="145">
        <v>13614508.032240979</v>
      </c>
    </row>
    <row r="1775" spans="1:22" x14ac:dyDescent="0.35">
      <c r="A1775" s="70">
        <f t="shared" si="36"/>
        <v>1756</v>
      </c>
      <c r="B1775" s="170">
        <v>7342437.6228742748</v>
      </c>
      <c r="U1775" s="145">
        <v>1755</v>
      </c>
      <c r="V1775" s="145">
        <v>-8584083.7143146582</v>
      </c>
    </row>
    <row r="1776" spans="1:22" x14ac:dyDescent="0.35">
      <c r="A1776" s="70">
        <f t="shared" si="36"/>
        <v>1757</v>
      </c>
      <c r="B1776" s="170">
        <v>7342437.6228742748</v>
      </c>
      <c r="U1776" s="145">
        <v>1756</v>
      </c>
      <c r="V1776" s="145">
        <v>22476857.107361242</v>
      </c>
    </row>
    <row r="1777" spans="1:22" x14ac:dyDescent="0.35">
      <c r="A1777" s="70">
        <f t="shared" si="36"/>
        <v>1758</v>
      </c>
      <c r="B1777" s="170">
        <v>7342437.6228742748</v>
      </c>
      <c r="U1777" s="145">
        <v>1757</v>
      </c>
      <c r="V1777" s="145">
        <v>11065287.021529112</v>
      </c>
    </row>
    <row r="1778" spans="1:22" x14ac:dyDescent="0.35">
      <c r="A1778" s="70">
        <f t="shared" si="36"/>
        <v>1759</v>
      </c>
      <c r="B1778" s="170">
        <v>7342437.6228742748</v>
      </c>
      <c r="U1778" s="145">
        <v>1758</v>
      </c>
      <c r="V1778" s="145">
        <v>3559413.5147369355</v>
      </c>
    </row>
    <row r="1779" spans="1:22" x14ac:dyDescent="0.35">
      <c r="A1779" s="70">
        <f t="shared" si="36"/>
        <v>1760</v>
      </c>
      <c r="B1779" s="170">
        <v>7342437.6228742748</v>
      </c>
      <c r="U1779" s="145">
        <v>1759</v>
      </c>
      <c r="V1779" s="145">
        <v>29526335.359246992</v>
      </c>
    </row>
    <row r="1780" spans="1:22" x14ac:dyDescent="0.35">
      <c r="A1780" s="70">
        <f t="shared" si="36"/>
        <v>1761</v>
      </c>
      <c r="B1780" s="170">
        <v>7342437.6228742748</v>
      </c>
      <c r="U1780" s="145">
        <v>1760</v>
      </c>
      <c r="V1780" s="145">
        <v>-5906479.3533502072</v>
      </c>
    </row>
    <row r="1781" spans="1:22" x14ac:dyDescent="0.35">
      <c r="A1781" s="70">
        <f t="shared" si="36"/>
        <v>1762</v>
      </c>
      <c r="B1781" s="170">
        <v>7342437.6228742748</v>
      </c>
      <c r="U1781" s="145">
        <v>1761</v>
      </c>
      <c r="V1781" s="145">
        <v>-12336563.108457405</v>
      </c>
    </row>
    <row r="1782" spans="1:22" x14ac:dyDescent="0.35">
      <c r="A1782" s="70">
        <f t="shared" si="36"/>
        <v>1763</v>
      </c>
      <c r="B1782" s="170">
        <v>7342437.6228742748</v>
      </c>
      <c r="U1782" s="145">
        <v>1762</v>
      </c>
      <c r="V1782" s="145">
        <v>27792355.029942438</v>
      </c>
    </row>
    <row r="1783" spans="1:22" x14ac:dyDescent="0.35">
      <c r="A1783" s="70">
        <f t="shared" si="36"/>
        <v>1764</v>
      </c>
      <c r="B1783" s="170">
        <v>7342437.6228742748</v>
      </c>
      <c r="U1783" s="145">
        <v>1763</v>
      </c>
      <c r="V1783" s="145">
        <v>-26551514.388806112</v>
      </c>
    </row>
    <row r="1784" spans="1:22" x14ac:dyDescent="0.35">
      <c r="A1784" s="70">
        <f t="shared" si="36"/>
        <v>1765</v>
      </c>
      <c r="B1784" s="170">
        <v>7342437.6228742748</v>
      </c>
      <c r="U1784" s="145">
        <v>1764</v>
      </c>
      <c r="V1784" s="145">
        <v>-20658114.918095529</v>
      </c>
    </row>
    <row r="1785" spans="1:22" x14ac:dyDescent="0.35">
      <c r="A1785" s="70">
        <f t="shared" si="36"/>
        <v>1766</v>
      </c>
      <c r="B1785" s="170">
        <v>7342437.6228742748</v>
      </c>
      <c r="U1785" s="145">
        <v>1765</v>
      </c>
      <c r="V1785" s="145">
        <v>4513795.6646210104</v>
      </c>
    </row>
    <row r="1786" spans="1:22" x14ac:dyDescent="0.35">
      <c r="A1786" s="70">
        <f t="shared" si="36"/>
        <v>1767</v>
      </c>
      <c r="B1786" s="170">
        <v>7342437.6228742748</v>
      </c>
      <c r="U1786" s="145">
        <v>1766</v>
      </c>
      <c r="V1786" s="145">
        <v>2707398.5012776926</v>
      </c>
    </row>
    <row r="1787" spans="1:22" x14ac:dyDescent="0.35">
      <c r="A1787" s="70">
        <f t="shared" si="36"/>
        <v>1768</v>
      </c>
      <c r="B1787" s="170">
        <v>7342437.6228742748</v>
      </c>
      <c r="U1787" s="145">
        <v>1767</v>
      </c>
      <c r="V1787" s="145">
        <v>7219117.0818636641</v>
      </c>
    </row>
    <row r="1788" spans="1:22" x14ac:dyDescent="0.35">
      <c r="A1788" s="70">
        <f t="shared" si="36"/>
        <v>1769</v>
      </c>
      <c r="B1788" s="170">
        <v>7342437.6228742748</v>
      </c>
      <c r="U1788" s="145">
        <v>1768</v>
      </c>
      <c r="V1788" s="145">
        <v>3581377.5756447054</v>
      </c>
    </row>
    <row r="1789" spans="1:22" x14ac:dyDescent="0.35">
      <c r="A1789" s="70">
        <f t="shared" si="36"/>
        <v>1770</v>
      </c>
      <c r="B1789" s="170">
        <v>7342437.6228742748</v>
      </c>
      <c r="U1789" s="145">
        <v>1769</v>
      </c>
      <c r="V1789" s="145">
        <v>2840861.1112480871</v>
      </c>
    </row>
    <row r="1790" spans="1:22" x14ac:dyDescent="0.35">
      <c r="A1790" s="70">
        <f t="shared" si="36"/>
        <v>1771</v>
      </c>
      <c r="B1790" s="170">
        <v>7342437.6228742748</v>
      </c>
      <c r="U1790" s="145">
        <v>1770</v>
      </c>
      <c r="V1790" s="145">
        <v>-10419682.849679291</v>
      </c>
    </row>
    <row r="1791" spans="1:22" x14ac:dyDescent="0.35">
      <c r="A1791" s="70">
        <f t="shared" si="36"/>
        <v>1772</v>
      </c>
      <c r="B1791" s="170">
        <v>7342437.6228742748</v>
      </c>
      <c r="U1791" s="145">
        <v>1771</v>
      </c>
      <c r="V1791" s="145">
        <v>-20988640.682292975</v>
      </c>
    </row>
    <row r="1792" spans="1:22" x14ac:dyDescent="0.35">
      <c r="A1792" s="70">
        <f t="shared" si="36"/>
        <v>1773</v>
      </c>
      <c r="B1792" s="170">
        <v>7342437.6228742748</v>
      </c>
      <c r="U1792" s="145">
        <v>1772</v>
      </c>
      <c r="V1792" s="145">
        <v>23096734.628017284</v>
      </c>
    </row>
    <row r="1793" spans="1:22" x14ac:dyDescent="0.35">
      <c r="A1793" s="70">
        <f t="shared" si="36"/>
        <v>1774</v>
      </c>
      <c r="B1793" s="170">
        <v>7342437.6228742748</v>
      </c>
      <c r="U1793" s="145">
        <v>1773</v>
      </c>
      <c r="V1793" s="145">
        <v>43644493.112013608</v>
      </c>
    </row>
    <row r="1794" spans="1:22" x14ac:dyDescent="0.35">
      <c r="A1794" s="70">
        <f t="shared" si="36"/>
        <v>1775</v>
      </c>
      <c r="B1794" s="170">
        <v>7342437.6228742748</v>
      </c>
      <c r="U1794" s="145">
        <v>1774</v>
      </c>
      <c r="V1794" s="145">
        <v>-22737504.450680055</v>
      </c>
    </row>
    <row r="1795" spans="1:22" x14ac:dyDescent="0.35">
      <c r="A1795" s="70">
        <f t="shared" si="36"/>
        <v>1776</v>
      </c>
      <c r="B1795" s="170">
        <v>7342437.6228742748</v>
      </c>
      <c r="U1795" s="145">
        <v>1775</v>
      </c>
      <c r="V1795" s="145">
        <v>-20280526.031226944</v>
      </c>
    </row>
    <row r="1796" spans="1:22" x14ac:dyDescent="0.35">
      <c r="A1796" s="70">
        <f t="shared" si="36"/>
        <v>1777</v>
      </c>
      <c r="B1796" s="170">
        <v>7342437.6228742748</v>
      </c>
      <c r="U1796" s="145">
        <v>1776</v>
      </c>
      <c r="V1796" s="145">
        <v>35965973.025797471</v>
      </c>
    </row>
    <row r="1797" spans="1:22" x14ac:dyDescent="0.35">
      <c r="A1797" s="70">
        <f t="shared" si="36"/>
        <v>1778</v>
      </c>
      <c r="B1797" s="170">
        <v>7342437.6228742748</v>
      </c>
      <c r="U1797" s="145">
        <v>1777</v>
      </c>
      <c r="V1797" s="145">
        <v>-8443518.5043175593</v>
      </c>
    </row>
    <row r="1798" spans="1:22" x14ac:dyDescent="0.35">
      <c r="A1798" s="70">
        <f t="shared" si="36"/>
        <v>1779</v>
      </c>
      <c r="B1798" s="170">
        <v>7342437.6228742748</v>
      </c>
      <c r="U1798" s="145">
        <v>1778</v>
      </c>
      <c r="V1798" s="145">
        <v>-574161.87240945548</v>
      </c>
    </row>
    <row r="1799" spans="1:22" x14ac:dyDescent="0.35">
      <c r="A1799" s="70">
        <f t="shared" si="36"/>
        <v>1780</v>
      </c>
      <c r="B1799" s="170">
        <v>7342437.6228742748</v>
      </c>
      <c r="U1799" s="145">
        <v>1779</v>
      </c>
      <c r="V1799" s="145">
        <v>-12009245.345636047</v>
      </c>
    </row>
    <row r="1800" spans="1:22" x14ac:dyDescent="0.35">
      <c r="A1800" s="70">
        <f t="shared" si="36"/>
        <v>1781</v>
      </c>
      <c r="B1800" s="170">
        <v>7342437.6228742748</v>
      </c>
      <c r="U1800" s="145">
        <v>1780</v>
      </c>
      <c r="V1800" s="145">
        <v>-14526268.778841838</v>
      </c>
    </row>
    <row r="1801" spans="1:22" x14ac:dyDescent="0.35">
      <c r="A1801" s="70">
        <f t="shared" si="36"/>
        <v>1782</v>
      </c>
      <c r="B1801" s="170">
        <v>7342437.6228742748</v>
      </c>
      <c r="U1801" s="145">
        <v>1781</v>
      </c>
      <c r="V1801" s="145">
        <v>-5627094.6005607769</v>
      </c>
    </row>
    <row r="1802" spans="1:22" x14ac:dyDescent="0.35">
      <c r="A1802" s="70">
        <f t="shared" si="36"/>
        <v>1783</v>
      </c>
      <c r="B1802" s="170">
        <v>7342437.6228742748</v>
      </c>
      <c r="U1802" s="145">
        <v>1782</v>
      </c>
      <c r="V1802" s="145">
        <v>-2524245.9165576063</v>
      </c>
    </row>
    <row r="1803" spans="1:22" x14ac:dyDescent="0.35">
      <c r="A1803" s="70">
        <f t="shared" si="36"/>
        <v>1784</v>
      </c>
      <c r="B1803" s="170">
        <v>7342437.6228742748</v>
      </c>
      <c r="U1803" s="145">
        <v>1783</v>
      </c>
      <c r="V1803" s="145">
        <v>-16678157.879434334</v>
      </c>
    </row>
    <row r="1804" spans="1:22" x14ac:dyDescent="0.35">
      <c r="A1804" s="70">
        <f t="shared" si="36"/>
        <v>1785</v>
      </c>
      <c r="B1804" s="170">
        <v>7342437.6228742748</v>
      </c>
      <c r="U1804" s="145">
        <v>1784</v>
      </c>
      <c r="V1804" s="145">
        <v>3386841.8153011873</v>
      </c>
    </row>
    <row r="1805" spans="1:22" x14ac:dyDescent="0.35">
      <c r="A1805" s="70">
        <f t="shared" si="36"/>
        <v>1786</v>
      </c>
      <c r="B1805" s="170">
        <v>7342437.6228742748</v>
      </c>
      <c r="U1805" s="145">
        <v>1785</v>
      </c>
      <c r="V1805" s="145">
        <v>14981777.690452911</v>
      </c>
    </row>
    <row r="1806" spans="1:22" x14ac:dyDescent="0.35">
      <c r="A1806" s="70">
        <f t="shared" si="36"/>
        <v>1787</v>
      </c>
      <c r="B1806" s="170">
        <v>7342437.6228742748</v>
      </c>
      <c r="U1806" s="145">
        <v>1786</v>
      </c>
      <c r="V1806" s="145">
        <v>8225751.2466885559</v>
      </c>
    </row>
    <row r="1807" spans="1:22" x14ac:dyDescent="0.35">
      <c r="A1807" s="70">
        <f t="shared" si="36"/>
        <v>1788</v>
      </c>
      <c r="B1807" s="170">
        <v>7342437.6228742748</v>
      </c>
      <c r="U1807" s="145">
        <v>1787</v>
      </c>
      <c r="V1807" s="145">
        <v>-7551369.7786345948</v>
      </c>
    </row>
    <row r="1808" spans="1:22" x14ac:dyDescent="0.35">
      <c r="A1808" s="70">
        <f t="shared" si="36"/>
        <v>1789</v>
      </c>
      <c r="B1808" s="170">
        <v>7342437.6228742748</v>
      </c>
      <c r="U1808" s="145">
        <v>1788</v>
      </c>
      <c r="V1808" s="145">
        <v>-7805653.8726329319</v>
      </c>
    </row>
    <row r="1809" spans="1:22" x14ac:dyDescent="0.35">
      <c r="A1809" s="70">
        <f t="shared" si="36"/>
        <v>1790</v>
      </c>
      <c r="B1809" s="170">
        <v>7342437.6228742748</v>
      </c>
      <c r="U1809" s="145">
        <v>1789</v>
      </c>
      <c r="V1809" s="145">
        <v>130314.6681897454</v>
      </c>
    </row>
    <row r="1810" spans="1:22" x14ac:dyDescent="0.35">
      <c r="A1810" s="70">
        <f t="shared" si="36"/>
        <v>1791</v>
      </c>
      <c r="B1810" s="170">
        <v>7342437.6228742748</v>
      </c>
      <c r="U1810" s="145">
        <v>1790</v>
      </c>
      <c r="V1810" s="145">
        <v>-16745105.027877659</v>
      </c>
    </row>
    <row r="1811" spans="1:22" x14ac:dyDescent="0.35">
      <c r="A1811" s="70">
        <f t="shared" si="36"/>
        <v>1792</v>
      </c>
      <c r="B1811" s="170">
        <v>7342437.6228742748</v>
      </c>
      <c r="U1811" s="145">
        <v>1791</v>
      </c>
      <c r="V1811" s="145">
        <v>24488976.537706479</v>
      </c>
    </row>
    <row r="1812" spans="1:22" x14ac:dyDescent="0.35">
      <c r="A1812" s="70">
        <f t="shared" si="36"/>
        <v>1793</v>
      </c>
      <c r="B1812" s="170">
        <v>7342437.6228742748</v>
      </c>
      <c r="U1812" s="145">
        <v>1792</v>
      </c>
      <c r="V1812" s="145">
        <v>12870090.211088836</v>
      </c>
    </row>
    <row r="1813" spans="1:22" x14ac:dyDescent="0.35">
      <c r="A1813" s="70">
        <f t="shared" si="36"/>
        <v>1794</v>
      </c>
      <c r="B1813" s="170">
        <v>7342437.6228742748</v>
      </c>
      <c r="U1813" s="145">
        <v>1793</v>
      </c>
      <c r="V1813" s="145">
        <v>-13211922.887942158</v>
      </c>
    </row>
    <row r="1814" spans="1:22" x14ac:dyDescent="0.35">
      <c r="A1814" s="70">
        <f t="shared" ref="A1814:A1877" si="37">A1813+1</f>
        <v>1795</v>
      </c>
      <c r="B1814" s="170">
        <v>7342437.6228742748</v>
      </c>
      <c r="U1814" s="145">
        <v>1794</v>
      </c>
      <c r="V1814" s="145">
        <v>22414222.397945516</v>
      </c>
    </row>
    <row r="1815" spans="1:22" x14ac:dyDescent="0.35">
      <c r="A1815" s="70">
        <f t="shared" si="37"/>
        <v>1796</v>
      </c>
      <c r="B1815" s="170">
        <v>7342437.6228742748</v>
      </c>
      <c r="U1815" s="145">
        <v>1795</v>
      </c>
      <c r="V1815" s="145">
        <v>34502014.497461721</v>
      </c>
    </row>
    <row r="1816" spans="1:22" x14ac:dyDescent="0.35">
      <c r="A1816" s="70">
        <f t="shared" si="37"/>
        <v>1797</v>
      </c>
      <c r="B1816" s="170">
        <v>7342437.6228742748</v>
      </c>
      <c r="U1816" s="145">
        <v>1796</v>
      </c>
      <c r="V1816" s="145">
        <v>15470910.305373907</v>
      </c>
    </row>
    <row r="1817" spans="1:22" x14ac:dyDescent="0.35">
      <c r="A1817" s="70">
        <f t="shared" si="37"/>
        <v>1798</v>
      </c>
      <c r="B1817" s="170">
        <v>7342437.6228742748</v>
      </c>
      <c r="U1817" s="145">
        <v>1797</v>
      </c>
      <c r="V1817" s="145">
        <v>1706078.9991061501</v>
      </c>
    </row>
    <row r="1818" spans="1:22" x14ac:dyDescent="0.35">
      <c r="A1818" s="70">
        <f t="shared" si="37"/>
        <v>1799</v>
      </c>
      <c r="B1818" s="170">
        <v>7342437.6228742748</v>
      </c>
      <c r="U1818" s="145">
        <v>1798</v>
      </c>
      <c r="V1818" s="145">
        <v>-3177431.0380732249</v>
      </c>
    </row>
    <row r="1819" spans="1:22" x14ac:dyDescent="0.35">
      <c r="A1819" s="70">
        <f t="shared" si="37"/>
        <v>1800</v>
      </c>
      <c r="B1819" s="170">
        <v>7342437.6228742748</v>
      </c>
      <c r="U1819" s="145">
        <v>1799</v>
      </c>
      <c r="V1819" s="145">
        <v>-6667115.016811477</v>
      </c>
    </row>
    <row r="1820" spans="1:22" x14ac:dyDescent="0.35">
      <c r="A1820" s="70">
        <f t="shared" si="37"/>
        <v>1801</v>
      </c>
      <c r="B1820" s="170">
        <v>7342437.6228742748</v>
      </c>
      <c r="U1820" s="145">
        <v>1800</v>
      </c>
      <c r="V1820" s="145">
        <v>1831985.166660931</v>
      </c>
    </row>
    <row r="1821" spans="1:22" x14ac:dyDescent="0.35">
      <c r="A1821" s="70">
        <f t="shared" si="37"/>
        <v>1802</v>
      </c>
      <c r="B1821" s="170">
        <v>7342437.6228742748</v>
      </c>
      <c r="U1821" s="145">
        <v>1801</v>
      </c>
      <c r="V1821" s="145">
        <v>-10643481.444675487</v>
      </c>
    </row>
    <row r="1822" spans="1:22" x14ac:dyDescent="0.35">
      <c r="A1822" s="70">
        <f t="shared" si="37"/>
        <v>1803</v>
      </c>
      <c r="B1822" s="170">
        <v>7342437.6228742748</v>
      </c>
      <c r="U1822" s="145">
        <v>1802</v>
      </c>
      <c r="V1822" s="145">
        <v>-9571021.1811317317</v>
      </c>
    </row>
    <row r="1823" spans="1:22" x14ac:dyDescent="0.35">
      <c r="A1823" s="70">
        <f t="shared" si="37"/>
        <v>1804</v>
      </c>
      <c r="B1823" s="170">
        <v>7342437.6228742748</v>
      </c>
      <c r="U1823" s="145">
        <v>1803</v>
      </c>
      <c r="V1823" s="145">
        <v>-5880621.5919570364</v>
      </c>
    </row>
    <row r="1824" spans="1:22" x14ac:dyDescent="0.35">
      <c r="A1824" s="70">
        <f t="shared" si="37"/>
        <v>1805</v>
      </c>
      <c r="B1824" s="170">
        <v>7342437.6228742748</v>
      </c>
      <c r="U1824" s="145">
        <v>1804</v>
      </c>
      <c r="V1824" s="145">
        <v>2691836.5260649808</v>
      </c>
    </row>
    <row r="1825" spans="1:22" x14ac:dyDescent="0.35">
      <c r="A1825" s="70">
        <f t="shared" si="37"/>
        <v>1806</v>
      </c>
      <c r="B1825" s="170">
        <v>7342437.6228742748</v>
      </c>
      <c r="U1825" s="145">
        <v>1805</v>
      </c>
      <c r="V1825" s="145">
        <v>-8473095.915983662</v>
      </c>
    </row>
    <row r="1826" spans="1:22" x14ac:dyDescent="0.35">
      <c r="A1826" s="70">
        <f t="shared" si="37"/>
        <v>1807</v>
      </c>
      <c r="B1826" s="170">
        <v>7342437.6228742748</v>
      </c>
      <c r="U1826" s="145">
        <v>1806</v>
      </c>
      <c r="V1826" s="145">
        <v>28985223.82901122</v>
      </c>
    </row>
    <row r="1827" spans="1:22" x14ac:dyDescent="0.35">
      <c r="A1827" s="70">
        <f t="shared" si="37"/>
        <v>1808</v>
      </c>
      <c r="B1827" s="170">
        <v>7342437.6228742748</v>
      </c>
      <c r="U1827" s="145">
        <v>1807</v>
      </c>
      <c r="V1827" s="145">
        <v>14230449.778367985</v>
      </c>
    </row>
    <row r="1828" spans="1:22" x14ac:dyDescent="0.35">
      <c r="A1828" s="70">
        <f t="shared" si="37"/>
        <v>1809</v>
      </c>
      <c r="B1828" s="170">
        <v>7342437.6228742748</v>
      </c>
      <c r="U1828" s="145">
        <v>1808</v>
      </c>
      <c r="V1828" s="145">
        <v>4606510.3490048088</v>
      </c>
    </row>
    <row r="1829" spans="1:22" x14ac:dyDescent="0.35">
      <c r="A1829" s="70">
        <f t="shared" si="37"/>
        <v>1810</v>
      </c>
      <c r="B1829" s="170">
        <v>7342437.6228742748</v>
      </c>
      <c r="U1829" s="145">
        <v>1809</v>
      </c>
      <c r="V1829" s="145">
        <v>33765636.444854766</v>
      </c>
    </row>
    <row r="1830" spans="1:22" x14ac:dyDescent="0.35">
      <c r="A1830" s="70">
        <f t="shared" si="37"/>
        <v>1811</v>
      </c>
      <c r="B1830" s="170">
        <v>7342437.6228742748</v>
      </c>
      <c r="U1830" s="145">
        <v>1810</v>
      </c>
      <c r="V1830" s="145">
        <v>3306282.4282405563</v>
      </c>
    </row>
    <row r="1831" spans="1:22" x14ac:dyDescent="0.35">
      <c r="A1831" s="70">
        <f t="shared" si="37"/>
        <v>1812</v>
      </c>
      <c r="B1831" s="170">
        <v>7342437.6228742748</v>
      </c>
      <c r="U1831" s="145">
        <v>1811</v>
      </c>
      <c r="V1831" s="145">
        <v>-6430667.3956653662</v>
      </c>
    </row>
    <row r="1832" spans="1:22" x14ac:dyDescent="0.35">
      <c r="A1832" s="70">
        <f t="shared" si="37"/>
        <v>1813</v>
      </c>
      <c r="B1832" s="170">
        <v>7342437.6228742748</v>
      </c>
      <c r="U1832" s="145">
        <v>1812</v>
      </c>
      <c r="V1832" s="145">
        <v>-2099736.291637525</v>
      </c>
    </row>
    <row r="1833" spans="1:22" x14ac:dyDescent="0.35">
      <c r="A1833" s="70">
        <f t="shared" si="37"/>
        <v>1814</v>
      </c>
      <c r="B1833" s="170">
        <v>7342437.6228742748</v>
      </c>
      <c r="U1833" s="145">
        <v>1813</v>
      </c>
      <c r="V1833" s="145">
        <v>-15251651.166831546</v>
      </c>
    </row>
    <row r="1834" spans="1:22" x14ac:dyDescent="0.35">
      <c r="A1834" s="70">
        <f t="shared" si="37"/>
        <v>1815</v>
      </c>
      <c r="B1834" s="170">
        <v>7342437.6228742748</v>
      </c>
      <c r="U1834" s="145">
        <v>1814</v>
      </c>
      <c r="V1834" s="145">
        <v>5324245.6336994544</v>
      </c>
    </row>
    <row r="1835" spans="1:22" x14ac:dyDescent="0.35">
      <c r="A1835" s="70">
        <f t="shared" si="37"/>
        <v>1816</v>
      </c>
      <c r="B1835" s="170">
        <v>7342437.6228742748</v>
      </c>
      <c r="U1835" s="145">
        <v>1815</v>
      </c>
      <c r="V1835" s="145">
        <v>-12574575.338856395</v>
      </c>
    </row>
    <row r="1836" spans="1:22" x14ac:dyDescent="0.35">
      <c r="A1836" s="70">
        <f t="shared" si="37"/>
        <v>1817</v>
      </c>
      <c r="B1836" s="170">
        <v>7342437.6228742748</v>
      </c>
      <c r="U1836" s="145">
        <v>1816</v>
      </c>
      <c r="V1836" s="145">
        <v>25067897.640113924</v>
      </c>
    </row>
    <row r="1837" spans="1:22" x14ac:dyDescent="0.35">
      <c r="A1837" s="70">
        <f t="shared" si="37"/>
        <v>1818</v>
      </c>
      <c r="B1837" s="170">
        <v>7342437.6228742748</v>
      </c>
      <c r="U1837" s="145">
        <v>1817</v>
      </c>
      <c r="V1837" s="145">
        <v>-3350772.152613271</v>
      </c>
    </row>
    <row r="1838" spans="1:22" x14ac:dyDescent="0.35">
      <c r="A1838" s="70">
        <f t="shared" si="37"/>
        <v>1819</v>
      </c>
      <c r="B1838" s="170">
        <v>7342437.6228742748</v>
      </c>
      <c r="U1838" s="145">
        <v>1818</v>
      </c>
      <c r="V1838" s="145">
        <v>-14419060.519437689</v>
      </c>
    </row>
    <row r="1839" spans="1:22" x14ac:dyDescent="0.35">
      <c r="A1839" s="70">
        <f t="shared" si="37"/>
        <v>1820</v>
      </c>
      <c r="B1839" s="170">
        <v>7342437.6228742748</v>
      </c>
      <c r="U1839" s="145">
        <v>1819</v>
      </c>
      <c r="V1839" s="145">
        <v>-644515.65293199196</v>
      </c>
    </row>
    <row r="1840" spans="1:22" x14ac:dyDescent="0.35">
      <c r="A1840" s="70">
        <f t="shared" si="37"/>
        <v>1821</v>
      </c>
      <c r="B1840" s="170">
        <v>7342437.6228742748</v>
      </c>
      <c r="U1840" s="145">
        <v>1820</v>
      </c>
      <c r="V1840" s="145">
        <v>-38652346.949185818</v>
      </c>
    </row>
    <row r="1841" spans="1:22" x14ac:dyDescent="0.35">
      <c r="A1841" s="70">
        <f t="shared" si="37"/>
        <v>1822</v>
      </c>
      <c r="B1841" s="170">
        <v>7342437.6228742748</v>
      </c>
      <c r="U1841" s="145">
        <v>1821</v>
      </c>
      <c r="V1841" s="145">
        <v>-7619947.1135481931</v>
      </c>
    </row>
    <row r="1842" spans="1:22" x14ac:dyDescent="0.35">
      <c r="A1842" s="70">
        <f t="shared" si="37"/>
        <v>1823</v>
      </c>
      <c r="B1842" s="170">
        <v>7342437.6228742748</v>
      </c>
      <c r="U1842" s="145">
        <v>1822</v>
      </c>
      <c r="V1842" s="145">
        <v>41135187.844701469</v>
      </c>
    </row>
    <row r="1843" spans="1:22" x14ac:dyDescent="0.35">
      <c r="A1843" s="70">
        <f t="shared" si="37"/>
        <v>1824</v>
      </c>
      <c r="B1843" s="170">
        <v>7342437.6228742748</v>
      </c>
      <c r="U1843" s="145">
        <v>1823</v>
      </c>
      <c r="V1843" s="145">
        <v>9457744.4120186083</v>
      </c>
    </row>
    <row r="1844" spans="1:22" x14ac:dyDescent="0.35">
      <c r="A1844" s="70">
        <f t="shared" si="37"/>
        <v>1825</v>
      </c>
      <c r="B1844" s="170">
        <v>7342437.6228742748</v>
      </c>
      <c r="U1844" s="145">
        <v>1824</v>
      </c>
      <c r="V1844" s="145">
        <v>108137.59156105295</v>
      </c>
    </row>
    <row r="1845" spans="1:22" x14ac:dyDescent="0.35">
      <c r="A1845" s="70">
        <f t="shared" si="37"/>
        <v>1826</v>
      </c>
      <c r="B1845" s="170">
        <v>7342437.6228742748</v>
      </c>
      <c r="U1845" s="145">
        <v>1825</v>
      </c>
      <c r="V1845" s="145">
        <v>-3947480.6782246027</v>
      </c>
    </row>
    <row r="1846" spans="1:22" x14ac:dyDescent="0.35">
      <c r="A1846" s="70">
        <f t="shared" si="37"/>
        <v>1827</v>
      </c>
      <c r="B1846" s="170">
        <v>7342437.6228742748</v>
      </c>
      <c r="U1846" s="145">
        <v>1826</v>
      </c>
      <c r="V1846" s="145">
        <v>-7728012.2277015336</v>
      </c>
    </row>
    <row r="1847" spans="1:22" x14ac:dyDescent="0.35">
      <c r="A1847" s="70">
        <f t="shared" si="37"/>
        <v>1828</v>
      </c>
      <c r="B1847" s="170">
        <v>7342437.6228742748</v>
      </c>
      <c r="U1847" s="145">
        <v>1827</v>
      </c>
      <c r="V1847" s="145">
        <v>8476444.0363317393</v>
      </c>
    </row>
    <row r="1848" spans="1:22" x14ac:dyDescent="0.35">
      <c r="A1848" s="70">
        <f t="shared" si="37"/>
        <v>1829</v>
      </c>
      <c r="B1848" s="170">
        <v>7342437.6228742748</v>
      </c>
      <c r="U1848" s="145">
        <v>1828</v>
      </c>
      <c r="V1848" s="145">
        <v>25042395.871372335</v>
      </c>
    </row>
    <row r="1849" spans="1:22" x14ac:dyDescent="0.35">
      <c r="A1849" s="70">
        <f t="shared" si="37"/>
        <v>1830</v>
      </c>
      <c r="B1849" s="170">
        <v>7342437.6228742748</v>
      </c>
      <c r="U1849" s="145">
        <v>1829</v>
      </c>
      <c r="V1849" s="145">
        <v>-18028180.373935875</v>
      </c>
    </row>
    <row r="1850" spans="1:22" x14ac:dyDescent="0.35">
      <c r="A1850" s="70">
        <f t="shared" si="37"/>
        <v>1831</v>
      </c>
      <c r="B1850" s="170">
        <v>7342437.6228742748</v>
      </c>
      <c r="U1850" s="145">
        <v>1830</v>
      </c>
      <c r="V1850" s="145">
        <v>-7134788.7657850888</v>
      </c>
    </row>
    <row r="1851" spans="1:22" x14ac:dyDescent="0.35">
      <c r="A1851" s="70">
        <f t="shared" si="37"/>
        <v>1832</v>
      </c>
      <c r="B1851" s="170">
        <v>7342437.6228742748</v>
      </c>
      <c r="U1851" s="145">
        <v>1831</v>
      </c>
      <c r="V1851" s="145">
        <v>-13754112.194664385</v>
      </c>
    </row>
    <row r="1852" spans="1:22" x14ac:dyDescent="0.35">
      <c r="A1852" s="70">
        <f t="shared" si="37"/>
        <v>1833</v>
      </c>
      <c r="B1852" s="170">
        <v>7342437.6228742748</v>
      </c>
      <c r="U1852" s="145">
        <v>1832</v>
      </c>
      <c r="V1852" s="145">
        <v>-9325455.7735795025</v>
      </c>
    </row>
    <row r="1853" spans="1:22" x14ac:dyDescent="0.35">
      <c r="A1853" s="70">
        <f t="shared" si="37"/>
        <v>1834</v>
      </c>
      <c r="B1853" s="170">
        <v>7342437.6228742748</v>
      </c>
      <c r="U1853" s="145">
        <v>1833</v>
      </c>
      <c r="V1853" s="145">
        <v>9423988.890161369</v>
      </c>
    </row>
    <row r="1854" spans="1:22" x14ac:dyDescent="0.35">
      <c r="A1854" s="70">
        <f t="shared" si="37"/>
        <v>1835</v>
      </c>
      <c r="B1854" s="170">
        <v>7342437.6228742748</v>
      </c>
      <c r="U1854" s="145">
        <v>1834</v>
      </c>
      <c r="V1854" s="145">
        <v>4255593.8512575664</v>
      </c>
    </row>
    <row r="1855" spans="1:22" x14ac:dyDescent="0.35">
      <c r="A1855" s="70">
        <f t="shared" si="37"/>
        <v>1836</v>
      </c>
      <c r="B1855" s="170">
        <v>7342437.6228742748</v>
      </c>
      <c r="U1855" s="145">
        <v>1835</v>
      </c>
      <c r="V1855" s="145">
        <v>1162936.8644940332</v>
      </c>
    </row>
    <row r="1856" spans="1:22" x14ac:dyDescent="0.35">
      <c r="A1856" s="70">
        <f t="shared" si="37"/>
        <v>1837</v>
      </c>
      <c r="B1856" s="170">
        <v>7342437.6228742748</v>
      </c>
      <c r="U1856" s="145">
        <v>1836</v>
      </c>
      <c r="V1856" s="145">
        <v>-3813316.7735153213</v>
      </c>
    </row>
    <row r="1857" spans="1:22" x14ac:dyDescent="0.35">
      <c r="A1857" s="70">
        <f t="shared" si="37"/>
        <v>1838</v>
      </c>
      <c r="B1857" s="170">
        <v>7342437.6228742748</v>
      </c>
      <c r="U1857" s="145">
        <v>1837</v>
      </c>
      <c r="V1857" s="145">
        <v>7196674.068557173</v>
      </c>
    </row>
    <row r="1858" spans="1:22" x14ac:dyDescent="0.35">
      <c r="A1858" s="70">
        <f t="shared" si="37"/>
        <v>1839</v>
      </c>
      <c r="B1858" s="170">
        <v>7342437.6228742748</v>
      </c>
      <c r="U1858" s="145">
        <v>1838</v>
      </c>
      <c r="V1858" s="145">
        <v>-1748875.402557306</v>
      </c>
    </row>
    <row r="1859" spans="1:22" x14ac:dyDescent="0.35">
      <c r="A1859" s="70">
        <f t="shared" si="37"/>
        <v>1840</v>
      </c>
      <c r="B1859" s="170">
        <v>7342437.6228742748</v>
      </c>
      <c r="U1859" s="145">
        <v>1839</v>
      </c>
      <c r="V1859" s="145">
        <v>-13269363.587997371</v>
      </c>
    </row>
    <row r="1860" spans="1:22" x14ac:dyDescent="0.35">
      <c r="A1860" s="70">
        <f t="shared" si="37"/>
        <v>1841</v>
      </c>
      <c r="B1860" s="170">
        <v>7342437.6228742748</v>
      </c>
      <c r="U1860" s="145">
        <v>1840</v>
      </c>
      <c r="V1860" s="145">
        <v>-17452151.894934364</v>
      </c>
    </row>
    <row r="1861" spans="1:22" x14ac:dyDescent="0.35">
      <c r="A1861" s="70">
        <f t="shared" si="37"/>
        <v>1842</v>
      </c>
      <c r="B1861" s="170">
        <v>7342437.6228742748</v>
      </c>
      <c r="U1861" s="145">
        <v>1841</v>
      </c>
      <c r="V1861" s="145">
        <v>1939778.8298350312</v>
      </c>
    </row>
    <row r="1862" spans="1:22" x14ac:dyDescent="0.35">
      <c r="A1862" s="70">
        <f t="shared" si="37"/>
        <v>1843</v>
      </c>
      <c r="B1862" s="170">
        <v>7342437.6228742748</v>
      </c>
      <c r="U1862" s="145">
        <v>1842</v>
      </c>
      <c r="V1862" s="145">
        <v>-3147819.4571639523</v>
      </c>
    </row>
    <row r="1863" spans="1:22" x14ac:dyDescent="0.35">
      <c r="A1863" s="70">
        <f t="shared" si="37"/>
        <v>1844</v>
      </c>
      <c r="B1863" s="170">
        <v>7342437.6228742748</v>
      </c>
      <c r="U1863" s="145">
        <v>1843</v>
      </c>
      <c r="V1863" s="145">
        <v>-28461463.660131495</v>
      </c>
    </row>
    <row r="1864" spans="1:22" x14ac:dyDescent="0.35">
      <c r="A1864" s="70">
        <f t="shared" si="37"/>
        <v>1845</v>
      </c>
      <c r="B1864" s="170">
        <v>7342437.6228742748</v>
      </c>
      <c r="U1864" s="145">
        <v>1844</v>
      </c>
      <c r="V1864" s="145">
        <v>-21376195.792282142</v>
      </c>
    </row>
    <row r="1865" spans="1:22" x14ac:dyDescent="0.35">
      <c r="A1865" s="70">
        <f t="shared" si="37"/>
        <v>1846</v>
      </c>
      <c r="B1865" s="170">
        <v>7342437.6228742748</v>
      </c>
      <c r="U1865" s="145">
        <v>1845</v>
      </c>
      <c r="V1865" s="145">
        <v>16889635.487607829</v>
      </c>
    </row>
    <row r="1866" spans="1:22" x14ac:dyDescent="0.35">
      <c r="A1866" s="70">
        <f t="shared" si="37"/>
        <v>1847</v>
      </c>
      <c r="B1866" s="170">
        <v>7342437.6228742748</v>
      </c>
      <c r="U1866" s="145">
        <v>1846</v>
      </c>
      <c r="V1866" s="145">
        <v>-4950381.6959411427</v>
      </c>
    </row>
    <row r="1867" spans="1:22" x14ac:dyDescent="0.35">
      <c r="A1867" s="70">
        <f t="shared" si="37"/>
        <v>1848</v>
      </c>
      <c r="B1867" s="170">
        <v>7342437.6228742748</v>
      </c>
      <c r="U1867" s="145">
        <v>1847</v>
      </c>
      <c r="V1867" s="145">
        <v>-390070.00591668859</v>
      </c>
    </row>
    <row r="1868" spans="1:22" x14ac:dyDescent="0.35">
      <c r="A1868" s="70">
        <f t="shared" si="37"/>
        <v>1849</v>
      </c>
      <c r="B1868" s="170">
        <v>7342437.6228742748</v>
      </c>
      <c r="U1868" s="145">
        <v>1848</v>
      </c>
      <c r="V1868" s="145">
        <v>22283663.239305362</v>
      </c>
    </row>
    <row r="1869" spans="1:22" x14ac:dyDescent="0.35">
      <c r="A1869" s="70">
        <f t="shared" si="37"/>
        <v>1850</v>
      </c>
      <c r="B1869" s="170">
        <v>7342437.6228742748</v>
      </c>
      <c r="U1869" s="145">
        <v>1849</v>
      </c>
      <c r="V1869" s="145">
        <v>-8126787.2441967539</v>
      </c>
    </row>
    <row r="1870" spans="1:22" x14ac:dyDescent="0.35">
      <c r="A1870" s="70">
        <f t="shared" si="37"/>
        <v>1851</v>
      </c>
      <c r="B1870" s="170">
        <v>7342437.6228742748</v>
      </c>
      <c r="U1870" s="145">
        <v>1850</v>
      </c>
      <c r="V1870" s="145">
        <v>20629417.283918366</v>
      </c>
    </row>
    <row r="1871" spans="1:22" x14ac:dyDescent="0.35">
      <c r="A1871" s="70">
        <f t="shared" si="37"/>
        <v>1852</v>
      </c>
      <c r="B1871" s="170">
        <v>7342437.6228742748</v>
      </c>
      <c r="U1871" s="145">
        <v>1851</v>
      </c>
      <c r="V1871" s="145">
        <v>31693601.071030058</v>
      </c>
    </row>
    <row r="1872" spans="1:22" x14ac:dyDescent="0.35">
      <c r="A1872" s="70">
        <f t="shared" si="37"/>
        <v>1853</v>
      </c>
      <c r="B1872" s="170">
        <v>7342437.6228742748</v>
      </c>
      <c r="U1872" s="145">
        <v>1852</v>
      </c>
      <c r="V1872" s="145">
        <v>-26316305.749230236</v>
      </c>
    </row>
    <row r="1873" spans="1:22" x14ac:dyDescent="0.35">
      <c r="A1873" s="70">
        <f t="shared" si="37"/>
        <v>1854</v>
      </c>
      <c r="B1873" s="170">
        <v>7342437.6228742748</v>
      </c>
      <c r="U1873" s="145">
        <v>1853</v>
      </c>
      <c r="V1873" s="145">
        <v>-7269570.5576119199</v>
      </c>
    </row>
    <row r="1874" spans="1:22" x14ac:dyDescent="0.35">
      <c r="A1874" s="70">
        <f t="shared" si="37"/>
        <v>1855</v>
      </c>
      <c r="B1874" s="170">
        <v>7342437.6228742748</v>
      </c>
      <c r="U1874" s="145">
        <v>1854</v>
      </c>
      <c r="V1874" s="145">
        <v>872172.82534609735</v>
      </c>
    </row>
    <row r="1875" spans="1:22" x14ac:dyDescent="0.35">
      <c r="A1875" s="70">
        <f t="shared" si="37"/>
        <v>1856</v>
      </c>
      <c r="B1875" s="170">
        <v>7342437.6228742748</v>
      </c>
      <c r="U1875" s="145">
        <v>1855</v>
      </c>
      <c r="V1875" s="145">
        <v>4304869.2604534738</v>
      </c>
    </row>
    <row r="1876" spans="1:22" x14ac:dyDescent="0.35">
      <c r="A1876" s="70">
        <f t="shared" si="37"/>
        <v>1857</v>
      </c>
      <c r="B1876" s="170">
        <v>7342437.6228742748</v>
      </c>
      <c r="U1876" s="145">
        <v>1856</v>
      </c>
      <c r="V1876" s="145">
        <v>-25458700.30223123</v>
      </c>
    </row>
    <row r="1877" spans="1:22" x14ac:dyDescent="0.35">
      <c r="A1877" s="70">
        <f t="shared" si="37"/>
        <v>1858</v>
      </c>
      <c r="B1877" s="170">
        <v>7342437.6228742748</v>
      </c>
      <c r="U1877" s="145">
        <v>1857</v>
      </c>
      <c r="V1877" s="145">
        <v>1151901.1946386136</v>
      </c>
    </row>
    <row r="1878" spans="1:22" x14ac:dyDescent="0.35">
      <c r="A1878" s="70">
        <f t="shared" ref="A1878:A1941" si="38">A1877+1</f>
        <v>1859</v>
      </c>
      <c r="B1878" s="170">
        <v>7342437.6228742748</v>
      </c>
      <c r="U1878" s="145">
        <v>1858</v>
      </c>
      <c r="V1878" s="145">
        <v>-3134415.5605438091</v>
      </c>
    </row>
    <row r="1879" spans="1:22" x14ac:dyDescent="0.35">
      <c r="A1879" s="70">
        <f t="shared" si="38"/>
        <v>1860</v>
      </c>
      <c r="B1879" s="170">
        <v>7342437.6228742748</v>
      </c>
      <c r="U1879" s="145">
        <v>1859</v>
      </c>
      <c r="V1879" s="145">
        <v>17479451.741109919</v>
      </c>
    </row>
    <row r="1880" spans="1:22" x14ac:dyDescent="0.35">
      <c r="A1880" s="70">
        <f t="shared" si="38"/>
        <v>1861</v>
      </c>
      <c r="B1880" s="170">
        <v>7342437.6228742748</v>
      </c>
      <c r="U1880" s="145">
        <v>1860</v>
      </c>
      <c r="V1880" s="145">
        <v>7290135.5838380679</v>
      </c>
    </row>
    <row r="1881" spans="1:22" x14ac:dyDescent="0.35">
      <c r="A1881" s="70">
        <f t="shared" si="38"/>
        <v>1862</v>
      </c>
      <c r="B1881" s="170">
        <v>7342437.6228742748</v>
      </c>
      <c r="U1881" s="145">
        <v>1861</v>
      </c>
      <c r="V1881" s="145">
        <v>13745434.726092506</v>
      </c>
    </row>
    <row r="1882" spans="1:22" x14ac:dyDescent="0.35">
      <c r="A1882" s="70">
        <f t="shared" si="38"/>
        <v>1863</v>
      </c>
      <c r="B1882" s="170">
        <v>7342437.6228742748</v>
      </c>
      <c r="U1882" s="145">
        <v>1862</v>
      </c>
      <c r="V1882" s="145">
        <v>-18500129.8631352</v>
      </c>
    </row>
    <row r="1883" spans="1:22" x14ac:dyDescent="0.35">
      <c r="A1883" s="70">
        <f t="shared" si="38"/>
        <v>1864</v>
      </c>
      <c r="B1883" s="170">
        <v>7342437.6228742748</v>
      </c>
      <c r="U1883" s="145">
        <v>1863</v>
      </c>
      <c r="V1883" s="145">
        <v>35501291.094975971</v>
      </c>
    </row>
    <row r="1884" spans="1:22" x14ac:dyDescent="0.35">
      <c r="A1884" s="70">
        <f t="shared" si="38"/>
        <v>1865</v>
      </c>
      <c r="B1884" s="170">
        <v>7342437.6228742748</v>
      </c>
      <c r="U1884" s="145">
        <v>1864</v>
      </c>
      <c r="V1884" s="145">
        <v>-12238307.376040734</v>
      </c>
    </row>
    <row r="1885" spans="1:22" x14ac:dyDescent="0.35">
      <c r="A1885" s="70">
        <f t="shared" si="38"/>
        <v>1866</v>
      </c>
      <c r="B1885" s="170">
        <v>7342437.6228742748</v>
      </c>
      <c r="U1885" s="145">
        <v>1865</v>
      </c>
      <c r="V1885" s="145">
        <v>-20915367.026509903</v>
      </c>
    </row>
    <row r="1886" spans="1:22" x14ac:dyDescent="0.35">
      <c r="A1886" s="70">
        <f t="shared" si="38"/>
        <v>1867</v>
      </c>
      <c r="B1886" s="170">
        <v>7342437.6228742748</v>
      </c>
      <c r="U1886" s="145">
        <v>1866</v>
      </c>
      <c r="V1886" s="145">
        <v>-25125795.081540488</v>
      </c>
    </row>
    <row r="1887" spans="1:22" x14ac:dyDescent="0.35">
      <c r="A1887" s="70">
        <f t="shared" si="38"/>
        <v>1868</v>
      </c>
      <c r="B1887" s="170">
        <v>7342437.6228742748</v>
      </c>
      <c r="U1887" s="145">
        <v>1867</v>
      </c>
      <c r="V1887" s="145">
        <v>-4311488.5480146967</v>
      </c>
    </row>
    <row r="1888" spans="1:22" x14ac:dyDescent="0.35">
      <c r="A1888" s="70">
        <f t="shared" si="38"/>
        <v>1869</v>
      </c>
      <c r="B1888" s="170">
        <v>7342437.6228742748</v>
      </c>
      <c r="U1888" s="145">
        <v>1868</v>
      </c>
      <c r="V1888" s="145">
        <v>25169012.413907472</v>
      </c>
    </row>
    <row r="1889" spans="1:22" x14ac:dyDescent="0.35">
      <c r="A1889" s="70">
        <f t="shared" si="38"/>
        <v>1870</v>
      </c>
      <c r="B1889" s="170">
        <v>7342437.6228742748</v>
      </c>
      <c r="U1889" s="145">
        <v>1869</v>
      </c>
      <c r="V1889" s="145">
        <v>-7594380.011435492</v>
      </c>
    </row>
    <row r="1890" spans="1:22" x14ac:dyDescent="0.35">
      <c r="A1890" s="70">
        <f t="shared" si="38"/>
        <v>1871</v>
      </c>
      <c r="B1890" s="170">
        <v>7342437.6228742748</v>
      </c>
      <c r="U1890" s="145">
        <v>1870</v>
      </c>
      <c r="V1890" s="145">
        <v>-1506492.7681762539</v>
      </c>
    </row>
    <row r="1891" spans="1:22" x14ac:dyDescent="0.35">
      <c r="A1891" s="70">
        <f t="shared" si="38"/>
        <v>1872</v>
      </c>
      <c r="B1891" s="170">
        <v>7342437.6228742748</v>
      </c>
      <c r="U1891" s="145">
        <v>1871</v>
      </c>
      <c r="V1891" s="145">
        <v>5931945.4627763145</v>
      </c>
    </row>
    <row r="1892" spans="1:22" x14ac:dyDescent="0.35">
      <c r="A1892" s="70">
        <f t="shared" si="38"/>
        <v>1873</v>
      </c>
      <c r="B1892" s="170">
        <v>7342437.6228742748</v>
      </c>
      <c r="U1892" s="145">
        <v>1872</v>
      </c>
      <c r="V1892" s="145">
        <v>3809041.6122503132</v>
      </c>
    </row>
    <row r="1893" spans="1:22" x14ac:dyDescent="0.35">
      <c r="A1893" s="70">
        <f t="shared" si="38"/>
        <v>1874</v>
      </c>
      <c r="B1893" s="170">
        <v>7342437.6228742748</v>
      </c>
      <c r="U1893" s="145">
        <v>1873</v>
      </c>
      <c r="V1893" s="145">
        <v>1584038.4754115269</v>
      </c>
    </row>
    <row r="1894" spans="1:22" x14ac:dyDescent="0.35">
      <c r="A1894" s="70">
        <f t="shared" si="38"/>
        <v>1875</v>
      </c>
      <c r="B1894" s="170">
        <v>7342437.6228742748</v>
      </c>
      <c r="U1894" s="145">
        <v>1874</v>
      </c>
      <c r="V1894" s="145">
        <v>12685698.035834331</v>
      </c>
    </row>
    <row r="1895" spans="1:22" x14ac:dyDescent="0.35">
      <c r="A1895" s="70">
        <f t="shared" si="38"/>
        <v>1876</v>
      </c>
      <c r="B1895" s="170">
        <v>7342437.6228742748</v>
      </c>
      <c r="U1895" s="145">
        <v>1875</v>
      </c>
      <c r="V1895" s="145">
        <v>-30060275.998737603</v>
      </c>
    </row>
    <row r="1896" spans="1:22" x14ac:dyDescent="0.35">
      <c r="A1896" s="70">
        <f t="shared" si="38"/>
        <v>1877</v>
      </c>
      <c r="B1896" s="170">
        <v>7342437.6228742748</v>
      </c>
      <c r="U1896" s="145">
        <v>1876</v>
      </c>
      <c r="V1896" s="145">
        <v>-6848540.4294662308</v>
      </c>
    </row>
    <row r="1897" spans="1:22" x14ac:dyDescent="0.35">
      <c r="A1897" s="70">
        <f t="shared" si="38"/>
        <v>1878</v>
      </c>
      <c r="B1897" s="170">
        <v>7342437.6228742748</v>
      </c>
      <c r="U1897" s="145">
        <v>1877</v>
      </c>
      <c r="V1897" s="145">
        <v>6204266.2070158273</v>
      </c>
    </row>
    <row r="1898" spans="1:22" x14ac:dyDescent="0.35">
      <c r="A1898" s="70">
        <f t="shared" si="38"/>
        <v>1879</v>
      </c>
      <c r="B1898" s="170">
        <v>7342437.6228742748</v>
      </c>
      <c r="U1898" s="145">
        <v>1878</v>
      </c>
      <c r="V1898" s="145">
        <v>3635357.9821248725</v>
      </c>
    </row>
    <row r="1899" spans="1:22" x14ac:dyDescent="0.35">
      <c r="A1899" s="70">
        <f t="shared" si="38"/>
        <v>1880</v>
      </c>
      <c r="B1899" s="170">
        <v>7342437.6228742748</v>
      </c>
      <c r="U1899" s="145">
        <v>1879</v>
      </c>
      <c r="V1899" s="145">
        <v>-7666983.9321208037</v>
      </c>
    </row>
    <row r="1900" spans="1:22" x14ac:dyDescent="0.35">
      <c r="A1900" s="70">
        <f t="shared" si="38"/>
        <v>1881</v>
      </c>
      <c r="B1900" s="170">
        <v>7342437.6228742748</v>
      </c>
      <c r="U1900" s="145">
        <v>1880</v>
      </c>
      <c r="V1900" s="145">
        <v>-3960651.4895406142</v>
      </c>
    </row>
    <row r="1901" spans="1:22" x14ac:dyDescent="0.35">
      <c r="A1901" s="70">
        <f t="shared" si="38"/>
        <v>1882</v>
      </c>
      <c r="B1901" s="170">
        <v>7342437.6228742748</v>
      </c>
      <c r="U1901" s="145">
        <v>1881</v>
      </c>
      <c r="V1901" s="145">
        <v>17735556.293071616</v>
      </c>
    </row>
    <row r="1902" spans="1:22" x14ac:dyDescent="0.35">
      <c r="A1902" s="70">
        <f t="shared" si="38"/>
        <v>1883</v>
      </c>
      <c r="B1902" s="170">
        <v>7342437.6228742748</v>
      </c>
      <c r="U1902" s="145">
        <v>1882</v>
      </c>
      <c r="V1902" s="145">
        <v>-631139.97851695493</v>
      </c>
    </row>
    <row r="1903" spans="1:22" x14ac:dyDescent="0.35">
      <c r="A1903" s="70">
        <f t="shared" si="38"/>
        <v>1884</v>
      </c>
      <c r="B1903" s="170">
        <v>7342437.6228742748</v>
      </c>
      <c r="U1903" s="145">
        <v>1883</v>
      </c>
      <c r="V1903" s="145">
        <v>-1577157.7966002375</v>
      </c>
    </row>
    <row r="1904" spans="1:22" x14ac:dyDescent="0.35">
      <c r="A1904" s="70">
        <f t="shared" si="38"/>
        <v>1885</v>
      </c>
      <c r="B1904" s="170">
        <v>7342437.6228742748</v>
      </c>
      <c r="U1904" s="145">
        <v>1884</v>
      </c>
      <c r="V1904" s="145">
        <v>-2993884.1067142338</v>
      </c>
    </row>
    <row r="1905" spans="1:22" x14ac:dyDescent="0.35">
      <c r="A1905" s="70">
        <f t="shared" si="38"/>
        <v>1886</v>
      </c>
      <c r="B1905" s="170">
        <v>7342437.6228742748</v>
      </c>
      <c r="U1905" s="145">
        <v>1885</v>
      </c>
      <c r="V1905" s="145">
        <v>2278467.0974230506</v>
      </c>
    </row>
    <row r="1906" spans="1:22" x14ac:dyDescent="0.35">
      <c r="A1906" s="70">
        <f t="shared" si="38"/>
        <v>1887</v>
      </c>
      <c r="B1906" s="170">
        <v>7342437.6228742748</v>
      </c>
      <c r="U1906" s="145">
        <v>1886</v>
      </c>
      <c r="V1906" s="145">
        <v>2885338.678689789</v>
      </c>
    </row>
    <row r="1907" spans="1:22" x14ac:dyDescent="0.35">
      <c r="A1907" s="70">
        <f t="shared" si="38"/>
        <v>1888</v>
      </c>
      <c r="B1907" s="170">
        <v>7342437.6228742748</v>
      </c>
      <c r="U1907" s="145">
        <v>1887</v>
      </c>
      <c r="V1907" s="145">
        <v>-12998457.527330842</v>
      </c>
    </row>
    <row r="1908" spans="1:22" x14ac:dyDescent="0.35">
      <c r="A1908" s="70">
        <f t="shared" si="38"/>
        <v>1889</v>
      </c>
      <c r="B1908" s="170">
        <v>7342437.6228742748</v>
      </c>
      <c r="U1908" s="145">
        <v>1888</v>
      </c>
      <c r="V1908" s="145">
        <v>-16716722.632087938</v>
      </c>
    </row>
    <row r="1909" spans="1:22" x14ac:dyDescent="0.35">
      <c r="A1909" s="70">
        <f t="shared" si="38"/>
        <v>1890</v>
      </c>
      <c r="B1909" s="170">
        <v>7342437.6228742748</v>
      </c>
      <c r="U1909" s="145">
        <v>1889</v>
      </c>
      <c r="V1909" s="145">
        <v>3306541.0726961792</v>
      </c>
    </row>
    <row r="1910" spans="1:22" x14ac:dyDescent="0.35">
      <c r="A1910" s="70">
        <f t="shared" si="38"/>
        <v>1891</v>
      </c>
      <c r="B1910" s="170">
        <v>7342437.6228742748</v>
      </c>
      <c r="U1910" s="145">
        <v>1890</v>
      </c>
      <c r="V1910" s="145">
        <v>-9763246.6373037677</v>
      </c>
    </row>
    <row r="1911" spans="1:22" x14ac:dyDescent="0.35">
      <c r="A1911" s="70">
        <f t="shared" si="38"/>
        <v>1892</v>
      </c>
      <c r="B1911" s="170">
        <v>7342437.6228742748</v>
      </c>
      <c r="U1911" s="145">
        <v>1891</v>
      </c>
      <c r="V1911" s="145">
        <v>6530553.4424772598</v>
      </c>
    </row>
    <row r="1912" spans="1:22" x14ac:dyDescent="0.35">
      <c r="A1912" s="70">
        <f t="shared" si="38"/>
        <v>1893</v>
      </c>
      <c r="B1912" s="170">
        <v>7342437.6228742748</v>
      </c>
      <c r="U1912" s="145">
        <v>1892</v>
      </c>
      <c r="V1912" s="145">
        <v>19501528.525772981</v>
      </c>
    </row>
    <row r="1913" spans="1:22" x14ac:dyDescent="0.35">
      <c r="A1913" s="70">
        <f t="shared" si="38"/>
        <v>1894</v>
      </c>
      <c r="B1913" s="170">
        <v>7342437.6228742748</v>
      </c>
      <c r="U1913" s="145">
        <v>1893</v>
      </c>
      <c r="V1913" s="145">
        <v>1515167.746841874</v>
      </c>
    </row>
    <row r="1914" spans="1:22" x14ac:dyDescent="0.35">
      <c r="A1914" s="70">
        <f t="shared" si="38"/>
        <v>1895</v>
      </c>
      <c r="B1914" s="170">
        <v>7342437.6228742748</v>
      </c>
      <c r="U1914" s="145">
        <v>1894</v>
      </c>
      <c r="V1914" s="145">
        <v>10633625.821747251</v>
      </c>
    </row>
    <row r="1915" spans="1:22" x14ac:dyDescent="0.35">
      <c r="A1915" s="70">
        <f t="shared" si="38"/>
        <v>1896</v>
      </c>
      <c r="B1915" s="170">
        <v>7342437.6228742748</v>
      </c>
      <c r="U1915" s="145">
        <v>1895</v>
      </c>
      <c r="V1915" s="145">
        <v>-21102039.304353334</v>
      </c>
    </row>
    <row r="1916" spans="1:22" x14ac:dyDescent="0.35">
      <c r="A1916" s="70">
        <f t="shared" si="38"/>
        <v>1897</v>
      </c>
      <c r="B1916" s="170">
        <v>7342437.6228742748</v>
      </c>
      <c r="U1916" s="145">
        <v>1896</v>
      </c>
      <c r="V1916" s="145">
        <v>-22251075.704591997</v>
      </c>
    </row>
    <row r="1917" spans="1:22" x14ac:dyDescent="0.35">
      <c r="A1917" s="70">
        <f t="shared" si="38"/>
        <v>1898</v>
      </c>
      <c r="B1917" s="170">
        <v>7342437.6228742748</v>
      </c>
      <c r="U1917" s="145">
        <v>1897</v>
      </c>
      <c r="V1917" s="145">
        <v>2483241.3931775168</v>
      </c>
    </row>
    <row r="1918" spans="1:22" x14ac:dyDescent="0.35">
      <c r="A1918" s="70">
        <f t="shared" si="38"/>
        <v>1899</v>
      </c>
      <c r="B1918" s="170">
        <v>7342437.6228742748</v>
      </c>
      <c r="U1918" s="145">
        <v>1898</v>
      </c>
      <c r="V1918" s="145">
        <v>24331295.261312582</v>
      </c>
    </row>
    <row r="1919" spans="1:22" x14ac:dyDescent="0.35">
      <c r="A1919" s="70">
        <f t="shared" si="38"/>
        <v>1900</v>
      </c>
      <c r="B1919" s="170">
        <v>7342437.6228742748</v>
      </c>
      <c r="U1919" s="145">
        <v>1899</v>
      </c>
      <c r="V1919" s="145">
        <v>-10398406.421646936</v>
      </c>
    </row>
    <row r="1920" spans="1:22" x14ac:dyDescent="0.35">
      <c r="A1920" s="70">
        <f t="shared" si="38"/>
        <v>1901</v>
      </c>
      <c r="B1920" s="170">
        <v>7342437.6228742748</v>
      </c>
      <c r="U1920" s="145">
        <v>1900</v>
      </c>
      <c r="V1920" s="145">
        <v>21101077.417728152</v>
      </c>
    </row>
    <row r="1921" spans="1:22" x14ac:dyDescent="0.35">
      <c r="A1921" s="70">
        <f t="shared" si="38"/>
        <v>1902</v>
      </c>
      <c r="B1921" s="170">
        <v>7342437.6228742748</v>
      </c>
      <c r="U1921" s="145">
        <v>1901</v>
      </c>
      <c r="V1921" s="145">
        <v>-3721772.8262126837</v>
      </c>
    </row>
    <row r="1922" spans="1:22" x14ac:dyDescent="0.35">
      <c r="A1922" s="70">
        <f t="shared" si="38"/>
        <v>1903</v>
      </c>
      <c r="B1922" s="170">
        <v>7342437.6228742748</v>
      </c>
      <c r="U1922" s="145">
        <v>1902</v>
      </c>
      <c r="V1922" s="145">
        <v>-16193155.795953386</v>
      </c>
    </row>
    <row r="1923" spans="1:22" x14ac:dyDescent="0.35">
      <c r="A1923" s="70">
        <f t="shared" si="38"/>
        <v>1904</v>
      </c>
      <c r="B1923" s="170">
        <v>7342437.6228742748</v>
      </c>
      <c r="U1923" s="145">
        <v>1903</v>
      </c>
      <c r="V1923" s="145">
        <v>3207953.7161021568</v>
      </c>
    </row>
    <row r="1924" spans="1:22" x14ac:dyDescent="0.35">
      <c r="A1924" s="70">
        <f t="shared" si="38"/>
        <v>1905</v>
      </c>
      <c r="B1924" s="170">
        <v>7342437.6228742748</v>
      </c>
      <c r="U1924" s="145">
        <v>1904</v>
      </c>
      <c r="V1924" s="145">
        <v>5641502.928127557</v>
      </c>
    </row>
    <row r="1925" spans="1:22" x14ac:dyDescent="0.35">
      <c r="A1925" s="70">
        <f t="shared" si="38"/>
        <v>1906</v>
      </c>
      <c r="B1925" s="170">
        <v>7342437.6228742748</v>
      </c>
      <c r="U1925" s="145">
        <v>1905</v>
      </c>
      <c r="V1925" s="145">
        <v>8396157.4408913851</v>
      </c>
    </row>
    <row r="1926" spans="1:22" x14ac:dyDescent="0.35">
      <c r="A1926" s="70">
        <f t="shared" si="38"/>
        <v>1907</v>
      </c>
      <c r="B1926" s="170">
        <v>7342437.6228742748</v>
      </c>
      <c r="U1926" s="145">
        <v>1906</v>
      </c>
      <c r="V1926" s="145">
        <v>-13491059.734184792</v>
      </c>
    </row>
    <row r="1927" spans="1:22" x14ac:dyDescent="0.35">
      <c r="A1927" s="70">
        <f t="shared" si="38"/>
        <v>1908</v>
      </c>
      <c r="B1927" s="170">
        <v>7342437.6228742748</v>
      </c>
      <c r="U1927" s="145">
        <v>1907</v>
      </c>
      <c r="V1927" s="145">
        <v>9144541.5320243239</v>
      </c>
    </row>
    <row r="1928" spans="1:22" x14ac:dyDescent="0.35">
      <c r="A1928" s="70">
        <f t="shared" si="38"/>
        <v>1909</v>
      </c>
      <c r="B1928" s="170">
        <v>7342437.6228742748</v>
      </c>
      <c r="U1928" s="145">
        <v>1908</v>
      </c>
      <c r="V1928" s="145">
        <v>-22916616.466271676</v>
      </c>
    </row>
    <row r="1929" spans="1:22" x14ac:dyDescent="0.35">
      <c r="A1929" s="70">
        <f t="shared" si="38"/>
        <v>1910</v>
      </c>
      <c r="B1929" s="170">
        <v>7342437.6228742748</v>
      </c>
      <c r="U1929" s="145">
        <v>1909</v>
      </c>
      <c r="V1929" s="145">
        <v>-11968928.70224707</v>
      </c>
    </row>
    <row r="1930" spans="1:22" x14ac:dyDescent="0.35">
      <c r="A1930" s="70">
        <f t="shared" si="38"/>
        <v>1911</v>
      </c>
      <c r="B1930" s="170">
        <v>7342437.6228742748</v>
      </c>
      <c r="U1930" s="145">
        <v>1910</v>
      </c>
      <c r="V1930" s="145">
        <v>11276201.484674424</v>
      </c>
    </row>
    <row r="1931" spans="1:22" x14ac:dyDescent="0.35">
      <c r="A1931" s="70">
        <f t="shared" si="38"/>
        <v>1912</v>
      </c>
      <c r="B1931" s="170">
        <v>7342437.6228742748</v>
      </c>
      <c r="U1931" s="145">
        <v>1911</v>
      </c>
      <c r="V1931" s="145">
        <v>-5095363.1208073813</v>
      </c>
    </row>
    <row r="1932" spans="1:22" x14ac:dyDescent="0.35">
      <c r="A1932" s="70">
        <f t="shared" si="38"/>
        <v>1913</v>
      </c>
      <c r="B1932" s="170">
        <v>7342437.6228742748</v>
      </c>
      <c r="U1932" s="145">
        <v>1912</v>
      </c>
      <c r="V1932" s="145">
        <v>1181153.7289512046</v>
      </c>
    </row>
    <row r="1933" spans="1:22" x14ac:dyDescent="0.35">
      <c r="A1933" s="70">
        <f t="shared" si="38"/>
        <v>1914</v>
      </c>
      <c r="B1933" s="170">
        <v>7342437.6228742748</v>
      </c>
      <c r="U1933" s="145">
        <v>1913</v>
      </c>
      <c r="V1933" s="145">
        <v>-4298788.7706145067</v>
      </c>
    </row>
    <row r="1934" spans="1:22" x14ac:dyDescent="0.35">
      <c r="A1934" s="70">
        <f t="shared" si="38"/>
        <v>1915</v>
      </c>
      <c r="B1934" s="170">
        <v>7342437.6228742748</v>
      </c>
      <c r="U1934" s="145">
        <v>1914</v>
      </c>
      <c r="V1934" s="145">
        <v>-1089261.7572682835</v>
      </c>
    </row>
    <row r="1935" spans="1:22" x14ac:dyDescent="0.35">
      <c r="A1935" s="70">
        <f t="shared" si="38"/>
        <v>1916</v>
      </c>
      <c r="B1935" s="170">
        <v>7342437.6228742748</v>
      </c>
      <c r="U1935" s="145">
        <v>1915</v>
      </c>
      <c r="V1935" s="145">
        <v>20770416.409867547</v>
      </c>
    </row>
    <row r="1936" spans="1:22" x14ac:dyDescent="0.35">
      <c r="A1936" s="70">
        <f t="shared" si="38"/>
        <v>1917</v>
      </c>
      <c r="B1936" s="170">
        <v>7342437.6228742748</v>
      </c>
      <c r="U1936" s="145">
        <v>1916</v>
      </c>
      <c r="V1936" s="145">
        <v>14602558.563997563</v>
      </c>
    </row>
    <row r="1937" spans="1:22" x14ac:dyDescent="0.35">
      <c r="A1937" s="70">
        <f t="shared" si="38"/>
        <v>1918</v>
      </c>
      <c r="B1937" s="170">
        <v>7342437.6228742748</v>
      </c>
      <c r="U1937" s="145">
        <v>1917</v>
      </c>
      <c r="V1937" s="145">
        <v>-1940043.7571965717</v>
      </c>
    </row>
    <row r="1938" spans="1:22" x14ac:dyDescent="0.35">
      <c r="A1938" s="70">
        <f t="shared" si="38"/>
        <v>1919</v>
      </c>
      <c r="B1938" s="170">
        <v>7342437.6228742748</v>
      </c>
      <c r="U1938" s="145">
        <v>1918</v>
      </c>
      <c r="V1938" s="145">
        <v>-11580886.470461812</v>
      </c>
    </row>
    <row r="1939" spans="1:22" x14ac:dyDescent="0.35">
      <c r="A1939" s="70">
        <f t="shared" si="38"/>
        <v>1920</v>
      </c>
      <c r="B1939" s="170">
        <v>7342437.6228742748</v>
      </c>
      <c r="U1939" s="145">
        <v>1919</v>
      </c>
      <c r="V1939" s="145">
        <v>5610413.8102944978</v>
      </c>
    </row>
    <row r="1940" spans="1:22" x14ac:dyDescent="0.35">
      <c r="A1940" s="70">
        <f t="shared" si="38"/>
        <v>1921</v>
      </c>
      <c r="B1940" s="170">
        <v>7342437.6228742748</v>
      </c>
      <c r="U1940" s="145">
        <v>1920</v>
      </c>
      <c r="V1940" s="145">
        <v>8921193.9502648376</v>
      </c>
    </row>
    <row r="1941" spans="1:22" x14ac:dyDescent="0.35">
      <c r="A1941" s="70">
        <f t="shared" si="38"/>
        <v>1922</v>
      </c>
      <c r="B1941" s="170">
        <v>7342437.6228742748</v>
      </c>
      <c r="U1941" s="145">
        <v>1921</v>
      </c>
      <c r="V1941" s="145">
        <v>3820963.7978934608</v>
      </c>
    </row>
    <row r="1942" spans="1:22" x14ac:dyDescent="0.35">
      <c r="A1942" s="70">
        <f t="shared" ref="A1942:A2005" si="39">A1941+1</f>
        <v>1923</v>
      </c>
      <c r="B1942" s="170">
        <v>7342437.6228742748</v>
      </c>
      <c r="U1942" s="145">
        <v>1922</v>
      </c>
      <c r="V1942" s="145">
        <v>-1541001.2413843125</v>
      </c>
    </row>
    <row r="1943" spans="1:22" x14ac:dyDescent="0.35">
      <c r="A1943" s="70">
        <f t="shared" si="39"/>
        <v>1924</v>
      </c>
      <c r="B1943" s="170">
        <v>7342437.6228742748</v>
      </c>
      <c r="U1943" s="145">
        <v>1923</v>
      </c>
      <c r="V1943" s="145">
        <v>-18260212.94414448</v>
      </c>
    </row>
    <row r="1944" spans="1:22" x14ac:dyDescent="0.35">
      <c r="A1944" s="70">
        <f t="shared" si="39"/>
        <v>1925</v>
      </c>
      <c r="B1944" s="170">
        <v>7342437.6228742748</v>
      </c>
      <c r="U1944" s="145">
        <v>1924</v>
      </c>
      <c r="V1944" s="145">
        <v>-10993157.288802091</v>
      </c>
    </row>
    <row r="1945" spans="1:22" x14ac:dyDescent="0.35">
      <c r="A1945" s="70">
        <f t="shared" si="39"/>
        <v>1926</v>
      </c>
      <c r="B1945" s="170">
        <v>7342437.6228742748</v>
      </c>
      <c r="U1945" s="145">
        <v>1925</v>
      </c>
      <c r="V1945" s="145">
        <v>8713071.3127655499</v>
      </c>
    </row>
    <row r="1946" spans="1:22" x14ac:dyDescent="0.35">
      <c r="A1946" s="70">
        <f t="shared" si="39"/>
        <v>1927</v>
      </c>
      <c r="B1946" s="170">
        <v>7342437.6228742748</v>
      </c>
      <c r="U1946" s="145">
        <v>1926</v>
      </c>
      <c r="V1946" s="145">
        <v>-7699653.0578964669</v>
      </c>
    </row>
    <row r="1947" spans="1:22" x14ac:dyDescent="0.35">
      <c r="A1947" s="70">
        <f t="shared" si="39"/>
        <v>1928</v>
      </c>
      <c r="B1947" s="170">
        <v>7342437.6228742748</v>
      </c>
      <c r="U1947" s="145">
        <v>1927</v>
      </c>
      <c r="V1947" s="145">
        <v>-13646020.545993684</v>
      </c>
    </row>
    <row r="1948" spans="1:22" x14ac:dyDescent="0.35">
      <c r="A1948" s="70">
        <f t="shared" si="39"/>
        <v>1929</v>
      </c>
      <c r="B1948" s="170">
        <v>7342437.6228742748</v>
      </c>
      <c r="U1948" s="145">
        <v>1928</v>
      </c>
      <c r="V1948" s="145">
        <v>-5347618.1595089473</v>
      </c>
    </row>
    <row r="1949" spans="1:22" x14ac:dyDescent="0.35">
      <c r="A1949" s="70">
        <f t="shared" si="39"/>
        <v>1930</v>
      </c>
      <c r="B1949" s="170">
        <v>7342437.6228742748</v>
      </c>
      <c r="U1949" s="145">
        <v>1929</v>
      </c>
      <c r="V1949" s="145">
        <v>-22870119.209451664</v>
      </c>
    </row>
    <row r="1950" spans="1:22" x14ac:dyDescent="0.35">
      <c r="A1950" s="70">
        <f t="shared" si="39"/>
        <v>1931</v>
      </c>
      <c r="B1950" s="170">
        <v>7342437.6228742748</v>
      </c>
      <c r="U1950" s="145">
        <v>1930</v>
      </c>
      <c r="V1950" s="145">
        <v>1768235.4114233628</v>
      </c>
    </row>
    <row r="1951" spans="1:22" x14ac:dyDescent="0.35">
      <c r="A1951" s="70">
        <f t="shared" si="39"/>
        <v>1932</v>
      </c>
      <c r="B1951" s="170">
        <v>7342437.6228742748</v>
      </c>
      <c r="U1951" s="145">
        <v>1931</v>
      </c>
      <c r="V1951" s="145">
        <v>-16312389.018531738</v>
      </c>
    </row>
    <row r="1952" spans="1:22" x14ac:dyDescent="0.35">
      <c r="A1952" s="70">
        <f t="shared" si="39"/>
        <v>1933</v>
      </c>
      <c r="B1952" s="170">
        <v>7342437.6228742748</v>
      </c>
      <c r="U1952" s="145">
        <v>1932</v>
      </c>
      <c r="V1952" s="145">
        <v>-11232892.670551371</v>
      </c>
    </row>
    <row r="1953" spans="1:22" x14ac:dyDescent="0.35">
      <c r="A1953" s="70">
        <f t="shared" si="39"/>
        <v>1934</v>
      </c>
      <c r="B1953" s="170">
        <v>7342437.6228742748</v>
      </c>
      <c r="U1953" s="145">
        <v>1933</v>
      </c>
      <c r="V1953" s="145">
        <v>-8912421.715044016</v>
      </c>
    </row>
    <row r="1954" spans="1:22" x14ac:dyDescent="0.35">
      <c r="A1954" s="70">
        <f t="shared" si="39"/>
        <v>1935</v>
      </c>
      <c r="B1954" s="170">
        <v>7342437.6228742748</v>
      </c>
      <c r="U1954" s="145">
        <v>1934</v>
      </c>
      <c r="V1954" s="145">
        <v>-35745072.683719434</v>
      </c>
    </row>
    <row r="1955" spans="1:22" x14ac:dyDescent="0.35">
      <c r="A1955" s="70">
        <f t="shared" si="39"/>
        <v>1936</v>
      </c>
      <c r="B1955" s="170">
        <v>7342437.6228742748</v>
      </c>
      <c r="U1955" s="145">
        <v>1935</v>
      </c>
      <c r="V1955" s="145">
        <v>16668157.09166991</v>
      </c>
    </row>
    <row r="1956" spans="1:22" x14ac:dyDescent="0.35">
      <c r="A1956" s="70">
        <f t="shared" si="39"/>
        <v>1937</v>
      </c>
      <c r="B1956" s="170">
        <v>7342437.6228742748</v>
      </c>
      <c r="U1956" s="145">
        <v>1936</v>
      </c>
      <c r="V1956" s="145">
        <v>25038698.702412259</v>
      </c>
    </row>
    <row r="1957" spans="1:22" x14ac:dyDescent="0.35">
      <c r="A1957" s="70">
        <f t="shared" si="39"/>
        <v>1938</v>
      </c>
      <c r="B1957" s="170">
        <v>7342437.6228742748</v>
      </c>
      <c r="U1957" s="145">
        <v>1937</v>
      </c>
      <c r="V1957" s="145">
        <v>11619046.427933127</v>
      </c>
    </row>
    <row r="1958" spans="1:22" x14ac:dyDescent="0.35">
      <c r="A1958" s="70">
        <f t="shared" si="39"/>
        <v>1939</v>
      </c>
      <c r="B1958" s="170">
        <v>7342437.6228742748</v>
      </c>
      <c r="U1958" s="145">
        <v>1938</v>
      </c>
      <c r="V1958" s="145">
        <v>9553301.5741232485</v>
      </c>
    </row>
    <row r="1959" spans="1:22" x14ac:dyDescent="0.35">
      <c r="A1959" s="70">
        <f t="shared" si="39"/>
        <v>1940</v>
      </c>
      <c r="B1959" s="170">
        <v>7342437.6228742748</v>
      </c>
      <c r="U1959" s="145">
        <v>1939</v>
      </c>
      <c r="V1959" s="145">
        <v>-13277748.751742626</v>
      </c>
    </row>
    <row r="1960" spans="1:22" x14ac:dyDescent="0.35">
      <c r="A1960" s="70">
        <f t="shared" si="39"/>
        <v>1941</v>
      </c>
      <c r="B1960" s="170">
        <v>7342437.6228742748</v>
      </c>
      <c r="U1960" s="145">
        <v>1940</v>
      </c>
      <c r="V1960" s="145">
        <v>-8164487.7191136954</v>
      </c>
    </row>
    <row r="1961" spans="1:22" x14ac:dyDescent="0.35">
      <c r="A1961" s="70">
        <f t="shared" si="39"/>
        <v>1942</v>
      </c>
      <c r="B1961" s="170">
        <v>7342437.6228742748</v>
      </c>
      <c r="U1961" s="145">
        <v>1941</v>
      </c>
      <c r="V1961" s="145">
        <v>-2249141.3232189827</v>
      </c>
    </row>
    <row r="1962" spans="1:22" x14ac:dyDescent="0.35">
      <c r="A1962" s="70">
        <f t="shared" si="39"/>
        <v>1943</v>
      </c>
      <c r="B1962" s="170">
        <v>7342437.6228742748</v>
      </c>
      <c r="U1962" s="145">
        <v>1942</v>
      </c>
      <c r="V1962" s="145">
        <v>-8522885.7310320195</v>
      </c>
    </row>
    <row r="1963" spans="1:22" x14ac:dyDescent="0.35">
      <c r="A1963" s="70">
        <f t="shared" si="39"/>
        <v>1944</v>
      </c>
      <c r="B1963" s="170">
        <v>7342437.6228742748</v>
      </c>
      <c r="U1963" s="145">
        <v>1943</v>
      </c>
      <c r="V1963" s="145">
        <v>10936542.240411654</v>
      </c>
    </row>
    <row r="1964" spans="1:22" x14ac:dyDescent="0.35">
      <c r="A1964" s="70">
        <f t="shared" si="39"/>
        <v>1945</v>
      </c>
      <c r="B1964" s="170">
        <v>7342437.6228742748</v>
      </c>
      <c r="U1964" s="145">
        <v>1944</v>
      </c>
      <c r="V1964" s="145">
        <v>2003068.9228428975</v>
      </c>
    </row>
    <row r="1965" spans="1:22" x14ac:dyDescent="0.35">
      <c r="A1965" s="70">
        <f t="shared" si="39"/>
        <v>1946</v>
      </c>
      <c r="B1965" s="170">
        <v>7342437.6228742748</v>
      </c>
      <c r="U1965" s="145">
        <v>1945</v>
      </c>
      <c r="V1965" s="145">
        <v>10099484.33213795</v>
      </c>
    </row>
    <row r="1966" spans="1:22" x14ac:dyDescent="0.35">
      <c r="A1966" s="70">
        <f t="shared" si="39"/>
        <v>1947</v>
      </c>
      <c r="B1966" s="170">
        <v>7342437.6228742748</v>
      </c>
      <c r="U1966" s="145">
        <v>1946</v>
      </c>
      <c r="V1966" s="145">
        <v>-2492214.8877448998</v>
      </c>
    </row>
    <row r="1967" spans="1:22" x14ac:dyDescent="0.35">
      <c r="A1967" s="70">
        <f t="shared" si="39"/>
        <v>1948</v>
      </c>
      <c r="B1967" s="170">
        <v>7342437.6228742748</v>
      </c>
      <c r="U1967" s="145">
        <v>1947</v>
      </c>
      <c r="V1967" s="145">
        <v>-15864721.811597388</v>
      </c>
    </row>
    <row r="1968" spans="1:22" x14ac:dyDescent="0.35">
      <c r="A1968" s="70">
        <f t="shared" si="39"/>
        <v>1949</v>
      </c>
      <c r="B1968" s="170">
        <v>7342437.6228742748</v>
      </c>
      <c r="U1968" s="145">
        <v>1948</v>
      </c>
      <c r="V1968" s="145">
        <v>15181849.431795847</v>
      </c>
    </row>
    <row r="1969" spans="1:22" x14ac:dyDescent="0.35">
      <c r="A1969" s="70">
        <f t="shared" si="39"/>
        <v>1950</v>
      </c>
      <c r="B1969" s="170">
        <v>7342437.6228742748</v>
      </c>
      <c r="U1969" s="145">
        <v>1949</v>
      </c>
      <c r="V1969" s="145">
        <v>4785376.1994112805</v>
      </c>
    </row>
    <row r="1970" spans="1:22" x14ac:dyDescent="0.35">
      <c r="A1970" s="70">
        <f t="shared" si="39"/>
        <v>1951</v>
      </c>
      <c r="B1970" s="170">
        <v>7342437.6228742748</v>
      </c>
      <c r="U1970" s="145">
        <v>1950</v>
      </c>
      <c r="V1970" s="145">
        <v>10059469.250875831</v>
      </c>
    </row>
    <row r="1971" spans="1:22" x14ac:dyDescent="0.35">
      <c r="A1971" s="70">
        <f t="shared" si="39"/>
        <v>1952</v>
      </c>
      <c r="B1971" s="170">
        <v>7342437.6228742748</v>
      </c>
      <c r="U1971" s="145">
        <v>1951</v>
      </c>
      <c r="V1971" s="145">
        <v>-2731203.6480050609</v>
      </c>
    </row>
    <row r="1972" spans="1:22" x14ac:dyDescent="0.35">
      <c r="A1972" s="70">
        <f t="shared" si="39"/>
        <v>1953</v>
      </c>
      <c r="B1972" s="170">
        <v>7342437.6228742748</v>
      </c>
      <c r="U1972" s="145">
        <v>1952</v>
      </c>
      <c r="V1972" s="145">
        <v>21424687.225639023</v>
      </c>
    </row>
    <row r="1973" spans="1:22" x14ac:dyDescent="0.35">
      <c r="A1973" s="70">
        <f t="shared" si="39"/>
        <v>1954</v>
      </c>
      <c r="B1973" s="170">
        <v>7342437.6228742748</v>
      </c>
      <c r="U1973" s="145">
        <v>1953</v>
      </c>
      <c r="V1973" s="145">
        <v>13143481.184384432</v>
      </c>
    </row>
    <row r="1974" spans="1:22" x14ac:dyDescent="0.35">
      <c r="A1974" s="70">
        <f t="shared" si="39"/>
        <v>1955</v>
      </c>
      <c r="B1974" s="170">
        <v>7342437.6228742748</v>
      </c>
      <c r="U1974" s="145">
        <v>1954</v>
      </c>
      <c r="V1974" s="145">
        <v>-6599283.7237092648</v>
      </c>
    </row>
    <row r="1975" spans="1:22" x14ac:dyDescent="0.35">
      <c r="A1975" s="70">
        <f t="shared" si="39"/>
        <v>1956</v>
      </c>
      <c r="B1975" s="170">
        <v>7342437.6228742748</v>
      </c>
      <c r="U1975" s="145">
        <v>1955</v>
      </c>
      <c r="V1975" s="145">
        <v>-10229684.099182118</v>
      </c>
    </row>
    <row r="1976" spans="1:22" x14ac:dyDescent="0.35">
      <c r="A1976" s="70">
        <f t="shared" si="39"/>
        <v>1957</v>
      </c>
      <c r="B1976" s="170">
        <v>7342437.6228742748</v>
      </c>
      <c r="U1976" s="145">
        <v>1956</v>
      </c>
      <c r="V1976" s="145">
        <v>-1810554.3717877381</v>
      </c>
    </row>
    <row r="1977" spans="1:22" x14ac:dyDescent="0.35">
      <c r="A1977" s="70">
        <f t="shared" si="39"/>
        <v>1958</v>
      </c>
      <c r="B1977" s="170">
        <v>7342437.6228742748</v>
      </c>
      <c r="U1977" s="145">
        <v>1957</v>
      </c>
      <c r="V1977" s="145">
        <v>-5291095.0806732289</v>
      </c>
    </row>
    <row r="1978" spans="1:22" x14ac:dyDescent="0.35">
      <c r="A1978" s="70">
        <f t="shared" si="39"/>
        <v>1959</v>
      </c>
      <c r="B1978" s="170">
        <v>7342437.6228742748</v>
      </c>
      <c r="U1978" s="145">
        <v>1958</v>
      </c>
      <c r="V1978" s="145">
        <v>2517837.0348920971</v>
      </c>
    </row>
    <row r="1979" spans="1:22" x14ac:dyDescent="0.35">
      <c r="A1979" s="70">
        <f t="shared" si="39"/>
        <v>1960</v>
      </c>
      <c r="B1979" s="170">
        <v>7342437.6228742748</v>
      </c>
      <c r="U1979" s="145">
        <v>1959</v>
      </c>
      <c r="V1979" s="145">
        <v>7045562.9820146859</v>
      </c>
    </row>
    <row r="1980" spans="1:22" x14ac:dyDescent="0.35">
      <c r="A1980" s="70">
        <f t="shared" si="39"/>
        <v>1961</v>
      </c>
      <c r="B1980" s="170">
        <v>7342437.6228742748</v>
      </c>
      <c r="U1980" s="145">
        <v>1960</v>
      </c>
      <c r="V1980" s="145">
        <v>-206433.40137841925</v>
      </c>
    </row>
    <row r="1981" spans="1:22" x14ac:dyDescent="0.35">
      <c r="A1981" s="70">
        <f t="shared" si="39"/>
        <v>1962</v>
      </c>
      <c r="B1981" s="170">
        <v>7342437.6228742748</v>
      </c>
      <c r="U1981" s="145">
        <v>1961</v>
      </c>
      <c r="V1981" s="145">
        <v>21078152.371218853</v>
      </c>
    </row>
    <row r="1982" spans="1:22" x14ac:dyDescent="0.35">
      <c r="A1982" s="70">
        <f t="shared" si="39"/>
        <v>1963</v>
      </c>
      <c r="B1982" s="170">
        <v>7342437.6228742748</v>
      </c>
      <c r="U1982" s="145">
        <v>1962</v>
      </c>
      <c r="V1982" s="145">
        <v>3438493.7931257598</v>
      </c>
    </row>
    <row r="1983" spans="1:22" x14ac:dyDescent="0.35">
      <c r="A1983" s="70">
        <f t="shared" si="39"/>
        <v>1964</v>
      </c>
      <c r="B1983" s="170">
        <v>7342437.6228742748</v>
      </c>
      <c r="U1983" s="145">
        <v>1963</v>
      </c>
      <c r="V1983" s="145">
        <v>10724901.338248301</v>
      </c>
    </row>
    <row r="1984" spans="1:22" x14ac:dyDescent="0.35">
      <c r="A1984" s="70">
        <f t="shared" si="39"/>
        <v>1965</v>
      </c>
      <c r="B1984" s="170">
        <v>7342437.6228742748</v>
      </c>
      <c r="U1984" s="145">
        <v>1964</v>
      </c>
      <c r="V1984" s="145">
        <v>-8564203.1911089905</v>
      </c>
    </row>
    <row r="1985" spans="1:22" x14ac:dyDescent="0.35">
      <c r="A1985" s="70">
        <f t="shared" si="39"/>
        <v>1966</v>
      </c>
      <c r="B1985" s="170">
        <v>7342437.6228742748</v>
      </c>
      <c r="U1985" s="145">
        <v>1965</v>
      </c>
      <c r="V1985" s="145">
        <v>-5701190.2549789622</v>
      </c>
    </row>
    <row r="1986" spans="1:22" x14ac:dyDescent="0.35">
      <c r="A1986" s="70">
        <f t="shared" si="39"/>
        <v>1967</v>
      </c>
      <c r="B1986" s="170">
        <v>7342437.6228742748</v>
      </c>
      <c r="U1986" s="145">
        <v>1966</v>
      </c>
      <c r="V1986" s="145">
        <v>-5542349.1264019217</v>
      </c>
    </row>
    <row r="1987" spans="1:22" x14ac:dyDescent="0.35">
      <c r="A1987" s="70">
        <f t="shared" si="39"/>
        <v>1968</v>
      </c>
      <c r="B1987" s="170">
        <v>7342437.6228742748</v>
      </c>
      <c r="U1987" s="145">
        <v>1967</v>
      </c>
      <c r="V1987" s="145">
        <v>15213337.076476395</v>
      </c>
    </row>
    <row r="1988" spans="1:22" x14ac:dyDescent="0.35">
      <c r="A1988" s="70">
        <f t="shared" si="39"/>
        <v>1969</v>
      </c>
      <c r="B1988" s="170">
        <v>7342437.6228742748</v>
      </c>
      <c r="U1988" s="145">
        <v>1968</v>
      </c>
      <c r="V1988" s="145">
        <v>7633874.306475766</v>
      </c>
    </row>
    <row r="1989" spans="1:22" x14ac:dyDescent="0.35">
      <c r="A1989" s="70">
        <f t="shared" si="39"/>
        <v>1970</v>
      </c>
      <c r="B1989" s="170">
        <v>7342437.6228742748</v>
      </c>
      <c r="U1989" s="145">
        <v>1969</v>
      </c>
      <c r="V1989" s="145">
        <v>16285983.965669446</v>
      </c>
    </row>
    <row r="1990" spans="1:22" x14ac:dyDescent="0.35">
      <c r="A1990" s="70">
        <f t="shared" si="39"/>
        <v>1971</v>
      </c>
      <c r="B1990" s="170">
        <v>7342437.6228742748</v>
      </c>
      <c r="U1990" s="145">
        <v>1970</v>
      </c>
      <c r="V1990" s="145">
        <v>4119345.0671476163</v>
      </c>
    </row>
    <row r="1991" spans="1:22" x14ac:dyDescent="0.35">
      <c r="A1991" s="70">
        <f t="shared" si="39"/>
        <v>1972</v>
      </c>
      <c r="B1991" s="170">
        <v>7342437.6228742748</v>
      </c>
      <c r="U1991" s="145">
        <v>1971</v>
      </c>
      <c r="V1991" s="145">
        <v>-12462136.99551582</v>
      </c>
    </row>
    <row r="1992" spans="1:22" x14ac:dyDescent="0.35">
      <c r="A1992" s="70">
        <f t="shared" si="39"/>
        <v>1973</v>
      </c>
      <c r="B1992" s="170">
        <v>7342437.6228742748</v>
      </c>
      <c r="U1992" s="145">
        <v>1972</v>
      </c>
      <c r="V1992" s="145">
        <v>-12082178.519486889</v>
      </c>
    </row>
    <row r="1993" spans="1:22" x14ac:dyDescent="0.35">
      <c r="A1993" s="70">
        <f t="shared" si="39"/>
        <v>1974</v>
      </c>
      <c r="B1993" s="170">
        <v>7342437.6228742748</v>
      </c>
      <c r="U1993" s="145">
        <v>1973</v>
      </c>
      <c r="V1993" s="145">
        <v>-10658539.312299591</v>
      </c>
    </row>
    <row r="1994" spans="1:22" x14ac:dyDescent="0.35">
      <c r="A1994" s="70">
        <f t="shared" si="39"/>
        <v>1975</v>
      </c>
      <c r="B1994" s="170">
        <v>7342437.6228742748</v>
      </c>
      <c r="U1994" s="145">
        <v>1974</v>
      </c>
      <c r="V1994" s="145">
        <v>41016681.569047883</v>
      </c>
    </row>
    <row r="1995" spans="1:22" x14ac:dyDescent="0.35">
      <c r="A1995" s="70">
        <f t="shared" si="39"/>
        <v>1976</v>
      </c>
      <c r="B1995" s="170">
        <v>7342437.6228742748</v>
      </c>
      <c r="U1995" s="145">
        <v>1975</v>
      </c>
      <c r="V1995" s="145">
        <v>-9267079.8175847046</v>
      </c>
    </row>
    <row r="1996" spans="1:22" x14ac:dyDescent="0.35">
      <c r="A1996" s="70">
        <f t="shared" si="39"/>
        <v>1977</v>
      </c>
      <c r="B1996" s="170">
        <v>7342437.6228742748</v>
      </c>
      <c r="U1996" s="145">
        <v>1976</v>
      </c>
      <c r="V1996" s="145">
        <v>-2747204.5889809057</v>
      </c>
    </row>
    <row r="1997" spans="1:22" x14ac:dyDescent="0.35">
      <c r="A1997" s="70">
        <f t="shared" si="39"/>
        <v>1978</v>
      </c>
      <c r="B1997" s="170">
        <v>7342437.6228742748</v>
      </c>
      <c r="U1997" s="145">
        <v>1977</v>
      </c>
      <c r="V1997" s="145">
        <v>-835111.20124573261</v>
      </c>
    </row>
    <row r="1998" spans="1:22" x14ac:dyDescent="0.35">
      <c r="A1998" s="70">
        <f t="shared" si="39"/>
        <v>1979</v>
      </c>
      <c r="B1998" s="170">
        <v>7342437.6228742748</v>
      </c>
      <c r="U1998" s="145">
        <v>1978</v>
      </c>
      <c r="V1998" s="145">
        <v>-9415045.0752839055</v>
      </c>
    </row>
    <row r="1999" spans="1:22" x14ac:dyDescent="0.35">
      <c r="A1999" s="70">
        <f t="shared" si="39"/>
        <v>1980</v>
      </c>
      <c r="B1999" s="170">
        <v>7342437.6228742748</v>
      </c>
      <c r="U1999" s="145">
        <v>1979</v>
      </c>
      <c r="V1999" s="145">
        <v>-25486537.977380488</v>
      </c>
    </row>
    <row r="2000" spans="1:22" x14ac:dyDescent="0.35">
      <c r="A2000" s="70">
        <f t="shared" si="39"/>
        <v>1981</v>
      </c>
      <c r="B2000" s="170">
        <v>7342437.6228742748</v>
      </c>
      <c r="U2000" s="145">
        <v>1980</v>
      </c>
      <c r="V2000" s="145">
        <v>12502573.130146205</v>
      </c>
    </row>
    <row r="2001" spans="1:22" x14ac:dyDescent="0.35">
      <c r="A2001" s="70">
        <f t="shared" si="39"/>
        <v>1982</v>
      </c>
      <c r="B2001" s="170">
        <v>7342437.6228742748</v>
      </c>
      <c r="U2001" s="145">
        <v>1981</v>
      </c>
      <c r="V2001" s="145">
        <v>2895227.1014969163</v>
      </c>
    </row>
    <row r="2002" spans="1:22" x14ac:dyDescent="0.35">
      <c r="A2002" s="70">
        <f t="shared" si="39"/>
        <v>1983</v>
      </c>
      <c r="B2002" s="170">
        <v>7342437.6228742748</v>
      </c>
      <c r="U2002" s="145">
        <v>1982</v>
      </c>
      <c r="V2002" s="145">
        <v>-7025347.226373313</v>
      </c>
    </row>
    <row r="2003" spans="1:22" x14ac:dyDescent="0.35">
      <c r="A2003" s="70">
        <f t="shared" si="39"/>
        <v>1984</v>
      </c>
      <c r="B2003" s="170">
        <v>7342437.6228742748</v>
      </c>
      <c r="U2003" s="145">
        <v>1983</v>
      </c>
      <c r="V2003" s="145">
        <v>3997680.8784516305</v>
      </c>
    </row>
    <row r="2004" spans="1:22" x14ac:dyDescent="0.35">
      <c r="A2004" s="70">
        <f t="shared" si="39"/>
        <v>1985</v>
      </c>
      <c r="B2004" s="170">
        <v>7342437.6228742748</v>
      </c>
      <c r="U2004" s="145">
        <v>1984</v>
      </c>
      <c r="V2004" s="145">
        <v>-631435.92532218993</v>
      </c>
    </row>
    <row r="2005" spans="1:22" x14ac:dyDescent="0.35">
      <c r="A2005" s="70">
        <f t="shared" si="39"/>
        <v>1986</v>
      </c>
      <c r="B2005" s="170">
        <v>7342437.6228742748</v>
      </c>
      <c r="U2005" s="145">
        <v>1985</v>
      </c>
      <c r="V2005" s="145">
        <v>-12684957.115403697</v>
      </c>
    </row>
    <row r="2006" spans="1:22" x14ac:dyDescent="0.35">
      <c r="A2006" s="70">
        <f t="shared" ref="A2006:A2069" si="40">A2005+1</f>
        <v>1987</v>
      </c>
      <c r="B2006" s="170">
        <v>7342437.6228742748</v>
      </c>
      <c r="U2006" s="145">
        <v>1986</v>
      </c>
      <c r="V2006" s="145">
        <v>-12442298.578779884</v>
      </c>
    </row>
    <row r="2007" spans="1:22" x14ac:dyDescent="0.35">
      <c r="A2007" s="70">
        <f t="shared" si="40"/>
        <v>1988</v>
      </c>
      <c r="B2007" s="170">
        <v>7342437.6228742748</v>
      </c>
      <c r="U2007" s="145">
        <v>1987</v>
      </c>
      <c r="V2007" s="145">
        <v>-15394011.675535426</v>
      </c>
    </row>
    <row r="2008" spans="1:22" x14ac:dyDescent="0.35">
      <c r="A2008" s="70">
        <f t="shared" si="40"/>
        <v>1989</v>
      </c>
      <c r="B2008" s="170">
        <v>7342437.6228742748</v>
      </c>
      <c r="U2008" s="145">
        <v>1988</v>
      </c>
      <c r="V2008" s="145">
        <v>10881077.735064305</v>
      </c>
    </row>
    <row r="2009" spans="1:22" x14ac:dyDescent="0.35">
      <c r="A2009" s="70">
        <f t="shared" si="40"/>
        <v>1990</v>
      </c>
      <c r="B2009" s="170">
        <v>7342437.6228742748</v>
      </c>
      <c r="U2009" s="145">
        <v>1989</v>
      </c>
      <c r="V2009" s="145">
        <v>17645381.559222728</v>
      </c>
    </row>
    <row r="2010" spans="1:22" x14ac:dyDescent="0.35">
      <c r="A2010" s="70">
        <f t="shared" si="40"/>
        <v>1991</v>
      </c>
      <c r="B2010" s="170">
        <v>7342437.6228742748</v>
      </c>
      <c r="U2010" s="145">
        <v>1990</v>
      </c>
      <c r="V2010" s="145">
        <v>-10401466.172849644</v>
      </c>
    </row>
    <row r="2011" spans="1:22" x14ac:dyDescent="0.35">
      <c r="A2011" s="70">
        <f t="shared" si="40"/>
        <v>1992</v>
      </c>
      <c r="B2011" s="170">
        <v>7342437.6228742748</v>
      </c>
      <c r="U2011" s="145">
        <v>1991</v>
      </c>
      <c r="V2011" s="145">
        <v>15742105.762748145</v>
      </c>
    </row>
    <row r="2012" spans="1:22" x14ac:dyDescent="0.35">
      <c r="A2012" s="70">
        <f t="shared" si="40"/>
        <v>1993</v>
      </c>
      <c r="B2012" s="170">
        <v>7342437.6228742748</v>
      </c>
      <c r="U2012" s="145">
        <v>1992</v>
      </c>
      <c r="V2012" s="145">
        <v>23882730.301671289</v>
      </c>
    </row>
    <row r="2013" spans="1:22" x14ac:dyDescent="0.35">
      <c r="A2013" s="70">
        <f t="shared" si="40"/>
        <v>1994</v>
      </c>
      <c r="B2013" s="170">
        <v>7342437.6228742748</v>
      </c>
      <c r="U2013" s="145">
        <v>1993</v>
      </c>
      <c r="V2013" s="145">
        <v>-20952915.613899972</v>
      </c>
    </row>
    <row r="2014" spans="1:22" x14ac:dyDescent="0.35">
      <c r="A2014" s="70">
        <f t="shared" si="40"/>
        <v>1995</v>
      </c>
      <c r="B2014" s="170">
        <v>7342437.6228742748</v>
      </c>
      <c r="U2014" s="145">
        <v>1994</v>
      </c>
      <c r="V2014" s="145">
        <v>-23456742.120816551</v>
      </c>
    </row>
    <row r="2015" spans="1:22" x14ac:dyDescent="0.35">
      <c r="A2015" s="70">
        <f t="shared" si="40"/>
        <v>1996</v>
      </c>
      <c r="B2015" s="170">
        <v>7342437.6228742748</v>
      </c>
      <c r="U2015" s="145">
        <v>1995</v>
      </c>
      <c r="V2015" s="145">
        <v>-19082770.942411277</v>
      </c>
    </row>
    <row r="2016" spans="1:22" x14ac:dyDescent="0.35">
      <c r="A2016" s="70">
        <f t="shared" si="40"/>
        <v>1997</v>
      </c>
      <c r="B2016" s="170">
        <v>7342437.6228742748</v>
      </c>
      <c r="U2016" s="145">
        <v>1996</v>
      </c>
      <c r="V2016" s="145">
        <v>-5293194.1979512461</v>
      </c>
    </row>
    <row r="2017" spans="1:22" x14ac:dyDescent="0.35">
      <c r="A2017" s="70">
        <f t="shared" si="40"/>
        <v>1998</v>
      </c>
      <c r="B2017" s="170">
        <v>7342437.6228742748</v>
      </c>
      <c r="U2017" s="145">
        <v>1997</v>
      </c>
      <c r="V2017" s="145">
        <v>-8974551.7971198112</v>
      </c>
    </row>
    <row r="2018" spans="1:22" x14ac:dyDescent="0.35">
      <c r="A2018" s="70">
        <f t="shared" si="40"/>
        <v>1999</v>
      </c>
      <c r="B2018" s="170">
        <v>7342437.6228742748</v>
      </c>
      <c r="U2018" s="145">
        <v>1998</v>
      </c>
      <c r="V2018" s="145">
        <v>11388449.037592214</v>
      </c>
    </row>
    <row r="2019" spans="1:22" x14ac:dyDescent="0.35">
      <c r="A2019" s="70">
        <f t="shared" si="40"/>
        <v>2000</v>
      </c>
      <c r="B2019" s="170">
        <v>7342437.6228742748</v>
      </c>
      <c r="U2019" s="145">
        <v>1999</v>
      </c>
      <c r="V2019" s="145">
        <v>17480077.326623376</v>
      </c>
    </row>
    <row r="2020" spans="1:22" x14ac:dyDescent="0.35">
      <c r="A2020" s="70">
        <f t="shared" si="40"/>
        <v>2001</v>
      </c>
      <c r="B2020" s="145">
        <v>7342437.6228742748</v>
      </c>
      <c r="U2020" s="145">
        <v>2000</v>
      </c>
      <c r="V2020" s="145">
        <v>11290536.483693533</v>
      </c>
    </row>
    <row r="2021" spans="1:22" x14ac:dyDescent="0.35">
      <c r="A2021" s="70">
        <f t="shared" si="40"/>
        <v>2002</v>
      </c>
      <c r="B2021" s="145">
        <v>7342437.6228742748</v>
      </c>
      <c r="U2021" s="145">
        <v>2001</v>
      </c>
      <c r="V2021" s="145">
        <v>23942193.323874768</v>
      </c>
    </row>
    <row r="2022" spans="1:22" x14ac:dyDescent="0.35">
      <c r="A2022" s="70">
        <f t="shared" si="40"/>
        <v>2003</v>
      </c>
      <c r="B2022" s="145">
        <v>7342437.6228742748</v>
      </c>
      <c r="U2022" s="145">
        <v>2002</v>
      </c>
      <c r="V2022" s="145">
        <v>-16950513.631118678</v>
      </c>
    </row>
    <row r="2023" spans="1:22" x14ac:dyDescent="0.35">
      <c r="A2023" s="70">
        <f t="shared" si="40"/>
        <v>2004</v>
      </c>
      <c r="B2023" s="145">
        <v>7342437.6228742748</v>
      </c>
      <c r="U2023" s="145">
        <v>2003</v>
      </c>
      <c r="V2023" s="145">
        <v>20960040.47943005</v>
      </c>
    </row>
    <row r="2024" spans="1:22" x14ac:dyDescent="0.35">
      <c r="A2024" s="70">
        <f t="shared" si="40"/>
        <v>2005</v>
      </c>
      <c r="B2024" s="145">
        <v>7342437.6228742748</v>
      </c>
      <c r="U2024" s="145">
        <v>2004</v>
      </c>
      <c r="V2024" s="145">
        <v>41015268.568541132</v>
      </c>
    </row>
    <row r="2025" spans="1:22" x14ac:dyDescent="0.35">
      <c r="A2025" s="70">
        <f t="shared" si="40"/>
        <v>2006</v>
      </c>
      <c r="B2025" s="145">
        <v>7342437.6228742748</v>
      </c>
      <c r="U2025" s="145">
        <v>2005</v>
      </c>
      <c r="V2025" s="145">
        <v>-2374458.2659361102</v>
      </c>
    </row>
    <row r="2026" spans="1:22" x14ac:dyDescent="0.35">
      <c r="A2026" s="70">
        <f t="shared" si="40"/>
        <v>2007</v>
      </c>
      <c r="B2026" s="145">
        <v>7342437.6228742748</v>
      </c>
      <c r="U2026" s="145">
        <v>2006</v>
      </c>
      <c r="V2026" s="145">
        <v>-3058589.4968876652</v>
      </c>
    </row>
    <row r="2027" spans="1:22" x14ac:dyDescent="0.35">
      <c r="A2027" s="70">
        <f t="shared" si="40"/>
        <v>2008</v>
      </c>
      <c r="B2027" s="145">
        <v>7342437.6228742748</v>
      </c>
      <c r="U2027" s="145">
        <v>2007</v>
      </c>
      <c r="V2027" s="145">
        <v>-25567446.381412223</v>
      </c>
    </row>
    <row r="2028" spans="1:22" x14ac:dyDescent="0.35">
      <c r="A2028" s="70">
        <f t="shared" si="40"/>
        <v>2009</v>
      </c>
      <c r="B2028" s="145">
        <v>7342437.6228742748</v>
      </c>
      <c r="U2028" s="145">
        <v>2008</v>
      </c>
      <c r="V2028" s="145">
        <v>955056.10626545548</v>
      </c>
    </row>
    <row r="2029" spans="1:22" x14ac:dyDescent="0.35">
      <c r="A2029" s="70">
        <f t="shared" si="40"/>
        <v>2010</v>
      </c>
      <c r="B2029" s="145">
        <v>7342437.6228742748</v>
      </c>
      <c r="U2029" s="145">
        <v>2009</v>
      </c>
      <c r="V2029" s="145">
        <v>-8739218.2764297463</v>
      </c>
    </row>
    <row r="2030" spans="1:22" x14ac:dyDescent="0.35">
      <c r="A2030" s="70">
        <f t="shared" si="40"/>
        <v>2011</v>
      </c>
      <c r="B2030" s="145">
        <v>7342437.6228742748</v>
      </c>
      <c r="U2030" s="145">
        <v>2010</v>
      </c>
      <c r="V2030" s="145">
        <v>31963839.593463905</v>
      </c>
    </row>
    <row r="2031" spans="1:22" x14ac:dyDescent="0.35">
      <c r="A2031" s="70">
        <f t="shared" si="40"/>
        <v>2012</v>
      </c>
      <c r="B2031" s="145">
        <v>7342437.6228742748</v>
      </c>
      <c r="U2031" s="145">
        <v>2011</v>
      </c>
      <c r="V2031" s="145">
        <v>9219583.5108208209</v>
      </c>
    </row>
    <row r="2032" spans="1:22" x14ac:dyDescent="0.35">
      <c r="A2032" s="70">
        <f t="shared" si="40"/>
        <v>2013</v>
      </c>
      <c r="B2032" s="145">
        <v>7342437.6228742748</v>
      </c>
      <c r="U2032" s="145">
        <v>2012</v>
      </c>
      <c r="V2032" s="145">
        <v>-675916.23732178286</v>
      </c>
    </row>
    <row r="2033" spans="1:22" x14ac:dyDescent="0.35">
      <c r="A2033" s="70">
        <f t="shared" si="40"/>
        <v>2014</v>
      </c>
      <c r="B2033" s="145">
        <v>7342437.6228742748</v>
      </c>
      <c r="U2033" s="145">
        <v>2013</v>
      </c>
      <c r="V2033" s="145">
        <v>-16277748.027927805</v>
      </c>
    </row>
    <row r="2034" spans="1:22" x14ac:dyDescent="0.35">
      <c r="A2034" s="70">
        <f t="shared" si="40"/>
        <v>2015</v>
      </c>
      <c r="B2034" s="145">
        <v>7342437.6228742748</v>
      </c>
      <c r="U2034" s="145">
        <v>2014</v>
      </c>
      <c r="V2034" s="145">
        <v>3026682.9587326348</v>
      </c>
    </row>
    <row r="2035" spans="1:22" x14ac:dyDescent="0.35">
      <c r="A2035" s="70">
        <f t="shared" si="40"/>
        <v>2016</v>
      </c>
      <c r="B2035" s="145">
        <v>7342437.6228742748</v>
      </c>
      <c r="U2035" s="145">
        <v>2015</v>
      </c>
      <c r="V2035" s="145">
        <v>-12644920.883380245</v>
      </c>
    </row>
    <row r="2036" spans="1:22" x14ac:dyDescent="0.35">
      <c r="A2036" s="70">
        <f t="shared" si="40"/>
        <v>2017</v>
      </c>
      <c r="B2036" s="145">
        <v>7342437.6228742748</v>
      </c>
      <c r="U2036" s="145">
        <v>2016</v>
      </c>
      <c r="V2036" s="145">
        <v>-16764983.573250435</v>
      </c>
    </row>
    <row r="2037" spans="1:22" x14ac:dyDescent="0.35">
      <c r="A2037" s="70">
        <f t="shared" si="40"/>
        <v>2018</v>
      </c>
      <c r="B2037" s="145">
        <v>7342437.6228742748</v>
      </c>
      <c r="U2037" s="145">
        <v>2017</v>
      </c>
      <c r="V2037" s="145">
        <v>557774.98894033208</v>
      </c>
    </row>
    <row r="2038" spans="1:22" x14ac:dyDescent="0.35">
      <c r="A2038" s="70">
        <f t="shared" si="40"/>
        <v>2019</v>
      </c>
      <c r="B2038" s="145">
        <v>7342437.6228742748</v>
      </c>
      <c r="U2038" s="145">
        <v>2018</v>
      </c>
      <c r="V2038" s="145">
        <v>-7155258.6970194019</v>
      </c>
    </row>
    <row r="2039" spans="1:22" x14ac:dyDescent="0.35">
      <c r="A2039" s="70">
        <f t="shared" si="40"/>
        <v>2020</v>
      </c>
      <c r="B2039" s="145">
        <v>7342437.6228742748</v>
      </c>
      <c r="U2039" s="145">
        <v>2019</v>
      </c>
      <c r="V2039" s="145">
        <v>1736253.2933534607</v>
      </c>
    </row>
    <row r="2040" spans="1:22" x14ac:dyDescent="0.35">
      <c r="A2040" s="70">
        <f t="shared" si="40"/>
        <v>2021</v>
      </c>
      <c r="B2040" s="145">
        <v>7342437.6228742748</v>
      </c>
      <c r="U2040" s="145">
        <v>2020</v>
      </c>
      <c r="V2040" s="145">
        <v>10839323.367525581</v>
      </c>
    </row>
    <row r="2041" spans="1:22" x14ac:dyDescent="0.35">
      <c r="A2041" s="70">
        <f t="shared" si="40"/>
        <v>2022</v>
      </c>
      <c r="B2041" s="145">
        <v>7342437.6228742748</v>
      </c>
      <c r="U2041" s="145">
        <v>2021</v>
      </c>
      <c r="V2041" s="145">
        <v>26924692.103816092</v>
      </c>
    </row>
    <row r="2042" spans="1:22" x14ac:dyDescent="0.35">
      <c r="A2042" s="70">
        <f t="shared" si="40"/>
        <v>2023</v>
      </c>
      <c r="B2042" s="145">
        <v>7342437.6228742748</v>
      </c>
      <c r="U2042" s="145">
        <v>2022</v>
      </c>
      <c r="V2042" s="145">
        <v>16251980.395177297</v>
      </c>
    </row>
    <row r="2043" spans="1:22" x14ac:dyDescent="0.35">
      <c r="A2043" s="70">
        <f t="shared" si="40"/>
        <v>2024</v>
      </c>
      <c r="B2043" s="145">
        <v>7342437.6228742748</v>
      </c>
      <c r="U2043" s="145">
        <v>2023</v>
      </c>
      <c r="V2043" s="145">
        <v>-10839474.866515307</v>
      </c>
    </row>
    <row r="2044" spans="1:22" x14ac:dyDescent="0.35">
      <c r="A2044" s="70">
        <f t="shared" si="40"/>
        <v>2025</v>
      </c>
      <c r="B2044" s="145">
        <v>7342437.6228742748</v>
      </c>
      <c r="U2044" s="145">
        <v>2024</v>
      </c>
      <c r="V2044" s="145">
        <v>27226118.89185429</v>
      </c>
    </row>
    <row r="2045" spans="1:22" x14ac:dyDescent="0.35">
      <c r="A2045" s="70">
        <f t="shared" si="40"/>
        <v>2026</v>
      </c>
      <c r="B2045" s="145">
        <v>7342437.6228742748</v>
      </c>
      <c r="U2045" s="145">
        <v>2025</v>
      </c>
      <c r="V2045" s="145">
        <v>-19821192.442992255</v>
      </c>
    </row>
    <row r="2046" spans="1:22" x14ac:dyDescent="0.35">
      <c r="A2046" s="70">
        <f t="shared" si="40"/>
        <v>2027</v>
      </c>
      <c r="B2046" s="145">
        <v>7342437.6228742748</v>
      </c>
      <c r="U2046" s="145">
        <v>2026</v>
      </c>
      <c r="V2046" s="145">
        <v>-21514955.329678565</v>
      </c>
    </row>
    <row r="2047" spans="1:22" x14ac:dyDescent="0.35">
      <c r="A2047" s="70">
        <f t="shared" si="40"/>
        <v>2028</v>
      </c>
      <c r="B2047" s="145">
        <v>7342437.6228742748</v>
      </c>
      <c r="U2047" s="145">
        <v>2027</v>
      </c>
      <c r="V2047" s="145">
        <v>2173594.524544552</v>
      </c>
    </row>
    <row r="2048" spans="1:22" x14ac:dyDescent="0.35">
      <c r="A2048" s="70">
        <f t="shared" si="40"/>
        <v>2029</v>
      </c>
      <c r="B2048" s="145">
        <v>7342437.6228742748</v>
      </c>
      <c r="U2048" s="145">
        <v>2028</v>
      </c>
      <c r="V2048" s="145">
        <v>1298079.7780269086</v>
      </c>
    </row>
    <row r="2049" spans="1:22" x14ac:dyDescent="0.35">
      <c r="A2049" s="70">
        <f t="shared" si="40"/>
        <v>2030</v>
      </c>
      <c r="B2049" s="145">
        <v>7342437.6228742748</v>
      </c>
      <c r="U2049" s="145">
        <v>2029</v>
      </c>
      <c r="V2049" s="145">
        <v>-13878543.036869487</v>
      </c>
    </row>
    <row r="2050" spans="1:22" x14ac:dyDescent="0.35">
      <c r="A2050" s="70">
        <f t="shared" si="40"/>
        <v>2031</v>
      </c>
      <c r="B2050" s="145">
        <v>7342437.6228742748</v>
      </c>
      <c r="U2050" s="145">
        <v>2030</v>
      </c>
      <c r="V2050" s="145">
        <v>17758403.265768085</v>
      </c>
    </row>
    <row r="2051" spans="1:22" x14ac:dyDescent="0.35">
      <c r="A2051" s="70">
        <f t="shared" si="40"/>
        <v>2032</v>
      </c>
      <c r="B2051" s="145">
        <v>7342437.6228742748</v>
      </c>
      <c r="U2051" s="145">
        <v>2031</v>
      </c>
      <c r="V2051" s="145">
        <v>-17077051.426225245</v>
      </c>
    </row>
    <row r="2052" spans="1:22" x14ac:dyDescent="0.35">
      <c r="A2052" s="70">
        <f t="shared" si="40"/>
        <v>2033</v>
      </c>
      <c r="B2052" s="145">
        <v>7342437.6228742748</v>
      </c>
      <c r="U2052" s="145">
        <v>2032</v>
      </c>
      <c r="V2052" s="145">
        <v>9147261.4496396072</v>
      </c>
    </row>
    <row r="2053" spans="1:22" x14ac:dyDescent="0.35">
      <c r="A2053" s="70">
        <f t="shared" si="40"/>
        <v>2034</v>
      </c>
      <c r="B2053" s="145">
        <v>7342437.6228742748</v>
      </c>
      <c r="U2053" s="145">
        <v>2033</v>
      </c>
      <c r="V2053" s="145">
        <v>7542441.1379650198</v>
      </c>
    </row>
    <row r="2054" spans="1:22" x14ac:dyDescent="0.35">
      <c r="A2054" s="70">
        <f t="shared" si="40"/>
        <v>2035</v>
      </c>
      <c r="B2054" s="145">
        <v>7342437.6228742748</v>
      </c>
      <c r="U2054" s="145">
        <v>2034</v>
      </c>
      <c r="V2054" s="145">
        <v>-22154107.704747763</v>
      </c>
    </row>
    <row r="2055" spans="1:22" x14ac:dyDescent="0.35">
      <c r="A2055" s="70">
        <f t="shared" si="40"/>
        <v>2036</v>
      </c>
      <c r="B2055" s="145">
        <v>7342437.6228742748</v>
      </c>
      <c r="U2055" s="145">
        <v>2035</v>
      </c>
      <c r="V2055" s="145">
        <v>6560161.0643009581</v>
      </c>
    </row>
    <row r="2056" spans="1:22" x14ac:dyDescent="0.35">
      <c r="A2056" s="70">
        <f t="shared" si="40"/>
        <v>2037</v>
      </c>
      <c r="B2056" s="145">
        <v>7342437.6228742748</v>
      </c>
      <c r="U2056" s="145">
        <v>2036</v>
      </c>
      <c r="V2056" s="145">
        <v>17064643.618925169</v>
      </c>
    </row>
    <row r="2057" spans="1:22" x14ac:dyDescent="0.35">
      <c r="A2057" s="70">
        <f t="shared" si="40"/>
        <v>2038</v>
      </c>
      <c r="B2057" s="145">
        <v>7342437.6228742748</v>
      </c>
      <c r="U2057" s="145">
        <v>2037</v>
      </c>
      <c r="V2057" s="145">
        <v>-16259205.353218181</v>
      </c>
    </row>
    <row r="2058" spans="1:22" x14ac:dyDescent="0.35">
      <c r="A2058" s="70">
        <f t="shared" si="40"/>
        <v>2039</v>
      </c>
      <c r="B2058" s="145">
        <v>7342437.6228742748</v>
      </c>
      <c r="U2058" s="145">
        <v>2038</v>
      </c>
      <c r="V2058" s="145">
        <v>8649535.7899028026</v>
      </c>
    </row>
    <row r="2059" spans="1:22" x14ac:dyDescent="0.35">
      <c r="A2059" s="70">
        <f t="shared" si="40"/>
        <v>2040</v>
      </c>
      <c r="B2059" s="145">
        <v>7342437.6228742748</v>
      </c>
      <c r="U2059" s="145">
        <v>2039</v>
      </c>
      <c r="V2059" s="145">
        <v>17511312.597936261</v>
      </c>
    </row>
    <row r="2060" spans="1:22" x14ac:dyDescent="0.35">
      <c r="A2060" s="70">
        <f t="shared" si="40"/>
        <v>2041</v>
      </c>
      <c r="B2060" s="145">
        <v>7342437.6228742748</v>
      </c>
      <c r="U2060" s="145">
        <v>2040</v>
      </c>
      <c r="V2060" s="145">
        <v>-16000518.240999764</v>
      </c>
    </row>
    <row r="2061" spans="1:22" x14ac:dyDescent="0.35">
      <c r="A2061" s="70">
        <f t="shared" si="40"/>
        <v>2042</v>
      </c>
      <c r="B2061" s="145">
        <v>7342437.6228742748</v>
      </c>
      <c r="U2061" s="145">
        <v>2041</v>
      </c>
      <c r="V2061" s="145">
        <v>-551879.9968370758</v>
      </c>
    </row>
    <row r="2062" spans="1:22" x14ac:dyDescent="0.35">
      <c r="A2062" s="70">
        <f t="shared" si="40"/>
        <v>2043</v>
      </c>
      <c r="B2062" s="145">
        <v>7342437.6228742748</v>
      </c>
      <c r="U2062" s="145">
        <v>2042</v>
      </c>
      <c r="V2062" s="145">
        <v>-15953156.617796168</v>
      </c>
    </row>
    <row r="2063" spans="1:22" x14ac:dyDescent="0.35">
      <c r="A2063" s="70">
        <f t="shared" si="40"/>
        <v>2044</v>
      </c>
      <c r="B2063" s="145">
        <v>7342437.6228742748</v>
      </c>
      <c r="U2063" s="145">
        <v>2043</v>
      </c>
      <c r="V2063" s="145">
        <v>7143595.0350743234</v>
      </c>
    </row>
    <row r="2064" spans="1:22" x14ac:dyDescent="0.35">
      <c r="A2064" s="70">
        <f t="shared" si="40"/>
        <v>2045</v>
      </c>
      <c r="B2064" s="145">
        <v>7342437.6228742748</v>
      </c>
      <c r="U2064" s="145">
        <v>2044</v>
      </c>
      <c r="V2064" s="145">
        <v>10814614.047097724</v>
      </c>
    </row>
    <row r="2065" spans="1:22" x14ac:dyDescent="0.35">
      <c r="A2065" s="70">
        <f t="shared" si="40"/>
        <v>2046</v>
      </c>
      <c r="B2065" s="145">
        <v>7342437.6228742748</v>
      </c>
      <c r="U2065" s="145">
        <v>2045</v>
      </c>
      <c r="V2065" s="145">
        <v>-13866163.50573224</v>
      </c>
    </row>
    <row r="2066" spans="1:22" x14ac:dyDescent="0.35">
      <c r="A2066" s="70">
        <f t="shared" si="40"/>
        <v>2047</v>
      </c>
      <c r="B2066" s="145">
        <v>7342437.6228742748</v>
      </c>
      <c r="U2066" s="145">
        <v>2046</v>
      </c>
      <c r="V2066" s="145">
        <v>2386105.6812566407</v>
      </c>
    </row>
    <row r="2067" spans="1:22" x14ac:dyDescent="0.35">
      <c r="A2067" s="70">
        <f t="shared" si="40"/>
        <v>2048</v>
      </c>
      <c r="B2067" s="145">
        <v>7342437.6228742748</v>
      </c>
      <c r="U2067" s="145">
        <v>2047</v>
      </c>
      <c r="V2067" s="145">
        <v>6080741.0088125542</v>
      </c>
    </row>
    <row r="2068" spans="1:22" x14ac:dyDescent="0.35">
      <c r="A2068" s="70">
        <f t="shared" si="40"/>
        <v>2049</v>
      </c>
      <c r="B2068" s="145">
        <v>7342437.6228742748</v>
      </c>
      <c r="U2068" s="145">
        <v>2048</v>
      </c>
      <c r="V2068" s="145">
        <v>-15676926.501290966</v>
      </c>
    </row>
    <row r="2069" spans="1:22" x14ac:dyDescent="0.35">
      <c r="A2069" s="70">
        <f t="shared" si="40"/>
        <v>2050</v>
      </c>
      <c r="B2069" s="145">
        <v>7342437.6228742748</v>
      </c>
      <c r="U2069" s="145">
        <v>2049</v>
      </c>
      <c r="V2069" s="145">
        <v>8450923.9364492595</v>
      </c>
    </row>
    <row r="2070" spans="1:22" x14ac:dyDescent="0.35">
      <c r="A2070" s="70">
        <f t="shared" ref="A2070:A2133" si="41">A2069+1</f>
        <v>2051</v>
      </c>
      <c r="B2070" s="145">
        <v>7342437.6228742748</v>
      </c>
      <c r="U2070" s="145">
        <v>2050</v>
      </c>
      <c r="V2070" s="145">
        <v>15001666.016572084</v>
      </c>
    </row>
    <row r="2071" spans="1:22" x14ac:dyDescent="0.35">
      <c r="A2071" s="70">
        <f t="shared" si="41"/>
        <v>2052</v>
      </c>
      <c r="B2071" s="145">
        <v>7342437.6228742748</v>
      </c>
      <c r="U2071" s="145">
        <v>2051</v>
      </c>
      <c r="V2071" s="145">
        <v>-21511119.903464317</v>
      </c>
    </row>
    <row r="2072" spans="1:22" x14ac:dyDescent="0.35">
      <c r="A2072" s="70">
        <f t="shared" si="41"/>
        <v>2053</v>
      </c>
      <c r="B2072" s="145">
        <v>7342437.6228742748</v>
      </c>
      <c r="U2072" s="145">
        <v>2052</v>
      </c>
      <c r="V2072" s="145">
        <v>799289.5795946531</v>
      </c>
    </row>
    <row r="2073" spans="1:22" x14ac:dyDescent="0.35">
      <c r="A2073" s="70">
        <f t="shared" si="41"/>
        <v>2054</v>
      </c>
      <c r="B2073" s="145">
        <v>7342437.6228742748</v>
      </c>
      <c r="U2073" s="145">
        <v>2053</v>
      </c>
      <c r="V2073" s="145">
        <v>-20798724.624256335</v>
      </c>
    </row>
    <row r="2074" spans="1:22" x14ac:dyDescent="0.35">
      <c r="A2074" s="70">
        <f t="shared" si="41"/>
        <v>2055</v>
      </c>
      <c r="B2074" s="145">
        <v>7342437.6228742748</v>
      </c>
      <c r="U2074" s="145">
        <v>2054</v>
      </c>
      <c r="V2074" s="145">
        <v>2074878.4096979685</v>
      </c>
    </row>
    <row r="2075" spans="1:22" x14ac:dyDescent="0.35">
      <c r="A2075" s="70">
        <f t="shared" si="41"/>
        <v>2056</v>
      </c>
      <c r="B2075" s="145">
        <v>7342437.6228742748</v>
      </c>
      <c r="U2075" s="145">
        <v>2055</v>
      </c>
      <c r="V2075" s="145">
        <v>17586531.560377952</v>
      </c>
    </row>
    <row r="2076" spans="1:22" x14ac:dyDescent="0.35">
      <c r="A2076" s="70">
        <f t="shared" si="41"/>
        <v>2057</v>
      </c>
      <c r="B2076" s="145">
        <v>7342437.6228742748</v>
      </c>
      <c r="U2076" s="145">
        <v>2056</v>
      </c>
      <c r="V2076" s="145">
        <v>-20081583.982746106</v>
      </c>
    </row>
    <row r="2077" spans="1:22" x14ac:dyDescent="0.35">
      <c r="A2077" s="70">
        <f t="shared" si="41"/>
        <v>2058</v>
      </c>
      <c r="B2077" s="145">
        <v>7342437.6228742748</v>
      </c>
      <c r="U2077" s="145">
        <v>2057</v>
      </c>
      <c r="V2077" s="145">
        <v>4170291.5066302754</v>
      </c>
    </row>
    <row r="2078" spans="1:22" x14ac:dyDescent="0.35">
      <c r="A2078" s="70">
        <f t="shared" si="41"/>
        <v>2059</v>
      </c>
      <c r="B2078" s="145">
        <v>7342437.6228742748</v>
      </c>
      <c r="U2078" s="145">
        <v>2058</v>
      </c>
      <c r="V2078" s="145">
        <v>708812.60586838797</v>
      </c>
    </row>
    <row r="2079" spans="1:22" x14ac:dyDescent="0.35">
      <c r="A2079" s="70">
        <f t="shared" si="41"/>
        <v>2060</v>
      </c>
      <c r="B2079" s="145">
        <v>7342437.6228742748</v>
      </c>
      <c r="U2079" s="145">
        <v>2059</v>
      </c>
      <c r="V2079" s="145">
        <v>-12795642.525286583</v>
      </c>
    </row>
    <row r="2080" spans="1:22" x14ac:dyDescent="0.35">
      <c r="A2080" s="70">
        <f t="shared" si="41"/>
        <v>2061</v>
      </c>
      <c r="B2080" s="145">
        <v>7342437.6228742748</v>
      </c>
      <c r="U2080" s="145">
        <v>2060</v>
      </c>
      <c r="V2080" s="145">
        <v>-8847341.3538783789</v>
      </c>
    </row>
    <row r="2081" spans="1:22" x14ac:dyDescent="0.35">
      <c r="A2081" s="70">
        <f t="shared" si="41"/>
        <v>2062</v>
      </c>
      <c r="B2081" s="145">
        <v>7342437.6228742748</v>
      </c>
      <c r="U2081" s="145">
        <v>2061</v>
      </c>
      <c r="V2081" s="145">
        <v>-8527937.2156637404</v>
      </c>
    </row>
    <row r="2082" spans="1:22" x14ac:dyDescent="0.35">
      <c r="A2082" s="70">
        <f t="shared" si="41"/>
        <v>2063</v>
      </c>
      <c r="B2082" s="145">
        <v>7342437.6228742748</v>
      </c>
      <c r="U2082" s="145">
        <v>2062</v>
      </c>
      <c r="V2082" s="145">
        <v>-18942372.387506675</v>
      </c>
    </row>
    <row r="2083" spans="1:22" x14ac:dyDescent="0.35">
      <c r="A2083" s="70">
        <f t="shared" si="41"/>
        <v>2064</v>
      </c>
      <c r="B2083" s="145">
        <v>7342437.6228742748</v>
      </c>
      <c r="U2083" s="145">
        <v>2063</v>
      </c>
      <c r="V2083" s="145">
        <v>4906638.3797085509</v>
      </c>
    </row>
    <row r="2084" spans="1:22" x14ac:dyDescent="0.35">
      <c r="A2084" s="70">
        <f t="shared" si="41"/>
        <v>2065</v>
      </c>
      <c r="B2084" s="145">
        <v>7342437.6228742748</v>
      </c>
      <c r="U2084" s="145">
        <v>2064</v>
      </c>
      <c r="V2084" s="145">
        <v>29252856.016763069</v>
      </c>
    </row>
    <row r="2085" spans="1:22" x14ac:dyDescent="0.35">
      <c r="A2085" s="70">
        <f t="shared" si="41"/>
        <v>2066</v>
      </c>
      <c r="B2085" s="145">
        <v>7342437.6228742748</v>
      </c>
      <c r="U2085" s="145">
        <v>2065</v>
      </c>
      <c r="V2085" s="145">
        <v>-29012499.762202516</v>
      </c>
    </row>
    <row r="2086" spans="1:22" x14ac:dyDescent="0.35">
      <c r="A2086" s="70">
        <f t="shared" si="41"/>
        <v>2067</v>
      </c>
      <c r="B2086" s="145">
        <v>7342437.6228742748</v>
      </c>
      <c r="U2086" s="145">
        <v>2066</v>
      </c>
      <c r="V2086" s="145">
        <v>-271565.26785720512</v>
      </c>
    </row>
    <row r="2087" spans="1:22" x14ac:dyDescent="0.35">
      <c r="A2087" s="70">
        <f t="shared" si="41"/>
        <v>2068</v>
      </c>
      <c r="B2087" s="145">
        <v>7342437.6228742748</v>
      </c>
      <c r="U2087" s="145">
        <v>2067</v>
      </c>
      <c r="V2087" s="145">
        <v>-14810559.165045464</v>
      </c>
    </row>
    <row r="2088" spans="1:22" x14ac:dyDescent="0.35">
      <c r="A2088" s="70">
        <f t="shared" si="41"/>
        <v>2069</v>
      </c>
      <c r="B2088" s="145">
        <v>7342437.6228742748</v>
      </c>
      <c r="U2088" s="145">
        <v>2068</v>
      </c>
      <c r="V2088" s="145">
        <v>27232603.444366999</v>
      </c>
    </row>
    <row r="2089" spans="1:22" x14ac:dyDescent="0.35">
      <c r="A2089" s="70">
        <f t="shared" si="41"/>
        <v>2070</v>
      </c>
      <c r="B2089" s="145">
        <v>7342437.6228742748</v>
      </c>
      <c r="U2089" s="145">
        <v>2069</v>
      </c>
      <c r="V2089" s="145">
        <v>35580993.867703944</v>
      </c>
    </row>
    <row r="2090" spans="1:22" x14ac:dyDescent="0.35">
      <c r="A2090" s="70">
        <f t="shared" si="41"/>
        <v>2071</v>
      </c>
      <c r="B2090" s="145">
        <v>7342437.6228742748</v>
      </c>
      <c r="U2090" s="145">
        <v>2070</v>
      </c>
      <c r="V2090" s="145">
        <v>-24246965.68514175</v>
      </c>
    </row>
    <row r="2091" spans="1:22" x14ac:dyDescent="0.35">
      <c r="A2091" s="70">
        <f t="shared" si="41"/>
        <v>2072</v>
      </c>
      <c r="B2091" s="145">
        <v>7342437.6228742748</v>
      </c>
      <c r="U2091" s="145">
        <v>2071</v>
      </c>
      <c r="V2091" s="145">
        <v>-11878808.254707636</v>
      </c>
    </row>
    <row r="2092" spans="1:22" x14ac:dyDescent="0.35">
      <c r="A2092" s="70">
        <f t="shared" si="41"/>
        <v>2073</v>
      </c>
      <c r="B2092" s="145">
        <v>7342437.6228742748</v>
      </c>
      <c r="U2092" s="145">
        <v>2072</v>
      </c>
      <c r="V2092" s="145">
        <v>13124149.984298028</v>
      </c>
    </row>
    <row r="2093" spans="1:22" x14ac:dyDescent="0.35">
      <c r="A2093" s="70">
        <f t="shared" si="41"/>
        <v>2074</v>
      </c>
      <c r="B2093" s="145">
        <v>7342437.6228742748</v>
      </c>
      <c r="U2093" s="145">
        <v>2073</v>
      </c>
      <c r="V2093" s="145">
        <v>-3882916.7336339485</v>
      </c>
    </row>
    <row r="2094" spans="1:22" x14ac:dyDescent="0.35">
      <c r="A2094" s="70">
        <f t="shared" si="41"/>
        <v>2075</v>
      </c>
      <c r="B2094" s="145">
        <v>7342437.6228742748</v>
      </c>
      <c r="U2094" s="145">
        <v>2074</v>
      </c>
      <c r="V2094" s="145">
        <v>15884453.067738071</v>
      </c>
    </row>
    <row r="2095" spans="1:22" x14ac:dyDescent="0.35">
      <c r="A2095" s="70">
        <f t="shared" si="41"/>
        <v>2076</v>
      </c>
      <c r="B2095" s="145">
        <v>7342437.6228742748</v>
      </c>
      <c r="U2095" s="145">
        <v>2075</v>
      </c>
      <c r="V2095" s="145">
        <v>834426.19094790146</v>
      </c>
    </row>
    <row r="2096" spans="1:22" x14ac:dyDescent="0.35">
      <c r="A2096" s="70">
        <f t="shared" si="41"/>
        <v>2077</v>
      </c>
      <c r="B2096" s="145">
        <v>7342437.6228742748</v>
      </c>
      <c r="U2096" s="145">
        <v>2076</v>
      </c>
      <c r="V2096" s="145">
        <v>-965825.60753161088</v>
      </c>
    </row>
    <row r="2097" spans="1:22" x14ac:dyDescent="0.35">
      <c r="A2097" s="70">
        <f t="shared" si="41"/>
        <v>2078</v>
      </c>
      <c r="B2097" s="145">
        <v>7342437.6228742748</v>
      </c>
      <c r="U2097" s="145">
        <v>2077</v>
      </c>
      <c r="V2097" s="145">
        <v>22767409.599808373</v>
      </c>
    </row>
    <row r="2098" spans="1:22" x14ac:dyDescent="0.35">
      <c r="A2098" s="70">
        <f t="shared" si="41"/>
        <v>2079</v>
      </c>
      <c r="B2098" s="145">
        <v>7342437.6228742748</v>
      </c>
      <c r="U2098" s="145">
        <v>2078</v>
      </c>
      <c r="V2098" s="145">
        <v>10754645.507495247</v>
      </c>
    </row>
    <row r="2099" spans="1:22" x14ac:dyDescent="0.35">
      <c r="A2099" s="70">
        <f t="shared" si="41"/>
        <v>2080</v>
      </c>
      <c r="B2099" s="145">
        <v>7342437.6228742748</v>
      </c>
      <c r="U2099" s="145">
        <v>2079</v>
      </c>
      <c r="V2099" s="145">
        <v>-19108538.255559482</v>
      </c>
    </row>
    <row r="2100" spans="1:22" x14ac:dyDescent="0.35">
      <c r="A2100" s="70">
        <f t="shared" si="41"/>
        <v>2081</v>
      </c>
      <c r="B2100" s="145">
        <v>7342437.6228742748</v>
      </c>
      <c r="U2100" s="145">
        <v>2080</v>
      </c>
      <c r="V2100" s="145">
        <v>10962770.769282814</v>
      </c>
    </row>
    <row r="2101" spans="1:22" x14ac:dyDescent="0.35">
      <c r="A2101" s="70">
        <f t="shared" si="41"/>
        <v>2082</v>
      </c>
      <c r="B2101" s="145">
        <v>7342437.6228742748</v>
      </c>
      <c r="U2101" s="145">
        <v>2081</v>
      </c>
      <c r="V2101" s="145">
        <v>-9315593.177540442</v>
      </c>
    </row>
    <row r="2102" spans="1:22" x14ac:dyDescent="0.35">
      <c r="A2102" s="70">
        <f t="shared" si="41"/>
        <v>2083</v>
      </c>
      <c r="B2102" s="145">
        <v>7342437.6228742748</v>
      </c>
      <c r="U2102" s="145">
        <v>2082</v>
      </c>
      <c r="V2102" s="145">
        <v>31535881.424851973</v>
      </c>
    </row>
    <row r="2103" spans="1:22" x14ac:dyDescent="0.35">
      <c r="A2103" s="70">
        <f t="shared" si="41"/>
        <v>2084</v>
      </c>
      <c r="B2103" s="145">
        <v>7342437.6228742748</v>
      </c>
      <c r="U2103" s="145">
        <v>2083</v>
      </c>
      <c r="V2103" s="145">
        <v>-9732885.7094423771</v>
      </c>
    </row>
    <row r="2104" spans="1:22" x14ac:dyDescent="0.35">
      <c r="A2104" s="70">
        <f t="shared" si="41"/>
        <v>2085</v>
      </c>
      <c r="B2104" s="145">
        <v>7342437.6228742748</v>
      </c>
      <c r="U2104" s="145">
        <v>2084</v>
      </c>
      <c r="V2104" s="145">
        <v>-20398126.508088611</v>
      </c>
    </row>
    <row r="2105" spans="1:22" x14ac:dyDescent="0.35">
      <c r="A2105" s="70">
        <f t="shared" si="41"/>
        <v>2086</v>
      </c>
      <c r="B2105" s="145">
        <v>7342437.6228742748</v>
      </c>
      <c r="U2105" s="145">
        <v>2085</v>
      </c>
      <c r="V2105" s="145">
        <v>14984743.648115024</v>
      </c>
    </row>
    <row r="2106" spans="1:22" x14ac:dyDescent="0.35">
      <c r="A2106" s="70">
        <f t="shared" si="41"/>
        <v>2087</v>
      </c>
      <c r="B2106" s="145">
        <v>7342437.6228742748</v>
      </c>
      <c r="U2106" s="145">
        <v>2086</v>
      </c>
      <c r="V2106" s="145">
        <v>24917484.08539179</v>
      </c>
    </row>
    <row r="2107" spans="1:22" x14ac:dyDescent="0.35">
      <c r="A2107" s="70">
        <f t="shared" si="41"/>
        <v>2088</v>
      </c>
      <c r="B2107" s="145">
        <v>7342437.6228742748</v>
      </c>
      <c r="U2107" s="145">
        <v>2087</v>
      </c>
      <c r="V2107" s="145">
        <v>-1093091.2743643019</v>
      </c>
    </row>
    <row r="2108" spans="1:22" x14ac:dyDescent="0.35">
      <c r="A2108" s="70">
        <f t="shared" si="41"/>
        <v>2089</v>
      </c>
      <c r="B2108" s="145">
        <v>7342437.6228742748</v>
      </c>
      <c r="U2108" s="145">
        <v>2088</v>
      </c>
      <c r="V2108" s="145">
        <v>-18837465.450594462</v>
      </c>
    </row>
    <row r="2109" spans="1:22" x14ac:dyDescent="0.35">
      <c r="A2109" s="70">
        <f t="shared" si="41"/>
        <v>2090</v>
      </c>
      <c r="B2109" s="145">
        <v>7342437.6228742748</v>
      </c>
      <c r="U2109" s="145">
        <v>2089</v>
      </c>
      <c r="V2109" s="145">
        <v>24127073.916485559</v>
      </c>
    </row>
    <row r="2110" spans="1:22" x14ac:dyDescent="0.35">
      <c r="A2110" s="70">
        <f t="shared" si="41"/>
        <v>2091</v>
      </c>
      <c r="B2110" s="145">
        <v>7342437.6228742748</v>
      </c>
      <c r="U2110" s="145">
        <v>2090</v>
      </c>
      <c r="V2110" s="145">
        <v>-5009207.5733550899</v>
      </c>
    </row>
    <row r="2111" spans="1:22" x14ac:dyDescent="0.35">
      <c r="A2111" s="70">
        <f t="shared" si="41"/>
        <v>2092</v>
      </c>
      <c r="B2111" s="145">
        <v>7342437.6228742748</v>
      </c>
      <c r="U2111" s="145">
        <v>2091</v>
      </c>
      <c r="V2111" s="145">
        <v>-15808981.869649468</v>
      </c>
    </row>
    <row r="2112" spans="1:22" x14ac:dyDescent="0.35">
      <c r="A2112" s="70">
        <f t="shared" si="41"/>
        <v>2093</v>
      </c>
      <c r="B2112" s="145">
        <v>7342437.6228742748</v>
      </c>
      <c r="U2112" s="145">
        <v>2092</v>
      </c>
      <c r="V2112" s="145">
        <v>-10901572.776896868</v>
      </c>
    </row>
    <row r="2113" spans="1:22" x14ac:dyDescent="0.35">
      <c r="A2113" s="70">
        <f t="shared" si="41"/>
        <v>2094</v>
      </c>
      <c r="B2113" s="145">
        <v>7342437.6228742748</v>
      </c>
      <c r="U2113" s="145">
        <v>2093</v>
      </c>
      <c r="V2113" s="145">
        <v>1464841.8075996153</v>
      </c>
    </row>
    <row r="2114" spans="1:22" x14ac:dyDescent="0.35">
      <c r="A2114" s="70">
        <f t="shared" si="41"/>
        <v>2095</v>
      </c>
      <c r="B2114" s="145">
        <v>7342437.6228742748</v>
      </c>
      <c r="U2114" s="145">
        <v>2094</v>
      </c>
      <c r="V2114" s="145">
        <v>-14277115.705427235</v>
      </c>
    </row>
    <row r="2115" spans="1:22" x14ac:dyDescent="0.35">
      <c r="A2115" s="70">
        <f t="shared" si="41"/>
        <v>2096</v>
      </c>
      <c r="B2115" s="145">
        <v>7342437.6228742748</v>
      </c>
      <c r="U2115" s="145">
        <v>2095</v>
      </c>
      <c r="V2115" s="145">
        <v>-5153001.6218392551</v>
      </c>
    </row>
    <row r="2116" spans="1:22" x14ac:dyDescent="0.35">
      <c r="A2116" s="70">
        <f t="shared" si="41"/>
        <v>2097</v>
      </c>
      <c r="B2116" s="145">
        <v>7342437.6228742748</v>
      </c>
      <c r="U2116" s="145">
        <v>2096</v>
      </c>
      <c r="V2116" s="145">
        <v>18667925.798507109</v>
      </c>
    </row>
    <row r="2117" spans="1:22" x14ac:dyDescent="0.35">
      <c r="A2117" s="70">
        <f t="shared" si="41"/>
        <v>2098</v>
      </c>
      <c r="B2117" s="145">
        <v>7342437.6228742748</v>
      </c>
      <c r="U2117" s="145">
        <v>2097</v>
      </c>
      <c r="V2117" s="145">
        <v>-11971230.157960804</v>
      </c>
    </row>
    <row r="2118" spans="1:22" x14ac:dyDescent="0.35">
      <c r="A2118" s="70">
        <f t="shared" si="41"/>
        <v>2099</v>
      </c>
      <c r="B2118" s="145">
        <v>7342437.6228742748</v>
      </c>
      <c r="U2118" s="145">
        <v>2098</v>
      </c>
      <c r="V2118" s="145">
        <v>-4373943.2544746082</v>
      </c>
    </row>
    <row r="2119" spans="1:22" x14ac:dyDescent="0.35">
      <c r="A2119" s="70">
        <f t="shared" si="41"/>
        <v>2100</v>
      </c>
      <c r="B2119" s="145">
        <v>7342437.6228742748</v>
      </c>
      <c r="U2119" s="145">
        <v>2099</v>
      </c>
      <c r="V2119" s="145">
        <v>3909789.3296964914</v>
      </c>
    </row>
    <row r="2120" spans="1:22" x14ac:dyDescent="0.35">
      <c r="A2120" s="70">
        <f t="shared" si="41"/>
        <v>2101</v>
      </c>
      <c r="B2120" s="145">
        <v>7342437.6228742748</v>
      </c>
      <c r="U2120" s="145">
        <v>2100</v>
      </c>
      <c r="V2120" s="145">
        <v>-17772321.442060258</v>
      </c>
    </row>
    <row r="2121" spans="1:22" x14ac:dyDescent="0.35">
      <c r="A2121" s="70">
        <f t="shared" si="41"/>
        <v>2102</v>
      </c>
      <c r="B2121" s="145">
        <v>7342437.6228742748</v>
      </c>
      <c r="U2121" s="145">
        <v>2101</v>
      </c>
      <c r="V2121" s="145">
        <v>16760317.900244184</v>
      </c>
    </row>
    <row r="2122" spans="1:22" x14ac:dyDescent="0.35">
      <c r="A2122" s="70">
        <f t="shared" si="41"/>
        <v>2103</v>
      </c>
      <c r="B2122" s="145">
        <v>7342437.6228742748</v>
      </c>
      <c r="U2122" s="145">
        <v>2102</v>
      </c>
      <c r="V2122" s="145">
        <v>15819489.0193923</v>
      </c>
    </row>
    <row r="2123" spans="1:22" x14ac:dyDescent="0.35">
      <c r="A2123" s="70">
        <f t="shared" si="41"/>
        <v>2104</v>
      </c>
      <c r="B2123" s="145">
        <v>7342437.6228742748</v>
      </c>
      <c r="U2123" s="145">
        <v>2103</v>
      </c>
      <c r="V2123" s="145">
        <v>-855657.45196131244</v>
      </c>
    </row>
    <row r="2124" spans="1:22" x14ac:dyDescent="0.35">
      <c r="A2124" s="70">
        <f t="shared" si="41"/>
        <v>2105</v>
      </c>
      <c r="B2124" s="145">
        <v>7342437.6228742748</v>
      </c>
      <c r="U2124" s="145">
        <v>2104</v>
      </c>
      <c r="V2124" s="145">
        <v>-24838727.286862019</v>
      </c>
    </row>
    <row r="2125" spans="1:22" x14ac:dyDescent="0.35">
      <c r="A2125" s="70">
        <f t="shared" si="41"/>
        <v>2106</v>
      </c>
      <c r="B2125" s="145">
        <v>7342437.6228742748</v>
      </c>
      <c r="U2125" s="145">
        <v>2105</v>
      </c>
      <c r="V2125" s="145">
        <v>7634740.8372521177</v>
      </c>
    </row>
    <row r="2126" spans="1:22" x14ac:dyDescent="0.35">
      <c r="A2126" s="70">
        <f t="shared" si="41"/>
        <v>2107</v>
      </c>
      <c r="B2126" s="145">
        <v>7342437.6228742748</v>
      </c>
      <c r="U2126" s="145">
        <v>2106</v>
      </c>
      <c r="V2126" s="145">
        <v>10865725.436994113</v>
      </c>
    </row>
    <row r="2127" spans="1:22" x14ac:dyDescent="0.35">
      <c r="A2127" s="70">
        <f t="shared" si="41"/>
        <v>2108</v>
      </c>
      <c r="B2127" s="145">
        <v>7342437.6228742748</v>
      </c>
      <c r="U2127" s="145">
        <v>2107</v>
      </c>
      <c r="V2127" s="145">
        <v>-1545913.8556101061</v>
      </c>
    </row>
    <row r="2128" spans="1:22" x14ac:dyDescent="0.35">
      <c r="A2128" s="70">
        <f t="shared" si="41"/>
        <v>2109</v>
      </c>
      <c r="B2128" s="145">
        <v>7342437.6228742748</v>
      </c>
      <c r="U2128" s="145">
        <v>2108</v>
      </c>
      <c r="V2128" s="145">
        <v>-10694968.812626868</v>
      </c>
    </row>
    <row r="2129" spans="1:22" x14ac:dyDescent="0.35">
      <c r="A2129" s="70">
        <f t="shared" si="41"/>
        <v>2110</v>
      </c>
      <c r="B2129" s="145">
        <v>7342437.6228742748</v>
      </c>
      <c r="U2129" s="145">
        <v>2109</v>
      </c>
      <c r="V2129" s="145">
        <v>-6150994.8858779185</v>
      </c>
    </row>
    <row r="2130" spans="1:22" x14ac:dyDescent="0.35">
      <c r="A2130" s="70">
        <f t="shared" si="41"/>
        <v>2111</v>
      </c>
      <c r="B2130" s="145">
        <v>7342437.6228742748</v>
      </c>
      <c r="U2130" s="145">
        <v>2110</v>
      </c>
      <c r="V2130" s="145">
        <v>-24763693.279297721</v>
      </c>
    </row>
    <row r="2131" spans="1:22" x14ac:dyDescent="0.35">
      <c r="A2131" s="70">
        <f t="shared" si="41"/>
        <v>2112</v>
      </c>
      <c r="B2131" s="145">
        <v>7342437.6228742748</v>
      </c>
      <c r="U2131" s="145">
        <v>2111</v>
      </c>
      <c r="V2131" s="145">
        <v>4766384.0970451348</v>
      </c>
    </row>
    <row r="2132" spans="1:22" x14ac:dyDescent="0.35">
      <c r="A2132" s="70">
        <f t="shared" si="41"/>
        <v>2113</v>
      </c>
      <c r="B2132" s="145">
        <v>7342437.6228742748</v>
      </c>
      <c r="U2132" s="145">
        <v>2112</v>
      </c>
      <c r="V2132" s="145">
        <v>-15288795.789822569</v>
      </c>
    </row>
    <row r="2133" spans="1:22" x14ac:dyDescent="0.35">
      <c r="A2133" s="70">
        <f t="shared" si="41"/>
        <v>2114</v>
      </c>
      <c r="B2133" s="145">
        <v>7342437.6228742748</v>
      </c>
      <c r="U2133" s="145">
        <v>2113</v>
      </c>
      <c r="V2133" s="145">
        <v>12906664.415967204</v>
      </c>
    </row>
    <row r="2134" spans="1:22" x14ac:dyDescent="0.35">
      <c r="A2134" s="70">
        <f t="shared" ref="A2134:A2197" si="42">A2133+1</f>
        <v>2115</v>
      </c>
      <c r="B2134" s="145">
        <v>7342437.6228742748</v>
      </c>
      <c r="U2134" s="145">
        <v>2114</v>
      </c>
      <c r="V2134" s="145">
        <v>-6213218.2930449508</v>
      </c>
    </row>
    <row r="2135" spans="1:22" x14ac:dyDescent="0.35">
      <c r="A2135" s="70">
        <f t="shared" si="42"/>
        <v>2116</v>
      </c>
      <c r="B2135" s="145">
        <v>7342437.6228742748</v>
      </c>
      <c r="U2135" s="145">
        <v>2115</v>
      </c>
      <c r="V2135" s="145">
        <v>2478806.3698191307</v>
      </c>
    </row>
    <row r="2136" spans="1:22" x14ac:dyDescent="0.35">
      <c r="A2136" s="70">
        <f t="shared" si="42"/>
        <v>2117</v>
      </c>
      <c r="B2136" s="145">
        <v>7342437.6228742748</v>
      </c>
      <c r="U2136" s="145">
        <v>2116</v>
      </c>
      <c r="V2136" s="145">
        <v>13219459.719713692</v>
      </c>
    </row>
    <row r="2137" spans="1:22" x14ac:dyDescent="0.35">
      <c r="A2137" s="70">
        <f t="shared" si="42"/>
        <v>2118</v>
      </c>
      <c r="B2137" s="145">
        <v>7342437.6228742748</v>
      </c>
      <c r="U2137" s="145">
        <v>2117</v>
      </c>
      <c r="V2137" s="145">
        <v>5986774.6758257858</v>
      </c>
    </row>
    <row r="2138" spans="1:22" x14ac:dyDescent="0.35">
      <c r="A2138" s="70">
        <f t="shared" si="42"/>
        <v>2119</v>
      </c>
      <c r="B2138" s="145">
        <v>7342437.6228742748</v>
      </c>
      <c r="U2138" s="145">
        <v>2118</v>
      </c>
      <c r="V2138" s="145">
        <v>-6374929.7191257551</v>
      </c>
    </row>
    <row r="2139" spans="1:22" x14ac:dyDescent="0.35">
      <c r="A2139" s="70">
        <f t="shared" si="42"/>
        <v>2120</v>
      </c>
      <c r="B2139" s="145">
        <v>7342437.6228742748</v>
      </c>
      <c r="U2139" s="145">
        <v>2119</v>
      </c>
      <c r="V2139" s="145">
        <v>-6371735.7929558456</v>
      </c>
    </row>
    <row r="2140" spans="1:22" x14ac:dyDescent="0.35">
      <c r="A2140" s="70">
        <f t="shared" si="42"/>
        <v>2121</v>
      </c>
      <c r="B2140" s="145">
        <v>7342437.6228742748</v>
      </c>
      <c r="U2140" s="145">
        <v>2120</v>
      </c>
      <c r="V2140" s="145">
        <v>-3173262.752019316</v>
      </c>
    </row>
    <row r="2141" spans="1:22" x14ac:dyDescent="0.35">
      <c r="A2141" s="70">
        <f t="shared" si="42"/>
        <v>2122</v>
      </c>
      <c r="B2141" s="145">
        <v>7342437.6228742748</v>
      </c>
      <c r="U2141" s="145">
        <v>2121</v>
      </c>
      <c r="V2141" s="145">
        <v>6167733.824023217</v>
      </c>
    </row>
    <row r="2142" spans="1:22" x14ac:dyDescent="0.35">
      <c r="A2142" s="70">
        <f t="shared" si="42"/>
        <v>2123</v>
      </c>
      <c r="B2142" s="145">
        <v>7342437.6228742748</v>
      </c>
      <c r="U2142" s="145">
        <v>2122</v>
      </c>
      <c r="V2142" s="145">
        <v>10637284.894249715</v>
      </c>
    </row>
    <row r="2143" spans="1:22" x14ac:dyDescent="0.35">
      <c r="A2143" s="70">
        <f t="shared" si="42"/>
        <v>2124</v>
      </c>
      <c r="B2143" s="145">
        <v>7342437.6228742748</v>
      </c>
      <c r="U2143" s="145">
        <v>2123</v>
      </c>
      <c r="V2143" s="145">
        <v>31948791.48322653</v>
      </c>
    </row>
    <row r="2144" spans="1:22" x14ac:dyDescent="0.35">
      <c r="A2144" s="70">
        <f t="shared" si="42"/>
        <v>2125</v>
      </c>
      <c r="B2144" s="145">
        <v>7342437.6228742748</v>
      </c>
      <c r="U2144" s="145">
        <v>2124</v>
      </c>
      <c r="V2144" s="145">
        <v>-17653749.701455787</v>
      </c>
    </row>
    <row r="2145" spans="1:22" x14ac:dyDescent="0.35">
      <c r="A2145" s="70">
        <f t="shared" si="42"/>
        <v>2126</v>
      </c>
      <c r="B2145" s="145">
        <v>7342437.6228742748</v>
      </c>
      <c r="U2145" s="145">
        <v>2125</v>
      </c>
      <c r="V2145" s="145">
        <v>5867830.99326526</v>
      </c>
    </row>
    <row r="2146" spans="1:22" x14ac:dyDescent="0.35">
      <c r="A2146" s="70">
        <f t="shared" si="42"/>
        <v>2127</v>
      </c>
      <c r="B2146" s="145">
        <v>7342437.6228742748</v>
      </c>
      <c r="U2146" s="145">
        <v>2126</v>
      </c>
      <c r="V2146" s="145">
        <v>-13551329.642627377</v>
      </c>
    </row>
    <row r="2147" spans="1:22" x14ac:dyDescent="0.35">
      <c r="A2147" s="70">
        <f t="shared" si="42"/>
        <v>2128</v>
      </c>
      <c r="B2147" s="145">
        <v>7342437.6228742748</v>
      </c>
      <c r="U2147" s="145">
        <v>2127</v>
      </c>
      <c r="V2147" s="145">
        <v>-8470334.1719377972</v>
      </c>
    </row>
    <row r="2148" spans="1:22" x14ac:dyDescent="0.35">
      <c r="A2148" s="70">
        <f t="shared" si="42"/>
        <v>2129</v>
      </c>
      <c r="B2148" s="145">
        <v>7342437.6228742748</v>
      </c>
      <c r="U2148" s="145">
        <v>2128</v>
      </c>
      <c r="V2148" s="145">
        <v>-4208771.8264278248</v>
      </c>
    </row>
    <row r="2149" spans="1:22" x14ac:dyDescent="0.35">
      <c r="A2149" s="70">
        <f t="shared" si="42"/>
        <v>2130</v>
      </c>
      <c r="B2149" s="145">
        <v>7342437.6228742748</v>
      </c>
      <c r="U2149" s="145">
        <v>2129</v>
      </c>
      <c r="V2149" s="145">
        <v>-19991176.543520622</v>
      </c>
    </row>
    <row r="2150" spans="1:22" x14ac:dyDescent="0.35">
      <c r="A2150" s="70">
        <f t="shared" si="42"/>
        <v>2131</v>
      </c>
      <c r="B2150" s="145">
        <v>7342437.6228742748</v>
      </c>
      <c r="U2150" s="145">
        <v>2130</v>
      </c>
      <c r="V2150" s="145">
        <v>-12417223.42296561</v>
      </c>
    </row>
    <row r="2151" spans="1:22" x14ac:dyDescent="0.35">
      <c r="A2151" s="70">
        <f t="shared" si="42"/>
        <v>2132</v>
      </c>
      <c r="B2151" s="145">
        <v>7342437.6228742748</v>
      </c>
      <c r="U2151" s="145">
        <v>2131</v>
      </c>
      <c r="V2151" s="145">
        <v>7180487.4663585648</v>
      </c>
    </row>
    <row r="2152" spans="1:22" x14ac:dyDescent="0.35">
      <c r="A2152" s="70">
        <f t="shared" si="42"/>
        <v>2133</v>
      </c>
      <c r="B2152" s="145">
        <v>7342437.6228742748</v>
      </c>
      <c r="U2152" s="145">
        <v>2132</v>
      </c>
      <c r="V2152" s="145">
        <v>9045010.6198304817</v>
      </c>
    </row>
    <row r="2153" spans="1:22" x14ac:dyDescent="0.35">
      <c r="A2153" s="70">
        <f t="shared" si="42"/>
        <v>2134</v>
      </c>
      <c r="B2153" s="145">
        <v>7342437.6228742748</v>
      </c>
      <c r="U2153" s="145">
        <v>2133</v>
      </c>
      <c r="V2153" s="145">
        <v>-5841588.0992739405</v>
      </c>
    </row>
    <row r="2154" spans="1:22" x14ac:dyDescent="0.35">
      <c r="A2154" s="70">
        <f t="shared" si="42"/>
        <v>2135</v>
      </c>
      <c r="B2154" s="145">
        <v>7342437.6228742748</v>
      </c>
      <c r="U2154" s="145">
        <v>2134</v>
      </c>
      <c r="V2154" s="145">
        <v>6804206.0968526304</v>
      </c>
    </row>
    <row r="2155" spans="1:22" x14ac:dyDescent="0.35">
      <c r="A2155" s="70">
        <f t="shared" si="42"/>
        <v>2136</v>
      </c>
      <c r="B2155" s="145">
        <v>7342437.6228742748</v>
      </c>
      <c r="U2155" s="145">
        <v>2135</v>
      </c>
      <c r="V2155" s="145">
        <v>-7262001.010433808</v>
      </c>
    </row>
    <row r="2156" spans="1:22" x14ac:dyDescent="0.35">
      <c r="A2156" s="70">
        <f t="shared" si="42"/>
        <v>2137</v>
      </c>
      <c r="B2156" s="145">
        <v>7342437.6228742748</v>
      </c>
      <c r="U2156" s="145">
        <v>2136</v>
      </c>
      <c r="V2156" s="145">
        <v>-5423950.3368205912</v>
      </c>
    </row>
    <row r="2157" spans="1:22" x14ac:dyDescent="0.35">
      <c r="A2157" s="70">
        <f t="shared" si="42"/>
        <v>2138</v>
      </c>
      <c r="B2157" s="145">
        <v>7342437.6228742748</v>
      </c>
      <c r="U2157" s="145">
        <v>2137</v>
      </c>
      <c r="V2157" s="145">
        <v>51270780.302357651</v>
      </c>
    </row>
    <row r="2158" spans="1:22" x14ac:dyDescent="0.35">
      <c r="A2158" s="70">
        <f t="shared" si="42"/>
        <v>2139</v>
      </c>
      <c r="B2158" s="145">
        <v>7342437.6228742748</v>
      </c>
      <c r="U2158" s="145">
        <v>2138</v>
      </c>
      <c r="V2158" s="145">
        <v>1420903.1395267509</v>
      </c>
    </row>
    <row r="2159" spans="1:22" x14ac:dyDescent="0.35">
      <c r="A2159" s="70">
        <f t="shared" si="42"/>
        <v>2140</v>
      </c>
      <c r="B2159" s="145">
        <v>7342437.6228742748</v>
      </c>
      <c r="U2159" s="145">
        <v>2139</v>
      </c>
      <c r="V2159" s="145">
        <v>-14176470.812049247</v>
      </c>
    </row>
    <row r="2160" spans="1:22" x14ac:dyDescent="0.35">
      <c r="A2160" s="70">
        <f t="shared" si="42"/>
        <v>2141</v>
      </c>
      <c r="B2160" s="145">
        <v>7342437.6228742748</v>
      </c>
      <c r="U2160" s="145">
        <v>2140</v>
      </c>
      <c r="V2160" s="145">
        <v>-10428951.666965809</v>
      </c>
    </row>
    <row r="2161" spans="1:22" x14ac:dyDescent="0.35">
      <c r="A2161" s="70">
        <f t="shared" si="42"/>
        <v>2142</v>
      </c>
      <c r="B2161" s="145">
        <v>7342437.6228742748</v>
      </c>
      <c r="U2161" s="145">
        <v>2141</v>
      </c>
      <c r="V2161" s="145">
        <v>25719206.802387774</v>
      </c>
    </row>
    <row r="2162" spans="1:22" x14ac:dyDescent="0.35">
      <c r="A2162" s="70">
        <f t="shared" si="42"/>
        <v>2143</v>
      </c>
      <c r="B2162" s="145">
        <v>7342437.6228742748</v>
      </c>
      <c r="U2162" s="145">
        <v>2142</v>
      </c>
      <c r="V2162" s="145">
        <v>-3374787.3083079979</v>
      </c>
    </row>
    <row r="2163" spans="1:22" x14ac:dyDescent="0.35">
      <c r="A2163" s="70">
        <f t="shared" si="42"/>
        <v>2144</v>
      </c>
      <c r="B2163" s="145">
        <v>7342437.6228742748</v>
      </c>
      <c r="U2163" s="145">
        <v>2143</v>
      </c>
      <c r="V2163" s="145">
        <v>5070279.8032890782</v>
      </c>
    </row>
    <row r="2164" spans="1:22" x14ac:dyDescent="0.35">
      <c r="A2164" s="70">
        <f t="shared" si="42"/>
        <v>2145</v>
      </c>
      <c r="B2164" s="145">
        <v>7342437.6228742748</v>
      </c>
      <c r="U2164" s="145">
        <v>2144</v>
      </c>
      <c r="V2164" s="145">
        <v>-8150167.6269588899</v>
      </c>
    </row>
    <row r="2165" spans="1:22" x14ac:dyDescent="0.35">
      <c r="A2165" s="70">
        <f t="shared" si="42"/>
        <v>2146</v>
      </c>
      <c r="B2165" s="145">
        <v>7342437.6228742748</v>
      </c>
      <c r="U2165" s="145">
        <v>2145</v>
      </c>
      <c r="V2165" s="145">
        <v>24597672.282653313</v>
      </c>
    </row>
    <row r="2166" spans="1:22" x14ac:dyDescent="0.35">
      <c r="A2166" s="70">
        <f t="shared" si="42"/>
        <v>2147</v>
      </c>
      <c r="B2166" s="145">
        <v>7342437.6228742748</v>
      </c>
      <c r="U2166" s="145">
        <v>2146</v>
      </c>
      <c r="V2166" s="145">
        <v>-21301958.206971876</v>
      </c>
    </row>
    <row r="2167" spans="1:22" x14ac:dyDescent="0.35">
      <c r="A2167" s="70">
        <f t="shared" si="42"/>
        <v>2148</v>
      </c>
      <c r="B2167" s="145">
        <v>7342437.6228742748</v>
      </c>
      <c r="U2167" s="145">
        <v>2147</v>
      </c>
      <c r="V2167" s="145">
        <v>9262693.8219427578</v>
      </c>
    </row>
    <row r="2168" spans="1:22" x14ac:dyDescent="0.35">
      <c r="A2168" s="70">
        <f t="shared" si="42"/>
        <v>2149</v>
      </c>
      <c r="B2168" s="145">
        <v>7342437.6228742748</v>
      </c>
      <c r="U2168" s="145">
        <v>2148</v>
      </c>
      <c r="V2168" s="145">
        <v>8588059.9751554206</v>
      </c>
    </row>
    <row r="2169" spans="1:22" x14ac:dyDescent="0.35">
      <c r="A2169" s="70">
        <f t="shared" si="42"/>
        <v>2150</v>
      </c>
      <c r="B2169" s="145">
        <v>7342437.6228742748</v>
      </c>
      <c r="U2169" s="145">
        <v>2149</v>
      </c>
      <c r="V2169" s="145">
        <v>9926802.0845821723</v>
      </c>
    </row>
    <row r="2170" spans="1:22" x14ac:dyDescent="0.35">
      <c r="A2170" s="70">
        <f t="shared" si="42"/>
        <v>2151</v>
      </c>
      <c r="B2170" s="145">
        <v>7342437.6228742748</v>
      </c>
      <c r="U2170" s="145">
        <v>2150</v>
      </c>
      <c r="V2170" s="145">
        <v>-11588801.41071686</v>
      </c>
    </row>
    <row r="2171" spans="1:22" x14ac:dyDescent="0.35">
      <c r="A2171" s="70">
        <f t="shared" si="42"/>
        <v>2152</v>
      </c>
      <c r="B2171" s="145">
        <v>7342437.6228742748</v>
      </c>
      <c r="U2171" s="145">
        <v>2151</v>
      </c>
      <c r="V2171" s="145">
        <v>9119264.5234555304</v>
      </c>
    </row>
    <row r="2172" spans="1:22" x14ac:dyDescent="0.35">
      <c r="A2172" s="70">
        <f t="shared" si="42"/>
        <v>2153</v>
      </c>
      <c r="B2172" s="145">
        <v>7342437.6228742748</v>
      </c>
      <c r="U2172" s="145">
        <v>2152</v>
      </c>
      <c r="V2172" s="145">
        <v>-6258399.3476459663</v>
      </c>
    </row>
    <row r="2173" spans="1:22" x14ac:dyDescent="0.35">
      <c r="A2173" s="70">
        <f t="shared" si="42"/>
        <v>2154</v>
      </c>
      <c r="B2173" s="145">
        <v>7342437.6228742748</v>
      </c>
      <c r="U2173" s="145">
        <v>2153</v>
      </c>
      <c r="V2173" s="145">
        <v>-2626232.1105296463</v>
      </c>
    </row>
    <row r="2174" spans="1:22" x14ac:dyDescent="0.35">
      <c r="A2174" s="70">
        <f t="shared" si="42"/>
        <v>2155</v>
      </c>
      <c r="B2174" s="145">
        <v>7342437.6228742748</v>
      </c>
      <c r="U2174" s="145">
        <v>2154</v>
      </c>
      <c r="V2174" s="145">
        <v>21850106.319066472</v>
      </c>
    </row>
    <row r="2175" spans="1:22" x14ac:dyDescent="0.35">
      <c r="A2175" s="70">
        <f t="shared" si="42"/>
        <v>2156</v>
      </c>
      <c r="B2175" s="145">
        <v>7342437.6228742748</v>
      </c>
      <c r="U2175" s="145">
        <v>2155</v>
      </c>
      <c r="V2175" s="145">
        <v>-24044190.568892684</v>
      </c>
    </row>
    <row r="2176" spans="1:22" x14ac:dyDescent="0.35">
      <c r="A2176" s="70">
        <f t="shared" si="42"/>
        <v>2157</v>
      </c>
      <c r="B2176" s="145">
        <v>7342437.6228742748</v>
      </c>
      <c r="U2176" s="145">
        <v>2156</v>
      </c>
      <c r="V2176" s="145">
        <v>-14843014.074234631</v>
      </c>
    </row>
    <row r="2177" spans="1:22" x14ac:dyDescent="0.35">
      <c r="A2177" s="70">
        <f t="shared" si="42"/>
        <v>2158</v>
      </c>
      <c r="B2177" s="145">
        <v>7342437.6228742748</v>
      </c>
      <c r="U2177" s="145">
        <v>2157</v>
      </c>
      <c r="V2177" s="145">
        <v>3272886.3745902143</v>
      </c>
    </row>
    <row r="2178" spans="1:22" x14ac:dyDescent="0.35">
      <c r="A2178" s="70">
        <f t="shared" si="42"/>
        <v>2159</v>
      </c>
      <c r="B2178" s="145">
        <v>7342437.6228742748</v>
      </c>
      <c r="U2178" s="145">
        <v>2158</v>
      </c>
      <c r="V2178" s="145">
        <v>-14451382.706165731</v>
      </c>
    </row>
    <row r="2179" spans="1:22" x14ac:dyDescent="0.35">
      <c r="A2179" s="70">
        <f t="shared" si="42"/>
        <v>2160</v>
      </c>
      <c r="B2179" s="145">
        <v>7342437.6228742748</v>
      </c>
      <c r="U2179" s="145">
        <v>2159</v>
      </c>
      <c r="V2179" s="145">
        <v>-14056676.61974496</v>
      </c>
    </row>
    <row r="2180" spans="1:22" x14ac:dyDescent="0.35">
      <c r="A2180" s="70">
        <f t="shared" si="42"/>
        <v>2161</v>
      </c>
      <c r="B2180" s="145">
        <v>7342437.6228742748</v>
      </c>
      <c r="U2180" s="145">
        <v>2160</v>
      </c>
      <c r="V2180" s="145">
        <v>-16040220.814880524</v>
      </c>
    </row>
    <row r="2181" spans="1:22" x14ac:dyDescent="0.35">
      <c r="A2181" s="70">
        <f t="shared" si="42"/>
        <v>2162</v>
      </c>
      <c r="B2181" s="145">
        <v>7342437.6228742748</v>
      </c>
      <c r="U2181" s="145">
        <v>2161</v>
      </c>
      <c r="V2181" s="145">
        <v>-3180317.5489717126</v>
      </c>
    </row>
    <row r="2182" spans="1:22" x14ac:dyDescent="0.35">
      <c r="A2182" s="70">
        <f t="shared" si="42"/>
        <v>2163</v>
      </c>
      <c r="B2182" s="145">
        <v>7342437.6228742748</v>
      </c>
      <c r="U2182" s="145">
        <v>2162</v>
      </c>
      <c r="V2182" s="145">
        <v>4400762.0926416367</v>
      </c>
    </row>
    <row r="2183" spans="1:22" x14ac:dyDescent="0.35">
      <c r="A2183" s="70">
        <f t="shared" si="42"/>
        <v>2164</v>
      </c>
      <c r="B2183" s="145">
        <v>7342437.6228742748</v>
      </c>
      <c r="U2183" s="145">
        <v>2163</v>
      </c>
      <c r="V2183" s="145">
        <v>-114098.25018705055</v>
      </c>
    </row>
    <row r="2184" spans="1:22" x14ac:dyDescent="0.35">
      <c r="A2184" s="70">
        <f t="shared" si="42"/>
        <v>2165</v>
      </c>
      <c r="B2184" s="145">
        <v>7342437.6228742748</v>
      </c>
      <c r="U2184" s="145">
        <v>2164</v>
      </c>
      <c r="V2184" s="145">
        <v>-7225328.8072430752</v>
      </c>
    </row>
    <row r="2185" spans="1:22" x14ac:dyDescent="0.35">
      <c r="A2185" s="70">
        <f t="shared" si="42"/>
        <v>2166</v>
      </c>
      <c r="B2185" s="145">
        <v>7342437.6228742748</v>
      </c>
      <c r="U2185" s="145">
        <v>2165</v>
      </c>
      <c r="V2185" s="145">
        <v>-3109969.4265817441</v>
      </c>
    </row>
    <row r="2186" spans="1:22" x14ac:dyDescent="0.35">
      <c r="A2186" s="70">
        <f t="shared" si="42"/>
        <v>2167</v>
      </c>
      <c r="B2186" s="145">
        <v>7342437.6228742748</v>
      </c>
      <c r="U2186" s="145">
        <v>2166</v>
      </c>
      <c r="V2186" s="145">
        <v>19698631.164632969</v>
      </c>
    </row>
    <row r="2187" spans="1:22" x14ac:dyDescent="0.35">
      <c r="A2187" s="70">
        <f t="shared" si="42"/>
        <v>2168</v>
      </c>
      <c r="B2187" s="145">
        <v>7342437.6228742748</v>
      </c>
      <c r="U2187" s="145">
        <v>2167</v>
      </c>
      <c r="V2187" s="145">
        <v>16467645.33772172</v>
      </c>
    </row>
    <row r="2188" spans="1:22" x14ac:dyDescent="0.35">
      <c r="A2188" s="70">
        <f t="shared" si="42"/>
        <v>2169</v>
      </c>
      <c r="B2188" s="145">
        <v>7342437.6228742748</v>
      </c>
      <c r="U2188" s="145">
        <v>2168</v>
      </c>
      <c r="V2188" s="145">
        <v>-22612534.734755263</v>
      </c>
    </row>
    <row r="2189" spans="1:22" x14ac:dyDescent="0.35">
      <c r="A2189" s="70">
        <f t="shared" si="42"/>
        <v>2170</v>
      </c>
      <c r="B2189" s="145">
        <v>7342437.6228742748</v>
      </c>
      <c r="U2189" s="145">
        <v>2169</v>
      </c>
      <c r="V2189" s="145">
        <v>-26712052.040155016</v>
      </c>
    </row>
    <row r="2190" spans="1:22" x14ac:dyDescent="0.35">
      <c r="A2190" s="70">
        <f t="shared" si="42"/>
        <v>2171</v>
      </c>
      <c r="B2190" s="145">
        <v>7342437.6228742748</v>
      </c>
      <c r="U2190" s="145">
        <v>2170</v>
      </c>
      <c r="V2190" s="145">
        <v>3618355.7820485756</v>
      </c>
    </row>
    <row r="2191" spans="1:22" x14ac:dyDescent="0.35">
      <c r="A2191" s="70">
        <f t="shared" si="42"/>
        <v>2172</v>
      </c>
      <c r="B2191" s="145">
        <v>7342437.6228742748</v>
      </c>
      <c r="U2191" s="145">
        <v>2171</v>
      </c>
      <c r="V2191" s="145">
        <v>-3150554.6438763849</v>
      </c>
    </row>
    <row r="2192" spans="1:22" x14ac:dyDescent="0.35">
      <c r="A2192" s="70">
        <f t="shared" si="42"/>
        <v>2173</v>
      </c>
      <c r="B2192" s="145">
        <v>7342437.6228742748</v>
      </c>
      <c r="U2192" s="145">
        <v>2172</v>
      </c>
      <c r="V2192" s="145">
        <v>13610394.913866673</v>
      </c>
    </row>
    <row r="2193" spans="1:22" x14ac:dyDescent="0.35">
      <c r="A2193" s="70">
        <f t="shared" si="42"/>
        <v>2174</v>
      </c>
      <c r="B2193" s="145">
        <v>7342437.6228742748</v>
      </c>
      <c r="U2193" s="145">
        <v>2173</v>
      </c>
      <c r="V2193" s="145">
        <v>-5563216.802057473</v>
      </c>
    </row>
    <row r="2194" spans="1:22" x14ac:dyDescent="0.35">
      <c r="A2194" s="70">
        <f t="shared" si="42"/>
        <v>2175</v>
      </c>
      <c r="B2194" s="145">
        <v>7342437.6228742748</v>
      </c>
      <c r="U2194" s="145">
        <v>2174</v>
      </c>
      <c r="V2194" s="145">
        <v>4544190.6517096423</v>
      </c>
    </row>
    <row r="2195" spans="1:22" x14ac:dyDescent="0.35">
      <c r="A2195" s="70">
        <f t="shared" si="42"/>
        <v>2176</v>
      </c>
      <c r="B2195" s="145">
        <v>7342437.6228742748</v>
      </c>
      <c r="U2195" s="145">
        <v>2175</v>
      </c>
      <c r="V2195" s="145">
        <v>-21510859.884718075</v>
      </c>
    </row>
    <row r="2196" spans="1:22" x14ac:dyDescent="0.35">
      <c r="A2196" s="70">
        <f t="shared" si="42"/>
        <v>2177</v>
      </c>
      <c r="B2196" s="145">
        <v>7342437.6228742748</v>
      </c>
      <c r="U2196" s="145">
        <v>2176</v>
      </c>
      <c r="V2196" s="145">
        <v>-19693471.831324171</v>
      </c>
    </row>
    <row r="2197" spans="1:22" x14ac:dyDescent="0.35">
      <c r="A2197" s="70">
        <f t="shared" si="42"/>
        <v>2178</v>
      </c>
      <c r="B2197" s="145">
        <v>7342437.6228742748</v>
      </c>
      <c r="U2197" s="145">
        <v>2177</v>
      </c>
      <c r="V2197" s="145">
        <v>6791458.2636053488</v>
      </c>
    </row>
    <row r="2198" spans="1:22" x14ac:dyDescent="0.35">
      <c r="A2198" s="70">
        <f t="shared" ref="A2198:A2261" si="43">A2197+1</f>
        <v>2179</v>
      </c>
      <c r="B2198" s="145">
        <v>7342437.6228742748</v>
      </c>
      <c r="U2198" s="145">
        <v>2178</v>
      </c>
      <c r="V2198" s="145">
        <v>-5604058.8812632374</v>
      </c>
    </row>
    <row r="2199" spans="1:22" x14ac:dyDescent="0.35">
      <c r="A2199" s="70">
        <f t="shared" si="43"/>
        <v>2180</v>
      </c>
      <c r="B2199" s="145">
        <v>7342437.6228742748</v>
      </c>
      <c r="U2199" s="145">
        <v>2179</v>
      </c>
      <c r="V2199" s="145">
        <v>-8435466.3383221216</v>
      </c>
    </row>
    <row r="2200" spans="1:22" x14ac:dyDescent="0.35">
      <c r="A2200" s="70">
        <f t="shared" si="43"/>
        <v>2181</v>
      </c>
      <c r="B2200" s="145">
        <v>7342437.6228742748</v>
      </c>
      <c r="U2200" s="145">
        <v>2180</v>
      </c>
      <c r="V2200" s="145">
        <v>2448006.8541243076</v>
      </c>
    </row>
    <row r="2201" spans="1:22" x14ac:dyDescent="0.35">
      <c r="A2201" s="70">
        <f t="shared" si="43"/>
        <v>2182</v>
      </c>
      <c r="B2201" s="145">
        <v>7342437.6228742748</v>
      </c>
      <c r="U2201" s="145">
        <v>2181</v>
      </c>
      <c r="V2201" s="145">
        <v>3165149.8783508837</v>
      </c>
    </row>
    <row r="2202" spans="1:22" x14ac:dyDescent="0.35">
      <c r="A2202" s="70">
        <f t="shared" si="43"/>
        <v>2183</v>
      </c>
      <c r="B2202" s="145">
        <v>7342437.6228742748</v>
      </c>
      <c r="U2202" s="145">
        <v>2182</v>
      </c>
      <c r="V2202" s="145">
        <v>353341.05135017633</v>
      </c>
    </row>
    <row r="2203" spans="1:22" x14ac:dyDescent="0.35">
      <c r="A2203" s="70">
        <f t="shared" si="43"/>
        <v>2184</v>
      </c>
      <c r="B2203" s="145">
        <v>7342437.6228742748</v>
      </c>
      <c r="U2203" s="145">
        <v>2183</v>
      </c>
      <c r="V2203" s="145">
        <v>-16828436.213390268</v>
      </c>
    </row>
    <row r="2204" spans="1:22" x14ac:dyDescent="0.35">
      <c r="A2204" s="70">
        <f t="shared" si="43"/>
        <v>2185</v>
      </c>
      <c r="B2204" s="145">
        <v>7342437.6228742748</v>
      </c>
      <c r="U2204" s="145">
        <v>2184</v>
      </c>
      <c r="V2204" s="145">
        <v>-6407857.4028771594</v>
      </c>
    </row>
    <row r="2205" spans="1:22" x14ac:dyDescent="0.35">
      <c r="A2205" s="70">
        <f t="shared" si="43"/>
        <v>2186</v>
      </c>
      <c r="B2205" s="145">
        <v>7342437.6228742748</v>
      </c>
      <c r="U2205" s="145">
        <v>2185</v>
      </c>
      <c r="V2205" s="145">
        <v>-1286506.7969734035</v>
      </c>
    </row>
    <row r="2206" spans="1:22" x14ac:dyDescent="0.35">
      <c r="A2206" s="70">
        <f t="shared" si="43"/>
        <v>2187</v>
      </c>
      <c r="B2206" s="145">
        <v>7342437.6228742748</v>
      </c>
      <c r="U2206" s="145">
        <v>2186</v>
      </c>
      <c r="V2206" s="145">
        <v>-21517380.480754413</v>
      </c>
    </row>
    <row r="2207" spans="1:22" x14ac:dyDescent="0.35">
      <c r="A2207" s="70">
        <f t="shared" si="43"/>
        <v>2188</v>
      </c>
      <c r="B2207" s="145">
        <v>7342437.6228742748</v>
      </c>
      <c r="U2207" s="145">
        <v>2187</v>
      </c>
      <c r="V2207" s="145">
        <v>-21805828.560306028</v>
      </c>
    </row>
    <row r="2208" spans="1:22" x14ac:dyDescent="0.35">
      <c r="A2208" s="70">
        <f t="shared" si="43"/>
        <v>2189</v>
      </c>
      <c r="B2208" s="145">
        <v>7342437.6228742748</v>
      </c>
      <c r="U2208" s="145">
        <v>2188</v>
      </c>
      <c r="V2208" s="145">
        <v>-20357176.716611318</v>
      </c>
    </row>
    <row r="2209" spans="1:22" x14ac:dyDescent="0.35">
      <c r="A2209" s="70">
        <f t="shared" si="43"/>
        <v>2190</v>
      </c>
      <c r="B2209" s="145">
        <v>7342437.6228742748</v>
      </c>
      <c r="U2209" s="145">
        <v>2189</v>
      </c>
      <c r="V2209" s="145">
        <v>-1844340.74534522</v>
      </c>
    </row>
    <row r="2210" spans="1:22" x14ac:dyDescent="0.35">
      <c r="A2210" s="70">
        <f t="shared" si="43"/>
        <v>2191</v>
      </c>
      <c r="B2210" s="145">
        <v>7342437.6228742748</v>
      </c>
      <c r="U2210" s="145">
        <v>2190</v>
      </c>
      <c r="V2210" s="145">
        <v>-14127386.944927257</v>
      </c>
    </row>
    <row r="2211" spans="1:22" x14ac:dyDescent="0.35">
      <c r="A2211" s="70">
        <f t="shared" si="43"/>
        <v>2192</v>
      </c>
      <c r="B2211" s="145">
        <v>7342437.6228742748</v>
      </c>
      <c r="U2211" s="145">
        <v>2191</v>
      </c>
      <c r="V2211" s="145">
        <v>-2286796.5167118199</v>
      </c>
    </row>
    <row r="2212" spans="1:22" x14ac:dyDescent="0.35">
      <c r="A2212" s="70">
        <f t="shared" si="43"/>
        <v>2193</v>
      </c>
      <c r="B2212" s="145">
        <v>7342437.6228742748</v>
      </c>
      <c r="U2212" s="145">
        <v>2192</v>
      </c>
      <c r="V2212" s="145">
        <v>-15312258.693326565</v>
      </c>
    </row>
    <row r="2213" spans="1:22" x14ac:dyDescent="0.35">
      <c r="A2213" s="70">
        <f t="shared" si="43"/>
        <v>2194</v>
      </c>
      <c r="B2213" s="145">
        <v>7342437.6228742748</v>
      </c>
      <c r="U2213" s="145">
        <v>2193</v>
      </c>
      <c r="V2213" s="145">
        <v>6367306.3104085028</v>
      </c>
    </row>
    <row r="2214" spans="1:22" x14ac:dyDescent="0.35">
      <c r="A2214" s="70">
        <f t="shared" si="43"/>
        <v>2195</v>
      </c>
      <c r="B2214" s="145">
        <v>7342437.6228742748</v>
      </c>
      <c r="U2214" s="145">
        <v>2194</v>
      </c>
      <c r="V2214" s="145">
        <v>28277258.354951777</v>
      </c>
    </row>
    <row r="2215" spans="1:22" x14ac:dyDescent="0.35">
      <c r="A2215" s="70">
        <f t="shared" si="43"/>
        <v>2196</v>
      </c>
      <c r="B2215" s="145">
        <v>7342437.6228742748</v>
      </c>
      <c r="U2215" s="145">
        <v>2195</v>
      </c>
      <c r="V2215" s="145">
        <v>-20830835.517340153</v>
      </c>
    </row>
    <row r="2216" spans="1:22" x14ac:dyDescent="0.35">
      <c r="A2216" s="70">
        <f t="shared" si="43"/>
        <v>2197</v>
      </c>
      <c r="B2216" s="145">
        <v>7342437.6228742748</v>
      </c>
      <c r="U2216" s="145">
        <v>2196</v>
      </c>
      <c r="V2216" s="145">
        <v>6506363.1957774721</v>
      </c>
    </row>
    <row r="2217" spans="1:22" x14ac:dyDescent="0.35">
      <c r="A2217" s="70">
        <f t="shared" si="43"/>
        <v>2198</v>
      </c>
      <c r="B2217" s="145">
        <v>7342437.6228742748</v>
      </c>
      <c r="U2217" s="145">
        <v>2197</v>
      </c>
      <c r="V2217" s="145">
        <v>-14510472.797458278</v>
      </c>
    </row>
    <row r="2218" spans="1:22" x14ac:dyDescent="0.35">
      <c r="A2218" s="70">
        <f t="shared" si="43"/>
        <v>2199</v>
      </c>
      <c r="B2218" s="145">
        <v>7342437.6228742748</v>
      </c>
      <c r="U2218" s="145">
        <v>2198</v>
      </c>
      <c r="V2218" s="145">
        <v>169489.41979482397</v>
      </c>
    </row>
    <row r="2219" spans="1:22" x14ac:dyDescent="0.35">
      <c r="A2219" s="70">
        <f t="shared" si="43"/>
        <v>2200</v>
      </c>
      <c r="B2219" s="145">
        <v>7342437.6228742748</v>
      </c>
      <c r="U2219" s="145">
        <v>2199</v>
      </c>
      <c r="V2219" s="145">
        <v>-25853970.167716064</v>
      </c>
    </row>
    <row r="2220" spans="1:22" x14ac:dyDescent="0.35">
      <c r="A2220" s="70">
        <f t="shared" si="43"/>
        <v>2201</v>
      </c>
      <c r="B2220" s="145">
        <v>7342437.6228742748</v>
      </c>
      <c r="U2220" s="145">
        <v>2200</v>
      </c>
      <c r="V2220" s="145">
        <v>-6148326.9038546905</v>
      </c>
    </row>
    <row r="2221" spans="1:22" x14ac:dyDescent="0.35">
      <c r="A2221" s="70">
        <f t="shared" si="43"/>
        <v>2202</v>
      </c>
      <c r="B2221" s="145">
        <v>7342437.6228742748</v>
      </c>
      <c r="U2221" s="145">
        <v>2201</v>
      </c>
      <c r="V2221" s="145">
        <v>6292358.7062892467</v>
      </c>
    </row>
    <row r="2222" spans="1:22" x14ac:dyDescent="0.35">
      <c r="A2222" s="70">
        <f t="shared" si="43"/>
        <v>2203</v>
      </c>
      <c r="B2222" s="145">
        <v>7342437.6228742748</v>
      </c>
      <c r="U2222" s="145">
        <v>2202</v>
      </c>
      <c r="V2222" s="145">
        <v>-16411983.613576464</v>
      </c>
    </row>
    <row r="2223" spans="1:22" x14ac:dyDescent="0.35">
      <c r="A2223" s="70">
        <f t="shared" si="43"/>
        <v>2204</v>
      </c>
      <c r="B2223" s="145">
        <v>7342437.6228742748</v>
      </c>
      <c r="U2223" s="145">
        <v>2203</v>
      </c>
      <c r="V2223" s="145">
        <v>20140253.171030417</v>
      </c>
    </row>
    <row r="2224" spans="1:22" x14ac:dyDescent="0.35">
      <c r="A2224" s="70">
        <f t="shared" si="43"/>
        <v>2205</v>
      </c>
      <c r="B2224" s="145">
        <v>7342437.6228742748</v>
      </c>
      <c r="U2224" s="145">
        <v>2204</v>
      </c>
      <c r="V2224" s="145">
        <v>13919345.285053395</v>
      </c>
    </row>
    <row r="2225" spans="1:22" x14ac:dyDescent="0.35">
      <c r="A2225" s="70">
        <f t="shared" si="43"/>
        <v>2206</v>
      </c>
      <c r="B2225" s="145">
        <v>7342437.6228742748</v>
      </c>
      <c r="U2225" s="145">
        <v>2205</v>
      </c>
      <c r="V2225" s="145">
        <v>6408994.2936390117</v>
      </c>
    </row>
    <row r="2226" spans="1:22" x14ac:dyDescent="0.35">
      <c r="A2226" s="70">
        <f t="shared" si="43"/>
        <v>2207</v>
      </c>
      <c r="B2226" s="145">
        <v>7342437.6228742748</v>
      </c>
      <c r="U2226" s="145">
        <v>2206</v>
      </c>
      <c r="V2226" s="145">
        <v>37005415.257641554</v>
      </c>
    </row>
    <row r="2227" spans="1:22" x14ac:dyDescent="0.35">
      <c r="A2227" s="70">
        <f t="shared" si="43"/>
        <v>2208</v>
      </c>
      <c r="B2227" s="145">
        <v>7342437.6228742748</v>
      </c>
      <c r="U2227" s="145">
        <v>2207</v>
      </c>
      <c r="V2227" s="145">
        <v>7207797.5129458979</v>
      </c>
    </row>
    <row r="2228" spans="1:22" x14ac:dyDescent="0.35">
      <c r="A2228" s="70">
        <f t="shared" si="43"/>
        <v>2209</v>
      </c>
      <c r="B2228" s="145">
        <v>7342437.6228742748</v>
      </c>
      <c r="U2228" s="145">
        <v>2208</v>
      </c>
      <c r="V2228" s="145">
        <v>5468363.545604147</v>
      </c>
    </row>
    <row r="2229" spans="1:22" x14ac:dyDescent="0.35">
      <c r="A2229" s="70">
        <f t="shared" si="43"/>
        <v>2210</v>
      </c>
      <c r="B2229" s="145">
        <v>7342437.6228742748</v>
      </c>
      <c r="U2229" s="145">
        <v>2209</v>
      </c>
      <c r="V2229" s="145">
        <v>-5283448.523101734</v>
      </c>
    </row>
    <row r="2230" spans="1:22" x14ac:dyDescent="0.35">
      <c r="A2230" s="70">
        <f t="shared" si="43"/>
        <v>2211</v>
      </c>
      <c r="B2230" s="145">
        <v>7342437.6228742748</v>
      </c>
      <c r="U2230" s="145">
        <v>2210</v>
      </c>
      <c r="V2230" s="145">
        <v>8832721.8971573636</v>
      </c>
    </row>
    <row r="2231" spans="1:22" x14ac:dyDescent="0.35">
      <c r="A2231" s="70">
        <f t="shared" si="43"/>
        <v>2212</v>
      </c>
      <c r="B2231" s="145">
        <v>7342437.6228742748</v>
      </c>
      <c r="U2231" s="145">
        <v>2211</v>
      </c>
      <c r="V2231" s="145">
        <v>3868474.8646450676</v>
      </c>
    </row>
    <row r="2232" spans="1:22" x14ac:dyDescent="0.35">
      <c r="A2232" s="70">
        <f t="shared" si="43"/>
        <v>2213</v>
      </c>
      <c r="B2232" s="145">
        <v>7342437.6228742748</v>
      </c>
      <c r="U2232" s="145">
        <v>2212</v>
      </c>
      <c r="V2232" s="145">
        <v>13441793.591517735</v>
      </c>
    </row>
    <row r="2233" spans="1:22" x14ac:dyDescent="0.35">
      <c r="A2233" s="70">
        <f t="shared" si="43"/>
        <v>2214</v>
      </c>
      <c r="B2233" s="145">
        <v>7342437.6228742748</v>
      </c>
      <c r="U2233" s="145">
        <v>2213</v>
      </c>
      <c r="V2233" s="145">
        <v>-20215668.082595076</v>
      </c>
    </row>
    <row r="2234" spans="1:22" x14ac:dyDescent="0.35">
      <c r="A2234" s="70">
        <f t="shared" si="43"/>
        <v>2215</v>
      </c>
      <c r="B2234" s="145">
        <v>7342437.6228742748</v>
      </c>
      <c r="U2234" s="145">
        <v>2214</v>
      </c>
      <c r="V2234" s="145">
        <v>6393377.2468763813</v>
      </c>
    </row>
    <row r="2235" spans="1:22" x14ac:dyDescent="0.35">
      <c r="A2235" s="70">
        <f t="shared" si="43"/>
        <v>2216</v>
      </c>
      <c r="B2235" s="145">
        <v>7342437.6228742748</v>
      </c>
      <c r="U2235" s="145">
        <v>2215</v>
      </c>
      <c r="V2235" s="145">
        <v>-29445161.604566351</v>
      </c>
    </row>
    <row r="2236" spans="1:22" x14ac:dyDescent="0.35">
      <c r="A2236" s="70">
        <f t="shared" si="43"/>
        <v>2217</v>
      </c>
      <c r="B2236" s="145">
        <v>7342437.6228742748</v>
      </c>
      <c r="U2236" s="145">
        <v>2216</v>
      </c>
      <c r="V2236" s="145">
        <v>-11104575.325416733</v>
      </c>
    </row>
    <row r="2237" spans="1:22" x14ac:dyDescent="0.35">
      <c r="A2237" s="70">
        <f t="shared" si="43"/>
        <v>2218</v>
      </c>
      <c r="B2237" s="145">
        <v>7342437.6228742748</v>
      </c>
      <c r="U2237" s="145">
        <v>2217</v>
      </c>
      <c r="V2237" s="145">
        <v>42468513.686925016</v>
      </c>
    </row>
    <row r="2238" spans="1:22" x14ac:dyDescent="0.35">
      <c r="A2238" s="70">
        <f t="shared" si="43"/>
        <v>2219</v>
      </c>
      <c r="B2238" s="145">
        <v>7342437.6228742748</v>
      </c>
      <c r="U2238" s="145">
        <v>2218</v>
      </c>
      <c r="V2238" s="145">
        <v>-8930983.8746321369</v>
      </c>
    </row>
    <row r="2239" spans="1:22" x14ac:dyDescent="0.35">
      <c r="A2239" s="70">
        <f t="shared" si="43"/>
        <v>2220</v>
      </c>
      <c r="B2239" s="145">
        <v>7342437.6228742748</v>
      </c>
      <c r="U2239" s="145">
        <v>2219</v>
      </c>
      <c r="V2239" s="145">
        <v>-12856281.894215351</v>
      </c>
    </row>
    <row r="2240" spans="1:22" x14ac:dyDescent="0.35">
      <c r="A2240" s="70">
        <f t="shared" si="43"/>
        <v>2221</v>
      </c>
      <c r="B2240" s="145">
        <v>7342437.6228742748</v>
      </c>
      <c r="U2240" s="145">
        <v>2220</v>
      </c>
      <c r="V2240" s="145">
        <v>1324753.0143934041</v>
      </c>
    </row>
    <row r="2241" spans="1:22" x14ac:dyDescent="0.35">
      <c r="A2241" s="70">
        <f t="shared" si="43"/>
        <v>2222</v>
      </c>
      <c r="B2241" s="145">
        <v>7342437.6228742748</v>
      </c>
      <c r="U2241" s="145">
        <v>2221</v>
      </c>
      <c r="V2241" s="145">
        <v>6794404.0053215176</v>
      </c>
    </row>
    <row r="2242" spans="1:22" x14ac:dyDescent="0.35">
      <c r="A2242" s="70">
        <f t="shared" si="43"/>
        <v>2223</v>
      </c>
      <c r="B2242" s="145">
        <v>7342437.6228742748</v>
      </c>
      <c r="U2242" s="145">
        <v>2222</v>
      </c>
      <c r="V2242" s="145">
        <v>360587.34249711037</v>
      </c>
    </row>
    <row r="2243" spans="1:22" x14ac:dyDescent="0.35">
      <c r="A2243" s="70">
        <f t="shared" si="43"/>
        <v>2224</v>
      </c>
      <c r="B2243" s="145">
        <v>7342437.6228742748</v>
      </c>
      <c r="U2243" s="145">
        <v>2223</v>
      </c>
      <c r="V2243" s="145">
        <v>7089477.0450955145</v>
      </c>
    </row>
    <row r="2244" spans="1:22" x14ac:dyDescent="0.35">
      <c r="A2244" s="70">
        <f t="shared" si="43"/>
        <v>2225</v>
      </c>
      <c r="B2244" s="145">
        <v>7342437.6228742748</v>
      </c>
      <c r="U2244" s="145">
        <v>2224</v>
      </c>
      <c r="V2244" s="145">
        <v>-9798271.6926218309</v>
      </c>
    </row>
    <row r="2245" spans="1:22" x14ac:dyDescent="0.35">
      <c r="A2245" s="70">
        <f t="shared" si="43"/>
        <v>2226</v>
      </c>
      <c r="B2245" s="145">
        <v>7342437.6228742748</v>
      </c>
      <c r="U2245" s="145">
        <v>2225</v>
      </c>
      <c r="V2245" s="145">
        <v>-653781.02055419236</v>
      </c>
    </row>
    <row r="2246" spans="1:22" x14ac:dyDescent="0.35">
      <c r="A2246" s="70">
        <f t="shared" si="43"/>
        <v>2227</v>
      </c>
      <c r="B2246" s="145">
        <v>7342437.6228742748</v>
      </c>
      <c r="U2246" s="145">
        <v>2226</v>
      </c>
      <c r="V2246" s="145">
        <v>5037129.1789420769</v>
      </c>
    </row>
    <row r="2247" spans="1:22" x14ac:dyDescent="0.35">
      <c r="A2247" s="70">
        <f t="shared" si="43"/>
        <v>2228</v>
      </c>
      <c r="B2247" s="145">
        <v>7342437.6228742748</v>
      </c>
      <c r="U2247" s="145">
        <v>2227</v>
      </c>
      <c r="V2247" s="145">
        <v>-39028456.681676582</v>
      </c>
    </row>
    <row r="2248" spans="1:22" x14ac:dyDescent="0.35">
      <c r="A2248" s="70">
        <f t="shared" si="43"/>
        <v>2229</v>
      </c>
      <c r="B2248" s="145">
        <v>7342437.6228742748</v>
      </c>
      <c r="U2248" s="145">
        <v>2228</v>
      </c>
      <c r="V2248" s="145">
        <v>6945772.6471345797</v>
      </c>
    </row>
    <row r="2249" spans="1:22" x14ac:dyDescent="0.35">
      <c r="A2249" s="70">
        <f t="shared" si="43"/>
        <v>2230</v>
      </c>
      <c r="B2249" s="145">
        <v>7342437.6228742748</v>
      </c>
      <c r="U2249" s="145">
        <v>2229</v>
      </c>
      <c r="V2249" s="145">
        <v>20367324.814829417</v>
      </c>
    </row>
    <row r="2250" spans="1:22" x14ac:dyDescent="0.35">
      <c r="A2250" s="70">
        <f t="shared" si="43"/>
        <v>2231</v>
      </c>
      <c r="B2250" s="145">
        <v>7342437.6228742748</v>
      </c>
      <c r="U2250" s="145">
        <v>2230</v>
      </c>
      <c r="V2250" s="145">
        <v>818692.33046781272</v>
      </c>
    </row>
    <row r="2251" spans="1:22" x14ac:dyDescent="0.35">
      <c r="A2251" s="70">
        <f t="shared" si="43"/>
        <v>2232</v>
      </c>
      <c r="B2251" s="145">
        <v>7342437.6228742748</v>
      </c>
      <c r="U2251" s="145">
        <v>2231</v>
      </c>
      <c r="V2251" s="145">
        <v>10818611.648458727</v>
      </c>
    </row>
    <row r="2252" spans="1:22" x14ac:dyDescent="0.35">
      <c r="A2252" s="70">
        <f t="shared" si="43"/>
        <v>2233</v>
      </c>
      <c r="B2252" s="145">
        <v>7342437.6228742748</v>
      </c>
      <c r="U2252" s="145">
        <v>2232</v>
      </c>
      <c r="V2252" s="145">
        <v>7260567.2532386333</v>
      </c>
    </row>
    <row r="2253" spans="1:22" x14ac:dyDescent="0.35">
      <c r="A2253" s="70">
        <f t="shared" si="43"/>
        <v>2234</v>
      </c>
      <c r="B2253" s="145">
        <v>7342437.6228742748</v>
      </c>
      <c r="U2253" s="145">
        <v>2233</v>
      </c>
      <c r="V2253" s="145">
        <v>16334050.572005861</v>
      </c>
    </row>
    <row r="2254" spans="1:22" x14ac:dyDescent="0.35">
      <c r="A2254" s="70">
        <f t="shared" si="43"/>
        <v>2235</v>
      </c>
      <c r="B2254" s="145">
        <v>7342437.6228742748</v>
      </c>
      <c r="U2254" s="145">
        <v>2234</v>
      </c>
      <c r="V2254" s="145">
        <v>15102763.04084843</v>
      </c>
    </row>
    <row r="2255" spans="1:22" x14ac:dyDescent="0.35">
      <c r="A2255" s="70">
        <f t="shared" si="43"/>
        <v>2236</v>
      </c>
      <c r="B2255" s="145">
        <v>7342437.6228742748</v>
      </c>
      <c r="U2255" s="145">
        <v>2235</v>
      </c>
      <c r="V2255" s="145">
        <v>14274748.852080725</v>
      </c>
    </row>
    <row r="2256" spans="1:22" x14ac:dyDescent="0.35">
      <c r="A2256" s="70">
        <f t="shared" si="43"/>
        <v>2237</v>
      </c>
      <c r="B2256" s="145">
        <v>7342437.6228742748</v>
      </c>
      <c r="U2256" s="145">
        <v>2236</v>
      </c>
      <c r="V2256" s="145">
        <v>-742120.10485178232</v>
      </c>
    </row>
    <row r="2257" spans="1:22" x14ac:dyDescent="0.35">
      <c r="A2257" s="70">
        <f t="shared" si="43"/>
        <v>2238</v>
      </c>
      <c r="B2257" s="145">
        <v>7342437.6228742748</v>
      </c>
      <c r="U2257" s="145">
        <v>2237</v>
      </c>
      <c r="V2257" s="145">
        <v>6645579.8268922716</v>
      </c>
    </row>
    <row r="2258" spans="1:22" x14ac:dyDescent="0.35">
      <c r="A2258" s="70">
        <f t="shared" si="43"/>
        <v>2239</v>
      </c>
      <c r="B2258" s="145">
        <v>7342437.6228742748</v>
      </c>
      <c r="U2258" s="145">
        <v>2238</v>
      </c>
      <c r="V2258" s="145">
        <v>873496.67975051329</v>
      </c>
    </row>
    <row r="2259" spans="1:22" x14ac:dyDescent="0.35">
      <c r="A2259" s="70">
        <f t="shared" si="43"/>
        <v>2240</v>
      </c>
      <c r="B2259" s="145">
        <v>7342437.6228742748</v>
      </c>
      <c r="U2259" s="145">
        <v>2239</v>
      </c>
      <c r="V2259" s="145">
        <v>13161736.632247247</v>
      </c>
    </row>
    <row r="2260" spans="1:22" x14ac:dyDescent="0.35">
      <c r="A2260" s="70">
        <f t="shared" si="43"/>
        <v>2241</v>
      </c>
      <c r="B2260" s="145">
        <v>7342437.6228742748</v>
      </c>
      <c r="U2260" s="145">
        <v>2240</v>
      </c>
      <c r="V2260" s="145">
        <v>6120884.5499321818</v>
      </c>
    </row>
    <row r="2261" spans="1:22" x14ac:dyDescent="0.35">
      <c r="A2261" s="70">
        <f t="shared" si="43"/>
        <v>2242</v>
      </c>
      <c r="B2261" s="145">
        <v>7342437.6228742748</v>
      </c>
      <c r="U2261" s="145">
        <v>2241</v>
      </c>
      <c r="V2261" s="145">
        <v>13134325.35442429</v>
      </c>
    </row>
    <row r="2262" spans="1:22" x14ac:dyDescent="0.35">
      <c r="A2262" s="70">
        <f t="shared" ref="A2262:A2325" si="44">A2261+1</f>
        <v>2243</v>
      </c>
      <c r="B2262" s="145">
        <v>7342437.6228742748</v>
      </c>
      <c r="U2262" s="145">
        <v>2242</v>
      </c>
      <c r="V2262" s="145">
        <v>-6424138.2922550496</v>
      </c>
    </row>
    <row r="2263" spans="1:22" x14ac:dyDescent="0.35">
      <c r="A2263" s="70">
        <f t="shared" si="44"/>
        <v>2244</v>
      </c>
      <c r="B2263" s="145">
        <v>7342437.6228742748</v>
      </c>
      <c r="U2263" s="145">
        <v>2243</v>
      </c>
      <c r="V2263" s="145">
        <v>26294550.358507946</v>
      </c>
    </row>
    <row r="2264" spans="1:22" x14ac:dyDescent="0.35">
      <c r="A2264" s="70">
        <f t="shared" si="44"/>
        <v>2245</v>
      </c>
      <c r="B2264" s="145">
        <v>7342437.6228742748</v>
      </c>
      <c r="U2264" s="145">
        <v>2244</v>
      </c>
      <c r="V2264" s="145">
        <v>15351917.04339496</v>
      </c>
    </row>
    <row r="2265" spans="1:22" x14ac:dyDescent="0.35">
      <c r="A2265" s="70">
        <f t="shared" si="44"/>
        <v>2246</v>
      </c>
      <c r="B2265" s="145">
        <v>7342437.6228742748</v>
      </c>
      <c r="U2265" s="145">
        <v>2245</v>
      </c>
      <c r="V2265" s="145">
        <v>9907048.1515847221</v>
      </c>
    </row>
    <row r="2266" spans="1:22" x14ac:dyDescent="0.35">
      <c r="A2266" s="70">
        <f t="shared" si="44"/>
        <v>2247</v>
      </c>
      <c r="B2266" s="145">
        <v>7342437.6228742748</v>
      </c>
      <c r="U2266" s="145">
        <v>2246</v>
      </c>
      <c r="V2266" s="145">
        <v>7287391.583340086</v>
      </c>
    </row>
    <row r="2267" spans="1:22" x14ac:dyDescent="0.35">
      <c r="A2267" s="70">
        <f t="shared" si="44"/>
        <v>2248</v>
      </c>
      <c r="B2267" s="145">
        <v>7342437.6228742748</v>
      </c>
      <c r="U2267" s="145">
        <v>2247</v>
      </c>
      <c r="V2267" s="145">
        <v>5702119.2923717164</v>
      </c>
    </row>
    <row r="2268" spans="1:22" x14ac:dyDescent="0.35">
      <c r="A2268" s="70">
        <f t="shared" si="44"/>
        <v>2249</v>
      </c>
      <c r="B2268" s="145">
        <v>7342437.6228742748</v>
      </c>
      <c r="U2268" s="145">
        <v>2248</v>
      </c>
      <c r="V2268" s="145">
        <v>19956227.840181705</v>
      </c>
    </row>
    <row r="2269" spans="1:22" x14ac:dyDescent="0.35">
      <c r="A2269" s="70">
        <f t="shared" si="44"/>
        <v>2250</v>
      </c>
      <c r="B2269" s="145">
        <v>7342437.6228742748</v>
      </c>
      <c r="U2269" s="145">
        <v>2249</v>
      </c>
      <c r="V2269" s="145">
        <v>14193697.812157191</v>
      </c>
    </row>
    <row r="2270" spans="1:22" x14ac:dyDescent="0.35">
      <c r="A2270" s="70">
        <f t="shared" si="44"/>
        <v>2251</v>
      </c>
      <c r="B2270" s="145">
        <v>7342437.6228742748</v>
      </c>
      <c r="U2270" s="145">
        <v>2250</v>
      </c>
      <c r="V2270" s="145">
        <v>145075.21521031484</v>
      </c>
    </row>
    <row r="2271" spans="1:22" x14ac:dyDescent="0.35">
      <c r="A2271" s="70">
        <f t="shared" si="44"/>
        <v>2252</v>
      </c>
      <c r="B2271" s="145">
        <v>7342437.6228742748</v>
      </c>
      <c r="U2271" s="145">
        <v>2251</v>
      </c>
      <c r="V2271" s="145">
        <v>-6851511.0428897068</v>
      </c>
    </row>
    <row r="2272" spans="1:22" x14ac:dyDescent="0.35">
      <c r="A2272" s="70">
        <f t="shared" si="44"/>
        <v>2253</v>
      </c>
      <c r="B2272" s="145">
        <v>7342437.6228742748</v>
      </c>
      <c r="U2272" s="145">
        <v>2252</v>
      </c>
      <c r="V2272" s="145">
        <v>-8898904.0080479179</v>
      </c>
    </row>
    <row r="2273" spans="1:22" x14ac:dyDescent="0.35">
      <c r="A2273" s="70">
        <f t="shared" si="44"/>
        <v>2254</v>
      </c>
      <c r="B2273" s="145">
        <v>7342437.6228742748</v>
      </c>
      <c r="U2273" s="145">
        <v>2253</v>
      </c>
      <c r="V2273" s="145">
        <v>20800577.81738776</v>
      </c>
    </row>
    <row r="2274" spans="1:22" x14ac:dyDescent="0.35">
      <c r="A2274" s="70">
        <f t="shared" si="44"/>
        <v>2255</v>
      </c>
      <c r="B2274" s="145">
        <v>7342437.6228742748</v>
      </c>
      <c r="U2274" s="145">
        <v>2254</v>
      </c>
      <c r="V2274" s="145">
        <v>-23691362.637213159</v>
      </c>
    </row>
    <row r="2275" spans="1:22" x14ac:dyDescent="0.35">
      <c r="A2275" s="70">
        <f t="shared" si="44"/>
        <v>2256</v>
      </c>
      <c r="B2275" s="145">
        <v>7342437.6228742748</v>
      </c>
      <c r="U2275" s="145">
        <v>2255</v>
      </c>
      <c r="V2275" s="145">
        <v>34804117.196827471</v>
      </c>
    </row>
    <row r="2276" spans="1:22" x14ac:dyDescent="0.35">
      <c r="A2276" s="70">
        <f t="shared" si="44"/>
        <v>2257</v>
      </c>
      <c r="B2276" s="145">
        <v>7342437.6228742748</v>
      </c>
      <c r="U2276" s="145">
        <v>2256</v>
      </c>
      <c r="V2276" s="145">
        <v>-10225753.311613848</v>
      </c>
    </row>
    <row r="2277" spans="1:22" x14ac:dyDescent="0.35">
      <c r="A2277" s="70">
        <f t="shared" si="44"/>
        <v>2258</v>
      </c>
      <c r="B2277" s="145">
        <v>7342437.6228742748</v>
      </c>
      <c r="U2277" s="145">
        <v>2257</v>
      </c>
      <c r="V2277" s="145">
        <v>-1650660.7088730186</v>
      </c>
    </row>
    <row r="2278" spans="1:22" x14ac:dyDescent="0.35">
      <c r="A2278" s="70">
        <f t="shared" si="44"/>
        <v>2259</v>
      </c>
      <c r="B2278" s="145">
        <v>7342437.6228742748</v>
      </c>
      <c r="U2278" s="145">
        <v>2258</v>
      </c>
      <c r="V2278" s="145">
        <v>-4219148.2953921966</v>
      </c>
    </row>
    <row r="2279" spans="1:22" x14ac:dyDescent="0.35">
      <c r="A2279" s="70">
        <f t="shared" si="44"/>
        <v>2260</v>
      </c>
      <c r="B2279" s="145">
        <v>7342437.6228742748</v>
      </c>
      <c r="U2279" s="145">
        <v>2259</v>
      </c>
      <c r="V2279" s="145">
        <v>31617485.736667994</v>
      </c>
    </row>
    <row r="2280" spans="1:22" x14ac:dyDescent="0.35">
      <c r="A2280" s="70">
        <f t="shared" si="44"/>
        <v>2261</v>
      </c>
      <c r="B2280" s="145">
        <v>7342437.6228742748</v>
      </c>
      <c r="U2280" s="145">
        <v>2260</v>
      </c>
      <c r="V2280" s="145">
        <v>-2228146.6317923702</v>
      </c>
    </row>
    <row r="2281" spans="1:22" x14ac:dyDescent="0.35">
      <c r="A2281" s="70">
        <f t="shared" si="44"/>
        <v>2262</v>
      </c>
      <c r="B2281" s="145">
        <v>7342437.6228742748</v>
      </c>
      <c r="U2281" s="145">
        <v>2261</v>
      </c>
      <c r="V2281" s="145">
        <v>41603970.799323961</v>
      </c>
    </row>
    <row r="2282" spans="1:22" x14ac:dyDescent="0.35">
      <c r="A2282" s="70">
        <f t="shared" si="44"/>
        <v>2263</v>
      </c>
      <c r="B2282" s="145">
        <v>7342437.6228742748</v>
      </c>
      <c r="U2282" s="145">
        <v>2262</v>
      </c>
      <c r="V2282" s="145">
        <v>263329.72156575695</v>
      </c>
    </row>
    <row r="2283" spans="1:22" x14ac:dyDescent="0.35">
      <c r="A2283" s="70">
        <f t="shared" si="44"/>
        <v>2264</v>
      </c>
      <c r="B2283" s="145">
        <v>7342437.6228742748</v>
      </c>
      <c r="U2283" s="145">
        <v>2263</v>
      </c>
      <c r="V2283" s="145">
        <v>-7322869.4555990212</v>
      </c>
    </row>
    <row r="2284" spans="1:22" x14ac:dyDescent="0.35">
      <c r="A2284" s="70">
        <f t="shared" si="44"/>
        <v>2265</v>
      </c>
      <c r="B2284" s="145">
        <v>7342437.6228742748</v>
      </c>
      <c r="U2284" s="145">
        <v>2264</v>
      </c>
      <c r="V2284" s="145">
        <v>2680566.0789038576</v>
      </c>
    </row>
    <row r="2285" spans="1:22" x14ac:dyDescent="0.35">
      <c r="A2285" s="70">
        <f t="shared" si="44"/>
        <v>2266</v>
      </c>
      <c r="B2285" s="145">
        <v>7342437.6228742748</v>
      </c>
      <c r="U2285" s="145">
        <v>2265</v>
      </c>
      <c r="V2285" s="145">
        <v>28431832.37284378</v>
      </c>
    </row>
    <row r="2286" spans="1:22" x14ac:dyDescent="0.35">
      <c r="A2286" s="70">
        <f t="shared" si="44"/>
        <v>2267</v>
      </c>
      <c r="B2286" s="145">
        <v>7342437.6228742748</v>
      </c>
      <c r="U2286" s="145">
        <v>2266</v>
      </c>
      <c r="V2286" s="145">
        <v>-15400945.653000927</v>
      </c>
    </row>
    <row r="2287" spans="1:22" x14ac:dyDescent="0.35">
      <c r="A2287" s="70">
        <f t="shared" si="44"/>
        <v>2268</v>
      </c>
      <c r="B2287" s="145">
        <v>7342437.6228742748</v>
      </c>
      <c r="U2287" s="145">
        <v>2267</v>
      </c>
      <c r="V2287" s="145">
        <v>-4491358.46453573</v>
      </c>
    </row>
    <row r="2288" spans="1:22" x14ac:dyDescent="0.35">
      <c r="A2288" s="70">
        <f t="shared" si="44"/>
        <v>2269</v>
      </c>
      <c r="B2288" s="145">
        <v>7342437.6228742748</v>
      </c>
      <c r="U2288" s="145">
        <v>2268</v>
      </c>
      <c r="V2288" s="145">
        <v>22123251.309558794</v>
      </c>
    </row>
    <row r="2289" spans="1:22" x14ac:dyDescent="0.35">
      <c r="A2289" s="70">
        <f t="shared" si="44"/>
        <v>2270</v>
      </c>
      <c r="B2289" s="145">
        <v>7342437.6228742748</v>
      </c>
      <c r="U2289" s="145">
        <v>2269</v>
      </c>
      <c r="V2289" s="145">
        <v>14035337.379202612</v>
      </c>
    </row>
    <row r="2290" spans="1:22" x14ac:dyDescent="0.35">
      <c r="A2290" s="70">
        <f t="shared" si="44"/>
        <v>2271</v>
      </c>
      <c r="B2290" s="145">
        <v>7342437.6228742748</v>
      </c>
      <c r="U2290" s="145">
        <v>2270</v>
      </c>
      <c r="V2290" s="145">
        <v>-13240359.059172804</v>
      </c>
    </row>
    <row r="2291" spans="1:22" x14ac:dyDescent="0.35">
      <c r="A2291" s="70">
        <f t="shared" si="44"/>
        <v>2272</v>
      </c>
      <c r="B2291" s="145">
        <v>7342437.6228742748</v>
      </c>
      <c r="U2291" s="145">
        <v>2271</v>
      </c>
      <c r="V2291" s="145">
        <v>-3451564.9541618228</v>
      </c>
    </row>
    <row r="2292" spans="1:22" x14ac:dyDescent="0.35">
      <c r="A2292" s="70">
        <f t="shared" si="44"/>
        <v>2273</v>
      </c>
      <c r="B2292" s="145">
        <v>7342437.6228742748</v>
      </c>
      <c r="U2292" s="145">
        <v>2272</v>
      </c>
      <c r="V2292" s="145">
        <v>12532729.427836079</v>
      </c>
    </row>
    <row r="2293" spans="1:22" x14ac:dyDescent="0.35">
      <c r="A2293" s="70">
        <f t="shared" si="44"/>
        <v>2274</v>
      </c>
      <c r="B2293" s="145">
        <v>7342437.6228742748</v>
      </c>
      <c r="U2293" s="145">
        <v>2273</v>
      </c>
      <c r="V2293" s="145">
        <v>5528514.8542917371</v>
      </c>
    </row>
    <row r="2294" spans="1:22" x14ac:dyDescent="0.35">
      <c r="A2294" s="70">
        <f t="shared" si="44"/>
        <v>2275</v>
      </c>
      <c r="B2294" s="145">
        <v>7342437.6228742748</v>
      </c>
      <c r="U2294" s="145">
        <v>2274</v>
      </c>
      <c r="V2294" s="145">
        <v>-30389188.907367323</v>
      </c>
    </row>
    <row r="2295" spans="1:22" x14ac:dyDescent="0.35">
      <c r="A2295" s="70">
        <f t="shared" si="44"/>
        <v>2276</v>
      </c>
      <c r="B2295" s="145">
        <v>7342437.6228742748</v>
      </c>
      <c r="U2295" s="145">
        <v>2275</v>
      </c>
      <c r="V2295" s="145">
        <v>642933.99622540921</v>
      </c>
    </row>
    <row r="2296" spans="1:22" x14ac:dyDescent="0.35">
      <c r="A2296" s="70">
        <f t="shared" si="44"/>
        <v>2277</v>
      </c>
      <c r="B2296" s="145">
        <v>7342437.6228742748</v>
      </c>
      <c r="U2296" s="145">
        <v>2276</v>
      </c>
      <c r="V2296" s="145">
        <v>-9319285.8870666996</v>
      </c>
    </row>
    <row r="2297" spans="1:22" x14ac:dyDescent="0.35">
      <c r="A2297" s="70">
        <f t="shared" si="44"/>
        <v>2278</v>
      </c>
      <c r="B2297" s="145">
        <v>7342437.6228742748</v>
      </c>
      <c r="U2297" s="145">
        <v>2277</v>
      </c>
      <c r="V2297" s="145">
        <v>-35238837.82584855</v>
      </c>
    </row>
    <row r="2298" spans="1:22" x14ac:dyDescent="0.35">
      <c r="A2298" s="70">
        <f t="shared" si="44"/>
        <v>2279</v>
      </c>
      <c r="B2298" s="145">
        <v>7342437.6228742748</v>
      </c>
      <c r="U2298" s="145">
        <v>2278</v>
      </c>
      <c r="V2298" s="145">
        <v>134244.28442272171</v>
      </c>
    </row>
    <row r="2299" spans="1:22" x14ac:dyDescent="0.35">
      <c r="A2299" s="70">
        <f t="shared" si="44"/>
        <v>2280</v>
      </c>
      <c r="B2299" s="145">
        <v>7342437.6228742748</v>
      </c>
      <c r="U2299" s="145">
        <v>2279</v>
      </c>
      <c r="V2299" s="145">
        <v>-15871662.683905061</v>
      </c>
    </row>
    <row r="2300" spans="1:22" x14ac:dyDescent="0.35">
      <c r="A2300" s="70">
        <f t="shared" si="44"/>
        <v>2281</v>
      </c>
      <c r="B2300" s="145">
        <v>7342437.6228742748</v>
      </c>
      <c r="U2300" s="145">
        <v>2280</v>
      </c>
      <c r="V2300" s="145">
        <v>-14438227.228063684</v>
      </c>
    </row>
    <row r="2301" spans="1:22" x14ac:dyDescent="0.35">
      <c r="A2301" s="70">
        <f t="shared" si="44"/>
        <v>2282</v>
      </c>
      <c r="B2301" s="145">
        <v>7342437.6228742748</v>
      </c>
      <c r="U2301" s="145">
        <v>2281</v>
      </c>
      <c r="V2301" s="145">
        <v>7357457.0969412662</v>
      </c>
    </row>
    <row r="2302" spans="1:22" x14ac:dyDescent="0.35">
      <c r="A2302" s="70">
        <f t="shared" si="44"/>
        <v>2283</v>
      </c>
      <c r="B2302" s="145">
        <v>7342437.6228742748</v>
      </c>
      <c r="U2302" s="145">
        <v>2282</v>
      </c>
      <c r="V2302" s="145">
        <v>21200051.397922352</v>
      </c>
    </row>
    <row r="2303" spans="1:22" x14ac:dyDescent="0.35">
      <c r="A2303" s="70">
        <f t="shared" si="44"/>
        <v>2284</v>
      </c>
      <c r="B2303" s="145">
        <v>7342437.6228742748</v>
      </c>
      <c r="U2303" s="145">
        <v>2283</v>
      </c>
      <c r="V2303" s="145">
        <v>-23323336.927391119</v>
      </c>
    </row>
    <row r="2304" spans="1:22" x14ac:dyDescent="0.35">
      <c r="A2304" s="70">
        <f t="shared" si="44"/>
        <v>2285</v>
      </c>
      <c r="B2304" s="145">
        <v>7342437.6228742748</v>
      </c>
      <c r="U2304" s="145">
        <v>2284</v>
      </c>
      <c r="V2304" s="145">
        <v>2397352.1630273312</v>
      </c>
    </row>
    <row r="2305" spans="1:22" x14ac:dyDescent="0.35">
      <c r="A2305" s="70">
        <f t="shared" si="44"/>
        <v>2286</v>
      </c>
      <c r="B2305" s="145">
        <v>7342437.6228742748</v>
      </c>
      <c r="U2305" s="145">
        <v>2285</v>
      </c>
      <c r="V2305" s="145">
        <v>-3200115.3630913459</v>
      </c>
    </row>
    <row r="2306" spans="1:22" x14ac:dyDescent="0.35">
      <c r="A2306" s="70">
        <f t="shared" si="44"/>
        <v>2287</v>
      </c>
      <c r="B2306" s="145">
        <v>7342437.6228742748</v>
      </c>
      <c r="U2306" s="145">
        <v>2286</v>
      </c>
      <c r="V2306" s="145">
        <v>-6534949.1331784651</v>
      </c>
    </row>
    <row r="2307" spans="1:22" x14ac:dyDescent="0.35">
      <c r="A2307" s="70">
        <f t="shared" si="44"/>
        <v>2288</v>
      </c>
      <c r="B2307" s="145">
        <v>7342437.6228742748</v>
      </c>
      <c r="U2307" s="145">
        <v>2287</v>
      </c>
      <c r="V2307" s="145">
        <v>-17810508.301435564</v>
      </c>
    </row>
    <row r="2308" spans="1:22" x14ac:dyDescent="0.35">
      <c r="A2308" s="70">
        <f t="shared" si="44"/>
        <v>2289</v>
      </c>
      <c r="B2308" s="145">
        <v>7342437.6228742748</v>
      </c>
      <c r="U2308" s="145">
        <v>2288</v>
      </c>
      <c r="V2308" s="145">
        <v>-10053589.655750209</v>
      </c>
    </row>
    <row r="2309" spans="1:22" x14ac:dyDescent="0.35">
      <c r="A2309" s="70">
        <f t="shared" si="44"/>
        <v>2290</v>
      </c>
      <c r="B2309" s="145">
        <v>7342437.6228742748</v>
      </c>
      <c r="U2309" s="145">
        <v>2289</v>
      </c>
      <c r="V2309" s="145">
        <v>-35924109.764023617</v>
      </c>
    </row>
    <row r="2310" spans="1:22" x14ac:dyDescent="0.35">
      <c r="A2310" s="70">
        <f t="shared" si="44"/>
        <v>2291</v>
      </c>
      <c r="B2310" s="145">
        <v>7342437.6228742748</v>
      </c>
      <c r="U2310" s="145">
        <v>2290</v>
      </c>
      <c r="V2310" s="145">
        <v>-23478886.178711861</v>
      </c>
    </row>
    <row r="2311" spans="1:22" x14ac:dyDescent="0.35">
      <c r="A2311" s="70">
        <f t="shared" si="44"/>
        <v>2292</v>
      </c>
      <c r="B2311" s="145">
        <v>7342437.6228742748</v>
      </c>
      <c r="U2311" s="145">
        <v>2291</v>
      </c>
      <c r="V2311" s="145">
        <v>13490612.765774563</v>
      </c>
    </row>
    <row r="2312" spans="1:22" x14ac:dyDescent="0.35">
      <c r="A2312" s="70">
        <f t="shared" si="44"/>
        <v>2293</v>
      </c>
      <c r="B2312" s="145">
        <v>7342437.6228742748</v>
      </c>
      <c r="U2312" s="145">
        <v>2292</v>
      </c>
      <c r="V2312" s="145">
        <v>-16175539.477515301</v>
      </c>
    </row>
    <row r="2313" spans="1:22" x14ac:dyDescent="0.35">
      <c r="A2313" s="70">
        <f t="shared" si="44"/>
        <v>2294</v>
      </c>
      <c r="B2313" s="145">
        <v>7342437.6228742748</v>
      </c>
      <c r="U2313" s="145">
        <v>2293</v>
      </c>
      <c r="V2313" s="145">
        <v>-1098448.0573663227</v>
      </c>
    </row>
    <row r="2314" spans="1:22" x14ac:dyDescent="0.35">
      <c r="A2314" s="70">
        <f t="shared" si="44"/>
        <v>2295</v>
      </c>
      <c r="B2314" s="145">
        <v>7342437.6228742748</v>
      </c>
      <c r="U2314" s="145">
        <v>2294</v>
      </c>
      <c r="V2314" s="145">
        <v>-6995941.5320181455</v>
      </c>
    </row>
    <row r="2315" spans="1:22" x14ac:dyDescent="0.35">
      <c r="A2315" s="70">
        <f t="shared" si="44"/>
        <v>2296</v>
      </c>
      <c r="B2315" s="145">
        <v>7342437.6228742748</v>
      </c>
      <c r="U2315" s="145">
        <v>2295</v>
      </c>
      <c r="V2315" s="145">
        <v>21318965.112638429</v>
      </c>
    </row>
    <row r="2316" spans="1:22" x14ac:dyDescent="0.35">
      <c r="A2316" s="70">
        <f t="shared" si="44"/>
        <v>2297</v>
      </c>
      <c r="B2316" s="145">
        <v>7342437.6228742748</v>
      </c>
      <c r="U2316" s="145">
        <v>2296</v>
      </c>
      <c r="V2316" s="145">
        <v>-12766310.670844005</v>
      </c>
    </row>
    <row r="2317" spans="1:22" x14ac:dyDescent="0.35">
      <c r="A2317" s="70">
        <f t="shared" si="44"/>
        <v>2298</v>
      </c>
      <c r="B2317" s="145">
        <v>7342437.6228742748</v>
      </c>
      <c r="U2317" s="145">
        <v>2297</v>
      </c>
      <c r="V2317" s="145">
        <v>-16955623.811154671</v>
      </c>
    </row>
    <row r="2318" spans="1:22" x14ac:dyDescent="0.35">
      <c r="A2318" s="70">
        <f t="shared" si="44"/>
        <v>2299</v>
      </c>
      <c r="B2318" s="145">
        <v>7342437.6228742748</v>
      </c>
      <c r="U2318" s="145">
        <v>2298</v>
      </c>
      <c r="V2318" s="145">
        <v>-22216792.675183933</v>
      </c>
    </row>
    <row r="2319" spans="1:22" x14ac:dyDescent="0.35">
      <c r="A2319" s="70">
        <f t="shared" si="44"/>
        <v>2300</v>
      </c>
      <c r="B2319" s="145">
        <v>7342437.6228742748</v>
      </c>
      <c r="U2319" s="145">
        <v>2299</v>
      </c>
      <c r="V2319" s="145">
        <v>9653738.1757898591</v>
      </c>
    </row>
    <row r="2320" spans="1:22" x14ac:dyDescent="0.35">
      <c r="A2320" s="70">
        <f t="shared" si="44"/>
        <v>2301</v>
      </c>
      <c r="B2320" s="145">
        <v>7342437.6228742748</v>
      </c>
      <c r="U2320" s="145">
        <v>2300</v>
      </c>
      <c r="V2320" s="145">
        <v>9231907.210972812</v>
      </c>
    </row>
    <row r="2321" spans="1:22" x14ac:dyDescent="0.35">
      <c r="A2321" s="70">
        <f t="shared" si="44"/>
        <v>2302</v>
      </c>
      <c r="B2321" s="145">
        <v>7342437.6228742748</v>
      </c>
      <c r="U2321" s="145">
        <v>2301</v>
      </c>
      <c r="V2321" s="145">
        <v>2963857.5229910389</v>
      </c>
    </row>
    <row r="2322" spans="1:22" x14ac:dyDescent="0.35">
      <c r="A2322" s="70">
        <f t="shared" si="44"/>
        <v>2303</v>
      </c>
      <c r="B2322" s="145">
        <v>7342437.6228742748</v>
      </c>
      <c r="U2322" s="145">
        <v>2302</v>
      </c>
      <c r="V2322" s="145">
        <v>5743972.9381740987</v>
      </c>
    </row>
    <row r="2323" spans="1:22" x14ac:dyDescent="0.35">
      <c r="A2323" s="70">
        <f t="shared" si="44"/>
        <v>2304</v>
      </c>
      <c r="B2323" s="145">
        <v>7342437.6228742748</v>
      </c>
      <c r="U2323" s="145">
        <v>2303</v>
      </c>
      <c r="V2323" s="145">
        <v>12656537.897219084</v>
      </c>
    </row>
    <row r="2324" spans="1:22" x14ac:dyDescent="0.35">
      <c r="A2324" s="70">
        <f t="shared" si="44"/>
        <v>2305</v>
      </c>
      <c r="B2324" s="145">
        <v>7342437.6228742748</v>
      </c>
      <c r="U2324" s="145">
        <v>2304</v>
      </c>
      <c r="V2324" s="145">
        <v>-7606862.0568688065</v>
      </c>
    </row>
    <row r="2325" spans="1:22" x14ac:dyDescent="0.35">
      <c r="A2325" s="70">
        <f t="shared" si="44"/>
        <v>2306</v>
      </c>
      <c r="B2325" s="145">
        <v>7342437.6228742748</v>
      </c>
      <c r="U2325" s="145">
        <v>2305</v>
      </c>
      <c r="V2325" s="145">
        <v>4601352.5931479149</v>
      </c>
    </row>
    <row r="2326" spans="1:22" x14ac:dyDescent="0.35">
      <c r="A2326" s="70">
        <f t="shared" ref="A2326:A2389" si="45">A2325+1</f>
        <v>2307</v>
      </c>
      <c r="B2326" s="145">
        <v>7342437.6228742748</v>
      </c>
      <c r="U2326" s="145">
        <v>2306</v>
      </c>
      <c r="V2326" s="145">
        <v>-3252231.4249546491</v>
      </c>
    </row>
    <row r="2327" spans="1:22" x14ac:dyDescent="0.35">
      <c r="A2327" s="70">
        <f t="shared" si="45"/>
        <v>2308</v>
      </c>
      <c r="B2327" s="145">
        <v>7342437.6228742748</v>
      </c>
      <c r="U2327" s="145">
        <v>2307</v>
      </c>
      <c r="V2327" s="145">
        <v>-3903916.6038316693</v>
      </c>
    </row>
    <row r="2328" spans="1:22" x14ac:dyDescent="0.35">
      <c r="A2328" s="70">
        <f t="shared" si="45"/>
        <v>2309</v>
      </c>
      <c r="B2328" s="145">
        <v>7342437.6228742748</v>
      </c>
      <c r="U2328" s="145">
        <v>2308</v>
      </c>
      <c r="V2328" s="145">
        <v>-6678214.2425980978</v>
      </c>
    </row>
    <row r="2329" spans="1:22" x14ac:dyDescent="0.35">
      <c r="A2329" s="70">
        <f t="shared" si="45"/>
        <v>2310</v>
      </c>
      <c r="B2329" s="145">
        <v>7342437.6228742748</v>
      </c>
      <c r="U2329" s="145">
        <v>2309</v>
      </c>
      <c r="V2329" s="145">
        <v>27712133.432013147</v>
      </c>
    </row>
    <row r="2330" spans="1:22" x14ac:dyDescent="0.35">
      <c r="A2330" s="70">
        <f t="shared" si="45"/>
        <v>2311</v>
      </c>
      <c r="B2330" s="145">
        <v>7342437.6228742748</v>
      </c>
      <c r="U2330" s="145">
        <v>2310</v>
      </c>
      <c r="V2330" s="145">
        <v>2313864.393270757</v>
      </c>
    </row>
    <row r="2331" spans="1:22" x14ac:dyDescent="0.35">
      <c r="A2331" s="70">
        <f t="shared" si="45"/>
        <v>2312</v>
      </c>
      <c r="B2331" s="145">
        <v>7342437.6228742748</v>
      </c>
      <c r="U2331" s="145">
        <v>2311</v>
      </c>
      <c r="V2331" s="145">
        <v>25638434.467577018</v>
      </c>
    </row>
    <row r="2332" spans="1:22" x14ac:dyDescent="0.35">
      <c r="A2332" s="70">
        <f t="shared" si="45"/>
        <v>2313</v>
      </c>
      <c r="B2332" s="145">
        <v>7342437.6228742748</v>
      </c>
      <c r="U2332" s="145">
        <v>2312</v>
      </c>
      <c r="V2332" s="145">
        <v>4356800.4482077137</v>
      </c>
    </row>
    <row r="2333" spans="1:22" x14ac:dyDescent="0.35">
      <c r="A2333" s="70">
        <f t="shared" si="45"/>
        <v>2314</v>
      </c>
      <c r="B2333" s="145">
        <v>7342437.6228742748</v>
      </c>
      <c r="U2333" s="145">
        <v>2313</v>
      </c>
      <c r="V2333" s="145">
        <v>9058763.9281444214</v>
      </c>
    </row>
    <row r="2334" spans="1:22" x14ac:dyDescent="0.35">
      <c r="A2334" s="70">
        <f t="shared" si="45"/>
        <v>2315</v>
      </c>
      <c r="B2334" s="145">
        <v>7342437.6228742748</v>
      </c>
      <c r="U2334" s="145">
        <v>2314</v>
      </c>
      <c r="V2334" s="145">
        <v>-2929685.5962972082</v>
      </c>
    </row>
    <row r="2335" spans="1:22" x14ac:dyDescent="0.35">
      <c r="A2335" s="70">
        <f t="shared" si="45"/>
        <v>2316</v>
      </c>
      <c r="B2335" s="145">
        <v>7342437.6228742748</v>
      </c>
      <c r="U2335" s="145">
        <v>2315</v>
      </c>
      <c r="V2335" s="145">
        <v>17407224.86533856</v>
      </c>
    </row>
    <row r="2336" spans="1:22" x14ac:dyDescent="0.35">
      <c r="A2336" s="70">
        <f t="shared" si="45"/>
        <v>2317</v>
      </c>
      <c r="B2336" s="145">
        <v>7342437.6228742748</v>
      </c>
      <c r="U2336" s="145">
        <v>2316</v>
      </c>
      <c r="V2336" s="145">
        <v>-4277979.885923259</v>
      </c>
    </row>
    <row r="2337" spans="1:22" x14ac:dyDescent="0.35">
      <c r="A2337" s="70">
        <f t="shared" si="45"/>
        <v>2318</v>
      </c>
      <c r="B2337" s="145">
        <v>7342437.6228742748</v>
      </c>
      <c r="U2337" s="145">
        <v>2317</v>
      </c>
      <c r="V2337" s="145">
        <v>-7587563.2772665471</v>
      </c>
    </row>
    <row r="2338" spans="1:22" x14ac:dyDescent="0.35">
      <c r="A2338" s="70">
        <f t="shared" si="45"/>
        <v>2319</v>
      </c>
      <c r="B2338" s="145">
        <v>7342437.6228742748</v>
      </c>
      <c r="U2338" s="145">
        <v>2318</v>
      </c>
      <c r="V2338" s="145">
        <v>-10633186.32168768</v>
      </c>
    </row>
    <row r="2339" spans="1:22" x14ac:dyDescent="0.35">
      <c r="A2339" s="70">
        <f t="shared" si="45"/>
        <v>2320</v>
      </c>
      <c r="B2339" s="145">
        <v>7342437.6228742748</v>
      </c>
      <c r="U2339" s="145">
        <v>2319</v>
      </c>
      <c r="V2339" s="145">
        <v>-4521828.0300842561</v>
      </c>
    </row>
    <row r="2340" spans="1:22" x14ac:dyDescent="0.35">
      <c r="A2340" s="70">
        <f t="shared" si="45"/>
        <v>2321</v>
      </c>
      <c r="B2340" s="145">
        <v>7342437.6228742748</v>
      </c>
      <c r="U2340" s="145">
        <v>2320</v>
      </c>
      <c r="V2340" s="145">
        <v>-11445101.440436821</v>
      </c>
    </row>
    <row r="2341" spans="1:22" x14ac:dyDescent="0.35">
      <c r="A2341" s="70">
        <f t="shared" si="45"/>
        <v>2322</v>
      </c>
      <c r="B2341" s="145">
        <v>7342437.6228742748</v>
      </c>
      <c r="U2341" s="145">
        <v>2321</v>
      </c>
      <c r="V2341" s="145">
        <v>-22428026.362284005</v>
      </c>
    </row>
    <row r="2342" spans="1:22" x14ac:dyDescent="0.35">
      <c r="A2342" s="70">
        <f t="shared" si="45"/>
        <v>2323</v>
      </c>
      <c r="B2342" s="145">
        <v>7342437.6228742748</v>
      </c>
      <c r="U2342" s="145">
        <v>2322</v>
      </c>
      <c r="V2342" s="145">
        <v>-14581466.804084642</v>
      </c>
    </row>
    <row r="2343" spans="1:22" x14ac:dyDescent="0.35">
      <c r="A2343" s="70">
        <f t="shared" si="45"/>
        <v>2324</v>
      </c>
      <c r="B2343" s="145">
        <v>7342437.6228742748</v>
      </c>
      <c r="U2343" s="145">
        <v>2323</v>
      </c>
      <c r="V2343" s="145">
        <v>-16286715.227204666</v>
      </c>
    </row>
    <row r="2344" spans="1:22" x14ac:dyDescent="0.35">
      <c r="A2344" s="70">
        <f t="shared" si="45"/>
        <v>2325</v>
      </c>
      <c r="B2344" s="145">
        <v>7342437.6228742748</v>
      </c>
      <c r="U2344" s="145">
        <v>2324</v>
      </c>
      <c r="V2344" s="145">
        <v>-25630674.421420343</v>
      </c>
    </row>
    <row r="2345" spans="1:22" x14ac:dyDescent="0.35">
      <c r="A2345" s="70">
        <f t="shared" si="45"/>
        <v>2326</v>
      </c>
      <c r="B2345" s="145">
        <v>7342437.6228742748</v>
      </c>
      <c r="U2345" s="145">
        <v>2325</v>
      </c>
      <c r="V2345" s="145">
        <v>-6683587.4344793782</v>
      </c>
    </row>
    <row r="2346" spans="1:22" x14ac:dyDescent="0.35">
      <c r="A2346" s="70">
        <f t="shared" si="45"/>
        <v>2327</v>
      </c>
      <c r="B2346" s="145">
        <v>7342437.6228742748</v>
      </c>
      <c r="U2346" s="145">
        <v>2326</v>
      </c>
      <c r="V2346" s="145">
        <v>-10053447.583318084</v>
      </c>
    </row>
    <row r="2347" spans="1:22" x14ac:dyDescent="0.35">
      <c r="A2347" s="70">
        <f t="shared" si="45"/>
        <v>2328</v>
      </c>
      <c r="B2347" s="145">
        <v>7342437.6228742748</v>
      </c>
      <c r="U2347" s="145">
        <v>2327</v>
      </c>
      <c r="V2347" s="145">
        <v>8950109.0032478087</v>
      </c>
    </row>
    <row r="2348" spans="1:22" x14ac:dyDescent="0.35">
      <c r="A2348" s="70">
        <f t="shared" si="45"/>
        <v>2329</v>
      </c>
      <c r="B2348" s="145">
        <v>7342437.6228742748</v>
      </c>
      <c r="U2348" s="145">
        <v>2328</v>
      </c>
      <c r="V2348" s="145">
        <v>17264211.318245012</v>
      </c>
    </row>
    <row r="2349" spans="1:22" x14ac:dyDescent="0.35">
      <c r="A2349" s="70">
        <f t="shared" si="45"/>
        <v>2330</v>
      </c>
      <c r="B2349" s="145">
        <v>7342437.6228742748</v>
      </c>
      <c r="U2349" s="145">
        <v>2329</v>
      </c>
      <c r="V2349" s="145">
        <v>308633.76306565478</v>
      </c>
    </row>
    <row r="2350" spans="1:22" x14ac:dyDescent="0.35">
      <c r="A2350" s="70">
        <f t="shared" si="45"/>
        <v>2331</v>
      </c>
      <c r="B2350" s="145">
        <v>7342437.6228742748</v>
      </c>
      <c r="U2350" s="145">
        <v>2330</v>
      </c>
      <c r="V2350" s="145">
        <v>3559240.6324602589</v>
      </c>
    </row>
    <row r="2351" spans="1:22" x14ac:dyDescent="0.35">
      <c r="A2351" s="70">
        <f t="shared" si="45"/>
        <v>2332</v>
      </c>
      <c r="B2351" s="145">
        <v>7342437.6228742748</v>
      </c>
      <c r="U2351" s="145">
        <v>2331</v>
      </c>
      <c r="V2351" s="145">
        <v>-13298230.192489592</v>
      </c>
    </row>
    <row r="2352" spans="1:22" x14ac:dyDescent="0.35">
      <c r="A2352" s="70">
        <f t="shared" si="45"/>
        <v>2333</v>
      </c>
      <c r="B2352" s="145">
        <v>7342437.6228742748</v>
      </c>
      <c r="U2352" s="145">
        <v>2332</v>
      </c>
      <c r="V2352" s="145">
        <v>-12092922.337084826</v>
      </c>
    </row>
    <row r="2353" spans="1:22" x14ac:dyDescent="0.35">
      <c r="A2353" s="70">
        <f t="shared" si="45"/>
        <v>2334</v>
      </c>
      <c r="B2353" s="145">
        <v>7342437.6228742748</v>
      </c>
      <c r="U2353" s="145">
        <v>2333</v>
      </c>
      <c r="V2353" s="145">
        <v>-7652315.1385262571</v>
      </c>
    </row>
    <row r="2354" spans="1:22" x14ac:dyDescent="0.35">
      <c r="A2354" s="70">
        <f t="shared" si="45"/>
        <v>2335</v>
      </c>
      <c r="B2354" s="145">
        <v>7342437.6228742748</v>
      </c>
      <c r="U2354" s="145">
        <v>2334</v>
      </c>
      <c r="V2354" s="145">
        <v>15857292.45836509</v>
      </c>
    </row>
    <row r="2355" spans="1:22" x14ac:dyDescent="0.35">
      <c r="A2355" s="70">
        <f t="shared" si="45"/>
        <v>2336</v>
      </c>
      <c r="B2355" s="145">
        <v>7342437.6228742748</v>
      </c>
      <c r="U2355" s="145">
        <v>2335</v>
      </c>
      <c r="V2355" s="145">
        <v>-20530540.133329775</v>
      </c>
    </row>
    <row r="2356" spans="1:22" x14ac:dyDescent="0.35">
      <c r="A2356" s="70">
        <f t="shared" si="45"/>
        <v>2337</v>
      </c>
      <c r="B2356" s="145">
        <v>7342437.6228742748</v>
      </c>
      <c r="U2356" s="145">
        <v>2336</v>
      </c>
      <c r="V2356" s="145">
        <v>-4404557.7953867465</v>
      </c>
    </row>
    <row r="2357" spans="1:22" x14ac:dyDescent="0.35">
      <c r="A2357" s="70">
        <f t="shared" si="45"/>
        <v>2338</v>
      </c>
      <c r="B2357" s="145">
        <v>7342437.6228742748</v>
      </c>
      <c r="U2357" s="145">
        <v>2337</v>
      </c>
      <c r="V2357" s="145">
        <v>9621872.4991610162</v>
      </c>
    </row>
    <row r="2358" spans="1:22" x14ac:dyDescent="0.35">
      <c r="A2358" s="70">
        <f t="shared" si="45"/>
        <v>2339</v>
      </c>
      <c r="B2358" s="145">
        <v>7342437.6228742748</v>
      </c>
      <c r="U2358" s="145">
        <v>2338</v>
      </c>
      <c r="V2358" s="145">
        <v>-16779693.897176772</v>
      </c>
    </row>
    <row r="2359" spans="1:22" x14ac:dyDescent="0.35">
      <c r="A2359" s="70">
        <f t="shared" si="45"/>
        <v>2340</v>
      </c>
      <c r="B2359" s="145">
        <v>7342437.6228742748</v>
      </c>
      <c r="U2359" s="145">
        <v>2339</v>
      </c>
      <c r="V2359" s="145">
        <v>2303275.6815586369</v>
      </c>
    </row>
    <row r="2360" spans="1:22" x14ac:dyDescent="0.35">
      <c r="A2360" s="70">
        <f t="shared" si="45"/>
        <v>2341</v>
      </c>
      <c r="B2360" s="145">
        <v>7342437.6228742748</v>
      </c>
      <c r="U2360" s="145">
        <v>2340</v>
      </c>
      <c r="V2360" s="145">
        <v>8506183.8606850952</v>
      </c>
    </row>
    <row r="2361" spans="1:22" x14ac:dyDescent="0.35">
      <c r="A2361" s="70">
        <f t="shared" si="45"/>
        <v>2342</v>
      </c>
      <c r="B2361" s="145">
        <v>7342437.6228742748</v>
      </c>
      <c r="U2361" s="145">
        <v>2341</v>
      </c>
      <c r="V2361" s="145">
        <v>40806040.730093338</v>
      </c>
    </row>
    <row r="2362" spans="1:22" x14ac:dyDescent="0.35">
      <c r="A2362" s="70">
        <f t="shared" si="45"/>
        <v>2343</v>
      </c>
      <c r="B2362" s="145">
        <v>7342437.6228742748</v>
      </c>
      <c r="U2362" s="145">
        <v>2342</v>
      </c>
      <c r="V2362" s="145">
        <v>12700710.017884616</v>
      </c>
    </row>
    <row r="2363" spans="1:22" x14ac:dyDescent="0.35">
      <c r="A2363" s="70">
        <f t="shared" si="45"/>
        <v>2344</v>
      </c>
      <c r="B2363" s="145">
        <v>7342437.6228742748</v>
      </c>
      <c r="U2363" s="145">
        <v>2343</v>
      </c>
      <c r="V2363" s="145">
        <v>-27581103.456458393</v>
      </c>
    </row>
    <row r="2364" spans="1:22" x14ac:dyDescent="0.35">
      <c r="A2364" s="70">
        <f t="shared" si="45"/>
        <v>2345</v>
      </c>
      <c r="B2364" s="145">
        <v>7342437.6228742748</v>
      </c>
      <c r="U2364" s="145">
        <v>2344</v>
      </c>
      <c r="V2364" s="145">
        <v>-9117199.9007383138</v>
      </c>
    </row>
    <row r="2365" spans="1:22" x14ac:dyDescent="0.35">
      <c r="A2365" s="70">
        <f t="shared" si="45"/>
        <v>2346</v>
      </c>
      <c r="B2365" s="145">
        <v>7342437.6228742748</v>
      </c>
      <c r="U2365" s="145">
        <v>2345</v>
      </c>
      <c r="V2365" s="145">
        <v>-2441842.5465684384</v>
      </c>
    </row>
    <row r="2366" spans="1:22" x14ac:dyDescent="0.35">
      <c r="A2366" s="70">
        <f t="shared" si="45"/>
        <v>2347</v>
      </c>
      <c r="B2366" s="145">
        <v>7342437.6228742748</v>
      </c>
      <c r="U2366" s="145">
        <v>2346</v>
      </c>
      <c r="V2366" s="145">
        <v>381384.59177194908</v>
      </c>
    </row>
    <row r="2367" spans="1:22" x14ac:dyDescent="0.35">
      <c r="A2367" s="70">
        <f t="shared" si="45"/>
        <v>2348</v>
      </c>
      <c r="B2367" s="145">
        <v>7342437.6228742748</v>
      </c>
      <c r="U2367" s="145">
        <v>2347</v>
      </c>
      <c r="V2367" s="145">
        <v>-9503203.966040181</v>
      </c>
    </row>
    <row r="2368" spans="1:22" x14ac:dyDescent="0.35">
      <c r="A2368" s="70">
        <f t="shared" si="45"/>
        <v>2349</v>
      </c>
      <c r="B2368" s="145">
        <v>7342437.6228742748</v>
      </c>
      <c r="U2368" s="145">
        <v>2348</v>
      </c>
      <c r="V2368" s="145">
        <v>19596869.016702913</v>
      </c>
    </row>
    <row r="2369" spans="1:22" x14ac:dyDescent="0.35">
      <c r="A2369" s="70">
        <f t="shared" si="45"/>
        <v>2350</v>
      </c>
      <c r="B2369" s="145">
        <v>7342437.6228742748</v>
      </c>
      <c r="U2369" s="145">
        <v>2349</v>
      </c>
      <c r="V2369" s="145">
        <v>1475026.7134574167</v>
      </c>
    </row>
    <row r="2370" spans="1:22" x14ac:dyDescent="0.35">
      <c r="A2370" s="70">
        <f t="shared" si="45"/>
        <v>2351</v>
      </c>
      <c r="B2370" s="145">
        <v>7342437.6228742748</v>
      </c>
      <c r="U2370" s="145">
        <v>2350</v>
      </c>
      <c r="V2370" s="145">
        <v>1803429.9682321176</v>
      </c>
    </row>
    <row r="2371" spans="1:22" x14ac:dyDescent="0.35">
      <c r="A2371" s="70">
        <f t="shared" si="45"/>
        <v>2352</v>
      </c>
      <c r="B2371" s="145">
        <v>7342437.6228742748</v>
      </c>
      <c r="U2371" s="145">
        <v>2351</v>
      </c>
      <c r="V2371" s="145">
        <v>-15996501.277584307</v>
      </c>
    </row>
    <row r="2372" spans="1:22" x14ac:dyDescent="0.35">
      <c r="A2372" s="70">
        <f t="shared" si="45"/>
        <v>2353</v>
      </c>
      <c r="B2372" s="145">
        <v>7342437.6228742748</v>
      </c>
      <c r="U2372" s="145">
        <v>2352</v>
      </c>
      <c r="V2372" s="145">
        <v>-1468862.3522587866</v>
      </c>
    </row>
    <row r="2373" spans="1:22" x14ac:dyDescent="0.35">
      <c r="A2373" s="70">
        <f t="shared" si="45"/>
        <v>2354</v>
      </c>
      <c r="B2373" s="145">
        <v>7342437.6228742748</v>
      </c>
      <c r="U2373" s="145">
        <v>2353</v>
      </c>
      <c r="V2373" s="145">
        <v>16561537.583361275</v>
      </c>
    </row>
    <row r="2374" spans="1:22" x14ac:dyDescent="0.35">
      <c r="A2374" s="70">
        <f t="shared" si="45"/>
        <v>2355</v>
      </c>
      <c r="B2374" s="145">
        <v>7342437.6228742748</v>
      </c>
      <c r="U2374" s="145">
        <v>2354</v>
      </c>
      <c r="V2374" s="145">
        <v>13329107.351009682</v>
      </c>
    </row>
    <row r="2375" spans="1:22" x14ac:dyDescent="0.35">
      <c r="A2375" s="70">
        <f t="shared" si="45"/>
        <v>2356</v>
      </c>
      <c r="B2375" s="145">
        <v>7342437.6228742748</v>
      </c>
      <c r="U2375" s="145">
        <v>2355</v>
      </c>
      <c r="V2375" s="145">
        <v>-261499.1442739144</v>
      </c>
    </row>
    <row r="2376" spans="1:22" x14ac:dyDescent="0.35">
      <c r="A2376" s="70">
        <f t="shared" si="45"/>
        <v>2357</v>
      </c>
      <c r="B2376" s="145">
        <v>7342437.6228742748</v>
      </c>
      <c r="U2376" s="145">
        <v>2356</v>
      </c>
      <c r="V2376" s="145">
        <v>-2853474.4687904008</v>
      </c>
    </row>
    <row r="2377" spans="1:22" x14ac:dyDescent="0.35">
      <c r="A2377" s="70">
        <f t="shared" si="45"/>
        <v>2358</v>
      </c>
      <c r="B2377" s="145">
        <v>7342437.6228742748</v>
      </c>
      <c r="U2377" s="145">
        <v>2357</v>
      </c>
      <c r="V2377" s="145">
        <v>-12627514.738646569</v>
      </c>
    </row>
    <row r="2378" spans="1:22" x14ac:dyDescent="0.35">
      <c r="A2378" s="70">
        <f t="shared" si="45"/>
        <v>2359</v>
      </c>
      <c r="B2378" s="145">
        <v>7342437.6228742748</v>
      </c>
      <c r="U2378" s="145">
        <v>2358</v>
      </c>
      <c r="V2378" s="145">
        <v>4183811.6804828793</v>
      </c>
    </row>
    <row r="2379" spans="1:22" x14ac:dyDescent="0.35">
      <c r="A2379" s="70">
        <f t="shared" si="45"/>
        <v>2360</v>
      </c>
      <c r="B2379" s="145">
        <v>7342437.6228742748</v>
      </c>
      <c r="U2379" s="145">
        <v>2359</v>
      </c>
      <c r="V2379" s="145">
        <v>15846661.609179307</v>
      </c>
    </row>
    <row r="2380" spans="1:22" x14ac:dyDescent="0.35">
      <c r="A2380" s="70">
        <f t="shared" si="45"/>
        <v>2361</v>
      </c>
      <c r="B2380" s="145">
        <v>7342437.6228742748</v>
      </c>
      <c r="U2380" s="145">
        <v>2360</v>
      </c>
      <c r="V2380" s="145">
        <v>-10707471.366516825</v>
      </c>
    </row>
    <row r="2381" spans="1:22" x14ac:dyDescent="0.35">
      <c r="A2381" s="70">
        <f t="shared" si="45"/>
        <v>2362</v>
      </c>
      <c r="B2381" s="145">
        <v>7342437.6228742748</v>
      </c>
      <c r="U2381" s="145">
        <v>2361</v>
      </c>
      <c r="V2381" s="145">
        <v>3363301.893129237</v>
      </c>
    </row>
    <row r="2382" spans="1:22" x14ac:dyDescent="0.35">
      <c r="A2382" s="70">
        <f t="shared" si="45"/>
        <v>2363</v>
      </c>
      <c r="B2382" s="145">
        <v>7342437.6228742748</v>
      </c>
      <c r="U2382" s="145">
        <v>2362</v>
      </c>
      <c r="V2382" s="145">
        <v>11629704.409872141</v>
      </c>
    </row>
    <row r="2383" spans="1:22" x14ac:dyDescent="0.35">
      <c r="A2383" s="70">
        <f t="shared" si="45"/>
        <v>2364</v>
      </c>
      <c r="B2383" s="145">
        <v>7342437.6228742748</v>
      </c>
      <c r="U2383" s="145">
        <v>2363</v>
      </c>
      <c r="V2383" s="145">
        <v>6201320.7604937963</v>
      </c>
    </row>
    <row r="2384" spans="1:22" x14ac:dyDescent="0.35">
      <c r="A2384" s="70">
        <f t="shared" si="45"/>
        <v>2365</v>
      </c>
      <c r="B2384" s="145">
        <v>7342437.6228742748</v>
      </c>
      <c r="U2384" s="145">
        <v>2364</v>
      </c>
      <c r="V2384" s="145">
        <v>7232193.6968657672</v>
      </c>
    </row>
    <row r="2385" spans="1:22" x14ac:dyDescent="0.35">
      <c r="A2385" s="70">
        <f t="shared" si="45"/>
        <v>2366</v>
      </c>
      <c r="B2385" s="145">
        <v>7342437.6228742748</v>
      </c>
      <c r="U2385" s="145">
        <v>2365</v>
      </c>
      <c r="V2385" s="145">
        <v>-4568703.6515750401</v>
      </c>
    </row>
    <row r="2386" spans="1:22" x14ac:dyDescent="0.35">
      <c r="A2386" s="70">
        <f t="shared" si="45"/>
        <v>2367</v>
      </c>
      <c r="B2386" s="145">
        <v>7342437.6228742748</v>
      </c>
      <c r="U2386" s="145">
        <v>2366</v>
      </c>
      <c r="V2386" s="145">
        <v>-35545748.406041071</v>
      </c>
    </row>
    <row r="2387" spans="1:22" x14ac:dyDescent="0.35">
      <c r="A2387" s="70">
        <f t="shared" si="45"/>
        <v>2368</v>
      </c>
      <c r="B2387" s="145">
        <v>7342437.6228742748</v>
      </c>
      <c r="U2387" s="145">
        <v>2367</v>
      </c>
      <c r="V2387" s="145">
        <v>11401728.356495827</v>
      </c>
    </row>
    <row r="2388" spans="1:22" x14ac:dyDescent="0.35">
      <c r="A2388" s="70">
        <f t="shared" si="45"/>
        <v>2369</v>
      </c>
      <c r="B2388" s="145">
        <v>7342437.6228742748</v>
      </c>
      <c r="U2388" s="145">
        <v>2368</v>
      </c>
      <c r="V2388" s="145">
        <v>-13502217.982058574</v>
      </c>
    </row>
    <row r="2389" spans="1:22" x14ac:dyDescent="0.35">
      <c r="A2389" s="70">
        <f t="shared" si="45"/>
        <v>2370</v>
      </c>
      <c r="B2389" s="145">
        <v>7342437.6228742748</v>
      </c>
      <c r="U2389" s="145">
        <v>2369</v>
      </c>
      <c r="V2389" s="145">
        <v>-1435326.5515064746</v>
      </c>
    </row>
    <row r="2390" spans="1:22" x14ac:dyDescent="0.35">
      <c r="A2390" s="70">
        <f t="shared" ref="A2390:A2453" si="46">A2389+1</f>
        <v>2371</v>
      </c>
      <c r="B2390" s="145">
        <v>7342437.6228742748</v>
      </c>
      <c r="U2390" s="145">
        <v>2370</v>
      </c>
      <c r="V2390" s="145">
        <v>-7686721.8525350112</v>
      </c>
    </row>
    <row r="2391" spans="1:22" x14ac:dyDescent="0.35">
      <c r="A2391" s="70">
        <f t="shared" si="46"/>
        <v>2372</v>
      </c>
      <c r="B2391" s="145">
        <v>7342437.6228742748</v>
      </c>
      <c r="U2391" s="145">
        <v>2371</v>
      </c>
      <c r="V2391" s="145">
        <v>-2192771.6525675058</v>
      </c>
    </row>
    <row r="2392" spans="1:22" x14ac:dyDescent="0.35">
      <c r="A2392" s="70">
        <f t="shared" si="46"/>
        <v>2373</v>
      </c>
      <c r="B2392" s="145">
        <v>7342437.6228742748</v>
      </c>
      <c r="U2392" s="145">
        <v>2372</v>
      </c>
      <c r="V2392" s="145">
        <v>2661500.9381075203</v>
      </c>
    </row>
    <row r="2393" spans="1:22" x14ac:dyDescent="0.35">
      <c r="A2393" s="70">
        <f t="shared" si="46"/>
        <v>2374</v>
      </c>
      <c r="B2393" s="145">
        <v>7342437.6228742748</v>
      </c>
      <c r="U2393" s="145">
        <v>2373</v>
      </c>
      <c r="V2393" s="145">
        <v>-8283965.2836957052</v>
      </c>
    </row>
    <row r="2394" spans="1:22" x14ac:dyDescent="0.35">
      <c r="A2394" s="70">
        <f t="shared" si="46"/>
        <v>2375</v>
      </c>
      <c r="B2394" s="145">
        <v>7342437.6228742748</v>
      </c>
      <c r="U2394" s="145">
        <v>2374</v>
      </c>
      <c r="V2394" s="145">
        <v>-10044115.576928243</v>
      </c>
    </row>
    <row r="2395" spans="1:22" x14ac:dyDescent="0.35">
      <c r="A2395" s="70">
        <f t="shared" si="46"/>
        <v>2376</v>
      </c>
      <c r="B2395" s="145">
        <v>7342437.6228742748</v>
      </c>
      <c r="U2395" s="145">
        <v>2375</v>
      </c>
      <c r="V2395" s="145">
        <v>-11723839.418287234</v>
      </c>
    </row>
    <row r="2396" spans="1:22" x14ac:dyDescent="0.35">
      <c r="A2396" s="70">
        <f t="shared" si="46"/>
        <v>2377</v>
      </c>
      <c r="B2396" s="145">
        <v>7342437.6228742748</v>
      </c>
      <c r="U2396" s="145">
        <v>2376</v>
      </c>
      <c r="V2396" s="145">
        <v>15946577.304152042</v>
      </c>
    </row>
    <row r="2397" spans="1:22" x14ac:dyDescent="0.35">
      <c r="A2397" s="70">
        <f t="shared" si="46"/>
        <v>2378</v>
      </c>
      <c r="B2397" s="145">
        <v>7342437.6228742748</v>
      </c>
      <c r="U2397" s="145">
        <v>2377</v>
      </c>
      <c r="V2397" s="145">
        <v>17094903.965282317</v>
      </c>
    </row>
    <row r="2398" spans="1:22" x14ac:dyDescent="0.35">
      <c r="A2398" s="70">
        <f t="shared" si="46"/>
        <v>2379</v>
      </c>
      <c r="B2398" s="145">
        <v>7342437.6228742748</v>
      </c>
      <c r="U2398" s="145">
        <v>2378</v>
      </c>
      <c r="V2398" s="145">
        <v>13986649.03939788</v>
      </c>
    </row>
    <row r="2399" spans="1:22" x14ac:dyDescent="0.35">
      <c r="A2399" s="70">
        <f t="shared" si="46"/>
        <v>2380</v>
      </c>
      <c r="B2399" s="145">
        <v>7342437.6228742748</v>
      </c>
      <c r="U2399" s="145">
        <v>2379</v>
      </c>
      <c r="V2399" s="145">
        <v>13696593.819309518</v>
      </c>
    </row>
    <row r="2400" spans="1:22" x14ac:dyDescent="0.35">
      <c r="A2400" s="70">
        <f t="shared" si="46"/>
        <v>2381</v>
      </c>
      <c r="B2400" s="145">
        <v>7342437.6228742748</v>
      </c>
      <c r="U2400" s="145">
        <v>2380</v>
      </c>
      <c r="V2400" s="145">
        <v>-2078735.2904315833</v>
      </c>
    </row>
    <row r="2401" spans="1:22" x14ac:dyDescent="0.35">
      <c r="A2401" s="70">
        <f t="shared" si="46"/>
        <v>2382</v>
      </c>
      <c r="B2401" s="145">
        <v>7342437.6228742748</v>
      </c>
      <c r="U2401" s="145">
        <v>2381</v>
      </c>
      <c r="V2401" s="145">
        <v>8246004.0493354797</v>
      </c>
    </row>
    <row r="2402" spans="1:22" x14ac:dyDescent="0.35">
      <c r="A2402" s="70">
        <f t="shared" si="46"/>
        <v>2383</v>
      </c>
      <c r="B2402" s="145">
        <v>7342437.6228742748</v>
      </c>
      <c r="U2402" s="145">
        <v>2382</v>
      </c>
      <c r="V2402" s="145">
        <v>-8843632.1402998082</v>
      </c>
    </row>
    <row r="2403" spans="1:22" x14ac:dyDescent="0.35">
      <c r="A2403" s="70">
        <f t="shared" si="46"/>
        <v>2384</v>
      </c>
      <c r="B2403" s="145">
        <v>7342437.6228742748</v>
      </c>
      <c r="U2403" s="145">
        <v>2383</v>
      </c>
      <c r="V2403" s="145">
        <v>-23064301.2732342</v>
      </c>
    </row>
    <row r="2404" spans="1:22" x14ac:dyDescent="0.35">
      <c r="A2404" s="70">
        <f t="shared" si="46"/>
        <v>2385</v>
      </c>
      <c r="B2404" s="145">
        <v>7342437.6228742748</v>
      </c>
      <c r="U2404" s="145">
        <v>2384</v>
      </c>
      <c r="V2404" s="145">
        <v>-17173271.064620655</v>
      </c>
    </row>
    <row r="2405" spans="1:22" x14ac:dyDescent="0.35">
      <c r="A2405" s="70">
        <f t="shared" si="46"/>
        <v>2386</v>
      </c>
      <c r="B2405" s="145">
        <v>7342437.6228742748</v>
      </c>
      <c r="U2405" s="145">
        <v>2385</v>
      </c>
      <c r="V2405" s="145">
        <v>1286761.4723650347</v>
      </c>
    </row>
    <row r="2406" spans="1:22" x14ac:dyDescent="0.35">
      <c r="A2406" s="70">
        <f t="shared" si="46"/>
        <v>2387</v>
      </c>
      <c r="B2406" s="145">
        <v>7342437.6228742748</v>
      </c>
      <c r="U2406" s="145">
        <v>2386</v>
      </c>
      <c r="V2406" s="145">
        <v>26318907.947877459</v>
      </c>
    </row>
    <row r="2407" spans="1:22" x14ac:dyDescent="0.35">
      <c r="A2407" s="70">
        <f t="shared" si="46"/>
        <v>2388</v>
      </c>
      <c r="B2407" s="145">
        <v>7342437.6228742748</v>
      </c>
      <c r="U2407" s="145">
        <v>2387</v>
      </c>
      <c r="V2407" s="145">
        <v>5211460.0735546201</v>
      </c>
    </row>
    <row r="2408" spans="1:22" x14ac:dyDescent="0.35">
      <c r="A2408" s="70">
        <f t="shared" si="46"/>
        <v>2389</v>
      </c>
      <c r="B2408" s="145">
        <v>7342437.6228742748</v>
      </c>
      <c r="U2408" s="145">
        <v>2388</v>
      </c>
      <c r="V2408" s="145">
        <v>43486549.7465133</v>
      </c>
    </row>
    <row r="2409" spans="1:22" x14ac:dyDescent="0.35">
      <c r="A2409" s="70">
        <f t="shared" si="46"/>
        <v>2390</v>
      </c>
      <c r="B2409" s="145">
        <v>7342437.6228742748</v>
      </c>
      <c r="U2409" s="145">
        <v>2389</v>
      </c>
      <c r="V2409" s="145">
        <v>1345752.2111005411</v>
      </c>
    </row>
    <row r="2410" spans="1:22" x14ac:dyDescent="0.35">
      <c r="A2410" s="70">
        <f t="shared" si="46"/>
        <v>2391</v>
      </c>
      <c r="B2410" s="145">
        <v>7342437.6228742748</v>
      </c>
      <c r="U2410" s="145">
        <v>2390</v>
      </c>
      <c r="V2410" s="145">
        <v>24380104.409165155</v>
      </c>
    </row>
    <row r="2411" spans="1:22" x14ac:dyDescent="0.35">
      <c r="A2411" s="70">
        <f t="shared" si="46"/>
        <v>2392</v>
      </c>
      <c r="B2411" s="145">
        <v>7342437.6228742748</v>
      </c>
      <c r="U2411" s="145">
        <v>2391</v>
      </c>
      <c r="V2411" s="145">
        <v>-2690188.9835014082</v>
      </c>
    </row>
    <row r="2412" spans="1:22" x14ac:dyDescent="0.35">
      <c r="A2412" s="70">
        <f t="shared" si="46"/>
        <v>2393</v>
      </c>
      <c r="B2412" s="145">
        <v>7342437.6228742748</v>
      </c>
      <c r="U2412" s="145">
        <v>2392</v>
      </c>
      <c r="V2412" s="145">
        <v>-10338477.167073574</v>
      </c>
    </row>
    <row r="2413" spans="1:22" x14ac:dyDescent="0.35">
      <c r="A2413" s="70">
        <f t="shared" si="46"/>
        <v>2394</v>
      </c>
      <c r="B2413" s="145">
        <v>7342437.6228742748</v>
      </c>
      <c r="U2413" s="145">
        <v>2393</v>
      </c>
      <c r="V2413" s="145">
        <v>-1640165.3258439079</v>
      </c>
    </row>
    <row r="2414" spans="1:22" x14ac:dyDescent="0.35">
      <c r="A2414" s="70">
        <f t="shared" si="46"/>
        <v>2395</v>
      </c>
      <c r="B2414" s="145">
        <v>7342437.6228742748</v>
      </c>
      <c r="U2414" s="145">
        <v>2394</v>
      </c>
      <c r="V2414" s="145">
        <v>-8416336.9016108699</v>
      </c>
    </row>
    <row r="2415" spans="1:22" x14ac:dyDescent="0.35">
      <c r="A2415" s="70">
        <f t="shared" si="46"/>
        <v>2396</v>
      </c>
      <c r="B2415" s="145">
        <v>7342437.6228742748</v>
      </c>
      <c r="U2415" s="145">
        <v>2395</v>
      </c>
      <c r="V2415" s="145">
        <v>-8894538.3694584295</v>
      </c>
    </row>
    <row r="2416" spans="1:22" x14ac:dyDescent="0.35">
      <c r="A2416" s="70">
        <f t="shared" si="46"/>
        <v>2397</v>
      </c>
      <c r="B2416" s="145">
        <v>7342437.6228742748</v>
      </c>
      <c r="U2416" s="145">
        <v>2396</v>
      </c>
      <c r="V2416" s="145">
        <v>15738965.582442518</v>
      </c>
    </row>
    <row r="2417" spans="1:22" x14ac:dyDescent="0.35">
      <c r="A2417" s="70">
        <f t="shared" si="46"/>
        <v>2398</v>
      </c>
      <c r="B2417" s="145">
        <v>7342437.6228742748</v>
      </c>
      <c r="U2417" s="145">
        <v>2397</v>
      </c>
      <c r="V2417" s="145">
        <v>-11636933.565803606</v>
      </c>
    </row>
    <row r="2418" spans="1:22" x14ac:dyDescent="0.35">
      <c r="A2418" s="70">
        <f t="shared" si="46"/>
        <v>2399</v>
      </c>
      <c r="B2418" s="145">
        <v>7342437.6228742748</v>
      </c>
      <c r="U2418" s="145">
        <v>2398</v>
      </c>
      <c r="V2418" s="145">
        <v>14150286.851351593</v>
      </c>
    </row>
    <row r="2419" spans="1:22" x14ac:dyDescent="0.35">
      <c r="A2419" s="70">
        <f t="shared" si="46"/>
        <v>2400</v>
      </c>
      <c r="B2419" s="145">
        <v>7342437.6228742748</v>
      </c>
      <c r="U2419" s="145">
        <v>2399</v>
      </c>
      <c r="V2419" s="145">
        <v>-3792964.1205090843</v>
      </c>
    </row>
    <row r="2420" spans="1:22" x14ac:dyDescent="0.35">
      <c r="A2420" s="70">
        <f t="shared" si="46"/>
        <v>2401</v>
      </c>
      <c r="B2420" s="145">
        <v>7342437.6228742748</v>
      </c>
      <c r="U2420" s="145">
        <v>2400</v>
      </c>
      <c r="V2420" s="145">
        <v>-6162198.1988362391</v>
      </c>
    </row>
    <row r="2421" spans="1:22" x14ac:dyDescent="0.35">
      <c r="A2421" s="70">
        <f t="shared" si="46"/>
        <v>2402</v>
      </c>
      <c r="B2421" s="145">
        <v>7342437.6228742748</v>
      </c>
      <c r="U2421" s="145">
        <v>2401</v>
      </c>
      <c r="V2421" s="145">
        <v>27053483.19816095</v>
      </c>
    </row>
    <row r="2422" spans="1:22" x14ac:dyDescent="0.35">
      <c r="A2422" s="70">
        <f t="shared" si="46"/>
        <v>2403</v>
      </c>
      <c r="B2422" s="145">
        <v>7342437.6228742748</v>
      </c>
      <c r="U2422" s="145">
        <v>2402</v>
      </c>
      <c r="V2422" s="145">
        <v>5194572.9177688584</v>
      </c>
    </row>
    <row r="2423" spans="1:22" x14ac:dyDescent="0.35">
      <c r="A2423" s="70">
        <f t="shared" si="46"/>
        <v>2404</v>
      </c>
      <c r="B2423" s="145">
        <v>7342437.6228742748</v>
      </c>
      <c r="U2423" s="145">
        <v>2403</v>
      </c>
      <c r="V2423" s="145">
        <v>-16554314.758999381</v>
      </c>
    </row>
    <row r="2424" spans="1:22" x14ac:dyDescent="0.35">
      <c r="A2424" s="70">
        <f t="shared" si="46"/>
        <v>2405</v>
      </c>
      <c r="B2424" s="145">
        <v>7342437.6228742748</v>
      </c>
      <c r="U2424" s="145">
        <v>2404</v>
      </c>
      <c r="V2424" s="145">
        <v>-5811261.1265525185</v>
      </c>
    </row>
    <row r="2425" spans="1:22" x14ac:dyDescent="0.35">
      <c r="A2425" s="70">
        <f t="shared" si="46"/>
        <v>2406</v>
      </c>
      <c r="B2425" s="145">
        <v>7342437.6228742748</v>
      </c>
      <c r="U2425" s="145">
        <v>2405</v>
      </c>
      <c r="V2425" s="145">
        <v>-29445693.569802579</v>
      </c>
    </row>
    <row r="2426" spans="1:22" x14ac:dyDescent="0.35">
      <c r="A2426" s="70">
        <f t="shared" si="46"/>
        <v>2407</v>
      </c>
      <c r="B2426" s="145">
        <v>7342437.6228742748</v>
      </c>
      <c r="U2426" s="145">
        <v>2406</v>
      </c>
      <c r="V2426" s="145">
        <v>-17481350.871333435</v>
      </c>
    </row>
    <row r="2427" spans="1:22" x14ac:dyDescent="0.35">
      <c r="A2427" s="70">
        <f t="shared" si="46"/>
        <v>2408</v>
      </c>
      <c r="B2427" s="145">
        <v>7342437.6228742748</v>
      </c>
      <c r="U2427" s="145">
        <v>2407</v>
      </c>
      <c r="V2427" s="145">
        <v>10642053.26320333</v>
      </c>
    </row>
    <row r="2428" spans="1:22" x14ac:dyDescent="0.35">
      <c r="A2428" s="70">
        <f t="shared" si="46"/>
        <v>2409</v>
      </c>
      <c r="B2428" s="145">
        <v>7342437.6228742748</v>
      </c>
      <c r="U2428" s="145">
        <v>2408</v>
      </c>
      <c r="V2428" s="145">
        <v>-33394926.058683634</v>
      </c>
    </row>
    <row r="2429" spans="1:22" x14ac:dyDescent="0.35">
      <c r="A2429" s="70">
        <f t="shared" si="46"/>
        <v>2410</v>
      </c>
      <c r="B2429" s="145">
        <v>7342437.6228742748</v>
      </c>
      <c r="U2429" s="145">
        <v>2409</v>
      </c>
      <c r="V2429" s="145">
        <v>-1992648.4053124078</v>
      </c>
    </row>
    <row r="2430" spans="1:22" x14ac:dyDescent="0.35">
      <c r="A2430" s="70">
        <f t="shared" si="46"/>
        <v>2411</v>
      </c>
      <c r="B2430" s="145">
        <v>7342437.6228742748</v>
      </c>
      <c r="U2430" s="145">
        <v>2410</v>
      </c>
      <c r="V2430" s="145">
        <v>20280232.534411971</v>
      </c>
    </row>
    <row r="2431" spans="1:22" x14ac:dyDescent="0.35">
      <c r="A2431" s="70">
        <f t="shared" si="46"/>
        <v>2412</v>
      </c>
      <c r="B2431" s="145">
        <v>7342437.6228742748</v>
      </c>
      <c r="U2431" s="145">
        <v>2411</v>
      </c>
      <c r="V2431" s="145">
        <v>-32085908.9992406</v>
      </c>
    </row>
    <row r="2432" spans="1:22" x14ac:dyDescent="0.35">
      <c r="A2432" s="70">
        <f t="shared" si="46"/>
        <v>2413</v>
      </c>
      <c r="B2432" s="145">
        <v>7342437.6228742748</v>
      </c>
      <c r="U2432" s="145">
        <v>2412</v>
      </c>
      <c r="V2432" s="145">
        <v>32814765.207613997</v>
      </c>
    </row>
    <row r="2433" spans="1:22" x14ac:dyDescent="0.35">
      <c r="A2433" s="70">
        <f t="shared" si="46"/>
        <v>2414</v>
      </c>
      <c r="B2433" s="145">
        <v>7342437.6228742748</v>
      </c>
      <c r="U2433" s="145">
        <v>2413</v>
      </c>
      <c r="V2433" s="145">
        <v>-2700785.9111501016</v>
      </c>
    </row>
    <row r="2434" spans="1:22" x14ac:dyDescent="0.35">
      <c r="A2434" s="70">
        <f t="shared" si="46"/>
        <v>2415</v>
      </c>
      <c r="B2434" s="145">
        <v>7342437.6228742748</v>
      </c>
      <c r="U2434" s="145">
        <v>2414</v>
      </c>
      <c r="V2434" s="145">
        <v>14016613.52255635</v>
      </c>
    </row>
    <row r="2435" spans="1:22" x14ac:dyDescent="0.35">
      <c r="A2435" s="70">
        <f t="shared" si="46"/>
        <v>2416</v>
      </c>
      <c r="B2435" s="145">
        <v>7342437.6228742748</v>
      </c>
      <c r="U2435" s="145">
        <v>2415</v>
      </c>
      <c r="V2435" s="145">
        <v>-23773196.313250184</v>
      </c>
    </row>
    <row r="2436" spans="1:22" x14ac:dyDescent="0.35">
      <c r="A2436" s="70">
        <f t="shared" si="46"/>
        <v>2417</v>
      </c>
      <c r="B2436" s="145">
        <v>7342437.6228742748</v>
      </c>
      <c r="U2436" s="145">
        <v>2416</v>
      </c>
      <c r="V2436" s="145">
        <v>-5671385.8869691789</v>
      </c>
    </row>
    <row r="2437" spans="1:22" x14ac:dyDescent="0.35">
      <c r="A2437" s="70">
        <f t="shared" si="46"/>
        <v>2418</v>
      </c>
      <c r="B2437" s="145">
        <v>7342437.6228742748</v>
      </c>
      <c r="U2437" s="145">
        <v>2417</v>
      </c>
      <c r="V2437" s="145">
        <v>123807.21470370516</v>
      </c>
    </row>
    <row r="2438" spans="1:22" x14ac:dyDescent="0.35">
      <c r="A2438" s="70">
        <f t="shared" si="46"/>
        <v>2419</v>
      </c>
      <c r="B2438" s="145">
        <v>7342437.6228742748</v>
      </c>
      <c r="U2438" s="145">
        <v>2418</v>
      </c>
      <c r="V2438" s="145">
        <v>33761405.592492417</v>
      </c>
    </row>
    <row r="2439" spans="1:22" x14ac:dyDescent="0.35">
      <c r="A2439" s="70">
        <f t="shared" si="46"/>
        <v>2420</v>
      </c>
      <c r="B2439" s="145">
        <v>7342437.6228742748</v>
      </c>
      <c r="U2439" s="145">
        <v>2419</v>
      </c>
      <c r="V2439" s="145">
        <v>8184914.9552633651</v>
      </c>
    </row>
    <row r="2440" spans="1:22" x14ac:dyDescent="0.35">
      <c r="A2440" s="70">
        <f t="shared" si="46"/>
        <v>2421</v>
      </c>
      <c r="B2440" s="145">
        <v>7342437.6228742748</v>
      </c>
      <c r="U2440" s="145">
        <v>2420</v>
      </c>
      <c r="V2440" s="145">
        <v>-6934650.296118902</v>
      </c>
    </row>
    <row r="2441" spans="1:22" x14ac:dyDescent="0.35">
      <c r="A2441" s="70">
        <f t="shared" si="46"/>
        <v>2422</v>
      </c>
      <c r="B2441" s="145">
        <v>7342437.6228742748</v>
      </c>
      <c r="U2441" s="145">
        <v>2421</v>
      </c>
      <c r="V2441" s="145">
        <v>15650625.434346855</v>
      </c>
    </row>
    <row r="2442" spans="1:22" x14ac:dyDescent="0.35">
      <c r="A2442" s="70">
        <f t="shared" si="46"/>
        <v>2423</v>
      </c>
      <c r="B2442" s="145">
        <v>7342437.6228742748</v>
      </c>
      <c r="U2442" s="145">
        <v>2422</v>
      </c>
      <c r="V2442" s="145">
        <v>-22832456.944695503</v>
      </c>
    </row>
    <row r="2443" spans="1:22" x14ac:dyDescent="0.35">
      <c r="A2443" s="70">
        <f t="shared" si="46"/>
        <v>2424</v>
      </c>
      <c r="B2443" s="145">
        <v>7342437.6228742748</v>
      </c>
      <c r="U2443" s="145">
        <v>2423</v>
      </c>
      <c r="V2443" s="145">
        <v>50498274.148962639</v>
      </c>
    </row>
    <row r="2444" spans="1:22" x14ac:dyDescent="0.35">
      <c r="A2444" s="70">
        <f t="shared" si="46"/>
        <v>2425</v>
      </c>
      <c r="B2444" s="145">
        <v>7342437.6228742748</v>
      </c>
      <c r="U2444" s="145">
        <v>2424</v>
      </c>
      <c r="V2444" s="145">
        <v>26455673.97402782</v>
      </c>
    </row>
    <row r="2445" spans="1:22" x14ac:dyDescent="0.35">
      <c r="A2445" s="70">
        <f t="shared" si="46"/>
        <v>2426</v>
      </c>
      <c r="B2445" s="145">
        <v>7342437.6228742748</v>
      </c>
      <c r="U2445" s="145">
        <v>2425</v>
      </c>
      <c r="V2445" s="145">
        <v>2632497.7224247418</v>
      </c>
    </row>
    <row r="2446" spans="1:22" x14ac:dyDescent="0.35">
      <c r="A2446" s="70">
        <f t="shared" si="46"/>
        <v>2427</v>
      </c>
      <c r="B2446" s="145">
        <v>7342437.6228742748</v>
      </c>
      <c r="U2446" s="145">
        <v>2426</v>
      </c>
      <c r="V2446" s="145">
        <v>-5617962.848064471</v>
      </c>
    </row>
    <row r="2447" spans="1:22" x14ac:dyDescent="0.35">
      <c r="A2447" s="70">
        <f t="shared" si="46"/>
        <v>2428</v>
      </c>
      <c r="B2447" s="145">
        <v>7342437.6228742748</v>
      </c>
      <c r="U2447" s="145">
        <v>2427</v>
      </c>
      <c r="V2447" s="145">
        <v>-3945310.3514900617</v>
      </c>
    </row>
    <row r="2448" spans="1:22" x14ac:dyDescent="0.35">
      <c r="A2448" s="70">
        <f t="shared" si="46"/>
        <v>2429</v>
      </c>
      <c r="B2448" s="145">
        <v>7342437.6228742748</v>
      </c>
      <c r="U2448" s="145">
        <v>2428</v>
      </c>
      <c r="V2448" s="145">
        <v>-15183409.261020631</v>
      </c>
    </row>
    <row r="2449" spans="1:22" x14ac:dyDescent="0.35">
      <c r="A2449" s="70">
        <f t="shared" si="46"/>
        <v>2430</v>
      </c>
      <c r="B2449" s="145">
        <v>7342437.6228742748</v>
      </c>
      <c r="U2449" s="145">
        <v>2429</v>
      </c>
      <c r="V2449" s="145">
        <v>-990052.69865555689</v>
      </c>
    </row>
    <row r="2450" spans="1:22" x14ac:dyDescent="0.35">
      <c r="A2450" s="70">
        <f t="shared" si="46"/>
        <v>2431</v>
      </c>
      <c r="B2450" s="145">
        <v>7342437.6228742748</v>
      </c>
      <c r="U2450" s="145">
        <v>2430</v>
      </c>
      <c r="V2450" s="145">
        <v>7550371.6358425133</v>
      </c>
    </row>
    <row r="2451" spans="1:22" x14ac:dyDescent="0.35">
      <c r="A2451" s="70">
        <f t="shared" si="46"/>
        <v>2432</v>
      </c>
      <c r="B2451" s="145">
        <v>7342437.6228742748</v>
      </c>
      <c r="U2451" s="145">
        <v>2431</v>
      </c>
      <c r="V2451" s="145">
        <v>11313460.332597289</v>
      </c>
    </row>
    <row r="2452" spans="1:22" x14ac:dyDescent="0.35">
      <c r="A2452" s="70">
        <f t="shared" si="46"/>
        <v>2433</v>
      </c>
      <c r="B2452" s="145">
        <v>7342437.6228742748</v>
      </c>
      <c r="U2452" s="145">
        <v>2432</v>
      </c>
      <c r="V2452" s="145">
        <v>-17324785.714885514</v>
      </c>
    </row>
    <row r="2453" spans="1:22" x14ac:dyDescent="0.35">
      <c r="A2453" s="70">
        <f t="shared" si="46"/>
        <v>2434</v>
      </c>
      <c r="B2453" s="145">
        <v>7342437.6228742748</v>
      </c>
      <c r="U2453" s="145">
        <v>2433</v>
      </c>
      <c r="V2453" s="145">
        <v>3153536.8062529825</v>
      </c>
    </row>
    <row r="2454" spans="1:22" x14ac:dyDescent="0.35">
      <c r="A2454" s="70">
        <f t="shared" ref="A2454:A2517" si="47">A2453+1</f>
        <v>2435</v>
      </c>
      <c r="B2454" s="145">
        <v>7342437.6228742748</v>
      </c>
      <c r="U2454" s="145">
        <v>2434</v>
      </c>
      <c r="V2454" s="145">
        <v>7585614.5112364329</v>
      </c>
    </row>
    <row r="2455" spans="1:22" x14ac:dyDescent="0.35">
      <c r="A2455" s="70">
        <f t="shared" si="47"/>
        <v>2436</v>
      </c>
      <c r="B2455" s="145">
        <v>7342437.6228742748</v>
      </c>
      <c r="U2455" s="145">
        <v>2435</v>
      </c>
      <c r="V2455" s="145">
        <v>-8030673.0975620169</v>
      </c>
    </row>
    <row r="2456" spans="1:22" x14ac:dyDescent="0.35">
      <c r="A2456" s="70">
        <f t="shared" si="47"/>
        <v>2437</v>
      </c>
      <c r="B2456" s="145">
        <v>7342437.6228742748</v>
      </c>
      <c r="U2456" s="145">
        <v>2436</v>
      </c>
      <c r="V2456" s="145">
        <v>4499057.0180736668</v>
      </c>
    </row>
    <row r="2457" spans="1:22" x14ac:dyDescent="0.35">
      <c r="A2457" s="70">
        <f t="shared" si="47"/>
        <v>2438</v>
      </c>
      <c r="B2457" s="145">
        <v>7342437.6228742748</v>
      </c>
      <c r="U2457" s="145">
        <v>2437</v>
      </c>
      <c r="V2457" s="145">
        <v>23728575.291492112</v>
      </c>
    </row>
    <row r="2458" spans="1:22" x14ac:dyDescent="0.35">
      <c r="A2458" s="70">
        <f t="shared" si="47"/>
        <v>2439</v>
      </c>
      <c r="B2458" s="145">
        <v>7342437.6228742748</v>
      </c>
      <c r="U2458" s="145">
        <v>2438</v>
      </c>
      <c r="V2458" s="145">
        <v>-13744766.584980158</v>
      </c>
    </row>
    <row r="2459" spans="1:22" x14ac:dyDescent="0.35">
      <c r="A2459" s="70">
        <f t="shared" si="47"/>
        <v>2440</v>
      </c>
      <c r="B2459" s="145">
        <v>7342437.6228742748</v>
      </c>
      <c r="U2459" s="145">
        <v>2439</v>
      </c>
      <c r="V2459" s="145">
        <v>-13743714.392471777</v>
      </c>
    </row>
    <row r="2460" spans="1:22" x14ac:dyDescent="0.35">
      <c r="A2460" s="70">
        <f t="shared" si="47"/>
        <v>2441</v>
      </c>
      <c r="B2460" s="145">
        <v>7342437.6228742748</v>
      </c>
      <c r="U2460" s="145">
        <v>2440</v>
      </c>
      <c r="V2460" s="145">
        <v>3942961.00867939</v>
      </c>
    </row>
    <row r="2461" spans="1:22" x14ac:dyDescent="0.35">
      <c r="A2461" s="70">
        <f t="shared" si="47"/>
        <v>2442</v>
      </c>
      <c r="B2461" s="145">
        <v>7342437.6228742748</v>
      </c>
      <c r="U2461" s="145">
        <v>2441</v>
      </c>
      <c r="V2461" s="145">
        <v>-15009228.829831444</v>
      </c>
    </row>
    <row r="2462" spans="1:22" x14ac:dyDescent="0.35">
      <c r="A2462" s="70">
        <f t="shared" si="47"/>
        <v>2443</v>
      </c>
      <c r="B2462" s="145">
        <v>7342437.6228742748</v>
      </c>
      <c r="U2462" s="145">
        <v>2442</v>
      </c>
      <c r="V2462" s="145">
        <v>3813440.2262155078</v>
      </c>
    </row>
    <row r="2463" spans="1:22" x14ac:dyDescent="0.35">
      <c r="A2463" s="70">
        <f t="shared" si="47"/>
        <v>2444</v>
      </c>
      <c r="B2463" s="145">
        <v>7342437.6228742748</v>
      </c>
      <c r="U2463" s="145">
        <v>2443</v>
      </c>
      <c r="V2463" s="145">
        <v>-4795117.3877524156</v>
      </c>
    </row>
    <row r="2464" spans="1:22" x14ac:dyDescent="0.35">
      <c r="A2464" s="70">
        <f t="shared" si="47"/>
        <v>2445</v>
      </c>
      <c r="B2464" s="145">
        <v>7342437.6228742748</v>
      </c>
      <c r="U2464" s="145">
        <v>2444</v>
      </c>
      <c r="V2464" s="145">
        <v>12601579.529656045</v>
      </c>
    </row>
    <row r="2465" spans="1:22" x14ac:dyDescent="0.35">
      <c r="A2465" s="70">
        <f t="shared" si="47"/>
        <v>2446</v>
      </c>
      <c r="B2465" s="145">
        <v>7342437.6228742748</v>
      </c>
      <c r="U2465" s="145">
        <v>2445</v>
      </c>
      <c r="V2465" s="145">
        <v>286988.8928546533</v>
      </c>
    </row>
    <row r="2466" spans="1:22" x14ac:dyDescent="0.35">
      <c r="A2466" s="70">
        <f t="shared" si="47"/>
        <v>2447</v>
      </c>
      <c r="B2466" s="145">
        <v>7342437.6228742748</v>
      </c>
      <c r="U2466" s="145">
        <v>2446</v>
      </c>
      <c r="V2466" s="145">
        <v>14529302.091215175</v>
      </c>
    </row>
    <row r="2467" spans="1:22" x14ac:dyDescent="0.35">
      <c r="A2467" s="70">
        <f t="shared" si="47"/>
        <v>2448</v>
      </c>
      <c r="B2467" s="145">
        <v>7342437.6228742748</v>
      </c>
      <c r="U2467" s="145">
        <v>2447</v>
      </c>
      <c r="V2467" s="145">
        <v>-13088102.907026343</v>
      </c>
    </row>
    <row r="2468" spans="1:22" x14ac:dyDescent="0.35">
      <c r="A2468" s="70">
        <f t="shared" si="47"/>
        <v>2449</v>
      </c>
      <c r="B2468" s="145">
        <v>7342437.6228742748</v>
      </c>
      <c r="U2468" s="145">
        <v>2448</v>
      </c>
      <c r="V2468" s="145">
        <v>-14799212.835413322</v>
      </c>
    </row>
    <row r="2469" spans="1:22" x14ac:dyDescent="0.35">
      <c r="A2469" s="70">
        <f t="shared" si="47"/>
        <v>2450</v>
      </c>
      <c r="B2469" s="145">
        <v>7342437.6228742748</v>
      </c>
      <c r="U2469" s="145">
        <v>2449</v>
      </c>
      <c r="V2469" s="145">
        <v>12159616.565018348</v>
      </c>
    </row>
    <row r="2470" spans="1:22" x14ac:dyDescent="0.35">
      <c r="A2470" s="70">
        <f t="shared" si="47"/>
        <v>2451</v>
      </c>
      <c r="B2470" s="145">
        <v>7342437.6228742748</v>
      </c>
      <c r="U2470" s="145">
        <v>2450</v>
      </c>
      <c r="V2470" s="145">
        <v>-7299547.0414475277</v>
      </c>
    </row>
    <row r="2471" spans="1:22" x14ac:dyDescent="0.35">
      <c r="A2471" s="70">
        <f t="shared" si="47"/>
        <v>2452</v>
      </c>
      <c r="B2471" s="145">
        <v>7342437.6228742748</v>
      </c>
      <c r="U2471" s="145">
        <v>2451</v>
      </c>
      <c r="V2471" s="145">
        <v>-7523442.7524410486</v>
      </c>
    </row>
    <row r="2472" spans="1:22" x14ac:dyDescent="0.35">
      <c r="A2472" s="70">
        <f t="shared" si="47"/>
        <v>2453</v>
      </c>
      <c r="B2472" s="145">
        <v>7342437.6228742748</v>
      </c>
      <c r="U2472" s="145">
        <v>2452</v>
      </c>
      <c r="V2472" s="145">
        <v>40729302.146113023</v>
      </c>
    </row>
    <row r="2473" spans="1:22" x14ac:dyDescent="0.35">
      <c r="A2473" s="70">
        <f t="shared" si="47"/>
        <v>2454</v>
      </c>
      <c r="B2473" s="145">
        <v>7342437.6228742748</v>
      </c>
      <c r="U2473" s="145">
        <v>2453</v>
      </c>
      <c r="V2473" s="145">
        <v>-8582994.3111620415</v>
      </c>
    </row>
    <row r="2474" spans="1:22" x14ac:dyDescent="0.35">
      <c r="A2474" s="70">
        <f t="shared" si="47"/>
        <v>2455</v>
      </c>
      <c r="B2474" s="145">
        <v>7342437.6228742748</v>
      </c>
      <c r="U2474" s="145">
        <v>2454</v>
      </c>
      <c r="V2474" s="145">
        <v>14224619.422809817</v>
      </c>
    </row>
    <row r="2475" spans="1:22" x14ac:dyDescent="0.35">
      <c r="A2475" s="70">
        <f t="shared" si="47"/>
        <v>2456</v>
      </c>
      <c r="B2475" s="145">
        <v>7342437.6228742748</v>
      </c>
      <c r="U2475" s="145">
        <v>2455</v>
      </c>
      <c r="V2475" s="145">
        <v>-21197737.820228688</v>
      </c>
    </row>
    <row r="2476" spans="1:22" x14ac:dyDescent="0.35">
      <c r="A2476" s="70">
        <f t="shared" si="47"/>
        <v>2457</v>
      </c>
      <c r="B2476" s="145">
        <v>7342437.6228742748</v>
      </c>
      <c r="U2476" s="145">
        <v>2456</v>
      </c>
      <c r="V2476" s="145">
        <v>-20875910.514135882</v>
      </c>
    </row>
    <row r="2477" spans="1:22" x14ac:dyDescent="0.35">
      <c r="A2477" s="70">
        <f t="shared" si="47"/>
        <v>2458</v>
      </c>
      <c r="B2477" s="145">
        <v>7342437.6228742748</v>
      </c>
      <c r="U2477" s="145">
        <v>2457</v>
      </c>
      <c r="V2477" s="145">
        <v>26808928.355060801</v>
      </c>
    </row>
    <row r="2478" spans="1:22" x14ac:dyDescent="0.35">
      <c r="A2478" s="70">
        <f t="shared" si="47"/>
        <v>2459</v>
      </c>
      <c r="B2478" s="145">
        <v>7342437.6228742748</v>
      </c>
      <c r="U2478" s="145">
        <v>2458</v>
      </c>
      <c r="V2478" s="145">
        <v>50160326.623569071</v>
      </c>
    </row>
    <row r="2479" spans="1:22" x14ac:dyDescent="0.35">
      <c r="A2479" s="70">
        <f t="shared" si="47"/>
        <v>2460</v>
      </c>
      <c r="B2479" s="145">
        <v>7342437.6228742748</v>
      </c>
      <c r="U2479" s="145">
        <v>2459</v>
      </c>
      <c r="V2479" s="145">
        <v>6272824.6419577934</v>
      </c>
    </row>
    <row r="2480" spans="1:22" x14ac:dyDescent="0.35">
      <c r="A2480" s="70">
        <f t="shared" si="47"/>
        <v>2461</v>
      </c>
      <c r="B2480" s="145">
        <v>7342437.6228742748</v>
      </c>
      <c r="U2480" s="145">
        <v>2460</v>
      </c>
      <c r="V2480" s="145">
        <v>-9643888.8299868386</v>
      </c>
    </row>
    <row r="2481" spans="1:22" x14ac:dyDescent="0.35">
      <c r="A2481" s="70">
        <f t="shared" si="47"/>
        <v>2462</v>
      </c>
      <c r="B2481" s="145">
        <v>7342437.6228742748</v>
      </c>
      <c r="U2481" s="145">
        <v>2461</v>
      </c>
      <c r="V2481" s="145">
        <v>-15164002.664854065</v>
      </c>
    </row>
    <row r="2482" spans="1:22" x14ac:dyDescent="0.35">
      <c r="A2482" s="70">
        <f t="shared" si="47"/>
        <v>2463</v>
      </c>
      <c r="B2482" s="145">
        <v>7342437.6228742748</v>
      </c>
      <c r="U2482" s="145">
        <v>2462</v>
      </c>
      <c r="V2482" s="145">
        <v>10117035.596648399</v>
      </c>
    </row>
    <row r="2483" spans="1:22" x14ac:dyDescent="0.35">
      <c r="A2483" s="70">
        <f t="shared" si="47"/>
        <v>2464</v>
      </c>
      <c r="B2483" s="145">
        <v>7342437.6228742748</v>
      </c>
      <c r="U2483" s="145">
        <v>2463</v>
      </c>
      <c r="V2483" s="145">
        <v>-4303599.8225153312</v>
      </c>
    </row>
    <row r="2484" spans="1:22" x14ac:dyDescent="0.35">
      <c r="A2484" s="70">
        <f t="shared" si="47"/>
        <v>2465</v>
      </c>
      <c r="B2484" s="145">
        <v>7342437.6228742748</v>
      </c>
      <c r="U2484" s="145">
        <v>2464</v>
      </c>
      <c r="V2484" s="145">
        <v>6221125.6191479117</v>
      </c>
    </row>
    <row r="2485" spans="1:22" x14ac:dyDescent="0.35">
      <c r="A2485" s="70">
        <f t="shared" si="47"/>
        <v>2466</v>
      </c>
      <c r="B2485" s="145">
        <v>7342437.6228742748</v>
      </c>
      <c r="U2485" s="145">
        <v>2465</v>
      </c>
      <c r="V2485" s="145">
        <v>-5328070.7352235913</v>
      </c>
    </row>
    <row r="2486" spans="1:22" x14ac:dyDescent="0.35">
      <c r="A2486" s="70">
        <f t="shared" si="47"/>
        <v>2467</v>
      </c>
      <c r="B2486" s="145">
        <v>7342437.6228742748</v>
      </c>
      <c r="U2486" s="145">
        <v>2466</v>
      </c>
      <c r="V2486" s="145">
        <v>-89558.447475165129</v>
      </c>
    </row>
    <row r="2487" spans="1:22" x14ac:dyDescent="0.35">
      <c r="A2487" s="70">
        <f t="shared" si="47"/>
        <v>2468</v>
      </c>
      <c r="B2487" s="145">
        <v>7342437.6228742748</v>
      </c>
      <c r="U2487" s="145">
        <v>2467</v>
      </c>
      <c r="V2487" s="145">
        <v>26747567.006970558</v>
      </c>
    </row>
    <row r="2488" spans="1:22" x14ac:dyDescent="0.35">
      <c r="A2488" s="70">
        <f t="shared" si="47"/>
        <v>2469</v>
      </c>
      <c r="B2488" s="145">
        <v>7342437.6228742748</v>
      </c>
      <c r="U2488" s="145">
        <v>2468</v>
      </c>
      <c r="V2488" s="145">
        <v>11821985.13481446</v>
      </c>
    </row>
    <row r="2489" spans="1:22" x14ac:dyDescent="0.35">
      <c r="A2489" s="70">
        <f t="shared" si="47"/>
        <v>2470</v>
      </c>
      <c r="B2489" s="145">
        <v>7342437.6228742748</v>
      </c>
      <c r="U2489" s="145">
        <v>2469</v>
      </c>
      <c r="V2489" s="145">
        <v>-4432137.2853983622</v>
      </c>
    </row>
    <row r="2490" spans="1:22" x14ac:dyDescent="0.35">
      <c r="A2490" s="70">
        <f t="shared" si="47"/>
        <v>2471</v>
      </c>
      <c r="B2490" s="145">
        <v>7342437.6228742748</v>
      </c>
      <c r="U2490" s="145">
        <v>2470</v>
      </c>
      <c r="V2490" s="145">
        <v>-2560605.8035602048</v>
      </c>
    </row>
    <row r="2491" spans="1:22" x14ac:dyDescent="0.35">
      <c r="A2491" s="70">
        <f t="shared" si="47"/>
        <v>2472</v>
      </c>
      <c r="B2491" s="145">
        <v>7342437.6228742748</v>
      </c>
      <c r="U2491" s="145">
        <v>2471</v>
      </c>
      <c r="V2491" s="145">
        <v>13723819.796303976</v>
      </c>
    </row>
    <row r="2492" spans="1:22" x14ac:dyDescent="0.35">
      <c r="A2492" s="70">
        <f t="shared" si="47"/>
        <v>2473</v>
      </c>
      <c r="B2492" s="145">
        <v>7342437.6228742748</v>
      </c>
      <c r="U2492" s="145">
        <v>2472</v>
      </c>
      <c r="V2492" s="145">
        <v>-6674473.6763606109</v>
      </c>
    </row>
    <row r="2493" spans="1:22" x14ac:dyDescent="0.35">
      <c r="A2493" s="70">
        <f t="shared" si="47"/>
        <v>2474</v>
      </c>
      <c r="B2493" s="145">
        <v>7342437.6228742748</v>
      </c>
      <c r="U2493" s="145">
        <v>2473</v>
      </c>
      <c r="V2493" s="145">
        <v>2146515.8697855212</v>
      </c>
    </row>
    <row r="2494" spans="1:22" x14ac:dyDescent="0.35">
      <c r="A2494" s="70">
        <f t="shared" si="47"/>
        <v>2475</v>
      </c>
      <c r="B2494" s="145">
        <v>7342437.6228742748</v>
      </c>
      <c r="U2494" s="145">
        <v>2474</v>
      </c>
      <c r="V2494" s="145">
        <v>33164624.588977221</v>
      </c>
    </row>
    <row r="2495" spans="1:22" x14ac:dyDescent="0.35">
      <c r="A2495" s="70">
        <f t="shared" si="47"/>
        <v>2476</v>
      </c>
      <c r="B2495" s="145">
        <v>7342437.6228742748</v>
      </c>
      <c r="U2495" s="145">
        <v>2475</v>
      </c>
      <c r="V2495" s="145">
        <v>-12078577.394871328</v>
      </c>
    </row>
    <row r="2496" spans="1:22" x14ac:dyDescent="0.35">
      <c r="A2496" s="70">
        <f t="shared" si="47"/>
        <v>2477</v>
      </c>
      <c r="B2496" s="145">
        <v>7342437.6228742748</v>
      </c>
      <c r="U2496" s="145">
        <v>2476</v>
      </c>
      <c r="V2496" s="145">
        <v>-52369.203255001456</v>
      </c>
    </row>
    <row r="2497" spans="1:22" x14ac:dyDescent="0.35">
      <c r="A2497" s="70">
        <f t="shared" si="47"/>
        <v>2478</v>
      </c>
      <c r="B2497" s="145">
        <v>7342437.6228742748</v>
      </c>
      <c r="U2497" s="145">
        <v>2477</v>
      </c>
      <c r="V2497" s="145">
        <v>-15801602.747055635</v>
      </c>
    </row>
    <row r="2498" spans="1:22" x14ac:dyDescent="0.35">
      <c r="A2498" s="70">
        <f t="shared" si="47"/>
        <v>2479</v>
      </c>
      <c r="B2498" s="145">
        <v>7342437.6228742748</v>
      </c>
      <c r="U2498" s="145">
        <v>2478</v>
      </c>
      <c r="V2498" s="145">
        <v>-16552801.3229407</v>
      </c>
    </row>
    <row r="2499" spans="1:22" x14ac:dyDescent="0.35">
      <c r="A2499" s="70">
        <f t="shared" si="47"/>
        <v>2480</v>
      </c>
      <c r="B2499" s="145">
        <v>7342437.6228742748</v>
      </c>
      <c r="U2499" s="145">
        <v>2479</v>
      </c>
      <c r="V2499" s="145">
        <v>25804064.724665068</v>
      </c>
    </row>
    <row r="2500" spans="1:22" x14ac:dyDescent="0.35">
      <c r="A2500" s="70">
        <f t="shared" si="47"/>
        <v>2481</v>
      </c>
      <c r="B2500" s="145">
        <v>7342437.6228742748</v>
      </c>
      <c r="U2500" s="145">
        <v>2480</v>
      </c>
      <c r="V2500" s="145">
        <v>14293651.967290141</v>
      </c>
    </row>
    <row r="2501" spans="1:22" x14ac:dyDescent="0.35">
      <c r="A2501" s="70">
        <f t="shared" si="47"/>
        <v>2482</v>
      </c>
      <c r="B2501" s="145">
        <v>7342437.6228742748</v>
      </c>
      <c r="U2501" s="145">
        <v>2481</v>
      </c>
      <c r="V2501" s="145">
        <v>-19319824.156101268</v>
      </c>
    </row>
    <row r="2502" spans="1:22" x14ac:dyDescent="0.35">
      <c r="A2502" s="70">
        <f t="shared" si="47"/>
        <v>2483</v>
      </c>
      <c r="B2502" s="145">
        <v>7342437.6228742748</v>
      </c>
      <c r="U2502" s="145">
        <v>2482</v>
      </c>
      <c r="V2502" s="145">
        <v>23674844.16658169</v>
      </c>
    </row>
    <row r="2503" spans="1:22" x14ac:dyDescent="0.35">
      <c r="A2503" s="70">
        <f t="shared" si="47"/>
        <v>2484</v>
      </c>
      <c r="B2503" s="145">
        <v>7342437.6228742748</v>
      </c>
      <c r="U2503" s="145">
        <v>2483</v>
      </c>
      <c r="V2503" s="145">
        <v>-3074519.0499505363</v>
      </c>
    </row>
    <row r="2504" spans="1:22" x14ac:dyDescent="0.35">
      <c r="A2504" s="70">
        <f t="shared" si="47"/>
        <v>2485</v>
      </c>
      <c r="B2504" s="145">
        <v>7342437.6228742748</v>
      </c>
      <c r="U2504" s="145">
        <v>2484</v>
      </c>
      <c r="V2504" s="145">
        <v>2198974.6564379521</v>
      </c>
    </row>
    <row r="2505" spans="1:22" x14ac:dyDescent="0.35">
      <c r="A2505" s="70">
        <f t="shared" si="47"/>
        <v>2486</v>
      </c>
      <c r="B2505" s="145">
        <v>7342437.6228742748</v>
      </c>
      <c r="U2505" s="145">
        <v>2485</v>
      </c>
      <c r="V2505" s="145">
        <v>20016376.133730665</v>
      </c>
    </row>
    <row r="2506" spans="1:22" x14ac:dyDescent="0.35">
      <c r="A2506" s="70">
        <f t="shared" si="47"/>
        <v>2487</v>
      </c>
      <c r="B2506" s="145">
        <v>7342437.6228742748</v>
      </c>
      <c r="U2506" s="145">
        <v>2486</v>
      </c>
      <c r="V2506" s="145">
        <v>-7285533.7731646895</v>
      </c>
    </row>
    <row r="2507" spans="1:22" x14ac:dyDescent="0.35">
      <c r="A2507" s="70">
        <f t="shared" si="47"/>
        <v>2488</v>
      </c>
      <c r="B2507" s="145">
        <v>7342437.6228742748</v>
      </c>
      <c r="U2507" s="145">
        <v>2487</v>
      </c>
      <c r="V2507" s="145">
        <v>14564495.63762518</v>
      </c>
    </row>
    <row r="2508" spans="1:22" x14ac:dyDescent="0.35">
      <c r="A2508" s="70">
        <f t="shared" si="47"/>
        <v>2489</v>
      </c>
      <c r="B2508" s="145">
        <v>7342437.6228742748</v>
      </c>
      <c r="U2508" s="145">
        <v>2488</v>
      </c>
      <c r="V2508" s="145">
        <v>29805071.217394948</v>
      </c>
    </row>
    <row r="2509" spans="1:22" x14ac:dyDescent="0.35">
      <c r="A2509" s="70">
        <f t="shared" si="47"/>
        <v>2490</v>
      </c>
      <c r="B2509" s="145">
        <v>7342437.6228742748</v>
      </c>
      <c r="U2509" s="145">
        <v>2489</v>
      </c>
      <c r="V2509" s="145">
        <v>21031568.699606411</v>
      </c>
    </row>
    <row r="2510" spans="1:22" x14ac:dyDescent="0.35">
      <c r="A2510" s="70">
        <f t="shared" si="47"/>
        <v>2491</v>
      </c>
      <c r="B2510" s="145">
        <v>7342437.6228742748</v>
      </c>
      <c r="U2510" s="145">
        <v>2490</v>
      </c>
      <c r="V2510" s="145">
        <v>19251534.062021062</v>
      </c>
    </row>
    <row r="2511" spans="1:22" x14ac:dyDescent="0.35">
      <c r="A2511" s="70">
        <f t="shared" si="47"/>
        <v>2492</v>
      </c>
      <c r="B2511" s="145">
        <v>7342437.6228742748</v>
      </c>
      <c r="U2511" s="145">
        <v>2491</v>
      </c>
      <c r="V2511" s="145">
        <v>-7268977.0316156261</v>
      </c>
    </row>
    <row r="2512" spans="1:22" x14ac:dyDescent="0.35">
      <c r="A2512" s="70">
        <f t="shared" si="47"/>
        <v>2493</v>
      </c>
      <c r="B2512" s="145">
        <v>7342437.6228742748</v>
      </c>
      <c r="U2512" s="145">
        <v>2492</v>
      </c>
      <c r="V2512" s="145">
        <v>111183.61981875449</v>
      </c>
    </row>
    <row r="2513" spans="1:22" x14ac:dyDescent="0.35">
      <c r="A2513" s="70">
        <f t="shared" si="47"/>
        <v>2494</v>
      </c>
      <c r="B2513" s="145">
        <v>7342437.6228742748</v>
      </c>
      <c r="U2513" s="145">
        <v>2493</v>
      </c>
      <c r="V2513" s="145">
        <v>-90320.789047364146</v>
      </c>
    </row>
    <row r="2514" spans="1:22" x14ac:dyDescent="0.35">
      <c r="A2514" s="70">
        <f t="shared" si="47"/>
        <v>2495</v>
      </c>
      <c r="B2514" s="145">
        <v>7342437.6228742748</v>
      </c>
      <c r="U2514" s="145">
        <v>2494</v>
      </c>
      <c r="V2514" s="145">
        <v>4807395.0199595131</v>
      </c>
    </row>
    <row r="2515" spans="1:22" x14ac:dyDescent="0.35">
      <c r="A2515" s="70">
        <f t="shared" si="47"/>
        <v>2496</v>
      </c>
      <c r="B2515" s="145">
        <v>7342437.6228742748</v>
      </c>
      <c r="U2515" s="145">
        <v>2495</v>
      </c>
      <c r="V2515" s="145">
        <v>-23340916.261650346</v>
      </c>
    </row>
    <row r="2516" spans="1:22" x14ac:dyDescent="0.35">
      <c r="A2516" s="70">
        <f t="shared" si="47"/>
        <v>2497</v>
      </c>
      <c r="B2516" s="145">
        <v>7342437.6228742748</v>
      </c>
      <c r="U2516" s="145">
        <v>2496</v>
      </c>
      <c r="V2516" s="145">
        <v>41339393.093378119</v>
      </c>
    </row>
    <row r="2517" spans="1:22" x14ac:dyDescent="0.35">
      <c r="A2517" s="70">
        <f t="shared" si="47"/>
        <v>2498</v>
      </c>
      <c r="B2517" s="145">
        <v>7342437.6228742748</v>
      </c>
      <c r="U2517" s="145">
        <v>2497</v>
      </c>
      <c r="V2517" s="145">
        <v>-17691923.223252341</v>
      </c>
    </row>
    <row r="2518" spans="1:22" x14ac:dyDescent="0.35">
      <c r="A2518" s="70">
        <f t="shared" ref="A2518:A2581" si="48">A2517+1</f>
        <v>2499</v>
      </c>
      <c r="B2518" s="145">
        <v>7342437.6228742748</v>
      </c>
      <c r="U2518" s="145">
        <v>2498</v>
      </c>
      <c r="V2518" s="145">
        <v>-3859646.9158731885</v>
      </c>
    </row>
    <row r="2519" spans="1:22" x14ac:dyDescent="0.35">
      <c r="A2519" s="70">
        <f t="shared" si="48"/>
        <v>2500</v>
      </c>
      <c r="B2519" s="145">
        <v>7342437.6228742748</v>
      </c>
      <c r="U2519" s="145">
        <v>2499</v>
      </c>
      <c r="V2519" s="145">
        <v>28683612.303561971</v>
      </c>
    </row>
    <row r="2520" spans="1:22" x14ac:dyDescent="0.35">
      <c r="A2520" s="70">
        <f t="shared" si="48"/>
        <v>2501</v>
      </c>
      <c r="B2520" s="145">
        <v>7342437.6228742748</v>
      </c>
      <c r="U2520" s="145">
        <v>2500</v>
      </c>
      <c r="V2520" s="145">
        <v>23323754.336343385</v>
      </c>
    </row>
    <row r="2521" spans="1:22" x14ac:dyDescent="0.35">
      <c r="A2521" s="70">
        <f t="shared" si="48"/>
        <v>2502</v>
      </c>
      <c r="B2521" s="145">
        <v>7342437.6228742748</v>
      </c>
      <c r="U2521" s="145">
        <v>2501</v>
      </c>
      <c r="V2521" s="145">
        <v>-5699831.6640164331</v>
      </c>
    </row>
    <row r="2522" spans="1:22" x14ac:dyDescent="0.35">
      <c r="A2522" s="70">
        <f t="shared" si="48"/>
        <v>2503</v>
      </c>
      <c r="B2522" s="145">
        <v>7342437.6228742748</v>
      </c>
      <c r="U2522" s="145">
        <v>2502</v>
      </c>
      <c r="V2522" s="145">
        <v>1667307.865022976</v>
      </c>
    </row>
    <row r="2523" spans="1:22" x14ac:dyDescent="0.35">
      <c r="A2523" s="70">
        <f t="shared" si="48"/>
        <v>2504</v>
      </c>
      <c r="B2523" s="145">
        <v>7342437.6228742748</v>
      </c>
      <c r="U2523" s="145">
        <v>2503</v>
      </c>
      <c r="V2523" s="145">
        <v>-13474191.027024891</v>
      </c>
    </row>
    <row r="2524" spans="1:22" x14ac:dyDescent="0.35">
      <c r="A2524" s="70">
        <f t="shared" si="48"/>
        <v>2505</v>
      </c>
      <c r="B2524" s="145">
        <v>7342437.6228742748</v>
      </c>
      <c r="U2524" s="145">
        <v>2504</v>
      </c>
      <c r="V2524" s="145">
        <v>-3999403.7541322708</v>
      </c>
    </row>
    <row r="2525" spans="1:22" x14ac:dyDescent="0.35">
      <c r="A2525" s="70">
        <f t="shared" si="48"/>
        <v>2506</v>
      </c>
      <c r="B2525" s="145">
        <v>7342437.6228742748</v>
      </c>
      <c r="U2525" s="145">
        <v>2505</v>
      </c>
      <c r="V2525" s="145">
        <v>-31929557.926276535</v>
      </c>
    </row>
    <row r="2526" spans="1:22" x14ac:dyDescent="0.35">
      <c r="A2526" s="70">
        <f t="shared" si="48"/>
        <v>2507</v>
      </c>
      <c r="B2526" s="145">
        <v>7342437.6228742748</v>
      </c>
      <c r="U2526" s="145">
        <v>2506</v>
      </c>
      <c r="V2526" s="145">
        <v>-26534124.397577368</v>
      </c>
    </row>
    <row r="2527" spans="1:22" x14ac:dyDescent="0.35">
      <c r="A2527" s="70">
        <f t="shared" si="48"/>
        <v>2508</v>
      </c>
      <c r="B2527" s="145">
        <v>7342437.6228742748</v>
      </c>
      <c r="U2527" s="145">
        <v>2507</v>
      </c>
      <c r="V2527" s="145">
        <v>3150947.3522872403</v>
      </c>
    </row>
    <row r="2528" spans="1:22" x14ac:dyDescent="0.35">
      <c r="A2528" s="70">
        <f t="shared" si="48"/>
        <v>2509</v>
      </c>
      <c r="B2528" s="145">
        <v>7342437.6228742748</v>
      </c>
      <c r="U2528" s="145">
        <v>2508</v>
      </c>
      <c r="V2528" s="145">
        <v>-21049388.060650863</v>
      </c>
    </row>
    <row r="2529" spans="1:22" x14ac:dyDescent="0.35">
      <c r="A2529" s="70">
        <f t="shared" si="48"/>
        <v>2510</v>
      </c>
      <c r="B2529" s="145">
        <v>7342437.6228742748</v>
      </c>
      <c r="U2529" s="145">
        <v>2509</v>
      </c>
      <c r="V2529" s="145">
        <v>-17814299.216522012</v>
      </c>
    </row>
    <row r="2530" spans="1:22" x14ac:dyDescent="0.35">
      <c r="A2530" s="70">
        <f t="shared" si="48"/>
        <v>2511</v>
      </c>
      <c r="B2530" s="145">
        <v>7342437.6228742748</v>
      </c>
      <c r="U2530" s="145">
        <v>2510</v>
      </c>
      <c r="V2530" s="145">
        <v>-2294594.6528319865</v>
      </c>
    </row>
    <row r="2531" spans="1:22" x14ac:dyDescent="0.35">
      <c r="A2531" s="70">
        <f t="shared" si="48"/>
        <v>2512</v>
      </c>
      <c r="B2531" s="145">
        <v>7342437.6228742748</v>
      </c>
      <c r="U2531" s="145">
        <v>2511</v>
      </c>
      <c r="V2531" s="145">
        <v>17548621.688862205</v>
      </c>
    </row>
    <row r="2532" spans="1:22" x14ac:dyDescent="0.35">
      <c r="A2532" s="70">
        <f t="shared" si="48"/>
        <v>2513</v>
      </c>
      <c r="B2532" s="145">
        <v>7342437.6228742748</v>
      </c>
      <c r="U2532" s="145">
        <v>2512</v>
      </c>
      <c r="V2532" s="145">
        <v>-1911499.5890394449</v>
      </c>
    </row>
    <row r="2533" spans="1:22" x14ac:dyDescent="0.35">
      <c r="A2533" s="70">
        <f t="shared" si="48"/>
        <v>2514</v>
      </c>
      <c r="B2533" s="145">
        <v>7342437.6228742748</v>
      </c>
      <c r="U2533" s="145">
        <v>2513</v>
      </c>
      <c r="V2533" s="145">
        <v>-4050451.0627891012</v>
      </c>
    </row>
    <row r="2534" spans="1:22" x14ac:dyDescent="0.35">
      <c r="A2534" s="70">
        <f t="shared" si="48"/>
        <v>2515</v>
      </c>
      <c r="B2534" s="145">
        <v>7342437.6228742748</v>
      </c>
      <c r="U2534" s="145">
        <v>2514</v>
      </c>
      <c r="V2534" s="145">
        <v>-7363323.3790731281</v>
      </c>
    </row>
    <row r="2535" spans="1:22" x14ac:dyDescent="0.35">
      <c r="A2535" s="70">
        <f t="shared" si="48"/>
        <v>2516</v>
      </c>
      <c r="B2535" s="145">
        <v>7342437.6228742748</v>
      </c>
      <c r="U2535" s="145">
        <v>2515</v>
      </c>
      <c r="V2535" s="145">
        <v>23430836.280043267</v>
      </c>
    </row>
    <row r="2536" spans="1:22" x14ac:dyDescent="0.35">
      <c r="A2536" s="70">
        <f t="shared" si="48"/>
        <v>2517</v>
      </c>
      <c r="B2536" s="145">
        <v>7342437.6228742748</v>
      </c>
      <c r="U2536" s="145">
        <v>2516</v>
      </c>
      <c r="V2536" s="145">
        <v>501661.14735861495</v>
      </c>
    </row>
    <row r="2537" spans="1:22" x14ac:dyDescent="0.35">
      <c r="A2537" s="70">
        <f t="shared" si="48"/>
        <v>2518</v>
      </c>
      <c r="B2537" s="145">
        <v>7342437.6228742748</v>
      </c>
      <c r="U2537" s="145">
        <v>2517</v>
      </c>
      <c r="V2537" s="145">
        <v>3731534.6050571725</v>
      </c>
    </row>
    <row r="2538" spans="1:22" x14ac:dyDescent="0.35">
      <c r="A2538" s="70">
        <f t="shared" si="48"/>
        <v>2519</v>
      </c>
      <c r="B2538" s="145">
        <v>7342437.6228742748</v>
      </c>
      <c r="U2538" s="145">
        <v>2518</v>
      </c>
      <c r="V2538" s="145">
        <v>11916728.928325702</v>
      </c>
    </row>
    <row r="2539" spans="1:22" x14ac:dyDescent="0.35">
      <c r="A2539" s="70">
        <f t="shared" si="48"/>
        <v>2520</v>
      </c>
      <c r="B2539" s="145">
        <v>7342437.6228742748</v>
      </c>
      <c r="U2539" s="145">
        <v>2519</v>
      </c>
      <c r="V2539" s="145">
        <v>605275.76505255699</v>
      </c>
    </row>
    <row r="2540" spans="1:22" x14ac:dyDescent="0.35">
      <c r="A2540" s="70">
        <f t="shared" si="48"/>
        <v>2521</v>
      </c>
      <c r="B2540" s="145">
        <v>7342437.6228742748</v>
      </c>
      <c r="U2540" s="145">
        <v>2520</v>
      </c>
      <c r="V2540" s="145">
        <v>-34021199.356264152</v>
      </c>
    </row>
    <row r="2541" spans="1:22" x14ac:dyDescent="0.35">
      <c r="A2541" s="70">
        <f t="shared" si="48"/>
        <v>2522</v>
      </c>
      <c r="B2541" s="145">
        <v>7342437.6228742748</v>
      </c>
      <c r="U2541" s="145">
        <v>2521</v>
      </c>
      <c r="V2541" s="145">
        <v>-10557543.154867351</v>
      </c>
    </row>
    <row r="2542" spans="1:22" x14ac:dyDescent="0.35">
      <c r="A2542" s="70">
        <f t="shared" si="48"/>
        <v>2523</v>
      </c>
      <c r="B2542" s="145">
        <v>7342437.6228742748</v>
      </c>
      <c r="U2542" s="145">
        <v>2522</v>
      </c>
      <c r="V2542" s="145">
        <v>-16562855.309299402</v>
      </c>
    </row>
    <row r="2543" spans="1:22" x14ac:dyDescent="0.35">
      <c r="A2543" s="70">
        <f t="shared" si="48"/>
        <v>2524</v>
      </c>
      <c r="B2543" s="145">
        <v>7342437.6228742748</v>
      </c>
      <c r="U2543" s="145">
        <v>2523</v>
      </c>
      <c r="V2543" s="145">
        <v>-8713743.2691434603</v>
      </c>
    </row>
    <row r="2544" spans="1:22" x14ac:dyDescent="0.35">
      <c r="A2544" s="70">
        <f t="shared" si="48"/>
        <v>2525</v>
      </c>
      <c r="B2544" s="145">
        <v>7342437.6228742748</v>
      </c>
      <c r="U2544" s="145">
        <v>2524</v>
      </c>
      <c r="V2544" s="145">
        <v>-10266275.969803866</v>
      </c>
    </row>
    <row r="2545" spans="1:22" x14ac:dyDescent="0.35">
      <c r="A2545" s="70">
        <f t="shared" si="48"/>
        <v>2526</v>
      </c>
      <c r="B2545" s="145">
        <v>7342437.6228742748</v>
      </c>
      <c r="U2545" s="145">
        <v>2525</v>
      </c>
      <c r="V2545" s="145">
        <v>-32461587.657183535</v>
      </c>
    </row>
    <row r="2546" spans="1:22" x14ac:dyDescent="0.35">
      <c r="A2546" s="70">
        <f t="shared" si="48"/>
        <v>2527</v>
      </c>
      <c r="B2546" s="145">
        <v>7342437.6228742748</v>
      </c>
      <c r="U2546" s="145">
        <v>2526</v>
      </c>
      <c r="V2546" s="145">
        <v>-10252265.681278871</v>
      </c>
    </row>
    <row r="2547" spans="1:22" x14ac:dyDescent="0.35">
      <c r="A2547" s="70">
        <f t="shared" si="48"/>
        <v>2528</v>
      </c>
      <c r="B2547" s="145">
        <v>7342437.6228742748</v>
      </c>
      <c r="U2547" s="145">
        <v>2527</v>
      </c>
      <c r="V2547" s="145">
        <v>-8544161.694158297</v>
      </c>
    </row>
    <row r="2548" spans="1:22" x14ac:dyDescent="0.35">
      <c r="A2548" s="70">
        <f t="shared" si="48"/>
        <v>2529</v>
      </c>
      <c r="B2548" s="145">
        <v>7342437.6228742748</v>
      </c>
      <c r="U2548" s="145">
        <v>2528</v>
      </c>
      <c r="V2548" s="145">
        <v>-1736500.1039418317</v>
      </c>
    </row>
    <row r="2549" spans="1:22" x14ac:dyDescent="0.35">
      <c r="A2549" s="70">
        <f t="shared" si="48"/>
        <v>2530</v>
      </c>
      <c r="B2549" s="145">
        <v>7342437.6228742748</v>
      </c>
      <c r="U2549" s="145">
        <v>2529</v>
      </c>
      <c r="V2549" s="145">
        <v>6328265.7740844823</v>
      </c>
    </row>
    <row r="2550" spans="1:22" x14ac:dyDescent="0.35">
      <c r="A2550" s="70">
        <f t="shared" si="48"/>
        <v>2531</v>
      </c>
      <c r="B2550" s="145">
        <v>7342437.6228742748</v>
      </c>
      <c r="U2550" s="145">
        <v>2530</v>
      </c>
      <c r="V2550" s="145">
        <v>-2686081.4317455105</v>
      </c>
    </row>
    <row r="2551" spans="1:22" x14ac:dyDescent="0.35">
      <c r="A2551" s="70">
        <f t="shared" si="48"/>
        <v>2532</v>
      </c>
      <c r="B2551" s="145">
        <v>7342437.6228742748</v>
      </c>
      <c r="U2551" s="145">
        <v>2531</v>
      </c>
      <c r="V2551" s="145">
        <v>6871591.6495486423</v>
      </c>
    </row>
    <row r="2552" spans="1:22" x14ac:dyDescent="0.35">
      <c r="A2552" s="70">
        <f t="shared" si="48"/>
        <v>2533</v>
      </c>
      <c r="B2552" s="145">
        <v>7342437.6228742748</v>
      </c>
      <c r="U2552" s="145">
        <v>2532</v>
      </c>
      <c r="V2552" s="145">
        <v>-14577492.881416455</v>
      </c>
    </row>
    <row r="2553" spans="1:22" x14ac:dyDescent="0.35">
      <c r="A2553" s="70">
        <f t="shared" si="48"/>
        <v>2534</v>
      </c>
      <c r="B2553" s="145">
        <v>7342437.6228742748</v>
      </c>
      <c r="U2553" s="145">
        <v>2533</v>
      </c>
      <c r="V2553" s="145">
        <v>-8268208.5846458077</v>
      </c>
    </row>
    <row r="2554" spans="1:22" x14ac:dyDescent="0.35">
      <c r="A2554" s="70">
        <f t="shared" si="48"/>
        <v>2535</v>
      </c>
      <c r="B2554" s="145">
        <v>7342437.6228742748</v>
      </c>
      <c r="U2554" s="145">
        <v>2534</v>
      </c>
      <c r="V2554" s="145">
        <v>12722327.739412948</v>
      </c>
    </row>
    <row r="2555" spans="1:22" x14ac:dyDescent="0.35">
      <c r="A2555" s="70">
        <f t="shared" si="48"/>
        <v>2536</v>
      </c>
      <c r="B2555" s="145">
        <v>7342437.6228742748</v>
      </c>
      <c r="U2555" s="145">
        <v>2535</v>
      </c>
      <c r="V2555" s="145">
        <v>13030940.125722572</v>
      </c>
    </row>
    <row r="2556" spans="1:22" x14ac:dyDescent="0.35">
      <c r="A2556" s="70">
        <f t="shared" si="48"/>
        <v>2537</v>
      </c>
      <c r="B2556" s="145">
        <v>7342437.6228742748</v>
      </c>
      <c r="U2556" s="145">
        <v>2536</v>
      </c>
      <c r="V2556" s="145">
        <v>1285274.7506018728</v>
      </c>
    </row>
    <row r="2557" spans="1:22" x14ac:dyDescent="0.35">
      <c r="A2557" s="70">
        <f t="shared" si="48"/>
        <v>2538</v>
      </c>
      <c r="B2557" s="145">
        <v>7342437.6228742748</v>
      </c>
      <c r="U2557" s="145">
        <v>2537</v>
      </c>
      <c r="V2557" s="145">
        <v>7080840.3602938913</v>
      </c>
    </row>
    <row r="2558" spans="1:22" x14ac:dyDescent="0.35">
      <c r="A2558" s="70">
        <f t="shared" si="48"/>
        <v>2539</v>
      </c>
      <c r="B2558" s="145">
        <v>7342437.6228742748</v>
      </c>
      <c r="U2558" s="145">
        <v>2538</v>
      </c>
      <c r="V2558" s="145">
        <v>-7608780.1794238891</v>
      </c>
    </row>
    <row r="2559" spans="1:22" x14ac:dyDescent="0.35">
      <c r="A2559" s="70">
        <f t="shared" si="48"/>
        <v>2540</v>
      </c>
      <c r="B2559" s="145">
        <v>7342437.6228742748</v>
      </c>
      <c r="U2559" s="145">
        <v>2539</v>
      </c>
      <c r="V2559" s="145">
        <v>6398071.968626976</v>
      </c>
    </row>
    <row r="2560" spans="1:22" x14ac:dyDescent="0.35">
      <c r="A2560" s="70">
        <f t="shared" si="48"/>
        <v>2541</v>
      </c>
      <c r="B2560" s="145">
        <v>7342437.6228742748</v>
      </c>
      <c r="U2560" s="145">
        <v>2540</v>
      </c>
      <c r="V2560" s="145">
        <v>28261693.607434325</v>
      </c>
    </row>
    <row r="2561" spans="1:22" x14ac:dyDescent="0.35">
      <c r="A2561" s="70">
        <f t="shared" si="48"/>
        <v>2542</v>
      </c>
      <c r="B2561" s="145">
        <v>7342437.6228742748</v>
      </c>
      <c r="U2561" s="145">
        <v>2541</v>
      </c>
      <c r="V2561" s="145">
        <v>23647386.577737972</v>
      </c>
    </row>
    <row r="2562" spans="1:22" x14ac:dyDescent="0.35">
      <c r="A2562" s="70">
        <f t="shared" si="48"/>
        <v>2543</v>
      </c>
      <c r="B2562" s="145">
        <v>7342437.6228742748</v>
      </c>
      <c r="U2562" s="145">
        <v>2542</v>
      </c>
      <c r="V2562" s="145">
        <v>1560478.0319630019</v>
      </c>
    </row>
    <row r="2563" spans="1:22" x14ac:dyDescent="0.35">
      <c r="A2563" s="70">
        <f t="shared" si="48"/>
        <v>2544</v>
      </c>
      <c r="B2563" s="145">
        <v>7342437.6228742748</v>
      </c>
      <c r="U2563" s="145">
        <v>2543</v>
      </c>
      <c r="V2563" s="145">
        <v>-7517401.818680007</v>
      </c>
    </row>
    <row r="2564" spans="1:22" x14ac:dyDescent="0.35">
      <c r="A2564" s="70">
        <f t="shared" si="48"/>
        <v>2545</v>
      </c>
      <c r="B2564" s="145">
        <v>7342437.6228742748</v>
      </c>
      <c r="U2564" s="145">
        <v>2544</v>
      </c>
      <c r="V2564" s="145">
        <v>9201664.9996059015</v>
      </c>
    </row>
    <row r="2565" spans="1:22" x14ac:dyDescent="0.35">
      <c r="A2565" s="70">
        <f t="shared" si="48"/>
        <v>2546</v>
      </c>
      <c r="B2565" s="145">
        <v>7342437.6228742748</v>
      </c>
      <c r="U2565" s="145">
        <v>2545</v>
      </c>
      <c r="V2565" s="145">
        <v>-11994950.664887942</v>
      </c>
    </row>
    <row r="2566" spans="1:22" x14ac:dyDescent="0.35">
      <c r="A2566" s="70">
        <f t="shared" si="48"/>
        <v>2547</v>
      </c>
      <c r="B2566" s="145">
        <v>7342437.6228742748</v>
      </c>
      <c r="U2566" s="145">
        <v>2546</v>
      </c>
      <c r="V2566" s="145">
        <v>-5546507.315811988</v>
      </c>
    </row>
    <row r="2567" spans="1:22" x14ac:dyDescent="0.35">
      <c r="A2567" s="70">
        <f t="shared" si="48"/>
        <v>2548</v>
      </c>
      <c r="B2567" s="145">
        <v>7342437.6228742748</v>
      </c>
      <c r="U2567" s="145">
        <v>2547</v>
      </c>
      <c r="V2567" s="145">
        <v>5500755.8172902688</v>
      </c>
    </row>
    <row r="2568" spans="1:22" x14ac:dyDescent="0.35">
      <c r="A2568" s="70">
        <f t="shared" si="48"/>
        <v>2549</v>
      </c>
      <c r="B2568" s="145">
        <v>7342437.6228742748</v>
      </c>
      <c r="U2568" s="145">
        <v>2548</v>
      </c>
      <c r="V2568" s="145">
        <v>-6108801.7319444418</v>
      </c>
    </row>
    <row r="2569" spans="1:22" x14ac:dyDescent="0.35">
      <c r="A2569" s="70">
        <f t="shared" si="48"/>
        <v>2550</v>
      </c>
      <c r="B2569" s="145">
        <v>7342437.6228742748</v>
      </c>
      <c r="U2569" s="145">
        <v>2549</v>
      </c>
      <c r="V2569" s="145">
        <v>9379919.2400649153</v>
      </c>
    </row>
    <row r="2570" spans="1:22" x14ac:dyDescent="0.35">
      <c r="A2570" s="70">
        <f t="shared" si="48"/>
        <v>2551</v>
      </c>
      <c r="B2570" s="145">
        <v>7342437.6228742748</v>
      </c>
      <c r="U2570" s="145">
        <v>2550</v>
      </c>
      <c r="V2570" s="145">
        <v>4283988.3691303208</v>
      </c>
    </row>
    <row r="2571" spans="1:22" x14ac:dyDescent="0.35">
      <c r="A2571" s="70">
        <f t="shared" si="48"/>
        <v>2552</v>
      </c>
      <c r="B2571" s="145">
        <v>7342437.6228742748</v>
      </c>
      <c r="U2571" s="145">
        <v>2551</v>
      </c>
      <c r="V2571" s="145">
        <v>-11217608.712993944</v>
      </c>
    </row>
    <row r="2572" spans="1:22" x14ac:dyDescent="0.35">
      <c r="A2572" s="70">
        <f t="shared" si="48"/>
        <v>2553</v>
      </c>
      <c r="B2572" s="145">
        <v>7342437.6228742748</v>
      </c>
      <c r="U2572" s="145">
        <v>2552</v>
      </c>
      <c r="V2572" s="145">
        <v>-28194665.611513577</v>
      </c>
    </row>
    <row r="2573" spans="1:22" x14ac:dyDescent="0.35">
      <c r="A2573" s="70">
        <f t="shared" si="48"/>
        <v>2554</v>
      </c>
      <c r="B2573" s="145">
        <v>7342437.6228742748</v>
      </c>
      <c r="U2573" s="145">
        <v>2553</v>
      </c>
      <c r="V2573" s="145">
        <v>-3670919.7489848919</v>
      </c>
    </row>
    <row r="2574" spans="1:22" x14ac:dyDescent="0.35">
      <c r="A2574" s="70">
        <f t="shared" si="48"/>
        <v>2555</v>
      </c>
      <c r="B2574" s="145">
        <v>7342437.6228742748</v>
      </c>
      <c r="U2574" s="145">
        <v>2554</v>
      </c>
      <c r="V2574" s="145">
        <v>-16342507.20591145</v>
      </c>
    </row>
    <row r="2575" spans="1:22" x14ac:dyDescent="0.35">
      <c r="A2575" s="70">
        <f t="shared" si="48"/>
        <v>2556</v>
      </c>
      <c r="B2575" s="145">
        <v>7342437.6228742748</v>
      </c>
      <c r="U2575" s="145">
        <v>2555</v>
      </c>
      <c r="V2575" s="145">
        <v>6480506.145550698</v>
      </c>
    </row>
    <row r="2576" spans="1:22" x14ac:dyDescent="0.35">
      <c r="A2576" s="70">
        <f t="shared" si="48"/>
        <v>2557</v>
      </c>
      <c r="B2576" s="145">
        <v>7342437.6228742748</v>
      </c>
      <c r="U2576" s="145">
        <v>2556</v>
      </c>
      <c r="V2576" s="145">
        <v>273277.9821819365</v>
      </c>
    </row>
    <row r="2577" spans="1:22" x14ac:dyDescent="0.35">
      <c r="A2577" s="70">
        <f t="shared" si="48"/>
        <v>2558</v>
      </c>
      <c r="B2577" s="145">
        <v>7342437.6228742748</v>
      </c>
      <c r="U2577" s="145">
        <v>2557</v>
      </c>
      <c r="V2577" s="145">
        <v>11436682.868595786</v>
      </c>
    </row>
    <row r="2578" spans="1:22" x14ac:dyDescent="0.35">
      <c r="A2578" s="70">
        <f t="shared" si="48"/>
        <v>2559</v>
      </c>
      <c r="B2578" s="145">
        <v>7342437.6228742748</v>
      </c>
      <c r="U2578" s="145">
        <v>2558</v>
      </c>
      <c r="V2578" s="145">
        <v>-6571819.9563440364</v>
      </c>
    </row>
    <row r="2579" spans="1:22" x14ac:dyDescent="0.35">
      <c r="A2579" s="70">
        <f t="shared" si="48"/>
        <v>2560</v>
      </c>
      <c r="B2579" s="145">
        <v>7342437.6228742748</v>
      </c>
      <c r="U2579" s="145">
        <v>2559</v>
      </c>
      <c r="V2579" s="145">
        <v>11189512.578607038</v>
      </c>
    </row>
    <row r="2580" spans="1:22" x14ac:dyDescent="0.35">
      <c r="A2580" s="70">
        <f t="shared" si="48"/>
        <v>2561</v>
      </c>
      <c r="B2580" s="145">
        <v>7342437.6228742748</v>
      </c>
      <c r="U2580" s="145">
        <v>2560</v>
      </c>
      <c r="V2580" s="145">
        <v>-9664054.3329635579</v>
      </c>
    </row>
    <row r="2581" spans="1:22" x14ac:dyDescent="0.35">
      <c r="A2581" s="70">
        <f t="shared" si="48"/>
        <v>2562</v>
      </c>
      <c r="B2581" s="145">
        <v>7342437.6228742748</v>
      </c>
      <c r="U2581" s="145">
        <v>2561</v>
      </c>
      <c r="V2581" s="145">
        <v>-1393197.5349003673</v>
      </c>
    </row>
    <row r="2582" spans="1:22" x14ac:dyDescent="0.35">
      <c r="A2582" s="70">
        <f t="shared" ref="A2582:A2645" si="49">A2581+1</f>
        <v>2563</v>
      </c>
      <c r="B2582" s="145">
        <v>7342437.6228742748</v>
      </c>
      <c r="U2582" s="145">
        <v>2562</v>
      </c>
      <c r="V2582" s="145">
        <v>-4427198.7654961869</v>
      </c>
    </row>
    <row r="2583" spans="1:22" x14ac:dyDescent="0.35">
      <c r="A2583" s="70">
        <f t="shared" si="49"/>
        <v>2564</v>
      </c>
      <c r="B2583" s="145">
        <v>7342437.6228742748</v>
      </c>
      <c r="U2583" s="145">
        <v>2563</v>
      </c>
      <c r="V2583" s="145">
        <v>7326245.7887376547</v>
      </c>
    </row>
    <row r="2584" spans="1:22" x14ac:dyDescent="0.35">
      <c r="A2584" s="70">
        <f t="shared" si="49"/>
        <v>2565</v>
      </c>
      <c r="B2584" s="145">
        <v>7342437.6228742748</v>
      </c>
      <c r="U2584" s="145">
        <v>2564</v>
      </c>
      <c r="V2584" s="145">
        <v>-11073087.748047434</v>
      </c>
    </row>
    <row r="2585" spans="1:22" x14ac:dyDescent="0.35">
      <c r="A2585" s="70">
        <f t="shared" si="49"/>
        <v>2566</v>
      </c>
      <c r="B2585" s="145">
        <v>7342437.6228742748</v>
      </c>
      <c r="U2585" s="145">
        <v>2565</v>
      </c>
      <c r="V2585" s="145">
        <v>10096878.163702209</v>
      </c>
    </row>
    <row r="2586" spans="1:22" x14ac:dyDescent="0.35">
      <c r="A2586" s="70">
        <f t="shared" si="49"/>
        <v>2567</v>
      </c>
      <c r="B2586" s="145">
        <v>7342437.6228742748</v>
      </c>
      <c r="U2586" s="145">
        <v>2566</v>
      </c>
      <c r="V2586" s="145">
        <v>15575838.281136986</v>
      </c>
    </row>
    <row r="2587" spans="1:22" x14ac:dyDescent="0.35">
      <c r="A2587" s="70">
        <f t="shared" si="49"/>
        <v>2568</v>
      </c>
      <c r="B2587" s="145">
        <v>7342437.6228742748</v>
      </c>
      <c r="U2587" s="145">
        <v>2567</v>
      </c>
      <c r="V2587" s="145">
        <v>-8267120.5309305694</v>
      </c>
    </row>
    <row r="2588" spans="1:22" x14ac:dyDescent="0.35">
      <c r="A2588" s="70">
        <f t="shared" si="49"/>
        <v>2569</v>
      </c>
      <c r="B2588" s="145">
        <v>7342437.6228742748</v>
      </c>
      <c r="U2588" s="145">
        <v>2568</v>
      </c>
      <c r="V2588" s="145">
        <v>1118875.7526488602</v>
      </c>
    </row>
    <row r="2589" spans="1:22" x14ac:dyDescent="0.35">
      <c r="A2589" s="70">
        <f t="shared" si="49"/>
        <v>2570</v>
      </c>
      <c r="B2589" s="145">
        <v>7342437.6228742748</v>
      </c>
      <c r="U2589" s="145">
        <v>2569</v>
      </c>
      <c r="V2589" s="145">
        <v>-11333417.618223177</v>
      </c>
    </row>
    <row r="2590" spans="1:22" x14ac:dyDescent="0.35">
      <c r="A2590" s="70">
        <f t="shared" si="49"/>
        <v>2571</v>
      </c>
      <c r="B2590" s="145">
        <v>7342437.6228742748</v>
      </c>
      <c r="U2590" s="145">
        <v>2570</v>
      </c>
      <c r="V2590" s="145">
        <v>-13966297.09302232</v>
      </c>
    </row>
    <row r="2591" spans="1:22" x14ac:dyDescent="0.35">
      <c r="A2591" s="70">
        <f t="shared" si="49"/>
        <v>2572</v>
      </c>
      <c r="B2591" s="145">
        <v>7342437.6228742748</v>
      </c>
      <c r="U2591" s="145">
        <v>2571</v>
      </c>
      <c r="V2591" s="145">
        <v>-13824617.567893006</v>
      </c>
    </row>
    <row r="2592" spans="1:22" x14ac:dyDescent="0.35">
      <c r="A2592" s="70">
        <f t="shared" si="49"/>
        <v>2573</v>
      </c>
      <c r="B2592" s="145">
        <v>7342437.6228742748</v>
      </c>
      <c r="U2592" s="145">
        <v>2572</v>
      </c>
      <c r="V2592" s="145">
        <v>21198338.465458639</v>
      </c>
    </row>
    <row r="2593" spans="1:22" x14ac:dyDescent="0.35">
      <c r="A2593" s="70">
        <f t="shared" si="49"/>
        <v>2574</v>
      </c>
      <c r="B2593" s="145">
        <v>7342437.6228742748</v>
      </c>
      <c r="U2593" s="145">
        <v>2573</v>
      </c>
      <c r="V2593" s="145">
        <v>31222745.109230883</v>
      </c>
    </row>
    <row r="2594" spans="1:22" x14ac:dyDescent="0.35">
      <c r="A2594" s="70">
        <f t="shared" si="49"/>
        <v>2575</v>
      </c>
      <c r="B2594" s="145">
        <v>7342437.6228742748</v>
      </c>
      <c r="U2594" s="145">
        <v>2574</v>
      </c>
      <c r="V2594" s="145">
        <v>12179521.313165821</v>
      </c>
    </row>
    <row r="2595" spans="1:22" x14ac:dyDescent="0.35">
      <c r="A2595" s="70">
        <f t="shared" si="49"/>
        <v>2576</v>
      </c>
      <c r="B2595" s="145">
        <v>7342437.6228742748</v>
      </c>
      <c r="U2595" s="145">
        <v>2575</v>
      </c>
      <c r="V2595" s="145">
        <v>-22799885.127333861</v>
      </c>
    </row>
    <row r="2596" spans="1:22" x14ac:dyDescent="0.35">
      <c r="A2596" s="70">
        <f t="shared" si="49"/>
        <v>2577</v>
      </c>
      <c r="B2596" s="145">
        <v>7342437.6228742748</v>
      </c>
      <c r="U2596" s="145">
        <v>2576</v>
      </c>
      <c r="V2596" s="145">
        <v>18681870.829943754</v>
      </c>
    </row>
    <row r="2597" spans="1:22" x14ac:dyDescent="0.35">
      <c r="A2597" s="70">
        <f t="shared" si="49"/>
        <v>2578</v>
      </c>
      <c r="B2597" s="145">
        <v>7342437.6228742748</v>
      </c>
      <c r="U2597" s="145">
        <v>2577</v>
      </c>
      <c r="V2597" s="145">
        <v>-19851566.274810486</v>
      </c>
    </row>
    <row r="2598" spans="1:22" x14ac:dyDescent="0.35">
      <c r="A2598" s="70">
        <f t="shared" si="49"/>
        <v>2579</v>
      </c>
      <c r="B2598" s="145">
        <v>7342437.6228742748</v>
      </c>
      <c r="U2598" s="145">
        <v>2578</v>
      </c>
      <c r="V2598" s="145">
        <v>-9307700.8485538121</v>
      </c>
    </row>
    <row r="2599" spans="1:22" x14ac:dyDescent="0.35">
      <c r="A2599" s="70">
        <f t="shared" si="49"/>
        <v>2580</v>
      </c>
      <c r="B2599" s="145">
        <v>7342437.6228742748</v>
      </c>
      <c r="U2599" s="145">
        <v>2579</v>
      </c>
      <c r="V2599" s="145">
        <v>13752108.61554471</v>
      </c>
    </row>
    <row r="2600" spans="1:22" x14ac:dyDescent="0.35">
      <c r="A2600" s="70">
        <f t="shared" si="49"/>
        <v>2581</v>
      </c>
      <c r="B2600" s="145">
        <v>7342437.6228742748</v>
      </c>
      <c r="U2600" s="145">
        <v>2580</v>
      </c>
      <c r="V2600" s="145">
        <v>-16783837.235863559</v>
      </c>
    </row>
    <row r="2601" spans="1:22" x14ac:dyDescent="0.35">
      <c r="A2601" s="70">
        <f t="shared" si="49"/>
        <v>2582</v>
      </c>
      <c r="B2601" s="145">
        <v>7342437.6228742748</v>
      </c>
      <c r="U2601" s="145">
        <v>2581</v>
      </c>
      <c r="V2601" s="145">
        <v>-10509808.225301048</v>
      </c>
    </row>
    <row r="2602" spans="1:22" x14ac:dyDescent="0.35">
      <c r="A2602" s="70">
        <f t="shared" si="49"/>
        <v>2583</v>
      </c>
      <c r="B2602" s="145">
        <v>7342437.6228742748</v>
      </c>
      <c r="U2602" s="145">
        <v>2582</v>
      </c>
      <c r="V2602" s="145">
        <v>3340845.6759617105</v>
      </c>
    </row>
    <row r="2603" spans="1:22" x14ac:dyDescent="0.35">
      <c r="A2603" s="70">
        <f t="shared" si="49"/>
        <v>2584</v>
      </c>
      <c r="B2603" s="145">
        <v>7342437.6228742748</v>
      </c>
      <c r="U2603" s="145">
        <v>2583</v>
      </c>
      <c r="V2603" s="145">
        <v>-23184871.340826724</v>
      </c>
    </row>
    <row r="2604" spans="1:22" x14ac:dyDescent="0.35">
      <c r="A2604" s="70">
        <f t="shared" si="49"/>
        <v>2585</v>
      </c>
      <c r="B2604" s="145">
        <v>7342437.6228742748</v>
      </c>
      <c r="U2604" s="145">
        <v>2584</v>
      </c>
      <c r="V2604" s="145">
        <v>-21088367.108435974</v>
      </c>
    </row>
    <row r="2605" spans="1:22" x14ac:dyDescent="0.35">
      <c r="A2605" s="70">
        <f t="shared" si="49"/>
        <v>2586</v>
      </c>
      <c r="B2605" s="145">
        <v>7342437.6228742748</v>
      </c>
      <c r="U2605" s="145">
        <v>2585</v>
      </c>
      <c r="V2605" s="145">
        <v>676636.07556350529</v>
      </c>
    </row>
    <row r="2606" spans="1:22" x14ac:dyDescent="0.35">
      <c r="A2606" s="70">
        <f t="shared" si="49"/>
        <v>2587</v>
      </c>
      <c r="B2606" s="145">
        <v>7342437.6228742748</v>
      </c>
      <c r="U2606" s="145">
        <v>2586</v>
      </c>
      <c r="V2606" s="145">
        <v>-3971366.3767757379</v>
      </c>
    </row>
    <row r="2607" spans="1:22" x14ac:dyDescent="0.35">
      <c r="A2607" s="70">
        <f t="shared" si="49"/>
        <v>2588</v>
      </c>
      <c r="B2607" s="145">
        <v>7342437.6228742748</v>
      </c>
      <c r="U2607" s="145">
        <v>2587</v>
      </c>
      <c r="V2607" s="145">
        <v>-622378.37006493285</v>
      </c>
    </row>
    <row r="2608" spans="1:22" x14ac:dyDescent="0.35">
      <c r="A2608" s="70">
        <f t="shared" si="49"/>
        <v>2589</v>
      </c>
      <c r="B2608" s="145">
        <v>7342437.6228742748</v>
      </c>
      <c r="U2608" s="145">
        <v>2588</v>
      </c>
      <c r="V2608" s="145">
        <v>-4699343.5305637363</v>
      </c>
    </row>
    <row r="2609" spans="1:22" x14ac:dyDescent="0.35">
      <c r="A2609" s="70">
        <f t="shared" si="49"/>
        <v>2590</v>
      </c>
      <c r="B2609" s="145">
        <v>7342437.6228742748</v>
      </c>
      <c r="U2609" s="145">
        <v>2589</v>
      </c>
      <c r="V2609" s="145">
        <v>11174587.041393965</v>
      </c>
    </row>
    <row r="2610" spans="1:22" x14ac:dyDescent="0.35">
      <c r="A2610" s="70">
        <f t="shared" si="49"/>
        <v>2591</v>
      </c>
      <c r="B2610" s="145">
        <v>7342437.6228742748</v>
      </c>
      <c r="U2610" s="145">
        <v>2590</v>
      </c>
      <c r="V2610" s="145">
        <v>13384558.172169458</v>
      </c>
    </row>
    <row r="2611" spans="1:22" x14ac:dyDescent="0.35">
      <c r="A2611" s="70">
        <f t="shared" si="49"/>
        <v>2592</v>
      </c>
      <c r="B2611" s="145">
        <v>7342437.6228742748</v>
      </c>
      <c r="U2611" s="145">
        <v>2591</v>
      </c>
      <c r="V2611" s="145">
        <v>2000230.9707660601</v>
      </c>
    </row>
    <row r="2612" spans="1:22" x14ac:dyDescent="0.35">
      <c r="A2612" s="70">
        <f t="shared" si="49"/>
        <v>2593</v>
      </c>
      <c r="B2612" s="145">
        <v>7342437.6228742748</v>
      </c>
      <c r="U2612" s="145">
        <v>2592</v>
      </c>
      <c r="V2612" s="145">
        <v>-16468751.499041025</v>
      </c>
    </row>
    <row r="2613" spans="1:22" x14ac:dyDescent="0.35">
      <c r="A2613" s="70">
        <f t="shared" si="49"/>
        <v>2594</v>
      </c>
      <c r="B2613" s="145">
        <v>7342437.6228742748</v>
      </c>
      <c r="U2613" s="145">
        <v>2593</v>
      </c>
      <c r="V2613" s="145">
        <v>-8696623.2932038009</v>
      </c>
    </row>
    <row r="2614" spans="1:22" x14ac:dyDescent="0.35">
      <c r="A2614" s="70">
        <f t="shared" si="49"/>
        <v>2595</v>
      </c>
      <c r="B2614" s="145">
        <v>7342437.6228742748</v>
      </c>
      <c r="U2614" s="145">
        <v>2594</v>
      </c>
      <c r="V2614" s="145">
        <v>-5635961.7027991414</v>
      </c>
    </row>
    <row r="2615" spans="1:22" x14ac:dyDescent="0.35">
      <c r="A2615" s="70">
        <f t="shared" si="49"/>
        <v>2596</v>
      </c>
      <c r="B2615" s="145">
        <v>7342437.6228742748</v>
      </c>
      <c r="U2615" s="145">
        <v>2595</v>
      </c>
      <c r="V2615" s="145">
        <v>3130098.3721970357</v>
      </c>
    </row>
    <row r="2616" spans="1:22" x14ac:dyDescent="0.35">
      <c r="A2616" s="70">
        <f t="shared" si="49"/>
        <v>2597</v>
      </c>
      <c r="B2616" s="145">
        <v>7342437.6228742748</v>
      </c>
      <c r="U2616" s="145">
        <v>2596</v>
      </c>
      <c r="V2616" s="145">
        <v>-12471309.126763837</v>
      </c>
    </row>
    <row r="2617" spans="1:22" x14ac:dyDescent="0.35">
      <c r="A2617" s="70">
        <f t="shared" si="49"/>
        <v>2598</v>
      </c>
      <c r="B2617" s="145">
        <v>7342437.6228742748</v>
      </c>
      <c r="U2617" s="145">
        <v>2597</v>
      </c>
      <c r="V2617" s="145">
        <v>-5174251.7610301599</v>
      </c>
    </row>
    <row r="2618" spans="1:22" x14ac:dyDescent="0.35">
      <c r="A2618" s="70">
        <f t="shared" si="49"/>
        <v>2599</v>
      </c>
      <c r="B2618" s="145">
        <v>7342437.6228742748</v>
      </c>
      <c r="U2618" s="145">
        <v>2598</v>
      </c>
      <c r="V2618" s="145">
        <v>2618363.2785958648</v>
      </c>
    </row>
    <row r="2619" spans="1:22" x14ac:dyDescent="0.35">
      <c r="A2619" s="70">
        <f t="shared" si="49"/>
        <v>2600</v>
      </c>
      <c r="B2619" s="145">
        <v>7342437.6228742748</v>
      </c>
      <c r="U2619" s="145">
        <v>2599</v>
      </c>
      <c r="V2619" s="145">
        <v>14256665.153488949</v>
      </c>
    </row>
    <row r="2620" spans="1:22" x14ac:dyDescent="0.35">
      <c r="A2620" s="70">
        <f t="shared" si="49"/>
        <v>2601</v>
      </c>
      <c r="B2620" s="145">
        <v>7342437.6228742748</v>
      </c>
      <c r="U2620" s="145">
        <v>2600</v>
      </c>
      <c r="V2620" s="145">
        <v>-20177801.014414746</v>
      </c>
    </row>
    <row r="2621" spans="1:22" x14ac:dyDescent="0.35">
      <c r="A2621" s="70">
        <f t="shared" si="49"/>
        <v>2602</v>
      </c>
      <c r="B2621" s="145">
        <v>7342437.6228742748</v>
      </c>
      <c r="U2621" s="145">
        <v>2601</v>
      </c>
      <c r="V2621" s="145">
        <v>-2861559.6409271285</v>
      </c>
    </row>
    <row r="2622" spans="1:22" x14ac:dyDescent="0.35">
      <c r="A2622" s="70">
        <f t="shared" si="49"/>
        <v>2603</v>
      </c>
      <c r="B2622" s="145">
        <v>7342437.6228742748</v>
      </c>
      <c r="U2622" s="145">
        <v>2602</v>
      </c>
      <c r="V2622" s="145">
        <v>1768682.2601091564</v>
      </c>
    </row>
    <row r="2623" spans="1:22" x14ac:dyDescent="0.35">
      <c r="A2623" s="70">
        <f t="shared" si="49"/>
        <v>2604</v>
      </c>
      <c r="B2623" s="145">
        <v>7342437.6228742748</v>
      </c>
      <c r="U2623" s="145">
        <v>2603</v>
      </c>
      <c r="V2623" s="145">
        <v>-8574956.7700209394</v>
      </c>
    </row>
    <row r="2624" spans="1:22" x14ac:dyDescent="0.35">
      <c r="A2624" s="70">
        <f t="shared" si="49"/>
        <v>2605</v>
      </c>
      <c r="B2624" s="145">
        <v>7342437.6228742748</v>
      </c>
      <c r="U2624" s="145">
        <v>2604</v>
      </c>
      <c r="V2624" s="145">
        <v>21625305.767965175</v>
      </c>
    </row>
    <row r="2625" spans="1:22" x14ac:dyDescent="0.35">
      <c r="A2625" s="70">
        <f t="shared" si="49"/>
        <v>2606</v>
      </c>
      <c r="B2625" s="145">
        <v>7342437.6228742748</v>
      </c>
      <c r="U2625" s="145">
        <v>2605</v>
      </c>
      <c r="V2625" s="145">
        <v>41312234.283632189</v>
      </c>
    </row>
    <row r="2626" spans="1:22" x14ac:dyDescent="0.35">
      <c r="A2626" s="70">
        <f t="shared" si="49"/>
        <v>2607</v>
      </c>
      <c r="B2626" s="145">
        <v>7342437.6228742748</v>
      </c>
      <c r="U2626" s="145">
        <v>2606</v>
      </c>
      <c r="V2626" s="145">
        <v>3167815.7645239606</v>
      </c>
    </row>
    <row r="2627" spans="1:22" x14ac:dyDescent="0.35">
      <c r="A2627" s="70">
        <f t="shared" si="49"/>
        <v>2608</v>
      </c>
      <c r="B2627" s="145">
        <v>7342437.6228742748</v>
      </c>
      <c r="U2627" s="145">
        <v>2607</v>
      </c>
      <c r="V2627" s="145">
        <v>-10579717.509163238</v>
      </c>
    </row>
    <row r="2628" spans="1:22" x14ac:dyDescent="0.35">
      <c r="A2628" s="70">
        <f t="shared" si="49"/>
        <v>2609</v>
      </c>
      <c r="B2628" s="145">
        <v>7342437.6228742748</v>
      </c>
      <c r="U2628" s="145">
        <v>2608</v>
      </c>
      <c r="V2628" s="145">
        <v>-28982277.742620412</v>
      </c>
    </row>
    <row r="2629" spans="1:22" x14ac:dyDescent="0.35">
      <c r="A2629" s="70">
        <f t="shared" si="49"/>
        <v>2610</v>
      </c>
      <c r="B2629" s="145">
        <v>7342437.6228742748</v>
      </c>
      <c r="U2629" s="145">
        <v>2609</v>
      </c>
      <c r="V2629" s="145">
        <v>-14836099.250671625</v>
      </c>
    </row>
    <row r="2630" spans="1:22" x14ac:dyDescent="0.35">
      <c r="A2630" s="70">
        <f t="shared" si="49"/>
        <v>2611</v>
      </c>
      <c r="B2630" s="145">
        <v>7342437.6228742748</v>
      </c>
      <c r="U2630" s="145">
        <v>2610</v>
      </c>
      <c r="V2630" s="145">
        <v>5243543.9452284612</v>
      </c>
    </row>
    <row r="2631" spans="1:22" x14ac:dyDescent="0.35">
      <c r="A2631" s="70">
        <f t="shared" si="49"/>
        <v>2612</v>
      </c>
      <c r="B2631" s="145">
        <v>7342437.6228742748</v>
      </c>
      <c r="U2631" s="145">
        <v>2611</v>
      </c>
      <c r="V2631" s="145">
        <v>-5314973.7139373757</v>
      </c>
    </row>
    <row r="2632" spans="1:22" x14ac:dyDescent="0.35">
      <c r="A2632" s="70">
        <f t="shared" si="49"/>
        <v>2613</v>
      </c>
      <c r="B2632" s="145">
        <v>7342437.6228742748</v>
      </c>
      <c r="U2632" s="145">
        <v>2612</v>
      </c>
      <c r="V2632" s="145">
        <v>25655022.92986517</v>
      </c>
    </row>
    <row r="2633" spans="1:22" x14ac:dyDescent="0.35">
      <c r="A2633" s="70">
        <f t="shared" si="49"/>
        <v>2614</v>
      </c>
      <c r="B2633" s="145">
        <v>7342437.6228742748</v>
      </c>
      <c r="U2633" s="145">
        <v>2613</v>
      </c>
      <c r="V2633" s="145">
        <v>2204863.8634700365</v>
      </c>
    </row>
    <row r="2634" spans="1:22" x14ac:dyDescent="0.35">
      <c r="A2634" s="70">
        <f t="shared" si="49"/>
        <v>2615</v>
      </c>
      <c r="B2634" s="145">
        <v>7342437.6228742748</v>
      </c>
      <c r="U2634" s="145">
        <v>2614</v>
      </c>
      <c r="V2634" s="145">
        <v>-18675158.178443875</v>
      </c>
    </row>
    <row r="2635" spans="1:22" x14ac:dyDescent="0.35">
      <c r="A2635" s="70">
        <f t="shared" si="49"/>
        <v>2616</v>
      </c>
      <c r="B2635" s="145">
        <v>7342437.6228742748</v>
      </c>
      <c r="U2635" s="145">
        <v>2615</v>
      </c>
      <c r="V2635" s="145">
        <v>537201.80834629387</v>
      </c>
    </row>
    <row r="2636" spans="1:22" x14ac:dyDescent="0.35">
      <c r="A2636" s="70">
        <f t="shared" si="49"/>
        <v>2617</v>
      </c>
      <c r="B2636" s="145">
        <v>7342437.6228742748</v>
      </c>
      <c r="U2636" s="145">
        <v>2616</v>
      </c>
      <c r="V2636" s="145">
        <v>18432065.961196821</v>
      </c>
    </row>
    <row r="2637" spans="1:22" x14ac:dyDescent="0.35">
      <c r="A2637" s="70">
        <f t="shared" si="49"/>
        <v>2618</v>
      </c>
      <c r="B2637" s="145">
        <v>7342437.6228742748</v>
      </c>
      <c r="U2637" s="145">
        <v>2617</v>
      </c>
      <c r="V2637" s="145">
        <v>-30772826.483293127</v>
      </c>
    </row>
    <row r="2638" spans="1:22" x14ac:dyDescent="0.35">
      <c r="A2638" s="70">
        <f t="shared" si="49"/>
        <v>2619</v>
      </c>
      <c r="B2638" s="145">
        <v>7342437.6228742748</v>
      </c>
      <c r="U2638" s="145">
        <v>2618</v>
      </c>
      <c r="V2638" s="145">
        <v>9609541.0531244464</v>
      </c>
    </row>
    <row r="2639" spans="1:22" x14ac:dyDescent="0.35">
      <c r="A2639" s="70">
        <f t="shared" si="49"/>
        <v>2620</v>
      </c>
      <c r="B2639" s="145">
        <v>7342437.6228742748</v>
      </c>
      <c r="U2639" s="145">
        <v>2619</v>
      </c>
      <c r="V2639" s="145">
        <v>86713.290950380266</v>
      </c>
    </row>
    <row r="2640" spans="1:22" x14ac:dyDescent="0.35">
      <c r="A2640" s="70">
        <f t="shared" si="49"/>
        <v>2621</v>
      </c>
      <c r="B2640" s="145">
        <v>7342437.6228742748</v>
      </c>
      <c r="U2640" s="145">
        <v>2620</v>
      </c>
      <c r="V2640" s="145">
        <v>12724875.859010208</v>
      </c>
    </row>
    <row r="2641" spans="1:22" x14ac:dyDescent="0.35">
      <c r="A2641" s="70">
        <f t="shared" si="49"/>
        <v>2622</v>
      </c>
      <c r="B2641" s="145">
        <v>7342437.6228742748</v>
      </c>
      <c r="U2641" s="145">
        <v>2621</v>
      </c>
      <c r="V2641" s="145">
        <v>-13868338.947236169</v>
      </c>
    </row>
    <row r="2642" spans="1:22" x14ac:dyDescent="0.35">
      <c r="A2642" s="70">
        <f t="shared" si="49"/>
        <v>2623</v>
      </c>
      <c r="B2642" s="145">
        <v>7342437.6228742748</v>
      </c>
      <c r="U2642" s="145">
        <v>2622</v>
      </c>
      <c r="V2642" s="145">
        <v>-19750328.642168645</v>
      </c>
    </row>
    <row r="2643" spans="1:22" x14ac:dyDescent="0.35">
      <c r="A2643" s="70">
        <f t="shared" si="49"/>
        <v>2624</v>
      </c>
      <c r="B2643" s="145">
        <v>7342437.6228742748</v>
      </c>
      <c r="U2643" s="145">
        <v>2623</v>
      </c>
      <c r="V2643" s="145">
        <v>-19884200.700019062</v>
      </c>
    </row>
    <row r="2644" spans="1:22" x14ac:dyDescent="0.35">
      <c r="A2644" s="70">
        <f t="shared" si="49"/>
        <v>2625</v>
      </c>
      <c r="B2644" s="145">
        <v>7342437.6228742748</v>
      </c>
      <c r="U2644" s="145">
        <v>2624</v>
      </c>
      <c r="V2644" s="145">
        <v>-11715155.821370667</v>
      </c>
    </row>
    <row r="2645" spans="1:22" x14ac:dyDescent="0.35">
      <c r="A2645" s="70">
        <f t="shared" si="49"/>
        <v>2626</v>
      </c>
      <c r="B2645" s="145">
        <v>7342437.6228742748</v>
      </c>
      <c r="U2645" s="145">
        <v>2625</v>
      </c>
      <c r="V2645" s="145">
        <v>-889294.55014911294</v>
      </c>
    </row>
    <row r="2646" spans="1:22" x14ac:dyDescent="0.35">
      <c r="A2646" s="70">
        <f t="shared" ref="A2646:A2709" si="50">A2645+1</f>
        <v>2627</v>
      </c>
      <c r="B2646" s="145">
        <v>7342437.6228742748</v>
      </c>
      <c r="U2646" s="145">
        <v>2626</v>
      </c>
      <c r="V2646" s="145">
        <v>18486903.640957437</v>
      </c>
    </row>
    <row r="2647" spans="1:22" x14ac:dyDescent="0.35">
      <c r="A2647" s="70">
        <f t="shared" si="50"/>
        <v>2628</v>
      </c>
      <c r="B2647" s="145">
        <v>7342437.6228742748</v>
      </c>
      <c r="U2647" s="145">
        <v>2627</v>
      </c>
      <c r="V2647" s="145">
        <v>-2738538.2703739554</v>
      </c>
    </row>
    <row r="2648" spans="1:22" x14ac:dyDescent="0.35">
      <c r="A2648" s="70">
        <f t="shared" si="50"/>
        <v>2629</v>
      </c>
      <c r="B2648" s="145">
        <v>7342437.6228742748</v>
      </c>
      <c r="U2648" s="145">
        <v>2628</v>
      </c>
      <c r="V2648" s="145">
        <v>-20044614.187983401</v>
      </c>
    </row>
    <row r="2649" spans="1:22" x14ac:dyDescent="0.35">
      <c r="A2649" s="70">
        <f t="shared" si="50"/>
        <v>2630</v>
      </c>
      <c r="B2649" s="145">
        <v>7342437.6228742748</v>
      </c>
      <c r="U2649" s="145">
        <v>2629</v>
      </c>
      <c r="V2649" s="145">
        <v>-15032909.011287306</v>
      </c>
    </row>
    <row r="2650" spans="1:22" x14ac:dyDescent="0.35">
      <c r="A2650" s="70">
        <f t="shared" si="50"/>
        <v>2631</v>
      </c>
      <c r="B2650" s="145">
        <v>7342437.6228742748</v>
      </c>
      <c r="U2650" s="145">
        <v>2630</v>
      </c>
      <c r="V2650" s="145">
        <v>-8373517.6173702478</v>
      </c>
    </row>
    <row r="2651" spans="1:22" x14ac:dyDescent="0.35">
      <c r="A2651" s="70">
        <f t="shared" si="50"/>
        <v>2632</v>
      </c>
      <c r="B2651" s="145">
        <v>7342437.6228742748</v>
      </c>
      <c r="U2651" s="145">
        <v>2631</v>
      </c>
      <c r="V2651" s="145">
        <v>19068521.748500519</v>
      </c>
    </row>
    <row r="2652" spans="1:22" x14ac:dyDescent="0.35">
      <c r="A2652" s="70">
        <f t="shared" si="50"/>
        <v>2633</v>
      </c>
      <c r="B2652" s="145">
        <v>7342437.6228742748</v>
      </c>
      <c r="U2652" s="145">
        <v>2632</v>
      </c>
      <c r="V2652" s="145">
        <v>-14021432.855173308</v>
      </c>
    </row>
    <row r="2653" spans="1:22" x14ac:dyDescent="0.35">
      <c r="A2653" s="70">
        <f t="shared" si="50"/>
        <v>2634</v>
      </c>
      <c r="B2653" s="145">
        <v>7342437.6228742748</v>
      </c>
      <c r="U2653" s="145">
        <v>2633</v>
      </c>
      <c r="V2653" s="145">
        <v>-11585719.585780842</v>
      </c>
    </row>
    <row r="2654" spans="1:22" x14ac:dyDescent="0.35">
      <c r="A2654" s="70">
        <f t="shared" si="50"/>
        <v>2635</v>
      </c>
      <c r="B2654" s="145">
        <v>7342437.6228742748</v>
      </c>
      <c r="U2654" s="145">
        <v>2634</v>
      </c>
      <c r="V2654" s="145">
        <v>-31135757.694263496</v>
      </c>
    </row>
    <row r="2655" spans="1:22" x14ac:dyDescent="0.35">
      <c r="A2655" s="70">
        <f t="shared" si="50"/>
        <v>2636</v>
      </c>
      <c r="B2655" s="145">
        <v>7342437.6228742748</v>
      </c>
      <c r="U2655" s="145">
        <v>2635</v>
      </c>
      <c r="V2655" s="145">
        <v>18234179.885844339</v>
      </c>
    </row>
    <row r="2656" spans="1:22" x14ac:dyDescent="0.35">
      <c r="A2656" s="70">
        <f t="shared" si="50"/>
        <v>2637</v>
      </c>
      <c r="B2656" s="145">
        <v>7342437.6228742748</v>
      </c>
      <c r="U2656" s="145">
        <v>2636</v>
      </c>
      <c r="V2656" s="145">
        <v>-8451331.6737911105</v>
      </c>
    </row>
    <row r="2657" spans="1:22" x14ac:dyDescent="0.35">
      <c r="A2657" s="70">
        <f t="shared" si="50"/>
        <v>2638</v>
      </c>
      <c r="B2657" s="145">
        <v>7342437.6228742748</v>
      </c>
      <c r="U2657" s="145">
        <v>2637</v>
      </c>
      <c r="V2657" s="145">
        <v>21973195.327064514</v>
      </c>
    </row>
    <row r="2658" spans="1:22" x14ac:dyDescent="0.35">
      <c r="A2658" s="70">
        <f t="shared" si="50"/>
        <v>2639</v>
      </c>
      <c r="B2658" s="145">
        <v>7342437.6228742748</v>
      </c>
      <c r="U2658" s="145">
        <v>2638</v>
      </c>
      <c r="V2658" s="145">
        <v>-1391406.1447468959</v>
      </c>
    </row>
    <row r="2659" spans="1:22" x14ac:dyDescent="0.35">
      <c r="A2659" s="70">
        <f t="shared" si="50"/>
        <v>2640</v>
      </c>
      <c r="B2659" s="145">
        <v>7342437.6228742748</v>
      </c>
      <c r="U2659" s="145">
        <v>2639</v>
      </c>
      <c r="V2659" s="145">
        <v>-12359590.42352986</v>
      </c>
    </row>
    <row r="2660" spans="1:22" x14ac:dyDescent="0.35">
      <c r="A2660" s="70">
        <f t="shared" si="50"/>
        <v>2641</v>
      </c>
      <c r="B2660" s="145">
        <v>7342437.6228742748</v>
      </c>
      <c r="U2660" s="145">
        <v>2640</v>
      </c>
      <c r="V2660" s="145">
        <v>11944594.919717446</v>
      </c>
    </row>
    <row r="2661" spans="1:22" x14ac:dyDescent="0.35">
      <c r="A2661" s="70">
        <f t="shared" si="50"/>
        <v>2642</v>
      </c>
      <c r="B2661" s="145">
        <v>7342437.6228742748</v>
      </c>
      <c r="U2661" s="145">
        <v>2641</v>
      </c>
      <c r="V2661" s="145">
        <v>10219711.77853547</v>
      </c>
    </row>
    <row r="2662" spans="1:22" x14ac:dyDescent="0.35">
      <c r="A2662" s="70">
        <f t="shared" si="50"/>
        <v>2643</v>
      </c>
      <c r="B2662" s="145">
        <v>7342437.6228742748</v>
      </c>
      <c r="U2662" s="145">
        <v>2642</v>
      </c>
      <c r="V2662" s="145">
        <v>-15715314.973925073</v>
      </c>
    </row>
    <row r="2663" spans="1:22" x14ac:dyDescent="0.35">
      <c r="A2663" s="70">
        <f t="shared" si="50"/>
        <v>2644</v>
      </c>
      <c r="B2663" s="145">
        <v>7342437.6228742748</v>
      </c>
      <c r="U2663" s="145">
        <v>2643</v>
      </c>
      <c r="V2663" s="145">
        <v>-11123471.770692982</v>
      </c>
    </row>
    <row r="2664" spans="1:22" x14ac:dyDescent="0.35">
      <c r="A2664" s="70">
        <f t="shared" si="50"/>
        <v>2645</v>
      </c>
      <c r="B2664" s="145">
        <v>7342437.6228742748</v>
      </c>
      <c r="U2664" s="145">
        <v>2644</v>
      </c>
      <c r="V2664" s="145">
        <v>3407385.0068588629</v>
      </c>
    </row>
    <row r="2665" spans="1:22" x14ac:dyDescent="0.35">
      <c r="A2665" s="70">
        <f t="shared" si="50"/>
        <v>2646</v>
      </c>
      <c r="B2665" s="145">
        <v>7342437.6228742748</v>
      </c>
      <c r="U2665" s="145">
        <v>2645</v>
      </c>
      <c r="V2665" s="145">
        <v>-31102283.099694058</v>
      </c>
    </row>
    <row r="2666" spans="1:22" x14ac:dyDescent="0.35">
      <c r="A2666" s="70">
        <f t="shared" si="50"/>
        <v>2647</v>
      </c>
      <c r="B2666" s="145">
        <v>7342437.6228742748</v>
      </c>
      <c r="U2666" s="145">
        <v>2646</v>
      </c>
      <c r="V2666" s="145">
        <v>32891216.984350957</v>
      </c>
    </row>
    <row r="2667" spans="1:22" x14ac:dyDescent="0.35">
      <c r="A2667" s="70">
        <f t="shared" si="50"/>
        <v>2648</v>
      </c>
      <c r="B2667" s="145">
        <v>7342437.6228742748</v>
      </c>
      <c r="U2667" s="145">
        <v>2647</v>
      </c>
      <c r="V2667" s="145">
        <v>-50151.825385157019</v>
      </c>
    </row>
    <row r="2668" spans="1:22" x14ac:dyDescent="0.35">
      <c r="A2668" s="70">
        <f t="shared" si="50"/>
        <v>2649</v>
      </c>
      <c r="B2668" s="145">
        <v>7342437.6228742748</v>
      </c>
      <c r="U2668" s="145">
        <v>2648</v>
      </c>
      <c r="V2668" s="145">
        <v>25177001.35742392</v>
      </c>
    </row>
    <row r="2669" spans="1:22" x14ac:dyDescent="0.35">
      <c r="A2669" s="70">
        <f t="shared" si="50"/>
        <v>2650</v>
      </c>
      <c r="B2669" s="145">
        <v>7342437.6228742748</v>
      </c>
      <c r="U2669" s="145">
        <v>2649</v>
      </c>
      <c r="V2669" s="145">
        <v>2597403.5041859299</v>
      </c>
    </row>
    <row r="2670" spans="1:22" x14ac:dyDescent="0.35">
      <c r="A2670" s="70">
        <f t="shared" si="50"/>
        <v>2651</v>
      </c>
      <c r="B2670" s="145">
        <v>7342437.6228742748</v>
      </c>
      <c r="U2670" s="145">
        <v>2650</v>
      </c>
      <c r="V2670" s="145">
        <v>-2606711.403674785</v>
      </c>
    </row>
    <row r="2671" spans="1:22" x14ac:dyDescent="0.35">
      <c r="A2671" s="70">
        <f t="shared" si="50"/>
        <v>2652</v>
      </c>
      <c r="B2671" s="145">
        <v>7342437.6228742748</v>
      </c>
      <c r="U2671" s="145">
        <v>2651</v>
      </c>
      <c r="V2671" s="145">
        <v>-12119378.599439448</v>
      </c>
    </row>
    <row r="2672" spans="1:22" x14ac:dyDescent="0.35">
      <c r="A2672" s="70">
        <f t="shared" si="50"/>
        <v>2653</v>
      </c>
      <c r="B2672" s="145">
        <v>7342437.6228742748</v>
      </c>
      <c r="U2672" s="145">
        <v>2652</v>
      </c>
      <c r="V2672" s="145">
        <v>11434854.558914222</v>
      </c>
    </row>
    <row r="2673" spans="1:22" x14ac:dyDescent="0.35">
      <c r="A2673" s="70">
        <f t="shared" si="50"/>
        <v>2654</v>
      </c>
      <c r="B2673" s="145">
        <v>7342437.6228742748</v>
      </c>
      <c r="U2673" s="145">
        <v>2653</v>
      </c>
      <c r="V2673" s="145">
        <v>3101598.6104866229</v>
      </c>
    </row>
    <row r="2674" spans="1:22" x14ac:dyDescent="0.35">
      <c r="A2674" s="70">
        <f t="shared" si="50"/>
        <v>2655</v>
      </c>
      <c r="B2674" s="145">
        <v>7342437.6228742748</v>
      </c>
      <c r="U2674" s="145">
        <v>2654</v>
      </c>
      <c r="V2674" s="145">
        <v>-13004703.679534117</v>
      </c>
    </row>
    <row r="2675" spans="1:22" x14ac:dyDescent="0.35">
      <c r="A2675" s="70">
        <f t="shared" si="50"/>
        <v>2656</v>
      </c>
      <c r="B2675" s="145">
        <v>7342437.6228742748</v>
      </c>
      <c r="U2675" s="145">
        <v>2655</v>
      </c>
      <c r="V2675" s="145">
        <v>-3796261.2414890844</v>
      </c>
    </row>
    <row r="2676" spans="1:22" x14ac:dyDescent="0.35">
      <c r="A2676" s="70">
        <f t="shared" si="50"/>
        <v>2657</v>
      </c>
      <c r="B2676" s="145">
        <v>7342437.6228742748</v>
      </c>
      <c r="U2676" s="145">
        <v>2656</v>
      </c>
      <c r="V2676" s="145">
        <v>-15909473.833548356</v>
      </c>
    </row>
    <row r="2677" spans="1:22" x14ac:dyDescent="0.35">
      <c r="A2677" s="70">
        <f t="shared" si="50"/>
        <v>2658</v>
      </c>
      <c r="B2677" s="145">
        <v>7342437.6228742748</v>
      </c>
      <c r="U2677" s="145">
        <v>2657</v>
      </c>
      <c r="V2677" s="145">
        <v>29869376.687158126</v>
      </c>
    </row>
    <row r="2678" spans="1:22" x14ac:dyDescent="0.35">
      <c r="A2678" s="70">
        <f t="shared" si="50"/>
        <v>2659</v>
      </c>
      <c r="B2678" s="145">
        <v>7342437.6228742748</v>
      </c>
      <c r="U2678" s="145">
        <v>2658</v>
      </c>
      <c r="V2678" s="145">
        <v>6734293.0815088451</v>
      </c>
    </row>
    <row r="2679" spans="1:22" x14ac:dyDescent="0.35">
      <c r="A2679" s="70">
        <f t="shared" si="50"/>
        <v>2660</v>
      </c>
      <c r="B2679" s="145">
        <v>7342437.6228742748</v>
      </c>
      <c r="U2679" s="145">
        <v>2659</v>
      </c>
      <c r="V2679" s="145">
        <v>9140663.772698313</v>
      </c>
    </row>
    <row r="2680" spans="1:22" x14ac:dyDescent="0.35">
      <c r="A2680" s="70">
        <f t="shared" si="50"/>
        <v>2661</v>
      </c>
      <c r="B2680" s="145">
        <v>7342437.6228742748</v>
      </c>
      <c r="U2680" s="145">
        <v>2660</v>
      </c>
      <c r="V2680" s="145">
        <v>9321375.8510568738</v>
      </c>
    </row>
    <row r="2681" spans="1:22" x14ac:dyDescent="0.35">
      <c r="A2681" s="70">
        <f t="shared" si="50"/>
        <v>2662</v>
      </c>
      <c r="B2681" s="145">
        <v>7342437.6228742748</v>
      </c>
      <c r="U2681" s="145">
        <v>2661</v>
      </c>
      <c r="V2681" s="145">
        <v>-8444645.1040595919</v>
      </c>
    </row>
    <row r="2682" spans="1:22" x14ac:dyDescent="0.35">
      <c r="A2682" s="70">
        <f t="shared" si="50"/>
        <v>2663</v>
      </c>
      <c r="B2682" s="145">
        <v>7342437.6228742748</v>
      </c>
      <c r="U2682" s="145">
        <v>2662</v>
      </c>
      <c r="V2682" s="145">
        <v>15021480.447242856</v>
      </c>
    </row>
    <row r="2683" spans="1:22" x14ac:dyDescent="0.35">
      <c r="A2683" s="70">
        <f t="shared" si="50"/>
        <v>2664</v>
      </c>
      <c r="B2683" s="145">
        <v>7342437.6228742748</v>
      </c>
      <c r="U2683" s="145">
        <v>2663</v>
      </c>
      <c r="V2683" s="145">
        <v>-3451600.2135902122</v>
      </c>
    </row>
    <row r="2684" spans="1:22" x14ac:dyDescent="0.35">
      <c r="A2684" s="70">
        <f t="shared" si="50"/>
        <v>2665</v>
      </c>
      <c r="B2684" s="145">
        <v>7342437.6228742748</v>
      </c>
      <c r="U2684" s="145">
        <v>2664</v>
      </c>
      <c r="V2684" s="145">
        <v>239484.12337116897</v>
      </c>
    </row>
    <row r="2685" spans="1:22" x14ac:dyDescent="0.35">
      <c r="A2685" s="70">
        <f t="shared" si="50"/>
        <v>2666</v>
      </c>
      <c r="B2685" s="145">
        <v>7342437.6228742748</v>
      </c>
      <c r="U2685" s="145">
        <v>2665</v>
      </c>
      <c r="V2685" s="145">
        <v>13262909.5283572</v>
      </c>
    </row>
    <row r="2686" spans="1:22" x14ac:dyDescent="0.35">
      <c r="A2686" s="70">
        <f t="shared" si="50"/>
        <v>2667</v>
      </c>
      <c r="B2686" s="145">
        <v>7342437.6228742748</v>
      </c>
      <c r="U2686" s="145">
        <v>2666</v>
      </c>
      <c r="V2686" s="145">
        <v>-1514838.1787565947</v>
      </c>
    </row>
    <row r="2687" spans="1:22" x14ac:dyDescent="0.35">
      <c r="A2687" s="70">
        <f t="shared" si="50"/>
        <v>2668</v>
      </c>
      <c r="B2687" s="145">
        <v>7342437.6228742748</v>
      </c>
      <c r="U2687" s="145">
        <v>2667</v>
      </c>
      <c r="V2687" s="145">
        <v>27054822.625186339</v>
      </c>
    </row>
    <row r="2688" spans="1:22" x14ac:dyDescent="0.35">
      <c r="A2688" s="70">
        <f t="shared" si="50"/>
        <v>2669</v>
      </c>
      <c r="B2688" s="145">
        <v>7342437.6228742748</v>
      </c>
      <c r="U2688" s="145">
        <v>2668</v>
      </c>
      <c r="V2688" s="145">
        <v>7117211.4380719215</v>
      </c>
    </row>
    <row r="2689" spans="1:22" x14ac:dyDescent="0.35">
      <c r="A2689" s="70">
        <f t="shared" si="50"/>
        <v>2670</v>
      </c>
      <c r="B2689" s="145">
        <v>7342437.6228742748</v>
      </c>
      <c r="U2689" s="145">
        <v>2669</v>
      </c>
      <c r="V2689" s="145">
        <v>3627283.4654329717</v>
      </c>
    </row>
    <row r="2690" spans="1:22" x14ac:dyDescent="0.35">
      <c r="A2690" s="70">
        <f t="shared" si="50"/>
        <v>2671</v>
      </c>
      <c r="B2690" s="145">
        <v>7342437.6228742748</v>
      </c>
      <c r="U2690" s="145">
        <v>2670</v>
      </c>
      <c r="V2690" s="145">
        <v>25704091.805630002</v>
      </c>
    </row>
    <row r="2691" spans="1:22" x14ac:dyDescent="0.35">
      <c r="A2691" s="70">
        <f t="shared" si="50"/>
        <v>2672</v>
      </c>
      <c r="B2691" s="145">
        <v>7342437.6228742748</v>
      </c>
      <c r="U2691" s="145">
        <v>2671</v>
      </c>
      <c r="V2691" s="145">
        <v>-243408.40981604159</v>
      </c>
    </row>
    <row r="2692" spans="1:22" x14ac:dyDescent="0.35">
      <c r="A2692" s="70">
        <f t="shared" si="50"/>
        <v>2673</v>
      </c>
      <c r="B2692" s="145">
        <v>7342437.6228742748</v>
      </c>
      <c r="U2692" s="145">
        <v>2672</v>
      </c>
      <c r="V2692" s="145">
        <v>-3393188.580485981</v>
      </c>
    </row>
    <row r="2693" spans="1:22" x14ac:dyDescent="0.35">
      <c r="A2693" s="70">
        <f t="shared" si="50"/>
        <v>2674</v>
      </c>
      <c r="B2693" s="145">
        <v>7342437.6228742748</v>
      </c>
      <c r="U2693" s="145">
        <v>2673</v>
      </c>
      <c r="V2693" s="145">
        <v>7037912.8617080376</v>
      </c>
    </row>
    <row r="2694" spans="1:22" x14ac:dyDescent="0.35">
      <c r="A2694" s="70">
        <f t="shared" si="50"/>
        <v>2675</v>
      </c>
      <c r="B2694" s="145">
        <v>7342437.6228742748</v>
      </c>
      <c r="U2694" s="145">
        <v>2674</v>
      </c>
      <c r="V2694" s="145">
        <v>51868727.654117458</v>
      </c>
    </row>
    <row r="2695" spans="1:22" x14ac:dyDescent="0.35">
      <c r="A2695" s="70">
        <f t="shared" si="50"/>
        <v>2676</v>
      </c>
      <c r="B2695" s="145">
        <v>7342437.6228742748</v>
      </c>
      <c r="U2695" s="145">
        <v>2675</v>
      </c>
      <c r="V2695" s="145">
        <v>-20584711.18768581</v>
      </c>
    </row>
    <row r="2696" spans="1:22" x14ac:dyDescent="0.35">
      <c r="A2696" s="70">
        <f t="shared" si="50"/>
        <v>2677</v>
      </c>
      <c r="B2696" s="145">
        <v>7342437.6228742748</v>
      </c>
      <c r="U2696" s="145">
        <v>2676</v>
      </c>
      <c r="V2696" s="145">
        <v>38447689.829068884</v>
      </c>
    </row>
    <row r="2697" spans="1:22" x14ac:dyDescent="0.35">
      <c r="A2697" s="70">
        <f t="shared" si="50"/>
        <v>2678</v>
      </c>
      <c r="B2697" s="145">
        <v>7342437.6228742748</v>
      </c>
      <c r="U2697" s="145">
        <v>2677</v>
      </c>
      <c r="V2697" s="145">
        <v>3862233.2472176328</v>
      </c>
    </row>
    <row r="2698" spans="1:22" x14ac:dyDescent="0.35">
      <c r="A2698" s="70">
        <f t="shared" si="50"/>
        <v>2679</v>
      </c>
      <c r="B2698" s="145">
        <v>7342437.6228742748</v>
      </c>
      <c r="U2698" s="145">
        <v>2678</v>
      </c>
      <c r="V2698" s="145">
        <v>1685765.777224917</v>
      </c>
    </row>
    <row r="2699" spans="1:22" x14ac:dyDescent="0.35">
      <c r="A2699" s="70">
        <f t="shared" si="50"/>
        <v>2680</v>
      </c>
      <c r="B2699" s="145">
        <v>7342437.6228742748</v>
      </c>
      <c r="U2699" s="145">
        <v>2679</v>
      </c>
      <c r="V2699" s="145">
        <v>11715379.190628588</v>
      </c>
    </row>
    <row r="2700" spans="1:22" x14ac:dyDescent="0.35">
      <c r="A2700" s="70">
        <f t="shared" si="50"/>
        <v>2681</v>
      </c>
      <c r="B2700" s="145">
        <v>7342437.6228742748</v>
      </c>
      <c r="U2700" s="145">
        <v>2680</v>
      </c>
      <c r="V2700" s="145">
        <v>43210857.83665964</v>
      </c>
    </row>
    <row r="2701" spans="1:22" x14ac:dyDescent="0.35">
      <c r="A2701" s="70">
        <f t="shared" si="50"/>
        <v>2682</v>
      </c>
      <c r="B2701" s="145">
        <v>7342437.6228742748</v>
      </c>
      <c r="U2701" s="145">
        <v>2681</v>
      </c>
      <c r="V2701" s="145">
        <v>-8070644.2096412824</v>
      </c>
    </row>
    <row r="2702" spans="1:22" x14ac:dyDescent="0.35">
      <c r="A2702" s="70">
        <f t="shared" si="50"/>
        <v>2683</v>
      </c>
      <c r="B2702" s="145">
        <v>7342437.6228742748</v>
      </c>
      <c r="U2702" s="145">
        <v>2682</v>
      </c>
      <c r="V2702" s="145">
        <v>-979581.11501258239</v>
      </c>
    </row>
    <row r="2703" spans="1:22" x14ac:dyDescent="0.35">
      <c r="A2703" s="70">
        <f t="shared" si="50"/>
        <v>2684</v>
      </c>
      <c r="B2703" s="145">
        <v>7342437.6228742748</v>
      </c>
      <c r="U2703" s="145">
        <v>2683</v>
      </c>
      <c r="V2703" s="145">
        <v>-2782321.5012344196</v>
      </c>
    </row>
    <row r="2704" spans="1:22" x14ac:dyDescent="0.35">
      <c r="A2704" s="70">
        <f t="shared" si="50"/>
        <v>2685</v>
      </c>
      <c r="B2704" s="145">
        <v>7342437.6228742748</v>
      </c>
      <c r="U2704" s="145">
        <v>2684</v>
      </c>
      <c r="V2704" s="145">
        <v>3879452.0901116244</v>
      </c>
    </row>
    <row r="2705" spans="1:22" x14ac:dyDescent="0.35">
      <c r="A2705" s="70">
        <f t="shared" si="50"/>
        <v>2686</v>
      </c>
      <c r="B2705" s="145">
        <v>7342437.6228742748</v>
      </c>
      <c r="U2705" s="145">
        <v>2685</v>
      </c>
      <c r="V2705" s="145">
        <v>-406008.87330613285</v>
      </c>
    </row>
    <row r="2706" spans="1:22" x14ac:dyDescent="0.35">
      <c r="A2706" s="70">
        <f t="shared" si="50"/>
        <v>2687</v>
      </c>
      <c r="B2706" s="145">
        <v>7342437.6228742748</v>
      </c>
      <c r="U2706" s="145">
        <v>2686</v>
      </c>
      <c r="V2706" s="145">
        <v>-10518337.468925323</v>
      </c>
    </row>
    <row r="2707" spans="1:22" x14ac:dyDescent="0.35">
      <c r="A2707" s="70">
        <f t="shared" si="50"/>
        <v>2688</v>
      </c>
      <c r="B2707" s="145">
        <v>7342437.6228742748</v>
      </c>
      <c r="U2707" s="145">
        <v>2687</v>
      </c>
      <c r="V2707" s="145">
        <v>-17408894.31458874</v>
      </c>
    </row>
    <row r="2708" spans="1:22" x14ac:dyDescent="0.35">
      <c r="A2708" s="70">
        <f t="shared" si="50"/>
        <v>2689</v>
      </c>
      <c r="B2708" s="145">
        <v>7342437.6228742748</v>
      </c>
      <c r="U2708" s="145">
        <v>2688</v>
      </c>
      <c r="V2708" s="145">
        <v>-6277289.6591295246</v>
      </c>
    </row>
    <row r="2709" spans="1:22" x14ac:dyDescent="0.35">
      <c r="A2709" s="70">
        <f t="shared" si="50"/>
        <v>2690</v>
      </c>
      <c r="B2709" s="145">
        <v>7342437.6228742748</v>
      </c>
      <c r="U2709" s="145">
        <v>2689</v>
      </c>
      <c r="V2709" s="145">
        <v>8680629.3876912333</v>
      </c>
    </row>
    <row r="2710" spans="1:22" x14ac:dyDescent="0.35">
      <c r="A2710" s="70">
        <f t="shared" ref="A2710:A2773" si="51">A2709+1</f>
        <v>2691</v>
      </c>
      <c r="B2710" s="145">
        <v>7342437.6228742748</v>
      </c>
      <c r="U2710" s="145">
        <v>2690</v>
      </c>
      <c r="V2710" s="145">
        <v>3173589.7552857362</v>
      </c>
    </row>
    <row r="2711" spans="1:22" x14ac:dyDescent="0.35">
      <c r="A2711" s="70">
        <f t="shared" si="51"/>
        <v>2692</v>
      </c>
      <c r="B2711" s="145">
        <v>7342437.6228742748</v>
      </c>
      <c r="U2711" s="145">
        <v>2691</v>
      </c>
      <c r="V2711" s="145">
        <v>9946734.7043814585</v>
      </c>
    </row>
    <row r="2712" spans="1:22" x14ac:dyDescent="0.35">
      <c r="A2712" s="70">
        <f t="shared" si="51"/>
        <v>2693</v>
      </c>
      <c r="B2712" s="145">
        <v>7342437.6228742748</v>
      </c>
      <c r="U2712" s="145">
        <v>2692</v>
      </c>
      <c r="V2712" s="145">
        <v>-24014588.626678117</v>
      </c>
    </row>
    <row r="2713" spans="1:22" x14ac:dyDescent="0.35">
      <c r="A2713" s="70">
        <f t="shared" si="51"/>
        <v>2694</v>
      </c>
      <c r="B2713" s="145">
        <v>7342437.6228742748</v>
      </c>
      <c r="U2713" s="145">
        <v>2693</v>
      </c>
      <c r="V2713" s="145">
        <v>-12311638.875624321</v>
      </c>
    </row>
    <row r="2714" spans="1:22" x14ac:dyDescent="0.35">
      <c r="A2714" s="70">
        <f t="shared" si="51"/>
        <v>2695</v>
      </c>
      <c r="B2714" s="145">
        <v>7342437.6228742748</v>
      </c>
      <c r="U2714" s="145">
        <v>2694</v>
      </c>
      <c r="V2714" s="145">
        <v>-4172924.1108136103</v>
      </c>
    </row>
    <row r="2715" spans="1:22" x14ac:dyDescent="0.35">
      <c r="A2715" s="70">
        <f t="shared" si="51"/>
        <v>2696</v>
      </c>
      <c r="B2715" s="145">
        <v>7342437.6228742748</v>
      </c>
      <c r="U2715" s="145">
        <v>2695</v>
      </c>
      <c r="V2715" s="145">
        <v>-5407844.629300449</v>
      </c>
    </row>
    <row r="2716" spans="1:22" x14ac:dyDescent="0.35">
      <c r="A2716" s="70">
        <f t="shared" si="51"/>
        <v>2697</v>
      </c>
      <c r="B2716" s="145">
        <v>7342437.6228742748</v>
      </c>
      <c r="U2716" s="145">
        <v>2696</v>
      </c>
      <c r="V2716" s="145">
        <v>1338847.7140093148</v>
      </c>
    </row>
    <row r="2717" spans="1:22" x14ac:dyDescent="0.35">
      <c r="A2717" s="70">
        <f t="shared" si="51"/>
        <v>2698</v>
      </c>
      <c r="B2717" s="145">
        <v>7342437.6228742748</v>
      </c>
      <c r="U2717" s="145">
        <v>2697</v>
      </c>
      <c r="V2717" s="145">
        <v>20400920.994075462</v>
      </c>
    </row>
    <row r="2718" spans="1:22" x14ac:dyDescent="0.35">
      <c r="A2718" s="70">
        <f t="shared" si="51"/>
        <v>2699</v>
      </c>
      <c r="B2718" s="145">
        <v>7342437.6228742748</v>
      </c>
      <c r="U2718" s="145">
        <v>2698</v>
      </c>
      <c r="V2718" s="145">
        <v>3405989.170161508</v>
      </c>
    </row>
    <row r="2719" spans="1:22" x14ac:dyDescent="0.35">
      <c r="A2719" s="70">
        <f t="shared" si="51"/>
        <v>2700</v>
      </c>
      <c r="B2719" s="145">
        <v>7342437.6228742748</v>
      </c>
      <c r="U2719" s="145">
        <v>2699</v>
      </c>
      <c r="V2719" s="145">
        <v>-21768148.770289551</v>
      </c>
    </row>
    <row r="2720" spans="1:22" x14ac:dyDescent="0.35">
      <c r="A2720" s="70">
        <f t="shared" si="51"/>
        <v>2701</v>
      </c>
      <c r="B2720" s="145">
        <v>7342437.6228742748</v>
      </c>
      <c r="U2720" s="145">
        <v>2700</v>
      </c>
      <c r="V2720" s="145">
        <v>-13489134.952142153</v>
      </c>
    </row>
    <row r="2721" spans="1:22" x14ac:dyDescent="0.35">
      <c r="A2721" s="70">
        <f t="shared" si="51"/>
        <v>2702</v>
      </c>
      <c r="B2721" s="145">
        <v>7342437.6228742748</v>
      </c>
      <c r="U2721" s="145">
        <v>2701</v>
      </c>
      <c r="V2721" s="145">
        <v>35258613.098189488</v>
      </c>
    </row>
    <row r="2722" spans="1:22" x14ac:dyDescent="0.35">
      <c r="A2722" s="70">
        <f t="shared" si="51"/>
        <v>2703</v>
      </c>
      <c r="B2722" s="145">
        <v>7342437.6228742748</v>
      </c>
      <c r="U2722" s="145">
        <v>2702</v>
      </c>
      <c r="V2722" s="145">
        <v>-11560269.768165473</v>
      </c>
    </row>
    <row r="2723" spans="1:22" x14ac:dyDescent="0.35">
      <c r="A2723" s="70">
        <f t="shared" si="51"/>
        <v>2704</v>
      </c>
      <c r="B2723" s="145">
        <v>7342437.6228742748</v>
      </c>
      <c r="U2723" s="145">
        <v>2703</v>
      </c>
      <c r="V2723" s="145">
        <v>-6176775.5260961652</v>
      </c>
    </row>
    <row r="2724" spans="1:22" x14ac:dyDescent="0.35">
      <c r="A2724" s="70">
        <f t="shared" si="51"/>
        <v>2705</v>
      </c>
      <c r="B2724" s="145">
        <v>7342437.6228742748</v>
      </c>
      <c r="U2724" s="145">
        <v>2704</v>
      </c>
      <c r="V2724" s="145">
        <v>-1039335.3611129262</v>
      </c>
    </row>
    <row r="2725" spans="1:22" x14ac:dyDescent="0.35">
      <c r="A2725" s="70">
        <f t="shared" si="51"/>
        <v>2706</v>
      </c>
      <c r="B2725" s="145">
        <v>7342437.6228742748</v>
      </c>
      <c r="U2725" s="145">
        <v>2705</v>
      </c>
      <c r="V2725" s="145">
        <v>-1011126.2064479701</v>
      </c>
    </row>
    <row r="2726" spans="1:22" x14ac:dyDescent="0.35">
      <c r="A2726" s="70">
        <f t="shared" si="51"/>
        <v>2707</v>
      </c>
      <c r="B2726" s="145">
        <v>7342437.6228742748</v>
      </c>
      <c r="U2726" s="145">
        <v>2706</v>
      </c>
      <c r="V2726" s="145">
        <v>-20561599.813689128</v>
      </c>
    </row>
    <row r="2727" spans="1:22" x14ac:dyDescent="0.35">
      <c r="A2727" s="70">
        <f t="shared" si="51"/>
        <v>2708</v>
      </c>
      <c r="B2727" s="145">
        <v>7342437.6228742748</v>
      </c>
      <c r="U2727" s="145">
        <v>2707</v>
      </c>
      <c r="V2727" s="145">
        <v>19949814.736639064</v>
      </c>
    </row>
    <row r="2728" spans="1:22" x14ac:dyDescent="0.35">
      <c r="A2728" s="70">
        <f t="shared" si="51"/>
        <v>2709</v>
      </c>
      <c r="B2728" s="145">
        <v>7342437.6228742748</v>
      </c>
      <c r="U2728" s="145">
        <v>2708</v>
      </c>
      <c r="V2728" s="145">
        <v>-9783425.8185222335</v>
      </c>
    </row>
    <row r="2729" spans="1:22" x14ac:dyDescent="0.35">
      <c r="A2729" s="70">
        <f t="shared" si="51"/>
        <v>2710</v>
      </c>
      <c r="B2729" s="145">
        <v>7342437.6228742748</v>
      </c>
      <c r="U2729" s="145">
        <v>2709</v>
      </c>
      <c r="V2729" s="145">
        <v>-6651042.5770945232</v>
      </c>
    </row>
    <row r="2730" spans="1:22" x14ac:dyDescent="0.35">
      <c r="A2730" s="70">
        <f t="shared" si="51"/>
        <v>2711</v>
      </c>
      <c r="B2730" s="145">
        <v>7342437.6228742748</v>
      </c>
      <c r="U2730" s="145">
        <v>2710</v>
      </c>
      <c r="V2730" s="145">
        <v>25661912.467670791</v>
      </c>
    </row>
    <row r="2731" spans="1:22" x14ac:dyDescent="0.35">
      <c r="A2731" s="70">
        <f t="shared" si="51"/>
        <v>2712</v>
      </c>
      <c r="B2731" s="145">
        <v>7342437.6228742748</v>
      </c>
      <c r="U2731" s="145">
        <v>2711</v>
      </c>
      <c r="V2731" s="145">
        <v>-28687581.907875828</v>
      </c>
    </row>
    <row r="2732" spans="1:22" x14ac:dyDescent="0.35">
      <c r="A2732" s="70">
        <f t="shared" si="51"/>
        <v>2713</v>
      </c>
      <c r="B2732" s="145">
        <v>7342437.6228742748</v>
      </c>
      <c r="U2732" s="145">
        <v>2712</v>
      </c>
      <c r="V2732" s="145">
        <v>20510186.167457677</v>
      </c>
    </row>
    <row r="2733" spans="1:22" x14ac:dyDescent="0.35">
      <c r="A2733" s="70">
        <f t="shared" si="51"/>
        <v>2714</v>
      </c>
      <c r="B2733" s="145">
        <v>7342437.6228742748</v>
      </c>
      <c r="U2733" s="145">
        <v>2713</v>
      </c>
      <c r="V2733" s="145">
        <v>-18334484.881806705</v>
      </c>
    </row>
    <row r="2734" spans="1:22" x14ac:dyDescent="0.35">
      <c r="A2734" s="70">
        <f t="shared" si="51"/>
        <v>2715</v>
      </c>
      <c r="B2734" s="145">
        <v>7342437.6228742748</v>
      </c>
      <c r="U2734" s="145">
        <v>2714</v>
      </c>
      <c r="V2734" s="145">
        <v>7810289.7832225934</v>
      </c>
    </row>
    <row r="2735" spans="1:22" x14ac:dyDescent="0.35">
      <c r="A2735" s="70">
        <f t="shared" si="51"/>
        <v>2716</v>
      </c>
      <c r="B2735" s="145">
        <v>7342437.6228742748</v>
      </c>
      <c r="U2735" s="145">
        <v>2715</v>
      </c>
      <c r="V2735" s="145">
        <v>6721014.2633485124</v>
      </c>
    </row>
    <row r="2736" spans="1:22" x14ac:dyDescent="0.35">
      <c r="A2736" s="70">
        <f t="shared" si="51"/>
        <v>2717</v>
      </c>
      <c r="B2736" s="145">
        <v>7342437.6228742748</v>
      </c>
      <c r="U2736" s="145">
        <v>2716</v>
      </c>
      <c r="V2736" s="145">
        <v>-8425782.9918793291</v>
      </c>
    </row>
    <row r="2737" spans="1:22" x14ac:dyDescent="0.35">
      <c r="A2737" s="70">
        <f t="shared" si="51"/>
        <v>2718</v>
      </c>
      <c r="B2737" s="145">
        <v>7342437.6228742748</v>
      </c>
      <c r="U2737" s="145">
        <v>2717</v>
      </c>
      <c r="V2737" s="145">
        <v>-561605.35130934417</v>
      </c>
    </row>
    <row r="2738" spans="1:22" x14ac:dyDescent="0.35">
      <c r="A2738" s="70">
        <f t="shared" si="51"/>
        <v>2719</v>
      </c>
      <c r="B2738" s="145">
        <v>7342437.6228742748</v>
      </c>
      <c r="U2738" s="145">
        <v>2718</v>
      </c>
      <c r="V2738" s="145">
        <v>31698198.542147487</v>
      </c>
    </row>
    <row r="2739" spans="1:22" x14ac:dyDescent="0.35">
      <c r="A2739" s="70">
        <f t="shared" si="51"/>
        <v>2720</v>
      </c>
      <c r="B2739" s="145">
        <v>7342437.6228742748</v>
      </c>
      <c r="U2739" s="145">
        <v>2719</v>
      </c>
      <c r="V2739" s="145">
        <v>414103.78648554906</v>
      </c>
    </row>
    <row r="2740" spans="1:22" x14ac:dyDescent="0.35">
      <c r="A2740" s="70">
        <f t="shared" si="51"/>
        <v>2721</v>
      </c>
      <c r="B2740" s="145">
        <v>7342437.6228742748</v>
      </c>
      <c r="U2740" s="145">
        <v>2720</v>
      </c>
      <c r="V2740" s="145">
        <v>21933928.319619089</v>
      </c>
    </row>
    <row r="2741" spans="1:22" x14ac:dyDescent="0.35">
      <c r="A2741" s="70">
        <f t="shared" si="51"/>
        <v>2722</v>
      </c>
      <c r="B2741" s="145">
        <v>7342437.6228742748</v>
      </c>
      <c r="U2741" s="145">
        <v>2721</v>
      </c>
      <c r="V2741" s="145">
        <v>14760709.13092567</v>
      </c>
    </row>
    <row r="2742" spans="1:22" x14ac:dyDescent="0.35">
      <c r="A2742" s="70">
        <f t="shared" si="51"/>
        <v>2723</v>
      </c>
      <c r="B2742" s="145">
        <v>7342437.6228742748</v>
      </c>
      <c r="U2742" s="145">
        <v>2722</v>
      </c>
      <c r="V2742" s="145">
        <v>9977999.0815757439</v>
      </c>
    </row>
    <row r="2743" spans="1:22" x14ac:dyDescent="0.35">
      <c r="A2743" s="70">
        <f t="shared" si="51"/>
        <v>2724</v>
      </c>
      <c r="B2743" s="145">
        <v>7342437.6228742748</v>
      </c>
      <c r="U2743" s="145">
        <v>2723</v>
      </c>
      <c r="V2743" s="145">
        <v>-15553759.573223941</v>
      </c>
    </row>
    <row r="2744" spans="1:22" x14ac:dyDescent="0.35">
      <c r="A2744" s="70">
        <f t="shared" si="51"/>
        <v>2725</v>
      </c>
      <c r="B2744" s="145">
        <v>7342437.6228742748</v>
      </c>
      <c r="U2744" s="145">
        <v>2724</v>
      </c>
      <c r="V2744" s="145">
        <v>-10637647.381727014</v>
      </c>
    </row>
    <row r="2745" spans="1:22" x14ac:dyDescent="0.35">
      <c r="A2745" s="70">
        <f t="shared" si="51"/>
        <v>2726</v>
      </c>
      <c r="B2745" s="145">
        <v>7342437.6228742748</v>
      </c>
      <c r="U2745" s="145">
        <v>2725</v>
      </c>
      <c r="V2745" s="145">
        <v>-9764027.040088173</v>
      </c>
    </row>
    <row r="2746" spans="1:22" x14ac:dyDescent="0.35">
      <c r="A2746" s="70">
        <f t="shared" si="51"/>
        <v>2727</v>
      </c>
      <c r="B2746" s="145">
        <v>7342437.6228742748</v>
      </c>
      <c r="U2746" s="145">
        <v>2726</v>
      </c>
      <c r="V2746" s="145">
        <v>7205884.4439066872</v>
      </c>
    </row>
    <row r="2747" spans="1:22" x14ac:dyDescent="0.35">
      <c r="A2747" s="70">
        <f t="shared" si="51"/>
        <v>2728</v>
      </c>
      <c r="B2747" s="145">
        <v>7342437.6228742748</v>
      </c>
      <c r="U2747" s="145">
        <v>2727</v>
      </c>
      <c r="V2747" s="145">
        <v>-16590912.543796785</v>
      </c>
    </row>
    <row r="2748" spans="1:22" x14ac:dyDescent="0.35">
      <c r="A2748" s="70">
        <f t="shared" si="51"/>
        <v>2729</v>
      </c>
      <c r="B2748" s="145">
        <v>7342437.6228742748</v>
      </c>
      <c r="U2748" s="145">
        <v>2728</v>
      </c>
      <c r="V2748" s="145">
        <v>183638.33119244874</v>
      </c>
    </row>
    <row r="2749" spans="1:22" x14ac:dyDescent="0.35">
      <c r="A2749" s="70">
        <f t="shared" si="51"/>
        <v>2730</v>
      </c>
      <c r="B2749" s="145">
        <v>7342437.6228742748</v>
      </c>
      <c r="U2749" s="145">
        <v>2729</v>
      </c>
      <c r="V2749" s="145">
        <v>-15699685.899843508</v>
      </c>
    </row>
    <row r="2750" spans="1:22" x14ac:dyDescent="0.35">
      <c r="A2750" s="70">
        <f t="shared" si="51"/>
        <v>2731</v>
      </c>
      <c r="B2750" s="145">
        <v>7342437.6228742748</v>
      </c>
      <c r="U2750" s="145">
        <v>2730</v>
      </c>
      <c r="V2750" s="145">
        <v>1857383.3834529631</v>
      </c>
    </row>
    <row r="2751" spans="1:22" x14ac:dyDescent="0.35">
      <c r="A2751" s="70">
        <f t="shared" si="51"/>
        <v>2732</v>
      </c>
      <c r="B2751" s="145">
        <v>7342437.6228742748</v>
      </c>
      <c r="U2751" s="145">
        <v>2731</v>
      </c>
      <c r="V2751" s="145">
        <v>-10790348.841622762</v>
      </c>
    </row>
    <row r="2752" spans="1:22" x14ac:dyDescent="0.35">
      <c r="A2752" s="70">
        <f t="shared" si="51"/>
        <v>2733</v>
      </c>
      <c r="B2752" s="145">
        <v>7342437.6228742748</v>
      </c>
      <c r="U2752" s="145">
        <v>2732</v>
      </c>
      <c r="V2752" s="145">
        <v>5992948.5140699893</v>
      </c>
    </row>
    <row r="2753" spans="1:22" x14ac:dyDescent="0.35">
      <c r="A2753" s="70">
        <f t="shared" si="51"/>
        <v>2734</v>
      </c>
      <c r="B2753" s="145">
        <v>7342437.6228742748</v>
      </c>
      <c r="U2753" s="145">
        <v>2733</v>
      </c>
      <c r="V2753" s="145">
        <v>-23443344.582328089</v>
      </c>
    </row>
    <row r="2754" spans="1:22" x14ac:dyDescent="0.35">
      <c r="A2754" s="70">
        <f t="shared" si="51"/>
        <v>2735</v>
      </c>
      <c r="B2754" s="145">
        <v>7342437.6228742748</v>
      </c>
      <c r="U2754" s="145">
        <v>2734</v>
      </c>
      <c r="V2754" s="145">
        <v>-629678.99513132498</v>
      </c>
    </row>
    <row r="2755" spans="1:22" x14ac:dyDescent="0.35">
      <c r="A2755" s="70">
        <f t="shared" si="51"/>
        <v>2736</v>
      </c>
      <c r="B2755" s="145">
        <v>7342437.6228742748</v>
      </c>
      <c r="U2755" s="145">
        <v>2735</v>
      </c>
      <c r="V2755" s="145">
        <v>-11732034.415542275</v>
      </c>
    </row>
    <row r="2756" spans="1:22" x14ac:dyDescent="0.35">
      <c r="A2756" s="70">
        <f t="shared" si="51"/>
        <v>2737</v>
      </c>
      <c r="B2756" s="145">
        <v>7342437.6228742748</v>
      </c>
      <c r="U2756" s="145">
        <v>2736</v>
      </c>
      <c r="V2756" s="145">
        <v>11434234.492404323</v>
      </c>
    </row>
    <row r="2757" spans="1:22" x14ac:dyDescent="0.35">
      <c r="A2757" s="70">
        <f t="shared" si="51"/>
        <v>2738</v>
      </c>
      <c r="B2757" s="145">
        <v>7342437.6228742748</v>
      </c>
      <c r="U2757" s="145">
        <v>2737</v>
      </c>
      <c r="V2757" s="145">
        <v>-21846151.911132649</v>
      </c>
    </row>
    <row r="2758" spans="1:22" x14ac:dyDescent="0.35">
      <c r="A2758" s="70">
        <f t="shared" si="51"/>
        <v>2739</v>
      </c>
      <c r="B2758" s="145">
        <v>7342437.6228742748</v>
      </c>
      <c r="U2758" s="145">
        <v>2738</v>
      </c>
      <c r="V2758" s="145">
        <v>8802281.358222127</v>
      </c>
    </row>
    <row r="2759" spans="1:22" x14ac:dyDescent="0.35">
      <c r="A2759" s="70">
        <f t="shared" si="51"/>
        <v>2740</v>
      </c>
      <c r="B2759" s="145">
        <v>7342437.6228742748</v>
      </c>
      <c r="U2759" s="145">
        <v>2739</v>
      </c>
      <c r="V2759" s="145">
        <v>-3899797.6449259967</v>
      </c>
    </row>
    <row r="2760" spans="1:22" x14ac:dyDescent="0.35">
      <c r="A2760" s="70">
        <f t="shared" si="51"/>
        <v>2741</v>
      </c>
      <c r="B2760" s="145">
        <v>7342437.6228742748</v>
      </c>
      <c r="U2760" s="145">
        <v>2740</v>
      </c>
      <c r="V2760" s="145">
        <v>-8524599.3069841266</v>
      </c>
    </row>
    <row r="2761" spans="1:22" x14ac:dyDescent="0.35">
      <c r="A2761" s="70">
        <f t="shared" si="51"/>
        <v>2742</v>
      </c>
      <c r="B2761" s="145">
        <v>7342437.6228742748</v>
      </c>
      <c r="U2761" s="145">
        <v>2741</v>
      </c>
      <c r="V2761" s="145">
        <v>2519808.9811590984</v>
      </c>
    </row>
    <row r="2762" spans="1:22" x14ac:dyDescent="0.35">
      <c r="A2762" s="70">
        <f t="shared" si="51"/>
        <v>2743</v>
      </c>
      <c r="B2762" s="145">
        <v>7342437.6228742748</v>
      </c>
      <c r="U2762" s="145">
        <v>2742</v>
      </c>
      <c r="V2762" s="145">
        <v>4141666.9936318211</v>
      </c>
    </row>
    <row r="2763" spans="1:22" x14ac:dyDescent="0.35">
      <c r="A2763" s="70">
        <f t="shared" si="51"/>
        <v>2744</v>
      </c>
      <c r="B2763" s="145">
        <v>7342437.6228742748</v>
      </c>
      <c r="U2763" s="145">
        <v>2743</v>
      </c>
      <c r="V2763" s="145">
        <v>527118.78268670663</v>
      </c>
    </row>
    <row r="2764" spans="1:22" x14ac:dyDescent="0.35">
      <c r="A2764" s="70">
        <f t="shared" si="51"/>
        <v>2745</v>
      </c>
      <c r="B2764" s="145">
        <v>7342437.6228742748</v>
      </c>
      <c r="U2764" s="145">
        <v>2744</v>
      </c>
      <c r="V2764" s="145">
        <v>8893545.885854505</v>
      </c>
    </row>
    <row r="2765" spans="1:22" x14ac:dyDescent="0.35">
      <c r="A2765" s="70">
        <f t="shared" si="51"/>
        <v>2746</v>
      </c>
      <c r="B2765" s="145">
        <v>7342437.6228742748</v>
      </c>
      <c r="U2765" s="145">
        <v>2745</v>
      </c>
      <c r="V2765" s="145">
        <v>-3269933.1496651135</v>
      </c>
    </row>
    <row r="2766" spans="1:22" x14ac:dyDescent="0.35">
      <c r="A2766" s="70">
        <f t="shared" si="51"/>
        <v>2747</v>
      </c>
      <c r="B2766" s="145">
        <v>7342437.6228742748</v>
      </c>
      <c r="U2766" s="145">
        <v>2746</v>
      </c>
      <c r="V2766" s="145">
        <v>8209122.1628075615</v>
      </c>
    </row>
    <row r="2767" spans="1:22" x14ac:dyDescent="0.35">
      <c r="A2767" s="70">
        <f t="shared" si="51"/>
        <v>2748</v>
      </c>
      <c r="B2767" s="145">
        <v>7342437.6228742748</v>
      </c>
      <c r="U2767" s="145">
        <v>2747</v>
      </c>
      <c r="V2767" s="145">
        <v>-26657719.081442874</v>
      </c>
    </row>
    <row r="2768" spans="1:22" x14ac:dyDescent="0.35">
      <c r="A2768" s="70">
        <f t="shared" si="51"/>
        <v>2749</v>
      </c>
      <c r="B2768" s="145">
        <v>7342437.6228742748</v>
      </c>
      <c r="U2768" s="145">
        <v>2748</v>
      </c>
      <c r="V2768" s="145">
        <v>16362611.253880642</v>
      </c>
    </row>
    <row r="2769" spans="1:22" x14ac:dyDescent="0.35">
      <c r="A2769" s="70">
        <f t="shared" si="51"/>
        <v>2750</v>
      </c>
      <c r="B2769" s="145">
        <v>7342437.6228742748</v>
      </c>
      <c r="U2769" s="145">
        <v>2749</v>
      </c>
      <c r="V2769" s="145">
        <v>-3303012.7011201754</v>
      </c>
    </row>
    <row r="2770" spans="1:22" x14ac:dyDescent="0.35">
      <c r="A2770" s="70">
        <f t="shared" si="51"/>
        <v>2751</v>
      </c>
      <c r="B2770" s="145">
        <v>7342437.6228742748</v>
      </c>
      <c r="U2770" s="145">
        <v>2750</v>
      </c>
      <c r="V2770" s="145">
        <v>-14675515.924505789</v>
      </c>
    </row>
    <row r="2771" spans="1:22" x14ac:dyDescent="0.35">
      <c r="A2771" s="70">
        <f t="shared" si="51"/>
        <v>2752</v>
      </c>
      <c r="B2771" s="145">
        <v>7342437.6228742748</v>
      </c>
      <c r="U2771" s="145">
        <v>2751</v>
      </c>
      <c r="V2771" s="145">
        <v>-18094775.827268507</v>
      </c>
    </row>
    <row r="2772" spans="1:22" x14ac:dyDescent="0.35">
      <c r="A2772" s="70">
        <f t="shared" si="51"/>
        <v>2753</v>
      </c>
      <c r="B2772" s="145">
        <v>7342437.6228742748</v>
      </c>
      <c r="U2772" s="145">
        <v>2752</v>
      </c>
      <c r="V2772" s="145">
        <v>-13457854.129641119</v>
      </c>
    </row>
    <row r="2773" spans="1:22" x14ac:dyDescent="0.35">
      <c r="A2773" s="70">
        <f t="shared" si="51"/>
        <v>2754</v>
      </c>
      <c r="B2773" s="145">
        <v>7342437.6228742748</v>
      </c>
      <c r="U2773" s="145">
        <v>2753</v>
      </c>
      <c r="V2773" s="145">
        <v>-3458533.1840722505</v>
      </c>
    </row>
    <row r="2774" spans="1:22" x14ac:dyDescent="0.35">
      <c r="A2774" s="70">
        <f t="shared" ref="A2774:A2837" si="52">A2773+1</f>
        <v>2755</v>
      </c>
      <c r="B2774" s="145">
        <v>7342437.6228742748</v>
      </c>
      <c r="U2774" s="145">
        <v>2754</v>
      </c>
      <c r="V2774" s="145">
        <v>-8344287.2973548453</v>
      </c>
    </row>
    <row r="2775" spans="1:22" x14ac:dyDescent="0.35">
      <c r="A2775" s="70">
        <f t="shared" si="52"/>
        <v>2756</v>
      </c>
      <c r="B2775" s="145">
        <v>7342437.6228742748</v>
      </c>
      <c r="U2775" s="145">
        <v>2755</v>
      </c>
      <c r="V2775" s="145">
        <v>-6766985.4461523481</v>
      </c>
    </row>
    <row r="2776" spans="1:22" x14ac:dyDescent="0.35">
      <c r="A2776" s="70">
        <f t="shared" si="52"/>
        <v>2757</v>
      </c>
      <c r="B2776" s="145">
        <v>7342437.6228742748</v>
      </c>
      <c r="U2776" s="145">
        <v>2756</v>
      </c>
      <c r="V2776" s="145">
        <v>-20255165.822356798</v>
      </c>
    </row>
    <row r="2777" spans="1:22" x14ac:dyDescent="0.35">
      <c r="A2777" s="70">
        <f t="shared" si="52"/>
        <v>2758</v>
      </c>
      <c r="B2777" s="145">
        <v>7342437.6228742748</v>
      </c>
      <c r="U2777" s="145">
        <v>2757</v>
      </c>
      <c r="V2777" s="145">
        <v>24908050.299597397</v>
      </c>
    </row>
    <row r="2778" spans="1:22" x14ac:dyDescent="0.35">
      <c r="A2778" s="70">
        <f t="shared" si="52"/>
        <v>2759</v>
      </c>
      <c r="B2778" s="145">
        <v>7342437.6228742748</v>
      </c>
      <c r="U2778" s="145">
        <v>2758</v>
      </c>
      <c r="V2778" s="145">
        <v>2313798.3380306959</v>
      </c>
    </row>
    <row r="2779" spans="1:22" x14ac:dyDescent="0.35">
      <c r="A2779" s="70">
        <f t="shared" si="52"/>
        <v>2760</v>
      </c>
      <c r="B2779" s="145">
        <v>7342437.6228742748</v>
      </c>
      <c r="U2779" s="145">
        <v>2759</v>
      </c>
      <c r="V2779" s="145">
        <v>-11139485.705379834</v>
      </c>
    </row>
    <row r="2780" spans="1:22" x14ac:dyDescent="0.35">
      <c r="A2780" s="70">
        <f t="shared" si="52"/>
        <v>2761</v>
      </c>
      <c r="B2780" s="145">
        <v>7342437.6228742748</v>
      </c>
      <c r="U2780" s="145">
        <v>2760</v>
      </c>
      <c r="V2780" s="145">
        <v>8641991.996035073</v>
      </c>
    </row>
    <row r="2781" spans="1:22" x14ac:dyDescent="0.35">
      <c r="A2781" s="70">
        <f t="shared" si="52"/>
        <v>2762</v>
      </c>
      <c r="B2781" s="145">
        <v>7342437.6228742748</v>
      </c>
      <c r="U2781" s="145">
        <v>2761</v>
      </c>
      <c r="V2781" s="145">
        <v>24844097.997919954</v>
      </c>
    </row>
    <row r="2782" spans="1:22" x14ac:dyDescent="0.35">
      <c r="A2782" s="70">
        <f t="shared" si="52"/>
        <v>2763</v>
      </c>
      <c r="B2782" s="145">
        <v>7342437.6228742748</v>
      </c>
      <c r="U2782" s="145">
        <v>2762</v>
      </c>
      <c r="V2782" s="145">
        <v>-15812242.823490983</v>
      </c>
    </row>
    <row r="2783" spans="1:22" x14ac:dyDescent="0.35">
      <c r="A2783" s="70">
        <f t="shared" si="52"/>
        <v>2764</v>
      </c>
      <c r="B2783" s="145">
        <v>7342437.6228742748</v>
      </c>
      <c r="U2783" s="145">
        <v>2763</v>
      </c>
      <c r="V2783" s="145">
        <v>-13781352.164671984</v>
      </c>
    </row>
    <row r="2784" spans="1:22" x14ac:dyDescent="0.35">
      <c r="A2784" s="70">
        <f t="shared" si="52"/>
        <v>2765</v>
      </c>
      <c r="B2784" s="145">
        <v>7342437.6228742748</v>
      </c>
      <c r="U2784" s="145">
        <v>2764</v>
      </c>
      <c r="V2784" s="145">
        <v>16351922.645006511</v>
      </c>
    </row>
    <row r="2785" spans="1:22" x14ac:dyDescent="0.35">
      <c r="A2785" s="70">
        <f t="shared" si="52"/>
        <v>2766</v>
      </c>
      <c r="B2785" s="145">
        <v>7342437.6228742748</v>
      </c>
      <c r="U2785" s="145">
        <v>2765</v>
      </c>
      <c r="V2785" s="145">
        <v>1585339.4476866685</v>
      </c>
    </row>
    <row r="2786" spans="1:22" x14ac:dyDescent="0.35">
      <c r="A2786" s="70">
        <f t="shared" si="52"/>
        <v>2767</v>
      </c>
      <c r="B2786" s="145">
        <v>7342437.6228742748</v>
      </c>
      <c r="U2786" s="145">
        <v>2766</v>
      </c>
      <c r="V2786" s="145">
        <v>8958336.0709936433</v>
      </c>
    </row>
    <row r="2787" spans="1:22" x14ac:dyDescent="0.35">
      <c r="A2787" s="70">
        <f t="shared" si="52"/>
        <v>2768</v>
      </c>
      <c r="B2787" s="145">
        <v>7342437.6228742748</v>
      </c>
      <c r="U2787" s="145">
        <v>2767</v>
      </c>
      <c r="V2787" s="145">
        <v>-168552.5209466666</v>
      </c>
    </row>
    <row r="2788" spans="1:22" x14ac:dyDescent="0.35">
      <c r="A2788" s="70">
        <f t="shared" si="52"/>
        <v>2769</v>
      </c>
      <c r="B2788" s="145">
        <v>7342437.6228742748</v>
      </c>
      <c r="U2788" s="145">
        <v>2768</v>
      </c>
      <c r="V2788" s="145">
        <v>6035502.9072064608</v>
      </c>
    </row>
    <row r="2789" spans="1:22" x14ac:dyDescent="0.35">
      <c r="A2789" s="70">
        <f t="shared" si="52"/>
        <v>2770</v>
      </c>
      <c r="B2789" s="145">
        <v>7342437.6228742748</v>
      </c>
      <c r="U2789" s="145">
        <v>2769</v>
      </c>
      <c r="V2789" s="145">
        <v>2447446.5041109025</v>
      </c>
    </row>
    <row r="2790" spans="1:22" x14ac:dyDescent="0.35">
      <c r="A2790" s="70">
        <f t="shared" si="52"/>
        <v>2771</v>
      </c>
      <c r="B2790" s="145">
        <v>7342437.6228742748</v>
      </c>
      <c r="U2790" s="145">
        <v>2770</v>
      </c>
      <c r="V2790" s="145">
        <v>-5606476.9038843848</v>
      </c>
    </row>
    <row r="2791" spans="1:22" x14ac:dyDescent="0.35">
      <c r="A2791" s="70">
        <f t="shared" si="52"/>
        <v>2772</v>
      </c>
      <c r="B2791" s="145">
        <v>7342437.6228742748</v>
      </c>
      <c r="U2791" s="145">
        <v>2771</v>
      </c>
      <c r="V2791" s="145">
        <v>-5915431.5774387605</v>
      </c>
    </row>
    <row r="2792" spans="1:22" x14ac:dyDescent="0.35">
      <c r="A2792" s="70">
        <f t="shared" si="52"/>
        <v>2773</v>
      </c>
      <c r="B2792" s="145">
        <v>7342437.6228742748</v>
      </c>
      <c r="U2792" s="145">
        <v>2772</v>
      </c>
      <c r="V2792" s="145">
        <v>17775052.850279476</v>
      </c>
    </row>
    <row r="2793" spans="1:22" x14ac:dyDescent="0.35">
      <c r="A2793" s="70">
        <f t="shared" si="52"/>
        <v>2774</v>
      </c>
      <c r="B2793" s="145">
        <v>7342437.6228742748</v>
      </c>
      <c r="U2793" s="145">
        <v>2773</v>
      </c>
      <c r="V2793" s="145">
        <v>-4238519.7500587571</v>
      </c>
    </row>
    <row r="2794" spans="1:22" x14ac:dyDescent="0.35">
      <c r="A2794" s="70">
        <f t="shared" si="52"/>
        <v>2775</v>
      </c>
      <c r="B2794" s="145">
        <v>7342437.6228742748</v>
      </c>
      <c r="U2794" s="145">
        <v>2774</v>
      </c>
      <c r="V2794" s="145">
        <v>-11444317.890319981</v>
      </c>
    </row>
    <row r="2795" spans="1:22" x14ac:dyDescent="0.35">
      <c r="A2795" s="70">
        <f t="shared" si="52"/>
        <v>2776</v>
      </c>
      <c r="B2795" s="145">
        <v>7342437.6228742748</v>
      </c>
      <c r="U2795" s="145">
        <v>2775</v>
      </c>
      <c r="V2795" s="145">
        <v>30678578.52870078</v>
      </c>
    </row>
    <row r="2796" spans="1:22" x14ac:dyDescent="0.35">
      <c r="A2796" s="70">
        <f t="shared" si="52"/>
        <v>2777</v>
      </c>
      <c r="B2796" s="145">
        <v>7342437.6228742748</v>
      </c>
      <c r="U2796" s="145">
        <v>2776</v>
      </c>
      <c r="V2796" s="145">
        <v>-6737943.431744827</v>
      </c>
    </row>
    <row r="2797" spans="1:22" x14ac:dyDescent="0.35">
      <c r="A2797" s="70">
        <f t="shared" si="52"/>
        <v>2778</v>
      </c>
      <c r="B2797" s="145">
        <v>7342437.6228742748</v>
      </c>
      <c r="U2797" s="145">
        <v>2777</v>
      </c>
      <c r="V2797" s="145">
        <v>712752.09085683152</v>
      </c>
    </row>
    <row r="2798" spans="1:22" x14ac:dyDescent="0.35">
      <c r="A2798" s="70">
        <f t="shared" si="52"/>
        <v>2779</v>
      </c>
      <c r="B2798" s="145">
        <v>7342437.6228742748</v>
      </c>
      <c r="U2798" s="145">
        <v>2778</v>
      </c>
      <c r="V2798" s="145">
        <v>12889563.378333103</v>
      </c>
    </row>
    <row r="2799" spans="1:22" x14ac:dyDescent="0.35">
      <c r="A2799" s="70">
        <f t="shared" si="52"/>
        <v>2780</v>
      </c>
      <c r="B2799" s="145">
        <v>7342437.6228742748</v>
      </c>
      <c r="U2799" s="145">
        <v>2779</v>
      </c>
      <c r="V2799" s="145">
        <v>-10545565.026110705</v>
      </c>
    </row>
    <row r="2800" spans="1:22" x14ac:dyDescent="0.35">
      <c r="A2800" s="70">
        <f t="shared" si="52"/>
        <v>2781</v>
      </c>
      <c r="B2800" s="145">
        <v>7342437.6228742748</v>
      </c>
      <c r="U2800" s="145">
        <v>2780</v>
      </c>
      <c r="V2800" s="145">
        <v>-418267.40599604696</v>
      </c>
    </row>
    <row r="2801" spans="1:22" x14ac:dyDescent="0.35">
      <c r="A2801" s="70">
        <f t="shared" si="52"/>
        <v>2782</v>
      </c>
      <c r="B2801" s="145">
        <v>7342437.6228742748</v>
      </c>
      <c r="U2801" s="145">
        <v>2781</v>
      </c>
      <c r="V2801" s="145">
        <v>12377153.18378032</v>
      </c>
    </row>
    <row r="2802" spans="1:22" x14ac:dyDescent="0.35">
      <c r="A2802" s="70">
        <f t="shared" si="52"/>
        <v>2783</v>
      </c>
      <c r="B2802" s="145">
        <v>7342437.6228742748</v>
      </c>
      <c r="U2802" s="145">
        <v>2782</v>
      </c>
      <c r="V2802" s="145">
        <v>-20170658.822300736</v>
      </c>
    </row>
    <row r="2803" spans="1:22" x14ac:dyDescent="0.35">
      <c r="A2803" s="70">
        <f t="shared" si="52"/>
        <v>2784</v>
      </c>
      <c r="B2803" s="145">
        <v>7342437.6228742748</v>
      </c>
      <c r="U2803" s="145">
        <v>2783</v>
      </c>
      <c r="V2803" s="145">
        <v>8247769.8915462941</v>
      </c>
    </row>
    <row r="2804" spans="1:22" x14ac:dyDescent="0.35">
      <c r="A2804" s="70">
        <f t="shared" si="52"/>
        <v>2785</v>
      </c>
      <c r="B2804" s="145">
        <v>7342437.6228742748</v>
      </c>
      <c r="U2804" s="145">
        <v>2784</v>
      </c>
      <c r="V2804" s="145">
        <v>10317717.741715372</v>
      </c>
    </row>
    <row r="2805" spans="1:22" x14ac:dyDescent="0.35">
      <c r="A2805" s="70">
        <f t="shared" si="52"/>
        <v>2786</v>
      </c>
      <c r="B2805" s="145">
        <v>7342437.6228742748</v>
      </c>
      <c r="U2805" s="145">
        <v>2785</v>
      </c>
      <c r="V2805" s="145">
        <v>-11836410.59652788</v>
      </c>
    </row>
    <row r="2806" spans="1:22" x14ac:dyDescent="0.35">
      <c r="A2806" s="70">
        <f t="shared" si="52"/>
        <v>2787</v>
      </c>
      <c r="B2806" s="145">
        <v>7342437.6228742748</v>
      </c>
      <c r="U2806" s="145">
        <v>2786</v>
      </c>
      <c r="V2806" s="145">
        <v>-3374368.6697794665</v>
      </c>
    </row>
    <row r="2807" spans="1:22" x14ac:dyDescent="0.35">
      <c r="A2807" s="70">
        <f t="shared" si="52"/>
        <v>2788</v>
      </c>
      <c r="B2807" s="145">
        <v>7342437.6228742748</v>
      </c>
      <c r="U2807" s="145">
        <v>2787</v>
      </c>
      <c r="V2807" s="145">
        <v>-4995039.3238112815</v>
      </c>
    </row>
    <row r="2808" spans="1:22" x14ac:dyDescent="0.35">
      <c r="A2808" s="70">
        <f t="shared" si="52"/>
        <v>2789</v>
      </c>
      <c r="B2808" s="145">
        <v>7342437.6228742748</v>
      </c>
      <c r="U2808" s="145">
        <v>2788</v>
      </c>
      <c r="V2808" s="145">
        <v>-15018968.170483578</v>
      </c>
    </row>
    <row r="2809" spans="1:22" x14ac:dyDescent="0.35">
      <c r="A2809" s="70">
        <f t="shared" si="52"/>
        <v>2790</v>
      </c>
      <c r="B2809" s="145">
        <v>7342437.6228742748</v>
      </c>
      <c r="U2809" s="145">
        <v>2789</v>
      </c>
      <c r="V2809" s="145">
        <v>-9780423.2548840679</v>
      </c>
    </row>
    <row r="2810" spans="1:22" x14ac:dyDescent="0.35">
      <c r="A2810" s="70">
        <f t="shared" si="52"/>
        <v>2791</v>
      </c>
      <c r="B2810" s="145">
        <v>7342437.6228742748</v>
      </c>
      <c r="U2810" s="145">
        <v>2790</v>
      </c>
      <c r="V2810" s="145">
        <v>-26388632.564411052</v>
      </c>
    </row>
    <row r="2811" spans="1:22" x14ac:dyDescent="0.35">
      <c r="A2811" s="70">
        <f t="shared" si="52"/>
        <v>2792</v>
      </c>
      <c r="B2811" s="145">
        <v>7342437.6228742748</v>
      </c>
      <c r="U2811" s="145">
        <v>2791</v>
      </c>
      <c r="V2811" s="145">
        <v>15393399.345395848</v>
      </c>
    </row>
    <row r="2812" spans="1:22" x14ac:dyDescent="0.35">
      <c r="A2812" s="70">
        <f t="shared" si="52"/>
        <v>2793</v>
      </c>
      <c r="B2812" s="145">
        <v>7342437.6228742748</v>
      </c>
      <c r="U2812" s="145">
        <v>2792</v>
      </c>
      <c r="V2812" s="145">
        <v>-3857126.3873478007</v>
      </c>
    </row>
    <row r="2813" spans="1:22" x14ac:dyDescent="0.35">
      <c r="A2813" s="70">
        <f t="shared" si="52"/>
        <v>2794</v>
      </c>
      <c r="B2813" s="145">
        <v>7342437.6228742748</v>
      </c>
      <c r="U2813" s="145">
        <v>2793</v>
      </c>
      <c r="V2813" s="145">
        <v>-7217219.8917839769</v>
      </c>
    </row>
    <row r="2814" spans="1:22" x14ac:dyDescent="0.35">
      <c r="A2814" s="70">
        <f t="shared" si="52"/>
        <v>2795</v>
      </c>
      <c r="B2814" s="145">
        <v>7342437.6228742748</v>
      </c>
      <c r="U2814" s="145">
        <v>2794</v>
      </c>
      <c r="V2814" s="145">
        <v>27348180.929942008</v>
      </c>
    </row>
    <row r="2815" spans="1:22" x14ac:dyDescent="0.35">
      <c r="A2815" s="70">
        <f t="shared" si="52"/>
        <v>2796</v>
      </c>
      <c r="B2815" s="145">
        <v>7342437.6228742748</v>
      </c>
      <c r="U2815" s="145">
        <v>2795</v>
      </c>
      <c r="V2815" s="145">
        <v>19182235.63005415</v>
      </c>
    </row>
    <row r="2816" spans="1:22" x14ac:dyDescent="0.35">
      <c r="A2816" s="70">
        <f t="shared" si="52"/>
        <v>2797</v>
      </c>
      <c r="B2816" s="145">
        <v>7342437.6228742748</v>
      </c>
      <c r="U2816" s="145">
        <v>2796</v>
      </c>
      <c r="V2816" s="145">
        <v>1993096.0621124618</v>
      </c>
    </row>
    <row r="2817" spans="1:22" x14ac:dyDescent="0.35">
      <c r="A2817" s="70">
        <f t="shared" si="52"/>
        <v>2798</v>
      </c>
      <c r="B2817" s="145">
        <v>7342437.6228742748</v>
      </c>
      <c r="U2817" s="145">
        <v>2797</v>
      </c>
      <c r="V2817" s="145">
        <v>-5666833.0550670624</v>
      </c>
    </row>
    <row r="2818" spans="1:22" x14ac:dyDescent="0.35">
      <c r="A2818" s="70">
        <f t="shared" si="52"/>
        <v>2799</v>
      </c>
      <c r="B2818" s="145">
        <v>7342437.6228742748</v>
      </c>
      <c r="U2818" s="145">
        <v>2798</v>
      </c>
      <c r="V2818" s="145">
        <v>-17880002.796654653</v>
      </c>
    </row>
    <row r="2819" spans="1:22" x14ac:dyDescent="0.35">
      <c r="A2819" s="70">
        <f t="shared" si="52"/>
        <v>2800</v>
      </c>
      <c r="B2819" s="145">
        <v>7342437.6228742748</v>
      </c>
      <c r="U2819" s="145">
        <v>2799</v>
      </c>
      <c r="V2819" s="145">
        <v>-29113393.843305208</v>
      </c>
    </row>
    <row r="2820" spans="1:22" x14ac:dyDescent="0.35">
      <c r="A2820" s="70">
        <f t="shared" si="52"/>
        <v>2801</v>
      </c>
      <c r="B2820" s="145">
        <v>7342437.6228742748</v>
      </c>
      <c r="U2820" s="145">
        <v>2800</v>
      </c>
      <c r="V2820" s="145">
        <v>-10285811.414505379</v>
      </c>
    </row>
    <row r="2821" spans="1:22" x14ac:dyDescent="0.35">
      <c r="A2821" s="70">
        <f t="shared" si="52"/>
        <v>2802</v>
      </c>
      <c r="B2821" s="145">
        <v>7342437.6228742748</v>
      </c>
      <c r="U2821" s="145">
        <v>2801</v>
      </c>
      <c r="V2821" s="145">
        <v>-7496539.6794170905</v>
      </c>
    </row>
    <row r="2822" spans="1:22" x14ac:dyDescent="0.35">
      <c r="A2822" s="70">
        <f t="shared" si="52"/>
        <v>2803</v>
      </c>
      <c r="B2822" s="145">
        <v>7342437.6228742748</v>
      </c>
      <c r="U2822" s="145">
        <v>2802</v>
      </c>
      <c r="V2822" s="145">
        <v>1022425.6534048058</v>
      </c>
    </row>
    <row r="2823" spans="1:22" x14ac:dyDescent="0.35">
      <c r="A2823" s="70">
        <f t="shared" si="52"/>
        <v>2804</v>
      </c>
      <c r="B2823" s="145">
        <v>7342437.6228742748</v>
      </c>
      <c r="U2823" s="145">
        <v>2803</v>
      </c>
      <c r="V2823" s="145">
        <v>-3592236.8008859269</v>
      </c>
    </row>
    <row r="2824" spans="1:22" x14ac:dyDescent="0.35">
      <c r="A2824" s="70">
        <f t="shared" si="52"/>
        <v>2805</v>
      </c>
      <c r="B2824" s="145">
        <v>7342437.6228742748</v>
      </c>
      <c r="U2824" s="145">
        <v>2804</v>
      </c>
      <c r="V2824" s="145">
        <v>2295496.2752208263</v>
      </c>
    </row>
    <row r="2825" spans="1:22" x14ac:dyDescent="0.35">
      <c r="A2825" s="70">
        <f t="shared" si="52"/>
        <v>2806</v>
      </c>
      <c r="B2825" s="145">
        <v>7342437.6228742748</v>
      </c>
      <c r="U2825" s="145">
        <v>2805</v>
      </c>
      <c r="V2825" s="145">
        <v>1790966.0509989783</v>
      </c>
    </row>
    <row r="2826" spans="1:22" x14ac:dyDescent="0.35">
      <c r="A2826" s="70">
        <f t="shared" si="52"/>
        <v>2807</v>
      </c>
      <c r="B2826" s="145">
        <v>7342437.6228742748</v>
      </c>
      <c r="U2826" s="145">
        <v>2806</v>
      </c>
      <c r="V2826" s="145">
        <v>-3695249.2100242898</v>
      </c>
    </row>
    <row r="2827" spans="1:22" x14ac:dyDescent="0.35">
      <c r="A2827" s="70">
        <f t="shared" si="52"/>
        <v>2808</v>
      </c>
      <c r="B2827" s="145">
        <v>7342437.6228742748</v>
      </c>
      <c r="U2827" s="145">
        <v>2807</v>
      </c>
      <c r="V2827" s="145">
        <v>-22908240.435905404</v>
      </c>
    </row>
    <row r="2828" spans="1:22" x14ac:dyDescent="0.35">
      <c r="A2828" s="70">
        <f t="shared" si="52"/>
        <v>2809</v>
      </c>
      <c r="B2828" s="145">
        <v>7342437.6228742748</v>
      </c>
      <c r="U2828" s="145">
        <v>2808</v>
      </c>
      <c r="V2828" s="145">
        <v>-6392103.4445714373</v>
      </c>
    </row>
    <row r="2829" spans="1:22" x14ac:dyDescent="0.35">
      <c r="A2829" s="70">
        <f t="shared" si="52"/>
        <v>2810</v>
      </c>
      <c r="B2829" s="145">
        <v>7342437.6228742748</v>
      </c>
      <c r="U2829" s="145">
        <v>2809</v>
      </c>
      <c r="V2829" s="145">
        <v>-12268948.846237261</v>
      </c>
    </row>
    <row r="2830" spans="1:22" x14ac:dyDescent="0.35">
      <c r="A2830" s="70">
        <f t="shared" si="52"/>
        <v>2811</v>
      </c>
      <c r="B2830" s="145">
        <v>7342437.6228742748</v>
      </c>
      <c r="U2830" s="145">
        <v>2810</v>
      </c>
      <c r="V2830" s="145">
        <v>12723530.341515619</v>
      </c>
    </row>
    <row r="2831" spans="1:22" x14ac:dyDescent="0.35">
      <c r="A2831" s="70">
        <f t="shared" si="52"/>
        <v>2812</v>
      </c>
      <c r="B2831" s="145">
        <v>7342437.6228742748</v>
      </c>
      <c r="U2831" s="145">
        <v>2811</v>
      </c>
      <c r="V2831" s="145">
        <v>24893863.054438245</v>
      </c>
    </row>
    <row r="2832" spans="1:22" x14ac:dyDescent="0.35">
      <c r="A2832" s="70">
        <f t="shared" si="52"/>
        <v>2813</v>
      </c>
      <c r="B2832" s="145">
        <v>7342437.6228742748</v>
      </c>
      <c r="U2832" s="145">
        <v>2812</v>
      </c>
      <c r="V2832" s="145">
        <v>-3117419.4092008658</v>
      </c>
    </row>
    <row r="2833" spans="1:22" x14ac:dyDescent="0.35">
      <c r="A2833" s="70">
        <f t="shared" si="52"/>
        <v>2814</v>
      </c>
      <c r="B2833" s="145">
        <v>7342437.6228742748</v>
      </c>
      <c r="U2833" s="145">
        <v>2813</v>
      </c>
      <c r="V2833" s="145">
        <v>-12980624.037132004</v>
      </c>
    </row>
    <row r="2834" spans="1:22" x14ac:dyDescent="0.35">
      <c r="A2834" s="70">
        <f t="shared" si="52"/>
        <v>2815</v>
      </c>
      <c r="B2834" s="145">
        <v>7342437.6228742748</v>
      </c>
      <c r="U2834" s="145">
        <v>2814</v>
      </c>
      <c r="V2834" s="145">
        <v>-4455937.8656292576</v>
      </c>
    </row>
    <row r="2835" spans="1:22" x14ac:dyDescent="0.35">
      <c r="A2835" s="70">
        <f t="shared" si="52"/>
        <v>2816</v>
      </c>
      <c r="B2835" s="145">
        <v>7342437.6228742748</v>
      </c>
      <c r="U2835" s="145">
        <v>2815</v>
      </c>
      <c r="V2835" s="145">
        <v>-7685009.4922835417</v>
      </c>
    </row>
    <row r="2836" spans="1:22" x14ac:dyDescent="0.35">
      <c r="A2836" s="70">
        <f t="shared" si="52"/>
        <v>2817</v>
      </c>
      <c r="B2836" s="145">
        <v>7342437.6228742748</v>
      </c>
      <c r="U2836" s="145">
        <v>2816</v>
      </c>
      <c r="V2836" s="145">
        <v>2233580.8279396966</v>
      </c>
    </row>
    <row r="2837" spans="1:22" x14ac:dyDescent="0.35">
      <c r="A2837" s="70">
        <f t="shared" si="52"/>
        <v>2818</v>
      </c>
      <c r="B2837" s="145">
        <v>7342437.6228742748</v>
      </c>
      <c r="U2837" s="145">
        <v>2817</v>
      </c>
      <c r="V2837" s="145">
        <v>9727558.1299784668</v>
      </c>
    </row>
    <row r="2838" spans="1:22" x14ac:dyDescent="0.35">
      <c r="A2838" s="70">
        <f t="shared" ref="A2838:A2901" si="53">A2837+1</f>
        <v>2819</v>
      </c>
      <c r="B2838" s="145">
        <v>7342437.6228742748</v>
      </c>
      <c r="U2838" s="145">
        <v>2818</v>
      </c>
      <c r="V2838" s="145">
        <v>-8269253.1246387754</v>
      </c>
    </row>
    <row r="2839" spans="1:22" x14ac:dyDescent="0.35">
      <c r="A2839" s="70">
        <f t="shared" si="53"/>
        <v>2820</v>
      </c>
      <c r="B2839" s="145">
        <v>7342437.6228742748</v>
      </c>
      <c r="U2839" s="145">
        <v>2819</v>
      </c>
      <c r="V2839" s="145">
        <v>-4013039.4087872654</v>
      </c>
    </row>
    <row r="2840" spans="1:22" x14ac:dyDescent="0.35">
      <c r="A2840" s="70">
        <f t="shared" si="53"/>
        <v>2821</v>
      </c>
      <c r="B2840" s="145">
        <v>7342437.6228742748</v>
      </c>
      <c r="U2840" s="145">
        <v>2820</v>
      </c>
      <c r="V2840" s="145">
        <v>-14802827.992546367</v>
      </c>
    </row>
    <row r="2841" spans="1:22" x14ac:dyDescent="0.35">
      <c r="A2841" s="70">
        <f t="shared" si="53"/>
        <v>2822</v>
      </c>
      <c r="B2841" s="145">
        <v>7342437.6228742748</v>
      </c>
      <c r="U2841" s="145">
        <v>2821</v>
      </c>
      <c r="V2841" s="145">
        <v>-4763742.9372422304</v>
      </c>
    </row>
    <row r="2842" spans="1:22" x14ac:dyDescent="0.35">
      <c r="A2842" s="70">
        <f t="shared" si="53"/>
        <v>2823</v>
      </c>
      <c r="B2842" s="145">
        <v>7342437.6228742748</v>
      </c>
      <c r="U2842" s="145">
        <v>2822</v>
      </c>
      <c r="V2842" s="145">
        <v>-2748114.5459824726</v>
      </c>
    </row>
    <row r="2843" spans="1:22" x14ac:dyDescent="0.35">
      <c r="A2843" s="70">
        <f t="shared" si="53"/>
        <v>2824</v>
      </c>
      <c r="B2843" s="145">
        <v>7342437.6228742748</v>
      </c>
      <c r="U2843" s="145">
        <v>2823</v>
      </c>
      <c r="V2843" s="145">
        <v>6355963.08670412</v>
      </c>
    </row>
    <row r="2844" spans="1:22" x14ac:dyDescent="0.35">
      <c r="A2844" s="70">
        <f t="shared" si="53"/>
        <v>2825</v>
      </c>
      <c r="B2844" s="145">
        <v>7342437.6228742748</v>
      </c>
      <c r="U2844" s="145">
        <v>2824</v>
      </c>
      <c r="V2844" s="145">
        <v>1302214.7378030103</v>
      </c>
    </row>
    <row r="2845" spans="1:22" x14ac:dyDescent="0.35">
      <c r="A2845" s="70">
        <f t="shared" si="53"/>
        <v>2826</v>
      </c>
      <c r="B2845" s="145">
        <v>7342437.6228742748</v>
      </c>
      <c r="U2845" s="145">
        <v>2825</v>
      </c>
      <c r="V2845" s="145">
        <v>-8760311.6080407593</v>
      </c>
    </row>
    <row r="2846" spans="1:22" x14ac:dyDescent="0.35">
      <c r="A2846" s="70">
        <f t="shared" si="53"/>
        <v>2827</v>
      </c>
      <c r="B2846" s="145">
        <v>7342437.6228742748</v>
      </c>
      <c r="U2846" s="145">
        <v>2826</v>
      </c>
      <c r="V2846" s="145">
        <v>2932109.7479708716</v>
      </c>
    </row>
    <row r="2847" spans="1:22" x14ac:dyDescent="0.35">
      <c r="A2847" s="70">
        <f t="shared" si="53"/>
        <v>2828</v>
      </c>
      <c r="B2847" s="145">
        <v>7342437.6228742748</v>
      </c>
      <c r="U2847" s="145">
        <v>2827</v>
      </c>
      <c r="V2847" s="145">
        <v>40069.077118247747</v>
      </c>
    </row>
    <row r="2848" spans="1:22" x14ac:dyDescent="0.35">
      <c r="A2848" s="70">
        <f t="shared" si="53"/>
        <v>2829</v>
      </c>
      <c r="B2848" s="145">
        <v>7342437.6228742748</v>
      </c>
      <c r="U2848" s="145">
        <v>2828</v>
      </c>
      <c r="V2848" s="145">
        <v>5257453.803693369</v>
      </c>
    </row>
    <row r="2849" spans="1:22" x14ac:dyDescent="0.35">
      <c r="A2849" s="70">
        <f t="shared" si="53"/>
        <v>2830</v>
      </c>
      <c r="B2849" s="145">
        <v>7342437.6228742748</v>
      </c>
      <c r="U2849" s="145">
        <v>2829</v>
      </c>
      <c r="V2849" s="145">
        <v>-14128085.622762352</v>
      </c>
    </row>
    <row r="2850" spans="1:22" x14ac:dyDescent="0.35">
      <c r="A2850" s="70">
        <f t="shared" si="53"/>
        <v>2831</v>
      </c>
      <c r="B2850" s="145">
        <v>7342437.6228742748</v>
      </c>
      <c r="U2850" s="145">
        <v>2830</v>
      </c>
      <c r="V2850" s="145">
        <v>-26069743.09605708</v>
      </c>
    </row>
    <row r="2851" spans="1:22" x14ac:dyDescent="0.35">
      <c r="A2851" s="70">
        <f t="shared" si="53"/>
        <v>2832</v>
      </c>
      <c r="B2851" s="145">
        <v>7342437.6228742748</v>
      </c>
      <c r="U2851" s="145">
        <v>2831</v>
      </c>
      <c r="V2851" s="145">
        <v>-7616286.2090706918</v>
      </c>
    </row>
    <row r="2852" spans="1:22" x14ac:dyDescent="0.35">
      <c r="A2852" s="70">
        <f t="shared" si="53"/>
        <v>2833</v>
      </c>
      <c r="B2852" s="145">
        <v>7342437.6228742748</v>
      </c>
      <c r="U2852" s="145">
        <v>2832</v>
      </c>
      <c r="V2852" s="145">
        <v>-18188947.07284756</v>
      </c>
    </row>
    <row r="2853" spans="1:22" x14ac:dyDescent="0.35">
      <c r="A2853" s="70">
        <f t="shared" si="53"/>
        <v>2834</v>
      </c>
      <c r="B2853" s="145">
        <v>7342437.6228742748</v>
      </c>
      <c r="U2853" s="145">
        <v>2833</v>
      </c>
      <c r="V2853" s="145">
        <v>-5490813.7029332016</v>
      </c>
    </row>
    <row r="2854" spans="1:22" x14ac:dyDescent="0.35">
      <c r="A2854" s="70">
        <f t="shared" si="53"/>
        <v>2835</v>
      </c>
      <c r="B2854" s="145">
        <v>7342437.6228742748</v>
      </c>
      <c r="U2854" s="145">
        <v>2834</v>
      </c>
      <c r="V2854" s="145">
        <v>14615573.121490467</v>
      </c>
    </row>
    <row r="2855" spans="1:22" x14ac:dyDescent="0.35">
      <c r="A2855" s="70">
        <f t="shared" si="53"/>
        <v>2836</v>
      </c>
      <c r="B2855" s="145">
        <v>7342437.6228742748</v>
      </c>
      <c r="U2855" s="145">
        <v>2835</v>
      </c>
      <c r="V2855" s="145">
        <v>-20220517.823237617</v>
      </c>
    </row>
    <row r="2856" spans="1:22" x14ac:dyDescent="0.35">
      <c r="A2856" s="70">
        <f t="shared" si="53"/>
        <v>2837</v>
      </c>
      <c r="B2856" s="145">
        <v>7342437.6228742748</v>
      </c>
      <c r="U2856" s="145">
        <v>2836</v>
      </c>
      <c r="V2856" s="145">
        <v>-456416.9935140945</v>
      </c>
    </row>
    <row r="2857" spans="1:22" x14ac:dyDescent="0.35">
      <c r="A2857" s="70">
        <f t="shared" si="53"/>
        <v>2838</v>
      </c>
      <c r="B2857" s="145">
        <v>7342437.6228742748</v>
      </c>
      <c r="U2857" s="145">
        <v>2837</v>
      </c>
      <c r="V2857" s="145">
        <v>-22526496.933736857</v>
      </c>
    </row>
    <row r="2858" spans="1:22" x14ac:dyDescent="0.35">
      <c r="A2858" s="70">
        <f t="shared" si="53"/>
        <v>2839</v>
      </c>
      <c r="B2858" s="145">
        <v>7342437.6228742748</v>
      </c>
      <c r="U2858" s="145">
        <v>2838</v>
      </c>
      <c r="V2858" s="145">
        <v>11721294.894526694</v>
      </c>
    </row>
    <row r="2859" spans="1:22" x14ac:dyDescent="0.35">
      <c r="A2859" s="70">
        <f t="shared" si="53"/>
        <v>2840</v>
      </c>
      <c r="B2859" s="145">
        <v>7342437.6228742748</v>
      </c>
      <c r="U2859" s="145">
        <v>2839</v>
      </c>
      <c r="V2859" s="145">
        <v>-23603360.721563291</v>
      </c>
    </row>
    <row r="2860" spans="1:22" x14ac:dyDescent="0.35">
      <c r="A2860" s="70">
        <f t="shared" si="53"/>
        <v>2841</v>
      </c>
      <c r="B2860" s="145">
        <v>7342437.6228742748</v>
      </c>
      <c r="U2860" s="145">
        <v>2840</v>
      </c>
      <c r="V2860" s="145">
        <v>-14567767.428020224</v>
      </c>
    </row>
    <row r="2861" spans="1:22" x14ac:dyDescent="0.35">
      <c r="A2861" s="70">
        <f t="shared" si="53"/>
        <v>2842</v>
      </c>
      <c r="B2861" s="145">
        <v>7342437.6228742748</v>
      </c>
      <c r="U2861" s="145">
        <v>2841</v>
      </c>
      <c r="V2861" s="145">
        <v>35159360.370172113</v>
      </c>
    </row>
    <row r="2862" spans="1:22" x14ac:dyDescent="0.35">
      <c r="A2862" s="70">
        <f t="shared" si="53"/>
        <v>2843</v>
      </c>
      <c r="B2862" s="145">
        <v>7342437.6228742748</v>
      </c>
      <c r="U2862" s="145">
        <v>2842</v>
      </c>
      <c r="V2862" s="145">
        <v>-22425671.053445466</v>
      </c>
    </row>
    <row r="2863" spans="1:22" x14ac:dyDescent="0.35">
      <c r="A2863" s="70">
        <f t="shared" si="53"/>
        <v>2844</v>
      </c>
      <c r="B2863" s="145">
        <v>7342437.6228742748</v>
      </c>
      <c r="U2863" s="145">
        <v>2843</v>
      </c>
      <c r="V2863" s="145">
        <v>-5335661.5323393419</v>
      </c>
    </row>
    <row r="2864" spans="1:22" x14ac:dyDescent="0.35">
      <c r="A2864" s="70">
        <f t="shared" si="53"/>
        <v>2845</v>
      </c>
      <c r="B2864" s="145">
        <v>7342437.6228742748</v>
      </c>
      <c r="U2864" s="145">
        <v>2844</v>
      </c>
      <c r="V2864" s="145">
        <v>-10034507.0970817</v>
      </c>
    </row>
    <row r="2865" spans="1:22" x14ac:dyDescent="0.35">
      <c r="A2865" s="70">
        <f t="shared" si="53"/>
        <v>2846</v>
      </c>
      <c r="B2865" s="145">
        <v>7342437.6228742748</v>
      </c>
      <c r="U2865" s="145">
        <v>2845</v>
      </c>
      <c r="V2865" s="145">
        <v>17073805.814473934</v>
      </c>
    </row>
    <row r="2866" spans="1:22" x14ac:dyDescent="0.35">
      <c r="A2866" s="70">
        <f t="shared" si="53"/>
        <v>2847</v>
      </c>
      <c r="B2866" s="145">
        <v>7342437.6228742748</v>
      </c>
      <c r="U2866" s="145">
        <v>2846</v>
      </c>
      <c r="V2866" s="145">
        <v>-9640013.6651916318</v>
      </c>
    </row>
    <row r="2867" spans="1:22" x14ac:dyDescent="0.35">
      <c r="A2867" s="70">
        <f t="shared" si="53"/>
        <v>2848</v>
      </c>
      <c r="B2867" s="145">
        <v>7342437.6228742748</v>
      </c>
      <c r="U2867" s="145">
        <v>2847</v>
      </c>
      <c r="V2867" s="145">
        <v>3172576.776416868</v>
      </c>
    </row>
    <row r="2868" spans="1:22" x14ac:dyDescent="0.35">
      <c r="A2868" s="70">
        <f t="shared" si="53"/>
        <v>2849</v>
      </c>
      <c r="B2868" s="145">
        <v>7342437.6228742748</v>
      </c>
      <c r="U2868" s="145">
        <v>2848</v>
      </c>
      <c r="V2868" s="145">
        <v>-5126142.1362891719</v>
      </c>
    </row>
    <row r="2869" spans="1:22" x14ac:dyDescent="0.35">
      <c r="A2869" s="70">
        <f t="shared" si="53"/>
        <v>2850</v>
      </c>
      <c r="B2869" s="145">
        <v>7342437.6228742748</v>
      </c>
      <c r="U2869" s="145">
        <v>2849</v>
      </c>
      <c r="V2869" s="145">
        <v>3037834.2614139467</v>
      </c>
    </row>
    <row r="2870" spans="1:22" x14ac:dyDescent="0.35">
      <c r="A2870" s="70">
        <f t="shared" si="53"/>
        <v>2851</v>
      </c>
      <c r="B2870" s="145">
        <v>7342437.6228742748</v>
      </c>
      <c r="U2870" s="145">
        <v>2850</v>
      </c>
      <c r="V2870" s="145">
        <v>39308901.886789866</v>
      </c>
    </row>
    <row r="2871" spans="1:22" x14ac:dyDescent="0.35">
      <c r="A2871" s="70">
        <f t="shared" si="53"/>
        <v>2852</v>
      </c>
      <c r="B2871" s="145">
        <v>7342437.6228742748</v>
      </c>
      <c r="U2871" s="145">
        <v>2851</v>
      </c>
      <c r="V2871" s="145">
        <v>-20371286.063582804</v>
      </c>
    </row>
    <row r="2872" spans="1:22" x14ac:dyDescent="0.35">
      <c r="A2872" s="70">
        <f t="shared" si="53"/>
        <v>2853</v>
      </c>
      <c r="B2872" s="145">
        <v>7342437.6228742748</v>
      </c>
      <c r="U2872" s="145">
        <v>2852</v>
      </c>
      <c r="V2872" s="145">
        <v>1997485.4684066214</v>
      </c>
    </row>
    <row r="2873" spans="1:22" x14ac:dyDescent="0.35">
      <c r="A2873" s="70">
        <f t="shared" si="53"/>
        <v>2854</v>
      </c>
      <c r="B2873" s="145">
        <v>7342437.6228742748</v>
      </c>
      <c r="U2873" s="145">
        <v>2853</v>
      </c>
      <c r="V2873" s="145">
        <v>-6142157.6131027564</v>
      </c>
    </row>
    <row r="2874" spans="1:22" x14ac:dyDescent="0.35">
      <c r="A2874" s="70">
        <f t="shared" si="53"/>
        <v>2855</v>
      </c>
      <c r="B2874" s="145">
        <v>7342437.6228742748</v>
      </c>
      <c r="U2874" s="145">
        <v>2854</v>
      </c>
      <c r="V2874" s="145">
        <v>5786070.6623429917</v>
      </c>
    </row>
    <row r="2875" spans="1:22" x14ac:dyDescent="0.35">
      <c r="A2875" s="70">
        <f t="shared" si="53"/>
        <v>2856</v>
      </c>
      <c r="B2875" s="145">
        <v>7342437.6228742748</v>
      </c>
      <c r="U2875" s="145">
        <v>2855</v>
      </c>
      <c r="V2875" s="145">
        <v>-26477705.249838252</v>
      </c>
    </row>
    <row r="2876" spans="1:22" x14ac:dyDescent="0.35">
      <c r="A2876" s="70">
        <f t="shared" si="53"/>
        <v>2857</v>
      </c>
      <c r="B2876" s="145">
        <v>7342437.6228742748</v>
      </c>
      <c r="U2876" s="145">
        <v>2856</v>
      </c>
      <c r="V2876" s="145">
        <v>-15766575.027822297</v>
      </c>
    </row>
    <row r="2877" spans="1:22" x14ac:dyDescent="0.35">
      <c r="A2877" s="70">
        <f t="shared" si="53"/>
        <v>2858</v>
      </c>
      <c r="B2877" s="145">
        <v>7342437.6228742748</v>
      </c>
      <c r="U2877" s="145">
        <v>2857</v>
      </c>
      <c r="V2877" s="145">
        <v>25352674.609563988</v>
      </c>
    </row>
    <row r="2878" spans="1:22" x14ac:dyDescent="0.35">
      <c r="A2878" s="70">
        <f t="shared" si="53"/>
        <v>2859</v>
      </c>
      <c r="B2878" s="145">
        <v>7342437.6228742748</v>
      </c>
      <c r="U2878" s="145">
        <v>2858</v>
      </c>
      <c r="V2878" s="145">
        <v>-4762368.9814633653</v>
      </c>
    </row>
    <row r="2879" spans="1:22" x14ac:dyDescent="0.35">
      <c r="A2879" s="70">
        <f t="shared" si="53"/>
        <v>2860</v>
      </c>
      <c r="B2879" s="145">
        <v>7342437.6228742748</v>
      </c>
      <c r="U2879" s="145">
        <v>2859</v>
      </c>
      <c r="V2879" s="145">
        <v>-2246870.4384274315</v>
      </c>
    </row>
    <row r="2880" spans="1:22" x14ac:dyDescent="0.35">
      <c r="A2880" s="70">
        <f t="shared" si="53"/>
        <v>2861</v>
      </c>
      <c r="B2880" s="145">
        <v>7342437.6228742748</v>
      </c>
      <c r="U2880" s="145">
        <v>2860</v>
      </c>
      <c r="V2880" s="145">
        <v>37295373.593073964</v>
      </c>
    </row>
    <row r="2881" spans="1:22" x14ac:dyDescent="0.35">
      <c r="A2881" s="70">
        <f t="shared" si="53"/>
        <v>2862</v>
      </c>
      <c r="B2881" s="145">
        <v>7342437.6228742748</v>
      </c>
      <c r="U2881" s="145">
        <v>2861</v>
      </c>
      <c r="V2881" s="145">
        <v>-1581758.4307010546</v>
      </c>
    </row>
    <row r="2882" spans="1:22" x14ac:dyDescent="0.35">
      <c r="A2882" s="70">
        <f t="shared" si="53"/>
        <v>2863</v>
      </c>
      <c r="B2882" s="145">
        <v>7342437.6228742748</v>
      </c>
      <c r="U2882" s="145">
        <v>2862</v>
      </c>
      <c r="V2882" s="145">
        <v>35160260.672512233</v>
      </c>
    </row>
    <row r="2883" spans="1:22" x14ac:dyDescent="0.35">
      <c r="A2883" s="70">
        <f t="shared" si="53"/>
        <v>2864</v>
      </c>
      <c r="B2883" s="145">
        <v>7342437.6228742748</v>
      </c>
      <c r="U2883" s="145">
        <v>2863</v>
      </c>
      <c r="V2883" s="145">
        <v>-3285325.7837459967</v>
      </c>
    </row>
    <row r="2884" spans="1:22" x14ac:dyDescent="0.35">
      <c r="A2884" s="70">
        <f t="shared" si="53"/>
        <v>2865</v>
      </c>
      <c r="B2884" s="145">
        <v>7342437.6228742748</v>
      </c>
      <c r="U2884" s="145">
        <v>2864</v>
      </c>
      <c r="V2884" s="145">
        <v>-1328757.9281190708</v>
      </c>
    </row>
    <row r="2885" spans="1:22" x14ac:dyDescent="0.35">
      <c r="A2885" s="70">
        <f t="shared" si="53"/>
        <v>2866</v>
      </c>
      <c r="B2885" s="145">
        <v>7342437.6228742748</v>
      </c>
      <c r="U2885" s="145">
        <v>2865</v>
      </c>
      <c r="V2885" s="145">
        <v>14030074.032580785</v>
      </c>
    </row>
    <row r="2886" spans="1:22" x14ac:dyDescent="0.35">
      <c r="A2886" s="70">
        <f t="shared" si="53"/>
        <v>2867</v>
      </c>
      <c r="B2886" s="145">
        <v>7342437.6228742748</v>
      </c>
      <c r="U2886" s="145">
        <v>2866</v>
      </c>
      <c r="V2886" s="145">
        <v>-9724479.3341730554</v>
      </c>
    </row>
    <row r="2887" spans="1:22" x14ac:dyDescent="0.35">
      <c r="A2887" s="70">
        <f t="shared" si="53"/>
        <v>2868</v>
      </c>
      <c r="B2887" s="145">
        <v>7342437.6228742748</v>
      </c>
      <c r="U2887" s="145">
        <v>2867</v>
      </c>
      <c r="V2887" s="145">
        <v>-11523443.108655294</v>
      </c>
    </row>
    <row r="2888" spans="1:22" x14ac:dyDescent="0.35">
      <c r="A2888" s="70">
        <f t="shared" si="53"/>
        <v>2869</v>
      </c>
      <c r="B2888" s="145">
        <v>7342437.6228742748</v>
      </c>
      <c r="U2888" s="145">
        <v>2868</v>
      </c>
      <c r="V2888" s="145">
        <v>10262555.118783943</v>
      </c>
    </row>
    <row r="2889" spans="1:22" x14ac:dyDescent="0.35">
      <c r="A2889" s="70">
        <f t="shared" si="53"/>
        <v>2870</v>
      </c>
      <c r="B2889" s="145">
        <v>7342437.6228742748</v>
      </c>
      <c r="U2889" s="145">
        <v>2869</v>
      </c>
      <c r="V2889" s="145">
        <v>14471285.961696107</v>
      </c>
    </row>
    <row r="2890" spans="1:22" x14ac:dyDescent="0.35">
      <c r="A2890" s="70">
        <f t="shared" si="53"/>
        <v>2871</v>
      </c>
      <c r="B2890" s="145">
        <v>7342437.6228742748</v>
      </c>
      <c r="U2890" s="145">
        <v>2870</v>
      </c>
      <c r="V2890" s="145">
        <v>11294119.511103436</v>
      </c>
    </row>
    <row r="2891" spans="1:22" x14ac:dyDescent="0.35">
      <c r="A2891" s="70">
        <f t="shared" si="53"/>
        <v>2872</v>
      </c>
      <c r="B2891" s="145">
        <v>7342437.6228742748</v>
      </c>
      <c r="U2891" s="145">
        <v>2871</v>
      </c>
      <c r="V2891" s="145">
        <v>-23473708.060634095</v>
      </c>
    </row>
    <row r="2892" spans="1:22" x14ac:dyDescent="0.35">
      <c r="A2892" s="70">
        <f t="shared" si="53"/>
        <v>2873</v>
      </c>
      <c r="B2892" s="145">
        <v>7342437.6228742748</v>
      </c>
      <c r="U2892" s="145">
        <v>2872</v>
      </c>
      <c r="V2892" s="145">
        <v>3633352.824210681</v>
      </c>
    </row>
    <row r="2893" spans="1:22" x14ac:dyDescent="0.35">
      <c r="A2893" s="70">
        <f t="shared" si="53"/>
        <v>2874</v>
      </c>
      <c r="B2893" s="145">
        <v>7342437.6228742748</v>
      </c>
      <c r="U2893" s="145">
        <v>2873</v>
      </c>
      <c r="V2893" s="145">
        <v>-19548649.231328975</v>
      </c>
    </row>
    <row r="2894" spans="1:22" x14ac:dyDescent="0.35">
      <c r="A2894" s="70">
        <f t="shared" si="53"/>
        <v>2875</v>
      </c>
      <c r="B2894" s="145">
        <v>7342437.6228742748</v>
      </c>
      <c r="U2894" s="145">
        <v>2874</v>
      </c>
      <c r="V2894" s="145">
        <v>-11889596.016321782</v>
      </c>
    </row>
    <row r="2895" spans="1:22" x14ac:dyDescent="0.35">
      <c r="A2895" s="70">
        <f t="shared" si="53"/>
        <v>2876</v>
      </c>
      <c r="B2895" s="145">
        <v>7342437.6228742748</v>
      </c>
      <c r="U2895" s="145">
        <v>2875</v>
      </c>
      <c r="V2895" s="145">
        <v>-9028338.2464782447</v>
      </c>
    </row>
    <row r="2896" spans="1:22" x14ac:dyDescent="0.35">
      <c r="A2896" s="70">
        <f t="shared" si="53"/>
        <v>2877</v>
      </c>
      <c r="B2896" s="145">
        <v>7342437.6228742748</v>
      </c>
      <c r="U2896" s="145">
        <v>2876</v>
      </c>
      <c r="V2896" s="145">
        <v>-4786510.9881911352</v>
      </c>
    </row>
    <row r="2897" spans="1:22" x14ac:dyDescent="0.35">
      <c r="A2897" s="70">
        <f t="shared" si="53"/>
        <v>2878</v>
      </c>
      <c r="B2897" s="145">
        <v>7342437.6228742748</v>
      </c>
      <c r="U2897" s="145">
        <v>2877</v>
      </c>
      <c r="V2897" s="145">
        <v>15576646.744505495</v>
      </c>
    </row>
    <row r="2898" spans="1:22" x14ac:dyDescent="0.35">
      <c r="A2898" s="70">
        <f t="shared" si="53"/>
        <v>2879</v>
      </c>
      <c r="B2898" s="145">
        <v>7342437.6228742748</v>
      </c>
      <c r="U2898" s="145">
        <v>2878</v>
      </c>
      <c r="V2898" s="145">
        <v>17474654.841062676</v>
      </c>
    </row>
    <row r="2899" spans="1:22" x14ac:dyDescent="0.35">
      <c r="A2899" s="70">
        <f t="shared" si="53"/>
        <v>2880</v>
      </c>
      <c r="B2899" s="145">
        <v>7342437.6228742748</v>
      </c>
      <c r="U2899" s="145">
        <v>2879</v>
      </c>
      <c r="V2899" s="145">
        <v>-32120108.910905764</v>
      </c>
    </row>
    <row r="2900" spans="1:22" x14ac:dyDescent="0.35">
      <c r="A2900" s="70">
        <f t="shared" si="53"/>
        <v>2881</v>
      </c>
      <c r="B2900" s="145">
        <v>7342437.6228742748</v>
      </c>
      <c r="U2900" s="145">
        <v>2880</v>
      </c>
      <c r="V2900" s="145">
        <v>-1803653.3335744962</v>
      </c>
    </row>
    <row r="2901" spans="1:22" x14ac:dyDescent="0.35">
      <c r="A2901" s="70">
        <f t="shared" si="53"/>
        <v>2882</v>
      </c>
      <c r="B2901" s="145">
        <v>7342437.6228742748</v>
      </c>
      <c r="U2901" s="145">
        <v>2881</v>
      </c>
      <c r="V2901" s="145">
        <v>-18673604.823049854</v>
      </c>
    </row>
    <row r="2902" spans="1:22" x14ac:dyDescent="0.35">
      <c r="A2902" s="70">
        <f t="shared" ref="A2902:A2965" si="54">A2901+1</f>
        <v>2883</v>
      </c>
      <c r="B2902" s="145">
        <v>7342437.6228742748</v>
      </c>
      <c r="U2902" s="145">
        <v>2882</v>
      </c>
      <c r="V2902" s="145">
        <v>-10957859.066613168</v>
      </c>
    </row>
    <row r="2903" spans="1:22" x14ac:dyDescent="0.35">
      <c r="A2903" s="70">
        <f t="shared" si="54"/>
        <v>2884</v>
      </c>
      <c r="B2903" s="145">
        <v>7342437.6228742748</v>
      </c>
      <c r="U2903" s="145">
        <v>2883</v>
      </c>
      <c r="V2903" s="145">
        <v>5565595.9891677611</v>
      </c>
    </row>
    <row r="2904" spans="1:22" x14ac:dyDescent="0.35">
      <c r="A2904" s="70">
        <f t="shared" si="54"/>
        <v>2885</v>
      </c>
      <c r="B2904" s="145">
        <v>7342437.6228742748</v>
      </c>
      <c r="U2904" s="145">
        <v>2884</v>
      </c>
      <c r="V2904" s="145">
        <v>8284901.2387035713</v>
      </c>
    </row>
    <row r="2905" spans="1:22" x14ac:dyDescent="0.35">
      <c r="A2905" s="70">
        <f t="shared" si="54"/>
        <v>2886</v>
      </c>
      <c r="B2905" s="145">
        <v>7342437.6228742748</v>
      </c>
      <c r="U2905" s="145">
        <v>2885</v>
      </c>
      <c r="V2905" s="145">
        <v>1042664.5646939501</v>
      </c>
    </row>
    <row r="2906" spans="1:22" x14ac:dyDescent="0.35">
      <c r="A2906" s="70">
        <f t="shared" si="54"/>
        <v>2887</v>
      </c>
      <c r="B2906" s="145">
        <v>7342437.6228742748</v>
      </c>
      <c r="U2906" s="145">
        <v>2886</v>
      </c>
      <c r="V2906" s="145">
        <v>16720995.019718193</v>
      </c>
    </row>
    <row r="2907" spans="1:22" x14ac:dyDescent="0.35">
      <c r="A2907" s="70">
        <f t="shared" si="54"/>
        <v>2888</v>
      </c>
      <c r="B2907" s="145">
        <v>7342437.6228742748</v>
      </c>
      <c r="U2907" s="145">
        <v>2887</v>
      </c>
      <c r="V2907" s="145">
        <v>-15224146.14000318</v>
      </c>
    </row>
    <row r="2908" spans="1:22" x14ac:dyDescent="0.35">
      <c r="A2908" s="70">
        <f t="shared" si="54"/>
        <v>2889</v>
      </c>
      <c r="B2908" s="145">
        <v>7342437.6228742748</v>
      </c>
      <c r="U2908" s="145">
        <v>2888</v>
      </c>
      <c r="V2908" s="145">
        <v>-23000770.963773444</v>
      </c>
    </row>
    <row r="2909" spans="1:22" x14ac:dyDescent="0.35">
      <c r="A2909" s="70">
        <f t="shared" si="54"/>
        <v>2890</v>
      </c>
      <c r="B2909" s="145">
        <v>7342437.6228742748</v>
      </c>
      <c r="U2909" s="145">
        <v>2889</v>
      </c>
      <c r="V2909" s="145">
        <v>12890994.035104163</v>
      </c>
    </row>
    <row r="2910" spans="1:22" x14ac:dyDescent="0.35">
      <c r="A2910" s="70">
        <f t="shared" si="54"/>
        <v>2891</v>
      </c>
      <c r="B2910" s="145">
        <v>7342437.6228742748</v>
      </c>
      <c r="U2910" s="145">
        <v>2890</v>
      </c>
      <c r="V2910" s="145">
        <v>2216669.650292661</v>
      </c>
    </row>
    <row r="2911" spans="1:22" x14ac:dyDescent="0.35">
      <c r="A2911" s="70">
        <f t="shared" si="54"/>
        <v>2892</v>
      </c>
      <c r="B2911" s="145">
        <v>7342437.6228742748</v>
      </c>
      <c r="U2911" s="145">
        <v>2891</v>
      </c>
      <c r="V2911" s="145">
        <v>-6880809.8165708315</v>
      </c>
    </row>
    <row r="2912" spans="1:22" x14ac:dyDescent="0.35">
      <c r="A2912" s="70">
        <f t="shared" si="54"/>
        <v>2893</v>
      </c>
      <c r="B2912" s="145">
        <v>7342437.6228742748</v>
      </c>
      <c r="U2912" s="145">
        <v>2892</v>
      </c>
      <c r="V2912" s="145">
        <v>-10684927.928387262</v>
      </c>
    </row>
    <row r="2913" spans="1:22" x14ac:dyDescent="0.35">
      <c r="A2913" s="70">
        <f t="shared" si="54"/>
        <v>2894</v>
      </c>
      <c r="B2913" s="145">
        <v>7342437.6228742748</v>
      </c>
      <c r="U2913" s="145">
        <v>2893</v>
      </c>
      <c r="V2913" s="145">
        <v>-9665064.2110924646</v>
      </c>
    </row>
    <row r="2914" spans="1:22" x14ac:dyDescent="0.35">
      <c r="A2914" s="70">
        <f t="shared" si="54"/>
        <v>2895</v>
      </c>
      <c r="B2914" s="145">
        <v>7342437.6228742748</v>
      </c>
      <c r="U2914" s="145">
        <v>2894</v>
      </c>
      <c r="V2914" s="145">
        <v>-6848274.9166517667</v>
      </c>
    </row>
    <row r="2915" spans="1:22" x14ac:dyDescent="0.35">
      <c r="A2915" s="70">
        <f t="shared" si="54"/>
        <v>2896</v>
      </c>
      <c r="B2915" s="145">
        <v>7342437.6228742748</v>
      </c>
      <c r="U2915" s="145">
        <v>2895</v>
      </c>
      <c r="V2915" s="145">
        <v>-9807291.201073762</v>
      </c>
    </row>
    <row r="2916" spans="1:22" x14ac:dyDescent="0.35">
      <c r="A2916" s="70">
        <f t="shared" si="54"/>
        <v>2897</v>
      </c>
      <c r="B2916" s="145">
        <v>7342437.6228742748</v>
      </c>
      <c r="U2916" s="145">
        <v>2896</v>
      </c>
      <c r="V2916" s="145">
        <v>-28009829.262182571</v>
      </c>
    </row>
    <row r="2917" spans="1:22" x14ac:dyDescent="0.35">
      <c r="A2917" s="70">
        <f t="shared" si="54"/>
        <v>2898</v>
      </c>
      <c r="B2917" s="145">
        <v>7342437.6228742748</v>
      </c>
      <c r="U2917" s="145">
        <v>2897</v>
      </c>
      <c r="V2917" s="145">
        <v>-17026966.983608149</v>
      </c>
    </row>
    <row r="2918" spans="1:22" x14ac:dyDescent="0.35">
      <c r="A2918" s="70">
        <f t="shared" si="54"/>
        <v>2899</v>
      </c>
      <c r="B2918" s="145">
        <v>7342437.6228742748</v>
      </c>
      <c r="U2918" s="145">
        <v>2898</v>
      </c>
      <c r="V2918" s="145">
        <v>-643033.99869710207</v>
      </c>
    </row>
    <row r="2919" spans="1:22" x14ac:dyDescent="0.35">
      <c r="A2919" s="70">
        <f t="shared" si="54"/>
        <v>2900</v>
      </c>
      <c r="B2919" s="145">
        <v>7342437.6228742748</v>
      </c>
      <c r="U2919" s="145">
        <v>2899</v>
      </c>
      <c r="V2919" s="145">
        <v>-3959800.0137927718</v>
      </c>
    </row>
    <row r="2920" spans="1:22" x14ac:dyDescent="0.35">
      <c r="A2920" s="70">
        <f t="shared" si="54"/>
        <v>2901</v>
      </c>
      <c r="B2920" s="145">
        <v>7342437.6228742748</v>
      </c>
      <c r="U2920" s="145">
        <v>2900</v>
      </c>
      <c r="V2920" s="145">
        <v>-3409507.8783948794</v>
      </c>
    </row>
    <row r="2921" spans="1:22" x14ac:dyDescent="0.35">
      <c r="A2921" s="70">
        <f t="shared" si="54"/>
        <v>2902</v>
      </c>
      <c r="B2921" s="145">
        <v>7342437.6228742748</v>
      </c>
      <c r="U2921" s="145">
        <v>2901</v>
      </c>
      <c r="V2921" s="145">
        <v>-10763586.592680853</v>
      </c>
    </row>
    <row r="2922" spans="1:22" x14ac:dyDescent="0.35">
      <c r="A2922" s="70">
        <f t="shared" si="54"/>
        <v>2903</v>
      </c>
      <c r="B2922" s="145">
        <v>7342437.6228742748</v>
      </c>
      <c r="U2922" s="145">
        <v>2902</v>
      </c>
      <c r="V2922" s="145">
        <v>13765269.89497079</v>
      </c>
    </row>
    <row r="2923" spans="1:22" x14ac:dyDescent="0.35">
      <c r="A2923" s="70">
        <f t="shared" si="54"/>
        <v>2904</v>
      </c>
      <c r="B2923" s="145">
        <v>7342437.6228742748</v>
      </c>
      <c r="U2923" s="145">
        <v>2903</v>
      </c>
      <c r="V2923" s="145">
        <v>-14462917.21312537</v>
      </c>
    </row>
    <row r="2924" spans="1:22" x14ac:dyDescent="0.35">
      <c r="A2924" s="70">
        <f t="shared" si="54"/>
        <v>2905</v>
      </c>
      <c r="B2924" s="145">
        <v>7342437.6228742748</v>
      </c>
      <c r="U2924" s="145">
        <v>2904</v>
      </c>
      <c r="V2924" s="145">
        <v>23422677.48974245</v>
      </c>
    </row>
    <row r="2925" spans="1:22" x14ac:dyDescent="0.35">
      <c r="A2925" s="70">
        <f t="shared" si="54"/>
        <v>2906</v>
      </c>
      <c r="B2925" s="145">
        <v>7342437.6228742748</v>
      </c>
      <c r="U2925" s="145">
        <v>2905</v>
      </c>
      <c r="V2925" s="145">
        <v>-2711323.649704136</v>
      </c>
    </row>
    <row r="2926" spans="1:22" x14ac:dyDescent="0.35">
      <c r="A2926" s="70">
        <f t="shared" si="54"/>
        <v>2907</v>
      </c>
      <c r="B2926" s="145">
        <v>7342437.6228742748</v>
      </c>
      <c r="U2926" s="145">
        <v>2906</v>
      </c>
      <c r="V2926" s="145">
        <v>24082186.105613917</v>
      </c>
    </row>
    <row r="2927" spans="1:22" x14ac:dyDescent="0.35">
      <c r="A2927" s="70">
        <f t="shared" si="54"/>
        <v>2908</v>
      </c>
      <c r="B2927" s="145">
        <v>7342437.6228742748</v>
      </c>
      <c r="U2927" s="145">
        <v>2907</v>
      </c>
      <c r="V2927" s="145">
        <v>-16269936.89704995</v>
      </c>
    </row>
    <row r="2928" spans="1:22" x14ac:dyDescent="0.35">
      <c r="A2928" s="70">
        <f t="shared" si="54"/>
        <v>2909</v>
      </c>
      <c r="B2928" s="145">
        <v>7342437.6228742748</v>
      </c>
      <c r="U2928" s="145">
        <v>2908</v>
      </c>
      <c r="V2928" s="145">
        <v>2304514.1253936142</v>
      </c>
    </row>
    <row r="2929" spans="1:22" x14ac:dyDescent="0.35">
      <c r="A2929" s="70">
        <f t="shared" si="54"/>
        <v>2910</v>
      </c>
      <c r="B2929" s="145">
        <v>7342437.6228742748</v>
      </c>
      <c r="U2929" s="145">
        <v>2909</v>
      </c>
      <c r="V2929" s="145">
        <v>-1686561.8169524409</v>
      </c>
    </row>
    <row r="2930" spans="1:22" x14ac:dyDescent="0.35">
      <c r="A2930" s="70">
        <f t="shared" si="54"/>
        <v>2911</v>
      </c>
      <c r="B2930" s="145">
        <v>7342437.6228742748</v>
      </c>
      <c r="U2930" s="145">
        <v>2910</v>
      </c>
      <c r="V2930" s="145">
        <v>5212925.8825612925</v>
      </c>
    </row>
    <row r="2931" spans="1:22" x14ac:dyDescent="0.35">
      <c r="A2931" s="70">
        <f t="shared" si="54"/>
        <v>2912</v>
      </c>
      <c r="B2931" s="145">
        <v>7342437.6228742748</v>
      </c>
      <c r="U2931" s="145">
        <v>2911</v>
      </c>
      <c r="V2931" s="145">
        <v>4620257.967144683</v>
      </c>
    </row>
    <row r="2932" spans="1:22" x14ac:dyDescent="0.35">
      <c r="A2932" s="70">
        <f t="shared" si="54"/>
        <v>2913</v>
      </c>
      <c r="B2932" s="145">
        <v>7342437.6228742748</v>
      </c>
      <c r="U2932" s="145">
        <v>2912</v>
      </c>
      <c r="V2932" s="145">
        <v>5820036.4353253804</v>
      </c>
    </row>
    <row r="2933" spans="1:22" x14ac:dyDescent="0.35">
      <c r="A2933" s="70">
        <f t="shared" si="54"/>
        <v>2914</v>
      </c>
      <c r="B2933" s="145">
        <v>7342437.6228742748</v>
      </c>
      <c r="U2933" s="145">
        <v>2913</v>
      </c>
      <c r="V2933" s="145">
        <v>-8457611.5606936738</v>
      </c>
    </row>
    <row r="2934" spans="1:22" x14ac:dyDescent="0.35">
      <c r="A2934" s="70">
        <f t="shared" si="54"/>
        <v>2915</v>
      </c>
      <c r="B2934" s="145">
        <v>7342437.6228742748</v>
      </c>
      <c r="U2934" s="145">
        <v>2914</v>
      </c>
      <c r="V2934" s="145">
        <v>-11381740.087119533</v>
      </c>
    </row>
    <row r="2935" spans="1:22" x14ac:dyDescent="0.35">
      <c r="A2935" s="70">
        <f t="shared" si="54"/>
        <v>2916</v>
      </c>
      <c r="B2935" s="145">
        <v>7342437.6228742748</v>
      </c>
      <c r="U2935" s="145">
        <v>2915</v>
      </c>
      <c r="V2935" s="145">
        <v>10852959.640016377</v>
      </c>
    </row>
    <row r="2936" spans="1:22" x14ac:dyDescent="0.35">
      <c r="A2936" s="70">
        <f t="shared" si="54"/>
        <v>2917</v>
      </c>
      <c r="B2936" s="145">
        <v>7342437.6228742748</v>
      </c>
      <c r="U2936" s="145">
        <v>2916</v>
      </c>
      <c r="V2936" s="145">
        <v>-13118237.325692896</v>
      </c>
    </row>
    <row r="2937" spans="1:22" x14ac:dyDescent="0.35">
      <c r="A2937" s="70">
        <f t="shared" si="54"/>
        <v>2918</v>
      </c>
      <c r="B2937" s="145">
        <v>7342437.6228742748</v>
      </c>
      <c r="U2937" s="145">
        <v>2917</v>
      </c>
      <c r="V2937" s="145">
        <v>2700554.311610084</v>
      </c>
    </row>
    <row r="2938" spans="1:22" x14ac:dyDescent="0.35">
      <c r="A2938" s="70">
        <f t="shared" si="54"/>
        <v>2919</v>
      </c>
      <c r="B2938" s="145">
        <v>7342437.6228742748</v>
      </c>
      <c r="U2938" s="145">
        <v>2918</v>
      </c>
      <c r="V2938" s="145">
        <v>-14353649.847500518</v>
      </c>
    </row>
    <row r="2939" spans="1:22" x14ac:dyDescent="0.35">
      <c r="A2939" s="70">
        <f t="shared" si="54"/>
        <v>2920</v>
      </c>
      <c r="B2939" s="145">
        <v>7342437.6228742748</v>
      </c>
      <c r="U2939" s="145">
        <v>2919</v>
      </c>
      <c r="V2939" s="145">
        <v>-2795786.7174902782</v>
      </c>
    </row>
    <row r="2940" spans="1:22" x14ac:dyDescent="0.35">
      <c r="A2940" s="70">
        <f t="shared" si="54"/>
        <v>2921</v>
      </c>
      <c r="B2940" s="145">
        <v>7342437.6228742748</v>
      </c>
      <c r="U2940" s="145">
        <v>2920</v>
      </c>
      <c r="V2940" s="145">
        <v>-13545959.544402929</v>
      </c>
    </row>
    <row r="2941" spans="1:22" x14ac:dyDescent="0.35">
      <c r="A2941" s="70">
        <f t="shared" si="54"/>
        <v>2922</v>
      </c>
      <c r="B2941" s="145">
        <v>7342437.6228742748</v>
      </c>
      <c r="U2941" s="145">
        <v>2921</v>
      </c>
      <c r="V2941" s="145">
        <v>-30873561.050300971</v>
      </c>
    </row>
    <row r="2942" spans="1:22" x14ac:dyDescent="0.35">
      <c r="A2942" s="70">
        <f t="shared" si="54"/>
        <v>2923</v>
      </c>
      <c r="B2942" s="145">
        <v>7342437.6228742748</v>
      </c>
      <c r="U2942" s="145">
        <v>2922</v>
      </c>
      <c r="V2942" s="145">
        <v>-2458070.4464796484</v>
      </c>
    </row>
    <row r="2943" spans="1:22" x14ac:dyDescent="0.35">
      <c r="A2943" s="70">
        <f t="shared" si="54"/>
        <v>2924</v>
      </c>
      <c r="B2943" s="145">
        <v>7342437.6228742748</v>
      </c>
      <c r="U2943" s="145">
        <v>2923</v>
      </c>
      <c r="V2943" s="145">
        <v>-39276527.585501023</v>
      </c>
    </row>
    <row r="2944" spans="1:22" x14ac:dyDescent="0.35">
      <c r="A2944" s="70">
        <f t="shared" si="54"/>
        <v>2925</v>
      </c>
      <c r="B2944" s="145">
        <v>7342437.6228742748</v>
      </c>
      <c r="U2944" s="145">
        <v>2924</v>
      </c>
      <c r="V2944" s="145">
        <v>5311082.4844429679</v>
      </c>
    </row>
    <row r="2945" spans="1:22" x14ac:dyDescent="0.35">
      <c r="A2945" s="70">
        <f t="shared" si="54"/>
        <v>2926</v>
      </c>
      <c r="B2945" s="145">
        <v>7342437.6228742748</v>
      </c>
      <c r="U2945" s="145">
        <v>2925</v>
      </c>
      <c r="V2945" s="145">
        <v>55421643.019848846</v>
      </c>
    </row>
    <row r="2946" spans="1:22" x14ac:dyDescent="0.35">
      <c r="A2946" s="70">
        <f t="shared" si="54"/>
        <v>2927</v>
      </c>
      <c r="B2946" s="145">
        <v>7342437.6228742748</v>
      </c>
      <c r="U2946" s="145">
        <v>2926</v>
      </c>
      <c r="V2946" s="145">
        <v>-12027318.832398955</v>
      </c>
    </row>
    <row r="2947" spans="1:22" x14ac:dyDescent="0.35">
      <c r="A2947" s="70">
        <f t="shared" si="54"/>
        <v>2928</v>
      </c>
      <c r="B2947" s="145">
        <v>7342437.6228742748</v>
      </c>
      <c r="U2947" s="145">
        <v>2927</v>
      </c>
      <c r="V2947" s="145">
        <v>13420352.17957731</v>
      </c>
    </row>
    <row r="2948" spans="1:22" x14ac:dyDescent="0.35">
      <c r="A2948" s="70">
        <f t="shared" si="54"/>
        <v>2929</v>
      </c>
      <c r="B2948" s="145">
        <v>7342437.6228742748</v>
      </c>
      <c r="U2948" s="145">
        <v>2928</v>
      </c>
      <c r="V2948" s="145">
        <v>-13020685.700703885</v>
      </c>
    </row>
    <row r="2949" spans="1:22" x14ac:dyDescent="0.35">
      <c r="A2949" s="70">
        <f t="shared" si="54"/>
        <v>2930</v>
      </c>
      <c r="B2949" s="145">
        <v>7342437.6228742748</v>
      </c>
      <c r="U2949" s="145">
        <v>2929</v>
      </c>
      <c r="V2949" s="145">
        <v>-16819697.290835757</v>
      </c>
    </row>
    <row r="2950" spans="1:22" x14ac:dyDescent="0.35">
      <c r="A2950" s="70">
        <f t="shared" si="54"/>
        <v>2931</v>
      </c>
      <c r="B2950" s="145">
        <v>7342437.6228742748</v>
      </c>
      <c r="U2950" s="145">
        <v>2930</v>
      </c>
      <c r="V2950" s="145">
        <v>-12464173.725046095</v>
      </c>
    </row>
    <row r="2951" spans="1:22" x14ac:dyDescent="0.35">
      <c r="A2951" s="70">
        <f t="shared" si="54"/>
        <v>2932</v>
      </c>
      <c r="B2951" s="145">
        <v>7342437.6228742748</v>
      </c>
      <c r="U2951" s="145">
        <v>2931</v>
      </c>
      <c r="V2951" s="145">
        <v>4767621.2347361781</v>
      </c>
    </row>
    <row r="2952" spans="1:22" x14ac:dyDescent="0.35">
      <c r="A2952" s="70">
        <f t="shared" si="54"/>
        <v>2933</v>
      </c>
      <c r="B2952" s="145">
        <v>7342437.6228742748</v>
      </c>
      <c r="U2952" s="145">
        <v>2932</v>
      </c>
      <c r="V2952" s="145">
        <v>-21150810.573793147</v>
      </c>
    </row>
    <row r="2953" spans="1:22" x14ac:dyDescent="0.35">
      <c r="A2953" s="70">
        <f t="shared" si="54"/>
        <v>2934</v>
      </c>
      <c r="B2953" s="145">
        <v>7342437.6228742748</v>
      </c>
      <c r="U2953" s="145">
        <v>2933</v>
      </c>
      <c r="V2953" s="145">
        <v>5447166.7323874459</v>
      </c>
    </row>
    <row r="2954" spans="1:22" x14ac:dyDescent="0.35">
      <c r="A2954" s="70">
        <f t="shared" si="54"/>
        <v>2935</v>
      </c>
      <c r="B2954" s="145">
        <v>7342437.6228742748</v>
      </c>
      <c r="U2954" s="145">
        <v>2934</v>
      </c>
      <c r="V2954" s="145">
        <v>-5183350.4833687637</v>
      </c>
    </row>
    <row r="2955" spans="1:22" x14ac:dyDescent="0.35">
      <c r="A2955" s="70">
        <f t="shared" si="54"/>
        <v>2936</v>
      </c>
      <c r="B2955" s="145">
        <v>7342437.6228742748</v>
      </c>
      <c r="U2955" s="145">
        <v>2935</v>
      </c>
      <c r="V2955" s="145">
        <v>-5655011.1317667589</v>
      </c>
    </row>
    <row r="2956" spans="1:22" x14ac:dyDescent="0.35">
      <c r="A2956" s="70">
        <f t="shared" si="54"/>
        <v>2937</v>
      </c>
      <c r="B2956" s="145">
        <v>7342437.6228742748</v>
      </c>
      <c r="U2956" s="145">
        <v>2936</v>
      </c>
      <c r="V2956" s="145">
        <v>-7514400.6675900277</v>
      </c>
    </row>
    <row r="2957" spans="1:22" x14ac:dyDescent="0.35">
      <c r="A2957" s="70">
        <f t="shared" si="54"/>
        <v>2938</v>
      </c>
      <c r="B2957" s="145">
        <v>7342437.6228742748</v>
      </c>
      <c r="U2957" s="145">
        <v>2937</v>
      </c>
      <c r="V2957" s="145">
        <v>13195151.34959219</v>
      </c>
    </row>
    <row r="2958" spans="1:22" x14ac:dyDescent="0.35">
      <c r="A2958" s="70">
        <f t="shared" si="54"/>
        <v>2939</v>
      </c>
      <c r="B2958" s="145">
        <v>7342437.6228742748</v>
      </c>
      <c r="U2958" s="145">
        <v>2938</v>
      </c>
      <c r="V2958" s="145">
        <v>-3690812.636374753</v>
      </c>
    </row>
    <row r="2959" spans="1:22" x14ac:dyDescent="0.35">
      <c r="A2959" s="70">
        <f t="shared" si="54"/>
        <v>2940</v>
      </c>
      <c r="B2959" s="145">
        <v>7342437.6228742748</v>
      </c>
      <c r="U2959" s="145">
        <v>2939</v>
      </c>
      <c r="V2959" s="145">
        <v>-21053219.945907265</v>
      </c>
    </row>
    <row r="2960" spans="1:22" x14ac:dyDescent="0.35">
      <c r="A2960" s="70">
        <f t="shared" si="54"/>
        <v>2941</v>
      </c>
      <c r="B2960" s="145">
        <v>7342437.6228742748</v>
      </c>
      <c r="U2960" s="145">
        <v>2940</v>
      </c>
      <c r="V2960" s="145">
        <v>50162749.424189374</v>
      </c>
    </row>
    <row r="2961" spans="1:22" x14ac:dyDescent="0.35">
      <c r="A2961" s="70">
        <f t="shared" si="54"/>
        <v>2942</v>
      </c>
      <c r="B2961" s="145">
        <v>7342437.6228742748</v>
      </c>
      <c r="U2961" s="145">
        <v>2941</v>
      </c>
      <c r="V2961" s="145">
        <v>-7222045.8961371537</v>
      </c>
    </row>
    <row r="2962" spans="1:22" x14ac:dyDescent="0.35">
      <c r="A2962" s="70">
        <f t="shared" si="54"/>
        <v>2943</v>
      </c>
      <c r="B2962" s="145">
        <v>7342437.6228742748</v>
      </c>
      <c r="U2962" s="145">
        <v>2942</v>
      </c>
      <c r="V2962" s="145">
        <v>-1815802.0534239411</v>
      </c>
    </row>
    <row r="2963" spans="1:22" x14ac:dyDescent="0.35">
      <c r="A2963" s="70">
        <f t="shared" si="54"/>
        <v>2944</v>
      </c>
      <c r="B2963" s="145">
        <v>7342437.6228742748</v>
      </c>
      <c r="U2963" s="145">
        <v>2943</v>
      </c>
      <c r="V2963" s="145">
        <v>-24679617.452607378</v>
      </c>
    </row>
    <row r="2964" spans="1:22" x14ac:dyDescent="0.35">
      <c r="A2964" s="70">
        <f t="shared" si="54"/>
        <v>2945</v>
      </c>
      <c r="B2964" s="145">
        <v>7342437.6228742748</v>
      </c>
      <c r="U2964" s="145">
        <v>2944</v>
      </c>
      <c r="V2964" s="145">
        <v>-13893422.56117538</v>
      </c>
    </row>
    <row r="2965" spans="1:22" x14ac:dyDescent="0.35">
      <c r="A2965" s="70">
        <f t="shared" si="54"/>
        <v>2946</v>
      </c>
      <c r="B2965" s="145">
        <v>7342437.6228742748</v>
      </c>
      <c r="U2965" s="145">
        <v>2945</v>
      </c>
      <c r="V2965" s="145">
        <v>25939127.445361555</v>
      </c>
    </row>
    <row r="2966" spans="1:22" x14ac:dyDescent="0.35">
      <c r="A2966" s="70">
        <f t="shared" ref="A2966:A3029" si="55">A2965+1</f>
        <v>2947</v>
      </c>
      <c r="B2966" s="145">
        <v>7342437.6228742748</v>
      </c>
      <c r="U2966" s="145">
        <v>2946</v>
      </c>
      <c r="V2966" s="145">
        <v>-40393972.788145162</v>
      </c>
    </row>
    <row r="2967" spans="1:22" x14ac:dyDescent="0.35">
      <c r="A2967" s="70">
        <f t="shared" si="55"/>
        <v>2948</v>
      </c>
      <c r="B2967" s="145">
        <v>7342437.6228742748</v>
      </c>
      <c r="U2967" s="145">
        <v>2947</v>
      </c>
      <c r="V2967" s="145">
        <v>389103.84224353731</v>
      </c>
    </row>
    <row r="2968" spans="1:22" x14ac:dyDescent="0.35">
      <c r="A2968" s="70">
        <f t="shared" si="55"/>
        <v>2949</v>
      </c>
      <c r="B2968" s="145">
        <v>7342437.6228742748</v>
      </c>
      <c r="U2968" s="145">
        <v>2948</v>
      </c>
      <c r="V2968" s="145">
        <v>-26012003.823905546</v>
      </c>
    </row>
    <row r="2969" spans="1:22" x14ac:dyDescent="0.35">
      <c r="A2969" s="70">
        <f t="shared" si="55"/>
        <v>2950</v>
      </c>
      <c r="B2969" s="145">
        <v>7342437.6228742748</v>
      </c>
      <c r="U2969" s="145">
        <v>2949</v>
      </c>
      <c r="V2969" s="145">
        <v>-8774401.1473142244</v>
      </c>
    </row>
    <row r="2970" spans="1:22" x14ac:dyDescent="0.35">
      <c r="A2970" s="70">
        <f t="shared" si="55"/>
        <v>2951</v>
      </c>
      <c r="B2970" s="145">
        <v>7342437.6228742748</v>
      </c>
      <c r="U2970" s="145">
        <v>2950</v>
      </c>
      <c r="V2970" s="145">
        <v>16817557.049742393</v>
      </c>
    </row>
    <row r="2971" spans="1:22" x14ac:dyDescent="0.35">
      <c r="A2971" s="70">
        <f t="shared" si="55"/>
        <v>2952</v>
      </c>
      <c r="B2971" s="145">
        <v>7342437.6228742748</v>
      </c>
      <c r="U2971" s="145">
        <v>2951</v>
      </c>
      <c r="V2971" s="145">
        <v>1586648.9160236567</v>
      </c>
    </row>
    <row r="2972" spans="1:22" x14ac:dyDescent="0.35">
      <c r="A2972" s="70">
        <f t="shared" si="55"/>
        <v>2953</v>
      </c>
      <c r="B2972" s="145">
        <v>7342437.6228742748</v>
      </c>
      <c r="U2972" s="145">
        <v>2952</v>
      </c>
      <c r="V2972" s="145">
        <v>7559991.0968863033</v>
      </c>
    </row>
    <row r="2973" spans="1:22" x14ac:dyDescent="0.35">
      <c r="A2973" s="70">
        <f t="shared" si="55"/>
        <v>2954</v>
      </c>
      <c r="B2973" s="145">
        <v>7342437.6228742748</v>
      </c>
      <c r="U2973" s="145">
        <v>2953</v>
      </c>
      <c r="V2973" s="145">
        <v>-4595886.8486583792</v>
      </c>
    </row>
    <row r="2974" spans="1:22" x14ac:dyDescent="0.35">
      <c r="A2974" s="70">
        <f t="shared" si="55"/>
        <v>2955</v>
      </c>
      <c r="B2974" s="145">
        <v>7342437.6228742748</v>
      </c>
      <c r="U2974" s="145">
        <v>2954</v>
      </c>
      <c r="V2974" s="145">
        <v>-12677504.293644939</v>
      </c>
    </row>
    <row r="2975" spans="1:22" x14ac:dyDescent="0.35">
      <c r="A2975" s="70">
        <f t="shared" si="55"/>
        <v>2956</v>
      </c>
      <c r="B2975" s="145">
        <v>7342437.6228742748</v>
      </c>
      <c r="U2975" s="145">
        <v>2955</v>
      </c>
      <c r="V2975" s="145">
        <v>-5363376.7281167693</v>
      </c>
    </row>
    <row r="2976" spans="1:22" x14ac:dyDescent="0.35">
      <c r="A2976" s="70">
        <f t="shared" si="55"/>
        <v>2957</v>
      </c>
      <c r="B2976" s="145">
        <v>7342437.6228742748</v>
      </c>
      <c r="U2976" s="145">
        <v>2956</v>
      </c>
      <c r="V2976" s="145">
        <v>4242728.7322039381</v>
      </c>
    </row>
    <row r="2977" spans="1:22" x14ac:dyDescent="0.35">
      <c r="A2977" s="70">
        <f t="shared" si="55"/>
        <v>2958</v>
      </c>
      <c r="B2977" s="145">
        <v>7342437.6228742748</v>
      </c>
      <c r="U2977" s="145">
        <v>2957</v>
      </c>
      <c r="V2977" s="145">
        <v>-17594091.612910666</v>
      </c>
    </row>
    <row r="2978" spans="1:22" x14ac:dyDescent="0.35">
      <c r="A2978" s="70">
        <f t="shared" si="55"/>
        <v>2959</v>
      </c>
      <c r="B2978" s="145">
        <v>7342437.6228742748</v>
      </c>
      <c r="U2978" s="145">
        <v>2958</v>
      </c>
      <c r="V2978" s="145">
        <v>-9168298.9718191437</v>
      </c>
    </row>
    <row r="2979" spans="1:22" x14ac:dyDescent="0.35">
      <c r="A2979" s="70">
        <f t="shared" si="55"/>
        <v>2960</v>
      </c>
      <c r="B2979" s="145">
        <v>7342437.6228742748</v>
      </c>
      <c r="U2979" s="145">
        <v>2959</v>
      </c>
      <c r="V2979" s="145">
        <v>28471516.064669453</v>
      </c>
    </row>
    <row r="2980" spans="1:22" x14ac:dyDescent="0.35">
      <c r="A2980" s="70">
        <f t="shared" si="55"/>
        <v>2961</v>
      </c>
      <c r="B2980" s="145">
        <v>7342437.6228742748</v>
      </c>
      <c r="U2980" s="145">
        <v>2960</v>
      </c>
      <c r="V2980" s="145">
        <v>-22230346.438623987</v>
      </c>
    </row>
    <row r="2981" spans="1:22" x14ac:dyDescent="0.35">
      <c r="A2981" s="70">
        <f t="shared" si="55"/>
        <v>2962</v>
      </c>
      <c r="B2981" s="145">
        <v>7342437.6228742748</v>
      </c>
      <c r="U2981" s="145">
        <v>2961</v>
      </c>
      <c r="V2981" s="145">
        <v>9809691.0105440058</v>
      </c>
    </row>
    <row r="2982" spans="1:22" x14ac:dyDescent="0.35">
      <c r="A2982" s="70">
        <f t="shared" si="55"/>
        <v>2963</v>
      </c>
      <c r="B2982" s="145">
        <v>7342437.6228742748</v>
      </c>
      <c r="U2982" s="145">
        <v>2962</v>
      </c>
      <c r="V2982" s="145">
        <v>6763696.1002278291</v>
      </c>
    </row>
    <row r="2983" spans="1:22" x14ac:dyDescent="0.35">
      <c r="A2983" s="70">
        <f t="shared" si="55"/>
        <v>2964</v>
      </c>
      <c r="B2983" s="145">
        <v>7342437.6228742748</v>
      </c>
      <c r="U2983" s="145">
        <v>2963</v>
      </c>
      <c r="V2983" s="145">
        <v>3596878.2173140682</v>
      </c>
    </row>
    <row r="2984" spans="1:22" x14ac:dyDescent="0.35">
      <c r="A2984" s="70">
        <f t="shared" si="55"/>
        <v>2965</v>
      </c>
      <c r="B2984" s="145">
        <v>7342437.6228742748</v>
      </c>
      <c r="U2984" s="145">
        <v>2964</v>
      </c>
      <c r="V2984" s="145">
        <v>-917075.89026480913</v>
      </c>
    </row>
    <row r="2985" spans="1:22" x14ac:dyDescent="0.35">
      <c r="A2985" s="70">
        <f t="shared" si="55"/>
        <v>2966</v>
      </c>
      <c r="B2985" s="145">
        <v>7342437.6228742748</v>
      </c>
      <c r="U2985" s="145">
        <v>2965</v>
      </c>
      <c r="V2985" s="145">
        <v>15288886.165882532</v>
      </c>
    </row>
    <row r="2986" spans="1:22" x14ac:dyDescent="0.35">
      <c r="A2986" s="70">
        <f t="shared" si="55"/>
        <v>2967</v>
      </c>
      <c r="B2986" s="145">
        <v>7342437.6228742748</v>
      </c>
      <c r="U2986" s="145">
        <v>2966</v>
      </c>
      <c r="V2986" s="145">
        <v>-25500131.400031663</v>
      </c>
    </row>
    <row r="2987" spans="1:22" x14ac:dyDescent="0.35">
      <c r="A2987" s="70">
        <f t="shared" si="55"/>
        <v>2968</v>
      </c>
      <c r="B2987" s="145">
        <v>7342437.6228742748</v>
      </c>
      <c r="U2987" s="145">
        <v>2967</v>
      </c>
      <c r="V2987" s="145">
        <v>10631730.044794977</v>
      </c>
    </row>
    <row r="2988" spans="1:22" x14ac:dyDescent="0.35">
      <c r="A2988" s="70">
        <f t="shared" si="55"/>
        <v>2969</v>
      </c>
      <c r="B2988" s="145">
        <v>7342437.6228742748</v>
      </c>
      <c r="U2988" s="145">
        <v>2968</v>
      </c>
      <c r="V2988" s="145">
        <v>-18295067.30833783</v>
      </c>
    </row>
    <row r="2989" spans="1:22" x14ac:dyDescent="0.35">
      <c r="A2989" s="70">
        <f t="shared" si="55"/>
        <v>2970</v>
      </c>
      <c r="B2989" s="145">
        <v>7342437.6228742748</v>
      </c>
      <c r="U2989" s="145">
        <v>2969</v>
      </c>
      <c r="V2989" s="145">
        <v>17740728.526743889</v>
      </c>
    </row>
    <row r="2990" spans="1:22" x14ac:dyDescent="0.35">
      <c r="A2990" s="70">
        <f t="shared" si="55"/>
        <v>2971</v>
      </c>
      <c r="B2990" s="145">
        <v>7342437.6228742748</v>
      </c>
      <c r="U2990" s="145">
        <v>2970</v>
      </c>
      <c r="V2990" s="145">
        <v>16859769.042828221</v>
      </c>
    </row>
    <row r="2991" spans="1:22" x14ac:dyDescent="0.35">
      <c r="A2991" s="70">
        <f t="shared" si="55"/>
        <v>2972</v>
      </c>
      <c r="B2991" s="145">
        <v>7342437.6228742748</v>
      </c>
      <c r="U2991" s="145">
        <v>2971</v>
      </c>
      <c r="V2991" s="145">
        <v>-4093903.3027682342</v>
      </c>
    </row>
    <row r="2992" spans="1:22" x14ac:dyDescent="0.35">
      <c r="A2992" s="70">
        <f t="shared" si="55"/>
        <v>2973</v>
      </c>
      <c r="B2992" s="145">
        <v>7342437.6228742748</v>
      </c>
      <c r="U2992" s="145">
        <v>2972</v>
      </c>
      <c r="V2992" s="145">
        <v>-19023148.605568547</v>
      </c>
    </row>
    <row r="2993" spans="1:22" x14ac:dyDescent="0.35">
      <c r="A2993" s="70">
        <f t="shared" si="55"/>
        <v>2974</v>
      </c>
      <c r="B2993" s="145">
        <v>7342437.6228742748</v>
      </c>
      <c r="U2993" s="145">
        <v>2973</v>
      </c>
      <c r="V2993" s="145">
        <v>14191572.87571926</v>
      </c>
    </row>
    <row r="2994" spans="1:22" x14ac:dyDescent="0.35">
      <c r="A2994" s="70">
        <f t="shared" si="55"/>
        <v>2975</v>
      </c>
      <c r="B2994" s="145">
        <v>7342437.6228742748</v>
      </c>
      <c r="U2994" s="145">
        <v>2974</v>
      </c>
      <c r="V2994" s="145">
        <v>8594575.551594276</v>
      </c>
    </row>
    <row r="2995" spans="1:22" x14ac:dyDescent="0.35">
      <c r="A2995" s="70">
        <f t="shared" si="55"/>
        <v>2976</v>
      </c>
      <c r="B2995" s="145">
        <v>7342437.6228742748</v>
      </c>
      <c r="U2995" s="145">
        <v>2975</v>
      </c>
      <c r="V2995" s="145">
        <v>-4242861.4669672288</v>
      </c>
    </row>
    <row r="2996" spans="1:22" x14ac:dyDescent="0.35">
      <c r="A2996" s="70">
        <f t="shared" si="55"/>
        <v>2977</v>
      </c>
      <c r="B2996" s="145">
        <v>7342437.6228742748</v>
      </c>
      <c r="U2996" s="145">
        <v>2976</v>
      </c>
      <c r="V2996" s="145">
        <v>3903898.080699861</v>
      </c>
    </row>
    <row r="2997" spans="1:22" x14ac:dyDescent="0.35">
      <c r="A2997" s="70">
        <f t="shared" si="55"/>
        <v>2978</v>
      </c>
      <c r="B2997" s="145">
        <v>7342437.6228742748</v>
      </c>
      <c r="U2997" s="145">
        <v>2977</v>
      </c>
      <c r="V2997" s="145">
        <v>-14781418.84256155</v>
      </c>
    </row>
    <row r="2998" spans="1:22" x14ac:dyDescent="0.35">
      <c r="A2998" s="70">
        <f t="shared" si="55"/>
        <v>2979</v>
      </c>
      <c r="B2998" s="145">
        <v>7342437.6228742748</v>
      </c>
      <c r="U2998" s="145">
        <v>2978</v>
      </c>
      <c r="V2998" s="145">
        <v>-14279566.311533542</v>
      </c>
    </row>
    <row r="2999" spans="1:22" x14ac:dyDescent="0.35">
      <c r="A2999" s="70">
        <f t="shared" si="55"/>
        <v>2980</v>
      </c>
      <c r="B2999" s="145">
        <v>7342437.6228742748</v>
      </c>
      <c r="U2999" s="145">
        <v>2979</v>
      </c>
      <c r="V2999" s="145">
        <v>22253509.597726032</v>
      </c>
    </row>
    <row r="3000" spans="1:22" x14ac:dyDescent="0.35">
      <c r="A3000" s="70">
        <f t="shared" si="55"/>
        <v>2981</v>
      </c>
      <c r="B3000" s="145">
        <v>7342437.6228742748</v>
      </c>
      <c r="U3000" s="145">
        <v>2980</v>
      </c>
      <c r="V3000" s="145">
        <v>11201217.250970535</v>
      </c>
    </row>
    <row r="3001" spans="1:22" x14ac:dyDescent="0.35">
      <c r="A3001" s="70">
        <f t="shared" si="55"/>
        <v>2982</v>
      </c>
      <c r="B3001" s="145">
        <v>7342437.6228742748</v>
      </c>
      <c r="U3001" s="145">
        <v>2981</v>
      </c>
      <c r="V3001" s="145">
        <v>6475621.3215561733</v>
      </c>
    </row>
    <row r="3002" spans="1:22" x14ac:dyDescent="0.35">
      <c r="A3002" s="70">
        <f t="shared" si="55"/>
        <v>2983</v>
      </c>
      <c r="B3002" s="145">
        <v>7342437.6228742748</v>
      </c>
      <c r="U3002" s="145">
        <v>2982</v>
      </c>
      <c r="V3002" s="145">
        <v>8599060.7260259576</v>
      </c>
    </row>
    <row r="3003" spans="1:22" x14ac:dyDescent="0.35">
      <c r="A3003" s="70">
        <f t="shared" si="55"/>
        <v>2984</v>
      </c>
      <c r="B3003" s="145">
        <v>7342437.6228742748</v>
      </c>
      <c r="U3003" s="145">
        <v>2983</v>
      </c>
      <c r="V3003" s="145">
        <v>7965944.8028852902</v>
      </c>
    </row>
    <row r="3004" spans="1:22" x14ac:dyDescent="0.35">
      <c r="A3004" s="70">
        <f t="shared" si="55"/>
        <v>2985</v>
      </c>
      <c r="B3004" s="145">
        <v>7342437.6228742748</v>
      </c>
      <c r="U3004" s="145">
        <v>2984</v>
      </c>
      <c r="V3004" s="145">
        <v>-19671226.121220049</v>
      </c>
    </row>
    <row r="3005" spans="1:22" x14ac:dyDescent="0.35">
      <c r="A3005" s="70">
        <f t="shared" si="55"/>
        <v>2986</v>
      </c>
      <c r="B3005" s="145">
        <v>7342437.6228742748</v>
      </c>
      <c r="U3005" s="145">
        <v>2985</v>
      </c>
      <c r="V3005" s="145">
        <v>-29019436.370875686</v>
      </c>
    </row>
    <row r="3006" spans="1:22" x14ac:dyDescent="0.35">
      <c r="A3006" s="70">
        <f t="shared" si="55"/>
        <v>2987</v>
      </c>
      <c r="B3006" s="145">
        <v>7342437.6228742748</v>
      </c>
      <c r="U3006" s="145">
        <v>2986</v>
      </c>
      <c r="V3006" s="145">
        <v>-21839271.284857437</v>
      </c>
    </row>
    <row r="3007" spans="1:22" x14ac:dyDescent="0.35">
      <c r="A3007" s="70">
        <f t="shared" si="55"/>
        <v>2988</v>
      </c>
      <c r="B3007" s="145">
        <v>7342437.6228742748</v>
      </c>
      <c r="U3007" s="145">
        <v>2987</v>
      </c>
      <c r="V3007" s="145">
        <v>7591337.3448117636</v>
      </c>
    </row>
    <row r="3008" spans="1:22" x14ac:dyDescent="0.35">
      <c r="A3008" s="70">
        <f t="shared" si="55"/>
        <v>2989</v>
      </c>
      <c r="B3008" s="145">
        <v>7342437.6228742748</v>
      </c>
      <c r="U3008" s="145">
        <v>2988</v>
      </c>
      <c r="V3008" s="145">
        <v>18220370.404838759</v>
      </c>
    </row>
    <row r="3009" spans="1:22" x14ac:dyDescent="0.35">
      <c r="A3009" s="70">
        <f t="shared" si="55"/>
        <v>2990</v>
      </c>
      <c r="B3009" s="145">
        <v>7342437.6228742748</v>
      </c>
      <c r="U3009" s="145">
        <v>2989</v>
      </c>
      <c r="V3009" s="145">
        <v>-9821232.833033368</v>
      </c>
    </row>
    <row r="3010" spans="1:22" x14ac:dyDescent="0.35">
      <c r="A3010" s="70">
        <f t="shared" si="55"/>
        <v>2991</v>
      </c>
      <c r="B3010" s="145">
        <v>7342437.6228742748</v>
      </c>
      <c r="U3010" s="145">
        <v>2990</v>
      </c>
      <c r="V3010" s="145">
        <v>4428454.4961181507</v>
      </c>
    </row>
    <row r="3011" spans="1:22" x14ac:dyDescent="0.35">
      <c r="A3011" s="70">
        <f t="shared" si="55"/>
        <v>2992</v>
      </c>
      <c r="B3011" s="145">
        <v>7342437.6228742748</v>
      </c>
      <c r="U3011" s="145">
        <v>2991</v>
      </c>
      <c r="V3011" s="145">
        <v>-11269039.132375279</v>
      </c>
    </row>
    <row r="3012" spans="1:22" x14ac:dyDescent="0.35">
      <c r="A3012" s="70">
        <f t="shared" si="55"/>
        <v>2993</v>
      </c>
      <c r="B3012" s="145">
        <v>7342437.6228742748</v>
      </c>
      <c r="U3012" s="145">
        <v>2992</v>
      </c>
      <c r="V3012" s="145">
        <v>7721997.1528961547</v>
      </c>
    </row>
    <row r="3013" spans="1:22" x14ac:dyDescent="0.35">
      <c r="A3013" s="70">
        <f t="shared" si="55"/>
        <v>2994</v>
      </c>
      <c r="B3013" s="145">
        <v>7342437.6228742748</v>
      </c>
      <c r="U3013" s="145">
        <v>2993</v>
      </c>
      <c r="V3013" s="145">
        <v>-28822176.520030718</v>
      </c>
    </row>
    <row r="3014" spans="1:22" x14ac:dyDescent="0.35">
      <c r="A3014" s="70">
        <f t="shared" si="55"/>
        <v>2995</v>
      </c>
      <c r="B3014" s="145">
        <v>7342437.6228742748</v>
      </c>
      <c r="U3014" s="145">
        <v>2994</v>
      </c>
      <c r="V3014" s="145">
        <v>7511081.4355657063</v>
      </c>
    </row>
    <row r="3015" spans="1:22" x14ac:dyDescent="0.35">
      <c r="A3015" s="70">
        <f t="shared" si="55"/>
        <v>2996</v>
      </c>
      <c r="B3015" s="145">
        <v>7342437.6228742748</v>
      </c>
      <c r="U3015" s="145">
        <v>2995</v>
      </c>
      <c r="V3015" s="145">
        <v>8441569.6503502652</v>
      </c>
    </row>
    <row r="3016" spans="1:22" x14ac:dyDescent="0.35">
      <c r="A3016" s="70">
        <f t="shared" si="55"/>
        <v>2997</v>
      </c>
      <c r="B3016" s="145">
        <v>7342437.6228742748</v>
      </c>
      <c r="U3016" s="145">
        <v>2996</v>
      </c>
      <c r="V3016" s="145">
        <v>8062909.3220589235</v>
      </c>
    </row>
    <row r="3017" spans="1:22" x14ac:dyDescent="0.35">
      <c r="A3017" s="70">
        <f t="shared" si="55"/>
        <v>2998</v>
      </c>
      <c r="B3017" s="145">
        <v>7342437.6228742748</v>
      </c>
      <c r="U3017" s="145">
        <v>2997</v>
      </c>
      <c r="V3017" s="145">
        <v>-19871851.249227256</v>
      </c>
    </row>
    <row r="3018" spans="1:22" x14ac:dyDescent="0.35">
      <c r="A3018" s="70">
        <f t="shared" si="55"/>
        <v>2999</v>
      </c>
      <c r="B3018" s="145">
        <v>7342437.6228742748</v>
      </c>
      <c r="U3018" s="145">
        <v>2998</v>
      </c>
      <c r="V3018" s="145">
        <v>23185915.52300629</v>
      </c>
    </row>
    <row r="3019" spans="1:22" x14ac:dyDescent="0.35">
      <c r="A3019" s="70">
        <f t="shared" si="55"/>
        <v>3000</v>
      </c>
      <c r="B3019" s="145">
        <v>7342437.6228742748</v>
      </c>
      <c r="U3019" s="145">
        <v>2999</v>
      </c>
      <c r="V3019" s="145">
        <v>-8164361.4210925065</v>
      </c>
    </row>
    <row r="3020" spans="1:22" x14ac:dyDescent="0.35">
      <c r="A3020" s="70">
        <f t="shared" si="55"/>
        <v>3001</v>
      </c>
      <c r="B3020" s="145">
        <v>7342437.6228742748</v>
      </c>
      <c r="U3020" s="145">
        <v>3000</v>
      </c>
      <c r="V3020" s="145">
        <v>-8387284.5344370827</v>
      </c>
    </row>
    <row r="3021" spans="1:22" x14ac:dyDescent="0.35">
      <c r="A3021" s="70">
        <f t="shared" si="55"/>
        <v>3002</v>
      </c>
      <c r="B3021" s="145">
        <v>7342437.6228742748</v>
      </c>
      <c r="U3021" s="145">
        <v>3001</v>
      </c>
      <c r="V3021" s="145">
        <v>-18142056.139745161</v>
      </c>
    </row>
    <row r="3022" spans="1:22" x14ac:dyDescent="0.35">
      <c r="A3022" s="70">
        <f t="shared" si="55"/>
        <v>3003</v>
      </c>
      <c r="B3022" s="145">
        <v>7342437.6228742748</v>
      </c>
      <c r="U3022" s="145">
        <v>3002</v>
      </c>
      <c r="V3022" s="145">
        <v>-7689735.0135384053</v>
      </c>
    </row>
    <row r="3023" spans="1:22" x14ac:dyDescent="0.35">
      <c r="A3023" s="70">
        <f t="shared" si="55"/>
        <v>3004</v>
      </c>
      <c r="B3023" s="145">
        <v>7342437.6228742748</v>
      </c>
      <c r="U3023" s="145">
        <v>3003</v>
      </c>
      <c r="V3023" s="145">
        <v>-27257450.09512528</v>
      </c>
    </row>
    <row r="3024" spans="1:22" x14ac:dyDescent="0.35">
      <c r="A3024" s="70">
        <f t="shared" si="55"/>
        <v>3005</v>
      </c>
      <c r="B3024" s="145">
        <v>7342437.6228742748</v>
      </c>
      <c r="U3024" s="145">
        <v>3004</v>
      </c>
      <c r="V3024" s="145">
        <v>2664103.3921792805</v>
      </c>
    </row>
    <row r="3025" spans="1:22" x14ac:dyDescent="0.35">
      <c r="A3025" s="70">
        <f t="shared" si="55"/>
        <v>3006</v>
      </c>
      <c r="B3025" s="145">
        <v>7342437.6228742748</v>
      </c>
      <c r="U3025" s="145">
        <v>3005</v>
      </c>
      <c r="V3025" s="145">
        <v>-7483655.2020489499</v>
      </c>
    </row>
    <row r="3026" spans="1:22" x14ac:dyDescent="0.35">
      <c r="A3026" s="70">
        <f t="shared" si="55"/>
        <v>3007</v>
      </c>
      <c r="B3026" s="145">
        <v>7342437.6228742748</v>
      </c>
      <c r="U3026" s="145">
        <v>3006</v>
      </c>
      <c r="V3026" s="145">
        <v>16184600.451412823</v>
      </c>
    </row>
    <row r="3027" spans="1:22" x14ac:dyDescent="0.35">
      <c r="A3027" s="70">
        <f t="shared" si="55"/>
        <v>3008</v>
      </c>
      <c r="B3027" s="145">
        <v>7342437.6228742748</v>
      </c>
      <c r="U3027" s="145">
        <v>3007</v>
      </c>
      <c r="V3027" s="145">
        <v>-6495496.1629344486</v>
      </c>
    </row>
    <row r="3028" spans="1:22" x14ac:dyDescent="0.35">
      <c r="A3028" s="70">
        <f t="shared" si="55"/>
        <v>3009</v>
      </c>
      <c r="B3028" s="145">
        <v>7342437.6228742748</v>
      </c>
      <c r="U3028" s="145">
        <v>3008</v>
      </c>
      <c r="V3028" s="145">
        <v>-28348775.284818031</v>
      </c>
    </row>
    <row r="3029" spans="1:22" x14ac:dyDescent="0.35">
      <c r="A3029" s="70">
        <f t="shared" si="55"/>
        <v>3010</v>
      </c>
      <c r="B3029" s="145">
        <v>7342437.6228742748</v>
      </c>
      <c r="U3029" s="145">
        <v>3009</v>
      </c>
      <c r="V3029" s="145">
        <v>-9646515.8576234989</v>
      </c>
    </row>
    <row r="3030" spans="1:22" x14ac:dyDescent="0.35">
      <c r="A3030" s="70">
        <f t="shared" ref="A3030:A3093" si="56">A3029+1</f>
        <v>3011</v>
      </c>
      <c r="B3030" s="145">
        <v>7342437.6228742748</v>
      </c>
      <c r="U3030" s="145">
        <v>3010</v>
      </c>
      <c r="V3030" s="145">
        <v>-10970834.10505476</v>
      </c>
    </row>
    <row r="3031" spans="1:22" x14ac:dyDescent="0.35">
      <c r="A3031" s="70">
        <f t="shared" si="56"/>
        <v>3012</v>
      </c>
      <c r="B3031" s="145">
        <v>7342437.6228742748</v>
      </c>
      <c r="U3031" s="145">
        <v>3011</v>
      </c>
      <c r="V3031" s="145">
        <v>9981295.0815643109</v>
      </c>
    </row>
    <row r="3032" spans="1:22" x14ac:dyDescent="0.35">
      <c r="A3032" s="70">
        <f t="shared" si="56"/>
        <v>3013</v>
      </c>
      <c r="B3032" s="145">
        <v>7342437.6228742748</v>
      </c>
      <c r="U3032" s="145">
        <v>3012</v>
      </c>
      <c r="V3032" s="145">
        <v>12209602.060419425</v>
      </c>
    </row>
    <row r="3033" spans="1:22" x14ac:dyDescent="0.35">
      <c r="A3033" s="70">
        <f t="shared" si="56"/>
        <v>3014</v>
      </c>
      <c r="B3033" s="145">
        <v>7342437.6228742748</v>
      </c>
      <c r="U3033" s="145">
        <v>3013</v>
      </c>
      <c r="V3033" s="145">
        <v>-11362826.64907063</v>
      </c>
    </row>
    <row r="3034" spans="1:22" x14ac:dyDescent="0.35">
      <c r="A3034" s="70">
        <f t="shared" si="56"/>
        <v>3015</v>
      </c>
      <c r="B3034" s="145">
        <v>7342437.6228742748</v>
      </c>
      <c r="U3034" s="145">
        <v>3014</v>
      </c>
      <c r="V3034" s="145">
        <v>-11681875.390702132</v>
      </c>
    </row>
    <row r="3035" spans="1:22" x14ac:dyDescent="0.35">
      <c r="A3035" s="70">
        <f t="shared" si="56"/>
        <v>3016</v>
      </c>
      <c r="B3035" s="145">
        <v>7342437.6228742748</v>
      </c>
      <c r="U3035" s="145">
        <v>3015</v>
      </c>
      <c r="V3035" s="145">
        <v>-16320944.876868496</v>
      </c>
    </row>
    <row r="3036" spans="1:22" x14ac:dyDescent="0.35">
      <c r="A3036" s="70">
        <f t="shared" si="56"/>
        <v>3017</v>
      </c>
      <c r="B3036" s="145">
        <v>7342437.6228742748</v>
      </c>
      <c r="U3036" s="145">
        <v>3016</v>
      </c>
      <c r="V3036" s="145">
        <v>704646.64725626633</v>
      </c>
    </row>
    <row r="3037" spans="1:22" x14ac:dyDescent="0.35">
      <c r="A3037" s="70">
        <f t="shared" si="56"/>
        <v>3018</v>
      </c>
      <c r="B3037" s="145">
        <v>7342437.6228742748</v>
      </c>
      <c r="U3037" s="145">
        <v>3017</v>
      </c>
      <c r="V3037" s="145">
        <v>29884997.000769157</v>
      </c>
    </row>
    <row r="3038" spans="1:22" x14ac:dyDescent="0.35">
      <c r="A3038" s="70">
        <f t="shared" si="56"/>
        <v>3019</v>
      </c>
      <c r="B3038" s="145">
        <v>7342437.6228742748</v>
      </c>
      <c r="U3038" s="145">
        <v>3018</v>
      </c>
      <c r="V3038" s="145">
        <v>13156049.860572882</v>
      </c>
    </row>
    <row r="3039" spans="1:22" x14ac:dyDescent="0.35">
      <c r="A3039" s="70">
        <f t="shared" si="56"/>
        <v>3020</v>
      </c>
      <c r="B3039" s="145">
        <v>7342437.6228742748</v>
      </c>
      <c r="U3039" s="145">
        <v>3019</v>
      </c>
      <c r="V3039" s="145">
        <v>-14797451.570139527</v>
      </c>
    </row>
    <row r="3040" spans="1:22" x14ac:dyDescent="0.35">
      <c r="A3040" s="70">
        <f t="shared" si="56"/>
        <v>3021</v>
      </c>
      <c r="B3040" s="145">
        <v>7342437.6228742748</v>
      </c>
      <c r="U3040" s="145">
        <v>3020</v>
      </c>
      <c r="V3040" s="145">
        <v>19938786.273183934</v>
      </c>
    </row>
    <row r="3041" spans="1:22" x14ac:dyDescent="0.35">
      <c r="A3041" s="70">
        <f t="shared" si="56"/>
        <v>3022</v>
      </c>
      <c r="B3041" s="145">
        <v>7342437.6228742748</v>
      </c>
      <c r="U3041" s="145">
        <v>3021</v>
      </c>
      <c r="V3041" s="145">
        <v>3938509.1289050914</v>
      </c>
    </row>
    <row r="3042" spans="1:22" x14ac:dyDescent="0.35">
      <c r="A3042" s="70">
        <f t="shared" si="56"/>
        <v>3023</v>
      </c>
      <c r="B3042" s="145">
        <v>7342437.6228742748</v>
      </c>
      <c r="U3042" s="145">
        <v>3022</v>
      </c>
      <c r="V3042" s="145">
        <v>3712628.0171679929</v>
      </c>
    </row>
    <row r="3043" spans="1:22" x14ac:dyDescent="0.35">
      <c r="A3043" s="70">
        <f t="shared" si="56"/>
        <v>3024</v>
      </c>
      <c r="B3043" s="145">
        <v>7342437.6228742748</v>
      </c>
      <c r="U3043" s="145">
        <v>3023</v>
      </c>
      <c r="V3043" s="145">
        <v>4920424.7202263251</v>
      </c>
    </row>
    <row r="3044" spans="1:22" x14ac:dyDescent="0.35">
      <c r="A3044" s="70">
        <f t="shared" si="56"/>
        <v>3025</v>
      </c>
      <c r="B3044" s="145">
        <v>7342437.6228742748</v>
      </c>
      <c r="U3044" s="145">
        <v>3024</v>
      </c>
      <c r="V3044" s="145">
        <v>28229710.177315231</v>
      </c>
    </row>
    <row r="3045" spans="1:22" x14ac:dyDescent="0.35">
      <c r="A3045" s="70">
        <f t="shared" si="56"/>
        <v>3026</v>
      </c>
      <c r="B3045" s="145">
        <v>7342437.6228742748</v>
      </c>
      <c r="U3045" s="145">
        <v>3025</v>
      </c>
      <c r="V3045" s="145">
        <v>-6784696.7171959933</v>
      </c>
    </row>
    <row r="3046" spans="1:22" x14ac:dyDescent="0.35">
      <c r="A3046" s="70">
        <f t="shared" si="56"/>
        <v>3027</v>
      </c>
      <c r="B3046" s="145">
        <v>7342437.6228742748</v>
      </c>
      <c r="U3046" s="145">
        <v>3026</v>
      </c>
      <c r="V3046" s="145">
        <v>-25104858.246755034</v>
      </c>
    </row>
    <row r="3047" spans="1:22" x14ac:dyDescent="0.35">
      <c r="A3047" s="70">
        <f t="shared" si="56"/>
        <v>3028</v>
      </c>
      <c r="B3047" s="145">
        <v>7342437.6228742748</v>
      </c>
      <c r="U3047" s="145">
        <v>3027</v>
      </c>
      <c r="V3047" s="145">
        <v>-23166196.894125745</v>
      </c>
    </row>
    <row r="3048" spans="1:22" x14ac:dyDescent="0.35">
      <c r="A3048" s="70">
        <f t="shared" si="56"/>
        <v>3029</v>
      </c>
      <c r="B3048" s="145">
        <v>7342437.6228742748</v>
      </c>
      <c r="U3048" s="145">
        <v>3028</v>
      </c>
      <c r="V3048" s="145">
        <v>-29525822.969663408</v>
      </c>
    </row>
    <row r="3049" spans="1:22" x14ac:dyDescent="0.35">
      <c r="A3049" s="70">
        <f t="shared" si="56"/>
        <v>3030</v>
      </c>
      <c r="B3049" s="145">
        <v>7342437.6228742748</v>
      </c>
      <c r="U3049" s="145">
        <v>3029</v>
      </c>
      <c r="V3049" s="145">
        <v>-10086418.455256909</v>
      </c>
    </row>
    <row r="3050" spans="1:22" x14ac:dyDescent="0.35">
      <c r="A3050" s="70">
        <f t="shared" si="56"/>
        <v>3031</v>
      </c>
      <c r="B3050" s="145">
        <v>7342437.6228742748</v>
      </c>
      <c r="U3050" s="145">
        <v>3030</v>
      </c>
      <c r="V3050" s="145">
        <v>24553990.951914955</v>
      </c>
    </row>
    <row r="3051" spans="1:22" x14ac:dyDescent="0.35">
      <c r="A3051" s="70">
        <f t="shared" si="56"/>
        <v>3032</v>
      </c>
      <c r="B3051" s="145">
        <v>7342437.6228742748</v>
      </c>
      <c r="U3051" s="145">
        <v>3031</v>
      </c>
      <c r="V3051" s="145">
        <v>7156335.915581882</v>
      </c>
    </row>
    <row r="3052" spans="1:22" x14ac:dyDescent="0.35">
      <c r="A3052" s="70">
        <f t="shared" si="56"/>
        <v>3033</v>
      </c>
      <c r="B3052" s="145">
        <v>7342437.6228742748</v>
      </c>
      <c r="U3052" s="145">
        <v>3032</v>
      </c>
      <c r="V3052" s="145">
        <v>33698003.945304863</v>
      </c>
    </row>
    <row r="3053" spans="1:22" x14ac:dyDescent="0.35">
      <c r="A3053" s="70">
        <f t="shared" si="56"/>
        <v>3034</v>
      </c>
      <c r="B3053" s="145">
        <v>7342437.6228742748</v>
      </c>
      <c r="U3053" s="145">
        <v>3033</v>
      </c>
      <c r="V3053" s="145">
        <v>-23504678.280936863</v>
      </c>
    </row>
    <row r="3054" spans="1:22" x14ac:dyDescent="0.35">
      <c r="A3054" s="70">
        <f t="shared" si="56"/>
        <v>3035</v>
      </c>
      <c r="B3054" s="145">
        <v>7342437.6228742748</v>
      </c>
      <c r="U3054" s="145">
        <v>3034</v>
      </c>
      <c r="V3054" s="145">
        <v>-14609620.930142473</v>
      </c>
    </row>
    <row r="3055" spans="1:22" x14ac:dyDescent="0.35">
      <c r="A3055" s="70">
        <f t="shared" si="56"/>
        <v>3036</v>
      </c>
      <c r="B3055" s="145">
        <v>7342437.6228742748</v>
      </c>
      <c r="U3055" s="145">
        <v>3035</v>
      </c>
      <c r="V3055" s="145">
        <v>-4150310.3486276139</v>
      </c>
    </row>
    <row r="3056" spans="1:22" x14ac:dyDescent="0.35">
      <c r="A3056" s="70">
        <f t="shared" si="56"/>
        <v>3037</v>
      </c>
      <c r="B3056" s="145">
        <v>7342437.6228742748</v>
      </c>
      <c r="U3056" s="145">
        <v>3036</v>
      </c>
      <c r="V3056" s="145">
        <v>-27986227.852723416</v>
      </c>
    </row>
    <row r="3057" spans="1:22" x14ac:dyDescent="0.35">
      <c r="A3057" s="70">
        <f t="shared" si="56"/>
        <v>3038</v>
      </c>
      <c r="B3057" s="145">
        <v>7342437.6228742748</v>
      </c>
      <c r="U3057" s="145">
        <v>3037</v>
      </c>
      <c r="V3057" s="145">
        <v>-20361596.165052306</v>
      </c>
    </row>
    <row r="3058" spans="1:22" x14ac:dyDescent="0.35">
      <c r="A3058" s="70">
        <f t="shared" si="56"/>
        <v>3039</v>
      </c>
      <c r="B3058" s="145">
        <v>7342437.6228742748</v>
      </c>
      <c r="U3058" s="145">
        <v>3038</v>
      </c>
      <c r="V3058" s="145">
        <v>6693747.6225220412</v>
      </c>
    </row>
    <row r="3059" spans="1:22" x14ac:dyDescent="0.35">
      <c r="A3059" s="70">
        <f t="shared" si="56"/>
        <v>3040</v>
      </c>
      <c r="B3059" s="145">
        <v>7342437.6228742748</v>
      </c>
      <c r="U3059" s="145">
        <v>3039</v>
      </c>
      <c r="V3059" s="145">
        <v>-4467307.5929921083</v>
      </c>
    </row>
    <row r="3060" spans="1:22" x14ac:dyDescent="0.35">
      <c r="A3060" s="70">
        <f t="shared" si="56"/>
        <v>3041</v>
      </c>
      <c r="B3060" s="145">
        <v>7342437.6228742748</v>
      </c>
      <c r="U3060" s="145">
        <v>3040</v>
      </c>
      <c r="V3060" s="145">
        <v>15446638.469422098</v>
      </c>
    </row>
    <row r="3061" spans="1:22" x14ac:dyDescent="0.35">
      <c r="A3061" s="70">
        <f t="shared" si="56"/>
        <v>3042</v>
      </c>
      <c r="B3061" s="145">
        <v>7342437.6228742748</v>
      </c>
      <c r="U3061" s="145">
        <v>3041</v>
      </c>
      <c r="V3061" s="145">
        <v>3425189.5516487844</v>
      </c>
    </row>
    <row r="3062" spans="1:22" x14ac:dyDescent="0.35">
      <c r="A3062" s="70">
        <f t="shared" si="56"/>
        <v>3043</v>
      </c>
      <c r="B3062" s="145">
        <v>7342437.6228742748</v>
      </c>
      <c r="U3062" s="145">
        <v>3042</v>
      </c>
      <c r="V3062" s="145">
        <v>2925971.6988836043</v>
      </c>
    </row>
    <row r="3063" spans="1:22" x14ac:dyDescent="0.35">
      <c r="A3063" s="70">
        <f t="shared" si="56"/>
        <v>3044</v>
      </c>
      <c r="B3063" s="145">
        <v>7342437.6228742748</v>
      </c>
      <c r="U3063" s="145">
        <v>3043</v>
      </c>
      <c r="V3063" s="145">
        <v>5606745.9871343151</v>
      </c>
    </row>
    <row r="3064" spans="1:22" x14ac:dyDescent="0.35">
      <c r="A3064" s="70">
        <f t="shared" si="56"/>
        <v>3045</v>
      </c>
      <c r="B3064" s="145">
        <v>7342437.6228742748</v>
      </c>
      <c r="U3064" s="145">
        <v>3044</v>
      </c>
      <c r="V3064" s="145">
        <v>13897750.507658139</v>
      </c>
    </row>
    <row r="3065" spans="1:22" x14ac:dyDescent="0.35">
      <c r="A3065" s="70">
        <f t="shared" si="56"/>
        <v>3046</v>
      </c>
      <c r="B3065" s="145">
        <v>7342437.6228742748</v>
      </c>
      <c r="U3065" s="145">
        <v>3045</v>
      </c>
      <c r="V3065" s="145">
        <v>-1526912.4177913629</v>
      </c>
    </row>
    <row r="3066" spans="1:22" x14ac:dyDescent="0.35">
      <c r="A3066" s="70">
        <f t="shared" si="56"/>
        <v>3047</v>
      </c>
      <c r="B3066" s="145">
        <v>7342437.6228742748</v>
      </c>
      <c r="U3066" s="145">
        <v>3046</v>
      </c>
      <c r="V3066" s="145">
        <v>55276119.511150882</v>
      </c>
    </row>
    <row r="3067" spans="1:22" x14ac:dyDescent="0.35">
      <c r="A3067" s="70">
        <f t="shared" si="56"/>
        <v>3048</v>
      </c>
      <c r="B3067" s="145">
        <v>7342437.6228742748</v>
      </c>
      <c r="U3067" s="145">
        <v>3047</v>
      </c>
      <c r="V3067" s="145">
        <v>-9875553.6942200195</v>
      </c>
    </row>
    <row r="3068" spans="1:22" x14ac:dyDescent="0.35">
      <c r="A3068" s="70">
        <f t="shared" si="56"/>
        <v>3049</v>
      </c>
      <c r="B3068" s="145">
        <v>7342437.6228742748</v>
      </c>
      <c r="U3068" s="145">
        <v>3048</v>
      </c>
      <c r="V3068" s="145">
        <v>28735659.724740792</v>
      </c>
    </row>
    <row r="3069" spans="1:22" x14ac:dyDescent="0.35">
      <c r="A3069" s="70">
        <f t="shared" si="56"/>
        <v>3050</v>
      </c>
      <c r="B3069" s="145">
        <v>7342437.6228742748</v>
      </c>
      <c r="U3069" s="145">
        <v>3049</v>
      </c>
      <c r="V3069" s="145">
        <v>940495.85742386058</v>
      </c>
    </row>
    <row r="3070" spans="1:22" x14ac:dyDescent="0.35">
      <c r="A3070" s="70">
        <f t="shared" si="56"/>
        <v>3051</v>
      </c>
      <c r="B3070" s="145">
        <v>7342437.6228742748</v>
      </c>
      <c r="U3070" s="145">
        <v>3050</v>
      </c>
      <c r="V3070" s="145">
        <v>-7356981.4903099574</v>
      </c>
    </row>
    <row r="3071" spans="1:22" x14ac:dyDescent="0.35">
      <c r="A3071" s="70">
        <f t="shared" si="56"/>
        <v>3052</v>
      </c>
      <c r="B3071" s="145">
        <v>7342437.6228742748</v>
      </c>
      <c r="U3071" s="145">
        <v>3051</v>
      </c>
      <c r="V3071" s="145">
        <v>-11330042.260973254</v>
      </c>
    </row>
    <row r="3072" spans="1:22" x14ac:dyDescent="0.35">
      <c r="A3072" s="70">
        <f t="shared" si="56"/>
        <v>3053</v>
      </c>
      <c r="B3072" s="145">
        <v>7342437.6228742748</v>
      </c>
      <c r="U3072" s="145">
        <v>3052</v>
      </c>
      <c r="V3072" s="145">
        <v>13113072.272090185</v>
      </c>
    </row>
    <row r="3073" spans="1:22" x14ac:dyDescent="0.35">
      <c r="A3073" s="70">
        <f t="shared" si="56"/>
        <v>3054</v>
      </c>
      <c r="B3073" s="145">
        <v>7342437.6228742748</v>
      </c>
      <c r="U3073" s="145">
        <v>3053</v>
      </c>
      <c r="V3073" s="145">
        <v>17414346.062050574</v>
      </c>
    </row>
    <row r="3074" spans="1:22" x14ac:dyDescent="0.35">
      <c r="A3074" s="70">
        <f t="shared" si="56"/>
        <v>3055</v>
      </c>
      <c r="B3074" s="145">
        <v>7342437.6228742748</v>
      </c>
      <c r="U3074" s="145">
        <v>3054</v>
      </c>
      <c r="V3074" s="145">
        <v>-22268807.651271902</v>
      </c>
    </row>
    <row r="3075" spans="1:22" x14ac:dyDescent="0.35">
      <c r="A3075" s="70">
        <f t="shared" si="56"/>
        <v>3056</v>
      </c>
      <c r="B3075" s="145">
        <v>7342437.6228742748</v>
      </c>
      <c r="U3075" s="145">
        <v>3055</v>
      </c>
      <c r="V3075" s="145">
        <v>6291796.8969702423</v>
      </c>
    </row>
    <row r="3076" spans="1:22" x14ac:dyDescent="0.35">
      <c r="A3076" s="70">
        <f t="shared" si="56"/>
        <v>3057</v>
      </c>
      <c r="B3076" s="145">
        <v>7342437.6228742748</v>
      </c>
      <c r="U3076" s="145">
        <v>3056</v>
      </c>
      <c r="V3076" s="145">
        <v>-19765659.845745474</v>
      </c>
    </row>
    <row r="3077" spans="1:22" x14ac:dyDescent="0.35">
      <c r="A3077" s="70">
        <f t="shared" si="56"/>
        <v>3058</v>
      </c>
      <c r="B3077" s="145">
        <v>7342437.6228742748</v>
      </c>
      <c r="U3077" s="145">
        <v>3057</v>
      </c>
      <c r="V3077" s="145">
        <v>25152943.035995539</v>
      </c>
    </row>
    <row r="3078" spans="1:22" x14ac:dyDescent="0.35">
      <c r="A3078" s="70">
        <f t="shared" si="56"/>
        <v>3059</v>
      </c>
      <c r="B3078" s="145">
        <v>7342437.6228742748</v>
      </c>
      <c r="U3078" s="145">
        <v>3058</v>
      </c>
      <c r="V3078" s="145">
        <v>-11062608.098368222</v>
      </c>
    </row>
    <row r="3079" spans="1:22" x14ac:dyDescent="0.35">
      <c r="A3079" s="70">
        <f t="shared" si="56"/>
        <v>3060</v>
      </c>
      <c r="B3079" s="145">
        <v>7342437.6228742748</v>
      </c>
      <c r="U3079" s="145">
        <v>3059</v>
      </c>
      <c r="V3079" s="145">
        <v>10527741.967132151</v>
      </c>
    </row>
    <row r="3080" spans="1:22" x14ac:dyDescent="0.35">
      <c r="A3080" s="70">
        <f t="shared" si="56"/>
        <v>3061</v>
      </c>
      <c r="B3080" s="145">
        <v>7342437.6228742748</v>
      </c>
      <c r="U3080" s="145">
        <v>3060</v>
      </c>
      <c r="V3080" s="145">
        <v>-11736624.485015038</v>
      </c>
    </row>
    <row r="3081" spans="1:22" x14ac:dyDescent="0.35">
      <c r="A3081" s="70">
        <f t="shared" si="56"/>
        <v>3062</v>
      </c>
      <c r="B3081" s="145">
        <v>7342437.6228742748</v>
      </c>
      <c r="U3081" s="145">
        <v>3061</v>
      </c>
      <c r="V3081" s="145">
        <v>-8920029.6794369444</v>
      </c>
    </row>
    <row r="3082" spans="1:22" x14ac:dyDescent="0.35">
      <c r="A3082" s="70">
        <f t="shared" si="56"/>
        <v>3063</v>
      </c>
      <c r="B3082" s="145">
        <v>7342437.6228742748</v>
      </c>
      <c r="U3082" s="145">
        <v>3062</v>
      </c>
      <c r="V3082" s="145">
        <v>-16840872.854094274</v>
      </c>
    </row>
    <row r="3083" spans="1:22" x14ac:dyDescent="0.35">
      <c r="A3083" s="70">
        <f t="shared" si="56"/>
        <v>3064</v>
      </c>
      <c r="B3083" s="145">
        <v>7342437.6228742748</v>
      </c>
      <c r="U3083" s="145">
        <v>3063</v>
      </c>
      <c r="V3083" s="145">
        <v>-10291389.161480617</v>
      </c>
    </row>
    <row r="3084" spans="1:22" x14ac:dyDescent="0.35">
      <c r="A3084" s="70">
        <f t="shared" si="56"/>
        <v>3065</v>
      </c>
      <c r="B3084" s="145">
        <v>7342437.6228742748</v>
      </c>
      <c r="U3084" s="145">
        <v>3064</v>
      </c>
      <c r="V3084" s="145">
        <v>20069448.006593782</v>
      </c>
    </row>
    <row r="3085" spans="1:22" x14ac:dyDescent="0.35">
      <c r="A3085" s="70">
        <f t="shared" si="56"/>
        <v>3066</v>
      </c>
      <c r="B3085" s="145">
        <v>7342437.6228742748</v>
      </c>
      <c r="U3085" s="145">
        <v>3065</v>
      </c>
      <c r="V3085" s="145">
        <v>-9393401.8609163817</v>
      </c>
    </row>
    <row r="3086" spans="1:22" x14ac:dyDescent="0.35">
      <c r="A3086" s="70">
        <f t="shared" si="56"/>
        <v>3067</v>
      </c>
      <c r="B3086" s="145">
        <v>7342437.6228742748</v>
      </c>
      <c r="U3086" s="145">
        <v>3066</v>
      </c>
      <c r="V3086" s="145">
        <v>2670287.3065831233</v>
      </c>
    </row>
    <row r="3087" spans="1:22" x14ac:dyDescent="0.35">
      <c r="A3087" s="70">
        <f t="shared" si="56"/>
        <v>3068</v>
      </c>
      <c r="B3087" s="145">
        <v>7342437.6228742748</v>
      </c>
      <c r="U3087" s="145">
        <v>3067</v>
      </c>
      <c r="V3087" s="145">
        <v>23917146.519063216</v>
      </c>
    </row>
    <row r="3088" spans="1:22" x14ac:dyDescent="0.35">
      <c r="A3088" s="70">
        <f t="shared" si="56"/>
        <v>3069</v>
      </c>
      <c r="B3088" s="145">
        <v>7342437.6228742748</v>
      </c>
      <c r="U3088" s="145">
        <v>3068</v>
      </c>
      <c r="V3088" s="145">
        <v>-4771262.4246140942</v>
      </c>
    </row>
    <row r="3089" spans="1:22" x14ac:dyDescent="0.35">
      <c r="A3089" s="70">
        <f t="shared" si="56"/>
        <v>3070</v>
      </c>
      <c r="B3089" s="145">
        <v>7342437.6228742748</v>
      </c>
      <c r="U3089" s="145">
        <v>3069</v>
      </c>
      <c r="V3089" s="145">
        <v>19296215.973055519</v>
      </c>
    </row>
    <row r="3090" spans="1:22" x14ac:dyDescent="0.35">
      <c r="A3090" s="70">
        <f t="shared" si="56"/>
        <v>3071</v>
      </c>
      <c r="B3090" s="145">
        <v>7342437.6228742748</v>
      </c>
      <c r="U3090" s="145">
        <v>3070</v>
      </c>
      <c r="V3090" s="145">
        <v>15746089.279000804</v>
      </c>
    </row>
    <row r="3091" spans="1:22" x14ac:dyDescent="0.35">
      <c r="A3091" s="70">
        <f t="shared" si="56"/>
        <v>3072</v>
      </c>
      <c r="B3091" s="145">
        <v>7342437.6228742748</v>
      </c>
      <c r="U3091" s="145">
        <v>3071</v>
      </c>
      <c r="V3091" s="145">
        <v>38079864.62602108</v>
      </c>
    </row>
    <row r="3092" spans="1:22" x14ac:dyDescent="0.35">
      <c r="A3092" s="70">
        <f t="shared" si="56"/>
        <v>3073</v>
      </c>
      <c r="B3092" s="145">
        <v>7342437.6228742748</v>
      </c>
      <c r="U3092" s="145">
        <v>3072</v>
      </c>
      <c r="V3092" s="145">
        <v>-26703142.087188028</v>
      </c>
    </row>
    <row r="3093" spans="1:22" x14ac:dyDescent="0.35">
      <c r="A3093" s="70">
        <f t="shared" si="56"/>
        <v>3074</v>
      </c>
      <c r="B3093" s="145">
        <v>7342437.6228742748</v>
      </c>
      <c r="U3093" s="145">
        <v>3073</v>
      </c>
      <c r="V3093" s="145">
        <v>-2302378.7822633833</v>
      </c>
    </row>
    <row r="3094" spans="1:22" x14ac:dyDescent="0.35">
      <c r="A3094" s="70">
        <f t="shared" ref="A3094:A3157" si="57">A3093+1</f>
        <v>3075</v>
      </c>
      <c r="B3094" s="145">
        <v>7342437.6228742748</v>
      </c>
      <c r="U3094" s="145">
        <v>3074</v>
      </c>
      <c r="V3094" s="145">
        <v>1762343.8511653934</v>
      </c>
    </row>
    <row r="3095" spans="1:22" x14ac:dyDescent="0.35">
      <c r="A3095" s="70">
        <f t="shared" si="57"/>
        <v>3076</v>
      </c>
      <c r="B3095" s="145">
        <v>7342437.6228742748</v>
      </c>
      <c r="U3095" s="145">
        <v>3075</v>
      </c>
      <c r="V3095" s="145">
        <v>-10832823.474280896</v>
      </c>
    </row>
    <row r="3096" spans="1:22" x14ac:dyDescent="0.35">
      <c r="A3096" s="70">
        <f t="shared" si="57"/>
        <v>3077</v>
      </c>
      <c r="B3096" s="145">
        <v>7342437.6228742748</v>
      </c>
      <c r="U3096" s="145">
        <v>3076</v>
      </c>
      <c r="V3096" s="145">
        <v>9115425.129242029</v>
      </c>
    </row>
    <row r="3097" spans="1:22" x14ac:dyDescent="0.35">
      <c r="A3097" s="70">
        <f t="shared" si="57"/>
        <v>3078</v>
      </c>
      <c r="B3097" s="145">
        <v>7342437.6228742748</v>
      </c>
      <c r="U3097" s="145">
        <v>3077</v>
      </c>
      <c r="V3097" s="145">
        <v>6537757.476467669</v>
      </c>
    </row>
    <row r="3098" spans="1:22" x14ac:dyDescent="0.35">
      <c r="A3098" s="70">
        <f t="shared" si="57"/>
        <v>3079</v>
      </c>
      <c r="B3098" s="145">
        <v>7342437.6228742748</v>
      </c>
      <c r="U3098" s="145">
        <v>3078</v>
      </c>
      <c r="V3098" s="145">
        <v>19469342.697501682</v>
      </c>
    </row>
    <row r="3099" spans="1:22" x14ac:dyDescent="0.35">
      <c r="A3099" s="70">
        <f t="shared" si="57"/>
        <v>3080</v>
      </c>
      <c r="B3099" s="145">
        <v>7342437.6228742748</v>
      </c>
      <c r="U3099" s="145">
        <v>3079</v>
      </c>
      <c r="V3099" s="145">
        <v>15995404.795991432</v>
      </c>
    </row>
    <row r="3100" spans="1:22" x14ac:dyDescent="0.35">
      <c r="A3100" s="70">
        <f t="shared" si="57"/>
        <v>3081</v>
      </c>
      <c r="B3100" s="145">
        <v>7342437.6228742748</v>
      </c>
      <c r="U3100" s="145">
        <v>3080</v>
      </c>
      <c r="V3100" s="145">
        <v>17876008.401298091</v>
      </c>
    </row>
    <row r="3101" spans="1:22" x14ac:dyDescent="0.35">
      <c r="A3101" s="70">
        <f t="shared" si="57"/>
        <v>3082</v>
      </c>
      <c r="B3101" s="145">
        <v>7342437.6228742748</v>
      </c>
      <c r="U3101" s="145">
        <v>3081</v>
      </c>
      <c r="V3101" s="145">
        <v>-17958098.131870817</v>
      </c>
    </row>
    <row r="3102" spans="1:22" x14ac:dyDescent="0.35">
      <c r="A3102" s="70">
        <f t="shared" si="57"/>
        <v>3083</v>
      </c>
      <c r="B3102" s="145">
        <v>7342437.6228742748</v>
      </c>
      <c r="U3102" s="145">
        <v>3082</v>
      </c>
      <c r="V3102" s="145">
        <v>18611025.324770927</v>
      </c>
    </row>
    <row r="3103" spans="1:22" x14ac:dyDescent="0.35">
      <c r="A3103" s="70">
        <f t="shared" si="57"/>
        <v>3084</v>
      </c>
      <c r="B3103" s="145">
        <v>7342437.6228742748</v>
      </c>
      <c r="U3103" s="145">
        <v>3083</v>
      </c>
      <c r="V3103" s="145">
        <v>3447105.1400855035</v>
      </c>
    </row>
    <row r="3104" spans="1:22" x14ac:dyDescent="0.35">
      <c r="A3104" s="70">
        <f t="shared" si="57"/>
        <v>3085</v>
      </c>
      <c r="B3104" s="145">
        <v>7342437.6228742748</v>
      </c>
      <c r="U3104" s="145">
        <v>3084</v>
      </c>
      <c r="V3104" s="145">
        <v>-16872896.021578602</v>
      </c>
    </row>
    <row r="3105" spans="1:22" x14ac:dyDescent="0.35">
      <c r="A3105" s="70">
        <f t="shared" si="57"/>
        <v>3086</v>
      </c>
      <c r="B3105" s="145">
        <v>7342437.6228742748</v>
      </c>
      <c r="U3105" s="145">
        <v>3085</v>
      </c>
      <c r="V3105" s="145">
        <v>-6411629.2430552989</v>
      </c>
    </row>
    <row r="3106" spans="1:22" x14ac:dyDescent="0.35">
      <c r="A3106" s="70">
        <f t="shared" si="57"/>
        <v>3087</v>
      </c>
      <c r="B3106" s="145">
        <v>7342437.6228742748</v>
      </c>
      <c r="U3106" s="145">
        <v>3086</v>
      </c>
      <c r="V3106" s="145">
        <v>22128745.161002696</v>
      </c>
    </row>
    <row r="3107" spans="1:22" x14ac:dyDescent="0.35">
      <c r="A3107" s="70">
        <f t="shared" si="57"/>
        <v>3088</v>
      </c>
      <c r="B3107" s="145">
        <v>7342437.6228742748</v>
      </c>
      <c r="U3107" s="145">
        <v>3087</v>
      </c>
      <c r="V3107" s="145">
        <v>-1420102.9078475833</v>
      </c>
    </row>
    <row r="3108" spans="1:22" x14ac:dyDescent="0.35">
      <c r="A3108" s="70">
        <f t="shared" si="57"/>
        <v>3089</v>
      </c>
      <c r="B3108" s="145">
        <v>7342437.6228742748</v>
      </c>
      <c r="U3108" s="145">
        <v>3088</v>
      </c>
      <c r="V3108" s="145">
        <v>579008.47214720026</v>
      </c>
    </row>
    <row r="3109" spans="1:22" x14ac:dyDescent="0.35">
      <c r="A3109" s="70">
        <f t="shared" si="57"/>
        <v>3090</v>
      </c>
      <c r="B3109" s="145">
        <v>7342437.6228742748</v>
      </c>
      <c r="U3109" s="145">
        <v>3089</v>
      </c>
      <c r="V3109" s="145">
        <v>5287769.3255228437</v>
      </c>
    </row>
    <row r="3110" spans="1:22" x14ac:dyDescent="0.35">
      <c r="A3110" s="70">
        <f t="shared" si="57"/>
        <v>3091</v>
      </c>
      <c r="B3110" s="145">
        <v>7342437.6228742748</v>
      </c>
      <c r="U3110" s="145">
        <v>3090</v>
      </c>
      <c r="V3110" s="145">
        <v>-7540850.3546806872</v>
      </c>
    </row>
    <row r="3111" spans="1:22" x14ac:dyDescent="0.35">
      <c r="A3111" s="70">
        <f t="shared" si="57"/>
        <v>3092</v>
      </c>
      <c r="B3111" s="145">
        <v>7342437.6228742748</v>
      </c>
      <c r="U3111" s="145">
        <v>3091</v>
      </c>
      <c r="V3111" s="145">
        <v>-9769001.798010109</v>
      </c>
    </row>
    <row r="3112" spans="1:22" x14ac:dyDescent="0.35">
      <c r="A3112" s="70">
        <f t="shared" si="57"/>
        <v>3093</v>
      </c>
      <c r="B3112" s="145">
        <v>7342437.6228742748</v>
      </c>
      <c r="U3112" s="145">
        <v>3092</v>
      </c>
      <c r="V3112" s="145">
        <v>3241875.7294082344</v>
      </c>
    </row>
    <row r="3113" spans="1:22" x14ac:dyDescent="0.35">
      <c r="A3113" s="70">
        <f t="shared" si="57"/>
        <v>3094</v>
      </c>
      <c r="B3113" s="145">
        <v>7342437.6228742748</v>
      </c>
      <c r="U3113" s="145">
        <v>3093</v>
      </c>
      <c r="V3113" s="145">
        <v>30289615.339493953</v>
      </c>
    </row>
    <row r="3114" spans="1:22" x14ac:dyDescent="0.35">
      <c r="A3114" s="70">
        <f t="shared" si="57"/>
        <v>3095</v>
      </c>
      <c r="B3114" s="145">
        <v>7342437.6228742748</v>
      </c>
      <c r="U3114" s="145">
        <v>3094</v>
      </c>
      <c r="V3114" s="145">
        <v>-2103518.2590908743</v>
      </c>
    </row>
    <row r="3115" spans="1:22" x14ac:dyDescent="0.35">
      <c r="A3115" s="70">
        <f t="shared" si="57"/>
        <v>3096</v>
      </c>
      <c r="B3115" s="145">
        <v>7342437.6228742748</v>
      </c>
      <c r="U3115" s="145">
        <v>3095</v>
      </c>
      <c r="V3115" s="145">
        <v>-7750097.646906279</v>
      </c>
    </row>
    <row r="3116" spans="1:22" x14ac:dyDescent="0.35">
      <c r="A3116" s="70">
        <f t="shared" si="57"/>
        <v>3097</v>
      </c>
      <c r="B3116" s="145">
        <v>7342437.6228742748</v>
      </c>
      <c r="U3116" s="145">
        <v>3096</v>
      </c>
      <c r="V3116" s="145">
        <v>-2958274.6862935424</v>
      </c>
    </row>
    <row r="3117" spans="1:22" x14ac:dyDescent="0.35">
      <c r="A3117" s="70">
        <f t="shared" si="57"/>
        <v>3098</v>
      </c>
      <c r="B3117" s="145">
        <v>7342437.6228742748</v>
      </c>
      <c r="U3117" s="145">
        <v>3097</v>
      </c>
      <c r="V3117" s="145">
        <v>13627997.12577517</v>
      </c>
    </row>
    <row r="3118" spans="1:22" x14ac:dyDescent="0.35">
      <c r="A3118" s="70">
        <f t="shared" si="57"/>
        <v>3099</v>
      </c>
      <c r="B3118" s="145">
        <v>7342437.6228742748</v>
      </c>
      <c r="U3118" s="145">
        <v>3098</v>
      </c>
      <c r="V3118" s="145">
        <v>1255703.5672924444</v>
      </c>
    </row>
    <row r="3119" spans="1:22" x14ac:dyDescent="0.35">
      <c r="A3119" s="70">
        <f t="shared" si="57"/>
        <v>3100</v>
      </c>
      <c r="B3119" s="145">
        <v>7342437.6228742748</v>
      </c>
      <c r="U3119" s="145">
        <v>3099</v>
      </c>
      <c r="V3119" s="145">
        <v>29194297.545772973</v>
      </c>
    </row>
    <row r="3120" spans="1:22" x14ac:dyDescent="0.35">
      <c r="A3120" s="70">
        <f t="shared" si="57"/>
        <v>3101</v>
      </c>
      <c r="B3120" s="145">
        <v>7342437.6228742748</v>
      </c>
      <c r="U3120" s="145">
        <v>3100</v>
      </c>
      <c r="V3120" s="145">
        <v>-28245053.019973252</v>
      </c>
    </row>
    <row r="3121" spans="1:22" x14ac:dyDescent="0.35">
      <c r="A3121" s="70">
        <f t="shared" si="57"/>
        <v>3102</v>
      </c>
      <c r="B3121" s="145">
        <v>7342437.6228742748</v>
      </c>
      <c r="U3121" s="145">
        <v>3101</v>
      </c>
      <c r="V3121" s="145">
        <v>42506310.001422003</v>
      </c>
    </row>
    <row r="3122" spans="1:22" x14ac:dyDescent="0.35">
      <c r="A3122" s="70">
        <f t="shared" si="57"/>
        <v>3103</v>
      </c>
      <c r="B3122" s="145">
        <v>7342437.6228742748</v>
      </c>
      <c r="U3122" s="145">
        <v>3102</v>
      </c>
      <c r="V3122" s="145">
        <v>20726558.714544788</v>
      </c>
    </row>
    <row r="3123" spans="1:22" x14ac:dyDescent="0.35">
      <c r="A3123" s="70">
        <f t="shared" si="57"/>
        <v>3104</v>
      </c>
      <c r="B3123" s="145">
        <v>7342437.6228742748</v>
      </c>
      <c r="U3123" s="145">
        <v>3103</v>
      </c>
      <c r="V3123" s="145">
        <v>14739532.473513789</v>
      </c>
    </row>
    <row r="3124" spans="1:22" x14ac:dyDescent="0.35">
      <c r="A3124" s="70">
        <f t="shared" si="57"/>
        <v>3105</v>
      </c>
      <c r="B3124" s="145">
        <v>7342437.6228742748</v>
      </c>
      <c r="U3124" s="145">
        <v>3104</v>
      </c>
      <c r="V3124" s="145">
        <v>-3450398.693683736</v>
      </c>
    </row>
    <row r="3125" spans="1:22" x14ac:dyDescent="0.35">
      <c r="A3125" s="70">
        <f t="shared" si="57"/>
        <v>3106</v>
      </c>
      <c r="B3125" s="145">
        <v>7342437.6228742748</v>
      </c>
      <c r="U3125" s="145">
        <v>3105</v>
      </c>
      <c r="V3125" s="145">
        <v>-18257452.40075925</v>
      </c>
    </row>
    <row r="3126" spans="1:22" x14ac:dyDescent="0.35">
      <c r="A3126" s="70">
        <f t="shared" si="57"/>
        <v>3107</v>
      </c>
      <c r="B3126" s="145">
        <v>7342437.6228742748</v>
      </c>
      <c r="U3126" s="145">
        <v>3106</v>
      </c>
      <c r="V3126" s="145">
        <v>-6457657.6229112372</v>
      </c>
    </row>
    <row r="3127" spans="1:22" x14ac:dyDescent="0.35">
      <c r="A3127" s="70">
        <f t="shared" si="57"/>
        <v>3108</v>
      </c>
      <c r="B3127" s="145">
        <v>7342437.6228742748</v>
      </c>
      <c r="U3127" s="145">
        <v>3107</v>
      </c>
      <c r="V3127" s="145">
        <v>-1791769.976426905</v>
      </c>
    </row>
    <row r="3128" spans="1:22" x14ac:dyDescent="0.35">
      <c r="A3128" s="70">
        <f t="shared" si="57"/>
        <v>3109</v>
      </c>
      <c r="B3128" s="145">
        <v>7342437.6228742748</v>
      </c>
      <c r="U3128" s="145">
        <v>3108</v>
      </c>
      <c r="V3128" s="145">
        <v>3493692.245669689</v>
      </c>
    </row>
    <row r="3129" spans="1:22" x14ac:dyDescent="0.35">
      <c r="A3129" s="70">
        <f t="shared" si="57"/>
        <v>3110</v>
      </c>
      <c r="B3129" s="145">
        <v>7342437.6228742748</v>
      </c>
      <c r="U3129" s="145">
        <v>3109</v>
      </c>
      <c r="V3129" s="145">
        <v>7778616.7112157121</v>
      </c>
    </row>
    <row r="3130" spans="1:22" x14ac:dyDescent="0.35">
      <c r="A3130" s="70">
        <f t="shared" si="57"/>
        <v>3111</v>
      </c>
      <c r="B3130" s="145">
        <v>7342437.6228742748</v>
      </c>
      <c r="U3130" s="145">
        <v>3110</v>
      </c>
      <c r="V3130" s="145">
        <v>2778125.5724689178</v>
      </c>
    </row>
    <row r="3131" spans="1:22" x14ac:dyDescent="0.35">
      <c r="A3131" s="70">
        <f t="shared" si="57"/>
        <v>3112</v>
      </c>
      <c r="B3131" s="145">
        <v>7342437.6228742748</v>
      </c>
      <c r="U3131" s="145">
        <v>3111</v>
      </c>
      <c r="V3131" s="145">
        <v>-11341913.102985062</v>
      </c>
    </row>
    <row r="3132" spans="1:22" x14ac:dyDescent="0.35">
      <c r="A3132" s="70">
        <f t="shared" si="57"/>
        <v>3113</v>
      </c>
      <c r="B3132" s="145">
        <v>7342437.6228742748</v>
      </c>
      <c r="U3132" s="145">
        <v>3112</v>
      </c>
      <c r="V3132" s="145">
        <v>12669296.745927136</v>
      </c>
    </row>
    <row r="3133" spans="1:22" x14ac:dyDescent="0.35">
      <c r="A3133" s="70">
        <f t="shared" si="57"/>
        <v>3114</v>
      </c>
      <c r="B3133" s="145">
        <v>7342437.6228742748</v>
      </c>
      <c r="U3133" s="145">
        <v>3113</v>
      </c>
      <c r="V3133" s="145">
        <v>405013.26440068334</v>
      </c>
    </row>
    <row r="3134" spans="1:22" x14ac:dyDescent="0.35">
      <c r="A3134" s="70">
        <f t="shared" si="57"/>
        <v>3115</v>
      </c>
      <c r="B3134" s="145">
        <v>7342437.6228742748</v>
      </c>
      <c r="U3134" s="145">
        <v>3114</v>
      </c>
      <c r="V3134" s="145">
        <v>12860811.403878774</v>
      </c>
    </row>
    <row r="3135" spans="1:22" x14ac:dyDescent="0.35">
      <c r="A3135" s="70">
        <f t="shared" si="57"/>
        <v>3116</v>
      </c>
      <c r="B3135" s="145">
        <v>7342437.6228742748</v>
      </c>
      <c r="U3135" s="145">
        <v>3115</v>
      </c>
      <c r="V3135" s="145">
        <v>-6367751.4607663378</v>
      </c>
    </row>
    <row r="3136" spans="1:22" x14ac:dyDescent="0.35">
      <c r="A3136" s="70">
        <f t="shared" si="57"/>
        <v>3117</v>
      </c>
      <c r="B3136" s="145">
        <v>7342437.6228742748</v>
      </c>
      <c r="U3136" s="145">
        <v>3116</v>
      </c>
      <c r="V3136" s="145">
        <v>-4236251.5747593343</v>
      </c>
    </row>
    <row r="3137" spans="1:22" x14ac:dyDescent="0.35">
      <c r="A3137" s="70">
        <f t="shared" si="57"/>
        <v>3118</v>
      </c>
      <c r="B3137" s="145">
        <v>7342437.6228742748</v>
      </c>
      <c r="U3137" s="145">
        <v>3117</v>
      </c>
      <c r="V3137" s="145">
        <v>1081807.1895939447</v>
      </c>
    </row>
    <row r="3138" spans="1:22" x14ac:dyDescent="0.35">
      <c r="A3138" s="70">
        <f t="shared" si="57"/>
        <v>3119</v>
      </c>
      <c r="B3138" s="145">
        <v>7342437.6228742748</v>
      </c>
      <c r="U3138" s="145">
        <v>3118</v>
      </c>
      <c r="V3138" s="145">
        <v>23052896.172415387</v>
      </c>
    </row>
    <row r="3139" spans="1:22" x14ac:dyDescent="0.35">
      <c r="A3139" s="70">
        <f t="shared" si="57"/>
        <v>3120</v>
      </c>
      <c r="B3139" s="145">
        <v>7342437.6228742748</v>
      </c>
      <c r="U3139" s="145">
        <v>3119</v>
      </c>
      <c r="V3139" s="145">
        <v>16455463.709468454</v>
      </c>
    </row>
    <row r="3140" spans="1:22" x14ac:dyDescent="0.35">
      <c r="A3140" s="70">
        <f t="shared" si="57"/>
        <v>3121</v>
      </c>
      <c r="B3140" s="145">
        <v>7342437.6228742748</v>
      </c>
      <c r="U3140" s="145">
        <v>3120</v>
      </c>
      <c r="V3140" s="145">
        <v>9195090.3435436152</v>
      </c>
    </row>
    <row r="3141" spans="1:22" x14ac:dyDescent="0.35">
      <c r="A3141" s="70">
        <f t="shared" si="57"/>
        <v>3122</v>
      </c>
      <c r="B3141" s="145">
        <v>7342437.6228742748</v>
      </c>
      <c r="U3141" s="145">
        <v>3121</v>
      </c>
      <c r="V3141" s="145">
        <v>567163.00133708864</v>
      </c>
    </row>
    <row r="3142" spans="1:22" x14ac:dyDescent="0.35">
      <c r="A3142" s="70">
        <f t="shared" si="57"/>
        <v>3123</v>
      </c>
      <c r="B3142" s="145">
        <v>7342437.6228742748</v>
      </c>
      <c r="U3142" s="145">
        <v>3122</v>
      </c>
      <c r="V3142" s="145">
        <v>-25114095.284415793</v>
      </c>
    </row>
    <row r="3143" spans="1:22" x14ac:dyDescent="0.35">
      <c r="A3143" s="70">
        <f t="shared" si="57"/>
        <v>3124</v>
      </c>
      <c r="B3143" s="145">
        <v>7342437.6228742748</v>
      </c>
      <c r="U3143" s="145">
        <v>3123</v>
      </c>
      <c r="V3143" s="145">
        <v>-8260603.0932189208</v>
      </c>
    </row>
    <row r="3144" spans="1:22" x14ac:dyDescent="0.35">
      <c r="A3144" s="70">
        <f t="shared" si="57"/>
        <v>3125</v>
      </c>
      <c r="B3144" s="145">
        <v>7342437.6228742748</v>
      </c>
      <c r="U3144" s="145">
        <v>3124</v>
      </c>
      <c r="V3144" s="145">
        <v>5430320.4819360562</v>
      </c>
    </row>
    <row r="3145" spans="1:22" x14ac:dyDescent="0.35">
      <c r="A3145" s="70">
        <f t="shared" si="57"/>
        <v>3126</v>
      </c>
      <c r="B3145" s="145">
        <v>7342437.6228742748</v>
      </c>
      <c r="U3145" s="145">
        <v>3125</v>
      </c>
      <c r="V3145" s="145">
        <v>11959408.986077081</v>
      </c>
    </row>
    <row r="3146" spans="1:22" x14ac:dyDescent="0.35">
      <c r="A3146" s="70">
        <f t="shared" si="57"/>
        <v>3127</v>
      </c>
      <c r="B3146" s="145">
        <v>7342437.6228742748</v>
      </c>
      <c r="U3146" s="145">
        <v>3126</v>
      </c>
      <c r="V3146" s="145">
        <v>2555295.9667890333</v>
      </c>
    </row>
    <row r="3147" spans="1:22" x14ac:dyDescent="0.35">
      <c r="A3147" s="70">
        <f t="shared" si="57"/>
        <v>3128</v>
      </c>
      <c r="B3147" s="145">
        <v>7342437.6228742748</v>
      </c>
      <c r="U3147" s="145">
        <v>3127</v>
      </c>
      <c r="V3147" s="145">
        <v>-26852846.090761147</v>
      </c>
    </row>
    <row r="3148" spans="1:22" x14ac:dyDescent="0.35">
      <c r="A3148" s="70">
        <f t="shared" si="57"/>
        <v>3129</v>
      </c>
      <c r="B3148" s="145">
        <v>7342437.6228742748</v>
      </c>
      <c r="U3148" s="145">
        <v>3128</v>
      </c>
      <c r="V3148" s="145">
        <v>15949731.685220134</v>
      </c>
    </row>
    <row r="3149" spans="1:22" x14ac:dyDescent="0.35">
      <c r="A3149" s="70">
        <f t="shared" si="57"/>
        <v>3130</v>
      </c>
      <c r="B3149" s="145">
        <v>7342437.6228742748</v>
      </c>
      <c r="U3149" s="145">
        <v>3129</v>
      </c>
      <c r="V3149" s="145">
        <v>2678047.1146488115</v>
      </c>
    </row>
    <row r="3150" spans="1:22" x14ac:dyDescent="0.35">
      <c r="A3150" s="70">
        <f t="shared" si="57"/>
        <v>3131</v>
      </c>
      <c r="B3150" s="145">
        <v>7342437.6228742748</v>
      </c>
      <c r="U3150" s="145">
        <v>3130</v>
      </c>
      <c r="V3150" s="145">
        <v>-20548988.374035202</v>
      </c>
    </row>
    <row r="3151" spans="1:22" x14ac:dyDescent="0.35">
      <c r="A3151" s="70">
        <f t="shared" si="57"/>
        <v>3132</v>
      </c>
      <c r="B3151" s="145">
        <v>7342437.6228742748</v>
      </c>
      <c r="U3151" s="145">
        <v>3131</v>
      </c>
      <c r="V3151" s="145">
        <v>-1441334.9469730966</v>
      </c>
    </row>
    <row r="3152" spans="1:22" x14ac:dyDescent="0.35">
      <c r="A3152" s="70">
        <f t="shared" si="57"/>
        <v>3133</v>
      </c>
      <c r="B3152" s="145">
        <v>7342437.6228742748</v>
      </c>
      <c r="U3152" s="145">
        <v>3132</v>
      </c>
      <c r="V3152" s="145">
        <v>-20495838.678460106</v>
      </c>
    </row>
    <row r="3153" spans="1:22" x14ac:dyDescent="0.35">
      <c r="A3153" s="70">
        <f t="shared" si="57"/>
        <v>3134</v>
      </c>
      <c r="B3153" s="145">
        <v>7342437.6228742748</v>
      </c>
      <c r="U3153" s="145">
        <v>3133</v>
      </c>
      <c r="V3153" s="145">
        <v>30095361.088988982</v>
      </c>
    </row>
    <row r="3154" spans="1:22" x14ac:dyDescent="0.35">
      <c r="A3154" s="70">
        <f t="shared" si="57"/>
        <v>3135</v>
      </c>
      <c r="B3154" s="145">
        <v>7342437.6228742748</v>
      </c>
      <c r="U3154" s="145">
        <v>3134</v>
      </c>
      <c r="V3154" s="145">
        <v>-23229344.353769548</v>
      </c>
    </row>
    <row r="3155" spans="1:22" x14ac:dyDescent="0.35">
      <c r="A3155" s="70">
        <f t="shared" si="57"/>
        <v>3136</v>
      </c>
      <c r="B3155" s="145">
        <v>7342437.6228742748</v>
      </c>
      <c r="U3155" s="145">
        <v>3135</v>
      </c>
      <c r="V3155" s="145">
        <v>-7016259.4229964633</v>
      </c>
    </row>
    <row r="3156" spans="1:22" x14ac:dyDescent="0.35">
      <c r="A3156" s="70">
        <f t="shared" si="57"/>
        <v>3137</v>
      </c>
      <c r="B3156" s="145">
        <v>7342437.6228742748</v>
      </c>
      <c r="U3156" s="145">
        <v>3136</v>
      </c>
      <c r="V3156" s="145">
        <v>12126180.210020505</v>
      </c>
    </row>
    <row r="3157" spans="1:22" x14ac:dyDescent="0.35">
      <c r="A3157" s="70">
        <f t="shared" si="57"/>
        <v>3138</v>
      </c>
      <c r="B3157" s="145">
        <v>7342437.6228742748</v>
      </c>
      <c r="U3157" s="145">
        <v>3137</v>
      </c>
      <c r="V3157" s="145">
        <v>3821946.3069266006</v>
      </c>
    </row>
    <row r="3158" spans="1:22" x14ac:dyDescent="0.35">
      <c r="A3158" s="70">
        <f t="shared" ref="A3158:A3221" si="58">A3157+1</f>
        <v>3139</v>
      </c>
      <c r="B3158" s="145">
        <v>7342437.6228742748</v>
      </c>
      <c r="U3158" s="145">
        <v>3138</v>
      </c>
      <c r="V3158" s="145">
        <v>-8936186.3349157702</v>
      </c>
    </row>
    <row r="3159" spans="1:22" x14ac:dyDescent="0.35">
      <c r="A3159" s="70">
        <f t="shared" si="58"/>
        <v>3140</v>
      </c>
      <c r="B3159" s="145">
        <v>7342437.6228742748</v>
      </c>
      <c r="U3159" s="145">
        <v>3139</v>
      </c>
      <c r="V3159" s="145">
        <v>-38816840.134726405</v>
      </c>
    </row>
    <row r="3160" spans="1:22" x14ac:dyDescent="0.35">
      <c r="A3160" s="70">
        <f t="shared" si="58"/>
        <v>3141</v>
      </c>
      <c r="B3160" s="145">
        <v>7342437.6228742748</v>
      </c>
      <c r="U3160" s="145">
        <v>3140</v>
      </c>
      <c r="V3160" s="145">
        <v>-14675640.294814678</v>
      </c>
    </row>
    <row r="3161" spans="1:22" x14ac:dyDescent="0.35">
      <c r="A3161" s="70">
        <f t="shared" si="58"/>
        <v>3142</v>
      </c>
      <c r="B3161" s="145">
        <v>7342437.6228742748</v>
      </c>
      <c r="U3161" s="145">
        <v>3141</v>
      </c>
      <c r="V3161" s="145">
        <v>27393414.02630952</v>
      </c>
    </row>
    <row r="3162" spans="1:22" x14ac:dyDescent="0.35">
      <c r="A3162" s="70">
        <f t="shared" si="58"/>
        <v>3143</v>
      </c>
      <c r="B3162" s="145">
        <v>7342437.6228742748</v>
      </c>
      <c r="U3162" s="145">
        <v>3142</v>
      </c>
      <c r="V3162" s="145">
        <v>-5216213.3327019475</v>
      </c>
    </row>
    <row r="3163" spans="1:22" x14ac:dyDescent="0.35">
      <c r="A3163" s="70">
        <f t="shared" si="58"/>
        <v>3144</v>
      </c>
      <c r="B3163" s="145">
        <v>7342437.6228742748</v>
      </c>
      <c r="U3163" s="145">
        <v>3143</v>
      </c>
      <c r="V3163" s="145">
        <v>5880891.1238661669</v>
      </c>
    </row>
    <row r="3164" spans="1:22" x14ac:dyDescent="0.35">
      <c r="A3164" s="70">
        <f t="shared" si="58"/>
        <v>3145</v>
      </c>
      <c r="B3164" s="145">
        <v>7342437.6228742748</v>
      </c>
      <c r="U3164" s="145">
        <v>3144</v>
      </c>
      <c r="V3164" s="145">
        <v>-12516466.371019885</v>
      </c>
    </row>
    <row r="3165" spans="1:22" x14ac:dyDescent="0.35">
      <c r="A3165" s="70">
        <f t="shared" si="58"/>
        <v>3146</v>
      </c>
      <c r="B3165" s="145">
        <v>7342437.6228742748</v>
      </c>
      <c r="U3165" s="145">
        <v>3145</v>
      </c>
      <c r="V3165" s="145">
        <v>8307142.0181592703</v>
      </c>
    </row>
    <row r="3166" spans="1:22" x14ac:dyDescent="0.35">
      <c r="A3166" s="70">
        <f t="shared" si="58"/>
        <v>3147</v>
      </c>
      <c r="B3166" s="145">
        <v>7342437.6228742748</v>
      </c>
      <c r="U3166" s="145">
        <v>3146</v>
      </c>
      <c r="V3166" s="145">
        <v>-5192686.6736910958</v>
      </c>
    </row>
    <row r="3167" spans="1:22" x14ac:dyDescent="0.35">
      <c r="A3167" s="70">
        <f t="shared" si="58"/>
        <v>3148</v>
      </c>
      <c r="B3167" s="145">
        <v>7342437.6228742748</v>
      </c>
      <c r="U3167" s="145">
        <v>3147</v>
      </c>
      <c r="V3167" s="145">
        <v>4127348.7358290255</v>
      </c>
    </row>
    <row r="3168" spans="1:22" x14ac:dyDescent="0.35">
      <c r="A3168" s="70">
        <f t="shared" si="58"/>
        <v>3149</v>
      </c>
      <c r="B3168" s="145">
        <v>7342437.6228742748</v>
      </c>
      <c r="U3168" s="145">
        <v>3148</v>
      </c>
      <c r="V3168" s="145">
        <v>-10297803.206693087</v>
      </c>
    </row>
    <row r="3169" spans="1:22" x14ac:dyDescent="0.35">
      <c r="A3169" s="70">
        <f t="shared" si="58"/>
        <v>3150</v>
      </c>
      <c r="B3169" s="145">
        <v>7342437.6228742748</v>
      </c>
      <c r="U3169" s="145">
        <v>3149</v>
      </c>
      <c r="V3169" s="145">
        <v>-24208412.401428219</v>
      </c>
    </row>
    <row r="3170" spans="1:22" x14ac:dyDescent="0.35">
      <c r="A3170" s="70">
        <f t="shared" si="58"/>
        <v>3151</v>
      </c>
      <c r="B3170" s="145">
        <v>7342437.6228742748</v>
      </c>
      <c r="U3170" s="145">
        <v>3150</v>
      </c>
      <c r="V3170" s="145">
        <v>-15026237.607569208</v>
      </c>
    </row>
    <row r="3171" spans="1:22" x14ac:dyDescent="0.35">
      <c r="A3171" s="70">
        <f t="shared" si="58"/>
        <v>3152</v>
      </c>
      <c r="B3171" s="145">
        <v>7342437.6228742748</v>
      </c>
      <c r="U3171" s="145">
        <v>3151</v>
      </c>
      <c r="V3171" s="145">
        <v>19544260.53062759</v>
      </c>
    </row>
    <row r="3172" spans="1:22" x14ac:dyDescent="0.35">
      <c r="A3172" s="70">
        <f t="shared" si="58"/>
        <v>3153</v>
      </c>
      <c r="B3172" s="145">
        <v>7342437.6228742748</v>
      </c>
      <c r="U3172" s="145">
        <v>3152</v>
      </c>
      <c r="V3172" s="145">
        <v>413922.03721221164</v>
      </c>
    </row>
    <row r="3173" spans="1:22" x14ac:dyDescent="0.35">
      <c r="A3173" s="70">
        <f t="shared" si="58"/>
        <v>3154</v>
      </c>
      <c r="B3173" s="145">
        <v>7342437.6228742748</v>
      </c>
      <c r="U3173" s="145">
        <v>3153</v>
      </c>
      <c r="V3173" s="145">
        <v>6200341.1702504531</v>
      </c>
    </row>
    <row r="3174" spans="1:22" x14ac:dyDescent="0.35">
      <c r="A3174" s="70">
        <f t="shared" si="58"/>
        <v>3155</v>
      </c>
      <c r="B3174" s="145">
        <v>7342437.6228742748</v>
      </c>
      <c r="U3174" s="145">
        <v>3154</v>
      </c>
      <c r="V3174" s="145">
        <v>4451321.6203217581</v>
      </c>
    </row>
    <row r="3175" spans="1:22" x14ac:dyDescent="0.35">
      <c r="A3175" s="70">
        <f t="shared" si="58"/>
        <v>3156</v>
      </c>
      <c r="B3175" s="145">
        <v>7342437.6228742748</v>
      </c>
      <c r="U3175" s="145">
        <v>3155</v>
      </c>
      <c r="V3175" s="145">
        <v>-10968494.487956615</v>
      </c>
    </row>
    <row r="3176" spans="1:22" x14ac:dyDescent="0.35">
      <c r="A3176" s="70">
        <f t="shared" si="58"/>
        <v>3157</v>
      </c>
      <c r="B3176" s="145">
        <v>7342437.6228742748</v>
      </c>
      <c r="U3176" s="145">
        <v>3156</v>
      </c>
      <c r="V3176" s="145">
        <v>13868703.857034124</v>
      </c>
    </row>
    <row r="3177" spans="1:22" x14ac:dyDescent="0.35">
      <c r="A3177" s="70">
        <f t="shared" si="58"/>
        <v>3158</v>
      </c>
      <c r="B3177" s="145">
        <v>7342437.6228742748</v>
      </c>
      <c r="U3177" s="145">
        <v>3157</v>
      </c>
      <c r="V3177" s="145">
        <v>5122350.3520793654</v>
      </c>
    </row>
    <row r="3178" spans="1:22" x14ac:dyDescent="0.35">
      <c r="A3178" s="70">
        <f t="shared" si="58"/>
        <v>3159</v>
      </c>
      <c r="B3178" s="145">
        <v>7342437.6228742748</v>
      </c>
      <c r="U3178" s="145">
        <v>3158</v>
      </c>
      <c r="V3178" s="145">
        <v>16773467.979913127</v>
      </c>
    </row>
    <row r="3179" spans="1:22" x14ac:dyDescent="0.35">
      <c r="A3179" s="70">
        <f t="shared" si="58"/>
        <v>3160</v>
      </c>
      <c r="B3179" s="145">
        <v>7342437.6228742748</v>
      </c>
      <c r="U3179" s="145">
        <v>3159</v>
      </c>
      <c r="V3179" s="145">
        <v>-5612376.6279876251</v>
      </c>
    </row>
    <row r="3180" spans="1:22" x14ac:dyDescent="0.35">
      <c r="A3180" s="70">
        <f t="shared" si="58"/>
        <v>3161</v>
      </c>
      <c r="B3180" s="145">
        <v>7342437.6228742748</v>
      </c>
      <c r="U3180" s="145">
        <v>3160</v>
      </c>
      <c r="V3180" s="145">
        <v>42519993.44458966</v>
      </c>
    </row>
    <row r="3181" spans="1:22" x14ac:dyDescent="0.35">
      <c r="A3181" s="70">
        <f t="shared" si="58"/>
        <v>3162</v>
      </c>
      <c r="B3181" s="145">
        <v>7342437.6228742748</v>
      </c>
      <c r="U3181" s="145">
        <v>3161</v>
      </c>
      <c r="V3181" s="145">
        <v>-865665.33207697421</v>
      </c>
    </row>
    <row r="3182" spans="1:22" x14ac:dyDescent="0.35">
      <c r="A3182" s="70">
        <f t="shared" si="58"/>
        <v>3163</v>
      </c>
      <c r="B3182" s="145">
        <v>7342437.6228742748</v>
      </c>
      <c r="U3182" s="145">
        <v>3162</v>
      </c>
      <c r="V3182" s="145">
        <v>12762264.100557297</v>
      </c>
    </row>
    <row r="3183" spans="1:22" x14ac:dyDescent="0.35">
      <c r="A3183" s="70">
        <f t="shared" si="58"/>
        <v>3164</v>
      </c>
      <c r="B3183" s="145">
        <v>7342437.6228742748</v>
      </c>
      <c r="U3183" s="145">
        <v>3163</v>
      </c>
      <c r="V3183" s="145">
        <v>19430333.354463965</v>
      </c>
    </row>
    <row r="3184" spans="1:22" x14ac:dyDescent="0.35">
      <c r="A3184" s="70">
        <f t="shared" si="58"/>
        <v>3165</v>
      </c>
      <c r="B3184" s="145">
        <v>7342437.6228742748</v>
      </c>
      <c r="U3184" s="145">
        <v>3164</v>
      </c>
      <c r="V3184" s="145">
        <v>30221887.119516037</v>
      </c>
    </row>
    <row r="3185" spans="1:22" x14ac:dyDescent="0.35">
      <c r="A3185" s="70">
        <f t="shared" si="58"/>
        <v>3166</v>
      </c>
      <c r="B3185" s="145">
        <v>7342437.6228742748</v>
      </c>
      <c r="U3185" s="145">
        <v>3165</v>
      </c>
      <c r="V3185" s="145">
        <v>-8862930.3257443421</v>
      </c>
    </row>
    <row r="3186" spans="1:22" x14ac:dyDescent="0.35">
      <c r="A3186" s="70">
        <f t="shared" si="58"/>
        <v>3167</v>
      </c>
      <c r="B3186" s="145">
        <v>7342437.6228742748</v>
      </c>
      <c r="U3186" s="145">
        <v>3166</v>
      </c>
      <c r="V3186" s="145">
        <v>-3615536.4211772308</v>
      </c>
    </row>
    <row r="3187" spans="1:22" x14ac:dyDescent="0.35">
      <c r="A3187" s="70">
        <f t="shared" si="58"/>
        <v>3168</v>
      </c>
      <c r="B3187" s="145">
        <v>7342437.6228742748</v>
      </c>
      <c r="U3187" s="145">
        <v>3167</v>
      </c>
      <c r="V3187" s="145">
        <v>-16712153.227381634</v>
      </c>
    </row>
    <row r="3188" spans="1:22" x14ac:dyDescent="0.35">
      <c r="A3188" s="70">
        <f t="shared" si="58"/>
        <v>3169</v>
      </c>
      <c r="B3188" s="145">
        <v>7342437.6228742748</v>
      </c>
      <c r="U3188" s="145">
        <v>3168</v>
      </c>
      <c r="V3188" s="145">
        <v>28536244.427751265</v>
      </c>
    </row>
    <row r="3189" spans="1:22" x14ac:dyDescent="0.35">
      <c r="A3189" s="70">
        <f t="shared" si="58"/>
        <v>3170</v>
      </c>
      <c r="B3189" s="145">
        <v>7342437.6228742748</v>
      </c>
      <c r="U3189" s="145">
        <v>3169</v>
      </c>
      <c r="V3189" s="145">
        <v>24768023.347643584</v>
      </c>
    </row>
    <row r="3190" spans="1:22" x14ac:dyDescent="0.35">
      <c r="A3190" s="70">
        <f t="shared" si="58"/>
        <v>3171</v>
      </c>
      <c r="B3190" s="145">
        <v>7342437.6228742748</v>
      </c>
      <c r="U3190" s="145">
        <v>3170</v>
      </c>
      <c r="V3190" s="145">
        <v>-431764.82484384626</v>
      </c>
    </row>
    <row r="3191" spans="1:22" x14ac:dyDescent="0.35">
      <c r="A3191" s="70">
        <f t="shared" si="58"/>
        <v>3172</v>
      </c>
      <c r="B3191" s="145">
        <v>7342437.6228742748</v>
      </c>
      <c r="U3191" s="145">
        <v>3171</v>
      </c>
      <c r="V3191" s="145">
        <v>6687977.3676721714</v>
      </c>
    </row>
    <row r="3192" spans="1:22" x14ac:dyDescent="0.35">
      <c r="A3192" s="70">
        <f t="shared" si="58"/>
        <v>3173</v>
      </c>
      <c r="B3192" s="145">
        <v>7342437.6228742748</v>
      </c>
      <c r="U3192" s="145">
        <v>3172</v>
      </c>
      <c r="V3192" s="145">
        <v>-3636858.3066195026</v>
      </c>
    </row>
    <row r="3193" spans="1:22" x14ac:dyDescent="0.35">
      <c r="A3193" s="70">
        <f t="shared" si="58"/>
        <v>3174</v>
      </c>
      <c r="B3193" s="145">
        <v>7342437.6228742748</v>
      </c>
      <c r="U3193" s="145">
        <v>3173</v>
      </c>
      <c r="V3193" s="145">
        <v>-90820.232128240168</v>
      </c>
    </row>
    <row r="3194" spans="1:22" x14ac:dyDescent="0.35">
      <c r="A3194" s="70">
        <f t="shared" si="58"/>
        <v>3175</v>
      </c>
      <c r="B3194" s="145">
        <v>7342437.6228742748</v>
      </c>
      <c r="U3194" s="145">
        <v>3174</v>
      </c>
      <c r="V3194" s="145">
        <v>11798055.60545288</v>
      </c>
    </row>
    <row r="3195" spans="1:22" x14ac:dyDescent="0.35">
      <c r="A3195" s="70">
        <f t="shared" si="58"/>
        <v>3176</v>
      </c>
      <c r="B3195" s="145">
        <v>7342437.6228742748</v>
      </c>
      <c r="U3195" s="145">
        <v>3175</v>
      </c>
      <c r="V3195" s="145">
        <v>4861861.7182310596</v>
      </c>
    </row>
    <row r="3196" spans="1:22" x14ac:dyDescent="0.35">
      <c r="A3196" s="70">
        <f t="shared" si="58"/>
        <v>3177</v>
      </c>
      <c r="B3196" s="145">
        <v>7342437.6228742748</v>
      </c>
      <c r="U3196" s="145">
        <v>3176</v>
      </c>
      <c r="V3196" s="145">
        <v>11577441.607575424</v>
      </c>
    </row>
    <row r="3197" spans="1:22" x14ac:dyDescent="0.35">
      <c r="A3197" s="70">
        <f t="shared" si="58"/>
        <v>3178</v>
      </c>
      <c r="B3197" s="145">
        <v>7342437.6228742748</v>
      </c>
      <c r="U3197" s="145">
        <v>3177</v>
      </c>
      <c r="V3197" s="145">
        <v>-9943114.1104695611</v>
      </c>
    </row>
    <row r="3198" spans="1:22" x14ac:dyDescent="0.35">
      <c r="A3198" s="70">
        <f t="shared" si="58"/>
        <v>3179</v>
      </c>
      <c r="B3198" s="145">
        <v>7342437.6228742748</v>
      </c>
      <c r="U3198" s="145">
        <v>3178</v>
      </c>
      <c r="V3198" s="145">
        <v>-20457410.15217761</v>
      </c>
    </row>
    <row r="3199" spans="1:22" x14ac:dyDescent="0.35">
      <c r="A3199" s="70">
        <f t="shared" si="58"/>
        <v>3180</v>
      </c>
      <c r="B3199" s="145">
        <v>7342437.6228742748</v>
      </c>
      <c r="U3199" s="145">
        <v>3179</v>
      </c>
      <c r="V3199" s="145">
        <v>-12099809.169252381</v>
      </c>
    </row>
    <row r="3200" spans="1:22" x14ac:dyDescent="0.35">
      <c r="A3200" s="70">
        <f t="shared" si="58"/>
        <v>3181</v>
      </c>
      <c r="B3200" s="145">
        <v>7342437.6228742748</v>
      </c>
      <c r="U3200" s="145">
        <v>3180</v>
      </c>
      <c r="V3200" s="145">
        <v>1477783.1621635854</v>
      </c>
    </row>
    <row r="3201" spans="1:22" x14ac:dyDescent="0.35">
      <c r="A3201" s="70">
        <f t="shared" si="58"/>
        <v>3182</v>
      </c>
      <c r="B3201" s="145">
        <v>7342437.6228742748</v>
      </c>
      <c r="U3201" s="145">
        <v>3181</v>
      </c>
      <c r="V3201" s="145">
        <v>-10447752.687800489</v>
      </c>
    </row>
    <row r="3202" spans="1:22" x14ac:dyDescent="0.35">
      <c r="A3202" s="70">
        <f t="shared" si="58"/>
        <v>3183</v>
      </c>
      <c r="B3202" s="145">
        <v>7342437.6228742748</v>
      </c>
      <c r="U3202" s="145">
        <v>3182</v>
      </c>
      <c r="V3202" s="145">
        <v>3577469.6598275453</v>
      </c>
    </row>
    <row r="3203" spans="1:22" x14ac:dyDescent="0.35">
      <c r="A3203" s="70">
        <f t="shared" si="58"/>
        <v>3184</v>
      </c>
      <c r="B3203" s="145">
        <v>7342437.6228742748</v>
      </c>
      <c r="U3203" s="145">
        <v>3183</v>
      </c>
      <c r="V3203" s="145">
        <v>-26116807.695085909</v>
      </c>
    </row>
    <row r="3204" spans="1:22" x14ac:dyDescent="0.35">
      <c r="A3204" s="70">
        <f t="shared" si="58"/>
        <v>3185</v>
      </c>
      <c r="B3204" s="145">
        <v>7342437.6228742748</v>
      </c>
      <c r="U3204" s="145">
        <v>3184</v>
      </c>
      <c r="V3204" s="145">
        <v>3807725.3396105506</v>
      </c>
    </row>
    <row r="3205" spans="1:22" x14ac:dyDescent="0.35">
      <c r="A3205" s="70">
        <f t="shared" si="58"/>
        <v>3186</v>
      </c>
      <c r="B3205" s="145">
        <v>7342437.6228742748</v>
      </c>
      <c r="U3205" s="145">
        <v>3185</v>
      </c>
      <c r="V3205" s="145">
        <v>1573113.4480244704</v>
      </c>
    </row>
    <row r="3206" spans="1:22" x14ac:dyDescent="0.35">
      <c r="A3206" s="70">
        <f t="shared" si="58"/>
        <v>3187</v>
      </c>
      <c r="B3206" s="145">
        <v>7342437.6228742748</v>
      </c>
      <c r="U3206" s="145">
        <v>3186</v>
      </c>
      <c r="V3206" s="145">
        <v>17873906.398825094</v>
      </c>
    </row>
    <row r="3207" spans="1:22" x14ac:dyDescent="0.35">
      <c r="A3207" s="70">
        <f t="shared" si="58"/>
        <v>3188</v>
      </c>
      <c r="B3207" s="145">
        <v>7342437.6228742748</v>
      </c>
      <c r="U3207" s="145">
        <v>3187</v>
      </c>
      <c r="V3207" s="145">
        <v>3397597.6646803357</v>
      </c>
    </row>
    <row r="3208" spans="1:22" x14ac:dyDescent="0.35">
      <c r="A3208" s="70">
        <f t="shared" si="58"/>
        <v>3189</v>
      </c>
      <c r="B3208" s="145">
        <v>7342437.6228742748</v>
      </c>
      <c r="U3208" s="145">
        <v>3188</v>
      </c>
      <c r="V3208" s="145">
        <v>2152072.3268527277</v>
      </c>
    </row>
    <row r="3209" spans="1:22" x14ac:dyDescent="0.35">
      <c r="A3209" s="70">
        <f t="shared" si="58"/>
        <v>3190</v>
      </c>
      <c r="B3209" s="145">
        <v>7342437.6228742748</v>
      </c>
      <c r="U3209" s="145">
        <v>3189</v>
      </c>
      <c r="V3209" s="145">
        <v>-3703687.2913084142</v>
      </c>
    </row>
    <row r="3210" spans="1:22" x14ac:dyDescent="0.35">
      <c r="A3210" s="70">
        <f t="shared" si="58"/>
        <v>3191</v>
      </c>
      <c r="B3210" s="145">
        <v>7342437.6228742748</v>
      </c>
      <c r="U3210" s="145">
        <v>3190</v>
      </c>
      <c r="V3210" s="145">
        <v>-14495959.115404038</v>
      </c>
    </row>
    <row r="3211" spans="1:22" x14ac:dyDescent="0.35">
      <c r="A3211" s="70">
        <f t="shared" si="58"/>
        <v>3192</v>
      </c>
      <c r="B3211" s="145">
        <v>7342437.6228742748</v>
      </c>
      <c r="U3211" s="145">
        <v>3191</v>
      </c>
      <c r="V3211" s="145">
        <v>3334775.5494752489</v>
      </c>
    </row>
    <row r="3212" spans="1:22" x14ac:dyDescent="0.35">
      <c r="A3212" s="70">
        <f t="shared" si="58"/>
        <v>3193</v>
      </c>
      <c r="B3212" s="145">
        <v>7342437.6228742748</v>
      </c>
      <c r="U3212" s="145">
        <v>3192</v>
      </c>
      <c r="V3212" s="145">
        <v>-17430421.534998063</v>
      </c>
    </row>
    <row r="3213" spans="1:22" x14ac:dyDescent="0.35">
      <c r="A3213" s="70">
        <f t="shared" si="58"/>
        <v>3194</v>
      </c>
      <c r="B3213" s="145">
        <v>7342437.6228742748</v>
      </c>
      <c r="U3213" s="145">
        <v>3193</v>
      </c>
      <c r="V3213" s="145">
        <v>6865412.5817685276</v>
      </c>
    </row>
    <row r="3214" spans="1:22" x14ac:dyDescent="0.35">
      <c r="A3214" s="70">
        <f t="shared" si="58"/>
        <v>3195</v>
      </c>
      <c r="B3214" s="145">
        <v>7342437.6228742748</v>
      </c>
      <c r="U3214" s="145">
        <v>3194</v>
      </c>
      <c r="V3214" s="145">
        <v>52402195.174469247</v>
      </c>
    </row>
    <row r="3215" spans="1:22" x14ac:dyDescent="0.35">
      <c r="A3215" s="70">
        <f t="shared" si="58"/>
        <v>3196</v>
      </c>
      <c r="B3215" s="145">
        <v>7342437.6228742748</v>
      </c>
      <c r="U3215" s="145">
        <v>3195</v>
      </c>
      <c r="V3215" s="145">
        <v>13210634.661506202</v>
      </c>
    </row>
    <row r="3216" spans="1:22" x14ac:dyDescent="0.35">
      <c r="A3216" s="70">
        <f t="shared" si="58"/>
        <v>3197</v>
      </c>
      <c r="B3216" s="145">
        <v>7342437.6228742748</v>
      </c>
      <c r="U3216" s="145">
        <v>3196</v>
      </c>
      <c r="V3216" s="145">
        <v>19370062.665923223</v>
      </c>
    </row>
    <row r="3217" spans="1:22" x14ac:dyDescent="0.35">
      <c r="A3217" s="70">
        <f t="shared" si="58"/>
        <v>3198</v>
      </c>
      <c r="B3217" s="145">
        <v>7342437.6228742748</v>
      </c>
      <c r="U3217" s="145">
        <v>3197</v>
      </c>
      <c r="V3217" s="145">
        <v>-13554068.038158182</v>
      </c>
    </row>
    <row r="3218" spans="1:22" x14ac:dyDescent="0.35">
      <c r="A3218" s="70">
        <f t="shared" si="58"/>
        <v>3199</v>
      </c>
      <c r="B3218" s="145">
        <v>7342437.6228742748</v>
      </c>
      <c r="U3218" s="145">
        <v>3198</v>
      </c>
      <c r="V3218" s="145">
        <v>-12440018.824301997</v>
      </c>
    </row>
    <row r="3219" spans="1:22" x14ac:dyDescent="0.35">
      <c r="A3219" s="70">
        <f t="shared" si="58"/>
        <v>3200</v>
      </c>
      <c r="B3219" s="145">
        <v>7342437.6228742748</v>
      </c>
      <c r="U3219" s="145">
        <v>3199</v>
      </c>
      <c r="V3219" s="145">
        <v>13773358.649094578</v>
      </c>
    </row>
    <row r="3220" spans="1:22" x14ac:dyDescent="0.35">
      <c r="A3220" s="70">
        <f t="shared" si="58"/>
        <v>3201</v>
      </c>
      <c r="B3220" s="145">
        <v>7342437.6228742748</v>
      </c>
      <c r="U3220" s="145">
        <v>3200</v>
      </c>
      <c r="V3220" s="145">
        <v>-2912940.9473843873</v>
      </c>
    </row>
    <row r="3221" spans="1:22" x14ac:dyDescent="0.35">
      <c r="A3221" s="70">
        <f t="shared" si="58"/>
        <v>3202</v>
      </c>
      <c r="B3221" s="145">
        <v>7342437.6228742748</v>
      </c>
      <c r="U3221" s="145">
        <v>3201</v>
      </c>
      <c r="V3221" s="145">
        <v>-25424287.374268129</v>
      </c>
    </row>
    <row r="3222" spans="1:22" x14ac:dyDescent="0.35">
      <c r="A3222" s="70">
        <f t="shared" ref="A3222:A3285" si="59">A3221+1</f>
        <v>3203</v>
      </c>
      <c r="B3222" s="145">
        <v>7342437.6228742748</v>
      </c>
      <c r="U3222" s="145">
        <v>3202</v>
      </c>
      <c r="V3222" s="145">
        <v>-10920451.468900137</v>
      </c>
    </row>
    <row r="3223" spans="1:22" x14ac:dyDescent="0.35">
      <c r="A3223" s="70">
        <f t="shared" si="59"/>
        <v>3204</v>
      </c>
      <c r="B3223" s="145">
        <v>7342437.6228742748</v>
      </c>
      <c r="U3223" s="145">
        <v>3203</v>
      </c>
      <c r="V3223" s="145">
        <v>-11636372.976478169</v>
      </c>
    </row>
    <row r="3224" spans="1:22" x14ac:dyDescent="0.35">
      <c r="A3224" s="70">
        <f t="shared" si="59"/>
        <v>3205</v>
      </c>
      <c r="B3224" s="145">
        <v>7342437.6228742748</v>
      </c>
      <c r="U3224" s="145">
        <v>3204</v>
      </c>
      <c r="V3224" s="145">
        <v>-8635408.8735314794</v>
      </c>
    </row>
    <row r="3225" spans="1:22" x14ac:dyDescent="0.35">
      <c r="A3225" s="70">
        <f t="shared" si="59"/>
        <v>3206</v>
      </c>
      <c r="B3225" s="145">
        <v>7342437.6228742748</v>
      </c>
      <c r="U3225" s="145">
        <v>3205</v>
      </c>
      <c r="V3225" s="145">
        <v>15141929.154820137</v>
      </c>
    </row>
    <row r="3226" spans="1:22" x14ac:dyDescent="0.35">
      <c r="A3226" s="70">
        <f t="shared" si="59"/>
        <v>3207</v>
      </c>
      <c r="B3226" s="145">
        <v>7342437.6228742748</v>
      </c>
      <c r="U3226" s="145">
        <v>3206</v>
      </c>
      <c r="V3226" s="145">
        <v>-11831168.434165299</v>
      </c>
    </row>
    <row r="3227" spans="1:22" x14ac:dyDescent="0.35">
      <c r="A3227" s="70">
        <f t="shared" si="59"/>
        <v>3208</v>
      </c>
      <c r="B3227" s="145">
        <v>7342437.6228742748</v>
      </c>
      <c r="U3227" s="145">
        <v>3207</v>
      </c>
      <c r="V3227" s="145">
        <v>-12965608.398738133</v>
      </c>
    </row>
    <row r="3228" spans="1:22" x14ac:dyDescent="0.35">
      <c r="A3228" s="70">
        <f t="shared" si="59"/>
        <v>3209</v>
      </c>
      <c r="B3228" s="145">
        <v>7342437.6228742748</v>
      </c>
      <c r="U3228" s="145">
        <v>3208</v>
      </c>
      <c r="V3228" s="145">
        <v>12948.902216497809</v>
      </c>
    </row>
    <row r="3229" spans="1:22" x14ac:dyDescent="0.35">
      <c r="A3229" s="70">
        <f t="shared" si="59"/>
        <v>3210</v>
      </c>
      <c r="B3229" s="145">
        <v>7342437.6228742748</v>
      </c>
      <c r="U3229" s="145">
        <v>3209</v>
      </c>
      <c r="V3229" s="145">
        <v>13485737.818770438</v>
      </c>
    </row>
    <row r="3230" spans="1:22" x14ac:dyDescent="0.35">
      <c r="A3230" s="70">
        <f t="shared" si="59"/>
        <v>3211</v>
      </c>
      <c r="B3230" s="145">
        <v>7342437.6228742748</v>
      </c>
      <c r="U3230" s="145">
        <v>3210</v>
      </c>
      <c r="V3230" s="145">
        <v>18690676.166724831</v>
      </c>
    </row>
    <row r="3231" spans="1:22" x14ac:dyDescent="0.35">
      <c r="A3231" s="70">
        <f t="shared" si="59"/>
        <v>3212</v>
      </c>
      <c r="B3231" s="145">
        <v>7342437.6228742748</v>
      </c>
      <c r="U3231" s="145">
        <v>3211</v>
      </c>
      <c r="V3231" s="145">
        <v>-6884146.2054148223</v>
      </c>
    </row>
    <row r="3232" spans="1:22" x14ac:dyDescent="0.35">
      <c r="A3232" s="70">
        <f t="shared" si="59"/>
        <v>3213</v>
      </c>
      <c r="B3232" s="145">
        <v>7342437.6228742748</v>
      </c>
      <c r="U3232" s="145">
        <v>3212</v>
      </c>
      <c r="V3232" s="145">
        <v>40293104.268058538</v>
      </c>
    </row>
    <row r="3233" spans="1:22" x14ac:dyDescent="0.35">
      <c r="A3233" s="70">
        <f t="shared" si="59"/>
        <v>3214</v>
      </c>
      <c r="B3233" s="145">
        <v>7342437.6228742748</v>
      </c>
      <c r="U3233" s="145">
        <v>3213</v>
      </c>
      <c r="V3233" s="145">
        <v>9838023.904345043</v>
      </c>
    </row>
    <row r="3234" spans="1:22" x14ac:dyDescent="0.35">
      <c r="A3234" s="70">
        <f t="shared" si="59"/>
        <v>3215</v>
      </c>
      <c r="B3234" s="145">
        <v>7342437.6228742748</v>
      </c>
      <c r="U3234" s="145">
        <v>3214</v>
      </c>
      <c r="V3234" s="145">
        <v>41173941.203874648</v>
      </c>
    </row>
    <row r="3235" spans="1:22" x14ac:dyDescent="0.35">
      <c r="A3235" s="70">
        <f t="shared" si="59"/>
        <v>3216</v>
      </c>
      <c r="B3235" s="145">
        <v>7342437.6228742748</v>
      </c>
      <c r="U3235" s="145">
        <v>3215</v>
      </c>
      <c r="V3235" s="145">
        <v>-11264052.309791848</v>
      </c>
    </row>
    <row r="3236" spans="1:22" x14ac:dyDescent="0.35">
      <c r="A3236" s="70">
        <f t="shared" si="59"/>
        <v>3217</v>
      </c>
      <c r="B3236" s="145">
        <v>7342437.6228742748</v>
      </c>
      <c r="U3236" s="145">
        <v>3216</v>
      </c>
      <c r="V3236" s="145">
        <v>-20267720.688776914</v>
      </c>
    </row>
    <row r="3237" spans="1:22" x14ac:dyDescent="0.35">
      <c r="A3237" s="70">
        <f t="shared" si="59"/>
        <v>3218</v>
      </c>
      <c r="B3237" s="145">
        <v>7342437.6228742748</v>
      </c>
      <c r="U3237" s="145">
        <v>3217</v>
      </c>
      <c r="V3237" s="145">
        <v>-17723488.275448121</v>
      </c>
    </row>
    <row r="3238" spans="1:22" x14ac:dyDescent="0.35">
      <c r="A3238" s="70">
        <f t="shared" si="59"/>
        <v>3219</v>
      </c>
      <c r="B3238" s="145">
        <v>7342437.6228742748</v>
      </c>
      <c r="U3238" s="145">
        <v>3218</v>
      </c>
      <c r="V3238" s="145">
        <v>4099661.3019385859</v>
      </c>
    </row>
    <row r="3239" spans="1:22" x14ac:dyDescent="0.35">
      <c r="A3239" s="70">
        <f t="shared" si="59"/>
        <v>3220</v>
      </c>
      <c r="B3239" s="145">
        <v>7342437.6228742748</v>
      </c>
      <c r="U3239" s="145">
        <v>3219</v>
      </c>
      <c r="V3239" s="145">
        <v>20787439.646450192</v>
      </c>
    </row>
    <row r="3240" spans="1:22" x14ac:dyDescent="0.35">
      <c r="A3240" s="70">
        <f t="shared" si="59"/>
        <v>3221</v>
      </c>
      <c r="B3240" s="145">
        <v>7342437.6228742748</v>
      </c>
      <c r="U3240" s="145">
        <v>3220</v>
      </c>
      <c r="V3240" s="145">
        <v>-11231247.706883356</v>
      </c>
    </row>
    <row r="3241" spans="1:22" x14ac:dyDescent="0.35">
      <c r="A3241" s="70">
        <f t="shared" si="59"/>
        <v>3222</v>
      </c>
      <c r="B3241" s="145">
        <v>7342437.6228742748</v>
      </c>
      <c r="U3241" s="145">
        <v>3221</v>
      </c>
      <c r="V3241" s="145">
        <v>-30680046.910301358</v>
      </c>
    </row>
    <row r="3242" spans="1:22" x14ac:dyDescent="0.35">
      <c r="A3242" s="70">
        <f t="shared" si="59"/>
        <v>3223</v>
      </c>
      <c r="B3242" s="145">
        <v>7342437.6228742748</v>
      </c>
      <c r="U3242" s="145">
        <v>3222</v>
      </c>
      <c r="V3242" s="145">
        <v>5035344.069547534</v>
      </c>
    </row>
    <row r="3243" spans="1:22" x14ac:dyDescent="0.35">
      <c r="A3243" s="70">
        <f t="shared" si="59"/>
        <v>3224</v>
      </c>
      <c r="B3243" s="145">
        <v>7342437.6228742748</v>
      </c>
      <c r="U3243" s="145">
        <v>3223</v>
      </c>
      <c r="V3243" s="145">
        <v>7125586.8147649132</v>
      </c>
    </row>
    <row r="3244" spans="1:22" x14ac:dyDescent="0.35">
      <c r="A3244" s="70">
        <f t="shared" si="59"/>
        <v>3225</v>
      </c>
      <c r="B3244" s="145">
        <v>7342437.6228742748</v>
      </c>
      <c r="U3244" s="145">
        <v>3224</v>
      </c>
      <c r="V3244" s="145">
        <v>-4602574.9603880085</v>
      </c>
    </row>
    <row r="3245" spans="1:22" x14ac:dyDescent="0.35">
      <c r="A3245" s="70">
        <f t="shared" si="59"/>
        <v>3226</v>
      </c>
      <c r="B3245" s="145">
        <v>7342437.6228742748</v>
      </c>
      <c r="U3245" s="145">
        <v>3225</v>
      </c>
      <c r="V3245" s="145">
        <v>-3585433.8121224418</v>
      </c>
    </row>
    <row r="3246" spans="1:22" x14ac:dyDescent="0.35">
      <c r="A3246" s="70">
        <f t="shared" si="59"/>
        <v>3227</v>
      </c>
      <c r="B3246" s="145">
        <v>7342437.6228742748</v>
      </c>
      <c r="U3246" s="145">
        <v>3226</v>
      </c>
      <c r="V3246" s="145">
        <v>6052159.2209299803</v>
      </c>
    </row>
    <row r="3247" spans="1:22" x14ac:dyDescent="0.35">
      <c r="A3247" s="70">
        <f t="shared" si="59"/>
        <v>3228</v>
      </c>
      <c r="B3247" s="145">
        <v>7342437.6228742748</v>
      </c>
      <c r="U3247" s="145">
        <v>3227</v>
      </c>
      <c r="V3247" s="145">
        <v>-10629403.841050183</v>
      </c>
    </row>
    <row r="3248" spans="1:22" x14ac:dyDescent="0.35">
      <c r="A3248" s="70">
        <f t="shared" si="59"/>
        <v>3229</v>
      </c>
      <c r="B3248" s="145">
        <v>7342437.6228742748</v>
      </c>
      <c r="U3248" s="145">
        <v>3228</v>
      </c>
      <c r="V3248" s="145">
        <v>1760999.1810891442</v>
      </c>
    </row>
    <row r="3249" spans="1:22" x14ac:dyDescent="0.35">
      <c r="A3249" s="70">
        <f t="shared" si="59"/>
        <v>3230</v>
      </c>
      <c r="B3249" s="145">
        <v>7342437.6228742748</v>
      </c>
      <c r="U3249" s="145">
        <v>3229</v>
      </c>
      <c r="V3249" s="145">
        <v>2169647.353972815</v>
      </c>
    </row>
    <row r="3250" spans="1:22" x14ac:dyDescent="0.35">
      <c r="A3250" s="70">
        <f t="shared" si="59"/>
        <v>3231</v>
      </c>
      <c r="B3250" s="145">
        <v>7342437.6228742748</v>
      </c>
      <c r="U3250" s="145">
        <v>3230</v>
      </c>
      <c r="V3250" s="145">
        <v>-38690130.198434807</v>
      </c>
    </row>
    <row r="3251" spans="1:22" x14ac:dyDescent="0.35">
      <c r="A3251" s="70">
        <f t="shared" si="59"/>
        <v>3232</v>
      </c>
      <c r="B3251" s="145">
        <v>7342437.6228742748</v>
      </c>
      <c r="U3251" s="145">
        <v>3231</v>
      </c>
      <c r="V3251" s="145">
        <v>-4555860.7846379839</v>
      </c>
    </row>
    <row r="3252" spans="1:22" x14ac:dyDescent="0.35">
      <c r="A3252" s="70">
        <f t="shared" si="59"/>
        <v>3233</v>
      </c>
      <c r="B3252" s="145">
        <v>7342437.6228742748</v>
      </c>
      <c r="U3252" s="145">
        <v>3232</v>
      </c>
      <c r="V3252" s="145">
        <v>-18758647.511697382</v>
      </c>
    </row>
    <row r="3253" spans="1:22" x14ac:dyDescent="0.35">
      <c r="A3253" s="70">
        <f t="shared" si="59"/>
        <v>3234</v>
      </c>
      <c r="B3253" s="145">
        <v>7342437.6228742748</v>
      </c>
      <c r="U3253" s="145">
        <v>3233</v>
      </c>
      <c r="V3253" s="145">
        <v>-9254549.0230514444</v>
      </c>
    </row>
    <row r="3254" spans="1:22" x14ac:dyDescent="0.35">
      <c r="A3254" s="70">
        <f t="shared" si="59"/>
        <v>3235</v>
      </c>
      <c r="B3254" s="145">
        <v>7342437.6228742748</v>
      </c>
      <c r="U3254" s="145">
        <v>3234</v>
      </c>
      <c r="V3254" s="145">
        <v>-12021003.558341606</v>
      </c>
    </row>
    <row r="3255" spans="1:22" x14ac:dyDescent="0.35">
      <c r="A3255" s="70">
        <f t="shared" si="59"/>
        <v>3236</v>
      </c>
      <c r="B3255" s="145">
        <v>7342437.6228742748</v>
      </c>
      <c r="U3255" s="145">
        <v>3235</v>
      </c>
      <c r="V3255" s="145">
        <v>-10040319.190956116</v>
      </c>
    </row>
    <row r="3256" spans="1:22" x14ac:dyDescent="0.35">
      <c r="A3256" s="70">
        <f t="shared" si="59"/>
        <v>3237</v>
      </c>
      <c r="B3256" s="145">
        <v>7342437.6228742748</v>
      </c>
      <c r="U3256" s="145">
        <v>3236</v>
      </c>
      <c r="V3256" s="145">
        <v>13302533.417999126</v>
      </c>
    </row>
    <row r="3257" spans="1:22" x14ac:dyDescent="0.35">
      <c r="A3257" s="70">
        <f t="shared" si="59"/>
        <v>3238</v>
      </c>
      <c r="B3257" s="145">
        <v>7342437.6228742748</v>
      </c>
      <c r="U3257" s="145">
        <v>3237</v>
      </c>
      <c r="V3257" s="145">
        <v>386281.6007746011</v>
      </c>
    </row>
    <row r="3258" spans="1:22" x14ac:dyDescent="0.35">
      <c r="A3258" s="70">
        <f t="shared" si="59"/>
        <v>3239</v>
      </c>
      <c r="B3258" s="145">
        <v>7342437.6228742748</v>
      </c>
      <c r="U3258" s="145">
        <v>3238</v>
      </c>
      <c r="V3258" s="145">
        <v>-13340802.81709443</v>
      </c>
    </row>
    <row r="3259" spans="1:22" x14ac:dyDescent="0.35">
      <c r="A3259" s="70">
        <f t="shared" si="59"/>
        <v>3240</v>
      </c>
      <c r="B3259" s="145">
        <v>7342437.6228742748</v>
      </c>
      <c r="U3259" s="145">
        <v>3239</v>
      </c>
      <c r="V3259" s="145">
        <v>13294359.895317756</v>
      </c>
    </row>
    <row r="3260" spans="1:22" x14ac:dyDescent="0.35">
      <c r="A3260" s="70">
        <f t="shared" si="59"/>
        <v>3241</v>
      </c>
      <c r="B3260" s="145">
        <v>7342437.6228742748</v>
      </c>
      <c r="U3260" s="145">
        <v>3240</v>
      </c>
      <c r="V3260" s="145">
        <v>7735799.9851179868</v>
      </c>
    </row>
    <row r="3261" spans="1:22" x14ac:dyDescent="0.35">
      <c r="A3261" s="70">
        <f t="shared" si="59"/>
        <v>3242</v>
      </c>
      <c r="B3261" s="145">
        <v>7342437.6228742748</v>
      </c>
      <c r="U3261" s="145">
        <v>3241</v>
      </c>
      <c r="V3261" s="145">
        <v>-25607135.476317994</v>
      </c>
    </row>
    <row r="3262" spans="1:22" x14ac:dyDescent="0.35">
      <c r="A3262" s="70">
        <f t="shared" si="59"/>
        <v>3243</v>
      </c>
      <c r="B3262" s="145">
        <v>7342437.6228742748</v>
      </c>
      <c r="U3262" s="145">
        <v>3242</v>
      </c>
      <c r="V3262" s="145">
        <v>-12325326.943154376</v>
      </c>
    </row>
    <row r="3263" spans="1:22" x14ac:dyDescent="0.35">
      <c r="A3263" s="70">
        <f t="shared" si="59"/>
        <v>3244</v>
      </c>
      <c r="B3263" s="145">
        <v>7342437.6228742748</v>
      </c>
      <c r="U3263" s="145">
        <v>3243</v>
      </c>
      <c r="V3263" s="145">
        <v>-12967732.617846407</v>
      </c>
    </row>
    <row r="3264" spans="1:22" x14ac:dyDescent="0.35">
      <c r="A3264" s="70">
        <f t="shared" si="59"/>
        <v>3245</v>
      </c>
      <c r="B3264" s="145">
        <v>7342437.6228742748</v>
      </c>
      <c r="U3264" s="145">
        <v>3244</v>
      </c>
      <c r="V3264" s="145">
        <v>40476575.636310197</v>
      </c>
    </row>
    <row r="3265" spans="1:22" x14ac:dyDescent="0.35">
      <c r="A3265" s="70">
        <f t="shared" si="59"/>
        <v>3246</v>
      </c>
      <c r="B3265" s="145">
        <v>7342437.6228742748</v>
      </c>
      <c r="U3265" s="145">
        <v>3245</v>
      </c>
      <c r="V3265" s="145">
        <v>-21112273.497302074</v>
      </c>
    </row>
    <row r="3266" spans="1:22" x14ac:dyDescent="0.35">
      <c r="A3266" s="70">
        <f t="shared" si="59"/>
        <v>3247</v>
      </c>
      <c r="B3266" s="145">
        <v>7342437.6228742748</v>
      </c>
      <c r="U3266" s="145">
        <v>3246</v>
      </c>
      <c r="V3266" s="145">
        <v>-21107090.291189067</v>
      </c>
    </row>
    <row r="3267" spans="1:22" x14ac:dyDescent="0.35">
      <c r="A3267" s="70">
        <f t="shared" si="59"/>
        <v>3248</v>
      </c>
      <c r="B3267" s="145">
        <v>7342437.6228742748</v>
      </c>
      <c r="U3267" s="145">
        <v>3247</v>
      </c>
      <c r="V3267" s="145">
        <v>-4531090.9998476207</v>
      </c>
    </row>
    <row r="3268" spans="1:22" x14ac:dyDescent="0.35">
      <c r="A3268" s="70">
        <f t="shared" si="59"/>
        <v>3249</v>
      </c>
      <c r="B3268" s="145">
        <v>7342437.6228742748</v>
      </c>
      <c r="U3268" s="145">
        <v>3248</v>
      </c>
      <c r="V3268" s="145">
        <v>-42705571.020512</v>
      </c>
    </row>
    <row r="3269" spans="1:22" x14ac:dyDescent="0.35">
      <c r="A3269" s="70">
        <f t="shared" si="59"/>
        <v>3250</v>
      </c>
      <c r="B3269" s="145">
        <v>7342437.6228742748</v>
      </c>
      <c r="U3269" s="145">
        <v>3249</v>
      </c>
      <c r="V3269" s="145">
        <v>32713848.862585105</v>
      </c>
    </row>
    <row r="3270" spans="1:22" x14ac:dyDescent="0.35">
      <c r="A3270" s="70">
        <f t="shared" si="59"/>
        <v>3251</v>
      </c>
      <c r="B3270" s="145">
        <v>7342437.6228742748</v>
      </c>
      <c r="U3270" s="145">
        <v>3250</v>
      </c>
      <c r="V3270" s="145">
        <v>1904925.6041937955</v>
      </c>
    </row>
    <row r="3271" spans="1:22" x14ac:dyDescent="0.35">
      <c r="A3271" s="70">
        <f t="shared" si="59"/>
        <v>3252</v>
      </c>
      <c r="B3271" s="145">
        <v>7342437.6228742748</v>
      </c>
      <c r="U3271" s="145">
        <v>3251</v>
      </c>
      <c r="V3271" s="145">
        <v>-203188.44629267976</v>
      </c>
    </row>
    <row r="3272" spans="1:22" x14ac:dyDescent="0.35">
      <c r="A3272" s="70">
        <f t="shared" si="59"/>
        <v>3253</v>
      </c>
      <c r="B3272" s="145">
        <v>7342437.6228742748</v>
      </c>
      <c r="U3272" s="145">
        <v>3252</v>
      </c>
      <c r="V3272" s="145">
        <v>10425218.598420355</v>
      </c>
    </row>
    <row r="3273" spans="1:22" x14ac:dyDescent="0.35">
      <c r="A3273" s="70">
        <f t="shared" si="59"/>
        <v>3254</v>
      </c>
      <c r="B3273" s="145">
        <v>7342437.6228742748</v>
      </c>
      <c r="U3273" s="145">
        <v>3253</v>
      </c>
      <c r="V3273" s="145">
        <v>-35086194.400230788</v>
      </c>
    </row>
    <row r="3274" spans="1:22" x14ac:dyDescent="0.35">
      <c r="A3274" s="70">
        <f t="shared" si="59"/>
        <v>3255</v>
      </c>
      <c r="B3274" s="145">
        <v>7342437.6228742748</v>
      </c>
      <c r="U3274" s="145">
        <v>3254</v>
      </c>
      <c r="V3274" s="145">
        <v>-15317345.951244351</v>
      </c>
    </row>
    <row r="3275" spans="1:22" x14ac:dyDescent="0.35">
      <c r="A3275" s="70">
        <f t="shared" si="59"/>
        <v>3256</v>
      </c>
      <c r="B3275" s="145">
        <v>7342437.6228742748</v>
      </c>
      <c r="U3275" s="145">
        <v>3255</v>
      </c>
      <c r="V3275" s="145">
        <v>1160464.5950425565</v>
      </c>
    </row>
    <row r="3276" spans="1:22" x14ac:dyDescent="0.35">
      <c r="A3276" s="70">
        <f t="shared" si="59"/>
        <v>3257</v>
      </c>
      <c r="B3276" s="145">
        <v>7342437.6228742748</v>
      </c>
      <c r="U3276" s="145">
        <v>3256</v>
      </c>
      <c r="V3276" s="145">
        <v>53928215.497787952</v>
      </c>
    </row>
    <row r="3277" spans="1:22" x14ac:dyDescent="0.35">
      <c r="A3277" s="70">
        <f t="shared" si="59"/>
        <v>3258</v>
      </c>
      <c r="B3277" s="145">
        <v>7342437.6228742748</v>
      </c>
      <c r="U3277" s="145">
        <v>3257</v>
      </c>
      <c r="V3277" s="145">
        <v>2584501.0481832698</v>
      </c>
    </row>
    <row r="3278" spans="1:22" x14ac:dyDescent="0.35">
      <c r="A3278" s="70">
        <f t="shared" si="59"/>
        <v>3259</v>
      </c>
      <c r="B3278" s="145">
        <v>7342437.6228742748</v>
      </c>
      <c r="U3278" s="145">
        <v>3258</v>
      </c>
      <c r="V3278" s="145">
        <v>-21397788.111176223</v>
      </c>
    </row>
    <row r="3279" spans="1:22" x14ac:dyDescent="0.35">
      <c r="A3279" s="70">
        <f t="shared" si="59"/>
        <v>3260</v>
      </c>
      <c r="B3279" s="145">
        <v>7342437.6228742748</v>
      </c>
      <c r="U3279" s="145">
        <v>3259</v>
      </c>
      <c r="V3279" s="145">
        <v>7842443.2715038247</v>
      </c>
    </row>
    <row r="3280" spans="1:22" x14ac:dyDescent="0.35">
      <c r="A3280" s="70">
        <f t="shared" si="59"/>
        <v>3261</v>
      </c>
      <c r="B3280" s="145">
        <v>7342437.6228742748</v>
      </c>
      <c r="U3280" s="145">
        <v>3260</v>
      </c>
      <c r="V3280" s="145">
        <v>20296163.565988816</v>
      </c>
    </row>
    <row r="3281" spans="1:22" x14ac:dyDescent="0.35">
      <c r="A3281" s="70">
        <f t="shared" si="59"/>
        <v>3262</v>
      </c>
      <c r="B3281" s="145">
        <v>7342437.6228742748</v>
      </c>
      <c r="U3281" s="145">
        <v>3261</v>
      </c>
      <c r="V3281" s="145">
        <v>-8375919.2565153539</v>
      </c>
    </row>
    <row r="3282" spans="1:22" x14ac:dyDescent="0.35">
      <c r="A3282" s="70">
        <f t="shared" si="59"/>
        <v>3263</v>
      </c>
      <c r="B3282" s="145">
        <v>7342437.6228742748</v>
      </c>
      <c r="U3282" s="145">
        <v>3262</v>
      </c>
      <c r="V3282" s="145">
        <v>6914513.4939149804</v>
      </c>
    </row>
    <row r="3283" spans="1:22" x14ac:dyDescent="0.35">
      <c r="A3283" s="70">
        <f t="shared" si="59"/>
        <v>3264</v>
      </c>
      <c r="B3283" s="145">
        <v>7342437.6228742748</v>
      </c>
      <c r="U3283" s="145">
        <v>3263</v>
      </c>
      <c r="V3283" s="145">
        <v>-1511494.987344861</v>
      </c>
    </row>
    <row r="3284" spans="1:22" x14ac:dyDescent="0.35">
      <c r="A3284" s="70">
        <f t="shared" si="59"/>
        <v>3265</v>
      </c>
      <c r="B3284" s="145">
        <v>7342437.6228742748</v>
      </c>
      <c r="U3284" s="145">
        <v>3264</v>
      </c>
      <c r="V3284" s="145">
        <v>8834190.6010502987</v>
      </c>
    </row>
    <row r="3285" spans="1:22" x14ac:dyDescent="0.35">
      <c r="A3285" s="70">
        <f t="shared" si="59"/>
        <v>3266</v>
      </c>
      <c r="B3285" s="145">
        <v>7342437.6228742748</v>
      </c>
      <c r="U3285" s="145">
        <v>3265</v>
      </c>
      <c r="V3285" s="145">
        <v>41964258.708812967</v>
      </c>
    </row>
    <row r="3286" spans="1:22" x14ac:dyDescent="0.35">
      <c r="A3286" s="70">
        <f t="shared" ref="A3286:A3349" si="60">A3285+1</f>
        <v>3267</v>
      </c>
      <c r="B3286" s="145">
        <v>7342437.6228742748</v>
      </c>
      <c r="U3286" s="145">
        <v>3266</v>
      </c>
      <c r="V3286" s="145">
        <v>-27180445.133266501</v>
      </c>
    </row>
    <row r="3287" spans="1:22" x14ac:dyDescent="0.35">
      <c r="A3287" s="70">
        <f t="shared" si="60"/>
        <v>3268</v>
      </c>
      <c r="B3287" s="145">
        <v>7342437.6228742748</v>
      </c>
      <c r="U3287" s="145">
        <v>3267</v>
      </c>
      <c r="V3287" s="145">
        <v>5081009.5817813352</v>
      </c>
    </row>
    <row r="3288" spans="1:22" x14ac:dyDescent="0.35">
      <c r="A3288" s="70">
        <f t="shared" si="60"/>
        <v>3269</v>
      </c>
      <c r="B3288" s="145">
        <v>7342437.6228742748</v>
      </c>
      <c r="U3288" s="145">
        <v>3268</v>
      </c>
      <c r="V3288" s="145">
        <v>-12337339.479621559</v>
      </c>
    </row>
    <row r="3289" spans="1:22" x14ac:dyDescent="0.35">
      <c r="A3289" s="70">
        <f t="shared" si="60"/>
        <v>3270</v>
      </c>
      <c r="B3289" s="145">
        <v>7342437.6228742748</v>
      </c>
      <c r="U3289" s="145">
        <v>3269</v>
      </c>
      <c r="V3289" s="145">
        <v>-16444735.621375773</v>
      </c>
    </row>
    <row r="3290" spans="1:22" x14ac:dyDescent="0.35">
      <c r="A3290" s="70">
        <f t="shared" si="60"/>
        <v>3271</v>
      </c>
      <c r="B3290" s="145">
        <v>7342437.6228742748</v>
      </c>
      <c r="U3290" s="145">
        <v>3270</v>
      </c>
      <c r="V3290" s="145">
        <v>-13940110.555472123</v>
      </c>
    </row>
    <row r="3291" spans="1:22" x14ac:dyDescent="0.35">
      <c r="A3291" s="70">
        <f t="shared" si="60"/>
        <v>3272</v>
      </c>
      <c r="B3291" s="145">
        <v>7342437.6228742748</v>
      </c>
      <c r="U3291" s="145">
        <v>3271</v>
      </c>
      <c r="V3291" s="145">
        <v>15106243.883697212</v>
      </c>
    </row>
    <row r="3292" spans="1:22" x14ac:dyDescent="0.35">
      <c r="A3292" s="70">
        <f t="shared" si="60"/>
        <v>3273</v>
      </c>
      <c r="B3292" s="145">
        <v>7342437.6228742748</v>
      </c>
      <c r="U3292" s="145">
        <v>3272</v>
      </c>
      <c r="V3292" s="145">
        <v>1263320.0265046582</v>
      </c>
    </row>
    <row r="3293" spans="1:22" x14ac:dyDescent="0.35">
      <c r="A3293" s="70">
        <f t="shared" si="60"/>
        <v>3274</v>
      </c>
      <c r="B3293" s="145">
        <v>7342437.6228742748</v>
      </c>
      <c r="U3293" s="145">
        <v>3273</v>
      </c>
      <c r="V3293" s="145">
        <v>22269352.032323472</v>
      </c>
    </row>
    <row r="3294" spans="1:22" x14ac:dyDescent="0.35">
      <c r="A3294" s="70">
        <f t="shared" si="60"/>
        <v>3275</v>
      </c>
      <c r="B3294" s="145">
        <v>7342437.6228742748</v>
      </c>
      <c r="U3294" s="145">
        <v>3274</v>
      </c>
      <c r="V3294" s="145">
        <v>-5789903.7144308835</v>
      </c>
    </row>
    <row r="3295" spans="1:22" x14ac:dyDescent="0.35">
      <c r="A3295" s="70">
        <f t="shared" si="60"/>
        <v>3276</v>
      </c>
      <c r="B3295" s="145">
        <v>7342437.6228742748</v>
      </c>
      <c r="U3295" s="145">
        <v>3275</v>
      </c>
      <c r="V3295" s="145">
        <v>-19569288.564957697</v>
      </c>
    </row>
    <row r="3296" spans="1:22" x14ac:dyDescent="0.35">
      <c r="A3296" s="70">
        <f t="shared" si="60"/>
        <v>3277</v>
      </c>
      <c r="B3296" s="145">
        <v>7342437.6228742748</v>
      </c>
      <c r="U3296" s="145">
        <v>3276</v>
      </c>
      <c r="V3296" s="145">
        <v>22998086.87192408</v>
      </c>
    </row>
    <row r="3297" spans="1:22" x14ac:dyDescent="0.35">
      <c r="A3297" s="70">
        <f t="shared" si="60"/>
        <v>3278</v>
      </c>
      <c r="B3297" s="145">
        <v>7342437.6228742748</v>
      </c>
      <c r="U3297" s="145">
        <v>3277</v>
      </c>
      <c r="V3297" s="145">
        <v>2443454.3317711353</v>
      </c>
    </row>
    <row r="3298" spans="1:22" x14ac:dyDescent="0.35">
      <c r="A3298" s="70">
        <f t="shared" si="60"/>
        <v>3279</v>
      </c>
      <c r="B3298" s="145">
        <v>7342437.6228742748</v>
      </c>
      <c r="U3298" s="145">
        <v>3278</v>
      </c>
      <c r="V3298" s="145">
        <v>-10712674.807815423</v>
      </c>
    </row>
    <row r="3299" spans="1:22" x14ac:dyDescent="0.35">
      <c r="A3299" s="70">
        <f t="shared" si="60"/>
        <v>3280</v>
      </c>
      <c r="B3299" s="145">
        <v>7342437.6228742748</v>
      </c>
      <c r="U3299" s="145">
        <v>3279</v>
      </c>
      <c r="V3299" s="145">
        <v>-13719385.222396182</v>
      </c>
    </row>
    <row r="3300" spans="1:22" x14ac:dyDescent="0.35">
      <c r="A3300" s="70">
        <f t="shared" si="60"/>
        <v>3281</v>
      </c>
      <c r="B3300" s="145">
        <v>7342437.6228742748</v>
      </c>
      <c r="U3300" s="145">
        <v>3280</v>
      </c>
      <c r="V3300" s="145">
        <v>-4252689.5948037989</v>
      </c>
    </row>
    <row r="3301" spans="1:22" x14ac:dyDescent="0.35">
      <c r="A3301" s="70">
        <f t="shared" si="60"/>
        <v>3282</v>
      </c>
      <c r="B3301" s="145">
        <v>7342437.6228742748</v>
      </c>
      <c r="U3301" s="145">
        <v>3281</v>
      </c>
      <c r="V3301" s="145">
        <v>-1618251.8439336307</v>
      </c>
    </row>
    <row r="3302" spans="1:22" x14ac:dyDescent="0.35">
      <c r="A3302" s="70">
        <f t="shared" si="60"/>
        <v>3283</v>
      </c>
      <c r="B3302" s="145">
        <v>7342437.6228742748</v>
      </c>
      <c r="U3302" s="145">
        <v>3282</v>
      </c>
      <c r="V3302" s="145">
        <v>34394313.830491334</v>
      </c>
    </row>
    <row r="3303" spans="1:22" x14ac:dyDescent="0.35">
      <c r="A3303" s="70">
        <f t="shared" si="60"/>
        <v>3284</v>
      </c>
      <c r="B3303" s="145">
        <v>7342437.6228742748</v>
      </c>
      <c r="U3303" s="145">
        <v>3283</v>
      </c>
      <c r="V3303" s="145">
        <v>-2034320.9481248185</v>
      </c>
    </row>
    <row r="3304" spans="1:22" x14ac:dyDescent="0.35">
      <c r="A3304" s="70">
        <f t="shared" si="60"/>
        <v>3285</v>
      </c>
      <c r="B3304" s="145">
        <v>7342437.6228742748</v>
      </c>
      <c r="U3304" s="145">
        <v>3284</v>
      </c>
      <c r="V3304" s="145">
        <v>1771813.4840422198</v>
      </c>
    </row>
    <row r="3305" spans="1:22" x14ac:dyDescent="0.35">
      <c r="A3305" s="70">
        <f t="shared" si="60"/>
        <v>3286</v>
      </c>
      <c r="B3305" s="145">
        <v>7342437.6228742748</v>
      </c>
      <c r="U3305" s="145">
        <v>3285</v>
      </c>
      <c r="V3305" s="145">
        <v>-559907.38417002931</v>
      </c>
    </row>
    <row r="3306" spans="1:22" x14ac:dyDescent="0.35">
      <c r="A3306" s="70">
        <f t="shared" si="60"/>
        <v>3287</v>
      </c>
      <c r="B3306" s="145">
        <v>7342437.6228742748</v>
      </c>
      <c r="U3306" s="145">
        <v>3286</v>
      </c>
      <c r="V3306" s="145">
        <v>14750936.250917822</v>
      </c>
    </row>
    <row r="3307" spans="1:22" x14ac:dyDescent="0.35">
      <c r="A3307" s="70">
        <f t="shared" si="60"/>
        <v>3288</v>
      </c>
      <c r="B3307" s="145">
        <v>7342437.6228742748</v>
      </c>
      <c r="U3307" s="145">
        <v>3287</v>
      </c>
      <c r="V3307" s="145">
        <v>8707928.0943917558</v>
      </c>
    </row>
    <row r="3308" spans="1:22" x14ac:dyDescent="0.35">
      <c r="A3308" s="70">
        <f t="shared" si="60"/>
        <v>3289</v>
      </c>
      <c r="B3308" s="145">
        <v>7342437.6228742748</v>
      </c>
      <c r="U3308" s="145">
        <v>3288</v>
      </c>
      <c r="V3308" s="145">
        <v>-8551625.6291328371</v>
      </c>
    </row>
    <row r="3309" spans="1:22" x14ac:dyDescent="0.35">
      <c r="A3309" s="70">
        <f t="shared" si="60"/>
        <v>3290</v>
      </c>
      <c r="B3309" s="145">
        <v>7342437.6228742748</v>
      </c>
      <c r="U3309" s="145">
        <v>3289</v>
      </c>
      <c r="V3309" s="145">
        <v>-15433230.505636241</v>
      </c>
    </row>
    <row r="3310" spans="1:22" x14ac:dyDescent="0.35">
      <c r="A3310" s="70">
        <f t="shared" si="60"/>
        <v>3291</v>
      </c>
      <c r="B3310" s="145">
        <v>7342437.6228742748</v>
      </c>
      <c r="U3310" s="145">
        <v>3290</v>
      </c>
      <c r="V3310" s="145">
        <v>26912342.39794749</v>
      </c>
    </row>
    <row r="3311" spans="1:22" x14ac:dyDescent="0.35">
      <c r="A3311" s="70">
        <f t="shared" si="60"/>
        <v>3292</v>
      </c>
      <c r="B3311" s="145">
        <v>7342437.6228742748</v>
      </c>
      <c r="U3311" s="145">
        <v>3291</v>
      </c>
      <c r="V3311" s="145">
        <v>-5021112.0419181809</v>
      </c>
    </row>
    <row r="3312" spans="1:22" x14ac:dyDescent="0.35">
      <c r="A3312" s="70">
        <f t="shared" si="60"/>
        <v>3293</v>
      </c>
      <c r="B3312" s="145">
        <v>7342437.6228742748</v>
      </c>
      <c r="U3312" s="145">
        <v>3292</v>
      </c>
      <c r="V3312" s="145">
        <v>7598527.442782037</v>
      </c>
    </row>
    <row r="3313" spans="1:22" x14ac:dyDescent="0.35">
      <c r="A3313" s="70">
        <f t="shared" si="60"/>
        <v>3294</v>
      </c>
      <c r="B3313" s="145">
        <v>7342437.6228742748</v>
      </c>
      <c r="U3313" s="145">
        <v>3293</v>
      </c>
      <c r="V3313" s="145">
        <v>28216851.06952329</v>
      </c>
    </row>
    <row r="3314" spans="1:22" x14ac:dyDescent="0.35">
      <c r="A3314" s="70">
        <f t="shared" si="60"/>
        <v>3295</v>
      </c>
      <c r="B3314" s="145">
        <v>7342437.6228742748</v>
      </c>
      <c r="U3314" s="145">
        <v>3294</v>
      </c>
      <c r="V3314" s="145">
        <v>15808424.784314837</v>
      </c>
    </row>
    <row r="3315" spans="1:22" x14ac:dyDescent="0.35">
      <c r="A3315" s="70">
        <f t="shared" si="60"/>
        <v>3296</v>
      </c>
      <c r="B3315" s="145">
        <v>7342437.6228742748</v>
      </c>
      <c r="U3315" s="145">
        <v>3295</v>
      </c>
      <c r="V3315" s="145">
        <v>13074613.14517244</v>
      </c>
    </row>
    <row r="3316" spans="1:22" x14ac:dyDescent="0.35">
      <c r="A3316" s="70">
        <f t="shared" si="60"/>
        <v>3297</v>
      </c>
      <c r="B3316" s="145">
        <v>7342437.6228742748</v>
      </c>
      <c r="U3316" s="145">
        <v>3296</v>
      </c>
      <c r="V3316" s="145">
        <v>14883643.935394697</v>
      </c>
    </row>
    <row r="3317" spans="1:22" x14ac:dyDescent="0.35">
      <c r="A3317" s="70">
        <f t="shared" si="60"/>
        <v>3298</v>
      </c>
      <c r="B3317" s="145">
        <v>7342437.6228742748</v>
      </c>
      <c r="U3317" s="145">
        <v>3297</v>
      </c>
      <c r="V3317" s="145">
        <v>-18641028.509491745</v>
      </c>
    </row>
    <row r="3318" spans="1:22" x14ac:dyDescent="0.35">
      <c r="A3318" s="70">
        <f t="shared" si="60"/>
        <v>3299</v>
      </c>
      <c r="B3318" s="145">
        <v>7342437.6228742748</v>
      </c>
      <c r="U3318" s="145">
        <v>3298</v>
      </c>
      <c r="V3318" s="145">
        <v>3343668.0029322132</v>
      </c>
    </row>
    <row r="3319" spans="1:22" x14ac:dyDescent="0.35">
      <c r="A3319" s="70">
        <f t="shared" si="60"/>
        <v>3300</v>
      </c>
      <c r="B3319" s="145">
        <v>7342437.6228742748</v>
      </c>
      <c r="U3319" s="145">
        <v>3299</v>
      </c>
      <c r="V3319" s="145">
        <v>-4561511.5654186253</v>
      </c>
    </row>
    <row r="3320" spans="1:22" x14ac:dyDescent="0.35">
      <c r="A3320" s="70">
        <f t="shared" si="60"/>
        <v>3301</v>
      </c>
      <c r="B3320" s="145">
        <v>7342437.6228742748</v>
      </c>
      <c r="U3320" s="145">
        <v>3300</v>
      </c>
      <c r="V3320" s="145">
        <v>-583853.63816696778</v>
      </c>
    </row>
    <row r="3321" spans="1:22" x14ac:dyDescent="0.35">
      <c r="A3321" s="70">
        <f t="shared" si="60"/>
        <v>3302</v>
      </c>
      <c r="B3321" s="145">
        <v>7342437.6228742748</v>
      </c>
      <c r="U3321" s="145">
        <v>3301</v>
      </c>
      <c r="V3321" s="145">
        <v>3962087.9195567854</v>
      </c>
    </row>
    <row r="3322" spans="1:22" x14ac:dyDescent="0.35">
      <c r="A3322" s="70">
        <f t="shared" si="60"/>
        <v>3303</v>
      </c>
      <c r="B3322" s="145">
        <v>7342437.6228742748</v>
      </c>
      <c r="U3322" s="145">
        <v>3302</v>
      </c>
      <c r="V3322" s="145">
        <v>-957961.08155927807</v>
      </c>
    </row>
    <row r="3323" spans="1:22" x14ac:dyDescent="0.35">
      <c r="A3323" s="70">
        <f t="shared" si="60"/>
        <v>3304</v>
      </c>
      <c r="B3323" s="145">
        <v>7342437.6228742748</v>
      </c>
      <c r="U3323" s="145">
        <v>3303</v>
      </c>
      <c r="V3323" s="145">
        <v>-11495136.074188894</v>
      </c>
    </row>
    <row r="3324" spans="1:22" x14ac:dyDescent="0.35">
      <c r="A3324" s="70">
        <f t="shared" si="60"/>
        <v>3305</v>
      </c>
      <c r="B3324" s="145">
        <v>7342437.6228742748</v>
      </c>
      <c r="U3324" s="145">
        <v>3304</v>
      </c>
      <c r="V3324" s="145">
        <v>3319342.1245757267</v>
      </c>
    </row>
    <row r="3325" spans="1:22" x14ac:dyDescent="0.35">
      <c r="A3325" s="70">
        <f t="shared" si="60"/>
        <v>3306</v>
      </c>
      <c r="B3325" s="145">
        <v>7342437.6228742748</v>
      </c>
      <c r="U3325" s="145">
        <v>3305</v>
      </c>
      <c r="V3325" s="145">
        <v>18070037.683014076</v>
      </c>
    </row>
    <row r="3326" spans="1:22" x14ac:dyDescent="0.35">
      <c r="A3326" s="70">
        <f t="shared" si="60"/>
        <v>3307</v>
      </c>
      <c r="B3326" s="145">
        <v>7342437.6228742748</v>
      </c>
      <c r="U3326" s="145">
        <v>3306</v>
      </c>
      <c r="V3326" s="145">
        <v>-3449041.4684917629</v>
      </c>
    </row>
    <row r="3327" spans="1:22" x14ac:dyDescent="0.35">
      <c r="A3327" s="70">
        <f t="shared" si="60"/>
        <v>3308</v>
      </c>
      <c r="B3327" s="145">
        <v>7342437.6228742748</v>
      </c>
      <c r="U3327" s="145">
        <v>3307</v>
      </c>
      <c r="V3327" s="145">
        <v>9830332.4721076079</v>
      </c>
    </row>
    <row r="3328" spans="1:22" x14ac:dyDescent="0.35">
      <c r="A3328" s="70">
        <f t="shared" si="60"/>
        <v>3309</v>
      </c>
      <c r="B3328" s="145">
        <v>7342437.6228742748</v>
      </c>
      <c r="U3328" s="145">
        <v>3308</v>
      </c>
      <c r="V3328" s="145">
        <v>-4408079.081962049</v>
      </c>
    </row>
    <row r="3329" spans="1:22" x14ac:dyDescent="0.35">
      <c r="A3329" s="70">
        <f t="shared" si="60"/>
        <v>3310</v>
      </c>
      <c r="B3329" s="145">
        <v>7342437.6228742748</v>
      </c>
      <c r="U3329" s="145">
        <v>3309</v>
      </c>
      <c r="V3329" s="145">
        <v>21135849.288253617</v>
      </c>
    </row>
    <row r="3330" spans="1:22" x14ac:dyDescent="0.35">
      <c r="A3330" s="70">
        <f t="shared" si="60"/>
        <v>3311</v>
      </c>
      <c r="B3330" s="145">
        <v>7342437.6228742748</v>
      </c>
      <c r="U3330" s="145">
        <v>3310</v>
      </c>
      <c r="V3330" s="145">
        <v>-26869582.324413862</v>
      </c>
    </row>
    <row r="3331" spans="1:22" x14ac:dyDescent="0.35">
      <c r="A3331" s="70">
        <f t="shared" si="60"/>
        <v>3312</v>
      </c>
      <c r="B3331" s="145">
        <v>7342437.6228742748</v>
      </c>
      <c r="U3331" s="145">
        <v>3311</v>
      </c>
      <c r="V3331" s="145">
        <v>-7912284.1148343235</v>
      </c>
    </row>
    <row r="3332" spans="1:22" x14ac:dyDescent="0.35">
      <c r="A3332" s="70">
        <f t="shared" si="60"/>
        <v>3313</v>
      </c>
      <c r="B3332" s="145">
        <v>7342437.6228742748</v>
      </c>
      <c r="U3332" s="145">
        <v>3312</v>
      </c>
      <c r="V3332" s="145">
        <v>11535508.560457513</v>
      </c>
    </row>
    <row r="3333" spans="1:22" x14ac:dyDescent="0.35">
      <c r="A3333" s="70">
        <f t="shared" si="60"/>
        <v>3314</v>
      </c>
      <c r="B3333" s="145">
        <v>7342437.6228742748</v>
      </c>
      <c r="U3333" s="145">
        <v>3313</v>
      </c>
      <c r="V3333" s="145">
        <v>1146335.7686955407</v>
      </c>
    </row>
    <row r="3334" spans="1:22" x14ac:dyDescent="0.35">
      <c r="A3334" s="70">
        <f t="shared" si="60"/>
        <v>3315</v>
      </c>
      <c r="B3334" s="145">
        <v>7342437.6228742748</v>
      </c>
      <c r="U3334" s="145">
        <v>3314</v>
      </c>
      <c r="V3334" s="145">
        <v>-21069918.377434395</v>
      </c>
    </row>
    <row r="3335" spans="1:22" x14ac:dyDescent="0.35">
      <c r="A3335" s="70">
        <f t="shared" si="60"/>
        <v>3316</v>
      </c>
      <c r="B3335" s="145">
        <v>7342437.6228742748</v>
      </c>
      <c r="U3335" s="145">
        <v>3315</v>
      </c>
      <c r="V3335" s="145">
        <v>-11881635.467347749</v>
      </c>
    </row>
    <row r="3336" spans="1:22" x14ac:dyDescent="0.35">
      <c r="A3336" s="70">
        <f t="shared" si="60"/>
        <v>3317</v>
      </c>
      <c r="B3336" s="145">
        <v>7342437.6228742748</v>
      </c>
      <c r="U3336" s="145">
        <v>3316</v>
      </c>
      <c r="V3336" s="145">
        <v>-6336986.3011418041</v>
      </c>
    </row>
    <row r="3337" spans="1:22" x14ac:dyDescent="0.35">
      <c r="A3337" s="70">
        <f t="shared" si="60"/>
        <v>3318</v>
      </c>
      <c r="B3337" s="145">
        <v>7342437.6228742748</v>
      </c>
      <c r="U3337" s="145">
        <v>3317</v>
      </c>
      <c r="V3337" s="145">
        <v>14012901.026348919</v>
      </c>
    </row>
    <row r="3338" spans="1:22" x14ac:dyDescent="0.35">
      <c r="A3338" s="70">
        <f t="shared" si="60"/>
        <v>3319</v>
      </c>
      <c r="B3338" s="145">
        <v>7342437.6228742748</v>
      </c>
      <c r="U3338" s="145">
        <v>3318</v>
      </c>
      <c r="V3338" s="145">
        <v>-5505141.8216720559</v>
      </c>
    </row>
    <row r="3339" spans="1:22" x14ac:dyDescent="0.35">
      <c r="A3339" s="70">
        <f t="shared" si="60"/>
        <v>3320</v>
      </c>
      <c r="B3339" s="145">
        <v>7342437.6228742748</v>
      </c>
      <c r="U3339" s="145">
        <v>3319</v>
      </c>
      <c r="V3339" s="145">
        <v>-15085042.479929801</v>
      </c>
    </row>
    <row r="3340" spans="1:22" x14ac:dyDescent="0.35">
      <c r="A3340" s="70">
        <f t="shared" si="60"/>
        <v>3321</v>
      </c>
      <c r="B3340" s="145">
        <v>7342437.6228742748</v>
      </c>
      <c r="U3340" s="145">
        <v>3320</v>
      </c>
      <c r="V3340" s="145">
        <v>-22203916.499948978</v>
      </c>
    </row>
    <row r="3341" spans="1:22" x14ac:dyDescent="0.35">
      <c r="A3341" s="70">
        <f t="shared" si="60"/>
        <v>3322</v>
      </c>
      <c r="B3341" s="145">
        <v>7342437.6228742748</v>
      </c>
      <c r="U3341" s="145">
        <v>3321</v>
      </c>
      <c r="V3341" s="145">
        <v>13668623.436824508</v>
      </c>
    </row>
    <row r="3342" spans="1:22" x14ac:dyDescent="0.35">
      <c r="A3342" s="70">
        <f t="shared" si="60"/>
        <v>3323</v>
      </c>
      <c r="B3342" s="145">
        <v>7342437.6228742748</v>
      </c>
      <c r="U3342" s="145">
        <v>3322</v>
      </c>
      <c r="V3342" s="145">
        <v>4899166.9478415474</v>
      </c>
    </row>
    <row r="3343" spans="1:22" x14ac:dyDescent="0.35">
      <c r="A3343" s="70">
        <f t="shared" si="60"/>
        <v>3324</v>
      </c>
      <c r="B3343" s="145">
        <v>7342437.6228742748</v>
      </c>
      <c r="U3343" s="145">
        <v>3323</v>
      </c>
      <c r="V3343" s="145">
        <v>-24004391.551562417</v>
      </c>
    </row>
    <row r="3344" spans="1:22" x14ac:dyDescent="0.35">
      <c r="A3344" s="70">
        <f t="shared" si="60"/>
        <v>3325</v>
      </c>
      <c r="B3344" s="145">
        <v>7342437.6228742748</v>
      </c>
      <c r="U3344" s="145">
        <v>3324</v>
      </c>
      <c r="V3344" s="145">
        <v>9206511.3209468536</v>
      </c>
    </row>
    <row r="3345" spans="1:22" x14ac:dyDescent="0.35">
      <c r="A3345" s="70">
        <f t="shared" si="60"/>
        <v>3326</v>
      </c>
      <c r="B3345" s="145">
        <v>7342437.6228742748</v>
      </c>
      <c r="U3345" s="145">
        <v>3325</v>
      </c>
      <c r="V3345" s="145">
        <v>13490038.464730833</v>
      </c>
    </row>
    <row r="3346" spans="1:22" x14ac:dyDescent="0.35">
      <c r="A3346" s="70">
        <f t="shared" si="60"/>
        <v>3327</v>
      </c>
      <c r="B3346" s="145">
        <v>7342437.6228742748</v>
      </c>
      <c r="U3346" s="145">
        <v>3326</v>
      </c>
      <c r="V3346" s="145">
        <v>-16265712.308268853</v>
      </c>
    </row>
    <row r="3347" spans="1:22" x14ac:dyDescent="0.35">
      <c r="A3347" s="70">
        <f t="shared" si="60"/>
        <v>3328</v>
      </c>
      <c r="B3347" s="145">
        <v>7342437.6228742748</v>
      </c>
      <c r="U3347" s="145">
        <v>3327</v>
      </c>
      <c r="V3347" s="145">
        <v>7357676.5135975517</v>
      </c>
    </row>
    <row r="3348" spans="1:22" x14ac:dyDescent="0.35">
      <c r="A3348" s="70">
        <f t="shared" si="60"/>
        <v>3329</v>
      </c>
      <c r="B3348" s="145">
        <v>7342437.6228742748</v>
      </c>
      <c r="U3348" s="145">
        <v>3328</v>
      </c>
      <c r="V3348" s="145">
        <v>-14857262.801408365</v>
      </c>
    </row>
    <row r="3349" spans="1:22" x14ac:dyDescent="0.35">
      <c r="A3349" s="70">
        <f t="shared" si="60"/>
        <v>3330</v>
      </c>
      <c r="B3349" s="145">
        <v>7342437.6228742748</v>
      </c>
      <c r="U3349" s="145">
        <v>3329</v>
      </c>
      <c r="V3349" s="145">
        <v>-1377493.3567923605</v>
      </c>
    </row>
    <row r="3350" spans="1:22" x14ac:dyDescent="0.35">
      <c r="A3350" s="70">
        <f t="shared" ref="A3350:A3413" si="61">A3349+1</f>
        <v>3331</v>
      </c>
      <c r="B3350" s="145">
        <v>7342437.6228742748</v>
      </c>
      <c r="U3350" s="145">
        <v>3330</v>
      </c>
      <c r="V3350" s="145">
        <v>-28460582.691756763</v>
      </c>
    </row>
    <row r="3351" spans="1:22" x14ac:dyDescent="0.35">
      <c r="A3351" s="70">
        <f t="shared" si="61"/>
        <v>3332</v>
      </c>
      <c r="B3351" s="145">
        <v>7342437.6228742748</v>
      </c>
      <c r="U3351" s="145">
        <v>3331</v>
      </c>
      <c r="V3351" s="145">
        <v>-29812841.111948684</v>
      </c>
    </row>
    <row r="3352" spans="1:22" x14ac:dyDescent="0.35">
      <c r="A3352" s="70">
        <f t="shared" si="61"/>
        <v>3333</v>
      </c>
      <c r="B3352" s="145">
        <v>7342437.6228742748</v>
      </c>
      <c r="U3352" s="145">
        <v>3332</v>
      </c>
      <c r="V3352" s="145">
        <v>-14571542.061298683</v>
      </c>
    </row>
    <row r="3353" spans="1:22" x14ac:dyDescent="0.35">
      <c r="A3353" s="70">
        <f t="shared" si="61"/>
        <v>3334</v>
      </c>
      <c r="B3353" s="145">
        <v>7342437.6228742748</v>
      </c>
      <c r="U3353" s="145">
        <v>3333</v>
      </c>
      <c r="V3353" s="145">
        <v>-5507535.5315068662</v>
      </c>
    </row>
    <row r="3354" spans="1:22" x14ac:dyDescent="0.35">
      <c r="A3354" s="70">
        <f t="shared" si="61"/>
        <v>3335</v>
      </c>
      <c r="B3354" s="145">
        <v>7342437.6228742748</v>
      </c>
      <c r="U3354" s="145">
        <v>3334</v>
      </c>
      <c r="V3354" s="145">
        <v>-12263587.489036534</v>
      </c>
    </row>
    <row r="3355" spans="1:22" x14ac:dyDescent="0.35">
      <c r="A3355" s="70">
        <f t="shared" si="61"/>
        <v>3336</v>
      </c>
      <c r="B3355" s="145">
        <v>7342437.6228742748</v>
      </c>
      <c r="U3355" s="145">
        <v>3335</v>
      </c>
      <c r="V3355" s="145">
        <v>-27359802.394087903</v>
      </c>
    </row>
    <row r="3356" spans="1:22" x14ac:dyDescent="0.35">
      <c r="A3356" s="70">
        <f t="shared" si="61"/>
        <v>3337</v>
      </c>
      <c r="B3356" s="145">
        <v>7342437.6228742748</v>
      </c>
      <c r="U3356" s="145">
        <v>3336</v>
      </c>
      <c r="V3356" s="145">
        <v>100797.31295474619</v>
      </c>
    </row>
    <row r="3357" spans="1:22" x14ac:dyDescent="0.35">
      <c r="A3357" s="70">
        <f t="shared" si="61"/>
        <v>3338</v>
      </c>
      <c r="B3357" s="145">
        <v>7342437.6228742748</v>
      </c>
      <c r="U3357" s="145">
        <v>3337</v>
      </c>
      <c r="V3357" s="145">
        <v>-3979952.8308209293</v>
      </c>
    </row>
    <row r="3358" spans="1:22" x14ac:dyDescent="0.35">
      <c r="A3358" s="70">
        <f t="shared" si="61"/>
        <v>3339</v>
      </c>
      <c r="B3358" s="145">
        <v>7342437.6228742748</v>
      </c>
      <c r="U3358" s="145">
        <v>3338</v>
      </c>
      <c r="V3358" s="145">
        <v>20911218.646656953</v>
      </c>
    </row>
    <row r="3359" spans="1:22" x14ac:dyDescent="0.35">
      <c r="A3359" s="70">
        <f t="shared" si="61"/>
        <v>3340</v>
      </c>
      <c r="B3359" s="145">
        <v>7342437.6228742748</v>
      </c>
      <c r="U3359" s="145">
        <v>3339</v>
      </c>
      <c r="V3359" s="145">
        <v>12588415.170680679</v>
      </c>
    </row>
    <row r="3360" spans="1:22" x14ac:dyDescent="0.35">
      <c r="A3360" s="70">
        <f t="shared" si="61"/>
        <v>3341</v>
      </c>
      <c r="B3360" s="145">
        <v>7342437.6228742748</v>
      </c>
      <c r="U3360" s="145">
        <v>3340</v>
      </c>
      <c r="V3360" s="145">
        <v>-6269178.1280231252</v>
      </c>
    </row>
    <row r="3361" spans="1:22" x14ac:dyDescent="0.35">
      <c r="A3361" s="70">
        <f t="shared" si="61"/>
        <v>3342</v>
      </c>
      <c r="B3361" s="145">
        <v>7342437.6228742748</v>
      </c>
      <c r="U3361" s="145">
        <v>3341</v>
      </c>
      <c r="V3361" s="145">
        <v>29111919.016750369</v>
      </c>
    </row>
    <row r="3362" spans="1:22" x14ac:dyDescent="0.35">
      <c r="A3362" s="70">
        <f t="shared" si="61"/>
        <v>3343</v>
      </c>
      <c r="B3362" s="145">
        <v>7342437.6228742748</v>
      </c>
      <c r="U3362" s="145">
        <v>3342</v>
      </c>
      <c r="V3362" s="145">
        <v>15899693.99209179</v>
      </c>
    </row>
    <row r="3363" spans="1:22" x14ac:dyDescent="0.35">
      <c r="A3363" s="70">
        <f t="shared" si="61"/>
        <v>3344</v>
      </c>
      <c r="B3363" s="145">
        <v>7342437.6228742748</v>
      </c>
      <c r="U3363" s="145">
        <v>3343</v>
      </c>
      <c r="V3363" s="145">
        <v>-23122633.098046985</v>
      </c>
    </row>
    <row r="3364" spans="1:22" x14ac:dyDescent="0.35">
      <c r="A3364" s="70">
        <f t="shared" si="61"/>
        <v>3345</v>
      </c>
      <c r="B3364" s="145">
        <v>7342437.6228742748</v>
      </c>
      <c r="U3364" s="145">
        <v>3344</v>
      </c>
      <c r="V3364" s="145">
        <v>-16315093.235826112</v>
      </c>
    </row>
    <row r="3365" spans="1:22" x14ac:dyDescent="0.35">
      <c r="A3365" s="70">
        <f t="shared" si="61"/>
        <v>3346</v>
      </c>
      <c r="B3365" s="145">
        <v>7342437.6228742748</v>
      </c>
      <c r="U3365" s="145">
        <v>3345</v>
      </c>
      <c r="V3365" s="145">
        <v>-16842431.087045841</v>
      </c>
    </row>
    <row r="3366" spans="1:22" x14ac:dyDescent="0.35">
      <c r="A3366" s="70">
        <f t="shared" si="61"/>
        <v>3347</v>
      </c>
      <c r="B3366" s="145">
        <v>7342437.6228742748</v>
      </c>
      <c r="U3366" s="145">
        <v>3346</v>
      </c>
      <c r="V3366" s="145">
        <v>-15554305.801517889</v>
      </c>
    </row>
    <row r="3367" spans="1:22" x14ac:dyDescent="0.35">
      <c r="A3367" s="70">
        <f t="shared" si="61"/>
        <v>3348</v>
      </c>
      <c r="B3367" s="145">
        <v>7342437.6228742748</v>
      </c>
      <c r="U3367" s="145">
        <v>3347</v>
      </c>
      <c r="V3367" s="145">
        <v>-13201966.316434897</v>
      </c>
    </row>
    <row r="3368" spans="1:22" x14ac:dyDescent="0.35">
      <c r="A3368" s="70">
        <f t="shared" si="61"/>
        <v>3349</v>
      </c>
      <c r="B3368" s="145">
        <v>7342437.6228742748</v>
      </c>
      <c r="U3368" s="145">
        <v>3348</v>
      </c>
      <c r="V3368" s="145">
        <v>34759942.16787152</v>
      </c>
    </row>
    <row r="3369" spans="1:22" x14ac:dyDescent="0.35">
      <c r="A3369" s="70">
        <f t="shared" si="61"/>
        <v>3350</v>
      </c>
      <c r="B3369" s="145">
        <v>7342437.6228742748</v>
      </c>
      <c r="U3369" s="145">
        <v>3349</v>
      </c>
      <c r="V3369" s="145">
        <v>10007686.564920112</v>
      </c>
    </row>
    <row r="3370" spans="1:22" x14ac:dyDescent="0.35">
      <c r="A3370" s="70">
        <f t="shared" si="61"/>
        <v>3351</v>
      </c>
      <c r="B3370" s="145">
        <v>7342437.6228742748</v>
      </c>
      <c r="U3370" s="145">
        <v>3350</v>
      </c>
      <c r="V3370" s="145">
        <v>10555499.285150435</v>
      </c>
    </row>
    <row r="3371" spans="1:22" x14ac:dyDescent="0.35">
      <c r="A3371" s="70">
        <f t="shared" si="61"/>
        <v>3352</v>
      </c>
      <c r="B3371" s="145">
        <v>7342437.6228742748</v>
      </c>
      <c r="U3371" s="145">
        <v>3351</v>
      </c>
      <c r="V3371" s="145">
        <v>9536036.8910839669</v>
      </c>
    </row>
    <row r="3372" spans="1:22" x14ac:dyDescent="0.35">
      <c r="A3372" s="70">
        <f t="shared" si="61"/>
        <v>3353</v>
      </c>
      <c r="B3372" s="145">
        <v>7342437.6228742748</v>
      </c>
      <c r="U3372" s="145">
        <v>3352</v>
      </c>
      <c r="V3372" s="145">
        <v>-23717998.514199328</v>
      </c>
    </row>
    <row r="3373" spans="1:22" x14ac:dyDescent="0.35">
      <c r="A3373" s="70">
        <f t="shared" si="61"/>
        <v>3354</v>
      </c>
      <c r="B3373" s="145">
        <v>7342437.6228742748</v>
      </c>
      <c r="U3373" s="145">
        <v>3353</v>
      </c>
      <c r="V3373" s="145">
        <v>18726128.119888544</v>
      </c>
    </row>
    <row r="3374" spans="1:22" x14ac:dyDescent="0.35">
      <c r="A3374" s="70">
        <f t="shared" si="61"/>
        <v>3355</v>
      </c>
      <c r="B3374" s="145">
        <v>7342437.6228742748</v>
      </c>
      <c r="U3374" s="145">
        <v>3354</v>
      </c>
      <c r="V3374" s="145">
        <v>-7369972.7435022481</v>
      </c>
    </row>
    <row r="3375" spans="1:22" x14ac:dyDescent="0.35">
      <c r="A3375" s="70">
        <f t="shared" si="61"/>
        <v>3356</v>
      </c>
      <c r="B3375" s="145">
        <v>7342437.6228742748</v>
      </c>
      <c r="U3375" s="145">
        <v>3355</v>
      </c>
      <c r="V3375" s="145">
        <v>-28281731.551871326</v>
      </c>
    </row>
    <row r="3376" spans="1:22" x14ac:dyDescent="0.35">
      <c r="A3376" s="70">
        <f t="shared" si="61"/>
        <v>3357</v>
      </c>
      <c r="B3376" s="145">
        <v>7342437.6228742748</v>
      </c>
      <c r="U3376" s="145">
        <v>3356</v>
      </c>
      <c r="V3376" s="145">
        <v>-9910267.9284594525</v>
      </c>
    </row>
    <row r="3377" spans="1:22" x14ac:dyDescent="0.35">
      <c r="A3377" s="70">
        <f t="shared" si="61"/>
        <v>3358</v>
      </c>
      <c r="B3377" s="145">
        <v>7342437.6228742748</v>
      </c>
      <c r="U3377" s="145">
        <v>3357</v>
      </c>
      <c r="V3377" s="145">
        <v>-6655260.1663092803</v>
      </c>
    </row>
    <row r="3378" spans="1:22" x14ac:dyDescent="0.35">
      <c r="A3378" s="70">
        <f t="shared" si="61"/>
        <v>3359</v>
      </c>
      <c r="B3378" s="145">
        <v>7342437.6228742748</v>
      </c>
      <c r="U3378" s="145">
        <v>3358</v>
      </c>
      <c r="V3378" s="145">
        <v>-3806697.1442201622</v>
      </c>
    </row>
    <row r="3379" spans="1:22" x14ac:dyDescent="0.35">
      <c r="A3379" s="70">
        <f t="shared" si="61"/>
        <v>3360</v>
      </c>
      <c r="B3379" s="145">
        <v>7342437.6228742748</v>
      </c>
      <c r="U3379" s="145">
        <v>3359</v>
      </c>
      <c r="V3379" s="145">
        <v>-8048621.4658282977</v>
      </c>
    </row>
    <row r="3380" spans="1:22" x14ac:dyDescent="0.35">
      <c r="A3380" s="70">
        <f t="shared" si="61"/>
        <v>3361</v>
      </c>
      <c r="B3380" s="145">
        <v>7342437.6228742748</v>
      </c>
      <c r="U3380" s="145">
        <v>3360</v>
      </c>
      <c r="V3380" s="145">
        <v>-19057489.225664806</v>
      </c>
    </row>
    <row r="3381" spans="1:22" x14ac:dyDescent="0.35">
      <c r="A3381" s="70">
        <f t="shared" si="61"/>
        <v>3362</v>
      </c>
      <c r="B3381" s="145">
        <v>7342437.6228742748</v>
      </c>
      <c r="U3381" s="145">
        <v>3361</v>
      </c>
      <c r="V3381" s="145">
        <v>-1864907.0441747662</v>
      </c>
    </row>
    <row r="3382" spans="1:22" x14ac:dyDescent="0.35">
      <c r="A3382" s="70">
        <f t="shared" si="61"/>
        <v>3363</v>
      </c>
      <c r="B3382" s="145">
        <v>7342437.6228742748</v>
      </c>
      <c r="U3382" s="145">
        <v>3362</v>
      </c>
      <c r="V3382" s="145">
        <v>-28291387.942880608</v>
      </c>
    </row>
    <row r="3383" spans="1:22" x14ac:dyDescent="0.35">
      <c r="A3383" s="70">
        <f t="shared" si="61"/>
        <v>3364</v>
      </c>
      <c r="B3383" s="145">
        <v>7342437.6228742748</v>
      </c>
      <c r="U3383" s="145">
        <v>3363</v>
      </c>
      <c r="V3383" s="145">
        <v>7932479.3417821079</v>
      </c>
    </row>
    <row r="3384" spans="1:22" x14ac:dyDescent="0.35">
      <c r="A3384" s="70">
        <f t="shared" si="61"/>
        <v>3365</v>
      </c>
      <c r="B3384" s="145">
        <v>7342437.6228742748</v>
      </c>
      <c r="U3384" s="145">
        <v>3364</v>
      </c>
      <c r="V3384" s="145">
        <v>-15661026.124883004</v>
      </c>
    </row>
    <row r="3385" spans="1:22" x14ac:dyDescent="0.35">
      <c r="A3385" s="70">
        <f t="shared" si="61"/>
        <v>3366</v>
      </c>
      <c r="B3385" s="145">
        <v>7342437.6228742748</v>
      </c>
      <c r="U3385" s="145">
        <v>3365</v>
      </c>
      <c r="V3385" s="145">
        <v>19849143.064753633</v>
      </c>
    </row>
    <row r="3386" spans="1:22" x14ac:dyDescent="0.35">
      <c r="A3386" s="70">
        <f t="shared" si="61"/>
        <v>3367</v>
      </c>
      <c r="B3386" s="145">
        <v>7342437.6228742748</v>
      </c>
      <c r="U3386" s="145">
        <v>3366</v>
      </c>
      <c r="V3386" s="145">
        <v>22996242.756402291</v>
      </c>
    </row>
    <row r="3387" spans="1:22" x14ac:dyDescent="0.35">
      <c r="A3387" s="70">
        <f t="shared" si="61"/>
        <v>3368</v>
      </c>
      <c r="B3387" s="145">
        <v>7342437.6228742748</v>
      </c>
      <c r="U3387" s="145">
        <v>3367</v>
      </c>
      <c r="V3387" s="145">
        <v>-17614689.754651122</v>
      </c>
    </row>
    <row r="3388" spans="1:22" x14ac:dyDescent="0.35">
      <c r="A3388" s="70">
        <f t="shared" si="61"/>
        <v>3369</v>
      </c>
      <c r="B3388" s="145">
        <v>7342437.6228742748</v>
      </c>
      <c r="U3388" s="145">
        <v>3368</v>
      </c>
      <c r="V3388" s="145">
        <v>-22026461.221782647</v>
      </c>
    </row>
    <row r="3389" spans="1:22" x14ac:dyDescent="0.35">
      <c r="A3389" s="70">
        <f t="shared" si="61"/>
        <v>3370</v>
      </c>
      <c r="B3389" s="145">
        <v>7342437.6228742748</v>
      </c>
      <c r="U3389" s="145">
        <v>3369</v>
      </c>
      <c r="V3389" s="145">
        <v>16838586.922090042</v>
      </c>
    </row>
    <row r="3390" spans="1:22" x14ac:dyDescent="0.35">
      <c r="A3390" s="70">
        <f t="shared" si="61"/>
        <v>3371</v>
      </c>
      <c r="B3390" s="145">
        <v>7342437.6228742748</v>
      </c>
      <c r="U3390" s="145">
        <v>3370</v>
      </c>
      <c r="V3390" s="145">
        <v>22476557.943229772</v>
      </c>
    </row>
    <row r="3391" spans="1:22" x14ac:dyDescent="0.35">
      <c r="A3391" s="70">
        <f t="shared" si="61"/>
        <v>3372</v>
      </c>
      <c r="B3391" s="145">
        <v>7342437.6228742748</v>
      </c>
      <c r="U3391" s="145">
        <v>3371</v>
      </c>
      <c r="V3391" s="145">
        <v>30204868.33920455</v>
      </c>
    </row>
    <row r="3392" spans="1:22" x14ac:dyDescent="0.35">
      <c r="A3392" s="70">
        <f t="shared" si="61"/>
        <v>3373</v>
      </c>
      <c r="B3392" s="145">
        <v>7342437.6228742748</v>
      </c>
      <c r="U3392" s="145">
        <v>3372</v>
      </c>
      <c r="V3392" s="145">
        <v>-8074181.0387228299</v>
      </c>
    </row>
    <row r="3393" spans="1:22" x14ac:dyDescent="0.35">
      <c r="A3393" s="70">
        <f t="shared" si="61"/>
        <v>3374</v>
      </c>
      <c r="B3393" s="145">
        <v>7342437.6228742748</v>
      </c>
      <c r="U3393" s="145">
        <v>3373</v>
      </c>
      <c r="V3393" s="145">
        <v>-3988177.3968642801</v>
      </c>
    </row>
    <row r="3394" spans="1:22" x14ac:dyDescent="0.35">
      <c r="A3394" s="70">
        <f t="shared" si="61"/>
        <v>3375</v>
      </c>
      <c r="B3394" s="145">
        <v>7342437.6228742748</v>
      </c>
      <c r="U3394" s="145">
        <v>3374</v>
      </c>
      <c r="V3394" s="145">
        <v>-3089445.2853865009</v>
      </c>
    </row>
    <row r="3395" spans="1:22" x14ac:dyDescent="0.35">
      <c r="A3395" s="70">
        <f t="shared" si="61"/>
        <v>3376</v>
      </c>
      <c r="B3395" s="145">
        <v>7342437.6228742748</v>
      </c>
      <c r="U3395" s="145">
        <v>3375</v>
      </c>
      <c r="V3395" s="145">
        <v>-2671515.3865601234</v>
      </c>
    </row>
    <row r="3396" spans="1:22" x14ac:dyDescent="0.35">
      <c r="A3396" s="70">
        <f t="shared" si="61"/>
        <v>3377</v>
      </c>
      <c r="B3396" s="145">
        <v>7342437.6228742748</v>
      </c>
      <c r="U3396" s="145">
        <v>3376</v>
      </c>
      <c r="V3396" s="145">
        <v>-8414953.0196593627</v>
      </c>
    </row>
    <row r="3397" spans="1:22" x14ac:dyDescent="0.35">
      <c r="A3397" s="70">
        <f t="shared" si="61"/>
        <v>3378</v>
      </c>
      <c r="B3397" s="145">
        <v>7342437.6228742748</v>
      </c>
      <c r="U3397" s="145">
        <v>3377</v>
      </c>
      <c r="V3397" s="145">
        <v>19807721.285334442</v>
      </c>
    </row>
    <row r="3398" spans="1:22" x14ac:dyDescent="0.35">
      <c r="A3398" s="70">
        <f t="shared" si="61"/>
        <v>3379</v>
      </c>
      <c r="B3398" s="145">
        <v>7342437.6228742748</v>
      </c>
      <c r="U3398" s="145">
        <v>3378</v>
      </c>
      <c r="V3398" s="145">
        <v>-18945593.007401351</v>
      </c>
    </row>
    <row r="3399" spans="1:22" x14ac:dyDescent="0.35">
      <c r="A3399" s="70">
        <f t="shared" si="61"/>
        <v>3380</v>
      </c>
      <c r="B3399" s="145">
        <v>7342437.6228742748</v>
      </c>
      <c r="U3399" s="145">
        <v>3379</v>
      </c>
      <c r="V3399" s="145">
        <v>5045944.2073014751</v>
      </c>
    </row>
    <row r="3400" spans="1:22" x14ac:dyDescent="0.35">
      <c r="A3400" s="70">
        <f t="shared" si="61"/>
        <v>3381</v>
      </c>
      <c r="B3400" s="145">
        <v>7342437.6228742748</v>
      </c>
      <c r="U3400" s="145">
        <v>3380</v>
      </c>
      <c r="V3400" s="145">
        <v>-4960657.921847757</v>
      </c>
    </row>
    <row r="3401" spans="1:22" x14ac:dyDescent="0.35">
      <c r="A3401" s="70">
        <f t="shared" si="61"/>
        <v>3382</v>
      </c>
      <c r="B3401" s="145">
        <v>7342437.6228742748</v>
      </c>
      <c r="U3401" s="145">
        <v>3381</v>
      </c>
      <c r="V3401" s="145">
        <v>-10037079.155857518</v>
      </c>
    </row>
    <row r="3402" spans="1:22" x14ac:dyDescent="0.35">
      <c r="A3402" s="70">
        <f t="shared" si="61"/>
        <v>3383</v>
      </c>
      <c r="B3402" s="145">
        <v>7342437.6228742748</v>
      </c>
      <c r="U3402" s="145">
        <v>3382</v>
      </c>
      <c r="V3402" s="145">
        <v>-11998416.375379786</v>
      </c>
    </row>
    <row r="3403" spans="1:22" x14ac:dyDescent="0.35">
      <c r="A3403" s="70">
        <f t="shared" si="61"/>
        <v>3384</v>
      </c>
      <c r="B3403" s="145">
        <v>7342437.6228742748</v>
      </c>
      <c r="U3403" s="145">
        <v>3383</v>
      </c>
      <c r="V3403" s="145">
        <v>-3176096.8002959341</v>
      </c>
    </row>
    <row r="3404" spans="1:22" x14ac:dyDescent="0.35">
      <c r="A3404" s="70">
        <f t="shared" si="61"/>
        <v>3385</v>
      </c>
      <c r="B3404" s="145">
        <v>7342437.6228742748</v>
      </c>
      <c r="U3404" s="145">
        <v>3384</v>
      </c>
      <c r="V3404" s="145">
        <v>13163758.718164839</v>
      </c>
    </row>
    <row r="3405" spans="1:22" x14ac:dyDescent="0.35">
      <c r="A3405" s="70">
        <f t="shared" si="61"/>
        <v>3386</v>
      </c>
      <c r="B3405" s="145">
        <v>7342437.6228742748</v>
      </c>
      <c r="U3405" s="145">
        <v>3385</v>
      </c>
      <c r="V3405" s="145">
        <v>860972.55025974661</v>
      </c>
    </row>
    <row r="3406" spans="1:22" x14ac:dyDescent="0.35">
      <c r="A3406" s="70">
        <f t="shared" si="61"/>
        <v>3387</v>
      </c>
      <c r="B3406" s="145">
        <v>7342437.6228742748</v>
      </c>
      <c r="U3406" s="145">
        <v>3386</v>
      </c>
      <c r="V3406" s="145">
        <v>16008336.322954297</v>
      </c>
    </row>
    <row r="3407" spans="1:22" x14ac:dyDescent="0.35">
      <c r="A3407" s="70">
        <f t="shared" si="61"/>
        <v>3388</v>
      </c>
      <c r="B3407" s="145">
        <v>7342437.6228742748</v>
      </c>
      <c r="U3407" s="145">
        <v>3387</v>
      </c>
      <c r="V3407" s="145">
        <v>42303906.529080503</v>
      </c>
    </row>
    <row r="3408" spans="1:22" x14ac:dyDescent="0.35">
      <c r="A3408" s="70">
        <f t="shared" si="61"/>
        <v>3389</v>
      </c>
      <c r="B3408" s="145">
        <v>7342437.6228742748</v>
      </c>
      <c r="U3408" s="145">
        <v>3388</v>
      </c>
      <c r="V3408" s="145">
        <v>19387905.12919008</v>
      </c>
    </row>
    <row r="3409" spans="1:22" x14ac:dyDescent="0.35">
      <c r="A3409" s="70">
        <f t="shared" si="61"/>
        <v>3390</v>
      </c>
      <c r="B3409" s="145">
        <v>7342437.6228742748</v>
      </c>
      <c r="U3409" s="145">
        <v>3389</v>
      </c>
      <c r="V3409" s="145">
        <v>-3839466.1407464109</v>
      </c>
    </row>
    <row r="3410" spans="1:22" x14ac:dyDescent="0.35">
      <c r="A3410" s="70">
        <f t="shared" si="61"/>
        <v>3391</v>
      </c>
      <c r="B3410" s="145">
        <v>7342437.6228742748</v>
      </c>
      <c r="U3410" s="145">
        <v>3390</v>
      </c>
      <c r="V3410" s="145">
        <v>-14962962.591385759</v>
      </c>
    </row>
    <row r="3411" spans="1:22" x14ac:dyDescent="0.35">
      <c r="A3411" s="70">
        <f t="shared" si="61"/>
        <v>3392</v>
      </c>
      <c r="B3411" s="145">
        <v>7342437.6228742748</v>
      </c>
      <c r="U3411" s="145">
        <v>3391</v>
      </c>
      <c r="V3411" s="145">
        <v>2486619.6587250605</v>
      </c>
    </row>
    <row r="3412" spans="1:22" x14ac:dyDescent="0.35">
      <c r="A3412" s="70">
        <f t="shared" si="61"/>
        <v>3393</v>
      </c>
      <c r="B3412" s="145">
        <v>7342437.6228742748</v>
      </c>
      <c r="U3412" s="145">
        <v>3392</v>
      </c>
      <c r="V3412" s="145">
        <v>-19024933.372957014</v>
      </c>
    </row>
    <row r="3413" spans="1:22" x14ac:dyDescent="0.35">
      <c r="A3413" s="70">
        <f t="shared" si="61"/>
        <v>3394</v>
      </c>
      <c r="B3413" s="145">
        <v>7342437.6228742748</v>
      </c>
      <c r="U3413" s="145">
        <v>3393</v>
      </c>
      <c r="V3413" s="145">
        <v>-7267116.4398270678</v>
      </c>
    </row>
    <row r="3414" spans="1:22" x14ac:dyDescent="0.35">
      <c r="A3414" s="70">
        <f t="shared" ref="A3414:A3477" si="62">A3413+1</f>
        <v>3395</v>
      </c>
      <c r="B3414" s="145">
        <v>7342437.6228742748</v>
      </c>
      <c r="U3414" s="145">
        <v>3394</v>
      </c>
      <c r="V3414" s="145">
        <v>-7329371.2354219165</v>
      </c>
    </row>
    <row r="3415" spans="1:22" x14ac:dyDescent="0.35">
      <c r="A3415" s="70">
        <f t="shared" si="62"/>
        <v>3396</v>
      </c>
      <c r="B3415" s="145">
        <v>7342437.6228742748</v>
      </c>
      <c r="U3415" s="145">
        <v>3395</v>
      </c>
      <c r="V3415" s="145">
        <v>4891114.1460365579</v>
      </c>
    </row>
    <row r="3416" spans="1:22" x14ac:dyDescent="0.35">
      <c r="A3416" s="70">
        <f t="shared" si="62"/>
        <v>3397</v>
      </c>
      <c r="B3416" s="145">
        <v>7342437.6228742748</v>
      </c>
      <c r="U3416" s="145">
        <v>3396</v>
      </c>
      <c r="V3416" s="145">
        <v>1470935.0008398592</v>
      </c>
    </row>
    <row r="3417" spans="1:22" x14ac:dyDescent="0.35">
      <c r="A3417" s="70">
        <f t="shared" si="62"/>
        <v>3398</v>
      </c>
      <c r="B3417" s="145">
        <v>7342437.6228742748</v>
      </c>
      <c r="U3417" s="145">
        <v>3397</v>
      </c>
      <c r="V3417" s="145">
        <v>11848669.371270694</v>
      </c>
    </row>
    <row r="3418" spans="1:22" x14ac:dyDescent="0.35">
      <c r="A3418" s="70">
        <f t="shared" si="62"/>
        <v>3399</v>
      </c>
      <c r="B3418" s="145">
        <v>7342437.6228742748</v>
      </c>
      <c r="U3418" s="145">
        <v>3398</v>
      </c>
      <c r="V3418" s="145">
        <v>-7392573.1624484025</v>
      </c>
    </row>
    <row r="3419" spans="1:22" x14ac:dyDescent="0.35">
      <c r="A3419" s="70">
        <f t="shared" si="62"/>
        <v>3400</v>
      </c>
      <c r="B3419" s="145">
        <v>7342437.6228742748</v>
      </c>
      <c r="U3419" s="145">
        <v>3399</v>
      </c>
      <c r="V3419" s="145">
        <v>33582641.463846311</v>
      </c>
    </row>
    <row r="3420" spans="1:22" x14ac:dyDescent="0.35">
      <c r="A3420" s="70">
        <f t="shared" si="62"/>
        <v>3401</v>
      </c>
      <c r="B3420" s="145">
        <v>7342437.6228742748</v>
      </c>
      <c r="U3420" s="145">
        <v>3400</v>
      </c>
      <c r="V3420" s="145">
        <v>13097251.997642212</v>
      </c>
    </row>
    <row r="3421" spans="1:22" x14ac:dyDescent="0.35">
      <c r="A3421" s="70">
        <f t="shared" si="62"/>
        <v>3402</v>
      </c>
      <c r="B3421" s="145">
        <v>7342437.6228742748</v>
      </c>
      <c r="U3421" s="145">
        <v>3401</v>
      </c>
      <c r="V3421" s="145">
        <v>-16383585.967725608</v>
      </c>
    </row>
    <row r="3422" spans="1:22" x14ac:dyDescent="0.35">
      <c r="A3422" s="70">
        <f t="shared" si="62"/>
        <v>3403</v>
      </c>
      <c r="B3422" s="145">
        <v>7342437.6228742748</v>
      </c>
      <c r="U3422" s="145">
        <v>3402</v>
      </c>
      <c r="V3422" s="145">
        <v>10967646.020967819</v>
      </c>
    </row>
    <row r="3423" spans="1:22" x14ac:dyDescent="0.35">
      <c r="A3423" s="70">
        <f t="shared" si="62"/>
        <v>3404</v>
      </c>
      <c r="B3423" s="145">
        <v>7342437.6228742748</v>
      </c>
      <c r="U3423" s="145">
        <v>3403</v>
      </c>
      <c r="V3423" s="145">
        <v>-2663761.9693997428</v>
      </c>
    </row>
    <row r="3424" spans="1:22" x14ac:dyDescent="0.35">
      <c r="A3424" s="70">
        <f t="shared" si="62"/>
        <v>3405</v>
      </c>
      <c r="B3424" s="145">
        <v>7342437.6228742748</v>
      </c>
      <c r="U3424" s="145">
        <v>3404</v>
      </c>
      <c r="V3424" s="145">
        <v>-25476352.905088622</v>
      </c>
    </row>
    <row r="3425" spans="1:22" x14ac:dyDescent="0.35">
      <c r="A3425" s="70">
        <f t="shared" si="62"/>
        <v>3406</v>
      </c>
      <c r="B3425" s="145">
        <v>7342437.6228742748</v>
      </c>
      <c r="U3425" s="145">
        <v>3405</v>
      </c>
      <c r="V3425" s="145">
        <v>-14311402.092151593</v>
      </c>
    </row>
    <row r="3426" spans="1:22" x14ac:dyDescent="0.35">
      <c r="A3426" s="70">
        <f t="shared" si="62"/>
        <v>3407</v>
      </c>
      <c r="B3426" s="145">
        <v>7342437.6228742748</v>
      </c>
      <c r="U3426" s="145">
        <v>3406</v>
      </c>
      <c r="V3426" s="145">
        <v>-4266995.677900048</v>
      </c>
    </row>
    <row r="3427" spans="1:22" x14ac:dyDescent="0.35">
      <c r="A3427" s="70">
        <f t="shared" si="62"/>
        <v>3408</v>
      </c>
      <c r="B3427" s="145">
        <v>7342437.6228742748</v>
      </c>
      <c r="U3427" s="145">
        <v>3407</v>
      </c>
      <c r="V3427" s="145">
        <v>-12309233.383889217</v>
      </c>
    </row>
    <row r="3428" spans="1:22" x14ac:dyDescent="0.35">
      <c r="A3428" s="70">
        <f t="shared" si="62"/>
        <v>3409</v>
      </c>
      <c r="B3428" s="145">
        <v>7342437.6228742748</v>
      </c>
      <c r="U3428" s="145">
        <v>3408</v>
      </c>
      <c r="V3428" s="145">
        <v>-30958511.230406426</v>
      </c>
    </row>
    <row r="3429" spans="1:22" x14ac:dyDescent="0.35">
      <c r="A3429" s="70">
        <f t="shared" si="62"/>
        <v>3410</v>
      </c>
      <c r="B3429" s="145">
        <v>7342437.6228742748</v>
      </c>
      <c r="U3429" s="145">
        <v>3409</v>
      </c>
      <c r="V3429" s="145">
        <v>4370390.8016992137</v>
      </c>
    </row>
    <row r="3430" spans="1:22" x14ac:dyDescent="0.35">
      <c r="A3430" s="70">
        <f t="shared" si="62"/>
        <v>3411</v>
      </c>
      <c r="B3430" s="145">
        <v>7342437.6228742748</v>
      </c>
      <c r="U3430" s="145">
        <v>3410</v>
      </c>
      <c r="V3430" s="145">
        <v>-11013362.228051981</v>
      </c>
    </row>
    <row r="3431" spans="1:22" x14ac:dyDescent="0.35">
      <c r="A3431" s="70">
        <f t="shared" si="62"/>
        <v>3412</v>
      </c>
      <c r="B3431" s="145">
        <v>7342437.6228742748</v>
      </c>
      <c r="U3431" s="145">
        <v>3411</v>
      </c>
      <c r="V3431" s="145">
        <v>15709794.675724532</v>
      </c>
    </row>
    <row r="3432" spans="1:22" x14ac:dyDescent="0.35">
      <c r="A3432" s="70">
        <f t="shared" si="62"/>
        <v>3413</v>
      </c>
      <c r="B3432" s="145">
        <v>7342437.6228742748</v>
      </c>
      <c r="U3432" s="145">
        <v>3412</v>
      </c>
      <c r="V3432" s="145">
        <v>-1924026.5379454419</v>
      </c>
    </row>
    <row r="3433" spans="1:22" x14ac:dyDescent="0.35">
      <c r="A3433" s="70">
        <f t="shared" si="62"/>
        <v>3414</v>
      </c>
      <c r="B3433" s="145">
        <v>7342437.6228742748</v>
      </c>
      <c r="U3433" s="145">
        <v>3413</v>
      </c>
      <c r="V3433" s="145">
        <v>37462593.228147894</v>
      </c>
    </row>
    <row r="3434" spans="1:22" x14ac:dyDescent="0.35">
      <c r="A3434" s="70">
        <f t="shared" si="62"/>
        <v>3415</v>
      </c>
      <c r="B3434" s="145">
        <v>7342437.6228742748</v>
      </c>
      <c r="U3434" s="145">
        <v>3414</v>
      </c>
      <c r="V3434" s="145">
        <v>-9620670.894152699</v>
      </c>
    </row>
    <row r="3435" spans="1:22" x14ac:dyDescent="0.35">
      <c r="A3435" s="70">
        <f t="shared" si="62"/>
        <v>3416</v>
      </c>
      <c r="B3435" s="145">
        <v>7342437.6228742748</v>
      </c>
      <c r="U3435" s="145">
        <v>3415</v>
      </c>
      <c r="V3435" s="145">
        <v>-590915.71113250777</v>
      </c>
    </row>
    <row r="3436" spans="1:22" x14ac:dyDescent="0.35">
      <c r="A3436" s="70">
        <f t="shared" si="62"/>
        <v>3417</v>
      </c>
      <c r="B3436" s="145">
        <v>7342437.6228742748</v>
      </c>
      <c r="U3436" s="145">
        <v>3416</v>
      </c>
      <c r="V3436" s="145">
        <v>-15935914.769038973</v>
      </c>
    </row>
    <row r="3437" spans="1:22" x14ac:dyDescent="0.35">
      <c r="A3437" s="70">
        <f t="shared" si="62"/>
        <v>3418</v>
      </c>
      <c r="B3437" s="145">
        <v>7342437.6228742748</v>
      </c>
      <c r="U3437" s="145">
        <v>3417</v>
      </c>
      <c r="V3437" s="145">
        <v>-15548079.440742586</v>
      </c>
    </row>
    <row r="3438" spans="1:22" x14ac:dyDescent="0.35">
      <c r="A3438" s="70">
        <f t="shared" si="62"/>
        <v>3419</v>
      </c>
      <c r="B3438" s="145">
        <v>7342437.6228742748</v>
      </c>
      <c r="U3438" s="145">
        <v>3418</v>
      </c>
      <c r="V3438" s="145">
        <v>11974912.104316875</v>
      </c>
    </row>
    <row r="3439" spans="1:22" x14ac:dyDescent="0.35">
      <c r="A3439" s="70">
        <f t="shared" si="62"/>
        <v>3420</v>
      </c>
      <c r="B3439" s="145">
        <v>7342437.6228742748</v>
      </c>
      <c r="U3439" s="145">
        <v>3419</v>
      </c>
      <c r="V3439" s="145">
        <v>-8460054.2291420698</v>
      </c>
    </row>
    <row r="3440" spans="1:22" x14ac:dyDescent="0.35">
      <c r="A3440" s="70">
        <f t="shared" si="62"/>
        <v>3421</v>
      </c>
      <c r="B3440" s="145">
        <v>7342437.6228742748</v>
      </c>
      <c r="U3440" s="145">
        <v>3420</v>
      </c>
      <c r="V3440" s="145">
        <v>1636803.7881321404</v>
      </c>
    </row>
    <row r="3441" spans="1:22" x14ac:dyDescent="0.35">
      <c r="A3441" s="70">
        <f t="shared" si="62"/>
        <v>3422</v>
      </c>
      <c r="B3441" s="145">
        <v>7342437.6228742748</v>
      </c>
      <c r="U3441" s="145">
        <v>3421</v>
      </c>
      <c r="V3441" s="145">
        <v>-20573653.951883856</v>
      </c>
    </row>
    <row r="3442" spans="1:22" x14ac:dyDescent="0.35">
      <c r="A3442" s="70">
        <f t="shared" si="62"/>
        <v>3423</v>
      </c>
      <c r="B3442" s="145">
        <v>7342437.6228742748</v>
      </c>
      <c r="U3442" s="145">
        <v>3422</v>
      </c>
      <c r="V3442" s="145">
        <v>-14887585.848894527</v>
      </c>
    </row>
    <row r="3443" spans="1:22" x14ac:dyDescent="0.35">
      <c r="A3443" s="70">
        <f t="shared" si="62"/>
        <v>3424</v>
      </c>
      <c r="B3443" s="145">
        <v>7342437.6228742748</v>
      </c>
      <c r="U3443" s="145">
        <v>3423</v>
      </c>
      <c r="V3443" s="145">
        <v>-37093.43197353743</v>
      </c>
    </row>
    <row r="3444" spans="1:22" x14ac:dyDescent="0.35">
      <c r="A3444" s="70">
        <f t="shared" si="62"/>
        <v>3425</v>
      </c>
      <c r="B3444" s="145">
        <v>7342437.6228742748</v>
      </c>
      <c r="U3444" s="145">
        <v>3424</v>
      </c>
      <c r="V3444" s="145">
        <v>23512268.966315694</v>
      </c>
    </row>
    <row r="3445" spans="1:22" x14ac:dyDescent="0.35">
      <c r="A3445" s="70">
        <f t="shared" si="62"/>
        <v>3426</v>
      </c>
      <c r="B3445" s="145">
        <v>7342437.6228742748</v>
      </c>
      <c r="U3445" s="145">
        <v>3425</v>
      </c>
      <c r="V3445" s="145">
        <v>-1260786.8450081721</v>
      </c>
    </row>
    <row r="3446" spans="1:22" x14ac:dyDescent="0.35">
      <c r="A3446" s="70">
        <f t="shared" si="62"/>
        <v>3427</v>
      </c>
      <c r="B3446" s="145">
        <v>7342437.6228742748</v>
      </c>
      <c r="U3446" s="145">
        <v>3426</v>
      </c>
      <c r="V3446" s="145">
        <v>4768062.3925869539</v>
      </c>
    </row>
    <row r="3447" spans="1:22" x14ac:dyDescent="0.35">
      <c r="A3447" s="70">
        <f t="shared" si="62"/>
        <v>3428</v>
      </c>
      <c r="B3447" s="145">
        <v>7342437.6228742748</v>
      </c>
      <c r="U3447" s="145">
        <v>3427</v>
      </c>
      <c r="V3447" s="145">
        <v>-4434335.4837989863</v>
      </c>
    </row>
    <row r="3448" spans="1:22" x14ac:dyDescent="0.35">
      <c r="A3448" s="70">
        <f t="shared" si="62"/>
        <v>3429</v>
      </c>
      <c r="B3448" s="145">
        <v>7342437.6228742748</v>
      </c>
      <c r="U3448" s="145">
        <v>3428</v>
      </c>
      <c r="V3448" s="145">
        <v>6128462.0831050202</v>
      </c>
    </row>
    <row r="3449" spans="1:22" x14ac:dyDescent="0.35">
      <c r="A3449" s="70">
        <f t="shared" si="62"/>
        <v>3430</v>
      </c>
      <c r="B3449" s="145">
        <v>7342437.6228742748</v>
      </c>
      <c r="U3449" s="145">
        <v>3429</v>
      </c>
      <c r="V3449" s="145">
        <v>4548666.4758588336</v>
      </c>
    </row>
    <row r="3450" spans="1:22" x14ac:dyDescent="0.35">
      <c r="A3450" s="70">
        <f t="shared" si="62"/>
        <v>3431</v>
      </c>
      <c r="B3450" s="145">
        <v>7342437.6228742748</v>
      </c>
      <c r="U3450" s="145">
        <v>3430</v>
      </c>
      <c r="V3450" s="145">
        <v>-11673762.677671045</v>
      </c>
    </row>
    <row r="3451" spans="1:22" x14ac:dyDescent="0.35">
      <c r="A3451" s="70">
        <f t="shared" si="62"/>
        <v>3432</v>
      </c>
      <c r="B3451" s="145">
        <v>7342437.6228742748</v>
      </c>
      <c r="U3451" s="145">
        <v>3431</v>
      </c>
      <c r="V3451" s="145">
        <v>-20701793.898470528</v>
      </c>
    </row>
    <row r="3452" spans="1:22" x14ac:dyDescent="0.35">
      <c r="A3452" s="70">
        <f t="shared" si="62"/>
        <v>3433</v>
      </c>
      <c r="B3452" s="145">
        <v>7342437.6228742748</v>
      </c>
      <c r="U3452" s="145">
        <v>3432</v>
      </c>
      <c r="V3452" s="145">
        <v>-6025113.6896645799</v>
      </c>
    </row>
    <row r="3453" spans="1:22" x14ac:dyDescent="0.35">
      <c r="A3453" s="70">
        <f t="shared" si="62"/>
        <v>3434</v>
      </c>
      <c r="B3453" s="145">
        <v>7342437.6228742748</v>
      </c>
      <c r="U3453" s="145">
        <v>3433</v>
      </c>
      <c r="V3453" s="145">
        <v>-2178698.2230417319</v>
      </c>
    </row>
    <row r="3454" spans="1:22" x14ac:dyDescent="0.35">
      <c r="A3454" s="70">
        <f t="shared" si="62"/>
        <v>3435</v>
      </c>
      <c r="B3454" s="145">
        <v>7342437.6228742748</v>
      </c>
      <c r="U3454" s="145">
        <v>3434</v>
      </c>
      <c r="V3454" s="145">
        <v>-3209144.6432932541</v>
      </c>
    </row>
    <row r="3455" spans="1:22" x14ac:dyDescent="0.35">
      <c r="A3455" s="70">
        <f t="shared" si="62"/>
        <v>3436</v>
      </c>
      <c r="B3455" s="145">
        <v>7342437.6228742748</v>
      </c>
      <c r="U3455" s="145">
        <v>3435</v>
      </c>
      <c r="V3455" s="145">
        <v>24656312.196831219</v>
      </c>
    </row>
    <row r="3456" spans="1:22" x14ac:dyDescent="0.35">
      <c r="A3456" s="70">
        <f t="shared" si="62"/>
        <v>3437</v>
      </c>
      <c r="B3456" s="145">
        <v>7342437.6228742748</v>
      </c>
      <c r="U3456" s="145">
        <v>3436</v>
      </c>
      <c r="V3456" s="145">
        <v>-5472634.570550425</v>
      </c>
    </row>
    <row r="3457" spans="1:22" x14ac:dyDescent="0.35">
      <c r="A3457" s="70">
        <f t="shared" si="62"/>
        <v>3438</v>
      </c>
      <c r="B3457" s="145">
        <v>7342437.6228742748</v>
      </c>
      <c r="U3457" s="145">
        <v>3437</v>
      </c>
      <c r="V3457" s="145">
        <v>-18878697.147358932</v>
      </c>
    </row>
    <row r="3458" spans="1:22" x14ac:dyDescent="0.35">
      <c r="A3458" s="70">
        <f t="shared" si="62"/>
        <v>3439</v>
      </c>
      <c r="B3458" s="145">
        <v>7342437.6228742748</v>
      </c>
      <c r="U3458" s="145">
        <v>3438</v>
      </c>
      <c r="V3458" s="145">
        <v>3878487.4927435108</v>
      </c>
    </row>
    <row r="3459" spans="1:22" x14ac:dyDescent="0.35">
      <c r="A3459" s="70">
        <f t="shared" si="62"/>
        <v>3440</v>
      </c>
      <c r="B3459" s="145">
        <v>7342437.6228742748</v>
      </c>
      <c r="U3459" s="145">
        <v>3439</v>
      </c>
      <c r="V3459" s="145">
        <v>-16133341.114630628</v>
      </c>
    </row>
    <row r="3460" spans="1:22" x14ac:dyDescent="0.35">
      <c r="A3460" s="70">
        <f t="shared" si="62"/>
        <v>3441</v>
      </c>
      <c r="B3460" s="145">
        <v>7342437.6228742748</v>
      </c>
      <c r="U3460" s="145">
        <v>3440</v>
      </c>
      <c r="V3460" s="145">
        <v>-11300132.436150033</v>
      </c>
    </row>
    <row r="3461" spans="1:22" x14ac:dyDescent="0.35">
      <c r="A3461" s="70">
        <f t="shared" si="62"/>
        <v>3442</v>
      </c>
      <c r="B3461" s="145">
        <v>7342437.6228742748</v>
      </c>
      <c r="U3461" s="145">
        <v>3441</v>
      </c>
      <c r="V3461" s="145">
        <v>13470856.526900962</v>
      </c>
    </row>
    <row r="3462" spans="1:22" x14ac:dyDescent="0.35">
      <c r="A3462" s="70">
        <f t="shared" si="62"/>
        <v>3443</v>
      </c>
      <c r="B3462" s="145">
        <v>7342437.6228742748</v>
      </c>
      <c r="U3462" s="145">
        <v>3442</v>
      </c>
      <c r="V3462" s="145">
        <v>5587814.0009258538</v>
      </c>
    </row>
    <row r="3463" spans="1:22" x14ac:dyDescent="0.35">
      <c r="A3463" s="70">
        <f t="shared" si="62"/>
        <v>3444</v>
      </c>
      <c r="B3463" s="145">
        <v>7342437.6228742748</v>
      </c>
      <c r="U3463" s="145">
        <v>3443</v>
      </c>
      <c r="V3463" s="145">
        <v>9136223.5881481841</v>
      </c>
    </row>
    <row r="3464" spans="1:22" x14ac:dyDescent="0.35">
      <c r="A3464" s="70">
        <f t="shared" si="62"/>
        <v>3445</v>
      </c>
      <c r="B3464" s="145">
        <v>7342437.6228742748</v>
      </c>
      <c r="U3464" s="145">
        <v>3444</v>
      </c>
      <c r="V3464" s="145">
        <v>-2049669.5439373218</v>
      </c>
    </row>
    <row r="3465" spans="1:22" x14ac:dyDescent="0.35">
      <c r="A3465" s="70">
        <f t="shared" si="62"/>
        <v>3446</v>
      </c>
      <c r="B3465" s="145">
        <v>7342437.6228742748</v>
      </c>
      <c r="U3465" s="145">
        <v>3445</v>
      </c>
      <c r="V3465" s="145">
        <v>-3072932.8133458868</v>
      </c>
    </row>
    <row r="3466" spans="1:22" x14ac:dyDescent="0.35">
      <c r="A3466" s="70">
        <f t="shared" si="62"/>
        <v>3447</v>
      </c>
      <c r="B3466" s="145">
        <v>7342437.6228742748</v>
      </c>
      <c r="U3466" s="145">
        <v>3446</v>
      </c>
      <c r="V3466" s="145">
        <v>26318168.179897223</v>
      </c>
    </row>
    <row r="3467" spans="1:22" x14ac:dyDescent="0.35">
      <c r="A3467" s="70">
        <f t="shared" si="62"/>
        <v>3448</v>
      </c>
      <c r="B3467" s="145">
        <v>7342437.6228742748</v>
      </c>
      <c r="U3467" s="145">
        <v>3447</v>
      </c>
      <c r="V3467" s="145">
        <v>19788742.674739547</v>
      </c>
    </row>
    <row r="3468" spans="1:22" x14ac:dyDescent="0.35">
      <c r="A3468" s="70">
        <f t="shared" si="62"/>
        <v>3449</v>
      </c>
      <c r="B3468" s="145">
        <v>7342437.6228742748</v>
      </c>
      <c r="U3468" s="145">
        <v>3448</v>
      </c>
      <c r="V3468" s="145">
        <v>7720855.0757701322</v>
      </c>
    </row>
    <row r="3469" spans="1:22" x14ac:dyDescent="0.35">
      <c r="A3469" s="70">
        <f t="shared" si="62"/>
        <v>3450</v>
      </c>
      <c r="B3469" s="145">
        <v>7342437.6228742748</v>
      </c>
      <c r="U3469" s="145">
        <v>3449</v>
      </c>
      <c r="V3469" s="145">
        <v>28289687.050685298</v>
      </c>
    </row>
    <row r="3470" spans="1:22" x14ac:dyDescent="0.35">
      <c r="A3470" s="70">
        <f t="shared" si="62"/>
        <v>3451</v>
      </c>
      <c r="B3470" s="145">
        <v>7342437.6228742748</v>
      </c>
      <c r="U3470" s="145">
        <v>3450</v>
      </c>
      <c r="V3470" s="145">
        <v>930059.10275317356</v>
      </c>
    </row>
    <row r="3471" spans="1:22" x14ac:dyDescent="0.35">
      <c r="A3471" s="70">
        <f t="shared" si="62"/>
        <v>3452</v>
      </c>
      <c r="B3471" s="145">
        <v>7342437.6228742748</v>
      </c>
      <c r="U3471" s="145">
        <v>3451</v>
      </c>
      <c r="V3471" s="145">
        <v>10030398.669137288</v>
      </c>
    </row>
    <row r="3472" spans="1:22" x14ac:dyDescent="0.35">
      <c r="A3472" s="70">
        <f t="shared" si="62"/>
        <v>3453</v>
      </c>
      <c r="B3472" s="145">
        <v>7342437.6228742748</v>
      </c>
      <c r="U3472" s="145">
        <v>3452</v>
      </c>
      <c r="V3472" s="145">
        <v>3549367.4413037561</v>
      </c>
    </row>
    <row r="3473" spans="1:22" x14ac:dyDescent="0.35">
      <c r="A3473" s="70">
        <f t="shared" si="62"/>
        <v>3454</v>
      </c>
      <c r="B3473" s="145">
        <v>7342437.6228742748</v>
      </c>
      <c r="U3473" s="145">
        <v>3453</v>
      </c>
      <c r="V3473" s="145">
        <v>-29439722.074934728</v>
      </c>
    </row>
    <row r="3474" spans="1:22" x14ac:dyDescent="0.35">
      <c r="A3474" s="70">
        <f t="shared" si="62"/>
        <v>3455</v>
      </c>
      <c r="B3474" s="145">
        <v>7342437.6228742748</v>
      </c>
      <c r="U3474" s="145">
        <v>3454</v>
      </c>
      <c r="V3474" s="145">
        <v>-22190549.274452414</v>
      </c>
    </row>
    <row r="3475" spans="1:22" x14ac:dyDescent="0.35">
      <c r="A3475" s="70">
        <f t="shared" si="62"/>
        <v>3456</v>
      </c>
      <c r="B3475" s="145">
        <v>7342437.6228742748</v>
      </c>
      <c r="U3475" s="145">
        <v>3455</v>
      </c>
      <c r="V3475" s="145">
        <v>96993.060578022152</v>
      </c>
    </row>
    <row r="3476" spans="1:22" x14ac:dyDescent="0.35">
      <c r="A3476" s="70">
        <f t="shared" si="62"/>
        <v>3457</v>
      </c>
      <c r="B3476" s="145">
        <v>7342437.6228742748</v>
      </c>
      <c r="U3476" s="145">
        <v>3456</v>
      </c>
      <c r="V3476" s="145">
        <v>6240816.1745282076</v>
      </c>
    </row>
    <row r="3477" spans="1:22" x14ac:dyDescent="0.35">
      <c r="A3477" s="70">
        <f t="shared" si="62"/>
        <v>3458</v>
      </c>
      <c r="B3477" s="145">
        <v>7342437.6228742748</v>
      </c>
      <c r="U3477" s="145">
        <v>3457</v>
      </c>
      <c r="V3477" s="145">
        <v>-13819226.259029994</v>
      </c>
    </row>
    <row r="3478" spans="1:22" x14ac:dyDescent="0.35">
      <c r="A3478" s="70">
        <f t="shared" ref="A3478:A3541" si="63">A3477+1</f>
        <v>3459</v>
      </c>
      <c r="B3478" s="145">
        <v>7342437.6228742748</v>
      </c>
      <c r="U3478" s="145">
        <v>3458</v>
      </c>
      <c r="V3478" s="145">
        <v>-23507420.741021261</v>
      </c>
    </row>
    <row r="3479" spans="1:22" x14ac:dyDescent="0.35">
      <c r="A3479" s="70">
        <f t="shared" si="63"/>
        <v>3460</v>
      </c>
      <c r="B3479" s="145">
        <v>7342437.6228742748</v>
      </c>
      <c r="U3479" s="145">
        <v>3459</v>
      </c>
      <c r="V3479" s="145">
        <v>3957784.9549579024</v>
      </c>
    </row>
    <row r="3480" spans="1:22" x14ac:dyDescent="0.35">
      <c r="A3480" s="70">
        <f t="shared" si="63"/>
        <v>3461</v>
      </c>
      <c r="B3480" s="145">
        <v>7342437.6228742748</v>
      </c>
      <c r="U3480" s="145">
        <v>3460</v>
      </c>
      <c r="V3480" s="145">
        <v>9638579.8447850086</v>
      </c>
    </row>
    <row r="3481" spans="1:22" x14ac:dyDescent="0.35">
      <c r="A3481" s="70">
        <f t="shared" si="63"/>
        <v>3462</v>
      </c>
      <c r="B3481" s="145">
        <v>7342437.6228742748</v>
      </c>
      <c r="U3481" s="145">
        <v>3461</v>
      </c>
      <c r="V3481" s="145">
        <v>14017718.494614415</v>
      </c>
    </row>
    <row r="3482" spans="1:22" x14ac:dyDescent="0.35">
      <c r="A3482" s="70">
        <f t="shared" si="63"/>
        <v>3463</v>
      </c>
      <c r="B3482" s="145">
        <v>7342437.6228742748</v>
      </c>
      <c r="U3482" s="145">
        <v>3462</v>
      </c>
      <c r="V3482" s="145">
        <v>-433507.91315109655</v>
      </c>
    </row>
    <row r="3483" spans="1:22" x14ac:dyDescent="0.35">
      <c r="A3483" s="70">
        <f t="shared" si="63"/>
        <v>3464</v>
      </c>
      <c r="B3483" s="145">
        <v>7342437.6228742748</v>
      </c>
      <c r="U3483" s="145">
        <v>3463</v>
      </c>
      <c r="V3483" s="145">
        <v>-21817812.077658948</v>
      </c>
    </row>
    <row r="3484" spans="1:22" x14ac:dyDescent="0.35">
      <c r="A3484" s="70">
        <f t="shared" si="63"/>
        <v>3465</v>
      </c>
      <c r="B3484" s="145">
        <v>7342437.6228742748</v>
      </c>
      <c r="U3484" s="145">
        <v>3464</v>
      </c>
      <c r="V3484" s="145">
        <v>17222203.398706481</v>
      </c>
    </row>
    <row r="3485" spans="1:22" x14ac:dyDescent="0.35">
      <c r="A3485" s="70">
        <f t="shared" si="63"/>
        <v>3466</v>
      </c>
      <c r="B3485" s="145">
        <v>7342437.6228742748</v>
      </c>
      <c r="U3485" s="145">
        <v>3465</v>
      </c>
      <c r="V3485" s="145">
        <v>-13812654.371992409</v>
      </c>
    </row>
    <row r="3486" spans="1:22" x14ac:dyDescent="0.35">
      <c r="A3486" s="70">
        <f t="shared" si="63"/>
        <v>3467</v>
      </c>
      <c r="B3486" s="145">
        <v>7342437.6228742748</v>
      </c>
      <c r="U3486" s="145">
        <v>3466</v>
      </c>
      <c r="V3486" s="145">
        <v>16663066.308290727</v>
      </c>
    </row>
    <row r="3487" spans="1:22" x14ac:dyDescent="0.35">
      <c r="A3487" s="70">
        <f t="shared" si="63"/>
        <v>3468</v>
      </c>
      <c r="B3487" s="145">
        <v>7342437.6228742748</v>
      </c>
      <c r="U3487" s="145">
        <v>3467</v>
      </c>
      <c r="V3487" s="145">
        <v>283323.07697620988</v>
      </c>
    </row>
    <row r="3488" spans="1:22" x14ac:dyDescent="0.35">
      <c r="A3488" s="70">
        <f t="shared" si="63"/>
        <v>3469</v>
      </c>
      <c r="B3488" s="145">
        <v>7342437.6228742748</v>
      </c>
      <c r="U3488" s="145">
        <v>3468</v>
      </c>
      <c r="V3488" s="145">
        <v>-23665433.873262737</v>
      </c>
    </row>
    <row r="3489" spans="1:22" x14ac:dyDescent="0.35">
      <c r="A3489" s="70">
        <f t="shared" si="63"/>
        <v>3470</v>
      </c>
      <c r="B3489" s="145">
        <v>7342437.6228742748</v>
      </c>
      <c r="U3489" s="145">
        <v>3469</v>
      </c>
      <c r="V3489" s="145">
        <v>14269543.980076857</v>
      </c>
    </row>
    <row r="3490" spans="1:22" x14ac:dyDescent="0.35">
      <c r="A3490" s="70">
        <f t="shared" si="63"/>
        <v>3471</v>
      </c>
      <c r="B3490" s="145">
        <v>7342437.6228742748</v>
      </c>
      <c r="U3490" s="145">
        <v>3470</v>
      </c>
      <c r="V3490" s="145">
        <v>5567263.2412108779</v>
      </c>
    </row>
    <row r="3491" spans="1:22" x14ac:dyDescent="0.35">
      <c r="A3491" s="70">
        <f t="shared" si="63"/>
        <v>3472</v>
      </c>
      <c r="B3491" s="145">
        <v>7342437.6228742748</v>
      </c>
      <c r="U3491" s="145">
        <v>3471</v>
      </c>
      <c r="V3491" s="145">
        <v>24249735.436499551</v>
      </c>
    </row>
    <row r="3492" spans="1:22" x14ac:dyDescent="0.35">
      <c r="A3492" s="70">
        <f t="shared" si="63"/>
        <v>3473</v>
      </c>
      <c r="B3492" s="145">
        <v>7342437.6228742748</v>
      </c>
      <c r="U3492" s="145">
        <v>3472</v>
      </c>
      <c r="V3492" s="145">
        <v>1045015.6910794675</v>
      </c>
    </row>
    <row r="3493" spans="1:22" x14ac:dyDescent="0.35">
      <c r="A3493" s="70">
        <f t="shared" si="63"/>
        <v>3474</v>
      </c>
      <c r="B3493" s="145">
        <v>7342437.6228742748</v>
      </c>
      <c r="U3493" s="145">
        <v>3473</v>
      </c>
      <c r="V3493" s="145">
        <v>6628539.720429033</v>
      </c>
    </row>
    <row r="3494" spans="1:22" x14ac:dyDescent="0.35">
      <c r="A3494" s="70">
        <f t="shared" si="63"/>
        <v>3475</v>
      </c>
      <c r="B3494" s="145">
        <v>7342437.6228742748</v>
      </c>
      <c r="U3494" s="145">
        <v>3474</v>
      </c>
      <c r="V3494" s="145">
        <v>-11233828.216435768</v>
      </c>
    </row>
    <row r="3495" spans="1:22" x14ac:dyDescent="0.35">
      <c r="A3495" s="70">
        <f t="shared" si="63"/>
        <v>3476</v>
      </c>
      <c r="B3495" s="145">
        <v>7342437.6228742748</v>
      </c>
      <c r="U3495" s="145">
        <v>3475</v>
      </c>
      <c r="V3495" s="145">
        <v>4231819.1924125589</v>
      </c>
    </row>
    <row r="3496" spans="1:22" x14ac:dyDescent="0.35">
      <c r="A3496" s="70">
        <f t="shared" si="63"/>
        <v>3477</v>
      </c>
      <c r="B3496" s="145">
        <v>7342437.6228742748</v>
      </c>
      <c r="U3496" s="145">
        <v>3476</v>
      </c>
      <c r="V3496" s="145">
        <v>7043338.3520937935</v>
      </c>
    </row>
    <row r="3497" spans="1:22" x14ac:dyDescent="0.35">
      <c r="A3497" s="70">
        <f t="shared" si="63"/>
        <v>3478</v>
      </c>
      <c r="B3497" s="145">
        <v>7342437.6228742748</v>
      </c>
      <c r="U3497" s="145">
        <v>3477</v>
      </c>
      <c r="V3497" s="145">
        <v>6618931.5232802965</v>
      </c>
    </row>
    <row r="3498" spans="1:22" x14ac:dyDescent="0.35">
      <c r="A3498" s="70">
        <f t="shared" si="63"/>
        <v>3479</v>
      </c>
      <c r="B3498" s="145">
        <v>7342437.6228742748</v>
      </c>
      <c r="U3498" s="145">
        <v>3478</v>
      </c>
      <c r="V3498" s="145">
        <v>-1477947.4130910393</v>
      </c>
    </row>
    <row r="3499" spans="1:22" x14ac:dyDescent="0.35">
      <c r="A3499" s="70">
        <f t="shared" si="63"/>
        <v>3480</v>
      </c>
      <c r="B3499" s="145">
        <v>7342437.6228742748</v>
      </c>
      <c r="U3499" s="145">
        <v>3479</v>
      </c>
      <c r="V3499" s="145">
        <v>-7783327.4357824977</v>
      </c>
    </row>
    <row r="3500" spans="1:22" x14ac:dyDescent="0.35">
      <c r="A3500" s="70">
        <f t="shared" si="63"/>
        <v>3481</v>
      </c>
      <c r="B3500" s="145">
        <v>7342437.6228742748</v>
      </c>
      <c r="U3500" s="145">
        <v>3480</v>
      </c>
      <c r="V3500" s="145">
        <v>-3151348.9046626464</v>
      </c>
    </row>
    <row r="3501" spans="1:22" x14ac:dyDescent="0.35">
      <c r="A3501" s="70">
        <f t="shared" si="63"/>
        <v>3482</v>
      </c>
      <c r="B3501" s="145">
        <v>7342437.6228742748</v>
      </c>
      <c r="U3501" s="145">
        <v>3481</v>
      </c>
      <c r="V3501" s="145">
        <v>10713055.16744069</v>
      </c>
    </row>
    <row r="3502" spans="1:22" x14ac:dyDescent="0.35">
      <c r="A3502" s="70">
        <f t="shared" si="63"/>
        <v>3483</v>
      </c>
      <c r="B3502" s="145">
        <v>7342437.6228742748</v>
      </c>
      <c r="U3502" s="145">
        <v>3482</v>
      </c>
      <c r="V3502" s="145">
        <v>-15246221.536585823</v>
      </c>
    </row>
    <row r="3503" spans="1:22" x14ac:dyDescent="0.35">
      <c r="A3503" s="70">
        <f t="shared" si="63"/>
        <v>3484</v>
      </c>
      <c r="B3503" s="145">
        <v>7342437.6228742748</v>
      </c>
      <c r="U3503" s="145">
        <v>3483</v>
      </c>
      <c r="V3503" s="145">
        <v>-9082935.2783304956</v>
      </c>
    </row>
    <row r="3504" spans="1:22" x14ac:dyDescent="0.35">
      <c r="A3504" s="70">
        <f t="shared" si="63"/>
        <v>3485</v>
      </c>
      <c r="B3504" s="145">
        <v>7342437.6228742748</v>
      </c>
      <c r="U3504" s="145">
        <v>3484</v>
      </c>
      <c r="V3504" s="145">
        <v>-4465818.5780568644</v>
      </c>
    </row>
    <row r="3505" spans="1:22" x14ac:dyDescent="0.35">
      <c r="A3505" s="70">
        <f t="shared" si="63"/>
        <v>3486</v>
      </c>
      <c r="B3505" s="145">
        <v>7342437.6228742748</v>
      </c>
      <c r="U3505" s="145">
        <v>3485</v>
      </c>
      <c r="V3505" s="145">
        <v>-4602489.4498141259</v>
      </c>
    </row>
    <row r="3506" spans="1:22" x14ac:dyDescent="0.35">
      <c r="A3506" s="70">
        <f t="shared" si="63"/>
        <v>3487</v>
      </c>
      <c r="B3506" s="145">
        <v>7342437.6228742748</v>
      </c>
      <c r="U3506" s="145">
        <v>3486</v>
      </c>
      <c r="V3506" s="145">
        <v>12656660.805497847</v>
      </c>
    </row>
    <row r="3507" spans="1:22" x14ac:dyDescent="0.35">
      <c r="A3507" s="70">
        <f t="shared" si="63"/>
        <v>3488</v>
      </c>
      <c r="B3507" s="145">
        <v>7342437.6228742748</v>
      </c>
      <c r="U3507" s="145">
        <v>3487</v>
      </c>
      <c r="V3507" s="145">
        <v>16026287.681846805</v>
      </c>
    </row>
    <row r="3508" spans="1:22" x14ac:dyDescent="0.35">
      <c r="A3508" s="70">
        <f t="shared" si="63"/>
        <v>3489</v>
      </c>
      <c r="B3508" s="145">
        <v>7342437.6228742748</v>
      </c>
      <c r="U3508" s="145">
        <v>3488</v>
      </c>
      <c r="V3508" s="145">
        <v>21185029.793712843</v>
      </c>
    </row>
    <row r="3509" spans="1:22" x14ac:dyDescent="0.35">
      <c r="A3509" s="70">
        <f t="shared" si="63"/>
        <v>3490</v>
      </c>
      <c r="B3509" s="145">
        <v>7342437.6228742748</v>
      </c>
      <c r="U3509" s="145">
        <v>3489</v>
      </c>
      <c r="V3509" s="145">
        <v>15888633.528035153</v>
      </c>
    </row>
    <row r="3510" spans="1:22" x14ac:dyDescent="0.35">
      <c r="A3510" s="70">
        <f t="shared" si="63"/>
        <v>3491</v>
      </c>
      <c r="B3510" s="145">
        <v>7342437.6228742748</v>
      </c>
      <c r="U3510" s="145">
        <v>3490</v>
      </c>
      <c r="V3510" s="145">
        <v>-13020759.67659972</v>
      </c>
    </row>
    <row r="3511" spans="1:22" x14ac:dyDescent="0.35">
      <c r="A3511" s="70">
        <f t="shared" si="63"/>
        <v>3492</v>
      </c>
      <c r="B3511" s="145">
        <v>7342437.6228742748</v>
      </c>
      <c r="U3511" s="145">
        <v>3491</v>
      </c>
      <c r="V3511" s="145">
        <v>-693163.7277699858</v>
      </c>
    </row>
    <row r="3512" spans="1:22" x14ac:dyDescent="0.35">
      <c r="A3512" s="70">
        <f t="shared" si="63"/>
        <v>3493</v>
      </c>
      <c r="B3512" s="145">
        <v>7342437.6228742748</v>
      </c>
      <c r="U3512" s="145">
        <v>3492</v>
      </c>
      <c r="V3512" s="145">
        <v>-33488.298091616482</v>
      </c>
    </row>
    <row r="3513" spans="1:22" x14ac:dyDescent="0.35">
      <c r="A3513" s="70">
        <f t="shared" si="63"/>
        <v>3494</v>
      </c>
      <c r="B3513" s="145">
        <v>7342437.6228742748</v>
      </c>
      <c r="U3513" s="145">
        <v>3493</v>
      </c>
      <c r="V3513" s="145">
        <v>-17418421.485430937</v>
      </c>
    </row>
    <row r="3514" spans="1:22" x14ac:dyDescent="0.35">
      <c r="A3514" s="70">
        <f t="shared" si="63"/>
        <v>3495</v>
      </c>
      <c r="B3514" s="145">
        <v>7342437.6228742748</v>
      </c>
      <c r="U3514" s="145">
        <v>3494</v>
      </c>
      <c r="V3514" s="145">
        <v>-25571255.581554379</v>
      </c>
    </row>
    <row r="3515" spans="1:22" x14ac:dyDescent="0.35">
      <c r="A3515" s="70">
        <f t="shared" si="63"/>
        <v>3496</v>
      </c>
      <c r="B3515" s="145">
        <v>7342437.6228742748</v>
      </c>
      <c r="U3515" s="145">
        <v>3495</v>
      </c>
      <c r="V3515" s="145">
        <v>15936136.614671975</v>
      </c>
    </row>
    <row r="3516" spans="1:22" x14ac:dyDescent="0.35">
      <c r="A3516" s="70">
        <f t="shared" si="63"/>
        <v>3497</v>
      </c>
      <c r="B3516" s="145">
        <v>7342437.6228742748</v>
      </c>
      <c r="U3516" s="145">
        <v>3496</v>
      </c>
      <c r="V3516" s="145">
        <v>-13939202.409826975</v>
      </c>
    </row>
    <row r="3517" spans="1:22" x14ac:dyDescent="0.35">
      <c r="A3517" s="70">
        <f t="shared" si="63"/>
        <v>3498</v>
      </c>
      <c r="B3517" s="145">
        <v>7342437.6228742748</v>
      </c>
      <c r="U3517" s="145">
        <v>3497</v>
      </c>
      <c r="V3517" s="145">
        <v>10557158.385673665</v>
      </c>
    </row>
    <row r="3518" spans="1:22" x14ac:dyDescent="0.35">
      <c r="A3518" s="70">
        <f t="shared" si="63"/>
        <v>3499</v>
      </c>
      <c r="B3518" s="145">
        <v>7342437.6228742748</v>
      </c>
      <c r="U3518" s="145">
        <v>3498</v>
      </c>
      <c r="V3518" s="145">
        <v>14032836.235006731</v>
      </c>
    </row>
    <row r="3519" spans="1:22" x14ac:dyDescent="0.35">
      <c r="A3519" s="70">
        <f t="shared" si="63"/>
        <v>3500</v>
      </c>
      <c r="B3519" s="145">
        <v>7342437.6228742748</v>
      </c>
      <c r="U3519" s="145">
        <v>3499</v>
      </c>
      <c r="V3519" s="145">
        <v>7613771.8376487643</v>
      </c>
    </row>
    <row r="3520" spans="1:22" x14ac:dyDescent="0.35">
      <c r="A3520" s="70">
        <f t="shared" si="63"/>
        <v>3501</v>
      </c>
      <c r="B3520" s="145">
        <v>7342437.6228742748</v>
      </c>
      <c r="U3520" s="145">
        <v>3500</v>
      </c>
      <c r="V3520" s="145">
        <v>-1761838.0526582673</v>
      </c>
    </row>
    <row r="3521" spans="1:22" x14ac:dyDescent="0.35">
      <c r="A3521" s="70">
        <f t="shared" si="63"/>
        <v>3502</v>
      </c>
      <c r="B3521" s="145">
        <v>7342437.6228742748</v>
      </c>
      <c r="U3521" s="145">
        <v>3501</v>
      </c>
      <c r="V3521" s="145">
        <v>31722177.796713572</v>
      </c>
    </row>
    <row r="3522" spans="1:22" x14ac:dyDescent="0.35">
      <c r="A3522" s="70">
        <f t="shared" si="63"/>
        <v>3503</v>
      </c>
      <c r="B3522" s="145">
        <v>7342437.6228742748</v>
      </c>
      <c r="U3522" s="145">
        <v>3502</v>
      </c>
      <c r="V3522" s="145">
        <v>-6847511.9212718289</v>
      </c>
    </row>
    <row r="3523" spans="1:22" x14ac:dyDescent="0.35">
      <c r="A3523" s="70">
        <f t="shared" si="63"/>
        <v>3504</v>
      </c>
      <c r="B3523" s="145">
        <v>7342437.6228742748</v>
      </c>
      <c r="U3523" s="145">
        <v>3503</v>
      </c>
      <c r="V3523" s="145">
        <v>8596927.2084603757</v>
      </c>
    </row>
    <row r="3524" spans="1:22" x14ac:dyDescent="0.35">
      <c r="A3524" s="70">
        <f t="shared" si="63"/>
        <v>3505</v>
      </c>
      <c r="B3524" s="145">
        <v>7342437.6228742748</v>
      </c>
      <c r="U3524" s="145">
        <v>3504</v>
      </c>
      <c r="V3524" s="145">
        <v>1388152.7366919294</v>
      </c>
    </row>
    <row r="3525" spans="1:22" x14ac:dyDescent="0.35">
      <c r="A3525" s="70">
        <f t="shared" si="63"/>
        <v>3506</v>
      </c>
      <c r="B3525" s="145">
        <v>7342437.6228742748</v>
      </c>
      <c r="U3525" s="145">
        <v>3505</v>
      </c>
      <c r="V3525" s="145">
        <v>-22476524.424371846</v>
      </c>
    </row>
    <row r="3526" spans="1:22" x14ac:dyDescent="0.35">
      <c r="A3526" s="70">
        <f t="shared" si="63"/>
        <v>3507</v>
      </c>
      <c r="B3526" s="145">
        <v>7342437.6228742748</v>
      </c>
      <c r="U3526" s="145">
        <v>3506</v>
      </c>
      <c r="V3526" s="145">
        <v>-34492434.753300495</v>
      </c>
    </row>
    <row r="3527" spans="1:22" x14ac:dyDescent="0.35">
      <c r="A3527" s="70">
        <f t="shared" si="63"/>
        <v>3508</v>
      </c>
      <c r="B3527" s="145">
        <v>7342437.6228742748</v>
      </c>
      <c r="U3527" s="145">
        <v>3507</v>
      </c>
      <c r="V3527" s="145">
        <v>-3170529.1998927556</v>
      </c>
    </row>
    <row r="3528" spans="1:22" x14ac:dyDescent="0.35">
      <c r="A3528" s="70">
        <f t="shared" si="63"/>
        <v>3509</v>
      </c>
      <c r="B3528" s="145">
        <v>7342437.6228742748</v>
      </c>
      <c r="U3528" s="145">
        <v>3508</v>
      </c>
      <c r="V3528" s="145">
        <v>-5532861.5751677267</v>
      </c>
    </row>
    <row r="3529" spans="1:22" x14ac:dyDescent="0.35">
      <c r="A3529" s="70">
        <f t="shared" si="63"/>
        <v>3510</v>
      </c>
      <c r="B3529" s="145">
        <v>7342437.6228742748</v>
      </c>
      <c r="U3529" s="145">
        <v>3509</v>
      </c>
      <c r="V3529" s="145">
        <v>-869313.65457740054</v>
      </c>
    </row>
    <row r="3530" spans="1:22" x14ac:dyDescent="0.35">
      <c r="A3530" s="70">
        <f t="shared" si="63"/>
        <v>3511</v>
      </c>
      <c r="B3530" s="145">
        <v>7342437.6228742748</v>
      </c>
      <c r="U3530" s="145">
        <v>3510</v>
      </c>
      <c r="V3530" s="145">
        <v>7505770.8894539624</v>
      </c>
    </row>
    <row r="3531" spans="1:22" x14ac:dyDescent="0.35">
      <c r="A3531" s="70">
        <f t="shared" si="63"/>
        <v>3512</v>
      </c>
      <c r="B3531" s="145">
        <v>7342437.6228742748</v>
      </c>
      <c r="U3531" s="145">
        <v>3511</v>
      </c>
      <c r="V3531" s="145">
        <v>11557239.019503724</v>
      </c>
    </row>
    <row r="3532" spans="1:22" x14ac:dyDescent="0.35">
      <c r="A3532" s="70">
        <f t="shared" si="63"/>
        <v>3513</v>
      </c>
      <c r="B3532" s="145">
        <v>7342437.6228742748</v>
      </c>
      <c r="U3532" s="145">
        <v>3512</v>
      </c>
      <c r="V3532" s="145">
        <v>23360362.380657196</v>
      </c>
    </row>
    <row r="3533" spans="1:22" x14ac:dyDescent="0.35">
      <c r="A3533" s="70">
        <f t="shared" si="63"/>
        <v>3514</v>
      </c>
      <c r="B3533" s="145">
        <v>7342437.6228742748</v>
      </c>
      <c r="U3533" s="145">
        <v>3513</v>
      </c>
      <c r="V3533" s="145">
        <v>1918341.4290722646</v>
      </c>
    </row>
    <row r="3534" spans="1:22" x14ac:dyDescent="0.35">
      <c r="A3534" s="70">
        <f t="shared" si="63"/>
        <v>3515</v>
      </c>
      <c r="B3534" s="145">
        <v>7342437.6228742748</v>
      </c>
      <c r="U3534" s="145">
        <v>3514</v>
      </c>
      <c r="V3534" s="145">
        <v>8507873.4213618673</v>
      </c>
    </row>
    <row r="3535" spans="1:22" x14ac:dyDescent="0.35">
      <c r="A3535" s="70">
        <f t="shared" si="63"/>
        <v>3516</v>
      </c>
      <c r="B3535" s="145">
        <v>7342437.6228742748</v>
      </c>
      <c r="U3535" s="145">
        <v>3515</v>
      </c>
      <c r="V3535" s="145">
        <v>1514223.0159582123</v>
      </c>
    </row>
    <row r="3536" spans="1:22" x14ac:dyDescent="0.35">
      <c r="A3536" s="70">
        <f t="shared" si="63"/>
        <v>3517</v>
      </c>
      <c r="B3536" s="145">
        <v>7342437.6228742748</v>
      </c>
      <c r="U3536" s="145">
        <v>3516</v>
      </c>
      <c r="V3536" s="145">
        <v>4391938.0602863394</v>
      </c>
    </row>
    <row r="3537" spans="1:22" x14ac:dyDescent="0.35">
      <c r="A3537" s="70">
        <f t="shared" si="63"/>
        <v>3518</v>
      </c>
      <c r="B3537" s="145">
        <v>7342437.6228742748</v>
      </c>
      <c r="U3537" s="145">
        <v>3517</v>
      </c>
      <c r="V3537" s="145">
        <v>-13105215.101685442</v>
      </c>
    </row>
    <row r="3538" spans="1:22" x14ac:dyDescent="0.35">
      <c r="A3538" s="70">
        <f t="shared" si="63"/>
        <v>3519</v>
      </c>
      <c r="B3538" s="145">
        <v>7342437.6228742748</v>
      </c>
      <c r="U3538" s="145">
        <v>3518</v>
      </c>
      <c r="V3538" s="145">
        <v>-11346575.483639117</v>
      </c>
    </row>
    <row r="3539" spans="1:22" x14ac:dyDescent="0.35">
      <c r="A3539" s="70">
        <f t="shared" si="63"/>
        <v>3520</v>
      </c>
      <c r="B3539" s="145">
        <v>7342437.6228742748</v>
      </c>
      <c r="U3539" s="145">
        <v>3519</v>
      </c>
      <c r="V3539" s="145">
        <v>25501524.986125909</v>
      </c>
    </row>
    <row r="3540" spans="1:22" x14ac:dyDescent="0.35">
      <c r="A3540" s="70">
        <f t="shared" si="63"/>
        <v>3521</v>
      </c>
      <c r="B3540" s="145">
        <v>7342437.6228742748</v>
      </c>
      <c r="U3540" s="145">
        <v>3520</v>
      </c>
      <c r="V3540" s="145">
        <v>-21632463.068919823</v>
      </c>
    </row>
    <row r="3541" spans="1:22" x14ac:dyDescent="0.35">
      <c r="A3541" s="70">
        <f t="shared" si="63"/>
        <v>3522</v>
      </c>
      <c r="B3541" s="145">
        <v>7342437.6228742748</v>
      </c>
      <c r="U3541" s="145">
        <v>3521</v>
      </c>
      <c r="V3541" s="145">
        <v>7982870.7142569683</v>
      </c>
    </row>
    <row r="3542" spans="1:22" x14ac:dyDescent="0.35">
      <c r="A3542" s="70">
        <f t="shared" ref="A3542:A3605" si="64">A3541+1</f>
        <v>3523</v>
      </c>
      <c r="B3542" s="145">
        <v>7342437.6228742748</v>
      </c>
      <c r="U3542" s="145">
        <v>3522</v>
      </c>
      <c r="V3542" s="145">
        <v>24935041.412082747</v>
      </c>
    </row>
    <row r="3543" spans="1:22" x14ac:dyDescent="0.35">
      <c r="A3543" s="70">
        <f t="shared" si="64"/>
        <v>3524</v>
      </c>
      <c r="B3543" s="145">
        <v>7342437.6228742748</v>
      </c>
      <c r="U3543" s="145">
        <v>3523</v>
      </c>
      <c r="V3543" s="145">
        <v>7115298.7492669448</v>
      </c>
    </row>
    <row r="3544" spans="1:22" x14ac:dyDescent="0.35">
      <c r="A3544" s="70">
        <f t="shared" si="64"/>
        <v>3525</v>
      </c>
      <c r="B3544" s="145">
        <v>7342437.6228742748</v>
      </c>
      <c r="U3544" s="145">
        <v>3524</v>
      </c>
      <c r="V3544" s="145">
        <v>6171933.2695535757</v>
      </c>
    </row>
    <row r="3545" spans="1:22" x14ac:dyDescent="0.35">
      <c r="A3545" s="70">
        <f t="shared" si="64"/>
        <v>3526</v>
      </c>
      <c r="B3545" s="145">
        <v>7342437.6228742748</v>
      </c>
      <c r="U3545" s="145">
        <v>3525</v>
      </c>
      <c r="V3545" s="145">
        <v>-29196810.626042299</v>
      </c>
    </row>
    <row r="3546" spans="1:22" x14ac:dyDescent="0.35">
      <c r="A3546" s="70">
        <f t="shared" si="64"/>
        <v>3527</v>
      </c>
      <c r="B3546" s="145">
        <v>7342437.6228742748</v>
      </c>
      <c r="U3546" s="145">
        <v>3526</v>
      </c>
      <c r="V3546" s="145">
        <v>11448153.30048763</v>
      </c>
    </row>
    <row r="3547" spans="1:22" x14ac:dyDescent="0.35">
      <c r="A3547" s="70">
        <f t="shared" si="64"/>
        <v>3528</v>
      </c>
      <c r="B3547" s="145">
        <v>7342437.6228742748</v>
      </c>
      <c r="U3547" s="145">
        <v>3527</v>
      </c>
      <c r="V3547" s="145">
        <v>14584505.652150296</v>
      </c>
    </row>
    <row r="3548" spans="1:22" x14ac:dyDescent="0.35">
      <c r="A3548" s="70">
        <f t="shared" si="64"/>
        <v>3529</v>
      </c>
      <c r="B3548" s="145">
        <v>7342437.6228742748</v>
      </c>
      <c r="U3548" s="145">
        <v>3528</v>
      </c>
      <c r="V3548" s="145">
        <v>-28592881.962651972</v>
      </c>
    </row>
    <row r="3549" spans="1:22" x14ac:dyDescent="0.35">
      <c r="A3549" s="70">
        <f t="shared" si="64"/>
        <v>3530</v>
      </c>
      <c r="B3549" s="145">
        <v>7342437.6228742748</v>
      </c>
      <c r="U3549" s="145">
        <v>3529</v>
      </c>
      <c r="V3549" s="145">
        <v>22222948.578352772</v>
      </c>
    </row>
    <row r="3550" spans="1:22" x14ac:dyDescent="0.35">
      <c r="A3550" s="70">
        <f t="shared" si="64"/>
        <v>3531</v>
      </c>
      <c r="B3550" s="145">
        <v>7342437.6228742748</v>
      </c>
      <c r="U3550" s="145">
        <v>3530</v>
      </c>
      <c r="V3550" s="145">
        <v>-5837787.6331754252</v>
      </c>
    </row>
    <row r="3551" spans="1:22" x14ac:dyDescent="0.35">
      <c r="A3551" s="70">
        <f t="shared" si="64"/>
        <v>3532</v>
      </c>
      <c r="B3551" s="145">
        <v>7342437.6228742748</v>
      </c>
      <c r="U3551" s="145">
        <v>3531</v>
      </c>
      <c r="V3551" s="145">
        <v>-23450971.10527119</v>
      </c>
    </row>
    <row r="3552" spans="1:22" x14ac:dyDescent="0.35">
      <c r="A3552" s="70">
        <f t="shared" si="64"/>
        <v>3533</v>
      </c>
      <c r="B3552" s="145">
        <v>7342437.6228742748</v>
      </c>
      <c r="U3552" s="145">
        <v>3532</v>
      </c>
      <c r="V3552" s="145">
        <v>29356537.231221609</v>
      </c>
    </row>
    <row r="3553" spans="1:22" x14ac:dyDescent="0.35">
      <c r="A3553" s="70">
        <f t="shared" si="64"/>
        <v>3534</v>
      </c>
      <c r="B3553" s="145">
        <v>7342437.6228742748</v>
      </c>
      <c r="U3553" s="145">
        <v>3533</v>
      </c>
      <c r="V3553" s="145">
        <v>14730169.625271127</v>
      </c>
    </row>
    <row r="3554" spans="1:22" x14ac:dyDescent="0.35">
      <c r="A3554" s="70">
        <f t="shared" si="64"/>
        <v>3535</v>
      </c>
      <c r="B3554" s="145">
        <v>7342437.6228742748</v>
      </c>
      <c r="U3554" s="145">
        <v>3534</v>
      </c>
      <c r="V3554" s="145">
        <v>-519607.73757013306</v>
      </c>
    </row>
    <row r="3555" spans="1:22" x14ac:dyDescent="0.35">
      <c r="A3555" s="70">
        <f t="shared" si="64"/>
        <v>3536</v>
      </c>
      <c r="B3555" s="145">
        <v>7342437.6228742748</v>
      </c>
      <c r="U3555" s="145">
        <v>3535</v>
      </c>
      <c r="V3555" s="145">
        <v>-3377154.1160419565</v>
      </c>
    </row>
    <row r="3556" spans="1:22" x14ac:dyDescent="0.35">
      <c r="A3556" s="70">
        <f t="shared" si="64"/>
        <v>3537</v>
      </c>
      <c r="B3556" s="145">
        <v>7342437.6228742748</v>
      </c>
      <c r="U3556" s="145">
        <v>3536</v>
      </c>
      <c r="V3556" s="145">
        <v>-11204505.872833844</v>
      </c>
    </row>
    <row r="3557" spans="1:22" x14ac:dyDescent="0.35">
      <c r="A3557" s="70">
        <f t="shared" si="64"/>
        <v>3538</v>
      </c>
      <c r="B3557" s="145">
        <v>7342437.6228742748</v>
      </c>
      <c r="U3557" s="145">
        <v>3537</v>
      </c>
      <c r="V3557" s="145">
        <v>-11739654.85147148</v>
      </c>
    </row>
    <row r="3558" spans="1:22" x14ac:dyDescent="0.35">
      <c r="A3558" s="70">
        <f t="shared" si="64"/>
        <v>3539</v>
      </c>
      <c r="B3558" s="145">
        <v>7342437.6228742748</v>
      </c>
      <c r="U3558" s="145">
        <v>3538</v>
      </c>
      <c r="V3558" s="145">
        <v>-570870.0795939602</v>
      </c>
    </row>
    <row r="3559" spans="1:22" x14ac:dyDescent="0.35">
      <c r="A3559" s="70">
        <f t="shared" si="64"/>
        <v>3540</v>
      </c>
      <c r="B3559" s="145">
        <v>7342437.6228742748</v>
      </c>
      <c r="U3559" s="145">
        <v>3539</v>
      </c>
      <c r="V3559" s="145">
        <v>-8178601.6217213161</v>
      </c>
    </row>
    <row r="3560" spans="1:22" x14ac:dyDescent="0.35">
      <c r="A3560" s="70">
        <f t="shared" si="64"/>
        <v>3541</v>
      </c>
      <c r="B3560" s="145">
        <v>7342437.6228742748</v>
      </c>
      <c r="U3560" s="145">
        <v>3540</v>
      </c>
      <c r="V3560" s="145">
        <v>-384236.78018546104</v>
      </c>
    </row>
    <row r="3561" spans="1:22" x14ac:dyDescent="0.35">
      <c r="A3561" s="70">
        <f t="shared" si="64"/>
        <v>3542</v>
      </c>
      <c r="B3561" s="145">
        <v>7342437.6228742748</v>
      </c>
      <c r="U3561" s="145">
        <v>3541</v>
      </c>
      <c r="V3561" s="145">
        <v>11930725.952278279</v>
      </c>
    </row>
    <row r="3562" spans="1:22" x14ac:dyDescent="0.35">
      <c r="A3562" s="70">
        <f t="shared" si="64"/>
        <v>3543</v>
      </c>
      <c r="B3562" s="145">
        <v>7342437.6228742748</v>
      </c>
      <c r="U3562" s="145">
        <v>3542</v>
      </c>
      <c r="V3562" s="145">
        <v>12907819.72852473</v>
      </c>
    </row>
    <row r="3563" spans="1:22" x14ac:dyDescent="0.35">
      <c r="A3563" s="70">
        <f t="shared" si="64"/>
        <v>3544</v>
      </c>
      <c r="B3563" s="145">
        <v>7342437.6228742748</v>
      </c>
      <c r="U3563" s="145">
        <v>3543</v>
      </c>
      <c r="V3563" s="145">
        <v>7815245.6743134893</v>
      </c>
    </row>
    <row r="3564" spans="1:22" x14ac:dyDescent="0.35">
      <c r="A3564" s="70">
        <f t="shared" si="64"/>
        <v>3545</v>
      </c>
      <c r="B3564" s="145">
        <v>7342437.6228742748</v>
      </c>
      <c r="U3564" s="145">
        <v>3544</v>
      </c>
      <c r="V3564" s="145">
        <v>-7645401.7918131724</v>
      </c>
    </row>
    <row r="3565" spans="1:22" x14ac:dyDescent="0.35">
      <c r="A3565" s="70">
        <f t="shared" si="64"/>
        <v>3546</v>
      </c>
      <c r="B3565" s="145">
        <v>7342437.6228742748</v>
      </c>
      <c r="U3565" s="145">
        <v>3545</v>
      </c>
      <c r="V3565" s="145">
        <v>-4148763.4499207772</v>
      </c>
    </row>
    <row r="3566" spans="1:22" x14ac:dyDescent="0.35">
      <c r="A3566" s="70">
        <f t="shared" si="64"/>
        <v>3547</v>
      </c>
      <c r="B3566" s="145">
        <v>7342437.6228742748</v>
      </c>
      <c r="U3566" s="145">
        <v>3546</v>
      </c>
      <c r="V3566" s="145">
        <v>7421947.673334226</v>
      </c>
    </row>
    <row r="3567" spans="1:22" x14ac:dyDescent="0.35">
      <c r="A3567" s="70">
        <f t="shared" si="64"/>
        <v>3548</v>
      </c>
      <c r="B3567" s="145">
        <v>7342437.6228742748</v>
      </c>
      <c r="U3567" s="145">
        <v>3547</v>
      </c>
      <c r="V3567" s="145">
        <v>26251561.292905614</v>
      </c>
    </row>
    <row r="3568" spans="1:22" x14ac:dyDescent="0.35">
      <c r="A3568" s="70">
        <f t="shared" si="64"/>
        <v>3549</v>
      </c>
      <c r="B3568" s="145">
        <v>7342437.6228742748</v>
      </c>
      <c r="U3568" s="145">
        <v>3548</v>
      </c>
      <c r="V3568" s="145">
        <v>-2898589.4775305912</v>
      </c>
    </row>
    <row r="3569" spans="1:22" x14ac:dyDescent="0.35">
      <c r="A3569" s="70">
        <f t="shared" si="64"/>
        <v>3550</v>
      </c>
      <c r="B3569" s="145">
        <v>7342437.6228742748</v>
      </c>
      <c r="U3569" s="145">
        <v>3549</v>
      </c>
      <c r="V3569" s="145">
        <v>12559909.861303106</v>
      </c>
    </row>
    <row r="3570" spans="1:22" x14ac:dyDescent="0.35">
      <c r="A3570" s="70">
        <f t="shared" si="64"/>
        <v>3551</v>
      </c>
      <c r="B3570" s="145">
        <v>7342437.6228742748</v>
      </c>
      <c r="U3570" s="145">
        <v>3550</v>
      </c>
      <c r="V3570" s="145">
        <v>27122291.401516832</v>
      </c>
    </row>
    <row r="3571" spans="1:22" x14ac:dyDescent="0.35">
      <c r="A3571" s="70">
        <f t="shared" si="64"/>
        <v>3552</v>
      </c>
      <c r="B3571" s="145">
        <v>7342437.6228742748</v>
      </c>
      <c r="U3571" s="145">
        <v>3551</v>
      </c>
      <c r="V3571" s="145">
        <v>1299645.1114707664</v>
      </c>
    </row>
    <row r="3572" spans="1:22" x14ac:dyDescent="0.35">
      <c r="A3572" s="70">
        <f t="shared" si="64"/>
        <v>3553</v>
      </c>
      <c r="B3572" s="145">
        <v>7342437.6228742748</v>
      </c>
      <c r="U3572" s="145">
        <v>3552</v>
      </c>
      <c r="V3572" s="145">
        <v>-4751152.029060185</v>
      </c>
    </row>
    <row r="3573" spans="1:22" x14ac:dyDescent="0.35">
      <c r="A3573" s="70">
        <f t="shared" si="64"/>
        <v>3554</v>
      </c>
      <c r="B3573" s="145">
        <v>7342437.6228742748</v>
      </c>
      <c r="U3573" s="145">
        <v>3553</v>
      </c>
      <c r="V3573" s="145">
        <v>-13565046.872745477</v>
      </c>
    </row>
    <row r="3574" spans="1:22" x14ac:dyDescent="0.35">
      <c r="A3574" s="70">
        <f t="shared" si="64"/>
        <v>3555</v>
      </c>
      <c r="B3574" s="145">
        <v>7342437.6228742748</v>
      </c>
      <c r="U3574" s="145">
        <v>3554</v>
      </c>
      <c r="V3574" s="145">
        <v>10949986.918083847</v>
      </c>
    </row>
    <row r="3575" spans="1:22" x14ac:dyDescent="0.35">
      <c r="A3575" s="70">
        <f t="shared" si="64"/>
        <v>3556</v>
      </c>
      <c r="B3575" s="145">
        <v>7342437.6228742748</v>
      </c>
      <c r="U3575" s="145">
        <v>3555</v>
      </c>
      <c r="V3575" s="145">
        <v>-20295466.197479304</v>
      </c>
    </row>
    <row r="3576" spans="1:22" x14ac:dyDescent="0.35">
      <c r="A3576" s="70">
        <f t="shared" si="64"/>
        <v>3557</v>
      </c>
      <c r="B3576" s="145">
        <v>7342437.6228742748</v>
      </c>
      <c r="U3576" s="145">
        <v>3556</v>
      </c>
      <c r="V3576" s="145">
        <v>24101976.721759357</v>
      </c>
    </row>
    <row r="3577" spans="1:22" x14ac:dyDescent="0.35">
      <c r="A3577" s="70">
        <f t="shared" si="64"/>
        <v>3558</v>
      </c>
      <c r="B3577" s="145">
        <v>7342437.6228742748</v>
      </c>
      <c r="U3577" s="145">
        <v>3557</v>
      </c>
      <c r="V3577" s="145">
        <v>43860251.962053612</v>
      </c>
    </row>
    <row r="3578" spans="1:22" x14ac:dyDescent="0.35">
      <c r="A3578" s="70">
        <f t="shared" si="64"/>
        <v>3559</v>
      </c>
      <c r="B3578" s="145">
        <v>7342437.6228742748</v>
      </c>
      <c r="U3578" s="145">
        <v>3558</v>
      </c>
      <c r="V3578" s="145">
        <v>7276718.2763506025</v>
      </c>
    </row>
    <row r="3579" spans="1:22" x14ac:dyDescent="0.35">
      <c r="A3579" s="70">
        <f t="shared" si="64"/>
        <v>3560</v>
      </c>
      <c r="B3579" s="145">
        <v>7342437.6228742748</v>
      </c>
      <c r="U3579" s="145">
        <v>3559</v>
      </c>
      <c r="V3579" s="145">
        <v>1681511.106395945</v>
      </c>
    </row>
    <row r="3580" spans="1:22" x14ac:dyDescent="0.35">
      <c r="A3580" s="70">
        <f t="shared" si="64"/>
        <v>3561</v>
      </c>
      <c r="B3580" s="145">
        <v>7342437.6228742748</v>
      </c>
      <c r="U3580" s="145">
        <v>3560</v>
      </c>
      <c r="V3580" s="145">
        <v>-9122908.8348116726</v>
      </c>
    </row>
    <row r="3581" spans="1:22" x14ac:dyDescent="0.35">
      <c r="A3581" s="70">
        <f t="shared" si="64"/>
        <v>3562</v>
      </c>
      <c r="B3581" s="145">
        <v>7342437.6228742748</v>
      </c>
      <c r="U3581" s="145">
        <v>3561</v>
      </c>
      <c r="V3581" s="145">
        <v>3174003.2442076765</v>
      </c>
    </row>
    <row r="3582" spans="1:22" x14ac:dyDescent="0.35">
      <c r="A3582" s="70">
        <f t="shared" si="64"/>
        <v>3563</v>
      </c>
      <c r="B3582" s="145">
        <v>7342437.6228742748</v>
      </c>
      <c r="U3582" s="145">
        <v>3562</v>
      </c>
      <c r="V3582" s="145">
        <v>-11375806.615181074</v>
      </c>
    </row>
    <row r="3583" spans="1:22" x14ac:dyDescent="0.35">
      <c r="A3583" s="70">
        <f t="shared" si="64"/>
        <v>3564</v>
      </c>
      <c r="B3583" s="145">
        <v>7342437.6228742748</v>
      </c>
      <c r="U3583" s="145">
        <v>3563</v>
      </c>
      <c r="V3583" s="145">
        <v>3612116.2858692929</v>
      </c>
    </row>
    <row r="3584" spans="1:22" x14ac:dyDescent="0.35">
      <c r="A3584" s="70">
        <f t="shared" si="64"/>
        <v>3565</v>
      </c>
      <c r="B3584" s="145">
        <v>7342437.6228742748</v>
      </c>
      <c r="U3584" s="145">
        <v>3564</v>
      </c>
      <c r="V3584" s="145">
        <v>-16297986.184687367</v>
      </c>
    </row>
    <row r="3585" spans="1:22" x14ac:dyDescent="0.35">
      <c r="A3585" s="70">
        <f t="shared" si="64"/>
        <v>3566</v>
      </c>
      <c r="B3585" s="145">
        <v>7342437.6228742748</v>
      </c>
      <c r="U3585" s="145">
        <v>3565</v>
      </c>
      <c r="V3585" s="145">
        <v>9138392.6344009042</v>
      </c>
    </row>
    <row r="3586" spans="1:22" x14ac:dyDescent="0.35">
      <c r="A3586" s="70">
        <f t="shared" si="64"/>
        <v>3567</v>
      </c>
      <c r="B3586" s="145">
        <v>7342437.6228742748</v>
      </c>
      <c r="U3586" s="145">
        <v>3566</v>
      </c>
      <c r="V3586" s="145">
        <v>-9933264.1720532998</v>
      </c>
    </row>
    <row r="3587" spans="1:22" x14ac:dyDescent="0.35">
      <c r="A3587" s="70">
        <f t="shared" si="64"/>
        <v>3568</v>
      </c>
      <c r="B3587" s="145">
        <v>7342437.6228742748</v>
      </c>
      <c r="U3587" s="145">
        <v>3567</v>
      </c>
      <c r="V3587" s="145">
        <v>6705700.9502006918</v>
      </c>
    </row>
    <row r="3588" spans="1:22" x14ac:dyDescent="0.35">
      <c r="A3588" s="70">
        <f t="shared" si="64"/>
        <v>3569</v>
      </c>
      <c r="B3588" s="145">
        <v>7342437.6228742748</v>
      </c>
      <c r="U3588" s="145">
        <v>3568</v>
      </c>
      <c r="V3588" s="145">
        <v>128408.60706412047</v>
      </c>
    </row>
    <row r="3589" spans="1:22" x14ac:dyDescent="0.35">
      <c r="A3589" s="70">
        <f t="shared" si="64"/>
        <v>3570</v>
      </c>
      <c r="B3589" s="145">
        <v>7342437.6228742748</v>
      </c>
      <c r="U3589" s="145">
        <v>3569</v>
      </c>
      <c r="V3589" s="145">
        <v>13274423.496810995</v>
      </c>
    </row>
    <row r="3590" spans="1:22" x14ac:dyDescent="0.35">
      <c r="A3590" s="70">
        <f t="shared" si="64"/>
        <v>3571</v>
      </c>
      <c r="B3590" s="145">
        <v>7342437.6228742748</v>
      </c>
      <c r="U3590" s="145">
        <v>3570</v>
      </c>
      <c r="V3590" s="145">
        <v>-8589023.1972125489</v>
      </c>
    </row>
    <row r="3591" spans="1:22" x14ac:dyDescent="0.35">
      <c r="A3591" s="70">
        <f t="shared" si="64"/>
        <v>3572</v>
      </c>
      <c r="B3591" s="145">
        <v>7342437.6228742748</v>
      </c>
      <c r="U3591" s="145">
        <v>3571</v>
      </c>
      <c r="V3591" s="145">
        <v>20230701.557327472</v>
      </c>
    </row>
    <row r="3592" spans="1:22" x14ac:dyDescent="0.35">
      <c r="A3592" s="70">
        <f t="shared" si="64"/>
        <v>3573</v>
      </c>
      <c r="B3592" s="145">
        <v>7342437.6228742748</v>
      </c>
      <c r="U3592" s="145">
        <v>3572</v>
      </c>
      <c r="V3592" s="145">
        <v>1743925.9745063782</v>
      </c>
    </row>
    <row r="3593" spans="1:22" x14ac:dyDescent="0.35">
      <c r="A3593" s="70">
        <f t="shared" si="64"/>
        <v>3574</v>
      </c>
      <c r="B3593" s="145">
        <v>7342437.6228742748</v>
      </c>
      <c r="U3593" s="145">
        <v>3573</v>
      </c>
      <c r="V3593" s="145">
        <v>-13890012.773894696</v>
      </c>
    </row>
    <row r="3594" spans="1:22" x14ac:dyDescent="0.35">
      <c r="A3594" s="70">
        <f t="shared" si="64"/>
        <v>3575</v>
      </c>
      <c r="B3594" s="145">
        <v>7342437.6228742748</v>
      </c>
      <c r="U3594" s="145">
        <v>3574</v>
      </c>
      <c r="V3594" s="145">
        <v>4377239.8026013896</v>
      </c>
    </row>
    <row r="3595" spans="1:22" x14ac:dyDescent="0.35">
      <c r="A3595" s="70">
        <f t="shared" si="64"/>
        <v>3576</v>
      </c>
      <c r="B3595" s="145">
        <v>7342437.6228742748</v>
      </c>
      <c r="U3595" s="145">
        <v>3575</v>
      </c>
      <c r="V3595" s="145">
        <v>-14559995.954065055</v>
      </c>
    </row>
    <row r="3596" spans="1:22" x14ac:dyDescent="0.35">
      <c r="A3596" s="70">
        <f t="shared" si="64"/>
        <v>3577</v>
      </c>
      <c r="B3596" s="145">
        <v>7342437.6228742748</v>
      </c>
      <c r="U3596" s="145">
        <v>3576</v>
      </c>
      <c r="V3596" s="145">
        <v>744150.57165068761</v>
      </c>
    </row>
    <row r="3597" spans="1:22" x14ac:dyDescent="0.35">
      <c r="A3597" s="70">
        <f t="shared" si="64"/>
        <v>3578</v>
      </c>
      <c r="B3597" s="145">
        <v>7342437.6228742748</v>
      </c>
      <c r="U3597" s="145">
        <v>3577</v>
      </c>
      <c r="V3597" s="145">
        <v>-861445.54500832781</v>
      </c>
    </row>
    <row r="3598" spans="1:22" x14ac:dyDescent="0.35">
      <c r="A3598" s="70">
        <f t="shared" si="64"/>
        <v>3579</v>
      </c>
      <c r="B3598" s="145">
        <v>7342437.6228742748</v>
      </c>
      <c r="U3598" s="145">
        <v>3578</v>
      </c>
      <c r="V3598" s="145">
        <v>-8933163.0203130618</v>
      </c>
    </row>
    <row r="3599" spans="1:22" x14ac:dyDescent="0.35">
      <c r="A3599" s="70">
        <f t="shared" si="64"/>
        <v>3580</v>
      </c>
      <c r="B3599" s="145">
        <v>7342437.6228742748</v>
      </c>
      <c r="U3599" s="145">
        <v>3579</v>
      </c>
      <c r="V3599" s="145">
        <v>-698592.59224111587</v>
      </c>
    </row>
    <row r="3600" spans="1:22" x14ac:dyDescent="0.35">
      <c r="A3600" s="70">
        <f t="shared" si="64"/>
        <v>3581</v>
      </c>
      <c r="B3600" s="145">
        <v>7342437.6228742748</v>
      </c>
      <c r="U3600" s="145">
        <v>3580</v>
      </c>
      <c r="V3600" s="145">
        <v>-12720725.64031212</v>
      </c>
    </row>
    <row r="3601" spans="1:22" x14ac:dyDescent="0.35">
      <c r="A3601" s="70">
        <f t="shared" si="64"/>
        <v>3582</v>
      </c>
      <c r="B3601" s="145">
        <v>7342437.6228742748</v>
      </c>
      <c r="U3601" s="145">
        <v>3581</v>
      </c>
      <c r="V3601" s="145">
        <v>-21301742.782980852</v>
      </c>
    </row>
    <row r="3602" spans="1:22" x14ac:dyDescent="0.35">
      <c r="A3602" s="70">
        <f t="shared" si="64"/>
        <v>3583</v>
      </c>
      <c r="B3602" s="145">
        <v>7342437.6228742748</v>
      </c>
      <c r="U3602" s="145">
        <v>3582</v>
      </c>
      <c r="V3602" s="145">
        <v>29435673.453855317</v>
      </c>
    </row>
    <row r="3603" spans="1:22" x14ac:dyDescent="0.35">
      <c r="A3603" s="70">
        <f t="shared" si="64"/>
        <v>3584</v>
      </c>
      <c r="B3603" s="145">
        <v>7342437.6228742748</v>
      </c>
      <c r="U3603" s="145">
        <v>3583</v>
      </c>
      <c r="V3603" s="145">
        <v>3608807.2310935482</v>
      </c>
    </row>
    <row r="3604" spans="1:22" x14ac:dyDescent="0.35">
      <c r="A3604" s="70">
        <f t="shared" si="64"/>
        <v>3585</v>
      </c>
      <c r="B3604" s="145">
        <v>7342437.6228742748</v>
      </c>
      <c r="U3604" s="145">
        <v>3584</v>
      </c>
      <c r="V3604" s="145">
        <v>-11667245.815909375</v>
      </c>
    </row>
    <row r="3605" spans="1:22" x14ac:dyDescent="0.35">
      <c r="A3605" s="70">
        <f t="shared" si="64"/>
        <v>3586</v>
      </c>
      <c r="B3605" s="145">
        <v>7342437.6228742748</v>
      </c>
      <c r="U3605" s="145">
        <v>3585</v>
      </c>
      <c r="V3605" s="145">
        <v>17529760.533031568</v>
      </c>
    </row>
    <row r="3606" spans="1:22" x14ac:dyDescent="0.35">
      <c r="A3606" s="70">
        <f t="shared" ref="A3606:A3669" si="65">A3605+1</f>
        <v>3587</v>
      </c>
      <c r="B3606" s="145">
        <v>7342437.6228742748</v>
      </c>
      <c r="U3606" s="145">
        <v>3586</v>
      </c>
      <c r="V3606" s="145">
        <v>-3505964.231940899</v>
      </c>
    </row>
    <row r="3607" spans="1:22" x14ac:dyDescent="0.35">
      <c r="A3607" s="70">
        <f t="shared" si="65"/>
        <v>3588</v>
      </c>
      <c r="B3607" s="145">
        <v>7342437.6228742748</v>
      </c>
      <c r="U3607" s="145">
        <v>3587</v>
      </c>
      <c r="V3607" s="145">
        <v>16868362.513437204</v>
      </c>
    </row>
    <row r="3608" spans="1:22" x14ac:dyDescent="0.35">
      <c r="A3608" s="70">
        <f t="shared" si="65"/>
        <v>3589</v>
      </c>
      <c r="B3608" s="145">
        <v>7342437.6228742748</v>
      </c>
      <c r="U3608" s="145">
        <v>3588</v>
      </c>
      <c r="V3608" s="145">
        <v>25421245.802887943</v>
      </c>
    </row>
    <row r="3609" spans="1:22" x14ac:dyDescent="0.35">
      <c r="A3609" s="70">
        <f t="shared" si="65"/>
        <v>3590</v>
      </c>
      <c r="B3609" s="145">
        <v>7342437.6228742748</v>
      </c>
      <c r="U3609" s="145">
        <v>3589</v>
      </c>
      <c r="V3609" s="145">
        <v>-184157.52260032669</v>
      </c>
    </row>
    <row r="3610" spans="1:22" x14ac:dyDescent="0.35">
      <c r="A3610" s="70">
        <f t="shared" si="65"/>
        <v>3591</v>
      </c>
      <c r="B3610" s="145">
        <v>7342437.6228742748</v>
      </c>
      <c r="U3610" s="145">
        <v>3590</v>
      </c>
      <c r="V3610" s="145">
        <v>4559691.0265319757</v>
      </c>
    </row>
    <row r="3611" spans="1:22" x14ac:dyDescent="0.35">
      <c r="A3611" s="70">
        <f t="shared" si="65"/>
        <v>3592</v>
      </c>
      <c r="B3611" s="145">
        <v>7342437.6228742748</v>
      </c>
      <c r="U3611" s="145">
        <v>3591</v>
      </c>
      <c r="V3611" s="145">
        <v>-19570951.133280948</v>
      </c>
    </row>
    <row r="3612" spans="1:22" x14ac:dyDescent="0.35">
      <c r="A3612" s="70">
        <f t="shared" si="65"/>
        <v>3593</v>
      </c>
      <c r="B3612" s="145">
        <v>7342437.6228742748</v>
      </c>
      <c r="U3612" s="145">
        <v>3592</v>
      </c>
      <c r="V3612" s="145">
        <v>2197385.9835120738</v>
      </c>
    </row>
    <row r="3613" spans="1:22" x14ac:dyDescent="0.35">
      <c r="A3613" s="70">
        <f t="shared" si="65"/>
        <v>3594</v>
      </c>
      <c r="B3613" s="145">
        <v>7342437.6228742748</v>
      </c>
      <c r="U3613" s="145">
        <v>3593</v>
      </c>
      <c r="V3613" s="145">
        <v>15846258.920459487</v>
      </c>
    </row>
    <row r="3614" spans="1:22" x14ac:dyDescent="0.35">
      <c r="A3614" s="70">
        <f t="shared" si="65"/>
        <v>3595</v>
      </c>
      <c r="B3614" s="145">
        <v>7342437.6228742748</v>
      </c>
      <c r="U3614" s="145">
        <v>3594</v>
      </c>
      <c r="V3614" s="145">
        <v>4902405.9456038922</v>
      </c>
    </row>
    <row r="3615" spans="1:22" x14ac:dyDescent="0.35">
      <c r="A3615" s="70">
        <f t="shared" si="65"/>
        <v>3596</v>
      </c>
      <c r="B3615" s="145">
        <v>7342437.6228742748</v>
      </c>
      <c r="U3615" s="145">
        <v>3595</v>
      </c>
      <c r="V3615" s="145">
        <v>7990028.8038616404</v>
      </c>
    </row>
    <row r="3616" spans="1:22" x14ac:dyDescent="0.35">
      <c r="A3616" s="70">
        <f t="shared" si="65"/>
        <v>3597</v>
      </c>
      <c r="B3616" s="145">
        <v>7342437.6228742748</v>
      </c>
      <c r="U3616" s="145">
        <v>3596</v>
      </c>
      <c r="V3616" s="145">
        <v>-10886182.740836015</v>
      </c>
    </row>
    <row r="3617" spans="1:22" x14ac:dyDescent="0.35">
      <c r="A3617" s="70">
        <f t="shared" si="65"/>
        <v>3598</v>
      </c>
      <c r="B3617" s="145">
        <v>7342437.6228742748</v>
      </c>
      <c r="U3617" s="145">
        <v>3597</v>
      </c>
      <c r="V3617" s="145">
        <v>-28543035.743085053</v>
      </c>
    </row>
    <row r="3618" spans="1:22" x14ac:dyDescent="0.35">
      <c r="A3618" s="70">
        <f t="shared" si="65"/>
        <v>3599</v>
      </c>
      <c r="B3618" s="145">
        <v>7342437.6228742748</v>
      </c>
      <c r="U3618" s="145">
        <v>3598</v>
      </c>
      <c r="V3618" s="145">
        <v>-16863143.787329435</v>
      </c>
    </row>
    <row r="3619" spans="1:22" x14ac:dyDescent="0.35">
      <c r="A3619" s="70">
        <f t="shared" si="65"/>
        <v>3600</v>
      </c>
      <c r="B3619" s="145">
        <v>7342437.6228742748</v>
      </c>
      <c r="U3619" s="145">
        <v>3599</v>
      </c>
      <c r="V3619" s="145">
        <v>25439299.34826646</v>
      </c>
    </row>
    <row r="3620" spans="1:22" x14ac:dyDescent="0.35">
      <c r="A3620" s="70">
        <f t="shared" si="65"/>
        <v>3601</v>
      </c>
      <c r="B3620" s="145">
        <v>7342437.6228742748</v>
      </c>
      <c r="U3620" s="145">
        <v>3600</v>
      </c>
      <c r="V3620" s="145">
        <v>20145458.583233327</v>
      </c>
    </row>
    <row r="3621" spans="1:22" x14ac:dyDescent="0.35">
      <c r="A3621" s="70">
        <f t="shared" si="65"/>
        <v>3602</v>
      </c>
      <c r="B3621" s="145">
        <v>7342437.6228742748</v>
      </c>
      <c r="U3621" s="145">
        <v>3601</v>
      </c>
      <c r="V3621" s="145">
        <v>7021356.2612358741</v>
      </c>
    </row>
    <row r="3622" spans="1:22" x14ac:dyDescent="0.35">
      <c r="A3622" s="70">
        <f t="shared" si="65"/>
        <v>3603</v>
      </c>
      <c r="B3622" s="145">
        <v>7342437.6228742748</v>
      </c>
      <c r="U3622" s="145">
        <v>3602</v>
      </c>
      <c r="V3622" s="145">
        <v>-2046195.6679600999</v>
      </c>
    </row>
    <row r="3623" spans="1:22" x14ac:dyDescent="0.35">
      <c r="A3623" s="70">
        <f t="shared" si="65"/>
        <v>3604</v>
      </c>
      <c r="B3623" s="145">
        <v>7342437.6228742748</v>
      </c>
      <c r="U3623" s="145">
        <v>3603</v>
      </c>
      <c r="V3623" s="145">
        <v>-20740291.237039384</v>
      </c>
    </row>
    <row r="3624" spans="1:22" x14ac:dyDescent="0.35">
      <c r="A3624" s="70">
        <f t="shared" si="65"/>
        <v>3605</v>
      </c>
      <c r="B3624" s="145">
        <v>7342437.6228742748</v>
      </c>
      <c r="U3624" s="145">
        <v>3604</v>
      </c>
      <c r="V3624" s="145">
        <v>5252976.0233785249</v>
      </c>
    </row>
    <row r="3625" spans="1:22" x14ac:dyDescent="0.35">
      <c r="A3625" s="70">
        <f t="shared" si="65"/>
        <v>3606</v>
      </c>
      <c r="B3625" s="145">
        <v>7342437.6228742748</v>
      </c>
      <c r="U3625" s="145">
        <v>3605</v>
      </c>
      <c r="V3625" s="145">
        <v>11427633.307485707</v>
      </c>
    </row>
    <row r="3626" spans="1:22" x14ac:dyDescent="0.35">
      <c r="A3626" s="70">
        <f t="shared" si="65"/>
        <v>3607</v>
      </c>
      <c r="B3626" s="145">
        <v>7342437.6228742748</v>
      </c>
      <c r="U3626" s="145">
        <v>3606</v>
      </c>
      <c r="V3626" s="145">
        <v>-15546061.816007461</v>
      </c>
    </row>
    <row r="3627" spans="1:22" x14ac:dyDescent="0.35">
      <c r="A3627" s="70">
        <f t="shared" si="65"/>
        <v>3608</v>
      </c>
      <c r="B3627" s="145">
        <v>7342437.6228742748</v>
      </c>
      <c r="U3627" s="145">
        <v>3607</v>
      </c>
      <c r="V3627" s="145">
        <v>2710099.4997004829</v>
      </c>
    </row>
    <row r="3628" spans="1:22" x14ac:dyDescent="0.35">
      <c r="A3628" s="70">
        <f t="shared" si="65"/>
        <v>3609</v>
      </c>
      <c r="B3628" s="145">
        <v>7342437.6228742748</v>
      </c>
      <c r="U3628" s="145">
        <v>3608</v>
      </c>
      <c r="V3628" s="145">
        <v>-9318801.000487648</v>
      </c>
    </row>
    <row r="3629" spans="1:22" x14ac:dyDescent="0.35">
      <c r="A3629" s="70">
        <f t="shared" si="65"/>
        <v>3610</v>
      </c>
      <c r="B3629" s="145">
        <v>7342437.6228742748</v>
      </c>
      <c r="U3629" s="145">
        <v>3609</v>
      </c>
      <c r="V3629" s="145">
        <v>-17164975.741670098</v>
      </c>
    </row>
    <row r="3630" spans="1:22" x14ac:dyDescent="0.35">
      <c r="A3630" s="70">
        <f t="shared" si="65"/>
        <v>3611</v>
      </c>
      <c r="B3630" s="145">
        <v>7342437.6228742748</v>
      </c>
      <c r="U3630" s="145">
        <v>3610</v>
      </c>
      <c r="V3630" s="145">
        <v>46418474.57396552</v>
      </c>
    </row>
    <row r="3631" spans="1:22" x14ac:dyDescent="0.35">
      <c r="A3631" s="70">
        <f t="shared" si="65"/>
        <v>3612</v>
      </c>
      <c r="B3631" s="145">
        <v>7342437.6228742748</v>
      </c>
      <c r="U3631" s="145">
        <v>3611</v>
      </c>
      <c r="V3631" s="145">
        <v>-979724.40908707678</v>
      </c>
    </row>
    <row r="3632" spans="1:22" x14ac:dyDescent="0.35">
      <c r="A3632" s="70">
        <f t="shared" si="65"/>
        <v>3613</v>
      </c>
      <c r="B3632" s="145">
        <v>7342437.6228742748</v>
      </c>
      <c r="U3632" s="145">
        <v>3612</v>
      </c>
      <c r="V3632" s="145">
        <v>9215985.5538042486</v>
      </c>
    </row>
    <row r="3633" spans="1:22" x14ac:dyDescent="0.35">
      <c r="A3633" s="70">
        <f t="shared" si="65"/>
        <v>3614</v>
      </c>
      <c r="B3633" s="145">
        <v>7342437.6228742748</v>
      </c>
      <c r="U3633" s="145">
        <v>3613</v>
      </c>
      <c r="V3633" s="145">
        <v>-24209536.536757093</v>
      </c>
    </row>
    <row r="3634" spans="1:22" x14ac:dyDescent="0.35">
      <c r="A3634" s="70">
        <f t="shared" si="65"/>
        <v>3615</v>
      </c>
      <c r="B3634" s="145">
        <v>7342437.6228742748</v>
      </c>
      <c r="U3634" s="145">
        <v>3614</v>
      </c>
      <c r="V3634" s="145">
        <v>-8643885.6501789223</v>
      </c>
    </row>
    <row r="3635" spans="1:22" x14ac:dyDescent="0.35">
      <c r="A3635" s="70">
        <f t="shared" si="65"/>
        <v>3616</v>
      </c>
      <c r="B3635" s="145">
        <v>7342437.6228742748</v>
      </c>
      <c r="U3635" s="145">
        <v>3615</v>
      </c>
      <c r="V3635" s="145">
        <v>-5446274.6338621266</v>
      </c>
    </row>
    <row r="3636" spans="1:22" x14ac:dyDescent="0.35">
      <c r="A3636" s="70">
        <f t="shared" si="65"/>
        <v>3617</v>
      </c>
      <c r="B3636" s="145">
        <v>7342437.6228742748</v>
      </c>
      <c r="U3636" s="145">
        <v>3616</v>
      </c>
      <c r="V3636" s="145">
        <v>18090855.72664924</v>
      </c>
    </row>
    <row r="3637" spans="1:22" x14ac:dyDescent="0.35">
      <c r="A3637" s="70">
        <f t="shared" si="65"/>
        <v>3618</v>
      </c>
      <c r="B3637" s="145">
        <v>7342437.6228742748</v>
      </c>
      <c r="U3637" s="145">
        <v>3617</v>
      </c>
      <c r="V3637" s="145">
        <v>11459694.411509927</v>
      </c>
    </row>
    <row r="3638" spans="1:22" x14ac:dyDescent="0.35">
      <c r="A3638" s="70">
        <f t="shared" si="65"/>
        <v>3619</v>
      </c>
      <c r="B3638" s="145">
        <v>7342437.6228742748</v>
      </c>
      <c r="U3638" s="145">
        <v>3618</v>
      </c>
      <c r="V3638" s="145">
        <v>3547341.1718751341</v>
      </c>
    </row>
    <row r="3639" spans="1:22" x14ac:dyDescent="0.35">
      <c r="A3639" s="70">
        <f t="shared" si="65"/>
        <v>3620</v>
      </c>
      <c r="B3639" s="145">
        <v>7342437.6228742748</v>
      </c>
      <c r="U3639" s="145">
        <v>3619</v>
      </c>
      <c r="V3639" s="145">
        <v>-3186558.1109121256</v>
      </c>
    </row>
    <row r="3640" spans="1:22" x14ac:dyDescent="0.35">
      <c r="A3640" s="70">
        <f t="shared" si="65"/>
        <v>3621</v>
      </c>
      <c r="B3640" s="145">
        <v>7342437.6228742748</v>
      </c>
      <c r="U3640" s="145">
        <v>3620</v>
      </c>
      <c r="V3640" s="145">
        <v>21488912.9794387</v>
      </c>
    </row>
    <row r="3641" spans="1:22" x14ac:dyDescent="0.35">
      <c r="A3641" s="70">
        <f t="shared" si="65"/>
        <v>3622</v>
      </c>
      <c r="B3641" s="145">
        <v>7342437.6228742748</v>
      </c>
      <c r="U3641" s="145">
        <v>3621</v>
      </c>
      <c r="V3641" s="145">
        <v>-3051410.7749266028</v>
      </c>
    </row>
    <row r="3642" spans="1:22" x14ac:dyDescent="0.35">
      <c r="A3642" s="70">
        <f t="shared" si="65"/>
        <v>3623</v>
      </c>
      <c r="B3642" s="145">
        <v>7342437.6228742748</v>
      </c>
      <c r="U3642" s="145">
        <v>3622</v>
      </c>
      <c r="V3642" s="145">
        <v>1858674.1060076244</v>
      </c>
    </row>
    <row r="3643" spans="1:22" x14ac:dyDescent="0.35">
      <c r="A3643" s="70">
        <f t="shared" si="65"/>
        <v>3624</v>
      </c>
      <c r="B3643" s="145">
        <v>7342437.6228742748</v>
      </c>
      <c r="U3643" s="145">
        <v>3623</v>
      </c>
      <c r="V3643" s="145">
        <v>12545315.973199673</v>
      </c>
    </row>
    <row r="3644" spans="1:22" x14ac:dyDescent="0.35">
      <c r="A3644" s="70">
        <f t="shared" si="65"/>
        <v>3625</v>
      </c>
      <c r="B3644" s="145">
        <v>7342437.6228742748</v>
      </c>
      <c r="U3644" s="145">
        <v>3624</v>
      </c>
      <c r="V3644" s="145">
        <v>12315342.952372078</v>
      </c>
    </row>
    <row r="3645" spans="1:22" x14ac:dyDescent="0.35">
      <c r="A3645" s="70">
        <f t="shared" si="65"/>
        <v>3626</v>
      </c>
      <c r="B3645" s="145">
        <v>7342437.6228742748</v>
      </c>
      <c r="U3645" s="145">
        <v>3625</v>
      </c>
      <c r="V3645" s="145">
        <v>-6839316.4690945204</v>
      </c>
    </row>
    <row r="3646" spans="1:22" x14ac:dyDescent="0.35">
      <c r="A3646" s="70">
        <f t="shared" si="65"/>
        <v>3627</v>
      </c>
      <c r="B3646" s="145">
        <v>7342437.6228742748</v>
      </c>
      <c r="U3646" s="145">
        <v>3626</v>
      </c>
      <c r="V3646" s="145">
        <v>22517180.602976728</v>
      </c>
    </row>
    <row r="3647" spans="1:22" x14ac:dyDescent="0.35">
      <c r="A3647" s="70">
        <f t="shared" si="65"/>
        <v>3628</v>
      </c>
      <c r="B3647" s="145">
        <v>7342437.6228742748</v>
      </c>
      <c r="U3647" s="145">
        <v>3627</v>
      </c>
      <c r="V3647" s="145">
        <v>-14150255.819745701</v>
      </c>
    </row>
    <row r="3648" spans="1:22" x14ac:dyDescent="0.35">
      <c r="A3648" s="70">
        <f t="shared" si="65"/>
        <v>3629</v>
      </c>
      <c r="B3648" s="145">
        <v>7342437.6228742748</v>
      </c>
      <c r="U3648" s="145">
        <v>3628</v>
      </c>
      <c r="V3648" s="145">
        <v>-16702550.940200031</v>
      </c>
    </row>
    <row r="3649" spans="1:22" x14ac:dyDescent="0.35">
      <c r="A3649" s="70">
        <f t="shared" si="65"/>
        <v>3630</v>
      </c>
      <c r="B3649" s="145">
        <v>7342437.6228742748</v>
      </c>
      <c r="U3649" s="145">
        <v>3629</v>
      </c>
      <c r="V3649" s="145">
        <v>-4885382.7918138243</v>
      </c>
    </row>
    <row r="3650" spans="1:22" x14ac:dyDescent="0.35">
      <c r="A3650" s="70">
        <f t="shared" si="65"/>
        <v>3631</v>
      </c>
      <c r="B3650" s="145">
        <v>7342437.6228742748</v>
      </c>
      <c r="U3650" s="145">
        <v>3630</v>
      </c>
      <c r="V3650" s="145">
        <v>11442398.958611589</v>
      </c>
    </row>
    <row r="3651" spans="1:22" x14ac:dyDescent="0.35">
      <c r="A3651" s="70">
        <f t="shared" si="65"/>
        <v>3632</v>
      </c>
      <c r="B3651" s="145">
        <v>7342437.6228742748</v>
      </c>
      <c r="U3651" s="145">
        <v>3631</v>
      </c>
      <c r="V3651" s="145">
        <v>21835178.762289874</v>
      </c>
    </row>
    <row r="3652" spans="1:22" x14ac:dyDescent="0.35">
      <c r="A3652" s="70">
        <f t="shared" si="65"/>
        <v>3633</v>
      </c>
      <c r="B3652" s="145">
        <v>7342437.6228742748</v>
      </c>
      <c r="U3652" s="145">
        <v>3632</v>
      </c>
      <c r="V3652" s="145">
        <v>-13271671.03849316</v>
      </c>
    </row>
    <row r="3653" spans="1:22" x14ac:dyDescent="0.35">
      <c r="A3653" s="70">
        <f t="shared" si="65"/>
        <v>3634</v>
      </c>
      <c r="B3653" s="145">
        <v>7342437.6228742748</v>
      </c>
      <c r="U3653" s="145">
        <v>3633</v>
      </c>
      <c r="V3653" s="145">
        <v>-18806114.500903867</v>
      </c>
    </row>
    <row r="3654" spans="1:22" x14ac:dyDescent="0.35">
      <c r="A3654" s="70">
        <f t="shared" si="65"/>
        <v>3635</v>
      </c>
      <c r="B3654" s="145">
        <v>7342437.6228742748</v>
      </c>
      <c r="U3654" s="145">
        <v>3634</v>
      </c>
      <c r="V3654" s="145">
        <v>32553999.649237469</v>
      </c>
    </row>
    <row r="3655" spans="1:22" x14ac:dyDescent="0.35">
      <c r="A3655" s="70">
        <f t="shared" si="65"/>
        <v>3636</v>
      </c>
      <c r="B3655" s="145">
        <v>7342437.6228742748</v>
      </c>
      <c r="U3655" s="145">
        <v>3635</v>
      </c>
      <c r="V3655" s="145">
        <v>17358140.77742178</v>
      </c>
    </row>
    <row r="3656" spans="1:22" x14ac:dyDescent="0.35">
      <c r="A3656" s="70">
        <f t="shared" si="65"/>
        <v>3637</v>
      </c>
      <c r="B3656" s="145">
        <v>7342437.6228742748</v>
      </c>
      <c r="U3656" s="145">
        <v>3636</v>
      </c>
      <c r="V3656" s="145">
        <v>-14844804.805871513</v>
      </c>
    </row>
    <row r="3657" spans="1:22" x14ac:dyDescent="0.35">
      <c r="A3657" s="70">
        <f t="shared" si="65"/>
        <v>3638</v>
      </c>
      <c r="B3657" s="145">
        <v>7342437.6228742748</v>
      </c>
      <c r="U3657" s="145">
        <v>3637</v>
      </c>
      <c r="V3657" s="145">
        <v>13610636.442618903</v>
      </c>
    </row>
    <row r="3658" spans="1:22" x14ac:dyDescent="0.35">
      <c r="A3658" s="70">
        <f t="shared" si="65"/>
        <v>3639</v>
      </c>
      <c r="B3658" s="145">
        <v>7342437.6228742748</v>
      </c>
      <c r="U3658" s="145">
        <v>3638</v>
      </c>
      <c r="V3658" s="145">
        <v>-18352384.989951793</v>
      </c>
    </row>
    <row r="3659" spans="1:22" x14ac:dyDescent="0.35">
      <c r="A3659" s="70">
        <f t="shared" si="65"/>
        <v>3640</v>
      </c>
      <c r="B3659" s="145">
        <v>7342437.6228742748</v>
      </c>
      <c r="U3659" s="145">
        <v>3639</v>
      </c>
      <c r="V3659" s="145">
        <v>3910791.0121505335</v>
      </c>
    </row>
    <row r="3660" spans="1:22" x14ac:dyDescent="0.35">
      <c r="A3660" s="70">
        <f t="shared" si="65"/>
        <v>3641</v>
      </c>
      <c r="B3660" s="145">
        <v>7342437.6228742748</v>
      </c>
      <c r="U3660" s="145">
        <v>3640</v>
      </c>
      <c r="V3660" s="145">
        <v>3935855.5727767497</v>
      </c>
    </row>
    <row r="3661" spans="1:22" x14ac:dyDescent="0.35">
      <c r="A3661" s="70">
        <f t="shared" si="65"/>
        <v>3642</v>
      </c>
      <c r="B3661" s="145">
        <v>7342437.6228742748</v>
      </c>
      <c r="U3661" s="145">
        <v>3641</v>
      </c>
      <c r="V3661" s="145">
        <v>3167388.0504830331</v>
      </c>
    </row>
    <row r="3662" spans="1:22" x14ac:dyDescent="0.35">
      <c r="A3662" s="70">
        <f t="shared" si="65"/>
        <v>3643</v>
      </c>
      <c r="B3662" s="145">
        <v>7342437.6228742748</v>
      </c>
      <c r="U3662" s="145">
        <v>3642</v>
      </c>
      <c r="V3662" s="145">
        <v>15104804.633501336</v>
      </c>
    </row>
    <row r="3663" spans="1:22" x14ac:dyDescent="0.35">
      <c r="A3663" s="70">
        <f t="shared" si="65"/>
        <v>3644</v>
      </c>
      <c r="B3663" s="145">
        <v>7342437.6228742748</v>
      </c>
      <c r="U3663" s="145">
        <v>3643</v>
      </c>
      <c r="V3663" s="145">
        <v>-24494272.876989685</v>
      </c>
    </row>
    <row r="3664" spans="1:22" x14ac:dyDescent="0.35">
      <c r="A3664" s="70">
        <f t="shared" si="65"/>
        <v>3645</v>
      </c>
      <c r="B3664" s="145">
        <v>7342437.6228742748</v>
      </c>
      <c r="U3664" s="145">
        <v>3644</v>
      </c>
      <c r="V3664" s="145">
        <v>-29996886.41137797</v>
      </c>
    </row>
    <row r="3665" spans="1:22" x14ac:dyDescent="0.35">
      <c r="A3665" s="70">
        <f t="shared" si="65"/>
        <v>3646</v>
      </c>
      <c r="B3665" s="145">
        <v>7342437.6228742748</v>
      </c>
      <c r="U3665" s="145">
        <v>3645</v>
      </c>
      <c r="V3665" s="145">
        <v>-10068724.708464123</v>
      </c>
    </row>
    <row r="3666" spans="1:22" x14ac:dyDescent="0.35">
      <c r="A3666" s="70">
        <f t="shared" si="65"/>
        <v>3647</v>
      </c>
      <c r="B3666" s="145">
        <v>7342437.6228742748</v>
      </c>
      <c r="U3666" s="145">
        <v>3646</v>
      </c>
      <c r="V3666" s="145">
        <v>-4876663.6995701231</v>
      </c>
    </row>
    <row r="3667" spans="1:22" x14ac:dyDescent="0.35">
      <c r="A3667" s="70">
        <f t="shared" si="65"/>
        <v>3648</v>
      </c>
      <c r="B3667" s="145">
        <v>7342437.6228742748</v>
      </c>
      <c r="U3667" s="145">
        <v>3647</v>
      </c>
      <c r="V3667" s="145">
        <v>-23794409.069418315</v>
      </c>
    </row>
    <row r="3668" spans="1:22" x14ac:dyDescent="0.35">
      <c r="A3668" s="70">
        <f t="shared" si="65"/>
        <v>3649</v>
      </c>
      <c r="B3668" s="145">
        <v>7342437.6228742748</v>
      </c>
      <c r="U3668" s="145">
        <v>3648</v>
      </c>
      <c r="V3668" s="145">
        <v>-8290985.8851886801</v>
      </c>
    </row>
    <row r="3669" spans="1:22" x14ac:dyDescent="0.35">
      <c r="A3669" s="70">
        <f t="shared" si="65"/>
        <v>3650</v>
      </c>
      <c r="B3669" s="145">
        <v>7342437.6228742748</v>
      </c>
      <c r="U3669" s="145">
        <v>3649</v>
      </c>
      <c r="V3669" s="145">
        <v>-24663927.864165135</v>
      </c>
    </row>
    <row r="3670" spans="1:22" x14ac:dyDescent="0.35">
      <c r="A3670" s="70">
        <f t="shared" ref="A3670:A3733" si="66">A3669+1</f>
        <v>3651</v>
      </c>
      <c r="B3670" s="145">
        <v>7342437.6228742748</v>
      </c>
      <c r="U3670" s="145">
        <v>3650</v>
      </c>
      <c r="V3670" s="145">
        <v>22556830.019067228</v>
      </c>
    </row>
    <row r="3671" spans="1:22" x14ac:dyDescent="0.35">
      <c r="A3671" s="70">
        <f t="shared" si="66"/>
        <v>3652</v>
      </c>
      <c r="B3671" s="145">
        <v>7342437.6228742748</v>
      </c>
      <c r="U3671" s="145">
        <v>3651</v>
      </c>
      <c r="V3671" s="145">
        <v>8205934.6290960386</v>
      </c>
    </row>
    <row r="3672" spans="1:22" x14ac:dyDescent="0.35">
      <c r="A3672" s="70">
        <f t="shared" si="66"/>
        <v>3653</v>
      </c>
      <c r="B3672" s="145">
        <v>7342437.6228742748</v>
      </c>
      <c r="U3672" s="145">
        <v>3652</v>
      </c>
      <c r="V3672" s="145">
        <v>-17909079.132610749</v>
      </c>
    </row>
    <row r="3673" spans="1:22" x14ac:dyDescent="0.35">
      <c r="A3673" s="70">
        <f t="shared" si="66"/>
        <v>3654</v>
      </c>
      <c r="B3673" s="145">
        <v>7342437.6228742748</v>
      </c>
      <c r="U3673" s="145">
        <v>3653</v>
      </c>
      <c r="V3673" s="145">
        <v>517498.87777892873</v>
      </c>
    </row>
    <row r="3674" spans="1:22" x14ac:dyDescent="0.35">
      <c r="A3674" s="70">
        <f t="shared" si="66"/>
        <v>3655</v>
      </c>
      <c r="B3674" s="145">
        <v>7342437.6228742748</v>
      </c>
      <c r="U3674" s="145">
        <v>3654</v>
      </c>
      <c r="V3674" s="145">
        <v>7287407.7713460177</v>
      </c>
    </row>
    <row r="3675" spans="1:22" x14ac:dyDescent="0.35">
      <c r="A3675" s="70">
        <f t="shared" si="66"/>
        <v>3656</v>
      </c>
      <c r="B3675" s="145">
        <v>7342437.6228742748</v>
      </c>
      <c r="U3675" s="145">
        <v>3655</v>
      </c>
      <c r="V3675" s="145">
        <v>9436504.2445487753</v>
      </c>
    </row>
    <row r="3676" spans="1:22" x14ac:dyDescent="0.35">
      <c r="A3676" s="70">
        <f t="shared" si="66"/>
        <v>3657</v>
      </c>
      <c r="B3676" s="145">
        <v>7342437.6228742748</v>
      </c>
      <c r="U3676" s="145">
        <v>3656</v>
      </c>
      <c r="V3676" s="145">
        <v>-21727637.949503232</v>
      </c>
    </row>
    <row r="3677" spans="1:22" x14ac:dyDescent="0.35">
      <c r="A3677" s="70">
        <f t="shared" si="66"/>
        <v>3658</v>
      </c>
      <c r="B3677" s="145">
        <v>7342437.6228742748</v>
      </c>
      <c r="U3677" s="145">
        <v>3657</v>
      </c>
      <c r="V3677" s="145">
        <v>55051803.549718365</v>
      </c>
    </row>
    <row r="3678" spans="1:22" x14ac:dyDescent="0.35">
      <c r="A3678" s="70">
        <f t="shared" si="66"/>
        <v>3659</v>
      </c>
      <c r="B3678" s="145">
        <v>7342437.6228742748</v>
      </c>
      <c r="U3678" s="145">
        <v>3658</v>
      </c>
      <c r="V3678" s="145">
        <v>22196776.650008727</v>
      </c>
    </row>
    <row r="3679" spans="1:22" x14ac:dyDescent="0.35">
      <c r="A3679" s="70">
        <f t="shared" si="66"/>
        <v>3660</v>
      </c>
      <c r="B3679" s="145">
        <v>7342437.6228742748</v>
      </c>
      <c r="U3679" s="145">
        <v>3659</v>
      </c>
      <c r="V3679" s="145">
        <v>-12148744.323518587</v>
      </c>
    </row>
    <row r="3680" spans="1:22" x14ac:dyDescent="0.35">
      <c r="A3680" s="70">
        <f t="shared" si="66"/>
        <v>3661</v>
      </c>
      <c r="B3680" s="145">
        <v>7342437.6228742748</v>
      </c>
      <c r="U3680" s="145">
        <v>3660</v>
      </c>
      <c r="V3680" s="145">
        <v>731637.27257429436</v>
      </c>
    </row>
    <row r="3681" spans="1:22" x14ac:dyDescent="0.35">
      <c r="A3681" s="70">
        <f t="shared" si="66"/>
        <v>3662</v>
      </c>
      <c r="B3681" s="145">
        <v>7342437.6228742748</v>
      </c>
      <c r="U3681" s="145">
        <v>3661</v>
      </c>
      <c r="V3681" s="145">
        <v>-21506301.684443548</v>
      </c>
    </row>
    <row r="3682" spans="1:22" x14ac:dyDescent="0.35">
      <c r="A3682" s="70">
        <f t="shared" si="66"/>
        <v>3663</v>
      </c>
      <c r="B3682" s="145">
        <v>7342437.6228742748</v>
      </c>
      <c r="U3682" s="145">
        <v>3662</v>
      </c>
      <c r="V3682" s="145">
        <v>-24978728.580954466</v>
      </c>
    </row>
    <row r="3683" spans="1:22" x14ac:dyDescent="0.35">
      <c r="A3683" s="70">
        <f t="shared" si="66"/>
        <v>3664</v>
      </c>
      <c r="B3683" s="145">
        <v>7342437.6228742748</v>
      </c>
      <c r="U3683" s="145">
        <v>3663</v>
      </c>
      <c r="V3683" s="145">
        <v>6770478.343565546</v>
      </c>
    </row>
    <row r="3684" spans="1:22" x14ac:dyDescent="0.35">
      <c r="A3684" s="70">
        <f t="shared" si="66"/>
        <v>3665</v>
      </c>
      <c r="B3684" s="145">
        <v>7342437.6228742748</v>
      </c>
      <c r="U3684" s="145">
        <v>3664</v>
      </c>
      <c r="V3684" s="145">
        <v>7780885.7544346303</v>
      </c>
    </row>
    <row r="3685" spans="1:22" x14ac:dyDescent="0.35">
      <c r="A3685" s="70">
        <f t="shared" si="66"/>
        <v>3666</v>
      </c>
      <c r="B3685" s="145">
        <v>7342437.6228742748</v>
      </c>
      <c r="U3685" s="145">
        <v>3665</v>
      </c>
      <c r="V3685" s="145">
        <v>6669185.349971652</v>
      </c>
    </row>
    <row r="3686" spans="1:22" x14ac:dyDescent="0.35">
      <c r="A3686" s="70">
        <f t="shared" si="66"/>
        <v>3667</v>
      </c>
      <c r="B3686" s="145">
        <v>7342437.6228742748</v>
      </c>
      <c r="U3686" s="145">
        <v>3666</v>
      </c>
      <c r="V3686" s="145">
        <v>21583579.571088083</v>
      </c>
    </row>
    <row r="3687" spans="1:22" x14ac:dyDescent="0.35">
      <c r="A3687" s="70">
        <f t="shared" si="66"/>
        <v>3668</v>
      </c>
      <c r="B3687" s="145">
        <v>7342437.6228742748</v>
      </c>
      <c r="U3687" s="145">
        <v>3667</v>
      </c>
      <c r="V3687" s="145">
        <v>-24939465.047228485</v>
      </c>
    </row>
    <row r="3688" spans="1:22" x14ac:dyDescent="0.35">
      <c r="A3688" s="70">
        <f t="shared" si="66"/>
        <v>3669</v>
      </c>
      <c r="B3688" s="145">
        <v>7342437.6228742748</v>
      </c>
      <c r="U3688" s="145">
        <v>3668</v>
      </c>
      <c r="V3688" s="145">
        <v>-21397159.159937948</v>
      </c>
    </row>
    <row r="3689" spans="1:22" x14ac:dyDescent="0.35">
      <c r="A3689" s="70">
        <f t="shared" si="66"/>
        <v>3670</v>
      </c>
      <c r="B3689" s="145">
        <v>7342437.6228742748</v>
      </c>
      <c r="U3689" s="145">
        <v>3669</v>
      </c>
      <c r="V3689" s="145">
        <v>27936520.022860412</v>
      </c>
    </row>
    <row r="3690" spans="1:22" x14ac:dyDescent="0.35">
      <c r="A3690" s="70">
        <f t="shared" si="66"/>
        <v>3671</v>
      </c>
      <c r="B3690" s="145">
        <v>7342437.6228742748</v>
      </c>
      <c r="U3690" s="145">
        <v>3670</v>
      </c>
      <c r="V3690" s="145">
        <v>-8879104.2712513637</v>
      </c>
    </row>
    <row r="3691" spans="1:22" x14ac:dyDescent="0.35">
      <c r="A3691" s="70">
        <f t="shared" si="66"/>
        <v>3672</v>
      </c>
      <c r="B3691" s="145">
        <v>7342437.6228742748</v>
      </c>
      <c r="U3691" s="145">
        <v>3671</v>
      </c>
      <c r="V3691" s="145">
        <v>31159564.64417883</v>
      </c>
    </row>
    <row r="3692" spans="1:22" x14ac:dyDescent="0.35">
      <c r="A3692" s="70">
        <f t="shared" si="66"/>
        <v>3673</v>
      </c>
      <c r="B3692" s="145">
        <v>7342437.6228742748</v>
      </c>
      <c r="U3692" s="145">
        <v>3672</v>
      </c>
      <c r="V3692" s="145">
        <v>-19124670.932142787</v>
      </c>
    </row>
    <row r="3693" spans="1:22" x14ac:dyDescent="0.35">
      <c r="A3693" s="70">
        <f t="shared" si="66"/>
        <v>3674</v>
      </c>
      <c r="B3693" s="145">
        <v>7342437.6228742748</v>
      </c>
      <c r="U3693" s="145">
        <v>3673</v>
      </c>
      <c r="V3693" s="145">
        <v>-19714245.549963843</v>
      </c>
    </row>
    <row r="3694" spans="1:22" x14ac:dyDescent="0.35">
      <c r="A3694" s="70">
        <f t="shared" si="66"/>
        <v>3675</v>
      </c>
      <c r="B3694" s="145">
        <v>7342437.6228742748</v>
      </c>
      <c r="U3694" s="145">
        <v>3674</v>
      </c>
      <c r="V3694" s="145">
        <v>39409026.056137815</v>
      </c>
    </row>
    <row r="3695" spans="1:22" x14ac:dyDescent="0.35">
      <c r="A3695" s="70">
        <f t="shared" si="66"/>
        <v>3676</v>
      </c>
      <c r="B3695" s="145">
        <v>7342437.6228742748</v>
      </c>
      <c r="U3695" s="145">
        <v>3675</v>
      </c>
      <c r="V3695" s="145">
        <v>33624616.661622226</v>
      </c>
    </row>
    <row r="3696" spans="1:22" x14ac:dyDescent="0.35">
      <c r="A3696" s="70">
        <f t="shared" si="66"/>
        <v>3677</v>
      </c>
      <c r="B3696" s="145">
        <v>7342437.6228742748</v>
      </c>
      <c r="U3696" s="145">
        <v>3676</v>
      </c>
      <c r="V3696" s="145">
        <v>29966557.983741272</v>
      </c>
    </row>
    <row r="3697" spans="1:22" x14ac:dyDescent="0.35">
      <c r="A3697" s="70">
        <f t="shared" si="66"/>
        <v>3678</v>
      </c>
      <c r="B3697" s="145">
        <v>7342437.6228742748</v>
      </c>
      <c r="U3697" s="145">
        <v>3677</v>
      </c>
      <c r="V3697" s="145">
        <v>18805064.854453728</v>
      </c>
    </row>
    <row r="3698" spans="1:22" x14ac:dyDescent="0.35">
      <c r="A3698" s="70">
        <f t="shared" si="66"/>
        <v>3679</v>
      </c>
      <c r="B3698" s="145">
        <v>7342437.6228742748</v>
      </c>
      <c r="U3698" s="145">
        <v>3678</v>
      </c>
      <c r="V3698" s="145">
        <v>-5008503.7445495836</v>
      </c>
    </row>
    <row r="3699" spans="1:22" x14ac:dyDescent="0.35">
      <c r="A3699" s="70">
        <f t="shared" si="66"/>
        <v>3680</v>
      </c>
      <c r="B3699" s="145">
        <v>7342437.6228742748</v>
      </c>
      <c r="U3699" s="145">
        <v>3679</v>
      </c>
      <c r="V3699" s="145">
        <v>2774061.4587953947</v>
      </c>
    </row>
    <row r="3700" spans="1:22" x14ac:dyDescent="0.35">
      <c r="A3700" s="70">
        <f t="shared" si="66"/>
        <v>3681</v>
      </c>
      <c r="B3700" s="145">
        <v>7342437.6228742748</v>
      </c>
      <c r="U3700" s="145">
        <v>3680</v>
      </c>
      <c r="V3700" s="145">
        <v>-324526.55087275803</v>
      </c>
    </row>
    <row r="3701" spans="1:22" x14ac:dyDescent="0.35">
      <c r="A3701" s="70">
        <f t="shared" si="66"/>
        <v>3682</v>
      </c>
      <c r="B3701" s="145">
        <v>7342437.6228742748</v>
      </c>
      <c r="U3701" s="145">
        <v>3681</v>
      </c>
      <c r="V3701" s="145">
        <v>-9268219.2086543031</v>
      </c>
    </row>
    <row r="3702" spans="1:22" x14ac:dyDescent="0.35">
      <c r="A3702" s="70">
        <f t="shared" si="66"/>
        <v>3683</v>
      </c>
      <c r="B3702" s="145">
        <v>7342437.6228742748</v>
      </c>
      <c r="U3702" s="145">
        <v>3682</v>
      </c>
      <c r="V3702" s="145">
        <v>18236709.931530278</v>
      </c>
    </row>
    <row r="3703" spans="1:22" x14ac:dyDescent="0.35">
      <c r="A3703" s="70">
        <f t="shared" si="66"/>
        <v>3684</v>
      </c>
      <c r="B3703" s="145">
        <v>7342437.6228742748</v>
      </c>
      <c r="U3703" s="145">
        <v>3683</v>
      </c>
      <c r="V3703" s="145">
        <v>-13931225.084347131</v>
      </c>
    </row>
    <row r="3704" spans="1:22" x14ac:dyDescent="0.35">
      <c r="A3704" s="70">
        <f t="shared" si="66"/>
        <v>3685</v>
      </c>
      <c r="B3704" s="145">
        <v>7342437.6228742748</v>
      </c>
      <c r="U3704" s="145">
        <v>3684</v>
      </c>
      <c r="V3704" s="145">
        <v>-2051836.828002397</v>
      </c>
    </row>
    <row r="3705" spans="1:22" x14ac:dyDescent="0.35">
      <c r="A3705" s="70">
        <f t="shared" si="66"/>
        <v>3686</v>
      </c>
      <c r="B3705" s="145">
        <v>7342437.6228742748</v>
      </c>
      <c r="U3705" s="145">
        <v>3685</v>
      </c>
      <c r="V3705" s="145">
        <v>-9004141.5178605579</v>
      </c>
    </row>
    <row r="3706" spans="1:22" x14ac:dyDescent="0.35">
      <c r="A3706" s="70">
        <f t="shared" si="66"/>
        <v>3687</v>
      </c>
      <c r="B3706" s="145">
        <v>7342437.6228742748</v>
      </c>
      <c r="U3706" s="145">
        <v>3686</v>
      </c>
      <c r="V3706" s="145">
        <v>-5472115.4252539165</v>
      </c>
    </row>
    <row r="3707" spans="1:22" x14ac:dyDescent="0.35">
      <c r="A3707" s="70">
        <f t="shared" si="66"/>
        <v>3688</v>
      </c>
      <c r="B3707" s="145">
        <v>7342437.6228742748</v>
      </c>
      <c r="U3707" s="145">
        <v>3687</v>
      </c>
      <c r="V3707" s="145">
        <v>5604737.0248464979</v>
      </c>
    </row>
    <row r="3708" spans="1:22" x14ac:dyDescent="0.35">
      <c r="A3708" s="70">
        <f t="shared" si="66"/>
        <v>3689</v>
      </c>
      <c r="B3708" s="145">
        <v>7342437.6228742748</v>
      </c>
      <c r="U3708" s="145">
        <v>3688</v>
      </c>
      <c r="V3708" s="145">
        <v>16785312.266640846</v>
      </c>
    </row>
    <row r="3709" spans="1:22" x14ac:dyDescent="0.35">
      <c r="A3709" s="70">
        <f t="shared" si="66"/>
        <v>3690</v>
      </c>
      <c r="B3709" s="145">
        <v>7342437.6228742748</v>
      </c>
      <c r="U3709" s="145">
        <v>3689</v>
      </c>
      <c r="V3709" s="145">
        <v>-14859082.004981192</v>
      </c>
    </row>
    <row r="3710" spans="1:22" x14ac:dyDescent="0.35">
      <c r="A3710" s="70">
        <f t="shared" si="66"/>
        <v>3691</v>
      </c>
      <c r="B3710" s="145">
        <v>7342437.6228742748</v>
      </c>
      <c r="U3710" s="145">
        <v>3690</v>
      </c>
      <c r="V3710" s="145">
        <v>-7473918.0039684623</v>
      </c>
    </row>
    <row r="3711" spans="1:22" x14ac:dyDescent="0.35">
      <c r="A3711" s="70">
        <f t="shared" si="66"/>
        <v>3692</v>
      </c>
      <c r="B3711" s="145">
        <v>7342437.6228742748</v>
      </c>
      <c r="U3711" s="145">
        <v>3691</v>
      </c>
      <c r="V3711" s="145">
        <v>-11716948.835092817</v>
      </c>
    </row>
    <row r="3712" spans="1:22" x14ac:dyDescent="0.35">
      <c r="A3712" s="70">
        <f t="shared" si="66"/>
        <v>3693</v>
      </c>
      <c r="B3712" s="145">
        <v>7342437.6228742748</v>
      </c>
      <c r="U3712" s="145">
        <v>3692</v>
      </c>
      <c r="V3712" s="145">
        <v>-2666702.0683099404</v>
      </c>
    </row>
    <row r="3713" spans="1:22" x14ac:dyDescent="0.35">
      <c r="A3713" s="70">
        <f t="shared" si="66"/>
        <v>3694</v>
      </c>
      <c r="B3713" s="145">
        <v>7342437.6228742748</v>
      </c>
      <c r="U3713" s="145">
        <v>3693</v>
      </c>
      <c r="V3713" s="145">
        <v>21250113.685679156</v>
      </c>
    </row>
    <row r="3714" spans="1:22" x14ac:dyDescent="0.35">
      <c r="A3714" s="70">
        <f t="shared" si="66"/>
        <v>3695</v>
      </c>
      <c r="B3714" s="145">
        <v>7342437.6228742748</v>
      </c>
      <c r="U3714" s="145">
        <v>3694</v>
      </c>
      <c r="V3714" s="145">
        <v>-1413837.4960506931</v>
      </c>
    </row>
    <row r="3715" spans="1:22" x14ac:dyDescent="0.35">
      <c r="A3715" s="70">
        <f t="shared" si="66"/>
        <v>3696</v>
      </c>
      <c r="B3715" s="145">
        <v>7342437.6228742748</v>
      </c>
      <c r="U3715" s="145">
        <v>3695</v>
      </c>
      <c r="V3715" s="145">
        <v>21751783.716802791</v>
      </c>
    </row>
    <row r="3716" spans="1:22" x14ac:dyDescent="0.35">
      <c r="A3716" s="70">
        <f t="shared" si="66"/>
        <v>3697</v>
      </c>
      <c r="B3716" s="145">
        <v>7342437.6228742748</v>
      </c>
      <c r="U3716" s="145">
        <v>3696</v>
      </c>
      <c r="V3716" s="145">
        <v>25763781.997071691</v>
      </c>
    </row>
    <row r="3717" spans="1:22" x14ac:dyDescent="0.35">
      <c r="A3717" s="70">
        <f t="shared" si="66"/>
        <v>3698</v>
      </c>
      <c r="B3717" s="145">
        <v>7342437.6228742748</v>
      </c>
      <c r="U3717" s="145">
        <v>3697</v>
      </c>
      <c r="V3717" s="145">
        <v>1666508.5168252215</v>
      </c>
    </row>
    <row r="3718" spans="1:22" x14ac:dyDescent="0.35">
      <c r="A3718" s="70">
        <f t="shared" si="66"/>
        <v>3699</v>
      </c>
      <c r="B3718" s="145">
        <v>7342437.6228742748</v>
      </c>
      <c r="U3718" s="145">
        <v>3698</v>
      </c>
      <c r="V3718" s="145">
        <v>-24712077.497745171</v>
      </c>
    </row>
    <row r="3719" spans="1:22" x14ac:dyDescent="0.35">
      <c r="A3719" s="70">
        <f t="shared" si="66"/>
        <v>3700</v>
      </c>
      <c r="B3719" s="145">
        <v>7342437.6228742748</v>
      </c>
      <c r="U3719" s="145">
        <v>3699</v>
      </c>
      <c r="V3719" s="145">
        <v>-2960082.6362656597</v>
      </c>
    </row>
    <row r="3720" spans="1:22" x14ac:dyDescent="0.35">
      <c r="A3720" s="70">
        <f t="shared" si="66"/>
        <v>3701</v>
      </c>
      <c r="B3720" s="145">
        <v>7342437.6228742748</v>
      </c>
      <c r="U3720" s="145">
        <v>3700</v>
      </c>
      <c r="V3720" s="145">
        <v>-14569115.547316387</v>
      </c>
    </row>
    <row r="3721" spans="1:22" x14ac:dyDescent="0.35">
      <c r="A3721" s="70">
        <f t="shared" si="66"/>
        <v>3702</v>
      </c>
      <c r="B3721" s="145">
        <v>7342437.6228742748</v>
      </c>
      <c r="U3721" s="145">
        <v>3701</v>
      </c>
      <c r="V3721" s="145">
        <v>-17289054.894045938</v>
      </c>
    </row>
    <row r="3722" spans="1:22" x14ac:dyDescent="0.35">
      <c r="A3722" s="70">
        <f t="shared" si="66"/>
        <v>3703</v>
      </c>
      <c r="B3722" s="145">
        <v>7342437.6228742748</v>
      </c>
      <c r="U3722" s="145">
        <v>3702</v>
      </c>
      <c r="V3722" s="145">
        <v>-14170052.094067326</v>
      </c>
    </row>
    <row r="3723" spans="1:22" x14ac:dyDescent="0.35">
      <c r="A3723" s="70">
        <f t="shared" si="66"/>
        <v>3704</v>
      </c>
      <c r="B3723" s="145">
        <v>7342437.6228742748</v>
      </c>
      <c r="U3723" s="145">
        <v>3703</v>
      </c>
      <c r="V3723" s="145">
        <v>9748402.9480463043</v>
      </c>
    </row>
    <row r="3724" spans="1:22" x14ac:dyDescent="0.35">
      <c r="A3724" s="70">
        <f t="shared" si="66"/>
        <v>3705</v>
      </c>
      <c r="B3724" s="145">
        <v>7342437.6228742748</v>
      </c>
      <c r="U3724" s="145">
        <v>3704</v>
      </c>
      <c r="V3724" s="145">
        <v>14961286.347096939</v>
      </c>
    </row>
    <row r="3725" spans="1:22" x14ac:dyDescent="0.35">
      <c r="A3725" s="70">
        <f t="shared" si="66"/>
        <v>3706</v>
      </c>
      <c r="B3725" s="145">
        <v>7342437.6228742748</v>
      </c>
      <c r="U3725" s="145">
        <v>3705</v>
      </c>
      <c r="V3725" s="145">
        <v>-2964818.2149084862</v>
      </c>
    </row>
    <row r="3726" spans="1:22" x14ac:dyDescent="0.35">
      <c r="A3726" s="70">
        <f t="shared" si="66"/>
        <v>3707</v>
      </c>
      <c r="B3726" s="145">
        <v>7342437.6228742748</v>
      </c>
      <c r="U3726" s="145">
        <v>3706</v>
      </c>
      <c r="V3726" s="145">
        <v>-920531.66220711172</v>
      </c>
    </row>
    <row r="3727" spans="1:22" x14ac:dyDescent="0.35">
      <c r="A3727" s="70">
        <f t="shared" si="66"/>
        <v>3708</v>
      </c>
      <c r="B3727" s="145">
        <v>7342437.6228742748</v>
      </c>
      <c r="U3727" s="145">
        <v>3707</v>
      </c>
      <c r="V3727" s="145">
        <v>-7530288.0386516228</v>
      </c>
    </row>
    <row r="3728" spans="1:22" x14ac:dyDescent="0.35">
      <c r="A3728" s="70">
        <f t="shared" si="66"/>
        <v>3709</v>
      </c>
      <c r="B3728" s="145">
        <v>7342437.6228742748</v>
      </c>
      <c r="U3728" s="145">
        <v>3708</v>
      </c>
      <c r="V3728" s="145">
        <v>-26515960.657194607</v>
      </c>
    </row>
    <row r="3729" spans="1:22" x14ac:dyDescent="0.35">
      <c r="A3729" s="70">
        <f t="shared" si="66"/>
        <v>3710</v>
      </c>
      <c r="B3729" s="145">
        <v>7342437.6228742748</v>
      </c>
      <c r="U3729" s="145">
        <v>3709</v>
      </c>
      <c r="V3729" s="145">
        <v>1075719.8610912003</v>
      </c>
    </row>
    <row r="3730" spans="1:22" x14ac:dyDescent="0.35">
      <c r="A3730" s="70">
        <f t="shared" si="66"/>
        <v>3711</v>
      </c>
      <c r="B3730" s="145">
        <v>7342437.6228742748</v>
      </c>
      <c r="U3730" s="145">
        <v>3710</v>
      </c>
      <c r="V3730" s="145">
        <v>10934345.470498648</v>
      </c>
    </row>
    <row r="3731" spans="1:22" x14ac:dyDescent="0.35">
      <c r="A3731" s="70">
        <f t="shared" si="66"/>
        <v>3712</v>
      </c>
      <c r="B3731" s="145">
        <v>7342437.6228742748</v>
      </c>
      <c r="U3731" s="145">
        <v>3711</v>
      </c>
      <c r="V3731" s="145">
        <v>-8380926.5521017425</v>
      </c>
    </row>
    <row r="3732" spans="1:22" x14ac:dyDescent="0.35">
      <c r="A3732" s="70">
        <f t="shared" si="66"/>
        <v>3713</v>
      </c>
      <c r="B3732" s="145">
        <v>7342437.6228742748</v>
      </c>
      <c r="U3732" s="145">
        <v>3712</v>
      </c>
      <c r="V3732" s="145">
        <v>-961997.76612003148</v>
      </c>
    </row>
    <row r="3733" spans="1:22" x14ac:dyDescent="0.35">
      <c r="A3733" s="70">
        <f t="shared" si="66"/>
        <v>3714</v>
      </c>
      <c r="B3733" s="145">
        <v>7342437.6228742748</v>
      </c>
      <c r="U3733" s="145">
        <v>3713</v>
      </c>
      <c r="V3733" s="145">
        <v>-29385926.234246768</v>
      </c>
    </row>
    <row r="3734" spans="1:22" x14ac:dyDescent="0.35">
      <c r="A3734" s="70">
        <f t="shared" ref="A3734:A3797" si="67">A3733+1</f>
        <v>3715</v>
      </c>
      <c r="B3734" s="145">
        <v>7342437.6228742748</v>
      </c>
      <c r="U3734" s="145">
        <v>3714</v>
      </c>
      <c r="V3734" s="145">
        <v>-33323688.716291673</v>
      </c>
    </row>
    <row r="3735" spans="1:22" x14ac:dyDescent="0.35">
      <c r="A3735" s="70">
        <f t="shared" si="67"/>
        <v>3716</v>
      </c>
      <c r="B3735" s="145">
        <v>7342437.6228742748</v>
      </c>
      <c r="U3735" s="145">
        <v>3715</v>
      </c>
      <c r="V3735" s="145">
        <v>-2093109.7960054167</v>
      </c>
    </row>
    <row r="3736" spans="1:22" x14ac:dyDescent="0.35">
      <c r="A3736" s="70">
        <f t="shared" si="67"/>
        <v>3717</v>
      </c>
      <c r="B3736" s="145">
        <v>7342437.6228742748</v>
      </c>
      <c r="U3736" s="145">
        <v>3716</v>
      </c>
      <c r="V3736" s="145">
        <v>-7309117.1749068536</v>
      </c>
    </row>
    <row r="3737" spans="1:22" x14ac:dyDescent="0.35">
      <c r="A3737" s="70">
        <f t="shared" si="67"/>
        <v>3718</v>
      </c>
      <c r="B3737" s="145">
        <v>7342437.6228742748</v>
      </c>
      <c r="U3737" s="145">
        <v>3717</v>
      </c>
      <c r="V3737" s="145">
        <v>-9329960.8898616489</v>
      </c>
    </row>
    <row r="3738" spans="1:22" x14ac:dyDescent="0.35">
      <c r="A3738" s="70">
        <f t="shared" si="67"/>
        <v>3719</v>
      </c>
      <c r="B3738" s="145">
        <v>7342437.6228742748</v>
      </c>
      <c r="U3738" s="145">
        <v>3718</v>
      </c>
      <c r="V3738" s="145">
        <v>17458816.085290942</v>
      </c>
    </row>
    <row r="3739" spans="1:22" x14ac:dyDescent="0.35">
      <c r="A3739" s="70">
        <f t="shared" si="67"/>
        <v>3720</v>
      </c>
      <c r="B3739" s="145">
        <v>7342437.6228742748</v>
      </c>
      <c r="U3739" s="145">
        <v>3719</v>
      </c>
      <c r="V3739" s="145">
        <v>6775747.769050695</v>
      </c>
    </row>
    <row r="3740" spans="1:22" x14ac:dyDescent="0.35">
      <c r="A3740" s="70">
        <f t="shared" si="67"/>
        <v>3721</v>
      </c>
      <c r="B3740" s="145">
        <v>7342437.6228742748</v>
      </c>
      <c r="U3740" s="145">
        <v>3720</v>
      </c>
      <c r="V3740" s="145">
        <v>-15153697.093665177</v>
      </c>
    </row>
    <row r="3741" spans="1:22" x14ac:dyDescent="0.35">
      <c r="A3741" s="70">
        <f t="shared" si="67"/>
        <v>3722</v>
      </c>
      <c r="B3741" s="145">
        <v>7342437.6228742748</v>
      </c>
      <c r="U3741" s="145">
        <v>3721</v>
      </c>
      <c r="V3741" s="145">
        <v>-22764940.55537609</v>
      </c>
    </row>
    <row r="3742" spans="1:22" x14ac:dyDescent="0.35">
      <c r="A3742" s="70">
        <f t="shared" si="67"/>
        <v>3723</v>
      </c>
      <c r="B3742" s="145">
        <v>7342437.6228742748</v>
      </c>
      <c r="U3742" s="145">
        <v>3722</v>
      </c>
      <c r="V3742" s="145">
        <v>-9249890.4135681465</v>
      </c>
    </row>
    <row r="3743" spans="1:22" x14ac:dyDescent="0.35">
      <c r="A3743" s="70">
        <f t="shared" si="67"/>
        <v>3724</v>
      </c>
      <c r="B3743" s="145">
        <v>7342437.6228742748</v>
      </c>
      <c r="U3743" s="145">
        <v>3723</v>
      </c>
      <c r="V3743" s="145">
        <v>-9520082.2600489594</v>
      </c>
    </row>
    <row r="3744" spans="1:22" x14ac:dyDescent="0.35">
      <c r="A3744" s="70">
        <f t="shared" si="67"/>
        <v>3725</v>
      </c>
      <c r="B3744" s="145">
        <v>7342437.6228742748</v>
      </c>
      <c r="U3744" s="145">
        <v>3724</v>
      </c>
      <c r="V3744" s="145">
        <v>-4662615.0648985151</v>
      </c>
    </row>
    <row r="3745" spans="1:22" x14ac:dyDescent="0.35">
      <c r="A3745" s="70">
        <f t="shared" si="67"/>
        <v>3726</v>
      </c>
      <c r="B3745" s="145">
        <v>7342437.6228742748</v>
      </c>
      <c r="U3745" s="145">
        <v>3725</v>
      </c>
      <c r="V3745" s="145">
        <v>2258737.7822956853</v>
      </c>
    </row>
    <row r="3746" spans="1:22" x14ac:dyDescent="0.35">
      <c r="A3746" s="70">
        <f t="shared" si="67"/>
        <v>3727</v>
      </c>
      <c r="B3746" s="145">
        <v>7342437.6228742748</v>
      </c>
      <c r="U3746" s="145">
        <v>3726</v>
      </c>
      <c r="V3746" s="145">
        <v>10453394.924984757</v>
      </c>
    </row>
    <row r="3747" spans="1:22" x14ac:dyDescent="0.35">
      <c r="A3747" s="70">
        <f t="shared" si="67"/>
        <v>3728</v>
      </c>
      <c r="B3747" s="145">
        <v>7342437.6228742748</v>
      </c>
      <c r="U3747" s="145">
        <v>3727</v>
      </c>
      <c r="V3747" s="145">
        <v>-22915724.227396414</v>
      </c>
    </row>
    <row r="3748" spans="1:22" x14ac:dyDescent="0.35">
      <c r="A3748" s="70">
        <f t="shared" si="67"/>
        <v>3729</v>
      </c>
      <c r="B3748" s="145">
        <v>7342437.6228742748</v>
      </c>
      <c r="U3748" s="145">
        <v>3728</v>
      </c>
      <c r="V3748" s="145">
        <v>-21866995.206321262</v>
      </c>
    </row>
    <row r="3749" spans="1:22" x14ac:dyDescent="0.35">
      <c r="A3749" s="70">
        <f t="shared" si="67"/>
        <v>3730</v>
      </c>
      <c r="B3749" s="145">
        <v>7342437.6228742748</v>
      </c>
      <c r="U3749" s="145">
        <v>3729</v>
      </c>
      <c r="V3749" s="145">
        <v>-9760842.0755483173</v>
      </c>
    </row>
    <row r="3750" spans="1:22" x14ac:dyDescent="0.35">
      <c r="A3750" s="70">
        <f t="shared" si="67"/>
        <v>3731</v>
      </c>
      <c r="B3750" s="145">
        <v>7342437.6228742748</v>
      </c>
      <c r="U3750" s="145">
        <v>3730</v>
      </c>
      <c r="V3750" s="145">
        <v>4499094.5713889562</v>
      </c>
    </row>
    <row r="3751" spans="1:22" x14ac:dyDescent="0.35">
      <c r="A3751" s="70">
        <f t="shared" si="67"/>
        <v>3732</v>
      </c>
      <c r="B3751" s="145">
        <v>7342437.6228742748</v>
      </c>
      <c r="U3751" s="145">
        <v>3731</v>
      </c>
      <c r="V3751" s="145">
        <v>2374189.9786544368</v>
      </c>
    </row>
    <row r="3752" spans="1:22" x14ac:dyDescent="0.35">
      <c r="A3752" s="70">
        <f t="shared" si="67"/>
        <v>3733</v>
      </c>
      <c r="B3752" s="145">
        <v>7342437.6228742748</v>
      </c>
      <c r="U3752" s="145">
        <v>3732</v>
      </c>
      <c r="V3752" s="145">
        <v>-12842507.386777896</v>
      </c>
    </row>
    <row r="3753" spans="1:22" x14ac:dyDescent="0.35">
      <c r="A3753" s="70">
        <f t="shared" si="67"/>
        <v>3734</v>
      </c>
      <c r="B3753" s="145">
        <v>7342437.6228742748</v>
      </c>
      <c r="U3753" s="145">
        <v>3733</v>
      </c>
      <c r="V3753" s="145">
        <v>11398496.774811104</v>
      </c>
    </row>
    <row r="3754" spans="1:22" x14ac:dyDescent="0.35">
      <c r="A3754" s="70">
        <f t="shared" si="67"/>
        <v>3735</v>
      </c>
      <c r="B3754" s="145">
        <v>7342437.6228742748</v>
      </c>
      <c r="U3754" s="145">
        <v>3734</v>
      </c>
      <c r="V3754" s="145">
        <v>-25635593.943447161</v>
      </c>
    </row>
    <row r="3755" spans="1:22" x14ac:dyDescent="0.35">
      <c r="A3755" s="70">
        <f t="shared" si="67"/>
        <v>3736</v>
      </c>
      <c r="B3755" s="145">
        <v>7342437.6228742748</v>
      </c>
      <c r="U3755" s="145">
        <v>3735</v>
      </c>
      <c r="V3755" s="145">
        <v>48535.093263220042</v>
      </c>
    </row>
    <row r="3756" spans="1:22" x14ac:dyDescent="0.35">
      <c r="A3756" s="70">
        <f t="shared" si="67"/>
        <v>3737</v>
      </c>
      <c r="B3756" s="145">
        <v>7342437.6228742748</v>
      </c>
      <c r="U3756" s="145">
        <v>3736</v>
      </c>
      <c r="V3756" s="145">
        <v>-1258603.8152161464</v>
      </c>
    </row>
    <row r="3757" spans="1:22" x14ac:dyDescent="0.35">
      <c r="A3757" s="70">
        <f t="shared" si="67"/>
        <v>3738</v>
      </c>
      <c r="B3757" s="145">
        <v>7342437.6228742748</v>
      </c>
      <c r="U3757" s="145">
        <v>3737</v>
      </c>
      <c r="V3757" s="145">
        <v>5689420.0295737535</v>
      </c>
    </row>
    <row r="3758" spans="1:22" x14ac:dyDescent="0.35">
      <c r="A3758" s="70">
        <f t="shared" si="67"/>
        <v>3739</v>
      </c>
      <c r="B3758" s="145">
        <v>7342437.6228742748</v>
      </c>
      <c r="U3758" s="145">
        <v>3738</v>
      </c>
      <c r="V3758" s="145">
        <v>-4905363.3358446807</v>
      </c>
    </row>
    <row r="3759" spans="1:22" x14ac:dyDescent="0.35">
      <c r="A3759" s="70">
        <f t="shared" si="67"/>
        <v>3740</v>
      </c>
      <c r="B3759" s="145">
        <v>7342437.6228742748</v>
      </c>
      <c r="U3759" s="145">
        <v>3739</v>
      </c>
      <c r="V3759" s="145">
        <v>-10289367.344897948</v>
      </c>
    </row>
    <row r="3760" spans="1:22" x14ac:dyDescent="0.35">
      <c r="A3760" s="70">
        <f t="shared" si="67"/>
        <v>3741</v>
      </c>
      <c r="B3760" s="145">
        <v>7342437.6228742748</v>
      </c>
      <c r="U3760" s="145">
        <v>3740</v>
      </c>
      <c r="V3760" s="145">
        <v>12427447.439922053</v>
      </c>
    </row>
    <row r="3761" spans="1:22" x14ac:dyDescent="0.35">
      <c r="A3761" s="70">
        <f t="shared" si="67"/>
        <v>3742</v>
      </c>
      <c r="B3761" s="145">
        <v>7342437.6228742748</v>
      </c>
      <c r="U3761" s="145">
        <v>3741</v>
      </c>
      <c r="V3761" s="145">
        <v>-16744206.447255626</v>
      </c>
    </row>
    <row r="3762" spans="1:22" x14ac:dyDescent="0.35">
      <c r="A3762" s="70">
        <f t="shared" si="67"/>
        <v>3743</v>
      </c>
      <c r="B3762" s="145">
        <v>7342437.6228742748</v>
      </c>
      <c r="U3762" s="145">
        <v>3742</v>
      </c>
      <c r="V3762" s="145">
        <v>-14183895.723342959</v>
      </c>
    </row>
    <row r="3763" spans="1:22" x14ac:dyDescent="0.35">
      <c r="A3763" s="70">
        <f t="shared" si="67"/>
        <v>3744</v>
      </c>
      <c r="B3763" s="145">
        <v>7342437.6228742748</v>
      </c>
      <c r="U3763" s="145">
        <v>3743</v>
      </c>
      <c r="V3763" s="145">
        <v>17158012.899890099</v>
      </c>
    </row>
    <row r="3764" spans="1:22" x14ac:dyDescent="0.35">
      <c r="A3764" s="70">
        <f t="shared" si="67"/>
        <v>3745</v>
      </c>
      <c r="B3764" s="145">
        <v>7342437.6228742748</v>
      </c>
      <c r="U3764" s="145">
        <v>3744</v>
      </c>
      <c r="V3764" s="145">
        <v>-1871121.903542418</v>
      </c>
    </row>
    <row r="3765" spans="1:22" x14ac:dyDescent="0.35">
      <c r="A3765" s="70">
        <f t="shared" si="67"/>
        <v>3746</v>
      </c>
      <c r="B3765" s="145">
        <v>7342437.6228742748</v>
      </c>
      <c r="U3765" s="145">
        <v>3745</v>
      </c>
      <c r="V3765" s="145">
        <v>-4804116.7031573616</v>
      </c>
    </row>
    <row r="3766" spans="1:22" x14ac:dyDescent="0.35">
      <c r="A3766" s="70">
        <f t="shared" si="67"/>
        <v>3747</v>
      </c>
      <c r="B3766" s="145">
        <v>7342437.6228742748</v>
      </c>
      <c r="U3766" s="145">
        <v>3746</v>
      </c>
      <c r="V3766" s="145">
        <v>-33160054.088507935</v>
      </c>
    </row>
    <row r="3767" spans="1:22" x14ac:dyDescent="0.35">
      <c r="A3767" s="70">
        <f t="shared" si="67"/>
        <v>3748</v>
      </c>
      <c r="B3767" s="145">
        <v>7342437.6228742748</v>
      </c>
      <c r="U3767" s="145">
        <v>3747</v>
      </c>
      <c r="V3767" s="145">
        <v>15282892.497380596</v>
      </c>
    </row>
    <row r="3768" spans="1:22" x14ac:dyDescent="0.35">
      <c r="A3768" s="70">
        <f t="shared" si="67"/>
        <v>3749</v>
      </c>
      <c r="B3768" s="145">
        <v>7342437.6228742748</v>
      </c>
      <c r="U3768" s="145">
        <v>3748</v>
      </c>
      <c r="V3768" s="145">
        <v>-13254682.493240692</v>
      </c>
    </row>
    <row r="3769" spans="1:22" x14ac:dyDescent="0.35">
      <c r="A3769" s="70">
        <f t="shared" si="67"/>
        <v>3750</v>
      </c>
      <c r="B3769" s="145">
        <v>7342437.6228742748</v>
      </c>
      <c r="U3769" s="145">
        <v>3749</v>
      </c>
      <c r="V3769" s="145">
        <v>-19205260.774766583</v>
      </c>
    </row>
    <row r="3770" spans="1:22" x14ac:dyDescent="0.35">
      <c r="A3770" s="70">
        <f t="shared" si="67"/>
        <v>3751</v>
      </c>
      <c r="B3770" s="145">
        <v>7342437.6228742748</v>
      </c>
      <c r="U3770" s="145">
        <v>3750</v>
      </c>
      <c r="V3770" s="145">
        <v>8830679.0312336348</v>
      </c>
    </row>
    <row r="3771" spans="1:22" x14ac:dyDescent="0.35">
      <c r="A3771" s="70">
        <f t="shared" si="67"/>
        <v>3752</v>
      </c>
      <c r="B3771" s="145">
        <v>7342437.6228742748</v>
      </c>
      <c r="U3771" s="145">
        <v>3751</v>
      </c>
      <c r="V3771" s="145">
        <v>-7242054.0634645652</v>
      </c>
    </row>
    <row r="3772" spans="1:22" x14ac:dyDescent="0.35">
      <c r="A3772" s="70">
        <f t="shared" si="67"/>
        <v>3753</v>
      </c>
      <c r="B3772" s="145">
        <v>7342437.6228742748</v>
      </c>
      <c r="U3772" s="145">
        <v>3752</v>
      </c>
      <c r="V3772" s="145">
        <v>1497354.2328977138</v>
      </c>
    </row>
    <row r="3773" spans="1:22" x14ac:dyDescent="0.35">
      <c r="A3773" s="70">
        <f t="shared" si="67"/>
        <v>3754</v>
      </c>
      <c r="B3773" s="145">
        <v>7342437.6228742748</v>
      </c>
      <c r="U3773" s="145">
        <v>3753</v>
      </c>
      <c r="V3773" s="145">
        <v>-4685558.1897526272</v>
      </c>
    </row>
    <row r="3774" spans="1:22" x14ac:dyDescent="0.35">
      <c r="A3774" s="70">
        <f t="shared" si="67"/>
        <v>3755</v>
      </c>
      <c r="B3774" s="145">
        <v>7342437.6228742748</v>
      </c>
      <c r="U3774" s="145">
        <v>3754</v>
      </c>
      <c r="V3774" s="145">
        <v>-9197538.1848660503</v>
      </c>
    </row>
    <row r="3775" spans="1:22" x14ac:dyDescent="0.35">
      <c r="A3775" s="70">
        <f t="shared" si="67"/>
        <v>3756</v>
      </c>
      <c r="B3775" s="145">
        <v>7342437.6228742748</v>
      </c>
      <c r="U3775" s="145">
        <v>3755</v>
      </c>
      <c r="V3775" s="145">
        <v>-3299465.9327261969</v>
      </c>
    </row>
    <row r="3776" spans="1:22" x14ac:dyDescent="0.35">
      <c r="A3776" s="70">
        <f t="shared" si="67"/>
        <v>3757</v>
      </c>
      <c r="B3776" s="145">
        <v>7342437.6228742748</v>
      </c>
      <c r="U3776" s="145">
        <v>3756</v>
      </c>
      <c r="V3776" s="145">
        <v>42500555.331352592</v>
      </c>
    </row>
    <row r="3777" spans="1:22" x14ac:dyDescent="0.35">
      <c r="A3777" s="70">
        <f t="shared" si="67"/>
        <v>3758</v>
      </c>
      <c r="B3777" s="145">
        <v>7342437.6228742748</v>
      </c>
      <c r="U3777" s="145">
        <v>3757</v>
      </c>
      <c r="V3777" s="145">
        <v>869660.51288459077</v>
      </c>
    </row>
    <row r="3778" spans="1:22" x14ac:dyDescent="0.35">
      <c r="A3778" s="70">
        <f t="shared" si="67"/>
        <v>3759</v>
      </c>
      <c r="B3778" s="145">
        <v>7342437.6228742748</v>
      </c>
      <c r="U3778" s="145">
        <v>3758</v>
      </c>
      <c r="V3778" s="145">
        <v>23204817.479865089</v>
      </c>
    </row>
    <row r="3779" spans="1:22" x14ac:dyDescent="0.35">
      <c r="A3779" s="70">
        <f t="shared" si="67"/>
        <v>3760</v>
      </c>
      <c r="B3779" s="145">
        <v>7342437.6228742748</v>
      </c>
      <c r="U3779" s="145">
        <v>3759</v>
      </c>
      <c r="V3779" s="145">
        <v>5888326.7026099749</v>
      </c>
    </row>
    <row r="3780" spans="1:22" x14ac:dyDescent="0.35">
      <c r="A3780" s="70">
        <f t="shared" si="67"/>
        <v>3761</v>
      </c>
      <c r="B3780" s="145">
        <v>7342437.6228742748</v>
      </c>
      <c r="U3780" s="145">
        <v>3760</v>
      </c>
      <c r="V3780" s="145">
        <v>-14704386.750080127</v>
      </c>
    </row>
    <row r="3781" spans="1:22" x14ac:dyDescent="0.35">
      <c r="A3781" s="70">
        <f t="shared" si="67"/>
        <v>3762</v>
      </c>
      <c r="B3781" s="145">
        <v>7342437.6228742748</v>
      </c>
      <c r="U3781" s="145">
        <v>3761</v>
      </c>
      <c r="V3781" s="145">
        <v>-6048543.4070140719</v>
      </c>
    </row>
    <row r="3782" spans="1:22" x14ac:dyDescent="0.35">
      <c r="A3782" s="70">
        <f t="shared" si="67"/>
        <v>3763</v>
      </c>
      <c r="B3782" s="145">
        <v>7342437.6228742748</v>
      </c>
      <c r="U3782" s="145">
        <v>3762</v>
      </c>
      <c r="V3782" s="145">
        <v>-5486043.9605025239</v>
      </c>
    </row>
    <row r="3783" spans="1:22" x14ac:dyDescent="0.35">
      <c r="A3783" s="70">
        <f t="shared" si="67"/>
        <v>3764</v>
      </c>
      <c r="B3783" s="145">
        <v>7342437.6228742748</v>
      </c>
      <c r="U3783" s="145">
        <v>3763</v>
      </c>
      <c r="V3783" s="145">
        <v>-34961834.597765766</v>
      </c>
    </row>
    <row r="3784" spans="1:22" x14ac:dyDescent="0.35">
      <c r="A3784" s="70">
        <f t="shared" si="67"/>
        <v>3765</v>
      </c>
      <c r="B3784" s="145">
        <v>7342437.6228742748</v>
      </c>
      <c r="U3784" s="145">
        <v>3764</v>
      </c>
      <c r="V3784" s="145">
        <v>5369502.5460044332</v>
      </c>
    </row>
    <row r="3785" spans="1:22" x14ac:dyDescent="0.35">
      <c r="A3785" s="70">
        <f t="shared" si="67"/>
        <v>3766</v>
      </c>
      <c r="B3785" s="145">
        <v>7342437.6228742748</v>
      </c>
      <c r="U3785" s="145">
        <v>3765</v>
      </c>
      <c r="V3785" s="145">
        <v>-136814.22812661901</v>
      </c>
    </row>
    <row r="3786" spans="1:22" x14ac:dyDescent="0.35">
      <c r="A3786" s="70">
        <f t="shared" si="67"/>
        <v>3767</v>
      </c>
      <c r="B3786" s="145">
        <v>7342437.6228742748</v>
      </c>
      <c r="U3786" s="145">
        <v>3766</v>
      </c>
      <c r="V3786" s="145">
        <v>19321899.391056042</v>
      </c>
    </row>
    <row r="3787" spans="1:22" x14ac:dyDescent="0.35">
      <c r="A3787" s="70">
        <f t="shared" si="67"/>
        <v>3768</v>
      </c>
      <c r="B3787" s="145">
        <v>7342437.6228742748</v>
      </c>
      <c r="U3787" s="145">
        <v>3767</v>
      </c>
      <c r="V3787" s="145">
        <v>-22768712.870937008</v>
      </c>
    </row>
    <row r="3788" spans="1:22" x14ac:dyDescent="0.35">
      <c r="A3788" s="70">
        <f t="shared" si="67"/>
        <v>3769</v>
      </c>
      <c r="B3788" s="145">
        <v>7342437.6228742748</v>
      </c>
      <c r="U3788" s="145">
        <v>3768</v>
      </c>
      <c r="V3788" s="145">
        <v>15617892.454444863</v>
      </c>
    </row>
    <row r="3789" spans="1:22" x14ac:dyDescent="0.35">
      <c r="A3789" s="70">
        <f t="shared" si="67"/>
        <v>3770</v>
      </c>
      <c r="B3789" s="145">
        <v>7342437.6228742748</v>
      </c>
      <c r="U3789" s="145">
        <v>3769</v>
      </c>
      <c r="V3789" s="145">
        <v>11967362.726633392</v>
      </c>
    </row>
    <row r="3790" spans="1:22" x14ac:dyDescent="0.35">
      <c r="A3790" s="70">
        <f t="shared" si="67"/>
        <v>3771</v>
      </c>
      <c r="B3790" s="145">
        <v>7342437.6228742748</v>
      </c>
      <c r="U3790" s="145">
        <v>3770</v>
      </c>
      <c r="V3790" s="145">
        <v>-9711440.7990491074</v>
      </c>
    </row>
    <row r="3791" spans="1:22" x14ac:dyDescent="0.35">
      <c r="A3791" s="70">
        <f t="shared" si="67"/>
        <v>3772</v>
      </c>
      <c r="B3791" s="145">
        <v>7342437.6228742748</v>
      </c>
      <c r="U3791" s="145">
        <v>3771</v>
      </c>
      <c r="V3791" s="145">
        <v>-5703817.4081391823</v>
      </c>
    </row>
    <row r="3792" spans="1:22" x14ac:dyDescent="0.35">
      <c r="A3792" s="70">
        <f t="shared" si="67"/>
        <v>3773</v>
      </c>
      <c r="B3792" s="145">
        <v>7342437.6228742748</v>
      </c>
      <c r="U3792" s="145">
        <v>3772</v>
      </c>
      <c r="V3792" s="145">
        <v>-572384.80610280484</v>
      </c>
    </row>
    <row r="3793" spans="1:22" x14ac:dyDescent="0.35">
      <c r="A3793" s="70">
        <f t="shared" si="67"/>
        <v>3774</v>
      </c>
      <c r="B3793" s="145">
        <v>7342437.6228742748</v>
      </c>
      <c r="U3793" s="145">
        <v>3773</v>
      </c>
      <c r="V3793" s="145">
        <v>1915873.1826578863</v>
      </c>
    </row>
    <row r="3794" spans="1:22" x14ac:dyDescent="0.35">
      <c r="A3794" s="70">
        <f t="shared" si="67"/>
        <v>3775</v>
      </c>
      <c r="B3794" s="145">
        <v>7342437.6228742748</v>
      </c>
      <c r="U3794" s="145">
        <v>3774</v>
      </c>
      <c r="V3794" s="145">
        <v>23223566.814392157</v>
      </c>
    </row>
    <row r="3795" spans="1:22" x14ac:dyDescent="0.35">
      <c r="A3795" s="70">
        <f t="shared" si="67"/>
        <v>3776</v>
      </c>
      <c r="B3795" s="145">
        <v>7342437.6228742748</v>
      </c>
      <c r="U3795" s="145">
        <v>3775</v>
      </c>
      <c r="V3795" s="145">
        <v>-9769073.3059610426</v>
      </c>
    </row>
    <row r="3796" spans="1:22" x14ac:dyDescent="0.35">
      <c r="A3796" s="70">
        <f t="shared" si="67"/>
        <v>3777</v>
      </c>
      <c r="B3796" s="145">
        <v>7342437.6228742748</v>
      </c>
      <c r="U3796" s="145">
        <v>3776</v>
      </c>
      <c r="V3796" s="145">
        <v>5164146.3040775135</v>
      </c>
    </row>
    <row r="3797" spans="1:22" x14ac:dyDescent="0.35">
      <c r="A3797" s="70">
        <f t="shared" si="67"/>
        <v>3778</v>
      </c>
      <c r="B3797" s="145">
        <v>7342437.6228742748</v>
      </c>
      <c r="U3797" s="145">
        <v>3777</v>
      </c>
      <c r="V3797" s="145">
        <v>-3820372.9968439639</v>
      </c>
    </row>
    <row r="3798" spans="1:22" x14ac:dyDescent="0.35">
      <c r="A3798" s="70">
        <f t="shared" ref="A3798:A3861" si="68">A3797+1</f>
        <v>3779</v>
      </c>
      <c r="B3798" s="145">
        <v>7342437.6228742748</v>
      </c>
      <c r="U3798" s="145">
        <v>3778</v>
      </c>
      <c r="V3798" s="145">
        <v>-4832261.205611147</v>
      </c>
    </row>
    <row r="3799" spans="1:22" x14ac:dyDescent="0.35">
      <c r="A3799" s="70">
        <f t="shared" si="68"/>
        <v>3780</v>
      </c>
      <c r="B3799" s="145">
        <v>7342437.6228742748</v>
      </c>
      <c r="U3799" s="145">
        <v>3779</v>
      </c>
      <c r="V3799" s="145">
        <v>-4062286.9672373906</v>
      </c>
    </row>
    <row r="3800" spans="1:22" x14ac:dyDescent="0.35">
      <c r="A3800" s="70">
        <f t="shared" si="68"/>
        <v>3781</v>
      </c>
      <c r="B3800" s="145">
        <v>7342437.6228742748</v>
      </c>
      <c r="U3800" s="145">
        <v>3780</v>
      </c>
      <c r="V3800" s="145">
        <v>18711051.269002505</v>
      </c>
    </row>
    <row r="3801" spans="1:22" x14ac:dyDescent="0.35">
      <c r="A3801" s="70">
        <f t="shared" si="68"/>
        <v>3782</v>
      </c>
      <c r="B3801" s="145">
        <v>7342437.6228742748</v>
      </c>
      <c r="U3801" s="145">
        <v>3781</v>
      </c>
      <c r="V3801" s="145">
        <v>-4453993.6937618144</v>
      </c>
    </row>
    <row r="3802" spans="1:22" x14ac:dyDescent="0.35">
      <c r="A3802" s="70">
        <f t="shared" si="68"/>
        <v>3783</v>
      </c>
      <c r="B3802" s="145">
        <v>7342437.6228742748</v>
      </c>
      <c r="U3802" s="145">
        <v>3782</v>
      </c>
      <c r="V3802" s="145">
        <v>-19648432.565371476</v>
      </c>
    </row>
    <row r="3803" spans="1:22" x14ac:dyDescent="0.35">
      <c r="A3803" s="70">
        <f t="shared" si="68"/>
        <v>3784</v>
      </c>
      <c r="B3803" s="145">
        <v>7342437.6228742748</v>
      </c>
      <c r="U3803" s="145">
        <v>3783</v>
      </c>
      <c r="V3803" s="145">
        <v>-26621723.547013849</v>
      </c>
    </row>
    <row r="3804" spans="1:22" x14ac:dyDescent="0.35">
      <c r="A3804" s="70">
        <f t="shared" si="68"/>
        <v>3785</v>
      </c>
      <c r="B3804" s="145">
        <v>7342437.6228742748</v>
      </c>
      <c r="U3804" s="145">
        <v>3784</v>
      </c>
      <c r="V3804" s="145">
        <v>15714276.282434449</v>
      </c>
    </row>
    <row r="3805" spans="1:22" x14ac:dyDescent="0.35">
      <c r="A3805" s="70">
        <f t="shared" si="68"/>
        <v>3786</v>
      </c>
      <c r="B3805" s="145">
        <v>7342437.6228742748</v>
      </c>
      <c r="U3805" s="145">
        <v>3785</v>
      </c>
      <c r="V3805" s="145">
        <v>4163776.329766959</v>
      </c>
    </row>
    <row r="3806" spans="1:22" x14ac:dyDescent="0.35">
      <c r="A3806" s="70">
        <f t="shared" si="68"/>
        <v>3787</v>
      </c>
      <c r="B3806" s="145">
        <v>7342437.6228742748</v>
      </c>
      <c r="U3806" s="145">
        <v>3786</v>
      </c>
      <c r="V3806" s="145">
        <v>-617192.35841213167</v>
      </c>
    </row>
    <row r="3807" spans="1:22" x14ac:dyDescent="0.35">
      <c r="A3807" s="70">
        <f t="shared" si="68"/>
        <v>3788</v>
      </c>
      <c r="B3807" s="145">
        <v>7342437.6228742748</v>
      </c>
      <c r="U3807" s="145">
        <v>3787</v>
      </c>
      <c r="V3807" s="145">
        <v>-39325586.381230891</v>
      </c>
    </row>
    <row r="3808" spans="1:22" x14ac:dyDescent="0.35">
      <c r="A3808" s="70">
        <f t="shared" si="68"/>
        <v>3789</v>
      </c>
      <c r="B3808" s="145">
        <v>7342437.6228742748</v>
      </c>
      <c r="U3808" s="145">
        <v>3788</v>
      </c>
      <c r="V3808" s="145">
        <v>29807055.196059488</v>
      </c>
    </row>
    <row r="3809" spans="1:22" x14ac:dyDescent="0.35">
      <c r="A3809" s="70">
        <f t="shared" si="68"/>
        <v>3790</v>
      </c>
      <c r="B3809" s="145">
        <v>7342437.6228742748</v>
      </c>
      <c r="U3809" s="145">
        <v>3789</v>
      </c>
      <c r="V3809" s="145">
        <v>26071322.24518387</v>
      </c>
    </row>
    <row r="3810" spans="1:22" x14ac:dyDescent="0.35">
      <c r="A3810" s="70">
        <f t="shared" si="68"/>
        <v>3791</v>
      </c>
      <c r="B3810" s="145">
        <v>7342437.6228742748</v>
      </c>
      <c r="U3810" s="145">
        <v>3790</v>
      </c>
      <c r="V3810" s="145">
        <v>-3666035.5794726051</v>
      </c>
    </row>
    <row r="3811" spans="1:22" x14ac:dyDescent="0.35">
      <c r="A3811" s="70">
        <f t="shared" si="68"/>
        <v>3792</v>
      </c>
      <c r="B3811" s="145">
        <v>7342437.6228742748</v>
      </c>
      <c r="U3811" s="145">
        <v>3791</v>
      </c>
      <c r="V3811" s="145">
        <v>-6872735.858288765</v>
      </c>
    </row>
    <row r="3812" spans="1:22" x14ac:dyDescent="0.35">
      <c r="A3812" s="70">
        <f t="shared" si="68"/>
        <v>3793</v>
      </c>
      <c r="B3812" s="145">
        <v>7342437.6228742748</v>
      </c>
      <c r="U3812" s="145">
        <v>3792</v>
      </c>
      <c r="V3812" s="145">
        <v>5427285.623587694</v>
      </c>
    </row>
    <row r="3813" spans="1:22" x14ac:dyDescent="0.35">
      <c r="A3813" s="70">
        <f t="shared" si="68"/>
        <v>3794</v>
      </c>
      <c r="B3813" s="145">
        <v>7342437.6228742748</v>
      </c>
      <c r="U3813" s="145">
        <v>3793</v>
      </c>
      <c r="V3813" s="145">
        <v>7635317.5797193423</v>
      </c>
    </row>
    <row r="3814" spans="1:22" x14ac:dyDescent="0.35">
      <c r="A3814" s="70">
        <f t="shared" si="68"/>
        <v>3795</v>
      </c>
      <c r="B3814" s="145">
        <v>7342437.6228742748</v>
      </c>
      <c r="U3814" s="145">
        <v>3794</v>
      </c>
      <c r="V3814" s="145">
        <v>36044545.571616545</v>
      </c>
    </row>
    <row r="3815" spans="1:22" x14ac:dyDescent="0.35">
      <c r="A3815" s="70">
        <f t="shared" si="68"/>
        <v>3796</v>
      </c>
      <c r="B3815" s="145">
        <v>7342437.6228742748</v>
      </c>
      <c r="U3815" s="145">
        <v>3795</v>
      </c>
      <c r="V3815" s="145">
        <v>32765997.002966035</v>
      </c>
    </row>
    <row r="3816" spans="1:22" x14ac:dyDescent="0.35">
      <c r="A3816" s="70">
        <f t="shared" si="68"/>
        <v>3797</v>
      </c>
      <c r="B3816" s="145">
        <v>7342437.6228742748</v>
      </c>
      <c r="U3816" s="145">
        <v>3796</v>
      </c>
      <c r="V3816" s="145">
        <v>-213189.52768234164</v>
      </c>
    </row>
    <row r="3817" spans="1:22" x14ac:dyDescent="0.35">
      <c r="A3817" s="70">
        <f t="shared" si="68"/>
        <v>3798</v>
      </c>
      <c r="B3817" s="145">
        <v>7342437.6228742748</v>
      </c>
      <c r="U3817" s="145">
        <v>3797</v>
      </c>
      <c r="V3817" s="145">
        <v>-2050982.4315803796</v>
      </c>
    </row>
    <row r="3818" spans="1:22" x14ac:dyDescent="0.35">
      <c r="A3818" s="70">
        <f t="shared" si="68"/>
        <v>3799</v>
      </c>
      <c r="B3818" s="145">
        <v>7342437.6228742748</v>
      </c>
      <c r="U3818" s="145">
        <v>3798</v>
      </c>
      <c r="V3818" s="145">
        <v>9950909.6528986692</v>
      </c>
    </row>
    <row r="3819" spans="1:22" x14ac:dyDescent="0.35">
      <c r="A3819" s="70">
        <f t="shared" si="68"/>
        <v>3800</v>
      </c>
      <c r="B3819" s="145">
        <v>7342437.6228742748</v>
      </c>
      <c r="U3819" s="145">
        <v>3799</v>
      </c>
      <c r="V3819" s="145">
        <v>-10368364.374750353</v>
      </c>
    </row>
    <row r="3820" spans="1:22" x14ac:dyDescent="0.35">
      <c r="A3820" s="70">
        <f t="shared" si="68"/>
        <v>3801</v>
      </c>
      <c r="B3820" s="145">
        <v>7342437.6228742748</v>
      </c>
      <c r="U3820" s="145">
        <v>3800</v>
      </c>
      <c r="V3820" s="145">
        <v>9687537.4170724638</v>
      </c>
    </row>
    <row r="3821" spans="1:22" x14ac:dyDescent="0.35">
      <c r="A3821" s="70">
        <f t="shared" si="68"/>
        <v>3802</v>
      </c>
      <c r="B3821" s="145">
        <v>7342437.6228742748</v>
      </c>
      <c r="U3821" s="145">
        <v>3801</v>
      </c>
      <c r="V3821" s="145">
        <v>-31602992.170832813</v>
      </c>
    </row>
    <row r="3822" spans="1:22" x14ac:dyDescent="0.35">
      <c r="A3822" s="70">
        <f t="shared" si="68"/>
        <v>3803</v>
      </c>
      <c r="B3822" s="145">
        <v>7342437.6228742748</v>
      </c>
      <c r="U3822" s="145">
        <v>3802</v>
      </c>
      <c r="V3822" s="145">
        <v>9451627.6466202848</v>
      </c>
    </row>
    <row r="3823" spans="1:22" x14ac:dyDescent="0.35">
      <c r="A3823" s="70">
        <f t="shared" si="68"/>
        <v>3804</v>
      </c>
      <c r="B3823" s="145">
        <v>7342437.6228742748</v>
      </c>
      <c r="U3823" s="145">
        <v>3803</v>
      </c>
      <c r="V3823" s="145">
        <v>6847501.8775139973</v>
      </c>
    </row>
    <row r="3824" spans="1:22" x14ac:dyDescent="0.35">
      <c r="A3824" s="70">
        <f t="shared" si="68"/>
        <v>3805</v>
      </c>
      <c r="B3824" s="145">
        <v>7342437.6228742748</v>
      </c>
      <c r="U3824" s="145">
        <v>3804</v>
      </c>
      <c r="V3824" s="145">
        <v>13079863.084324181</v>
      </c>
    </row>
    <row r="3825" spans="1:22" x14ac:dyDescent="0.35">
      <c r="A3825" s="70">
        <f t="shared" si="68"/>
        <v>3806</v>
      </c>
      <c r="B3825" s="145">
        <v>7342437.6228742748</v>
      </c>
      <c r="U3825" s="145">
        <v>3805</v>
      </c>
      <c r="V3825" s="145">
        <v>20912701.953475628</v>
      </c>
    </row>
    <row r="3826" spans="1:22" x14ac:dyDescent="0.35">
      <c r="A3826" s="70">
        <f t="shared" si="68"/>
        <v>3807</v>
      </c>
      <c r="B3826" s="145">
        <v>7342437.6228742748</v>
      </c>
      <c r="U3826" s="145">
        <v>3806</v>
      </c>
      <c r="V3826" s="145">
        <v>-8604622.1873085983</v>
      </c>
    </row>
    <row r="3827" spans="1:22" x14ac:dyDescent="0.35">
      <c r="A3827" s="70">
        <f t="shared" si="68"/>
        <v>3808</v>
      </c>
      <c r="B3827" s="145">
        <v>7342437.6228742748</v>
      </c>
      <c r="U3827" s="145">
        <v>3807</v>
      </c>
      <c r="V3827" s="145">
        <v>-11668517.333167419</v>
      </c>
    </row>
    <row r="3828" spans="1:22" x14ac:dyDescent="0.35">
      <c r="A3828" s="70">
        <f t="shared" si="68"/>
        <v>3809</v>
      </c>
      <c r="B3828" s="145">
        <v>7342437.6228742748</v>
      </c>
      <c r="U3828" s="145">
        <v>3808</v>
      </c>
      <c r="V3828" s="145">
        <v>49288868.573098458</v>
      </c>
    </row>
    <row r="3829" spans="1:22" x14ac:dyDescent="0.35">
      <c r="A3829" s="70">
        <f t="shared" si="68"/>
        <v>3810</v>
      </c>
      <c r="B3829" s="145">
        <v>7342437.6228742748</v>
      </c>
      <c r="U3829" s="145">
        <v>3809</v>
      </c>
      <c r="V3829" s="145">
        <v>-18751896.089440122</v>
      </c>
    </row>
    <row r="3830" spans="1:22" x14ac:dyDescent="0.35">
      <c r="A3830" s="70">
        <f t="shared" si="68"/>
        <v>3811</v>
      </c>
      <c r="B3830" s="145">
        <v>7342437.6228742748</v>
      </c>
      <c r="U3830" s="145">
        <v>3810</v>
      </c>
      <c r="V3830" s="145">
        <v>-18808964.072642334</v>
      </c>
    </row>
    <row r="3831" spans="1:22" x14ac:dyDescent="0.35">
      <c r="A3831" s="70">
        <f t="shared" si="68"/>
        <v>3812</v>
      </c>
      <c r="B3831" s="145">
        <v>7342437.6228742748</v>
      </c>
      <c r="U3831" s="145">
        <v>3811</v>
      </c>
      <c r="V3831" s="145">
        <v>2145405.9848482274</v>
      </c>
    </row>
    <row r="3832" spans="1:22" x14ac:dyDescent="0.35">
      <c r="A3832" s="70">
        <f t="shared" si="68"/>
        <v>3813</v>
      </c>
      <c r="B3832" s="145">
        <v>7342437.6228742748</v>
      </c>
      <c r="U3832" s="145">
        <v>3812</v>
      </c>
      <c r="V3832" s="145">
        <v>-11753610.022063335</v>
      </c>
    </row>
    <row r="3833" spans="1:22" x14ac:dyDescent="0.35">
      <c r="A3833" s="70">
        <f t="shared" si="68"/>
        <v>3814</v>
      </c>
      <c r="B3833" s="145">
        <v>7342437.6228742748</v>
      </c>
      <c r="U3833" s="145">
        <v>3813</v>
      </c>
      <c r="V3833" s="145">
        <v>50038743.09854421</v>
      </c>
    </row>
    <row r="3834" spans="1:22" x14ac:dyDescent="0.35">
      <c r="A3834" s="70">
        <f t="shared" si="68"/>
        <v>3815</v>
      </c>
      <c r="B3834" s="145">
        <v>7342437.6228742748</v>
      </c>
      <c r="U3834" s="145">
        <v>3814</v>
      </c>
      <c r="V3834" s="145">
        <v>-3391154.1292104274</v>
      </c>
    </row>
    <row r="3835" spans="1:22" x14ac:dyDescent="0.35">
      <c r="A3835" s="70">
        <f t="shared" si="68"/>
        <v>3816</v>
      </c>
      <c r="B3835" s="145">
        <v>7342437.6228742748</v>
      </c>
      <c r="U3835" s="145">
        <v>3815</v>
      </c>
      <c r="V3835" s="145">
        <v>20550855.111106314</v>
      </c>
    </row>
    <row r="3836" spans="1:22" x14ac:dyDescent="0.35">
      <c r="A3836" s="70">
        <f t="shared" si="68"/>
        <v>3817</v>
      </c>
      <c r="B3836" s="145">
        <v>7342437.6228742748</v>
      </c>
      <c r="U3836" s="145">
        <v>3816</v>
      </c>
      <c r="V3836" s="145">
        <v>-4107723.6072762832</v>
      </c>
    </row>
    <row r="3837" spans="1:22" x14ac:dyDescent="0.35">
      <c r="A3837" s="70">
        <f t="shared" si="68"/>
        <v>3818</v>
      </c>
      <c r="B3837" s="145">
        <v>7342437.6228742748</v>
      </c>
      <c r="U3837" s="145">
        <v>3817</v>
      </c>
      <c r="V3837" s="145">
        <v>-2191899.6733957604</v>
      </c>
    </row>
    <row r="3838" spans="1:22" x14ac:dyDescent="0.35">
      <c r="A3838" s="70">
        <f t="shared" si="68"/>
        <v>3819</v>
      </c>
      <c r="B3838" s="145">
        <v>7342437.6228742748</v>
      </c>
      <c r="U3838" s="145">
        <v>3818</v>
      </c>
      <c r="V3838" s="145">
        <v>-5449800.1804387197</v>
      </c>
    </row>
    <row r="3839" spans="1:22" x14ac:dyDescent="0.35">
      <c r="A3839" s="70">
        <f t="shared" si="68"/>
        <v>3820</v>
      </c>
      <c r="B3839" s="145">
        <v>7342437.6228742748</v>
      </c>
      <c r="U3839" s="145">
        <v>3819</v>
      </c>
      <c r="V3839" s="145">
        <v>-17649455.704961821</v>
      </c>
    </row>
    <row r="3840" spans="1:22" x14ac:dyDescent="0.35">
      <c r="A3840" s="70">
        <f t="shared" si="68"/>
        <v>3821</v>
      </c>
      <c r="B3840" s="145">
        <v>7342437.6228742748</v>
      </c>
      <c r="U3840" s="145">
        <v>3820</v>
      </c>
      <c r="V3840" s="145">
        <v>24551361.551844154</v>
      </c>
    </row>
    <row r="3841" spans="1:22" x14ac:dyDescent="0.35">
      <c r="A3841" s="70">
        <f t="shared" si="68"/>
        <v>3822</v>
      </c>
      <c r="B3841" s="145">
        <v>7342437.6228742748</v>
      </c>
      <c r="U3841" s="145">
        <v>3821</v>
      </c>
      <c r="V3841" s="145">
        <v>22592853.711133201</v>
      </c>
    </row>
    <row r="3842" spans="1:22" x14ac:dyDescent="0.35">
      <c r="A3842" s="70">
        <f t="shared" si="68"/>
        <v>3823</v>
      </c>
      <c r="B3842" s="145">
        <v>7342437.6228742748</v>
      </c>
      <c r="U3842" s="145">
        <v>3822</v>
      </c>
      <c r="V3842" s="145">
        <v>-4751706.6840674356</v>
      </c>
    </row>
    <row r="3843" spans="1:22" x14ac:dyDescent="0.35">
      <c r="A3843" s="70">
        <f t="shared" si="68"/>
        <v>3824</v>
      </c>
      <c r="B3843" s="145">
        <v>7342437.6228742748</v>
      </c>
      <c r="U3843" s="145">
        <v>3823</v>
      </c>
      <c r="V3843" s="145">
        <v>-10785719.755522799</v>
      </c>
    </row>
    <row r="3844" spans="1:22" x14ac:dyDescent="0.35">
      <c r="A3844" s="70">
        <f t="shared" si="68"/>
        <v>3825</v>
      </c>
      <c r="B3844" s="145">
        <v>7342437.6228742748</v>
      </c>
      <c r="U3844" s="145">
        <v>3824</v>
      </c>
      <c r="V3844" s="145">
        <v>3342240.9629510231</v>
      </c>
    </row>
    <row r="3845" spans="1:22" x14ac:dyDescent="0.35">
      <c r="A3845" s="70">
        <f t="shared" si="68"/>
        <v>3826</v>
      </c>
      <c r="B3845" s="145">
        <v>7342437.6228742748</v>
      </c>
      <c r="U3845" s="145">
        <v>3825</v>
      </c>
      <c r="V3845" s="145">
        <v>5562317.5246064439</v>
      </c>
    </row>
    <row r="3846" spans="1:22" x14ac:dyDescent="0.35">
      <c r="A3846" s="70">
        <f t="shared" si="68"/>
        <v>3827</v>
      </c>
      <c r="B3846" s="145">
        <v>7342437.6228742748</v>
      </c>
      <c r="U3846" s="145">
        <v>3826</v>
      </c>
      <c r="V3846" s="145">
        <v>-4233168.8462824114</v>
      </c>
    </row>
    <row r="3847" spans="1:22" x14ac:dyDescent="0.35">
      <c r="A3847" s="70">
        <f t="shared" si="68"/>
        <v>3828</v>
      </c>
      <c r="B3847" s="145">
        <v>7342437.6228742748</v>
      </c>
      <c r="U3847" s="145">
        <v>3827</v>
      </c>
      <c r="V3847" s="145">
        <v>5362336.0168236829</v>
      </c>
    </row>
    <row r="3848" spans="1:22" x14ac:dyDescent="0.35">
      <c r="A3848" s="70">
        <f t="shared" si="68"/>
        <v>3829</v>
      </c>
      <c r="B3848" s="145">
        <v>7342437.6228742748</v>
      </c>
      <c r="U3848" s="145">
        <v>3828</v>
      </c>
      <c r="V3848" s="145">
        <v>-11016816.152735982</v>
      </c>
    </row>
    <row r="3849" spans="1:22" x14ac:dyDescent="0.35">
      <c r="A3849" s="70">
        <f t="shared" si="68"/>
        <v>3830</v>
      </c>
      <c r="B3849" s="145">
        <v>7342437.6228742748</v>
      </c>
      <c r="U3849" s="145">
        <v>3829</v>
      </c>
      <c r="V3849" s="145">
        <v>-3247778.7728192024</v>
      </c>
    </row>
    <row r="3850" spans="1:22" x14ac:dyDescent="0.35">
      <c r="A3850" s="70">
        <f t="shared" si="68"/>
        <v>3831</v>
      </c>
      <c r="B3850" s="145">
        <v>7342437.6228742748</v>
      </c>
      <c r="U3850" s="145">
        <v>3830</v>
      </c>
      <c r="V3850" s="145">
        <v>22406388.847349454</v>
      </c>
    </row>
    <row r="3851" spans="1:22" x14ac:dyDescent="0.35">
      <c r="A3851" s="70">
        <f t="shared" si="68"/>
        <v>3832</v>
      </c>
      <c r="B3851" s="145">
        <v>7342437.6228742748</v>
      </c>
      <c r="U3851" s="145">
        <v>3831</v>
      </c>
      <c r="V3851" s="145">
        <v>2472901.2913879156</v>
      </c>
    </row>
    <row r="3852" spans="1:22" x14ac:dyDescent="0.35">
      <c r="A3852" s="70">
        <f t="shared" si="68"/>
        <v>3833</v>
      </c>
      <c r="B3852" s="145">
        <v>7342437.6228742748</v>
      </c>
      <c r="U3852" s="145">
        <v>3832</v>
      </c>
      <c r="V3852" s="145">
        <v>-14421440.477034492</v>
      </c>
    </row>
    <row r="3853" spans="1:22" x14ac:dyDescent="0.35">
      <c r="A3853" s="70">
        <f t="shared" si="68"/>
        <v>3834</v>
      </c>
      <c r="B3853" s="145">
        <v>7342437.6228742748</v>
      </c>
      <c r="U3853" s="145">
        <v>3833</v>
      </c>
      <c r="V3853" s="145">
        <v>14637287.995724443</v>
      </c>
    </row>
    <row r="3854" spans="1:22" x14ac:dyDescent="0.35">
      <c r="A3854" s="70">
        <f t="shared" si="68"/>
        <v>3835</v>
      </c>
      <c r="B3854" s="145">
        <v>7342437.6228742748</v>
      </c>
      <c r="U3854" s="145">
        <v>3834</v>
      </c>
      <c r="V3854" s="145">
        <v>-4623323.3323724233</v>
      </c>
    </row>
    <row r="3855" spans="1:22" x14ac:dyDescent="0.35">
      <c r="A3855" s="70">
        <f t="shared" si="68"/>
        <v>3836</v>
      </c>
      <c r="B3855" s="145">
        <v>7342437.6228742748</v>
      </c>
      <c r="U3855" s="145">
        <v>3835</v>
      </c>
      <c r="V3855" s="145">
        <v>-4097701.3378944956</v>
      </c>
    </row>
    <row r="3856" spans="1:22" x14ac:dyDescent="0.35">
      <c r="A3856" s="70">
        <f t="shared" si="68"/>
        <v>3837</v>
      </c>
      <c r="B3856" s="145">
        <v>7342437.6228742748</v>
      </c>
      <c r="U3856" s="145">
        <v>3836</v>
      </c>
      <c r="V3856" s="145">
        <v>5674374.7481464464</v>
      </c>
    </row>
    <row r="3857" spans="1:22" x14ac:dyDescent="0.35">
      <c r="A3857" s="70">
        <f t="shared" si="68"/>
        <v>3838</v>
      </c>
      <c r="B3857" s="145">
        <v>7342437.6228742748</v>
      </c>
      <c r="U3857" s="145">
        <v>3837</v>
      </c>
      <c r="V3857" s="145">
        <v>25387402.58749374</v>
      </c>
    </row>
    <row r="3858" spans="1:22" x14ac:dyDescent="0.35">
      <c r="A3858" s="70">
        <f t="shared" si="68"/>
        <v>3839</v>
      </c>
      <c r="B3858" s="145">
        <v>7342437.6228742748</v>
      </c>
      <c r="U3858" s="145">
        <v>3838</v>
      </c>
      <c r="V3858" s="145">
        <v>-11869177.422294306</v>
      </c>
    </row>
    <row r="3859" spans="1:22" x14ac:dyDescent="0.35">
      <c r="A3859" s="70">
        <f t="shared" si="68"/>
        <v>3840</v>
      </c>
      <c r="B3859" s="145">
        <v>7342437.6228742748</v>
      </c>
      <c r="U3859" s="145">
        <v>3839</v>
      </c>
      <c r="V3859" s="145">
        <v>-11351350.805337049</v>
      </c>
    </row>
    <row r="3860" spans="1:22" x14ac:dyDescent="0.35">
      <c r="A3860" s="70">
        <f t="shared" si="68"/>
        <v>3841</v>
      </c>
      <c r="B3860" s="145">
        <v>7342437.6228742748</v>
      </c>
      <c r="U3860" s="145">
        <v>3840</v>
      </c>
      <c r="V3860" s="145">
        <v>-23327256.507609472</v>
      </c>
    </row>
    <row r="3861" spans="1:22" x14ac:dyDescent="0.35">
      <c r="A3861" s="70">
        <f t="shared" si="68"/>
        <v>3842</v>
      </c>
      <c r="B3861" s="145">
        <v>7342437.6228742748</v>
      </c>
      <c r="U3861" s="145">
        <v>3841</v>
      </c>
      <c r="V3861" s="145">
        <v>-9876733.3383470587</v>
      </c>
    </row>
    <row r="3862" spans="1:22" x14ac:dyDescent="0.35">
      <c r="A3862" s="70">
        <f t="shared" ref="A3862:A3925" si="69">A3861+1</f>
        <v>3843</v>
      </c>
      <c r="B3862" s="145">
        <v>7342437.6228742748</v>
      </c>
      <c r="U3862" s="145">
        <v>3842</v>
      </c>
      <c r="V3862" s="145">
        <v>-15302355.871497437</v>
      </c>
    </row>
    <row r="3863" spans="1:22" x14ac:dyDescent="0.35">
      <c r="A3863" s="70">
        <f t="shared" si="69"/>
        <v>3844</v>
      </c>
      <c r="B3863" s="145">
        <v>7342437.6228742748</v>
      </c>
      <c r="U3863" s="145">
        <v>3843</v>
      </c>
      <c r="V3863" s="145">
        <v>-16926871.186181452</v>
      </c>
    </row>
    <row r="3864" spans="1:22" x14ac:dyDescent="0.35">
      <c r="A3864" s="70">
        <f t="shared" si="69"/>
        <v>3845</v>
      </c>
      <c r="B3864" s="145">
        <v>7342437.6228742748</v>
      </c>
      <c r="U3864" s="145">
        <v>3844</v>
      </c>
      <c r="V3864" s="145">
        <v>36063304.852208629</v>
      </c>
    </row>
    <row r="3865" spans="1:22" x14ac:dyDescent="0.35">
      <c r="A3865" s="70">
        <f t="shared" si="69"/>
        <v>3846</v>
      </c>
      <c r="B3865" s="145">
        <v>7342437.6228742748</v>
      </c>
      <c r="U3865" s="145">
        <v>3845</v>
      </c>
      <c r="V3865" s="145">
        <v>12905433.633155249</v>
      </c>
    </row>
    <row r="3866" spans="1:22" x14ac:dyDescent="0.35">
      <c r="A3866" s="70">
        <f t="shared" si="69"/>
        <v>3847</v>
      </c>
      <c r="B3866" s="145">
        <v>7342437.6228742748</v>
      </c>
      <c r="U3866" s="145">
        <v>3846</v>
      </c>
      <c r="V3866" s="145">
        <v>29468263.831263661</v>
      </c>
    </row>
    <row r="3867" spans="1:22" x14ac:dyDescent="0.35">
      <c r="A3867" s="70">
        <f t="shared" si="69"/>
        <v>3848</v>
      </c>
      <c r="B3867" s="145">
        <v>7342437.6228742748</v>
      </c>
      <c r="U3867" s="145">
        <v>3847</v>
      </c>
      <c r="V3867" s="145">
        <v>-24331919.903174747</v>
      </c>
    </row>
    <row r="3868" spans="1:22" x14ac:dyDescent="0.35">
      <c r="A3868" s="70">
        <f t="shared" si="69"/>
        <v>3849</v>
      </c>
      <c r="B3868" s="145">
        <v>7342437.6228742748</v>
      </c>
      <c r="U3868" s="145">
        <v>3848</v>
      </c>
      <c r="V3868" s="145">
        <v>22414909.434905179</v>
      </c>
    </row>
    <row r="3869" spans="1:22" x14ac:dyDescent="0.35">
      <c r="A3869" s="70">
        <f t="shared" si="69"/>
        <v>3850</v>
      </c>
      <c r="B3869" s="145">
        <v>7342437.6228742748</v>
      </c>
      <c r="U3869" s="145">
        <v>3849</v>
      </c>
      <c r="V3869" s="145">
        <v>-56280245.527725935</v>
      </c>
    </row>
    <row r="3870" spans="1:22" x14ac:dyDescent="0.35">
      <c r="A3870" s="70">
        <f t="shared" si="69"/>
        <v>3851</v>
      </c>
      <c r="B3870" s="145">
        <v>7342437.6228742748</v>
      </c>
      <c r="U3870" s="145">
        <v>3850</v>
      </c>
      <c r="V3870" s="145">
        <v>11075022.903243214</v>
      </c>
    </row>
    <row r="3871" spans="1:22" x14ac:dyDescent="0.35">
      <c r="A3871" s="70">
        <f t="shared" si="69"/>
        <v>3852</v>
      </c>
      <c r="B3871" s="145">
        <v>7342437.6228742748</v>
      </c>
      <c r="U3871" s="145">
        <v>3851</v>
      </c>
      <c r="V3871" s="145">
        <v>-28780938.481644347</v>
      </c>
    </row>
    <row r="3872" spans="1:22" x14ac:dyDescent="0.35">
      <c r="A3872" s="70">
        <f t="shared" si="69"/>
        <v>3853</v>
      </c>
      <c r="B3872" s="145">
        <v>7342437.6228742748</v>
      </c>
      <c r="U3872" s="145">
        <v>3852</v>
      </c>
      <c r="V3872" s="145">
        <v>636135.00748137385</v>
      </c>
    </row>
    <row r="3873" spans="1:22" x14ac:dyDescent="0.35">
      <c r="A3873" s="70">
        <f t="shared" si="69"/>
        <v>3854</v>
      </c>
      <c r="B3873" s="145">
        <v>7342437.6228742748</v>
      </c>
      <c r="U3873" s="145">
        <v>3853</v>
      </c>
      <c r="V3873" s="145">
        <v>-1354373.7691796292</v>
      </c>
    </row>
    <row r="3874" spans="1:22" x14ac:dyDescent="0.35">
      <c r="A3874" s="70">
        <f t="shared" si="69"/>
        <v>3855</v>
      </c>
      <c r="B3874" s="145">
        <v>7342437.6228742748</v>
      </c>
      <c r="U3874" s="145">
        <v>3854</v>
      </c>
      <c r="V3874" s="145">
        <v>-5931998.0516224653</v>
      </c>
    </row>
    <row r="3875" spans="1:22" x14ac:dyDescent="0.35">
      <c r="A3875" s="70">
        <f t="shared" si="69"/>
        <v>3856</v>
      </c>
      <c r="B3875" s="145">
        <v>7342437.6228742748</v>
      </c>
      <c r="U3875" s="145">
        <v>3855</v>
      </c>
      <c r="V3875" s="145">
        <v>-12771949.333920501</v>
      </c>
    </row>
    <row r="3876" spans="1:22" x14ac:dyDescent="0.35">
      <c r="A3876" s="70">
        <f t="shared" si="69"/>
        <v>3857</v>
      </c>
      <c r="B3876" s="145">
        <v>7342437.6228742748</v>
      </c>
      <c r="U3876" s="145">
        <v>3856</v>
      </c>
      <c r="V3876" s="145">
        <v>-10195779.611233722</v>
      </c>
    </row>
    <row r="3877" spans="1:22" x14ac:dyDescent="0.35">
      <c r="A3877" s="70">
        <f t="shared" si="69"/>
        <v>3858</v>
      </c>
      <c r="B3877" s="145">
        <v>7342437.6228742748</v>
      </c>
      <c r="U3877" s="145">
        <v>3857</v>
      </c>
      <c r="V3877" s="145">
        <v>38246407.450091362</v>
      </c>
    </row>
    <row r="3878" spans="1:22" x14ac:dyDescent="0.35">
      <c r="A3878" s="70">
        <f t="shared" si="69"/>
        <v>3859</v>
      </c>
      <c r="B3878" s="145">
        <v>7342437.6228742748</v>
      </c>
      <c r="U3878" s="145">
        <v>3858</v>
      </c>
      <c r="V3878" s="145">
        <v>-3153335.8642128818</v>
      </c>
    </row>
    <row r="3879" spans="1:22" x14ac:dyDescent="0.35">
      <c r="A3879" s="70">
        <f t="shared" si="69"/>
        <v>3860</v>
      </c>
      <c r="B3879" s="145">
        <v>7342437.6228742748</v>
      </c>
      <c r="U3879" s="145">
        <v>3859</v>
      </c>
      <c r="V3879" s="145">
        <v>-2484256.8254211992</v>
      </c>
    </row>
    <row r="3880" spans="1:22" x14ac:dyDescent="0.35">
      <c r="A3880" s="70">
        <f t="shared" si="69"/>
        <v>3861</v>
      </c>
      <c r="B3880" s="145">
        <v>7342437.6228742748</v>
      </c>
      <c r="U3880" s="145">
        <v>3860</v>
      </c>
      <c r="V3880" s="145">
        <v>-1346142.9666250013</v>
      </c>
    </row>
    <row r="3881" spans="1:22" x14ac:dyDescent="0.35">
      <c r="A3881" s="70">
        <f t="shared" si="69"/>
        <v>3862</v>
      </c>
      <c r="B3881" s="145">
        <v>7342437.6228742748</v>
      </c>
      <c r="U3881" s="145">
        <v>3861</v>
      </c>
      <c r="V3881" s="145">
        <v>-656508.46941642836</v>
      </c>
    </row>
    <row r="3882" spans="1:22" x14ac:dyDescent="0.35">
      <c r="A3882" s="70">
        <f t="shared" si="69"/>
        <v>3863</v>
      </c>
      <c r="B3882" s="145">
        <v>7342437.6228742748</v>
      </c>
      <c r="U3882" s="145">
        <v>3862</v>
      </c>
      <c r="V3882" s="145">
        <v>3415030.8085072748</v>
      </c>
    </row>
    <row r="3883" spans="1:22" x14ac:dyDescent="0.35">
      <c r="A3883" s="70">
        <f t="shared" si="69"/>
        <v>3864</v>
      </c>
      <c r="B3883" s="145">
        <v>7342437.6228742748</v>
      </c>
      <c r="U3883" s="145">
        <v>3863</v>
      </c>
      <c r="V3883" s="145">
        <v>14736954.431517009</v>
      </c>
    </row>
    <row r="3884" spans="1:22" x14ac:dyDescent="0.35">
      <c r="A3884" s="70">
        <f t="shared" si="69"/>
        <v>3865</v>
      </c>
      <c r="B3884" s="145">
        <v>7342437.6228742748</v>
      </c>
      <c r="U3884" s="145">
        <v>3864</v>
      </c>
      <c r="V3884" s="145">
        <v>-15535674.136164021</v>
      </c>
    </row>
    <row r="3885" spans="1:22" x14ac:dyDescent="0.35">
      <c r="A3885" s="70">
        <f t="shared" si="69"/>
        <v>3866</v>
      </c>
      <c r="B3885" s="145">
        <v>7342437.6228742748</v>
      </c>
      <c r="U3885" s="145">
        <v>3865</v>
      </c>
      <c r="V3885" s="145">
        <v>-14841502.310871918</v>
      </c>
    </row>
    <row r="3886" spans="1:22" x14ac:dyDescent="0.35">
      <c r="A3886" s="70">
        <f t="shared" si="69"/>
        <v>3867</v>
      </c>
      <c r="B3886" s="145">
        <v>7342437.6228742748</v>
      </c>
      <c r="U3886" s="145">
        <v>3866</v>
      </c>
      <c r="V3886" s="145">
        <v>19960298.189490657</v>
      </c>
    </row>
    <row r="3887" spans="1:22" x14ac:dyDescent="0.35">
      <c r="A3887" s="70">
        <f t="shared" si="69"/>
        <v>3868</v>
      </c>
      <c r="B3887" s="145">
        <v>7342437.6228742748</v>
      </c>
      <c r="U3887" s="145">
        <v>3867</v>
      </c>
      <c r="V3887" s="145">
        <v>-22499655.526648294</v>
      </c>
    </row>
    <row r="3888" spans="1:22" x14ac:dyDescent="0.35">
      <c r="A3888" s="70">
        <f t="shared" si="69"/>
        <v>3869</v>
      </c>
      <c r="B3888" s="145">
        <v>7342437.6228742748</v>
      </c>
      <c r="U3888" s="145">
        <v>3868</v>
      </c>
      <c r="V3888" s="145">
        <v>-22145625.291716509</v>
      </c>
    </row>
    <row r="3889" spans="1:22" x14ac:dyDescent="0.35">
      <c r="A3889" s="70">
        <f t="shared" si="69"/>
        <v>3870</v>
      </c>
      <c r="B3889" s="145">
        <v>7342437.6228742748</v>
      </c>
      <c r="U3889" s="145">
        <v>3869</v>
      </c>
      <c r="V3889" s="145">
        <v>-12059540.857811362</v>
      </c>
    </row>
    <row r="3890" spans="1:22" x14ac:dyDescent="0.35">
      <c r="A3890" s="70">
        <f t="shared" si="69"/>
        <v>3871</v>
      </c>
      <c r="B3890" s="145">
        <v>7342437.6228742748</v>
      </c>
      <c r="U3890" s="145">
        <v>3870</v>
      </c>
      <c r="V3890" s="145">
        <v>-10574309.913599832</v>
      </c>
    </row>
    <row r="3891" spans="1:22" x14ac:dyDescent="0.35">
      <c r="A3891" s="70">
        <f t="shared" si="69"/>
        <v>3872</v>
      </c>
      <c r="B3891" s="145">
        <v>7342437.6228742748</v>
      </c>
      <c r="U3891" s="145">
        <v>3871</v>
      </c>
      <c r="V3891" s="145">
        <v>-6717484.696869079</v>
      </c>
    </row>
    <row r="3892" spans="1:22" x14ac:dyDescent="0.35">
      <c r="A3892" s="70">
        <f t="shared" si="69"/>
        <v>3873</v>
      </c>
      <c r="B3892" s="145">
        <v>7342437.6228742748</v>
      </c>
      <c r="U3892" s="145">
        <v>3872</v>
      </c>
      <c r="V3892" s="145">
        <v>-4249757.3389658742</v>
      </c>
    </row>
    <row r="3893" spans="1:22" x14ac:dyDescent="0.35">
      <c r="A3893" s="70">
        <f t="shared" si="69"/>
        <v>3874</v>
      </c>
      <c r="B3893" s="145">
        <v>7342437.6228742748</v>
      </c>
      <c r="U3893" s="145">
        <v>3873</v>
      </c>
      <c r="V3893" s="145">
        <v>-18910568.455611777</v>
      </c>
    </row>
    <row r="3894" spans="1:22" x14ac:dyDescent="0.35">
      <c r="A3894" s="70">
        <f t="shared" si="69"/>
        <v>3875</v>
      </c>
      <c r="B3894" s="145">
        <v>7342437.6228742748</v>
      </c>
      <c r="U3894" s="145">
        <v>3874</v>
      </c>
      <c r="V3894" s="145">
        <v>-8447011.3417967688</v>
      </c>
    </row>
    <row r="3895" spans="1:22" x14ac:dyDescent="0.35">
      <c r="A3895" s="70">
        <f t="shared" si="69"/>
        <v>3876</v>
      </c>
      <c r="B3895" s="145">
        <v>7342437.6228742748</v>
      </c>
      <c r="U3895" s="145">
        <v>3875</v>
      </c>
      <c r="V3895" s="145">
        <v>13530168.771818183</v>
      </c>
    </row>
    <row r="3896" spans="1:22" x14ac:dyDescent="0.35">
      <c r="A3896" s="70">
        <f t="shared" si="69"/>
        <v>3877</v>
      </c>
      <c r="B3896" s="145">
        <v>7342437.6228742748</v>
      </c>
      <c r="U3896" s="145">
        <v>3876</v>
      </c>
      <c r="V3896" s="145">
        <v>-8024079.5224412587</v>
      </c>
    </row>
    <row r="3897" spans="1:22" x14ac:dyDescent="0.35">
      <c r="A3897" s="70">
        <f t="shared" si="69"/>
        <v>3878</v>
      </c>
      <c r="B3897" s="145">
        <v>7342437.6228742748</v>
      </c>
      <c r="U3897" s="145">
        <v>3877</v>
      </c>
      <c r="V3897" s="145">
        <v>4162086.8457499035</v>
      </c>
    </row>
    <row r="3898" spans="1:22" x14ac:dyDescent="0.35">
      <c r="A3898" s="70">
        <f t="shared" si="69"/>
        <v>3879</v>
      </c>
      <c r="B3898" s="145">
        <v>7342437.6228742748</v>
      </c>
      <c r="U3898" s="145">
        <v>3878</v>
      </c>
      <c r="V3898" s="145">
        <v>36444411.576755352</v>
      </c>
    </row>
    <row r="3899" spans="1:22" x14ac:dyDescent="0.35">
      <c r="A3899" s="70">
        <f t="shared" si="69"/>
        <v>3880</v>
      </c>
      <c r="B3899" s="145">
        <v>7342437.6228742748</v>
      </c>
      <c r="U3899" s="145">
        <v>3879</v>
      </c>
      <c r="V3899" s="145">
        <v>-5586381.4087830298</v>
      </c>
    </row>
    <row r="3900" spans="1:22" x14ac:dyDescent="0.35">
      <c r="A3900" s="70">
        <f t="shared" si="69"/>
        <v>3881</v>
      </c>
      <c r="B3900" s="145">
        <v>7342437.6228742748</v>
      </c>
      <c r="U3900" s="145">
        <v>3880</v>
      </c>
      <c r="V3900" s="145">
        <v>22984833.341725163</v>
      </c>
    </row>
    <row r="3901" spans="1:22" x14ac:dyDescent="0.35">
      <c r="A3901" s="70">
        <f t="shared" si="69"/>
        <v>3882</v>
      </c>
      <c r="B3901" s="145">
        <v>7342437.6228742748</v>
      </c>
      <c r="U3901" s="145">
        <v>3881</v>
      </c>
      <c r="V3901" s="145">
        <v>-1819203.1409954019</v>
      </c>
    </row>
    <row r="3902" spans="1:22" x14ac:dyDescent="0.35">
      <c r="A3902" s="70">
        <f t="shared" si="69"/>
        <v>3883</v>
      </c>
      <c r="B3902" s="145">
        <v>7342437.6228742748</v>
      </c>
      <c r="U3902" s="145">
        <v>3882</v>
      </c>
      <c r="V3902" s="145">
        <v>17950805.372149892</v>
      </c>
    </row>
    <row r="3903" spans="1:22" x14ac:dyDescent="0.35">
      <c r="A3903" s="70">
        <f t="shared" si="69"/>
        <v>3884</v>
      </c>
      <c r="B3903" s="145">
        <v>7342437.6228742748</v>
      </c>
      <c r="U3903" s="145">
        <v>3883</v>
      </c>
      <c r="V3903" s="145">
        <v>-1541740.6220889352</v>
      </c>
    </row>
    <row r="3904" spans="1:22" x14ac:dyDescent="0.35">
      <c r="A3904" s="70">
        <f t="shared" si="69"/>
        <v>3885</v>
      </c>
      <c r="B3904" s="145">
        <v>7342437.6228742748</v>
      </c>
      <c r="U3904" s="145">
        <v>3884</v>
      </c>
      <c r="V3904" s="145">
        <v>29634657.76867523</v>
      </c>
    </row>
    <row r="3905" spans="1:22" x14ac:dyDescent="0.35">
      <c r="A3905" s="70">
        <f t="shared" si="69"/>
        <v>3886</v>
      </c>
      <c r="B3905" s="145">
        <v>7342437.6228742748</v>
      </c>
      <c r="U3905" s="145">
        <v>3885</v>
      </c>
      <c r="V3905" s="145">
        <v>-6643490.5323338415</v>
      </c>
    </row>
    <row r="3906" spans="1:22" x14ac:dyDescent="0.35">
      <c r="A3906" s="70">
        <f t="shared" si="69"/>
        <v>3887</v>
      </c>
      <c r="B3906" s="145">
        <v>7342437.6228742748</v>
      </c>
      <c r="U3906" s="145">
        <v>3886</v>
      </c>
      <c r="V3906" s="145">
        <v>2470968.0487201586</v>
      </c>
    </row>
    <row r="3907" spans="1:22" x14ac:dyDescent="0.35">
      <c r="A3907" s="70">
        <f t="shared" si="69"/>
        <v>3888</v>
      </c>
      <c r="B3907" s="145">
        <v>7342437.6228742748</v>
      </c>
      <c r="U3907" s="145">
        <v>3887</v>
      </c>
      <c r="V3907" s="145">
        <v>8664927.2646083571</v>
      </c>
    </row>
    <row r="3908" spans="1:22" x14ac:dyDescent="0.35">
      <c r="A3908" s="70">
        <f t="shared" si="69"/>
        <v>3889</v>
      </c>
      <c r="B3908" s="145">
        <v>7342437.6228742748</v>
      </c>
      <c r="U3908" s="145">
        <v>3888</v>
      </c>
      <c r="V3908" s="145">
        <v>12281073.998441018</v>
      </c>
    </row>
    <row r="3909" spans="1:22" x14ac:dyDescent="0.35">
      <c r="A3909" s="70">
        <f t="shared" si="69"/>
        <v>3890</v>
      </c>
      <c r="B3909" s="145">
        <v>7342437.6228742748</v>
      </c>
      <c r="U3909" s="145">
        <v>3889</v>
      </c>
      <c r="V3909" s="145">
        <v>-17864307.675983865</v>
      </c>
    </row>
    <row r="3910" spans="1:22" x14ac:dyDescent="0.35">
      <c r="A3910" s="70">
        <f t="shared" si="69"/>
        <v>3891</v>
      </c>
      <c r="B3910" s="145">
        <v>7342437.6228742748</v>
      </c>
      <c r="U3910" s="145">
        <v>3890</v>
      </c>
      <c r="V3910" s="145">
        <v>-2076868.0808109157</v>
      </c>
    </row>
    <row r="3911" spans="1:22" x14ac:dyDescent="0.35">
      <c r="A3911" s="70">
        <f t="shared" si="69"/>
        <v>3892</v>
      </c>
      <c r="B3911" s="145">
        <v>7342437.6228742748</v>
      </c>
      <c r="U3911" s="145">
        <v>3891</v>
      </c>
      <c r="V3911" s="145">
        <v>-2235326.0434488282</v>
      </c>
    </row>
    <row r="3912" spans="1:22" x14ac:dyDescent="0.35">
      <c r="A3912" s="70">
        <f t="shared" si="69"/>
        <v>3893</v>
      </c>
      <c r="B3912" s="145">
        <v>7342437.6228742748</v>
      </c>
      <c r="U3912" s="145">
        <v>3892</v>
      </c>
      <c r="V3912" s="145">
        <v>-7698087.5804894771</v>
      </c>
    </row>
    <row r="3913" spans="1:22" x14ac:dyDescent="0.35">
      <c r="A3913" s="70">
        <f t="shared" si="69"/>
        <v>3894</v>
      </c>
      <c r="B3913" s="145">
        <v>7342437.6228742748</v>
      </c>
      <c r="U3913" s="145">
        <v>3893</v>
      </c>
      <c r="V3913" s="145">
        <v>6529849.4325518906</v>
      </c>
    </row>
    <row r="3914" spans="1:22" x14ac:dyDescent="0.35">
      <c r="A3914" s="70">
        <f t="shared" si="69"/>
        <v>3895</v>
      </c>
      <c r="B3914" s="145">
        <v>7342437.6228742748</v>
      </c>
      <c r="U3914" s="145">
        <v>3894</v>
      </c>
      <c r="V3914" s="145">
        <v>77958.879393354058</v>
      </c>
    </row>
    <row r="3915" spans="1:22" x14ac:dyDescent="0.35">
      <c r="A3915" s="70">
        <f t="shared" si="69"/>
        <v>3896</v>
      </c>
      <c r="B3915" s="145">
        <v>7342437.6228742748</v>
      </c>
      <c r="U3915" s="145">
        <v>3895</v>
      </c>
      <c r="V3915" s="145">
        <v>-24516196.987952702</v>
      </c>
    </row>
    <row r="3916" spans="1:22" x14ac:dyDescent="0.35">
      <c r="A3916" s="70">
        <f t="shared" si="69"/>
        <v>3897</v>
      </c>
      <c r="B3916" s="145">
        <v>7342437.6228742748</v>
      </c>
      <c r="U3916" s="145">
        <v>3896</v>
      </c>
      <c r="V3916" s="145">
        <v>16249505.511172071</v>
      </c>
    </row>
    <row r="3917" spans="1:22" x14ac:dyDescent="0.35">
      <c r="A3917" s="70">
        <f t="shared" si="69"/>
        <v>3898</v>
      </c>
      <c r="B3917" s="145">
        <v>7342437.6228742748</v>
      </c>
      <c r="U3917" s="145">
        <v>3897</v>
      </c>
      <c r="V3917" s="145">
        <v>-12206986.007185116</v>
      </c>
    </row>
    <row r="3918" spans="1:22" x14ac:dyDescent="0.35">
      <c r="A3918" s="70">
        <f t="shared" si="69"/>
        <v>3899</v>
      </c>
      <c r="B3918" s="145">
        <v>7342437.6228742748</v>
      </c>
      <c r="U3918" s="145">
        <v>3898</v>
      </c>
      <c r="V3918" s="145">
        <v>7358995.5195195638</v>
      </c>
    </row>
    <row r="3919" spans="1:22" x14ac:dyDescent="0.35">
      <c r="A3919" s="70">
        <f t="shared" si="69"/>
        <v>3900</v>
      </c>
      <c r="B3919" s="145">
        <v>7342437.6228742748</v>
      </c>
      <c r="U3919" s="145">
        <v>3899</v>
      </c>
      <c r="V3919" s="145">
        <v>-3645706.0459963828</v>
      </c>
    </row>
    <row r="3920" spans="1:22" x14ac:dyDescent="0.35">
      <c r="A3920" s="70">
        <f t="shared" si="69"/>
        <v>3901</v>
      </c>
      <c r="B3920" s="145">
        <v>7342437.6228742748</v>
      </c>
      <c r="U3920" s="145">
        <v>3900</v>
      </c>
      <c r="V3920" s="145">
        <v>-16060855.143394031</v>
      </c>
    </row>
    <row r="3921" spans="1:22" x14ac:dyDescent="0.35">
      <c r="A3921" s="70">
        <f t="shared" si="69"/>
        <v>3902</v>
      </c>
      <c r="B3921" s="145">
        <v>7342437.6228742748</v>
      </c>
      <c r="U3921" s="145">
        <v>3901</v>
      </c>
      <c r="V3921" s="145">
        <v>27779089.776997462</v>
      </c>
    </row>
    <row r="3922" spans="1:22" x14ac:dyDescent="0.35">
      <c r="A3922" s="70">
        <f t="shared" si="69"/>
        <v>3903</v>
      </c>
      <c r="B3922" s="145">
        <v>7342437.6228742748</v>
      </c>
      <c r="U3922" s="145">
        <v>3902</v>
      </c>
      <c r="V3922" s="145">
        <v>-15118496.407187376</v>
      </c>
    </row>
    <row r="3923" spans="1:22" x14ac:dyDescent="0.35">
      <c r="A3923" s="70">
        <f t="shared" si="69"/>
        <v>3904</v>
      </c>
      <c r="B3923" s="145">
        <v>7342437.6228742748</v>
      </c>
      <c r="U3923" s="145">
        <v>3903</v>
      </c>
      <c r="V3923" s="145">
        <v>9608983.250124976</v>
      </c>
    </row>
    <row r="3924" spans="1:22" x14ac:dyDescent="0.35">
      <c r="A3924" s="70">
        <f t="shared" si="69"/>
        <v>3905</v>
      </c>
      <c r="B3924" s="145">
        <v>7342437.6228742748</v>
      </c>
      <c r="U3924" s="145">
        <v>3904</v>
      </c>
      <c r="V3924" s="145">
        <v>38928381.790969513</v>
      </c>
    </row>
    <row r="3925" spans="1:22" x14ac:dyDescent="0.35">
      <c r="A3925" s="70">
        <f t="shared" si="69"/>
        <v>3906</v>
      </c>
      <c r="B3925" s="145">
        <v>7342437.6228742748</v>
      </c>
      <c r="U3925" s="145">
        <v>3905</v>
      </c>
      <c r="V3925" s="145">
        <v>-5190485.1812207419</v>
      </c>
    </row>
    <row r="3926" spans="1:22" x14ac:dyDescent="0.35">
      <c r="A3926" s="70">
        <f t="shared" ref="A3926:A3989" si="70">A3925+1</f>
        <v>3907</v>
      </c>
      <c r="B3926" s="145">
        <v>7342437.6228742748</v>
      </c>
      <c r="U3926" s="145">
        <v>3906</v>
      </c>
      <c r="V3926" s="145">
        <v>-11391245.096329555</v>
      </c>
    </row>
    <row r="3927" spans="1:22" x14ac:dyDescent="0.35">
      <c r="A3927" s="70">
        <f t="shared" si="70"/>
        <v>3908</v>
      </c>
      <c r="B3927" s="145">
        <v>7342437.6228742748</v>
      </c>
      <c r="U3927" s="145">
        <v>3907</v>
      </c>
      <c r="V3927" s="145">
        <v>-2309734.049721567</v>
      </c>
    </row>
    <row r="3928" spans="1:22" x14ac:dyDescent="0.35">
      <c r="A3928" s="70">
        <f t="shared" si="70"/>
        <v>3909</v>
      </c>
      <c r="B3928" s="145">
        <v>7342437.6228742748</v>
      </c>
      <c r="U3928" s="145">
        <v>3908</v>
      </c>
      <c r="V3928" s="145">
        <v>6048467.0075349864</v>
      </c>
    </row>
    <row r="3929" spans="1:22" x14ac:dyDescent="0.35">
      <c r="A3929" s="70">
        <f t="shared" si="70"/>
        <v>3910</v>
      </c>
      <c r="B3929" s="145">
        <v>7342437.6228742748</v>
      </c>
      <c r="U3929" s="145">
        <v>3909</v>
      </c>
      <c r="V3929" s="145">
        <v>18017107.347499892</v>
      </c>
    </row>
    <row r="3930" spans="1:22" x14ac:dyDescent="0.35">
      <c r="A3930" s="70">
        <f t="shared" si="70"/>
        <v>3911</v>
      </c>
      <c r="B3930" s="145">
        <v>7342437.6228742748</v>
      </c>
      <c r="U3930" s="145">
        <v>3910</v>
      </c>
      <c r="V3930" s="145">
        <v>-6768577.6726278309</v>
      </c>
    </row>
    <row r="3931" spans="1:22" x14ac:dyDescent="0.35">
      <c r="A3931" s="70">
        <f t="shared" si="70"/>
        <v>3912</v>
      </c>
      <c r="B3931" s="145">
        <v>7342437.6228742748</v>
      </c>
      <c r="U3931" s="145">
        <v>3911</v>
      </c>
      <c r="V3931" s="145">
        <v>9431827.7527615204</v>
      </c>
    </row>
    <row r="3932" spans="1:22" x14ac:dyDescent="0.35">
      <c r="A3932" s="70">
        <f t="shared" si="70"/>
        <v>3913</v>
      </c>
      <c r="B3932" s="145">
        <v>7342437.6228742748</v>
      </c>
      <c r="U3932" s="145">
        <v>3912</v>
      </c>
      <c r="V3932" s="145">
        <v>1320.4176500923932</v>
      </c>
    </row>
    <row r="3933" spans="1:22" x14ac:dyDescent="0.35">
      <c r="A3933" s="70">
        <f t="shared" si="70"/>
        <v>3914</v>
      </c>
      <c r="B3933" s="145">
        <v>7342437.6228742748</v>
      </c>
      <c r="U3933" s="145">
        <v>3913</v>
      </c>
      <c r="V3933" s="145">
        <v>11149822.257299501</v>
      </c>
    </row>
    <row r="3934" spans="1:22" x14ac:dyDescent="0.35">
      <c r="A3934" s="70">
        <f t="shared" si="70"/>
        <v>3915</v>
      </c>
      <c r="B3934" s="145">
        <v>7342437.6228742748</v>
      </c>
      <c r="U3934" s="145">
        <v>3914</v>
      </c>
      <c r="V3934" s="145">
        <v>-13343624.708692582</v>
      </c>
    </row>
    <row r="3935" spans="1:22" x14ac:dyDescent="0.35">
      <c r="A3935" s="70">
        <f t="shared" si="70"/>
        <v>3916</v>
      </c>
      <c r="B3935" s="145">
        <v>7342437.6228742748</v>
      </c>
      <c r="U3935" s="145">
        <v>3915</v>
      </c>
      <c r="V3935" s="145">
        <v>51296344.725804359</v>
      </c>
    </row>
    <row r="3936" spans="1:22" x14ac:dyDescent="0.35">
      <c r="A3936" s="70">
        <f t="shared" si="70"/>
        <v>3917</v>
      </c>
      <c r="B3936" s="145">
        <v>7342437.6228742748</v>
      </c>
      <c r="U3936" s="145">
        <v>3916</v>
      </c>
      <c r="V3936" s="145">
        <v>-369041.7541554831</v>
      </c>
    </row>
    <row r="3937" spans="1:22" x14ac:dyDescent="0.35">
      <c r="A3937" s="70">
        <f t="shared" si="70"/>
        <v>3918</v>
      </c>
      <c r="B3937" s="145">
        <v>7342437.6228742748</v>
      </c>
      <c r="U3937" s="145">
        <v>3917</v>
      </c>
      <c r="V3937" s="145">
        <v>-16605532.041187456</v>
      </c>
    </row>
    <row r="3938" spans="1:22" x14ac:dyDescent="0.35">
      <c r="A3938" s="70">
        <f t="shared" si="70"/>
        <v>3919</v>
      </c>
      <c r="B3938" s="145">
        <v>7342437.6228742748</v>
      </c>
      <c r="U3938" s="145">
        <v>3918</v>
      </c>
      <c r="V3938" s="145">
        <v>7458551.5402371883</v>
      </c>
    </row>
    <row r="3939" spans="1:22" x14ac:dyDescent="0.35">
      <c r="A3939" s="70">
        <f t="shared" si="70"/>
        <v>3920</v>
      </c>
      <c r="B3939" s="145">
        <v>7342437.6228742748</v>
      </c>
      <c r="U3939" s="145">
        <v>3919</v>
      </c>
      <c r="V3939" s="145">
        <v>19378783.3729323</v>
      </c>
    </row>
    <row r="3940" spans="1:22" x14ac:dyDescent="0.35">
      <c r="A3940" s="70">
        <f t="shared" si="70"/>
        <v>3921</v>
      </c>
      <c r="B3940" s="145">
        <v>7342437.6228742748</v>
      </c>
      <c r="U3940" s="145">
        <v>3920</v>
      </c>
      <c r="V3940" s="145">
        <v>8916635.1926147975</v>
      </c>
    </row>
    <row r="3941" spans="1:22" x14ac:dyDescent="0.35">
      <c r="A3941" s="70">
        <f t="shared" si="70"/>
        <v>3922</v>
      </c>
      <c r="B3941" s="145">
        <v>7342437.6228742748</v>
      </c>
      <c r="U3941" s="145">
        <v>3921</v>
      </c>
      <c r="V3941" s="145">
        <v>8119762.7364689112</v>
      </c>
    </row>
    <row r="3942" spans="1:22" x14ac:dyDescent="0.35">
      <c r="A3942" s="70">
        <f t="shared" si="70"/>
        <v>3923</v>
      </c>
      <c r="B3942" s="145">
        <v>7342437.6228742748</v>
      </c>
      <c r="U3942" s="145">
        <v>3922</v>
      </c>
      <c r="V3942" s="145">
        <v>-11517126.112841748</v>
      </c>
    </row>
    <row r="3943" spans="1:22" x14ac:dyDescent="0.35">
      <c r="A3943" s="70">
        <f t="shared" si="70"/>
        <v>3924</v>
      </c>
      <c r="B3943" s="145">
        <v>7342437.6228742748</v>
      </c>
      <c r="U3943" s="145">
        <v>3923</v>
      </c>
      <c r="V3943" s="145">
        <v>4526772.5532004349</v>
      </c>
    </row>
    <row r="3944" spans="1:22" x14ac:dyDescent="0.35">
      <c r="A3944" s="70">
        <f t="shared" si="70"/>
        <v>3925</v>
      </c>
      <c r="B3944" s="145">
        <v>7342437.6228742748</v>
      </c>
      <c r="U3944" s="145">
        <v>3924</v>
      </c>
      <c r="V3944" s="145">
        <v>-9232707.0975766033</v>
      </c>
    </row>
    <row r="3945" spans="1:22" x14ac:dyDescent="0.35">
      <c r="A3945" s="70">
        <f t="shared" si="70"/>
        <v>3926</v>
      </c>
      <c r="B3945" s="145">
        <v>7342437.6228742748</v>
      </c>
      <c r="U3945" s="145">
        <v>3925</v>
      </c>
      <c r="V3945" s="145">
        <v>-15049016.153987447</v>
      </c>
    </row>
    <row r="3946" spans="1:22" x14ac:dyDescent="0.35">
      <c r="A3946" s="70">
        <f t="shared" si="70"/>
        <v>3927</v>
      </c>
      <c r="B3946" s="145">
        <v>7342437.6228742748</v>
      </c>
      <c r="U3946" s="145">
        <v>3926</v>
      </c>
      <c r="V3946" s="145">
        <v>-23792853.603443287</v>
      </c>
    </row>
    <row r="3947" spans="1:22" x14ac:dyDescent="0.35">
      <c r="A3947" s="70">
        <f t="shared" si="70"/>
        <v>3928</v>
      </c>
      <c r="B3947" s="145">
        <v>7342437.6228742748</v>
      </c>
      <c r="U3947" s="145">
        <v>3927</v>
      </c>
      <c r="V3947" s="145">
        <v>24659847.706199892</v>
      </c>
    </row>
    <row r="3948" spans="1:22" x14ac:dyDescent="0.35">
      <c r="A3948" s="70">
        <f t="shared" si="70"/>
        <v>3929</v>
      </c>
      <c r="B3948" s="145">
        <v>7342437.6228742748</v>
      </c>
      <c r="U3948" s="145">
        <v>3928</v>
      </c>
      <c r="V3948" s="145">
        <v>-2065110.974562712</v>
      </c>
    </row>
    <row r="3949" spans="1:22" x14ac:dyDescent="0.35">
      <c r="A3949" s="70">
        <f t="shared" si="70"/>
        <v>3930</v>
      </c>
      <c r="B3949" s="145">
        <v>7342437.6228742748</v>
      </c>
      <c r="U3949" s="145">
        <v>3929</v>
      </c>
      <c r="V3949" s="145">
        <v>-4559381.4976501986</v>
      </c>
    </row>
    <row r="3950" spans="1:22" x14ac:dyDescent="0.35">
      <c r="A3950" s="70">
        <f t="shared" si="70"/>
        <v>3931</v>
      </c>
      <c r="B3950" s="145">
        <v>7342437.6228742748</v>
      </c>
      <c r="U3950" s="145">
        <v>3930</v>
      </c>
      <c r="V3950" s="145">
        <v>13857294.31369856</v>
      </c>
    </row>
    <row r="3951" spans="1:22" x14ac:dyDescent="0.35">
      <c r="A3951" s="70">
        <f t="shared" si="70"/>
        <v>3932</v>
      </c>
      <c r="B3951" s="145">
        <v>7342437.6228742748</v>
      </c>
      <c r="U3951" s="145">
        <v>3931</v>
      </c>
      <c r="V3951" s="145">
        <v>-663564.9527890645</v>
      </c>
    </row>
    <row r="3952" spans="1:22" x14ac:dyDescent="0.35">
      <c r="A3952" s="70">
        <f t="shared" si="70"/>
        <v>3933</v>
      </c>
      <c r="B3952" s="145">
        <v>7342437.6228742748</v>
      </c>
      <c r="U3952" s="145">
        <v>3932</v>
      </c>
      <c r="V3952" s="145">
        <v>-905412.89426472038</v>
      </c>
    </row>
    <row r="3953" spans="1:22" x14ac:dyDescent="0.35">
      <c r="A3953" s="70">
        <f t="shared" si="70"/>
        <v>3934</v>
      </c>
      <c r="B3953" s="145">
        <v>7342437.6228742748</v>
      </c>
      <c r="U3953" s="145">
        <v>3933</v>
      </c>
      <c r="V3953" s="145">
        <v>24367284.615186848</v>
      </c>
    </row>
    <row r="3954" spans="1:22" x14ac:dyDescent="0.35">
      <c r="A3954" s="70">
        <f t="shared" si="70"/>
        <v>3935</v>
      </c>
      <c r="B3954" s="145">
        <v>7342437.6228742748</v>
      </c>
      <c r="U3954" s="145">
        <v>3934</v>
      </c>
      <c r="V3954" s="145">
        <v>-4986309.9944097064</v>
      </c>
    </row>
    <row r="3955" spans="1:22" x14ac:dyDescent="0.35">
      <c r="A3955" s="70">
        <f t="shared" si="70"/>
        <v>3936</v>
      </c>
      <c r="B3955" s="145">
        <v>7342437.6228742748</v>
      </c>
      <c r="U3955" s="145">
        <v>3935</v>
      </c>
      <c r="V3955" s="145">
        <v>13686851.750588022</v>
      </c>
    </row>
    <row r="3956" spans="1:22" x14ac:dyDescent="0.35">
      <c r="A3956" s="70">
        <f t="shared" si="70"/>
        <v>3937</v>
      </c>
      <c r="B3956" s="145">
        <v>7342437.6228742748</v>
      </c>
      <c r="U3956" s="145">
        <v>3936</v>
      </c>
      <c r="V3956" s="145">
        <v>-8640203.2788212206</v>
      </c>
    </row>
    <row r="3957" spans="1:22" x14ac:dyDescent="0.35">
      <c r="A3957" s="70">
        <f t="shared" si="70"/>
        <v>3938</v>
      </c>
      <c r="B3957" s="145">
        <v>7342437.6228742748</v>
      </c>
      <c r="U3957" s="145">
        <v>3937</v>
      </c>
      <c r="V3957" s="145">
        <v>-5464870.8487815913</v>
      </c>
    </row>
    <row r="3958" spans="1:22" x14ac:dyDescent="0.35">
      <c r="A3958" s="70">
        <f t="shared" si="70"/>
        <v>3939</v>
      </c>
      <c r="B3958" s="145">
        <v>7342437.6228742748</v>
      </c>
      <c r="U3958" s="145">
        <v>3938</v>
      </c>
      <c r="V3958" s="145">
        <v>23820497.302014798</v>
      </c>
    </row>
    <row r="3959" spans="1:22" x14ac:dyDescent="0.35">
      <c r="A3959" s="70">
        <f t="shared" si="70"/>
        <v>3940</v>
      </c>
      <c r="B3959" s="145">
        <v>7342437.6228742748</v>
      </c>
      <c r="U3959" s="145">
        <v>3939</v>
      </c>
      <c r="V3959" s="145">
        <v>-12057438.180071257</v>
      </c>
    </row>
    <row r="3960" spans="1:22" x14ac:dyDescent="0.35">
      <c r="A3960" s="70">
        <f t="shared" si="70"/>
        <v>3941</v>
      </c>
      <c r="B3960" s="145">
        <v>7342437.6228742748</v>
      </c>
      <c r="U3960" s="145">
        <v>3940</v>
      </c>
      <c r="V3960" s="145">
        <v>-4529786.6990789492</v>
      </c>
    </row>
    <row r="3961" spans="1:22" x14ac:dyDescent="0.35">
      <c r="A3961" s="70">
        <f t="shared" si="70"/>
        <v>3942</v>
      </c>
      <c r="B3961" s="145">
        <v>7342437.6228742748</v>
      </c>
      <c r="U3961" s="145">
        <v>3941</v>
      </c>
      <c r="V3961" s="145">
        <v>-4300147.1882157531</v>
      </c>
    </row>
    <row r="3962" spans="1:22" x14ac:dyDescent="0.35">
      <c r="A3962" s="70">
        <f t="shared" si="70"/>
        <v>3943</v>
      </c>
      <c r="B3962" s="145">
        <v>7342437.6228742748</v>
      </c>
      <c r="U3962" s="145">
        <v>3942</v>
      </c>
      <c r="V3962" s="145">
        <v>38893302.189571701</v>
      </c>
    </row>
    <row r="3963" spans="1:22" x14ac:dyDescent="0.35">
      <c r="A3963" s="70">
        <f t="shared" si="70"/>
        <v>3944</v>
      </c>
      <c r="B3963" s="145">
        <v>7342437.6228742748</v>
      </c>
      <c r="U3963" s="145">
        <v>3943</v>
      </c>
      <c r="V3963" s="145">
        <v>12292363.502675515</v>
      </c>
    </row>
    <row r="3964" spans="1:22" x14ac:dyDescent="0.35">
      <c r="A3964" s="70">
        <f t="shared" si="70"/>
        <v>3945</v>
      </c>
      <c r="B3964" s="145">
        <v>7342437.6228742748</v>
      </c>
      <c r="U3964" s="145">
        <v>3944</v>
      </c>
      <c r="V3964" s="145">
        <v>93188.05702566728</v>
      </c>
    </row>
    <row r="3965" spans="1:22" x14ac:dyDescent="0.35">
      <c r="A3965" s="70">
        <f t="shared" si="70"/>
        <v>3946</v>
      </c>
      <c r="B3965" s="145">
        <v>7342437.6228742748</v>
      </c>
      <c r="U3965" s="145">
        <v>3945</v>
      </c>
      <c r="V3965" s="145">
        <v>-27788071.860733453</v>
      </c>
    </row>
    <row r="3966" spans="1:22" x14ac:dyDescent="0.35">
      <c r="A3966" s="70">
        <f t="shared" si="70"/>
        <v>3947</v>
      </c>
      <c r="B3966" s="145">
        <v>7342437.6228742748</v>
      </c>
      <c r="U3966" s="145">
        <v>3946</v>
      </c>
      <c r="V3966" s="145">
        <v>12748509.199184559</v>
      </c>
    </row>
    <row r="3967" spans="1:22" x14ac:dyDescent="0.35">
      <c r="A3967" s="70">
        <f t="shared" si="70"/>
        <v>3948</v>
      </c>
      <c r="B3967" s="145">
        <v>7342437.6228742748</v>
      </c>
      <c r="U3967" s="145">
        <v>3947</v>
      </c>
      <c r="V3967" s="145">
        <v>-7676179.9323110264</v>
      </c>
    </row>
    <row r="3968" spans="1:22" x14ac:dyDescent="0.35">
      <c r="A3968" s="70">
        <f t="shared" si="70"/>
        <v>3949</v>
      </c>
      <c r="B3968" s="145">
        <v>7342437.6228742748</v>
      </c>
      <c r="U3968" s="145">
        <v>3948</v>
      </c>
      <c r="V3968" s="145">
        <v>-10580774.3861643</v>
      </c>
    </row>
    <row r="3969" spans="1:22" x14ac:dyDescent="0.35">
      <c r="A3969" s="70">
        <f t="shared" si="70"/>
        <v>3950</v>
      </c>
      <c r="B3969" s="145">
        <v>7342437.6228742748</v>
      </c>
      <c r="U3969" s="145">
        <v>3949</v>
      </c>
      <c r="V3969" s="145">
        <v>-12107742.211833417</v>
      </c>
    </row>
    <row r="3970" spans="1:22" x14ac:dyDescent="0.35">
      <c r="A3970" s="70">
        <f t="shared" si="70"/>
        <v>3951</v>
      </c>
      <c r="B3970" s="145">
        <v>7342437.6228742748</v>
      </c>
      <c r="U3970" s="145">
        <v>3950</v>
      </c>
      <c r="V3970" s="145">
        <v>-14890240.039718151</v>
      </c>
    </row>
    <row r="3971" spans="1:22" x14ac:dyDescent="0.35">
      <c r="A3971" s="70">
        <f t="shared" si="70"/>
        <v>3952</v>
      </c>
      <c r="B3971" s="145">
        <v>7342437.6228742748</v>
      </c>
      <c r="U3971" s="145">
        <v>3951</v>
      </c>
      <c r="V3971" s="145">
        <v>-15716047.646091964</v>
      </c>
    </row>
    <row r="3972" spans="1:22" x14ac:dyDescent="0.35">
      <c r="A3972" s="70">
        <f t="shared" si="70"/>
        <v>3953</v>
      </c>
      <c r="B3972" s="145">
        <v>7342437.6228742748</v>
      </c>
      <c r="U3972" s="145">
        <v>3952</v>
      </c>
      <c r="V3972" s="145">
        <v>4794182.1738294214</v>
      </c>
    </row>
    <row r="3973" spans="1:22" x14ac:dyDescent="0.35">
      <c r="A3973" s="70">
        <f t="shared" si="70"/>
        <v>3954</v>
      </c>
      <c r="B3973" s="145">
        <v>7342437.6228742748</v>
      </c>
      <c r="U3973" s="145">
        <v>3953</v>
      </c>
      <c r="V3973" s="145">
        <v>-14882505.205625024</v>
      </c>
    </row>
    <row r="3974" spans="1:22" x14ac:dyDescent="0.35">
      <c r="A3974" s="70">
        <f t="shared" si="70"/>
        <v>3955</v>
      </c>
      <c r="B3974" s="145">
        <v>7342437.6228742748</v>
      </c>
      <c r="U3974" s="145">
        <v>3954</v>
      </c>
      <c r="V3974" s="145">
        <v>-18873373.257964484</v>
      </c>
    </row>
    <row r="3975" spans="1:22" x14ac:dyDescent="0.35">
      <c r="A3975" s="70">
        <f t="shared" si="70"/>
        <v>3956</v>
      </c>
      <c r="B3975" s="145">
        <v>7342437.6228742748</v>
      </c>
      <c r="U3975" s="145">
        <v>3955</v>
      </c>
      <c r="V3975" s="145">
        <v>-11030195.101856509</v>
      </c>
    </row>
    <row r="3976" spans="1:22" x14ac:dyDescent="0.35">
      <c r="A3976" s="70">
        <f t="shared" si="70"/>
        <v>3957</v>
      </c>
      <c r="B3976" s="145">
        <v>7342437.6228742748</v>
      </c>
      <c r="U3976" s="145">
        <v>3956</v>
      </c>
      <c r="V3976" s="145">
        <v>33190198.541958746</v>
      </c>
    </row>
    <row r="3977" spans="1:22" x14ac:dyDescent="0.35">
      <c r="A3977" s="70">
        <f t="shared" si="70"/>
        <v>3958</v>
      </c>
      <c r="B3977" s="145">
        <v>7342437.6228742748</v>
      </c>
      <c r="U3977" s="145">
        <v>3957</v>
      </c>
      <c r="V3977" s="145">
        <v>18884412.819537528</v>
      </c>
    </row>
    <row r="3978" spans="1:22" x14ac:dyDescent="0.35">
      <c r="A3978" s="70">
        <f t="shared" si="70"/>
        <v>3959</v>
      </c>
      <c r="B3978" s="145">
        <v>7342437.6228742748</v>
      </c>
      <c r="U3978" s="145">
        <v>3958</v>
      </c>
      <c r="V3978" s="145">
        <v>4989748.9397198372</v>
      </c>
    </row>
    <row r="3979" spans="1:22" x14ac:dyDescent="0.35">
      <c r="A3979" s="70">
        <f t="shared" si="70"/>
        <v>3960</v>
      </c>
      <c r="B3979" s="145">
        <v>7342437.6228742748</v>
      </c>
      <c r="U3979" s="145">
        <v>3959</v>
      </c>
      <c r="V3979" s="145">
        <v>15816973.889738455</v>
      </c>
    </row>
    <row r="3980" spans="1:22" x14ac:dyDescent="0.35">
      <c r="A3980" s="70">
        <f t="shared" si="70"/>
        <v>3961</v>
      </c>
      <c r="B3980" s="145">
        <v>7342437.6228742748</v>
      </c>
      <c r="U3980" s="145">
        <v>3960</v>
      </c>
      <c r="V3980" s="145">
        <v>21784103.56847544</v>
      </c>
    </row>
    <row r="3981" spans="1:22" x14ac:dyDescent="0.35">
      <c r="A3981" s="70">
        <f t="shared" si="70"/>
        <v>3962</v>
      </c>
      <c r="B3981" s="145">
        <v>7342437.6228742748</v>
      </c>
      <c r="U3981" s="145">
        <v>3961</v>
      </c>
      <c r="V3981" s="145">
        <v>27012136.254656598</v>
      </c>
    </row>
    <row r="3982" spans="1:22" x14ac:dyDescent="0.35">
      <c r="A3982" s="70">
        <f t="shared" si="70"/>
        <v>3963</v>
      </c>
      <c r="B3982" s="145">
        <v>7342437.6228742748</v>
      </c>
      <c r="U3982" s="145">
        <v>3962</v>
      </c>
      <c r="V3982" s="145">
        <v>1506570.135450881</v>
      </c>
    </row>
    <row r="3983" spans="1:22" x14ac:dyDescent="0.35">
      <c r="A3983" s="70">
        <f t="shared" si="70"/>
        <v>3964</v>
      </c>
      <c r="B3983" s="145">
        <v>7342437.6228742748</v>
      </c>
      <c r="U3983" s="145">
        <v>3963</v>
      </c>
      <c r="V3983" s="145">
        <v>11486277.282705773</v>
      </c>
    </row>
    <row r="3984" spans="1:22" x14ac:dyDescent="0.35">
      <c r="A3984" s="70">
        <f t="shared" si="70"/>
        <v>3965</v>
      </c>
      <c r="B3984" s="145">
        <v>7342437.6228742748</v>
      </c>
      <c r="U3984" s="145">
        <v>3964</v>
      </c>
      <c r="V3984" s="145">
        <v>18826156.681381322</v>
      </c>
    </row>
    <row r="3985" spans="1:22" x14ac:dyDescent="0.35">
      <c r="A3985" s="70">
        <f t="shared" si="70"/>
        <v>3966</v>
      </c>
      <c r="B3985" s="145">
        <v>7342437.6228742748</v>
      </c>
      <c r="U3985" s="145">
        <v>3965</v>
      </c>
      <c r="V3985" s="145">
        <v>61207955.853382148</v>
      </c>
    </row>
    <row r="3986" spans="1:22" x14ac:dyDescent="0.35">
      <c r="A3986" s="70">
        <f t="shared" si="70"/>
        <v>3967</v>
      </c>
      <c r="B3986" s="145">
        <v>7342437.6228742748</v>
      </c>
      <c r="U3986" s="145">
        <v>3966</v>
      </c>
      <c r="V3986" s="145">
        <v>536199.82566559687</v>
      </c>
    </row>
    <row r="3987" spans="1:22" x14ac:dyDescent="0.35">
      <c r="A3987" s="70">
        <f t="shared" si="70"/>
        <v>3968</v>
      </c>
      <c r="B3987" s="145">
        <v>7342437.6228742748</v>
      </c>
      <c r="U3987" s="145">
        <v>3967</v>
      </c>
      <c r="V3987" s="145">
        <v>37242768.154011048</v>
      </c>
    </row>
    <row r="3988" spans="1:22" x14ac:dyDescent="0.35">
      <c r="A3988" s="70">
        <f t="shared" si="70"/>
        <v>3969</v>
      </c>
      <c r="B3988" s="145">
        <v>7342437.6228742748</v>
      </c>
      <c r="U3988" s="145">
        <v>3968</v>
      </c>
      <c r="V3988" s="145">
        <v>40035636.458111987</v>
      </c>
    </row>
    <row r="3989" spans="1:22" x14ac:dyDescent="0.35">
      <c r="A3989" s="70">
        <f t="shared" si="70"/>
        <v>3970</v>
      </c>
      <c r="B3989" s="145">
        <v>7342437.6228742748</v>
      </c>
      <c r="U3989" s="145">
        <v>3969</v>
      </c>
      <c r="V3989" s="145">
        <v>16787699.105253153</v>
      </c>
    </row>
    <row r="3990" spans="1:22" x14ac:dyDescent="0.35">
      <c r="A3990" s="70">
        <f t="shared" ref="A3990:A4053" si="71">A3989+1</f>
        <v>3971</v>
      </c>
      <c r="B3990" s="145">
        <v>7342437.6228742748</v>
      </c>
      <c r="U3990" s="145">
        <v>3970</v>
      </c>
      <c r="V3990" s="145">
        <v>21073853.464535356</v>
      </c>
    </row>
    <row r="3991" spans="1:22" x14ac:dyDescent="0.35">
      <c r="A3991" s="70">
        <f t="shared" si="71"/>
        <v>3972</v>
      </c>
      <c r="B3991" s="145">
        <v>7342437.6228742748</v>
      </c>
      <c r="U3991" s="145">
        <v>3971</v>
      </c>
      <c r="V3991" s="145">
        <v>20194734.879970022</v>
      </c>
    </row>
    <row r="3992" spans="1:22" x14ac:dyDescent="0.35">
      <c r="A3992" s="70">
        <f t="shared" si="71"/>
        <v>3973</v>
      </c>
      <c r="B3992" s="145">
        <v>7342437.6228742748</v>
      </c>
      <c r="U3992" s="145">
        <v>3972</v>
      </c>
      <c r="V3992" s="145">
        <v>-9545043.1559362672</v>
      </c>
    </row>
    <row r="3993" spans="1:22" x14ac:dyDescent="0.35">
      <c r="A3993" s="70">
        <f t="shared" si="71"/>
        <v>3974</v>
      </c>
      <c r="B3993" s="145">
        <v>7342437.6228742748</v>
      </c>
      <c r="U3993" s="145">
        <v>3973</v>
      </c>
      <c r="V3993" s="145">
        <v>-14620514.853767041</v>
      </c>
    </row>
    <row r="3994" spans="1:22" x14ac:dyDescent="0.35">
      <c r="A3994" s="70">
        <f t="shared" si="71"/>
        <v>3975</v>
      </c>
      <c r="B3994" s="145">
        <v>7342437.6228742748</v>
      </c>
      <c r="U3994" s="145">
        <v>3974</v>
      </c>
      <c r="V3994" s="145">
        <v>-8108699.355928788</v>
      </c>
    </row>
    <row r="3995" spans="1:22" x14ac:dyDescent="0.35">
      <c r="A3995" s="70">
        <f t="shared" si="71"/>
        <v>3976</v>
      </c>
      <c r="B3995" s="145">
        <v>7342437.6228742748</v>
      </c>
      <c r="U3995" s="145">
        <v>3975</v>
      </c>
      <c r="V3995" s="145">
        <v>53301800.993012503</v>
      </c>
    </row>
    <row r="3996" spans="1:22" x14ac:dyDescent="0.35">
      <c r="A3996" s="70">
        <f t="shared" si="71"/>
        <v>3977</v>
      </c>
      <c r="B3996" s="145">
        <v>7342437.6228742748</v>
      </c>
      <c r="U3996" s="145">
        <v>3976</v>
      </c>
      <c r="V3996" s="145">
        <v>1842567.3265168145</v>
      </c>
    </row>
    <row r="3997" spans="1:22" x14ac:dyDescent="0.35">
      <c r="A3997" s="70">
        <f t="shared" si="71"/>
        <v>3978</v>
      </c>
      <c r="B3997" s="145">
        <v>7342437.6228742748</v>
      </c>
      <c r="U3997" s="145">
        <v>3977</v>
      </c>
      <c r="V3997" s="145">
        <v>-17137163.331567422</v>
      </c>
    </row>
    <row r="3998" spans="1:22" x14ac:dyDescent="0.35">
      <c r="A3998" s="70">
        <f t="shared" si="71"/>
        <v>3979</v>
      </c>
      <c r="B3998" s="145">
        <v>7342437.6228742748</v>
      </c>
      <c r="U3998" s="145">
        <v>3978</v>
      </c>
      <c r="V3998" s="145">
        <v>4690971.7517013475</v>
      </c>
    </row>
    <row r="3999" spans="1:22" x14ac:dyDescent="0.35">
      <c r="A3999" s="70">
        <f t="shared" si="71"/>
        <v>3980</v>
      </c>
      <c r="B3999" s="145">
        <v>7342437.6228742748</v>
      </c>
      <c r="U3999" s="145">
        <v>3979</v>
      </c>
      <c r="V3999" s="145">
        <v>-16128089.986831835</v>
      </c>
    </row>
    <row r="4000" spans="1:22" x14ac:dyDescent="0.35">
      <c r="A4000" s="70">
        <f t="shared" si="71"/>
        <v>3981</v>
      </c>
      <c r="B4000" s="145">
        <v>7342437.6228742748</v>
      </c>
      <c r="U4000" s="145">
        <v>3980</v>
      </c>
      <c r="V4000" s="145">
        <v>26629827.286228687</v>
      </c>
    </row>
    <row r="4001" spans="1:22" x14ac:dyDescent="0.35">
      <c r="A4001" s="70">
        <f t="shared" si="71"/>
        <v>3982</v>
      </c>
      <c r="B4001" s="145">
        <v>7342437.6228742748</v>
      </c>
      <c r="U4001" s="145">
        <v>3981</v>
      </c>
      <c r="V4001" s="145">
        <v>8823817.3342512064</v>
      </c>
    </row>
    <row r="4002" spans="1:22" x14ac:dyDescent="0.35">
      <c r="A4002" s="70">
        <f t="shared" si="71"/>
        <v>3983</v>
      </c>
      <c r="B4002" s="145">
        <v>7342437.6228742748</v>
      </c>
      <c r="U4002" s="145">
        <v>3982</v>
      </c>
      <c r="V4002" s="145">
        <v>18384536.264439601</v>
      </c>
    </row>
    <row r="4003" spans="1:22" x14ac:dyDescent="0.35">
      <c r="A4003" s="70">
        <f t="shared" si="71"/>
        <v>3984</v>
      </c>
      <c r="B4003" s="145">
        <v>7342437.6228742748</v>
      </c>
      <c r="U4003" s="145">
        <v>3983</v>
      </c>
      <c r="V4003" s="145">
        <v>26439568.160174895</v>
      </c>
    </row>
    <row r="4004" spans="1:22" x14ac:dyDescent="0.35">
      <c r="A4004" s="70">
        <f t="shared" si="71"/>
        <v>3985</v>
      </c>
      <c r="B4004" s="145">
        <v>7342437.6228742748</v>
      </c>
      <c r="U4004" s="145">
        <v>3984</v>
      </c>
      <c r="V4004" s="145">
        <v>4586384.8512150533</v>
      </c>
    </row>
    <row r="4005" spans="1:22" x14ac:dyDescent="0.35">
      <c r="A4005" s="70">
        <f t="shared" si="71"/>
        <v>3986</v>
      </c>
      <c r="B4005" s="145">
        <v>7342437.6228742748</v>
      </c>
      <c r="U4005" s="145">
        <v>3985</v>
      </c>
      <c r="V4005" s="145">
        <v>-9663439.4482222628</v>
      </c>
    </row>
    <row r="4006" spans="1:22" x14ac:dyDescent="0.35">
      <c r="A4006" s="70">
        <f t="shared" si="71"/>
        <v>3987</v>
      </c>
      <c r="B4006" s="145">
        <v>7342437.6228742748</v>
      </c>
      <c r="U4006" s="145">
        <v>3986</v>
      </c>
      <c r="V4006" s="145">
        <v>-10932362.675434748</v>
      </c>
    </row>
    <row r="4007" spans="1:22" x14ac:dyDescent="0.35">
      <c r="A4007" s="70">
        <f t="shared" si="71"/>
        <v>3988</v>
      </c>
      <c r="B4007" s="145">
        <v>7342437.6228742748</v>
      </c>
      <c r="U4007" s="145">
        <v>3987</v>
      </c>
      <c r="V4007" s="145">
        <v>16386062.292043827</v>
      </c>
    </row>
    <row r="4008" spans="1:22" x14ac:dyDescent="0.35">
      <c r="A4008" s="70">
        <f t="shared" si="71"/>
        <v>3989</v>
      </c>
      <c r="B4008" s="145">
        <v>7342437.6228742748</v>
      </c>
      <c r="U4008" s="145">
        <v>3988</v>
      </c>
      <c r="V4008" s="145">
        <v>-28636136.054545943</v>
      </c>
    </row>
    <row r="4009" spans="1:22" x14ac:dyDescent="0.35">
      <c r="A4009" s="70">
        <f t="shared" si="71"/>
        <v>3990</v>
      </c>
      <c r="B4009" s="145">
        <v>7342437.6228742748</v>
      </c>
      <c r="U4009" s="145">
        <v>3989</v>
      </c>
      <c r="V4009" s="145">
        <v>-24703347.737275291</v>
      </c>
    </row>
    <row r="4010" spans="1:22" x14ac:dyDescent="0.35">
      <c r="A4010" s="70">
        <f t="shared" si="71"/>
        <v>3991</v>
      </c>
      <c r="B4010" s="145">
        <v>7342437.6228742748</v>
      </c>
      <c r="U4010" s="145">
        <v>3990</v>
      </c>
      <c r="V4010" s="145">
        <v>-4145516.1863302141</v>
      </c>
    </row>
    <row r="4011" spans="1:22" x14ac:dyDescent="0.35">
      <c r="A4011" s="70">
        <f t="shared" si="71"/>
        <v>3992</v>
      </c>
      <c r="B4011" s="145">
        <v>7342437.6228742748</v>
      </c>
      <c r="U4011" s="145">
        <v>3991</v>
      </c>
      <c r="V4011" s="145">
        <v>6318040.6729134247</v>
      </c>
    </row>
    <row r="4012" spans="1:22" x14ac:dyDescent="0.35">
      <c r="A4012" s="70">
        <f t="shared" si="71"/>
        <v>3993</v>
      </c>
      <c r="B4012" s="145">
        <v>7342437.6228742748</v>
      </c>
      <c r="U4012" s="145">
        <v>3992</v>
      </c>
      <c r="V4012" s="145">
        <v>-13763031.002802733</v>
      </c>
    </row>
    <row r="4013" spans="1:22" x14ac:dyDescent="0.35">
      <c r="A4013" s="70">
        <f t="shared" si="71"/>
        <v>3994</v>
      </c>
      <c r="B4013" s="145">
        <v>7342437.6228742748</v>
      </c>
      <c r="U4013" s="145">
        <v>3993</v>
      </c>
      <c r="V4013" s="145">
        <v>10083229.052556403</v>
      </c>
    </row>
    <row r="4014" spans="1:22" x14ac:dyDescent="0.35">
      <c r="A4014" s="70">
        <f t="shared" si="71"/>
        <v>3995</v>
      </c>
      <c r="B4014" s="145">
        <v>7342437.6228742748</v>
      </c>
      <c r="U4014" s="145">
        <v>3994</v>
      </c>
      <c r="V4014" s="145">
        <v>-37833751.364256546</v>
      </c>
    </row>
    <row r="4015" spans="1:22" x14ac:dyDescent="0.35">
      <c r="A4015" s="70">
        <f t="shared" si="71"/>
        <v>3996</v>
      </c>
      <c r="B4015" s="145">
        <v>7342437.6228742748</v>
      </c>
      <c r="U4015" s="145">
        <v>3995</v>
      </c>
      <c r="V4015" s="145">
        <v>-19919839.847113766</v>
      </c>
    </row>
    <row r="4016" spans="1:22" x14ac:dyDescent="0.35">
      <c r="A4016" s="70">
        <f t="shared" si="71"/>
        <v>3997</v>
      </c>
      <c r="B4016" s="145">
        <v>7342437.6228742748</v>
      </c>
      <c r="U4016" s="145">
        <v>3996</v>
      </c>
      <c r="V4016" s="145">
        <v>-16239599.196345283</v>
      </c>
    </row>
    <row r="4017" spans="1:22" x14ac:dyDescent="0.35">
      <c r="A4017" s="70">
        <f t="shared" si="71"/>
        <v>3998</v>
      </c>
      <c r="B4017" s="145">
        <v>7342437.6228742748</v>
      </c>
      <c r="U4017" s="145">
        <v>3997</v>
      </c>
      <c r="V4017" s="145">
        <v>-13840016.645277025</v>
      </c>
    </row>
    <row r="4018" spans="1:22" x14ac:dyDescent="0.35">
      <c r="A4018" s="70">
        <f t="shared" si="71"/>
        <v>3999</v>
      </c>
      <c r="B4018" s="145">
        <v>7342437.6228742748</v>
      </c>
      <c r="U4018" s="145">
        <v>3998</v>
      </c>
      <c r="V4018" s="145">
        <v>1772223.4455472976</v>
      </c>
    </row>
    <row r="4019" spans="1:22" x14ac:dyDescent="0.35">
      <c r="A4019" s="70">
        <f t="shared" si="71"/>
        <v>4000</v>
      </c>
      <c r="B4019" s="145">
        <v>7342437.6228742748</v>
      </c>
      <c r="U4019" s="145">
        <v>3999</v>
      </c>
      <c r="V4019" s="145">
        <v>10005892.401716687</v>
      </c>
    </row>
    <row r="4020" spans="1:22" x14ac:dyDescent="0.35">
      <c r="A4020" s="70">
        <f t="shared" si="71"/>
        <v>4001</v>
      </c>
      <c r="B4020" s="145">
        <v>7342437.6228742748</v>
      </c>
      <c r="U4020" s="145">
        <v>4000</v>
      </c>
      <c r="V4020" s="145">
        <v>-23648786.309729815</v>
      </c>
    </row>
    <row r="4021" spans="1:22" x14ac:dyDescent="0.35">
      <c r="A4021" s="70">
        <f t="shared" si="71"/>
        <v>4002</v>
      </c>
      <c r="B4021" s="145">
        <v>7342437.6228742748</v>
      </c>
      <c r="U4021" s="145">
        <v>4001</v>
      </c>
      <c r="V4021" s="145">
        <v>-13911625.065518687</v>
      </c>
    </row>
    <row r="4022" spans="1:22" x14ac:dyDescent="0.35">
      <c r="A4022" s="70">
        <f t="shared" si="71"/>
        <v>4003</v>
      </c>
      <c r="B4022" s="145">
        <v>7342437.6228742748</v>
      </c>
      <c r="U4022" s="145">
        <v>4002</v>
      </c>
      <c r="V4022" s="145">
        <v>-3374981.4484669417</v>
      </c>
    </row>
    <row r="4023" spans="1:22" x14ac:dyDescent="0.35">
      <c r="A4023" s="70">
        <f t="shared" si="71"/>
        <v>4004</v>
      </c>
      <c r="B4023" s="145">
        <v>7342437.6228742748</v>
      </c>
      <c r="U4023" s="145">
        <v>4003</v>
      </c>
      <c r="V4023" s="145">
        <v>-22153259.933047496</v>
      </c>
    </row>
    <row r="4024" spans="1:22" x14ac:dyDescent="0.35">
      <c r="A4024" s="70">
        <f t="shared" si="71"/>
        <v>4005</v>
      </c>
      <c r="B4024" s="145">
        <v>7342437.6228742748</v>
      </c>
      <c r="U4024" s="145">
        <v>4004</v>
      </c>
      <c r="V4024" s="145">
        <v>10838583.376847804</v>
      </c>
    </row>
    <row r="4025" spans="1:22" x14ac:dyDescent="0.35">
      <c r="A4025" s="70">
        <f t="shared" si="71"/>
        <v>4006</v>
      </c>
      <c r="B4025" s="145">
        <v>7342437.6228742748</v>
      </c>
      <c r="U4025" s="145">
        <v>4005</v>
      </c>
      <c r="V4025" s="145">
        <v>25584385.841393515</v>
      </c>
    </row>
    <row r="4026" spans="1:22" x14ac:dyDescent="0.35">
      <c r="A4026" s="70">
        <f t="shared" si="71"/>
        <v>4007</v>
      </c>
      <c r="B4026" s="145">
        <v>7342437.6228742748</v>
      </c>
      <c r="U4026" s="145">
        <v>4006</v>
      </c>
      <c r="V4026" s="145">
        <v>-13355909.495523369</v>
      </c>
    </row>
    <row r="4027" spans="1:22" x14ac:dyDescent="0.35">
      <c r="A4027" s="70">
        <f t="shared" si="71"/>
        <v>4008</v>
      </c>
      <c r="B4027" s="145">
        <v>7342437.6228742748</v>
      </c>
      <c r="U4027" s="145">
        <v>4007</v>
      </c>
      <c r="V4027" s="145">
        <v>40995174.247814201</v>
      </c>
    </row>
    <row r="4028" spans="1:22" x14ac:dyDescent="0.35">
      <c r="A4028" s="70">
        <f t="shared" si="71"/>
        <v>4009</v>
      </c>
      <c r="B4028" s="145">
        <v>7342437.6228742748</v>
      </c>
      <c r="U4028" s="145">
        <v>4008</v>
      </c>
      <c r="V4028" s="145">
        <v>5020158.6927146539</v>
      </c>
    </row>
    <row r="4029" spans="1:22" x14ac:dyDescent="0.35">
      <c r="A4029" s="70">
        <f t="shared" si="71"/>
        <v>4010</v>
      </c>
      <c r="B4029" s="145">
        <v>7342437.6228742748</v>
      </c>
      <c r="U4029" s="145">
        <v>4009</v>
      </c>
      <c r="V4029" s="145">
        <v>-19615225.351582699</v>
      </c>
    </row>
    <row r="4030" spans="1:22" x14ac:dyDescent="0.35">
      <c r="A4030" s="70">
        <f t="shared" si="71"/>
        <v>4011</v>
      </c>
      <c r="B4030" s="145">
        <v>7342437.6228742748</v>
      </c>
      <c r="U4030" s="145">
        <v>4010</v>
      </c>
      <c r="V4030" s="145">
        <v>-5254248.8064548466</v>
      </c>
    </row>
    <row r="4031" spans="1:22" x14ac:dyDescent="0.35">
      <c r="A4031" s="70">
        <f t="shared" si="71"/>
        <v>4012</v>
      </c>
      <c r="B4031" s="145">
        <v>7342437.6228742748</v>
      </c>
      <c r="U4031" s="145">
        <v>4011</v>
      </c>
      <c r="V4031" s="145">
        <v>12194206.036608137</v>
      </c>
    </row>
    <row r="4032" spans="1:22" x14ac:dyDescent="0.35">
      <c r="A4032" s="70">
        <f t="shared" si="71"/>
        <v>4013</v>
      </c>
      <c r="B4032" s="145">
        <v>7342437.6228742748</v>
      </c>
      <c r="U4032" s="145">
        <v>4012</v>
      </c>
      <c r="V4032" s="145">
        <v>-25293462.555107441</v>
      </c>
    </row>
    <row r="4033" spans="1:22" x14ac:dyDescent="0.35">
      <c r="A4033" s="70">
        <f t="shared" si="71"/>
        <v>4014</v>
      </c>
      <c r="B4033" s="145">
        <v>7342437.6228742748</v>
      </c>
      <c r="U4033" s="145">
        <v>4013</v>
      </c>
      <c r="V4033" s="145">
        <v>-18015493.640826344</v>
      </c>
    </row>
    <row r="4034" spans="1:22" x14ac:dyDescent="0.35">
      <c r="A4034" s="70">
        <f t="shared" si="71"/>
        <v>4015</v>
      </c>
      <c r="B4034" s="145">
        <v>7342437.6228742748</v>
      </c>
      <c r="U4034" s="145">
        <v>4014</v>
      </c>
      <c r="V4034" s="145">
        <v>-4889949.7414502464</v>
      </c>
    </row>
    <row r="4035" spans="1:22" x14ac:dyDescent="0.35">
      <c r="A4035" s="70">
        <f t="shared" si="71"/>
        <v>4016</v>
      </c>
      <c r="B4035" s="145">
        <v>7342437.6228742748</v>
      </c>
      <c r="U4035" s="145">
        <v>4015</v>
      </c>
      <c r="V4035" s="145">
        <v>-7736965.8503398113</v>
      </c>
    </row>
    <row r="4036" spans="1:22" x14ac:dyDescent="0.35">
      <c r="A4036" s="70">
        <f t="shared" si="71"/>
        <v>4017</v>
      </c>
      <c r="B4036" s="145">
        <v>7342437.6228742748</v>
      </c>
      <c r="U4036" s="145">
        <v>4016</v>
      </c>
      <c r="V4036" s="145">
        <v>-3453008.3812554367</v>
      </c>
    </row>
    <row r="4037" spans="1:22" x14ac:dyDescent="0.35">
      <c r="A4037" s="70">
        <f t="shared" si="71"/>
        <v>4018</v>
      </c>
      <c r="B4037" s="145">
        <v>7342437.6228742748</v>
      </c>
      <c r="U4037" s="145">
        <v>4017</v>
      </c>
      <c r="V4037" s="145">
        <v>2419984.9338125885</v>
      </c>
    </row>
    <row r="4038" spans="1:22" x14ac:dyDescent="0.35">
      <c r="A4038" s="70">
        <f t="shared" si="71"/>
        <v>4019</v>
      </c>
      <c r="B4038" s="145">
        <v>7342437.6228742748</v>
      </c>
      <c r="U4038" s="145">
        <v>4018</v>
      </c>
      <c r="V4038" s="145">
        <v>8865849.0614009015</v>
      </c>
    </row>
    <row r="4039" spans="1:22" x14ac:dyDescent="0.35">
      <c r="A4039" s="70">
        <f t="shared" si="71"/>
        <v>4020</v>
      </c>
      <c r="B4039" s="145">
        <v>7342437.6228742748</v>
      </c>
      <c r="U4039" s="145">
        <v>4019</v>
      </c>
      <c r="V4039" s="145">
        <v>-2901635.4220050015</v>
      </c>
    </row>
    <row r="4040" spans="1:22" x14ac:dyDescent="0.35">
      <c r="A4040" s="70">
        <f t="shared" si="71"/>
        <v>4021</v>
      </c>
      <c r="B4040" s="145">
        <v>7342437.6228742748</v>
      </c>
      <c r="U4040" s="145">
        <v>4020</v>
      </c>
      <c r="V4040" s="145">
        <v>5381137.1624190584</v>
      </c>
    </row>
    <row r="4041" spans="1:22" x14ac:dyDescent="0.35">
      <c r="A4041" s="70">
        <f t="shared" si="71"/>
        <v>4022</v>
      </c>
      <c r="B4041" s="145">
        <v>7342437.6228742748</v>
      </c>
      <c r="U4041" s="145">
        <v>4021</v>
      </c>
      <c r="V4041" s="145">
        <v>967679.20896029472</v>
      </c>
    </row>
    <row r="4042" spans="1:22" x14ac:dyDescent="0.35">
      <c r="A4042" s="70">
        <f t="shared" si="71"/>
        <v>4023</v>
      </c>
      <c r="B4042" s="145">
        <v>7342437.6228742748</v>
      </c>
      <c r="U4042" s="145">
        <v>4022</v>
      </c>
      <c r="V4042" s="145">
        <v>-22581511.784877982</v>
      </c>
    </row>
    <row r="4043" spans="1:22" x14ac:dyDescent="0.35">
      <c r="A4043" s="70">
        <f t="shared" si="71"/>
        <v>4024</v>
      </c>
      <c r="B4043" s="145">
        <v>7342437.6228742748</v>
      </c>
      <c r="U4043" s="145">
        <v>4023</v>
      </c>
      <c r="V4043" s="145">
        <v>5187299.4774075188</v>
      </c>
    </row>
    <row r="4044" spans="1:22" x14ac:dyDescent="0.35">
      <c r="A4044" s="70">
        <f t="shared" si="71"/>
        <v>4025</v>
      </c>
      <c r="B4044" s="145">
        <v>7342437.6228742748</v>
      </c>
      <c r="U4044" s="145">
        <v>4024</v>
      </c>
      <c r="V4044" s="145">
        <v>31304600.724206679</v>
      </c>
    </row>
    <row r="4045" spans="1:22" x14ac:dyDescent="0.35">
      <c r="A4045" s="70">
        <f t="shared" si="71"/>
        <v>4026</v>
      </c>
      <c r="B4045" s="145">
        <v>7342437.6228742748</v>
      </c>
      <c r="U4045" s="145">
        <v>4025</v>
      </c>
      <c r="V4045" s="145">
        <v>-1376404.4886522666</v>
      </c>
    </row>
    <row r="4046" spans="1:22" x14ac:dyDescent="0.35">
      <c r="A4046" s="70">
        <f t="shared" si="71"/>
        <v>4027</v>
      </c>
      <c r="B4046" s="145">
        <v>7342437.6228742748</v>
      </c>
      <c r="U4046" s="145">
        <v>4026</v>
      </c>
      <c r="V4046" s="145">
        <v>-10417156.812926482</v>
      </c>
    </row>
    <row r="4047" spans="1:22" x14ac:dyDescent="0.35">
      <c r="A4047" s="70">
        <f t="shared" si="71"/>
        <v>4028</v>
      </c>
      <c r="B4047" s="145">
        <v>7342437.6228742748</v>
      </c>
      <c r="U4047" s="145">
        <v>4027</v>
      </c>
      <c r="V4047" s="145">
        <v>-17417969.217855409</v>
      </c>
    </row>
    <row r="4048" spans="1:22" x14ac:dyDescent="0.35">
      <c r="A4048" s="70">
        <f t="shared" si="71"/>
        <v>4029</v>
      </c>
      <c r="B4048" s="145">
        <v>7342437.6228742748</v>
      </c>
      <c r="U4048" s="145">
        <v>4028</v>
      </c>
      <c r="V4048" s="145">
        <v>-5731269.8972060755</v>
      </c>
    </row>
    <row r="4049" spans="1:22" x14ac:dyDescent="0.35">
      <c r="A4049" s="70">
        <f t="shared" si="71"/>
        <v>4030</v>
      </c>
      <c r="B4049" s="145">
        <v>7342437.6228742748</v>
      </c>
      <c r="U4049" s="145">
        <v>4029</v>
      </c>
      <c r="V4049" s="145">
        <v>-754494.849344166</v>
      </c>
    </row>
    <row r="4050" spans="1:22" x14ac:dyDescent="0.35">
      <c r="A4050" s="70">
        <f t="shared" si="71"/>
        <v>4031</v>
      </c>
      <c r="B4050" s="145">
        <v>7342437.6228742748</v>
      </c>
      <c r="U4050" s="145">
        <v>4030</v>
      </c>
      <c r="V4050" s="145">
        <v>6560193.6391896531</v>
      </c>
    </row>
    <row r="4051" spans="1:22" x14ac:dyDescent="0.35">
      <c r="A4051" s="70">
        <f t="shared" si="71"/>
        <v>4032</v>
      </c>
      <c r="B4051" s="145">
        <v>7342437.6228742748</v>
      </c>
      <c r="U4051" s="145">
        <v>4031</v>
      </c>
      <c r="V4051" s="145">
        <v>-8671230.6736353487</v>
      </c>
    </row>
    <row r="4052" spans="1:22" x14ac:dyDescent="0.35">
      <c r="A4052" s="70">
        <f t="shared" si="71"/>
        <v>4033</v>
      </c>
      <c r="B4052" s="145">
        <v>7342437.6228742748</v>
      </c>
      <c r="U4052" s="145">
        <v>4032</v>
      </c>
      <c r="V4052" s="145">
        <v>-27025615.95954939</v>
      </c>
    </row>
    <row r="4053" spans="1:22" x14ac:dyDescent="0.35">
      <c r="A4053" s="70">
        <f t="shared" si="71"/>
        <v>4034</v>
      </c>
      <c r="B4053" s="145">
        <v>7342437.6228742748</v>
      </c>
      <c r="U4053" s="145">
        <v>4033</v>
      </c>
      <c r="V4053" s="145">
        <v>12916420.339366421</v>
      </c>
    </row>
    <row r="4054" spans="1:22" x14ac:dyDescent="0.35">
      <c r="A4054" s="70">
        <f t="shared" ref="A4054:A4117" si="72">A4053+1</f>
        <v>4035</v>
      </c>
      <c r="B4054" s="145">
        <v>7342437.6228742748</v>
      </c>
      <c r="U4054" s="145">
        <v>4034</v>
      </c>
      <c r="V4054" s="145">
        <v>8033884.0531612523</v>
      </c>
    </row>
    <row r="4055" spans="1:22" x14ac:dyDescent="0.35">
      <c r="A4055" s="70">
        <f t="shared" si="72"/>
        <v>4036</v>
      </c>
      <c r="B4055" s="145">
        <v>7342437.6228742748</v>
      </c>
      <c r="U4055" s="145">
        <v>4035</v>
      </c>
      <c r="V4055" s="145">
        <v>-8586948.9997312985</v>
      </c>
    </row>
    <row r="4056" spans="1:22" x14ac:dyDescent="0.35">
      <c r="A4056" s="70">
        <f t="shared" si="72"/>
        <v>4037</v>
      </c>
      <c r="B4056" s="145">
        <v>7342437.6228742748</v>
      </c>
      <c r="U4056" s="145">
        <v>4036</v>
      </c>
      <c r="V4056" s="145">
        <v>-19088047.742900707</v>
      </c>
    </row>
    <row r="4057" spans="1:22" x14ac:dyDescent="0.35">
      <c r="A4057" s="70">
        <f t="shared" si="72"/>
        <v>4038</v>
      </c>
      <c r="B4057" s="145">
        <v>7342437.6228742748</v>
      </c>
      <c r="U4057" s="145">
        <v>4037</v>
      </c>
      <c r="V4057" s="145">
        <v>-4022334.9437488206</v>
      </c>
    </row>
    <row r="4058" spans="1:22" x14ac:dyDescent="0.35">
      <c r="A4058" s="70">
        <f t="shared" si="72"/>
        <v>4039</v>
      </c>
      <c r="B4058" s="145">
        <v>7342437.6228742748</v>
      </c>
      <c r="U4058" s="145">
        <v>4038</v>
      </c>
      <c r="V4058" s="145">
        <v>-13130401.535620797</v>
      </c>
    </row>
    <row r="4059" spans="1:22" x14ac:dyDescent="0.35">
      <c r="A4059" s="70">
        <f t="shared" si="72"/>
        <v>4040</v>
      </c>
      <c r="B4059" s="145">
        <v>7342437.6228742748</v>
      </c>
      <c r="U4059" s="145">
        <v>4039</v>
      </c>
      <c r="V4059" s="145">
        <v>-19994846.087359112</v>
      </c>
    </row>
    <row r="4060" spans="1:22" x14ac:dyDescent="0.35">
      <c r="A4060" s="70">
        <f t="shared" si="72"/>
        <v>4041</v>
      </c>
      <c r="B4060" s="145">
        <v>7342437.6228742748</v>
      </c>
      <c r="U4060" s="145">
        <v>4040</v>
      </c>
      <c r="V4060" s="145">
        <v>-17211699.517014485</v>
      </c>
    </row>
    <row r="4061" spans="1:22" x14ac:dyDescent="0.35">
      <c r="A4061" s="70">
        <f t="shared" si="72"/>
        <v>4042</v>
      </c>
      <c r="B4061" s="145">
        <v>7342437.6228742748</v>
      </c>
      <c r="U4061" s="145">
        <v>4041</v>
      </c>
      <c r="V4061" s="145">
        <v>6690301.4463731237</v>
      </c>
    </row>
    <row r="4062" spans="1:22" x14ac:dyDescent="0.35">
      <c r="A4062" s="70">
        <f t="shared" si="72"/>
        <v>4043</v>
      </c>
      <c r="B4062" s="145">
        <v>7342437.6228742748</v>
      </c>
      <c r="U4062" s="145">
        <v>4042</v>
      </c>
      <c r="V4062" s="145">
        <v>-9897029.411310222</v>
      </c>
    </row>
    <row r="4063" spans="1:22" x14ac:dyDescent="0.35">
      <c r="A4063" s="70">
        <f t="shared" si="72"/>
        <v>4044</v>
      </c>
      <c r="B4063" s="145">
        <v>7342437.6228742748</v>
      </c>
      <c r="U4063" s="145">
        <v>4043</v>
      </c>
      <c r="V4063" s="145">
        <v>-7483228.9701320734</v>
      </c>
    </row>
    <row r="4064" spans="1:22" x14ac:dyDescent="0.35">
      <c r="A4064" s="70">
        <f t="shared" si="72"/>
        <v>4045</v>
      </c>
      <c r="B4064" s="145">
        <v>7342437.6228742748</v>
      </c>
      <c r="U4064" s="145">
        <v>4044</v>
      </c>
      <c r="V4064" s="145">
        <v>8295408.5389552712</v>
      </c>
    </row>
    <row r="4065" spans="1:22" x14ac:dyDescent="0.35">
      <c r="A4065" s="70">
        <f t="shared" si="72"/>
        <v>4046</v>
      </c>
      <c r="B4065" s="145">
        <v>7342437.6228742748</v>
      </c>
      <c r="U4065" s="145">
        <v>4045</v>
      </c>
      <c r="V4065" s="145">
        <v>-3817294.6129977759</v>
      </c>
    </row>
    <row r="4066" spans="1:22" x14ac:dyDescent="0.35">
      <c r="A4066" s="70">
        <f t="shared" si="72"/>
        <v>4047</v>
      </c>
      <c r="B4066" s="145">
        <v>7342437.6228742748</v>
      </c>
      <c r="U4066" s="145">
        <v>4046</v>
      </c>
      <c r="V4066" s="145">
        <v>2474451.3590884134</v>
      </c>
    </row>
    <row r="4067" spans="1:22" x14ac:dyDescent="0.35">
      <c r="A4067" s="70">
        <f t="shared" si="72"/>
        <v>4048</v>
      </c>
      <c r="B4067" s="145">
        <v>7342437.6228742748</v>
      </c>
      <c r="U4067" s="145">
        <v>4047</v>
      </c>
      <c r="V4067" s="145">
        <v>7501867.1367952265</v>
      </c>
    </row>
    <row r="4068" spans="1:22" x14ac:dyDescent="0.35">
      <c r="A4068" s="70">
        <f t="shared" si="72"/>
        <v>4049</v>
      </c>
      <c r="B4068" s="145">
        <v>7342437.6228742748</v>
      </c>
      <c r="U4068" s="145">
        <v>4048</v>
      </c>
      <c r="V4068" s="145">
        <v>30714085.942730553</v>
      </c>
    </row>
    <row r="4069" spans="1:22" x14ac:dyDescent="0.35">
      <c r="A4069" s="70">
        <f t="shared" si="72"/>
        <v>4050</v>
      </c>
      <c r="B4069" s="145">
        <v>7342437.6228742748</v>
      </c>
      <c r="U4069" s="145">
        <v>4049</v>
      </c>
      <c r="V4069" s="145">
        <v>46810153.702289172</v>
      </c>
    </row>
    <row r="4070" spans="1:22" x14ac:dyDescent="0.35">
      <c r="A4070" s="70">
        <f t="shared" si="72"/>
        <v>4051</v>
      </c>
      <c r="B4070" s="145">
        <v>7342437.6228742748</v>
      </c>
      <c r="U4070" s="145">
        <v>4050</v>
      </c>
      <c r="V4070" s="145">
        <v>3407384.8940391652</v>
      </c>
    </row>
    <row r="4071" spans="1:22" x14ac:dyDescent="0.35">
      <c r="A4071" s="70">
        <f t="shared" si="72"/>
        <v>4052</v>
      </c>
      <c r="B4071" s="145">
        <v>7342437.6228742748</v>
      </c>
      <c r="U4071" s="145">
        <v>4051</v>
      </c>
      <c r="V4071" s="145">
        <v>33300546.67947432</v>
      </c>
    </row>
    <row r="4072" spans="1:22" x14ac:dyDescent="0.35">
      <c r="A4072" s="70">
        <f t="shared" si="72"/>
        <v>4053</v>
      </c>
      <c r="B4072" s="145">
        <v>7342437.6228742748</v>
      </c>
      <c r="U4072" s="145">
        <v>4052</v>
      </c>
      <c r="V4072" s="145">
        <v>-21324107.53326834</v>
      </c>
    </row>
    <row r="4073" spans="1:22" x14ac:dyDescent="0.35">
      <c r="A4073" s="70">
        <f t="shared" si="72"/>
        <v>4054</v>
      </c>
      <c r="B4073" s="145">
        <v>7342437.6228742748</v>
      </c>
      <c r="U4073" s="145">
        <v>4053</v>
      </c>
      <c r="V4073" s="145">
        <v>8613642.7406930812</v>
      </c>
    </row>
    <row r="4074" spans="1:22" x14ac:dyDescent="0.35">
      <c r="A4074" s="70">
        <f t="shared" si="72"/>
        <v>4055</v>
      </c>
      <c r="B4074" s="145">
        <v>7342437.6228742748</v>
      </c>
      <c r="U4074" s="145">
        <v>4054</v>
      </c>
      <c r="V4074" s="145">
        <v>13971638.186474551</v>
      </c>
    </row>
    <row r="4075" spans="1:22" x14ac:dyDescent="0.35">
      <c r="A4075" s="70">
        <f t="shared" si="72"/>
        <v>4056</v>
      </c>
      <c r="B4075" s="145">
        <v>7342437.6228742748</v>
      </c>
      <c r="U4075" s="145">
        <v>4055</v>
      </c>
      <c r="V4075" s="145">
        <v>-84384.256773754954</v>
      </c>
    </row>
    <row r="4076" spans="1:22" x14ac:dyDescent="0.35">
      <c r="A4076" s="70">
        <f t="shared" si="72"/>
        <v>4057</v>
      </c>
      <c r="B4076" s="145">
        <v>7342437.6228742748</v>
      </c>
      <c r="U4076" s="145">
        <v>4056</v>
      </c>
      <c r="V4076" s="145">
        <v>3155240.3233558126</v>
      </c>
    </row>
    <row r="4077" spans="1:22" x14ac:dyDescent="0.35">
      <c r="A4077" s="70">
        <f t="shared" si="72"/>
        <v>4058</v>
      </c>
      <c r="B4077" s="145">
        <v>7342437.6228742748</v>
      </c>
      <c r="U4077" s="145">
        <v>4057</v>
      </c>
      <c r="V4077" s="145">
        <v>-12052501.887808481</v>
      </c>
    </row>
    <row r="4078" spans="1:22" x14ac:dyDescent="0.35">
      <c r="A4078" s="70">
        <f t="shared" si="72"/>
        <v>4059</v>
      </c>
      <c r="B4078" s="145">
        <v>7342437.6228742748</v>
      </c>
      <c r="U4078" s="145">
        <v>4058</v>
      </c>
      <c r="V4078" s="145">
        <v>-657305.78973217122</v>
      </c>
    </row>
    <row r="4079" spans="1:22" x14ac:dyDescent="0.35">
      <c r="A4079" s="70">
        <f t="shared" si="72"/>
        <v>4060</v>
      </c>
      <c r="B4079" s="145">
        <v>7342437.6228742748</v>
      </c>
      <c r="U4079" s="145">
        <v>4059</v>
      </c>
      <c r="V4079" s="145">
        <v>-21861019.269752886</v>
      </c>
    </row>
    <row r="4080" spans="1:22" x14ac:dyDescent="0.35">
      <c r="A4080" s="70">
        <f t="shared" si="72"/>
        <v>4061</v>
      </c>
      <c r="B4080" s="145">
        <v>7342437.6228742748</v>
      </c>
      <c r="U4080" s="145">
        <v>4060</v>
      </c>
      <c r="V4080" s="145">
        <v>25173175.491422787</v>
      </c>
    </row>
    <row r="4081" spans="1:22" x14ac:dyDescent="0.35">
      <c r="A4081" s="70">
        <f t="shared" si="72"/>
        <v>4062</v>
      </c>
      <c r="B4081" s="145">
        <v>7342437.6228742748</v>
      </c>
      <c r="U4081" s="145">
        <v>4061</v>
      </c>
      <c r="V4081" s="145">
        <v>-22280964.899648562</v>
      </c>
    </row>
    <row r="4082" spans="1:22" x14ac:dyDescent="0.35">
      <c r="A4082" s="70">
        <f t="shared" si="72"/>
        <v>4063</v>
      </c>
      <c r="B4082" s="145">
        <v>7342437.6228742748</v>
      </c>
      <c r="U4082" s="145">
        <v>4062</v>
      </c>
      <c r="V4082" s="145">
        <v>24586923.869406175</v>
      </c>
    </row>
    <row r="4083" spans="1:22" x14ac:dyDescent="0.35">
      <c r="A4083" s="70">
        <f t="shared" si="72"/>
        <v>4064</v>
      </c>
      <c r="B4083" s="145">
        <v>7342437.6228742748</v>
      </c>
      <c r="U4083" s="145">
        <v>4063</v>
      </c>
      <c r="V4083" s="145">
        <v>17405654.969409645</v>
      </c>
    </row>
    <row r="4084" spans="1:22" x14ac:dyDescent="0.35">
      <c r="A4084" s="70">
        <f t="shared" si="72"/>
        <v>4065</v>
      </c>
      <c r="B4084" s="145">
        <v>7342437.6228742748</v>
      </c>
      <c r="U4084" s="145">
        <v>4064</v>
      </c>
      <c r="V4084" s="145">
        <v>-2713393.9454278611</v>
      </c>
    </row>
    <row r="4085" spans="1:22" x14ac:dyDescent="0.35">
      <c r="A4085" s="70">
        <f t="shared" si="72"/>
        <v>4066</v>
      </c>
      <c r="B4085" s="145">
        <v>7342437.6228742748</v>
      </c>
      <c r="U4085" s="145">
        <v>4065</v>
      </c>
      <c r="V4085" s="145">
        <v>-6534126.1728922091</v>
      </c>
    </row>
    <row r="4086" spans="1:22" x14ac:dyDescent="0.35">
      <c r="A4086" s="70">
        <f t="shared" si="72"/>
        <v>4067</v>
      </c>
      <c r="B4086" s="145">
        <v>7342437.6228742748</v>
      </c>
      <c r="U4086" s="145">
        <v>4066</v>
      </c>
      <c r="V4086" s="145">
        <v>-4106795.1807120927</v>
      </c>
    </row>
    <row r="4087" spans="1:22" x14ac:dyDescent="0.35">
      <c r="A4087" s="70">
        <f t="shared" si="72"/>
        <v>4068</v>
      </c>
      <c r="B4087" s="145">
        <v>7342437.6228742748</v>
      </c>
      <c r="U4087" s="145">
        <v>4067</v>
      </c>
      <c r="V4087" s="145">
        <v>-12400646.853837218</v>
      </c>
    </row>
    <row r="4088" spans="1:22" x14ac:dyDescent="0.35">
      <c r="A4088" s="70">
        <f t="shared" si="72"/>
        <v>4069</v>
      </c>
      <c r="B4088" s="145">
        <v>7342437.6228742748</v>
      </c>
      <c r="U4088" s="145">
        <v>4068</v>
      </c>
      <c r="V4088" s="145">
        <v>-5437432.7282568421</v>
      </c>
    </row>
    <row r="4089" spans="1:22" x14ac:dyDescent="0.35">
      <c r="A4089" s="70">
        <f t="shared" si="72"/>
        <v>4070</v>
      </c>
      <c r="B4089" s="145">
        <v>7342437.6228742748</v>
      </c>
      <c r="U4089" s="145">
        <v>4069</v>
      </c>
      <c r="V4089" s="145">
        <v>21255513.325655527</v>
      </c>
    </row>
    <row r="4090" spans="1:22" x14ac:dyDescent="0.35">
      <c r="A4090" s="70">
        <f t="shared" si="72"/>
        <v>4071</v>
      </c>
      <c r="B4090" s="145">
        <v>7342437.6228742748</v>
      </c>
      <c r="U4090" s="145">
        <v>4070</v>
      </c>
      <c r="V4090" s="145">
        <v>4437785.8255411312</v>
      </c>
    </row>
    <row r="4091" spans="1:22" x14ac:dyDescent="0.35">
      <c r="A4091" s="70">
        <f t="shared" si="72"/>
        <v>4072</v>
      </c>
      <c r="B4091" s="145">
        <v>7342437.6228742748</v>
      </c>
      <c r="U4091" s="145">
        <v>4071</v>
      </c>
      <c r="V4091" s="145">
        <v>19528567.784561317</v>
      </c>
    </row>
    <row r="4092" spans="1:22" x14ac:dyDescent="0.35">
      <c r="A4092" s="70">
        <f t="shared" si="72"/>
        <v>4073</v>
      </c>
      <c r="B4092" s="145">
        <v>7342437.6228742748</v>
      </c>
      <c r="U4092" s="145">
        <v>4072</v>
      </c>
      <c r="V4092" s="145">
        <v>-3700760.089853622</v>
      </c>
    </row>
    <row r="4093" spans="1:22" x14ac:dyDescent="0.35">
      <c r="A4093" s="70">
        <f t="shared" si="72"/>
        <v>4074</v>
      </c>
      <c r="B4093" s="145">
        <v>7342437.6228742748</v>
      </c>
      <c r="U4093" s="145">
        <v>4073</v>
      </c>
      <c r="V4093" s="145">
        <v>1854579.9210068211</v>
      </c>
    </row>
    <row r="4094" spans="1:22" x14ac:dyDescent="0.35">
      <c r="A4094" s="70">
        <f t="shared" si="72"/>
        <v>4075</v>
      </c>
      <c r="B4094" s="145">
        <v>7342437.6228742748</v>
      </c>
      <c r="U4094" s="145">
        <v>4074</v>
      </c>
      <c r="V4094" s="145">
        <v>-5631826.3481035531</v>
      </c>
    </row>
    <row r="4095" spans="1:22" x14ac:dyDescent="0.35">
      <c r="A4095" s="70">
        <f t="shared" si="72"/>
        <v>4076</v>
      </c>
      <c r="B4095" s="145">
        <v>7342437.6228742748</v>
      </c>
      <c r="U4095" s="145">
        <v>4075</v>
      </c>
      <c r="V4095" s="145">
        <v>-16914121.604922101</v>
      </c>
    </row>
    <row r="4096" spans="1:22" x14ac:dyDescent="0.35">
      <c r="A4096" s="70">
        <f t="shared" si="72"/>
        <v>4077</v>
      </c>
      <c r="B4096" s="145">
        <v>7342437.6228742748</v>
      </c>
      <c r="U4096" s="145">
        <v>4076</v>
      </c>
      <c r="V4096" s="145">
        <v>2160311.5300332494</v>
      </c>
    </row>
    <row r="4097" spans="1:22" x14ac:dyDescent="0.35">
      <c r="A4097" s="70">
        <f t="shared" si="72"/>
        <v>4078</v>
      </c>
      <c r="B4097" s="145">
        <v>7342437.6228742748</v>
      </c>
      <c r="U4097" s="145">
        <v>4077</v>
      </c>
      <c r="V4097" s="145">
        <v>-18023834.877706151</v>
      </c>
    </row>
    <row r="4098" spans="1:22" x14ac:dyDescent="0.35">
      <c r="A4098" s="70">
        <f t="shared" si="72"/>
        <v>4079</v>
      </c>
      <c r="B4098" s="145">
        <v>7342437.6228742748</v>
      </c>
      <c r="U4098" s="145">
        <v>4078</v>
      </c>
      <c r="V4098" s="145">
        <v>10459040.401307974</v>
      </c>
    </row>
    <row r="4099" spans="1:22" x14ac:dyDescent="0.35">
      <c r="A4099" s="70">
        <f t="shared" si="72"/>
        <v>4080</v>
      </c>
      <c r="B4099" s="145">
        <v>7342437.6228742748</v>
      </c>
      <c r="U4099" s="145">
        <v>4079</v>
      </c>
      <c r="V4099" s="145">
        <v>28961569.168473471</v>
      </c>
    </row>
    <row r="4100" spans="1:22" x14ac:dyDescent="0.35">
      <c r="A4100" s="70">
        <f t="shared" si="72"/>
        <v>4081</v>
      </c>
      <c r="B4100" s="145">
        <v>7342437.6228742748</v>
      </c>
      <c r="U4100" s="145">
        <v>4080</v>
      </c>
      <c r="V4100" s="145">
        <v>-27549484.123101085</v>
      </c>
    </row>
    <row r="4101" spans="1:22" x14ac:dyDescent="0.35">
      <c r="A4101" s="70">
        <f t="shared" si="72"/>
        <v>4082</v>
      </c>
      <c r="B4101" s="145">
        <v>7342437.6228742748</v>
      </c>
      <c r="U4101" s="145">
        <v>4081</v>
      </c>
      <c r="V4101" s="145">
        <v>7562017.3987931311</v>
      </c>
    </row>
    <row r="4102" spans="1:22" x14ac:dyDescent="0.35">
      <c r="A4102" s="70">
        <f t="shared" si="72"/>
        <v>4083</v>
      </c>
      <c r="B4102" s="145">
        <v>7342437.6228742748</v>
      </c>
      <c r="U4102" s="145">
        <v>4082</v>
      </c>
      <c r="V4102" s="145">
        <v>6183812.4026294127</v>
      </c>
    </row>
    <row r="4103" spans="1:22" x14ac:dyDescent="0.35">
      <c r="A4103" s="70">
        <f t="shared" si="72"/>
        <v>4084</v>
      </c>
      <c r="B4103" s="145">
        <v>7342437.6228742748</v>
      </c>
      <c r="U4103" s="145">
        <v>4083</v>
      </c>
      <c r="V4103" s="145">
        <v>-14484785.663046125</v>
      </c>
    </row>
    <row r="4104" spans="1:22" x14ac:dyDescent="0.35">
      <c r="A4104" s="70">
        <f t="shared" si="72"/>
        <v>4085</v>
      </c>
      <c r="B4104" s="145">
        <v>7342437.6228742748</v>
      </c>
      <c r="U4104" s="145">
        <v>4084</v>
      </c>
      <c r="V4104" s="145">
        <v>10850228.706038944</v>
      </c>
    </row>
    <row r="4105" spans="1:22" x14ac:dyDescent="0.35">
      <c r="A4105" s="70">
        <f t="shared" si="72"/>
        <v>4086</v>
      </c>
      <c r="B4105" s="145">
        <v>7342437.6228742748</v>
      </c>
      <c r="U4105" s="145">
        <v>4085</v>
      </c>
      <c r="V4105" s="145">
        <v>12625523.168967243</v>
      </c>
    </row>
    <row r="4106" spans="1:22" x14ac:dyDescent="0.35">
      <c r="A4106" s="70">
        <f t="shared" si="72"/>
        <v>4087</v>
      </c>
      <c r="B4106" s="145">
        <v>7342437.6228742748</v>
      </c>
      <c r="U4106" s="145">
        <v>4086</v>
      </c>
      <c r="V4106" s="145">
        <v>-17543373.90910333</v>
      </c>
    </row>
    <row r="4107" spans="1:22" x14ac:dyDescent="0.35">
      <c r="A4107" s="70">
        <f t="shared" si="72"/>
        <v>4088</v>
      </c>
      <c r="B4107" s="145">
        <v>7342437.6228742748</v>
      </c>
      <c r="U4107" s="145">
        <v>4087</v>
      </c>
      <c r="V4107" s="145">
        <v>-4146852.4190741628</v>
      </c>
    </row>
    <row r="4108" spans="1:22" x14ac:dyDescent="0.35">
      <c r="A4108" s="70">
        <f t="shared" si="72"/>
        <v>4089</v>
      </c>
      <c r="B4108" s="145">
        <v>7342437.6228742748</v>
      </c>
      <c r="U4108" s="145">
        <v>4088</v>
      </c>
      <c r="V4108" s="145">
        <v>-5519203.3862884883</v>
      </c>
    </row>
    <row r="4109" spans="1:22" x14ac:dyDescent="0.35">
      <c r="A4109" s="70">
        <f t="shared" si="72"/>
        <v>4090</v>
      </c>
      <c r="B4109" s="145">
        <v>7342437.6228742748</v>
      </c>
      <c r="U4109" s="145">
        <v>4089</v>
      </c>
      <c r="V4109" s="145">
        <v>2430995.5326527469</v>
      </c>
    </row>
    <row r="4110" spans="1:22" x14ac:dyDescent="0.35">
      <c r="A4110" s="70">
        <f t="shared" si="72"/>
        <v>4091</v>
      </c>
      <c r="B4110" s="145">
        <v>7342437.6228742748</v>
      </c>
      <c r="U4110" s="145">
        <v>4090</v>
      </c>
      <c r="V4110" s="145">
        <v>11726407.704283208</v>
      </c>
    </row>
    <row r="4111" spans="1:22" x14ac:dyDescent="0.35">
      <c r="A4111" s="70">
        <f t="shared" si="72"/>
        <v>4092</v>
      </c>
      <c r="B4111" s="145">
        <v>7342437.6228742748</v>
      </c>
      <c r="U4111" s="145">
        <v>4091</v>
      </c>
      <c r="V4111" s="145">
        <v>16067145.111114018</v>
      </c>
    </row>
    <row r="4112" spans="1:22" x14ac:dyDescent="0.35">
      <c r="A4112" s="70">
        <f t="shared" si="72"/>
        <v>4093</v>
      </c>
      <c r="B4112" s="145">
        <v>7342437.6228742748</v>
      </c>
      <c r="U4112" s="145">
        <v>4092</v>
      </c>
      <c r="V4112" s="145">
        <v>-5650906.2505770512</v>
      </c>
    </row>
    <row r="4113" spans="1:22" x14ac:dyDescent="0.35">
      <c r="A4113" s="70">
        <f t="shared" si="72"/>
        <v>4094</v>
      </c>
      <c r="B4113" s="145">
        <v>7342437.6228742748</v>
      </c>
      <c r="U4113" s="145">
        <v>4093</v>
      </c>
      <c r="V4113" s="145">
        <v>7263581.9118964262</v>
      </c>
    </row>
    <row r="4114" spans="1:22" x14ac:dyDescent="0.35">
      <c r="A4114" s="70">
        <f t="shared" si="72"/>
        <v>4095</v>
      </c>
      <c r="B4114" s="145">
        <v>7342437.6228742748</v>
      </c>
      <c r="U4114" s="145">
        <v>4094</v>
      </c>
      <c r="V4114" s="145">
        <v>-17733755.968306344</v>
      </c>
    </row>
    <row r="4115" spans="1:22" x14ac:dyDescent="0.35">
      <c r="A4115" s="70">
        <f t="shared" si="72"/>
        <v>4096</v>
      </c>
      <c r="B4115" s="145">
        <v>7342437.6228742748</v>
      </c>
      <c r="U4115" s="145">
        <v>4095</v>
      </c>
      <c r="V4115" s="145">
        <v>4559859.7838991769</v>
      </c>
    </row>
    <row r="4116" spans="1:22" x14ac:dyDescent="0.35">
      <c r="A4116" s="70">
        <f t="shared" si="72"/>
        <v>4097</v>
      </c>
      <c r="B4116" s="145">
        <v>7342437.6228742748</v>
      </c>
      <c r="U4116" s="145">
        <v>4096</v>
      </c>
      <c r="V4116" s="145">
        <v>4697642.697515972</v>
      </c>
    </row>
    <row r="4117" spans="1:22" x14ac:dyDescent="0.35">
      <c r="A4117" s="70">
        <f t="shared" si="72"/>
        <v>4098</v>
      </c>
      <c r="B4117" s="145">
        <v>7342437.6228742748</v>
      </c>
      <c r="U4117" s="145">
        <v>4097</v>
      </c>
      <c r="V4117" s="145">
        <v>10609180.13086649</v>
      </c>
    </row>
    <row r="4118" spans="1:22" x14ac:dyDescent="0.35">
      <c r="A4118" s="70">
        <f t="shared" ref="A4118:A4181" si="73">A4117+1</f>
        <v>4099</v>
      </c>
      <c r="B4118" s="145">
        <v>7342437.6228742748</v>
      </c>
      <c r="U4118" s="145">
        <v>4098</v>
      </c>
      <c r="V4118" s="145">
        <v>9026067.1914954931</v>
      </c>
    </row>
    <row r="4119" spans="1:22" x14ac:dyDescent="0.35">
      <c r="A4119" s="70">
        <f t="shared" si="73"/>
        <v>4100</v>
      </c>
      <c r="B4119" s="145">
        <v>7342437.6228742748</v>
      </c>
      <c r="U4119" s="145">
        <v>4099</v>
      </c>
      <c r="V4119" s="145">
        <v>-6585796.4243663959</v>
      </c>
    </row>
    <row r="4120" spans="1:22" x14ac:dyDescent="0.35">
      <c r="A4120" s="70">
        <f t="shared" si="73"/>
        <v>4101</v>
      </c>
      <c r="B4120" s="145">
        <v>7342437.6228742748</v>
      </c>
      <c r="U4120" s="145">
        <v>4100</v>
      </c>
      <c r="V4120" s="145">
        <v>13020418.064318318</v>
      </c>
    </row>
    <row r="4121" spans="1:22" x14ac:dyDescent="0.35">
      <c r="A4121" s="70">
        <f t="shared" si="73"/>
        <v>4102</v>
      </c>
      <c r="B4121" s="145">
        <v>7342437.6228742748</v>
      </c>
      <c r="U4121" s="145">
        <v>4101</v>
      </c>
      <c r="V4121" s="145">
        <v>-2773370.5941033773</v>
      </c>
    </row>
    <row r="4122" spans="1:22" x14ac:dyDescent="0.35">
      <c r="A4122" s="70">
        <f t="shared" si="73"/>
        <v>4103</v>
      </c>
      <c r="B4122" s="145">
        <v>7342437.6228742748</v>
      </c>
      <c r="U4122" s="145">
        <v>4102</v>
      </c>
      <c r="V4122" s="145">
        <v>-12241914.876172036</v>
      </c>
    </row>
    <row r="4123" spans="1:22" x14ac:dyDescent="0.35">
      <c r="A4123" s="70">
        <f t="shared" si="73"/>
        <v>4104</v>
      </c>
      <c r="B4123" s="145">
        <v>7342437.6228742748</v>
      </c>
      <c r="U4123" s="145">
        <v>4103</v>
      </c>
      <c r="V4123" s="145">
        <v>43778806.475679934</v>
      </c>
    </row>
    <row r="4124" spans="1:22" x14ac:dyDescent="0.35">
      <c r="A4124" s="70">
        <f t="shared" si="73"/>
        <v>4105</v>
      </c>
      <c r="B4124" s="145">
        <v>7342437.6228742748</v>
      </c>
      <c r="U4124" s="145">
        <v>4104</v>
      </c>
      <c r="V4124" s="145">
        <v>2417486.5872916505</v>
      </c>
    </row>
    <row r="4125" spans="1:22" x14ac:dyDescent="0.35">
      <c r="A4125" s="70">
        <f t="shared" si="73"/>
        <v>4106</v>
      </c>
      <c r="B4125" s="145">
        <v>7342437.6228742748</v>
      </c>
      <c r="U4125" s="145">
        <v>4105</v>
      </c>
      <c r="V4125" s="145">
        <v>18295055.912804991</v>
      </c>
    </row>
    <row r="4126" spans="1:22" x14ac:dyDescent="0.35">
      <c r="A4126" s="70">
        <f t="shared" si="73"/>
        <v>4107</v>
      </c>
      <c r="B4126" s="145">
        <v>7342437.6228742748</v>
      </c>
      <c r="U4126" s="145">
        <v>4106</v>
      </c>
      <c r="V4126" s="145">
        <v>5211459.0196729787</v>
      </c>
    </row>
    <row r="4127" spans="1:22" x14ac:dyDescent="0.35">
      <c r="A4127" s="70">
        <f t="shared" si="73"/>
        <v>4108</v>
      </c>
      <c r="B4127" s="145">
        <v>7342437.6228742748</v>
      </c>
      <c r="U4127" s="145">
        <v>4107</v>
      </c>
      <c r="V4127" s="145">
        <v>-7656678.4109172076</v>
      </c>
    </row>
    <row r="4128" spans="1:22" x14ac:dyDescent="0.35">
      <c r="A4128" s="70">
        <f t="shared" si="73"/>
        <v>4109</v>
      </c>
      <c r="B4128" s="145">
        <v>7342437.6228742748</v>
      </c>
      <c r="U4128" s="145">
        <v>4108</v>
      </c>
      <c r="V4128" s="145">
        <v>338547.46972636506</v>
      </c>
    </row>
    <row r="4129" spans="1:22" x14ac:dyDescent="0.35">
      <c r="A4129" s="70">
        <f t="shared" si="73"/>
        <v>4110</v>
      </c>
      <c r="B4129" s="145">
        <v>7342437.6228742748</v>
      </c>
      <c r="U4129" s="145">
        <v>4109</v>
      </c>
      <c r="V4129" s="145">
        <v>18837041.406027537</v>
      </c>
    </row>
    <row r="4130" spans="1:22" x14ac:dyDescent="0.35">
      <c r="A4130" s="70">
        <f t="shared" si="73"/>
        <v>4111</v>
      </c>
      <c r="B4130" s="145">
        <v>7342437.6228742748</v>
      </c>
      <c r="U4130" s="145">
        <v>4110</v>
      </c>
      <c r="V4130" s="145">
        <v>-40959662.640910394</v>
      </c>
    </row>
    <row r="4131" spans="1:22" x14ac:dyDescent="0.35">
      <c r="A4131" s="70">
        <f t="shared" si="73"/>
        <v>4112</v>
      </c>
      <c r="B4131" s="145">
        <v>7342437.6228742748</v>
      </c>
      <c r="U4131" s="145">
        <v>4111</v>
      </c>
      <c r="V4131" s="145">
        <v>-21521164.435457379</v>
      </c>
    </row>
    <row r="4132" spans="1:22" x14ac:dyDescent="0.35">
      <c r="A4132" s="70">
        <f t="shared" si="73"/>
        <v>4113</v>
      </c>
      <c r="B4132" s="145">
        <v>7342437.6228742748</v>
      </c>
      <c r="U4132" s="145">
        <v>4112</v>
      </c>
      <c r="V4132" s="145">
        <v>-20751177.798432551</v>
      </c>
    </row>
    <row r="4133" spans="1:22" x14ac:dyDescent="0.35">
      <c r="A4133" s="70">
        <f t="shared" si="73"/>
        <v>4114</v>
      </c>
      <c r="B4133" s="145">
        <v>7342437.6228742748</v>
      </c>
      <c r="U4133" s="145">
        <v>4113</v>
      </c>
      <c r="V4133" s="145">
        <v>27238614.774713479</v>
      </c>
    </row>
    <row r="4134" spans="1:22" x14ac:dyDescent="0.35">
      <c r="A4134" s="70">
        <f t="shared" si="73"/>
        <v>4115</v>
      </c>
      <c r="B4134" s="145">
        <v>7342437.6228742748</v>
      </c>
      <c r="U4134" s="145">
        <v>4114</v>
      </c>
      <c r="V4134" s="145">
        <v>-15334599.158162385</v>
      </c>
    </row>
    <row r="4135" spans="1:22" x14ac:dyDescent="0.35">
      <c r="A4135" s="70">
        <f t="shared" si="73"/>
        <v>4116</v>
      </c>
      <c r="B4135" s="145">
        <v>7342437.6228742748</v>
      </c>
      <c r="U4135" s="145">
        <v>4115</v>
      </c>
      <c r="V4135" s="145">
        <v>27844604.467621125</v>
      </c>
    </row>
    <row r="4136" spans="1:22" x14ac:dyDescent="0.35">
      <c r="A4136" s="70">
        <f t="shared" si="73"/>
        <v>4117</v>
      </c>
      <c r="B4136" s="145">
        <v>7342437.6228742748</v>
      </c>
      <c r="U4136" s="145">
        <v>4116</v>
      </c>
      <c r="V4136" s="145">
        <v>-6235335.1296811961</v>
      </c>
    </row>
    <row r="4137" spans="1:22" x14ac:dyDescent="0.35">
      <c r="A4137" s="70">
        <f t="shared" si="73"/>
        <v>4118</v>
      </c>
      <c r="B4137" s="145">
        <v>7342437.6228742748</v>
      </c>
      <c r="U4137" s="145">
        <v>4117</v>
      </c>
      <c r="V4137" s="145">
        <v>-9733810.752173271</v>
      </c>
    </row>
    <row r="4138" spans="1:22" x14ac:dyDescent="0.35">
      <c r="A4138" s="70">
        <f t="shared" si="73"/>
        <v>4119</v>
      </c>
      <c r="B4138" s="145">
        <v>7342437.6228742748</v>
      </c>
      <c r="U4138" s="145">
        <v>4118</v>
      </c>
      <c r="V4138" s="145">
        <v>9611308.3849764019</v>
      </c>
    </row>
    <row r="4139" spans="1:22" x14ac:dyDescent="0.35">
      <c r="A4139" s="70">
        <f t="shared" si="73"/>
        <v>4120</v>
      </c>
      <c r="B4139" s="145">
        <v>7342437.6228742748</v>
      </c>
      <c r="U4139" s="145">
        <v>4119</v>
      </c>
      <c r="V4139" s="145">
        <v>-24994618.340756811</v>
      </c>
    </row>
    <row r="4140" spans="1:22" x14ac:dyDescent="0.35">
      <c r="A4140" s="70">
        <f t="shared" si="73"/>
        <v>4121</v>
      </c>
      <c r="B4140" s="145">
        <v>7342437.6228742748</v>
      </c>
      <c r="U4140" s="145">
        <v>4120</v>
      </c>
      <c r="V4140" s="145">
        <v>-10889089.024402564</v>
      </c>
    </row>
    <row r="4141" spans="1:22" x14ac:dyDescent="0.35">
      <c r="A4141" s="70">
        <f t="shared" si="73"/>
        <v>4122</v>
      </c>
      <c r="B4141" s="145">
        <v>7342437.6228742748</v>
      </c>
      <c r="U4141" s="145">
        <v>4121</v>
      </c>
      <c r="V4141" s="145">
        <v>2373599.2667154111</v>
      </c>
    </row>
    <row r="4142" spans="1:22" x14ac:dyDescent="0.35">
      <c r="A4142" s="70">
        <f t="shared" si="73"/>
        <v>4123</v>
      </c>
      <c r="B4142" s="145">
        <v>7342437.6228742748</v>
      </c>
      <c r="U4142" s="145">
        <v>4122</v>
      </c>
      <c r="V4142" s="145">
        <v>-9522129.5318151545</v>
      </c>
    </row>
    <row r="4143" spans="1:22" x14ac:dyDescent="0.35">
      <c r="A4143" s="70">
        <f t="shared" si="73"/>
        <v>4124</v>
      </c>
      <c r="B4143" s="145">
        <v>7342437.6228742748</v>
      </c>
      <c r="U4143" s="145">
        <v>4123</v>
      </c>
      <c r="V4143" s="145">
        <v>-29631474.377527423</v>
      </c>
    </row>
    <row r="4144" spans="1:22" x14ac:dyDescent="0.35">
      <c r="A4144" s="70">
        <f t="shared" si="73"/>
        <v>4125</v>
      </c>
      <c r="B4144" s="145">
        <v>7342437.6228742748</v>
      </c>
      <c r="U4144" s="145">
        <v>4124</v>
      </c>
      <c r="V4144" s="145">
        <v>19741245.727803208</v>
      </c>
    </row>
    <row r="4145" spans="1:22" x14ac:dyDescent="0.35">
      <c r="A4145" s="70">
        <f t="shared" si="73"/>
        <v>4126</v>
      </c>
      <c r="B4145" s="145">
        <v>7342437.6228742748</v>
      </c>
      <c r="U4145" s="145">
        <v>4125</v>
      </c>
      <c r="V4145" s="145">
        <v>28168108.837580509</v>
      </c>
    </row>
    <row r="4146" spans="1:22" x14ac:dyDescent="0.35">
      <c r="A4146" s="70">
        <f t="shared" si="73"/>
        <v>4127</v>
      </c>
      <c r="B4146" s="145">
        <v>7342437.6228742748</v>
      </c>
      <c r="U4146" s="145">
        <v>4126</v>
      </c>
      <c r="V4146" s="145">
        <v>-3157610.4766736031</v>
      </c>
    </row>
    <row r="4147" spans="1:22" x14ac:dyDescent="0.35">
      <c r="A4147" s="70">
        <f t="shared" si="73"/>
        <v>4128</v>
      </c>
      <c r="B4147" s="145">
        <v>7342437.6228742748</v>
      </c>
      <c r="U4147" s="145">
        <v>4127</v>
      </c>
      <c r="V4147" s="145">
        <v>-16084676.745769292</v>
      </c>
    </row>
    <row r="4148" spans="1:22" x14ac:dyDescent="0.35">
      <c r="A4148" s="70">
        <f t="shared" si="73"/>
        <v>4129</v>
      </c>
      <c r="B4148" s="145">
        <v>7342437.6228742748</v>
      </c>
      <c r="U4148" s="145">
        <v>4128</v>
      </c>
      <c r="V4148" s="145">
        <v>-16777934.986533422</v>
      </c>
    </row>
    <row r="4149" spans="1:22" x14ac:dyDescent="0.35">
      <c r="A4149" s="70">
        <f t="shared" si="73"/>
        <v>4130</v>
      </c>
      <c r="B4149" s="145">
        <v>7342437.6228742748</v>
      </c>
      <c r="U4149" s="145">
        <v>4129</v>
      </c>
      <c r="V4149" s="145">
        <v>1324878.1171339974</v>
      </c>
    </row>
    <row r="4150" spans="1:22" x14ac:dyDescent="0.35">
      <c r="A4150" s="70">
        <f t="shared" si="73"/>
        <v>4131</v>
      </c>
      <c r="B4150" s="145">
        <v>7342437.6228742748</v>
      </c>
      <c r="U4150" s="145">
        <v>4130</v>
      </c>
      <c r="V4150" s="145">
        <v>13564433.589750372</v>
      </c>
    </row>
    <row r="4151" spans="1:22" x14ac:dyDescent="0.35">
      <c r="A4151" s="70">
        <f t="shared" si="73"/>
        <v>4132</v>
      </c>
      <c r="B4151" s="145">
        <v>7342437.6228742748</v>
      </c>
      <c r="U4151" s="145">
        <v>4131</v>
      </c>
      <c r="V4151" s="145">
        <v>-10565113.884819567</v>
      </c>
    </row>
    <row r="4152" spans="1:22" x14ac:dyDescent="0.35">
      <c r="A4152" s="70">
        <f t="shared" si="73"/>
        <v>4133</v>
      </c>
      <c r="B4152" s="145">
        <v>7342437.6228742748</v>
      </c>
      <c r="U4152" s="145">
        <v>4132</v>
      </c>
      <c r="V4152" s="145">
        <v>14128235.280522808</v>
      </c>
    </row>
    <row r="4153" spans="1:22" x14ac:dyDescent="0.35">
      <c r="A4153" s="70">
        <f t="shared" si="73"/>
        <v>4134</v>
      </c>
      <c r="B4153" s="145">
        <v>7342437.6228742748</v>
      </c>
      <c r="U4153" s="145">
        <v>4133</v>
      </c>
      <c r="V4153" s="145">
        <v>8403018.5124726407</v>
      </c>
    </row>
    <row r="4154" spans="1:22" x14ac:dyDescent="0.35">
      <c r="A4154" s="70">
        <f t="shared" si="73"/>
        <v>4135</v>
      </c>
      <c r="B4154" s="145">
        <v>7342437.6228742748</v>
      </c>
      <c r="U4154" s="145">
        <v>4134</v>
      </c>
      <c r="V4154" s="145">
        <v>1900393.0025786199</v>
      </c>
    </row>
    <row r="4155" spans="1:22" x14ac:dyDescent="0.35">
      <c r="A4155" s="70">
        <f t="shared" si="73"/>
        <v>4136</v>
      </c>
      <c r="B4155" s="145">
        <v>7342437.6228742748</v>
      </c>
      <c r="U4155" s="145">
        <v>4135</v>
      </c>
      <c r="V4155" s="145">
        <v>27168863.867304549</v>
      </c>
    </row>
    <row r="4156" spans="1:22" x14ac:dyDescent="0.35">
      <c r="A4156" s="70">
        <f t="shared" si="73"/>
        <v>4137</v>
      </c>
      <c r="B4156" s="145">
        <v>7342437.6228742748</v>
      </c>
      <c r="U4156" s="145">
        <v>4136</v>
      </c>
      <c r="V4156" s="145">
        <v>5537229.0090089217</v>
      </c>
    </row>
    <row r="4157" spans="1:22" x14ac:dyDescent="0.35">
      <c r="A4157" s="70">
        <f t="shared" si="73"/>
        <v>4138</v>
      </c>
      <c r="B4157" s="145">
        <v>7342437.6228742748</v>
      </c>
      <c r="U4157" s="145">
        <v>4137</v>
      </c>
      <c r="V4157" s="145">
        <v>12511701.839556314</v>
      </c>
    </row>
    <row r="4158" spans="1:22" x14ac:dyDescent="0.35">
      <c r="A4158" s="70">
        <f t="shared" si="73"/>
        <v>4139</v>
      </c>
      <c r="B4158" s="145">
        <v>7342437.6228742748</v>
      </c>
      <c r="U4158" s="145">
        <v>4138</v>
      </c>
      <c r="V4158" s="145">
        <v>-1994333.5863800943</v>
      </c>
    </row>
    <row r="4159" spans="1:22" x14ac:dyDescent="0.35">
      <c r="A4159" s="70">
        <f t="shared" si="73"/>
        <v>4140</v>
      </c>
      <c r="B4159" s="145">
        <v>7342437.6228742748</v>
      </c>
      <c r="U4159" s="145">
        <v>4139</v>
      </c>
      <c r="V4159" s="145">
        <v>7053545.8566864394</v>
      </c>
    </row>
    <row r="4160" spans="1:22" x14ac:dyDescent="0.35">
      <c r="A4160" s="70">
        <f t="shared" si="73"/>
        <v>4141</v>
      </c>
      <c r="B4160" s="145">
        <v>7342437.6228742748</v>
      </c>
      <c r="U4160" s="145">
        <v>4140</v>
      </c>
      <c r="V4160" s="145">
        <v>-4865410.8620128743</v>
      </c>
    </row>
    <row r="4161" spans="1:22" x14ac:dyDescent="0.35">
      <c r="A4161" s="70">
        <f t="shared" si="73"/>
        <v>4142</v>
      </c>
      <c r="B4161" s="145">
        <v>7342437.6228742748</v>
      </c>
      <c r="U4161" s="145">
        <v>4141</v>
      </c>
      <c r="V4161" s="145">
        <v>325395.19963368028</v>
      </c>
    </row>
    <row r="4162" spans="1:22" x14ac:dyDescent="0.35">
      <c r="A4162" s="70">
        <f t="shared" si="73"/>
        <v>4143</v>
      </c>
      <c r="B4162" s="145">
        <v>7342437.6228742748</v>
      </c>
      <c r="U4162" s="145">
        <v>4142</v>
      </c>
      <c r="V4162" s="145">
        <v>8030688.454823032</v>
      </c>
    </row>
    <row r="4163" spans="1:22" x14ac:dyDescent="0.35">
      <c r="A4163" s="70">
        <f t="shared" si="73"/>
        <v>4144</v>
      </c>
      <c r="B4163" s="145">
        <v>7342437.6228742748</v>
      </c>
      <c r="U4163" s="145">
        <v>4143</v>
      </c>
      <c r="V4163" s="145">
        <v>-20658654.411955055</v>
      </c>
    </row>
    <row r="4164" spans="1:22" x14ac:dyDescent="0.35">
      <c r="A4164" s="70">
        <f t="shared" si="73"/>
        <v>4145</v>
      </c>
      <c r="B4164" s="145">
        <v>7342437.6228742748</v>
      </c>
      <c r="U4164" s="145">
        <v>4144</v>
      </c>
      <c r="V4164" s="145">
        <v>-24191219.953801669</v>
      </c>
    </row>
    <row r="4165" spans="1:22" x14ac:dyDescent="0.35">
      <c r="A4165" s="70">
        <f t="shared" si="73"/>
        <v>4146</v>
      </c>
      <c r="B4165" s="145">
        <v>7342437.6228742748</v>
      </c>
      <c r="U4165" s="145">
        <v>4145</v>
      </c>
      <c r="V4165" s="145">
        <v>11985817.220600441</v>
      </c>
    </row>
    <row r="4166" spans="1:22" x14ac:dyDescent="0.35">
      <c r="A4166" s="70">
        <f t="shared" si="73"/>
        <v>4147</v>
      </c>
      <c r="B4166" s="145">
        <v>7342437.6228742748</v>
      </c>
      <c r="U4166" s="145">
        <v>4146</v>
      </c>
      <c r="V4166" s="145">
        <v>-21825390.877157371</v>
      </c>
    </row>
    <row r="4167" spans="1:22" x14ac:dyDescent="0.35">
      <c r="A4167" s="70">
        <f t="shared" si="73"/>
        <v>4148</v>
      </c>
      <c r="B4167" s="145">
        <v>7342437.6228742748</v>
      </c>
      <c r="U4167" s="145">
        <v>4147</v>
      </c>
      <c r="V4167" s="145">
        <v>710339.6539433077</v>
      </c>
    </row>
    <row r="4168" spans="1:22" x14ac:dyDescent="0.35">
      <c r="A4168" s="70">
        <f t="shared" si="73"/>
        <v>4149</v>
      </c>
      <c r="B4168" s="145">
        <v>7342437.6228742748</v>
      </c>
      <c r="U4168" s="145">
        <v>4148</v>
      </c>
      <c r="V4168" s="145">
        <v>23900552.691055797</v>
      </c>
    </row>
    <row r="4169" spans="1:22" x14ac:dyDescent="0.35">
      <c r="A4169" s="70">
        <f t="shared" si="73"/>
        <v>4150</v>
      </c>
      <c r="B4169" s="145">
        <v>7342437.6228742748</v>
      </c>
      <c r="U4169" s="145">
        <v>4149</v>
      </c>
      <c r="V4169" s="145">
        <v>-18230363.18965219</v>
      </c>
    </row>
    <row r="4170" spans="1:22" x14ac:dyDescent="0.35">
      <c r="A4170" s="70">
        <f t="shared" si="73"/>
        <v>4151</v>
      </c>
      <c r="B4170" s="145">
        <v>7342437.6228742748</v>
      </c>
      <c r="U4170" s="145">
        <v>4150</v>
      </c>
      <c r="V4170" s="145">
        <v>45346123.530629233</v>
      </c>
    </row>
    <row r="4171" spans="1:22" x14ac:dyDescent="0.35">
      <c r="A4171" s="70">
        <f t="shared" si="73"/>
        <v>4152</v>
      </c>
      <c r="B4171" s="145">
        <v>7342437.6228742748</v>
      </c>
      <c r="U4171" s="145">
        <v>4151</v>
      </c>
      <c r="V4171" s="145">
        <v>5544821.2804076448</v>
      </c>
    </row>
    <row r="4172" spans="1:22" x14ac:dyDescent="0.35">
      <c r="A4172" s="70">
        <f t="shared" si="73"/>
        <v>4153</v>
      </c>
      <c r="B4172" s="145">
        <v>7342437.6228742748</v>
      </c>
      <c r="U4172" s="145">
        <v>4152</v>
      </c>
      <c r="V4172" s="145">
        <v>5858275.9864362739</v>
      </c>
    </row>
    <row r="4173" spans="1:22" x14ac:dyDescent="0.35">
      <c r="A4173" s="70">
        <f t="shared" si="73"/>
        <v>4154</v>
      </c>
      <c r="B4173" s="145">
        <v>7342437.6228742748</v>
      </c>
      <c r="U4173" s="145">
        <v>4153</v>
      </c>
      <c r="V4173" s="145">
        <v>9758830.6395958737</v>
      </c>
    </row>
    <row r="4174" spans="1:22" x14ac:dyDescent="0.35">
      <c r="A4174" s="70">
        <f t="shared" si="73"/>
        <v>4155</v>
      </c>
      <c r="B4174" s="145">
        <v>7342437.6228742748</v>
      </c>
      <c r="U4174" s="145">
        <v>4154</v>
      </c>
      <c r="V4174" s="145">
        <v>24319343.500639379</v>
      </c>
    </row>
    <row r="4175" spans="1:22" x14ac:dyDescent="0.35">
      <c r="A4175" s="70">
        <f t="shared" si="73"/>
        <v>4156</v>
      </c>
      <c r="B4175" s="145">
        <v>7342437.6228742748</v>
      </c>
      <c r="U4175" s="145">
        <v>4155</v>
      </c>
      <c r="V4175" s="145">
        <v>-770426.1235652715</v>
      </c>
    </row>
    <row r="4176" spans="1:22" x14ac:dyDescent="0.35">
      <c r="A4176" s="70">
        <f t="shared" si="73"/>
        <v>4157</v>
      </c>
      <c r="B4176" s="145">
        <v>7342437.6228742748</v>
      </c>
      <c r="U4176" s="145">
        <v>4156</v>
      </c>
      <c r="V4176" s="145">
        <v>-460324.02806893736</v>
      </c>
    </row>
    <row r="4177" spans="1:22" x14ac:dyDescent="0.35">
      <c r="A4177" s="70">
        <f t="shared" si="73"/>
        <v>4158</v>
      </c>
      <c r="B4177" s="145">
        <v>7342437.6228742748</v>
      </c>
      <c r="U4177" s="145">
        <v>4157</v>
      </c>
      <c r="V4177" s="145">
        <v>-26371868.684043996</v>
      </c>
    </row>
    <row r="4178" spans="1:22" x14ac:dyDescent="0.35">
      <c r="A4178" s="70">
        <f t="shared" si="73"/>
        <v>4159</v>
      </c>
      <c r="B4178" s="145">
        <v>7342437.6228742748</v>
      </c>
      <c r="U4178" s="145">
        <v>4158</v>
      </c>
      <c r="V4178" s="145">
        <v>-20417111.366285641</v>
      </c>
    </row>
    <row r="4179" spans="1:22" x14ac:dyDescent="0.35">
      <c r="A4179" s="70">
        <f t="shared" si="73"/>
        <v>4160</v>
      </c>
      <c r="B4179" s="145">
        <v>7342437.6228742748</v>
      </c>
      <c r="U4179" s="145">
        <v>4159</v>
      </c>
      <c r="V4179" s="145">
        <v>36997649.898595817</v>
      </c>
    </row>
    <row r="4180" spans="1:22" x14ac:dyDescent="0.35">
      <c r="A4180" s="70">
        <f t="shared" si="73"/>
        <v>4161</v>
      </c>
      <c r="B4180" s="145">
        <v>7342437.6228742748</v>
      </c>
      <c r="U4180" s="145">
        <v>4160</v>
      </c>
      <c r="V4180" s="145">
        <v>-24839316.29536856</v>
      </c>
    </row>
    <row r="4181" spans="1:22" x14ac:dyDescent="0.35">
      <c r="A4181" s="70">
        <f t="shared" si="73"/>
        <v>4162</v>
      </c>
      <c r="B4181" s="145">
        <v>7342437.6228742748</v>
      </c>
      <c r="U4181" s="145">
        <v>4161</v>
      </c>
      <c r="V4181" s="145">
        <v>-34707469.001815595</v>
      </c>
    </row>
    <row r="4182" spans="1:22" x14ac:dyDescent="0.35">
      <c r="A4182" s="70">
        <f t="shared" ref="A4182:A4245" si="74">A4181+1</f>
        <v>4163</v>
      </c>
      <c r="B4182" s="145">
        <v>7342437.6228742748</v>
      </c>
      <c r="U4182" s="145">
        <v>4162</v>
      </c>
      <c r="V4182" s="145">
        <v>-1156811.9875450656</v>
      </c>
    </row>
    <row r="4183" spans="1:22" x14ac:dyDescent="0.35">
      <c r="A4183" s="70">
        <f t="shared" si="74"/>
        <v>4164</v>
      </c>
      <c r="B4183" s="145">
        <v>7342437.6228742748</v>
      </c>
      <c r="U4183" s="145">
        <v>4163</v>
      </c>
      <c r="V4183" s="145">
        <v>-2668784.333508119</v>
      </c>
    </row>
    <row r="4184" spans="1:22" x14ac:dyDescent="0.35">
      <c r="A4184" s="70">
        <f t="shared" si="74"/>
        <v>4165</v>
      </c>
      <c r="B4184" s="145">
        <v>7342437.6228742748</v>
      </c>
      <c r="U4184" s="145">
        <v>4164</v>
      </c>
      <c r="V4184" s="145">
        <v>-9718878.1583439428</v>
      </c>
    </row>
    <row r="4185" spans="1:22" x14ac:dyDescent="0.35">
      <c r="A4185" s="70">
        <f t="shared" si="74"/>
        <v>4166</v>
      </c>
      <c r="B4185" s="145">
        <v>7342437.6228742748</v>
      </c>
      <c r="U4185" s="145">
        <v>4165</v>
      </c>
      <c r="V4185" s="145">
        <v>18158451.641761977</v>
      </c>
    </row>
    <row r="4186" spans="1:22" x14ac:dyDescent="0.35">
      <c r="A4186" s="70">
        <f t="shared" si="74"/>
        <v>4167</v>
      </c>
      <c r="B4186" s="145">
        <v>7342437.6228742748</v>
      </c>
      <c r="U4186" s="145">
        <v>4166</v>
      </c>
      <c r="V4186" s="145">
        <v>4576147.4597208127</v>
      </c>
    </row>
    <row r="4187" spans="1:22" x14ac:dyDescent="0.35">
      <c r="A4187" s="70">
        <f t="shared" si="74"/>
        <v>4168</v>
      </c>
      <c r="B4187" s="145">
        <v>7342437.6228742748</v>
      </c>
      <c r="U4187" s="145">
        <v>4167</v>
      </c>
      <c r="V4187" s="145">
        <v>25995396.985619679</v>
      </c>
    </row>
    <row r="4188" spans="1:22" x14ac:dyDescent="0.35">
      <c r="A4188" s="70">
        <f t="shared" si="74"/>
        <v>4169</v>
      </c>
      <c r="B4188" s="145">
        <v>7342437.6228742748</v>
      </c>
      <c r="U4188" s="145">
        <v>4168</v>
      </c>
      <c r="V4188" s="145">
        <v>-414866.62304036319</v>
      </c>
    </row>
    <row r="4189" spans="1:22" x14ac:dyDescent="0.35">
      <c r="A4189" s="70">
        <f t="shared" si="74"/>
        <v>4170</v>
      </c>
      <c r="B4189" s="145">
        <v>7342437.6228742748</v>
      </c>
      <c r="U4189" s="145">
        <v>4169</v>
      </c>
      <c r="V4189" s="145">
        <v>2910996.5263719335</v>
      </c>
    </row>
    <row r="4190" spans="1:22" x14ac:dyDescent="0.35">
      <c r="A4190" s="70">
        <f t="shared" si="74"/>
        <v>4171</v>
      </c>
      <c r="B4190" s="145">
        <v>7342437.6228742748</v>
      </c>
      <c r="U4190" s="145">
        <v>4170</v>
      </c>
      <c r="V4190" s="145">
        <v>28893552.770686537</v>
      </c>
    </row>
    <row r="4191" spans="1:22" x14ac:dyDescent="0.35">
      <c r="A4191" s="70">
        <f t="shared" si="74"/>
        <v>4172</v>
      </c>
      <c r="B4191" s="145">
        <v>7342437.6228742748</v>
      </c>
      <c r="U4191" s="145">
        <v>4171</v>
      </c>
      <c r="V4191" s="145">
        <v>-2198579.8189121746</v>
      </c>
    </row>
    <row r="4192" spans="1:22" x14ac:dyDescent="0.35">
      <c r="A4192" s="70">
        <f t="shared" si="74"/>
        <v>4173</v>
      </c>
      <c r="B4192" s="145">
        <v>7342437.6228742748</v>
      </c>
      <c r="U4192" s="145">
        <v>4172</v>
      </c>
      <c r="V4192" s="145">
        <v>8138348.399879694</v>
      </c>
    </row>
    <row r="4193" spans="1:22" x14ac:dyDescent="0.35">
      <c r="A4193" s="70">
        <f t="shared" si="74"/>
        <v>4174</v>
      </c>
      <c r="B4193" s="145">
        <v>7342437.6228742748</v>
      </c>
      <c r="U4193" s="145">
        <v>4173</v>
      </c>
      <c r="V4193" s="145">
        <v>-34780803.565927625</v>
      </c>
    </row>
    <row r="4194" spans="1:22" x14ac:dyDescent="0.35">
      <c r="A4194" s="70">
        <f t="shared" si="74"/>
        <v>4175</v>
      </c>
      <c r="B4194" s="145">
        <v>7342437.6228742748</v>
      </c>
      <c r="U4194" s="145">
        <v>4174</v>
      </c>
      <c r="V4194" s="145">
        <v>-23214429.580947898</v>
      </c>
    </row>
    <row r="4195" spans="1:22" x14ac:dyDescent="0.35">
      <c r="A4195" s="70">
        <f t="shared" si="74"/>
        <v>4176</v>
      </c>
      <c r="B4195" s="145">
        <v>7342437.6228742748</v>
      </c>
      <c r="U4195" s="145">
        <v>4175</v>
      </c>
      <c r="V4195" s="145">
        <v>22841470.214160506</v>
      </c>
    </row>
    <row r="4196" spans="1:22" x14ac:dyDescent="0.35">
      <c r="A4196" s="70">
        <f t="shared" si="74"/>
        <v>4177</v>
      </c>
      <c r="B4196" s="145">
        <v>7342437.6228742748</v>
      </c>
      <c r="U4196" s="145">
        <v>4176</v>
      </c>
      <c r="V4196" s="145">
        <v>5502712.379405681</v>
      </c>
    </row>
    <row r="4197" spans="1:22" x14ac:dyDescent="0.35">
      <c r="A4197" s="70">
        <f t="shared" si="74"/>
        <v>4178</v>
      </c>
      <c r="B4197" s="145">
        <v>7342437.6228742748</v>
      </c>
      <c r="U4197" s="145">
        <v>4177</v>
      </c>
      <c r="V4197" s="145">
        <v>-6117074.7692260109</v>
      </c>
    </row>
    <row r="4198" spans="1:22" x14ac:dyDescent="0.35">
      <c r="A4198" s="70">
        <f t="shared" si="74"/>
        <v>4179</v>
      </c>
      <c r="B4198" s="145">
        <v>7342437.6228742748</v>
      </c>
      <c r="U4198" s="145">
        <v>4178</v>
      </c>
      <c r="V4198" s="145">
        <v>7255524.1922148094</v>
      </c>
    </row>
    <row r="4199" spans="1:22" x14ac:dyDescent="0.35">
      <c r="A4199" s="70">
        <f t="shared" si="74"/>
        <v>4180</v>
      </c>
      <c r="B4199" s="145">
        <v>7342437.6228742748</v>
      </c>
      <c r="U4199" s="145">
        <v>4179</v>
      </c>
      <c r="V4199" s="145">
        <v>32687583.390464567</v>
      </c>
    </row>
    <row r="4200" spans="1:22" x14ac:dyDescent="0.35">
      <c r="A4200" s="70">
        <f t="shared" si="74"/>
        <v>4181</v>
      </c>
      <c r="B4200" s="145">
        <v>7342437.6228742748</v>
      </c>
      <c r="U4200" s="145">
        <v>4180</v>
      </c>
      <c r="V4200" s="145">
        <v>7700218.9382163733</v>
      </c>
    </row>
    <row r="4201" spans="1:22" x14ac:dyDescent="0.35">
      <c r="A4201" s="70">
        <f t="shared" si="74"/>
        <v>4182</v>
      </c>
      <c r="B4201" s="145">
        <v>7342437.6228742748</v>
      </c>
      <c r="U4201" s="145">
        <v>4181</v>
      </c>
      <c r="V4201" s="145">
        <v>-1687764.3691296391</v>
      </c>
    </row>
    <row r="4202" spans="1:22" x14ac:dyDescent="0.35">
      <c r="A4202" s="70">
        <f t="shared" si="74"/>
        <v>4183</v>
      </c>
      <c r="B4202" s="145">
        <v>7342437.6228742748</v>
      </c>
      <c r="U4202" s="145">
        <v>4182</v>
      </c>
      <c r="V4202" s="145">
        <v>-30939562.770807028</v>
      </c>
    </row>
    <row r="4203" spans="1:22" x14ac:dyDescent="0.35">
      <c r="A4203" s="70">
        <f t="shared" si="74"/>
        <v>4184</v>
      </c>
      <c r="B4203" s="145">
        <v>7342437.6228742748</v>
      </c>
      <c r="U4203" s="145">
        <v>4183</v>
      </c>
      <c r="V4203" s="145">
        <v>-7058451.5100122411</v>
      </c>
    </row>
    <row r="4204" spans="1:22" x14ac:dyDescent="0.35">
      <c r="A4204" s="70">
        <f t="shared" si="74"/>
        <v>4185</v>
      </c>
      <c r="B4204" s="145">
        <v>7342437.6228742748</v>
      </c>
      <c r="U4204" s="145">
        <v>4184</v>
      </c>
      <c r="V4204" s="145">
        <v>13346864.201225273</v>
      </c>
    </row>
    <row r="4205" spans="1:22" x14ac:dyDescent="0.35">
      <c r="A4205" s="70">
        <f t="shared" si="74"/>
        <v>4186</v>
      </c>
      <c r="B4205" s="145">
        <v>7342437.6228742748</v>
      </c>
      <c r="U4205" s="145">
        <v>4185</v>
      </c>
      <c r="V4205" s="145">
        <v>62845398.94478853</v>
      </c>
    </row>
    <row r="4206" spans="1:22" x14ac:dyDescent="0.35">
      <c r="A4206" s="70">
        <f t="shared" si="74"/>
        <v>4187</v>
      </c>
      <c r="B4206" s="145">
        <v>7342437.6228742748</v>
      </c>
      <c r="U4206" s="145">
        <v>4186</v>
      </c>
      <c r="V4206" s="145">
        <v>5773507.8568262421</v>
      </c>
    </row>
    <row r="4207" spans="1:22" x14ac:dyDescent="0.35">
      <c r="A4207" s="70">
        <f t="shared" si="74"/>
        <v>4188</v>
      </c>
      <c r="B4207" s="145">
        <v>7342437.6228742748</v>
      </c>
      <c r="U4207" s="145">
        <v>4187</v>
      </c>
      <c r="V4207" s="145">
        <v>27344877.316415407</v>
      </c>
    </row>
    <row r="4208" spans="1:22" x14ac:dyDescent="0.35">
      <c r="A4208" s="70">
        <f t="shared" si="74"/>
        <v>4189</v>
      </c>
      <c r="B4208" s="145">
        <v>7342437.6228742748</v>
      </c>
      <c r="U4208" s="145">
        <v>4188</v>
      </c>
      <c r="V4208" s="145">
        <v>-15706963.38913352</v>
      </c>
    </row>
    <row r="4209" spans="1:22" x14ac:dyDescent="0.35">
      <c r="A4209" s="70">
        <f t="shared" si="74"/>
        <v>4190</v>
      </c>
      <c r="B4209" s="145">
        <v>7342437.6228742748</v>
      </c>
      <c r="U4209" s="145">
        <v>4189</v>
      </c>
      <c r="V4209" s="145">
        <v>-5204462.3617386781</v>
      </c>
    </row>
    <row r="4210" spans="1:22" x14ac:dyDescent="0.35">
      <c r="A4210" s="70">
        <f t="shared" si="74"/>
        <v>4191</v>
      </c>
      <c r="B4210" s="145">
        <v>7342437.6228742748</v>
      </c>
      <c r="U4210" s="145">
        <v>4190</v>
      </c>
      <c r="V4210" s="145">
        <v>-21595778.241695587</v>
      </c>
    </row>
    <row r="4211" spans="1:22" x14ac:dyDescent="0.35">
      <c r="A4211" s="70">
        <f t="shared" si="74"/>
        <v>4192</v>
      </c>
      <c r="B4211" s="145">
        <v>7342437.6228742748</v>
      </c>
      <c r="U4211" s="145">
        <v>4191</v>
      </c>
      <c r="V4211" s="145">
        <v>-6220757.9033405967</v>
      </c>
    </row>
    <row r="4212" spans="1:22" x14ac:dyDescent="0.35">
      <c r="A4212" s="70">
        <f t="shared" si="74"/>
        <v>4193</v>
      </c>
      <c r="B4212" s="145">
        <v>7342437.6228742748</v>
      </c>
      <c r="U4212" s="145">
        <v>4192</v>
      </c>
      <c r="V4212" s="145">
        <v>-4396873.3067246117</v>
      </c>
    </row>
    <row r="4213" spans="1:22" x14ac:dyDescent="0.35">
      <c r="A4213" s="70">
        <f t="shared" si="74"/>
        <v>4194</v>
      </c>
      <c r="B4213" s="145">
        <v>7342437.6228742748</v>
      </c>
      <c r="U4213" s="145">
        <v>4193</v>
      </c>
      <c r="V4213" s="145">
        <v>8103252.7917812839</v>
      </c>
    </row>
    <row r="4214" spans="1:22" x14ac:dyDescent="0.35">
      <c r="A4214" s="70">
        <f t="shared" si="74"/>
        <v>4195</v>
      </c>
      <c r="B4214" s="145">
        <v>7342437.6228742748</v>
      </c>
      <c r="U4214" s="145">
        <v>4194</v>
      </c>
      <c r="V4214" s="145">
        <v>-4513784.8004608899</v>
      </c>
    </row>
    <row r="4215" spans="1:22" x14ac:dyDescent="0.35">
      <c r="A4215" s="70">
        <f t="shared" si="74"/>
        <v>4196</v>
      </c>
      <c r="B4215" s="145">
        <v>7342437.6228742748</v>
      </c>
      <c r="U4215" s="145">
        <v>4195</v>
      </c>
      <c r="V4215" s="145">
        <v>7961480.7088380046</v>
      </c>
    </row>
    <row r="4216" spans="1:22" x14ac:dyDescent="0.35">
      <c r="A4216" s="70">
        <f t="shared" si="74"/>
        <v>4197</v>
      </c>
      <c r="B4216" s="145">
        <v>7342437.6228742748</v>
      </c>
      <c r="U4216" s="145">
        <v>4196</v>
      </c>
      <c r="V4216" s="145">
        <v>32875047.582477532</v>
      </c>
    </row>
    <row r="4217" spans="1:22" x14ac:dyDescent="0.35">
      <c r="A4217" s="70">
        <f t="shared" si="74"/>
        <v>4198</v>
      </c>
      <c r="B4217" s="145">
        <v>7342437.6228742748</v>
      </c>
      <c r="U4217" s="145">
        <v>4197</v>
      </c>
      <c r="V4217" s="145">
        <v>24338524.139366586</v>
      </c>
    </row>
    <row r="4218" spans="1:22" x14ac:dyDescent="0.35">
      <c r="A4218" s="70">
        <f t="shared" si="74"/>
        <v>4199</v>
      </c>
      <c r="B4218" s="145">
        <v>7342437.6228742748</v>
      </c>
      <c r="U4218" s="145">
        <v>4198</v>
      </c>
      <c r="V4218" s="145">
        <v>31732347.803477138</v>
      </c>
    </row>
    <row r="4219" spans="1:22" x14ac:dyDescent="0.35">
      <c r="A4219" s="70">
        <f t="shared" si="74"/>
        <v>4200</v>
      </c>
      <c r="B4219" s="145">
        <v>7342437.6228742748</v>
      </c>
      <c r="U4219" s="145">
        <v>4199</v>
      </c>
      <c r="V4219" s="145">
        <v>-1726491.173787348</v>
      </c>
    </row>
    <row r="4220" spans="1:22" x14ac:dyDescent="0.35">
      <c r="A4220" s="70">
        <f t="shared" si="74"/>
        <v>4201</v>
      </c>
      <c r="B4220" s="145">
        <v>7342437.6228742748</v>
      </c>
      <c r="U4220" s="145">
        <v>4200</v>
      </c>
      <c r="V4220" s="145">
        <v>7289004.3665454686</v>
      </c>
    </row>
    <row r="4221" spans="1:22" x14ac:dyDescent="0.35">
      <c r="A4221" s="70">
        <f t="shared" si="74"/>
        <v>4202</v>
      </c>
      <c r="B4221" s="145">
        <v>7342437.6228742748</v>
      </c>
      <c r="U4221" s="145">
        <v>4201</v>
      </c>
      <c r="V4221" s="145">
        <v>11833917.760408904</v>
      </c>
    </row>
    <row r="4222" spans="1:22" x14ac:dyDescent="0.35">
      <c r="A4222" s="70">
        <f t="shared" si="74"/>
        <v>4203</v>
      </c>
      <c r="B4222" s="145">
        <v>7342437.6228742748</v>
      </c>
      <c r="U4222" s="145">
        <v>4202</v>
      </c>
      <c r="V4222" s="145">
        <v>-1057922.8432262279</v>
      </c>
    </row>
    <row r="4223" spans="1:22" x14ac:dyDescent="0.35">
      <c r="A4223" s="70">
        <f t="shared" si="74"/>
        <v>4204</v>
      </c>
      <c r="B4223" s="145">
        <v>7342437.6228742748</v>
      </c>
      <c r="U4223" s="145">
        <v>4203</v>
      </c>
      <c r="V4223" s="145">
        <v>16748631.732129425</v>
      </c>
    </row>
    <row r="4224" spans="1:22" x14ac:dyDescent="0.35">
      <c r="A4224" s="70">
        <f t="shared" si="74"/>
        <v>4205</v>
      </c>
      <c r="B4224" s="145">
        <v>7342437.6228742748</v>
      </c>
      <c r="U4224" s="145">
        <v>4204</v>
      </c>
      <c r="V4224" s="145">
        <v>-4865324.3617135324</v>
      </c>
    </row>
    <row r="4225" spans="1:22" x14ac:dyDescent="0.35">
      <c r="A4225" s="70">
        <f t="shared" si="74"/>
        <v>4206</v>
      </c>
      <c r="B4225" s="145">
        <v>7342437.6228742748</v>
      </c>
      <c r="U4225" s="145">
        <v>4205</v>
      </c>
      <c r="V4225" s="145">
        <v>12343649.379725397</v>
      </c>
    </row>
    <row r="4226" spans="1:22" x14ac:dyDescent="0.35">
      <c r="A4226" s="70">
        <f t="shared" si="74"/>
        <v>4207</v>
      </c>
      <c r="B4226" s="145">
        <v>7342437.6228742748</v>
      </c>
      <c r="U4226" s="145">
        <v>4206</v>
      </c>
      <c r="V4226" s="145">
        <v>-12322673.589004068</v>
      </c>
    </row>
    <row r="4227" spans="1:22" x14ac:dyDescent="0.35">
      <c r="A4227" s="70">
        <f t="shared" si="74"/>
        <v>4208</v>
      </c>
      <c r="B4227" s="145">
        <v>7342437.6228742748</v>
      </c>
      <c r="U4227" s="145">
        <v>4207</v>
      </c>
      <c r="V4227" s="145">
        <v>-739292.67095492035</v>
      </c>
    </row>
    <row r="4228" spans="1:22" x14ac:dyDescent="0.35">
      <c r="A4228" s="70">
        <f t="shared" si="74"/>
        <v>4209</v>
      </c>
      <c r="B4228" s="145">
        <v>7342437.6228742748</v>
      </c>
      <c r="U4228" s="145">
        <v>4208</v>
      </c>
      <c r="V4228" s="145">
        <v>9734531.2876409143</v>
      </c>
    </row>
    <row r="4229" spans="1:22" x14ac:dyDescent="0.35">
      <c r="A4229" s="70">
        <f t="shared" si="74"/>
        <v>4210</v>
      </c>
      <c r="B4229" s="145">
        <v>7342437.6228742748</v>
      </c>
      <c r="U4229" s="145">
        <v>4209</v>
      </c>
      <c r="V4229" s="145">
        <v>-4751815.605382327</v>
      </c>
    </row>
    <row r="4230" spans="1:22" x14ac:dyDescent="0.35">
      <c r="A4230" s="70">
        <f t="shared" si="74"/>
        <v>4211</v>
      </c>
      <c r="B4230" s="145">
        <v>7342437.6228742748</v>
      </c>
      <c r="U4230" s="145">
        <v>4210</v>
      </c>
      <c r="V4230" s="145">
        <v>-3144065.3508548997</v>
      </c>
    </row>
    <row r="4231" spans="1:22" x14ac:dyDescent="0.35">
      <c r="A4231" s="70">
        <f t="shared" si="74"/>
        <v>4212</v>
      </c>
      <c r="B4231" s="145">
        <v>7342437.6228742748</v>
      </c>
      <c r="U4231" s="145">
        <v>4211</v>
      </c>
      <c r="V4231" s="145">
        <v>59936890.693804532</v>
      </c>
    </row>
    <row r="4232" spans="1:22" x14ac:dyDescent="0.35">
      <c r="A4232" s="70">
        <f t="shared" si="74"/>
        <v>4213</v>
      </c>
      <c r="B4232" s="145">
        <v>7342437.6228742748</v>
      </c>
      <c r="U4232" s="145">
        <v>4212</v>
      </c>
      <c r="V4232" s="145">
        <v>-6721328.8930825591</v>
      </c>
    </row>
    <row r="4233" spans="1:22" x14ac:dyDescent="0.35">
      <c r="A4233" s="70">
        <f t="shared" si="74"/>
        <v>4214</v>
      </c>
      <c r="B4233" s="145">
        <v>7342437.6228742748</v>
      </c>
      <c r="U4233" s="145">
        <v>4213</v>
      </c>
      <c r="V4233" s="145">
        <v>-15194361.050899591</v>
      </c>
    </row>
    <row r="4234" spans="1:22" x14ac:dyDescent="0.35">
      <c r="A4234" s="70">
        <f t="shared" si="74"/>
        <v>4215</v>
      </c>
      <c r="B4234" s="145">
        <v>7342437.6228742748</v>
      </c>
      <c r="U4234" s="145">
        <v>4214</v>
      </c>
      <c r="V4234" s="145">
        <v>-8336897.1324552875</v>
      </c>
    </row>
    <row r="4235" spans="1:22" x14ac:dyDescent="0.35">
      <c r="A4235" s="70">
        <f t="shared" si="74"/>
        <v>4216</v>
      </c>
      <c r="B4235" s="145">
        <v>7342437.6228742748</v>
      </c>
      <c r="U4235" s="145">
        <v>4215</v>
      </c>
      <c r="V4235" s="145">
        <v>-19353777.823824033</v>
      </c>
    </row>
    <row r="4236" spans="1:22" x14ac:dyDescent="0.35">
      <c r="A4236" s="70">
        <f t="shared" si="74"/>
        <v>4217</v>
      </c>
      <c r="B4236" s="145">
        <v>7342437.6228742748</v>
      </c>
      <c r="U4236" s="145">
        <v>4216</v>
      </c>
      <c r="V4236" s="145">
        <v>20603074.944765754</v>
      </c>
    </row>
    <row r="4237" spans="1:22" x14ac:dyDescent="0.35">
      <c r="A4237" s="70">
        <f t="shared" si="74"/>
        <v>4218</v>
      </c>
      <c r="B4237" s="145">
        <v>7342437.6228742748</v>
      </c>
      <c r="U4237" s="145">
        <v>4217</v>
      </c>
      <c r="V4237" s="145">
        <v>-19477180.213405464</v>
      </c>
    </row>
    <row r="4238" spans="1:22" x14ac:dyDescent="0.35">
      <c r="A4238" s="70">
        <f t="shared" si="74"/>
        <v>4219</v>
      </c>
      <c r="B4238" s="145">
        <v>7342437.6228742748</v>
      </c>
      <c r="U4238" s="145">
        <v>4218</v>
      </c>
      <c r="V4238" s="145">
        <v>-5792476.3805808555</v>
      </c>
    </row>
    <row r="4239" spans="1:22" x14ac:dyDescent="0.35">
      <c r="A4239" s="70">
        <f t="shared" si="74"/>
        <v>4220</v>
      </c>
      <c r="B4239" s="145">
        <v>7342437.6228742748</v>
      </c>
      <c r="U4239" s="145">
        <v>4219</v>
      </c>
      <c r="V4239" s="145">
        <v>34634346.36073035</v>
      </c>
    </row>
    <row r="4240" spans="1:22" x14ac:dyDescent="0.35">
      <c r="A4240" s="70">
        <f t="shared" si="74"/>
        <v>4221</v>
      </c>
      <c r="B4240" s="145">
        <v>7342437.6228742748</v>
      </c>
      <c r="U4240" s="145">
        <v>4220</v>
      </c>
      <c r="V4240" s="145">
        <v>41576.905431948602</v>
      </c>
    </row>
    <row r="4241" spans="1:22" x14ac:dyDescent="0.35">
      <c r="A4241" s="70">
        <f t="shared" si="74"/>
        <v>4222</v>
      </c>
      <c r="B4241" s="145">
        <v>7342437.6228742748</v>
      </c>
      <c r="U4241" s="145">
        <v>4221</v>
      </c>
      <c r="V4241" s="145">
        <v>39864584.209080838</v>
      </c>
    </row>
    <row r="4242" spans="1:22" x14ac:dyDescent="0.35">
      <c r="A4242" s="70">
        <f t="shared" si="74"/>
        <v>4223</v>
      </c>
      <c r="B4242" s="145">
        <v>7342437.6228742748</v>
      </c>
      <c r="U4242" s="145">
        <v>4222</v>
      </c>
      <c r="V4242" s="145">
        <v>4302655.3757765256</v>
      </c>
    </row>
    <row r="4243" spans="1:22" x14ac:dyDescent="0.35">
      <c r="A4243" s="70">
        <f t="shared" si="74"/>
        <v>4224</v>
      </c>
      <c r="B4243" s="145">
        <v>7342437.6228742748</v>
      </c>
      <c r="U4243" s="145">
        <v>4223</v>
      </c>
      <c r="V4243" s="145">
        <v>4814537.6741083749</v>
      </c>
    </row>
    <row r="4244" spans="1:22" x14ac:dyDescent="0.35">
      <c r="A4244" s="70">
        <f t="shared" si="74"/>
        <v>4225</v>
      </c>
      <c r="B4244" s="145">
        <v>7342437.6228742748</v>
      </c>
      <c r="U4244" s="145">
        <v>4224</v>
      </c>
      <c r="V4244" s="145">
        <v>25191446.836772427</v>
      </c>
    </row>
    <row r="4245" spans="1:22" x14ac:dyDescent="0.35">
      <c r="A4245" s="70">
        <f t="shared" si="74"/>
        <v>4226</v>
      </c>
      <c r="B4245" s="145">
        <v>7342437.6228742748</v>
      </c>
      <c r="U4245" s="145">
        <v>4225</v>
      </c>
      <c r="V4245" s="145">
        <v>14114296.734713919</v>
      </c>
    </row>
    <row r="4246" spans="1:22" x14ac:dyDescent="0.35">
      <c r="A4246" s="70">
        <f t="shared" ref="A4246:A4309" si="75">A4245+1</f>
        <v>4227</v>
      </c>
      <c r="B4246" s="145">
        <v>7342437.6228742748</v>
      </c>
      <c r="U4246" s="145">
        <v>4226</v>
      </c>
      <c r="V4246" s="145">
        <v>-8566434.1118114702</v>
      </c>
    </row>
    <row r="4247" spans="1:22" x14ac:dyDescent="0.35">
      <c r="A4247" s="70">
        <f t="shared" si="75"/>
        <v>4228</v>
      </c>
      <c r="B4247" s="145">
        <v>7342437.6228742748</v>
      </c>
      <c r="U4247" s="145">
        <v>4227</v>
      </c>
      <c r="V4247" s="145">
        <v>-6674358.3126998134</v>
      </c>
    </row>
    <row r="4248" spans="1:22" x14ac:dyDescent="0.35">
      <c r="A4248" s="70">
        <f t="shared" si="75"/>
        <v>4229</v>
      </c>
      <c r="B4248" s="145">
        <v>7342437.6228742748</v>
      </c>
      <c r="U4248" s="145">
        <v>4228</v>
      </c>
      <c r="V4248" s="145">
        <v>3153157.8868477717</v>
      </c>
    </row>
    <row r="4249" spans="1:22" x14ac:dyDescent="0.35">
      <c r="A4249" s="70">
        <f t="shared" si="75"/>
        <v>4230</v>
      </c>
      <c r="B4249" s="145">
        <v>7342437.6228742748</v>
      </c>
      <c r="U4249" s="145">
        <v>4229</v>
      </c>
      <c r="V4249" s="145">
        <v>-116532.15178859234</v>
      </c>
    </row>
    <row r="4250" spans="1:22" x14ac:dyDescent="0.35">
      <c r="A4250" s="70">
        <f t="shared" si="75"/>
        <v>4231</v>
      </c>
      <c r="B4250" s="145">
        <v>7342437.6228742748</v>
      </c>
      <c r="U4250" s="145">
        <v>4230</v>
      </c>
      <c r="V4250" s="145">
        <v>-6492869.2700744681</v>
      </c>
    </row>
    <row r="4251" spans="1:22" x14ac:dyDescent="0.35">
      <c r="A4251" s="70">
        <f t="shared" si="75"/>
        <v>4232</v>
      </c>
      <c r="B4251" s="145">
        <v>7342437.6228742748</v>
      </c>
      <c r="U4251" s="145">
        <v>4231</v>
      </c>
      <c r="V4251" s="145">
        <v>-13034507.358136673</v>
      </c>
    </row>
    <row r="4252" spans="1:22" x14ac:dyDescent="0.35">
      <c r="A4252" s="70">
        <f t="shared" si="75"/>
        <v>4233</v>
      </c>
      <c r="B4252" s="145">
        <v>7342437.6228742748</v>
      </c>
      <c r="U4252" s="145">
        <v>4232</v>
      </c>
      <c r="V4252" s="145">
        <v>-5752047.127369443</v>
      </c>
    </row>
    <row r="4253" spans="1:22" x14ac:dyDescent="0.35">
      <c r="A4253" s="70">
        <f t="shared" si="75"/>
        <v>4234</v>
      </c>
      <c r="B4253" s="145">
        <v>7342437.6228742748</v>
      </c>
      <c r="U4253" s="145">
        <v>4233</v>
      </c>
      <c r="V4253" s="145">
        <v>-9255368.9537859187</v>
      </c>
    </row>
    <row r="4254" spans="1:22" x14ac:dyDescent="0.35">
      <c r="A4254" s="70">
        <f t="shared" si="75"/>
        <v>4235</v>
      </c>
      <c r="B4254" s="145">
        <v>7342437.6228742748</v>
      </c>
      <c r="U4254" s="145">
        <v>4234</v>
      </c>
      <c r="V4254" s="145">
        <v>21950353.546227746</v>
      </c>
    </row>
    <row r="4255" spans="1:22" x14ac:dyDescent="0.35">
      <c r="A4255" s="70">
        <f t="shared" si="75"/>
        <v>4236</v>
      </c>
      <c r="B4255" s="145">
        <v>7342437.6228742748</v>
      </c>
      <c r="U4255" s="145">
        <v>4235</v>
      </c>
      <c r="V4255" s="145">
        <v>-19054292.968139328</v>
      </c>
    </row>
    <row r="4256" spans="1:22" x14ac:dyDescent="0.35">
      <c r="A4256" s="70">
        <f t="shared" si="75"/>
        <v>4237</v>
      </c>
      <c r="B4256" s="145">
        <v>7342437.6228742748</v>
      </c>
      <c r="U4256" s="145">
        <v>4236</v>
      </c>
      <c r="V4256" s="145">
        <v>1244994.7916686349</v>
      </c>
    </row>
    <row r="4257" spans="1:22" x14ac:dyDescent="0.35">
      <c r="A4257" s="70">
        <f t="shared" si="75"/>
        <v>4238</v>
      </c>
      <c r="B4257" s="145">
        <v>7342437.6228742748</v>
      </c>
      <c r="U4257" s="145">
        <v>4237</v>
      </c>
      <c r="V4257" s="145">
        <v>-10787280.36899307</v>
      </c>
    </row>
    <row r="4258" spans="1:22" x14ac:dyDescent="0.35">
      <c r="A4258" s="70">
        <f t="shared" si="75"/>
        <v>4239</v>
      </c>
      <c r="B4258" s="145">
        <v>7342437.6228742748</v>
      </c>
      <c r="U4258" s="145">
        <v>4238</v>
      </c>
      <c r="V4258" s="145">
        <v>42241971.053789258</v>
      </c>
    </row>
    <row r="4259" spans="1:22" x14ac:dyDescent="0.35">
      <c r="A4259" s="70">
        <f t="shared" si="75"/>
        <v>4240</v>
      </c>
      <c r="B4259" s="145">
        <v>7342437.6228742748</v>
      </c>
      <c r="U4259" s="145">
        <v>4239</v>
      </c>
      <c r="V4259" s="145">
        <v>-994988.9216706939</v>
      </c>
    </row>
    <row r="4260" spans="1:22" x14ac:dyDescent="0.35">
      <c r="A4260" s="70">
        <f t="shared" si="75"/>
        <v>4241</v>
      </c>
      <c r="B4260" s="145">
        <v>7342437.6228742748</v>
      </c>
      <c r="U4260" s="145">
        <v>4240</v>
      </c>
      <c r="V4260" s="145">
        <v>5541116.500154756</v>
      </c>
    </row>
    <row r="4261" spans="1:22" x14ac:dyDescent="0.35">
      <c r="A4261" s="70">
        <f t="shared" si="75"/>
        <v>4242</v>
      </c>
      <c r="B4261" s="145">
        <v>7342437.6228742748</v>
      </c>
      <c r="U4261" s="145">
        <v>4241</v>
      </c>
      <c r="V4261" s="145">
        <v>-17092858.895217985</v>
      </c>
    </row>
    <row r="4262" spans="1:22" x14ac:dyDescent="0.35">
      <c r="A4262" s="70">
        <f t="shared" si="75"/>
        <v>4243</v>
      </c>
      <c r="B4262" s="145">
        <v>7342437.6228742748</v>
      </c>
      <c r="U4262" s="145">
        <v>4242</v>
      </c>
      <c r="V4262" s="145">
        <v>25445640.466550529</v>
      </c>
    </row>
    <row r="4263" spans="1:22" x14ac:dyDescent="0.35">
      <c r="A4263" s="70">
        <f t="shared" si="75"/>
        <v>4244</v>
      </c>
      <c r="B4263" s="145">
        <v>7342437.6228742748</v>
      </c>
      <c r="U4263" s="145">
        <v>4243</v>
      </c>
      <c r="V4263" s="145">
        <v>-12738606.720415203</v>
      </c>
    </row>
    <row r="4264" spans="1:22" x14ac:dyDescent="0.35">
      <c r="A4264" s="70">
        <f t="shared" si="75"/>
        <v>4245</v>
      </c>
      <c r="B4264" s="145">
        <v>7342437.6228742748</v>
      </c>
      <c r="U4264" s="145">
        <v>4244</v>
      </c>
      <c r="V4264" s="145">
        <v>29651485.260666955</v>
      </c>
    </row>
    <row r="4265" spans="1:22" x14ac:dyDescent="0.35">
      <c r="A4265" s="70">
        <f t="shared" si="75"/>
        <v>4246</v>
      </c>
      <c r="B4265" s="145">
        <v>7342437.6228742748</v>
      </c>
      <c r="U4265" s="145">
        <v>4245</v>
      </c>
      <c r="V4265" s="145">
        <v>-9623760.2229431234</v>
      </c>
    </row>
    <row r="4266" spans="1:22" x14ac:dyDescent="0.35">
      <c r="A4266" s="70">
        <f t="shared" si="75"/>
        <v>4247</v>
      </c>
      <c r="B4266" s="145">
        <v>7342437.6228742748</v>
      </c>
      <c r="U4266" s="145">
        <v>4246</v>
      </c>
      <c r="V4266" s="145">
        <v>-20969172.130107496</v>
      </c>
    </row>
    <row r="4267" spans="1:22" x14ac:dyDescent="0.35">
      <c r="A4267" s="70">
        <f t="shared" si="75"/>
        <v>4248</v>
      </c>
      <c r="B4267" s="145">
        <v>7342437.6228742748</v>
      </c>
      <c r="U4267" s="145">
        <v>4247</v>
      </c>
      <c r="V4267" s="145">
        <v>-1767010.6891027391</v>
      </c>
    </row>
    <row r="4268" spans="1:22" x14ac:dyDescent="0.35">
      <c r="A4268" s="70">
        <f t="shared" si="75"/>
        <v>4249</v>
      </c>
      <c r="B4268" s="145">
        <v>7342437.6228742748</v>
      </c>
      <c r="U4268" s="145">
        <v>4248</v>
      </c>
      <c r="V4268" s="145">
        <v>13594098.225826416</v>
      </c>
    </row>
    <row r="4269" spans="1:22" x14ac:dyDescent="0.35">
      <c r="A4269" s="70">
        <f t="shared" si="75"/>
        <v>4250</v>
      </c>
      <c r="B4269" s="145">
        <v>7342437.6228742748</v>
      </c>
      <c r="U4269" s="145">
        <v>4249</v>
      </c>
      <c r="V4269" s="145">
        <v>-12146631.032864712</v>
      </c>
    </row>
    <row r="4270" spans="1:22" x14ac:dyDescent="0.35">
      <c r="A4270" s="70">
        <f t="shared" si="75"/>
        <v>4251</v>
      </c>
      <c r="B4270" s="145">
        <v>7342437.6228742748</v>
      </c>
      <c r="U4270" s="145">
        <v>4250</v>
      </c>
      <c r="V4270" s="145">
        <v>-16628268.396706885</v>
      </c>
    </row>
    <row r="4271" spans="1:22" x14ac:dyDescent="0.35">
      <c r="A4271" s="70">
        <f t="shared" si="75"/>
        <v>4252</v>
      </c>
      <c r="B4271" s="145">
        <v>7342437.6228742748</v>
      </c>
      <c r="U4271" s="145">
        <v>4251</v>
      </c>
      <c r="V4271" s="145">
        <v>-12353184.909003507</v>
      </c>
    </row>
    <row r="4272" spans="1:22" x14ac:dyDescent="0.35">
      <c r="A4272" s="70">
        <f t="shared" si="75"/>
        <v>4253</v>
      </c>
      <c r="B4272" s="145">
        <v>7342437.6228742748</v>
      </c>
      <c r="U4272" s="145">
        <v>4252</v>
      </c>
      <c r="V4272" s="145">
        <v>1248575.444987867</v>
      </c>
    </row>
    <row r="4273" spans="1:22" x14ac:dyDescent="0.35">
      <c r="A4273" s="70">
        <f t="shared" si="75"/>
        <v>4254</v>
      </c>
      <c r="B4273" s="145">
        <v>7342437.6228742748</v>
      </c>
      <c r="U4273" s="145">
        <v>4253</v>
      </c>
      <c r="V4273" s="145">
        <v>12425221.600644324</v>
      </c>
    </row>
    <row r="4274" spans="1:22" x14ac:dyDescent="0.35">
      <c r="A4274" s="70">
        <f t="shared" si="75"/>
        <v>4255</v>
      </c>
      <c r="B4274" s="145">
        <v>7342437.6228742748</v>
      </c>
      <c r="U4274" s="145">
        <v>4254</v>
      </c>
      <c r="V4274" s="145">
        <v>-12298284.807006378</v>
      </c>
    </row>
    <row r="4275" spans="1:22" x14ac:dyDescent="0.35">
      <c r="A4275" s="70">
        <f t="shared" si="75"/>
        <v>4256</v>
      </c>
      <c r="B4275" s="145">
        <v>7342437.6228742748</v>
      </c>
      <c r="U4275" s="145">
        <v>4255</v>
      </c>
      <c r="V4275" s="145">
        <v>25531468.004853085</v>
      </c>
    </row>
    <row r="4276" spans="1:22" x14ac:dyDescent="0.35">
      <c r="A4276" s="70">
        <f t="shared" si="75"/>
        <v>4257</v>
      </c>
      <c r="B4276" s="145">
        <v>7342437.6228742748</v>
      </c>
      <c r="U4276" s="145">
        <v>4256</v>
      </c>
      <c r="V4276" s="145">
        <v>-10395585.238545153</v>
      </c>
    </row>
    <row r="4277" spans="1:22" x14ac:dyDescent="0.35">
      <c r="A4277" s="70">
        <f t="shared" si="75"/>
        <v>4258</v>
      </c>
      <c r="B4277" s="145">
        <v>7342437.6228742748</v>
      </c>
      <c r="U4277" s="145">
        <v>4257</v>
      </c>
      <c r="V4277" s="145">
        <v>32541837.86469277</v>
      </c>
    </row>
    <row r="4278" spans="1:22" x14ac:dyDescent="0.35">
      <c r="A4278" s="70">
        <f t="shared" si="75"/>
        <v>4259</v>
      </c>
      <c r="B4278" s="145">
        <v>7342437.6228742748</v>
      </c>
      <c r="U4278" s="145">
        <v>4258</v>
      </c>
      <c r="V4278" s="145">
        <v>3243160.9241847247</v>
      </c>
    </row>
    <row r="4279" spans="1:22" x14ac:dyDescent="0.35">
      <c r="A4279" s="70">
        <f t="shared" si="75"/>
        <v>4260</v>
      </c>
      <c r="B4279" s="145">
        <v>7342437.6228742748</v>
      </c>
      <c r="U4279" s="145">
        <v>4259</v>
      </c>
      <c r="V4279" s="145">
        <v>-17149419.392996356</v>
      </c>
    </row>
    <row r="4280" spans="1:22" x14ac:dyDescent="0.35">
      <c r="A4280" s="70">
        <f t="shared" si="75"/>
        <v>4261</v>
      </c>
      <c r="B4280" s="145">
        <v>7342437.6228742748</v>
      </c>
      <c r="U4280" s="145">
        <v>4260</v>
      </c>
      <c r="V4280" s="145">
        <v>-11458844.292478614</v>
      </c>
    </row>
    <row r="4281" spans="1:22" x14ac:dyDescent="0.35">
      <c r="A4281" s="70">
        <f t="shared" si="75"/>
        <v>4262</v>
      </c>
      <c r="B4281" s="145">
        <v>7342437.6228742748</v>
      </c>
      <c r="U4281" s="145">
        <v>4261</v>
      </c>
      <c r="V4281" s="145">
        <v>-6145608.1623178944</v>
      </c>
    </row>
    <row r="4282" spans="1:22" x14ac:dyDescent="0.35">
      <c r="A4282" s="70">
        <f t="shared" si="75"/>
        <v>4263</v>
      </c>
      <c r="B4282" s="145">
        <v>7342437.6228742748</v>
      </c>
      <c r="U4282" s="145">
        <v>4262</v>
      </c>
      <c r="V4282" s="145">
        <v>-4373249.887678273</v>
      </c>
    </row>
    <row r="4283" spans="1:22" x14ac:dyDescent="0.35">
      <c r="A4283" s="70">
        <f t="shared" si="75"/>
        <v>4264</v>
      </c>
      <c r="B4283" s="145">
        <v>7342437.6228742748</v>
      </c>
      <c r="U4283" s="145">
        <v>4263</v>
      </c>
      <c r="V4283" s="145">
        <v>-20608570.608587082</v>
      </c>
    </row>
    <row r="4284" spans="1:22" x14ac:dyDescent="0.35">
      <c r="A4284" s="70">
        <f t="shared" si="75"/>
        <v>4265</v>
      </c>
      <c r="B4284" s="145">
        <v>7342437.6228742748</v>
      </c>
      <c r="U4284" s="145">
        <v>4264</v>
      </c>
      <c r="V4284" s="145">
        <v>-138506.49400264025</v>
      </c>
    </row>
    <row r="4285" spans="1:22" x14ac:dyDescent="0.35">
      <c r="A4285" s="70">
        <f t="shared" si="75"/>
        <v>4266</v>
      </c>
      <c r="B4285" s="145">
        <v>7342437.6228742748</v>
      </c>
      <c r="U4285" s="145">
        <v>4265</v>
      </c>
      <c r="V4285" s="145">
        <v>856182.51888373122</v>
      </c>
    </row>
    <row r="4286" spans="1:22" x14ac:dyDescent="0.35">
      <c r="A4286" s="70">
        <f t="shared" si="75"/>
        <v>4267</v>
      </c>
      <c r="B4286" s="145">
        <v>7342437.6228742748</v>
      </c>
      <c r="U4286" s="145">
        <v>4266</v>
      </c>
      <c r="V4286" s="145">
        <v>638793.03219753504</v>
      </c>
    </row>
    <row r="4287" spans="1:22" x14ac:dyDescent="0.35">
      <c r="A4287" s="70">
        <f t="shared" si="75"/>
        <v>4268</v>
      </c>
      <c r="B4287" s="145">
        <v>7342437.6228742748</v>
      </c>
      <c r="U4287" s="145">
        <v>4267</v>
      </c>
      <c r="V4287" s="145">
        <v>636153.8737360239</v>
      </c>
    </row>
    <row r="4288" spans="1:22" x14ac:dyDescent="0.35">
      <c r="A4288" s="70">
        <f t="shared" si="75"/>
        <v>4269</v>
      </c>
      <c r="B4288" s="145">
        <v>7342437.6228742748</v>
      </c>
      <c r="U4288" s="145">
        <v>4268</v>
      </c>
      <c r="V4288" s="145">
        <v>585050.15185341612</v>
      </c>
    </row>
    <row r="4289" spans="1:22" x14ac:dyDescent="0.35">
      <c r="A4289" s="70">
        <f t="shared" si="75"/>
        <v>4270</v>
      </c>
      <c r="B4289" s="145">
        <v>7342437.6228742748</v>
      </c>
      <c r="U4289" s="145">
        <v>4269</v>
      </c>
      <c r="V4289" s="145">
        <v>34715194.976647168</v>
      </c>
    </row>
    <row r="4290" spans="1:22" x14ac:dyDescent="0.35">
      <c r="A4290" s="70">
        <f t="shared" si="75"/>
        <v>4271</v>
      </c>
      <c r="B4290" s="145">
        <v>7342437.6228742748</v>
      </c>
      <c r="U4290" s="145">
        <v>4270</v>
      </c>
      <c r="V4290" s="145">
        <v>35953275.638124406</v>
      </c>
    </row>
    <row r="4291" spans="1:22" x14ac:dyDescent="0.35">
      <c r="A4291" s="70">
        <f t="shared" si="75"/>
        <v>4272</v>
      </c>
      <c r="B4291" s="145">
        <v>7342437.6228742748</v>
      </c>
      <c r="U4291" s="145">
        <v>4271</v>
      </c>
      <c r="V4291" s="145">
        <v>-7374778.3415363971</v>
      </c>
    </row>
    <row r="4292" spans="1:22" x14ac:dyDescent="0.35">
      <c r="A4292" s="70">
        <f t="shared" si="75"/>
        <v>4273</v>
      </c>
      <c r="B4292" s="145">
        <v>7342437.6228742748</v>
      </c>
      <c r="U4292" s="145">
        <v>4272</v>
      </c>
      <c r="V4292" s="145">
        <v>-16251139.946765574</v>
      </c>
    </row>
    <row r="4293" spans="1:22" x14ac:dyDescent="0.35">
      <c r="A4293" s="70">
        <f t="shared" si="75"/>
        <v>4274</v>
      </c>
      <c r="B4293" s="145">
        <v>7342437.6228742748</v>
      </c>
      <c r="U4293" s="145">
        <v>4273</v>
      </c>
      <c r="V4293" s="145">
        <v>8616230.7533897832</v>
      </c>
    </row>
    <row r="4294" spans="1:22" x14ac:dyDescent="0.35">
      <c r="A4294" s="70">
        <f t="shared" si="75"/>
        <v>4275</v>
      </c>
      <c r="B4294" s="145">
        <v>7342437.6228742748</v>
      </c>
      <c r="U4294" s="145">
        <v>4274</v>
      </c>
      <c r="V4294" s="145">
        <v>-13540313.274548745</v>
      </c>
    </row>
    <row r="4295" spans="1:22" x14ac:dyDescent="0.35">
      <c r="A4295" s="70">
        <f t="shared" si="75"/>
        <v>4276</v>
      </c>
      <c r="B4295" s="145">
        <v>7342437.6228742748</v>
      </c>
      <c r="U4295" s="145">
        <v>4275</v>
      </c>
      <c r="V4295" s="145">
        <v>-8335458.4575675186</v>
      </c>
    </row>
    <row r="4296" spans="1:22" x14ac:dyDescent="0.35">
      <c r="A4296" s="70">
        <f t="shared" si="75"/>
        <v>4277</v>
      </c>
      <c r="B4296" s="145">
        <v>7342437.6228742748</v>
      </c>
      <c r="U4296" s="145">
        <v>4276</v>
      </c>
      <c r="V4296" s="145">
        <v>-19020725.120451212</v>
      </c>
    </row>
    <row r="4297" spans="1:22" x14ac:dyDescent="0.35">
      <c r="A4297" s="70">
        <f t="shared" si="75"/>
        <v>4278</v>
      </c>
      <c r="B4297" s="145">
        <v>7342437.6228742748</v>
      </c>
      <c r="U4297" s="145">
        <v>4277</v>
      </c>
      <c r="V4297" s="145">
        <v>27759567.042923018</v>
      </c>
    </row>
    <row r="4298" spans="1:22" x14ac:dyDescent="0.35">
      <c r="A4298" s="70">
        <f t="shared" si="75"/>
        <v>4279</v>
      </c>
      <c r="B4298" s="145">
        <v>7342437.6228742748</v>
      </c>
      <c r="U4298" s="145">
        <v>4278</v>
      </c>
      <c r="V4298" s="145">
        <v>14218942.676471788</v>
      </c>
    </row>
    <row r="4299" spans="1:22" x14ac:dyDescent="0.35">
      <c r="A4299" s="70">
        <f t="shared" si="75"/>
        <v>4280</v>
      </c>
      <c r="B4299" s="145">
        <v>7342437.6228742748</v>
      </c>
      <c r="U4299" s="145">
        <v>4279</v>
      </c>
      <c r="V4299" s="145">
        <v>20528593.199548829</v>
      </c>
    </row>
    <row r="4300" spans="1:22" x14ac:dyDescent="0.35">
      <c r="A4300" s="70">
        <f t="shared" si="75"/>
        <v>4281</v>
      </c>
      <c r="B4300" s="145">
        <v>7342437.6228742748</v>
      </c>
      <c r="U4300" s="145">
        <v>4280</v>
      </c>
      <c r="V4300" s="145">
        <v>27391295.986041814</v>
      </c>
    </row>
    <row r="4301" spans="1:22" x14ac:dyDescent="0.35">
      <c r="A4301" s="70">
        <f t="shared" si="75"/>
        <v>4282</v>
      </c>
      <c r="B4301" s="145">
        <v>7342437.6228742748</v>
      </c>
      <c r="U4301" s="145">
        <v>4281</v>
      </c>
      <c r="V4301" s="145">
        <v>-907930.51085859537</v>
      </c>
    </row>
    <row r="4302" spans="1:22" x14ac:dyDescent="0.35">
      <c r="A4302" s="70">
        <f t="shared" si="75"/>
        <v>4283</v>
      </c>
      <c r="B4302" s="145">
        <v>7342437.6228742748</v>
      </c>
      <c r="U4302" s="145">
        <v>4282</v>
      </c>
      <c r="V4302" s="145">
        <v>-3881558.0885339081</v>
      </c>
    </row>
    <row r="4303" spans="1:22" x14ac:dyDescent="0.35">
      <c r="A4303" s="70">
        <f t="shared" si="75"/>
        <v>4284</v>
      </c>
      <c r="B4303" s="145">
        <v>7342437.6228742748</v>
      </c>
      <c r="U4303" s="145">
        <v>4283</v>
      </c>
      <c r="V4303" s="145">
        <v>-21165874.817915231</v>
      </c>
    </row>
    <row r="4304" spans="1:22" x14ac:dyDescent="0.35">
      <c r="A4304" s="70">
        <f t="shared" si="75"/>
        <v>4285</v>
      </c>
      <c r="B4304" s="145">
        <v>7342437.6228742748</v>
      </c>
      <c r="U4304" s="145">
        <v>4284</v>
      </c>
      <c r="V4304" s="145">
        <v>-4454612.8211666681</v>
      </c>
    </row>
    <row r="4305" spans="1:22" x14ac:dyDescent="0.35">
      <c r="A4305" s="70">
        <f t="shared" si="75"/>
        <v>4286</v>
      </c>
      <c r="B4305" s="145">
        <v>7342437.6228742748</v>
      </c>
      <c r="U4305" s="145">
        <v>4285</v>
      </c>
      <c r="V4305" s="145">
        <v>-2724119.0688305721</v>
      </c>
    </row>
    <row r="4306" spans="1:22" x14ac:dyDescent="0.35">
      <c r="A4306" s="70">
        <f t="shared" si="75"/>
        <v>4287</v>
      </c>
      <c r="B4306" s="145">
        <v>7342437.6228742748</v>
      </c>
      <c r="U4306" s="145">
        <v>4286</v>
      </c>
      <c r="V4306" s="145">
        <v>-28408156.661587544</v>
      </c>
    </row>
    <row r="4307" spans="1:22" x14ac:dyDescent="0.35">
      <c r="A4307" s="70">
        <f t="shared" si="75"/>
        <v>4288</v>
      </c>
      <c r="B4307" s="145">
        <v>7342437.6228742748</v>
      </c>
      <c r="U4307" s="145">
        <v>4287</v>
      </c>
      <c r="V4307" s="145">
        <v>11569301.109053995</v>
      </c>
    </row>
    <row r="4308" spans="1:22" x14ac:dyDescent="0.35">
      <c r="A4308" s="70">
        <f t="shared" si="75"/>
        <v>4289</v>
      </c>
      <c r="B4308" s="145">
        <v>7342437.6228742748</v>
      </c>
      <c r="U4308" s="145">
        <v>4288</v>
      </c>
      <c r="V4308" s="145">
        <v>-14724999.552309927</v>
      </c>
    </row>
    <row r="4309" spans="1:22" x14ac:dyDescent="0.35">
      <c r="A4309" s="70">
        <f t="shared" si="75"/>
        <v>4290</v>
      </c>
      <c r="B4309" s="145">
        <v>7342437.6228742748</v>
      </c>
      <c r="U4309" s="145">
        <v>4289</v>
      </c>
      <c r="V4309" s="145">
        <v>-5265979.0354200676</v>
      </c>
    </row>
    <row r="4310" spans="1:22" x14ac:dyDescent="0.35">
      <c r="A4310" s="70">
        <f t="shared" ref="A4310:A4373" si="76">A4309+1</f>
        <v>4291</v>
      </c>
      <c r="B4310" s="145">
        <v>7342437.6228742748</v>
      </c>
      <c r="U4310" s="145">
        <v>4290</v>
      </c>
      <c r="V4310" s="145">
        <v>-17796268.109228235</v>
      </c>
    </row>
    <row r="4311" spans="1:22" x14ac:dyDescent="0.35">
      <c r="A4311" s="70">
        <f t="shared" si="76"/>
        <v>4292</v>
      </c>
      <c r="B4311" s="145">
        <v>7342437.6228742748</v>
      </c>
      <c r="U4311" s="145">
        <v>4291</v>
      </c>
      <c r="V4311" s="145">
        <v>-3048544.0995366164</v>
      </c>
    </row>
    <row r="4312" spans="1:22" x14ac:dyDescent="0.35">
      <c r="A4312" s="70">
        <f t="shared" si="76"/>
        <v>4293</v>
      </c>
      <c r="B4312" s="145">
        <v>7342437.6228742748</v>
      </c>
      <c r="U4312" s="145">
        <v>4292</v>
      </c>
      <c r="V4312" s="145">
        <v>1311141.4254756607</v>
      </c>
    </row>
    <row r="4313" spans="1:22" x14ac:dyDescent="0.35">
      <c r="A4313" s="70">
        <f t="shared" si="76"/>
        <v>4294</v>
      </c>
      <c r="B4313" s="145">
        <v>7342437.6228742748</v>
      </c>
      <c r="U4313" s="145">
        <v>4293</v>
      </c>
      <c r="V4313" s="145">
        <v>15360630.226070371</v>
      </c>
    </row>
    <row r="4314" spans="1:22" x14ac:dyDescent="0.35">
      <c r="A4314" s="70">
        <f t="shared" si="76"/>
        <v>4295</v>
      </c>
      <c r="B4314" s="145">
        <v>7342437.6228742748</v>
      </c>
      <c r="U4314" s="145">
        <v>4294</v>
      </c>
      <c r="V4314" s="145">
        <v>-9449040.7262443416</v>
      </c>
    </row>
    <row r="4315" spans="1:22" x14ac:dyDescent="0.35">
      <c r="A4315" s="70">
        <f t="shared" si="76"/>
        <v>4296</v>
      </c>
      <c r="B4315" s="145">
        <v>7342437.6228742748</v>
      </c>
      <c r="U4315" s="145">
        <v>4295</v>
      </c>
      <c r="V4315" s="145">
        <v>853126.77150039375</v>
      </c>
    </row>
    <row r="4316" spans="1:22" x14ac:dyDescent="0.35">
      <c r="A4316" s="70">
        <f t="shared" si="76"/>
        <v>4297</v>
      </c>
      <c r="B4316" s="145">
        <v>7342437.6228742748</v>
      </c>
      <c r="U4316" s="145">
        <v>4296</v>
      </c>
      <c r="V4316" s="145">
        <v>42736954.133785933</v>
      </c>
    </row>
    <row r="4317" spans="1:22" x14ac:dyDescent="0.35">
      <c r="A4317" s="70">
        <f t="shared" si="76"/>
        <v>4298</v>
      </c>
      <c r="B4317" s="145">
        <v>7342437.6228742748</v>
      </c>
      <c r="U4317" s="145">
        <v>4297</v>
      </c>
      <c r="V4317" s="145">
        <v>-16256165.137693668</v>
      </c>
    </row>
    <row r="4318" spans="1:22" x14ac:dyDescent="0.35">
      <c r="A4318" s="70">
        <f t="shared" si="76"/>
        <v>4299</v>
      </c>
      <c r="B4318" s="145">
        <v>7342437.6228742748</v>
      </c>
      <c r="U4318" s="145">
        <v>4298</v>
      </c>
      <c r="V4318" s="145">
        <v>-5528602.7814050093</v>
      </c>
    </row>
    <row r="4319" spans="1:22" x14ac:dyDescent="0.35">
      <c r="A4319" s="70">
        <f t="shared" si="76"/>
        <v>4300</v>
      </c>
      <c r="B4319" s="145">
        <v>7342437.6228742748</v>
      </c>
      <c r="U4319" s="145">
        <v>4299</v>
      </c>
      <c r="V4319" s="145">
        <v>4444875.0036875568</v>
      </c>
    </row>
    <row r="4320" spans="1:22" x14ac:dyDescent="0.35">
      <c r="A4320" s="70">
        <f t="shared" si="76"/>
        <v>4301</v>
      </c>
      <c r="B4320" s="145">
        <v>7342437.6228742748</v>
      </c>
      <c r="U4320" s="145">
        <v>4300</v>
      </c>
      <c r="V4320" s="145">
        <v>-9104540.3155913763</v>
      </c>
    </row>
    <row r="4321" spans="1:22" x14ac:dyDescent="0.35">
      <c r="A4321" s="70">
        <f t="shared" si="76"/>
        <v>4302</v>
      </c>
      <c r="B4321" s="145">
        <v>7342437.6228742748</v>
      </c>
      <c r="U4321" s="145">
        <v>4301</v>
      </c>
      <c r="V4321" s="145">
        <v>-21383685.977374222</v>
      </c>
    </row>
    <row r="4322" spans="1:22" x14ac:dyDescent="0.35">
      <c r="A4322" s="70">
        <f t="shared" si="76"/>
        <v>4303</v>
      </c>
      <c r="B4322" s="145">
        <v>7342437.6228742748</v>
      </c>
      <c r="U4322" s="145">
        <v>4302</v>
      </c>
      <c r="V4322" s="145">
        <v>-26650627.329469811</v>
      </c>
    </row>
    <row r="4323" spans="1:22" x14ac:dyDescent="0.35">
      <c r="A4323" s="70">
        <f t="shared" si="76"/>
        <v>4304</v>
      </c>
      <c r="B4323" s="145">
        <v>7342437.6228742748</v>
      </c>
      <c r="U4323" s="145">
        <v>4303</v>
      </c>
      <c r="V4323" s="145">
        <v>19030074.669051874</v>
      </c>
    </row>
    <row r="4324" spans="1:22" x14ac:dyDescent="0.35">
      <c r="A4324" s="70">
        <f t="shared" si="76"/>
        <v>4305</v>
      </c>
      <c r="B4324" s="145">
        <v>7342437.6228742748</v>
      </c>
      <c r="U4324" s="145">
        <v>4304</v>
      </c>
      <c r="V4324" s="145">
        <v>-1303817.4444805309</v>
      </c>
    </row>
    <row r="4325" spans="1:22" x14ac:dyDescent="0.35">
      <c r="A4325" s="70">
        <f t="shared" si="76"/>
        <v>4306</v>
      </c>
      <c r="B4325" s="145">
        <v>7342437.6228742748</v>
      </c>
      <c r="U4325" s="145">
        <v>4305</v>
      </c>
      <c r="V4325" s="145">
        <v>-17429848.682642035</v>
      </c>
    </row>
    <row r="4326" spans="1:22" x14ac:dyDescent="0.35">
      <c r="A4326" s="70">
        <f t="shared" si="76"/>
        <v>4307</v>
      </c>
      <c r="B4326" s="145">
        <v>7342437.6228742748</v>
      </c>
      <c r="U4326" s="145">
        <v>4306</v>
      </c>
      <c r="V4326" s="145">
        <v>11967294.185650446</v>
      </c>
    </row>
    <row r="4327" spans="1:22" x14ac:dyDescent="0.35">
      <c r="A4327" s="70">
        <f t="shared" si="76"/>
        <v>4308</v>
      </c>
      <c r="B4327" s="145">
        <v>7342437.6228742748</v>
      </c>
      <c r="U4327" s="145">
        <v>4307</v>
      </c>
      <c r="V4327" s="145">
        <v>30733431.244448386</v>
      </c>
    </row>
    <row r="4328" spans="1:22" x14ac:dyDescent="0.35">
      <c r="A4328" s="70">
        <f t="shared" si="76"/>
        <v>4309</v>
      </c>
      <c r="B4328" s="145">
        <v>7342437.6228742748</v>
      </c>
      <c r="U4328" s="145">
        <v>4308</v>
      </c>
      <c r="V4328" s="145">
        <v>-19163713.596778262</v>
      </c>
    </row>
    <row r="4329" spans="1:22" x14ac:dyDescent="0.35">
      <c r="A4329" s="70">
        <f t="shared" si="76"/>
        <v>4310</v>
      </c>
      <c r="B4329" s="145">
        <v>7342437.6228742748</v>
      </c>
      <c r="U4329" s="145">
        <v>4309</v>
      </c>
      <c r="V4329" s="145">
        <v>-5631069.4631775934</v>
      </c>
    </row>
    <row r="4330" spans="1:22" x14ac:dyDescent="0.35">
      <c r="A4330" s="70">
        <f t="shared" si="76"/>
        <v>4311</v>
      </c>
      <c r="B4330" s="145">
        <v>7342437.6228742748</v>
      </c>
      <c r="U4330" s="145">
        <v>4310</v>
      </c>
      <c r="V4330" s="145">
        <v>-8591540.7260536235</v>
      </c>
    </row>
    <row r="4331" spans="1:22" x14ac:dyDescent="0.35">
      <c r="A4331" s="70">
        <f t="shared" si="76"/>
        <v>4312</v>
      </c>
      <c r="B4331" s="145">
        <v>7342437.6228742748</v>
      </c>
      <c r="U4331" s="145">
        <v>4311</v>
      </c>
      <c r="V4331" s="145">
        <v>8315540.7887925394</v>
      </c>
    </row>
    <row r="4332" spans="1:22" x14ac:dyDescent="0.35">
      <c r="A4332" s="70">
        <f t="shared" si="76"/>
        <v>4313</v>
      </c>
      <c r="B4332" s="145">
        <v>7342437.6228742748</v>
      </c>
      <c r="U4332" s="145">
        <v>4312</v>
      </c>
      <c r="V4332" s="145">
        <v>10301570.185224026</v>
      </c>
    </row>
    <row r="4333" spans="1:22" x14ac:dyDescent="0.35">
      <c r="A4333" s="70">
        <f t="shared" si="76"/>
        <v>4314</v>
      </c>
      <c r="B4333" s="145">
        <v>7342437.6228742748</v>
      </c>
      <c r="U4333" s="145">
        <v>4313</v>
      </c>
      <c r="V4333" s="145">
        <v>8142900.6310742386</v>
      </c>
    </row>
    <row r="4334" spans="1:22" x14ac:dyDescent="0.35">
      <c r="A4334" s="70">
        <f t="shared" si="76"/>
        <v>4315</v>
      </c>
      <c r="B4334" s="145">
        <v>7342437.6228742748</v>
      </c>
      <c r="U4334" s="145">
        <v>4314</v>
      </c>
      <c r="V4334" s="145">
        <v>6095876.8490348756</v>
      </c>
    </row>
    <row r="4335" spans="1:22" x14ac:dyDescent="0.35">
      <c r="A4335" s="70">
        <f t="shared" si="76"/>
        <v>4316</v>
      </c>
      <c r="B4335" s="145">
        <v>7342437.6228742748</v>
      </c>
      <c r="U4335" s="145">
        <v>4315</v>
      </c>
      <c r="V4335" s="145">
        <v>20114042.838607676</v>
      </c>
    </row>
    <row r="4336" spans="1:22" x14ac:dyDescent="0.35">
      <c r="A4336" s="70">
        <f t="shared" si="76"/>
        <v>4317</v>
      </c>
      <c r="B4336" s="145">
        <v>7342437.6228742748</v>
      </c>
      <c r="U4336" s="145">
        <v>4316</v>
      </c>
      <c r="V4336" s="145">
        <v>10319474.586837854</v>
      </c>
    </row>
    <row r="4337" spans="1:22" x14ac:dyDescent="0.35">
      <c r="A4337" s="70">
        <f t="shared" si="76"/>
        <v>4318</v>
      </c>
      <c r="B4337" s="145">
        <v>7342437.6228742748</v>
      </c>
      <c r="U4337" s="145">
        <v>4317</v>
      </c>
      <c r="V4337" s="145">
        <v>-7182610.6784548555</v>
      </c>
    </row>
    <row r="4338" spans="1:22" x14ac:dyDescent="0.35">
      <c r="A4338" s="70">
        <f t="shared" si="76"/>
        <v>4319</v>
      </c>
      <c r="B4338" s="145">
        <v>7342437.6228742748</v>
      </c>
      <c r="U4338" s="145">
        <v>4318</v>
      </c>
      <c r="V4338" s="145">
        <v>2690914.3455180749</v>
      </c>
    </row>
    <row r="4339" spans="1:22" x14ac:dyDescent="0.35">
      <c r="A4339" s="70">
        <f t="shared" si="76"/>
        <v>4320</v>
      </c>
      <c r="B4339" s="145">
        <v>7342437.6228742748</v>
      </c>
      <c r="U4339" s="145">
        <v>4319</v>
      </c>
      <c r="V4339" s="145">
        <v>22472352.270503681</v>
      </c>
    </row>
    <row r="4340" spans="1:22" x14ac:dyDescent="0.35">
      <c r="A4340" s="70">
        <f t="shared" si="76"/>
        <v>4321</v>
      </c>
      <c r="B4340" s="145">
        <v>7342437.6228742748</v>
      </c>
      <c r="U4340" s="145">
        <v>4320</v>
      </c>
      <c r="V4340" s="145">
        <v>734732.64500095323</v>
      </c>
    </row>
    <row r="4341" spans="1:22" x14ac:dyDescent="0.35">
      <c r="A4341" s="70">
        <f t="shared" si="76"/>
        <v>4322</v>
      </c>
      <c r="B4341" s="145">
        <v>7342437.6228742748</v>
      </c>
      <c r="U4341" s="145">
        <v>4321</v>
      </c>
      <c r="V4341" s="145">
        <v>20806149.989960995</v>
      </c>
    </row>
    <row r="4342" spans="1:22" x14ac:dyDescent="0.35">
      <c r="A4342" s="70">
        <f t="shared" si="76"/>
        <v>4323</v>
      </c>
      <c r="B4342" s="145">
        <v>7342437.6228742748</v>
      </c>
      <c r="U4342" s="145">
        <v>4322</v>
      </c>
      <c r="V4342" s="145">
        <v>4207882.6732875481</v>
      </c>
    </row>
    <row r="4343" spans="1:22" x14ac:dyDescent="0.35">
      <c r="A4343" s="70">
        <f t="shared" si="76"/>
        <v>4324</v>
      </c>
      <c r="B4343" s="145">
        <v>7342437.6228742748</v>
      </c>
      <c r="U4343" s="145">
        <v>4323</v>
      </c>
      <c r="V4343" s="145">
        <v>26528256.96542703</v>
      </c>
    </row>
    <row r="4344" spans="1:22" x14ac:dyDescent="0.35">
      <c r="A4344" s="70">
        <f t="shared" si="76"/>
        <v>4325</v>
      </c>
      <c r="B4344" s="145">
        <v>7342437.6228742748</v>
      </c>
      <c r="U4344" s="145">
        <v>4324</v>
      </c>
      <c r="V4344" s="145">
        <v>-14579736.622439731</v>
      </c>
    </row>
    <row r="4345" spans="1:22" x14ac:dyDescent="0.35">
      <c r="A4345" s="70">
        <f t="shared" si="76"/>
        <v>4326</v>
      </c>
      <c r="B4345" s="145">
        <v>7342437.6228742748</v>
      </c>
      <c r="U4345" s="145">
        <v>4325</v>
      </c>
      <c r="V4345" s="145">
        <v>2784.1453235000372</v>
      </c>
    </row>
    <row r="4346" spans="1:22" x14ac:dyDescent="0.35">
      <c r="A4346" s="70">
        <f t="shared" si="76"/>
        <v>4327</v>
      </c>
      <c r="B4346" s="145">
        <v>7342437.6228742748</v>
      </c>
      <c r="U4346" s="145">
        <v>4326</v>
      </c>
      <c r="V4346" s="145">
        <v>-5235388.9616617989</v>
      </c>
    </row>
    <row r="4347" spans="1:22" x14ac:dyDescent="0.35">
      <c r="A4347" s="70">
        <f t="shared" si="76"/>
        <v>4328</v>
      </c>
      <c r="B4347" s="145">
        <v>7342437.6228742748</v>
      </c>
      <c r="U4347" s="145">
        <v>4327</v>
      </c>
      <c r="V4347" s="145">
        <v>-4446989.8513904903</v>
      </c>
    </row>
    <row r="4348" spans="1:22" x14ac:dyDescent="0.35">
      <c r="A4348" s="70">
        <f t="shared" si="76"/>
        <v>4329</v>
      </c>
      <c r="B4348" s="145">
        <v>7342437.6228742748</v>
      </c>
      <c r="U4348" s="145">
        <v>4328</v>
      </c>
      <c r="V4348" s="145">
        <v>23354223.764759157</v>
      </c>
    </row>
    <row r="4349" spans="1:22" x14ac:dyDescent="0.35">
      <c r="A4349" s="70">
        <f t="shared" si="76"/>
        <v>4330</v>
      </c>
      <c r="B4349" s="145">
        <v>7342437.6228742748</v>
      </c>
      <c r="U4349" s="145">
        <v>4329</v>
      </c>
      <c r="V4349" s="145">
        <v>12987315.333303288</v>
      </c>
    </row>
    <row r="4350" spans="1:22" x14ac:dyDescent="0.35">
      <c r="A4350" s="70">
        <f t="shared" si="76"/>
        <v>4331</v>
      </c>
      <c r="B4350" s="145">
        <v>7342437.6228742748</v>
      </c>
      <c r="U4350" s="145">
        <v>4330</v>
      </c>
      <c r="V4350" s="145">
        <v>-20178410.232977357</v>
      </c>
    </row>
    <row r="4351" spans="1:22" x14ac:dyDescent="0.35">
      <c r="A4351" s="70">
        <f t="shared" si="76"/>
        <v>4332</v>
      </c>
      <c r="B4351" s="145">
        <v>7342437.6228742748</v>
      </c>
      <c r="U4351" s="145">
        <v>4331</v>
      </c>
      <c r="V4351" s="145">
        <v>330397.82846826315</v>
      </c>
    </row>
    <row r="4352" spans="1:22" x14ac:dyDescent="0.35">
      <c r="A4352" s="70">
        <f t="shared" si="76"/>
        <v>4333</v>
      </c>
      <c r="B4352" s="145">
        <v>7342437.6228742748</v>
      </c>
      <c r="U4352" s="145">
        <v>4332</v>
      </c>
      <c r="V4352" s="145">
        <v>7203213.4847045988</v>
      </c>
    </row>
    <row r="4353" spans="1:22" x14ac:dyDescent="0.35">
      <c r="A4353" s="70">
        <f t="shared" si="76"/>
        <v>4334</v>
      </c>
      <c r="B4353" s="145">
        <v>7342437.6228742748</v>
      </c>
      <c r="U4353" s="145">
        <v>4333</v>
      </c>
      <c r="V4353" s="145">
        <v>-11177326.609825302</v>
      </c>
    </row>
    <row r="4354" spans="1:22" x14ac:dyDescent="0.35">
      <c r="A4354" s="70">
        <f t="shared" si="76"/>
        <v>4335</v>
      </c>
      <c r="B4354" s="145">
        <v>7342437.6228742748</v>
      </c>
      <c r="U4354" s="145">
        <v>4334</v>
      </c>
      <c r="V4354" s="145">
        <v>8554926.7871501148</v>
      </c>
    </row>
    <row r="4355" spans="1:22" x14ac:dyDescent="0.35">
      <c r="A4355" s="70">
        <f t="shared" si="76"/>
        <v>4336</v>
      </c>
      <c r="B4355" s="145">
        <v>7342437.6228742748</v>
      </c>
      <c r="U4355" s="145">
        <v>4335</v>
      </c>
      <c r="V4355" s="145">
        <v>-22781756.723803803</v>
      </c>
    </row>
    <row r="4356" spans="1:22" x14ac:dyDescent="0.35">
      <c r="A4356" s="70">
        <f t="shared" si="76"/>
        <v>4337</v>
      </c>
      <c r="B4356" s="145">
        <v>7342437.6228742748</v>
      </c>
      <c r="U4356" s="145">
        <v>4336</v>
      </c>
      <c r="V4356" s="145">
        <v>-694354.88383391872</v>
      </c>
    </row>
    <row r="4357" spans="1:22" x14ac:dyDescent="0.35">
      <c r="A4357" s="70">
        <f t="shared" si="76"/>
        <v>4338</v>
      </c>
      <c r="B4357" s="145">
        <v>7342437.6228742748</v>
      </c>
      <c r="U4357" s="145">
        <v>4337</v>
      </c>
      <c r="V4357" s="145">
        <v>-8428803.9353908636</v>
      </c>
    </row>
    <row r="4358" spans="1:22" x14ac:dyDescent="0.35">
      <c r="A4358" s="70">
        <f t="shared" si="76"/>
        <v>4339</v>
      </c>
      <c r="B4358" s="145">
        <v>7342437.6228742748</v>
      </c>
      <c r="U4358" s="145">
        <v>4338</v>
      </c>
      <c r="V4358" s="145">
        <v>-1455443.4796872921</v>
      </c>
    </row>
    <row r="4359" spans="1:22" x14ac:dyDescent="0.35">
      <c r="A4359" s="70">
        <f t="shared" si="76"/>
        <v>4340</v>
      </c>
      <c r="B4359" s="145">
        <v>7342437.6228742748</v>
      </c>
      <c r="U4359" s="145">
        <v>4339</v>
      </c>
      <c r="V4359" s="145">
        <v>-18241256.52539558</v>
      </c>
    </row>
    <row r="4360" spans="1:22" x14ac:dyDescent="0.35">
      <c r="A4360" s="70">
        <f t="shared" si="76"/>
        <v>4341</v>
      </c>
      <c r="B4360" s="145">
        <v>7342437.6228742748</v>
      </c>
      <c r="U4360" s="145">
        <v>4340</v>
      </c>
      <c r="V4360" s="145">
        <v>-21458702.825643316</v>
      </c>
    </row>
    <row r="4361" spans="1:22" x14ac:dyDescent="0.35">
      <c r="A4361" s="70">
        <f t="shared" si="76"/>
        <v>4342</v>
      </c>
      <c r="B4361" s="145">
        <v>7342437.6228742748</v>
      </c>
      <c r="U4361" s="145">
        <v>4341</v>
      </c>
      <c r="V4361" s="145">
        <v>-21446424.217535991</v>
      </c>
    </row>
    <row r="4362" spans="1:22" x14ac:dyDescent="0.35">
      <c r="A4362" s="70">
        <f t="shared" si="76"/>
        <v>4343</v>
      </c>
      <c r="B4362" s="145">
        <v>7342437.6228742748</v>
      </c>
      <c r="U4362" s="145">
        <v>4342</v>
      </c>
      <c r="V4362" s="145">
        <v>11872634.249952704</v>
      </c>
    </row>
    <row r="4363" spans="1:22" x14ac:dyDescent="0.35">
      <c r="A4363" s="70">
        <f t="shared" si="76"/>
        <v>4344</v>
      </c>
      <c r="B4363" s="145">
        <v>7342437.6228742748</v>
      </c>
      <c r="U4363" s="145">
        <v>4343</v>
      </c>
      <c r="V4363" s="145">
        <v>-344617.00433284789</v>
      </c>
    </row>
    <row r="4364" spans="1:22" x14ac:dyDescent="0.35">
      <c r="A4364" s="70">
        <f t="shared" si="76"/>
        <v>4345</v>
      </c>
      <c r="B4364" s="145">
        <v>7342437.6228742748</v>
      </c>
      <c r="U4364" s="145">
        <v>4344</v>
      </c>
      <c r="V4364" s="145">
        <v>17872095.036346853</v>
      </c>
    </row>
    <row r="4365" spans="1:22" x14ac:dyDescent="0.35">
      <c r="A4365" s="70">
        <f t="shared" si="76"/>
        <v>4346</v>
      </c>
      <c r="B4365" s="145">
        <v>7342437.6228742748</v>
      </c>
      <c r="U4365" s="145">
        <v>4345</v>
      </c>
      <c r="V4365" s="145">
        <v>-19733799.450527184</v>
      </c>
    </row>
    <row r="4366" spans="1:22" x14ac:dyDescent="0.35">
      <c r="A4366" s="70">
        <f t="shared" si="76"/>
        <v>4347</v>
      </c>
      <c r="B4366" s="145">
        <v>7342437.6228742748</v>
      </c>
      <c r="U4366" s="145">
        <v>4346</v>
      </c>
      <c r="V4366" s="145">
        <v>13682422.913929842</v>
      </c>
    </row>
    <row r="4367" spans="1:22" x14ac:dyDescent="0.35">
      <c r="A4367" s="70">
        <f t="shared" si="76"/>
        <v>4348</v>
      </c>
      <c r="B4367" s="145">
        <v>7342437.6228742748</v>
      </c>
      <c r="U4367" s="145">
        <v>4347</v>
      </c>
      <c r="V4367" s="145">
        <v>12394780.293988988</v>
      </c>
    </row>
    <row r="4368" spans="1:22" x14ac:dyDescent="0.35">
      <c r="A4368" s="70">
        <f t="shared" si="76"/>
        <v>4349</v>
      </c>
      <c r="B4368" s="145">
        <v>7342437.6228742748</v>
      </c>
      <c r="U4368" s="145">
        <v>4348</v>
      </c>
      <c r="V4368" s="145">
        <v>24590574.765278641</v>
      </c>
    </row>
    <row r="4369" spans="1:22" x14ac:dyDescent="0.35">
      <c r="A4369" s="70">
        <f t="shared" si="76"/>
        <v>4350</v>
      </c>
      <c r="B4369" s="145">
        <v>7342437.6228742748</v>
      </c>
      <c r="U4369" s="145">
        <v>4349</v>
      </c>
      <c r="V4369" s="145">
        <v>4789221.162220858</v>
      </c>
    </row>
    <row r="4370" spans="1:22" x14ac:dyDescent="0.35">
      <c r="A4370" s="70">
        <f t="shared" si="76"/>
        <v>4351</v>
      </c>
      <c r="B4370" s="145">
        <v>7342437.6228742748</v>
      </c>
      <c r="U4370" s="145">
        <v>4350</v>
      </c>
      <c r="V4370" s="145">
        <v>6954821.696858</v>
      </c>
    </row>
    <row r="4371" spans="1:22" x14ac:dyDescent="0.35">
      <c r="A4371" s="70">
        <f t="shared" si="76"/>
        <v>4352</v>
      </c>
      <c r="B4371" s="145">
        <v>7342437.6228742748</v>
      </c>
      <c r="U4371" s="145">
        <v>4351</v>
      </c>
      <c r="V4371" s="145">
        <v>3033296.8547615074</v>
      </c>
    </row>
    <row r="4372" spans="1:22" x14ac:dyDescent="0.35">
      <c r="A4372" s="70">
        <f t="shared" si="76"/>
        <v>4353</v>
      </c>
      <c r="B4372" s="145">
        <v>7342437.6228742748</v>
      </c>
      <c r="U4372" s="145">
        <v>4352</v>
      </c>
      <c r="V4372" s="145">
        <v>16246498.450432613</v>
      </c>
    </row>
    <row r="4373" spans="1:22" x14ac:dyDescent="0.35">
      <c r="A4373" s="70">
        <f t="shared" si="76"/>
        <v>4354</v>
      </c>
      <c r="B4373" s="145">
        <v>7342437.6228742748</v>
      </c>
      <c r="U4373" s="145">
        <v>4353</v>
      </c>
      <c r="V4373" s="145">
        <v>4122934.4655135572</v>
      </c>
    </row>
    <row r="4374" spans="1:22" x14ac:dyDescent="0.35">
      <c r="A4374" s="70">
        <f t="shared" ref="A4374:A4437" si="77">A4373+1</f>
        <v>4355</v>
      </c>
      <c r="B4374" s="145">
        <v>7342437.6228742748</v>
      </c>
      <c r="U4374" s="145">
        <v>4354</v>
      </c>
      <c r="V4374" s="145">
        <v>-8392969.9345010314</v>
      </c>
    </row>
    <row r="4375" spans="1:22" x14ac:dyDescent="0.35">
      <c r="A4375" s="70">
        <f t="shared" si="77"/>
        <v>4356</v>
      </c>
      <c r="B4375" s="145">
        <v>7342437.6228742748</v>
      </c>
      <c r="U4375" s="145">
        <v>4355</v>
      </c>
      <c r="V4375" s="145">
        <v>-11395459.917066375</v>
      </c>
    </row>
    <row r="4376" spans="1:22" x14ac:dyDescent="0.35">
      <c r="A4376" s="70">
        <f t="shared" si="77"/>
        <v>4357</v>
      </c>
      <c r="B4376" s="145">
        <v>7342437.6228742748</v>
      </c>
      <c r="U4376" s="145">
        <v>4356</v>
      </c>
      <c r="V4376" s="145">
        <v>9990435.8557851911</v>
      </c>
    </row>
    <row r="4377" spans="1:22" x14ac:dyDescent="0.35">
      <c r="A4377" s="70">
        <f t="shared" si="77"/>
        <v>4358</v>
      </c>
      <c r="B4377" s="145">
        <v>7342437.6228742748</v>
      </c>
      <c r="U4377" s="145">
        <v>4357</v>
      </c>
      <c r="V4377" s="145">
        <v>-13942760.15012265</v>
      </c>
    </row>
    <row r="4378" spans="1:22" x14ac:dyDescent="0.35">
      <c r="A4378" s="70">
        <f t="shared" si="77"/>
        <v>4359</v>
      </c>
      <c r="B4378" s="145">
        <v>7342437.6228742748</v>
      </c>
      <c r="U4378" s="145">
        <v>4358</v>
      </c>
      <c r="V4378" s="145">
        <v>1422358.1975110397</v>
      </c>
    </row>
    <row r="4379" spans="1:22" x14ac:dyDescent="0.35">
      <c r="A4379" s="70">
        <f t="shared" si="77"/>
        <v>4360</v>
      </c>
      <c r="B4379" s="145">
        <v>7342437.6228742748</v>
      </c>
      <c r="U4379" s="145">
        <v>4359</v>
      </c>
      <c r="V4379" s="145">
        <v>-6545057.5446263663</v>
      </c>
    </row>
    <row r="4380" spans="1:22" x14ac:dyDescent="0.35">
      <c r="A4380" s="70">
        <f t="shared" si="77"/>
        <v>4361</v>
      </c>
      <c r="B4380" s="145">
        <v>7342437.6228742748</v>
      </c>
      <c r="U4380" s="145">
        <v>4360</v>
      </c>
      <c r="V4380" s="145">
        <v>-14728307.80090169</v>
      </c>
    </row>
    <row r="4381" spans="1:22" x14ac:dyDescent="0.35">
      <c r="A4381" s="70">
        <f t="shared" si="77"/>
        <v>4362</v>
      </c>
      <c r="B4381" s="145">
        <v>7342437.6228742748</v>
      </c>
      <c r="U4381" s="145">
        <v>4361</v>
      </c>
      <c r="V4381" s="145">
        <v>4158040.665441364</v>
      </c>
    </row>
    <row r="4382" spans="1:22" x14ac:dyDescent="0.35">
      <c r="A4382" s="70">
        <f t="shared" si="77"/>
        <v>4363</v>
      </c>
      <c r="B4382" s="145">
        <v>7342437.6228742748</v>
      </c>
      <c r="U4382" s="145">
        <v>4362</v>
      </c>
      <c r="V4382" s="145">
        <v>6698948.3905194327</v>
      </c>
    </row>
    <row r="4383" spans="1:22" x14ac:dyDescent="0.35">
      <c r="A4383" s="70">
        <f t="shared" si="77"/>
        <v>4364</v>
      </c>
      <c r="B4383" s="145">
        <v>7342437.6228742748</v>
      </c>
      <c r="U4383" s="145">
        <v>4363</v>
      </c>
      <c r="V4383" s="145">
        <v>-3545543.6050769817</v>
      </c>
    </row>
    <row r="4384" spans="1:22" x14ac:dyDescent="0.35">
      <c r="A4384" s="70">
        <f t="shared" si="77"/>
        <v>4365</v>
      </c>
      <c r="B4384" s="145">
        <v>7342437.6228742748</v>
      </c>
      <c r="U4384" s="145">
        <v>4364</v>
      </c>
      <c r="V4384" s="145">
        <v>6084697.2167718969</v>
      </c>
    </row>
    <row r="4385" spans="1:22" x14ac:dyDescent="0.35">
      <c r="A4385" s="70">
        <f t="shared" si="77"/>
        <v>4366</v>
      </c>
      <c r="B4385" s="145">
        <v>7342437.6228742748</v>
      </c>
      <c r="U4385" s="145">
        <v>4365</v>
      </c>
      <c r="V4385" s="145">
        <v>-19505877.604982942</v>
      </c>
    </row>
    <row r="4386" spans="1:22" x14ac:dyDescent="0.35">
      <c r="A4386" s="70">
        <f t="shared" si="77"/>
        <v>4367</v>
      </c>
      <c r="B4386" s="145">
        <v>7342437.6228742748</v>
      </c>
      <c r="U4386" s="145">
        <v>4366</v>
      </c>
      <c r="V4386" s="145">
        <v>-5824299.3776736781</v>
      </c>
    </row>
    <row r="4387" spans="1:22" x14ac:dyDescent="0.35">
      <c r="A4387" s="70">
        <f t="shared" si="77"/>
        <v>4368</v>
      </c>
      <c r="B4387" s="145">
        <v>7342437.6228742748</v>
      </c>
      <c r="U4387" s="145">
        <v>4367</v>
      </c>
      <c r="V4387" s="145">
        <v>10037588.648853112</v>
      </c>
    </row>
    <row r="4388" spans="1:22" x14ac:dyDescent="0.35">
      <c r="A4388" s="70">
        <f t="shared" si="77"/>
        <v>4369</v>
      </c>
      <c r="B4388" s="145">
        <v>7342437.6228742748</v>
      </c>
      <c r="U4388" s="145">
        <v>4368</v>
      </c>
      <c r="V4388" s="145">
        <v>-6618244.015731167</v>
      </c>
    </row>
    <row r="4389" spans="1:22" x14ac:dyDescent="0.35">
      <c r="A4389" s="70">
        <f t="shared" si="77"/>
        <v>4370</v>
      </c>
      <c r="B4389" s="145">
        <v>7342437.6228742748</v>
      </c>
      <c r="U4389" s="145">
        <v>4369</v>
      </c>
      <c r="V4389" s="145">
        <v>-6810474.2801393643</v>
      </c>
    </row>
    <row r="4390" spans="1:22" x14ac:dyDescent="0.35">
      <c r="A4390" s="70">
        <f t="shared" si="77"/>
        <v>4371</v>
      </c>
      <c r="B4390" s="145">
        <v>7342437.6228742748</v>
      </c>
      <c r="U4390" s="145">
        <v>4370</v>
      </c>
      <c r="V4390" s="145">
        <v>-15617767.459940603</v>
      </c>
    </row>
    <row r="4391" spans="1:22" x14ac:dyDescent="0.35">
      <c r="A4391" s="70">
        <f t="shared" si="77"/>
        <v>4372</v>
      </c>
      <c r="B4391" s="145">
        <v>7342437.6228742748</v>
      </c>
      <c r="U4391" s="145">
        <v>4371</v>
      </c>
      <c r="V4391" s="145">
        <v>-25069831.709658664</v>
      </c>
    </row>
    <row r="4392" spans="1:22" x14ac:dyDescent="0.35">
      <c r="A4392" s="70">
        <f t="shared" si="77"/>
        <v>4373</v>
      </c>
      <c r="B4392" s="145">
        <v>7342437.6228742748</v>
      </c>
      <c r="U4392" s="145">
        <v>4372</v>
      </c>
      <c r="V4392" s="145">
        <v>-940481.48133570328</v>
      </c>
    </row>
    <row r="4393" spans="1:22" x14ac:dyDescent="0.35">
      <c r="A4393" s="70">
        <f t="shared" si="77"/>
        <v>4374</v>
      </c>
      <c r="B4393" s="145">
        <v>7342437.6228742748</v>
      </c>
      <c r="U4393" s="145">
        <v>4373</v>
      </c>
      <c r="V4393" s="145">
        <v>3666968.7621108219</v>
      </c>
    </row>
    <row r="4394" spans="1:22" x14ac:dyDescent="0.35">
      <c r="A4394" s="70">
        <f t="shared" si="77"/>
        <v>4375</v>
      </c>
      <c r="B4394" s="145">
        <v>7342437.6228742748</v>
      </c>
      <c r="U4394" s="145">
        <v>4374</v>
      </c>
      <c r="V4394" s="145">
        <v>-4481154.0079544373</v>
      </c>
    </row>
    <row r="4395" spans="1:22" x14ac:dyDescent="0.35">
      <c r="A4395" s="70">
        <f t="shared" si="77"/>
        <v>4376</v>
      </c>
      <c r="B4395" s="145">
        <v>7342437.6228742748</v>
      </c>
      <c r="U4395" s="145">
        <v>4375</v>
      </c>
      <c r="V4395" s="145">
        <v>4318448.2785164304</v>
      </c>
    </row>
    <row r="4396" spans="1:22" x14ac:dyDescent="0.35">
      <c r="A4396" s="70">
        <f t="shared" si="77"/>
        <v>4377</v>
      </c>
      <c r="B4396" s="145">
        <v>7342437.6228742748</v>
      </c>
      <c r="U4396" s="145">
        <v>4376</v>
      </c>
      <c r="V4396" s="145">
        <v>2863924.7858880199</v>
      </c>
    </row>
    <row r="4397" spans="1:22" x14ac:dyDescent="0.35">
      <c r="A4397" s="70">
        <f t="shared" si="77"/>
        <v>4378</v>
      </c>
      <c r="B4397" s="145">
        <v>7342437.6228742748</v>
      </c>
      <c r="U4397" s="145">
        <v>4377</v>
      </c>
      <c r="V4397" s="145">
        <v>-2749473.8070203885</v>
      </c>
    </row>
    <row r="4398" spans="1:22" x14ac:dyDescent="0.35">
      <c r="A4398" s="70">
        <f t="shared" si="77"/>
        <v>4379</v>
      </c>
      <c r="B4398" s="145">
        <v>7342437.6228742748</v>
      </c>
      <c r="U4398" s="145">
        <v>4378</v>
      </c>
      <c r="V4398" s="145">
        <v>37942497.380184852</v>
      </c>
    </row>
    <row r="4399" spans="1:22" x14ac:dyDescent="0.35">
      <c r="A4399" s="70">
        <f t="shared" si="77"/>
        <v>4380</v>
      </c>
      <c r="B4399" s="145">
        <v>7342437.6228742748</v>
      </c>
      <c r="U4399" s="145">
        <v>4379</v>
      </c>
      <c r="V4399" s="145">
        <v>-24297866.063080862</v>
      </c>
    </row>
    <row r="4400" spans="1:22" x14ac:dyDescent="0.35">
      <c r="A4400" s="70">
        <f t="shared" si="77"/>
        <v>4381</v>
      </c>
      <c r="B4400" s="145">
        <v>7342437.6228742748</v>
      </c>
      <c r="U4400" s="145">
        <v>4380</v>
      </c>
      <c r="V4400" s="145">
        <v>-58369.112455621362</v>
      </c>
    </row>
    <row r="4401" spans="1:22" x14ac:dyDescent="0.35">
      <c r="A4401" s="70">
        <f t="shared" si="77"/>
        <v>4382</v>
      </c>
      <c r="B4401" s="145">
        <v>7342437.6228742748</v>
      </c>
      <c r="U4401" s="145">
        <v>4381</v>
      </c>
      <c r="V4401" s="145">
        <v>3306109.4193937182</v>
      </c>
    </row>
    <row r="4402" spans="1:22" x14ac:dyDescent="0.35">
      <c r="A4402" s="70">
        <f t="shared" si="77"/>
        <v>4383</v>
      </c>
      <c r="B4402" s="145">
        <v>7342437.6228742748</v>
      </c>
      <c r="U4402" s="145">
        <v>4382</v>
      </c>
      <c r="V4402" s="145">
        <v>20626769.167464953</v>
      </c>
    </row>
    <row r="4403" spans="1:22" x14ac:dyDescent="0.35">
      <c r="A4403" s="70">
        <f t="shared" si="77"/>
        <v>4384</v>
      </c>
      <c r="B4403" s="145">
        <v>7342437.6228742748</v>
      </c>
      <c r="U4403" s="145">
        <v>4383</v>
      </c>
      <c r="V4403" s="145">
        <v>-3909844.4661902972</v>
      </c>
    </row>
    <row r="4404" spans="1:22" x14ac:dyDescent="0.35">
      <c r="A4404" s="70">
        <f t="shared" si="77"/>
        <v>4385</v>
      </c>
      <c r="B4404" s="145">
        <v>7342437.6228742748</v>
      </c>
      <c r="U4404" s="145">
        <v>4384</v>
      </c>
      <c r="V4404" s="145">
        <v>16408534.85790953</v>
      </c>
    </row>
    <row r="4405" spans="1:22" x14ac:dyDescent="0.35">
      <c r="A4405" s="70">
        <f t="shared" si="77"/>
        <v>4386</v>
      </c>
      <c r="B4405" s="145">
        <v>7342437.6228742748</v>
      </c>
      <c r="U4405" s="145">
        <v>4385</v>
      </c>
      <c r="V4405" s="145">
        <v>-22185163.858326942</v>
      </c>
    </row>
    <row r="4406" spans="1:22" x14ac:dyDescent="0.35">
      <c r="A4406" s="70">
        <f t="shared" si="77"/>
        <v>4387</v>
      </c>
      <c r="B4406" s="145">
        <v>7342437.6228742748</v>
      </c>
      <c r="U4406" s="145">
        <v>4386</v>
      </c>
      <c r="V4406" s="145">
        <v>1862067.4002656192</v>
      </c>
    </row>
    <row r="4407" spans="1:22" x14ac:dyDescent="0.35">
      <c r="A4407" s="70">
        <f t="shared" si="77"/>
        <v>4388</v>
      </c>
      <c r="B4407" s="145">
        <v>7342437.6228742748</v>
      </c>
      <c r="U4407" s="145">
        <v>4387</v>
      </c>
      <c r="V4407" s="145">
        <v>29692242.323096052</v>
      </c>
    </row>
    <row r="4408" spans="1:22" x14ac:dyDescent="0.35">
      <c r="A4408" s="70">
        <f t="shared" si="77"/>
        <v>4389</v>
      </c>
      <c r="B4408" s="145">
        <v>7342437.6228742748</v>
      </c>
      <c r="U4408" s="145">
        <v>4388</v>
      </c>
      <c r="V4408" s="145">
        <v>3674083.4077621102</v>
      </c>
    </row>
    <row r="4409" spans="1:22" x14ac:dyDescent="0.35">
      <c r="A4409" s="70">
        <f t="shared" si="77"/>
        <v>4390</v>
      </c>
      <c r="B4409" s="145">
        <v>7342437.6228742748</v>
      </c>
      <c r="U4409" s="145">
        <v>4389</v>
      </c>
      <c r="V4409" s="145">
        <v>-15267506.364738408</v>
      </c>
    </row>
    <row r="4410" spans="1:22" x14ac:dyDescent="0.35">
      <c r="A4410" s="70">
        <f t="shared" si="77"/>
        <v>4391</v>
      </c>
      <c r="B4410" s="145">
        <v>7342437.6228742748</v>
      </c>
      <c r="U4410" s="145">
        <v>4390</v>
      </c>
      <c r="V4410" s="145">
        <v>907774.86770967394</v>
      </c>
    </row>
    <row r="4411" spans="1:22" x14ac:dyDescent="0.35">
      <c r="A4411" s="70">
        <f t="shared" si="77"/>
        <v>4392</v>
      </c>
      <c r="B4411" s="145">
        <v>7342437.6228742748</v>
      </c>
      <c r="U4411" s="145">
        <v>4391</v>
      </c>
      <c r="V4411" s="145">
        <v>-180702.18312235922</v>
      </c>
    </row>
    <row r="4412" spans="1:22" x14ac:dyDescent="0.35">
      <c r="A4412" s="70">
        <f t="shared" si="77"/>
        <v>4393</v>
      </c>
      <c r="B4412" s="145">
        <v>7342437.6228742748</v>
      </c>
      <c r="U4412" s="145">
        <v>4392</v>
      </c>
      <c r="V4412" s="145">
        <v>11810783.107737273</v>
      </c>
    </row>
    <row r="4413" spans="1:22" x14ac:dyDescent="0.35">
      <c r="A4413" s="70">
        <f t="shared" si="77"/>
        <v>4394</v>
      </c>
      <c r="B4413" s="145">
        <v>7342437.6228742748</v>
      </c>
      <c r="U4413" s="145">
        <v>4393</v>
      </c>
      <c r="V4413" s="145">
        <v>2580713.8450657427</v>
      </c>
    </row>
    <row r="4414" spans="1:22" x14ac:dyDescent="0.35">
      <c r="A4414" s="70">
        <f t="shared" si="77"/>
        <v>4395</v>
      </c>
      <c r="B4414" s="145">
        <v>7342437.6228742748</v>
      </c>
      <c r="U4414" s="145">
        <v>4394</v>
      </c>
      <c r="V4414" s="145">
        <v>10457987.270957414</v>
      </c>
    </row>
    <row r="4415" spans="1:22" x14ac:dyDescent="0.35">
      <c r="A4415" s="70">
        <f t="shared" si="77"/>
        <v>4396</v>
      </c>
      <c r="B4415" s="145">
        <v>7342437.6228742748</v>
      </c>
      <c r="U4415" s="145">
        <v>4395</v>
      </c>
      <c r="V4415" s="145">
        <v>24142347.072408386</v>
      </c>
    </row>
    <row r="4416" spans="1:22" x14ac:dyDescent="0.35">
      <c r="A4416" s="70">
        <f t="shared" si="77"/>
        <v>4397</v>
      </c>
      <c r="B4416" s="145">
        <v>7342437.6228742748</v>
      </c>
      <c r="U4416" s="145">
        <v>4396</v>
      </c>
      <c r="V4416" s="145">
        <v>39361582.776335657</v>
      </c>
    </row>
    <row r="4417" spans="1:22" x14ac:dyDescent="0.35">
      <c r="A4417" s="70">
        <f t="shared" si="77"/>
        <v>4398</v>
      </c>
      <c r="B4417" s="145">
        <v>7342437.6228742748</v>
      </c>
      <c r="U4417" s="145">
        <v>4397</v>
      </c>
      <c r="V4417" s="145">
        <v>-2033402.6681995653</v>
      </c>
    </row>
    <row r="4418" spans="1:22" x14ac:dyDescent="0.35">
      <c r="A4418" s="70">
        <f t="shared" si="77"/>
        <v>4399</v>
      </c>
      <c r="B4418" s="145">
        <v>7342437.6228742748</v>
      </c>
      <c r="U4418" s="145">
        <v>4398</v>
      </c>
      <c r="V4418" s="145">
        <v>13496982.634909533</v>
      </c>
    </row>
    <row r="4419" spans="1:22" x14ac:dyDescent="0.35">
      <c r="A4419" s="70">
        <f t="shared" si="77"/>
        <v>4400</v>
      </c>
      <c r="B4419" s="145">
        <v>7342437.6228742748</v>
      </c>
      <c r="U4419" s="145">
        <v>4399</v>
      </c>
      <c r="V4419" s="145">
        <v>1349067.6409749351</v>
      </c>
    </row>
    <row r="4420" spans="1:22" x14ac:dyDescent="0.35">
      <c r="A4420" s="70">
        <f t="shared" si="77"/>
        <v>4401</v>
      </c>
      <c r="B4420" s="145">
        <v>7342437.6228742748</v>
      </c>
      <c r="U4420" s="145">
        <v>4400</v>
      </c>
      <c r="V4420" s="145">
        <v>9225061.4610357881</v>
      </c>
    </row>
    <row r="4421" spans="1:22" x14ac:dyDescent="0.35">
      <c r="A4421" s="70">
        <f t="shared" si="77"/>
        <v>4402</v>
      </c>
      <c r="B4421" s="145">
        <v>7342437.6228742748</v>
      </c>
      <c r="U4421" s="145">
        <v>4401</v>
      </c>
      <c r="V4421" s="145">
        <v>-4639176.8496535551</v>
      </c>
    </row>
    <row r="4422" spans="1:22" x14ac:dyDescent="0.35">
      <c r="A4422" s="70">
        <f t="shared" si="77"/>
        <v>4403</v>
      </c>
      <c r="B4422" s="145">
        <v>7342437.6228742748</v>
      </c>
      <c r="U4422" s="145">
        <v>4402</v>
      </c>
      <c r="V4422" s="145">
        <v>25211944.232411571</v>
      </c>
    </row>
    <row r="4423" spans="1:22" x14ac:dyDescent="0.35">
      <c r="A4423" s="70">
        <f t="shared" si="77"/>
        <v>4404</v>
      </c>
      <c r="B4423" s="145">
        <v>7342437.6228742748</v>
      </c>
      <c r="U4423" s="145">
        <v>4403</v>
      </c>
      <c r="V4423" s="145">
        <v>-9263282.2763976585</v>
      </c>
    </row>
    <row r="4424" spans="1:22" x14ac:dyDescent="0.35">
      <c r="A4424" s="70">
        <f t="shared" si="77"/>
        <v>4405</v>
      </c>
      <c r="B4424" s="145">
        <v>7342437.6228742748</v>
      </c>
      <c r="U4424" s="145">
        <v>4404</v>
      </c>
      <c r="V4424" s="145">
        <v>10247579.271962054</v>
      </c>
    </row>
    <row r="4425" spans="1:22" x14ac:dyDescent="0.35">
      <c r="A4425" s="70">
        <f t="shared" si="77"/>
        <v>4406</v>
      </c>
      <c r="B4425" s="145">
        <v>7342437.6228742748</v>
      </c>
      <c r="U4425" s="145">
        <v>4405</v>
      </c>
      <c r="V4425" s="145">
        <v>1852814.0902504921</v>
      </c>
    </row>
    <row r="4426" spans="1:22" x14ac:dyDescent="0.35">
      <c r="A4426" s="70">
        <f t="shared" si="77"/>
        <v>4407</v>
      </c>
      <c r="B4426" s="145">
        <v>7342437.6228742748</v>
      </c>
      <c r="U4426" s="145">
        <v>4406</v>
      </c>
      <c r="V4426" s="145">
        <v>-330200.30599754304</v>
      </c>
    </row>
    <row r="4427" spans="1:22" x14ac:dyDescent="0.35">
      <c r="A4427" s="70">
        <f t="shared" si="77"/>
        <v>4408</v>
      </c>
      <c r="B4427" s="145">
        <v>7342437.6228742748</v>
      </c>
      <c r="U4427" s="145">
        <v>4407</v>
      </c>
      <c r="V4427" s="145">
        <v>-4397362.7782879714</v>
      </c>
    </row>
    <row r="4428" spans="1:22" x14ac:dyDescent="0.35">
      <c r="A4428" s="70">
        <f t="shared" si="77"/>
        <v>4409</v>
      </c>
      <c r="B4428" s="145">
        <v>7342437.6228742748</v>
      </c>
      <c r="U4428" s="145">
        <v>4408</v>
      </c>
      <c r="V4428" s="145">
        <v>28988811.926841363</v>
      </c>
    </row>
    <row r="4429" spans="1:22" x14ac:dyDescent="0.35">
      <c r="A4429" s="70">
        <f t="shared" si="77"/>
        <v>4410</v>
      </c>
      <c r="B4429" s="145">
        <v>7342437.6228742748</v>
      </c>
      <c r="U4429" s="145">
        <v>4409</v>
      </c>
      <c r="V4429" s="145">
        <v>8726972.4663647413</v>
      </c>
    </row>
    <row r="4430" spans="1:22" x14ac:dyDescent="0.35">
      <c r="A4430" s="70">
        <f t="shared" si="77"/>
        <v>4411</v>
      </c>
      <c r="B4430" s="145">
        <v>7342437.6228742748</v>
      </c>
      <c r="U4430" s="145">
        <v>4410</v>
      </c>
      <c r="V4430" s="145">
        <v>-4400548.4228545465</v>
      </c>
    </row>
    <row r="4431" spans="1:22" x14ac:dyDescent="0.35">
      <c r="A4431" s="70">
        <f t="shared" si="77"/>
        <v>4412</v>
      </c>
      <c r="B4431" s="145">
        <v>7342437.6228742748</v>
      </c>
      <c r="U4431" s="145">
        <v>4411</v>
      </c>
      <c r="V4431" s="145">
        <v>-5935470.3448282648</v>
      </c>
    </row>
    <row r="4432" spans="1:22" x14ac:dyDescent="0.35">
      <c r="A4432" s="70">
        <f t="shared" si="77"/>
        <v>4413</v>
      </c>
      <c r="B4432" s="145">
        <v>7342437.6228742748</v>
      </c>
      <c r="U4432" s="145">
        <v>4412</v>
      </c>
      <c r="V4432" s="145">
        <v>21516070.116889391</v>
      </c>
    </row>
    <row r="4433" spans="1:22" x14ac:dyDescent="0.35">
      <c r="A4433" s="70">
        <f t="shared" si="77"/>
        <v>4414</v>
      </c>
      <c r="B4433" s="145">
        <v>7342437.6228742748</v>
      </c>
      <c r="U4433" s="145">
        <v>4413</v>
      </c>
      <c r="V4433" s="145">
        <v>7150352.7629645914</v>
      </c>
    </row>
    <row r="4434" spans="1:22" x14ac:dyDescent="0.35">
      <c r="A4434" s="70">
        <f t="shared" si="77"/>
        <v>4415</v>
      </c>
      <c r="B4434" s="145">
        <v>7342437.6228742748</v>
      </c>
      <c r="U4434" s="145">
        <v>4414</v>
      </c>
      <c r="V4434" s="145">
        <v>-14003184.262654055</v>
      </c>
    </row>
    <row r="4435" spans="1:22" x14ac:dyDescent="0.35">
      <c r="A4435" s="70">
        <f t="shared" si="77"/>
        <v>4416</v>
      </c>
      <c r="B4435" s="145">
        <v>7342437.6228742748</v>
      </c>
      <c r="U4435" s="145">
        <v>4415</v>
      </c>
      <c r="V4435" s="145">
        <v>-20033074.161275066</v>
      </c>
    </row>
    <row r="4436" spans="1:22" x14ac:dyDescent="0.35">
      <c r="A4436" s="70">
        <f t="shared" si="77"/>
        <v>4417</v>
      </c>
      <c r="B4436" s="145">
        <v>7342437.6228742748</v>
      </c>
      <c r="U4436" s="145">
        <v>4416</v>
      </c>
      <c r="V4436" s="145">
        <v>36094312.627309456</v>
      </c>
    </row>
    <row r="4437" spans="1:22" x14ac:dyDescent="0.35">
      <c r="A4437" s="70">
        <f t="shared" si="77"/>
        <v>4418</v>
      </c>
      <c r="B4437" s="145">
        <v>7342437.6228742748</v>
      </c>
      <c r="U4437" s="145">
        <v>4417</v>
      </c>
      <c r="V4437" s="145">
        <v>-6425633.3748369645</v>
      </c>
    </row>
    <row r="4438" spans="1:22" x14ac:dyDescent="0.35">
      <c r="A4438" s="70">
        <f t="shared" ref="A4438:A4501" si="78">A4437+1</f>
        <v>4419</v>
      </c>
      <c r="B4438" s="145">
        <v>7342437.6228742748</v>
      </c>
      <c r="U4438" s="145">
        <v>4418</v>
      </c>
      <c r="V4438" s="145">
        <v>10691210.175685983</v>
      </c>
    </row>
    <row r="4439" spans="1:22" x14ac:dyDescent="0.35">
      <c r="A4439" s="70">
        <f t="shared" si="78"/>
        <v>4420</v>
      </c>
      <c r="B4439" s="145">
        <v>7342437.6228742748</v>
      </c>
      <c r="U4439" s="145">
        <v>4419</v>
      </c>
      <c r="V4439" s="145">
        <v>-3424338.5961143672</v>
      </c>
    </row>
    <row r="4440" spans="1:22" x14ac:dyDescent="0.35">
      <c r="A4440" s="70">
        <f t="shared" si="78"/>
        <v>4421</v>
      </c>
      <c r="B4440" s="145">
        <v>7342437.6228742748</v>
      </c>
      <c r="U4440" s="145">
        <v>4420</v>
      </c>
      <c r="V4440" s="145">
        <v>11678551.122009158</v>
      </c>
    </row>
    <row r="4441" spans="1:22" x14ac:dyDescent="0.35">
      <c r="A4441" s="70">
        <f t="shared" si="78"/>
        <v>4422</v>
      </c>
      <c r="B4441" s="145">
        <v>7342437.6228742748</v>
      </c>
      <c r="U4441" s="145">
        <v>4421</v>
      </c>
      <c r="V4441" s="145">
        <v>-6589795.6569520719</v>
      </c>
    </row>
    <row r="4442" spans="1:22" x14ac:dyDescent="0.35">
      <c r="A4442" s="70">
        <f t="shared" si="78"/>
        <v>4423</v>
      </c>
      <c r="B4442" s="145">
        <v>7342437.6228742748</v>
      </c>
      <c r="U4442" s="145">
        <v>4422</v>
      </c>
      <c r="V4442" s="145">
        <v>21565752.477686882</v>
      </c>
    </row>
    <row r="4443" spans="1:22" x14ac:dyDescent="0.35">
      <c r="A4443" s="70">
        <f t="shared" si="78"/>
        <v>4424</v>
      </c>
      <c r="B4443" s="145">
        <v>7342437.6228742748</v>
      </c>
      <c r="U4443" s="145">
        <v>4423</v>
      </c>
      <c r="V4443" s="145">
        <v>21543746.59063834</v>
      </c>
    </row>
    <row r="4444" spans="1:22" x14ac:dyDescent="0.35">
      <c r="A4444" s="70">
        <f t="shared" si="78"/>
        <v>4425</v>
      </c>
      <c r="B4444" s="145">
        <v>7342437.6228742748</v>
      </c>
      <c r="U4444" s="145">
        <v>4424</v>
      </c>
      <c r="V4444" s="145">
        <v>-1558658.7309204526</v>
      </c>
    </row>
    <row r="4445" spans="1:22" x14ac:dyDescent="0.35">
      <c r="A4445" s="70">
        <f t="shared" si="78"/>
        <v>4426</v>
      </c>
      <c r="B4445" s="145">
        <v>7342437.6228742748</v>
      </c>
      <c r="U4445" s="145">
        <v>4425</v>
      </c>
      <c r="V4445" s="145">
        <v>42466009.267991707</v>
      </c>
    </row>
    <row r="4446" spans="1:22" x14ac:dyDescent="0.35">
      <c r="A4446" s="70">
        <f t="shared" si="78"/>
        <v>4427</v>
      </c>
      <c r="B4446" s="145">
        <v>7342437.6228742748</v>
      </c>
      <c r="U4446" s="145">
        <v>4426</v>
      </c>
      <c r="V4446" s="145">
        <v>-8787045.1208069064</v>
      </c>
    </row>
    <row r="4447" spans="1:22" x14ac:dyDescent="0.35">
      <c r="A4447" s="70">
        <f t="shared" si="78"/>
        <v>4428</v>
      </c>
      <c r="B4447" s="145">
        <v>7342437.6228742748</v>
      </c>
      <c r="U4447" s="145">
        <v>4427</v>
      </c>
      <c r="V4447" s="145">
        <v>-4010544.9859064557</v>
      </c>
    </row>
    <row r="4448" spans="1:22" x14ac:dyDescent="0.35">
      <c r="A4448" s="70">
        <f t="shared" si="78"/>
        <v>4429</v>
      </c>
      <c r="B4448" s="145">
        <v>7342437.6228742748</v>
      </c>
      <c r="U4448" s="145">
        <v>4428</v>
      </c>
      <c r="V4448" s="145">
        <v>-9675728.6357433591</v>
      </c>
    </row>
    <row r="4449" spans="1:22" x14ac:dyDescent="0.35">
      <c r="A4449" s="70">
        <f t="shared" si="78"/>
        <v>4430</v>
      </c>
      <c r="B4449" s="145">
        <v>7342437.6228742748</v>
      </c>
      <c r="U4449" s="145">
        <v>4429</v>
      </c>
      <c r="V4449" s="145">
        <v>-16984103.138128392</v>
      </c>
    </row>
    <row r="4450" spans="1:22" x14ac:dyDescent="0.35">
      <c r="A4450" s="70">
        <f t="shared" si="78"/>
        <v>4431</v>
      </c>
      <c r="B4450" s="145">
        <v>7342437.6228742748</v>
      </c>
      <c r="U4450" s="145">
        <v>4430</v>
      </c>
      <c r="V4450" s="145">
        <v>-19718572.90927032</v>
      </c>
    </row>
    <row r="4451" spans="1:22" x14ac:dyDescent="0.35">
      <c r="A4451" s="70">
        <f t="shared" si="78"/>
        <v>4432</v>
      </c>
      <c r="B4451" s="145">
        <v>7342437.6228742748</v>
      </c>
      <c r="U4451" s="145">
        <v>4431</v>
      </c>
      <c r="V4451" s="145">
        <v>-19327137.0105295</v>
      </c>
    </row>
    <row r="4452" spans="1:22" x14ac:dyDescent="0.35">
      <c r="A4452" s="70">
        <f t="shared" si="78"/>
        <v>4433</v>
      </c>
      <c r="B4452" s="145">
        <v>7342437.6228742748</v>
      </c>
      <c r="U4452" s="145">
        <v>4432</v>
      </c>
      <c r="V4452" s="145">
        <v>6789712.407913141</v>
      </c>
    </row>
    <row r="4453" spans="1:22" x14ac:dyDescent="0.35">
      <c r="A4453" s="70">
        <f t="shared" si="78"/>
        <v>4434</v>
      </c>
      <c r="B4453" s="145">
        <v>7342437.6228742748</v>
      </c>
      <c r="U4453" s="145">
        <v>4433</v>
      </c>
      <c r="V4453" s="145">
        <v>-4389450.791818399</v>
      </c>
    </row>
    <row r="4454" spans="1:22" x14ac:dyDescent="0.35">
      <c r="A4454" s="70">
        <f t="shared" si="78"/>
        <v>4435</v>
      </c>
      <c r="B4454" s="145">
        <v>7342437.6228742748</v>
      </c>
      <c r="U4454" s="145">
        <v>4434</v>
      </c>
      <c r="V4454" s="145">
        <v>-30109420.764527671</v>
      </c>
    </row>
    <row r="4455" spans="1:22" x14ac:dyDescent="0.35">
      <c r="A4455" s="70">
        <f t="shared" si="78"/>
        <v>4436</v>
      </c>
      <c r="B4455" s="145">
        <v>7342437.6228742748</v>
      </c>
      <c r="U4455" s="145">
        <v>4435</v>
      </c>
      <c r="V4455" s="145">
        <v>29911456.457189724</v>
      </c>
    </row>
    <row r="4456" spans="1:22" x14ac:dyDescent="0.35">
      <c r="A4456" s="70">
        <f t="shared" si="78"/>
        <v>4437</v>
      </c>
      <c r="B4456" s="145">
        <v>7342437.6228742748</v>
      </c>
      <c r="U4456" s="145">
        <v>4436</v>
      </c>
      <c r="V4456" s="145">
        <v>-13150394.196010249</v>
      </c>
    </row>
    <row r="4457" spans="1:22" x14ac:dyDescent="0.35">
      <c r="A4457" s="70">
        <f t="shared" si="78"/>
        <v>4438</v>
      </c>
      <c r="B4457" s="145">
        <v>7342437.6228742748</v>
      </c>
      <c r="U4457" s="145">
        <v>4437</v>
      </c>
      <c r="V4457" s="145">
        <v>-4547093.412739912</v>
      </c>
    </row>
    <row r="4458" spans="1:22" x14ac:dyDescent="0.35">
      <c r="A4458" s="70">
        <f t="shared" si="78"/>
        <v>4439</v>
      </c>
      <c r="B4458" s="145">
        <v>7342437.6228742748</v>
      </c>
      <c r="U4458" s="145">
        <v>4438</v>
      </c>
      <c r="V4458" s="145">
        <v>-1322316.3331471682</v>
      </c>
    </row>
    <row r="4459" spans="1:22" x14ac:dyDescent="0.35">
      <c r="A4459" s="70">
        <f t="shared" si="78"/>
        <v>4440</v>
      </c>
      <c r="B4459" s="145">
        <v>7342437.6228742748</v>
      </c>
      <c r="U4459" s="145">
        <v>4439</v>
      </c>
      <c r="V4459" s="145">
        <v>-29131293.311795972</v>
      </c>
    </row>
    <row r="4460" spans="1:22" x14ac:dyDescent="0.35">
      <c r="A4460" s="70">
        <f t="shared" si="78"/>
        <v>4441</v>
      </c>
      <c r="B4460" s="145">
        <v>7342437.6228742748</v>
      </c>
      <c r="U4460" s="145">
        <v>4440</v>
      </c>
      <c r="V4460" s="145">
        <v>278992.02523446083</v>
      </c>
    </row>
    <row r="4461" spans="1:22" x14ac:dyDescent="0.35">
      <c r="A4461" s="70">
        <f t="shared" si="78"/>
        <v>4442</v>
      </c>
      <c r="B4461" s="145">
        <v>7342437.6228742748</v>
      </c>
      <c r="U4461" s="145">
        <v>4441</v>
      </c>
      <c r="V4461" s="145">
        <v>-8715562.8020189591</v>
      </c>
    </row>
    <row r="4462" spans="1:22" x14ac:dyDescent="0.35">
      <c r="A4462" s="70">
        <f t="shared" si="78"/>
        <v>4443</v>
      </c>
      <c r="B4462" s="145">
        <v>7342437.6228742748</v>
      </c>
      <c r="U4462" s="145">
        <v>4442</v>
      </c>
      <c r="V4462" s="145">
        <v>-4030474.0794114191</v>
      </c>
    </row>
    <row r="4463" spans="1:22" x14ac:dyDescent="0.35">
      <c r="A4463" s="70">
        <f t="shared" si="78"/>
        <v>4444</v>
      </c>
      <c r="B4463" s="145">
        <v>7342437.6228742748</v>
      </c>
      <c r="U4463" s="145">
        <v>4443</v>
      </c>
      <c r="V4463" s="145">
        <v>26310736.728754692</v>
      </c>
    </row>
    <row r="4464" spans="1:22" x14ac:dyDescent="0.35">
      <c r="A4464" s="70">
        <f t="shared" si="78"/>
        <v>4445</v>
      </c>
      <c r="B4464" s="145">
        <v>7342437.6228742748</v>
      </c>
      <c r="U4464" s="145">
        <v>4444</v>
      </c>
      <c r="V4464" s="145">
        <v>17133496.572409119</v>
      </c>
    </row>
    <row r="4465" spans="1:22" x14ac:dyDescent="0.35">
      <c r="A4465" s="70">
        <f t="shared" si="78"/>
        <v>4446</v>
      </c>
      <c r="B4465" s="145">
        <v>7342437.6228742748</v>
      </c>
      <c r="U4465" s="145">
        <v>4445</v>
      </c>
      <c r="V4465" s="145">
        <v>-14908795.630927145</v>
      </c>
    </row>
    <row r="4466" spans="1:22" x14ac:dyDescent="0.35">
      <c r="A4466" s="70">
        <f t="shared" si="78"/>
        <v>4447</v>
      </c>
      <c r="B4466" s="145">
        <v>7342437.6228742748</v>
      </c>
      <c r="U4466" s="145">
        <v>4446</v>
      </c>
      <c r="V4466" s="145">
        <v>-13680111.306903079</v>
      </c>
    </row>
    <row r="4467" spans="1:22" x14ac:dyDescent="0.35">
      <c r="A4467" s="70">
        <f t="shared" si="78"/>
        <v>4448</v>
      </c>
      <c r="B4467" s="145">
        <v>7342437.6228742748</v>
      </c>
      <c r="U4467" s="145">
        <v>4447</v>
      </c>
      <c r="V4467" s="145">
        <v>1062490.1903206743</v>
      </c>
    </row>
    <row r="4468" spans="1:22" x14ac:dyDescent="0.35">
      <c r="A4468" s="70">
        <f t="shared" si="78"/>
        <v>4449</v>
      </c>
      <c r="B4468" s="145">
        <v>7342437.6228742748</v>
      </c>
      <c r="U4468" s="145">
        <v>4448</v>
      </c>
      <c r="V4468" s="145">
        <v>-10376809.864749357</v>
      </c>
    </row>
    <row r="4469" spans="1:22" x14ac:dyDescent="0.35">
      <c r="A4469" s="70">
        <f t="shared" si="78"/>
        <v>4450</v>
      </c>
      <c r="B4469" s="145">
        <v>7342437.6228742748</v>
      </c>
      <c r="U4469" s="145">
        <v>4449</v>
      </c>
      <c r="V4469" s="145">
        <v>9238934.025003124</v>
      </c>
    </row>
    <row r="4470" spans="1:22" x14ac:dyDescent="0.35">
      <c r="A4470" s="70">
        <f t="shared" si="78"/>
        <v>4451</v>
      </c>
      <c r="B4470" s="145">
        <v>7342437.6228742748</v>
      </c>
      <c r="U4470" s="145">
        <v>4450</v>
      </c>
      <c r="V4470" s="145">
        <v>7534770.2576795332</v>
      </c>
    </row>
    <row r="4471" spans="1:22" x14ac:dyDescent="0.35">
      <c r="A4471" s="70">
        <f t="shared" si="78"/>
        <v>4452</v>
      </c>
      <c r="B4471" s="145">
        <v>7342437.6228742748</v>
      </c>
      <c r="U4471" s="145">
        <v>4451</v>
      </c>
      <c r="V4471" s="145">
        <v>-13564656.389302148</v>
      </c>
    </row>
    <row r="4472" spans="1:22" x14ac:dyDescent="0.35">
      <c r="A4472" s="70">
        <f t="shared" si="78"/>
        <v>4453</v>
      </c>
      <c r="B4472" s="145">
        <v>7342437.6228742748</v>
      </c>
      <c r="U4472" s="145">
        <v>4452</v>
      </c>
      <c r="V4472" s="145">
        <v>-7695755.942128513</v>
      </c>
    </row>
    <row r="4473" spans="1:22" x14ac:dyDescent="0.35">
      <c r="A4473" s="70">
        <f t="shared" si="78"/>
        <v>4454</v>
      </c>
      <c r="B4473" s="145">
        <v>7342437.6228742748</v>
      </c>
      <c r="U4473" s="145">
        <v>4453</v>
      </c>
      <c r="V4473" s="145">
        <v>-16326325.770310333</v>
      </c>
    </row>
    <row r="4474" spans="1:22" x14ac:dyDescent="0.35">
      <c r="A4474" s="70">
        <f t="shared" si="78"/>
        <v>4455</v>
      </c>
      <c r="B4474" s="145">
        <v>7342437.6228742748</v>
      </c>
      <c r="U4474" s="145">
        <v>4454</v>
      </c>
      <c r="V4474" s="145">
        <v>17644355.572003894</v>
      </c>
    </row>
    <row r="4475" spans="1:22" x14ac:dyDescent="0.35">
      <c r="A4475" s="70">
        <f t="shared" si="78"/>
        <v>4456</v>
      </c>
      <c r="B4475" s="145">
        <v>7342437.6228742748</v>
      </c>
      <c r="U4475" s="145">
        <v>4455</v>
      </c>
      <c r="V4475" s="145">
        <v>24071632.891378477</v>
      </c>
    </row>
    <row r="4476" spans="1:22" x14ac:dyDescent="0.35">
      <c r="A4476" s="70">
        <f t="shared" si="78"/>
        <v>4457</v>
      </c>
      <c r="B4476" s="145">
        <v>7342437.6228742748</v>
      </c>
      <c r="U4476" s="145">
        <v>4456</v>
      </c>
      <c r="V4476" s="145">
        <v>-2555911.0174914971</v>
      </c>
    </row>
    <row r="4477" spans="1:22" x14ac:dyDescent="0.35">
      <c r="A4477" s="70">
        <f t="shared" si="78"/>
        <v>4458</v>
      </c>
      <c r="B4477" s="145">
        <v>7342437.6228742748</v>
      </c>
      <c r="U4477" s="145">
        <v>4457</v>
      </c>
      <c r="V4477" s="145">
        <v>3393399.0847721919</v>
      </c>
    </row>
    <row r="4478" spans="1:22" x14ac:dyDescent="0.35">
      <c r="A4478" s="70">
        <f t="shared" si="78"/>
        <v>4459</v>
      </c>
      <c r="B4478" s="145">
        <v>7342437.6228742748</v>
      </c>
      <c r="U4478" s="145">
        <v>4458</v>
      </c>
      <c r="V4478" s="145">
        <v>25859997.359273523</v>
      </c>
    </row>
    <row r="4479" spans="1:22" x14ac:dyDescent="0.35">
      <c r="A4479" s="70">
        <f t="shared" si="78"/>
        <v>4460</v>
      </c>
      <c r="B4479" s="145">
        <v>7342437.6228742748</v>
      </c>
      <c r="U4479" s="145">
        <v>4459</v>
      </c>
      <c r="V4479" s="145">
        <v>11393620.312430438</v>
      </c>
    </row>
    <row r="4480" spans="1:22" x14ac:dyDescent="0.35">
      <c r="A4480" s="70">
        <f t="shared" si="78"/>
        <v>4461</v>
      </c>
      <c r="B4480" s="145">
        <v>7342437.6228742748</v>
      </c>
      <c r="U4480" s="145">
        <v>4460</v>
      </c>
      <c r="V4480" s="145">
        <v>20577752.21470622</v>
      </c>
    </row>
    <row r="4481" spans="1:22" x14ac:dyDescent="0.35">
      <c r="A4481" s="70">
        <f t="shared" si="78"/>
        <v>4462</v>
      </c>
      <c r="B4481" s="145">
        <v>7342437.6228742748</v>
      </c>
      <c r="U4481" s="145">
        <v>4461</v>
      </c>
      <c r="V4481" s="145">
        <v>-5758278.5148654375</v>
      </c>
    </row>
    <row r="4482" spans="1:22" x14ac:dyDescent="0.35">
      <c r="A4482" s="70">
        <f t="shared" si="78"/>
        <v>4463</v>
      </c>
      <c r="B4482" s="145">
        <v>7342437.6228742748</v>
      </c>
      <c r="U4482" s="145">
        <v>4462</v>
      </c>
      <c r="V4482" s="145">
        <v>16019964.681046218</v>
      </c>
    </row>
    <row r="4483" spans="1:22" x14ac:dyDescent="0.35">
      <c r="A4483" s="70">
        <f t="shared" si="78"/>
        <v>4464</v>
      </c>
      <c r="B4483" s="145">
        <v>7342437.6228742748</v>
      </c>
      <c r="U4483" s="145">
        <v>4463</v>
      </c>
      <c r="V4483" s="145">
        <v>-1216980.5554414168</v>
      </c>
    </row>
    <row r="4484" spans="1:22" x14ac:dyDescent="0.35">
      <c r="A4484" s="70">
        <f t="shared" si="78"/>
        <v>4465</v>
      </c>
      <c r="B4484" s="145">
        <v>7342437.6228742748</v>
      </c>
      <c r="U4484" s="145">
        <v>4464</v>
      </c>
      <c r="V4484" s="145">
        <v>11121998.163294811</v>
      </c>
    </row>
    <row r="4485" spans="1:22" x14ac:dyDescent="0.35">
      <c r="A4485" s="70">
        <f t="shared" si="78"/>
        <v>4466</v>
      </c>
      <c r="B4485" s="145">
        <v>7342437.6228742748</v>
      </c>
      <c r="U4485" s="145">
        <v>4465</v>
      </c>
      <c r="V4485" s="145">
        <v>-5251132.3696013689</v>
      </c>
    </row>
    <row r="4486" spans="1:22" x14ac:dyDescent="0.35">
      <c r="A4486" s="70">
        <f t="shared" si="78"/>
        <v>4467</v>
      </c>
      <c r="B4486" s="145">
        <v>7342437.6228742748</v>
      </c>
      <c r="U4486" s="145">
        <v>4466</v>
      </c>
      <c r="V4486" s="145">
        <v>-22834646.674967375</v>
      </c>
    </row>
    <row r="4487" spans="1:22" x14ac:dyDescent="0.35">
      <c r="A4487" s="70">
        <f t="shared" si="78"/>
        <v>4468</v>
      </c>
      <c r="B4487" s="145">
        <v>7342437.6228742748</v>
      </c>
      <c r="U4487" s="145">
        <v>4467</v>
      </c>
      <c r="V4487" s="145">
        <v>-17452618.526041947</v>
      </c>
    </row>
    <row r="4488" spans="1:22" x14ac:dyDescent="0.35">
      <c r="A4488" s="70">
        <f t="shared" si="78"/>
        <v>4469</v>
      </c>
      <c r="B4488" s="145">
        <v>7342437.6228742748</v>
      </c>
      <c r="U4488" s="145">
        <v>4468</v>
      </c>
      <c r="V4488" s="145">
        <v>46009926.681506217</v>
      </c>
    </row>
    <row r="4489" spans="1:22" x14ac:dyDescent="0.35">
      <c r="A4489" s="70">
        <f t="shared" si="78"/>
        <v>4470</v>
      </c>
      <c r="B4489" s="145">
        <v>7342437.6228742748</v>
      </c>
      <c r="U4489" s="145">
        <v>4469</v>
      </c>
      <c r="V4489" s="145">
        <v>-2424169.8865208868</v>
      </c>
    </row>
    <row r="4490" spans="1:22" x14ac:dyDescent="0.35">
      <c r="A4490" s="70">
        <f t="shared" si="78"/>
        <v>4471</v>
      </c>
      <c r="B4490" s="145">
        <v>7342437.6228742748</v>
      </c>
      <c r="U4490" s="145">
        <v>4470</v>
      </c>
      <c r="V4490" s="145">
        <v>-5187893.54425589</v>
      </c>
    </row>
    <row r="4491" spans="1:22" x14ac:dyDescent="0.35">
      <c r="A4491" s="70">
        <f t="shared" si="78"/>
        <v>4472</v>
      </c>
      <c r="B4491" s="145">
        <v>7342437.6228742748</v>
      </c>
      <c r="U4491" s="145">
        <v>4471</v>
      </c>
      <c r="V4491" s="145">
        <v>-17494473.964575645</v>
      </c>
    </row>
    <row r="4492" spans="1:22" x14ac:dyDescent="0.35">
      <c r="A4492" s="70">
        <f t="shared" si="78"/>
        <v>4473</v>
      </c>
      <c r="B4492" s="145">
        <v>7342437.6228742748</v>
      </c>
      <c r="U4492" s="145">
        <v>4472</v>
      </c>
      <c r="V4492" s="145">
        <v>3857535.9360574521</v>
      </c>
    </row>
    <row r="4493" spans="1:22" x14ac:dyDescent="0.35">
      <c r="A4493" s="70">
        <f t="shared" si="78"/>
        <v>4474</v>
      </c>
      <c r="B4493" s="145">
        <v>7342437.6228742748</v>
      </c>
      <c r="U4493" s="145">
        <v>4473</v>
      </c>
      <c r="V4493" s="145">
        <v>-7595505.4250201648</v>
      </c>
    </row>
    <row r="4494" spans="1:22" x14ac:dyDescent="0.35">
      <c r="A4494" s="70">
        <f t="shared" si="78"/>
        <v>4475</v>
      </c>
      <c r="B4494" s="145">
        <v>7342437.6228742748</v>
      </c>
      <c r="U4494" s="145">
        <v>4474</v>
      </c>
      <c r="V4494" s="145">
        <v>-7045604.2213051561</v>
      </c>
    </row>
    <row r="4495" spans="1:22" x14ac:dyDescent="0.35">
      <c r="A4495" s="70">
        <f t="shared" si="78"/>
        <v>4476</v>
      </c>
      <c r="B4495" s="145">
        <v>7342437.6228742748</v>
      </c>
      <c r="U4495" s="145">
        <v>4475</v>
      </c>
      <c r="V4495" s="145">
        <v>-23702253.805128764</v>
      </c>
    </row>
    <row r="4496" spans="1:22" x14ac:dyDescent="0.35">
      <c r="A4496" s="70">
        <f t="shared" si="78"/>
        <v>4477</v>
      </c>
      <c r="B4496" s="145">
        <v>7342437.6228742748</v>
      </c>
      <c r="U4496" s="145">
        <v>4476</v>
      </c>
      <c r="V4496" s="145">
        <v>12300323.822916266</v>
      </c>
    </row>
    <row r="4497" spans="1:22" x14ac:dyDescent="0.35">
      <c r="A4497" s="70">
        <f t="shared" si="78"/>
        <v>4478</v>
      </c>
      <c r="B4497" s="145">
        <v>7342437.6228742748</v>
      </c>
      <c r="U4497" s="145">
        <v>4477</v>
      </c>
      <c r="V4497" s="145">
        <v>9403392.3507995792</v>
      </c>
    </row>
    <row r="4498" spans="1:22" x14ac:dyDescent="0.35">
      <c r="A4498" s="70">
        <f t="shared" si="78"/>
        <v>4479</v>
      </c>
      <c r="B4498" s="145">
        <v>7342437.6228742748</v>
      </c>
      <c r="U4498" s="145">
        <v>4478</v>
      </c>
      <c r="V4498" s="145">
        <v>5297198.1865628585</v>
      </c>
    </row>
    <row r="4499" spans="1:22" x14ac:dyDescent="0.35">
      <c r="A4499" s="70">
        <f t="shared" si="78"/>
        <v>4480</v>
      </c>
      <c r="B4499" s="145">
        <v>7342437.6228742748</v>
      </c>
      <c r="U4499" s="145">
        <v>4479</v>
      </c>
      <c r="V4499" s="145">
        <v>-11999961.223906469</v>
      </c>
    </row>
    <row r="4500" spans="1:22" x14ac:dyDescent="0.35">
      <c r="A4500" s="70">
        <f t="shared" si="78"/>
        <v>4481</v>
      </c>
      <c r="B4500" s="145">
        <v>7342437.6228742748</v>
      </c>
      <c r="U4500" s="145">
        <v>4480</v>
      </c>
      <c r="V4500" s="145">
        <v>-17750846.935760055</v>
      </c>
    </row>
    <row r="4501" spans="1:22" x14ac:dyDescent="0.35">
      <c r="A4501" s="70">
        <f t="shared" si="78"/>
        <v>4482</v>
      </c>
      <c r="B4501" s="145">
        <v>7342437.6228742748</v>
      </c>
      <c r="U4501" s="145">
        <v>4481</v>
      </c>
      <c r="V4501" s="145">
        <v>-13777944.504113073</v>
      </c>
    </row>
    <row r="4502" spans="1:22" x14ac:dyDescent="0.35">
      <c r="A4502" s="70">
        <f t="shared" ref="A4502:A4565" si="79">A4501+1</f>
        <v>4483</v>
      </c>
      <c r="B4502" s="145">
        <v>7342437.6228742748</v>
      </c>
      <c r="U4502" s="145">
        <v>4482</v>
      </c>
      <c r="V4502" s="145">
        <v>-14579788.223417535</v>
      </c>
    </row>
    <row r="4503" spans="1:22" x14ac:dyDescent="0.35">
      <c r="A4503" s="70">
        <f t="shared" si="79"/>
        <v>4484</v>
      </c>
      <c r="B4503" s="145">
        <v>7342437.6228742748</v>
      </c>
      <c r="U4503" s="145">
        <v>4483</v>
      </c>
      <c r="V4503" s="145">
        <v>-28017903.140695624</v>
      </c>
    </row>
    <row r="4504" spans="1:22" x14ac:dyDescent="0.35">
      <c r="A4504" s="70">
        <f t="shared" si="79"/>
        <v>4485</v>
      </c>
      <c r="B4504" s="145">
        <v>7342437.6228742748</v>
      </c>
      <c r="U4504" s="145">
        <v>4484</v>
      </c>
      <c r="V4504" s="145">
        <v>-6666337.7431177273</v>
      </c>
    </row>
    <row r="4505" spans="1:22" x14ac:dyDescent="0.35">
      <c r="A4505" s="70">
        <f t="shared" si="79"/>
        <v>4486</v>
      </c>
      <c r="B4505" s="145">
        <v>7342437.6228742748</v>
      </c>
      <c r="U4505" s="145">
        <v>4485</v>
      </c>
      <c r="V4505" s="145">
        <v>1396941.3789157495</v>
      </c>
    </row>
    <row r="4506" spans="1:22" x14ac:dyDescent="0.35">
      <c r="A4506" s="70">
        <f t="shared" si="79"/>
        <v>4487</v>
      </c>
      <c r="B4506" s="145">
        <v>7342437.6228742748</v>
      </c>
      <c r="U4506" s="145">
        <v>4486</v>
      </c>
      <c r="V4506" s="145">
        <v>-27326717.969209883</v>
      </c>
    </row>
    <row r="4507" spans="1:22" x14ac:dyDescent="0.35">
      <c r="A4507" s="70">
        <f t="shared" si="79"/>
        <v>4488</v>
      </c>
      <c r="B4507" s="145">
        <v>7342437.6228742748</v>
      </c>
      <c r="U4507" s="145">
        <v>4487</v>
      </c>
      <c r="V4507" s="145">
        <v>26459076.19482239</v>
      </c>
    </row>
    <row r="4508" spans="1:22" x14ac:dyDescent="0.35">
      <c r="A4508" s="70">
        <f t="shared" si="79"/>
        <v>4489</v>
      </c>
      <c r="B4508" s="145">
        <v>7342437.6228742748</v>
      </c>
      <c r="U4508" s="145">
        <v>4488</v>
      </c>
      <c r="V4508" s="145">
        <v>41124630.898735389</v>
      </c>
    </row>
    <row r="4509" spans="1:22" x14ac:dyDescent="0.35">
      <c r="A4509" s="70">
        <f t="shared" si="79"/>
        <v>4490</v>
      </c>
      <c r="B4509" s="145">
        <v>7342437.6228742748</v>
      </c>
      <c r="U4509" s="145">
        <v>4489</v>
      </c>
      <c r="V4509" s="145">
        <v>434694.75520034879</v>
      </c>
    </row>
    <row r="4510" spans="1:22" x14ac:dyDescent="0.35">
      <c r="A4510" s="70">
        <f t="shared" si="79"/>
        <v>4491</v>
      </c>
      <c r="B4510" s="145">
        <v>7342437.6228742748</v>
      </c>
      <c r="U4510" s="145">
        <v>4490</v>
      </c>
      <c r="V4510" s="145">
        <v>-11469777.416956533</v>
      </c>
    </row>
    <row r="4511" spans="1:22" x14ac:dyDescent="0.35">
      <c r="A4511" s="70">
        <f t="shared" si="79"/>
        <v>4492</v>
      </c>
      <c r="B4511" s="145">
        <v>7342437.6228742748</v>
      </c>
      <c r="U4511" s="145">
        <v>4491</v>
      </c>
      <c r="V4511" s="145">
        <v>-7503092.597316755</v>
      </c>
    </row>
    <row r="4512" spans="1:22" x14ac:dyDescent="0.35">
      <c r="A4512" s="70">
        <f t="shared" si="79"/>
        <v>4493</v>
      </c>
      <c r="B4512" s="145">
        <v>7342437.6228742748</v>
      </c>
      <c r="U4512" s="145">
        <v>4492</v>
      </c>
      <c r="V4512" s="145">
        <v>19700064.813121255</v>
      </c>
    </row>
    <row r="4513" spans="1:22" x14ac:dyDescent="0.35">
      <c r="A4513" s="70">
        <f t="shared" si="79"/>
        <v>4494</v>
      </c>
      <c r="B4513" s="145">
        <v>7342437.6228742748</v>
      </c>
      <c r="U4513" s="145">
        <v>4493</v>
      </c>
      <c r="V4513" s="145">
        <v>-12111381.559241865</v>
      </c>
    </row>
    <row r="4514" spans="1:22" x14ac:dyDescent="0.35">
      <c r="A4514" s="70">
        <f t="shared" si="79"/>
        <v>4495</v>
      </c>
      <c r="B4514" s="145">
        <v>7342437.6228742748</v>
      </c>
      <c r="U4514" s="145">
        <v>4494</v>
      </c>
      <c r="V4514" s="145">
        <v>-8085671.3321038038</v>
      </c>
    </row>
    <row r="4515" spans="1:22" x14ac:dyDescent="0.35">
      <c r="A4515" s="70">
        <f t="shared" si="79"/>
        <v>4496</v>
      </c>
      <c r="B4515" s="145">
        <v>7342437.6228742748</v>
      </c>
      <c r="U4515" s="145">
        <v>4495</v>
      </c>
      <c r="V4515" s="145">
        <v>10810200.805287182</v>
      </c>
    </row>
    <row r="4516" spans="1:22" x14ac:dyDescent="0.35">
      <c r="A4516" s="70">
        <f t="shared" si="79"/>
        <v>4497</v>
      </c>
      <c r="B4516" s="145">
        <v>7342437.6228742748</v>
      </c>
      <c r="U4516" s="145">
        <v>4496</v>
      </c>
      <c r="V4516" s="145">
        <v>9606293.0407323875</v>
      </c>
    </row>
    <row r="4517" spans="1:22" x14ac:dyDescent="0.35">
      <c r="A4517" s="70">
        <f t="shared" si="79"/>
        <v>4498</v>
      </c>
      <c r="B4517" s="145">
        <v>7342437.6228742748</v>
      </c>
      <c r="U4517" s="145">
        <v>4497</v>
      </c>
      <c r="V4517" s="145">
        <v>27214087.311114218</v>
      </c>
    </row>
    <row r="4518" spans="1:22" x14ac:dyDescent="0.35">
      <c r="A4518" s="70">
        <f t="shared" si="79"/>
        <v>4499</v>
      </c>
      <c r="B4518" s="145">
        <v>7342437.6228742748</v>
      </c>
      <c r="U4518" s="145">
        <v>4498</v>
      </c>
      <c r="V4518" s="145">
        <v>-26902047.686907485</v>
      </c>
    </row>
    <row r="4519" spans="1:22" x14ac:dyDescent="0.35">
      <c r="A4519" s="70">
        <f t="shared" si="79"/>
        <v>4500</v>
      </c>
      <c r="B4519" s="145">
        <v>7342437.6228742748</v>
      </c>
      <c r="U4519" s="145">
        <v>4499</v>
      </c>
      <c r="V4519" s="145">
        <v>25110382.435567357</v>
      </c>
    </row>
    <row r="4520" spans="1:22" x14ac:dyDescent="0.35">
      <c r="A4520" s="70">
        <f t="shared" si="79"/>
        <v>4501</v>
      </c>
      <c r="B4520" s="145">
        <v>7342437.6228742748</v>
      </c>
      <c r="U4520" s="145">
        <v>4500</v>
      </c>
      <c r="V4520" s="145">
        <v>11291785.741911922</v>
      </c>
    </row>
    <row r="4521" spans="1:22" x14ac:dyDescent="0.35">
      <c r="A4521" s="70">
        <f t="shared" si="79"/>
        <v>4502</v>
      </c>
      <c r="B4521" s="145">
        <v>7342437.6228742748</v>
      </c>
      <c r="U4521" s="145">
        <v>4501</v>
      </c>
      <c r="V4521" s="145">
        <v>-14868094.518119277</v>
      </c>
    </row>
    <row r="4522" spans="1:22" x14ac:dyDescent="0.35">
      <c r="A4522" s="70">
        <f t="shared" si="79"/>
        <v>4503</v>
      </c>
      <c r="B4522" s="145">
        <v>7342437.6228742748</v>
      </c>
      <c r="U4522" s="145">
        <v>4502</v>
      </c>
      <c r="V4522" s="145">
        <v>-5416487.176512938</v>
      </c>
    </row>
    <row r="4523" spans="1:22" x14ac:dyDescent="0.35">
      <c r="A4523" s="70">
        <f t="shared" si="79"/>
        <v>4504</v>
      </c>
      <c r="B4523" s="145">
        <v>7342437.6228742748</v>
      </c>
      <c r="U4523" s="145">
        <v>4503</v>
      </c>
      <c r="V4523" s="145">
        <v>-25740310.599480804</v>
      </c>
    </row>
    <row r="4524" spans="1:22" x14ac:dyDescent="0.35">
      <c r="A4524" s="70">
        <f t="shared" si="79"/>
        <v>4505</v>
      </c>
      <c r="B4524" s="145">
        <v>7342437.6228742748</v>
      </c>
      <c r="U4524" s="145">
        <v>4504</v>
      </c>
      <c r="V4524" s="145">
        <v>-19435868.858310912</v>
      </c>
    </row>
    <row r="4525" spans="1:22" x14ac:dyDescent="0.35">
      <c r="A4525" s="70">
        <f t="shared" si="79"/>
        <v>4506</v>
      </c>
      <c r="B4525" s="145">
        <v>7342437.6228742748</v>
      </c>
      <c r="U4525" s="145">
        <v>4505</v>
      </c>
      <c r="V4525" s="145">
        <v>-10117561.816435371</v>
      </c>
    </row>
    <row r="4526" spans="1:22" x14ac:dyDescent="0.35">
      <c r="A4526" s="70">
        <f t="shared" si="79"/>
        <v>4507</v>
      </c>
      <c r="B4526" s="145">
        <v>7342437.6228742748</v>
      </c>
      <c r="U4526" s="145">
        <v>4506</v>
      </c>
      <c r="V4526" s="145">
        <v>-18765143.7305221</v>
      </c>
    </row>
    <row r="4527" spans="1:22" x14ac:dyDescent="0.35">
      <c r="A4527" s="70">
        <f t="shared" si="79"/>
        <v>4508</v>
      </c>
      <c r="B4527" s="145">
        <v>7342437.6228742748</v>
      </c>
      <c r="U4527" s="145">
        <v>4507</v>
      </c>
      <c r="V4527" s="145">
        <v>-4670108.9378991742</v>
      </c>
    </row>
    <row r="4528" spans="1:22" x14ac:dyDescent="0.35">
      <c r="A4528" s="70">
        <f t="shared" si="79"/>
        <v>4509</v>
      </c>
      <c r="B4528" s="145">
        <v>7342437.6228742748</v>
      </c>
      <c r="U4528" s="145">
        <v>4508</v>
      </c>
      <c r="V4528" s="145">
        <v>18964298.88997896</v>
      </c>
    </row>
    <row r="4529" spans="1:22" x14ac:dyDescent="0.35">
      <c r="A4529" s="70">
        <f t="shared" si="79"/>
        <v>4510</v>
      </c>
      <c r="B4529" s="145">
        <v>7342437.6228742748</v>
      </c>
      <c r="U4529" s="145">
        <v>4509</v>
      </c>
      <c r="V4529" s="145">
        <v>-34971018.213020898</v>
      </c>
    </row>
    <row r="4530" spans="1:22" x14ac:dyDescent="0.35">
      <c r="A4530" s="70">
        <f t="shared" si="79"/>
        <v>4511</v>
      </c>
      <c r="B4530" s="145">
        <v>7342437.6228742748</v>
      </c>
      <c r="U4530" s="145">
        <v>4510</v>
      </c>
      <c r="V4530" s="145">
        <v>-8929232.3526431769</v>
      </c>
    </row>
    <row r="4531" spans="1:22" x14ac:dyDescent="0.35">
      <c r="A4531" s="70">
        <f t="shared" si="79"/>
        <v>4512</v>
      </c>
      <c r="B4531" s="145">
        <v>7342437.6228742748</v>
      </c>
      <c r="U4531" s="145">
        <v>4511</v>
      </c>
      <c r="V4531" s="145">
        <v>-2771083.1050279923</v>
      </c>
    </row>
    <row r="4532" spans="1:22" x14ac:dyDescent="0.35">
      <c r="A4532" s="70">
        <f t="shared" si="79"/>
        <v>4513</v>
      </c>
      <c r="B4532" s="145">
        <v>7342437.6228742748</v>
      </c>
      <c r="U4532" s="145">
        <v>4512</v>
      </c>
      <c r="V4532" s="145">
        <v>14482262.151964799</v>
      </c>
    </row>
    <row r="4533" spans="1:22" x14ac:dyDescent="0.35">
      <c r="A4533" s="70">
        <f t="shared" si="79"/>
        <v>4514</v>
      </c>
      <c r="B4533" s="145">
        <v>7342437.6228742748</v>
      </c>
      <c r="U4533" s="145">
        <v>4513</v>
      </c>
      <c r="V4533" s="145">
        <v>469015.1960820742</v>
      </c>
    </row>
    <row r="4534" spans="1:22" x14ac:dyDescent="0.35">
      <c r="A4534" s="70">
        <f t="shared" si="79"/>
        <v>4515</v>
      </c>
      <c r="B4534" s="145">
        <v>7342437.6228742748</v>
      </c>
      <c r="U4534" s="145">
        <v>4514</v>
      </c>
      <c r="V4534" s="145">
        <v>-874253.50122470781</v>
      </c>
    </row>
    <row r="4535" spans="1:22" x14ac:dyDescent="0.35">
      <c r="A4535" s="70">
        <f t="shared" si="79"/>
        <v>4516</v>
      </c>
      <c r="B4535" s="145">
        <v>7342437.6228742748</v>
      </c>
      <c r="U4535" s="145">
        <v>4515</v>
      </c>
      <c r="V4535" s="145">
        <v>-15040622.630332839</v>
      </c>
    </row>
    <row r="4536" spans="1:22" x14ac:dyDescent="0.35">
      <c r="A4536" s="70">
        <f t="shared" si="79"/>
        <v>4517</v>
      </c>
      <c r="B4536" s="145">
        <v>7342437.6228742748</v>
      </c>
      <c r="U4536" s="145">
        <v>4516</v>
      </c>
      <c r="V4536" s="145">
        <v>-11770703.412691623</v>
      </c>
    </row>
    <row r="4537" spans="1:22" x14ac:dyDescent="0.35">
      <c r="A4537" s="70">
        <f t="shared" si="79"/>
        <v>4518</v>
      </c>
      <c r="B4537" s="145">
        <v>7342437.6228742748</v>
      </c>
      <c r="U4537" s="145">
        <v>4517</v>
      </c>
      <c r="V4537" s="145">
        <v>6626706.7768020667</v>
      </c>
    </row>
    <row r="4538" spans="1:22" x14ac:dyDescent="0.35">
      <c r="A4538" s="70">
        <f t="shared" si="79"/>
        <v>4519</v>
      </c>
      <c r="B4538" s="145">
        <v>7342437.6228742748</v>
      </c>
      <c r="U4538" s="145">
        <v>4518</v>
      </c>
      <c r="V4538" s="145">
        <v>14937265.513104845</v>
      </c>
    </row>
    <row r="4539" spans="1:22" x14ac:dyDescent="0.35">
      <c r="A4539" s="70">
        <f t="shared" si="79"/>
        <v>4520</v>
      </c>
      <c r="B4539" s="145">
        <v>7342437.6228742748</v>
      </c>
      <c r="U4539" s="145">
        <v>4519</v>
      </c>
      <c r="V4539" s="145">
        <v>9345108.6577256769</v>
      </c>
    </row>
    <row r="4540" spans="1:22" x14ac:dyDescent="0.35">
      <c r="A4540" s="70">
        <f t="shared" si="79"/>
        <v>4521</v>
      </c>
      <c r="B4540" s="145">
        <v>7342437.6228742748</v>
      </c>
      <c r="U4540" s="145">
        <v>4520</v>
      </c>
      <c r="V4540" s="145">
        <v>10308955.76822342</v>
      </c>
    </row>
    <row r="4541" spans="1:22" x14ac:dyDescent="0.35">
      <c r="A4541" s="70">
        <f t="shared" si="79"/>
        <v>4522</v>
      </c>
      <c r="B4541" s="145">
        <v>7342437.6228742748</v>
      </c>
      <c r="U4541" s="145">
        <v>4521</v>
      </c>
      <c r="V4541" s="145">
        <v>8838687.7681876644</v>
      </c>
    </row>
    <row r="4542" spans="1:22" x14ac:dyDescent="0.35">
      <c r="A4542" s="70">
        <f t="shared" si="79"/>
        <v>4523</v>
      </c>
      <c r="B4542" s="145">
        <v>7342437.6228742748</v>
      </c>
      <c r="U4542" s="145">
        <v>4522</v>
      </c>
      <c r="V4542" s="145">
        <v>-22512855.830505647</v>
      </c>
    </row>
    <row r="4543" spans="1:22" x14ac:dyDescent="0.35">
      <c r="A4543" s="70">
        <f t="shared" si="79"/>
        <v>4524</v>
      </c>
      <c r="B4543" s="145">
        <v>7342437.6228742748</v>
      </c>
      <c r="U4543" s="145">
        <v>4523</v>
      </c>
      <c r="V4543" s="145">
        <v>-6402087.8727560751</v>
      </c>
    </row>
    <row r="4544" spans="1:22" x14ac:dyDescent="0.35">
      <c r="A4544" s="70">
        <f t="shared" si="79"/>
        <v>4525</v>
      </c>
      <c r="B4544" s="145">
        <v>7342437.6228742748</v>
      </c>
      <c r="U4544" s="145">
        <v>4524</v>
      </c>
      <c r="V4544" s="145">
        <v>-2207879.3513477519</v>
      </c>
    </row>
    <row r="4545" spans="1:22" x14ac:dyDescent="0.35">
      <c r="A4545" s="70">
        <f t="shared" si="79"/>
        <v>4526</v>
      </c>
      <c r="B4545" s="145">
        <v>7342437.6228742748</v>
      </c>
      <c r="U4545" s="145">
        <v>4525</v>
      </c>
      <c r="V4545" s="145">
        <v>-716754.96852046996</v>
      </c>
    </row>
    <row r="4546" spans="1:22" x14ac:dyDescent="0.35">
      <c r="A4546" s="70">
        <f t="shared" si="79"/>
        <v>4527</v>
      </c>
      <c r="B4546" s="145">
        <v>7342437.6228742748</v>
      </c>
      <c r="U4546" s="145">
        <v>4526</v>
      </c>
      <c r="V4546" s="145">
        <v>-19177023.444522657</v>
      </c>
    </row>
    <row r="4547" spans="1:22" x14ac:dyDescent="0.35">
      <c r="A4547" s="70">
        <f t="shared" si="79"/>
        <v>4528</v>
      </c>
      <c r="B4547" s="145">
        <v>7342437.6228742748</v>
      </c>
      <c r="U4547" s="145">
        <v>4527</v>
      </c>
      <c r="V4547" s="145">
        <v>9192786.7585381493</v>
      </c>
    </row>
    <row r="4548" spans="1:22" x14ac:dyDescent="0.35">
      <c r="A4548" s="70">
        <f t="shared" si="79"/>
        <v>4529</v>
      </c>
      <c r="B4548" s="145">
        <v>7342437.6228742748</v>
      </c>
      <c r="U4548" s="145">
        <v>4528</v>
      </c>
      <c r="V4548" s="145">
        <v>35744.299596253783</v>
      </c>
    </row>
    <row r="4549" spans="1:22" x14ac:dyDescent="0.35">
      <c r="A4549" s="70">
        <f t="shared" si="79"/>
        <v>4530</v>
      </c>
      <c r="B4549" s="145">
        <v>7342437.6228742748</v>
      </c>
      <c r="U4549" s="145">
        <v>4529</v>
      </c>
      <c r="V4549" s="145">
        <v>8614802.382163655</v>
      </c>
    </row>
    <row r="4550" spans="1:22" x14ac:dyDescent="0.35">
      <c r="A4550" s="70">
        <f t="shared" si="79"/>
        <v>4531</v>
      </c>
      <c r="B4550" s="145">
        <v>7342437.6228742748</v>
      </c>
      <c r="U4550" s="145">
        <v>4530</v>
      </c>
      <c r="V4550" s="145">
        <v>2519075.3325959295</v>
      </c>
    </row>
    <row r="4551" spans="1:22" x14ac:dyDescent="0.35">
      <c r="A4551" s="70">
        <f t="shared" si="79"/>
        <v>4532</v>
      </c>
      <c r="B4551" s="145">
        <v>7342437.6228742748</v>
      </c>
      <c r="U4551" s="145">
        <v>4531</v>
      </c>
      <c r="V4551" s="145">
        <v>-15201126.282558266</v>
      </c>
    </row>
    <row r="4552" spans="1:22" x14ac:dyDescent="0.35">
      <c r="A4552" s="70">
        <f t="shared" si="79"/>
        <v>4533</v>
      </c>
      <c r="B4552" s="145">
        <v>7342437.6228742748</v>
      </c>
      <c r="U4552" s="145">
        <v>4532</v>
      </c>
      <c r="V4552" s="145">
        <v>-13936274.245324016</v>
      </c>
    </row>
    <row r="4553" spans="1:22" x14ac:dyDescent="0.35">
      <c r="A4553" s="70">
        <f t="shared" si="79"/>
        <v>4534</v>
      </c>
      <c r="B4553" s="145">
        <v>7342437.6228742748</v>
      </c>
      <c r="U4553" s="145">
        <v>4533</v>
      </c>
      <c r="V4553" s="145">
        <v>11565510.424610253</v>
      </c>
    </row>
    <row r="4554" spans="1:22" x14ac:dyDescent="0.35">
      <c r="A4554" s="70">
        <f t="shared" si="79"/>
        <v>4535</v>
      </c>
      <c r="B4554" s="145">
        <v>7342437.6228742748</v>
      </c>
      <c r="U4554" s="145">
        <v>4534</v>
      </c>
      <c r="V4554" s="145">
        <v>-20738024.829334687</v>
      </c>
    </row>
    <row r="4555" spans="1:22" x14ac:dyDescent="0.35">
      <c r="A4555" s="70">
        <f t="shared" si="79"/>
        <v>4536</v>
      </c>
      <c r="B4555" s="145">
        <v>7342437.6228742748</v>
      </c>
      <c r="U4555" s="145">
        <v>4535</v>
      </c>
      <c r="V4555" s="145">
        <v>9795844.6892415471</v>
      </c>
    </row>
    <row r="4556" spans="1:22" x14ac:dyDescent="0.35">
      <c r="A4556" s="70">
        <f t="shared" si="79"/>
        <v>4537</v>
      </c>
      <c r="B4556" s="145">
        <v>7342437.6228742748</v>
      </c>
      <c r="U4556" s="145">
        <v>4536</v>
      </c>
      <c r="V4556" s="145">
        <v>-3899348.8914124891</v>
      </c>
    </row>
    <row r="4557" spans="1:22" x14ac:dyDescent="0.35">
      <c r="A4557" s="70">
        <f t="shared" si="79"/>
        <v>4538</v>
      </c>
      <c r="B4557" s="145">
        <v>7342437.6228742748</v>
      </c>
      <c r="U4557" s="145">
        <v>4537</v>
      </c>
      <c r="V4557" s="145">
        <v>16539990.366440777</v>
      </c>
    </row>
    <row r="4558" spans="1:22" x14ac:dyDescent="0.35">
      <c r="A4558" s="70">
        <f t="shared" si="79"/>
        <v>4539</v>
      </c>
      <c r="B4558" s="145">
        <v>7342437.6228742748</v>
      </c>
      <c r="U4558" s="145">
        <v>4538</v>
      </c>
      <c r="V4558" s="145">
        <v>-2145516.6849243566</v>
      </c>
    </row>
    <row r="4559" spans="1:22" x14ac:dyDescent="0.35">
      <c r="A4559" s="70">
        <f t="shared" si="79"/>
        <v>4540</v>
      </c>
      <c r="B4559" s="145">
        <v>7342437.6228742748</v>
      </c>
      <c r="U4559" s="145">
        <v>4539</v>
      </c>
      <c r="V4559" s="145">
        <v>19620442.895212214</v>
      </c>
    </row>
    <row r="4560" spans="1:22" x14ac:dyDescent="0.35">
      <c r="A4560" s="70">
        <f t="shared" si="79"/>
        <v>4541</v>
      </c>
      <c r="B4560" s="145">
        <v>7342437.6228742748</v>
      </c>
      <c r="U4560" s="145">
        <v>4540</v>
      </c>
      <c r="V4560" s="145">
        <v>2388772.3048771061</v>
      </c>
    </row>
    <row r="4561" spans="1:22" x14ac:dyDescent="0.35">
      <c r="A4561" s="70">
        <f t="shared" si="79"/>
        <v>4542</v>
      </c>
      <c r="B4561" s="145">
        <v>7342437.6228742748</v>
      </c>
      <c r="U4561" s="145">
        <v>4541</v>
      </c>
      <c r="V4561" s="145">
        <v>23417230.909136079</v>
      </c>
    </row>
    <row r="4562" spans="1:22" x14ac:dyDescent="0.35">
      <c r="A4562" s="70">
        <f t="shared" si="79"/>
        <v>4543</v>
      </c>
      <c r="B4562" s="145">
        <v>7342437.6228742748</v>
      </c>
      <c r="U4562" s="145">
        <v>4542</v>
      </c>
      <c r="V4562" s="145">
        <v>-9173800.8512866944</v>
      </c>
    </row>
    <row r="4563" spans="1:22" x14ac:dyDescent="0.35">
      <c r="A4563" s="70">
        <f t="shared" si="79"/>
        <v>4544</v>
      </c>
      <c r="B4563" s="145">
        <v>7342437.6228742748</v>
      </c>
      <c r="U4563" s="145">
        <v>4543</v>
      </c>
      <c r="V4563" s="145">
        <v>-16006216.336004656</v>
      </c>
    </row>
    <row r="4564" spans="1:22" x14ac:dyDescent="0.35">
      <c r="A4564" s="70">
        <f t="shared" si="79"/>
        <v>4545</v>
      </c>
      <c r="B4564" s="145">
        <v>7342437.6228742748</v>
      </c>
      <c r="U4564" s="145">
        <v>4544</v>
      </c>
      <c r="V4564" s="145">
        <v>16505914.074343689</v>
      </c>
    </row>
    <row r="4565" spans="1:22" x14ac:dyDescent="0.35">
      <c r="A4565" s="70">
        <f t="shared" si="79"/>
        <v>4546</v>
      </c>
      <c r="B4565" s="145">
        <v>7342437.6228742748</v>
      </c>
      <c r="U4565" s="145">
        <v>4545</v>
      </c>
      <c r="V4565" s="145">
        <v>-8341563.3850925174</v>
      </c>
    </row>
    <row r="4566" spans="1:22" x14ac:dyDescent="0.35">
      <c r="A4566" s="70">
        <f t="shared" ref="A4566:A4629" si="80">A4565+1</f>
        <v>4547</v>
      </c>
      <c r="B4566" s="145">
        <v>7342437.6228742748</v>
      </c>
      <c r="U4566" s="145">
        <v>4546</v>
      </c>
      <c r="V4566" s="145">
        <v>-20018799.013002507</v>
      </c>
    </row>
    <row r="4567" spans="1:22" x14ac:dyDescent="0.35">
      <c r="A4567" s="70">
        <f t="shared" si="80"/>
        <v>4548</v>
      </c>
      <c r="B4567" s="145">
        <v>7342437.6228742748</v>
      </c>
      <c r="U4567" s="145">
        <v>4547</v>
      </c>
      <c r="V4567" s="145">
        <v>-24868358.818904139</v>
      </c>
    </row>
    <row r="4568" spans="1:22" x14ac:dyDescent="0.35">
      <c r="A4568" s="70">
        <f t="shared" si="80"/>
        <v>4549</v>
      </c>
      <c r="B4568" s="145">
        <v>7342437.6228742748</v>
      </c>
      <c r="U4568" s="145">
        <v>4548</v>
      </c>
      <c r="V4568" s="145">
        <v>-1405515.3237293512</v>
      </c>
    </row>
    <row r="4569" spans="1:22" x14ac:dyDescent="0.35">
      <c r="A4569" s="70">
        <f t="shared" si="80"/>
        <v>4550</v>
      </c>
      <c r="B4569" s="145">
        <v>7342437.6228742748</v>
      </c>
      <c r="U4569" s="145">
        <v>4549</v>
      </c>
      <c r="V4569" s="145">
        <v>-18137226.480384365</v>
      </c>
    </row>
    <row r="4570" spans="1:22" x14ac:dyDescent="0.35">
      <c r="A4570" s="70">
        <f t="shared" si="80"/>
        <v>4551</v>
      </c>
      <c r="B4570" s="145">
        <v>7342437.6228742748</v>
      </c>
      <c r="U4570" s="145">
        <v>4550</v>
      </c>
      <c r="V4570" s="145">
        <v>-21743866.274481837</v>
      </c>
    </row>
    <row r="4571" spans="1:22" x14ac:dyDescent="0.35">
      <c r="A4571" s="70">
        <f t="shared" si="80"/>
        <v>4552</v>
      </c>
      <c r="B4571" s="145">
        <v>7342437.6228742748</v>
      </c>
      <c r="U4571" s="145">
        <v>4551</v>
      </c>
      <c r="V4571" s="145">
        <v>-14855401.04498807</v>
      </c>
    </row>
    <row r="4572" spans="1:22" x14ac:dyDescent="0.35">
      <c r="A4572" s="70">
        <f t="shared" si="80"/>
        <v>4553</v>
      </c>
      <c r="B4572" s="145">
        <v>7342437.6228742748</v>
      </c>
      <c r="U4572" s="145">
        <v>4552</v>
      </c>
      <c r="V4572" s="145">
        <v>9526728.405928649</v>
      </c>
    </row>
    <row r="4573" spans="1:22" x14ac:dyDescent="0.35">
      <c r="A4573" s="70">
        <f t="shared" si="80"/>
        <v>4554</v>
      </c>
      <c r="B4573" s="145">
        <v>7342437.6228742748</v>
      </c>
      <c r="U4573" s="145">
        <v>4553</v>
      </c>
      <c r="V4573" s="145">
        <v>889865.82251150161</v>
      </c>
    </row>
    <row r="4574" spans="1:22" x14ac:dyDescent="0.35">
      <c r="A4574" s="70">
        <f t="shared" si="80"/>
        <v>4555</v>
      </c>
      <c r="B4574" s="145">
        <v>7342437.6228742748</v>
      </c>
      <c r="U4574" s="145">
        <v>4554</v>
      </c>
      <c r="V4574" s="145">
        <v>-9162714.0519972537</v>
      </c>
    </row>
    <row r="4575" spans="1:22" x14ac:dyDescent="0.35">
      <c r="A4575" s="70">
        <f t="shared" si="80"/>
        <v>4556</v>
      </c>
      <c r="B4575" s="145">
        <v>7342437.6228742748</v>
      </c>
      <c r="U4575" s="145">
        <v>4555</v>
      </c>
      <c r="V4575" s="145">
        <v>10824228.156512573</v>
      </c>
    </row>
    <row r="4576" spans="1:22" x14ac:dyDescent="0.35">
      <c r="A4576" s="70">
        <f t="shared" si="80"/>
        <v>4557</v>
      </c>
      <c r="B4576" s="145">
        <v>7342437.6228742748</v>
      </c>
      <c r="U4576" s="145">
        <v>4556</v>
      </c>
      <c r="V4576" s="145">
        <v>6281658.4069128968</v>
      </c>
    </row>
    <row r="4577" spans="1:22" x14ac:dyDescent="0.35">
      <c r="A4577" s="70">
        <f t="shared" si="80"/>
        <v>4558</v>
      </c>
      <c r="B4577" s="145">
        <v>7342437.6228742748</v>
      </c>
      <c r="U4577" s="145">
        <v>4557</v>
      </c>
      <c r="V4577" s="145">
        <v>-327866.44227044284</v>
      </c>
    </row>
    <row r="4578" spans="1:22" x14ac:dyDescent="0.35">
      <c r="A4578" s="70">
        <f t="shared" si="80"/>
        <v>4559</v>
      </c>
      <c r="B4578" s="145">
        <v>7342437.6228742748</v>
      </c>
      <c r="U4578" s="145">
        <v>4558</v>
      </c>
      <c r="V4578" s="145">
        <v>7116261.8788517676</v>
      </c>
    </row>
    <row r="4579" spans="1:22" x14ac:dyDescent="0.35">
      <c r="A4579" s="70">
        <f t="shared" si="80"/>
        <v>4560</v>
      </c>
      <c r="B4579" s="145">
        <v>7342437.6228742748</v>
      </c>
      <c r="U4579" s="145">
        <v>4559</v>
      </c>
      <c r="V4579" s="145">
        <v>-392951.46404748037</v>
      </c>
    </row>
    <row r="4580" spans="1:22" x14ac:dyDescent="0.35">
      <c r="A4580" s="70">
        <f t="shared" si="80"/>
        <v>4561</v>
      </c>
      <c r="B4580" s="145">
        <v>7342437.6228742748</v>
      </c>
      <c r="U4580" s="145">
        <v>4560</v>
      </c>
      <c r="V4580" s="145">
        <v>-7550412.7978739329</v>
      </c>
    </row>
    <row r="4581" spans="1:22" x14ac:dyDescent="0.35">
      <c r="A4581" s="70">
        <f t="shared" si="80"/>
        <v>4562</v>
      </c>
      <c r="B4581" s="145">
        <v>7342437.6228742748</v>
      </c>
      <c r="U4581" s="145">
        <v>4561</v>
      </c>
      <c r="V4581" s="145">
        <v>-11982691.494360849</v>
      </c>
    </row>
    <row r="4582" spans="1:22" x14ac:dyDescent="0.35">
      <c r="A4582" s="70">
        <f t="shared" si="80"/>
        <v>4563</v>
      </c>
      <c r="B4582" s="145">
        <v>7342437.6228742748</v>
      </c>
      <c r="U4582" s="145">
        <v>4562</v>
      </c>
      <c r="V4582" s="145">
        <v>27108361.435170598</v>
      </c>
    </row>
    <row r="4583" spans="1:22" x14ac:dyDescent="0.35">
      <c r="A4583" s="70">
        <f t="shared" si="80"/>
        <v>4564</v>
      </c>
      <c r="B4583" s="145">
        <v>7342437.6228742748</v>
      </c>
      <c r="U4583" s="145">
        <v>4563</v>
      </c>
      <c r="V4583" s="145">
        <v>-17942526.500106826</v>
      </c>
    </row>
    <row r="4584" spans="1:22" x14ac:dyDescent="0.35">
      <c r="A4584" s="70">
        <f t="shared" si="80"/>
        <v>4565</v>
      </c>
      <c r="B4584" s="145">
        <v>7342437.6228742748</v>
      </c>
      <c r="U4584" s="145">
        <v>4564</v>
      </c>
      <c r="V4584" s="145">
        <v>-5828687.8579447642</v>
      </c>
    </row>
    <row r="4585" spans="1:22" x14ac:dyDescent="0.35">
      <c r="A4585" s="70">
        <f t="shared" si="80"/>
        <v>4566</v>
      </c>
      <c r="B4585" s="145">
        <v>7342437.6228742748</v>
      </c>
      <c r="U4585" s="145">
        <v>4565</v>
      </c>
      <c r="V4585" s="145">
        <v>11825577.688767493</v>
      </c>
    </row>
    <row r="4586" spans="1:22" x14ac:dyDescent="0.35">
      <c r="A4586" s="70">
        <f t="shared" si="80"/>
        <v>4567</v>
      </c>
      <c r="B4586" s="145">
        <v>7342437.6228742748</v>
      </c>
      <c r="U4586" s="145">
        <v>4566</v>
      </c>
      <c r="V4586" s="145">
        <v>13080904.933589507</v>
      </c>
    </row>
    <row r="4587" spans="1:22" x14ac:dyDescent="0.35">
      <c r="A4587" s="70">
        <f t="shared" si="80"/>
        <v>4568</v>
      </c>
      <c r="B4587" s="145">
        <v>7342437.6228742748</v>
      </c>
      <c r="U4587" s="145">
        <v>4567</v>
      </c>
      <c r="V4587" s="145">
        <v>9257789.7914502174</v>
      </c>
    </row>
    <row r="4588" spans="1:22" x14ac:dyDescent="0.35">
      <c r="A4588" s="70">
        <f t="shared" si="80"/>
        <v>4569</v>
      </c>
      <c r="B4588" s="145">
        <v>7342437.6228742748</v>
      </c>
      <c r="U4588" s="145">
        <v>4568</v>
      </c>
      <c r="V4588" s="145">
        <v>-11692548.818320209</v>
      </c>
    </row>
    <row r="4589" spans="1:22" x14ac:dyDescent="0.35">
      <c r="A4589" s="70">
        <f t="shared" si="80"/>
        <v>4570</v>
      </c>
      <c r="B4589" s="145">
        <v>7342437.6228742748</v>
      </c>
      <c r="U4589" s="145">
        <v>4569</v>
      </c>
      <c r="V4589" s="145">
        <v>-5870518.244352391</v>
      </c>
    </row>
    <row r="4590" spans="1:22" x14ac:dyDescent="0.35">
      <c r="A4590" s="70">
        <f t="shared" si="80"/>
        <v>4571</v>
      </c>
      <c r="B4590" s="145">
        <v>7342437.6228742748</v>
      </c>
      <c r="U4590" s="145">
        <v>4570</v>
      </c>
      <c r="V4590" s="145">
        <v>-654417.54249248281</v>
      </c>
    </row>
    <row r="4591" spans="1:22" x14ac:dyDescent="0.35">
      <c r="A4591" s="70">
        <f t="shared" si="80"/>
        <v>4572</v>
      </c>
      <c r="B4591" s="145">
        <v>7342437.6228742748</v>
      </c>
      <c r="U4591" s="145">
        <v>4571</v>
      </c>
      <c r="V4591" s="145">
        <v>5008489.0181558356</v>
      </c>
    </row>
    <row r="4592" spans="1:22" x14ac:dyDescent="0.35">
      <c r="A4592" s="70">
        <f t="shared" si="80"/>
        <v>4573</v>
      </c>
      <c r="B4592" s="145">
        <v>7342437.6228742748</v>
      </c>
      <c r="U4592" s="145">
        <v>4572</v>
      </c>
      <c r="V4592" s="145">
        <v>6848510.0877752267</v>
      </c>
    </row>
    <row r="4593" spans="1:22" x14ac:dyDescent="0.35">
      <c r="A4593" s="70">
        <f t="shared" si="80"/>
        <v>4574</v>
      </c>
      <c r="B4593" s="145">
        <v>7342437.6228742748</v>
      </c>
      <c r="U4593" s="145">
        <v>4573</v>
      </c>
      <c r="V4593" s="145">
        <v>-482061.06729467213</v>
      </c>
    </row>
    <row r="4594" spans="1:22" x14ac:dyDescent="0.35">
      <c r="A4594" s="70">
        <f t="shared" si="80"/>
        <v>4575</v>
      </c>
      <c r="B4594" s="145">
        <v>7342437.6228742748</v>
      </c>
      <c r="U4594" s="145">
        <v>4574</v>
      </c>
      <c r="V4594" s="145">
        <v>12594460.053916827</v>
      </c>
    </row>
    <row r="4595" spans="1:22" x14ac:dyDescent="0.35">
      <c r="A4595" s="70">
        <f t="shared" si="80"/>
        <v>4576</v>
      </c>
      <c r="B4595" s="145">
        <v>7342437.6228742748</v>
      </c>
      <c r="U4595" s="145">
        <v>4575</v>
      </c>
      <c r="V4595" s="145">
        <v>-1044748.8561464287</v>
      </c>
    </row>
    <row r="4596" spans="1:22" x14ac:dyDescent="0.35">
      <c r="A4596" s="70">
        <f t="shared" si="80"/>
        <v>4577</v>
      </c>
      <c r="B4596" s="145">
        <v>7342437.6228742748</v>
      </c>
      <c r="U4596" s="145">
        <v>4576</v>
      </c>
      <c r="V4596" s="145">
        <v>-4387805.2702656202</v>
      </c>
    </row>
    <row r="4597" spans="1:22" x14ac:dyDescent="0.35">
      <c r="A4597" s="70">
        <f t="shared" si="80"/>
        <v>4578</v>
      </c>
      <c r="B4597" s="145">
        <v>7342437.6228742748</v>
      </c>
      <c r="U4597" s="145">
        <v>4577</v>
      </c>
      <c r="V4597" s="145">
        <v>18266958.889426038</v>
      </c>
    </row>
    <row r="4598" spans="1:22" x14ac:dyDescent="0.35">
      <c r="A4598" s="70">
        <f t="shared" si="80"/>
        <v>4579</v>
      </c>
      <c r="B4598" s="145">
        <v>7342437.6228742748</v>
      </c>
      <c r="U4598" s="145">
        <v>4578</v>
      </c>
      <c r="V4598" s="145">
        <v>20291090.824378893</v>
      </c>
    </row>
    <row r="4599" spans="1:22" x14ac:dyDescent="0.35">
      <c r="A4599" s="70">
        <f t="shared" si="80"/>
        <v>4580</v>
      </c>
      <c r="B4599" s="145">
        <v>7342437.6228742748</v>
      </c>
      <c r="U4599" s="145">
        <v>4579</v>
      </c>
      <c r="V4599" s="145">
        <v>-9228692.3483954575</v>
      </c>
    </row>
    <row r="4600" spans="1:22" x14ac:dyDescent="0.35">
      <c r="A4600" s="70">
        <f t="shared" si="80"/>
        <v>4581</v>
      </c>
      <c r="B4600" s="145">
        <v>7342437.6228742748</v>
      </c>
      <c r="U4600" s="145">
        <v>4580</v>
      </c>
      <c r="V4600" s="145">
        <v>-734494.67414565384</v>
      </c>
    </row>
    <row r="4601" spans="1:22" x14ac:dyDescent="0.35">
      <c r="A4601" s="70">
        <f t="shared" si="80"/>
        <v>4582</v>
      </c>
      <c r="B4601" s="145">
        <v>7342437.6228742748</v>
      </c>
      <c r="U4601" s="145">
        <v>4581</v>
      </c>
      <c r="V4601" s="145">
        <v>-13433703.26158187</v>
      </c>
    </row>
    <row r="4602" spans="1:22" x14ac:dyDescent="0.35">
      <c r="A4602" s="70">
        <f t="shared" si="80"/>
        <v>4583</v>
      </c>
      <c r="B4602" s="145">
        <v>7342437.6228742748</v>
      </c>
      <c r="U4602" s="145">
        <v>4582</v>
      </c>
      <c r="V4602" s="145">
        <v>-20511217.06996455</v>
      </c>
    </row>
    <row r="4603" spans="1:22" x14ac:dyDescent="0.35">
      <c r="A4603" s="70">
        <f t="shared" si="80"/>
        <v>4584</v>
      </c>
      <c r="B4603" s="145">
        <v>7342437.6228742748</v>
      </c>
      <c r="U4603" s="145">
        <v>4583</v>
      </c>
      <c r="V4603" s="145">
        <v>18493920.211292908</v>
      </c>
    </row>
    <row r="4604" spans="1:22" x14ac:dyDescent="0.35">
      <c r="A4604" s="70">
        <f t="shared" si="80"/>
        <v>4585</v>
      </c>
      <c r="B4604" s="145">
        <v>7342437.6228742748</v>
      </c>
      <c r="U4604" s="145">
        <v>4584</v>
      </c>
      <c r="V4604" s="145">
        <v>22936033.957751878</v>
      </c>
    </row>
    <row r="4605" spans="1:22" x14ac:dyDescent="0.35">
      <c r="A4605" s="70">
        <f t="shared" si="80"/>
        <v>4586</v>
      </c>
      <c r="B4605" s="145">
        <v>7342437.6228742748</v>
      </c>
      <c r="U4605" s="145">
        <v>4585</v>
      </c>
      <c r="V4605" s="145">
        <v>-8920328.7964309547</v>
      </c>
    </row>
    <row r="4606" spans="1:22" x14ac:dyDescent="0.35">
      <c r="A4606" s="70">
        <f t="shared" si="80"/>
        <v>4587</v>
      </c>
      <c r="B4606" s="145">
        <v>7342437.6228742748</v>
      </c>
      <c r="U4606" s="145">
        <v>4586</v>
      </c>
      <c r="V4606" s="145">
        <v>39988726.268909544</v>
      </c>
    </row>
    <row r="4607" spans="1:22" x14ac:dyDescent="0.35">
      <c r="A4607" s="70">
        <f t="shared" si="80"/>
        <v>4588</v>
      </c>
      <c r="B4607" s="145">
        <v>7342437.6228742748</v>
      </c>
      <c r="U4607" s="145">
        <v>4587</v>
      </c>
      <c r="V4607" s="145">
        <v>13040197.51886633</v>
      </c>
    </row>
    <row r="4608" spans="1:22" x14ac:dyDescent="0.35">
      <c r="A4608" s="70">
        <f t="shared" si="80"/>
        <v>4589</v>
      </c>
      <c r="B4608" s="145">
        <v>7342437.6228742748</v>
      </c>
      <c r="U4608" s="145">
        <v>4588</v>
      </c>
      <c r="V4608" s="145">
        <v>-9360200.3986640517</v>
      </c>
    </row>
    <row r="4609" spans="1:22" x14ac:dyDescent="0.35">
      <c r="A4609" s="70">
        <f t="shared" si="80"/>
        <v>4590</v>
      </c>
      <c r="B4609" s="145">
        <v>7342437.6228742748</v>
      </c>
      <c r="U4609" s="145">
        <v>4589</v>
      </c>
      <c r="V4609" s="145">
        <v>-4675194.5706878155</v>
      </c>
    </row>
    <row r="4610" spans="1:22" x14ac:dyDescent="0.35">
      <c r="A4610" s="70">
        <f t="shared" si="80"/>
        <v>4591</v>
      </c>
      <c r="B4610" s="145">
        <v>7342437.6228742748</v>
      </c>
      <c r="U4610" s="145">
        <v>4590</v>
      </c>
      <c r="V4610" s="145">
        <v>-26084716.254896447</v>
      </c>
    </row>
    <row r="4611" spans="1:22" x14ac:dyDescent="0.35">
      <c r="A4611" s="70">
        <f t="shared" si="80"/>
        <v>4592</v>
      </c>
      <c r="B4611" s="145">
        <v>7342437.6228742748</v>
      </c>
      <c r="U4611" s="145">
        <v>4591</v>
      </c>
      <c r="V4611" s="145">
        <v>45770821.313412271</v>
      </c>
    </row>
    <row r="4612" spans="1:22" x14ac:dyDescent="0.35">
      <c r="A4612" s="70">
        <f t="shared" si="80"/>
        <v>4593</v>
      </c>
      <c r="B4612" s="145">
        <v>7342437.6228742748</v>
      </c>
      <c r="U4612" s="145">
        <v>4592</v>
      </c>
      <c r="V4612" s="145">
        <v>13560847.60805504</v>
      </c>
    </row>
    <row r="4613" spans="1:22" x14ac:dyDescent="0.35">
      <c r="A4613" s="70">
        <f t="shared" si="80"/>
        <v>4594</v>
      </c>
      <c r="B4613" s="145">
        <v>7342437.6228742748</v>
      </c>
      <c r="U4613" s="145">
        <v>4593</v>
      </c>
      <c r="V4613" s="145">
        <v>25480318.307103809</v>
      </c>
    </row>
    <row r="4614" spans="1:22" x14ac:dyDescent="0.35">
      <c r="A4614" s="70">
        <f t="shared" si="80"/>
        <v>4595</v>
      </c>
      <c r="B4614" s="145">
        <v>7342437.6228742748</v>
      </c>
      <c r="U4614" s="145">
        <v>4594</v>
      </c>
      <c r="V4614" s="145">
        <v>-12674310.918519419</v>
      </c>
    </row>
    <row r="4615" spans="1:22" x14ac:dyDescent="0.35">
      <c r="A4615" s="70">
        <f t="shared" si="80"/>
        <v>4596</v>
      </c>
      <c r="B4615" s="145">
        <v>7342437.6228742748</v>
      </c>
      <c r="U4615" s="145">
        <v>4595</v>
      </c>
      <c r="V4615" s="145">
        <v>-4542402.1909013912</v>
      </c>
    </row>
    <row r="4616" spans="1:22" x14ac:dyDescent="0.35">
      <c r="A4616" s="70">
        <f t="shared" si="80"/>
        <v>4597</v>
      </c>
      <c r="B4616" s="145">
        <v>7342437.6228742748</v>
      </c>
      <c r="U4616" s="145">
        <v>4596</v>
      </c>
      <c r="V4616" s="145">
        <v>-10810452.197097355</v>
      </c>
    </row>
    <row r="4617" spans="1:22" x14ac:dyDescent="0.35">
      <c r="A4617" s="70">
        <f t="shared" si="80"/>
        <v>4598</v>
      </c>
      <c r="B4617" s="145">
        <v>7342437.6228742748</v>
      </c>
      <c r="U4617" s="145">
        <v>4597</v>
      </c>
      <c r="V4617" s="145">
        <v>-23900565.055909362</v>
      </c>
    </row>
    <row r="4618" spans="1:22" x14ac:dyDescent="0.35">
      <c r="A4618" s="70">
        <f t="shared" si="80"/>
        <v>4599</v>
      </c>
      <c r="B4618" s="145">
        <v>7342437.6228742748</v>
      </c>
      <c r="U4618" s="145">
        <v>4598</v>
      </c>
      <c r="V4618" s="145">
        <v>15597601.631967373</v>
      </c>
    </row>
    <row r="4619" spans="1:22" x14ac:dyDescent="0.35">
      <c r="A4619" s="70">
        <f t="shared" si="80"/>
        <v>4600</v>
      </c>
      <c r="B4619" s="145">
        <v>7342437.6228742748</v>
      </c>
      <c r="U4619" s="145">
        <v>4599</v>
      </c>
      <c r="V4619" s="145">
        <v>-3398513.8656818233</v>
      </c>
    </row>
    <row r="4620" spans="1:22" x14ac:dyDescent="0.35">
      <c r="A4620" s="70">
        <f t="shared" si="80"/>
        <v>4601</v>
      </c>
      <c r="B4620" s="145">
        <v>7342437.6228742748</v>
      </c>
      <c r="U4620" s="145">
        <v>4600</v>
      </c>
      <c r="V4620" s="145">
        <v>40882348.066752195</v>
      </c>
    </row>
    <row r="4621" spans="1:22" x14ac:dyDescent="0.35">
      <c r="A4621" s="70">
        <f t="shared" si="80"/>
        <v>4602</v>
      </c>
      <c r="B4621" s="145">
        <v>7342437.6228742748</v>
      </c>
      <c r="U4621" s="145">
        <v>4601</v>
      </c>
      <c r="V4621" s="145">
        <v>-14884681.808248842</v>
      </c>
    </row>
    <row r="4622" spans="1:22" x14ac:dyDescent="0.35">
      <c r="A4622" s="70">
        <f t="shared" si="80"/>
        <v>4603</v>
      </c>
      <c r="B4622" s="145">
        <v>7342437.6228742748</v>
      </c>
      <c r="U4622" s="145">
        <v>4602</v>
      </c>
      <c r="V4622" s="145">
        <v>36845918.926955089</v>
      </c>
    </row>
    <row r="4623" spans="1:22" x14ac:dyDescent="0.35">
      <c r="A4623" s="70">
        <f t="shared" si="80"/>
        <v>4604</v>
      </c>
      <c r="B4623" s="145">
        <v>7342437.6228742748</v>
      </c>
      <c r="U4623" s="145">
        <v>4603</v>
      </c>
      <c r="V4623" s="145">
        <v>-14246283.503273729</v>
      </c>
    </row>
    <row r="4624" spans="1:22" x14ac:dyDescent="0.35">
      <c r="A4624" s="70">
        <f t="shared" si="80"/>
        <v>4605</v>
      </c>
      <c r="B4624" s="145">
        <v>7342437.6228742748</v>
      </c>
      <c r="U4624" s="145">
        <v>4604</v>
      </c>
      <c r="V4624" s="145">
        <v>1876442.6642715745</v>
      </c>
    </row>
    <row r="4625" spans="1:22" x14ac:dyDescent="0.35">
      <c r="A4625" s="70">
        <f t="shared" si="80"/>
        <v>4606</v>
      </c>
      <c r="B4625" s="145">
        <v>7342437.6228742748</v>
      </c>
      <c r="U4625" s="145">
        <v>4605</v>
      </c>
      <c r="V4625" s="145">
        <v>-11409190.881886609</v>
      </c>
    </row>
    <row r="4626" spans="1:22" x14ac:dyDescent="0.35">
      <c r="A4626" s="70">
        <f t="shared" si="80"/>
        <v>4607</v>
      </c>
      <c r="B4626" s="145">
        <v>7342437.6228742748</v>
      </c>
      <c r="U4626" s="145">
        <v>4606</v>
      </c>
      <c r="V4626" s="145">
        <v>68214.669044580311</v>
      </c>
    </row>
    <row r="4627" spans="1:22" x14ac:dyDescent="0.35">
      <c r="A4627" s="70">
        <f t="shared" si="80"/>
        <v>4608</v>
      </c>
      <c r="B4627" s="145">
        <v>7342437.6228742748</v>
      </c>
      <c r="U4627" s="145">
        <v>4607</v>
      </c>
      <c r="V4627" s="145">
        <v>-6317971.5448228158</v>
      </c>
    </row>
    <row r="4628" spans="1:22" x14ac:dyDescent="0.35">
      <c r="A4628" s="70">
        <f t="shared" si="80"/>
        <v>4609</v>
      </c>
      <c r="B4628" s="145">
        <v>7342437.6228742748</v>
      </c>
      <c r="U4628" s="145">
        <v>4608</v>
      </c>
      <c r="V4628" s="145">
        <v>-14776194.51335438</v>
      </c>
    </row>
    <row r="4629" spans="1:22" x14ac:dyDescent="0.35">
      <c r="A4629" s="70">
        <f t="shared" si="80"/>
        <v>4610</v>
      </c>
      <c r="B4629" s="145">
        <v>7342437.6228742748</v>
      </c>
      <c r="U4629" s="145">
        <v>4609</v>
      </c>
      <c r="V4629" s="145">
        <v>13180442.557247162</v>
      </c>
    </row>
    <row r="4630" spans="1:22" x14ac:dyDescent="0.35">
      <c r="A4630" s="70">
        <f t="shared" ref="A4630:A4693" si="81">A4629+1</f>
        <v>4611</v>
      </c>
      <c r="B4630" s="145">
        <v>7342437.6228742748</v>
      </c>
      <c r="U4630" s="145">
        <v>4610</v>
      </c>
      <c r="V4630" s="145">
        <v>-22189258.153610989</v>
      </c>
    </row>
    <row r="4631" spans="1:22" x14ac:dyDescent="0.35">
      <c r="A4631" s="70">
        <f t="shared" si="81"/>
        <v>4612</v>
      </c>
      <c r="B4631" s="145">
        <v>7342437.6228742748</v>
      </c>
      <c r="U4631" s="145">
        <v>4611</v>
      </c>
      <c r="V4631" s="145">
        <v>-2529326.6645299904</v>
      </c>
    </row>
    <row r="4632" spans="1:22" x14ac:dyDescent="0.35">
      <c r="A4632" s="70">
        <f t="shared" si="81"/>
        <v>4613</v>
      </c>
      <c r="B4632" s="145">
        <v>7342437.6228742748</v>
      </c>
      <c r="U4632" s="145">
        <v>4612</v>
      </c>
      <c r="V4632" s="145">
        <v>15717920.505529262</v>
      </c>
    </row>
    <row r="4633" spans="1:22" x14ac:dyDescent="0.35">
      <c r="A4633" s="70">
        <f t="shared" si="81"/>
        <v>4614</v>
      </c>
      <c r="B4633" s="145">
        <v>7342437.6228742748</v>
      </c>
      <c r="U4633" s="145">
        <v>4613</v>
      </c>
      <c r="V4633" s="145">
        <v>-14156612.339987153</v>
      </c>
    </row>
    <row r="4634" spans="1:22" x14ac:dyDescent="0.35">
      <c r="A4634" s="70">
        <f t="shared" si="81"/>
        <v>4615</v>
      </c>
      <c r="B4634" s="145">
        <v>7342437.6228742748</v>
      </c>
      <c r="U4634" s="145">
        <v>4614</v>
      </c>
      <c r="V4634" s="145">
        <v>-6636407.5535389744</v>
      </c>
    </row>
    <row r="4635" spans="1:22" x14ac:dyDescent="0.35">
      <c r="A4635" s="70">
        <f t="shared" si="81"/>
        <v>4616</v>
      </c>
      <c r="B4635" s="145">
        <v>7342437.6228742748</v>
      </c>
      <c r="U4635" s="145">
        <v>4615</v>
      </c>
      <c r="V4635" s="145">
        <v>-2177566.5287930295</v>
      </c>
    </row>
    <row r="4636" spans="1:22" x14ac:dyDescent="0.35">
      <c r="A4636" s="70">
        <f t="shared" si="81"/>
        <v>4617</v>
      </c>
      <c r="B4636" s="145">
        <v>7342437.6228742748</v>
      </c>
      <c r="U4636" s="145">
        <v>4616</v>
      </c>
      <c r="V4636" s="145">
        <v>279409.73683408648</v>
      </c>
    </row>
    <row r="4637" spans="1:22" x14ac:dyDescent="0.35">
      <c r="A4637" s="70">
        <f t="shared" si="81"/>
        <v>4618</v>
      </c>
      <c r="B4637" s="145">
        <v>7342437.6228742748</v>
      </c>
      <c r="U4637" s="145">
        <v>4617</v>
      </c>
      <c r="V4637" s="145">
        <v>5700440.3735972606</v>
      </c>
    </row>
    <row r="4638" spans="1:22" x14ac:dyDescent="0.35">
      <c r="A4638" s="70">
        <f t="shared" si="81"/>
        <v>4619</v>
      </c>
      <c r="B4638" s="145">
        <v>7342437.6228742748</v>
      </c>
      <c r="U4638" s="145">
        <v>4618</v>
      </c>
      <c r="V4638" s="145">
        <v>10593945.36770729</v>
      </c>
    </row>
    <row r="4639" spans="1:22" x14ac:dyDescent="0.35">
      <c r="A4639" s="70">
        <f t="shared" si="81"/>
        <v>4620</v>
      </c>
      <c r="B4639" s="145">
        <v>7342437.6228742748</v>
      </c>
      <c r="U4639" s="145">
        <v>4619</v>
      </c>
      <c r="V4639" s="145">
        <v>-10467314.085675906</v>
      </c>
    </row>
    <row r="4640" spans="1:22" x14ac:dyDescent="0.35">
      <c r="A4640" s="70">
        <f t="shared" si="81"/>
        <v>4621</v>
      </c>
      <c r="B4640" s="145">
        <v>7342437.6228742748</v>
      </c>
      <c r="U4640" s="145">
        <v>4620</v>
      </c>
      <c r="V4640" s="145">
        <v>5350361.4792688787</v>
      </c>
    </row>
    <row r="4641" spans="1:22" x14ac:dyDescent="0.35">
      <c r="A4641" s="70">
        <f t="shared" si="81"/>
        <v>4622</v>
      </c>
      <c r="B4641" s="145">
        <v>7342437.6228742748</v>
      </c>
      <c r="U4641" s="145">
        <v>4621</v>
      </c>
      <c r="V4641" s="145">
        <v>-9803800.357697472</v>
      </c>
    </row>
    <row r="4642" spans="1:22" x14ac:dyDescent="0.35">
      <c r="A4642" s="70">
        <f t="shared" si="81"/>
        <v>4623</v>
      </c>
      <c r="B4642" s="145">
        <v>7342437.6228742748</v>
      </c>
      <c r="U4642" s="145">
        <v>4622</v>
      </c>
      <c r="V4642" s="145">
        <v>-4465023.5397671089</v>
      </c>
    </row>
    <row r="4643" spans="1:22" x14ac:dyDescent="0.35">
      <c r="A4643" s="70">
        <f t="shared" si="81"/>
        <v>4624</v>
      </c>
      <c r="B4643" s="145">
        <v>7342437.6228742748</v>
      </c>
      <c r="U4643" s="145">
        <v>4623</v>
      </c>
      <c r="V4643" s="145">
        <v>-1547026.498302184</v>
      </c>
    </row>
    <row r="4644" spans="1:22" x14ac:dyDescent="0.35">
      <c r="A4644" s="70">
        <f t="shared" si="81"/>
        <v>4625</v>
      </c>
      <c r="B4644" s="145">
        <v>7342437.6228742748</v>
      </c>
      <c r="U4644" s="145">
        <v>4624</v>
      </c>
      <c r="V4644" s="145">
        <v>1167553.0950006358</v>
      </c>
    </row>
    <row r="4645" spans="1:22" x14ac:dyDescent="0.35">
      <c r="A4645" s="70">
        <f t="shared" si="81"/>
        <v>4626</v>
      </c>
      <c r="B4645" s="145">
        <v>7342437.6228742748</v>
      </c>
      <c r="U4645" s="145">
        <v>4625</v>
      </c>
      <c r="V4645" s="145">
        <v>-10810766.814155579</v>
      </c>
    </row>
    <row r="4646" spans="1:22" x14ac:dyDescent="0.35">
      <c r="A4646" s="70">
        <f t="shared" si="81"/>
        <v>4627</v>
      </c>
      <c r="B4646" s="145">
        <v>7342437.6228742748</v>
      </c>
      <c r="U4646" s="145">
        <v>4626</v>
      </c>
      <c r="V4646" s="145">
        <v>-4616273.2504913211</v>
      </c>
    </row>
    <row r="4647" spans="1:22" x14ac:dyDescent="0.35">
      <c r="A4647" s="70">
        <f t="shared" si="81"/>
        <v>4628</v>
      </c>
      <c r="B4647" s="145">
        <v>7342437.6228742748</v>
      </c>
      <c r="U4647" s="145">
        <v>4627</v>
      </c>
      <c r="V4647" s="145">
        <v>20608158.530697037</v>
      </c>
    </row>
    <row r="4648" spans="1:22" x14ac:dyDescent="0.35">
      <c r="A4648" s="70">
        <f t="shared" si="81"/>
        <v>4629</v>
      </c>
      <c r="B4648" s="145">
        <v>7342437.6228742748</v>
      </c>
      <c r="U4648" s="145">
        <v>4628</v>
      </c>
      <c r="V4648" s="145">
        <v>9123519.9435470067</v>
      </c>
    </row>
    <row r="4649" spans="1:22" x14ac:dyDescent="0.35">
      <c r="A4649" s="70">
        <f t="shared" si="81"/>
        <v>4630</v>
      </c>
      <c r="B4649" s="145">
        <v>7342437.6228742748</v>
      </c>
      <c r="U4649" s="145">
        <v>4629</v>
      </c>
      <c r="V4649" s="145">
        <v>3379992.5489346944</v>
      </c>
    </row>
    <row r="4650" spans="1:22" x14ac:dyDescent="0.35">
      <c r="A4650" s="70">
        <f t="shared" si="81"/>
        <v>4631</v>
      </c>
      <c r="B4650" s="145">
        <v>7342437.6228742748</v>
      </c>
      <c r="U4650" s="145">
        <v>4630</v>
      </c>
      <c r="V4650" s="145">
        <v>8878865.3808734156</v>
      </c>
    </row>
    <row r="4651" spans="1:22" x14ac:dyDescent="0.35">
      <c r="A4651" s="70">
        <f t="shared" si="81"/>
        <v>4632</v>
      </c>
      <c r="B4651" s="145">
        <v>7342437.6228742748</v>
      </c>
      <c r="U4651" s="145">
        <v>4631</v>
      </c>
      <c r="V4651" s="145">
        <v>-3329336.4229895547</v>
      </c>
    </row>
    <row r="4652" spans="1:22" x14ac:dyDescent="0.35">
      <c r="A4652" s="70">
        <f t="shared" si="81"/>
        <v>4633</v>
      </c>
      <c r="B4652" s="145">
        <v>7342437.6228742748</v>
      </c>
      <c r="U4652" s="145">
        <v>4632</v>
      </c>
      <c r="V4652" s="145">
        <v>-7335841.6778889578</v>
      </c>
    </row>
    <row r="4653" spans="1:22" x14ac:dyDescent="0.35">
      <c r="A4653" s="70">
        <f t="shared" si="81"/>
        <v>4634</v>
      </c>
      <c r="B4653" s="145">
        <v>7342437.6228742748</v>
      </c>
      <c r="U4653" s="145">
        <v>4633</v>
      </c>
      <c r="V4653" s="145">
        <v>-26240174.859941602</v>
      </c>
    </row>
    <row r="4654" spans="1:22" x14ac:dyDescent="0.35">
      <c r="A4654" s="70">
        <f t="shared" si="81"/>
        <v>4635</v>
      </c>
      <c r="B4654" s="145">
        <v>7342437.6228742748</v>
      </c>
      <c r="U4654" s="145">
        <v>4634</v>
      </c>
      <c r="V4654" s="145">
        <v>-12396557.908732826</v>
      </c>
    </row>
    <row r="4655" spans="1:22" x14ac:dyDescent="0.35">
      <c r="A4655" s="70">
        <f t="shared" si="81"/>
        <v>4636</v>
      </c>
      <c r="B4655" s="145">
        <v>7342437.6228742748</v>
      </c>
      <c r="U4655" s="145">
        <v>4635</v>
      </c>
      <c r="V4655" s="145">
        <v>14659847.761730477</v>
      </c>
    </row>
    <row r="4656" spans="1:22" x14ac:dyDescent="0.35">
      <c r="A4656" s="70">
        <f t="shared" si="81"/>
        <v>4637</v>
      </c>
      <c r="B4656" s="145">
        <v>7342437.6228742748</v>
      </c>
      <c r="U4656" s="145">
        <v>4636</v>
      </c>
      <c r="V4656" s="145">
        <v>5130471.5944436453</v>
      </c>
    </row>
    <row r="4657" spans="1:22" x14ac:dyDescent="0.35">
      <c r="A4657" s="70">
        <f t="shared" si="81"/>
        <v>4638</v>
      </c>
      <c r="B4657" s="145">
        <v>7342437.6228742748</v>
      </c>
      <c r="U4657" s="145">
        <v>4637</v>
      </c>
      <c r="V4657" s="145">
        <v>-3315393.0007696636</v>
      </c>
    </row>
    <row r="4658" spans="1:22" x14ac:dyDescent="0.35">
      <c r="A4658" s="70">
        <f t="shared" si="81"/>
        <v>4639</v>
      </c>
      <c r="B4658" s="145">
        <v>7342437.6228742748</v>
      </c>
      <c r="U4658" s="145">
        <v>4638</v>
      </c>
      <c r="V4658" s="145">
        <v>-5001140.7669091206</v>
      </c>
    </row>
    <row r="4659" spans="1:22" x14ac:dyDescent="0.35">
      <c r="A4659" s="70">
        <f t="shared" si="81"/>
        <v>4640</v>
      </c>
      <c r="B4659" s="145">
        <v>7342437.6228742748</v>
      </c>
      <c r="U4659" s="145">
        <v>4639</v>
      </c>
      <c r="V4659" s="145">
        <v>-24016277.464454249</v>
      </c>
    </row>
    <row r="4660" spans="1:22" x14ac:dyDescent="0.35">
      <c r="A4660" s="70">
        <f t="shared" si="81"/>
        <v>4641</v>
      </c>
      <c r="B4660" s="145">
        <v>7342437.6228742748</v>
      </c>
      <c r="U4660" s="145">
        <v>4640</v>
      </c>
      <c r="V4660" s="145">
        <v>-14293520.493307546</v>
      </c>
    </row>
    <row r="4661" spans="1:22" x14ac:dyDescent="0.35">
      <c r="A4661" s="70">
        <f t="shared" si="81"/>
        <v>4642</v>
      </c>
      <c r="B4661" s="145">
        <v>7342437.6228742748</v>
      </c>
      <c r="U4661" s="145">
        <v>4641</v>
      </c>
      <c r="V4661" s="145">
        <v>-6555072.5732318703</v>
      </c>
    </row>
    <row r="4662" spans="1:22" x14ac:dyDescent="0.35">
      <c r="A4662" s="70">
        <f t="shared" si="81"/>
        <v>4643</v>
      </c>
      <c r="B4662" s="145">
        <v>7342437.6228742748</v>
      </c>
      <c r="U4662" s="145">
        <v>4642</v>
      </c>
      <c r="V4662" s="145">
        <v>-24120590.035541531</v>
      </c>
    </row>
    <row r="4663" spans="1:22" x14ac:dyDescent="0.35">
      <c r="A4663" s="70">
        <f t="shared" si="81"/>
        <v>4644</v>
      </c>
      <c r="B4663" s="145">
        <v>7342437.6228742748</v>
      </c>
      <c r="U4663" s="145">
        <v>4643</v>
      </c>
      <c r="V4663" s="145">
        <v>16757539.004764505</v>
      </c>
    </row>
    <row r="4664" spans="1:22" x14ac:dyDescent="0.35">
      <c r="A4664" s="70">
        <f t="shared" si="81"/>
        <v>4645</v>
      </c>
      <c r="B4664" s="145">
        <v>7342437.6228742748</v>
      </c>
      <c r="U4664" s="145">
        <v>4644</v>
      </c>
      <c r="V4664" s="145">
        <v>-3871027.3868165091</v>
      </c>
    </row>
    <row r="4665" spans="1:22" x14ac:dyDescent="0.35">
      <c r="A4665" s="70">
        <f t="shared" si="81"/>
        <v>4646</v>
      </c>
      <c r="B4665" s="145">
        <v>7342437.6228742748</v>
      </c>
      <c r="U4665" s="145">
        <v>4645</v>
      </c>
      <c r="V4665" s="145">
        <v>-32954390.641566694</v>
      </c>
    </row>
    <row r="4666" spans="1:22" x14ac:dyDescent="0.35">
      <c r="A4666" s="70">
        <f t="shared" si="81"/>
        <v>4647</v>
      </c>
      <c r="B4666" s="145">
        <v>7342437.6228742748</v>
      </c>
      <c r="U4666" s="145">
        <v>4646</v>
      </c>
      <c r="V4666" s="145">
        <v>24894066.78532609</v>
      </c>
    </row>
    <row r="4667" spans="1:22" x14ac:dyDescent="0.35">
      <c r="A4667" s="70">
        <f t="shared" si="81"/>
        <v>4648</v>
      </c>
      <c r="B4667" s="145">
        <v>7342437.6228742748</v>
      </c>
      <c r="U4667" s="145">
        <v>4647</v>
      </c>
      <c r="V4667" s="145">
        <v>-4354616.8166503012</v>
      </c>
    </row>
    <row r="4668" spans="1:22" x14ac:dyDescent="0.35">
      <c r="A4668" s="70">
        <f t="shared" si="81"/>
        <v>4649</v>
      </c>
      <c r="B4668" s="145">
        <v>7342437.6228742748</v>
      </c>
      <c r="U4668" s="145">
        <v>4648</v>
      </c>
      <c r="V4668" s="145">
        <v>14350027.442280155</v>
      </c>
    </row>
    <row r="4669" spans="1:22" x14ac:dyDescent="0.35">
      <c r="A4669" s="70">
        <f t="shared" si="81"/>
        <v>4650</v>
      </c>
      <c r="B4669" s="145">
        <v>7342437.6228742748</v>
      </c>
      <c r="U4669" s="145">
        <v>4649</v>
      </c>
      <c r="V4669" s="145">
        <v>-8788555.9845352955</v>
      </c>
    </row>
    <row r="4670" spans="1:22" x14ac:dyDescent="0.35">
      <c r="A4670" s="70">
        <f t="shared" si="81"/>
        <v>4651</v>
      </c>
      <c r="B4670" s="145">
        <v>7342437.6228742748</v>
      </c>
      <c r="U4670" s="145">
        <v>4650</v>
      </c>
      <c r="V4670" s="145">
        <v>28993479.142560977</v>
      </c>
    </row>
    <row r="4671" spans="1:22" x14ac:dyDescent="0.35">
      <c r="A4671" s="70">
        <f t="shared" si="81"/>
        <v>4652</v>
      </c>
      <c r="B4671" s="145">
        <v>7342437.6228742748</v>
      </c>
      <c r="U4671" s="145">
        <v>4651</v>
      </c>
      <c r="V4671" s="145">
        <v>10552593.761467636</v>
      </c>
    </row>
    <row r="4672" spans="1:22" x14ac:dyDescent="0.35">
      <c r="A4672" s="70">
        <f t="shared" si="81"/>
        <v>4653</v>
      </c>
      <c r="B4672" s="145">
        <v>7342437.6228742748</v>
      </c>
      <c r="U4672" s="145">
        <v>4652</v>
      </c>
      <c r="V4672" s="145">
        <v>2055711.1774066649</v>
      </c>
    </row>
    <row r="4673" spans="1:22" x14ac:dyDescent="0.35">
      <c r="A4673" s="70">
        <f t="shared" si="81"/>
        <v>4654</v>
      </c>
      <c r="B4673" s="145">
        <v>7342437.6228742748</v>
      </c>
      <c r="U4673" s="145">
        <v>4653</v>
      </c>
      <c r="V4673" s="145">
        <v>6966415.7408183739</v>
      </c>
    </row>
    <row r="4674" spans="1:22" x14ac:dyDescent="0.35">
      <c r="A4674" s="70">
        <f t="shared" si="81"/>
        <v>4655</v>
      </c>
      <c r="B4674" s="145">
        <v>7342437.6228742748</v>
      </c>
      <c r="U4674" s="145">
        <v>4654</v>
      </c>
      <c r="V4674" s="145">
        <v>-2473323.3261413872</v>
      </c>
    </row>
    <row r="4675" spans="1:22" x14ac:dyDescent="0.35">
      <c r="A4675" s="70">
        <f t="shared" si="81"/>
        <v>4656</v>
      </c>
      <c r="B4675" s="145">
        <v>7342437.6228742748</v>
      </c>
      <c r="U4675" s="145">
        <v>4655</v>
      </c>
      <c r="V4675" s="145">
        <v>-20623900.558732755</v>
      </c>
    </row>
    <row r="4676" spans="1:22" x14ac:dyDescent="0.35">
      <c r="A4676" s="70">
        <f t="shared" si="81"/>
        <v>4657</v>
      </c>
      <c r="B4676" s="145">
        <v>7342437.6228742748</v>
      </c>
      <c r="U4676" s="145">
        <v>4656</v>
      </c>
      <c r="V4676" s="145">
        <v>18820217.355384868</v>
      </c>
    </row>
    <row r="4677" spans="1:22" x14ac:dyDescent="0.35">
      <c r="A4677" s="70">
        <f t="shared" si="81"/>
        <v>4658</v>
      </c>
      <c r="B4677" s="145">
        <v>7342437.6228742748</v>
      </c>
      <c r="U4677" s="145">
        <v>4657</v>
      </c>
      <c r="V4677" s="145">
        <v>-25178092.439699035</v>
      </c>
    </row>
    <row r="4678" spans="1:22" x14ac:dyDescent="0.35">
      <c r="A4678" s="70">
        <f t="shared" si="81"/>
        <v>4659</v>
      </c>
      <c r="B4678" s="145">
        <v>7342437.6228742748</v>
      </c>
      <c r="U4678" s="145">
        <v>4658</v>
      </c>
      <c r="V4678" s="145">
        <v>11897209.334194969</v>
      </c>
    </row>
    <row r="4679" spans="1:22" x14ac:dyDescent="0.35">
      <c r="A4679" s="70">
        <f t="shared" si="81"/>
        <v>4660</v>
      </c>
      <c r="B4679" s="145">
        <v>7342437.6228742748</v>
      </c>
      <c r="U4679" s="145">
        <v>4659</v>
      </c>
      <c r="V4679" s="145">
        <v>10994699.180060774</v>
      </c>
    </row>
    <row r="4680" spans="1:22" x14ac:dyDescent="0.35">
      <c r="A4680" s="70">
        <f t="shared" si="81"/>
        <v>4661</v>
      </c>
      <c r="B4680" s="145">
        <v>7342437.6228742748</v>
      </c>
      <c r="U4680" s="145">
        <v>4660</v>
      </c>
      <c r="V4680" s="145">
        <v>13425226.321655829</v>
      </c>
    </row>
    <row r="4681" spans="1:22" x14ac:dyDescent="0.35">
      <c r="A4681" s="70">
        <f t="shared" si="81"/>
        <v>4662</v>
      </c>
      <c r="B4681" s="145">
        <v>7342437.6228742748</v>
      </c>
      <c r="U4681" s="145">
        <v>4661</v>
      </c>
      <c r="V4681" s="145">
        <v>38228598.325181223</v>
      </c>
    </row>
    <row r="4682" spans="1:22" x14ac:dyDescent="0.35">
      <c r="A4682" s="70">
        <f t="shared" si="81"/>
        <v>4663</v>
      </c>
      <c r="B4682" s="145">
        <v>7342437.6228742748</v>
      </c>
      <c r="U4682" s="145">
        <v>4662</v>
      </c>
      <c r="V4682" s="145">
        <v>27855455.45462982</v>
      </c>
    </row>
    <row r="4683" spans="1:22" x14ac:dyDescent="0.35">
      <c r="A4683" s="70">
        <f t="shared" si="81"/>
        <v>4664</v>
      </c>
      <c r="B4683" s="145">
        <v>7342437.6228742748</v>
      </c>
      <c r="U4683" s="145">
        <v>4663</v>
      </c>
      <c r="V4683" s="145">
        <v>-3291627.5093567986</v>
      </c>
    </row>
    <row r="4684" spans="1:22" x14ac:dyDescent="0.35">
      <c r="A4684" s="70">
        <f t="shared" si="81"/>
        <v>4665</v>
      </c>
      <c r="B4684" s="145">
        <v>7342437.6228742748</v>
      </c>
      <c r="U4684" s="145">
        <v>4664</v>
      </c>
      <c r="V4684" s="145">
        <v>-14329756.421290524</v>
      </c>
    </row>
    <row r="4685" spans="1:22" x14ac:dyDescent="0.35">
      <c r="A4685" s="70">
        <f t="shared" si="81"/>
        <v>4666</v>
      </c>
      <c r="B4685" s="145">
        <v>7342437.6228742748</v>
      </c>
      <c r="U4685" s="145">
        <v>4665</v>
      </c>
      <c r="V4685" s="145">
        <v>-9480825.6064942982</v>
      </c>
    </row>
    <row r="4686" spans="1:22" x14ac:dyDescent="0.35">
      <c r="A4686" s="70">
        <f t="shared" si="81"/>
        <v>4667</v>
      </c>
      <c r="B4686" s="145">
        <v>7342437.6228742748</v>
      </c>
      <c r="U4686" s="145">
        <v>4666</v>
      </c>
      <c r="V4686" s="145">
        <v>-7791036.6444862559</v>
      </c>
    </row>
    <row r="4687" spans="1:22" x14ac:dyDescent="0.35">
      <c r="A4687" s="70">
        <f t="shared" si="81"/>
        <v>4668</v>
      </c>
      <c r="B4687" s="145">
        <v>7342437.6228742748</v>
      </c>
      <c r="U4687" s="145">
        <v>4667</v>
      </c>
      <c r="V4687" s="145">
        <v>-2970998.4975229278</v>
      </c>
    </row>
    <row r="4688" spans="1:22" x14ac:dyDescent="0.35">
      <c r="A4688" s="70">
        <f t="shared" si="81"/>
        <v>4669</v>
      </c>
      <c r="B4688" s="145">
        <v>7342437.6228742748</v>
      </c>
      <c r="U4688" s="145">
        <v>4668</v>
      </c>
      <c r="V4688" s="145">
        <v>18608644.402416069</v>
      </c>
    </row>
    <row r="4689" spans="1:22" x14ac:dyDescent="0.35">
      <c r="A4689" s="70">
        <f t="shared" si="81"/>
        <v>4670</v>
      </c>
      <c r="B4689" s="145">
        <v>7342437.6228742748</v>
      </c>
      <c r="U4689" s="145">
        <v>4669</v>
      </c>
      <c r="V4689" s="145">
        <v>18655204.159352556</v>
      </c>
    </row>
    <row r="4690" spans="1:22" x14ac:dyDescent="0.35">
      <c r="A4690" s="70">
        <f t="shared" si="81"/>
        <v>4671</v>
      </c>
      <c r="B4690" s="145">
        <v>7342437.6228742748</v>
      </c>
      <c r="U4690" s="145">
        <v>4670</v>
      </c>
      <c r="V4690" s="145">
        <v>-18980708.43536365</v>
      </c>
    </row>
    <row r="4691" spans="1:22" x14ac:dyDescent="0.35">
      <c r="A4691" s="70">
        <f t="shared" si="81"/>
        <v>4672</v>
      </c>
      <c r="B4691" s="145">
        <v>7342437.6228742748</v>
      </c>
      <c r="U4691" s="145">
        <v>4671</v>
      </c>
      <c r="V4691" s="145">
        <v>3063063.7519828826</v>
      </c>
    </row>
    <row r="4692" spans="1:22" x14ac:dyDescent="0.35">
      <c r="A4692" s="70">
        <f t="shared" si="81"/>
        <v>4673</v>
      </c>
      <c r="B4692" s="145">
        <v>7342437.6228742748</v>
      </c>
      <c r="U4692" s="145">
        <v>4672</v>
      </c>
      <c r="V4692" s="145">
        <v>4123234.4926386476</v>
      </c>
    </row>
    <row r="4693" spans="1:22" x14ac:dyDescent="0.35">
      <c r="A4693" s="70">
        <f t="shared" si="81"/>
        <v>4674</v>
      </c>
      <c r="B4693" s="145">
        <v>7342437.6228742748</v>
      </c>
      <c r="U4693" s="145">
        <v>4673</v>
      </c>
      <c r="V4693" s="145">
        <v>-9925014.035007257</v>
      </c>
    </row>
    <row r="4694" spans="1:22" x14ac:dyDescent="0.35">
      <c r="A4694" s="70">
        <f t="shared" ref="A4694:A4757" si="82">A4693+1</f>
        <v>4675</v>
      </c>
      <c r="B4694" s="145">
        <v>7342437.6228742748</v>
      </c>
      <c r="U4694" s="145">
        <v>4674</v>
      </c>
      <c r="V4694" s="145">
        <v>51175336.045489952</v>
      </c>
    </row>
    <row r="4695" spans="1:22" x14ac:dyDescent="0.35">
      <c r="A4695" s="70">
        <f t="shared" si="82"/>
        <v>4676</v>
      </c>
      <c r="B4695" s="145">
        <v>7342437.6228742748</v>
      </c>
      <c r="U4695" s="145">
        <v>4675</v>
      </c>
      <c r="V4695" s="145">
        <v>-15824448.141471984</v>
      </c>
    </row>
    <row r="4696" spans="1:22" x14ac:dyDescent="0.35">
      <c r="A4696" s="70">
        <f t="shared" si="82"/>
        <v>4677</v>
      </c>
      <c r="B4696" s="145">
        <v>7342437.6228742748</v>
      </c>
      <c r="U4696" s="145">
        <v>4676</v>
      </c>
      <c r="V4696" s="145">
        <v>-3156774.9797024652</v>
      </c>
    </row>
    <row r="4697" spans="1:22" x14ac:dyDescent="0.35">
      <c r="A4697" s="70">
        <f t="shared" si="82"/>
        <v>4678</v>
      </c>
      <c r="B4697" s="145">
        <v>7342437.6228742748</v>
      </c>
      <c r="U4697" s="145">
        <v>4677</v>
      </c>
      <c r="V4697" s="145">
        <v>-8829212.8634958118</v>
      </c>
    </row>
    <row r="4698" spans="1:22" x14ac:dyDescent="0.35">
      <c r="A4698" s="70">
        <f t="shared" si="82"/>
        <v>4679</v>
      </c>
      <c r="B4698" s="145">
        <v>7342437.6228742748</v>
      </c>
      <c r="U4698" s="145">
        <v>4678</v>
      </c>
      <c r="V4698" s="145">
        <v>20216998.31630902</v>
      </c>
    </row>
    <row r="4699" spans="1:22" x14ac:dyDescent="0.35">
      <c r="A4699" s="70">
        <f t="shared" si="82"/>
        <v>4680</v>
      </c>
      <c r="B4699" s="145">
        <v>7342437.6228742748</v>
      </c>
      <c r="U4699" s="145">
        <v>4679</v>
      </c>
      <c r="V4699" s="145">
        <v>-5269148.189330833</v>
      </c>
    </row>
    <row r="4700" spans="1:22" x14ac:dyDescent="0.35">
      <c r="A4700" s="70">
        <f t="shared" si="82"/>
        <v>4681</v>
      </c>
      <c r="B4700" s="145">
        <v>7342437.6228742748</v>
      </c>
      <c r="U4700" s="145">
        <v>4680</v>
      </c>
      <c r="V4700" s="145">
        <v>-5223420.3766818251</v>
      </c>
    </row>
    <row r="4701" spans="1:22" x14ac:dyDescent="0.35">
      <c r="A4701" s="70">
        <f t="shared" si="82"/>
        <v>4682</v>
      </c>
      <c r="B4701" s="145">
        <v>7342437.6228742748</v>
      </c>
      <c r="U4701" s="145">
        <v>4681</v>
      </c>
      <c r="V4701" s="145">
        <v>6659988.6862647645</v>
      </c>
    </row>
    <row r="4702" spans="1:22" x14ac:dyDescent="0.35">
      <c r="A4702" s="70">
        <f t="shared" si="82"/>
        <v>4683</v>
      </c>
      <c r="B4702" s="145">
        <v>7342437.6228742748</v>
      </c>
      <c r="U4702" s="145">
        <v>4682</v>
      </c>
      <c r="V4702" s="145">
        <v>2599432.1927647814</v>
      </c>
    </row>
    <row r="4703" spans="1:22" x14ac:dyDescent="0.35">
      <c r="A4703" s="70">
        <f t="shared" si="82"/>
        <v>4684</v>
      </c>
      <c r="B4703" s="145">
        <v>7342437.6228742748</v>
      </c>
      <c r="U4703" s="145">
        <v>4683</v>
      </c>
      <c r="V4703" s="145">
        <v>23873464.34314356</v>
      </c>
    </row>
    <row r="4704" spans="1:22" x14ac:dyDescent="0.35">
      <c r="A4704" s="70">
        <f t="shared" si="82"/>
        <v>4685</v>
      </c>
      <c r="B4704" s="145">
        <v>7342437.6228742748</v>
      </c>
      <c r="U4704" s="145">
        <v>4684</v>
      </c>
      <c r="V4704" s="145">
        <v>33003080.930519126</v>
      </c>
    </row>
    <row r="4705" spans="1:22" x14ac:dyDescent="0.35">
      <c r="A4705" s="70">
        <f t="shared" si="82"/>
        <v>4686</v>
      </c>
      <c r="B4705" s="145">
        <v>7342437.6228742748</v>
      </c>
      <c r="U4705" s="145">
        <v>4685</v>
      </c>
      <c r="V4705" s="145">
        <v>5434720.0896021016</v>
      </c>
    </row>
    <row r="4706" spans="1:22" x14ac:dyDescent="0.35">
      <c r="A4706" s="70">
        <f t="shared" si="82"/>
        <v>4687</v>
      </c>
      <c r="B4706" s="145">
        <v>7342437.6228742748</v>
      </c>
      <c r="U4706" s="145">
        <v>4686</v>
      </c>
      <c r="V4706" s="145">
        <v>-17760880.437779389</v>
      </c>
    </row>
    <row r="4707" spans="1:22" x14ac:dyDescent="0.35">
      <c r="A4707" s="70">
        <f t="shared" si="82"/>
        <v>4688</v>
      </c>
      <c r="B4707" s="145">
        <v>7342437.6228742748</v>
      </c>
      <c r="U4707" s="145">
        <v>4687</v>
      </c>
      <c r="V4707" s="145">
        <v>-20676676.236178417</v>
      </c>
    </row>
    <row r="4708" spans="1:22" x14ac:dyDescent="0.35">
      <c r="A4708" s="70">
        <f t="shared" si="82"/>
        <v>4689</v>
      </c>
      <c r="B4708" s="145">
        <v>7342437.6228742748</v>
      </c>
      <c r="U4708" s="145">
        <v>4688</v>
      </c>
      <c r="V4708" s="145">
        <v>5038101.4626295418</v>
      </c>
    </row>
    <row r="4709" spans="1:22" x14ac:dyDescent="0.35">
      <c r="A4709" s="70">
        <f t="shared" si="82"/>
        <v>4690</v>
      </c>
      <c r="B4709" s="145">
        <v>7342437.6228742748</v>
      </c>
      <c r="U4709" s="145">
        <v>4689</v>
      </c>
      <c r="V4709" s="145">
        <v>-14402462.255766716</v>
      </c>
    </row>
    <row r="4710" spans="1:22" x14ac:dyDescent="0.35">
      <c r="A4710" s="70">
        <f t="shared" si="82"/>
        <v>4691</v>
      </c>
      <c r="B4710" s="145">
        <v>7342437.6228742748</v>
      </c>
      <c r="U4710" s="145">
        <v>4690</v>
      </c>
      <c r="V4710" s="145">
        <v>-347154.67964181304</v>
      </c>
    </row>
    <row r="4711" spans="1:22" x14ac:dyDescent="0.35">
      <c r="A4711" s="70">
        <f t="shared" si="82"/>
        <v>4692</v>
      </c>
      <c r="B4711" s="145">
        <v>7342437.6228742748</v>
      </c>
      <c r="U4711" s="145">
        <v>4691</v>
      </c>
      <c r="V4711" s="145">
        <v>-12814253.858860474</v>
      </c>
    </row>
    <row r="4712" spans="1:22" x14ac:dyDescent="0.35">
      <c r="A4712" s="70">
        <f t="shared" si="82"/>
        <v>4693</v>
      </c>
      <c r="B4712" s="145">
        <v>7342437.6228742748</v>
      </c>
      <c r="U4712" s="145">
        <v>4692</v>
      </c>
      <c r="V4712" s="145">
        <v>6148503.0154349059</v>
      </c>
    </row>
    <row r="4713" spans="1:22" x14ac:dyDescent="0.35">
      <c r="A4713" s="70">
        <f t="shared" si="82"/>
        <v>4694</v>
      </c>
      <c r="B4713" s="145">
        <v>7342437.6228742748</v>
      </c>
      <c r="U4713" s="145">
        <v>4693</v>
      </c>
      <c r="V4713" s="145">
        <v>2998775.2321915179</v>
      </c>
    </row>
    <row r="4714" spans="1:22" x14ac:dyDescent="0.35">
      <c r="A4714" s="70">
        <f t="shared" si="82"/>
        <v>4695</v>
      </c>
      <c r="B4714" s="145">
        <v>7342437.6228742748</v>
      </c>
      <c r="U4714" s="145">
        <v>4694</v>
      </c>
      <c r="V4714" s="145">
        <v>13346392.160307661</v>
      </c>
    </row>
    <row r="4715" spans="1:22" x14ac:dyDescent="0.35">
      <c r="A4715" s="70">
        <f t="shared" si="82"/>
        <v>4696</v>
      </c>
      <c r="B4715" s="145">
        <v>7342437.6228742748</v>
      </c>
      <c r="U4715" s="145">
        <v>4695</v>
      </c>
      <c r="V4715" s="145">
        <v>15050388.084388308</v>
      </c>
    </row>
    <row r="4716" spans="1:22" x14ac:dyDescent="0.35">
      <c r="A4716" s="70">
        <f t="shared" si="82"/>
        <v>4697</v>
      </c>
      <c r="B4716" s="145">
        <v>7342437.6228742748</v>
      </c>
      <c r="U4716" s="145">
        <v>4696</v>
      </c>
      <c r="V4716" s="145">
        <v>-2648974.8739402667</v>
      </c>
    </row>
    <row r="4717" spans="1:22" x14ac:dyDescent="0.35">
      <c r="A4717" s="70">
        <f t="shared" si="82"/>
        <v>4698</v>
      </c>
      <c r="B4717" s="145">
        <v>7342437.6228742748</v>
      </c>
      <c r="U4717" s="145">
        <v>4697</v>
      </c>
      <c r="V4717" s="145">
        <v>20804808.418017797</v>
      </c>
    </row>
    <row r="4718" spans="1:22" x14ac:dyDescent="0.35">
      <c r="A4718" s="70">
        <f t="shared" si="82"/>
        <v>4699</v>
      </c>
      <c r="B4718" s="145">
        <v>7342437.6228742748</v>
      </c>
      <c r="U4718" s="145">
        <v>4698</v>
      </c>
      <c r="V4718" s="145">
        <v>5954898.0160501748</v>
      </c>
    </row>
    <row r="4719" spans="1:22" x14ac:dyDescent="0.35">
      <c r="A4719" s="70">
        <f t="shared" si="82"/>
        <v>4700</v>
      </c>
      <c r="B4719" s="145">
        <v>7342437.6228742748</v>
      </c>
      <c r="U4719" s="145">
        <v>4699</v>
      </c>
      <c r="V4719" s="145">
        <v>-6576845.9698599335</v>
      </c>
    </row>
    <row r="4720" spans="1:22" x14ac:dyDescent="0.35">
      <c r="A4720" s="70">
        <f t="shared" si="82"/>
        <v>4701</v>
      </c>
      <c r="B4720" s="145">
        <v>7342437.6228742748</v>
      </c>
      <c r="U4720" s="145">
        <v>4700</v>
      </c>
      <c r="V4720" s="145">
        <v>-143751.69623290747</v>
      </c>
    </row>
    <row r="4721" spans="1:22" x14ac:dyDescent="0.35">
      <c r="A4721" s="70">
        <f t="shared" si="82"/>
        <v>4702</v>
      </c>
      <c r="B4721" s="145">
        <v>7342437.6228742748</v>
      </c>
      <c r="U4721" s="145">
        <v>4701</v>
      </c>
      <c r="V4721" s="145">
        <v>-3906017.9496984221</v>
      </c>
    </row>
    <row r="4722" spans="1:22" x14ac:dyDescent="0.35">
      <c r="A4722" s="70">
        <f t="shared" si="82"/>
        <v>4703</v>
      </c>
      <c r="B4722" s="145">
        <v>7342437.6228742748</v>
      </c>
      <c r="U4722" s="145">
        <v>4702</v>
      </c>
      <c r="V4722" s="145">
        <v>4906341.9167637452</v>
      </c>
    </row>
    <row r="4723" spans="1:22" x14ac:dyDescent="0.35">
      <c r="A4723" s="70">
        <f t="shared" si="82"/>
        <v>4704</v>
      </c>
      <c r="B4723" s="145">
        <v>7342437.6228742748</v>
      </c>
      <c r="U4723" s="145">
        <v>4703</v>
      </c>
      <c r="V4723" s="145">
        <v>-5504599.1941402368</v>
      </c>
    </row>
    <row r="4724" spans="1:22" x14ac:dyDescent="0.35">
      <c r="A4724" s="70">
        <f t="shared" si="82"/>
        <v>4705</v>
      </c>
      <c r="B4724" s="145">
        <v>7342437.6228742748</v>
      </c>
      <c r="U4724" s="145">
        <v>4704</v>
      </c>
      <c r="V4724" s="145">
        <v>4802722.0667017251</v>
      </c>
    </row>
    <row r="4725" spans="1:22" x14ac:dyDescent="0.35">
      <c r="A4725" s="70">
        <f t="shared" si="82"/>
        <v>4706</v>
      </c>
      <c r="B4725" s="145">
        <v>7342437.6228742748</v>
      </c>
      <c r="U4725" s="145">
        <v>4705</v>
      </c>
      <c r="V4725" s="145">
        <v>-7324085.2963820025</v>
      </c>
    </row>
    <row r="4726" spans="1:22" x14ac:dyDescent="0.35">
      <c r="A4726" s="70">
        <f t="shared" si="82"/>
        <v>4707</v>
      </c>
      <c r="B4726" s="145">
        <v>7342437.6228742748</v>
      </c>
      <c r="U4726" s="145">
        <v>4706</v>
      </c>
      <c r="V4726" s="145">
        <v>-7326809.3638257142</v>
      </c>
    </row>
    <row r="4727" spans="1:22" x14ac:dyDescent="0.35">
      <c r="A4727" s="70">
        <f t="shared" si="82"/>
        <v>4708</v>
      </c>
      <c r="B4727" s="145">
        <v>7342437.6228742748</v>
      </c>
      <c r="U4727" s="145">
        <v>4707</v>
      </c>
      <c r="V4727" s="145">
        <v>-13030684.531872671</v>
      </c>
    </row>
    <row r="4728" spans="1:22" x14ac:dyDescent="0.35">
      <c r="A4728" s="70">
        <f t="shared" si="82"/>
        <v>4709</v>
      </c>
      <c r="B4728" s="145">
        <v>7342437.6228742748</v>
      </c>
      <c r="U4728" s="145">
        <v>4708</v>
      </c>
      <c r="V4728" s="145">
        <v>-1240881.398566246</v>
      </c>
    </row>
    <row r="4729" spans="1:22" x14ac:dyDescent="0.35">
      <c r="A4729" s="70">
        <f t="shared" si="82"/>
        <v>4710</v>
      </c>
      <c r="B4729" s="145">
        <v>7342437.6228742748</v>
      </c>
      <c r="U4729" s="145">
        <v>4709</v>
      </c>
      <c r="V4729" s="145">
        <v>2577207.1741747446</v>
      </c>
    </row>
    <row r="4730" spans="1:22" x14ac:dyDescent="0.35">
      <c r="A4730" s="70">
        <f t="shared" si="82"/>
        <v>4711</v>
      </c>
      <c r="B4730" s="145">
        <v>7342437.6228742748</v>
      </c>
      <c r="U4730" s="145">
        <v>4710</v>
      </c>
      <c r="V4730" s="145">
        <v>17389955.73966537</v>
      </c>
    </row>
    <row r="4731" spans="1:22" x14ac:dyDescent="0.35">
      <c r="A4731" s="70">
        <f t="shared" si="82"/>
        <v>4712</v>
      </c>
      <c r="B4731" s="145">
        <v>7342437.6228742748</v>
      </c>
      <c r="U4731" s="145">
        <v>4711</v>
      </c>
      <c r="V4731" s="145">
        <v>22012707.00341206</v>
      </c>
    </row>
    <row r="4732" spans="1:22" x14ac:dyDescent="0.35">
      <c r="A4732" s="70">
        <f t="shared" si="82"/>
        <v>4713</v>
      </c>
      <c r="B4732" s="145">
        <v>7342437.6228742748</v>
      </c>
      <c r="U4732" s="145">
        <v>4712</v>
      </c>
      <c r="V4732" s="145">
        <v>-3542256.9125525951</v>
      </c>
    </row>
    <row r="4733" spans="1:22" x14ac:dyDescent="0.35">
      <c r="A4733" s="70">
        <f t="shared" si="82"/>
        <v>4714</v>
      </c>
      <c r="B4733" s="145">
        <v>7342437.6228742748</v>
      </c>
      <c r="U4733" s="145">
        <v>4713</v>
      </c>
      <c r="V4733" s="145">
        <v>-22046097.478715513</v>
      </c>
    </row>
    <row r="4734" spans="1:22" x14ac:dyDescent="0.35">
      <c r="A4734" s="70">
        <f t="shared" si="82"/>
        <v>4715</v>
      </c>
      <c r="B4734" s="145">
        <v>7342437.6228742748</v>
      </c>
      <c r="U4734" s="145">
        <v>4714</v>
      </c>
      <c r="V4734" s="145">
        <v>370863.45816302672</v>
      </c>
    </row>
    <row r="4735" spans="1:22" x14ac:dyDescent="0.35">
      <c r="A4735" s="70">
        <f t="shared" si="82"/>
        <v>4716</v>
      </c>
      <c r="B4735" s="145">
        <v>7342437.6228742748</v>
      </c>
      <c r="U4735" s="145">
        <v>4715</v>
      </c>
      <c r="V4735" s="145">
        <v>11043963.077532835</v>
      </c>
    </row>
    <row r="4736" spans="1:22" x14ac:dyDescent="0.35">
      <c r="A4736" s="70">
        <f t="shared" si="82"/>
        <v>4717</v>
      </c>
      <c r="B4736" s="145">
        <v>7342437.6228742748</v>
      </c>
      <c r="U4736" s="145">
        <v>4716</v>
      </c>
      <c r="V4736" s="145">
        <v>36679900.608125545</v>
      </c>
    </row>
    <row r="4737" spans="1:22" x14ac:dyDescent="0.35">
      <c r="A4737" s="70">
        <f t="shared" si="82"/>
        <v>4718</v>
      </c>
      <c r="B4737" s="145">
        <v>7342437.6228742748</v>
      </c>
      <c r="U4737" s="145">
        <v>4717</v>
      </c>
      <c r="V4737" s="145">
        <v>13321345.581471249</v>
      </c>
    </row>
    <row r="4738" spans="1:22" x14ac:dyDescent="0.35">
      <c r="A4738" s="70">
        <f t="shared" si="82"/>
        <v>4719</v>
      </c>
      <c r="B4738" s="145">
        <v>7342437.6228742748</v>
      </c>
      <c r="U4738" s="145">
        <v>4718</v>
      </c>
      <c r="V4738" s="145">
        <v>-15603242.575431587</v>
      </c>
    </row>
    <row r="4739" spans="1:22" x14ac:dyDescent="0.35">
      <c r="A4739" s="70">
        <f t="shared" si="82"/>
        <v>4720</v>
      </c>
      <c r="B4739" s="145">
        <v>7342437.6228742748</v>
      </c>
      <c r="U4739" s="145">
        <v>4719</v>
      </c>
      <c r="V4739" s="145">
        <v>-32153350.867700152</v>
      </c>
    </row>
    <row r="4740" spans="1:22" x14ac:dyDescent="0.35">
      <c r="A4740" s="70">
        <f t="shared" si="82"/>
        <v>4721</v>
      </c>
      <c r="B4740" s="145">
        <v>7342437.6228742748</v>
      </c>
      <c r="U4740" s="145">
        <v>4720</v>
      </c>
      <c r="V4740" s="145">
        <v>-17688414.621576075</v>
      </c>
    </row>
    <row r="4741" spans="1:22" x14ac:dyDescent="0.35">
      <c r="A4741" s="70">
        <f t="shared" si="82"/>
        <v>4722</v>
      </c>
      <c r="B4741" s="145">
        <v>7342437.6228742748</v>
      </c>
      <c r="U4741" s="145">
        <v>4721</v>
      </c>
      <c r="V4741" s="145">
        <v>7650061.5136305802</v>
      </c>
    </row>
    <row r="4742" spans="1:22" x14ac:dyDescent="0.35">
      <c r="A4742" s="70">
        <f t="shared" si="82"/>
        <v>4723</v>
      </c>
      <c r="B4742" s="145">
        <v>7342437.6228742748</v>
      </c>
      <c r="U4742" s="145">
        <v>4722</v>
      </c>
      <c r="V4742" s="145">
        <v>-17950845.475301154</v>
      </c>
    </row>
    <row r="4743" spans="1:22" x14ac:dyDescent="0.35">
      <c r="A4743" s="70">
        <f t="shared" si="82"/>
        <v>4724</v>
      </c>
      <c r="B4743" s="145">
        <v>7342437.6228742748</v>
      </c>
      <c r="U4743" s="145">
        <v>4723</v>
      </c>
      <c r="V4743" s="145">
        <v>-20410312.827417605</v>
      </c>
    </row>
    <row r="4744" spans="1:22" x14ac:dyDescent="0.35">
      <c r="A4744" s="70">
        <f t="shared" si="82"/>
        <v>4725</v>
      </c>
      <c r="B4744" s="145">
        <v>7342437.6228742748</v>
      </c>
      <c r="U4744" s="145">
        <v>4724</v>
      </c>
      <c r="V4744" s="145">
        <v>1546375.1653794497</v>
      </c>
    </row>
    <row r="4745" spans="1:22" x14ac:dyDescent="0.35">
      <c r="A4745" s="70">
        <f t="shared" si="82"/>
        <v>4726</v>
      </c>
      <c r="B4745" s="145">
        <v>7342437.6228742748</v>
      </c>
      <c r="U4745" s="145">
        <v>4725</v>
      </c>
      <c r="V4745" s="145">
        <v>-7521746.7837072238</v>
      </c>
    </row>
    <row r="4746" spans="1:22" x14ac:dyDescent="0.35">
      <c r="A4746" s="70">
        <f t="shared" si="82"/>
        <v>4727</v>
      </c>
      <c r="B4746" s="145">
        <v>7342437.6228742748</v>
      </c>
      <c r="U4746" s="145">
        <v>4726</v>
      </c>
      <c r="V4746" s="145">
        <v>-4108195.9753810465</v>
      </c>
    </row>
    <row r="4747" spans="1:22" x14ac:dyDescent="0.35">
      <c r="A4747" s="70">
        <f t="shared" si="82"/>
        <v>4728</v>
      </c>
      <c r="B4747" s="145">
        <v>7342437.6228742748</v>
      </c>
      <c r="U4747" s="145">
        <v>4727</v>
      </c>
      <c r="V4747" s="145">
        <v>19734335.160875455</v>
      </c>
    </row>
    <row r="4748" spans="1:22" x14ac:dyDescent="0.35">
      <c r="A4748" s="70">
        <f t="shared" si="82"/>
        <v>4729</v>
      </c>
      <c r="B4748" s="145">
        <v>7342437.6228742748</v>
      </c>
      <c r="U4748" s="145">
        <v>4728</v>
      </c>
      <c r="V4748" s="145">
        <v>-9791254.6127358824</v>
      </c>
    </row>
    <row r="4749" spans="1:22" x14ac:dyDescent="0.35">
      <c r="A4749" s="70">
        <f t="shared" si="82"/>
        <v>4730</v>
      </c>
      <c r="B4749" s="145">
        <v>7342437.6228742748</v>
      </c>
      <c r="U4749" s="145">
        <v>4729</v>
      </c>
      <c r="V4749" s="145">
        <v>20535432.647404961</v>
      </c>
    </row>
    <row r="4750" spans="1:22" x14ac:dyDescent="0.35">
      <c r="A4750" s="70">
        <f t="shared" si="82"/>
        <v>4731</v>
      </c>
      <c r="B4750" s="145">
        <v>7342437.6228742748</v>
      </c>
      <c r="U4750" s="145">
        <v>4730</v>
      </c>
      <c r="V4750" s="145">
        <v>-14817378.571225673</v>
      </c>
    </row>
    <row r="4751" spans="1:22" x14ac:dyDescent="0.35">
      <c r="A4751" s="70">
        <f t="shared" si="82"/>
        <v>4732</v>
      </c>
      <c r="B4751" s="145">
        <v>7342437.6228742748</v>
      </c>
      <c r="U4751" s="145">
        <v>4731</v>
      </c>
      <c r="V4751" s="145">
        <v>16792043.612536274</v>
      </c>
    </row>
    <row r="4752" spans="1:22" x14ac:dyDescent="0.35">
      <c r="A4752" s="70">
        <f t="shared" si="82"/>
        <v>4733</v>
      </c>
      <c r="B4752" s="145">
        <v>7342437.6228742748</v>
      </c>
      <c r="U4752" s="145">
        <v>4732</v>
      </c>
      <c r="V4752" s="145">
        <v>5204787.2793525457</v>
      </c>
    </row>
    <row r="4753" spans="1:22" x14ac:dyDescent="0.35">
      <c r="A4753" s="70">
        <f t="shared" si="82"/>
        <v>4734</v>
      </c>
      <c r="B4753" s="145">
        <v>7342437.6228742748</v>
      </c>
      <c r="U4753" s="145">
        <v>4733</v>
      </c>
      <c r="V4753" s="145">
        <v>10430719.925015539</v>
      </c>
    </row>
    <row r="4754" spans="1:22" x14ac:dyDescent="0.35">
      <c r="A4754" s="70">
        <f t="shared" si="82"/>
        <v>4735</v>
      </c>
      <c r="B4754" s="145">
        <v>7342437.6228742748</v>
      </c>
      <c r="U4754" s="145">
        <v>4734</v>
      </c>
      <c r="V4754" s="145">
        <v>22952263.688805629</v>
      </c>
    </row>
    <row r="4755" spans="1:22" x14ac:dyDescent="0.35">
      <c r="A4755" s="70">
        <f t="shared" si="82"/>
        <v>4736</v>
      </c>
      <c r="B4755" s="145">
        <v>7342437.6228742748</v>
      </c>
      <c r="U4755" s="145">
        <v>4735</v>
      </c>
      <c r="V4755" s="145">
        <v>-757933.22223368287</v>
      </c>
    </row>
    <row r="4756" spans="1:22" x14ac:dyDescent="0.35">
      <c r="A4756" s="70">
        <f t="shared" si="82"/>
        <v>4737</v>
      </c>
      <c r="B4756" s="145">
        <v>7342437.6228742748</v>
      </c>
      <c r="U4756" s="145">
        <v>4736</v>
      </c>
      <c r="V4756" s="145">
        <v>16092462.947791342</v>
      </c>
    </row>
    <row r="4757" spans="1:22" x14ac:dyDescent="0.35">
      <c r="A4757" s="70">
        <f t="shared" si="82"/>
        <v>4738</v>
      </c>
      <c r="B4757" s="145">
        <v>7342437.6228742748</v>
      </c>
      <c r="U4757" s="145">
        <v>4737</v>
      </c>
      <c r="V4757" s="145">
        <v>-6273190.3395018727</v>
      </c>
    </row>
    <row r="4758" spans="1:22" x14ac:dyDescent="0.35">
      <c r="A4758" s="70">
        <f t="shared" ref="A4758:A4821" si="83">A4757+1</f>
        <v>4739</v>
      </c>
      <c r="B4758" s="145">
        <v>7342437.6228742748</v>
      </c>
      <c r="U4758" s="145">
        <v>4738</v>
      </c>
      <c r="V4758" s="145">
        <v>33503715.920019202</v>
      </c>
    </row>
    <row r="4759" spans="1:22" x14ac:dyDescent="0.35">
      <c r="A4759" s="70">
        <f t="shared" si="83"/>
        <v>4740</v>
      </c>
      <c r="B4759" s="145">
        <v>7342437.6228742748</v>
      </c>
      <c r="U4759" s="145">
        <v>4739</v>
      </c>
      <c r="V4759" s="145">
        <v>26466962.880097032</v>
      </c>
    </row>
    <row r="4760" spans="1:22" x14ac:dyDescent="0.35">
      <c r="A4760" s="70">
        <f t="shared" si="83"/>
        <v>4741</v>
      </c>
      <c r="B4760" s="145">
        <v>7342437.6228742748</v>
      </c>
      <c r="U4760" s="145">
        <v>4740</v>
      </c>
      <c r="V4760" s="145">
        <v>5521594.2395995706</v>
      </c>
    </row>
    <row r="4761" spans="1:22" x14ac:dyDescent="0.35">
      <c r="A4761" s="70">
        <f t="shared" si="83"/>
        <v>4742</v>
      </c>
      <c r="B4761" s="145">
        <v>7342437.6228742748</v>
      </c>
      <c r="U4761" s="145">
        <v>4741</v>
      </c>
      <c r="V4761" s="145">
        <v>-11294001.519951388</v>
      </c>
    </row>
    <row r="4762" spans="1:22" x14ac:dyDescent="0.35">
      <c r="A4762" s="70">
        <f t="shared" si="83"/>
        <v>4743</v>
      </c>
      <c r="B4762" s="145">
        <v>7342437.6228742748</v>
      </c>
      <c r="U4762" s="145">
        <v>4742</v>
      </c>
      <c r="V4762" s="145">
        <v>-16490795.909184355</v>
      </c>
    </row>
    <row r="4763" spans="1:22" x14ac:dyDescent="0.35">
      <c r="A4763" s="70">
        <f t="shared" si="83"/>
        <v>4744</v>
      </c>
      <c r="B4763" s="145">
        <v>7342437.6228742748</v>
      </c>
      <c r="U4763" s="145">
        <v>4743</v>
      </c>
      <c r="V4763" s="145">
        <v>12138334.987622328</v>
      </c>
    </row>
    <row r="4764" spans="1:22" x14ac:dyDescent="0.35">
      <c r="A4764" s="70">
        <f t="shared" si="83"/>
        <v>4745</v>
      </c>
      <c r="B4764" s="145">
        <v>7342437.6228742748</v>
      </c>
      <c r="U4764" s="145">
        <v>4744</v>
      </c>
      <c r="V4764" s="145">
        <v>17937822.915170368</v>
      </c>
    </row>
    <row r="4765" spans="1:22" x14ac:dyDescent="0.35">
      <c r="A4765" s="70">
        <f t="shared" si="83"/>
        <v>4746</v>
      </c>
      <c r="B4765" s="145">
        <v>7342437.6228742748</v>
      </c>
      <c r="U4765" s="145">
        <v>4745</v>
      </c>
      <c r="V4765" s="145">
        <v>11724870.576004341</v>
      </c>
    </row>
    <row r="4766" spans="1:22" x14ac:dyDescent="0.35">
      <c r="A4766" s="70">
        <f t="shared" si="83"/>
        <v>4747</v>
      </c>
      <c r="B4766" s="145">
        <v>7342437.6228742748</v>
      </c>
      <c r="U4766" s="145">
        <v>4746</v>
      </c>
      <c r="V4766" s="145">
        <v>16874296.764844902</v>
      </c>
    </row>
    <row r="4767" spans="1:22" x14ac:dyDescent="0.35">
      <c r="A4767" s="70">
        <f t="shared" si="83"/>
        <v>4748</v>
      </c>
      <c r="B4767" s="145">
        <v>7342437.6228742748</v>
      </c>
      <c r="U4767" s="145">
        <v>4747</v>
      </c>
      <c r="V4767" s="145">
        <v>-1186467.9684035517</v>
      </c>
    </row>
    <row r="4768" spans="1:22" x14ac:dyDescent="0.35">
      <c r="A4768" s="70">
        <f t="shared" si="83"/>
        <v>4749</v>
      </c>
      <c r="B4768" s="145">
        <v>7342437.6228742748</v>
      </c>
      <c r="U4768" s="145">
        <v>4748</v>
      </c>
      <c r="V4768" s="145">
        <v>30470978.257531442</v>
      </c>
    </row>
    <row r="4769" spans="1:22" x14ac:dyDescent="0.35">
      <c r="A4769" s="70">
        <f t="shared" si="83"/>
        <v>4750</v>
      </c>
      <c r="B4769" s="145">
        <v>7342437.6228742748</v>
      </c>
      <c r="U4769" s="145">
        <v>4749</v>
      </c>
      <c r="V4769" s="145">
        <v>10984188.621519499</v>
      </c>
    </row>
    <row r="4770" spans="1:22" x14ac:dyDescent="0.35">
      <c r="A4770" s="70">
        <f t="shared" si="83"/>
        <v>4751</v>
      </c>
      <c r="B4770" s="145">
        <v>7342437.6228742748</v>
      </c>
      <c r="U4770" s="145">
        <v>4750</v>
      </c>
      <c r="V4770" s="145">
        <v>7759301.0776686594</v>
      </c>
    </row>
    <row r="4771" spans="1:22" x14ac:dyDescent="0.35">
      <c r="A4771" s="70">
        <f t="shared" si="83"/>
        <v>4752</v>
      </c>
      <c r="B4771" s="145">
        <v>7342437.6228742748</v>
      </c>
      <c r="U4771" s="145">
        <v>4751</v>
      </c>
      <c r="V4771" s="145">
        <v>-9658009.8594597112</v>
      </c>
    </row>
    <row r="4772" spans="1:22" x14ac:dyDescent="0.35">
      <c r="A4772" s="70">
        <f t="shared" si="83"/>
        <v>4753</v>
      </c>
      <c r="B4772" s="145">
        <v>7342437.6228742748</v>
      </c>
      <c r="U4772" s="145">
        <v>4752</v>
      </c>
      <c r="V4772" s="145">
        <v>-1957535.7758381572</v>
      </c>
    </row>
    <row r="4773" spans="1:22" x14ac:dyDescent="0.35">
      <c r="A4773" s="70">
        <f t="shared" si="83"/>
        <v>4754</v>
      </c>
      <c r="B4773" s="145">
        <v>7342437.6228742748</v>
      </c>
      <c r="U4773" s="145">
        <v>4753</v>
      </c>
      <c r="V4773" s="145">
        <v>-5073365.3503199294</v>
      </c>
    </row>
    <row r="4774" spans="1:22" x14ac:dyDescent="0.35">
      <c r="A4774" s="70">
        <f t="shared" si="83"/>
        <v>4755</v>
      </c>
      <c r="B4774" s="145">
        <v>7342437.6228742748</v>
      </c>
      <c r="U4774" s="145">
        <v>4754</v>
      </c>
      <c r="V4774" s="145">
        <v>-22043726.390452061</v>
      </c>
    </row>
    <row r="4775" spans="1:22" x14ac:dyDescent="0.35">
      <c r="A4775" s="70">
        <f t="shared" si="83"/>
        <v>4756</v>
      </c>
      <c r="B4775" s="145">
        <v>7342437.6228742748</v>
      </c>
      <c r="U4775" s="145">
        <v>4755</v>
      </c>
      <c r="V4775" s="145">
        <v>14888974.110819161</v>
      </c>
    </row>
    <row r="4776" spans="1:22" x14ac:dyDescent="0.35">
      <c r="A4776" s="70">
        <f t="shared" si="83"/>
        <v>4757</v>
      </c>
      <c r="B4776" s="145">
        <v>7342437.6228742748</v>
      </c>
      <c r="U4776" s="145">
        <v>4756</v>
      </c>
      <c r="V4776" s="145">
        <v>-15642061.299670316</v>
      </c>
    </row>
    <row r="4777" spans="1:22" x14ac:dyDescent="0.35">
      <c r="A4777" s="70">
        <f t="shared" si="83"/>
        <v>4758</v>
      </c>
      <c r="B4777" s="145">
        <v>7342437.6228742748</v>
      </c>
      <c r="U4777" s="145">
        <v>4757</v>
      </c>
      <c r="V4777" s="145">
        <v>-2247955.9015786238</v>
      </c>
    </row>
    <row r="4778" spans="1:22" x14ac:dyDescent="0.35">
      <c r="A4778" s="70">
        <f t="shared" si="83"/>
        <v>4759</v>
      </c>
      <c r="B4778" s="145">
        <v>7342437.6228742748</v>
      </c>
      <c r="U4778" s="145">
        <v>4758</v>
      </c>
      <c r="V4778" s="145">
        <v>13832251.916291181</v>
      </c>
    </row>
    <row r="4779" spans="1:22" x14ac:dyDescent="0.35">
      <c r="A4779" s="70">
        <f t="shared" si="83"/>
        <v>4760</v>
      </c>
      <c r="B4779" s="145">
        <v>7342437.6228742748</v>
      </c>
      <c r="U4779" s="145">
        <v>4759</v>
      </c>
      <c r="V4779" s="145">
        <v>-12728617.305153186</v>
      </c>
    </row>
    <row r="4780" spans="1:22" x14ac:dyDescent="0.35">
      <c r="A4780" s="70">
        <f t="shared" si="83"/>
        <v>4761</v>
      </c>
      <c r="B4780" s="145">
        <v>7342437.6228742748</v>
      </c>
      <c r="U4780" s="145">
        <v>4760</v>
      </c>
      <c r="V4780" s="145">
        <v>-7282456.290061973</v>
      </c>
    </row>
    <row r="4781" spans="1:22" x14ac:dyDescent="0.35">
      <c r="A4781" s="70">
        <f t="shared" si="83"/>
        <v>4762</v>
      </c>
      <c r="B4781" s="145">
        <v>7342437.6228742748</v>
      </c>
      <c r="U4781" s="145">
        <v>4761</v>
      </c>
      <c r="V4781" s="145">
        <v>9475552.0762425363</v>
      </c>
    </row>
    <row r="4782" spans="1:22" x14ac:dyDescent="0.35">
      <c r="A4782" s="70">
        <f t="shared" si="83"/>
        <v>4763</v>
      </c>
      <c r="B4782" s="145">
        <v>7342437.6228742748</v>
      </c>
      <c r="U4782" s="145">
        <v>4762</v>
      </c>
      <c r="V4782" s="145">
        <v>8436571.7806617394</v>
      </c>
    </row>
    <row r="4783" spans="1:22" x14ac:dyDescent="0.35">
      <c r="A4783" s="70">
        <f t="shared" si="83"/>
        <v>4764</v>
      </c>
      <c r="B4783" s="145">
        <v>7342437.6228742748</v>
      </c>
      <c r="U4783" s="145">
        <v>4763</v>
      </c>
      <c r="V4783" s="145">
        <v>-22019485.043782752</v>
      </c>
    </row>
    <row r="4784" spans="1:22" x14ac:dyDescent="0.35">
      <c r="A4784" s="70">
        <f t="shared" si="83"/>
        <v>4765</v>
      </c>
      <c r="B4784" s="145">
        <v>7342437.6228742748</v>
      </c>
      <c r="U4784" s="145">
        <v>4764</v>
      </c>
      <c r="V4784" s="145">
        <v>-7519996.9710418805</v>
      </c>
    </row>
    <row r="4785" spans="1:22" x14ac:dyDescent="0.35">
      <c r="A4785" s="70">
        <f t="shared" si="83"/>
        <v>4766</v>
      </c>
      <c r="B4785" s="145">
        <v>7342437.6228742748</v>
      </c>
      <c r="U4785" s="145">
        <v>4765</v>
      </c>
      <c r="V4785" s="145">
        <v>-1332405.5866728015</v>
      </c>
    </row>
    <row r="4786" spans="1:22" x14ac:dyDescent="0.35">
      <c r="A4786" s="70">
        <f t="shared" si="83"/>
        <v>4767</v>
      </c>
      <c r="B4786" s="145">
        <v>7342437.6228742748</v>
      </c>
      <c r="U4786" s="145">
        <v>4766</v>
      </c>
      <c r="V4786" s="145">
        <v>13537789.146780081</v>
      </c>
    </row>
    <row r="4787" spans="1:22" x14ac:dyDescent="0.35">
      <c r="A4787" s="70">
        <f t="shared" si="83"/>
        <v>4768</v>
      </c>
      <c r="B4787" s="145">
        <v>7342437.6228742748</v>
      </c>
      <c r="U4787" s="145">
        <v>4767</v>
      </c>
      <c r="V4787" s="145">
        <v>-21495963.503880884</v>
      </c>
    </row>
    <row r="4788" spans="1:22" x14ac:dyDescent="0.35">
      <c r="A4788" s="70">
        <f t="shared" si="83"/>
        <v>4769</v>
      </c>
      <c r="B4788" s="145">
        <v>7342437.6228742748</v>
      </c>
      <c r="U4788" s="145">
        <v>4768</v>
      </c>
      <c r="V4788" s="145">
        <v>-13173695.446400099</v>
      </c>
    </row>
    <row r="4789" spans="1:22" x14ac:dyDescent="0.35">
      <c r="A4789" s="70">
        <f t="shared" si="83"/>
        <v>4770</v>
      </c>
      <c r="B4789" s="145">
        <v>7342437.6228742748</v>
      </c>
      <c r="U4789" s="145">
        <v>4769</v>
      </c>
      <c r="V4789" s="145">
        <v>7667900.3776808381</v>
      </c>
    </row>
    <row r="4790" spans="1:22" x14ac:dyDescent="0.35">
      <c r="A4790" s="70">
        <f t="shared" si="83"/>
        <v>4771</v>
      </c>
      <c r="B4790" s="145">
        <v>7342437.6228742748</v>
      </c>
      <c r="U4790" s="145">
        <v>4770</v>
      </c>
      <c r="V4790" s="145">
        <v>-4369279.8735379055</v>
      </c>
    </row>
    <row r="4791" spans="1:22" x14ac:dyDescent="0.35">
      <c r="A4791" s="70">
        <f t="shared" si="83"/>
        <v>4772</v>
      </c>
      <c r="B4791" s="145">
        <v>7342437.6228742748</v>
      </c>
      <c r="U4791" s="145">
        <v>4771</v>
      </c>
      <c r="V4791" s="145">
        <v>16798835.730018325</v>
      </c>
    </row>
    <row r="4792" spans="1:22" x14ac:dyDescent="0.35">
      <c r="A4792" s="70">
        <f t="shared" si="83"/>
        <v>4773</v>
      </c>
      <c r="B4792" s="145">
        <v>7342437.6228742748</v>
      </c>
      <c r="U4792" s="145">
        <v>4772</v>
      </c>
      <c r="V4792" s="145">
        <v>21221902.342147939</v>
      </c>
    </row>
    <row r="4793" spans="1:22" x14ac:dyDescent="0.35">
      <c r="A4793" s="70">
        <f t="shared" si="83"/>
        <v>4774</v>
      </c>
      <c r="B4793" s="145">
        <v>7342437.6228742748</v>
      </c>
      <c r="U4793" s="145">
        <v>4773</v>
      </c>
      <c r="V4793" s="145">
        <v>-7896617.0217342526</v>
      </c>
    </row>
    <row r="4794" spans="1:22" x14ac:dyDescent="0.35">
      <c r="A4794" s="70">
        <f t="shared" si="83"/>
        <v>4775</v>
      </c>
      <c r="B4794" s="145">
        <v>7342437.6228742748</v>
      </c>
      <c r="U4794" s="145">
        <v>4774</v>
      </c>
      <c r="V4794" s="145">
        <v>7136005.1903945804</v>
      </c>
    </row>
    <row r="4795" spans="1:22" x14ac:dyDescent="0.35">
      <c r="A4795" s="70">
        <f t="shared" si="83"/>
        <v>4776</v>
      </c>
      <c r="B4795" s="145">
        <v>7342437.6228742748</v>
      </c>
      <c r="U4795" s="145">
        <v>4775</v>
      </c>
      <c r="V4795" s="145">
        <v>-4324966.3425271753</v>
      </c>
    </row>
    <row r="4796" spans="1:22" x14ac:dyDescent="0.35">
      <c r="A4796" s="70">
        <f t="shared" si="83"/>
        <v>4777</v>
      </c>
      <c r="B4796" s="145">
        <v>7342437.6228742748</v>
      </c>
      <c r="U4796" s="145">
        <v>4776</v>
      </c>
      <c r="V4796" s="145">
        <v>22293141.595118277</v>
      </c>
    </row>
    <row r="4797" spans="1:22" x14ac:dyDescent="0.35">
      <c r="A4797" s="70">
        <f t="shared" si="83"/>
        <v>4778</v>
      </c>
      <c r="B4797" s="145">
        <v>7342437.6228742748</v>
      </c>
      <c r="U4797" s="145">
        <v>4777</v>
      </c>
      <c r="V4797" s="145">
        <v>9938360.9185777679</v>
      </c>
    </row>
    <row r="4798" spans="1:22" x14ac:dyDescent="0.35">
      <c r="A4798" s="70">
        <f t="shared" si="83"/>
        <v>4779</v>
      </c>
      <c r="B4798" s="145">
        <v>7342437.6228742748</v>
      </c>
      <c r="U4798" s="145">
        <v>4778</v>
      </c>
      <c r="V4798" s="145">
        <v>44054112.857172176</v>
      </c>
    </row>
    <row r="4799" spans="1:22" x14ac:dyDescent="0.35">
      <c r="A4799" s="70">
        <f t="shared" si="83"/>
        <v>4780</v>
      </c>
      <c r="B4799" s="145">
        <v>7342437.6228742748</v>
      </c>
      <c r="U4799" s="145">
        <v>4779</v>
      </c>
      <c r="V4799" s="145">
        <v>-2971804.5949528925</v>
      </c>
    </row>
    <row r="4800" spans="1:22" x14ac:dyDescent="0.35">
      <c r="A4800" s="70">
        <f t="shared" si="83"/>
        <v>4781</v>
      </c>
      <c r="B4800" s="145">
        <v>7342437.6228742748</v>
      </c>
      <c r="U4800" s="145">
        <v>4780</v>
      </c>
      <c r="V4800" s="145">
        <v>27771132.840975516</v>
      </c>
    </row>
    <row r="4801" spans="1:22" x14ac:dyDescent="0.35">
      <c r="A4801" s="70">
        <f t="shared" si="83"/>
        <v>4782</v>
      </c>
      <c r="B4801" s="145">
        <v>7342437.6228742748</v>
      </c>
      <c r="U4801" s="145">
        <v>4781</v>
      </c>
      <c r="V4801" s="145">
        <v>9200942.291062247</v>
      </c>
    </row>
    <row r="4802" spans="1:22" x14ac:dyDescent="0.35">
      <c r="A4802" s="70">
        <f t="shared" si="83"/>
        <v>4783</v>
      </c>
      <c r="B4802" s="145">
        <v>7342437.6228742748</v>
      </c>
      <c r="U4802" s="145">
        <v>4782</v>
      </c>
      <c r="V4802" s="145">
        <v>14548446.615997113</v>
      </c>
    </row>
    <row r="4803" spans="1:22" x14ac:dyDescent="0.35">
      <c r="A4803" s="70">
        <f t="shared" si="83"/>
        <v>4784</v>
      </c>
      <c r="B4803" s="145">
        <v>7342437.6228742748</v>
      </c>
      <c r="U4803" s="145">
        <v>4783</v>
      </c>
      <c r="V4803" s="145">
        <v>18862873.240491919</v>
      </c>
    </row>
    <row r="4804" spans="1:22" x14ac:dyDescent="0.35">
      <c r="A4804" s="70">
        <f t="shared" si="83"/>
        <v>4785</v>
      </c>
      <c r="B4804" s="145">
        <v>7342437.6228742748</v>
      </c>
      <c r="U4804" s="145">
        <v>4784</v>
      </c>
      <c r="V4804" s="145">
        <v>11831955.247876659</v>
      </c>
    </row>
    <row r="4805" spans="1:22" x14ac:dyDescent="0.35">
      <c r="A4805" s="70">
        <f t="shared" si="83"/>
        <v>4786</v>
      </c>
      <c r="B4805" s="145">
        <v>7342437.6228742748</v>
      </c>
      <c r="U4805" s="145">
        <v>4785</v>
      </c>
      <c r="V4805" s="145">
        <v>-25510322.132234275</v>
      </c>
    </row>
    <row r="4806" spans="1:22" x14ac:dyDescent="0.35">
      <c r="A4806" s="70">
        <f t="shared" si="83"/>
        <v>4787</v>
      </c>
      <c r="B4806" s="145">
        <v>7342437.6228742748</v>
      </c>
      <c r="U4806" s="145">
        <v>4786</v>
      </c>
      <c r="V4806" s="145">
        <v>11328876.665931143</v>
      </c>
    </row>
    <row r="4807" spans="1:22" x14ac:dyDescent="0.35">
      <c r="A4807" s="70">
        <f t="shared" si="83"/>
        <v>4788</v>
      </c>
      <c r="B4807" s="145">
        <v>7342437.6228742748</v>
      </c>
      <c r="U4807" s="145">
        <v>4787</v>
      </c>
      <c r="V4807" s="145">
        <v>15348942.08222577</v>
      </c>
    </row>
    <row r="4808" spans="1:22" x14ac:dyDescent="0.35">
      <c r="A4808" s="70">
        <f t="shared" si="83"/>
        <v>4789</v>
      </c>
      <c r="B4808" s="145">
        <v>7342437.6228742748</v>
      </c>
      <c r="U4808" s="145">
        <v>4788</v>
      </c>
      <c r="V4808" s="145">
        <v>30516702.038304806</v>
      </c>
    </row>
    <row r="4809" spans="1:22" x14ac:dyDescent="0.35">
      <c r="A4809" s="70">
        <f t="shared" si="83"/>
        <v>4790</v>
      </c>
      <c r="B4809" s="145">
        <v>7342437.6228742748</v>
      </c>
      <c r="U4809" s="145">
        <v>4789</v>
      </c>
      <c r="V4809" s="145">
        <v>-1086874.3222057782</v>
      </c>
    </row>
    <row r="4810" spans="1:22" x14ac:dyDescent="0.35">
      <c r="A4810" s="70">
        <f t="shared" si="83"/>
        <v>4791</v>
      </c>
      <c r="B4810" s="145">
        <v>7342437.6228742748</v>
      </c>
      <c r="U4810" s="145">
        <v>4790</v>
      </c>
      <c r="V4810" s="145">
        <v>20983897.56788668</v>
      </c>
    </row>
    <row r="4811" spans="1:22" x14ac:dyDescent="0.35">
      <c r="A4811" s="70">
        <f t="shared" si="83"/>
        <v>4792</v>
      </c>
      <c r="B4811" s="145">
        <v>7342437.6228742748</v>
      </c>
      <c r="U4811" s="145">
        <v>4791</v>
      </c>
      <c r="V4811" s="145">
        <v>-7659512.3857377879</v>
      </c>
    </row>
    <row r="4812" spans="1:22" x14ac:dyDescent="0.35">
      <c r="A4812" s="70">
        <f t="shared" si="83"/>
        <v>4793</v>
      </c>
      <c r="B4812" s="145">
        <v>7342437.6228742748</v>
      </c>
      <c r="U4812" s="145">
        <v>4792</v>
      </c>
      <c r="V4812" s="145">
        <v>5041340.7968314849</v>
      </c>
    </row>
    <row r="4813" spans="1:22" x14ac:dyDescent="0.35">
      <c r="A4813" s="70">
        <f t="shared" si="83"/>
        <v>4794</v>
      </c>
      <c r="B4813" s="145">
        <v>7342437.6228742748</v>
      </c>
      <c r="U4813" s="145">
        <v>4793</v>
      </c>
      <c r="V4813" s="145">
        <v>-4181828.3108954225</v>
      </c>
    </row>
    <row r="4814" spans="1:22" x14ac:dyDescent="0.35">
      <c r="A4814" s="70">
        <f t="shared" si="83"/>
        <v>4795</v>
      </c>
      <c r="B4814" s="145">
        <v>7342437.6228742748</v>
      </c>
      <c r="U4814" s="145">
        <v>4794</v>
      </c>
      <c r="V4814" s="145">
        <v>11261060.142585821</v>
      </c>
    </row>
    <row r="4815" spans="1:22" x14ac:dyDescent="0.35">
      <c r="A4815" s="70">
        <f t="shared" si="83"/>
        <v>4796</v>
      </c>
      <c r="B4815" s="145">
        <v>7342437.6228742748</v>
      </c>
      <c r="U4815" s="145">
        <v>4795</v>
      </c>
      <c r="V4815" s="145">
        <v>-9393551.757302966</v>
      </c>
    </row>
    <row r="4816" spans="1:22" x14ac:dyDescent="0.35">
      <c r="A4816" s="70">
        <f t="shared" si="83"/>
        <v>4797</v>
      </c>
      <c r="B4816" s="145">
        <v>7342437.6228742748</v>
      </c>
      <c r="U4816" s="145">
        <v>4796</v>
      </c>
      <c r="V4816" s="145">
        <v>-14277280.93537946</v>
      </c>
    </row>
    <row r="4817" spans="1:22" x14ac:dyDescent="0.35">
      <c r="A4817" s="70">
        <f t="shared" si="83"/>
        <v>4798</v>
      </c>
      <c r="B4817" s="145">
        <v>7342437.6228742748</v>
      </c>
      <c r="U4817" s="145">
        <v>4797</v>
      </c>
      <c r="V4817" s="145">
        <v>-2610450.6097777467</v>
      </c>
    </row>
    <row r="4818" spans="1:22" x14ac:dyDescent="0.35">
      <c r="A4818" s="70">
        <f t="shared" si="83"/>
        <v>4799</v>
      </c>
      <c r="B4818" s="145">
        <v>7342437.6228742748</v>
      </c>
      <c r="U4818" s="145">
        <v>4798</v>
      </c>
      <c r="V4818" s="145">
        <v>21727682.41565726</v>
      </c>
    </row>
    <row r="4819" spans="1:22" x14ac:dyDescent="0.35">
      <c r="A4819" s="70">
        <f t="shared" si="83"/>
        <v>4800</v>
      </c>
      <c r="B4819" s="145">
        <v>7342437.6228742748</v>
      </c>
      <c r="U4819" s="145">
        <v>4799</v>
      </c>
      <c r="V4819" s="145">
        <v>-2118253.1648511291</v>
      </c>
    </row>
    <row r="4820" spans="1:22" x14ac:dyDescent="0.35">
      <c r="A4820" s="70">
        <f t="shared" si="83"/>
        <v>4801</v>
      </c>
      <c r="B4820" s="145">
        <v>7342437.6228742748</v>
      </c>
      <c r="U4820" s="145">
        <v>4800</v>
      </c>
      <c r="V4820" s="145">
        <v>12395756.021167874</v>
      </c>
    </row>
    <row r="4821" spans="1:22" x14ac:dyDescent="0.35">
      <c r="A4821" s="70">
        <f t="shared" si="83"/>
        <v>4802</v>
      </c>
      <c r="B4821" s="145">
        <v>7342437.6228742748</v>
      </c>
      <c r="U4821" s="145">
        <v>4801</v>
      </c>
      <c r="V4821" s="145">
        <v>-18621082.904925019</v>
      </c>
    </row>
    <row r="4822" spans="1:22" x14ac:dyDescent="0.35">
      <c r="A4822" s="70">
        <f t="shared" ref="A4822:A4885" si="84">A4821+1</f>
        <v>4803</v>
      </c>
      <c r="B4822" s="145">
        <v>7342437.6228742748</v>
      </c>
      <c r="U4822" s="145">
        <v>4802</v>
      </c>
      <c r="V4822" s="145">
        <v>11139553.376898885</v>
      </c>
    </row>
    <row r="4823" spans="1:22" x14ac:dyDescent="0.35">
      <c r="A4823" s="70">
        <f t="shared" si="84"/>
        <v>4804</v>
      </c>
      <c r="B4823" s="145">
        <v>7342437.6228742748</v>
      </c>
      <c r="U4823" s="145">
        <v>4803</v>
      </c>
      <c r="V4823" s="145">
        <v>4341360.4537196048</v>
      </c>
    </row>
    <row r="4824" spans="1:22" x14ac:dyDescent="0.35">
      <c r="A4824" s="70">
        <f t="shared" si="84"/>
        <v>4805</v>
      </c>
      <c r="B4824" s="145">
        <v>7342437.6228742748</v>
      </c>
      <c r="U4824" s="145">
        <v>4804</v>
      </c>
      <c r="V4824" s="145">
        <v>-16426709.491729837</v>
      </c>
    </row>
    <row r="4825" spans="1:22" x14ac:dyDescent="0.35">
      <c r="A4825" s="70">
        <f t="shared" si="84"/>
        <v>4806</v>
      </c>
      <c r="B4825" s="145">
        <v>7342437.6228742748</v>
      </c>
      <c r="U4825" s="145">
        <v>4805</v>
      </c>
      <c r="V4825" s="145">
        <v>-1179913.1120842174</v>
      </c>
    </row>
    <row r="4826" spans="1:22" x14ac:dyDescent="0.35">
      <c r="A4826" s="70">
        <f t="shared" si="84"/>
        <v>4807</v>
      </c>
      <c r="B4826" s="145">
        <v>7342437.6228742748</v>
      </c>
      <c r="U4826" s="145">
        <v>4806</v>
      </c>
      <c r="V4826" s="145">
        <v>-24781524.262188956</v>
      </c>
    </row>
    <row r="4827" spans="1:22" x14ac:dyDescent="0.35">
      <c r="A4827" s="70">
        <f t="shared" si="84"/>
        <v>4808</v>
      </c>
      <c r="B4827" s="145">
        <v>7342437.6228742748</v>
      </c>
      <c r="U4827" s="145">
        <v>4807</v>
      </c>
      <c r="V4827" s="145">
        <v>-8257353.6448158845</v>
      </c>
    </row>
    <row r="4828" spans="1:22" x14ac:dyDescent="0.35">
      <c r="A4828" s="70">
        <f t="shared" si="84"/>
        <v>4809</v>
      </c>
      <c r="B4828" s="145">
        <v>7342437.6228742748</v>
      </c>
      <c r="U4828" s="145">
        <v>4808</v>
      </c>
      <c r="V4828" s="145">
        <v>2857838.4819053896</v>
      </c>
    </row>
    <row r="4829" spans="1:22" x14ac:dyDescent="0.35">
      <c r="A4829" s="70">
        <f t="shared" si="84"/>
        <v>4810</v>
      </c>
      <c r="B4829" s="145">
        <v>7342437.6228742748</v>
      </c>
      <c r="U4829" s="145">
        <v>4809</v>
      </c>
      <c r="V4829" s="145">
        <v>7136847.3871764392</v>
      </c>
    </row>
    <row r="4830" spans="1:22" x14ac:dyDescent="0.35">
      <c r="A4830" s="70">
        <f t="shared" si="84"/>
        <v>4811</v>
      </c>
      <c r="B4830" s="145">
        <v>7342437.6228742748</v>
      </c>
      <c r="U4830" s="145">
        <v>4810</v>
      </c>
      <c r="V4830" s="145">
        <v>36116995.264438853</v>
      </c>
    </row>
    <row r="4831" spans="1:22" x14ac:dyDescent="0.35">
      <c r="A4831" s="70">
        <f t="shared" si="84"/>
        <v>4812</v>
      </c>
      <c r="B4831" s="145">
        <v>7342437.6228742748</v>
      </c>
      <c r="U4831" s="145">
        <v>4811</v>
      </c>
      <c r="V4831" s="145">
        <v>-10601257.23733452</v>
      </c>
    </row>
    <row r="4832" spans="1:22" x14ac:dyDescent="0.35">
      <c r="A4832" s="70">
        <f t="shared" si="84"/>
        <v>4813</v>
      </c>
      <c r="B4832" s="145">
        <v>7342437.6228742748</v>
      </c>
      <c r="U4832" s="145">
        <v>4812</v>
      </c>
      <c r="V4832" s="145">
        <v>3612240.3732313924</v>
      </c>
    </row>
    <row r="4833" spans="1:22" x14ac:dyDescent="0.35">
      <c r="A4833" s="70">
        <f t="shared" si="84"/>
        <v>4814</v>
      </c>
      <c r="B4833" s="145">
        <v>7342437.6228742748</v>
      </c>
      <c r="U4833" s="145">
        <v>4813</v>
      </c>
      <c r="V4833" s="145">
        <v>23198124.946646519</v>
      </c>
    </row>
    <row r="4834" spans="1:22" x14ac:dyDescent="0.35">
      <c r="A4834" s="70">
        <f t="shared" si="84"/>
        <v>4815</v>
      </c>
      <c r="B4834" s="145">
        <v>7342437.6228742748</v>
      </c>
      <c r="U4834" s="145">
        <v>4814</v>
      </c>
      <c r="V4834" s="145">
        <v>21580433.627570793</v>
      </c>
    </row>
    <row r="4835" spans="1:22" x14ac:dyDescent="0.35">
      <c r="A4835" s="70">
        <f t="shared" si="84"/>
        <v>4816</v>
      </c>
      <c r="B4835" s="145">
        <v>7342437.6228742748</v>
      </c>
      <c r="U4835" s="145">
        <v>4815</v>
      </c>
      <c r="V4835" s="145">
        <v>20661584.027282719</v>
      </c>
    </row>
    <row r="4836" spans="1:22" x14ac:dyDescent="0.35">
      <c r="A4836" s="70">
        <f t="shared" si="84"/>
        <v>4817</v>
      </c>
      <c r="B4836" s="145">
        <v>7342437.6228742748</v>
      </c>
      <c r="U4836" s="145">
        <v>4816</v>
      </c>
      <c r="V4836" s="145">
        <v>24259450.423998829</v>
      </c>
    </row>
    <row r="4837" spans="1:22" x14ac:dyDescent="0.35">
      <c r="A4837" s="70">
        <f t="shared" si="84"/>
        <v>4818</v>
      </c>
      <c r="B4837" s="145">
        <v>7342437.6228742748</v>
      </c>
      <c r="U4837" s="145">
        <v>4817</v>
      </c>
      <c r="V4837" s="145">
        <v>19576442.63563763</v>
      </c>
    </row>
    <row r="4838" spans="1:22" x14ac:dyDescent="0.35">
      <c r="A4838" s="70">
        <f t="shared" si="84"/>
        <v>4819</v>
      </c>
      <c r="B4838" s="145">
        <v>7342437.6228742748</v>
      </c>
      <c r="U4838" s="145">
        <v>4818</v>
      </c>
      <c r="V4838" s="145">
        <v>-3499033.5516544208</v>
      </c>
    </row>
    <row r="4839" spans="1:22" x14ac:dyDescent="0.35">
      <c r="A4839" s="70">
        <f t="shared" si="84"/>
        <v>4820</v>
      </c>
      <c r="B4839" s="145">
        <v>7342437.6228742748</v>
      </c>
      <c r="U4839" s="145">
        <v>4819</v>
      </c>
      <c r="V4839" s="145">
        <v>-5783713.8420224749</v>
      </c>
    </row>
    <row r="4840" spans="1:22" x14ac:dyDescent="0.35">
      <c r="A4840" s="70">
        <f t="shared" si="84"/>
        <v>4821</v>
      </c>
      <c r="B4840" s="145">
        <v>7342437.6228742748</v>
      </c>
      <c r="U4840" s="145">
        <v>4820</v>
      </c>
      <c r="V4840" s="145">
        <v>-2601606.9493158013</v>
      </c>
    </row>
    <row r="4841" spans="1:22" x14ac:dyDescent="0.35">
      <c r="A4841" s="70">
        <f t="shared" si="84"/>
        <v>4822</v>
      </c>
      <c r="B4841" s="145">
        <v>7342437.6228742748</v>
      </c>
      <c r="U4841" s="145">
        <v>4821</v>
      </c>
      <c r="V4841" s="145">
        <v>-19046141.370607391</v>
      </c>
    </row>
    <row r="4842" spans="1:22" x14ac:dyDescent="0.35">
      <c r="A4842" s="70">
        <f t="shared" si="84"/>
        <v>4823</v>
      </c>
      <c r="B4842" s="145">
        <v>7342437.6228742748</v>
      </c>
      <c r="U4842" s="145">
        <v>4822</v>
      </c>
      <c r="V4842" s="145">
        <v>50394240.433668777</v>
      </c>
    </row>
    <row r="4843" spans="1:22" x14ac:dyDescent="0.35">
      <c r="A4843" s="70">
        <f t="shared" si="84"/>
        <v>4824</v>
      </c>
      <c r="B4843" s="145">
        <v>7342437.6228742748</v>
      </c>
      <c r="U4843" s="145">
        <v>4823</v>
      </c>
      <c r="V4843" s="145">
        <v>-9763077.2373175938</v>
      </c>
    </row>
    <row r="4844" spans="1:22" x14ac:dyDescent="0.35">
      <c r="A4844" s="70">
        <f t="shared" si="84"/>
        <v>4825</v>
      </c>
      <c r="B4844" s="145">
        <v>7342437.6228742748</v>
      </c>
      <c r="U4844" s="145">
        <v>4824</v>
      </c>
      <c r="V4844" s="145">
        <v>-23014038.006018132</v>
      </c>
    </row>
    <row r="4845" spans="1:22" x14ac:dyDescent="0.35">
      <c r="A4845" s="70">
        <f t="shared" si="84"/>
        <v>4826</v>
      </c>
      <c r="B4845" s="145">
        <v>7342437.6228742748</v>
      </c>
      <c r="U4845" s="145">
        <v>4825</v>
      </c>
      <c r="V4845" s="145">
        <v>-11251743.417143589</v>
      </c>
    </row>
    <row r="4846" spans="1:22" x14ac:dyDescent="0.35">
      <c r="A4846" s="70">
        <f t="shared" si="84"/>
        <v>4827</v>
      </c>
      <c r="B4846" s="145">
        <v>7342437.6228742748</v>
      </c>
      <c r="U4846" s="145">
        <v>4826</v>
      </c>
      <c r="V4846" s="145">
        <v>-7890698.863813417</v>
      </c>
    </row>
    <row r="4847" spans="1:22" x14ac:dyDescent="0.35">
      <c r="A4847" s="70">
        <f t="shared" si="84"/>
        <v>4828</v>
      </c>
      <c r="B4847" s="145">
        <v>7342437.6228742748</v>
      </c>
      <c r="U4847" s="145">
        <v>4827</v>
      </c>
      <c r="V4847" s="145">
        <v>-3344.643463999033</v>
      </c>
    </row>
    <row r="4848" spans="1:22" x14ac:dyDescent="0.35">
      <c r="A4848" s="70">
        <f t="shared" si="84"/>
        <v>4829</v>
      </c>
      <c r="B4848" s="145">
        <v>7342437.6228742748</v>
      </c>
      <c r="U4848" s="145">
        <v>4828</v>
      </c>
      <c r="V4848" s="145">
        <v>6115676.7096725032</v>
      </c>
    </row>
    <row r="4849" spans="1:22" x14ac:dyDescent="0.35">
      <c r="A4849" s="70">
        <f t="shared" si="84"/>
        <v>4830</v>
      </c>
      <c r="B4849" s="145">
        <v>7342437.6228742748</v>
      </c>
      <c r="U4849" s="145">
        <v>4829</v>
      </c>
      <c r="V4849" s="145">
        <v>-19380007.457678534</v>
      </c>
    </row>
    <row r="4850" spans="1:22" x14ac:dyDescent="0.35">
      <c r="A4850" s="70">
        <f t="shared" si="84"/>
        <v>4831</v>
      </c>
      <c r="B4850" s="145">
        <v>7342437.6228742748</v>
      </c>
      <c r="U4850" s="145">
        <v>4830</v>
      </c>
      <c r="V4850" s="145">
        <v>-17244858.515102264</v>
      </c>
    </row>
    <row r="4851" spans="1:22" x14ac:dyDescent="0.35">
      <c r="A4851" s="70">
        <f t="shared" si="84"/>
        <v>4832</v>
      </c>
      <c r="B4851" s="145">
        <v>7342437.6228742748</v>
      </c>
      <c r="U4851" s="145">
        <v>4831</v>
      </c>
      <c r="V4851" s="145">
        <v>7236086.3389482014</v>
      </c>
    </row>
    <row r="4852" spans="1:22" x14ac:dyDescent="0.35">
      <c r="A4852" s="70">
        <f t="shared" si="84"/>
        <v>4833</v>
      </c>
      <c r="B4852" s="145">
        <v>7342437.6228742748</v>
      </c>
      <c r="U4852" s="145">
        <v>4832</v>
      </c>
      <c r="V4852" s="145">
        <v>-15037436.640765507</v>
      </c>
    </row>
    <row r="4853" spans="1:22" x14ac:dyDescent="0.35">
      <c r="A4853" s="70">
        <f t="shared" si="84"/>
        <v>4834</v>
      </c>
      <c r="B4853" s="145">
        <v>7342437.6228742748</v>
      </c>
      <c r="U4853" s="145">
        <v>4833</v>
      </c>
      <c r="V4853" s="145">
        <v>-30533300.152405929</v>
      </c>
    </row>
    <row r="4854" spans="1:22" x14ac:dyDescent="0.35">
      <c r="A4854" s="70">
        <f t="shared" si="84"/>
        <v>4835</v>
      </c>
      <c r="B4854" s="145">
        <v>7342437.6228742748</v>
      </c>
      <c r="U4854" s="145">
        <v>4834</v>
      </c>
      <c r="V4854" s="145">
        <v>-17364936.81787388</v>
      </c>
    </row>
    <row r="4855" spans="1:22" x14ac:dyDescent="0.35">
      <c r="A4855" s="70">
        <f t="shared" si="84"/>
        <v>4836</v>
      </c>
      <c r="B4855" s="145">
        <v>7342437.6228742748</v>
      </c>
      <c r="U4855" s="145">
        <v>4835</v>
      </c>
      <c r="V4855" s="145">
        <v>15476910.99139639</v>
      </c>
    </row>
    <row r="4856" spans="1:22" x14ac:dyDescent="0.35">
      <c r="A4856" s="70">
        <f t="shared" si="84"/>
        <v>4837</v>
      </c>
      <c r="B4856" s="145">
        <v>7342437.6228742748</v>
      </c>
      <c r="U4856" s="145">
        <v>4836</v>
      </c>
      <c r="V4856" s="145">
        <v>-15638258.832986522</v>
      </c>
    </row>
    <row r="4857" spans="1:22" x14ac:dyDescent="0.35">
      <c r="A4857" s="70">
        <f t="shared" si="84"/>
        <v>4838</v>
      </c>
      <c r="B4857" s="145">
        <v>7342437.6228742748</v>
      </c>
      <c r="U4857" s="145">
        <v>4837</v>
      </c>
      <c r="V4857" s="145">
        <v>-17723016.052828863</v>
      </c>
    </row>
    <row r="4858" spans="1:22" x14ac:dyDescent="0.35">
      <c r="A4858" s="70">
        <f t="shared" si="84"/>
        <v>4839</v>
      </c>
      <c r="B4858" s="145">
        <v>7342437.6228742748</v>
      </c>
      <c r="U4858" s="145">
        <v>4838</v>
      </c>
      <c r="V4858" s="145">
        <v>-9569318.1733220182</v>
      </c>
    </row>
    <row r="4859" spans="1:22" x14ac:dyDescent="0.35">
      <c r="A4859" s="70">
        <f t="shared" si="84"/>
        <v>4840</v>
      </c>
      <c r="B4859" s="145">
        <v>7342437.6228742748</v>
      </c>
      <c r="U4859" s="145">
        <v>4839</v>
      </c>
      <c r="V4859" s="145">
        <v>38945911.527182817</v>
      </c>
    </row>
    <row r="4860" spans="1:22" x14ac:dyDescent="0.35">
      <c r="A4860" s="70">
        <f t="shared" si="84"/>
        <v>4841</v>
      </c>
      <c r="B4860" s="145">
        <v>7342437.6228742748</v>
      </c>
      <c r="U4860" s="145">
        <v>4840</v>
      </c>
      <c r="V4860" s="145">
        <v>-11312584.84287332</v>
      </c>
    </row>
    <row r="4861" spans="1:22" x14ac:dyDescent="0.35">
      <c r="A4861" s="70">
        <f t="shared" si="84"/>
        <v>4842</v>
      </c>
      <c r="B4861" s="145">
        <v>7342437.6228742748</v>
      </c>
      <c r="U4861" s="145">
        <v>4841</v>
      </c>
      <c r="V4861" s="145">
        <v>10988519.364345659</v>
      </c>
    </row>
    <row r="4862" spans="1:22" x14ac:dyDescent="0.35">
      <c r="A4862" s="70">
        <f t="shared" si="84"/>
        <v>4843</v>
      </c>
      <c r="B4862" s="145">
        <v>7342437.6228742748</v>
      </c>
      <c r="U4862" s="145">
        <v>4842</v>
      </c>
      <c r="V4862" s="145">
        <v>8774872.1304981969</v>
      </c>
    </row>
    <row r="4863" spans="1:22" x14ac:dyDescent="0.35">
      <c r="A4863" s="70">
        <f t="shared" si="84"/>
        <v>4844</v>
      </c>
      <c r="B4863" s="145">
        <v>7342437.6228742748</v>
      </c>
      <c r="U4863" s="145">
        <v>4843</v>
      </c>
      <c r="V4863" s="145">
        <v>-21829550.926146425</v>
      </c>
    </row>
    <row r="4864" spans="1:22" x14ac:dyDescent="0.35">
      <c r="A4864" s="70">
        <f t="shared" si="84"/>
        <v>4845</v>
      </c>
      <c r="B4864" s="145">
        <v>7342437.6228742748</v>
      </c>
      <c r="U4864" s="145">
        <v>4844</v>
      </c>
      <c r="V4864" s="145">
        <v>-1911378.7886945065</v>
      </c>
    </row>
    <row r="4865" spans="1:22" x14ac:dyDescent="0.35">
      <c r="A4865" s="70">
        <f t="shared" si="84"/>
        <v>4846</v>
      </c>
      <c r="B4865" s="145">
        <v>7342437.6228742748</v>
      </c>
      <c r="U4865" s="145">
        <v>4845</v>
      </c>
      <c r="V4865" s="145">
        <v>13806582.335833259</v>
      </c>
    </row>
    <row r="4866" spans="1:22" x14ac:dyDescent="0.35">
      <c r="A4866" s="70">
        <f t="shared" si="84"/>
        <v>4847</v>
      </c>
      <c r="B4866" s="145">
        <v>7342437.6228742748</v>
      </c>
      <c r="U4866" s="145">
        <v>4846</v>
      </c>
      <c r="V4866" s="145">
        <v>-16605403.363100693</v>
      </c>
    </row>
    <row r="4867" spans="1:22" x14ac:dyDescent="0.35">
      <c r="A4867" s="70">
        <f t="shared" si="84"/>
        <v>4848</v>
      </c>
      <c r="B4867" s="145">
        <v>7342437.6228742748</v>
      </c>
      <c r="U4867" s="145">
        <v>4847</v>
      </c>
      <c r="V4867" s="145">
        <v>2605978.5779958889</v>
      </c>
    </row>
    <row r="4868" spans="1:22" x14ac:dyDescent="0.35">
      <c r="A4868" s="70">
        <f t="shared" si="84"/>
        <v>4849</v>
      </c>
      <c r="B4868" s="145">
        <v>7342437.6228742748</v>
      </c>
      <c r="U4868" s="145">
        <v>4848</v>
      </c>
      <c r="V4868" s="145">
        <v>-23539794.859936018</v>
      </c>
    </row>
    <row r="4869" spans="1:22" x14ac:dyDescent="0.35">
      <c r="A4869" s="70">
        <f t="shared" si="84"/>
        <v>4850</v>
      </c>
      <c r="B4869" s="145">
        <v>7342437.6228742748</v>
      </c>
      <c r="U4869" s="145">
        <v>4849</v>
      </c>
      <c r="V4869" s="145">
        <v>8592566.9667494744</v>
      </c>
    </row>
    <row r="4870" spans="1:22" x14ac:dyDescent="0.35">
      <c r="A4870" s="70">
        <f t="shared" si="84"/>
        <v>4851</v>
      </c>
      <c r="B4870" s="145">
        <v>7342437.6228742748</v>
      </c>
      <c r="U4870" s="145">
        <v>4850</v>
      </c>
      <c r="V4870" s="145">
        <v>-23088730.568907589</v>
      </c>
    </row>
    <row r="4871" spans="1:22" x14ac:dyDescent="0.35">
      <c r="A4871" s="70">
        <f t="shared" si="84"/>
        <v>4852</v>
      </c>
      <c r="B4871" s="145">
        <v>7342437.6228742748</v>
      </c>
      <c r="U4871" s="145">
        <v>4851</v>
      </c>
      <c r="V4871" s="145">
        <v>-20351634.936958842</v>
      </c>
    </row>
    <row r="4872" spans="1:22" x14ac:dyDescent="0.35">
      <c r="A4872" s="70">
        <f t="shared" si="84"/>
        <v>4853</v>
      </c>
      <c r="B4872" s="145">
        <v>7342437.6228742748</v>
      </c>
      <c r="U4872" s="145">
        <v>4852</v>
      </c>
      <c r="V4872" s="145">
        <v>14969809.148228444</v>
      </c>
    </row>
    <row r="4873" spans="1:22" x14ac:dyDescent="0.35">
      <c r="A4873" s="70">
        <f t="shared" si="84"/>
        <v>4854</v>
      </c>
      <c r="B4873" s="145">
        <v>7342437.6228742748</v>
      </c>
      <c r="U4873" s="145">
        <v>4853</v>
      </c>
      <c r="V4873" s="145">
        <v>-20726735.222481091</v>
      </c>
    </row>
    <row r="4874" spans="1:22" x14ac:dyDescent="0.35">
      <c r="A4874" s="70">
        <f t="shared" si="84"/>
        <v>4855</v>
      </c>
      <c r="B4874" s="145">
        <v>7342437.6228742748</v>
      </c>
      <c r="U4874" s="145">
        <v>4854</v>
      </c>
      <c r="V4874" s="145">
        <v>-6490445.9558844808</v>
      </c>
    </row>
    <row r="4875" spans="1:22" x14ac:dyDescent="0.35">
      <c r="A4875" s="70">
        <f t="shared" si="84"/>
        <v>4856</v>
      </c>
      <c r="B4875" s="145">
        <v>7342437.6228742748</v>
      </c>
      <c r="U4875" s="145">
        <v>4855</v>
      </c>
      <c r="V4875" s="145">
        <v>-18453379.330386378</v>
      </c>
    </row>
    <row r="4876" spans="1:22" x14ac:dyDescent="0.35">
      <c r="A4876" s="70">
        <f t="shared" si="84"/>
        <v>4857</v>
      </c>
      <c r="B4876" s="145">
        <v>7342437.6228742748</v>
      </c>
      <c r="U4876" s="145">
        <v>4856</v>
      </c>
      <c r="V4876" s="145">
        <v>-9064787.5768386759</v>
      </c>
    </row>
    <row r="4877" spans="1:22" x14ac:dyDescent="0.35">
      <c r="A4877" s="70">
        <f t="shared" si="84"/>
        <v>4858</v>
      </c>
      <c r="B4877" s="145">
        <v>7342437.6228742748</v>
      </c>
      <c r="U4877" s="145">
        <v>4857</v>
      </c>
      <c r="V4877" s="145">
        <v>7753517.9105812572</v>
      </c>
    </row>
    <row r="4878" spans="1:22" x14ac:dyDescent="0.35">
      <c r="A4878" s="70">
        <f t="shared" si="84"/>
        <v>4859</v>
      </c>
      <c r="B4878" s="145">
        <v>7342437.6228742748</v>
      </c>
      <c r="U4878" s="145">
        <v>4858</v>
      </c>
      <c r="V4878" s="145">
        <v>-18477561.807898618</v>
      </c>
    </row>
    <row r="4879" spans="1:22" x14ac:dyDescent="0.35">
      <c r="A4879" s="70">
        <f t="shared" si="84"/>
        <v>4860</v>
      </c>
      <c r="B4879" s="145">
        <v>7342437.6228742748</v>
      </c>
      <c r="U4879" s="145">
        <v>4859</v>
      </c>
      <c r="V4879" s="145">
        <v>8899202.1723089628</v>
      </c>
    </row>
    <row r="4880" spans="1:22" x14ac:dyDescent="0.35">
      <c r="A4880" s="70">
        <f t="shared" si="84"/>
        <v>4861</v>
      </c>
      <c r="B4880" s="145">
        <v>7342437.6228742748</v>
      </c>
      <c r="U4880" s="145">
        <v>4860</v>
      </c>
      <c r="V4880" s="145">
        <v>-25020621.194542043</v>
      </c>
    </row>
    <row r="4881" spans="1:22" x14ac:dyDescent="0.35">
      <c r="A4881" s="70">
        <f t="shared" si="84"/>
        <v>4862</v>
      </c>
      <c r="B4881" s="145">
        <v>7342437.6228742748</v>
      </c>
      <c r="U4881" s="145">
        <v>4861</v>
      </c>
      <c r="V4881" s="145">
        <v>-15600717.998231314</v>
      </c>
    </row>
    <row r="4882" spans="1:22" x14ac:dyDescent="0.35">
      <c r="A4882" s="70">
        <f t="shared" si="84"/>
        <v>4863</v>
      </c>
      <c r="B4882" s="145">
        <v>7342437.6228742748</v>
      </c>
      <c r="U4882" s="145">
        <v>4862</v>
      </c>
      <c r="V4882" s="145">
        <v>-14798692.936843975</v>
      </c>
    </row>
    <row r="4883" spans="1:22" x14ac:dyDescent="0.35">
      <c r="A4883" s="70">
        <f t="shared" si="84"/>
        <v>4864</v>
      </c>
      <c r="B4883" s="145">
        <v>7342437.6228742748</v>
      </c>
      <c r="U4883" s="145">
        <v>4863</v>
      </c>
      <c r="V4883" s="145">
        <v>4852740.3026084714</v>
      </c>
    </row>
    <row r="4884" spans="1:22" x14ac:dyDescent="0.35">
      <c r="A4884" s="70">
        <f t="shared" si="84"/>
        <v>4865</v>
      </c>
      <c r="B4884" s="145">
        <v>7342437.6228742748</v>
      </c>
      <c r="U4884" s="145">
        <v>4864</v>
      </c>
      <c r="V4884" s="145">
        <v>-28496526.662714131</v>
      </c>
    </row>
    <row r="4885" spans="1:22" x14ac:dyDescent="0.35">
      <c r="A4885" s="70">
        <f t="shared" si="84"/>
        <v>4866</v>
      </c>
      <c r="B4885" s="145">
        <v>7342437.6228742748</v>
      </c>
      <c r="U4885" s="145">
        <v>4865</v>
      </c>
      <c r="V4885" s="145">
        <v>13003499.471228145</v>
      </c>
    </row>
    <row r="4886" spans="1:22" x14ac:dyDescent="0.35">
      <c r="A4886" s="70">
        <f t="shared" ref="A4886:A4949" si="85">A4885+1</f>
        <v>4867</v>
      </c>
      <c r="B4886" s="145">
        <v>7342437.6228742748</v>
      </c>
      <c r="U4886" s="145">
        <v>4866</v>
      </c>
      <c r="V4886" s="145">
        <v>12506864.777015775</v>
      </c>
    </row>
    <row r="4887" spans="1:22" x14ac:dyDescent="0.35">
      <c r="A4887" s="70">
        <f t="shared" si="85"/>
        <v>4868</v>
      </c>
      <c r="B4887" s="145">
        <v>7342437.6228742748</v>
      </c>
      <c r="U4887" s="145">
        <v>4867</v>
      </c>
      <c r="V4887" s="145">
        <v>-7209507.8523502536</v>
      </c>
    </row>
    <row r="4888" spans="1:22" x14ac:dyDescent="0.35">
      <c r="A4888" s="70">
        <f t="shared" si="85"/>
        <v>4869</v>
      </c>
      <c r="B4888" s="145">
        <v>7342437.6228742748</v>
      </c>
      <c r="U4888" s="145">
        <v>4868</v>
      </c>
      <c r="V4888" s="145">
        <v>-35555888.101609871</v>
      </c>
    </row>
    <row r="4889" spans="1:22" x14ac:dyDescent="0.35">
      <c r="A4889" s="70">
        <f t="shared" si="85"/>
        <v>4870</v>
      </c>
      <c r="B4889" s="145">
        <v>7342437.6228742748</v>
      </c>
      <c r="U4889" s="145">
        <v>4869</v>
      </c>
      <c r="V4889" s="145">
        <v>-17838708.513778422</v>
      </c>
    </row>
    <row r="4890" spans="1:22" x14ac:dyDescent="0.35">
      <c r="A4890" s="70">
        <f t="shared" si="85"/>
        <v>4871</v>
      </c>
      <c r="B4890" s="145">
        <v>7342437.6228742748</v>
      </c>
      <c r="U4890" s="145">
        <v>4870</v>
      </c>
      <c r="V4890" s="145">
        <v>20365301.046511687</v>
      </c>
    </row>
    <row r="4891" spans="1:22" x14ac:dyDescent="0.35">
      <c r="A4891" s="70">
        <f t="shared" si="85"/>
        <v>4872</v>
      </c>
      <c r="B4891" s="145">
        <v>7342437.6228742748</v>
      </c>
      <c r="U4891" s="145">
        <v>4871</v>
      </c>
      <c r="V4891" s="145">
        <v>-3778908.7834908944</v>
      </c>
    </row>
    <row r="4892" spans="1:22" x14ac:dyDescent="0.35">
      <c r="A4892" s="70">
        <f t="shared" si="85"/>
        <v>4873</v>
      </c>
      <c r="B4892" s="145">
        <v>7342437.6228742748</v>
      </c>
      <c r="U4892" s="145">
        <v>4872</v>
      </c>
      <c r="V4892" s="145">
        <v>-24628106.410198011</v>
      </c>
    </row>
    <row r="4893" spans="1:22" x14ac:dyDescent="0.35">
      <c r="A4893" s="70">
        <f t="shared" si="85"/>
        <v>4874</v>
      </c>
      <c r="B4893" s="145">
        <v>7342437.6228742748</v>
      </c>
      <c r="U4893" s="145">
        <v>4873</v>
      </c>
      <c r="V4893" s="145">
        <v>-45141.409723028541</v>
      </c>
    </row>
    <row r="4894" spans="1:22" x14ac:dyDescent="0.35">
      <c r="A4894" s="70">
        <f t="shared" si="85"/>
        <v>4875</v>
      </c>
      <c r="B4894" s="145">
        <v>7342437.6228742748</v>
      </c>
      <c r="U4894" s="145">
        <v>4874</v>
      </c>
      <c r="V4894" s="145">
        <v>-15883299.572085535</v>
      </c>
    </row>
    <row r="4895" spans="1:22" x14ac:dyDescent="0.35">
      <c r="A4895" s="70">
        <f t="shared" si="85"/>
        <v>4876</v>
      </c>
      <c r="B4895" s="145">
        <v>7342437.6228742748</v>
      </c>
      <c r="U4895" s="145">
        <v>4875</v>
      </c>
      <c r="V4895" s="145">
        <v>-2227320.3833547793</v>
      </c>
    </row>
    <row r="4896" spans="1:22" x14ac:dyDescent="0.35">
      <c r="A4896" s="70">
        <f t="shared" si="85"/>
        <v>4877</v>
      </c>
      <c r="B4896" s="145">
        <v>7342437.6228742748</v>
      </c>
      <c r="U4896" s="145">
        <v>4876</v>
      </c>
      <c r="V4896" s="145">
        <v>4007330.5849406868</v>
      </c>
    </row>
    <row r="4897" spans="1:22" x14ac:dyDescent="0.35">
      <c r="A4897" s="70">
        <f t="shared" si="85"/>
        <v>4878</v>
      </c>
      <c r="B4897" s="145">
        <v>7342437.6228742748</v>
      </c>
      <c r="U4897" s="145">
        <v>4877</v>
      </c>
      <c r="V4897" s="145">
        <v>-15370293.332386015</v>
      </c>
    </row>
    <row r="4898" spans="1:22" x14ac:dyDescent="0.35">
      <c r="A4898" s="70">
        <f t="shared" si="85"/>
        <v>4879</v>
      </c>
      <c r="B4898" s="145">
        <v>7342437.6228742748</v>
      </c>
      <c r="U4898" s="145">
        <v>4878</v>
      </c>
      <c r="V4898" s="145">
        <v>-1858626.5856340639</v>
      </c>
    </row>
    <row r="4899" spans="1:22" x14ac:dyDescent="0.35">
      <c r="A4899" s="70">
        <f t="shared" si="85"/>
        <v>4880</v>
      </c>
      <c r="B4899" s="145">
        <v>7342437.6228742748</v>
      </c>
      <c r="U4899" s="145">
        <v>4879</v>
      </c>
      <c r="V4899" s="145">
        <v>10009968.912999388</v>
      </c>
    </row>
    <row r="4900" spans="1:22" x14ac:dyDescent="0.35">
      <c r="A4900" s="70">
        <f t="shared" si="85"/>
        <v>4881</v>
      </c>
      <c r="B4900" s="145">
        <v>7342437.6228742748</v>
      </c>
      <c r="U4900" s="145">
        <v>4880</v>
      </c>
      <c r="V4900" s="145">
        <v>-7592113.337499192</v>
      </c>
    </row>
    <row r="4901" spans="1:22" x14ac:dyDescent="0.35">
      <c r="A4901" s="70">
        <f t="shared" si="85"/>
        <v>4882</v>
      </c>
      <c r="B4901" s="145">
        <v>7342437.6228742748</v>
      </c>
      <c r="U4901" s="145">
        <v>4881</v>
      </c>
      <c r="V4901" s="145">
        <v>-13113680.395147089</v>
      </c>
    </row>
    <row r="4902" spans="1:22" x14ac:dyDescent="0.35">
      <c r="A4902" s="70">
        <f t="shared" si="85"/>
        <v>4883</v>
      </c>
      <c r="B4902" s="145">
        <v>7342437.6228742748</v>
      </c>
      <c r="U4902" s="145">
        <v>4882</v>
      </c>
      <c r="V4902" s="145">
        <v>-12408503.893730259</v>
      </c>
    </row>
    <row r="4903" spans="1:22" x14ac:dyDescent="0.35">
      <c r="A4903" s="70">
        <f t="shared" si="85"/>
        <v>4884</v>
      </c>
      <c r="B4903" s="145">
        <v>7342437.6228742748</v>
      </c>
      <c r="U4903" s="145">
        <v>4883</v>
      </c>
      <c r="V4903" s="145">
        <v>-1304985.6423112191</v>
      </c>
    </row>
    <row r="4904" spans="1:22" x14ac:dyDescent="0.35">
      <c r="A4904" s="70">
        <f t="shared" si="85"/>
        <v>4885</v>
      </c>
      <c r="B4904" s="145">
        <v>7342437.6228742748</v>
      </c>
      <c r="U4904" s="145">
        <v>4884</v>
      </c>
      <c r="V4904" s="145">
        <v>7771811.4178067669</v>
      </c>
    </row>
    <row r="4905" spans="1:22" x14ac:dyDescent="0.35">
      <c r="A4905" s="70">
        <f t="shared" si="85"/>
        <v>4886</v>
      </c>
      <c r="B4905" s="145">
        <v>7342437.6228742748</v>
      </c>
      <c r="U4905" s="145">
        <v>4885</v>
      </c>
      <c r="V4905" s="145">
        <v>-22597710.493509274</v>
      </c>
    </row>
    <row r="4906" spans="1:22" x14ac:dyDescent="0.35">
      <c r="A4906" s="70">
        <f t="shared" si="85"/>
        <v>4887</v>
      </c>
      <c r="B4906" s="145">
        <v>7342437.6228742748</v>
      </c>
      <c r="U4906" s="145">
        <v>4886</v>
      </c>
      <c r="V4906" s="145">
        <v>-26827855.125644341</v>
      </c>
    </row>
    <row r="4907" spans="1:22" x14ac:dyDescent="0.35">
      <c r="A4907" s="70">
        <f t="shared" si="85"/>
        <v>4888</v>
      </c>
      <c r="B4907" s="145">
        <v>7342437.6228742748</v>
      </c>
      <c r="U4907" s="145">
        <v>4887</v>
      </c>
      <c r="V4907" s="145">
        <v>-3076036.7480859235</v>
      </c>
    </row>
    <row r="4908" spans="1:22" x14ac:dyDescent="0.35">
      <c r="A4908" s="70">
        <f t="shared" si="85"/>
        <v>4889</v>
      </c>
      <c r="B4908" s="145">
        <v>7342437.6228742748</v>
      </c>
      <c r="U4908" s="145">
        <v>4888</v>
      </c>
      <c r="V4908" s="145">
        <v>-7231607.703216482</v>
      </c>
    </row>
    <row r="4909" spans="1:22" x14ac:dyDescent="0.35">
      <c r="A4909" s="70">
        <f t="shared" si="85"/>
        <v>4890</v>
      </c>
      <c r="B4909" s="145">
        <v>7342437.6228742748</v>
      </c>
      <c r="U4909" s="145">
        <v>4889</v>
      </c>
      <c r="V4909" s="145">
        <v>10384455.577281099</v>
      </c>
    </row>
    <row r="4910" spans="1:22" x14ac:dyDescent="0.35">
      <c r="A4910" s="70">
        <f t="shared" si="85"/>
        <v>4891</v>
      </c>
      <c r="B4910" s="145">
        <v>7342437.6228742748</v>
      </c>
      <c r="U4910" s="145">
        <v>4890</v>
      </c>
      <c r="V4910" s="145">
        <v>13334828.490415148</v>
      </c>
    </row>
    <row r="4911" spans="1:22" x14ac:dyDescent="0.35">
      <c r="A4911" s="70">
        <f t="shared" si="85"/>
        <v>4892</v>
      </c>
      <c r="B4911" s="145">
        <v>7342437.6228742748</v>
      </c>
      <c r="U4911" s="145">
        <v>4891</v>
      </c>
      <c r="V4911" s="145">
        <v>-17805389.474704117</v>
      </c>
    </row>
    <row r="4912" spans="1:22" x14ac:dyDescent="0.35">
      <c r="A4912" s="70">
        <f t="shared" si="85"/>
        <v>4893</v>
      </c>
      <c r="B4912" s="145">
        <v>7342437.6228742748</v>
      </c>
      <c r="U4912" s="145">
        <v>4892</v>
      </c>
      <c r="V4912" s="145">
        <v>5029339.7096086107</v>
      </c>
    </row>
    <row r="4913" spans="1:22" x14ac:dyDescent="0.35">
      <c r="A4913" s="70">
        <f t="shared" si="85"/>
        <v>4894</v>
      </c>
      <c r="B4913" s="145">
        <v>7342437.6228742748</v>
      </c>
      <c r="U4913" s="145">
        <v>4893</v>
      </c>
      <c r="V4913" s="145">
        <v>-9057712.1251807138</v>
      </c>
    </row>
    <row r="4914" spans="1:22" x14ac:dyDescent="0.35">
      <c r="A4914" s="70">
        <f t="shared" si="85"/>
        <v>4895</v>
      </c>
      <c r="B4914" s="145">
        <v>7342437.6228742748</v>
      </c>
      <c r="U4914" s="145">
        <v>4894</v>
      </c>
      <c r="V4914" s="145">
        <v>18375353.25961981</v>
      </c>
    </row>
    <row r="4915" spans="1:22" x14ac:dyDescent="0.35">
      <c r="A4915" s="70">
        <f t="shared" si="85"/>
        <v>4896</v>
      </c>
      <c r="B4915" s="145">
        <v>7342437.6228742748</v>
      </c>
      <c r="U4915" s="145">
        <v>4895</v>
      </c>
      <c r="V4915" s="145">
        <v>-5501408.835982319</v>
      </c>
    </row>
    <row r="4916" spans="1:22" x14ac:dyDescent="0.35">
      <c r="A4916" s="70">
        <f t="shared" si="85"/>
        <v>4897</v>
      </c>
      <c r="B4916" s="145">
        <v>7342437.6228742748</v>
      </c>
      <c r="U4916" s="145">
        <v>4896</v>
      </c>
      <c r="V4916" s="145">
        <v>4126031.7613107152</v>
      </c>
    </row>
    <row r="4917" spans="1:22" x14ac:dyDescent="0.35">
      <c r="A4917" s="70">
        <f t="shared" si="85"/>
        <v>4898</v>
      </c>
      <c r="B4917" s="145">
        <v>7342437.6228742748</v>
      </c>
      <c r="U4917" s="145">
        <v>4897</v>
      </c>
      <c r="V4917" s="145">
        <v>-20344432.920080952</v>
      </c>
    </row>
    <row r="4918" spans="1:22" x14ac:dyDescent="0.35">
      <c r="A4918" s="70">
        <f t="shared" si="85"/>
        <v>4899</v>
      </c>
      <c r="B4918" s="145">
        <v>7342437.6228742748</v>
      </c>
      <c r="U4918" s="145">
        <v>4898</v>
      </c>
      <c r="V4918" s="145">
        <v>4261503.7767197751</v>
      </c>
    </row>
    <row r="4919" spans="1:22" x14ac:dyDescent="0.35">
      <c r="A4919" s="70">
        <f t="shared" si="85"/>
        <v>4900</v>
      </c>
      <c r="B4919" s="145">
        <v>7342437.6228742748</v>
      </c>
      <c r="U4919" s="145">
        <v>4899</v>
      </c>
      <c r="V4919" s="145">
        <v>-5473451.5886072665</v>
      </c>
    </row>
    <row r="4920" spans="1:22" x14ac:dyDescent="0.35">
      <c r="A4920" s="70">
        <f t="shared" si="85"/>
        <v>4901</v>
      </c>
      <c r="B4920" s="145">
        <v>7342437.6228742748</v>
      </c>
      <c r="U4920" s="145">
        <v>4900</v>
      </c>
      <c r="V4920" s="145">
        <v>13169308.862677507</v>
      </c>
    </row>
    <row r="4921" spans="1:22" x14ac:dyDescent="0.35">
      <c r="A4921" s="70">
        <f t="shared" si="85"/>
        <v>4902</v>
      </c>
      <c r="B4921" s="145">
        <v>7342437.6228742748</v>
      </c>
      <c r="U4921" s="145">
        <v>4901</v>
      </c>
      <c r="V4921" s="145">
        <v>60121052.949101448</v>
      </c>
    </row>
    <row r="4922" spans="1:22" x14ac:dyDescent="0.35">
      <c r="A4922" s="70">
        <f t="shared" si="85"/>
        <v>4903</v>
      </c>
      <c r="B4922" s="145">
        <v>7342437.6228742748</v>
      </c>
      <c r="U4922" s="145">
        <v>4902</v>
      </c>
      <c r="V4922" s="145">
        <v>-395924.41906923056</v>
      </c>
    </row>
    <row r="4923" spans="1:22" x14ac:dyDescent="0.35">
      <c r="A4923" s="70">
        <f t="shared" si="85"/>
        <v>4904</v>
      </c>
      <c r="B4923" s="145">
        <v>7342437.6228742748</v>
      </c>
      <c r="U4923" s="145">
        <v>4903</v>
      </c>
      <c r="V4923" s="145">
        <v>4448113.2278541103</v>
      </c>
    </row>
    <row r="4924" spans="1:22" x14ac:dyDescent="0.35">
      <c r="A4924" s="70">
        <f t="shared" si="85"/>
        <v>4905</v>
      </c>
      <c r="B4924" s="145">
        <v>7342437.6228742748</v>
      </c>
      <c r="U4924" s="145">
        <v>4904</v>
      </c>
      <c r="V4924" s="145">
        <v>1288506.3530177623</v>
      </c>
    </row>
    <row r="4925" spans="1:22" x14ac:dyDescent="0.35">
      <c r="A4925" s="70">
        <f t="shared" si="85"/>
        <v>4906</v>
      </c>
      <c r="B4925" s="145">
        <v>7342437.6228742748</v>
      </c>
      <c r="U4925" s="145">
        <v>4905</v>
      </c>
      <c r="V4925" s="145">
        <v>25293345.06216915</v>
      </c>
    </row>
    <row r="4926" spans="1:22" x14ac:dyDescent="0.35">
      <c r="A4926" s="70">
        <f t="shared" si="85"/>
        <v>4907</v>
      </c>
      <c r="B4926" s="145">
        <v>7342437.6228742748</v>
      </c>
      <c r="U4926" s="145">
        <v>4906</v>
      </c>
      <c r="V4926" s="145">
        <v>-18566925.116070345</v>
      </c>
    </row>
    <row r="4927" spans="1:22" x14ac:dyDescent="0.35">
      <c r="A4927" s="70">
        <f t="shared" si="85"/>
        <v>4908</v>
      </c>
      <c r="B4927" s="145">
        <v>7342437.6228742748</v>
      </c>
      <c r="U4927" s="145">
        <v>4907</v>
      </c>
      <c r="V4927" s="145">
        <v>-5236824.0946346782</v>
      </c>
    </row>
    <row r="4928" spans="1:22" x14ac:dyDescent="0.35">
      <c r="A4928" s="70">
        <f t="shared" si="85"/>
        <v>4909</v>
      </c>
      <c r="B4928" s="145">
        <v>7342437.6228742748</v>
      </c>
      <c r="U4928" s="145">
        <v>4908</v>
      </c>
      <c r="V4928" s="145">
        <v>1727647.0334290825</v>
      </c>
    </row>
    <row r="4929" spans="1:22" x14ac:dyDescent="0.35">
      <c r="A4929" s="70">
        <f t="shared" si="85"/>
        <v>4910</v>
      </c>
      <c r="B4929" s="145">
        <v>7342437.6228742748</v>
      </c>
      <c r="U4929" s="145">
        <v>4909</v>
      </c>
      <c r="V4929" s="145">
        <v>3448866.2302654609</v>
      </c>
    </row>
    <row r="4930" spans="1:22" x14ac:dyDescent="0.35">
      <c r="A4930" s="70">
        <f t="shared" si="85"/>
        <v>4911</v>
      </c>
      <c r="B4930" s="145">
        <v>7342437.6228742748</v>
      </c>
      <c r="U4930" s="145">
        <v>4910</v>
      </c>
      <c r="V4930" s="145">
        <v>-16695260.17853095</v>
      </c>
    </row>
    <row r="4931" spans="1:22" x14ac:dyDescent="0.35">
      <c r="A4931" s="70">
        <f t="shared" si="85"/>
        <v>4912</v>
      </c>
      <c r="B4931" s="145">
        <v>7342437.6228742748</v>
      </c>
      <c r="U4931" s="145">
        <v>4911</v>
      </c>
      <c r="V4931" s="145">
        <v>-194912.23121092469</v>
      </c>
    </row>
    <row r="4932" spans="1:22" x14ac:dyDescent="0.35">
      <c r="A4932" s="70">
        <f t="shared" si="85"/>
        <v>4913</v>
      </c>
      <c r="B4932" s="145">
        <v>7342437.6228742748</v>
      </c>
      <c r="U4932" s="145">
        <v>4912</v>
      </c>
      <c r="V4932" s="145">
        <v>9167366.5352972262</v>
      </c>
    </row>
    <row r="4933" spans="1:22" x14ac:dyDescent="0.35">
      <c r="A4933" s="70">
        <f t="shared" si="85"/>
        <v>4914</v>
      </c>
      <c r="B4933" s="145">
        <v>7342437.6228742748</v>
      </c>
      <c r="U4933" s="145">
        <v>4913</v>
      </c>
      <c r="V4933" s="145">
        <v>39798953.593076721</v>
      </c>
    </row>
    <row r="4934" spans="1:22" x14ac:dyDescent="0.35">
      <c r="A4934" s="70">
        <f t="shared" si="85"/>
        <v>4915</v>
      </c>
      <c r="B4934" s="145">
        <v>7342437.6228742748</v>
      </c>
      <c r="U4934" s="145">
        <v>4914</v>
      </c>
      <c r="V4934" s="145">
        <v>-9647524.7749339025</v>
      </c>
    </row>
    <row r="4935" spans="1:22" x14ac:dyDescent="0.35">
      <c r="A4935" s="70">
        <f t="shared" si="85"/>
        <v>4916</v>
      </c>
      <c r="B4935" s="145">
        <v>7342437.6228742748</v>
      </c>
      <c r="U4935" s="145">
        <v>4915</v>
      </c>
      <c r="V4935" s="145">
        <v>531759.75055803731</v>
      </c>
    </row>
    <row r="4936" spans="1:22" x14ac:dyDescent="0.35">
      <c r="A4936" s="70">
        <f t="shared" si="85"/>
        <v>4917</v>
      </c>
      <c r="B4936" s="145">
        <v>7342437.6228742748</v>
      </c>
      <c r="U4936" s="145">
        <v>4916</v>
      </c>
      <c r="V4936" s="145">
        <v>-19645944.277198274</v>
      </c>
    </row>
    <row r="4937" spans="1:22" x14ac:dyDescent="0.35">
      <c r="A4937" s="70">
        <f t="shared" si="85"/>
        <v>4918</v>
      </c>
      <c r="B4937" s="145">
        <v>7342437.6228742748</v>
      </c>
      <c r="U4937" s="145">
        <v>4917</v>
      </c>
      <c r="V4937" s="145">
        <v>13747746.538376369</v>
      </c>
    </row>
    <row r="4938" spans="1:22" x14ac:dyDescent="0.35">
      <c r="A4938" s="70">
        <f t="shared" si="85"/>
        <v>4919</v>
      </c>
      <c r="B4938" s="145">
        <v>7342437.6228742748</v>
      </c>
      <c r="U4938" s="145">
        <v>4918</v>
      </c>
      <c r="V4938" s="145">
        <v>-11150397.152307462</v>
      </c>
    </row>
    <row r="4939" spans="1:22" x14ac:dyDescent="0.35">
      <c r="A4939" s="70">
        <f t="shared" si="85"/>
        <v>4920</v>
      </c>
      <c r="B4939" s="145">
        <v>7342437.6228742748</v>
      </c>
      <c r="U4939" s="145">
        <v>4919</v>
      </c>
      <c r="V4939" s="145">
        <v>38193827.883015193</v>
      </c>
    </row>
    <row r="4940" spans="1:22" x14ac:dyDescent="0.35">
      <c r="A4940" s="70">
        <f t="shared" si="85"/>
        <v>4921</v>
      </c>
      <c r="B4940" s="145">
        <v>7342437.6228742748</v>
      </c>
      <c r="U4940" s="145">
        <v>4920</v>
      </c>
      <c r="V4940" s="145">
        <v>-10797284.024844948</v>
      </c>
    </row>
    <row r="4941" spans="1:22" x14ac:dyDescent="0.35">
      <c r="A4941" s="70">
        <f t="shared" si="85"/>
        <v>4922</v>
      </c>
      <c r="B4941" s="145">
        <v>7342437.6228742748</v>
      </c>
      <c r="U4941" s="145">
        <v>4921</v>
      </c>
      <c r="V4941" s="145">
        <v>13844466.360094167</v>
      </c>
    </row>
    <row r="4942" spans="1:22" x14ac:dyDescent="0.35">
      <c r="A4942" s="70">
        <f t="shared" si="85"/>
        <v>4923</v>
      </c>
      <c r="B4942" s="145">
        <v>7342437.6228742748</v>
      </c>
      <c r="U4942" s="145">
        <v>4922</v>
      </c>
      <c r="V4942" s="145">
        <v>39552176.1359265</v>
      </c>
    </row>
    <row r="4943" spans="1:22" x14ac:dyDescent="0.35">
      <c r="A4943" s="70">
        <f t="shared" si="85"/>
        <v>4924</v>
      </c>
      <c r="B4943" s="145">
        <v>7342437.6228742748</v>
      </c>
      <c r="U4943" s="145">
        <v>4923</v>
      </c>
      <c r="V4943" s="145">
        <v>18496593.961669631</v>
      </c>
    </row>
    <row r="4944" spans="1:22" x14ac:dyDescent="0.35">
      <c r="A4944" s="70">
        <f t="shared" si="85"/>
        <v>4925</v>
      </c>
      <c r="B4944" s="145">
        <v>7342437.6228742748</v>
      </c>
      <c r="U4944" s="145">
        <v>4924</v>
      </c>
      <c r="V4944" s="145">
        <v>1634255.0882597081</v>
      </c>
    </row>
    <row r="4945" spans="1:22" x14ac:dyDescent="0.35">
      <c r="A4945" s="70">
        <f t="shared" si="85"/>
        <v>4926</v>
      </c>
      <c r="B4945" s="145">
        <v>7342437.6228742748</v>
      </c>
      <c r="U4945" s="145">
        <v>4925</v>
      </c>
      <c r="V4945" s="145">
        <v>13085180.732332315</v>
      </c>
    </row>
    <row r="4946" spans="1:22" x14ac:dyDescent="0.35">
      <c r="A4946" s="70">
        <f t="shared" si="85"/>
        <v>4927</v>
      </c>
      <c r="B4946" s="145">
        <v>7342437.6228742748</v>
      </c>
      <c r="U4946" s="145">
        <v>4926</v>
      </c>
      <c r="V4946" s="145">
        <v>25929058.935636975</v>
      </c>
    </row>
    <row r="4947" spans="1:22" x14ac:dyDescent="0.35">
      <c r="A4947" s="70">
        <f t="shared" si="85"/>
        <v>4928</v>
      </c>
      <c r="B4947" s="145">
        <v>7342437.6228742748</v>
      </c>
      <c r="U4947" s="145">
        <v>4927</v>
      </c>
      <c r="V4947" s="145">
        <v>-8387520.6433796827</v>
      </c>
    </row>
    <row r="4948" spans="1:22" x14ac:dyDescent="0.35">
      <c r="A4948" s="70">
        <f t="shared" si="85"/>
        <v>4929</v>
      </c>
      <c r="B4948" s="145">
        <v>7342437.6228742748</v>
      </c>
      <c r="U4948" s="145">
        <v>4928</v>
      </c>
      <c r="V4948" s="145">
        <v>17800512.727877501</v>
      </c>
    </row>
    <row r="4949" spans="1:22" x14ac:dyDescent="0.35">
      <c r="A4949" s="70">
        <f t="shared" si="85"/>
        <v>4930</v>
      </c>
      <c r="B4949" s="145">
        <v>7342437.6228742748</v>
      </c>
      <c r="U4949" s="145">
        <v>4929</v>
      </c>
      <c r="V4949" s="145">
        <v>25669675.9491737</v>
      </c>
    </row>
    <row r="4950" spans="1:22" x14ac:dyDescent="0.35">
      <c r="A4950" s="70">
        <f t="shared" ref="A4950:A5013" si="86">A4949+1</f>
        <v>4931</v>
      </c>
      <c r="B4950" s="145">
        <v>7342437.6228742748</v>
      </c>
      <c r="U4950" s="145">
        <v>4930</v>
      </c>
      <c r="V4950" s="145">
        <v>-21196792.168071289</v>
      </c>
    </row>
    <row r="4951" spans="1:22" x14ac:dyDescent="0.35">
      <c r="A4951" s="70">
        <f t="shared" si="86"/>
        <v>4932</v>
      </c>
      <c r="B4951" s="145">
        <v>7342437.6228742748</v>
      </c>
      <c r="U4951" s="145">
        <v>4931</v>
      </c>
      <c r="V4951" s="145">
        <v>2281096.471320726</v>
      </c>
    </row>
    <row r="4952" spans="1:22" x14ac:dyDescent="0.35">
      <c r="A4952" s="70">
        <f t="shared" si="86"/>
        <v>4933</v>
      </c>
      <c r="B4952" s="145">
        <v>7342437.6228742748</v>
      </c>
      <c r="U4952" s="145">
        <v>4932</v>
      </c>
      <c r="V4952" s="145">
        <v>42833922.492445827</v>
      </c>
    </row>
    <row r="4953" spans="1:22" x14ac:dyDescent="0.35">
      <c r="A4953" s="70">
        <f t="shared" si="86"/>
        <v>4934</v>
      </c>
      <c r="B4953" s="145">
        <v>7342437.6228742748</v>
      </c>
      <c r="U4953" s="145">
        <v>4933</v>
      </c>
      <c r="V4953" s="145">
        <v>7503217.416143138</v>
      </c>
    </row>
    <row r="4954" spans="1:22" x14ac:dyDescent="0.35">
      <c r="A4954" s="70">
        <f t="shared" si="86"/>
        <v>4935</v>
      </c>
      <c r="B4954" s="145">
        <v>7342437.6228742748</v>
      </c>
      <c r="U4954" s="145">
        <v>4934</v>
      </c>
      <c r="V4954" s="145">
        <v>21076958.69660531</v>
      </c>
    </row>
    <row r="4955" spans="1:22" x14ac:dyDescent="0.35">
      <c r="A4955" s="70">
        <f t="shared" si="86"/>
        <v>4936</v>
      </c>
      <c r="B4955" s="145">
        <v>7342437.6228742748</v>
      </c>
      <c r="U4955" s="145">
        <v>4935</v>
      </c>
      <c r="V4955" s="145">
        <v>-20391062.43598789</v>
      </c>
    </row>
    <row r="4956" spans="1:22" x14ac:dyDescent="0.35">
      <c r="A4956" s="70">
        <f t="shared" si="86"/>
        <v>4937</v>
      </c>
      <c r="B4956" s="145">
        <v>7342437.6228742748</v>
      </c>
      <c r="U4956" s="145">
        <v>4936</v>
      </c>
      <c r="V4956" s="145">
        <v>9277779.0183747262</v>
      </c>
    </row>
    <row r="4957" spans="1:22" x14ac:dyDescent="0.35">
      <c r="A4957" s="70">
        <f t="shared" si="86"/>
        <v>4938</v>
      </c>
      <c r="B4957" s="145">
        <v>7342437.6228742748</v>
      </c>
      <c r="U4957" s="145">
        <v>4937</v>
      </c>
      <c r="V4957" s="145">
        <v>6184651.5671231449</v>
      </c>
    </row>
    <row r="4958" spans="1:22" x14ac:dyDescent="0.35">
      <c r="A4958" s="70">
        <f t="shared" si="86"/>
        <v>4939</v>
      </c>
      <c r="B4958" s="145">
        <v>7342437.6228742748</v>
      </c>
      <c r="U4958" s="145">
        <v>4938</v>
      </c>
      <c r="V4958" s="145">
        <v>19757004.924020611</v>
      </c>
    </row>
    <row r="4959" spans="1:22" x14ac:dyDescent="0.35">
      <c r="A4959" s="70">
        <f t="shared" si="86"/>
        <v>4940</v>
      </c>
      <c r="B4959" s="145">
        <v>7342437.6228742748</v>
      </c>
      <c r="U4959" s="145">
        <v>4939</v>
      </c>
      <c r="V4959" s="145">
        <v>-21439425.579951987</v>
      </c>
    </row>
    <row r="4960" spans="1:22" x14ac:dyDescent="0.35">
      <c r="A4960" s="70">
        <f t="shared" si="86"/>
        <v>4941</v>
      </c>
      <c r="B4960" s="145">
        <v>7342437.6228742748</v>
      </c>
      <c r="U4960" s="145">
        <v>4940</v>
      </c>
      <c r="V4960" s="145">
        <v>-34784639.275705077</v>
      </c>
    </row>
    <row r="4961" spans="1:22" x14ac:dyDescent="0.35">
      <c r="A4961" s="70">
        <f t="shared" si="86"/>
        <v>4942</v>
      </c>
      <c r="B4961" s="145">
        <v>7342437.6228742748</v>
      </c>
      <c r="U4961" s="145">
        <v>4941</v>
      </c>
      <c r="V4961" s="145">
        <v>6265870.4062470682</v>
      </c>
    </row>
    <row r="4962" spans="1:22" x14ac:dyDescent="0.35">
      <c r="A4962" s="70">
        <f t="shared" si="86"/>
        <v>4943</v>
      </c>
      <c r="B4962" s="145">
        <v>7342437.6228742748</v>
      </c>
      <c r="U4962" s="145">
        <v>4942</v>
      </c>
      <c r="V4962" s="145">
        <v>10794022.829978563</v>
      </c>
    </row>
    <row r="4963" spans="1:22" x14ac:dyDescent="0.35">
      <c r="A4963" s="70">
        <f t="shared" si="86"/>
        <v>4944</v>
      </c>
      <c r="B4963" s="145">
        <v>7342437.6228742748</v>
      </c>
      <c r="U4963" s="145">
        <v>4943</v>
      </c>
      <c r="V4963" s="145">
        <v>5734564.578372404</v>
      </c>
    </row>
    <row r="4964" spans="1:22" x14ac:dyDescent="0.35">
      <c r="A4964" s="70">
        <f t="shared" si="86"/>
        <v>4945</v>
      </c>
      <c r="B4964" s="145">
        <v>7342437.6228742748</v>
      </c>
      <c r="U4964" s="145">
        <v>4944</v>
      </c>
      <c r="V4964" s="145">
        <v>437948.89856848866</v>
      </c>
    </row>
    <row r="4965" spans="1:22" x14ac:dyDescent="0.35">
      <c r="A4965" s="70">
        <f t="shared" si="86"/>
        <v>4946</v>
      </c>
      <c r="B4965" s="145">
        <v>7342437.6228742748</v>
      </c>
      <c r="U4965" s="145">
        <v>4945</v>
      </c>
      <c r="V4965" s="145">
        <v>14645950.842294589</v>
      </c>
    </row>
    <row r="4966" spans="1:22" x14ac:dyDescent="0.35">
      <c r="A4966" s="70">
        <f t="shared" si="86"/>
        <v>4947</v>
      </c>
      <c r="B4966" s="145">
        <v>7342437.6228742748</v>
      </c>
      <c r="U4966" s="145">
        <v>4946</v>
      </c>
      <c r="V4966" s="145">
        <v>-9744470.0282291211</v>
      </c>
    </row>
    <row r="4967" spans="1:22" x14ac:dyDescent="0.35">
      <c r="A4967" s="70">
        <f t="shared" si="86"/>
        <v>4948</v>
      </c>
      <c r="B4967" s="145">
        <v>7342437.6228742748</v>
      </c>
      <c r="U4967" s="145">
        <v>4947</v>
      </c>
      <c r="V4967" s="145">
        <v>-10381679.116531752</v>
      </c>
    </row>
    <row r="4968" spans="1:22" x14ac:dyDescent="0.35">
      <c r="A4968" s="70">
        <f t="shared" si="86"/>
        <v>4949</v>
      </c>
      <c r="B4968" s="145">
        <v>7342437.6228742748</v>
      </c>
      <c r="U4968" s="145">
        <v>4948</v>
      </c>
      <c r="V4968" s="145">
        <v>-14753713.328219319</v>
      </c>
    </row>
    <row r="4969" spans="1:22" x14ac:dyDescent="0.35">
      <c r="A4969" s="70">
        <f t="shared" si="86"/>
        <v>4950</v>
      </c>
      <c r="B4969" s="145">
        <v>7342437.6228742748</v>
      </c>
      <c r="U4969" s="145">
        <v>4949</v>
      </c>
      <c r="V4969" s="145">
        <v>-3572829.6251995303</v>
      </c>
    </row>
    <row r="4970" spans="1:22" x14ac:dyDescent="0.35">
      <c r="A4970" s="70">
        <f t="shared" si="86"/>
        <v>4951</v>
      </c>
      <c r="B4970" s="145">
        <v>7342437.6228742748</v>
      </c>
      <c r="U4970" s="145">
        <v>4950</v>
      </c>
      <c r="V4970" s="145">
        <v>-13843106.924409369</v>
      </c>
    </row>
    <row r="4971" spans="1:22" x14ac:dyDescent="0.35">
      <c r="A4971" s="70">
        <f t="shared" si="86"/>
        <v>4952</v>
      </c>
      <c r="B4971" s="145">
        <v>7342437.6228742748</v>
      </c>
      <c r="U4971" s="145">
        <v>4951</v>
      </c>
      <c r="V4971" s="145">
        <v>-12447677.732346332</v>
      </c>
    </row>
    <row r="4972" spans="1:22" x14ac:dyDescent="0.35">
      <c r="A4972" s="70">
        <f t="shared" si="86"/>
        <v>4953</v>
      </c>
      <c r="B4972" s="145">
        <v>7342437.6228742748</v>
      </c>
      <c r="U4972" s="145">
        <v>4952</v>
      </c>
      <c r="V4972" s="145">
        <v>-798899.09330583736</v>
      </c>
    </row>
    <row r="4973" spans="1:22" x14ac:dyDescent="0.35">
      <c r="A4973" s="70">
        <f t="shared" si="86"/>
        <v>4954</v>
      </c>
      <c r="B4973" s="145">
        <v>7342437.6228742748</v>
      </c>
      <c r="U4973" s="145">
        <v>4953</v>
      </c>
      <c r="V4973" s="145">
        <v>-7113325.770457603</v>
      </c>
    </row>
    <row r="4974" spans="1:22" x14ac:dyDescent="0.35">
      <c r="A4974" s="70">
        <f t="shared" si="86"/>
        <v>4955</v>
      </c>
      <c r="B4974" s="145">
        <v>7342437.6228742748</v>
      </c>
      <c r="U4974" s="145">
        <v>4954</v>
      </c>
      <c r="V4974" s="145">
        <v>-298485.19794764742</v>
      </c>
    </row>
    <row r="4975" spans="1:22" x14ac:dyDescent="0.35">
      <c r="A4975" s="70">
        <f t="shared" si="86"/>
        <v>4956</v>
      </c>
      <c r="B4975" s="145">
        <v>7342437.6228742748</v>
      </c>
      <c r="U4975" s="145">
        <v>4955</v>
      </c>
      <c r="V4975" s="145">
        <v>-7929274.0615683924</v>
      </c>
    </row>
    <row r="4976" spans="1:22" x14ac:dyDescent="0.35">
      <c r="A4976" s="70">
        <f t="shared" si="86"/>
        <v>4957</v>
      </c>
      <c r="B4976" s="145">
        <v>7342437.6228742748</v>
      </c>
      <c r="U4976" s="145">
        <v>4956</v>
      </c>
      <c r="V4976" s="145">
        <v>-5791859.1379648149</v>
      </c>
    </row>
    <row r="4977" spans="1:22" x14ac:dyDescent="0.35">
      <c r="A4977" s="70">
        <f t="shared" si="86"/>
        <v>4958</v>
      </c>
      <c r="B4977" s="145">
        <v>7342437.6228742748</v>
      </c>
      <c r="U4977" s="145">
        <v>4957</v>
      </c>
      <c r="V4977" s="145">
        <v>6838057.1355733313</v>
      </c>
    </row>
    <row r="4978" spans="1:22" x14ac:dyDescent="0.35">
      <c r="A4978" s="70">
        <f t="shared" si="86"/>
        <v>4959</v>
      </c>
      <c r="B4978" s="145">
        <v>7342437.6228742748</v>
      </c>
      <c r="U4978" s="145">
        <v>4958</v>
      </c>
      <c r="V4978" s="145">
        <v>-9144296.8019006886</v>
      </c>
    </row>
    <row r="4979" spans="1:22" x14ac:dyDescent="0.35">
      <c r="A4979" s="70">
        <f t="shared" si="86"/>
        <v>4960</v>
      </c>
      <c r="B4979" s="145">
        <v>7342437.6228742748</v>
      </c>
      <c r="U4979" s="145">
        <v>4959</v>
      </c>
      <c r="V4979" s="145">
        <v>11224923.123226948</v>
      </c>
    </row>
    <row r="4980" spans="1:22" x14ac:dyDescent="0.35">
      <c r="A4980" s="70">
        <f t="shared" si="86"/>
        <v>4961</v>
      </c>
      <c r="B4980" s="145">
        <v>7342437.6228742748</v>
      </c>
      <c r="U4980" s="145">
        <v>4960</v>
      </c>
      <c r="V4980" s="145">
        <v>-14721367.51614977</v>
      </c>
    </row>
    <row r="4981" spans="1:22" x14ac:dyDescent="0.35">
      <c r="A4981" s="70">
        <f t="shared" si="86"/>
        <v>4962</v>
      </c>
      <c r="B4981" s="145">
        <v>7342437.6228742748</v>
      </c>
      <c r="U4981" s="145">
        <v>4961</v>
      </c>
      <c r="V4981" s="145">
        <v>-11829589.894797757</v>
      </c>
    </row>
    <row r="4982" spans="1:22" x14ac:dyDescent="0.35">
      <c r="A4982" s="70">
        <f t="shared" si="86"/>
        <v>4963</v>
      </c>
      <c r="B4982" s="145">
        <v>7342437.6228742748</v>
      </c>
      <c r="U4982" s="145">
        <v>4962</v>
      </c>
      <c r="V4982" s="145">
        <v>-10841810.959492633</v>
      </c>
    </row>
    <row r="4983" spans="1:22" x14ac:dyDescent="0.35">
      <c r="A4983" s="70">
        <f t="shared" si="86"/>
        <v>4964</v>
      </c>
      <c r="B4983" s="145">
        <v>7342437.6228742748</v>
      </c>
      <c r="U4983" s="145">
        <v>4963</v>
      </c>
      <c r="V4983" s="145">
        <v>-19750505.775615979</v>
      </c>
    </row>
    <row r="4984" spans="1:22" x14ac:dyDescent="0.35">
      <c r="A4984" s="70">
        <f t="shared" si="86"/>
        <v>4965</v>
      </c>
      <c r="B4984" s="145">
        <v>7342437.6228742748</v>
      </c>
      <c r="U4984" s="145">
        <v>4964</v>
      </c>
      <c r="V4984" s="145">
        <v>-6343005.8206082843</v>
      </c>
    </row>
    <row r="4985" spans="1:22" x14ac:dyDescent="0.35">
      <c r="A4985" s="70">
        <f t="shared" si="86"/>
        <v>4966</v>
      </c>
      <c r="B4985" s="145">
        <v>7342437.6228742748</v>
      </c>
      <c r="U4985" s="145">
        <v>4965</v>
      </c>
      <c r="V4985" s="145">
        <v>-6993041.1910386272</v>
      </c>
    </row>
    <row r="4986" spans="1:22" x14ac:dyDescent="0.35">
      <c r="A4986" s="70">
        <f t="shared" si="86"/>
        <v>4967</v>
      </c>
      <c r="B4986" s="145">
        <v>7342437.6228742748</v>
      </c>
      <c r="U4986" s="145">
        <v>4966</v>
      </c>
      <c r="V4986" s="145">
        <v>3708146.3468396366</v>
      </c>
    </row>
    <row r="4987" spans="1:22" x14ac:dyDescent="0.35">
      <c r="A4987" s="70">
        <f t="shared" si="86"/>
        <v>4968</v>
      </c>
      <c r="B4987" s="145">
        <v>7342437.6228742748</v>
      </c>
      <c r="U4987" s="145">
        <v>4967</v>
      </c>
      <c r="V4987" s="145">
        <v>2639066.5256787166</v>
      </c>
    </row>
    <row r="4988" spans="1:22" x14ac:dyDescent="0.35">
      <c r="A4988" s="70">
        <f t="shared" si="86"/>
        <v>4969</v>
      </c>
      <c r="B4988" s="145">
        <v>7342437.6228742748</v>
      </c>
      <c r="U4988" s="145">
        <v>4968</v>
      </c>
      <c r="V4988" s="145">
        <v>-21171696.197003428</v>
      </c>
    </row>
    <row r="4989" spans="1:22" x14ac:dyDescent="0.35">
      <c r="A4989" s="70">
        <f t="shared" si="86"/>
        <v>4970</v>
      </c>
      <c r="B4989" s="145">
        <v>7342437.6228742748</v>
      </c>
      <c r="U4989" s="145">
        <v>4969</v>
      </c>
      <c r="V4989" s="145">
        <v>11639271.035516277</v>
      </c>
    </row>
    <row r="4990" spans="1:22" x14ac:dyDescent="0.35">
      <c r="A4990" s="70">
        <f t="shared" si="86"/>
        <v>4971</v>
      </c>
      <c r="B4990" s="145">
        <v>7342437.6228742748</v>
      </c>
      <c r="U4990" s="145">
        <v>4970</v>
      </c>
      <c r="V4990" s="145">
        <v>-1634081.5615758523</v>
      </c>
    </row>
    <row r="4991" spans="1:22" x14ac:dyDescent="0.35">
      <c r="A4991" s="70">
        <f t="shared" si="86"/>
        <v>4972</v>
      </c>
      <c r="B4991" s="145">
        <v>7342437.6228742748</v>
      </c>
      <c r="U4991" s="145">
        <v>4971</v>
      </c>
      <c r="V4991" s="145">
        <v>-273182.97391745821</v>
      </c>
    </row>
    <row r="4992" spans="1:22" x14ac:dyDescent="0.35">
      <c r="A4992" s="70">
        <f t="shared" si="86"/>
        <v>4973</v>
      </c>
      <c r="B4992" s="145">
        <v>7342437.6228742748</v>
      </c>
      <c r="U4992" s="145">
        <v>4972</v>
      </c>
      <c r="V4992" s="145">
        <v>-3261214.4416987002</v>
      </c>
    </row>
    <row r="4993" spans="1:22" x14ac:dyDescent="0.35">
      <c r="A4993" s="70">
        <f t="shared" si="86"/>
        <v>4974</v>
      </c>
      <c r="B4993" s="145">
        <v>7342437.6228742748</v>
      </c>
      <c r="U4993" s="145">
        <v>4973</v>
      </c>
      <c r="V4993" s="145">
        <v>-9090371.6138691399</v>
      </c>
    </row>
    <row r="4994" spans="1:22" x14ac:dyDescent="0.35">
      <c r="A4994" s="70">
        <f t="shared" si="86"/>
        <v>4975</v>
      </c>
      <c r="B4994" s="145">
        <v>7342437.6228742748</v>
      </c>
      <c r="U4994" s="145">
        <v>4974</v>
      </c>
      <c r="V4994" s="145">
        <v>-27472686.33907542</v>
      </c>
    </row>
    <row r="4995" spans="1:22" x14ac:dyDescent="0.35">
      <c r="A4995" s="70">
        <f t="shared" si="86"/>
        <v>4976</v>
      </c>
      <c r="B4995" s="145">
        <v>7342437.6228742748</v>
      </c>
      <c r="U4995" s="145">
        <v>4975</v>
      </c>
      <c r="V4995" s="145">
        <v>-32274946.09233211</v>
      </c>
    </row>
    <row r="4996" spans="1:22" x14ac:dyDescent="0.35">
      <c r="A4996" s="70">
        <f t="shared" si="86"/>
        <v>4977</v>
      </c>
      <c r="B4996" s="145">
        <v>7342437.6228742748</v>
      </c>
      <c r="U4996" s="145">
        <v>4976</v>
      </c>
      <c r="V4996" s="145">
        <v>-9953196.6204578113</v>
      </c>
    </row>
    <row r="4997" spans="1:22" x14ac:dyDescent="0.35">
      <c r="A4997" s="70">
        <f t="shared" si="86"/>
        <v>4978</v>
      </c>
      <c r="B4997" s="145">
        <v>7342437.6228742748</v>
      </c>
      <c r="U4997" s="145">
        <v>4977</v>
      </c>
      <c r="V4997" s="145">
        <v>-7474243.4925107416</v>
      </c>
    </row>
    <row r="4998" spans="1:22" x14ac:dyDescent="0.35">
      <c r="A4998" s="70">
        <f t="shared" si="86"/>
        <v>4979</v>
      </c>
      <c r="B4998" s="145">
        <v>7342437.6228742748</v>
      </c>
      <c r="U4998" s="145">
        <v>4978</v>
      </c>
      <c r="V4998" s="145">
        <v>-14195190.727459522</v>
      </c>
    </row>
    <row r="4999" spans="1:22" x14ac:dyDescent="0.35">
      <c r="A4999" s="70">
        <f t="shared" si="86"/>
        <v>4980</v>
      </c>
      <c r="B4999" s="145">
        <v>7342437.6228742748</v>
      </c>
      <c r="U4999" s="145">
        <v>4979</v>
      </c>
      <c r="V4999" s="145">
        <v>-30376709.316277709</v>
      </c>
    </row>
    <row r="5000" spans="1:22" x14ac:dyDescent="0.35">
      <c r="A5000" s="70">
        <f t="shared" si="86"/>
        <v>4981</v>
      </c>
      <c r="B5000" s="145">
        <v>7342437.6228742748</v>
      </c>
      <c r="U5000" s="145">
        <v>4980</v>
      </c>
      <c r="V5000" s="145">
        <v>4931301.0903157815</v>
      </c>
    </row>
    <row r="5001" spans="1:22" x14ac:dyDescent="0.35">
      <c r="A5001" s="70">
        <f t="shared" si="86"/>
        <v>4982</v>
      </c>
      <c r="B5001" s="145">
        <v>7342437.6228742748</v>
      </c>
      <c r="U5001" s="145">
        <v>4981</v>
      </c>
      <c r="V5001" s="145">
        <v>2299180.3279816024</v>
      </c>
    </row>
    <row r="5002" spans="1:22" x14ac:dyDescent="0.35">
      <c r="A5002" s="70">
        <f t="shared" si="86"/>
        <v>4983</v>
      </c>
      <c r="B5002" s="145">
        <v>7342437.6228742748</v>
      </c>
      <c r="U5002" s="145">
        <v>4982</v>
      </c>
      <c r="V5002" s="145">
        <v>34001647.072049275</v>
      </c>
    </row>
    <row r="5003" spans="1:22" x14ac:dyDescent="0.35">
      <c r="A5003" s="70">
        <f t="shared" si="86"/>
        <v>4984</v>
      </c>
      <c r="B5003" s="145">
        <v>7342437.6228742748</v>
      </c>
      <c r="U5003" s="145">
        <v>4983</v>
      </c>
      <c r="V5003" s="145">
        <v>-14781777.970978159</v>
      </c>
    </row>
    <row r="5004" spans="1:22" x14ac:dyDescent="0.35">
      <c r="A5004" s="70">
        <f t="shared" si="86"/>
        <v>4985</v>
      </c>
      <c r="B5004" s="145">
        <v>7342437.6228742748</v>
      </c>
      <c r="U5004" s="145">
        <v>4984</v>
      </c>
      <c r="V5004" s="145">
        <v>-3385432.0622019544</v>
      </c>
    </row>
    <row r="5005" spans="1:22" x14ac:dyDescent="0.35">
      <c r="A5005" s="70">
        <f t="shared" si="86"/>
        <v>4986</v>
      </c>
      <c r="B5005" s="145">
        <v>7342437.6228742748</v>
      </c>
      <c r="U5005" s="145">
        <v>4985</v>
      </c>
      <c r="V5005" s="145">
        <v>18428247.278789736</v>
      </c>
    </row>
    <row r="5006" spans="1:22" x14ac:dyDescent="0.35">
      <c r="A5006" s="70">
        <f t="shared" si="86"/>
        <v>4987</v>
      </c>
      <c r="B5006" s="145">
        <v>7342437.6228742748</v>
      </c>
      <c r="U5006" s="145">
        <v>4986</v>
      </c>
      <c r="V5006" s="145">
        <v>8445984.8659120761</v>
      </c>
    </row>
    <row r="5007" spans="1:22" x14ac:dyDescent="0.35">
      <c r="A5007" s="70">
        <f t="shared" si="86"/>
        <v>4988</v>
      </c>
      <c r="B5007" s="145">
        <v>7342437.6228742748</v>
      </c>
      <c r="U5007" s="145">
        <v>4987</v>
      </c>
      <c r="V5007" s="145">
        <v>-23230876.471918643</v>
      </c>
    </row>
    <row r="5008" spans="1:22" x14ac:dyDescent="0.35">
      <c r="A5008" s="70">
        <f t="shared" si="86"/>
        <v>4989</v>
      </c>
      <c r="B5008" s="145">
        <v>7342437.6228742748</v>
      </c>
      <c r="U5008" s="145">
        <v>4988</v>
      </c>
      <c r="V5008" s="145">
        <v>36482393.001268096</v>
      </c>
    </row>
    <row r="5009" spans="1:22" x14ac:dyDescent="0.35">
      <c r="A5009" s="70">
        <f t="shared" si="86"/>
        <v>4990</v>
      </c>
      <c r="B5009" s="145">
        <v>7342437.6228742748</v>
      </c>
      <c r="U5009" s="145">
        <v>4989</v>
      </c>
      <c r="V5009" s="145">
        <v>7073999.8142893016</v>
      </c>
    </row>
    <row r="5010" spans="1:22" x14ac:dyDescent="0.35">
      <c r="A5010" s="70">
        <f t="shared" si="86"/>
        <v>4991</v>
      </c>
      <c r="B5010" s="145">
        <v>7342437.6228742748</v>
      </c>
      <c r="U5010" s="145">
        <v>4990</v>
      </c>
      <c r="V5010" s="145">
        <v>-7515098.468322318</v>
      </c>
    </row>
    <row r="5011" spans="1:22" x14ac:dyDescent="0.35">
      <c r="A5011" s="70">
        <f t="shared" si="86"/>
        <v>4992</v>
      </c>
      <c r="B5011" s="145">
        <v>7342437.6228742748</v>
      </c>
      <c r="U5011" s="145">
        <v>4991</v>
      </c>
      <c r="V5011" s="145">
        <v>3533848.6256867722</v>
      </c>
    </row>
    <row r="5012" spans="1:22" x14ac:dyDescent="0.35">
      <c r="A5012" s="70">
        <f t="shared" si="86"/>
        <v>4993</v>
      </c>
      <c r="B5012" s="145">
        <v>7342437.6228742748</v>
      </c>
      <c r="U5012" s="145">
        <v>4992</v>
      </c>
      <c r="V5012" s="145">
        <v>4104253.9331206642</v>
      </c>
    </row>
    <row r="5013" spans="1:22" x14ac:dyDescent="0.35">
      <c r="A5013" s="70">
        <f t="shared" si="86"/>
        <v>4994</v>
      </c>
      <c r="B5013" s="145">
        <v>7342437.6228742748</v>
      </c>
      <c r="U5013" s="145">
        <v>4993</v>
      </c>
      <c r="V5013" s="145">
        <v>1142295.6916569434</v>
      </c>
    </row>
    <row r="5014" spans="1:22" x14ac:dyDescent="0.35">
      <c r="A5014" s="70">
        <f t="shared" ref="A5014:A5019" si="87">A5013+1</f>
        <v>4995</v>
      </c>
      <c r="B5014" s="145">
        <v>7342437.6228742748</v>
      </c>
      <c r="U5014" s="145">
        <v>4994</v>
      </c>
      <c r="V5014" s="145">
        <v>-893720.39750425331</v>
      </c>
    </row>
    <row r="5015" spans="1:22" x14ac:dyDescent="0.35">
      <c r="A5015" s="70">
        <f t="shared" si="87"/>
        <v>4996</v>
      </c>
      <c r="B5015" s="145">
        <v>7342437.6228742748</v>
      </c>
      <c r="U5015" s="145">
        <v>4995</v>
      </c>
      <c r="V5015" s="145">
        <v>3673401.9115115665</v>
      </c>
    </row>
    <row r="5016" spans="1:22" x14ac:dyDescent="0.35">
      <c r="A5016" s="70">
        <f t="shared" si="87"/>
        <v>4997</v>
      </c>
      <c r="B5016" s="145">
        <v>7342437.6228742748</v>
      </c>
      <c r="U5016" s="145">
        <v>4996</v>
      </c>
      <c r="V5016" s="145">
        <v>19686708.086951494</v>
      </c>
    </row>
    <row r="5017" spans="1:22" x14ac:dyDescent="0.35">
      <c r="A5017" s="70">
        <f t="shared" si="87"/>
        <v>4998</v>
      </c>
      <c r="B5017" s="145">
        <v>7342437.6228742748</v>
      </c>
      <c r="U5017" s="145">
        <v>4997</v>
      </c>
      <c r="V5017" s="145">
        <v>-13916755.129557177</v>
      </c>
    </row>
    <row r="5018" spans="1:22" x14ac:dyDescent="0.35">
      <c r="A5018" s="70">
        <f t="shared" si="87"/>
        <v>4999</v>
      </c>
      <c r="B5018" s="145">
        <v>7342437.6228742748</v>
      </c>
      <c r="U5018" s="145">
        <v>4998</v>
      </c>
      <c r="V5018" s="145">
        <v>-23406932.463485166</v>
      </c>
    </row>
    <row r="5019" spans="1:22" x14ac:dyDescent="0.35">
      <c r="A5019" s="70">
        <f t="shared" si="87"/>
        <v>5000</v>
      </c>
      <c r="B5019" s="145">
        <v>7342437.6228742748</v>
      </c>
      <c r="U5019" s="145">
        <v>4999</v>
      </c>
      <c r="V5019" s="145">
        <v>16612898.132497035</v>
      </c>
    </row>
    <row r="5020" spans="1:22" x14ac:dyDescent="0.35">
      <c r="U5020" s="145">
        <v>5000</v>
      </c>
      <c r="V5020" s="145">
        <v>-6623100.8104979545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4C1B4-7A9C-4E79-B4DC-7488E68CDD2F}">
  <sheetPr codeName="Sheet27">
    <pageSetUpPr autoPageBreaks="0"/>
  </sheetPr>
  <dimension ref="A1:AG653"/>
  <sheetViews>
    <sheetView zoomScale="80" zoomScaleNormal="80" workbookViewId="0">
      <selection activeCell="C25" sqref="C25"/>
    </sheetView>
  </sheetViews>
  <sheetFormatPr defaultColWidth="8.73046875" defaultRowHeight="12.75" x14ac:dyDescent="0.35"/>
  <cols>
    <col min="1" max="1" width="9.265625" style="286" bestFit="1" customWidth="1"/>
    <col min="2" max="2" width="53.3984375" style="286" bestFit="1" customWidth="1"/>
    <col min="3" max="33" width="20.73046875" style="286" customWidth="1"/>
    <col min="34" max="16384" width="8.73046875" style="286"/>
  </cols>
  <sheetData>
    <row r="1" spans="1:10" ht="21" thickBot="1" x14ac:dyDescent="0.65">
      <c r="B1" s="173" t="s">
        <v>415</v>
      </c>
      <c r="C1" s="17"/>
      <c r="D1" s="66" t="s">
        <v>77</v>
      </c>
      <c r="E1" s="64"/>
      <c r="G1" s="176" t="s">
        <v>216</v>
      </c>
      <c r="H1" s="175">
        <v>1</v>
      </c>
      <c r="I1" s="176" t="s">
        <v>435</v>
      </c>
      <c r="J1" s="175">
        <v>1</v>
      </c>
    </row>
    <row r="2" spans="1:10" ht="15.75" customHeight="1" thickBot="1" x14ac:dyDescent="0.4">
      <c r="C2" s="17"/>
      <c r="D2" s="17"/>
      <c r="E2" s="17"/>
      <c r="G2" s="17"/>
    </row>
    <row r="3" spans="1:10" ht="15.75" customHeight="1" thickBot="1" x14ac:dyDescent="0.4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</row>
    <row r="4" spans="1:10" ht="15.75" customHeight="1" x14ac:dyDescent="0.3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</row>
    <row r="5" spans="1:10" ht="15.75" hidden="1" customHeight="1" x14ac:dyDescent="0.5">
      <c r="A5" s="139"/>
      <c r="B5" s="34" t="s">
        <v>158</v>
      </c>
      <c r="C5" s="55">
        <f>15.8+'Ambient Temp PDF'!B6</f>
        <v>18.274668962631228</v>
      </c>
      <c r="D5" s="30" t="s">
        <v>16</v>
      </c>
      <c r="E5" s="30"/>
      <c r="F5" s="195" t="s">
        <v>259</v>
      </c>
      <c r="G5" s="31"/>
      <c r="H5" s="32"/>
    </row>
    <row r="6" spans="1:10" ht="15.75" x14ac:dyDescent="0.5">
      <c r="A6" s="119"/>
      <c r="B6" s="29" t="s">
        <v>264</v>
      </c>
      <c r="C6" s="33">
        <f>'Geotherm Grad PDF'!B8</f>
        <v>89.824873554056538</v>
      </c>
      <c r="D6" s="15" t="s">
        <v>310</v>
      </c>
      <c r="E6" s="30" t="s">
        <v>308</v>
      </c>
      <c r="F6" s="293" t="s">
        <v>407</v>
      </c>
      <c r="G6" s="32"/>
      <c r="H6" s="129"/>
      <c r="I6" s="129"/>
    </row>
    <row r="7" spans="1:10" x14ac:dyDescent="0.35">
      <c r="A7" s="120"/>
      <c r="B7" s="132" t="s">
        <v>152</v>
      </c>
      <c r="C7" s="33">
        <f>'Reservoir Temp PDF'!B8</f>
        <v>153.36916659854666</v>
      </c>
      <c r="D7" s="15" t="s">
        <v>311</v>
      </c>
      <c r="E7" s="15" t="s">
        <v>312</v>
      </c>
      <c r="F7" s="337" t="s">
        <v>307</v>
      </c>
      <c r="G7" s="337"/>
      <c r="H7" s="337"/>
    </row>
    <row r="8" spans="1:10" ht="15.75" x14ac:dyDescent="0.5">
      <c r="A8" s="120"/>
      <c r="B8" s="67" t="s">
        <v>265</v>
      </c>
      <c r="C8" s="227">
        <f>(C7-C4)/C6</f>
        <v>1.5315264152947305</v>
      </c>
      <c r="D8" s="15" t="s">
        <v>80</v>
      </c>
      <c r="E8" s="15"/>
      <c r="F8" s="337" t="s">
        <v>160</v>
      </c>
      <c r="G8" s="338"/>
      <c r="H8" s="338"/>
    </row>
    <row r="9" spans="1:10" x14ac:dyDescent="0.35">
      <c r="A9" s="120"/>
      <c r="B9" s="29" t="s">
        <v>172</v>
      </c>
      <c r="C9" s="131">
        <f>C7*0.075</f>
        <v>11.502687494890999</v>
      </c>
      <c r="D9" s="29" t="s">
        <v>311</v>
      </c>
      <c r="E9" s="29" t="s">
        <v>112</v>
      </c>
      <c r="F9" s="284" t="s">
        <v>358</v>
      </c>
      <c r="G9" s="287"/>
      <c r="H9" s="287"/>
    </row>
    <row r="10" spans="1:10" ht="15.75" x14ac:dyDescent="0.5">
      <c r="A10" s="120"/>
      <c r="B10" s="133" t="s">
        <v>171</v>
      </c>
      <c r="C10" s="68">
        <f>C7-C9</f>
        <v>141.86647910365565</v>
      </c>
      <c r="D10" s="15" t="s">
        <v>311</v>
      </c>
      <c r="E10" s="15"/>
      <c r="F10" s="339" t="s">
        <v>316</v>
      </c>
      <c r="G10" s="340"/>
      <c r="H10" s="340"/>
    </row>
    <row r="11" spans="1:10" ht="14.25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10" ht="15" hidden="1" customHeight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10" ht="15" hidden="1" customHeight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10" ht="15" hidden="1" customHeight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10" ht="15" hidden="1" customHeight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10" ht="13.5" customHeight="1" x14ac:dyDescent="0.35">
      <c r="A16" s="120"/>
      <c r="B16" s="29" t="s">
        <v>303</v>
      </c>
      <c r="C16" s="36">
        <v>35</v>
      </c>
      <c r="D16" s="15" t="s">
        <v>11</v>
      </c>
      <c r="E16" s="15" t="s">
        <v>40</v>
      </c>
      <c r="F16" s="122"/>
      <c r="G16" s="31"/>
      <c r="H16" s="31"/>
    </row>
    <row r="17" spans="1:17" ht="13.5" customHeight="1" thickBot="1" x14ac:dyDescent="0.4">
      <c r="C17" s="18"/>
    </row>
    <row r="18" spans="1:17" ht="13.5" customHeight="1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285"/>
    </row>
    <row r="19" spans="1:17" ht="13.5" customHeight="1" x14ac:dyDescent="0.5">
      <c r="A19" s="119"/>
      <c r="B19" s="34" t="s">
        <v>34</v>
      </c>
      <c r="C19" s="26">
        <f>'Drilling Costs PDF'!$B$6 * ($C$8 *1000)</f>
        <v>2807925.8214798151</v>
      </c>
      <c r="D19" s="30" t="s">
        <v>38</v>
      </c>
      <c r="E19" s="30"/>
      <c r="F19" s="332" t="s">
        <v>407</v>
      </c>
      <c r="G19" s="333"/>
      <c r="H19" s="333"/>
    </row>
    <row r="20" spans="1:17" ht="13.5" customHeight="1" x14ac:dyDescent="0.35">
      <c r="A20" s="120"/>
      <c r="B20" s="29" t="s">
        <v>403</v>
      </c>
      <c r="C20" s="125">
        <v>2</v>
      </c>
      <c r="D20" s="29" t="s">
        <v>37</v>
      </c>
      <c r="E20" s="15"/>
      <c r="F20" s="70" t="s">
        <v>163</v>
      </c>
      <c r="G20" s="70"/>
      <c r="H20" s="70"/>
      <c r="I20" s="32"/>
    </row>
    <row r="21" spans="1:17" ht="13.5" customHeight="1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70" t="s">
        <v>162</v>
      </c>
      <c r="G21" s="70"/>
      <c r="H21" s="70"/>
      <c r="I21" s="32"/>
    </row>
    <row r="22" spans="1:17" ht="13.5" customHeight="1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ht="13.5" customHeight="1" x14ac:dyDescent="0.35">
      <c r="A23" s="120"/>
      <c r="B23" s="29" t="s">
        <v>269</v>
      </c>
      <c r="C23" s="26">
        <f>50*1000*(($C$45/$C$43)/$K$41)*C57</f>
        <v>399512.26516575</v>
      </c>
      <c r="D23" s="15" t="s">
        <v>27</v>
      </c>
      <c r="E23" s="15" t="s">
        <v>36</v>
      </c>
      <c r="F23" s="85" t="s">
        <v>385</v>
      </c>
      <c r="G23" s="32"/>
    </row>
    <row r="24" spans="1:17" ht="13.5" customHeight="1" x14ac:dyDescent="0.35">
      <c r="A24" s="120"/>
      <c r="B24" s="15" t="s">
        <v>97</v>
      </c>
      <c r="C24" s="3">
        <v>0.85</v>
      </c>
      <c r="D24" s="3"/>
      <c r="E24" s="15" t="s">
        <v>406</v>
      </c>
      <c r="F24" s="70" t="s">
        <v>175</v>
      </c>
      <c r="G24" s="32"/>
    </row>
    <row r="25" spans="1:17" ht="13.5" customHeight="1" x14ac:dyDescent="0.5">
      <c r="A25" s="120"/>
      <c r="B25" s="35" t="s">
        <v>124</v>
      </c>
      <c r="C25" s="124">
        <f>0.21*$C$10-12.2</f>
        <v>17.591960611767686</v>
      </c>
      <c r="D25" s="30" t="s">
        <v>311</v>
      </c>
      <c r="E25" s="30" t="s">
        <v>40</v>
      </c>
      <c r="F25" s="70" t="s">
        <v>125</v>
      </c>
      <c r="G25" s="32"/>
    </row>
    <row r="26" spans="1:17" ht="13.5" customHeight="1" x14ac:dyDescent="0.5">
      <c r="A26" s="119"/>
      <c r="B26" s="29" t="s">
        <v>123</v>
      </c>
      <c r="C26" s="204">
        <f>'Drawdown PDF'!B6</f>
        <v>7.2717089752713862E-3</v>
      </c>
      <c r="D26" s="15"/>
      <c r="E26" s="15"/>
      <c r="F26" s="146" t="s">
        <v>407</v>
      </c>
    </row>
    <row r="27" spans="1:17" ht="13.5" customHeight="1" x14ac:dyDescent="0.5">
      <c r="A27" s="120"/>
      <c r="B27" s="67" t="s">
        <v>126</v>
      </c>
      <c r="C27" s="103">
        <f>IF($H$1=1,INT(((($C$39)/($C$39-$C$25))-1)/$C$26),100)</f>
        <v>19</v>
      </c>
      <c r="D27" s="15" t="s">
        <v>0</v>
      </c>
      <c r="E27" s="3"/>
      <c r="F27" s="70" t="s">
        <v>408</v>
      </c>
    </row>
    <row r="28" spans="1:17" ht="13.5" customHeight="1" x14ac:dyDescent="0.35">
      <c r="A28" s="120"/>
      <c r="B28" s="29" t="s">
        <v>150</v>
      </c>
      <c r="C28" s="97">
        <v>1</v>
      </c>
      <c r="D28" s="15"/>
      <c r="E28" s="3"/>
      <c r="F28" s="285" t="s">
        <v>151</v>
      </c>
    </row>
    <row r="29" spans="1:17" ht="13.5" customHeight="1" x14ac:dyDescent="0.45">
      <c r="A29" s="120"/>
      <c r="B29" s="39" t="s">
        <v>106</v>
      </c>
      <c r="C29" s="26">
        <f>((1.12*(1000000+0.6*$C$19))*$C$57)/$C$28</f>
        <v>3211552.2153892149</v>
      </c>
      <c r="D29" s="15" t="s">
        <v>27</v>
      </c>
      <c r="E29" s="30" t="s">
        <v>313</v>
      </c>
      <c r="F29" s="286" t="s">
        <v>33</v>
      </c>
    </row>
    <row r="30" spans="1:17" ht="13.5" customHeight="1" x14ac:dyDescent="0.45">
      <c r="A30" s="120"/>
      <c r="B30" s="39" t="s">
        <v>104</v>
      </c>
      <c r="C30" s="38">
        <f>($C$19*$C$20)</f>
        <v>5615851.6429596301</v>
      </c>
      <c r="D30" s="15" t="s">
        <v>27</v>
      </c>
      <c r="E30" s="30" t="s">
        <v>313</v>
      </c>
    </row>
    <row r="31" spans="1:17" ht="13.5" customHeight="1" x14ac:dyDescent="0.45">
      <c r="A31" s="120"/>
      <c r="B31" s="39" t="s">
        <v>105</v>
      </c>
      <c r="C31" s="38">
        <f>($C$21*$C$45*1000)+($C$22)+($C$23)</f>
        <v>5815454.4602325801</v>
      </c>
      <c r="D31" s="15" t="s">
        <v>27</v>
      </c>
      <c r="E31" s="30" t="s">
        <v>313</v>
      </c>
    </row>
    <row r="32" spans="1:17" ht="13.5" customHeight="1" thickBot="1" x14ac:dyDescent="0.4">
      <c r="A32" s="120"/>
      <c r="B32" s="285"/>
      <c r="C32" s="21"/>
    </row>
    <row r="33" spans="1:12" ht="13.5" customHeight="1" thickBot="1" x14ac:dyDescent="0.45">
      <c r="A33" s="120"/>
      <c r="B33" s="23" t="s">
        <v>52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286" t="s">
        <v>56</v>
      </c>
    </row>
    <row r="34" spans="1:12" ht="13.5" customHeight="1" x14ac:dyDescent="0.35">
      <c r="A34" s="120"/>
      <c r="B34" s="30" t="s">
        <v>26</v>
      </c>
      <c r="C34" s="74" t="s">
        <v>28</v>
      </c>
      <c r="D34" s="75"/>
      <c r="E34" s="30"/>
      <c r="F34" s="285" t="s">
        <v>78</v>
      </c>
    </row>
    <row r="35" spans="1:12" ht="13.5" customHeight="1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285" t="s">
        <v>79</v>
      </c>
      <c r="J35" s="234" t="s">
        <v>329</v>
      </c>
      <c r="K35" s="3">
        <v>9.4137599999999999</v>
      </c>
    </row>
    <row r="36" spans="1:12" ht="13.5" customHeight="1" x14ac:dyDescent="0.45">
      <c r="A36" s="120"/>
      <c r="B36" s="30" t="s">
        <v>336</v>
      </c>
      <c r="C36" s="74">
        <v>7</v>
      </c>
      <c r="D36" s="75"/>
      <c r="E36" s="30"/>
      <c r="F36" s="285" t="s">
        <v>337</v>
      </c>
      <c r="J36" s="234" t="s">
        <v>330</v>
      </c>
      <c r="K36" s="3">
        <v>-0.18254200000000001</v>
      </c>
    </row>
    <row r="37" spans="1:12" ht="13.5" customHeight="1" x14ac:dyDescent="0.45">
      <c r="A37" s="120"/>
      <c r="B37" s="30" t="s">
        <v>405</v>
      </c>
      <c r="C37" s="74">
        <v>150</v>
      </c>
      <c r="D37" s="30" t="s">
        <v>338</v>
      </c>
      <c r="E37" s="30"/>
      <c r="F37" s="285" t="s">
        <v>337</v>
      </c>
      <c r="J37" s="234" t="s">
        <v>331</v>
      </c>
      <c r="K37" s="15">
        <v>1.765735E-4</v>
      </c>
    </row>
    <row r="38" spans="1:12" ht="13.5" customHeight="1" x14ac:dyDescent="0.5">
      <c r="A38" s="120"/>
      <c r="B38" s="67" t="s">
        <v>339</v>
      </c>
      <c r="C38" s="244">
        <f>C37*C36</f>
        <v>1050</v>
      </c>
      <c r="D38" s="30" t="s">
        <v>338</v>
      </c>
      <c r="E38" s="30"/>
      <c r="F38" s="285"/>
      <c r="I38" s="285"/>
      <c r="J38" s="234" t="s">
        <v>332</v>
      </c>
      <c r="K38" s="15">
        <v>1.2204486E-5</v>
      </c>
    </row>
    <row r="39" spans="1:12" ht="13.5" customHeight="1" x14ac:dyDescent="0.5">
      <c r="A39" s="120"/>
      <c r="B39" s="67" t="s">
        <v>315</v>
      </c>
      <c r="C39" s="68">
        <f>$C$10</f>
        <v>141.86647910365565</v>
      </c>
      <c r="D39" s="30" t="s">
        <v>311</v>
      </c>
      <c r="E39" s="15"/>
      <c r="F39" s="285" t="s">
        <v>335</v>
      </c>
      <c r="J39" s="234" t="s">
        <v>333</v>
      </c>
      <c r="K39" s="15">
        <v>-3.3555900000000001E-8</v>
      </c>
    </row>
    <row r="40" spans="1:12" ht="13.5" customHeight="1" x14ac:dyDescent="0.5">
      <c r="A40" s="120"/>
      <c r="B40" s="67" t="s">
        <v>360</v>
      </c>
      <c r="C40" s="226">
        <f>$K$35+(C39)*$K$36+(C39^2)*$K$37+(C39^3)*$K$38+(C39^4)*$K$39</f>
        <v>8.3252340190158094</v>
      </c>
      <c r="D40" s="220">
        <f>C40*$K$40</f>
        <v>66074.318722809476</v>
      </c>
      <c r="E40" s="15" t="s">
        <v>326</v>
      </c>
      <c r="F40" s="285" t="s">
        <v>334</v>
      </c>
      <c r="J40" s="234" t="s">
        <v>327</v>
      </c>
      <c r="K40" s="3">
        <f>2.20462*3600</f>
        <v>7936.6319999999996</v>
      </c>
    </row>
    <row r="41" spans="1:12" ht="13.5" customHeight="1" x14ac:dyDescent="0.45">
      <c r="A41" s="120"/>
      <c r="B41" s="30" t="s">
        <v>355</v>
      </c>
      <c r="C41" s="243">
        <v>120</v>
      </c>
      <c r="D41" s="245" t="s">
        <v>338</v>
      </c>
      <c r="E41" s="15" t="s">
        <v>326</v>
      </c>
      <c r="F41" s="285" t="s">
        <v>357</v>
      </c>
      <c r="J41" s="234" t="s">
        <v>386</v>
      </c>
      <c r="K41" s="182">
        <f>0*C39^2+0.002713*C39-0.0918</f>
        <v>0.29308375780821783</v>
      </c>
      <c r="L41" s="285" t="s">
        <v>387</v>
      </c>
    </row>
    <row r="42" spans="1:12" ht="13.5" customHeight="1" x14ac:dyDescent="0.45">
      <c r="A42" s="120"/>
      <c r="B42" s="67" t="s">
        <v>340</v>
      </c>
      <c r="C42" s="283">
        <f>C16</f>
        <v>35</v>
      </c>
      <c r="D42" s="248" t="s">
        <v>11</v>
      </c>
      <c r="E42" s="15"/>
      <c r="F42" s="285"/>
    </row>
    <row r="43" spans="1:12" ht="13.5" customHeight="1" x14ac:dyDescent="0.35">
      <c r="A43" s="120"/>
      <c r="B43" s="29" t="s">
        <v>170</v>
      </c>
      <c r="C43" s="41">
        <v>0.95</v>
      </c>
      <c r="D43" s="15"/>
      <c r="E43" s="15" t="s">
        <v>324</v>
      </c>
      <c r="F43" s="285"/>
    </row>
    <row r="44" spans="1:12" ht="13.5" customHeight="1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285" t="s">
        <v>82</v>
      </c>
    </row>
    <row r="45" spans="1:12" ht="13.5" customHeight="1" x14ac:dyDescent="0.5">
      <c r="A45" s="120"/>
      <c r="B45" s="40" t="s">
        <v>30</v>
      </c>
      <c r="C45" s="37">
        <f>C43*((C42*D40)-(C41*1000))/(1000^2)</f>
        <v>2.0829710975334153</v>
      </c>
      <c r="D45" s="15" t="s">
        <v>306</v>
      </c>
      <c r="E45" s="15"/>
      <c r="F45" s="285"/>
    </row>
    <row r="46" spans="1:12" ht="13.15" thickBot="1" x14ac:dyDescent="0.4">
      <c r="B46" s="285"/>
      <c r="C46" s="18"/>
    </row>
    <row r="47" spans="1:12" ht="13.5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</row>
    <row r="48" spans="1:12" ht="15.75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30" t="s">
        <v>40</v>
      </c>
      <c r="F48" s="285"/>
      <c r="J48" s="83"/>
    </row>
    <row r="49" spans="1:29" ht="15.75" x14ac:dyDescent="0.5">
      <c r="A49" s="120"/>
      <c r="B49" s="43" t="s">
        <v>292</v>
      </c>
      <c r="C49" s="44">
        <f>0.75*C48+0.015*C21*(C45*1000)</f>
        <v>306848.99040818767</v>
      </c>
      <c r="D49" s="15" t="s">
        <v>27</v>
      </c>
      <c r="E49" s="15" t="s">
        <v>36</v>
      </c>
      <c r="F49" s="285" t="s">
        <v>41</v>
      </c>
      <c r="J49" s="84"/>
    </row>
    <row r="50" spans="1:29" ht="15.75" x14ac:dyDescent="0.5">
      <c r="A50" s="120"/>
      <c r="B50" s="43" t="s">
        <v>293</v>
      </c>
      <c r="C50" s="44">
        <f>(0.25*C48)+(0.01*C19*C20)</f>
        <v>137611.80225699139</v>
      </c>
      <c r="D50" s="15" t="s">
        <v>27</v>
      </c>
      <c r="E50" s="15" t="s">
        <v>36</v>
      </c>
      <c r="F50" s="285" t="s">
        <v>178</v>
      </c>
    </row>
    <row r="51" spans="1:29" ht="15.75" x14ac:dyDescent="0.5">
      <c r="A51" s="120"/>
      <c r="B51" s="43" t="s">
        <v>42</v>
      </c>
      <c r="C51" s="44">
        <f>C42*(1/(1-C11)-1)*C43*3600*8760*2.20462/(62.4*43560)*300*C56</f>
        <v>5402.6345150152629</v>
      </c>
      <c r="D51" s="15" t="s">
        <v>27</v>
      </c>
      <c r="E51" s="15" t="s">
        <v>40</v>
      </c>
      <c r="F51" s="341" t="s">
        <v>179</v>
      </c>
      <c r="G51" s="341"/>
      <c r="H51" s="341"/>
    </row>
    <row r="52" spans="1:29" ht="15.75" x14ac:dyDescent="0.5">
      <c r="A52" s="120"/>
      <c r="B52" s="43" t="s">
        <v>294</v>
      </c>
      <c r="C52" s="44">
        <f>SUM(C49:C51)</f>
        <v>449863.4271801943</v>
      </c>
      <c r="D52" s="29" t="s">
        <v>27</v>
      </c>
      <c r="E52" s="3"/>
      <c r="F52" s="45" t="s">
        <v>48</v>
      </c>
    </row>
    <row r="53" spans="1:29" ht="13.15" thickBot="1" x14ac:dyDescent="0.4">
      <c r="B53" s="285"/>
      <c r="C53" s="18"/>
    </row>
    <row r="54" spans="1:29" ht="13.5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29" x14ac:dyDescent="0.35">
      <c r="A55" s="120"/>
      <c r="B55" s="30" t="s">
        <v>88</v>
      </c>
      <c r="C55" s="98">
        <f>'Supporting and PR PDF'!C34/'Supporting and PR PDF'!C18</f>
        <v>1.4254302103250478</v>
      </c>
      <c r="D55" s="62"/>
      <c r="E55" s="30" t="s">
        <v>318</v>
      </c>
      <c r="F55" s="32"/>
      <c r="G55" s="32"/>
      <c r="H55" s="32"/>
    </row>
    <row r="56" spans="1:29" x14ac:dyDescent="0.35">
      <c r="A56" s="120"/>
      <c r="B56" s="30" t="s">
        <v>197</v>
      </c>
      <c r="C56" s="98">
        <f>'Supporting and PR PDF'!C34/'Supporting and PR PDF'!C23</f>
        <v>1.0375782881002089</v>
      </c>
      <c r="D56" s="62"/>
      <c r="E56" s="30" t="s">
        <v>318</v>
      </c>
      <c r="F56" s="32"/>
      <c r="G56" s="32"/>
      <c r="H56" s="32"/>
    </row>
    <row r="57" spans="1:29" x14ac:dyDescent="0.35">
      <c r="A57" s="120"/>
      <c r="B57" s="30" t="s">
        <v>89</v>
      </c>
      <c r="C57" s="98">
        <f>'Supporting and PR PDF'!C34/'Supporting and PR PDF'!C26</f>
        <v>1.0680515759312321</v>
      </c>
      <c r="D57" s="62"/>
      <c r="E57" s="30" t="s">
        <v>318</v>
      </c>
      <c r="F57" s="32"/>
      <c r="G57" s="32"/>
      <c r="H57" s="32"/>
    </row>
    <row r="58" spans="1:29" x14ac:dyDescent="0.35">
      <c r="A58" s="120"/>
      <c r="B58" s="29" t="s">
        <v>58</v>
      </c>
      <c r="C58" s="99">
        <f>'Supporting and PR PDF'!C15</f>
        <v>1.22486144101346</v>
      </c>
      <c r="D58" s="60"/>
      <c r="E58" s="28" t="s">
        <v>75</v>
      </c>
      <c r="F58" s="61" t="s">
        <v>43</v>
      </c>
      <c r="G58" s="32"/>
      <c r="H58" s="32"/>
    </row>
    <row r="59" spans="1:29" x14ac:dyDescent="0.35">
      <c r="A59" s="120"/>
      <c r="B59" s="3" t="s">
        <v>5</v>
      </c>
      <c r="C59" s="99">
        <f>CoverSheet!I21</f>
        <v>7.0000000000000007E-2</v>
      </c>
      <c r="D59" s="63"/>
      <c r="E59" s="15" t="s">
        <v>322</v>
      </c>
      <c r="F59" s="337"/>
      <c r="G59" s="342"/>
      <c r="H59" s="342"/>
      <c r="J59" s="84"/>
      <c r="K59" s="81"/>
      <c r="AC59" s="294"/>
    </row>
    <row r="60" spans="1:29" ht="12.75" hidden="1" customHeight="1" x14ac:dyDescent="0.35">
      <c r="A60" s="120"/>
      <c r="B60" s="19" t="s">
        <v>20</v>
      </c>
      <c r="C60" s="100">
        <f>70/30</f>
        <v>2.3333333333333335</v>
      </c>
      <c r="D60" s="19" t="s">
        <v>39</v>
      </c>
      <c r="E60" s="59" t="s">
        <v>24</v>
      </c>
    </row>
    <row r="61" spans="1:29" ht="12.75" hidden="1" customHeight="1" x14ac:dyDescent="0.35">
      <c r="A61" s="120"/>
      <c r="B61" s="19" t="s">
        <v>21</v>
      </c>
      <c r="C61" s="101">
        <v>7.4999999999999997E-2</v>
      </c>
      <c r="D61" s="19" t="s">
        <v>39</v>
      </c>
      <c r="E61" s="59" t="s">
        <v>24</v>
      </c>
    </row>
    <row r="62" spans="1:29" ht="12.75" hidden="1" customHeight="1" x14ac:dyDescent="0.35">
      <c r="A62" s="120"/>
      <c r="B62" s="19" t="s">
        <v>18</v>
      </c>
      <c r="C62" s="101">
        <v>0.17</v>
      </c>
      <c r="D62" s="19" t="s">
        <v>39</v>
      </c>
      <c r="E62" s="59" t="s">
        <v>24</v>
      </c>
    </row>
    <row r="63" spans="1:29" ht="12.75" hidden="1" customHeight="1" x14ac:dyDescent="0.35">
      <c r="A63" s="120"/>
      <c r="B63" s="19" t="s">
        <v>9</v>
      </c>
      <c r="C63" s="101">
        <v>0.03</v>
      </c>
      <c r="D63" s="19" t="s">
        <v>39</v>
      </c>
      <c r="E63" s="59" t="s">
        <v>24</v>
      </c>
    </row>
    <row r="64" spans="1:29" ht="12.75" hidden="1" customHeight="1" x14ac:dyDescent="0.35">
      <c r="A64" s="120"/>
      <c r="B64" s="19" t="s">
        <v>22</v>
      </c>
      <c r="C64" s="101">
        <v>0.02</v>
      </c>
      <c r="D64" s="19" t="s">
        <v>39</v>
      </c>
      <c r="E64" s="59" t="s">
        <v>24</v>
      </c>
    </row>
    <row r="65" spans="1:33" ht="12.75" hidden="1" customHeight="1" x14ac:dyDescent="0.35">
      <c r="A65" s="120"/>
      <c r="B65" s="19" t="s">
        <v>23</v>
      </c>
      <c r="C65" s="101">
        <v>6.5000000000000002E-2</v>
      </c>
      <c r="D65" s="19" t="s">
        <v>39</v>
      </c>
      <c r="E65" s="59" t="s">
        <v>24</v>
      </c>
    </row>
    <row r="66" spans="1:33" x14ac:dyDescent="0.35">
      <c r="A66" s="120"/>
      <c r="B66" s="15" t="s">
        <v>74</v>
      </c>
      <c r="C66" s="102">
        <f>CoverSheet!I20</f>
        <v>8.4229999999999999E-2</v>
      </c>
      <c r="D66" s="60"/>
      <c r="E66" s="15" t="s">
        <v>107</v>
      </c>
      <c r="F66" s="45" t="s">
        <v>108</v>
      </c>
      <c r="G66" s="32"/>
      <c r="H66" s="32"/>
    </row>
    <row r="67" spans="1:33" x14ac:dyDescent="0.35">
      <c r="A67" s="120"/>
      <c r="B67" s="3" t="s">
        <v>244</v>
      </c>
      <c r="C67" s="102">
        <f>CoverSheet!I19</f>
        <v>0.5</v>
      </c>
      <c r="D67" s="60"/>
      <c r="E67" s="15" t="s">
        <v>270</v>
      </c>
      <c r="F67" s="45"/>
      <c r="G67" s="32"/>
      <c r="H67" s="32"/>
    </row>
    <row r="68" spans="1:33" ht="15.75" x14ac:dyDescent="0.5">
      <c r="A68" s="120"/>
      <c r="B68" s="67" t="s">
        <v>445</v>
      </c>
      <c r="C68" s="325">
        <f>LOG(1-C66,2)/LOG(2,2)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ht="14.25" x14ac:dyDescent="0.45">
      <c r="B72" s="118" t="s">
        <v>250</v>
      </c>
      <c r="C72" s="22">
        <f ca="1">VLOOKUP(C$70,Table52[#All],8)/100</f>
        <v>5.7300000000000004E-2</v>
      </c>
      <c r="D72" s="22">
        <f ca="1">VLOOKUP(D$70,Table52[#All],8)/100</f>
        <v>5.9800000000000006E-2</v>
      </c>
      <c r="E72" s="22">
        <f ca="1">VLOOKUP(E$70,Table52[#All],8)/100</f>
        <v>0.06</v>
      </c>
      <c r="F72" s="22">
        <f ca="1">VLOOKUP(F$70,Table52[#All],8)/100</f>
        <v>5.7598498808544722E-2</v>
      </c>
      <c r="G72" s="22">
        <f ca="1">VLOOKUP(G$70,Table52[#All],8)/100</f>
        <v>6.5748599621514386E-2</v>
      </c>
      <c r="H72" s="22">
        <f ca="1">VLOOKUP(H$70,Table52[#All],8)/100</f>
        <v>6.0127106060135521E-2</v>
      </c>
      <c r="I72" s="22">
        <f ca="1">VLOOKUP(I$70,Table52[#All],8)/100</f>
        <v>6.1162657319325915E-2</v>
      </c>
      <c r="J72" s="22">
        <f ca="1">VLOOKUP(J$70,Table52[#All],8)/100</f>
        <v>6.6296217107150876E-2</v>
      </c>
      <c r="K72" s="22">
        <f ca="1">VLOOKUP(K$70,Table52[#All],8)/100</f>
        <v>6.253492258005465E-2</v>
      </c>
      <c r="L72" s="22">
        <f ca="1">VLOOKUP(L$70,Table52[#All],8)/100</f>
        <v>6.9095351176241548E-2</v>
      </c>
      <c r="M72" s="22">
        <f ca="1">VLOOKUP(M$70,Table52[#All],8)/100</f>
        <v>6.3324994419865388E-2</v>
      </c>
      <c r="N72" s="22">
        <f ca="1">VLOOKUP(N$70,Table52[#All],8)/100</f>
        <v>6.1786667258145647E-2</v>
      </c>
      <c r="O72" s="22">
        <f ca="1">VLOOKUP(O$70,Table52[#All],8)/100</f>
        <v>6.7761990934591398E-2</v>
      </c>
      <c r="P72" s="22">
        <f ca="1">VLOOKUP(P$70,Table52[#All],8)/100</f>
        <v>7.3138995148775476E-2</v>
      </c>
      <c r="Q72" s="22">
        <f ca="1">VLOOKUP(Q$70,Table52[#All],8)/100</f>
        <v>7.9109732662254115E-2</v>
      </c>
      <c r="R72" s="22">
        <f ca="1">VLOOKUP(R$70,Table52[#All],8)/100</f>
        <v>7.3531734530028856E-2</v>
      </c>
      <c r="S72" s="22">
        <f ca="1">VLOOKUP(S$70,Table52[#All],8)/100</f>
        <v>6.9247672672729743E-2</v>
      </c>
      <c r="T72" s="22">
        <f ca="1">VLOOKUP(T$70,Table52[#All],8)/100</f>
        <v>6.8490770535465262E-2</v>
      </c>
      <c r="U72" s="22">
        <f ca="1">VLOOKUP(U$70,Table52[#All],8)/100</f>
        <v>5.6990584851492991E-2</v>
      </c>
      <c r="V72" s="22">
        <f ca="1">VLOOKUP(V$70,Table52[#All],8)/100</f>
        <v>9.5515551339237573E-2</v>
      </c>
      <c r="W72" s="22">
        <f ca="1">VLOOKUP(W$70,Table52[#All],8)/100</f>
        <v>8.0400002791355535E-2</v>
      </c>
      <c r="X72" s="22">
        <f ca="1">VLOOKUP(X$70,Table52[#All],8)/100</f>
        <v>7.0390630410488791E-2</v>
      </c>
      <c r="Y72" s="22">
        <f ca="1">VLOOKUP(Y$70,Table52[#All],8)/100</f>
        <v>7.4530281551450889E-2</v>
      </c>
      <c r="Z72" s="22">
        <f ca="1">VLOOKUP(Z$70,Table52[#All],8)/100</f>
        <v>7.30074573956839E-2</v>
      </c>
      <c r="AA72" s="22">
        <f ca="1">VLOOKUP(AA$70,Table52[#All],8)/100</f>
        <v>7.9790142798795413E-2</v>
      </c>
      <c r="AB72" s="22">
        <f ca="1">VLOOKUP(AB$70,Table52[#All],8)/100</f>
        <v>6.7424229460834956E-2</v>
      </c>
      <c r="AC72" s="22">
        <f ca="1">VLOOKUP(AC$70,Table52[#All],8)/100</f>
        <v>7.9958026852101544E-2</v>
      </c>
      <c r="AD72" s="22">
        <f ca="1">VLOOKUP(AD$70,Table52[#All],8)/100</f>
        <v>9.4570800970639357E-2</v>
      </c>
      <c r="AE72" s="22">
        <f ca="1">VLOOKUP(AE$70,Table52[#All],8)/100</f>
        <v>9.6029262593085404E-2</v>
      </c>
      <c r="AF72" s="22">
        <f ca="1">VLOOKUP(AF$70,Table52[#All],8)/100</f>
        <v>7.6495703445518329E-2</v>
      </c>
      <c r="AG72" s="22">
        <f ca="1">VLOOKUP(AG$70,Table52[#All],8)/100</f>
        <v>8.0325825417664393E-2</v>
      </c>
    </row>
    <row r="73" spans="1:33" ht="14.25" x14ac:dyDescent="0.45">
      <c r="B73" s="117" t="s">
        <v>251</v>
      </c>
      <c r="C73" s="22">
        <f ca="1">C$72*(1+$C$67)</f>
        <v>8.5949999999999999E-2</v>
      </c>
      <c r="D73" s="22">
        <f ca="1">IF((D$75)&gt;0,D$72*(1+$C$67),IF(C$77&gt;0,C$77,C$73))</f>
        <v>8.9700000000000002E-2</v>
      </c>
      <c r="E73" s="22">
        <f t="shared" ref="E73:AG73" ca="1" si="2">IF((E$75)&gt;0,E$72*(1+$C$67),IF(D$77&gt;0,D$77,D$73))</f>
        <v>8.9700000000000002E-2</v>
      </c>
      <c r="F73" s="22">
        <f t="shared" ca="1" si="2"/>
        <v>8.9700000000000002E-2</v>
      </c>
      <c r="G73" s="22">
        <f t="shared" ca="1" si="2"/>
        <v>9.862289943227158E-2</v>
      </c>
      <c r="H73" s="22">
        <f t="shared" ca="1" si="2"/>
        <v>9.862289943227158E-2</v>
      </c>
      <c r="I73" s="22">
        <f t="shared" ca="1" si="2"/>
        <v>9.862289943227158E-2</v>
      </c>
      <c r="J73" s="22">
        <f t="shared" ca="1" si="2"/>
        <v>9.862289943227158E-2</v>
      </c>
      <c r="K73" s="22">
        <f t="shared" ca="1" si="2"/>
        <v>9.862289943227158E-2</v>
      </c>
      <c r="L73" s="22">
        <f t="shared" ca="1" si="2"/>
        <v>9.862289943227158E-2</v>
      </c>
      <c r="M73" s="22">
        <f t="shared" ca="1" si="2"/>
        <v>9.862289943227158E-2</v>
      </c>
      <c r="N73" s="22">
        <f t="shared" ca="1" si="2"/>
        <v>9.862289943227158E-2</v>
      </c>
      <c r="O73" s="22">
        <f t="shared" ca="1" si="2"/>
        <v>9.862289943227158E-2</v>
      </c>
      <c r="P73" s="22">
        <f t="shared" ca="1" si="2"/>
        <v>9.862289943227158E-2</v>
      </c>
      <c r="Q73" s="22">
        <f t="shared" ca="1" si="2"/>
        <v>9.862289943227158E-2</v>
      </c>
      <c r="R73" s="22">
        <f t="shared" ca="1" si="2"/>
        <v>9.862289943227158E-2</v>
      </c>
      <c r="S73" s="22">
        <f t="shared" ca="1" si="2"/>
        <v>9.862289943227158E-2</v>
      </c>
      <c r="T73" s="22">
        <f t="shared" ca="1" si="2"/>
        <v>9.862289943227158E-2</v>
      </c>
      <c r="U73" s="22">
        <f t="shared" ca="1" si="2"/>
        <v>9.862289943227158E-2</v>
      </c>
      <c r="V73" s="22">
        <f t="shared" ca="1" si="2"/>
        <v>9.862289943227158E-2</v>
      </c>
      <c r="W73" s="22">
        <f t="shared" ca="1" si="2"/>
        <v>0.14327332700885637</v>
      </c>
      <c r="X73" s="22">
        <f t="shared" ca="1" si="2"/>
        <v>0.14327332700885637</v>
      </c>
      <c r="Y73" s="22">
        <f t="shared" ca="1" si="2"/>
        <v>0.14327332700885637</v>
      </c>
      <c r="Z73" s="22">
        <f t="shared" ca="1" si="2"/>
        <v>0.14327332700885637</v>
      </c>
      <c r="AA73" s="22">
        <f t="shared" ca="1" si="2"/>
        <v>0.14327332700885637</v>
      </c>
      <c r="AB73" s="22">
        <f t="shared" ca="1" si="2"/>
        <v>0.14327332700885637</v>
      </c>
      <c r="AC73" s="22">
        <f t="shared" ca="1" si="2"/>
        <v>0.14327332700885637</v>
      </c>
      <c r="AD73" s="22">
        <f t="shared" ca="1" si="2"/>
        <v>0.14327332700885637</v>
      </c>
      <c r="AE73" s="22">
        <f t="shared" ca="1" si="2"/>
        <v>0.14327332700885637</v>
      </c>
      <c r="AF73" s="22">
        <f t="shared" ca="1" si="2"/>
        <v>0.14327332700885637</v>
      </c>
      <c r="AG73" s="22">
        <f t="shared" ca="1" si="2"/>
        <v>0.14327332700885637</v>
      </c>
    </row>
    <row r="74" spans="1:33" ht="14.25" x14ac:dyDescent="0.45">
      <c r="B74" s="117" t="s">
        <v>252</v>
      </c>
      <c r="C74" s="187">
        <f>0</f>
        <v>0</v>
      </c>
      <c r="D74" s="187">
        <f ca="1">(D$72-(D$73/(1+$C$67)))/(D$73/(1+$C$67))</f>
        <v>1.160350151155055E-16</v>
      </c>
      <c r="E74" s="187">
        <f t="shared" ref="E74:AG74" ca="1" si="3">(E$72-(E$73/(1+$C$67)))/(E$73/(1+$C$67))</f>
        <v>3.3444816053511506E-3</v>
      </c>
      <c r="F74" s="187">
        <f t="shared" ca="1" si="3"/>
        <v>-3.6814401194904298E-2</v>
      </c>
      <c r="G74" s="187">
        <f t="shared" ca="1" si="3"/>
        <v>0</v>
      </c>
      <c r="H74" s="187">
        <f t="shared" ca="1" si="3"/>
        <v>-8.5499821954221344E-2</v>
      </c>
      <c r="I74" s="187">
        <f t="shared" ca="1" si="3"/>
        <v>-6.9749657461721057E-2</v>
      </c>
      <c r="J74" s="187">
        <f t="shared" ca="1" si="3"/>
        <v>8.328960446136971E-3</v>
      </c>
      <c r="K74" s="187">
        <f t="shared" ca="1" si="3"/>
        <v>-4.8878258395759822E-2</v>
      </c>
      <c r="L74" s="187">
        <f t="shared" ca="1" si="3"/>
        <v>5.0902248473624241E-2</v>
      </c>
      <c r="M74" s="187">
        <f t="shared" ca="1" si="3"/>
        <v>-3.6861700714549389E-2</v>
      </c>
      <c r="N74" s="187">
        <f t="shared" ca="1" si="3"/>
        <v>-6.0258809863264491E-2</v>
      </c>
      <c r="O74" s="187">
        <f t="shared" ca="1" si="3"/>
        <v>3.0622573327298459E-2</v>
      </c>
      <c r="P74" s="187">
        <f t="shared" ca="1" si="3"/>
        <v>0.11240384692304214</v>
      </c>
      <c r="Q74" s="187">
        <f t="shared" ca="1" si="3"/>
        <v>0.20321547709995139</v>
      </c>
      <c r="R74" s="187">
        <f t="shared" ca="1" si="3"/>
        <v>0.1183771966751921</v>
      </c>
      <c r="S74" s="187">
        <f t="shared" ca="1" si="3"/>
        <v>5.3218974569161519E-2</v>
      </c>
      <c r="T74" s="187">
        <f t="shared" ca="1" si="3"/>
        <v>4.1706909800913489E-2</v>
      </c>
      <c r="U74" s="187">
        <f t="shared" ca="1" si="3"/>
        <v>-0.13320458261373494</v>
      </c>
      <c r="V74" s="187">
        <f t="shared" ca="1" si="3"/>
        <v>0.45273894636658979</v>
      </c>
      <c r="W74" s="187">
        <f t="shared" ca="1" si="3"/>
        <v>-0.15825222527582902</v>
      </c>
      <c r="X74" s="187">
        <f t="shared" ca="1" si="3"/>
        <v>-0.26304534263236273</v>
      </c>
      <c r="Y74" s="187">
        <f t="shared" ca="1" si="3"/>
        <v>-0.21970526781816296</v>
      </c>
      <c r="Z74" s="187">
        <f t="shared" ca="1" si="3"/>
        <v>-0.23564847428470423</v>
      </c>
      <c r="AA74" s="187">
        <f t="shared" ca="1" si="3"/>
        <v>-0.16463715405453769</v>
      </c>
      <c r="AB74" s="187">
        <f t="shared" ca="1" si="3"/>
        <v>-0.29410207536395977</v>
      </c>
      <c r="AC74" s="187">
        <f t="shared" ca="1" si="3"/>
        <v>-0.162879492072251</v>
      </c>
      <c r="AD74" s="187">
        <f t="shared" ca="1" si="3"/>
        <v>-9.89106334363077E-3</v>
      </c>
      <c r="AE74" s="187">
        <f t="shared" ca="1" si="3"/>
        <v>5.3782996239356918E-3</v>
      </c>
      <c r="AF74" s="187">
        <f t="shared" ca="1" si="3"/>
        <v>-0.19912828463050428</v>
      </c>
      <c r="AG74" s="187">
        <f t="shared" ca="1" si="3"/>
        <v>-0.15902882523940659</v>
      </c>
    </row>
    <row r="75" spans="1:33" ht="15.75" x14ac:dyDescent="0.5">
      <c r="B75" s="119" t="s">
        <v>148</v>
      </c>
      <c r="C75" s="188">
        <v>2</v>
      </c>
      <c r="D75" s="188">
        <v>2</v>
      </c>
      <c r="E75" s="188">
        <v>0</v>
      </c>
      <c r="F75" s="188">
        <v>0</v>
      </c>
      <c r="G75" s="188">
        <v>1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v>0</v>
      </c>
      <c r="Q75" s="188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88">
        <v>0</v>
      </c>
      <c r="AD75" s="188">
        <v>0</v>
      </c>
      <c r="AE75" s="188">
        <v>0</v>
      </c>
      <c r="AF75" s="188">
        <v>0</v>
      </c>
      <c r="AG75" s="188">
        <v>0</v>
      </c>
    </row>
    <row r="76" spans="1:33" ht="14.25" x14ac:dyDescent="0.45">
      <c r="A76" s="69"/>
      <c r="B76" s="118" t="s">
        <v>249</v>
      </c>
      <c r="C76" s="27">
        <f>0</f>
        <v>0</v>
      </c>
      <c r="D76" s="27">
        <f ca="1">IF(D$74&gt;=CoverSheet!$I$22,IF(D71&lt;($C$35-5),INT(_xlfn.CEILING.MATH(C$78*CoverSheet!$I$23)),0),IF(AND(D$74&lt;=-CoverSheet!$I$22,(D$74-C$74)&lt;0),-_xlfn.FLOOR.MATH(C$78*CoverSheet!$I$24),0))</f>
        <v>0</v>
      </c>
      <c r="E76" s="27">
        <f ca="1">IF(E$74&gt;=CoverSheet!$I$22,IF(E71&lt;($C$35-5),INT(_xlfn.CEILING.MATH(D$78*CoverSheet!$I$23)),0),IF(AND(E$74&lt;=-CoverSheet!$I$22,(E$74-D$74)&lt;0),-_xlfn.FLOOR.MATH(D$78*CoverSheet!$I$24),0))</f>
        <v>0</v>
      </c>
      <c r="F76" s="27">
        <f ca="1">IF(F$74&gt;=CoverSheet!$I$22,IF(F71&lt;($C$35-5),INT(_xlfn.CEILING.MATH(E$78*CoverSheet!$I$23)),0),IF(AND(F$74&lt;=-CoverSheet!$I$22,(F$74-E$74)&lt;0),-_xlfn.FLOOR.MATH(E$78*CoverSheet!$I$24),0))</f>
        <v>0</v>
      </c>
      <c r="G76" s="27">
        <f ca="1">IF(G$74&gt;=CoverSheet!$I$22,IF(G71&lt;($C$35-5),INT(_xlfn.CEILING.MATH(F$78*CoverSheet!$I$23)),0),IF(AND(G$74&lt;=-CoverSheet!$I$22,(G$74-F$74)&lt;0),-_xlfn.FLOOR.MATH(F$78*CoverSheet!$I$24),0))</f>
        <v>0</v>
      </c>
      <c r="H76" s="27">
        <f ca="1">IF(H$74&gt;=CoverSheet!$I$22,IF(H71&lt;($C$35-5),INT(_xlfn.CEILING.MATH(G$78*CoverSheet!$I$23)),0),IF(AND(H$74&lt;=-CoverSheet!$I$22,(H$74-G$74)&lt;0),-_xlfn.FLOOR.MATH(G$78*CoverSheet!$I$24),0))</f>
        <v>0</v>
      </c>
      <c r="I76" s="27">
        <f ca="1">IF(I$74&gt;=CoverSheet!$I$22,IF(I71&lt;($C$35-5),INT(_xlfn.CEILING.MATH(H$78*CoverSheet!$I$23)),0),IF(AND(I$74&lt;=-CoverSheet!$I$22,(I$74-H$74)&lt;0),-_xlfn.FLOOR.MATH(H$78*CoverSheet!$I$24),0))</f>
        <v>0</v>
      </c>
      <c r="J76" s="27">
        <f ca="1">IF(J$74&gt;=CoverSheet!$I$22,IF(J71&lt;($C$35-5),INT(_xlfn.CEILING.MATH(I$78*CoverSheet!$I$23)),0),IF(AND(J$74&lt;=-CoverSheet!$I$22,(J$74-I$74)&lt;0),-_xlfn.FLOOR.MATH(I$78*CoverSheet!$I$24),0))</f>
        <v>0</v>
      </c>
      <c r="K76" s="27">
        <f ca="1">IF(K$74&gt;=CoverSheet!$I$22,IF(K71&lt;($C$35-5),INT(_xlfn.CEILING.MATH(J$78*CoverSheet!$I$23)),0),IF(AND(K$74&lt;=-CoverSheet!$I$22,(K$74-J$74)&lt;0),-_xlfn.FLOOR.MATH(J$78*CoverSheet!$I$24),0))</f>
        <v>0</v>
      </c>
      <c r="L76" s="27">
        <f ca="1">IF(L$74&gt;=CoverSheet!$I$22,IF(L71&lt;($C$35-5),INT(_xlfn.CEILING.MATH(K$78*CoverSheet!$I$23)),0),IF(AND(L$74&lt;=-CoverSheet!$I$22,(L$74-K$74)&lt;0),-_xlfn.FLOOR.MATH(K$78*CoverSheet!$I$24),0))</f>
        <v>0</v>
      </c>
      <c r="M76" s="27">
        <f ca="1">IF(M$74&gt;=CoverSheet!$I$22,IF(M71&lt;($C$35-5),INT(_xlfn.CEILING.MATH(L$78*CoverSheet!$I$23)),0),IF(AND(M$74&lt;=-CoverSheet!$I$22,(M$74-L$74)&lt;0),-_xlfn.FLOOR.MATH(L$78*CoverSheet!$I$24),0))</f>
        <v>0</v>
      </c>
      <c r="N76" s="27">
        <f ca="1">IF(N$74&gt;=CoverSheet!$I$22,IF(N71&lt;($C$35-5),INT(_xlfn.CEILING.MATH(M$78*CoverSheet!$I$23)),0),IF(AND(N$74&lt;=-CoverSheet!$I$22,(N$74-M$74)&lt;0),-_xlfn.FLOOR.MATH(M$78*CoverSheet!$I$24),0))</f>
        <v>0</v>
      </c>
      <c r="O76" s="27">
        <f ca="1">IF(O$74&gt;=CoverSheet!$I$22,IF(O71&lt;($C$35-5),INT(_xlfn.CEILING.MATH(N$78*CoverSheet!$I$23)),0),IF(AND(O$74&lt;=-CoverSheet!$I$22,(O$74-N$74)&lt;0),-_xlfn.FLOOR.MATH(N$78*CoverSheet!$I$24),0))</f>
        <v>0</v>
      </c>
      <c r="P76" s="27">
        <f ca="1">IF(P$74&gt;=CoverSheet!$I$22,IF(P71&lt;($C$35-5),INT(_xlfn.CEILING.MATH(O$78*CoverSheet!$I$23)),0),IF(AND(P$74&lt;=-CoverSheet!$I$22,(P$74-O$74)&lt;0),-_xlfn.FLOOR.MATH(O$78*CoverSheet!$I$24),0))</f>
        <v>0</v>
      </c>
      <c r="Q76" s="27">
        <f ca="1">IF(Q$74&gt;=CoverSheet!$I$22,IF(Q71&lt;($C$35-5),INT(_xlfn.CEILING.MATH(P$78*CoverSheet!$I$23)),0),IF(AND(Q$74&lt;=-CoverSheet!$I$22,(Q$74-P$74)&lt;0),-_xlfn.FLOOR.MATH(P$78*CoverSheet!$I$24),0))</f>
        <v>0</v>
      </c>
      <c r="R76" s="27">
        <f ca="1">IF(R$74&gt;=CoverSheet!$I$22,IF(R71&lt;($C$35-5),INT(_xlfn.CEILING.MATH(Q$78*CoverSheet!$I$23)),0),IF(AND(R$74&lt;=-CoverSheet!$I$22,(R$74-Q$74)&lt;0),-_xlfn.FLOOR.MATH(Q$78*CoverSheet!$I$24),0))</f>
        <v>0</v>
      </c>
      <c r="S76" s="27">
        <f ca="1">IF(S$74&gt;=CoverSheet!$I$22,IF(S71&lt;($C$35-5),INT(_xlfn.CEILING.MATH(R$78*CoverSheet!$I$23)),0),IF(AND(S$74&lt;=-CoverSheet!$I$22,(S$74-R$74)&lt;0),-_xlfn.FLOOR.MATH(R$78*CoverSheet!$I$24),0))</f>
        <v>0</v>
      </c>
      <c r="T76" s="27">
        <f ca="1">IF(T$74&gt;=CoverSheet!$I$22,IF(T71&lt;($C$35-5),INT(_xlfn.CEILING.MATH(S$78*CoverSheet!$I$23)),0),IF(AND(T$74&lt;=-CoverSheet!$I$22,(T$74-S$74)&lt;0),-_xlfn.FLOOR.MATH(S$78*CoverSheet!$I$24),0))</f>
        <v>0</v>
      </c>
      <c r="U76" s="27">
        <f ca="1">IF(U$74&gt;=CoverSheet!$I$22,IF(U71&lt;($C$35-5),INT(_xlfn.CEILING.MATH(T$78*CoverSheet!$I$23)),0),IF(AND(U$74&lt;=-CoverSheet!$I$22,(U$74-T$74)&lt;0),-_xlfn.FLOOR.MATH(T$78*CoverSheet!$I$24),0))</f>
        <v>0</v>
      </c>
      <c r="V76" s="27">
        <f ca="1">IF(V$74&gt;=CoverSheet!$I$22,IF(V71&lt;($C$35-5),INT(_xlfn.CEILING.MATH(U$78*CoverSheet!$I$23)),0),IF(AND(V$74&lt;=-CoverSheet!$I$22,(V$74-U$74)&lt;0),-_xlfn.FLOOR.MATH(U$78*CoverSheet!$I$24),0))</f>
        <v>2</v>
      </c>
      <c r="W76" s="27">
        <f ca="1">IF(W$74&gt;=CoverSheet!$I$22,IF(W71&lt;($C$35-5),INT(_xlfn.CEILING.MATH(V$78*CoverSheet!$I$23)),0),IF(AND(W$74&lt;=-CoverSheet!$I$22,(W$74-V$74)&lt;0),-_xlfn.FLOOR.MATH(V$78*CoverSheet!$I$24),0))</f>
        <v>0</v>
      </c>
      <c r="X76" s="27">
        <f ca="1">IF(X$74&gt;=CoverSheet!$I$22,IF(X71&lt;($C$35-5),INT(_xlfn.CEILING.MATH(W$78*CoverSheet!$I$23)),0),IF(AND(X$74&lt;=-CoverSheet!$I$22,(X$74-W$74)&lt;0),-_xlfn.FLOOR.MATH(W$78*CoverSheet!$I$24),0))</f>
        <v>-1</v>
      </c>
      <c r="Y76" s="27">
        <f ca="1">IF(Y$74&gt;=CoverSheet!$I$22,IF(Y71&lt;($C$35-5),INT(_xlfn.CEILING.MATH(X$78*CoverSheet!$I$23)),0),IF(AND(Y$74&lt;=-CoverSheet!$I$22,(Y$74-X$74)&lt;0),-_xlfn.FLOOR.MATH(X$78*CoverSheet!$I$24),0))</f>
        <v>0</v>
      </c>
      <c r="Z76" s="27">
        <f ca="1">IF(Z$74&gt;=CoverSheet!$I$22,IF(Z71&lt;($C$35-5),INT(_xlfn.CEILING.MATH(Y$78*CoverSheet!$I$23)),0),IF(AND(Z$74&lt;=-CoverSheet!$I$22,(Z$74-Y$74)&lt;0),-_xlfn.FLOOR.MATH(Y$78*CoverSheet!$I$24),0))</f>
        <v>0</v>
      </c>
      <c r="AA76" s="27">
        <f ca="1">IF(AA$74&gt;=CoverSheet!$I$22,IF(AA71&lt;($C$35-5),INT(_xlfn.CEILING.MATH(Z$78*CoverSheet!$I$23)),0),IF(AND(AA$74&lt;=-CoverSheet!$I$22,(AA$74-Z$74)&lt;0),-_xlfn.FLOOR.MATH(Z$78*CoverSheet!$I$24),0))</f>
        <v>0</v>
      </c>
      <c r="AB76" s="27">
        <f ca="1">IF(AB$74&gt;=CoverSheet!$I$22,IF(AB71&lt;($C$35-5),INT(_xlfn.CEILING.MATH(AA$78*CoverSheet!$I$23)),0),IF(AND(AB$74&lt;=-CoverSheet!$I$22,(AB$74-AA$74)&lt;0),-_xlfn.FLOOR.MATH(AA$78*CoverSheet!$I$24),0))</f>
        <v>-1</v>
      </c>
      <c r="AC76" s="27">
        <f ca="1">IF(AC$74&gt;=CoverSheet!$I$22,IF(AC71&lt;($C$35-5),INT(_xlfn.CEILING.MATH(AB$78*CoverSheet!$I$23)),0),IF(AND(AC$74&lt;=-CoverSheet!$I$22,(AC$74-AB$74)&lt;0),-_xlfn.FLOOR.MATH(AB$78*CoverSheet!$I$24),0))</f>
        <v>0</v>
      </c>
      <c r="AD76" s="27">
        <f ca="1">IF(AD$74&gt;=CoverSheet!$I$22,IF(AD71&lt;($C$35-5),INT(_xlfn.CEILING.MATH(AC$78*CoverSheet!$I$23)),0),IF(AND(AD$74&lt;=-CoverSheet!$I$22,(AD$74-AC$74)&lt;0),-_xlfn.FLOOR.MATH(AC$78*CoverSheet!$I$24),0))</f>
        <v>0</v>
      </c>
      <c r="AE76" s="27">
        <f ca="1">IF(AE$74&gt;=CoverSheet!$I$22,IF(AE71&lt;($C$35-5),INT(_xlfn.CEILING.MATH(AD$78*CoverSheet!$I$23)),0),IF(AND(AE$74&lt;=-CoverSheet!$I$22,(AE$74-AD$74)&lt;0),-_xlfn.FLOOR.MATH(AD$78*CoverSheet!$I$24),0))</f>
        <v>0</v>
      </c>
      <c r="AF76" s="27">
        <f ca="1">IF(AF$74&gt;=CoverSheet!$I$22,IF(AF71&lt;($C$35-5),INT(_xlfn.CEILING.MATH(AE$78*CoverSheet!$I$23)),0),IF(AND(AF$74&lt;=-CoverSheet!$I$22,(AF$74-AE$74)&lt;0),-_xlfn.FLOOR.MATH(AE$78*CoverSheet!$I$24),0))</f>
        <v>0</v>
      </c>
      <c r="AG76" s="27">
        <f ca="1">IF(AG$74&gt;=CoverSheet!$I$22,IF(AG71&lt;($C$35-5),INT(_xlfn.CEILING.MATH(AF$78*CoverSheet!$I$23)),0),IF(AND(AG$74&lt;=-CoverSheet!$I$22,(AG$74-AF$74)&lt;0),-_xlfn.FLOOR.MATH(AF$78*CoverSheet!$I$24),0))</f>
        <v>0</v>
      </c>
    </row>
    <row r="77" spans="1:33" ht="14.25" x14ac:dyDescent="0.45">
      <c r="A77" s="69"/>
      <c r="B77" s="118" t="s">
        <v>253</v>
      </c>
      <c r="C77" s="22">
        <f ca="1">IF(C$76&gt;0,C$72*(1+$C$67),0)</f>
        <v>0</v>
      </c>
      <c r="D77" s="22">
        <f t="shared" ref="D77:AG77" ca="1" si="4">IF(D$76&gt;0,D$72*(1+$C$67),0)</f>
        <v>0</v>
      </c>
      <c r="E77" s="22">
        <f t="shared" ca="1" si="4"/>
        <v>0</v>
      </c>
      <c r="F77" s="22">
        <f t="shared" ca="1" si="4"/>
        <v>0</v>
      </c>
      <c r="G77" s="22">
        <f t="shared" ca="1" si="4"/>
        <v>0</v>
      </c>
      <c r="H77" s="22">
        <f t="shared" ca="1" si="4"/>
        <v>0</v>
      </c>
      <c r="I77" s="22">
        <f t="shared" ca="1" si="4"/>
        <v>0</v>
      </c>
      <c r="J77" s="22">
        <f t="shared" ca="1" si="4"/>
        <v>0</v>
      </c>
      <c r="K77" s="22">
        <f t="shared" ca="1" si="4"/>
        <v>0</v>
      </c>
      <c r="L77" s="22">
        <f ca="1">IF(L$76&gt;0,L$72*(1+$C$67),0)</f>
        <v>0</v>
      </c>
      <c r="M77" s="22">
        <f t="shared" ca="1" si="4"/>
        <v>0</v>
      </c>
      <c r="N77" s="22">
        <f t="shared" ca="1" si="4"/>
        <v>0</v>
      </c>
      <c r="O77" s="22">
        <f t="shared" ca="1" si="4"/>
        <v>0</v>
      </c>
      <c r="P77" s="22">
        <f t="shared" ca="1" si="4"/>
        <v>0</v>
      </c>
      <c r="Q77" s="22">
        <f t="shared" ca="1" si="4"/>
        <v>0</v>
      </c>
      <c r="R77" s="22">
        <f t="shared" ca="1" si="4"/>
        <v>0</v>
      </c>
      <c r="S77" s="22">
        <f t="shared" ca="1" si="4"/>
        <v>0</v>
      </c>
      <c r="T77" s="22">
        <f t="shared" ca="1" si="4"/>
        <v>0</v>
      </c>
      <c r="U77" s="22">
        <f t="shared" ca="1" si="4"/>
        <v>0</v>
      </c>
      <c r="V77" s="22">
        <f t="shared" ca="1" si="4"/>
        <v>0.14327332700885637</v>
      </c>
      <c r="W77" s="22">
        <f t="shared" ca="1" si="4"/>
        <v>0</v>
      </c>
      <c r="X77" s="22">
        <f ca="1">IF(X$76&gt;0,X$72*(1+$C$67),0)</f>
        <v>0</v>
      </c>
      <c r="Y77" s="22">
        <f t="shared" ca="1" si="4"/>
        <v>0</v>
      </c>
      <c r="Z77" s="22">
        <f t="shared" ca="1" si="4"/>
        <v>0</v>
      </c>
      <c r="AA77" s="22">
        <f t="shared" ca="1" si="4"/>
        <v>0</v>
      </c>
      <c r="AB77" s="22">
        <f t="shared" ca="1" si="4"/>
        <v>0</v>
      </c>
      <c r="AC77" s="22">
        <f t="shared" ca="1" si="4"/>
        <v>0</v>
      </c>
      <c r="AD77" s="22">
        <f t="shared" ca="1" si="4"/>
        <v>0</v>
      </c>
      <c r="AE77" s="22">
        <f t="shared" ca="1" si="4"/>
        <v>0</v>
      </c>
      <c r="AF77" s="22">
        <f t="shared" ca="1" si="4"/>
        <v>0</v>
      </c>
      <c r="AG77" s="22">
        <f t="shared" ca="1" si="4"/>
        <v>0</v>
      </c>
    </row>
    <row r="78" spans="1:33" ht="14.25" x14ac:dyDescent="0.45">
      <c r="A78" s="69"/>
      <c r="B78" s="118" t="s">
        <v>49</v>
      </c>
      <c r="C78" s="27">
        <f>C$75+C$76</f>
        <v>2</v>
      </c>
      <c r="D78" s="27">
        <f ca="1">C$78+D$75+D$76</f>
        <v>4</v>
      </c>
      <c r="E78" s="27">
        <f t="shared" ref="E78:AG78" ca="1" si="5">D$78+E$75+E$76</f>
        <v>4</v>
      </c>
      <c r="F78" s="27">
        <f t="shared" ca="1" si="5"/>
        <v>4</v>
      </c>
      <c r="G78" s="27">
        <f t="shared" ca="1" si="5"/>
        <v>5</v>
      </c>
      <c r="H78" s="27">
        <f t="shared" ca="1" si="5"/>
        <v>5</v>
      </c>
      <c r="I78" s="27">
        <f t="shared" ca="1" si="5"/>
        <v>5</v>
      </c>
      <c r="J78" s="27">
        <f t="shared" ca="1" si="5"/>
        <v>5</v>
      </c>
      <c r="K78" s="27">
        <f t="shared" ca="1" si="5"/>
        <v>5</v>
      </c>
      <c r="L78" s="27">
        <f t="shared" ca="1" si="5"/>
        <v>5</v>
      </c>
      <c r="M78" s="27">
        <f t="shared" ca="1" si="5"/>
        <v>5</v>
      </c>
      <c r="N78" s="27">
        <f t="shared" ca="1" si="5"/>
        <v>5</v>
      </c>
      <c r="O78" s="27">
        <f t="shared" ca="1" si="5"/>
        <v>5</v>
      </c>
      <c r="P78" s="27">
        <f t="shared" ca="1" si="5"/>
        <v>5</v>
      </c>
      <c r="Q78" s="27">
        <f t="shared" ca="1" si="5"/>
        <v>5</v>
      </c>
      <c r="R78" s="27">
        <f t="shared" ca="1" si="5"/>
        <v>5</v>
      </c>
      <c r="S78" s="27">
        <f t="shared" ca="1" si="5"/>
        <v>5</v>
      </c>
      <c r="T78" s="27">
        <f t="shared" ca="1" si="5"/>
        <v>5</v>
      </c>
      <c r="U78" s="27">
        <f t="shared" ca="1" si="5"/>
        <v>5</v>
      </c>
      <c r="V78" s="27">
        <f t="shared" ca="1" si="5"/>
        <v>7</v>
      </c>
      <c r="W78" s="27">
        <f t="shared" ca="1" si="5"/>
        <v>7</v>
      </c>
      <c r="X78" s="27">
        <f t="shared" ca="1" si="5"/>
        <v>6</v>
      </c>
      <c r="Y78" s="27">
        <f t="shared" ca="1" si="5"/>
        <v>6</v>
      </c>
      <c r="Z78" s="27">
        <f t="shared" ca="1" si="5"/>
        <v>6</v>
      </c>
      <c r="AA78" s="27">
        <f t="shared" ca="1" si="5"/>
        <v>6</v>
      </c>
      <c r="AB78" s="27">
        <f t="shared" ca="1" si="5"/>
        <v>5</v>
      </c>
      <c r="AC78" s="27">
        <f t="shared" ca="1" si="5"/>
        <v>5</v>
      </c>
      <c r="AD78" s="27">
        <f t="shared" ca="1" si="5"/>
        <v>5</v>
      </c>
      <c r="AE78" s="27">
        <f t="shared" ca="1" si="5"/>
        <v>5</v>
      </c>
      <c r="AF78" s="27">
        <f t="shared" ca="1" si="5"/>
        <v>5</v>
      </c>
      <c r="AG78" s="27">
        <f t="shared" ca="1" si="5"/>
        <v>5</v>
      </c>
    </row>
    <row r="79" spans="1:33" ht="14.25" x14ac:dyDescent="0.45">
      <c r="A79" s="69"/>
      <c r="B79" s="118" t="s">
        <v>413</v>
      </c>
      <c r="C79" s="27">
        <v>0</v>
      </c>
      <c r="D79" s="27">
        <f t="shared" ref="D79:K79" ca="1" si="6">IF(D$76&lt;0,D$76,0)+INDEX($C$70:$AG$98,10,MAX(D$71+1-($C$27),1))</f>
        <v>0</v>
      </c>
      <c r="E79" s="27">
        <f t="shared" ca="1" si="6"/>
        <v>0</v>
      </c>
      <c r="F79" s="27">
        <f t="shared" ca="1" si="6"/>
        <v>0</v>
      </c>
      <c r="G79" s="27">
        <f t="shared" ca="1" si="6"/>
        <v>0</v>
      </c>
      <c r="H79" s="27">
        <f t="shared" ca="1" si="6"/>
        <v>0</v>
      </c>
      <c r="I79" s="27">
        <f t="shared" ca="1" si="6"/>
        <v>0</v>
      </c>
      <c r="J79" s="27">
        <f t="shared" ca="1" si="6"/>
        <v>0</v>
      </c>
      <c r="K79" s="27">
        <f t="shared" ca="1" si="6"/>
        <v>0</v>
      </c>
      <c r="L79" s="27">
        <f ca="1">IF(L$76&lt;0,L$76,0)+INDEX($C$70:$AG$98,10,MAX(L$71+1-($C$27),1))</f>
        <v>0</v>
      </c>
      <c r="M79" s="27">
        <f t="shared" ref="M79:AG79" ca="1" si="7">IF(M$76&lt;0,M$76,0)+INDEX($C$70:$AG$98,10,MAX(M$71+1-($C$27),1))</f>
        <v>0</v>
      </c>
      <c r="N79" s="27">
        <f t="shared" ca="1" si="7"/>
        <v>0</v>
      </c>
      <c r="O79" s="27">
        <f t="shared" ca="1" si="7"/>
        <v>0</v>
      </c>
      <c r="P79" s="27">
        <f t="shared" ca="1" si="7"/>
        <v>0</v>
      </c>
      <c r="Q79" s="27">
        <f t="shared" ca="1" si="7"/>
        <v>0</v>
      </c>
      <c r="R79" s="27">
        <f t="shared" ca="1" si="7"/>
        <v>0</v>
      </c>
      <c r="S79" s="27">
        <f t="shared" ca="1" si="7"/>
        <v>0</v>
      </c>
      <c r="T79" s="27">
        <f t="shared" ca="1" si="7"/>
        <v>0</v>
      </c>
      <c r="U79" s="27">
        <f t="shared" ca="1" si="7"/>
        <v>0</v>
      </c>
      <c r="V79" s="27">
        <f t="shared" ca="1" si="7"/>
        <v>0</v>
      </c>
      <c r="W79" s="27">
        <f t="shared" ca="1" si="7"/>
        <v>0</v>
      </c>
      <c r="X79" s="27">
        <f t="shared" ca="1" si="7"/>
        <v>-1</v>
      </c>
      <c r="Y79" s="27">
        <f t="shared" ca="1" si="7"/>
        <v>0</v>
      </c>
      <c r="Z79" s="27">
        <f t="shared" ca="1" si="7"/>
        <v>0</v>
      </c>
      <c r="AA79" s="27">
        <f t="shared" ca="1" si="7"/>
        <v>0</v>
      </c>
      <c r="AB79" s="27">
        <f t="shared" ca="1" si="7"/>
        <v>-1</v>
      </c>
      <c r="AC79" s="27">
        <f t="shared" ca="1" si="7"/>
        <v>0</v>
      </c>
      <c r="AD79" s="27">
        <f t="shared" ca="1" si="7"/>
        <v>0</v>
      </c>
      <c r="AE79" s="27">
        <f t="shared" ca="1" si="7"/>
        <v>0</v>
      </c>
      <c r="AF79" s="27">
        <f t="shared" ca="1" si="7"/>
        <v>0</v>
      </c>
      <c r="AG79" s="27">
        <f t="shared" ca="1" si="7"/>
        <v>0</v>
      </c>
    </row>
    <row r="80" spans="1:33" ht="14.25" x14ac:dyDescent="0.45">
      <c r="A80" s="69"/>
      <c r="B80" s="118" t="s">
        <v>411</v>
      </c>
      <c r="C80" s="27">
        <f>0</f>
        <v>0</v>
      </c>
      <c r="D80" s="27">
        <f ca="1">IF(AND(((C$71/$C$27)&gt;=1),(D$71&lt;=($C$35-5))),INDEX($C$70:$AG$98,6,MAX(C$71+1-($C$27*FLOOR(C$71/$C$27,1)),1))+MAX(0,INDEX($C$70:$AG$98,7,MAX(C$71+1-($C$27),1))),0)</f>
        <v>0</v>
      </c>
      <c r="E80" s="27">
        <f t="shared" ref="E80:AG80" ca="1" si="8">IF(AND(((D$71/$C$27)&gt;=1),(E$71&lt;=($C$35-5))),INDEX($C$70:$AG$98,6,MAX(D$71+1-($C$27*FLOOR(D$71/$C$27,1)),1))+MAX(0,INDEX($C$70:$AG$98,7,MAX(D$71+1-($C$27),1))),0)</f>
        <v>0</v>
      </c>
      <c r="F80" s="27">
        <f t="shared" ca="1" si="8"/>
        <v>0</v>
      </c>
      <c r="G80" s="27">
        <f t="shared" ca="1" si="8"/>
        <v>0</v>
      </c>
      <c r="H80" s="27">
        <f t="shared" ca="1" si="8"/>
        <v>0</v>
      </c>
      <c r="I80" s="27">
        <f t="shared" ca="1" si="8"/>
        <v>0</v>
      </c>
      <c r="J80" s="27">
        <f t="shared" ca="1" si="8"/>
        <v>0</v>
      </c>
      <c r="K80" s="27">
        <f t="shared" ca="1" si="8"/>
        <v>0</v>
      </c>
      <c r="L80" s="27">
        <f t="shared" ca="1" si="8"/>
        <v>0</v>
      </c>
      <c r="M80" s="27">
        <f t="shared" ca="1" si="8"/>
        <v>0</v>
      </c>
      <c r="N80" s="27">
        <f t="shared" ca="1" si="8"/>
        <v>0</v>
      </c>
      <c r="O80" s="27">
        <f t="shared" ca="1" si="8"/>
        <v>0</v>
      </c>
      <c r="P80" s="27">
        <f t="shared" ca="1" si="8"/>
        <v>0</v>
      </c>
      <c r="Q80" s="27">
        <f t="shared" ca="1" si="8"/>
        <v>0</v>
      </c>
      <c r="R80" s="27">
        <f t="shared" ca="1" si="8"/>
        <v>0</v>
      </c>
      <c r="S80" s="27">
        <f t="shared" ca="1" si="8"/>
        <v>0</v>
      </c>
      <c r="T80" s="27">
        <f t="shared" ca="1" si="8"/>
        <v>0</v>
      </c>
      <c r="U80" s="27">
        <f t="shared" ca="1" si="8"/>
        <v>0</v>
      </c>
      <c r="V80" s="27">
        <f t="shared" ca="1" si="8"/>
        <v>0</v>
      </c>
      <c r="W80" s="27">
        <f t="shared" ca="1" si="8"/>
        <v>2</v>
      </c>
      <c r="X80" s="27">
        <f t="shared" ca="1" si="8"/>
        <v>2</v>
      </c>
      <c r="Y80" s="27">
        <f t="shared" ca="1" si="8"/>
        <v>0</v>
      </c>
      <c r="Z80" s="27">
        <f t="shared" ca="1" si="8"/>
        <v>0</v>
      </c>
      <c r="AA80" s="27">
        <f t="shared" ca="1" si="8"/>
        <v>1</v>
      </c>
      <c r="AB80" s="27">
        <f t="shared" ca="1" si="8"/>
        <v>0</v>
      </c>
      <c r="AC80" s="27">
        <f t="shared" ca="1" si="8"/>
        <v>0</v>
      </c>
      <c r="AD80" s="27">
        <f t="shared" ca="1" si="8"/>
        <v>0</v>
      </c>
      <c r="AE80" s="27">
        <f t="shared" ca="1" si="8"/>
        <v>0</v>
      </c>
      <c r="AF80" s="27">
        <f t="shared" ca="1" si="8"/>
        <v>0</v>
      </c>
      <c r="AG80" s="27">
        <f t="shared" ca="1" si="8"/>
        <v>0</v>
      </c>
    </row>
    <row r="81" spans="1:33" ht="14.25" x14ac:dyDescent="0.45">
      <c r="A81" s="69"/>
      <c r="B81" s="118" t="s">
        <v>412</v>
      </c>
      <c r="C81" s="27">
        <f>0</f>
        <v>0</v>
      </c>
      <c r="D81" s="27">
        <f ca="1">C81+D79+D80-C82</f>
        <v>0</v>
      </c>
      <c r="E81" s="27">
        <f t="shared" ref="E81:AG81" ca="1" si="9">D81+E79+E80-D82</f>
        <v>0</v>
      </c>
      <c r="F81" s="27">
        <f t="shared" ca="1" si="9"/>
        <v>0</v>
      </c>
      <c r="G81" s="27">
        <f t="shared" ca="1" si="9"/>
        <v>0</v>
      </c>
      <c r="H81" s="27">
        <f t="shared" ca="1" si="9"/>
        <v>0</v>
      </c>
      <c r="I81" s="27">
        <f t="shared" ca="1" si="9"/>
        <v>0</v>
      </c>
      <c r="J81" s="27">
        <f t="shared" ca="1" si="9"/>
        <v>0</v>
      </c>
      <c r="K81" s="27">
        <f t="shared" ca="1" si="9"/>
        <v>0</v>
      </c>
      <c r="L81" s="27">
        <f t="shared" ca="1" si="9"/>
        <v>0</v>
      </c>
      <c r="M81" s="27">
        <f t="shared" ca="1" si="9"/>
        <v>0</v>
      </c>
      <c r="N81" s="27">
        <f t="shared" ca="1" si="9"/>
        <v>0</v>
      </c>
      <c r="O81" s="27">
        <f t="shared" ca="1" si="9"/>
        <v>0</v>
      </c>
      <c r="P81" s="27">
        <f t="shared" ca="1" si="9"/>
        <v>0</v>
      </c>
      <c r="Q81" s="27">
        <f t="shared" ca="1" si="9"/>
        <v>0</v>
      </c>
      <c r="R81" s="27">
        <f t="shared" ca="1" si="9"/>
        <v>0</v>
      </c>
      <c r="S81" s="27">
        <f t="shared" ca="1" si="9"/>
        <v>0</v>
      </c>
      <c r="T81" s="27">
        <f t="shared" ca="1" si="9"/>
        <v>0</v>
      </c>
      <c r="U81" s="27">
        <f t="shared" ca="1" si="9"/>
        <v>0</v>
      </c>
      <c r="V81" s="27">
        <f t="shared" ca="1" si="9"/>
        <v>0</v>
      </c>
      <c r="W81" s="27">
        <f t="shared" ca="1" si="9"/>
        <v>2</v>
      </c>
      <c r="X81" s="27">
        <f t="shared" ca="1" si="9"/>
        <v>1</v>
      </c>
      <c r="Y81" s="27">
        <f t="shared" ca="1" si="9"/>
        <v>0</v>
      </c>
      <c r="Z81" s="27">
        <f t="shared" ca="1" si="9"/>
        <v>0</v>
      </c>
      <c r="AA81" s="27">
        <f t="shared" ca="1" si="9"/>
        <v>1</v>
      </c>
      <c r="AB81" s="27">
        <f t="shared" ca="1" si="9"/>
        <v>-1</v>
      </c>
      <c r="AC81" s="27">
        <f t="shared" ca="1" si="9"/>
        <v>-1</v>
      </c>
      <c r="AD81" s="27">
        <f t="shared" ca="1" si="9"/>
        <v>-1</v>
      </c>
      <c r="AE81" s="27">
        <f t="shared" ca="1" si="9"/>
        <v>-1</v>
      </c>
      <c r="AF81" s="27">
        <f t="shared" ca="1" si="9"/>
        <v>-1</v>
      </c>
      <c r="AG81" s="27">
        <f t="shared" ca="1" si="9"/>
        <v>-1</v>
      </c>
    </row>
    <row r="82" spans="1:33" ht="14.25" x14ac:dyDescent="0.45">
      <c r="A82" s="69"/>
      <c r="B82" s="118" t="s">
        <v>217</v>
      </c>
      <c r="C82" s="27">
        <v>0</v>
      </c>
      <c r="D82" s="27">
        <f ca="1">IF(D81&gt;0,D81,0)</f>
        <v>0</v>
      </c>
      <c r="E82" s="27">
        <f t="shared" ref="E82:AG82" ca="1" si="10">IF(E81&gt;0,E81,0)</f>
        <v>0</v>
      </c>
      <c r="F82" s="27">
        <f t="shared" ca="1" si="10"/>
        <v>0</v>
      </c>
      <c r="G82" s="27">
        <f t="shared" ca="1" si="10"/>
        <v>0</v>
      </c>
      <c r="H82" s="27">
        <f t="shared" ca="1" si="10"/>
        <v>0</v>
      </c>
      <c r="I82" s="27">
        <f t="shared" ca="1" si="10"/>
        <v>0</v>
      </c>
      <c r="J82" s="27">
        <f t="shared" ca="1" si="10"/>
        <v>0</v>
      </c>
      <c r="K82" s="27">
        <f t="shared" ca="1" si="10"/>
        <v>0</v>
      </c>
      <c r="L82" s="27">
        <f t="shared" ca="1" si="10"/>
        <v>0</v>
      </c>
      <c r="M82" s="27">
        <f t="shared" ca="1" si="10"/>
        <v>0</v>
      </c>
      <c r="N82" s="27">
        <f t="shared" ca="1" si="10"/>
        <v>0</v>
      </c>
      <c r="O82" s="27">
        <f t="shared" ca="1" si="10"/>
        <v>0</v>
      </c>
      <c r="P82" s="27">
        <f t="shared" ca="1" si="10"/>
        <v>0</v>
      </c>
      <c r="Q82" s="27">
        <f t="shared" ca="1" si="10"/>
        <v>0</v>
      </c>
      <c r="R82" s="27">
        <f t="shared" ca="1" si="10"/>
        <v>0</v>
      </c>
      <c r="S82" s="27">
        <f t="shared" ca="1" si="10"/>
        <v>0</v>
      </c>
      <c r="T82" s="27">
        <f t="shared" ca="1" si="10"/>
        <v>0</v>
      </c>
      <c r="U82" s="27">
        <f t="shared" ca="1" si="10"/>
        <v>0</v>
      </c>
      <c r="V82" s="27">
        <f t="shared" ca="1" si="10"/>
        <v>0</v>
      </c>
      <c r="W82" s="27">
        <f t="shared" ca="1" si="10"/>
        <v>2</v>
      </c>
      <c r="X82" s="27">
        <f t="shared" ca="1" si="10"/>
        <v>1</v>
      </c>
      <c r="Y82" s="27">
        <f t="shared" ca="1" si="10"/>
        <v>0</v>
      </c>
      <c r="Z82" s="27">
        <f t="shared" ca="1" si="10"/>
        <v>0</v>
      </c>
      <c r="AA82" s="27">
        <f t="shared" ca="1" si="10"/>
        <v>1</v>
      </c>
      <c r="AB82" s="27">
        <f t="shared" ca="1" si="10"/>
        <v>0</v>
      </c>
      <c r="AC82" s="27">
        <f t="shared" ca="1" si="10"/>
        <v>0</v>
      </c>
      <c r="AD82" s="27">
        <f t="shared" ca="1" si="10"/>
        <v>0</v>
      </c>
      <c r="AE82" s="27">
        <f t="shared" ca="1" si="10"/>
        <v>0</v>
      </c>
      <c r="AF82" s="27">
        <f t="shared" ca="1" si="10"/>
        <v>0</v>
      </c>
      <c r="AG82" s="27">
        <f t="shared" ca="1" si="10"/>
        <v>0</v>
      </c>
    </row>
    <row r="83" spans="1:33" ht="14.25" x14ac:dyDescent="0.45">
      <c r="A83" s="69"/>
      <c r="B83" s="118" t="s">
        <v>218</v>
      </c>
      <c r="C83" s="27">
        <f>(C$75+MAX(ROUND(C$76,0),0)+C$82)*$C$20</f>
        <v>4</v>
      </c>
      <c r="D83" s="27">
        <f t="shared" ref="D83:AG83" ca="1" si="11">C$83+ROUND(D$75+MAX(D$76,0)+D$82,0)*$C$20</f>
        <v>8</v>
      </c>
      <c r="E83" s="27">
        <f t="shared" ca="1" si="11"/>
        <v>8</v>
      </c>
      <c r="F83" s="27">
        <f t="shared" ca="1" si="11"/>
        <v>8</v>
      </c>
      <c r="G83" s="27">
        <f t="shared" ca="1" si="11"/>
        <v>10</v>
      </c>
      <c r="H83" s="27">
        <f t="shared" ca="1" si="11"/>
        <v>10</v>
      </c>
      <c r="I83" s="27">
        <f t="shared" ca="1" si="11"/>
        <v>10</v>
      </c>
      <c r="J83" s="27">
        <f t="shared" ca="1" si="11"/>
        <v>10</v>
      </c>
      <c r="K83" s="27">
        <f t="shared" ca="1" si="11"/>
        <v>10</v>
      </c>
      <c r="L83" s="27">
        <f t="shared" ca="1" si="11"/>
        <v>10</v>
      </c>
      <c r="M83" s="27">
        <f t="shared" ca="1" si="11"/>
        <v>10</v>
      </c>
      <c r="N83" s="27">
        <f t="shared" ca="1" si="11"/>
        <v>10</v>
      </c>
      <c r="O83" s="27">
        <f t="shared" ca="1" si="11"/>
        <v>10</v>
      </c>
      <c r="P83" s="27">
        <f t="shared" ca="1" si="11"/>
        <v>10</v>
      </c>
      <c r="Q83" s="27">
        <f t="shared" ca="1" si="11"/>
        <v>10</v>
      </c>
      <c r="R83" s="27">
        <f t="shared" ca="1" si="11"/>
        <v>10</v>
      </c>
      <c r="S83" s="27">
        <f t="shared" ca="1" si="11"/>
        <v>10</v>
      </c>
      <c r="T83" s="27">
        <f t="shared" ca="1" si="11"/>
        <v>10</v>
      </c>
      <c r="U83" s="27">
        <f t="shared" ca="1" si="11"/>
        <v>10</v>
      </c>
      <c r="V83" s="27">
        <f t="shared" ca="1" si="11"/>
        <v>14</v>
      </c>
      <c r="W83" s="27">
        <f t="shared" ca="1" si="11"/>
        <v>18</v>
      </c>
      <c r="X83" s="27">
        <f t="shared" ca="1" si="11"/>
        <v>20</v>
      </c>
      <c r="Y83" s="27">
        <f t="shared" ca="1" si="11"/>
        <v>20</v>
      </c>
      <c r="Z83" s="27">
        <f t="shared" ca="1" si="11"/>
        <v>20</v>
      </c>
      <c r="AA83" s="27">
        <f t="shared" ca="1" si="11"/>
        <v>22</v>
      </c>
      <c r="AB83" s="27">
        <f t="shared" ca="1" si="11"/>
        <v>22</v>
      </c>
      <c r="AC83" s="27">
        <f t="shared" ca="1" si="11"/>
        <v>22</v>
      </c>
      <c r="AD83" s="27">
        <f t="shared" ca="1" si="11"/>
        <v>22</v>
      </c>
      <c r="AE83" s="27">
        <f t="shared" ca="1" si="11"/>
        <v>22</v>
      </c>
      <c r="AF83" s="27">
        <f t="shared" ca="1" si="11"/>
        <v>22</v>
      </c>
      <c r="AG83" s="27">
        <f t="shared" ca="1" si="11"/>
        <v>22</v>
      </c>
    </row>
    <row r="84" spans="1:33" ht="14.25" x14ac:dyDescent="0.45">
      <c r="A84" s="69"/>
      <c r="B84" s="20" t="s">
        <v>414</v>
      </c>
      <c r="C84" s="27">
        <f>C$78*$C$45*(24*365)*1000</f>
        <v>36493653.628785431</v>
      </c>
      <c r="D84" s="27">
        <f ca="1">(D$78-C$78)*$C$45*(24*365)*1000</f>
        <v>36493653.628785431</v>
      </c>
      <c r="E84" s="27">
        <f t="shared" ref="E84:AG84" ca="1" si="12">(E$78-D$78)*$C$45*(24*365)*1000</f>
        <v>0</v>
      </c>
      <c r="F84" s="27">
        <f t="shared" ca="1" si="12"/>
        <v>0</v>
      </c>
      <c r="G84" s="27">
        <f t="shared" ca="1" si="12"/>
        <v>18246826.814392716</v>
      </c>
      <c r="H84" s="27">
        <f t="shared" ca="1" si="12"/>
        <v>0</v>
      </c>
      <c r="I84" s="27">
        <f t="shared" ca="1" si="12"/>
        <v>0</v>
      </c>
      <c r="J84" s="27">
        <f t="shared" ca="1" si="12"/>
        <v>0</v>
      </c>
      <c r="K84" s="27">
        <f t="shared" ca="1" si="12"/>
        <v>0</v>
      </c>
      <c r="L84" s="27">
        <f t="shared" ca="1" si="12"/>
        <v>0</v>
      </c>
      <c r="M84" s="27">
        <f t="shared" ca="1" si="12"/>
        <v>0</v>
      </c>
      <c r="N84" s="27">
        <f t="shared" ca="1" si="12"/>
        <v>0</v>
      </c>
      <c r="O84" s="27">
        <f t="shared" ca="1" si="12"/>
        <v>0</v>
      </c>
      <c r="P84" s="27">
        <f t="shared" ca="1" si="12"/>
        <v>0</v>
      </c>
      <c r="Q84" s="27">
        <f t="shared" ca="1" si="12"/>
        <v>0</v>
      </c>
      <c r="R84" s="27">
        <f t="shared" ca="1" si="12"/>
        <v>0</v>
      </c>
      <c r="S84" s="27">
        <f t="shared" ca="1" si="12"/>
        <v>0</v>
      </c>
      <c r="T84" s="27">
        <f t="shared" ca="1" si="12"/>
        <v>0</v>
      </c>
      <c r="U84" s="27">
        <f t="shared" ca="1" si="12"/>
        <v>0</v>
      </c>
      <c r="V84" s="27">
        <f t="shared" ca="1" si="12"/>
        <v>36493653.628785431</v>
      </c>
      <c r="W84" s="27">
        <f t="shared" ca="1" si="12"/>
        <v>0</v>
      </c>
      <c r="X84" s="27">
        <f t="shared" ca="1" si="12"/>
        <v>-18246826.814392716</v>
      </c>
      <c r="Y84" s="27">
        <f t="shared" ca="1" si="12"/>
        <v>0</v>
      </c>
      <c r="Z84" s="27">
        <f t="shared" ca="1" si="12"/>
        <v>0</v>
      </c>
      <c r="AA84" s="27">
        <f t="shared" ca="1" si="12"/>
        <v>0</v>
      </c>
      <c r="AB84" s="27">
        <f t="shared" ca="1" si="12"/>
        <v>-18246826.814392716</v>
      </c>
      <c r="AC84" s="27">
        <f t="shared" ca="1" si="12"/>
        <v>0</v>
      </c>
      <c r="AD84" s="27">
        <f t="shared" ca="1" si="12"/>
        <v>0</v>
      </c>
      <c r="AE84" s="27">
        <f t="shared" ca="1" si="12"/>
        <v>0</v>
      </c>
      <c r="AF84" s="27">
        <f t="shared" ca="1" si="12"/>
        <v>0</v>
      </c>
      <c r="AG84" s="27">
        <f t="shared" ca="1" si="12"/>
        <v>0</v>
      </c>
    </row>
    <row r="85" spans="1:33" ht="14.25" x14ac:dyDescent="0.45">
      <c r="A85" s="69"/>
      <c r="B85" s="20" t="s">
        <v>127</v>
      </c>
      <c r="C85" s="27">
        <f>0</f>
        <v>0</v>
      </c>
      <c r="D85" s="27">
        <f t="shared" ref="D85:AG85" si="13">(C85+C84)</f>
        <v>36493653.628785431</v>
      </c>
      <c r="E85" s="27">
        <f t="shared" ca="1" si="13"/>
        <v>72987307.257570863</v>
      </c>
      <c r="F85" s="27">
        <f t="shared" ca="1" si="13"/>
        <v>72987307.257570863</v>
      </c>
      <c r="G85" s="27">
        <f t="shared" ca="1" si="13"/>
        <v>72987307.257570863</v>
      </c>
      <c r="H85" s="27">
        <f t="shared" ca="1" si="13"/>
        <v>91234134.071963578</v>
      </c>
      <c r="I85" s="27">
        <f t="shared" ca="1" si="13"/>
        <v>91234134.071963578</v>
      </c>
      <c r="J85" s="27">
        <f t="shared" ca="1" si="13"/>
        <v>91234134.071963578</v>
      </c>
      <c r="K85" s="27">
        <f t="shared" ca="1" si="13"/>
        <v>91234134.071963578</v>
      </c>
      <c r="L85" s="27">
        <f t="shared" ca="1" si="13"/>
        <v>91234134.071963578</v>
      </c>
      <c r="M85" s="27">
        <f t="shared" ca="1" si="13"/>
        <v>91234134.071963578</v>
      </c>
      <c r="N85" s="27">
        <f t="shared" ca="1" si="13"/>
        <v>91234134.071963578</v>
      </c>
      <c r="O85" s="27">
        <f t="shared" ca="1" si="13"/>
        <v>91234134.071963578</v>
      </c>
      <c r="P85" s="27">
        <f t="shared" ca="1" si="13"/>
        <v>91234134.071963578</v>
      </c>
      <c r="Q85" s="27">
        <f t="shared" ca="1" si="13"/>
        <v>91234134.071963578</v>
      </c>
      <c r="R85" s="27">
        <f t="shared" ca="1" si="13"/>
        <v>91234134.071963578</v>
      </c>
      <c r="S85" s="27">
        <f t="shared" ca="1" si="13"/>
        <v>91234134.071963578</v>
      </c>
      <c r="T85" s="27">
        <f t="shared" ca="1" si="13"/>
        <v>91234134.071963578</v>
      </c>
      <c r="U85" s="27">
        <f t="shared" ca="1" si="13"/>
        <v>91234134.071963578</v>
      </c>
      <c r="V85" s="27">
        <f t="shared" ca="1" si="13"/>
        <v>91234134.071963578</v>
      </c>
      <c r="W85" s="27">
        <f t="shared" ca="1" si="13"/>
        <v>127727787.70074901</v>
      </c>
      <c r="X85" s="27">
        <f t="shared" ca="1" si="13"/>
        <v>127727787.70074901</v>
      </c>
      <c r="Y85" s="27">
        <f t="shared" ca="1" si="13"/>
        <v>109480960.88635629</v>
      </c>
      <c r="Z85" s="27">
        <f t="shared" ca="1" si="13"/>
        <v>109480960.88635629</v>
      </c>
      <c r="AA85" s="27">
        <f t="shared" ca="1" si="13"/>
        <v>109480960.88635629</v>
      </c>
      <c r="AB85" s="27">
        <f t="shared" ca="1" si="13"/>
        <v>109480960.88635629</v>
      </c>
      <c r="AC85" s="27">
        <f t="shared" ca="1" si="13"/>
        <v>91234134.071963578</v>
      </c>
      <c r="AD85" s="27">
        <f t="shared" ca="1" si="13"/>
        <v>91234134.071963578</v>
      </c>
      <c r="AE85" s="27">
        <f t="shared" ca="1" si="13"/>
        <v>91234134.071963578</v>
      </c>
      <c r="AF85" s="27">
        <f t="shared" ca="1" si="13"/>
        <v>91234134.071963578</v>
      </c>
      <c r="AG85" s="27">
        <f t="shared" ca="1" si="13"/>
        <v>91234134.071963578</v>
      </c>
    </row>
    <row r="86" spans="1:33" ht="14.25" x14ac:dyDescent="0.45">
      <c r="A86" s="69"/>
      <c r="B86" s="20" t="s">
        <v>254</v>
      </c>
      <c r="C86" s="27">
        <v>0</v>
      </c>
      <c r="D86" s="27">
        <f>IF(C82=0,C86+1,0)</f>
        <v>1</v>
      </c>
      <c r="E86" s="27">
        <f t="shared" ref="E86:AG86" ca="1" si="14">IF(D82=0,D86+1,0)</f>
        <v>2</v>
      </c>
      <c r="F86" s="27">
        <f t="shared" ca="1" si="14"/>
        <v>3</v>
      </c>
      <c r="G86" s="27">
        <f ca="1">IF(F82=0,F86+1,0)</f>
        <v>4</v>
      </c>
      <c r="H86" s="27">
        <f t="shared" ca="1" si="14"/>
        <v>5</v>
      </c>
      <c r="I86" s="27">
        <f t="shared" ca="1" si="14"/>
        <v>6</v>
      </c>
      <c r="J86" s="27">
        <f t="shared" ca="1" si="14"/>
        <v>7</v>
      </c>
      <c r="K86" s="27">
        <f t="shared" ca="1" si="14"/>
        <v>8</v>
      </c>
      <c r="L86" s="27">
        <f t="shared" ca="1" si="14"/>
        <v>9</v>
      </c>
      <c r="M86" s="27">
        <f t="shared" ca="1" si="14"/>
        <v>10</v>
      </c>
      <c r="N86" s="27">
        <f t="shared" ca="1" si="14"/>
        <v>11</v>
      </c>
      <c r="O86" s="27">
        <f t="shared" ca="1" si="14"/>
        <v>12</v>
      </c>
      <c r="P86" s="27">
        <f t="shared" ca="1" si="14"/>
        <v>13</v>
      </c>
      <c r="Q86" s="27">
        <f t="shared" ca="1" si="14"/>
        <v>14</v>
      </c>
      <c r="R86" s="27">
        <f t="shared" ca="1" si="14"/>
        <v>15</v>
      </c>
      <c r="S86" s="27">
        <f t="shared" ca="1" si="14"/>
        <v>16</v>
      </c>
      <c r="T86" s="27">
        <f t="shared" ca="1" si="14"/>
        <v>17</v>
      </c>
      <c r="U86" s="27">
        <f t="shared" ca="1" si="14"/>
        <v>18</v>
      </c>
      <c r="V86" s="27">
        <f t="shared" ca="1" si="14"/>
        <v>19</v>
      </c>
      <c r="W86" s="27">
        <f t="shared" ca="1" si="14"/>
        <v>20</v>
      </c>
      <c r="X86" s="27">
        <f t="shared" ca="1" si="14"/>
        <v>0</v>
      </c>
      <c r="Y86" s="27">
        <f t="shared" ca="1" si="14"/>
        <v>0</v>
      </c>
      <c r="Z86" s="27">
        <f t="shared" ca="1" si="14"/>
        <v>1</v>
      </c>
      <c r="AA86" s="27">
        <f t="shared" ca="1" si="14"/>
        <v>2</v>
      </c>
      <c r="AB86" s="27">
        <f t="shared" ca="1" si="14"/>
        <v>0</v>
      </c>
      <c r="AC86" s="27">
        <f t="shared" ca="1" si="14"/>
        <v>1</v>
      </c>
      <c r="AD86" s="27">
        <f t="shared" ca="1" si="14"/>
        <v>2</v>
      </c>
      <c r="AE86" s="27">
        <f t="shared" ca="1" si="14"/>
        <v>3</v>
      </c>
      <c r="AF86" s="27">
        <f t="shared" ca="1" si="14"/>
        <v>4</v>
      </c>
      <c r="AG86" s="27">
        <f t="shared" ca="1" si="14"/>
        <v>5</v>
      </c>
    </row>
    <row r="87" spans="1:33" ht="14.25" x14ac:dyDescent="0.45">
      <c r="A87" s="69"/>
      <c r="B87" s="20" t="s">
        <v>361</v>
      </c>
      <c r="C87" s="27">
        <f>$C$39</f>
        <v>141.86647910365565</v>
      </c>
      <c r="D87" s="27">
        <f t="shared" ref="D87:AG87" si="15">$C$39*POWER((1-$C$26),D$86)</f>
        <v>140.83486735426743</v>
      </c>
      <c r="E87" s="27">
        <f t="shared" ca="1" si="15"/>
        <v>139.81075718529627</v>
      </c>
      <c r="F87" s="27">
        <f t="shared" ca="1" si="15"/>
        <v>138.79409404743245</v>
      </c>
      <c r="G87" s="27">
        <f t="shared" ca="1" si="15"/>
        <v>137.78482378803307</v>
      </c>
      <c r="H87" s="27">
        <f t="shared" ca="1" si="15"/>
        <v>136.78289264823744</v>
      </c>
      <c r="I87" s="27">
        <f t="shared" ca="1" si="15"/>
        <v>135.78824726010367</v>
      </c>
      <c r="J87" s="27">
        <f t="shared" ca="1" si="15"/>
        <v>134.800834643766</v>
      </c>
      <c r="K87" s="27">
        <f t="shared" ca="1" si="15"/>
        <v>133.82060220461287</v>
      </c>
      <c r="L87" s="27">
        <f t="shared" ca="1" si="15"/>
        <v>132.84749773048534</v>
      </c>
      <c r="M87" s="27">
        <f t="shared" ca="1" si="15"/>
        <v>131.88146938889625</v>
      </c>
      <c r="N87" s="27">
        <f t="shared" ca="1" si="15"/>
        <v>130.92246572426902</v>
      </c>
      <c r="O87" s="27">
        <f t="shared" ca="1" si="15"/>
        <v>129.97043565519721</v>
      </c>
      <c r="P87" s="27">
        <f t="shared" ca="1" si="15"/>
        <v>129.02532847172336</v>
      </c>
      <c r="Q87" s="27">
        <f t="shared" ca="1" si="15"/>
        <v>128.0870938326382</v>
      </c>
      <c r="R87" s="27">
        <f t="shared" ca="1" si="15"/>
        <v>127.15568176279895</v>
      </c>
      <c r="S87" s="27">
        <f t="shared" ca="1" si="15"/>
        <v>126.23104265046766</v>
      </c>
      <c r="T87" s="27">
        <f t="shared" ca="1" si="15"/>
        <v>125.31312724466838</v>
      </c>
      <c r="U87" s="27">
        <f t="shared" ca="1" si="15"/>
        <v>124.401886652564</v>
      </c>
      <c r="V87" s="27">
        <f t="shared" ca="1" si="15"/>
        <v>123.49727233685186</v>
      </c>
      <c r="W87" s="27">
        <f t="shared" ca="1" si="15"/>
        <v>122.59923611317843</v>
      </c>
      <c r="X87" s="27">
        <f t="shared" ca="1" si="15"/>
        <v>141.86647910365565</v>
      </c>
      <c r="Y87" s="27">
        <f t="shared" ca="1" si="15"/>
        <v>141.86647910365565</v>
      </c>
      <c r="Z87" s="27">
        <f t="shared" ca="1" si="15"/>
        <v>140.83486735426743</v>
      </c>
      <c r="AA87" s="27">
        <f t="shared" ca="1" si="15"/>
        <v>139.81075718529627</v>
      </c>
      <c r="AB87" s="27">
        <f t="shared" ca="1" si="15"/>
        <v>141.86647910365565</v>
      </c>
      <c r="AC87" s="27">
        <f t="shared" ca="1" si="15"/>
        <v>140.83486735426743</v>
      </c>
      <c r="AD87" s="27">
        <f t="shared" ca="1" si="15"/>
        <v>139.81075718529627</v>
      </c>
      <c r="AE87" s="27">
        <f t="shared" ca="1" si="15"/>
        <v>138.79409404743245</v>
      </c>
      <c r="AF87" s="27">
        <f t="shared" ca="1" si="15"/>
        <v>137.78482378803307</v>
      </c>
      <c r="AG87" s="27">
        <f t="shared" ca="1" si="15"/>
        <v>136.78289264823744</v>
      </c>
    </row>
    <row r="88" spans="1:33" ht="14.25" x14ac:dyDescent="0.45">
      <c r="A88" s="69"/>
      <c r="B88" s="20" t="s">
        <v>362</v>
      </c>
      <c r="C88" s="27">
        <f t="shared" ref="C88:AG88" si="16">($K$35+(C$87)*$K$36+(C$87^2)*$K$37+(C$87^3)*$K$38+(C$87^4)*$K$39)*$K$40</f>
        <v>66074.318722809476</v>
      </c>
      <c r="D88" s="27">
        <f t="shared" si="16"/>
        <v>64274.386723826727</v>
      </c>
      <c r="E88" s="27">
        <f t="shared" ca="1" si="16"/>
        <v>62509.925857598479</v>
      </c>
      <c r="F88" s="27">
        <f t="shared" ca="1" si="16"/>
        <v>60780.689312343515</v>
      </c>
      <c r="G88" s="27">
        <f t="shared" ca="1" si="16"/>
        <v>59086.417865605668</v>
      </c>
      <c r="H88" s="27">
        <f t="shared" ca="1" si="16"/>
        <v>57426.840679544526</v>
      </c>
      <c r="I88" s="27">
        <f t="shared" ca="1" si="16"/>
        <v>55801.676063804101</v>
      </c>
      <c r="J88" s="27">
        <f t="shared" ca="1" si="16"/>
        <v>54210.632207097784</v>
      </c>
      <c r="K88" s="27">
        <f t="shared" ca="1" si="16"/>
        <v>52653.407878611673</v>
      </c>
      <c r="L88" s="27">
        <f t="shared" ca="1" si="16"/>
        <v>51129.693100291668</v>
      </c>
      <c r="M88" s="27">
        <f t="shared" ca="1" si="16"/>
        <v>49639.169791045286</v>
      </c>
      <c r="N88" s="27">
        <f t="shared" ca="1" si="16"/>
        <v>48181.512383854533</v>
      </c>
      <c r="O88" s="27">
        <f t="shared" ca="1" si="16"/>
        <v>46756.388416765025</v>
      </c>
      <c r="P88" s="27">
        <f t="shared" ca="1" si="16"/>
        <v>45363.459098682782</v>
      </c>
      <c r="Q88" s="27">
        <f t="shared" ca="1" si="16"/>
        <v>44002.379850880934</v>
      </c>
      <c r="R88" s="27">
        <f t="shared" ca="1" si="16"/>
        <v>42672.800825087987</v>
      </c>
      <c r="S88" s="27">
        <f t="shared" ca="1" si="16"/>
        <v>41374.367399001152</v>
      </c>
      <c r="T88" s="27">
        <f t="shared" ca="1" si="16"/>
        <v>40106.72065003954</v>
      </c>
      <c r="U88" s="27">
        <f t="shared" ca="1" si="16"/>
        <v>38869.497808125634</v>
      </c>
      <c r="V88" s="27">
        <f t="shared" ca="1" si="16"/>
        <v>37662.332688257076</v>
      </c>
      <c r="W88" s="27">
        <f t="shared" ca="1" si="16"/>
        <v>36484.856103605191</v>
      </c>
      <c r="X88" s="27">
        <f t="shared" ca="1" si="16"/>
        <v>66074.318722809476</v>
      </c>
      <c r="Y88" s="27">
        <f t="shared" ca="1" si="16"/>
        <v>66074.318722809476</v>
      </c>
      <c r="Z88" s="27">
        <f t="shared" ca="1" si="16"/>
        <v>64274.386723826727</v>
      </c>
      <c r="AA88" s="27">
        <f t="shared" ca="1" si="16"/>
        <v>62509.925857598479</v>
      </c>
      <c r="AB88" s="27">
        <f t="shared" ca="1" si="16"/>
        <v>66074.318722809476</v>
      </c>
      <c r="AC88" s="27">
        <f t="shared" ca="1" si="16"/>
        <v>64274.386723826727</v>
      </c>
      <c r="AD88" s="27">
        <f t="shared" ca="1" si="16"/>
        <v>62509.925857598479</v>
      </c>
      <c r="AE88" s="27">
        <f t="shared" ca="1" si="16"/>
        <v>60780.689312343515</v>
      </c>
      <c r="AF88" s="27">
        <f t="shared" ca="1" si="16"/>
        <v>59086.417865605668</v>
      </c>
      <c r="AG88" s="27">
        <f t="shared" ca="1" si="16"/>
        <v>57426.840679544526</v>
      </c>
    </row>
    <row r="89" spans="1:33" ht="14.25" x14ac:dyDescent="0.45">
      <c r="A89" s="69"/>
      <c r="B89" s="20" t="s">
        <v>317</v>
      </c>
      <c r="C89" s="27">
        <f>0*$C$43*(($C$42*C$88)-($C$41*1000))/(1000)*(24*365)</f>
        <v>0</v>
      </c>
      <c r="D89" s="27">
        <f t="shared" ref="D89:AG89" si="17">C$78*$C$43*(($C$42*D$88)-($C$41*1000))/(1000)*(24*365)</f>
        <v>35445121.242098019</v>
      </c>
      <c r="E89" s="27">
        <f t="shared" ca="1" si="17"/>
        <v>68834504.41817084</v>
      </c>
      <c r="F89" s="27">
        <f t="shared" ca="1" si="17"/>
        <v>66819805.504025176</v>
      </c>
      <c r="G89" s="27">
        <f t="shared" ca="1" si="17"/>
        <v>64845843.726859845</v>
      </c>
      <c r="H89" s="27">
        <f t="shared" ca="1" si="17"/>
        <v>78640379.423654661</v>
      </c>
      <c r="I89" s="27">
        <f t="shared" ca="1" si="17"/>
        <v>76273570.935521096</v>
      </c>
      <c r="J89" s="27">
        <f t="shared" ca="1" si="17"/>
        <v>73956454.214806855</v>
      </c>
      <c r="K89" s="27">
        <f t="shared" ca="1" si="17"/>
        <v>71688590.564016119</v>
      </c>
      <c r="L89" s="27">
        <f t="shared" ca="1" si="17"/>
        <v>69469528.546609774</v>
      </c>
      <c r="M89" s="27">
        <f t="shared" ca="1" si="17"/>
        <v>67298804.92518881</v>
      </c>
      <c r="N89" s="27">
        <f t="shared" ca="1" si="17"/>
        <v>65175945.560226552</v>
      </c>
      <c r="O89" s="27">
        <f t="shared" ca="1" si="17"/>
        <v>63100466.270755745</v>
      </c>
      <c r="P89" s="27">
        <f t="shared" ca="1" si="17"/>
        <v>61071873.65836668</v>
      </c>
      <c r="Q89" s="27">
        <f t="shared" ca="1" si="17"/>
        <v>59089665.895830452</v>
      </c>
      <c r="R89" s="27">
        <f t="shared" ca="1" si="17"/>
        <v>57153333.481616892</v>
      </c>
      <c r="S89" s="27">
        <f t="shared" ca="1" si="17"/>
        <v>55262359.961535335</v>
      </c>
      <c r="T89" s="27">
        <f t="shared" ca="1" si="17"/>
        <v>53416222.618685082</v>
      </c>
      <c r="U89" s="27">
        <f t="shared" ca="1" si="17"/>
        <v>51614393.132863775</v>
      </c>
      <c r="V89" s="27">
        <f t="shared" ca="1" si="17"/>
        <v>49856338.210543193</v>
      </c>
      <c r="W89" s="27">
        <f t="shared" ca="1" si="17"/>
        <v>67398128.261079594</v>
      </c>
      <c r="X89" s="27">
        <f t="shared" ca="1" si="17"/>
        <v>127727787.70074899</v>
      </c>
      <c r="Y89" s="27">
        <f t="shared" ca="1" si="17"/>
        <v>109480960.88635628</v>
      </c>
      <c r="Z89" s="27">
        <f t="shared" ca="1" si="17"/>
        <v>106335363.72629404</v>
      </c>
      <c r="AA89" s="27">
        <f t="shared" ca="1" si="17"/>
        <v>103251756.62725623</v>
      </c>
      <c r="AB89" s="27">
        <f t="shared" ca="1" si="17"/>
        <v>109480960.88635628</v>
      </c>
      <c r="AC89" s="27">
        <f t="shared" ca="1" si="17"/>
        <v>88612803.105245069</v>
      </c>
      <c r="AD89" s="27">
        <f t="shared" ca="1" si="17"/>
        <v>86043130.522713557</v>
      </c>
      <c r="AE89" s="27">
        <f t="shared" ca="1" si="17"/>
        <v>83524756.880031481</v>
      </c>
      <c r="AF89" s="27">
        <f t="shared" ca="1" si="17"/>
        <v>81057304.658574805</v>
      </c>
      <c r="AG89" s="27">
        <f t="shared" ca="1" si="17"/>
        <v>78640379.423654661</v>
      </c>
    </row>
    <row r="90" spans="1:33" ht="14.25" x14ac:dyDescent="0.45">
      <c r="A90" s="69"/>
      <c r="B90" s="20" t="s">
        <v>131</v>
      </c>
      <c r="C90" s="22">
        <f t="shared" ref="C90:AG90" si="18">POWER((1-($C$44)),C71)</f>
        <v>1</v>
      </c>
      <c r="D90" s="22">
        <f t="shared" si="18"/>
        <v>0.995</v>
      </c>
      <c r="E90" s="22">
        <f t="shared" si="18"/>
        <v>0.99002500000000004</v>
      </c>
      <c r="F90" s="22">
        <f t="shared" si="18"/>
        <v>0.98507487500000002</v>
      </c>
      <c r="G90" s="22">
        <f t="shared" si="18"/>
        <v>0.98014950062500006</v>
      </c>
      <c r="H90" s="22">
        <f t="shared" si="18"/>
        <v>0.97524875312187509</v>
      </c>
      <c r="I90" s="22">
        <f t="shared" si="18"/>
        <v>0.97037250935626573</v>
      </c>
      <c r="J90" s="22">
        <f t="shared" si="18"/>
        <v>0.96552064680948435</v>
      </c>
      <c r="K90" s="22">
        <f t="shared" si="18"/>
        <v>0.96069304357543694</v>
      </c>
      <c r="L90" s="22">
        <f t="shared" si="18"/>
        <v>0.95588957835755972</v>
      </c>
      <c r="M90" s="22">
        <f t="shared" si="18"/>
        <v>0.95111013046577197</v>
      </c>
      <c r="N90" s="22">
        <f t="shared" si="18"/>
        <v>0.94635457981344306</v>
      </c>
      <c r="O90" s="22">
        <f t="shared" si="18"/>
        <v>0.94162280691437594</v>
      </c>
      <c r="P90" s="22">
        <f t="shared" si="18"/>
        <v>0.93691469287980411</v>
      </c>
      <c r="Q90" s="22">
        <f t="shared" si="18"/>
        <v>0.93223011941540512</v>
      </c>
      <c r="R90" s="22">
        <f t="shared" si="18"/>
        <v>0.92756896881832807</v>
      </c>
      <c r="S90" s="22">
        <f t="shared" si="18"/>
        <v>0.92293112397423638</v>
      </c>
      <c r="T90" s="22">
        <f t="shared" si="18"/>
        <v>0.9183164683543652</v>
      </c>
      <c r="U90" s="22">
        <f t="shared" si="18"/>
        <v>0.91372488601259338</v>
      </c>
      <c r="V90" s="22">
        <f t="shared" si="18"/>
        <v>0.90915626158253038</v>
      </c>
      <c r="W90" s="22">
        <f t="shared" si="18"/>
        <v>0.90461048027461777</v>
      </c>
      <c r="X90" s="22">
        <f t="shared" si="18"/>
        <v>0.90008742787324469</v>
      </c>
      <c r="Y90" s="22">
        <f t="shared" si="18"/>
        <v>0.89558699073387849</v>
      </c>
      <c r="Z90" s="22">
        <f t="shared" si="18"/>
        <v>0.89110905578020905</v>
      </c>
      <c r="AA90" s="22">
        <f t="shared" si="18"/>
        <v>0.88665351050130803</v>
      </c>
      <c r="AB90" s="22">
        <f t="shared" si="18"/>
        <v>0.88222024294880153</v>
      </c>
      <c r="AC90" s="22">
        <f t="shared" si="18"/>
        <v>0.87780914173405755</v>
      </c>
      <c r="AD90" s="22">
        <f t="shared" si="18"/>
        <v>0.87342009602538717</v>
      </c>
      <c r="AE90" s="22">
        <f t="shared" si="18"/>
        <v>0.86905299554526039</v>
      </c>
      <c r="AF90" s="22">
        <f t="shared" si="18"/>
        <v>0.86470773056753414</v>
      </c>
      <c r="AG90" s="22">
        <f t="shared" si="18"/>
        <v>0.86038419191469639</v>
      </c>
    </row>
    <row r="91" spans="1:33" ht="14.25" x14ac:dyDescent="0.45">
      <c r="A91" s="69"/>
      <c r="B91" s="20" t="s">
        <v>50</v>
      </c>
      <c r="C91" s="27">
        <f>C$89*C$90</f>
        <v>0</v>
      </c>
      <c r="D91" s="27">
        <f>D$89*D$90</f>
        <v>35267895.635887526</v>
      </c>
      <c r="E91" s="27">
        <f t="shared" ref="E91:AG91" ca="1" si="19">E$89*E$90</f>
        <v>68147880.236599594</v>
      </c>
      <c r="F91" s="27">
        <f t="shared" ca="1" si="19"/>
        <v>65822511.554401912</v>
      </c>
      <c r="G91" s="27">
        <f t="shared" ca="1" si="19"/>
        <v>63558621.346488468</v>
      </c>
      <c r="H91" s="27">
        <f t="shared" ca="1" si="19"/>
        <v>76693931.977950364</v>
      </c>
      <c r="I91" s="27">
        <f t="shared" ca="1" si="19"/>
        <v>74013776.426264748</v>
      </c>
      <c r="J91" s="27">
        <f t="shared" ca="1" si="19"/>
        <v>71406483.509216323</v>
      </c>
      <c r="K91" s="27">
        <f t="shared" ca="1" si="19"/>
        <v>68870730.258577988</v>
      </c>
      <c r="L91" s="27">
        <f t="shared" ca="1" si="19"/>
        <v>66405198.351117276</v>
      </c>
      <c r="M91" s="27">
        <f t="shared" ca="1" si="19"/>
        <v>64008575.132586867</v>
      </c>
      <c r="N91" s="27">
        <f t="shared" ca="1" si="19"/>
        <v>61679554.574592039</v>
      </c>
      <c r="O91" s="27">
        <f t="shared" ca="1" si="19"/>
        <v>59416838.167474926</v>
      </c>
      <c r="P91" s="27">
        <f t="shared" ca="1" si="19"/>
        <v>57219135.752222814</v>
      </c>
      <c r="Q91" s="27">
        <f t="shared" ca="1" si="19"/>
        <v>55085166.294286415</v>
      </c>
      <c r="R91" s="27">
        <f t="shared" ca="1" si="19"/>
        <v>53013658.602073401</v>
      </c>
      <c r="S91" s="27">
        <f t="shared" ca="1" si="19"/>
        <v>51003351.992768645</v>
      </c>
      <c r="T91" s="27">
        <f t="shared" ca="1" si="19"/>
        <v>49052996.908021443</v>
      </c>
      <c r="U91" s="27">
        <f t="shared" ca="1" si="19"/>
        <v>47161355.481935136</v>
      </c>
      <c r="V91" s="27">
        <f t="shared" ca="1" si="19"/>
        <v>45327202.063691713</v>
      </c>
      <c r="W91" s="27">
        <f t="shared" ca="1" si="19"/>
        <v>60969053.175865501</v>
      </c>
      <c r="X91" s="27">
        <f t="shared" ca="1" si="19"/>
        <v>114966175.89950702</v>
      </c>
      <c r="Y91" s="27">
        <f t="shared" ca="1" si="19"/>
        <v>98049724.302865267</v>
      </c>
      <c r="Z91" s="27">
        <f t="shared" ca="1" si="19"/>
        <v>94756405.566182971</v>
      </c>
      <c r="AA91" s="27">
        <f t="shared" ca="1" si="19"/>
        <v>91548532.478983432</v>
      </c>
      <c r="AB91" s="27">
        <f t="shared" ca="1" si="19"/>
        <v>96586319.91142948</v>
      </c>
      <c r="AC91" s="27">
        <f t="shared" ca="1" si="19"/>
        <v>77785128.640464202</v>
      </c>
      <c r="AD91" s="27">
        <f t="shared" ca="1" si="19"/>
        <v>75151799.323473394</v>
      </c>
      <c r="AE91" s="27">
        <f t="shared" ca="1" si="19"/>
        <v>72587440.168780953</v>
      </c>
      <c r="AF91" s="27">
        <f t="shared" ca="1" si="19"/>
        <v>70090877.957237437</v>
      </c>
      <c r="AG91" s="27">
        <f t="shared" ca="1" si="19"/>
        <v>67660939.302286237</v>
      </c>
    </row>
    <row r="92" spans="1:33" ht="14.25" x14ac:dyDescent="0.45">
      <c r="A92" s="69"/>
      <c r="B92" s="20" t="s">
        <v>2</v>
      </c>
      <c r="C92" s="6">
        <f t="shared" ref="C92:AG92" ca="1" si="20">C$91*C$73</f>
        <v>0</v>
      </c>
      <c r="D92" s="6">
        <f t="shared" ca="1" si="20"/>
        <v>3163530.2385391113</v>
      </c>
      <c r="E92" s="6">
        <f t="shared" ca="1" si="20"/>
        <v>6112864.8572229836</v>
      </c>
      <c r="F92" s="6">
        <f t="shared" ca="1" si="20"/>
        <v>5904279.2864298513</v>
      </c>
      <c r="G92" s="6">
        <f t="shared" ca="1" si="20"/>
        <v>6268335.5211085621</v>
      </c>
      <c r="H92" s="6">
        <f t="shared" ca="1" si="20"/>
        <v>7563777.9405268766</v>
      </c>
      <c r="I92" s="6">
        <f t="shared" ca="1" si="20"/>
        <v>7299453.2290901411</v>
      </c>
      <c r="J92" s="6">
        <f t="shared" ca="1" si="20"/>
        <v>7042314.4419416003</v>
      </c>
      <c r="K92" s="6">
        <f t="shared" ca="1" si="20"/>
        <v>6792231.1041188398</v>
      </c>
      <c r="L92" s="6">
        <f t="shared" ca="1" si="20"/>
        <v>6549073.1987622855</v>
      </c>
      <c r="M92" s="6">
        <f t="shared" ca="1" si="20"/>
        <v>6312711.2681041136</v>
      </c>
      <c r="N92" s="6">
        <f t="shared" ca="1" si="20"/>
        <v>6083016.5078372974</v>
      </c>
      <c r="O92" s="6">
        <f t="shared" ca="1" si="20"/>
        <v>5859860.8551744353</v>
      </c>
      <c r="P92" s="6">
        <f t="shared" ca="1" si="20"/>
        <v>5643117.0708929654</v>
      </c>
      <c r="Q92" s="6">
        <f t="shared" ca="1" si="20"/>
        <v>5432658.8156513656</v>
      </c>
      <c r="R92" s="6">
        <f t="shared" ca="1" si="20"/>
        <v>5228360.7208490642</v>
      </c>
      <c r="S92" s="6">
        <f t="shared" ca="1" si="20"/>
        <v>5030098.45429157</v>
      </c>
      <c r="T92" s="6">
        <f t="shared" ca="1" si="20"/>
        <v>4837748.7809113273</v>
      </c>
      <c r="U92" s="6">
        <f t="shared" ca="1" si="20"/>
        <v>4651189.6187844984</v>
      </c>
      <c r="V92" s="6">
        <f t="shared" ca="1" si="20"/>
        <v>4470300.0906737205</v>
      </c>
      <c r="W92" s="6">
        <f t="shared" ca="1" si="20"/>
        <v>8735239.0930861309</v>
      </c>
      <c r="X92" s="6">
        <f t="shared" ca="1" si="20"/>
        <v>16471586.51460777</v>
      </c>
      <c r="Y92" s="6">
        <f t="shared" ca="1" si="20"/>
        <v>14047910.213172626</v>
      </c>
      <c r="Z92" s="6">
        <f t="shared" ca="1" si="20"/>
        <v>13576065.48086755</v>
      </c>
      <c r="AA92" s="6">
        <f t="shared" ca="1" si="20"/>
        <v>13116462.831042301</v>
      </c>
      <c r="AB92" s="6">
        <f t="shared" ca="1" si="20"/>
        <v>13838243.39725225</v>
      </c>
      <c r="AC92" s="6">
        <f t="shared" ca="1" si="20"/>
        <v>11144534.172131186</v>
      </c>
      <c r="AD92" s="6">
        <f t="shared" ca="1" si="20"/>
        <v>10767248.319775954</v>
      </c>
      <c r="AE92" s="6">
        <f t="shared" ca="1" si="20"/>
        <v>10399844.05203755</v>
      </c>
      <c r="AF92" s="6">
        <f t="shared" ca="1" si="20"/>
        <v>10042153.277905121</v>
      </c>
      <c r="AG92" s="6">
        <f t="shared" ca="1" si="20"/>
        <v>9694007.8823828381</v>
      </c>
    </row>
    <row r="93" spans="1:33" ht="14.25" x14ac:dyDescent="0.45">
      <c r="A93" s="69"/>
      <c r="B93" s="20" t="s">
        <v>102</v>
      </c>
      <c r="C93" s="6">
        <f>(ROUND(C$75+MAX(C$76,0),0)*$C$30)</f>
        <v>11231703.28591926</v>
      </c>
      <c r="D93" s="6">
        <f ca="1">(ROUND(D$75+MAX(D$76,0),0)*($C$30*POWER(C$83,$C$68)))</f>
        <v>9419296.0359308179</v>
      </c>
      <c r="E93" s="6">
        <f t="shared" ref="E93:AG93" ca="1" si="21">(ROUND(E$75+MAX(E$76,0),0)*($C$30*POWER(D$83,$C$68)))</f>
        <v>0</v>
      </c>
      <c r="F93" s="6">
        <f t="shared" ca="1" si="21"/>
        <v>0</v>
      </c>
      <c r="G93" s="6">
        <f t="shared" ca="1" si="21"/>
        <v>4312954.3654121831</v>
      </c>
      <c r="H93" s="6">
        <f t="shared" ca="1" si="21"/>
        <v>0</v>
      </c>
      <c r="I93" s="6">
        <f t="shared" ca="1" si="21"/>
        <v>0</v>
      </c>
      <c r="J93" s="6">
        <f t="shared" ca="1" si="21"/>
        <v>0</v>
      </c>
      <c r="K93" s="6">
        <f t="shared" ca="1" si="21"/>
        <v>0</v>
      </c>
      <c r="L93" s="6">
        <f t="shared" ca="1" si="21"/>
        <v>0</v>
      </c>
      <c r="M93" s="6">
        <f t="shared" ca="1" si="21"/>
        <v>0</v>
      </c>
      <c r="N93" s="6">
        <f t="shared" ca="1" si="21"/>
        <v>0</v>
      </c>
      <c r="O93" s="6">
        <f t="shared" ca="1" si="21"/>
        <v>0</v>
      </c>
      <c r="P93" s="6">
        <f t="shared" ca="1" si="21"/>
        <v>0</v>
      </c>
      <c r="Q93" s="6">
        <f t="shared" ca="1" si="21"/>
        <v>0</v>
      </c>
      <c r="R93" s="6">
        <f t="shared" ca="1" si="21"/>
        <v>0</v>
      </c>
      <c r="S93" s="6">
        <f t="shared" ca="1" si="21"/>
        <v>0</v>
      </c>
      <c r="T93" s="6">
        <f t="shared" ca="1" si="21"/>
        <v>0</v>
      </c>
      <c r="U93" s="6">
        <f t="shared" ca="1" si="21"/>
        <v>0</v>
      </c>
      <c r="V93" s="6">
        <f t="shared" ca="1" si="21"/>
        <v>8384995.4472277146</v>
      </c>
      <c r="W93" s="6">
        <f t="shared" ca="1" si="21"/>
        <v>0</v>
      </c>
      <c r="X93" s="6">
        <f t="shared" ca="1" si="21"/>
        <v>0</v>
      </c>
      <c r="Y93" s="6">
        <f t="shared" ca="1" si="21"/>
        <v>0</v>
      </c>
      <c r="Z93" s="6">
        <f t="shared" ca="1" si="21"/>
        <v>0</v>
      </c>
      <c r="AA93" s="6">
        <f t="shared" ca="1" si="21"/>
        <v>0</v>
      </c>
      <c r="AB93" s="6">
        <f t="shared" ca="1" si="21"/>
        <v>0</v>
      </c>
      <c r="AC93" s="6">
        <f t="shared" ca="1" si="21"/>
        <v>0</v>
      </c>
      <c r="AD93" s="6">
        <f t="shared" ca="1" si="21"/>
        <v>0</v>
      </c>
      <c r="AE93" s="6">
        <f t="shared" ca="1" si="21"/>
        <v>0</v>
      </c>
      <c r="AF93" s="6">
        <f t="shared" ca="1" si="21"/>
        <v>0</v>
      </c>
      <c r="AG93" s="6">
        <f t="shared" ca="1" si="21"/>
        <v>0</v>
      </c>
    </row>
    <row r="94" spans="1:33" ht="14.25" x14ac:dyDescent="0.45">
      <c r="A94" s="69"/>
      <c r="B94" s="174" t="s">
        <v>128</v>
      </c>
      <c r="C94" s="178">
        <f>0</f>
        <v>0</v>
      </c>
      <c r="D94" s="178">
        <f ca="1">IF($J$1=1,D$82*$C$22,D$82*($C$30*$C$24)*POWER(C$83,$C$68))</f>
        <v>0</v>
      </c>
      <c r="E94" s="178">
        <f t="shared" ref="E94:AG94" ca="1" si="22">IF($J$1=1,E$82*$C$22,E$82*($C$30*$C$24)*POWER(D$83,$C$68))</f>
        <v>0</v>
      </c>
      <c r="F94" s="178">
        <f t="shared" ca="1" si="22"/>
        <v>0</v>
      </c>
      <c r="G94" s="178">
        <f t="shared" ca="1" si="22"/>
        <v>0</v>
      </c>
      <c r="H94" s="178">
        <f t="shared" ca="1" si="22"/>
        <v>0</v>
      </c>
      <c r="I94" s="178">
        <f t="shared" ca="1" si="22"/>
        <v>0</v>
      </c>
      <c r="J94" s="178">
        <f t="shared" ca="1" si="22"/>
        <v>0</v>
      </c>
      <c r="K94" s="178">
        <f t="shared" ca="1" si="22"/>
        <v>0</v>
      </c>
      <c r="L94" s="178">
        <f t="shared" ca="1" si="22"/>
        <v>0</v>
      </c>
      <c r="M94" s="178">
        <f t="shared" ca="1" si="22"/>
        <v>0</v>
      </c>
      <c r="N94" s="178">
        <f t="shared" ca="1" si="22"/>
        <v>0</v>
      </c>
      <c r="O94" s="178">
        <f t="shared" ca="1" si="22"/>
        <v>0</v>
      </c>
      <c r="P94" s="178">
        <f t="shared" ca="1" si="22"/>
        <v>0</v>
      </c>
      <c r="Q94" s="178">
        <f t="shared" ca="1" si="22"/>
        <v>0</v>
      </c>
      <c r="R94" s="178">
        <f t="shared" ca="1" si="22"/>
        <v>0</v>
      </c>
      <c r="S94" s="178">
        <f t="shared" ca="1" si="22"/>
        <v>0</v>
      </c>
      <c r="T94" s="178">
        <f t="shared" ca="1" si="22"/>
        <v>0</v>
      </c>
      <c r="U94" s="178">
        <f t="shared" ca="1" si="22"/>
        <v>0</v>
      </c>
      <c r="V94" s="178">
        <f t="shared" ca="1" si="22"/>
        <v>0</v>
      </c>
      <c r="W94" s="178">
        <f t="shared" ca="1" si="22"/>
        <v>2500000</v>
      </c>
      <c r="X94" s="178">
        <f t="shared" ca="1" si="22"/>
        <v>1250000</v>
      </c>
      <c r="Y94" s="178">
        <f t="shared" ca="1" si="22"/>
        <v>0</v>
      </c>
      <c r="Z94" s="178">
        <f t="shared" ca="1" si="22"/>
        <v>0</v>
      </c>
      <c r="AA94" s="178">
        <f t="shared" ca="1" si="22"/>
        <v>1250000</v>
      </c>
      <c r="AB94" s="178">
        <f t="shared" ca="1" si="22"/>
        <v>0</v>
      </c>
      <c r="AC94" s="178">
        <f t="shared" ca="1" si="22"/>
        <v>0</v>
      </c>
      <c r="AD94" s="178">
        <f t="shared" ca="1" si="22"/>
        <v>0</v>
      </c>
      <c r="AE94" s="178">
        <f t="shared" ca="1" si="22"/>
        <v>0</v>
      </c>
      <c r="AF94" s="178">
        <f t="shared" ca="1" si="22"/>
        <v>0</v>
      </c>
      <c r="AG94" s="178">
        <f t="shared" ca="1" si="22"/>
        <v>0</v>
      </c>
    </row>
    <row r="95" spans="1:33" ht="14.25" x14ac:dyDescent="0.45">
      <c r="A95" s="69"/>
      <c r="B95" s="20" t="s">
        <v>103</v>
      </c>
      <c r="C95" s="6">
        <f>$C$29+($C$31*ROUND(C$75+MAX(C$76,0),0))</f>
        <v>14842461.135854375</v>
      </c>
      <c r="D95" s="6">
        <f ca="1">$C$31*(ROUND(D$75+MAX(D$76,0),0))</f>
        <v>11630908.92046516</v>
      </c>
      <c r="E95" s="6">
        <f t="shared" ref="E95:AG95" ca="1" si="23">$C$31*(ROUND(E$75+MAX(E$76,0),0))</f>
        <v>0</v>
      </c>
      <c r="F95" s="6">
        <f t="shared" ca="1" si="23"/>
        <v>0</v>
      </c>
      <c r="G95" s="6">
        <f t="shared" ca="1" si="23"/>
        <v>5815454.4602325801</v>
      </c>
      <c r="H95" s="6">
        <f t="shared" ca="1" si="23"/>
        <v>0</v>
      </c>
      <c r="I95" s="6">
        <f t="shared" ca="1" si="23"/>
        <v>0</v>
      </c>
      <c r="J95" s="6">
        <f t="shared" ca="1" si="23"/>
        <v>0</v>
      </c>
      <c r="K95" s="6">
        <f t="shared" ca="1" si="23"/>
        <v>0</v>
      </c>
      <c r="L95" s="6">
        <f t="shared" ca="1" si="23"/>
        <v>0</v>
      </c>
      <c r="M95" s="6">
        <f t="shared" ca="1" si="23"/>
        <v>0</v>
      </c>
      <c r="N95" s="6">
        <f t="shared" ca="1" si="23"/>
        <v>0</v>
      </c>
      <c r="O95" s="6">
        <f t="shared" ca="1" si="23"/>
        <v>0</v>
      </c>
      <c r="P95" s="6">
        <f t="shared" ca="1" si="23"/>
        <v>0</v>
      </c>
      <c r="Q95" s="6">
        <f t="shared" ca="1" si="23"/>
        <v>0</v>
      </c>
      <c r="R95" s="6">
        <f t="shared" ca="1" si="23"/>
        <v>0</v>
      </c>
      <c r="S95" s="6">
        <f t="shared" ca="1" si="23"/>
        <v>0</v>
      </c>
      <c r="T95" s="6">
        <f t="shared" ca="1" si="23"/>
        <v>0</v>
      </c>
      <c r="U95" s="6">
        <f t="shared" ca="1" si="23"/>
        <v>0</v>
      </c>
      <c r="V95" s="6">
        <f t="shared" ca="1" si="23"/>
        <v>11630908.92046516</v>
      </c>
      <c r="W95" s="6">
        <f t="shared" ca="1" si="23"/>
        <v>0</v>
      </c>
      <c r="X95" s="6">
        <f t="shared" ca="1" si="23"/>
        <v>0</v>
      </c>
      <c r="Y95" s="6">
        <f t="shared" ca="1" si="23"/>
        <v>0</v>
      </c>
      <c r="Z95" s="6">
        <f t="shared" ca="1" si="23"/>
        <v>0</v>
      </c>
      <c r="AA95" s="6">
        <f t="shared" ca="1" si="23"/>
        <v>0</v>
      </c>
      <c r="AB95" s="6">
        <f t="shared" ca="1" si="23"/>
        <v>0</v>
      </c>
      <c r="AC95" s="6">
        <f t="shared" ca="1" si="23"/>
        <v>0</v>
      </c>
      <c r="AD95" s="6">
        <f t="shared" ca="1" si="23"/>
        <v>0</v>
      </c>
      <c r="AE95" s="6">
        <f t="shared" ca="1" si="23"/>
        <v>0</v>
      </c>
      <c r="AF95" s="6">
        <f t="shared" ca="1" si="23"/>
        <v>0</v>
      </c>
      <c r="AG95" s="6">
        <f t="shared" ca="1" si="23"/>
        <v>0</v>
      </c>
    </row>
    <row r="96" spans="1:33" ht="14.25" x14ac:dyDescent="0.45">
      <c r="A96" s="69"/>
      <c r="B96" s="20" t="s">
        <v>17</v>
      </c>
      <c r="C96" s="7">
        <f>0</f>
        <v>0</v>
      </c>
      <c r="D96" s="6">
        <f t="shared" ref="D96:AG96" si="24">C$78*$C$52</f>
        <v>899726.85436038859</v>
      </c>
      <c r="E96" s="6">
        <f t="shared" ca="1" si="24"/>
        <v>1799453.7087207772</v>
      </c>
      <c r="F96" s="6">
        <f t="shared" ca="1" si="24"/>
        <v>1799453.7087207772</v>
      </c>
      <c r="G96" s="6">
        <f t="shared" ca="1" si="24"/>
        <v>1799453.7087207772</v>
      </c>
      <c r="H96" s="6">
        <f t="shared" ca="1" si="24"/>
        <v>2249317.1359009715</v>
      </c>
      <c r="I96" s="6">
        <f t="shared" ca="1" si="24"/>
        <v>2249317.1359009715</v>
      </c>
      <c r="J96" s="6">
        <f t="shared" ca="1" si="24"/>
        <v>2249317.1359009715</v>
      </c>
      <c r="K96" s="6">
        <f t="shared" ca="1" si="24"/>
        <v>2249317.1359009715</v>
      </c>
      <c r="L96" s="6">
        <f t="shared" ca="1" si="24"/>
        <v>2249317.1359009715</v>
      </c>
      <c r="M96" s="6">
        <f t="shared" ca="1" si="24"/>
        <v>2249317.1359009715</v>
      </c>
      <c r="N96" s="6">
        <f t="shared" ca="1" si="24"/>
        <v>2249317.1359009715</v>
      </c>
      <c r="O96" s="6">
        <f t="shared" ca="1" si="24"/>
        <v>2249317.1359009715</v>
      </c>
      <c r="P96" s="6">
        <f t="shared" ca="1" si="24"/>
        <v>2249317.1359009715</v>
      </c>
      <c r="Q96" s="6">
        <f t="shared" ca="1" si="24"/>
        <v>2249317.1359009715</v>
      </c>
      <c r="R96" s="6">
        <f t="shared" ca="1" si="24"/>
        <v>2249317.1359009715</v>
      </c>
      <c r="S96" s="6">
        <f t="shared" ca="1" si="24"/>
        <v>2249317.1359009715</v>
      </c>
      <c r="T96" s="6">
        <f t="shared" ca="1" si="24"/>
        <v>2249317.1359009715</v>
      </c>
      <c r="U96" s="6">
        <f t="shared" ca="1" si="24"/>
        <v>2249317.1359009715</v>
      </c>
      <c r="V96" s="6">
        <f t="shared" ca="1" si="24"/>
        <v>2249317.1359009715</v>
      </c>
      <c r="W96" s="6">
        <f t="shared" ca="1" si="24"/>
        <v>3149043.9902613601</v>
      </c>
      <c r="X96" s="6">
        <f t="shared" ca="1" si="24"/>
        <v>3149043.9902613601</v>
      </c>
      <c r="Y96" s="6">
        <f t="shared" ca="1" si="24"/>
        <v>2699180.5630811658</v>
      </c>
      <c r="Z96" s="6">
        <f t="shared" ca="1" si="24"/>
        <v>2699180.5630811658</v>
      </c>
      <c r="AA96" s="6">
        <f t="shared" ca="1" si="24"/>
        <v>2699180.5630811658</v>
      </c>
      <c r="AB96" s="6">
        <f t="shared" ca="1" si="24"/>
        <v>2699180.5630811658</v>
      </c>
      <c r="AC96" s="6">
        <f t="shared" ca="1" si="24"/>
        <v>2249317.1359009715</v>
      </c>
      <c r="AD96" s="6">
        <f t="shared" ca="1" si="24"/>
        <v>2249317.1359009715</v>
      </c>
      <c r="AE96" s="6">
        <f t="shared" ca="1" si="24"/>
        <v>2249317.1359009715</v>
      </c>
      <c r="AF96" s="6">
        <f t="shared" ca="1" si="24"/>
        <v>2249317.1359009715</v>
      </c>
      <c r="AG96" s="6">
        <f t="shared" ca="1" si="24"/>
        <v>2249317.1359009715</v>
      </c>
    </row>
    <row r="97" spans="1:33" ht="14.25" x14ac:dyDescent="0.45">
      <c r="A97" s="69"/>
      <c r="B97" s="20" t="s">
        <v>3</v>
      </c>
      <c r="C97" s="7">
        <f ca="1">C92</f>
        <v>0</v>
      </c>
      <c r="D97" s="7">
        <f ca="1">D$92-(SUM(D$93:D$96))</f>
        <v>-18786401.572217252</v>
      </c>
      <c r="E97" s="7">
        <f t="shared" ref="E97:AG97" ca="1" si="25">E$92-(SUM(E$93:E$96))</f>
        <v>4313411.1485022064</v>
      </c>
      <c r="F97" s="7">
        <f t="shared" ca="1" si="25"/>
        <v>4104825.5777090741</v>
      </c>
      <c r="G97" s="7">
        <f t="shared" ca="1" si="25"/>
        <v>-5659527.0132569782</v>
      </c>
      <c r="H97" s="7">
        <f t="shared" ca="1" si="25"/>
        <v>5314460.8046259051</v>
      </c>
      <c r="I97" s="7">
        <f t="shared" ca="1" si="25"/>
        <v>5050136.0931891697</v>
      </c>
      <c r="J97" s="7">
        <f t="shared" ca="1" si="25"/>
        <v>4792997.3060406288</v>
      </c>
      <c r="K97" s="7">
        <f t="shared" ca="1" si="25"/>
        <v>4542913.9682178684</v>
      </c>
      <c r="L97" s="7">
        <f t="shared" ca="1" si="25"/>
        <v>4299756.062861314</v>
      </c>
      <c r="M97" s="7">
        <f t="shared" ca="1" si="25"/>
        <v>4063394.1322031422</v>
      </c>
      <c r="N97" s="7">
        <f t="shared" ca="1" si="25"/>
        <v>3833699.3719363259</v>
      </c>
      <c r="O97" s="7">
        <f t="shared" ca="1" si="25"/>
        <v>3610543.7192734638</v>
      </c>
      <c r="P97" s="7">
        <f t="shared" ca="1" si="25"/>
        <v>3393799.9349919939</v>
      </c>
      <c r="Q97" s="7">
        <f t="shared" ca="1" si="25"/>
        <v>3183341.6797503941</v>
      </c>
      <c r="R97" s="7">
        <f t="shared" ca="1" si="25"/>
        <v>2979043.5849480927</v>
      </c>
      <c r="S97" s="7">
        <f t="shared" ca="1" si="25"/>
        <v>2780781.3183905985</v>
      </c>
      <c r="T97" s="7">
        <f t="shared" ca="1" si="25"/>
        <v>2588431.6450103559</v>
      </c>
      <c r="U97" s="7">
        <f t="shared" ca="1" si="25"/>
        <v>2401872.4828835269</v>
      </c>
      <c r="V97" s="7">
        <f t="shared" ca="1" si="25"/>
        <v>-17794921.412920125</v>
      </c>
      <c r="W97" s="7">
        <f t="shared" ca="1" si="25"/>
        <v>3086195.1028247708</v>
      </c>
      <c r="X97" s="7">
        <f t="shared" ca="1" si="25"/>
        <v>12072542.524346411</v>
      </c>
      <c r="Y97" s="7">
        <f t="shared" ca="1" si="25"/>
        <v>11348729.65009146</v>
      </c>
      <c r="Z97" s="7">
        <f t="shared" ca="1" si="25"/>
        <v>10876884.917786384</v>
      </c>
      <c r="AA97" s="7">
        <f t="shared" ca="1" si="25"/>
        <v>9167282.2679611351</v>
      </c>
      <c r="AB97" s="7">
        <f t="shared" ca="1" si="25"/>
        <v>11139062.834171085</v>
      </c>
      <c r="AC97" s="7">
        <f t="shared" ca="1" si="25"/>
        <v>8895217.0362302139</v>
      </c>
      <c r="AD97" s="7">
        <f t="shared" ca="1" si="25"/>
        <v>8517931.1838749833</v>
      </c>
      <c r="AE97" s="7">
        <f t="shared" ca="1" si="25"/>
        <v>8150526.9161365787</v>
      </c>
      <c r="AF97" s="7">
        <f t="shared" ca="1" si="25"/>
        <v>7792836.14200415</v>
      </c>
      <c r="AG97" s="7">
        <f t="shared" ca="1" si="25"/>
        <v>7444690.7464818666</v>
      </c>
    </row>
    <row r="98" spans="1:33" ht="14.25" x14ac:dyDescent="0.45">
      <c r="A98" s="69"/>
      <c r="B98" s="20" t="s">
        <v>4</v>
      </c>
      <c r="C98" s="7">
        <f t="shared" ref="C98:AG98" ca="1" si="26">C$97/(1+$C$59)^C$71</f>
        <v>0</v>
      </c>
      <c r="D98" s="7">
        <f t="shared" ca="1" si="26"/>
        <v>-17557384.64693201</v>
      </c>
      <c r="E98" s="7">
        <f t="shared" ca="1" si="26"/>
        <v>3767500.3480672603</v>
      </c>
      <c r="F98" s="7">
        <f t="shared" ca="1" si="26"/>
        <v>3350760.4040911817</v>
      </c>
      <c r="G98" s="7">
        <f t="shared" ca="1" si="26"/>
        <v>-4317626.0608673794</v>
      </c>
      <c r="H98" s="7">
        <f t="shared" ca="1" si="26"/>
        <v>3789137.1051059263</v>
      </c>
      <c r="I98" s="7">
        <f t="shared" ca="1" si="26"/>
        <v>3365118.914911706</v>
      </c>
      <c r="J98" s="7">
        <f t="shared" ca="1" si="26"/>
        <v>2984837.8351903423</v>
      </c>
      <c r="K98" s="7">
        <f t="shared" ca="1" si="26"/>
        <v>2644017.2907584868</v>
      </c>
      <c r="L98" s="7">
        <f t="shared" ca="1" si="26"/>
        <v>2338782.4074710356</v>
      </c>
      <c r="M98" s="7">
        <f t="shared" ca="1" si="26"/>
        <v>2065623.5307698331</v>
      </c>
      <c r="N98" s="7">
        <f t="shared" ca="1" si="26"/>
        <v>1821362.9551225638</v>
      </c>
      <c r="O98" s="7">
        <f t="shared" ca="1" si="26"/>
        <v>1603124.590718942</v>
      </c>
      <c r="P98" s="7">
        <f t="shared" ca="1" si="26"/>
        <v>1408306.3162681076</v>
      </c>
      <c r="Q98" s="7">
        <f t="shared" ca="1" si="26"/>
        <v>1234554.7874562545</v>
      </c>
      <c r="R98" s="7">
        <f t="shared" ca="1" si="26"/>
        <v>1079742.4897055419</v>
      </c>
      <c r="S98" s="7">
        <f t="shared" ca="1" si="26"/>
        <v>941946.84144533251</v>
      </c>
      <c r="T98" s="7">
        <f t="shared" ca="1" si="26"/>
        <v>819431.17027716734</v>
      </c>
      <c r="U98" s="7">
        <f t="shared" ca="1" si="26"/>
        <v>710627.39929100126</v>
      </c>
      <c r="V98" s="7">
        <f t="shared" ca="1" si="26"/>
        <v>-4920444.0559454365</v>
      </c>
      <c r="W98" s="7">
        <f t="shared" ca="1" si="26"/>
        <v>797531.4609610223</v>
      </c>
      <c r="X98" s="7">
        <f t="shared" ca="1" si="26"/>
        <v>2915677.0098781539</v>
      </c>
      <c r="Y98" s="7">
        <f t="shared" ca="1" si="26"/>
        <v>2561557.6900871866</v>
      </c>
      <c r="Z98" s="7">
        <f t="shared" ca="1" si="26"/>
        <v>2294444.9739115816</v>
      </c>
      <c r="AA98" s="7">
        <f t="shared" ca="1" si="26"/>
        <v>1807298.7132450738</v>
      </c>
      <c r="AB98" s="7">
        <f t="shared" ca="1" si="26"/>
        <v>2052363.1655645692</v>
      </c>
      <c r="AC98" s="7">
        <f t="shared" ca="1" si="26"/>
        <v>1531716.2829974119</v>
      </c>
      <c r="AD98" s="7">
        <f t="shared" ca="1" si="26"/>
        <v>1370793.7940606184</v>
      </c>
      <c r="AE98" s="7">
        <f t="shared" ca="1" si="26"/>
        <v>1225857.280659569</v>
      </c>
      <c r="AF98" s="7">
        <f t="shared" ca="1" si="26"/>
        <v>1095382.9877235035</v>
      </c>
      <c r="AG98" s="7">
        <f t="shared" ca="1" si="26"/>
        <v>977987.56147277402</v>
      </c>
    </row>
    <row r="99" spans="1:33" ht="13.15" x14ac:dyDescent="0.4">
      <c r="A99" s="69"/>
      <c r="B99" s="82" t="s">
        <v>6</v>
      </c>
      <c r="C99" s="138">
        <f ca="1">SUMIF(D71:AG71,TEXT(C35+1,"&lt;0"),D98:AG98)</f>
        <v>25760030.543467321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33" ht="13.15" x14ac:dyDescent="0.4">
      <c r="A100" s="69"/>
      <c r="B100" s="82" t="s">
        <v>8</v>
      </c>
      <c r="C100" s="138">
        <f>SUM(C93:C96)</f>
        <v>26074164.421773635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33" ht="13.15" x14ac:dyDescent="0.4">
      <c r="A101" s="69"/>
      <c r="B101" s="5" t="s">
        <v>7</v>
      </c>
      <c r="C101" s="138">
        <f ca="1">C99-C100</f>
        <v>-314133.87830631435</v>
      </c>
      <c r="D101" s="2"/>
      <c r="E101" s="295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33" x14ac:dyDescent="0.35">
      <c r="D102" s="137"/>
      <c r="E102" s="137"/>
      <c r="P102" s="84"/>
    </row>
    <row r="103" spans="1:33" x14ac:dyDescent="0.35">
      <c r="E103" s="285"/>
      <c r="F103" s="1"/>
    </row>
    <row r="104" spans="1:33" x14ac:dyDescent="0.35">
      <c r="Z104" s="142"/>
    </row>
    <row r="106" spans="1:33" x14ac:dyDescent="0.35">
      <c r="Z106" s="84"/>
    </row>
    <row r="653" spans="7:7" x14ac:dyDescent="0.35">
      <c r="G653" s="286">
        <f>C7-(10)</f>
        <v>143.36916659854666</v>
      </c>
    </row>
  </sheetData>
  <mergeCells count="11">
    <mergeCell ref="F33:H33"/>
    <mergeCell ref="F47:H47"/>
    <mergeCell ref="F51:H51"/>
    <mergeCell ref="F54:H54"/>
    <mergeCell ref="F59:H59"/>
    <mergeCell ref="F19:H19"/>
    <mergeCell ref="F3:H3"/>
    <mergeCell ref="F7:H7"/>
    <mergeCell ref="F8:H8"/>
    <mergeCell ref="F10:H10"/>
    <mergeCell ref="F18:H18"/>
  </mergeCells>
  <hyperlinks>
    <hyperlink ref="F58" r:id="rId1" xr:uid="{62EB05D0-F8E3-4A4F-AEBC-14CF4B68CAEE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19C7E-7DEA-407D-8626-9C803BC6C90A}">
  <sheetPr codeName="Sheet13"/>
  <dimension ref="A1:AD5019"/>
  <sheetViews>
    <sheetView zoomScale="70" zoomScaleNormal="70" workbookViewId="0">
      <selection activeCell="J14" sqref="J14"/>
    </sheetView>
  </sheetViews>
  <sheetFormatPr defaultColWidth="8.73046875" defaultRowHeight="12.75" x14ac:dyDescent="0.35"/>
  <cols>
    <col min="1" max="1" width="29.265625" style="145" customWidth="1"/>
    <col min="2" max="2" width="16.265625" style="145" customWidth="1"/>
    <col min="3" max="3" width="16.3984375" style="145" customWidth="1"/>
    <col min="4" max="30" width="20.73046875" style="145" customWidth="1"/>
    <col min="31" max="16384" width="8.73046875" style="145"/>
  </cols>
  <sheetData>
    <row r="1" spans="1:9" ht="20.65" x14ac:dyDescent="0.6">
      <c r="A1" s="173" t="s">
        <v>198</v>
      </c>
      <c r="B1" s="173"/>
      <c r="C1" s="150"/>
      <c r="F1" s="70"/>
    </row>
    <row r="2" spans="1:9" ht="13.15" x14ac:dyDescent="0.4">
      <c r="A2" s="146" t="s">
        <v>258</v>
      </c>
      <c r="B2" s="146"/>
      <c r="C2" s="146"/>
      <c r="D2" s="146"/>
      <c r="E2" s="146"/>
      <c r="F2" s="70"/>
    </row>
    <row r="3" spans="1:9" ht="16.149999999999999" thickBot="1" x14ac:dyDescent="0.55000000000000004">
      <c r="A3" s="70" t="s">
        <v>199</v>
      </c>
      <c r="B3" s="291">
        <f ca="1">'Prob Reduce Case'!C101</f>
        <v>-314133.87830631435</v>
      </c>
      <c r="C3" s="152"/>
      <c r="D3" s="70"/>
      <c r="E3" s="70"/>
      <c r="F3" s="70"/>
    </row>
    <row r="4" spans="1:9" ht="16.149999999999999" thickTop="1" x14ac:dyDescent="0.5">
      <c r="A4" s="70" t="s">
        <v>200</v>
      </c>
      <c r="B4" s="212">
        <v>49</v>
      </c>
      <c r="C4" s="152"/>
      <c r="D4" s="70"/>
      <c r="E4" s="70"/>
      <c r="F4" s="70"/>
    </row>
    <row r="5" spans="1:9" ht="15.75" x14ac:dyDescent="0.5">
      <c r="A5" s="216" t="s">
        <v>430</v>
      </c>
      <c r="B5" s="219" t="s">
        <v>428</v>
      </c>
      <c r="C5" s="152"/>
      <c r="D5" s="70"/>
      <c r="E5" s="70"/>
      <c r="F5" s="70"/>
      <c r="I5" s="70"/>
    </row>
    <row r="6" spans="1:9" ht="15" x14ac:dyDescent="0.4">
      <c r="A6" s="210" t="s">
        <v>284</v>
      </c>
      <c r="B6" s="326">
        <f>AVERAGE($B$20:$B$5019)/D6</f>
        <v>3.0938592709372044</v>
      </c>
      <c r="C6" s="211" t="s">
        <v>287</v>
      </c>
      <c r="D6" s="292">
        <f>1000000</f>
        <v>1000000</v>
      </c>
      <c r="E6" s="214"/>
      <c r="F6" s="70"/>
    </row>
    <row r="7" spans="1:9" ht="15" x14ac:dyDescent="0.4">
      <c r="A7" s="216" t="s">
        <v>285</v>
      </c>
      <c r="B7" s="327">
        <f>STDEV($B$20:$B$5019)/D6</f>
        <v>16.849838792666716</v>
      </c>
      <c r="E7" s="215"/>
      <c r="F7" s="70"/>
    </row>
    <row r="8" spans="1:9" ht="15" x14ac:dyDescent="0.4">
      <c r="A8" s="210" t="s">
        <v>446</v>
      </c>
      <c r="B8" s="326">
        <f>SKEW($B$20:$B$5019)</f>
        <v>0.44097719984139805</v>
      </c>
      <c r="E8" s="215"/>
      <c r="F8" s="70"/>
    </row>
    <row r="9" spans="1:9" ht="15" x14ac:dyDescent="0.4">
      <c r="A9" s="216" t="s">
        <v>447</v>
      </c>
      <c r="B9" s="327">
        <f>KURT($B$20:$B$5019)</f>
        <v>0.26184542085386697</v>
      </c>
      <c r="E9" s="215"/>
      <c r="F9" s="70"/>
    </row>
    <row r="10" spans="1:9" ht="15" x14ac:dyDescent="0.4">
      <c r="A10" s="210" t="s">
        <v>286</v>
      </c>
      <c r="B10" s="326">
        <f>FORECAST(0.05,OFFSET($D$21:$D$70,MATCH(0.05,$F$21:$F$70,1)-1,0,2), OFFSET($F$21:$F$70,MATCH(0.05,$F$21:$F$70,1)-1,0,2))/D6</f>
        <v>-22.451799493966522</v>
      </c>
      <c r="E10" s="215"/>
      <c r="F10" s="70"/>
    </row>
    <row r="11" spans="1:9" ht="15" x14ac:dyDescent="0.4">
      <c r="A11" s="216" t="s">
        <v>289</v>
      </c>
      <c r="B11" s="327">
        <f>FORECAST(0.5,OFFSET($D$21:$D$70,MATCH(0.5,$F$21:$F$70,1)-1,0,2), OFFSET($F$21:$F$70,MATCH(0.5,$F$21:$F$70,1)-1,0,2))/D6</f>
        <v>1.825219978152506</v>
      </c>
      <c r="E11" s="70"/>
      <c r="F11" s="70"/>
    </row>
    <row r="12" spans="1:9" ht="15" x14ac:dyDescent="0.4">
      <c r="A12" s="210" t="s">
        <v>290</v>
      </c>
      <c r="B12" s="326">
        <f>FORECAST(0.95,OFFSET($D$21:$D$70,MATCH(0.95,$F$21:$F$70,1)-1,0,2), OFFSET($F$21:$F$70,MATCH(0.95,$F$21:$F$70,1)-1,0,2))/D6</f>
        <v>33.254355290959893</v>
      </c>
      <c r="C12" s="151"/>
      <c r="D12" s="70"/>
      <c r="E12" s="70"/>
      <c r="F12" s="70"/>
    </row>
    <row r="13" spans="1:9" ht="18" x14ac:dyDescent="0.6">
      <c r="A13" s="216" t="s">
        <v>410</v>
      </c>
      <c r="B13" s="218">
        <f ca="1">($B$6-$D$13)/$D$13</f>
        <v>-2.0501965007148808</v>
      </c>
      <c r="C13" s="211" t="s">
        <v>207</v>
      </c>
      <c r="D13" s="217">
        <f ca="1">'Deterministic (Set Flow)'!C94/D6</f>
        <v>-2.9459813176212051</v>
      </c>
      <c r="E13" s="70"/>
      <c r="F13" s="70"/>
    </row>
    <row r="14" spans="1:9" ht="15" x14ac:dyDescent="0.4">
      <c r="A14" s="210" t="s">
        <v>204</v>
      </c>
      <c r="B14" s="213">
        <f>($B$6-(1.96*$B$7))</f>
        <v>-29.931824762689555</v>
      </c>
      <c r="C14" s="210" t="s">
        <v>205</v>
      </c>
      <c r="D14" s="213">
        <f>$B$6+(1.96*$B$7)</f>
        <v>36.119543304563962</v>
      </c>
      <c r="E14" s="70" t="s">
        <v>206</v>
      </c>
      <c r="F14" s="70"/>
    </row>
    <row r="16" spans="1:9" ht="15.75" x14ac:dyDescent="0.5">
      <c r="A16" s="304" t="s">
        <v>201</v>
      </c>
      <c r="B16" s="304">
        <v>5000</v>
      </c>
      <c r="C16" s="152"/>
      <c r="D16" s="304" t="s">
        <v>202</v>
      </c>
      <c r="E16" s="167">
        <f>MAX($B$20:$B$5019)</f>
        <v>76744988.113595963</v>
      </c>
      <c r="F16" s="168"/>
      <c r="G16" s="168"/>
      <c r="H16" s="168"/>
    </row>
    <row r="17" spans="1:22" ht="15.75" x14ac:dyDescent="0.5">
      <c r="B17" s="149"/>
      <c r="C17" s="152"/>
      <c r="D17" s="304" t="s">
        <v>203</v>
      </c>
      <c r="E17" s="167">
        <f>MIN($B$20:$B$5019)</f>
        <v>-49339882.407121047</v>
      </c>
      <c r="F17" s="70"/>
      <c r="J17" s="153"/>
    </row>
    <row r="18" spans="1:22" x14ac:dyDescent="0.35">
      <c r="F18" s="70"/>
      <c r="J18" s="154"/>
    </row>
    <row r="19" spans="1:22" ht="13.15" x14ac:dyDescent="0.4">
      <c r="A19" s="170">
        <f ca="1">B3</f>
        <v>-314133.87830631435</v>
      </c>
      <c r="E19" s="146" t="s">
        <v>208</v>
      </c>
      <c r="F19" s="70"/>
      <c r="H19" s="146" t="s">
        <v>215</v>
      </c>
    </row>
    <row r="20" spans="1:22" x14ac:dyDescent="0.35">
      <c r="A20" s="70">
        <f>1</f>
        <v>1</v>
      </c>
      <c r="B20" s="170">
        <f t="dataTable" ref="B20:B5019" dt2D="1" dtr="1" r1="A18" r2="B18" ca="1"/>
        <v>-314133.87830631435</v>
      </c>
      <c r="D20" s="70" t="s">
        <v>209</v>
      </c>
      <c r="E20" s="70" t="s">
        <v>210</v>
      </c>
      <c r="F20" s="148" t="s">
        <v>211</v>
      </c>
      <c r="G20" s="148" t="s">
        <v>212</v>
      </c>
      <c r="H20" s="148" t="s">
        <v>213</v>
      </c>
      <c r="I20" s="148" t="s">
        <v>210</v>
      </c>
      <c r="J20" s="148" t="s">
        <v>214</v>
      </c>
      <c r="U20" s="145">
        <v>1</v>
      </c>
      <c r="V20" s="145">
        <v>23972923.747847252</v>
      </c>
    </row>
    <row r="21" spans="1:22" x14ac:dyDescent="0.35">
      <c r="A21" s="70">
        <f>A20+1</f>
        <v>2</v>
      </c>
      <c r="B21" s="170">
        <v>-314133.87830631435</v>
      </c>
      <c r="D21" s="166">
        <f>E17</f>
        <v>-49339882.407121047</v>
      </c>
      <c r="E21" s="145">
        <f t="shared" ref="E21:E71" si="0">COUNTIF($B$20:$B$5019,"&lt;="&amp;TEXT($D21,"?.?"))</f>
        <v>1</v>
      </c>
      <c r="F21" s="165">
        <f>$E21/$B$16</f>
        <v>2.0000000000000001E-4</v>
      </c>
      <c r="G21" s="145">
        <f>1</f>
        <v>1</v>
      </c>
      <c r="H21" s="161">
        <f>0.5*D21+0.5*D22</f>
        <v>-48053302.095685154</v>
      </c>
      <c r="I21" s="145">
        <f>E22</f>
        <v>2</v>
      </c>
      <c r="J21" s="169">
        <f>I21/$B$16</f>
        <v>4.0000000000000002E-4</v>
      </c>
      <c r="K21" s="300">
        <f t="shared" ref="K21:K70" si="1">H21/1000000</f>
        <v>-48.053302095685154</v>
      </c>
      <c r="U21" s="145">
        <v>2</v>
      </c>
      <c r="V21" s="145">
        <v>9607986.389404349</v>
      </c>
    </row>
    <row r="22" spans="1:22" x14ac:dyDescent="0.35">
      <c r="A22" s="70">
        <f t="shared" ref="A22:A85" si="2">A21+1</f>
        <v>3</v>
      </c>
      <c r="B22" s="170">
        <v>-314133.87830631435</v>
      </c>
      <c r="C22" s="150"/>
      <c r="D22" s="166">
        <f t="shared" ref="D22:D53" si="3">D21+($E$16-$E$17)/$B$4</f>
        <v>-46766721.784249268</v>
      </c>
      <c r="E22" s="145">
        <f t="shared" si="0"/>
        <v>2</v>
      </c>
      <c r="F22" s="165">
        <f t="shared" ref="F22:F71" si="4">$E22/$B$16</f>
        <v>4.0000000000000002E-4</v>
      </c>
      <c r="G22" s="145">
        <f>G21+1</f>
        <v>2</v>
      </c>
      <c r="H22" s="161">
        <f t="shared" ref="H22:H70" si="5">0.5*D22+0.5*D23</f>
        <v>-45480141.472813383</v>
      </c>
      <c r="I22" s="145">
        <f>E23-E22</f>
        <v>1</v>
      </c>
      <c r="J22" s="169">
        <f t="shared" ref="J22:J70" si="6">I22/$B$16</f>
        <v>2.0000000000000001E-4</v>
      </c>
      <c r="K22" s="300">
        <f t="shared" si="1"/>
        <v>-45.480141472813379</v>
      </c>
      <c r="U22" s="145">
        <v>3</v>
      </c>
      <c r="V22" s="145">
        <v>-26827196.158092711</v>
      </c>
    </row>
    <row r="23" spans="1:22" ht="13.15" x14ac:dyDescent="0.4">
      <c r="A23" s="70">
        <f t="shared" si="2"/>
        <v>4</v>
      </c>
      <c r="B23" s="170">
        <v>-314133.87830631435</v>
      </c>
      <c r="C23" s="146"/>
      <c r="D23" s="166">
        <f t="shared" si="3"/>
        <v>-44193561.16137749</v>
      </c>
      <c r="E23" s="145">
        <f t="shared" si="0"/>
        <v>3</v>
      </c>
      <c r="F23" s="165">
        <f t="shared" si="4"/>
        <v>5.9999999999999995E-4</v>
      </c>
      <c r="G23" s="145">
        <f t="shared" ref="G23:G70" si="7">G22+1</f>
        <v>3</v>
      </c>
      <c r="H23" s="161">
        <f t="shared" si="5"/>
        <v>-42906980.849941596</v>
      </c>
      <c r="I23" s="145">
        <f t="shared" ref="I23:I70" si="8">E24-E23</f>
        <v>0</v>
      </c>
      <c r="J23" s="169">
        <f t="shared" si="6"/>
        <v>0</v>
      </c>
      <c r="K23" s="300">
        <f t="shared" si="1"/>
        <v>-42.906980849941597</v>
      </c>
      <c r="U23" s="145">
        <v>4</v>
      </c>
      <c r="V23" s="145">
        <v>10708908.870337993</v>
      </c>
    </row>
    <row r="24" spans="1:22" x14ac:dyDescent="0.35">
      <c r="A24" s="70">
        <f t="shared" si="2"/>
        <v>5</v>
      </c>
      <c r="B24" s="170">
        <v>-314133.87830631435</v>
      </c>
      <c r="C24" s="155"/>
      <c r="D24" s="166">
        <f t="shared" si="3"/>
        <v>-41620400.538505711</v>
      </c>
      <c r="E24" s="145">
        <f t="shared" si="0"/>
        <v>3</v>
      </c>
      <c r="F24" s="165">
        <f t="shared" si="4"/>
        <v>5.9999999999999995E-4</v>
      </c>
      <c r="G24" s="145">
        <f t="shared" si="7"/>
        <v>4</v>
      </c>
      <c r="H24" s="161">
        <f t="shared" si="5"/>
        <v>-40333820.227069825</v>
      </c>
      <c r="I24" s="145">
        <f t="shared" si="8"/>
        <v>0</v>
      </c>
      <c r="J24" s="169">
        <f t="shared" si="6"/>
        <v>0</v>
      </c>
      <c r="K24" s="300">
        <f t="shared" si="1"/>
        <v>-40.333820227069822</v>
      </c>
      <c r="U24" s="145">
        <v>5</v>
      </c>
      <c r="V24" s="145">
        <v>-2914859.9521744456</v>
      </c>
    </row>
    <row r="25" spans="1:22" x14ac:dyDescent="0.35">
      <c r="A25" s="70">
        <f t="shared" si="2"/>
        <v>6</v>
      </c>
      <c r="B25" s="170">
        <v>-314133.87830631435</v>
      </c>
      <c r="C25" s="155"/>
      <c r="D25" s="166">
        <f t="shared" si="3"/>
        <v>-39047239.915633932</v>
      </c>
      <c r="E25" s="145">
        <f t="shared" si="0"/>
        <v>3</v>
      </c>
      <c r="F25" s="165">
        <f t="shared" si="4"/>
        <v>5.9999999999999995E-4</v>
      </c>
      <c r="G25" s="145">
        <f t="shared" si="7"/>
        <v>5</v>
      </c>
      <c r="H25" s="161">
        <f t="shared" si="5"/>
        <v>-37760659.604198039</v>
      </c>
      <c r="I25" s="145">
        <f t="shared" si="8"/>
        <v>7</v>
      </c>
      <c r="J25" s="169">
        <f t="shared" si="6"/>
        <v>1.4E-3</v>
      </c>
      <c r="K25" s="300">
        <f t="shared" si="1"/>
        <v>-37.76065960419804</v>
      </c>
      <c r="U25" s="145">
        <v>6</v>
      </c>
      <c r="V25" s="145">
        <v>10617171.466727212</v>
      </c>
    </row>
    <row r="26" spans="1:22" x14ac:dyDescent="0.35">
      <c r="A26" s="70">
        <f t="shared" si="2"/>
        <v>7</v>
      </c>
      <c r="B26" s="170">
        <v>-314133.87830631435</v>
      </c>
      <c r="C26" s="155"/>
      <c r="D26" s="166">
        <f t="shared" si="3"/>
        <v>-36474079.292762153</v>
      </c>
      <c r="E26" s="145">
        <f t="shared" si="0"/>
        <v>10</v>
      </c>
      <c r="F26" s="165">
        <f t="shared" si="4"/>
        <v>2E-3</v>
      </c>
      <c r="G26" s="145">
        <f t="shared" si="7"/>
        <v>6</v>
      </c>
      <c r="H26" s="161">
        <f t="shared" si="5"/>
        <v>-35187498.981326267</v>
      </c>
      <c r="I26" s="145">
        <f t="shared" si="8"/>
        <v>14</v>
      </c>
      <c r="J26" s="169">
        <f t="shared" si="6"/>
        <v>2.8E-3</v>
      </c>
      <c r="K26" s="300">
        <f t="shared" si="1"/>
        <v>-35.187498981326264</v>
      </c>
      <c r="U26" s="145">
        <v>7</v>
      </c>
      <c r="V26" s="145">
        <v>-9044314.7116544321</v>
      </c>
    </row>
    <row r="27" spans="1:22" x14ac:dyDescent="0.35">
      <c r="A27" s="70">
        <f t="shared" si="2"/>
        <v>8</v>
      </c>
      <c r="B27" s="170">
        <v>-314133.87830631435</v>
      </c>
      <c r="C27" s="155"/>
      <c r="D27" s="166">
        <f t="shared" si="3"/>
        <v>-33900918.669890374</v>
      </c>
      <c r="E27" s="145">
        <f t="shared" si="0"/>
        <v>24</v>
      </c>
      <c r="F27" s="165">
        <f t="shared" si="4"/>
        <v>4.7999999999999996E-3</v>
      </c>
      <c r="G27" s="145">
        <f t="shared" si="7"/>
        <v>7</v>
      </c>
      <c r="H27" s="161">
        <f t="shared" si="5"/>
        <v>-32614338.358454488</v>
      </c>
      <c r="I27" s="145">
        <f t="shared" si="8"/>
        <v>20</v>
      </c>
      <c r="J27" s="169">
        <f t="shared" si="6"/>
        <v>4.0000000000000001E-3</v>
      </c>
      <c r="K27" s="300">
        <f t="shared" si="1"/>
        <v>-32.614338358454489</v>
      </c>
      <c r="U27" s="145">
        <v>8</v>
      </c>
      <c r="V27" s="145">
        <v>-13537181.477374546</v>
      </c>
    </row>
    <row r="28" spans="1:22" x14ac:dyDescent="0.35">
      <c r="A28" s="70">
        <f t="shared" si="2"/>
        <v>9</v>
      </c>
      <c r="B28" s="170">
        <v>-314133.87830631435</v>
      </c>
      <c r="C28" s="155"/>
      <c r="D28" s="166">
        <f t="shared" si="3"/>
        <v>-31327758.047018599</v>
      </c>
      <c r="E28" s="145">
        <f t="shared" si="0"/>
        <v>44</v>
      </c>
      <c r="F28" s="165">
        <f t="shared" si="4"/>
        <v>8.8000000000000005E-3</v>
      </c>
      <c r="G28" s="145">
        <f t="shared" si="7"/>
        <v>8</v>
      </c>
      <c r="H28" s="161">
        <f t="shared" si="5"/>
        <v>-30041177.735582709</v>
      </c>
      <c r="I28" s="145">
        <f t="shared" si="8"/>
        <v>32</v>
      </c>
      <c r="J28" s="169">
        <f t="shared" si="6"/>
        <v>6.4000000000000003E-3</v>
      </c>
      <c r="K28" s="300">
        <f t="shared" si="1"/>
        <v>-30.041177735582711</v>
      </c>
      <c r="U28" s="145">
        <v>9</v>
      </c>
      <c r="V28" s="145">
        <v>-798246.81469185278</v>
      </c>
    </row>
    <row r="29" spans="1:22" x14ac:dyDescent="0.35">
      <c r="A29" s="70">
        <f t="shared" si="2"/>
        <v>10</v>
      </c>
      <c r="B29" s="170">
        <v>-314133.87830631435</v>
      </c>
      <c r="C29" s="156"/>
      <c r="D29" s="166">
        <f t="shared" si="3"/>
        <v>-28754597.424146824</v>
      </c>
      <c r="E29" s="145">
        <f t="shared" si="0"/>
        <v>76</v>
      </c>
      <c r="F29" s="165">
        <f t="shared" si="4"/>
        <v>1.52E-2</v>
      </c>
      <c r="G29" s="145">
        <f t="shared" si="7"/>
        <v>9</v>
      </c>
      <c r="H29" s="161">
        <f t="shared" si="5"/>
        <v>-27468017.112710938</v>
      </c>
      <c r="I29" s="145">
        <f t="shared" si="8"/>
        <v>48</v>
      </c>
      <c r="J29" s="169">
        <f t="shared" si="6"/>
        <v>9.5999999999999992E-3</v>
      </c>
      <c r="K29" s="300">
        <f t="shared" si="1"/>
        <v>-27.468017112710939</v>
      </c>
      <c r="U29" s="145">
        <v>10</v>
      </c>
      <c r="V29" s="145">
        <v>-956145.88571718708</v>
      </c>
    </row>
    <row r="30" spans="1:22" x14ac:dyDescent="0.35">
      <c r="A30" s="70">
        <f t="shared" si="2"/>
        <v>11</v>
      </c>
      <c r="B30" s="170">
        <v>-314133.87830631435</v>
      </c>
      <c r="C30" s="157"/>
      <c r="D30" s="166">
        <f t="shared" si="3"/>
        <v>-26181436.801275048</v>
      </c>
      <c r="E30" s="145">
        <f t="shared" si="0"/>
        <v>124</v>
      </c>
      <c r="F30" s="165">
        <f t="shared" si="4"/>
        <v>2.4799999999999999E-2</v>
      </c>
      <c r="G30" s="145">
        <f t="shared" si="7"/>
        <v>10</v>
      </c>
      <c r="H30" s="161">
        <f t="shared" si="5"/>
        <v>-24894856.489839159</v>
      </c>
      <c r="I30" s="145">
        <f t="shared" si="8"/>
        <v>86</v>
      </c>
      <c r="J30" s="169">
        <f t="shared" si="6"/>
        <v>1.72E-2</v>
      </c>
      <c r="K30" s="300">
        <f t="shared" si="1"/>
        <v>-24.89485648983916</v>
      </c>
      <c r="U30" s="145">
        <v>11</v>
      </c>
      <c r="V30" s="145">
        <v>15983040.318913922</v>
      </c>
    </row>
    <row r="31" spans="1:22" x14ac:dyDescent="0.35">
      <c r="A31" s="70">
        <f t="shared" si="2"/>
        <v>12</v>
      </c>
      <c r="B31" s="170">
        <v>-314133.87830631435</v>
      </c>
      <c r="C31" s="157"/>
      <c r="D31" s="166">
        <f t="shared" si="3"/>
        <v>-23608276.178403273</v>
      </c>
      <c r="E31" s="145">
        <f t="shared" si="0"/>
        <v>210</v>
      </c>
      <c r="F31" s="165">
        <f t="shared" si="4"/>
        <v>4.2000000000000003E-2</v>
      </c>
      <c r="G31" s="145">
        <f t="shared" si="7"/>
        <v>11</v>
      </c>
      <c r="H31" s="161">
        <f t="shared" si="5"/>
        <v>-22321695.866967387</v>
      </c>
      <c r="I31" s="145">
        <f t="shared" si="8"/>
        <v>89</v>
      </c>
      <c r="J31" s="169">
        <f t="shared" si="6"/>
        <v>1.78E-2</v>
      </c>
      <c r="K31" s="300">
        <f t="shared" si="1"/>
        <v>-22.321695866967389</v>
      </c>
      <c r="U31" s="145">
        <v>12</v>
      </c>
      <c r="V31" s="145">
        <v>5976348.2827122547</v>
      </c>
    </row>
    <row r="32" spans="1:22" x14ac:dyDescent="0.35">
      <c r="A32" s="70">
        <f t="shared" si="2"/>
        <v>13</v>
      </c>
      <c r="B32" s="170">
        <v>-314133.87830631435</v>
      </c>
      <c r="C32" s="157"/>
      <c r="D32" s="166">
        <f t="shared" si="3"/>
        <v>-21035115.555531498</v>
      </c>
      <c r="E32" s="145">
        <f t="shared" si="0"/>
        <v>299</v>
      </c>
      <c r="F32" s="165">
        <f t="shared" si="4"/>
        <v>5.9799999999999999E-2</v>
      </c>
      <c r="G32" s="145">
        <f t="shared" si="7"/>
        <v>12</v>
      </c>
      <c r="H32" s="161">
        <f t="shared" si="5"/>
        <v>-19748535.244095609</v>
      </c>
      <c r="I32" s="145">
        <f t="shared" si="8"/>
        <v>129</v>
      </c>
      <c r="J32" s="169">
        <f t="shared" si="6"/>
        <v>2.58E-2</v>
      </c>
      <c r="K32" s="300">
        <f t="shared" si="1"/>
        <v>-19.74853524409561</v>
      </c>
      <c r="U32" s="145">
        <v>13</v>
      </c>
      <c r="V32" s="145">
        <v>11595826.838319492</v>
      </c>
    </row>
    <row r="33" spans="1:30" x14ac:dyDescent="0.35">
      <c r="A33" s="70">
        <f t="shared" si="2"/>
        <v>14</v>
      </c>
      <c r="B33" s="170">
        <v>-314133.87830631435</v>
      </c>
      <c r="C33" s="157"/>
      <c r="D33" s="166">
        <f t="shared" si="3"/>
        <v>-18461954.932659723</v>
      </c>
      <c r="E33" s="145">
        <f t="shared" si="0"/>
        <v>428</v>
      </c>
      <c r="F33" s="165">
        <f t="shared" si="4"/>
        <v>8.5599999999999996E-2</v>
      </c>
      <c r="G33" s="145">
        <f t="shared" si="7"/>
        <v>13</v>
      </c>
      <c r="H33" s="161">
        <f t="shared" si="5"/>
        <v>-17175374.621223837</v>
      </c>
      <c r="I33" s="145">
        <f t="shared" si="8"/>
        <v>168</v>
      </c>
      <c r="J33" s="169">
        <f t="shared" si="6"/>
        <v>3.3599999999999998E-2</v>
      </c>
      <c r="K33" s="300">
        <f t="shared" si="1"/>
        <v>-17.175374621223838</v>
      </c>
      <c r="U33" s="145">
        <v>14</v>
      </c>
      <c r="V33" s="145">
        <v>-869343.07857871801</v>
      </c>
    </row>
    <row r="34" spans="1:30" x14ac:dyDescent="0.35">
      <c r="A34" s="70">
        <f t="shared" si="2"/>
        <v>15</v>
      </c>
      <c r="B34" s="170">
        <v>-314133.87830631435</v>
      </c>
      <c r="C34" s="157"/>
      <c r="D34" s="166">
        <f t="shared" si="3"/>
        <v>-15888794.309787948</v>
      </c>
      <c r="E34" s="145">
        <f t="shared" si="0"/>
        <v>596</v>
      </c>
      <c r="F34" s="165">
        <f t="shared" si="4"/>
        <v>0.1192</v>
      </c>
      <c r="G34" s="145">
        <f t="shared" si="7"/>
        <v>14</v>
      </c>
      <c r="H34" s="161">
        <f t="shared" si="5"/>
        <v>-14602213.99835206</v>
      </c>
      <c r="I34" s="145">
        <f t="shared" si="8"/>
        <v>213</v>
      </c>
      <c r="J34" s="169">
        <f t="shared" si="6"/>
        <v>4.2599999999999999E-2</v>
      </c>
      <c r="K34" s="300">
        <f t="shared" si="1"/>
        <v>-14.60221399835206</v>
      </c>
      <c r="U34" s="145">
        <v>15</v>
      </c>
      <c r="V34" s="145">
        <v>-558484.65927927569</v>
      </c>
    </row>
    <row r="35" spans="1:30" x14ac:dyDescent="0.35">
      <c r="A35" s="70">
        <f t="shared" si="2"/>
        <v>16</v>
      </c>
      <c r="B35" s="170">
        <v>-314133.87830631435</v>
      </c>
      <c r="C35" s="158"/>
      <c r="D35" s="166">
        <f t="shared" si="3"/>
        <v>-13315633.686916173</v>
      </c>
      <c r="E35" s="145">
        <f t="shared" si="0"/>
        <v>809</v>
      </c>
      <c r="F35" s="165">
        <f t="shared" si="4"/>
        <v>0.1618</v>
      </c>
      <c r="G35" s="145">
        <f t="shared" si="7"/>
        <v>15</v>
      </c>
      <c r="H35" s="161">
        <f t="shared" si="5"/>
        <v>-12029053.375480285</v>
      </c>
      <c r="I35" s="145">
        <f t="shared" si="8"/>
        <v>248</v>
      </c>
      <c r="J35" s="169">
        <f t="shared" si="6"/>
        <v>4.9599999999999998E-2</v>
      </c>
      <c r="K35" s="300">
        <f t="shared" si="1"/>
        <v>-12.029053375480284</v>
      </c>
      <c r="U35" s="145">
        <v>16</v>
      </c>
      <c r="V35" s="145">
        <v>-12242196.492481632</v>
      </c>
    </row>
    <row r="36" spans="1:30" ht="15.75" x14ac:dyDescent="0.5">
      <c r="A36" s="70">
        <f t="shared" si="2"/>
        <v>17</v>
      </c>
      <c r="B36" s="170">
        <v>-314133.87830631435</v>
      </c>
      <c r="C36" s="159"/>
      <c r="D36" s="166">
        <f t="shared" si="3"/>
        <v>-10742473.064044397</v>
      </c>
      <c r="E36" s="145">
        <f t="shared" si="0"/>
        <v>1057</v>
      </c>
      <c r="F36" s="165">
        <f t="shared" si="4"/>
        <v>0.2114</v>
      </c>
      <c r="G36" s="145">
        <f t="shared" si="7"/>
        <v>16</v>
      </c>
      <c r="H36" s="161">
        <f t="shared" si="5"/>
        <v>-9455892.7526085097</v>
      </c>
      <c r="I36" s="145">
        <f t="shared" si="8"/>
        <v>272</v>
      </c>
      <c r="J36" s="169">
        <f t="shared" si="6"/>
        <v>5.4399999999999997E-2</v>
      </c>
      <c r="K36" s="300">
        <f t="shared" si="1"/>
        <v>-9.4558927526085093</v>
      </c>
      <c r="U36" s="145">
        <v>17</v>
      </c>
      <c r="V36" s="145">
        <v>-21566386.13162858</v>
      </c>
    </row>
    <row r="37" spans="1:30" x14ac:dyDescent="0.35">
      <c r="A37" s="70">
        <f t="shared" si="2"/>
        <v>18</v>
      </c>
      <c r="B37" s="170">
        <v>-314133.87830631435</v>
      </c>
      <c r="D37" s="166">
        <f t="shared" si="3"/>
        <v>-8169312.4411726221</v>
      </c>
      <c r="E37" s="145">
        <f t="shared" si="0"/>
        <v>1329</v>
      </c>
      <c r="F37" s="165">
        <f t="shared" si="4"/>
        <v>0.26579999999999998</v>
      </c>
      <c r="G37" s="145">
        <f t="shared" si="7"/>
        <v>17</v>
      </c>
      <c r="H37" s="161">
        <f t="shared" si="5"/>
        <v>-6882732.1297367346</v>
      </c>
      <c r="I37" s="145">
        <f t="shared" si="8"/>
        <v>271</v>
      </c>
      <c r="J37" s="169">
        <f t="shared" si="6"/>
        <v>5.4199999999999998E-2</v>
      </c>
      <c r="K37" s="300">
        <f t="shared" si="1"/>
        <v>-6.882732129736735</v>
      </c>
      <c r="U37" s="145">
        <v>18</v>
      </c>
      <c r="V37" s="145">
        <v>-6605761.4160812274</v>
      </c>
    </row>
    <row r="38" spans="1:30" x14ac:dyDescent="0.35">
      <c r="A38" s="70">
        <f t="shared" si="2"/>
        <v>19</v>
      </c>
      <c r="B38" s="170">
        <v>-314133.87830631435</v>
      </c>
      <c r="C38" s="154"/>
      <c r="D38" s="166">
        <f t="shared" si="3"/>
        <v>-5596151.818300847</v>
      </c>
      <c r="E38" s="145">
        <f t="shared" si="0"/>
        <v>1600</v>
      </c>
      <c r="F38" s="165">
        <f t="shared" si="4"/>
        <v>0.32</v>
      </c>
      <c r="G38" s="145">
        <f t="shared" si="7"/>
        <v>18</v>
      </c>
      <c r="H38" s="161">
        <f t="shared" si="5"/>
        <v>-4309571.5068649594</v>
      </c>
      <c r="I38" s="145">
        <f t="shared" si="8"/>
        <v>286</v>
      </c>
      <c r="J38" s="169">
        <f t="shared" si="6"/>
        <v>5.7200000000000001E-2</v>
      </c>
      <c r="K38" s="300">
        <f t="shared" si="1"/>
        <v>-4.3095715068649589</v>
      </c>
      <c r="L38" s="154"/>
      <c r="M38" s="154"/>
      <c r="N38" s="154"/>
      <c r="O38" s="154"/>
      <c r="P38" s="154"/>
      <c r="Q38" s="154"/>
      <c r="R38" s="154"/>
      <c r="S38" s="154"/>
      <c r="T38" s="154"/>
      <c r="U38" s="154">
        <v>19</v>
      </c>
      <c r="V38" s="154">
        <v>-92443.554216038436</v>
      </c>
      <c r="W38" s="154"/>
      <c r="X38" s="154"/>
      <c r="Y38" s="154"/>
      <c r="Z38" s="154"/>
      <c r="AA38" s="154"/>
      <c r="AB38" s="154"/>
      <c r="AC38" s="154"/>
      <c r="AD38" s="154"/>
    </row>
    <row r="39" spans="1:30" x14ac:dyDescent="0.35">
      <c r="A39" s="70">
        <f t="shared" si="2"/>
        <v>20</v>
      </c>
      <c r="B39" s="170">
        <v>-314133.87830631435</v>
      </c>
      <c r="D39" s="166">
        <f t="shared" si="3"/>
        <v>-3022991.1954290713</v>
      </c>
      <c r="E39" s="145">
        <f t="shared" si="0"/>
        <v>1886</v>
      </c>
      <c r="F39" s="165">
        <f t="shared" si="4"/>
        <v>0.37719999999999998</v>
      </c>
      <c r="G39" s="145">
        <f t="shared" si="7"/>
        <v>19</v>
      </c>
      <c r="H39" s="161">
        <f t="shared" si="5"/>
        <v>-1736410.8839931835</v>
      </c>
      <c r="I39" s="145">
        <f t="shared" si="8"/>
        <v>324</v>
      </c>
      <c r="J39" s="169">
        <f t="shared" si="6"/>
        <v>6.4799999999999996E-2</v>
      </c>
      <c r="K39" s="300">
        <f t="shared" si="1"/>
        <v>-1.7364108839931836</v>
      </c>
      <c r="U39" s="145">
        <v>20</v>
      </c>
      <c r="V39" s="145">
        <v>-6952285.7012520377</v>
      </c>
    </row>
    <row r="40" spans="1:30" x14ac:dyDescent="0.35">
      <c r="A40" s="70">
        <f t="shared" si="2"/>
        <v>21</v>
      </c>
      <c r="B40" s="170">
        <v>-314133.87830631435</v>
      </c>
      <c r="C40" s="160"/>
      <c r="D40" s="166">
        <f t="shared" si="3"/>
        <v>-449830.57255729567</v>
      </c>
      <c r="E40" s="145">
        <f t="shared" si="0"/>
        <v>2210</v>
      </c>
      <c r="F40" s="165">
        <f t="shared" si="4"/>
        <v>0.442</v>
      </c>
      <c r="G40" s="145">
        <f t="shared" si="7"/>
        <v>20</v>
      </c>
      <c r="H40" s="161">
        <f t="shared" si="5"/>
        <v>836749.73887859215</v>
      </c>
      <c r="I40" s="145">
        <f t="shared" si="8"/>
        <v>328</v>
      </c>
      <c r="J40" s="169">
        <f t="shared" si="6"/>
        <v>6.5600000000000006E-2</v>
      </c>
      <c r="K40" s="300">
        <f t="shared" si="1"/>
        <v>0.83674973887859216</v>
      </c>
      <c r="L40" s="160"/>
      <c r="M40" s="160"/>
      <c r="N40" s="160"/>
      <c r="O40" s="160"/>
      <c r="P40" s="160"/>
      <c r="Q40" s="160"/>
      <c r="R40" s="160"/>
      <c r="S40" s="160"/>
      <c r="T40" s="160"/>
      <c r="U40" s="160">
        <v>21</v>
      </c>
      <c r="V40" s="160">
        <v>-258440.82017407939</v>
      </c>
      <c r="W40" s="160"/>
      <c r="X40" s="160"/>
      <c r="Y40" s="160"/>
      <c r="Z40" s="160"/>
      <c r="AA40" s="160"/>
      <c r="AB40" s="160"/>
      <c r="AC40" s="160"/>
      <c r="AD40" s="160"/>
    </row>
    <row r="41" spans="1:30" ht="15.75" x14ac:dyDescent="0.5">
      <c r="A41" s="70">
        <f t="shared" si="2"/>
        <v>22</v>
      </c>
      <c r="B41" s="170">
        <v>-314133.87830631435</v>
      </c>
      <c r="C41" s="147"/>
      <c r="D41" s="166">
        <f t="shared" si="3"/>
        <v>2123330.05031448</v>
      </c>
      <c r="E41" s="145">
        <f t="shared" si="0"/>
        <v>2538</v>
      </c>
      <c r="F41" s="165">
        <f t="shared" si="4"/>
        <v>0.50760000000000005</v>
      </c>
      <c r="G41" s="145">
        <f t="shared" si="7"/>
        <v>21</v>
      </c>
      <c r="H41" s="161">
        <f t="shared" si="5"/>
        <v>3409910.361750368</v>
      </c>
      <c r="I41" s="145">
        <f t="shared" si="8"/>
        <v>321</v>
      </c>
      <c r="J41" s="169">
        <f t="shared" si="6"/>
        <v>6.4199999999999993E-2</v>
      </c>
      <c r="K41" s="300">
        <f t="shared" si="1"/>
        <v>3.4099103617503679</v>
      </c>
      <c r="L41" s="147"/>
      <c r="M41" s="147"/>
      <c r="N41" s="147"/>
      <c r="O41" s="147"/>
      <c r="P41" s="147"/>
      <c r="Q41" s="147"/>
      <c r="R41" s="147"/>
      <c r="S41" s="147"/>
      <c r="T41" s="147"/>
      <c r="U41" s="147">
        <v>22</v>
      </c>
      <c r="V41" s="147">
        <v>2860114.9928758629</v>
      </c>
      <c r="W41" s="147"/>
      <c r="X41" s="147"/>
      <c r="Y41" s="147"/>
      <c r="Z41" s="147"/>
      <c r="AA41" s="147"/>
      <c r="AB41" s="147"/>
      <c r="AC41" s="147"/>
      <c r="AD41" s="147"/>
    </row>
    <row r="42" spans="1:30" x14ac:dyDescent="0.35">
      <c r="A42" s="70">
        <f t="shared" si="2"/>
        <v>23</v>
      </c>
      <c r="B42" s="170">
        <v>-314133.87830631435</v>
      </c>
      <c r="C42" s="154"/>
      <c r="D42" s="166">
        <f t="shared" si="3"/>
        <v>4696490.6731862556</v>
      </c>
      <c r="E42" s="145">
        <f t="shared" si="0"/>
        <v>2859</v>
      </c>
      <c r="F42" s="165">
        <f t="shared" si="4"/>
        <v>0.57179999999999997</v>
      </c>
      <c r="G42" s="145">
        <f t="shared" si="7"/>
        <v>22</v>
      </c>
      <c r="H42" s="161">
        <f t="shared" si="5"/>
        <v>5983070.9846221432</v>
      </c>
      <c r="I42" s="145">
        <f t="shared" si="8"/>
        <v>289</v>
      </c>
      <c r="J42" s="169">
        <f t="shared" si="6"/>
        <v>5.7799999999999997E-2</v>
      </c>
      <c r="K42" s="300">
        <f t="shared" si="1"/>
        <v>5.9830709846221435</v>
      </c>
      <c r="L42" s="154"/>
      <c r="M42" s="154"/>
      <c r="N42" s="154"/>
      <c r="O42" s="154"/>
      <c r="P42" s="154"/>
      <c r="Q42" s="154"/>
      <c r="R42" s="154"/>
      <c r="S42" s="154"/>
      <c r="T42" s="154"/>
      <c r="U42" s="154">
        <v>23</v>
      </c>
      <c r="V42" s="154">
        <v>9638922.0141327418</v>
      </c>
      <c r="W42" s="154"/>
      <c r="X42" s="154"/>
      <c r="Y42" s="154"/>
      <c r="Z42" s="154"/>
      <c r="AA42" s="154"/>
      <c r="AB42" s="154"/>
      <c r="AC42" s="154"/>
      <c r="AD42" s="154"/>
    </row>
    <row r="43" spans="1:30" x14ac:dyDescent="0.35">
      <c r="A43" s="70">
        <f t="shared" si="2"/>
        <v>24</v>
      </c>
      <c r="B43" s="170">
        <v>-314133.87830631435</v>
      </c>
      <c r="C43" s="154"/>
      <c r="D43" s="166">
        <f t="shared" si="3"/>
        <v>7269651.2960580308</v>
      </c>
      <c r="E43" s="145">
        <f t="shared" si="0"/>
        <v>3148</v>
      </c>
      <c r="F43" s="165">
        <f t="shared" si="4"/>
        <v>0.62960000000000005</v>
      </c>
      <c r="G43" s="145">
        <f t="shared" si="7"/>
        <v>23</v>
      </c>
      <c r="H43" s="161">
        <f t="shared" si="5"/>
        <v>8556231.6074939184</v>
      </c>
      <c r="I43" s="145">
        <f t="shared" si="8"/>
        <v>283</v>
      </c>
      <c r="J43" s="169">
        <f t="shared" si="6"/>
        <v>5.6599999999999998E-2</v>
      </c>
      <c r="K43" s="300">
        <f t="shared" si="1"/>
        <v>8.5562316074939186</v>
      </c>
      <c r="L43" s="154"/>
      <c r="M43" s="154"/>
      <c r="N43" s="154"/>
      <c r="O43" s="154"/>
      <c r="P43" s="154"/>
      <c r="Q43" s="154"/>
      <c r="R43" s="154"/>
      <c r="S43" s="154"/>
      <c r="T43" s="154"/>
      <c r="U43" s="154">
        <v>24</v>
      </c>
      <c r="V43" s="154">
        <v>-16140019.270385075</v>
      </c>
      <c r="W43" s="154"/>
      <c r="X43" s="154"/>
      <c r="Y43" s="154"/>
      <c r="Z43" s="154"/>
      <c r="AA43" s="154"/>
      <c r="AB43" s="154"/>
      <c r="AC43" s="154"/>
      <c r="AD43" s="154"/>
    </row>
    <row r="44" spans="1:30" x14ac:dyDescent="0.35">
      <c r="A44" s="70">
        <f t="shared" si="2"/>
        <v>25</v>
      </c>
      <c r="B44" s="170">
        <v>-314133.87830631435</v>
      </c>
      <c r="C44" s="154"/>
      <c r="D44" s="166">
        <f t="shared" si="3"/>
        <v>9842811.918929806</v>
      </c>
      <c r="E44" s="145">
        <f t="shared" si="0"/>
        <v>3431</v>
      </c>
      <c r="F44" s="165">
        <f t="shared" si="4"/>
        <v>0.68620000000000003</v>
      </c>
      <c r="G44" s="145">
        <f t="shared" si="7"/>
        <v>24</v>
      </c>
      <c r="H44" s="161">
        <f t="shared" si="5"/>
        <v>11129392.230365694</v>
      </c>
      <c r="I44" s="145">
        <f t="shared" si="8"/>
        <v>229</v>
      </c>
      <c r="J44" s="169">
        <f t="shared" si="6"/>
        <v>4.58E-2</v>
      </c>
      <c r="K44" s="300">
        <f t="shared" si="1"/>
        <v>11.129392230365694</v>
      </c>
      <c r="L44" s="154"/>
      <c r="M44" s="154"/>
      <c r="N44" s="154"/>
      <c r="O44" s="154"/>
      <c r="P44" s="154"/>
      <c r="Q44" s="154"/>
      <c r="R44" s="154"/>
      <c r="S44" s="154"/>
      <c r="T44" s="154"/>
      <c r="U44" s="154">
        <v>25</v>
      </c>
      <c r="V44" s="154">
        <v>-2507563.2748325616</v>
      </c>
      <c r="W44" s="154"/>
      <c r="X44" s="154"/>
      <c r="Y44" s="154"/>
      <c r="Z44" s="154"/>
      <c r="AA44" s="154"/>
      <c r="AB44" s="154"/>
      <c r="AC44" s="154"/>
      <c r="AD44" s="154"/>
    </row>
    <row r="45" spans="1:30" x14ac:dyDescent="0.35">
      <c r="A45" s="70">
        <f t="shared" si="2"/>
        <v>26</v>
      </c>
      <c r="B45" s="170">
        <v>-314133.87830631435</v>
      </c>
      <c r="C45" s="154"/>
      <c r="D45" s="166">
        <f t="shared" si="3"/>
        <v>12415972.541801581</v>
      </c>
      <c r="E45" s="145">
        <f t="shared" si="0"/>
        <v>3660</v>
      </c>
      <c r="F45" s="165">
        <f t="shared" si="4"/>
        <v>0.73199999999999998</v>
      </c>
      <c r="G45" s="145">
        <f t="shared" si="7"/>
        <v>25</v>
      </c>
      <c r="H45" s="161">
        <f t="shared" si="5"/>
        <v>13702552.853237469</v>
      </c>
      <c r="I45" s="145">
        <f t="shared" si="8"/>
        <v>199</v>
      </c>
      <c r="J45" s="169">
        <f t="shared" si="6"/>
        <v>3.9800000000000002E-2</v>
      </c>
      <c r="K45" s="300">
        <f t="shared" si="1"/>
        <v>13.702552853237469</v>
      </c>
      <c r="L45" s="154"/>
      <c r="M45" s="154"/>
      <c r="N45" s="154"/>
      <c r="O45" s="154"/>
      <c r="P45" s="154"/>
      <c r="Q45" s="154"/>
      <c r="R45" s="154"/>
      <c r="S45" s="154"/>
      <c r="T45" s="154"/>
      <c r="U45" s="154">
        <v>26</v>
      </c>
      <c r="V45" s="154">
        <v>12029685.086256355</v>
      </c>
      <c r="W45" s="154"/>
      <c r="X45" s="154"/>
      <c r="Y45" s="154"/>
      <c r="Z45" s="154"/>
      <c r="AA45" s="154"/>
      <c r="AB45" s="154"/>
      <c r="AC45" s="154"/>
      <c r="AD45" s="154"/>
    </row>
    <row r="46" spans="1:30" x14ac:dyDescent="0.35">
      <c r="A46" s="70">
        <f t="shared" si="2"/>
        <v>27</v>
      </c>
      <c r="B46" s="170">
        <v>-314133.87830631435</v>
      </c>
      <c r="C46" s="154"/>
      <c r="D46" s="166">
        <f t="shared" si="3"/>
        <v>14989133.164673356</v>
      </c>
      <c r="E46" s="145">
        <f t="shared" si="0"/>
        <v>3859</v>
      </c>
      <c r="F46" s="165">
        <f t="shared" si="4"/>
        <v>0.77180000000000004</v>
      </c>
      <c r="G46" s="145">
        <f t="shared" si="7"/>
        <v>26</v>
      </c>
      <c r="H46" s="161">
        <f t="shared" si="5"/>
        <v>16275713.476109244</v>
      </c>
      <c r="I46" s="145">
        <f t="shared" si="8"/>
        <v>201</v>
      </c>
      <c r="J46" s="169">
        <f t="shared" si="6"/>
        <v>4.02E-2</v>
      </c>
      <c r="K46" s="300">
        <f t="shared" si="1"/>
        <v>16.275713476109242</v>
      </c>
      <c r="L46" s="154"/>
      <c r="M46" s="154"/>
      <c r="N46" s="154"/>
      <c r="O46" s="154"/>
      <c r="P46" s="154"/>
      <c r="Q46" s="154"/>
      <c r="R46" s="154"/>
      <c r="S46" s="154"/>
      <c r="T46" s="154"/>
      <c r="U46" s="154">
        <v>27</v>
      </c>
      <c r="V46" s="154">
        <v>-2781555.9048360251</v>
      </c>
      <c r="W46" s="154"/>
      <c r="X46" s="154"/>
      <c r="Y46" s="154"/>
      <c r="Z46" s="154"/>
      <c r="AA46" s="154"/>
      <c r="AB46" s="154"/>
      <c r="AC46" s="154"/>
      <c r="AD46" s="154"/>
    </row>
    <row r="47" spans="1:30" x14ac:dyDescent="0.35">
      <c r="A47" s="70">
        <f t="shared" si="2"/>
        <v>28</v>
      </c>
      <c r="B47" s="170">
        <v>-314133.87830631435</v>
      </c>
      <c r="C47" s="160"/>
      <c r="D47" s="166">
        <f t="shared" si="3"/>
        <v>17562293.787545133</v>
      </c>
      <c r="E47" s="145">
        <f t="shared" si="0"/>
        <v>4060</v>
      </c>
      <c r="F47" s="165">
        <f t="shared" si="4"/>
        <v>0.81200000000000006</v>
      </c>
      <c r="G47" s="145">
        <f t="shared" si="7"/>
        <v>27</v>
      </c>
      <c r="H47" s="161">
        <f t="shared" si="5"/>
        <v>18848874.098981023</v>
      </c>
      <c r="I47" s="145">
        <f t="shared" si="8"/>
        <v>159</v>
      </c>
      <c r="J47" s="169">
        <f t="shared" si="6"/>
        <v>3.1800000000000002E-2</v>
      </c>
      <c r="K47" s="300">
        <f t="shared" si="1"/>
        <v>18.848874098981021</v>
      </c>
      <c r="L47" s="160"/>
      <c r="M47" s="160"/>
      <c r="N47" s="160"/>
      <c r="O47" s="160"/>
      <c r="P47" s="160"/>
      <c r="Q47" s="160"/>
      <c r="R47" s="160"/>
      <c r="S47" s="160"/>
      <c r="T47" s="160"/>
      <c r="U47" s="160">
        <v>28</v>
      </c>
      <c r="V47" s="160">
        <v>6929515.1779024303</v>
      </c>
      <c r="W47" s="160"/>
      <c r="X47" s="160"/>
      <c r="Y47" s="160"/>
      <c r="Z47" s="160"/>
      <c r="AA47" s="160"/>
      <c r="AB47" s="160"/>
      <c r="AC47" s="160"/>
      <c r="AD47" s="160"/>
    </row>
    <row r="48" spans="1:30" x14ac:dyDescent="0.35">
      <c r="A48" s="70">
        <f t="shared" si="2"/>
        <v>29</v>
      </c>
      <c r="B48" s="170">
        <v>-314133.87830631435</v>
      </c>
      <c r="C48" s="154"/>
      <c r="D48" s="166">
        <f t="shared" si="3"/>
        <v>20135454.410416909</v>
      </c>
      <c r="E48" s="145">
        <f t="shared" si="0"/>
        <v>4219</v>
      </c>
      <c r="F48" s="165">
        <f t="shared" si="4"/>
        <v>0.84379999999999999</v>
      </c>
      <c r="G48" s="145">
        <f t="shared" si="7"/>
        <v>28</v>
      </c>
      <c r="H48" s="161">
        <f t="shared" si="5"/>
        <v>21422034.721852794</v>
      </c>
      <c r="I48" s="145">
        <f t="shared" si="8"/>
        <v>152</v>
      </c>
      <c r="J48" s="169">
        <f t="shared" si="6"/>
        <v>3.04E-2</v>
      </c>
      <c r="K48" s="300">
        <f t="shared" si="1"/>
        <v>21.422034721852793</v>
      </c>
      <c r="L48" s="154"/>
      <c r="M48" s="154"/>
      <c r="N48" s="154"/>
      <c r="O48" s="154"/>
      <c r="P48" s="154"/>
      <c r="Q48" s="154"/>
      <c r="R48" s="154"/>
      <c r="S48" s="154"/>
      <c r="T48" s="154"/>
      <c r="U48" s="154">
        <v>29</v>
      </c>
      <c r="V48" s="154">
        <v>3443258.7448037863</v>
      </c>
      <c r="W48" s="154"/>
      <c r="X48" s="154"/>
      <c r="Y48" s="154"/>
      <c r="Z48" s="154"/>
      <c r="AA48" s="154"/>
      <c r="AB48" s="154"/>
      <c r="AC48" s="154"/>
      <c r="AD48" s="154"/>
    </row>
    <row r="49" spans="1:30" x14ac:dyDescent="0.35">
      <c r="A49" s="70">
        <f t="shared" si="2"/>
        <v>30</v>
      </c>
      <c r="B49" s="170">
        <v>-314133.87830631435</v>
      </c>
      <c r="C49" s="161"/>
      <c r="D49" s="166">
        <f t="shared" si="3"/>
        <v>22708615.033288684</v>
      </c>
      <c r="E49" s="145">
        <f t="shared" si="0"/>
        <v>4371</v>
      </c>
      <c r="F49" s="165">
        <f t="shared" si="4"/>
        <v>0.87419999999999998</v>
      </c>
      <c r="G49" s="145">
        <f t="shared" si="7"/>
        <v>29</v>
      </c>
      <c r="H49" s="161">
        <f t="shared" si="5"/>
        <v>23995195.344724573</v>
      </c>
      <c r="I49" s="145">
        <f t="shared" si="8"/>
        <v>120</v>
      </c>
      <c r="J49" s="169">
        <f t="shared" si="6"/>
        <v>2.4E-2</v>
      </c>
      <c r="K49" s="300">
        <f t="shared" si="1"/>
        <v>23.995195344724575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>
        <v>30</v>
      </c>
      <c r="V49" s="161">
        <v>19700789.462801218</v>
      </c>
      <c r="W49" s="161"/>
      <c r="X49" s="161"/>
      <c r="Y49" s="161"/>
      <c r="Z49" s="161"/>
      <c r="AA49" s="161"/>
      <c r="AB49" s="161"/>
      <c r="AC49" s="161"/>
      <c r="AD49" s="161"/>
    </row>
    <row r="50" spans="1:30" x14ac:dyDescent="0.35">
      <c r="A50" s="70">
        <f t="shared" si="2"/>
        <v>31</v>
      </c>
      <c r="B50" s="170">
        <v>-314133.87830631435</v>
      </c>
      <c r="C50" s="161"/>
      <c r="D50" s="166">
        <f t="shared" si="3"/>
        <v>25281775.656160459</v>
      </c>
      <c r="E50" s="145">
        <f t="shared" si="0"/>
        <v>4491</v>
      </c>
      <c r="F50" s="165">
        <f t="shared" si="4"/>
        <v>0.8982</v>
      </c>
      <c r="G50" s="145">
        <f t="shared" si="7"/>
        <v>30</v>
      </c>
      <c r="H50" s="161">
        <f t="shared" si="5"/>
        <v>26568355.967596345</v>
      </c>
      <c r="I50" s="145">
        <f t="shared" si="8"/>
        <v>99</v>
      </c>
      <c r="J50" s="169">
        <f t="shared" si="6"/>
        <v>1.9800000000000002E-2</v>
      </c>
      <c r="K50" s="300">
        <f t="shared" si="1"/>
        <v>26.568355967596343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>
        <v>31</v>
      </c>
      <c r="V50" s="161">
        <v>20419044.629503436</v>
      </c>
      <c r="W50" s="161"/>
      <c r="X50" s="161"/>
      <c r="Y50" s="161"/>
      <c r="Z50" s="161"/>
      <c r="AA50" s="161"/>
      <c r="AB50" s="161"/>
      <c r="AC50" s="161"/>
      <c r="AD50" s="161"/>
    </row>
    <row r="51" spans="1:30" x14ac:dyDescent="0.35">
      <c r="A51" s="70">
        <f t="shared" si="2"/>
        <v>32</v>
      </c>
      <c r="B51" s="170">
        <v>-314133.87830631435</v>
      </c>
      <c r="C51" s="161"/>
      <c r="D51" s="166">
        <f t="shared" si="3"/>
        <v>27854936.279032234</v>
      </c>
      <c r="E51" s="145">
        <f t="shared" si="0"/>
        <v>4590</v>
      </c>
      <c r="F51" s="165">
        <f t="shared" si="4"/>
        <v>0.91800000000000004</v>
      </c>
      <c r="G51" s="145">
        <f t="shared" si="7"/>
        <v>31</v>
      </c>
      <c r="H51" s="161">
        <f t="shared" si="5"/>
        <v>29141516.590468124</v>
      </c>
      <c r="I51" s="145">
        <f t="shared" si="8"/>
        <v>80</v>
      </c>
      <c r="J51" s="169">
        <f t="shared" si="6"/>
        <v>1.6E-2</v>
      </c>
      <c r="K51" s="300">
        <f t="shared" si="1"/>
        <v>29.141516590468125</v>
      </c>
      <c r="L51" s="161"/>
      <c r="M51" s="161"/>
      <c r="N51" s="161"/>
      <c r="O51" s="161"/>
      <c r="P51" s="161"/>
      <c r="Q51" s="161"/>
      <c r="R51" s="161"/>
      <c r="S51" s="161"/>
      <c r="T51" s="161"/>
      <c r="U51" s="161">
        <v>32</v>
      </c>
      <c r="V51" s="161">
        <v>11991141.90675392</v>
      </c>
      <c r="W51" s="161"/>
      <c r="X51" s="161"/>
      <c r="Y51" s="161"/>
      <c r="Z51" s="161"/>
      <c r="AA51" s="161"/>
      <c r="AB51" s="161"/>
      <c r="AC51" s="161"/>
      <c r="AD51" s="161"/>
    </row>
    <row r="52" spans="1:30" x14ac:dyDescent="0.35">
      <c r="A52" s="70">
        <f t="shared" si="2"/>
        <v>33</v>
      </c>
      <c r="B52" s="170">
        <v>-314133.87830631435</v>
      </c>
      <c r="C52" s="161"/>
      <c r="D52" s="166">
        <f t="shared" si="3"/>
        <v>30428096.901904009</v>
      </c>
      <c r="E52" s="145">
        <f t="shared" si="0"/>
        <v>4670</v>
      </c>
      <c r="F52" s="165">
        <f t="shared" si="4"/>
        <v>0.93400000000000005</v>
      </c>
      <c r="G52" s="145">
        <f t="shared" si="7"/>
        <v>32</v>
      </c>
      <c r="H52" s="161">
        <f t="shared" si="5"/>
        <v>31714677.213339895</v>
      </c>
      <c r="I52" s="145">
        <f t="shared" si="8"/>
        <v>74</v>
      </c>
      <c r="J52" s="169">
        <f t="shared" si="6"/>
        <v>1.4800000000000001E-2</v>
      </c>
      <c r="K52" s="300">
        <f t="shared" si="1"/>
        <v>31.714677213339893</v>
      </c>
      <c r="L52" s="161"/>
      <c r="M52" s="161"/>
      <c r="N52" s="161"/>
      <c r="O52" s="161"/>
      <c r="P52" s="161"/>
      <c r="Q52" s="161"/>
      <c r="R52" s="161"/>
      <c r="S52" s="161"/>
      <c r="T52" s="161"/>
      <c r="U52" s="161">
        <v>33</v>
      </c>
      <c r="V52" s="161">
        <v>9158248.3703824803</v>
      </c>
      <c r="W52" s="161"/>
      <c r="X52" s="161"/>
      <c r="Y52" s="161"/>
      <c r="Z52" s="161"/>
      <c r="AA52" s="161"/>
      <c r="AB52" s="161"/>
      <c r="AC52" s="161"/>
    </row>
    <row r="53" spans="1:30" x14ac:dyDescent="0.35">
      <c r="A53" s="70">
        <f t="shared" si="2"/>
        <v>34</v>
      </c>
      <c r="B53" s="170">
        <v>-314133.87830631435</v>
      </c>
      <c r="C53" s="162"/>
      <c r="D53" s="166">
        <f t="shared" si="3"/>
        <v>33001257.524775784</v>
      </c>
      <c r="E53" s="145">
        <f t="shared" si="0"/>
        <v>4744</v>
      </c>
      <c r="F53" s="165">
        <f t="shared" si="4"/>
        <v>0.94879999999999998</v>
      </c>
      <c r="G53" s="145">
        <f t="shared" si="7"/>
        <v>33</v>
      </c>
      <c r="H53" s="161">
        <f t="shared" si="5"/>
        <v>34287837.836211674</v>
      </c>
      <c r="I53" s="145">
        <f t="shared" si="8"/>
        <v>61</v>
      </c>
      <c r="J53" s="169">
        <f t="shared" si="6"/>
        <v>1.2200000000000001E-2</v>
      </c>
      <c r="K53" s="300">
        <f t="shared" si="1"/>
        <v>34.287837836211672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>
        <v>34</v>
      </c>
      <c r="V53" s="161">
        <v>9624353.871199891</v>
      </c>
      <c r="W53" s="161"/>
      <c r="X53" s="161"/>
      <c r="Y53" s="161"/>
      <c r="Z53" s="161"/>
      <c r="AA53" s="161"/>
      <c r="AB53" s="161"/>
      <c r="AC53" s="161"/>
      <c r="AD53" s="161"/>
    </row>
    <row r="54" spans="1:30" x14ac:dyDescent="0.35">
      <c r="A54" s="70">
        <f t="shared" si="2"/>
        <v>35</v>
      </c>
      <c r="B54" s="170">
        <v>-314133.87830631435</v>
      </c>
      <c r="C54" s="162"/>
      <c r="D54" s="166">
        <f t="shared" ref="D54:D71" si="9">D53+($E$16-$E$17)/$B$4</f>
        <v>35574418.14764756</v>
      </c>
      <c r="E54" s="145">
        <f t="shared" si="0"/>
        <v>4805</v>
      </c>
      <c r="F54" s="165">
        <f t="shared" si="4"/>
        <v>0.96099999999999997</v>
      </c>
      <c r="G54" s="145">
        <f t="shared" si="7"/>
        <v>34</v>
      </c>
      <c r="H54" s="161">
        <f t="shared" si="5"/>
        <v>36860998.459083453</v>
      </c>
      <c r="I54" s="145">
        <f t="shared" si="8"/>
        <v>45</v>
      </c>
      <c r="J54" s="169">
        <f t="shared" si="6"/>
        <v>8.9999999999999993E-3</v>
      </c>
      <c r="K54" s="300">
        <f t="shared" si="1"/>
        <v>36.860998459083454</v>
      </c>
      <c r="L54" s="162"/>
      <c r="M54" s="162"/>
      <c r="N54" s="162"/>
      <c r="O54" s="162"/>
      <c r="P54" s="162"/>
      <c r="Q54" s="162"/>
      <c r="R54" s="162"/>
      <c r="S54" s="162"/>
      <c r="T54" s="162"/>
      <c r="U54" s="162">
        <v>35</v>
      </c>
      <c r="V54" s="162">
        <v>-4249371.1818273105</v>
      </c>
      <c r="W54" s="162"/>
      <c r="X54" s="162"/>
      <c r="Y54" s="162"/>
      <c r="Z54" s="162"/>
      <c r="AA54" s="162"/>
      <c r="AB54" s="162"/>
      <c r="AC54" s="162"/>
      <c r="AD54" s="162"/>
    </row>
    <row r="55" spans="1:30" x14ac:dyDescent="0.35">
      <c r="A55" s="70">
        <f t="shared" si="2"/>
        <v>36</v>
      </c>
      <c r="B55" s="170">
        <v>-314133.87830631435</v>
      </c>
      <c r="C55" s="162"/>
      <c r="D55" s="166">
        <f t="shared" si="9"/>
        <v>38147578.770519339</v>
      </c>
      <c r="E55" s="145">
        <f t="shared" si="0"/>
        <v>4850</v>
      </c>
      <c r="F55" s="165">
        <f t="shared" si="4"/>
        <v>0.97</v>
      </c>
      <c r="G55" s="145">
        <f t="shared" si="7"/>
        <v>35</v>
      </c>
      <c r="H55" s="161">
        <f t="shared" si="5"/>
        <v>39434159.081955224</v>
      </c>
      <c r="I55" s="145">
        <f t="shared" si="8"/>
        <v>39</v>
      </c>
      <c r="J55" s="169">
        <f t="shared" si="6"/>
        <v>7.7999999999999996E-3</v>
      </c>
      <c r="K55" s="300">
        <f t="shared" si="1"/>
        <v>39.434159081955222</v>
      </c>
      <c r="L55" s="162"/>
      <c r="M55" s="162"/>
      <c r="N55" s="162"/>
      <c r="O55" s="162"/>
      <c r="P55" s="162"/>
      <c r="Q55" s="162"/>
      <c r="R55" s="162"/>
      <c r="S55" s="162"/>
      <c r="T55" s="162"/>
      <c r="U55" s="162">
        <v>36</v>
      </c>
      <c r="V55" s="162">
        <v>-17016522.417589117</v>
      </c>
      <c r="W55" s="162"/>
      <c r="X55" s="162"/>
      <c r="Y55" s="162"/>
      <c r="Z55" s="162"/>
      <c r="AA55" s="162"/>
      <c r="AB55" s="162"/>
      <c r="AC55" s="162"/>
      <c r="AD55" s="162"/>
    </row>
    <row r="56" spans="1:30" x14ac:dyDescent="0.35">
      <c r="A56" s="70">
        <f t="shared" si="2"/>
        <v>37</v>
      </c>
      <c r="B56" s="170">
        <v>-314133.87830631435</v>
      </c>
      <c r="C56" s="163"/>
      <c r="D56" s="166">
        <f t="shared" si="9"/>
        <v>40720739.393391117</v>
      </c>
      <c r="E56" s="145">
        <f t="shared" si="0"/>
        <v>4889</v>
      </c>
      <c r="F56" s="165">
        <f t="shared" si="4"/>
        <v>0.9778</v>
      </c>
      <c r="G56" s="145">
        <f t="shared" si="7"/>
        <v>36</v>
      </c>
      <c r="H56" s="161">
        <f t="shared" si="5"/>
        <v>42007319.704827011</v>
      </c>
      <c r="I56" s="145">
        <f t="shared" si="8"/>
        <v>29</v>
      </c>
      <c r="J56" s="169">
        <f t="shared" si="6"/>
        <v>5.7999999999999996E-3</v>
      </c>
      <c r="K56" s="300">
        <f t="shared" si="1"/>
        <v>42.007319704827012</v>
      </c>
      <c r="L56" s="163"/>
      <c r="M56" s="163"/>
      <c r="N56" s="163"/>
      <c r="O56" s="163"/>
      <c r="P56" s="163"/>
      <c r="Q56" s="163"/>
      <c r="R56" s="163"/>
      <c r="S56" s="163"/>
      <c r="T56" s="163"/>
      <c r="U56" s="163">
        <v>37</v>
      </c>
      <c r="V56" s="163">
        <v>13235902.1623469</v>
      </c>
    </row>
    <row r="57" spans="1:30" x14ac:dyDescent="0.35">
      <c r="A57" s="70">
        <f t="shared" si="2"/>
        <v>38</v>
      </c>
      <c r="B57" s="170">
        <v>-314133.87830631435</v>
      </c>
      <c r="C57" s="163"/>
      <c r="D57" s="166">
        <f t="shared" si="9"/>
        <v>43293900.016262896</v>
      </c>
      <c r="E57" s="145">
        <f t="shared" si="0"/>
        <v>4918</v>
      </c>
      <c r="F57" s="165">
        <f t="shared" si="4"/>
        <v>0.98360000000000003</v>
      </c>
      <c r="G57" s="145">
        <f t="shared" si="7"/>
        <v>37</v>
      </c>
      <c r="H57" s="161">
        <f t="shared" si="5"/>
        <v>44580480.327698782</v>
      </c>
      <c r="I57" s="145">
        <f t="shared" si="8"/>
        <v>19</v>
      </c>
      <c r="J57" s="169">
        <f t="shared" si="6"/>
        <v>3.8E-3</v>
      </c>
      <c r="K57" s="300">
        <f t="shared" si="1"/>
        <v>44.58048032769878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>
        <v>38</v>
      </c>
      <c r="V57" s="163">
        <v>8944696.7782154679</v>
      </c>
    </row>
    <row r="58" spans="1:30" x14ac:dyDescent="0.35">
      <c r="A58" s="70">
        <f t="shared" si="2"/>
        <v>39</v>
      </c>
      <c r="B58" s="170">
        <v>-314133.87830631435</v>
      </c>
      <c r="C58" s="164"/>
      <c r="D58" s="166">
        <f t="shared" si="9"/>
        <v>45867060.639134675</v>
      </c>
      <c r="E58" s="145">
        <f t="shared" si="0"/>
        <v>4937</v>
      </c>
      <c r="F58" s="165">
        <f t="shared" si="4"/>
        <v>0.98740000000000006</v>
      </c>
      <c r="G58" s="145">
        <f t="shared" si="7"/>
        <v>38</v>
      </c>
      <c r="H58" s="161">
        <f t="shared" si="5"/>
        <v>47153640.950570568</v>
      </c>
      <c r="I58" s="145">
        <f t="shared" si="8"/>
        <v>11</v>
      </c>
      <c r="J58" s="169">
        <f t="shared" si="6"/>
        <v>2.2000000000000001E-3</v>
      </c>
      <c r="K58" s="300">
        <f t="shared" si="1"/>
        <v>47.153640950570569</v>
      </c>
      <c r="L58" s="163"/>
      <c r="M58" s="163"/>
      <c r="N58" s="163"/>
      <c r="O58" s="163"/>
      <c r="P58" s="163"/>
      <c r="Q58" s="163"/>
      <c r="R58" s="163"/>
      <c r="S58" s="163"/>
      <c r="T58" s="163"/>
      <c r="U58" s="163">
        <v>39</v>
      </c>
      <c r="V58" s="163">
        <v>30559571.055139244</v>
      </c>
    </row>
    <row r="59" spans="1:30" x14ac:dyDescent="0.35">
      <c r="A59" s="70">
        <f t="shared" si="2"/>
        <v>40</v>
      </c>
      <c r="B59" s="170">
        <v>-314133.87830631435</v>
      </c>
      <c r="D59" s="166">
        <f t="shared" si="9"/>
        <v>48440221.262006454</v>
      </c>
      <c r="E59" s="145">
        <f t="shared" si="0"/>
        <v>4948</v>
      </c>
      <c r="F59" s="165">
        <f t="shared" si="4"/>
        <v>0.98960000000000004</v>
      </c>
      <c r="G59" s="145">
        <f t="shared" si="7"/>
        <v>39</v>
      </c>
      <c r="H59" s="161">
        <f t="shared" si="5"/>
        <v>49726801.57344234</v>
      </c>
      <c r="I59" s="145">
        <f t="shared" si="8"/>
        <v>18</v>
      </c>
      <c r="J59" s="169">
        <f t="shared" si="6"/>
        <v>3.5999999999999999E-3</v>
      </c>
      <c r="K59" s="300">
        <f t="shared" si="1"/>
        <v>49.726801573442337</v>
      </c>
      <c r="U59" s="145">
        <v>40</v>
      </c>
      <c r="V59" s="145">
        <v>-11322812.300951567</v>
      </c>
    </row>
    <row r="60" spans="1:30" x14ac:dyDescent="0.35">
      <c r="A60" s="70">
        <f t="shared" si="2"/>
        <v>41</v>
      </c>
      <c r="B60" s="170">
        <v>-314133.87830631435</v>
      </c>
      <c r="D60" s="166">
        <f t="shared" si="9"/>
        <v>51013381.884878233</v>
      </c>
      <c r="E60" s="145">
        <f t="shared" si="0"/>
        <v>4966</v>
      </c>
      <c r="F60" s="165">
        <f t="shared" si="4"/>
        <v>0.99319999999999997</v>
      </c>
      <c r="G60" s="145">
        <f t="shared" si="7"/>
        <v>40</v>
      </c>
      <c r="H60" s="161">
        <f t="shared" si="5"/>
        <v>52299962.196314126</v>
      </c>
      <c r="I60" s="145">
        <f t="shared" si="8"/>
        <v>10</v>
      </c>
      <c r="J60" s="169">
        <f t="shared" si="6"/>
        <v>2E-3</v>
      </c>
      <c r="K60" s="300">
        <f t="shared" si="1"/>
        <v>52.299962196314127</v>
      </c>
      <c r="U60" s="145">
        <v>41</v>
      </c>
      <c r="V60" s="145">
        <v>20993673.631364208</v>
      </c>
    </row>
    <row r="61" spans="1:30" x14ac:dyDescent="0.35">
      <c r="A61" s="70">
        <f t="shared" si="2"/>
        <v>42</v>
      </c>
      <c r="B61" s="170">
        <v>-314133.87830631435</v>
      </c>
      <c r="D61" s="166">
        <f t="shared" si="9"/>
        <v>53586542.507750012</v>
      </c>
      <c r="E61" s="145">
        <f t="shared" si="0"/>
        <v>4976</v>
      </c>
      <c r="F61" s="165">
        <f t="shared" si="4"/>
        <v>0.99519999999999997</v>
      </c>
      <c r="G61" s="145">
        <f t="shared" si="7"/>
        <v>41</v>
      </c>
      <c r="H61" s="161">
        <f t="shared" si="5"/>
        <v>54873122.819185898</v>
      </c>
      <c r="I61" s="145">
        <f t="shared" si="8"/>
        <v>7</v>
      </c>
      <c r="J61" s="169">
        <f t="shared" si="6"/>
        <v>1.4E-3</v>
      </c>
      <c r="K61" s="300">
        <f t="shared" si="1"/>
        <v>54.873122819185895</v>
      </c>
      <c r="U61" s="145">
        <v>42</v>
      </c>
      <c r="V61" s="145">
        <v>50718224.248599365</v>
      </c>
    </row>
    <row r="62" spans="1:30" x14ac:dyDescent="0.35">
      <c r="A62" s="70">
        <f t="shared" si="2"/>
        <v>43</v>
      </c>
      <c r="B62" s="170">
        <v>-314133.87830631435</v>
      </c>
      <c r="D62" s="166">
        <f t="shared" si="9"/>
        <v>56159703.130621791</v>
      </c>
      <c r="E62" s="145">
        <f t="shared" si="0"/>
        <v>4983</v>
      </c>
      <c r="F62" s="165">
        <f t="shared" si="4"/>
        <v>0.99660000000000004</v>
      </c>
      <c r="G62" s="145">
        <f t="shared" si="7"/>
        <v>42</v>
      </c>
      <c r="H62" s="161">
        <f t="shared" si="5"/>
        <v>57446283.442057684</v>
      </c>
      <c r="I62" s="145">
        <f t="shared" si="8"/>
        <v>6</v>
      </c>
      <c r="J62" s="169">
        <f t="shared" si="6"/>
        <v>1.1999999999999999E-3</v>
      </c>
      <c r="K62" s="300">
        <f t="shared" si="1"/>
        <v>57.446283442057684</v>
      </c>
      <c r="U62" s="145">
        <v>43</v>
      </c>
      <c r="V62" s="145">
        <v>25045721.137471572</v>
      </c>
    </row>
    <row r="63" spans="1:30" x14ac:dyDescent="0.35">
      <c r="A63" s="70">
        <f t="shared" si="2"/>
        <v>44</v>
      </c>
      <c r="B63" s="170">
        <v>-314133.87830631435</v>
      </c>
      <c r="D63" s="166">
        <f t="shared" si="9"/>
        <v>58732863.75349357</v>
      </c>
      <c r="E63" s="145">
        <f t="shared" si="0"/>
        <v>4989</v>
      </c>
      <c r="F63" s="165">
        <f t="shared" si="4"/>
        <v>0.99780000000000002</v>
      </c>
      <c r="G63" s="145">
        <f t="shared" si="7"/>
        <v>43</v>
      </c>
      <c r="H63" s="161">
        <f t="shared" si="5"/>
        <v>60019444.064929456</v>
      </c>
      <c r="I63" s="145">
        <f t="shared" si="8"/>
        <v>5</v>
      </c>
      <c r="J63" s="169">
        <f t="shared" si="6"/>
        <v>1E-3</v>
      </c>
      <c r="K63" s="300">
        <f t="shared" si="1"/>
        <v>60.019444064929452</v>
      </c>
      <c r="U63" s="145">
        <v>44</v>
      </c>
      <c r="V63" s="145">
        <v>19528253.241323389</v>
      </c>
    </row>
    <row r="64" spans="1:30" x14ac:dyDescent="0.35">
      <c r="A64" s="70">
        <f t="shared" si="2"/>
        <v>45</v>
      </c>
      <c r="B64" s="170">
        <v>-314133.87830631435</v>
      </c>
      <c r="D64" s="166">
        <f t="shared" si="9"/>
        <v>61306024.376365349</v>
      </c>
      <c r="E64" s="145">
        <f t="shared" si="0"/>
        <v>4994</v>
      </c>
      <c r="F64" s="165">
        <f t="shared" si="4"/>
        <v>0.99880000000000002</v>
      </c>
      <c r="G64" s="145">
        <f t="shared" si="7"/>
        <v>44</v>
      </c>
      <c r="H64" s="161">
        <f t="shared" si="5"/>
        <v>62592604.687801242</v>
      </c>
      <c r="I64" s="145">
        <f t="shared" si="8"/>
        <v>3</v>
      </c>
      <c r="J64" s="169">
        <f t="shared" si="6"/>
        <v>5.9999999999999995E-4</v>
      </c>
      <c r="K64" s="300">
        <f t="shared" si="1"/>
        <v>62.592604687801241</v>
      </c>
      <c r="U64" s="145">
        <v>45</v>
      </c>
      <c r="V64" s="145">
        <v>-14835074.459118159</v>
      </c>
    </row>
    <row r="65" spans="1:22" x14ac:dyDescent="0.35">
      <c r="A65" s="70">
        <f t="shared" si="2"/>
        <v>46</v>
      </c>
      <c r="B65" s="170">
        <v>-314133.87830631435</v>
      </c>
      <c r="D65" s="166">
        <f t="shared" si="9"/>
        <v>63879184.999237128</v>
      </c>
      <c r="E65" s="145">
        <f t="shared" si="0"/>
        <v>4997</v>
      </c>
      <c r="F65" s="165">
        <f t="shared" si="4"/>
        <v>0.99939999999999996</v>
      </c>
      <c r="G65" s="145">
        <f t="shared" si="7"/>
        <v>45</v>
      </c>
      <c r="H65" s="161">
        <f t="shared" si="5"/>
        <v>65165765.310673013</v>
      </c>
      <c r="I65" s="145">
        <f t="shared" si="8"/>
        <v>0</v>
      </c>
      <c r="J65" s="169">
        <f t="shared" si="6"/>
        <v>0</v>
      </c>
      <c r="K65" s="300">
        <f t="shared" si="1"/>
        <v>65.165765310673009</v>
      </c>
      <c r="U65" s="145">
        <v>46</v>
      </c>
      <c r="V65" s="145">
        <v>10981420.803785354</v>
      </c>
    </row>
    <row r="66" spans="1:22" x14ac:dyDescent="0.35">
      <c r="A66" s="70">
        <f t="shared" si="2"/>
        <v>47</v>
      </c>
      <c r="B66" s="170">
        <v>-314133.87830631435</v>
      </c>
      <c r="D66" s="166">
        <f t="shared" si="9"/>
        <v>66452345.622108907</v>
      </c>
      <c r="E66" s="145">
        <f t="shared" si="0"/>
        <v>4997</v>
      </c>
      <c r="F66" s="165">
        <f t="shared" si="4"/>
        <v>0.99939999999999996</v>
      </c>
      <c r="G66" s="145">
        <f t="shared" si="7"/>
        <v>46</v>
      </c>
      <c r="H66" s="161">
        <f t="shared" si="5"/>
        <v>67738925.933544785</v>
      </c>
      <c r="I66" s="145">
        <f t="shared" si="8"/>
        <v>0</v>
      </c>
      <c r="J66" s="169">
        <f t="shared" si="6"/>
        <v>0</v>
      </c>
      <c r="K66" s="300">
        <f t="shared" si="1"/>
        <v>67.738925933544792</v>
      </c>
      <c r="U66" s="145">
        <v>47</v>
      </c>
      <c r="V66" s="145">
        <v>10817757.048704222</v>
      </c>
    </row>
    <row r="67" spans="1:22" x14ac:dyDescent="0.35">
      <c r="A67" s="70">
        <f t="shared" si="2"/>
        <v>48</v>
      </c>
      <c r="B67" s="170">
        <v>-314133.87830631435</v>
      </c>
      <c r="D67" s="166">
        <f t="shared" si="9"/>
        <v>69025506.244980678</v>
      </c>
      <c r="E67" s="145">
        <f t="shared" si="0"/>
        <v>4997</v>
      </c>
      <c r="F67" s="165">
        <f t="shared" si="4"/>
        <v>0.99939999999999996</v>
      </c>
      <c r="G67" s="145">
        <f t="shared" si="7"/>
        <v>47</v>
      </c>
      <c r="H67" s="161">
        <f t="shared" si="5"/>
        <v>70312086.556416571</v>
      </c>
      <c r="I67" s="145">
        <f t="shared" si="8"/>
        <v>1</v>
      </c>
      <c r="J67" s="169">
        <f t="shared" si="6"/>
        <v>2.0000000000000001E-4</v>
      </c>
      <c r="K67" s="300">
        <f t="shared" si="1"/>
        <v>70.312086556416574</v>
      </c>
      <c r="U67" s="145">
        <v>48</v>
      </c>
      <c r="V67" s="145">
        <v>8869550.1822927706</v>
      </c>
    </row>
    <row r="68" spans="1:22" x14ac:dyDescent="0.35">
      <c r="A68" s="70">
        <f t="shared" si="2"/>
        <v>49</v>
      </c>
      <c r="B68" s="170">
        <v>-314133.87830631435</v>
      </c>
      <c r="D68" s="166">
        <f t="shared" si="9"/>
        <v>71598666.867852449</v>
      </c>
      <c r="E68" s="145">
        <f t="shared" si="0"/>
        <v>4998</v>
      </c>
      <c r="F68" s="165">
        <f t="shared" si="4"/>
        <v>0.99960000000000004</v>
      </c>
      <c r="G68" s="145">
        <f t="shared" si="7"/>
        <v>48</v>
      </c>
      <c r="H68" s="161">
        <f t="shared" si="5"/>
        <v>72885247.179288328</v>
      </c>
      <c r="I68" s="145">
        <f t="shared" si="8"/>
        <v>0</v>
      </c>
      <c r="J68" s="169">
        <f t="shared" si="6"/>
        <v>0</v>
      </c>
      <c r="K68" s="300">
        <f t="shared" si="1"/>
        <v>72.885247179288328</v>
      </c>
      <c r="U68" s="145">
        <v>49</v>
      </c>
      <c r="V68" s="145">
        <v>-8342446.6206148546</v>
      </c>
    </row>
    <row r="69" spans="1:22" x14ac:dyDescent="0.35">
      <c r="A69" s="70">
        <f t="shared" si="2"/>
        <v>50</v>
      </c>
      <c r="B69" s="170">
        <v>-314133.87830631435</v>
      </c>
      <c r="D69" s="166">
        <f t="shared" si="9"/>
        <v>74171827.490724221</v>
      </c>
      <c r="E69" s="145">
        <f t="shared" si="0"/>
        <v>4998</v>
      </c>
      <c r="F69" s="165">
        <f t="shared" si="4"/>
        <v>0.99960000000000004</v>
      </c>
      <c r="G69" s="145">
        <f t="shared" si="7"/>
        <v>49</v>
      </c>
      <c r="H69" s="161">
        <f t="shared" si="5"/>
        <v>75458407.802160114</v>
      </c>
      <c r="I69" s="145">
        <f t="shared" si="8"/>
        <v>1</v>
      </c>
      <c r="J69" s="169">
        <f t="shared" si="6"/>
        <v>2.0000000000000001E-4</v>
      </c>
      <c r="K69" s="300">
        <f t="shared" si="1"/>
        <v>75.45840780216011</v>
      </c>
      <c r="U69" s="145">
        <v>50</v>
      </c>
      <c r="V69" s="145">
        <v>24433153.332019173</v>
      </c>
    </row>
    <row r="70" spans="1:22" x14ac:dyDescent="0.35">
      <c r="A70" s="70">
        <f t="shared" si="2"/>
        <v>51</v>
      </c>
      <c r="B70" s="170">
        <v>-314133.87830631435</v>
      </c>
      <c r="D70" s="166">
        <f t="shared" si="9"/>
        <v>76744988.113595992</v>
      </c>
      <c r="E70" s="145">
        <f t="shared" si="0"/>
        <v>4999</v>
      </c>
      <c r="F70" s="165">
        <f t="shared" si="4"/>
        <v>0.99980000000000002</v>
      </c>
      <c r="G70" s="145">
        <f t="shared" si="7"/>
        <v>50</v>
      </c>
      <c r="H70" s="161">
        <f t="shared" si="5"/>
        <v>78031568.425031871</v>
      </c>
      <c r="I70" s="145">
        <f t="shared" si="8"/>
        <v>1</v>
      </c>
      <c r="J70" s="169">
        <f t="shared" si="6"/>
        <v>2.0000000000000001E-4</v>
      </c>
      <c r="K70" s="300">
        <f t="shared" si="1"/>
        <v>78.031568425031864</v>
      </c>
      <c r="U70" s="145">
        <v>51</v>
      </c>
      <c r="V70" s="145">
        <v>13202725.015877567</v>
      </c>
    </row>
    <row r="71" spans="1:22" x14ac:dyDescent="0.35">
      <c r="A71" s="70">
        <f t="shared" si="2"/>
        <v>52</v>
      </c>
      <c r="B71" s="170">
        <v>-314133.87830631435</v>
      </c>
      <c r="D71" s="166">
        <f t="shared" si="9"/>
        <v>79318148.736467764</v>
      </c>
      <c r="E71" s="145">
        <f t="shared" si="0"/>
        <v>5000</v>
      </c>
      <c r="F71" s="165">
        <f t="shared" si="4"/>
        <v>1</v>
      </c>
      <c r="K71" s="161"/>
      <c r="U71" s="145">
        <v>52</v>
      </c>
      <c r="V71" s="145">
        <v>11074579.638130486</v>
      </c>
    </row>
    <row r="72" spans="1:22" x14ac:dyDescent="0.35">
      <c r="A72" s="70">
        <f t="shared" si="2"/>
        <v>53</v>
      </c>
      <c r="B72" s="170">
        <v>-314133.87830631435</v>
      </c>
      <c r="D72" s="166"/>
      <c r="F72" s="165"/>
      <c r="U72" s="145">
        <v>53</v>
      </c>
      <c r="V72" s="145">
        <v>6143567.8402761072</v>
      </c>
    </row>
    <row r="73" spans="1:22" x14ac:dyDescent="0.35">
      <c r="A73" s="70">
        <f t="shared" si="2"/>
        <v>54</v>
      </c>
      <c r="B73" s="170">
        <v>-314133.87830631435</v>
      </c>
      <c r="D73" s="166"/>
      <c r="F73" s="165"/>
      <c r="U73" s="145">
        <v>54</v>
      </c>
      <c r="V73" s="145">
        <v>11055567.289272171</v>
      </c>
    </row>
    <row r="74" spans="1:22" x14ac:dyDescent="0.35">
      <c r="A74" s="70">
        <f t="shared" si="2"/>
        <v>55</v>
      </c>
      <c r="B74" s="170">
        <v>-314133.87830631435</v>
      </c>
      <c r="D74" s="166"/>
      <c r="F74" s="165"/>
      <c r="U74" s="145">
        <v>55</v>
      </c>
      <c r="V74" s="145">
        <v>-727407.18797571212</v>
      </c>
    </row>
    <row r="75" spans="1:22" x14ac:dyDescent="0.35">
      <c r="A75" s="70">
        <f t="shared" si="2"/>
        <v>56</v>
      </c>
      <c r="B75" s="170">
        <v>-314133.87830631435</v>
      </c>
      <c r="D75" s="166"/>
      <c r="F75" s="165"/>
      <c r="U75" s="145">
        <v>56</v>
      </c>
      <c r="V75" s="145">
        <v>-240597.69774195924</v>
      </c>
    </row>
    <row r="76" spans="1:22" x14ac:dyDescent="0.35">
      <c r="A76" s="70">
        <f t="shared" si="2"/>
        <v>57</v>
      </c>
      <c r="B76" s="170">
        <v>-314133.87830631435</v>
      </c>
      <c r="D76" s="166"/>
      <c r="F76" s="165"/>
      <c r="U76" s="145">
        <v>57</v>
      </c>
      <c r="V76" s="145">
        <v>-3816453.969657667</v>
      </c>
    </row>
    <row r="77" spans="1:22" x14ac:dyDescent="0.35">
      <c r="A77" s="70">
        <f t="shared" si="2"/>
        <v>58</v>
      </c>
      <c r="B77" s="170">
        <v>-314133.87830631435</v>
      </c>
      <c r="U77" s="145">
        <v>58</v>
      </c>
      <c r="V77" s="145">
        <v>6674157.3209485337</v>
      </c>
    </row>
    <row r="78" spans="1:22" x14ac:dyDescent="0.35">
      <c r="A78" s="70">
        <f t="shared" si="2"/>
        <v>59</v>
      </c>
      <c r="B78" s="170">
        <v>-314133.87830631435</v>
      </c>
      <c r="U78" s="145">
        <v>59</v>
      </c>
      <c r="V78" s="145">
        <v>-803568.20911379158</v>
      </c>
    </row>
    <row r="79" spans="1:22" x14ac:dyDescent="0.35">
      <c r="A79" s="70">
        <f t="shared" si="2"/>
        <v>60</v>
      </c>
      <c r="B79" s="170">
        <v>-314133.87830631435</v>
      </c>
      <c r="U79" s="145">
        <v>60</v>
      </c>
      <c r="V79" s="145">
        <v>11582797.77244113</v>
      </c>
    </row>
    <row r="80" spans="1:22" x14ac:dyDescent="0.35">
      <c r="A80" s="70">
        <f t="shared" si="2"/>
        <v>61</v>
      </c>
      <c r="B80" s="170">
        <v>-314133.87830631435</v>
      </c>
      <c r="U80" s="145">
        <v>61</v>
      </c>
      <c r="V80" s="145">
        <v>-6667580.0723345038</v>
      </c>
    </row>
    <row r="81" spans="1:22" x14ac:dyDescent="0.35">
      <c r="A81" s="70">
        <f t="shared" si="2"/>
        <v>62</v>
      </c>
      <c r="B81" s="170">
        <v>-314133.87830631435</v>
      </c>
      <c r="U81" s="145">
        <v>62</v>
      </c>
      <c r="V81" s="145">
        <v>-8016198.7738878224</v>
      </c>
    </row>
    <row r="82" spans="1:22" x14ac:dyDescent="0.35">
      <c r="A82" s="70">
        <f t="shared" si="2"/>
        <v>63</v>
      </c>
      <c r="B82" s="170">
        <v>-314133.87830631435</v>
      </c>
      <c r="U82" s="145">
        <v>63</v>
      </c>
      <c r="V82" s="145">
        <v>11984453.448023111</v>
      </c>
    </row>
    <row r="83" spans="1:22" x14ac:dyDescent="0.35">
      <c r="A83" s="70">
        <f t="shared" si="2"/>
        <v>64</v>
      </c>
      <c r="B83" s="170">
        <v>-314133.87830631435</v>
      </c>
      <c r="U83" s="145">
        <v>64</v>
      </c>
      <c r="V83" s="145">
        <v>18705270.807233591</v>
      </c>
    </row>
    <row r="84" spans="1:22" x14ac:dyDescent="0.35">
      <c r="A84" s="70">
        <f t="shared" si="2"/>
        <v>65</v>
      </c>
      <c r="B84" s="170">
        <v>-314133.87830631435</v>
      </c>
      <c r="U84" s="145">
        <v>65</v>
      </c>
      <c r="V84" s="145">
        <v>1329840.8527196646</v>
      </c>
    </row>
    <row r="85" spans="1:22" x14ac:dyDescent="0.35">
      <c r="A85" s="70">
        <f t="shared" si="2"/>
        <v>66</v>
      </c>
      <c r="B85" s="170">
        <v>-314133.87830631435</v>
      </c>
      <c r="U85" s="145">
        <v>66</v>
      </c>
      <c r="V85" s="145">
        <v>-21045563.98962893</v>
      </c>
    </row>
    <row r="86" spans="1:22" x14ac:dyDescent="0.35">
      <c r="A86" s="70">
        <f t="shared" ref="A86:A149" si="10">A85+1</f>
        <v>67</v>
      </c>
      <c r="B86" s="170">
        <v>-314133.87830631435</v>
      </c>
      <c r="U86" s="145">
        <v>67</v>
      </c>
      <c r="V86" s="145">
        <v>30004619.518949747</v>
      </c>
    </row>
    <row r="87" spans="1:22" x14ac:dyDescent="0.35">
      <c r="A87" s="70">
        <f t="shared" si="10"/>
        <v>68</v>
      </c>
      <c r="B87" s="170">
        <v>-314133.87830631435</v>
      </c>
      <c r="U87" s="145">
        <v>68</v>
      </c>
      <c r="V87" s="145">
        <v>-25388452.040939182</v>
      </c>
    </row>
    <row r="88" spans="1:22" x14ac:dyDescent="0.35">
      <c r="A88" s="70">
        <f t="shared" si="10"/>
        <v>69</v>
      </c>
      <c r="B88" s="170">
        <v>-314133.87830631435</v>
      </c>
      <c r="U88" s="145">
        <v>69</v>
      </c>
      <c r="V88" s="145">
        <v>-3706856.0349326693</v>
      </c>
    </row>
    <row r="89" spans="1:22" x14ac:dyDescent="0.35">
      <c r="A89" s="70">
        <f t="shared" si="10"/>
        <v>70</v>
      </c>
      <c r="B89" s="170">
        <v>-314133.87830631435</v>
      </c>
      <c r="U89" s="145">
        <v>70</v>
      </c>
      <c r="V89" s="145">
        <v>-38095475.057456389</v>
      </c>
    </row>
    <row r="90" spans="1:22" x14ac:dyDescent="0.35">
      <c r="A90" s="70">
        <f t="shared" si="10"/>
        <v>71</v>
      </c>
      <c r="B90" s="170">
        <v>-314133.87830631435</v>
      </c>
      <c r="U90" s="145">
        <v>71</v>
      </c>
      <c r="V90" s="145">
        <v>-17244161.428910233</v>
      </c>
    </row>
    <row r="91" spans="1:22" x14ac:dyDescent="0.35">
      <c r="A91" s="70">
        <f t="shared" si="10"/>
        <v>72</v>
      </c>
      <c r="B91" s="170">
        <v>-314133.87830631435</v>
      </c>
      <c r="U91" s="145">
        <v>72</v>
      </c>
      <c r="V91" s="145">
        <v>14699182.850401506</v>
      </c>
    </row>
    <row r="92" spans="1:22" x14ac:dyDescent="0.35">
      <c r="A92" s="70">
        <f t="shared" si="10"/>
        <v>73</v>
      </c>
      <c r="B92" s="170">
        <v>-314133.87830631435</v>
      </c>
      <c r="U92" s="145">
        <v>73</v>
      </c>
      <c r="V92" s="145">
        <v>34514771.582617134</v>
      </c>
    </row>
    <row r="93" spans="1:22" x14ac:dyDescent="0.35">
      <c r="A93" s="70">
        <f t="shared" si="10"/>
        <v>74</v>
      </c>
      <c r="B93" s="170">
        <v>-314133.87830631435</v>
      </c>
      <c r="U93" s="145">
        <v>74</v>
      </c>
      <c r="V93" s="145">
        <v>-2350652.2796729393</v>
      </c>
    </row>
    <row r="94" spans="1:22" x14ac:dyDescent="0.35">
      <c r="A94" s="70">
        <f t="shared" si="10"/>
        <v>75</v>
      </c>
      <c r="B94" s="170">
        <v>-314133.87830631435</v>
      </c>
      <c r="U94" s="145">
        <v>75</v>
      </c>
      <c r="V94" s="145">
        <v>-28380453.916483097</v>
      </c>
    </row>
    <row r="95" spans="1:22" x14ac:dyDescent="0.35">
      <c r="A95" s="70">
        <f t="shared" si="10"/>
        <v>76</v>
      </c>
      <c r="B95" s="170">
        <v>-314133.87830631435</v>
      </c>
      <c r="U95" s="145">
        <v>76</v>
      </c>
      <c r="V95" s="145">
        <v>8596680.0105913654</v>
      </c>
    </row>
    <row r="96" spans="1:22" x14ac:dyDescent="0.35">
      <c r="A96" s="70">
        <f t="shared" si="10"/>
        <v>77</v>
      </c>
      <c r="B96" s="170">
        <v>-314133.87830631435</v>
      </c>
      <c r="U96" s="145">
        <v>77</v>
      </c>
      <c r="V96" s="145">
        <v>27228729.126228489</v>
      </c>
    </row>
    <row r="97" spans="1:22" x14ac:dyDescent="0.35">
      <c r="A97" s="70">
        <f t="shared" si="10"/>
        <v>78</v>
      </c>
      <c r="B97" s="170">
        <v>-314133.87830631435</v>
      </c>
      <c r="U97" s="145">
        <v>78</v>
      </c>
      <c r="V97" s="145">
        <v>-22232901.098696146</v>
      </c>
    </row>
    <row r="98" spans="1:22" x14ac:dyDescent="0.35">
      <c r="A98" s="70">
        <f t="shared" si="10"/>
        <v>79</v>
      </c>
      <c r="B98" s="170">
        <v>-314133.87830631435</v>
      </c>
      <c r="U98" s="145">
        <v>79</v>
      </c>
      <c r="V98" s="145">
        <v>-2588532.6975218318</v>
      </c>
    </row>
    <row r="99" spans="1:22" x14ac:dyDescent="0.35">
      <c r="A99" s="70">
        <f t="shared" si="10"/>
        <v>80</v>
      </c>
      <c r="B99" s="170">
        <v>-314133.87830631435</v>
      </c>
      <c r="U99" s="145">
        <v>80</v>
      </c>
      <c r="V99" s="145">
        <v>-4344362.3109780774</v>
      </c>
    </row>
    <row r="100" spans="1:22" x14ac:dyDescent="0.35">
      <c r="A100" s="70">
        <f t="shared" si="10"/>
        <v>81</v>
      </c>
      <c r="B100" s="170">
        <v>-314133.87830631435</v>
      </c>
      <c r="U100" s="145">
        <v>81</v>
      </c>
      <c r="V100" s="145">
        <v>-6185944.8404357396</v>
      </c>
    </row>
    <row r="101" spans="1:22" x14ac:dyDescent="0.35">
      <c r="A101" s="70">
        <f t="shared" si="10"/>
        <v>82</v>
      </c>
      <c r="B101" s="170">
        <v>-314133.87830631435</v>
      </c>
      <c r="U101" s="145">
        <v>82</v>
      </c>
      <c r="V101" s="145">
        <v>-5169471.5985399261</v>
      </c>
    </row>
    <row r="102" spans="1:22" x14ac:dyDescent="0.35">
      <c r="A102" s="70">
        <f t="shared" si="10"/>
        <v>83</v>
      </c>
      <c r="B102" s="170">
        <v>-314133.87830631435</v>
      </c>
      <c r="U102" s="145">
        <v>83</v>
      </c>
      <c r="V102" s="145">
        <v>5955746.0729954205</v>
      </c>
    </row>
    <row r="103" spans="1:22" x14ac:dyDescent="0.35">
      <c r="A103" s="70">
        <f t="shared" si="10"/>
        <v>84</v>
      </c>
      <c r="B103" s="170">
        <v>-314133.87830631435</v>
      </c>
      <c r="U103" s="145">
        <v>84</v>
      </c>
      <c r="V103" s="145">
        <v>-645016.26048200577</v>
      </c>
    </row>
    <row r="104" spans="1:22" x14ac:dyDescent="0.35">
      <c r="A104" s="70">
        <f t="shared" si="10"/>
        <v>85</v>
      </c>
      <c r="B104" s="170">
        <v>-314133.87830631435</v>
      </c>
      <c r="U104" s="145">
        <v>85</v>
      </c>
      <c r="V104" s="145">
        <v>4477564.0023925975</v>
      </c>
    </row>
    <row r="105" spans="1:22" x14ac:dyDescent="0.35">
      <c r="A105" s="70">
        <f t="shared" si="10"/>
        <v>86</v>
      </c>
      <c r="B105" s="170">
        <v>-314133.87830631435</v>
      </c>
      <c r="U105" s="145">
        <v>86</v>
      </c>
      <c r="V105" s="145">
        <v>-5737755.7950675152</v>
      </c>
    </row>
    <row r="106" spans="1:22" x14ac:dyDescent="0.35">
      <c r="A106" s="70">
        <f t="shared" si="10"/>
        <v>87</v>
      </c>
      <c r="B106" s="170">
        <v>-314133.87830631435</v>
      </c>
      <c r="U106" s="145">
        <v>87</v>
      </c>
      <c r="V106" s="145">
        <v>-15956063.468958957</v>
      </c>
    </row>
    <row r="107" spans="1:22" x14ac:dyDescent="0.35">
      <c r="A107" s="70">
        <f t="shared" si="10"/>
        <v>88</v>
      </c>
      <c r="B107" s="170">
        <v>-314133.87830631435</v>
      </c>
      <c r="U107" s="145">
        <v>88</v>
      </c>
      <c r="V107" s="145">
        <v>2657925.3965898417</v>
      </c>
    </row>
    <row r="108" spans="1:22" x14ac:dyDescent="0.35">
      <c r="A108" s="70">
        <f t="shared" si="10"/>
        <v>89</v>
      </c>
      <c r="B108" s="170">
        <v>-314133.87830631435</v>
      </c>
      <c r="U108" s="145">
        <v>89</v>
      </c>
      <c r="V108" s="145">
        <v>22705977.791177478</v>
      </c>
    </row>
    <row r="109" spans="1:22" x14ac:dyDescent="0.35">
      <c r="A109" s="70">
        <f t="shared" si="10"/>
        <v>90</v>
      </c>
      <c r="B109" s="170">
        <v>-314133.87830631435</v>
      </c>
      <c r="U109" s="145">
        <v>90</v>
      </c>
      <c r="V109" s="145">
        <v>7148791.5330431908</v>
      </c>
    </row>
    <row r="110" spans="1:22" x14ac:dyDescent="0.35">
      <c r="A110" s="70">
        <f t="shared" si="10"/>
        <v>91</v>
      </c>
      <c r="B110" s="170">
        <v>-314133.87830631435</v>
      </c>
      <c r="U110" s="145">
        <v>91</v>
      </c>
      <c r="V110" s="145">
        <v>-2798332.9884540439</v>
      </c>
    </row>
    <row r="111" spans="1:22" x14ac:dyDescent="0.35">
      <c r="A111" s="70">
        <f t="shared" si="10"/>
        <v>92</v>
      </c>
      <c r="B111" s="170">
        <v>-314133.87830631435</v>
      </c>
      <c r="U111" s="145">
        <v>92</v>
      </c>
      <c r="V111" s="145">
        <v>4697743.9163798876</v>
      </c>
    </row>
    <row r="112" spans="1:22" x14ac:dyDescent="0.35">
      <c r="A112" s="70">
        <f t="shared" si="10"/>
        <v>93</v>
      </c>
      <c r="B112" s="170">
        <v>-314133.87830631435</v>
      </c>
      <c r="U112" s="145">
        <v>93</v>
      </c>
      <c r="V112" s="145">
        <v>21353573.107862804</v>
      </c>
    </row>
    <row r="113" spans="1:22" x14ac:dyDescent="0.35">
      <c r="A113" s="70">
        <f t="shared" si="10"/>
        <v>94</v>
      </c>
      <c r="B113" s="170">
        <v>-314133.87830631435</v>
      </c>
      <c r="U113" s="145">
        <v>94</v>
      </c>
      <c r="V113" s="145">
        <v>-11352558.711453553</v>
      </c>
    </row>
    <row r="114" spans="1:22" x14ac:dyDescent="0.35">
      <c r="A114" s="70">
        <f t="shared" si="10"/>
        <v>95</v>
      </c>
      <c r="B114" s="170">
        <v>-314133.87830631435</v>
      </c>
      <c r="U114" s="145">
        <v>95</v>
      </c>
      <c r="V114" s="145">
        <v>-21114806.046266168</v>
      </c>
    </row>
    <row r="115" spans="1:22" x14ac:dyDescent="0.35">
      <c r="A115" s="70">
        <f t="shared" si="10"/>
        <v>96</v>
      </c>
      <c r="B115" s="170">
        <v>-314133.87830631435</v>
      </c>
      <c r="U115" s="145">
        <v>96</v>
      </c>
      <c r="V115" s="145">
        <v>6874895.4487006329</v>
      </c>
    </row>
    <row r="116" spans="1:22" x14ac:dyDescent="0.35">
      <c r="A116" s="70">
        <f t="shared" si="10"/>
        <v>97</v>
      </c>
      <c r="B116" s="170">
        <v>-314133.87830631435</v>
      </c>
      <c r="U116" s="145">
        <v>97</v>
      </c>
      <c r="V116" s="145">
        <v>7456535.3843392953</v>
      </c>
    </row>
    <row r="117" spans="1:22" x14ac:dyDescent="0.35">
      <c r="A117" s="70">
        <f t="shared" si="10"/>
        <v>98</v>
      </c>
      <c r="B117" s="170">
        <v>-314133.87830631435</v>
      </c>
      <c r="U117" s="145">
        <v>98</v>
      </c>
      <c r="V117" s="145">
        <v>-2370806.0220611282</v>
      </c>
    </row>
    <row r="118" spans="1:22" x14ac:dyDescent="0.35">
      <c r="A118" s="70">
        <f t="shared" si="10"/>
        <v>99</v>
      </c>
      <c r="B118" s="170">
        <v>-314133.87830631435</v>
      </c>
      <c r="U118" s="145">
        <v>99</v>
      </c>
      <c r="V118" s="145">
        <v>-200588.08092879504</v>
      </c>
    </row>
    <row r="119" spans="1:22" x14ac:dyDescent="0.35">
      <c r="A119" s="70">
        <f t="shared" si="10"/>
        <v>100</v>
      </c>
      <c r="B119" s="170">
        <v>-314133.87830631435</v>
      </c>
      <c r="U119" s="145">
        <v>100</v>
      </c>
      <c r="V119" s="145">
        <v>1489314.5978507586</v>
      </c>
    </row>
    <row r="120" spans="1:22" x14ac:dyDescent="0.35">
      <c r="A120" s="70">
        <f t="shared" si="10"/>
        <v>101</v>
      </c>
      <c r="B120" s="170">
        <v>-314133.87830631435</v>
      </c>
      <c r="U120" s="145">
        <v>101</v>
      </c>
      <c r="V120" s="145">
        <v>2339357.6108322553</v>
      </c>
    </row>
    <row r="121" spans="1:22" x14ac:dyDescent="0.35">
      <c r="A121" s="70">
        <f t="shared" si="10"/>
        <v>102</v>
      </c>
      <c r="B121" s="170">
        <v>-314133.87830631435</v>
      </c>
      <c r="U121" s="145">
        <v>102</v>
      </c>
      <c r="V121" s="145">
        <v>-3403919.9142621066</v>
      </c>
    </row>
    <row r="122" spans="1:22" x14ac:dyDescent="0.35">
      <c r="A122" s="70">
        <f t="shared" si="10"/>
        <v>103</v>
      </c>
      <c r="B122" s="170">
        <v>-314133.87830631435</v>
      </c>
      <c r="U122" s="145">
        <v>103</v>
      </c>
      <c r="V122" s="145">
        <v>-25142750.455250319</v>
      </c>
    </row>
    <row r="123" spans="1:22" x14ac:dyDescent="0.35">
      <c r="A123" s="70">
        <f t="shared" si="10"/>
        <v>104</v>
      </c>
      <c r="B123" s="170">
        <v>-314133.87830631435</v>
      </c>
      <c r="U123" s="145">
        <v>104</v>
      </c>
      <c r="V123" s="145">
        <v>-15477028.950265512</v>
      </c>
    </row>
    <row r="124" spans="1:22" x14ac:dyDescent="0.35">
      <c r="A124" s="70">
        <f t="shared" si="10"/>
        <v>105</v>
      </c>
      <c r="B124" s="170">
        <v>-314133.87830631435</v>
      </c>
      <c r="U124" s="145">
        <v>105</v>
      </c>
      <c r="V124" s="145">
        <v>15948374.755964652</v>
      </c>
    </row>
    <row r="125" spans="1:22" x14ac:dyDescent="0.35">
      <c r="A125" s="70">
        <f t="shared" si="10"/>
        <v>106</v>
      </c>
      <c r="B125" s="170">
        <v>-314133.87830631435</v>
      </c>
      <c r="U125" s="145">
        <v>106</v>
      </c>
      <c r="V125" s="145">
        <v>-959072.33572109416</v>
      </c>
    </row>
    <row r="126" spans="1:22" x14ac:dyDescent="0.35">
      <c r="A126" s="70">
        <f t="shared" si="10"/>
        <v>107</v>
      </c>
      <c r="B126" s="170">
        <v>-314133.87830631435</v>
      </c>
      <c r="U126" s="145">
        <v>107</v>
      </c>
      <c r="V126" s="145">
        <v>-4816672.8656448424</v>
      </c>
    </row>
    <row r="127" spans="1:22" x14ac:dyDescent="0.35">
      <c r="A127" s="70">
        <f t="shared" si="10"/>
        <v>108</v>
      </c>
      <c r="B127" s="170">
        <v>-314133.87830631435</v>
      </c>
      <c r="U127" s="145">
        <v>108</v>
      </c>
      <c r="V127" s="145">
        <v>-8747216.8715434894</v>
      </c>
    </row>
    <row r="128" spans="1:22" x14ac:dyDescent="0.35">
      <c r="A128" s="70">
        <f t="shared" si="10"/>
        <v>109</v>
      </c>
      <c r="B128" s="170">
        <v>-314133.87830631435</v>
      </c>
      <c r="U128" s="145">
        <v>109</v>
      </c>
      <c r="V128" s="145">
        <v>-3254021.279590534</v>
      </c>
    </row>
    <row r="129" spans="1:22" x14ac:dyDescent="0.35">
      <c r="A129" s="70">
        <f t="shared" si="10"/>
        <v>110</v>
      </c>
      <c r="B129" s="170">
        <v>-314133.87830631435</v>
      </c>
      <c r="U129" s="145">
        <v>110</v>
      </c>
      <c r="V129" s="145">
        <v>20550596.527129069</v>
      </c>
    </row>
    <row r="130" spans="1:22" x14ac:dyDescent="0.35">
      <c r="A130" s="70">
        <f t="shared" si="10"/>
        <v>111</v>
      </c>
      <c r="B130" s="170">
        <v>-314133.87830631435</v>
      </c>
      <c r="U130" s="145">
        <v>111</v>
      </c>
      <c r="V130" s="145">
        <v>24593445.298299804</v>
      </c>
    </row>
    <row r="131" spans="1:22" x14ac:dyDescent="0.35">
      <c r="A131" s="70">
        <f t="shared" si="10"/>
        <v>112</v>
      </c>
      <c r="B131" s="170">
        <v>-314133.87830631435</v>
      </c>
      <c r="U131" s="145">
        <v>112</v>
      </c>
      <c r="V131" s="145">
        <v>-19257145.04606751</v>
      </c>
    </row>
    <row r="132" spans="1:22" x14ac:dyDescent="0.35">
      <c r="A132" s="70">
        <f t="shared" si="10"/>
        <v>113</v>
      </c>
      <c r="B132" s="170">
        <v>-314133.87830631435</v>
      </c>
      <c r="U132" s="145">
        <v>113</v>
      </c>
      <c r="V132" s="145">
        <v>9154889.4871293567</v>
      </c>
    </row>
    <row r="133" spans="1:22" x14ac:dyDescent="0.35">
      <c r="A133" s="70">
        <f t="shared" si="10"/>
        <v>114</v>
      </c>
      <c r="B133" s="170">
        <v>-314133.87830631435</v>
      </c>
      <c r="U133" s="145">
        <v>114</v>
      </c>
      <c r="V133" s="145">
        <v>34680435.1772177</v>
      </c>
    </row>
    <row r="134" spans="1:22" x14ac:dyDescent="0.35">
      <c r="A134" s="70">
        <f t="shared" si="10"/>
        <v>115</v>
      </c>
      <c r="B134" s="170">
        <v>-314133.87830631435</v>
      </c>
      <c r="U134" s="145">
        <v>115</v>
      </c>
      <c r="V134" s="145">
        <v>27086608.262186788</v>
      </c>
    </row>
    <row r="135" spans="1:22" x14ac:dyDescent="0.35">
      <c r="A135" s="70">
        <f t="shared" si="10"/>
        <v>116</v>
      </c>
      <c r="B135" s="170">
        <v>-314133.87830631435</v>
      </c>
      <c r="U135" s="145">
        <v>116</v>
      </c>
      <c r="V135" s="145">
        <v>55426559.908291012</v>
      </c>
    </row>
    <row r="136" spans="1:22" x14ac:dyDescent="0.35">
      <c r="A136" s="70">
        <f t="shared" si="10"/>
        <v>117</v>
      </c>
      <c r="B136" s="170">
        <v>-314133.87830631435</v>
      </c>
      <c r="U136" s="145">
        <v>117</v>
      </c>
      <c r="V136" s="145">
        <v>-18681661.765862316</v>
      </c>
    </row>
    <row r="137" spans="1:22" x14ac:dyDescent="0.35">
      <c r="A137" s="70">
        <f t="shared" si="10"/>
        <v>118</v>
      </c>
      <c r="B137" s="170">
        <v>-314133.87830631435</v>
      </c>
      <c r="U137" s="145">
        <v>118</v>
      </c>
      <c r="V137" s="145">
        <v>-869133.47086598352</v>
      </c>
    </row>
    <row r="138" spans="1:22" x14ac:dyDescent="0.35">
      <c r="A138" s="70">
        <f t="shared" si="10"/>
        <v>119</v>
      </c>
      <c r="B138" s="170">
        <v>-314133.87830631435</v>
      </c>
      <c r="U138" s="145">
        <v>119</v>
      </c>
      <c r="V138" s="145">
        <v>10750695.401213668</v>
      </c>
    </row>
    <row r="139" spans="1:22" x14ac:dyDescent="0.35">
      <c r="A139" s="70">
        <f t="shared" si="10"/>
        <v>120</v>
      </c>
      <c r="B139" s="170">
        <v>-314133.87830631435</v>
      </c>
      <c r="U139" s="145">
        <v>120</v>
      </c>
      <c r="V139" s="145">
        <v>-9074001.7986619137</v>
      </c>
    </row>
    <row r="140" spans="1:22" x14ac:dyDescent="0.35">
      <c r="A140" s="70">
        <f t="shared" si="10"/>
        <v>121</v>
      </c>
      <c r="B140" s="170">
        <v>-314133.87830631435</v>
      </c>
      <c r="U140" s="145">
        <v>121</v>
      </c>
      <c r="V140" s="145">
        <v>53290520.145470314</v>
      </c>
    </row>
    <row r="141" spans="1:22" x14ac:dyDescent="0.35">
      <c r="A141" s="70">
        <f t="shared" si="10"/>
        <v>122</v>
      </c>
      <c r="B141" s="170">
        <v>-314133.87830631435</v>
      </c>
      <c r="U141" s="145">
        <v>122</v>
      </c>
      <c r="V141" s="145">
        <v>-872887.60289571062</v>
      </c>
    </row>
    <row r="142" spans="1:22" x14ac:dyDescent="0.35">
      <c r="A142" s="70">
        <f t="shared" si="10"/>
        <v>123</v>
      </c>
      <c r="B142" s="170">
        <v>-314133.87830631435</v>
      </c>
      <c r="U142" s="145">
        <v>123</v>
      </c>
      <c r="V142" s="145">
        <v>-1991879.4716042727</v>
      </c>
    </row>
    <row r="143" spans="1:22" x14ac:dyDescent="0.35">
      <c r="A143" s="70">
        <f t="shared" si="10"/>
        <v>124</v>
      </c>
      <c r="B143" s="170">
        <v>-314133.87830631435</v>
      </c>
      <c r="U143" s="145">
        <v>124</v>
      </c>
      <c r="V143" s="145">
        <v>-15758249.066984519</v>
      </c>
    </row>
    <row r="144" spans="1:22" x14ac:dyDescent="0.35">
      <c r="A144" s="70">
        <f t="shared" si="10"/>
        <v>125</v>
      </c>
      <c r="B144" s="170">
        <v>-314133.87830631435</v>
      </c>
      <c r="U144" s="145">
        <v>125</v>
      </c>
      <c r="V144" s="145">
        <v>-21520703.471110269</v>
      </c>
    </row>
    <row r="145" spans="1:22" x14ac:dyDescent="0.35">
      <c r="A145" s="70">
        <f t="shared" si="10"/>
        <v>126</v>
      </c>
      <c r="B145" s="170">
        <v>-314133.87830631435</v>
      </c>
      <c r="U145" s="145">
        <v>126</v>
      </c>
      <c r="V145" s="145">
        <v>-5194396.1094742268</v>
      </c>
    </row>
    <row r="146" spans="1:22" x14ac:dyDescent="0.35">
      <c r="A146" s="70">
        <f t="shared" si="10"/>
        <v>127</v>
      </c>
      <c r="B146" s="170">
        <v>-314133.87830631435</v>
      </c>
      <c r="U146" s="145">
        <v>127</v>
      </c>
      <c r="V146" s="145">
        <v>-5153447.8203522898</v>
      </c>
    </row>
    <row r="147" spans="1:22" x14ac:dyDescent="0.35">
      <c r="A147" s="70">
        <f t="shared" si="10"/>
        <v>128</v>
      </c>
      <c r="B147" s="170">
        <v>-314133.87830631435</v>
      </c>
      <c r="U147" s="145">
        <v>128</v>
      </c>
      <c r="V147" s="145">
        <v>-3919686.788691543</v>
      </c>
    </row>
    <row r="148" spans="1:22" x14ac:dyDescent="0.35">
      <c r="A148" s="70">
        <f t="shared" si="10"/>
        <v>129</v>
      </c>
      <c r="B148" s="170">
        <v>-314133.87830631435</v>
      </c>
      <c r="U148" s="145">
        <v>129</v>
      </c>
      <c r="V148" s="145">
        <v>18240791.462344356</v>
      </c>
    </row>
    <row r="149" spans="1:22" x14ac:dyDescent="0.35">
      <c r="A149" s="70">
        <f t="shared" si="10"/>
        <v>130</v>
      </c>
      <c r="B149" s="170">
        <v>-314133.87830631435</v>
      </c>
      <c r="U149" s="145">
        <v>130</v>
      </c>
      <c r="V149" s="145">
        <v>1971390.8091903105</v>
      </c>
    </row>
    <row r="150" spans="1:22" x14ac:dyDescent="0.35">
      <c r="A150" s="70">
        <f t="shared" ref="A150:A213" si="11">A149+1</f>
        <v>131</v>
      </c>
      <c r="B150" s="170">
        <v>-314133.87830631435</v>
      </c>
      <c r="U150" s="145">
        <v>131</v>
      </c>
      <c r="V150" s="145">
        <v>-20717809.116723184</v>
      </c>
    </row>
    <row r="151" spans="1:22" x14ac:dyDescent="0.35">
      <c r="A151" s="70">
        <f t="shared" si="11"/>
        <v>132</v>
      </c>
      <c r="B151" s="170">
        <v>-314133.87830631435</v>
      </c>
      <c r="U151" s="145">
        <v>132</v>
      </c>
      <c r="V151" s="145">
        <v>18917057.888712142</v>
      </c>
    </row>
    <row r="152" spans="1:22" x14ac:dyDescent="0.35">
      <c r="A152" s="70">
        <f t="shared" si="11"/>
        <v>133</v>
      </c>
      <c r="B152" s="170">
        <v>-314133.87830631435</v>
      </c>
      <c r="U152" s="145">
        <v>133</v>
      </c>
      <c r="V152" s="145">
        <v>20567994.143087767</v>
      </c>
    </row>
    <row r="153" spans="1:22" x14ac:dyDescent="0.35">
      <c r="A153" s="70">
        <f t="shared" si="11"/>
        <v>134</v>
      </c>
      <c r="B153" s="170">
        <v>-314133.87830631435</v>
      </c>
      <c r="U153" s="145">
        <v>134</v>
      </c>
      <c r="V153" s="145">
        <v>4425557.2347405963</v>
      </c>
    </row>
    <row r="154" spans="1:22" x14ac:dyDescent="0.35">
      <c r="A154" s="70">
        <f t="shared" si="11"/>
        <v>135</v>
      </c>
      <c r="B154" s="170">
        <v>-314133.87830631435</v>
      </c>
      <c r="U154" s="145">
        <v>135</v>
      </c>
      <c r="V154" s="145">
        <v>1097773.8189805225</v>
      </c>
    </row>
    <row r="155" spans="1:22" x14ac:dyDescent="0.35">
      <c r="A155" s="70">
        <f t="shared" si="11"/>
        <v>136</v>
      </c>
      <c r="B155" s="170">
        <v>-314133.87830631435</v>
      </c>
      <c r="U155" s="145">
        <v>136</v>
      </c>
      <c r="V155" s="145">
        <v>4021311.0999834053</v>
      </c>
    </row>
    <row r="156" spans="1:22" x14ac:dyDescent="0.35">
      <c r="A156" s="70">
        <f t="shared" si="11"/>
        <v>137</v>
      </c>
      <c r="B156" s="170">
        <v>-314133.87830631435</v>
      </c>
      <c r="U156" s="145">
        <v>137</v>
      </c>
      <c r="V156" s="145">
        <v>-17264702.572759077</v>
      </c>
    </row>
    <row r="157" spans="1:22" x14ac:dyDescent="0.35">
      <c r="A157" s="70">
        <f t="shared" si="11"/>
        <v>138</v>
      </c>
      <c r="B157" s="170">
        <v>-314133.87830631435</v>
      </c>
      <c r="U157" s="145">
        <v>138</v>
      </c>
      <c r="V157" s="145">
        <v>166318.80940351263</v>
      </c>
    </row>
    <row r="158" spans="1:22" x14ac:dyDescent="0.35">
      <c r="A158" s="70">
        <f t="shared" si="11"/>
        <v>139</v>
      </c>
      <c r="B158" s="170">
        <v>-314133.87830631435</v>
      </c>
      <c r="U158" s="145">
        <v>139</v>
      </c>
      <c r="V158" s="145">
        <v>6585672.7853639834</v>
      </c>
    </row>
    <row r="159" spans="1:22" x14ac:dyDescent="0.35">
      <c r="A159" s="70">
        <f t="shared" si="11"/>
        <v>140</v>
      </c>
      <c r="B159" s="170">
        <v>-314133.87830631435</v>
      </c>
      <c r="U159" s="145">
        <v>140</v>
      </c>
      <c r="V159" s="145">
        <v>3388601.4777741805</v>
      </c>
    </row>
    <row r="160" spans="1:22" x14ac:dyDescent="0.35">
      <c r="A160" s="70">
        <f t="shared" si="11"/>
        <v>141</v>
      </c>
      <c r="B160" s="170">
        <v>-314133.87830631435</v>
      </c>
      <c r="U160" s="145">
        <v>141</v>
      </c>
      <c r="V160" s="145">
        <v>730756.56521678343</v>
      </c>
    </row>
    <row r="161" spans="1:22" x14ac:dyDescent="0.35">
      <c r="A161" s="70">
        <f t="shared" si="11"/>
        <v>142</v>
      </c>
      <c r="B161" s="170">
        <v>-314133.87830631435</v>
      </c>
      <c r="U161" s="145">
        <v>142</v>
      </c>
      <c r="V161" s="145">
        <v>-7099164.3364884071</v>
      </c>
    </row>
    <row r="162" spans="1:22" x14ac:dyDescent="0.35">
      <c r="A162" s="70">
        <f t="shared" si="11"/>
        <v>143</v>
      </c>
      <c r="B162" s="170">
        <v>-314133.87830631435</v>
      </c>
      <c r="U162" s="145">
        <v>143</v>
      </c>
      <c r="V162" s="145">
        <v>21282349.770762537</v>
      </c>
    </row>
    <row r="163" spans="1:22" x14ac:dyDescent="0.35">
      <c r="A163" s="70">
        <f t="shared" si="11"/>
        <v>144</v>
      </c>
      <c r="B163" s="170">
        <v>-314133.87830631435</v>
      </c>
      <c r="U163" s="145">
        <v>144</v>
      </c>
      <c r="V163" s="145">
        <v>-12744611.650675435</v>
      </c>
    </row>
    <row r="164" spans="1:22" x14ac:dyDescent="0.35">
      <c r="A164" s="70">
        <f t="shared" si="11"/>
        <v>145</v>
      </c>
      <c r="B164" s="170">
        <v>-314133.87830631435</v>
      </c>
      <c r="U164" s="145">
        <v>145</v>
      </c>
      <c r="V164" s="145">
        <v>-6005022.9337557256</v>
      </c>
    </row>
    <row r="165" spans="1:22" x14ac:dyDescent="0.35">
      <c r="A165" s="70">
        <f t="shared" si="11"/>
        <v>146</v>
      </c>
      <c r="B165" s="170">
        <v>-314133.87830631435</v>
      </c>
      <c r="U165" s="145">
        <v>146</v>
      </c>
      <c r="V165" s="145">
        <v>11222376.645653382</v>
      </c>
    </row>
    <row r="166" spans="1:22" x14ac:dyDescent="0.35">
      <c r="A166" s="70">
        <f t="shared" si="11"/>
        <v>147</v>
      </c>
      <c r="B166" s="170">
        <v>-314133.87830631435</v>
      </c>
      <c r="U166" s="145">
        <v>147</v>
      </c>
      <c r="V166" s="145">
        <v>6652175.7469643392</v>
      </c>
    </row>
    <row r="167" spans="1:22" x14ac:dyDescent="0.35">
      <c r="A167" s="70">
        <f t="shared" si="11"/>
        <v>148</v>
      </c>
      <c r="B167" s="170">
        <v>-314133.87830631435</v>
      </c>
      <c r="U167" s="145">
        <v>148</v>
      </c>
      <c r="V167" s="145">
        <v>-20314640.800395019</v>
      </c>
    </row>
    <row r="168" spans="1:22" x14ac:dyDescent="0.35">
      <c r="A168" s="70">
        <f t="shared" si="11"/>
        <v>149</v>
      </c>
      <c r="B168" s="170">
        <v>-314133.87830631435</v>
      </c>
      <c r="U168" s="145">
        <v>149</v>
      </c>
      <c r="V168" s="145">
        <v>-20285851.680384658</v>
      </c>
    </row>
    <row r="169" spans="1:22" x14ac:dyDescent="0.35">
      <c r="A169" s="70">
        <f t="shared" si="11"/>
        <v>150</v>
      </c>
      <c r="B169" s="170">
        <v>-314133.87830631435</v>
      </c>
      <c r="U169" s="145">
        <v>150</v>
      </c>
      <c r="V169" s="145">
        <v>-913320.6030020155</v>
      </c>
    </row>
    <row r="170" spans="1:22" x14ac:dyDescent="0.35">
      <c r="A170" s="70">
        <f t="shared" si="11"/>
        <v>151</v>
      </c>
      <c r="B170" s="170">
        <v>-314133.87830631435</v>
      </c>
      <c r="U170" s="145">
        <v>151</v>
      </c>
      <c r="V170" s="145">
        <v>-4610733.0300178919</v>
      </c>
    </row>
    <row r="171" spans="1:22" x14ac:dyDescent="0.35">
      <c r="A171" s="70">
        <f t="shared" si="11"/>
        <v>152</v>
      </c>
      <c r="B171" s="170">
        <v>-314133.87830631435</v>
      </c>
      <c r="U171" s="145">
        <v>152</v>
      </c>
      <c r="V171" s="145">
        <v>-6948369.4675925206</v>
      </c>
    </row>
    <row r="172" spans="1:22" x14ac:dyDescent="0.35">
      <c r="A172" s="70">
        <f t="shared" si="11"/>
        <v>153</v>
      </c>
      <c r="B172" s="170">
        <v>-314133.87830631435</v>
      </c>
      <c r="U172" s="145">
        <v>153</v>
      </c>
      <c r="V172" s="145">
        <v>-23666087.916652922</v>
      </c>
    </row>
    <row r="173" spans="1:22" x14ac:dyDescent="0.35">
      <c r="A173" s="70">
        <f t="shared" si="11"/>
        <v>154</v>
      </c>
      <c r="B173" s="170">
        <v>-314133.87830631435</v>
      </c>
      <c r="U173" s="145">
        <v>154</v>
      </c>
      <c r="V173" s="145">
        <v>12270691.551940028</v>
      </c>
    </row>
    <row r="174" spans="1:22" x14ac:dyDescent="0.35">
      <c r="A174" s="70">
        <f t="shared" si="11"/>
        <v>155</v>
      </c>
      <c r="B174" s="170">
        <v>-314133.87830631435</v>
      </c>
      <c r="U174" s="145">
        <v>155</v>
      </c>
      <c r="V174" s="145">
        <v>-2320746.6400114298</v>
      </c>
    </row>
    <row r="175" spans="1:22" x14ac:dyDescent="0.35">
      <c r="A175" s="70">
        <f t="shared" si="11"/>
        <v>156</v>
      </c>
      <c r="B175" s="170">
        <v>-314133.87830631435</v>
      </c>
      <c r="U175" s="145">
        <v>156</v>
      </c>
      <c r="V175" s="145">
        <v>9368663.1870053969</v>
      </c>
    </row>
    <row r="176" spans="1:22" x14ac:dyDescent="0.35">
      <c r="A176" s="70">
        <f t="shared" si="11"/>
        <v>157</v>
      </c>
      <c r="B176" s="170">
        <v>-314133.87830631435</v>
      </c>
      <c r="U176" s="145">
        <v>157</v>
      </c>
      <c r="V176" s="145">
        <v>2526824.809266258</v>
      </c>
    </row>
    <row r="177" spans="1:22" x14ac:dyDescent="0.35">
      <c r="A177" s="70">
        <f t="shared" si="11"/>
        <v>158</v>
      </c>
      <c r="B177" s="170">
        <v>-314133.87830631435</v>
      </c>
      <c r="U177" s="145">
        <v>158</v>
      </c>
      <c r="V177" s="145">
        <v>31603802.239481084</v>
      </c>
    </row>
    <row r="178" spans="1:22" x14ac:dyDescent="0.35">
      <c r="A178" s="70">
        <f t="shared" si="11"/>
        <v>159</v>
      </c>
      <c r="B178" s="170">
        <v>-314133.87830631435</v>
      </c>
      <c r="U178" s="145">
        <v>159</v>
      </c>
      <c r="V178" s="145">
        <v>727525.47853244841</v>
      </c>
    </row>
    <row r="179" spans="1:22" x14ac:dyDescent="0.35">
      <c r="A179" s="70">
        <f t="shared" si="11"/>
        <v>160</v>
      </c>
      <c r="B179" s="170">
        <v>-314133.87830631435</v>
      </c>
      <c r="U179" s="145">
        <v>160</v>
      </c>
      <c r="V179" s="145">
        <v>-5964522.60934202</v>
      </c>
    </row>
    <row r="180" spans="1:22" x14ac:dyDescent="0.35">
      <c r="A180" s="70">
        <f t="shared" si="11"/>
        <v>161</v>
      </c>
      <c r="B180" s="170">
        <v>-314133.87830631435</v>
      </c>
      <c r="U180" s="145">
        <v>161</v>
      </c>
      <c r="V180" s="145">
        <v>31547556.16429304</v>
      </c>
    </row>
    <row r="181" spans="1:22" x14ac:dyDescent="0.35">
      <c r="A181" s="70">
        <f t="shared" si="11"/>
        <v>162</v>
      </c>
      <c r="B181" s="170">
        <v>-314133.87830631435</v>
      </c>
      <c r="U181" s="145">
        <v>162</v>
      </c>
      <c r="V181" s="145">
        <v>-32826014.823803939</v>
      </c>
    </row>
    <row r="182" spans="1:22" x14ac:dyDescent="0.35">
      <c r="A182" s="70">
        <f t="shared" si="11"/>
        <v>163</v>
      </c>
      <c r="B182" s="170">
        <v>-314133.87830631435</v>
      </c>
      <c r="U182" s="145">
        <v>163</v>
      </c>
      <c r="V182" s="145">
        <v>32832072.36565496</v>
      </c>
    </row>
    <row r="183" spans="1:22" x14ac:dyDescent="0.35">
      <c r="A183" s="70">
        <f t="shared" si="11"/>
        <v>164</v>
      </c>
      <c r="B183" s="170">
        <v>-314133.87830631435</v>
      </c>
      <c r="U183" s="145">
        <v>164</v>
      </c>
      <c r="V183" s="145">
        <v>-991554.80375622213</v>
      </c>
    </row>
    <row r="184" spans="1:22" x14ac:dyDescent="0.35">
      <c r="A184" s="70">
        <f t="shared" si="11"/>
        <v>165</v>
      </c>
      <c r="B184" s="170">
        <v>-314133.87830631435</v>
      </c>
      <c r="U184" s="145">
        <v>165</v>
      </c>
      <c r="V184" s="145">
        <v>-19848763.651539996</v>
      </c>
    </row>
    <row r="185" spans="1:22" x14ac:dyDescent="0.35">
      <c r="A185" s="70">
        <f t="shared" si="11"/>
        <v>166</v>
      </c>
      <c r="B185" s="170">
        <v>-314133.87830631435</v>
      </c>
      <c r="U185" s="145">
        <v>166</v>
      </c>
      <c r="V185" s="145">
        <v>-9932102.3371442407</v>
      </c>
    </row>
    <row r="186" spans="1:22" x14ac:dyDescent="0.35">
      <c r="A186" s="70">
        <f t="shared" si="11"/>
        <v>167</v>
      </c>
      <c r="B186" s="170">
        <v>-314133.87830631435</v>
      </c>
      <c r="U186" s="145">
        <v>167</v>
      </c>
      <c r="V186" s="145">
        <v>6023680.4941426925</v>
      </c>
    </row>
    <row r="187" spans="1:22" x14ac:dyDescent="0.35">
      <c r="A187" s="70">
        <f t="shared" si="11"/>
        <v>168</v>
      </c>
      <c r="B187" s="170">
        <v>-314133.87830631435</v>
      </c>
      <c r="U187" s="145">
        <v>168</v>
      </c>
      <c r="V187" s="145">
        <v>7374616.7397168167</v>
      </c>
    </row>
    <row r="188" spans="1:22" x14ac:dyDescent="0.35">
      <c r="A188" s="70">
        <f t="shared" si="11"/>
        <v>169</v>
      </c>
      <c r="B188" s="170">
        <v>-314133.87830631435</v>
      </c>
      <c r="U188" s="145">
        <v>169</v>
      </c>
      <c r="V188" s="145">
        <v>-26505072.677788313</v>
      </c>
    </row>
    <row r="189" spans="1:22" x14ac:dyDescent="0.35">
      <c r="A189" s="70">
        <f t="shared" si="11"/>
        <v>170</v>
      </c>
      <c r="B189" s="170">
        <v>-314133.87830631435</v>
      </c>
      <c r="U189" s="145">
        <v>170</v>
      </c>
      <c r="V189" s="145">
        <v>-40084.62136977911</v>
      </c>
    </row>
    <row r="190" spans="1:22" x14ac:dyDescent="0.35">
      <c r="A190" s="70">
        <f t="shared" si="11"/>
        <v>171</v>
      </c>
      <c r="B190" s="170">
        <v>-314133.87830631435</v>
      </c>
      <c r="U190" s="145">
        <v>171</v>
      </c>
      <c r="V190" s="145">
        <v>16115415.582197823</v>
      </c>
    </row>
    <row r="191" spans="1:22" x14ac:dyDescent="0.35">
      <c r="A191" s="70">
        <f t="shared" si="11"/>
        <v>172</v>
      </c>
      <c r="B191" s="170">
        <v>-314133.87830631435</v>
      </c>
      <c r="U191" s="145">
        <v>172</v>
      </c>
      <c r="V191" s="145">
        <v>-17377748.138053179</v>
      </c>
    </row>
    <row r="192" spans="1:22" x14ac:dyDescent="0.35">
      <c r="A192" s="70">
        <f t="shared" si="11"/>
        <v>173</v>
      </c>
      <c r="B192" s="170">
        <v>-314133.87830631435</v>
      </c>
      <c r="U192" s="145">
        <v>173</v>
      </c>
      <c r="V192" s="145">
        <v>29140434.297108259</v>
      </c>
    </row>
    <row r="193" spans="1:22" x14ac:dyDescent="0.35">
      <c r="A193" s="70">
        <f t="shared" si="11"/>
        <v>174</v>
      </c>
      <c r="B193" s="170">
        <v>-314133.87830631435</v>
      </c>
      <c r="U193" s="145">
        <v>174</v>
      </c>
      <c r="V193" s="145">
        <v>20153906.836446948</v>
      </c>
    </row>
    <row r="194" spans="1:22" x14ac:dyDescent="0.35">
      <c r="A194" s="70">
        <f t="shared" si="11"/>
        <v>175</v>
      </c>
      <c r="B194" s="170">
        <v>-314133.87830631435</v>
      </c>
      <c r="U194" s="145">
        <v>175</v>
      </c>
      <c r="V194" s="145">
        <v>-33527323.386291612</v>
      </c>
    </row>
    <row r="195" spans="1:22" x14ac:dyDescent="0.35">
      <c r="A195" s="70">
        <f t="shared" si="11"/>
        <v>176</v>
      </c>
      <c r="B195" s="170">
        <v>-314133.87830631435</v>
      </c>
      <c r="U195" s="145">
        <v>176</v>
      </c>
      <c r="V195" s="145">
        <v>2340047.2367934883</v>
      </c>
    </row>
    <row r="196" spans="1:22" x14ac:dyDescent="0.35">
      <c r="A196" s="70">
        <f t="shared" si="11"/>
        <v>177</v>
      </c>
      <c r="B196" s="170">
        <v>-314133.87830631435</v>
      </c>
      <c r="U196" s="145">
        <v>177</v>
      </c>
      <c r="V196" s="145">
        <v>-7142586.2219723556</v>
      </c>
    </row>
    <row r="197" spans="1:22" x14ac:dyDescent="0.35">
      <c r="A197" s="70">
        <f t="shared" si="11"/>
        <v>178</v>
      </c>
      <c r="B197" s="170">
        <v>-314133.87830631435</v>
      </c>
      <c r="U197" s="145">
        <v>178</v>
      </c>
      <c r="V197" s="145">
        <v>4817643.5613959096</v>
      </c>
    </row>
    <row r="198" spans="1:22" x14ac:dyDescent="0.35">
      <c r="A198" s="70">
        <f t="shared" si="11"/>
        <v>179</v>
      </c>
      <c r="B198" s="170">
        <v>-314133.87830631435</v>
      </c>
      <c r="U198" s="145">
        <v>179</v>
      </c>
      <c r="V198" s="145">
        <v>-4248844.1042514481</v>
      </c>
    </row>
    <row r="199" spans="1:22" x14ac:dyDescent="0.35">
      <c r="A199" s="70">
        <f t="shared" si="11"/>
        <v>180</v>
      </c>
      <c r="B199" s="170">
        <v>-314133.87830631435</v>
      </c>
      <c r="U199" s="145">
        <v>180</v>
      </c>
      <c r="V199" s="145">
        <v>-4049866.5908195842</v>
      </c>
    </row>
    <row r="200" spans="1:22" x14ac:dyDescent="0.35">
      <c r="A200" s="70">
        <f t="shared" si="11"/>
        <v>181</v>
      </c>
      <c r="B200" s="170">
        <v>-314133.87830631435</v>
      </c>
      <c r="U200" s="145">
        <v>181</v>
      </c>
      <c r="V200" s="145">
        <v>14561760.223058574</v>
      </c>
    </row>
    <row r="201" spans="1:22" x14ac:dyDescent="0.35">
      <c r="A201" s="70">
        <f t="shared" si="11"/>
        <v>182</v>
      </c>
      <c r="B201" s="170">
        <v>-314133.87830631435</v>
      </c>
      <c r="U201" s="145">
        <v>182</v>
      </c>
      <c r="V201" s="145">
        <v>-3866802.7041650247</v>
      </c>
    </row>
    <row r="202" spans="1:22" x14ac:dyDescent="0.35">
      <c r="A202" s="70">
        <f t="shared" si="11"/>
        <v>183</v>
      </c>
      <c r="B202" s="170">
        <v>-314133.87830631435</v>
      </c>
      <c r="U202" s="145">
        <v>183</v>
      </c>
      <c r="V202" s="145">
        <v>-9885210.0328340139</v>
      </c>
    </row>
    <row r="203" spans="1:22" x14ac:dyDescent="0.35">
      <c r="A203" s="70">
        <f t="shared" si="11"/>
        <v>184</v>
      </c>
      <c r="B203" s="170">
        <v>-314133.87830631435</v>
      </c>
      <c r="U203" s="145">
        <v>184</v>
      </c>
      <c r="V203" s="145">
        <v>5811031.8329116106</v>
      </c>
    </row>
    <row r="204" spans="1:22" x14ac:dyDescent="0.35">
      <c r="A204" s="70">
        <f t="shared" si="11"/>
        <v>185</v>
      </c>
      <c r="B204" s="170">
        <v>-314133.87830631435</v>
      </c>
      <c r="U204" s="145">
        <v>185</v>
      </c>
      <c r="V204" s="145">
        <v>-19615230.483247247</v>
      </c>
    </row>
    <row r="205" spans="1:22" x14ac:dyDescent="0.35">
      <c r="A205" s="70">
        <f t="shared" si="11"/>
        <v>186</v>
      </c>
      <c r="B205" s="170">
        <v>-314133.87830631435</v>
      </c>
      <c r="U205" s="145">
        <v>186</v>
      </c>
      <c r="V205" s="145">
        <v>13529391.131228387</v>
      </c>
    </row>
    <row r="206" spans="1:22" x14ac:dyDescent="0.35">
      <c r="A206" s="70">
        <f t="shared" si="11"/>
        <v>187</v>
      </c>
      <c r="B206" s="170">
        <v>-314133.87830631435</v>
      </c>
      <c r="U206" s="145">
        <v>187</v>
      </c>
      <c r="V206" s="145">
        <v>860497.88877776638</v>
      </c>
    </row>
    <row r="207" spans="1:22" x14ac:dyDescent="0.35">
      <c r="A207" s="70">
        <f t="shared" si="11"/>
        <v>188</v>
      </c>
      <c r="B207" s="170">
        <v>-314133.87830631435</v>
      </c>
      <c r="U207" s="145">
        <v>188</v>
      </c>
      <c r="V207" s="145">
        <v>-1580822.0602135472</v>
      </c>
    </row>
    <row r="208" spans="1:22" x14ac:dyDescent="0.35">
      <c r="A208" s="70">
        <f t="shared" si="11"/>
        <v>189</v>
      </c>
      <c r="B208" s="170">
        <v>-314133.87830631435</v>
      </c>
      <c r="U208" s="145">
        <v>189</v>
      </c>
      <c r="V208" s="145">
        <v>1409054.6464610472</v>
      </c>
    </row>
    <row r="209" spans="1:22" x14ac:dyDescent="0.35">
      <c r="A209" s="70">
        <f t="shared" si="11"/>
        <v>190</v>
      </c>
      <c r="B209" s="170">
        <v>-314133.87830631435</v>
      </c>
      <c r="U209" s="145">
        <v>190</v>
      </c>
      <c r="V209" s="145">
        <v>-12635834.608298374</v>
      </c>
    </row>
    <row r="210" spans="1:22" x14ac:dyDescent="0.35">
      <c r="A210" s="70">
        <f t="shared" si="11"/>
        <v>191</v>
      </c>
      <c r="B210" s="170">
        <v>-314133.87830631435</v>
      </c>
      <c r="U210" s="145">
        <v>191</v>
      </c>
      <c r="V210" s="145">
        <v>-11326252.796292139</v>
      </c>
    </row>
    <row r="211" spans="1:22" x14ac:dyDescent="0.35">
      <c r="A211" s="70">
        <f t="shared" si="11"/>
        <v>192</v>
      </c>
      <c r="B211" s="170">
        <v>-314133.87830631435</v>
      </c>
      <c r="U211" s="145">
        <v>192</v>
      </c>
      <c r="V211" s="145">
        <v>36010501.093645841</v>
      </c>
    </row>
    <row r="212" spans="1:22" x14ac:dyDescent="0.35">
      <c r="A212" s="70">
        <f t="shared" si="11"/>
        <v>193</v>
      </c>
      <c r="B212" s="170">
        <v>-314133.87830631435</v>
      </c>
      <c r="U212" s="145">
        <v>193</v>
      </c>
      <c r="V212" s="145">
        <v>11167689.760168515</v>
      </c>
    </row>
    <row r="213" spans="1:22" x14ac:dyDescent="0.35">
      <c r="A213" s="70">
        <f t="shared" si="11"/>
        <v>194</v>
      </c>
      <c r="B213" s="170">
        <v>-314133.87830631435</v>
      </c>
      <c r="U213" s="145">
        <v>194</v>
      </c>
      <c r="V213" s="145">
        <v>21301050.027555823</v>
      </c>
    </row>
    <row r="214" spans="1:22" x14ac:dyDescent="0.35">
      <c r="A214" s="70">
        <f t="shared" ref="A214:A277" si="12">A213+1</f>
        <v>195</v>
      </c>
      <c r="B214" s="170">
        <v>-314133.87830631435</v>
      </c>
      <c r="U214" s="145">
        <v>195</v>
      </c>
      <c r="V214" s="145">
        <v>16193607.066505369</v>
      </c>
    </row>
    <row r="215" spans="1:22" x14ac:dyDescent="0.35">
      <c r="A215" s="70">
        <f t="shared" si="12"/>
        <v>196</v>
      </c>
      <c r="B215" s="170">
        <v>-314133.87830631435</v>
      </c>
      <c r="U215" s="145">
        <v>196</v>
      </c>
      <c r="V215" s="145">
        <v>7719618.6731180139</v>
      </c>
    </row>
    <row r="216" spans="1:22" x14ac:dyDescent="0.35">
      <c r="A216" s="70">
        <f t="shared" si="12"/>
        <v>197</v>
      </c>
      <c r="B216" s="170">
        <v>-314133.87830631435</v>
      </c>
      <c r="U216" s="145">
        <v>197</v>
      </c>
      <c r="V216" s="145">
        <v>7088390.1344342306</v>
      </c>
    </row>
    <row r="217" spans="1:22" x14ac:dyDescent="0.35">
      <c r="A217" s="70">
        <f t="shared" si="12"/>
        <v>198</v>
      </c>
      <c r="B217" s="170">
        <v>-314133.87830631435</v>
      </c>
      <c r="U217" s="145">
        <v>198</v>
      </c>
      <c r="V217" s="145">
        <v>-14100063.572901316</v>
      </c>
    </row>
    <row r="218" spans="1:22" x14ac:dyDescent="0.35">
      <c r="A218" s="70">
        <f t="shared" si="12"/>
        <v>199</v>
      </c>
      <c r="B218" s="170">
        <v>-314133.87830631435</v>
      </c>
      <c r="U218" s="145">
        <v>199</v>
      </c>
      <c r="V218" s="145">
        <v>-12300740.900004502</v>
      </c>
    </row>
    <row r="219" spans="1:22" x14ac:dyDescent="0.35">
      <c r="A219" s="70">
        <f t="shared" si="12"/>
        <v>200</v>
      </c>
      <c r="B219" s="170">
        <v>-314133.87830631435</v>
      </c>
      <c r="U219" s="145">
        <v>200</v>
      </c>
      <c r="V219" s="145">
        <v>9118935.4945547469</v>
      </c>
    </row>
    <row r="220" spans="1:22" x14ac:dyDescent="0.35">
      <c r="A220" s="70">
        <f t="shared" si="12"/>
        <v>201</v>
      </c>
      <c r="B220" s="170">
        <v>-314133.87830631435</v>
      </c>
      <c r="U220" s="145">
        <v>201</v>
      </c>
      <c r="V220" s="145">
        <v>30893380.524186362</v>
      </c>
    </row>
    <row r="221" spans="1:22" x14ac:dyDescent="0.35">
      <c r="A221" s="70">
        <f t="shared" si="12"/>
        <v>202</v>
      </c>
      <c r="B221" s="170">
        <v>-314133.87830631435</v>
      </c>
      <c r="U221" s="145">
        <v>202</v>
      </c>
      <c r="V221" s="145">
        <v>-25662544.2874039</v>
      </c>
    </row>
    <row r="222" spans="1:22" x14ac:dyDescent="0.35">
      <c r="A222" s="70">
        <f t="shared" si="12"/>
        <v>203</v>
      </c>
      <c r="B222" s="170">
        <v>-314133.87830631435</v>
      </c>
      <c r="U222" s="145">
        <v>203</v>
      </c>
      <c r="V222" s="145">
        <v>-7648857.4292145073</v>
      </c>
    </row>
    <row r="223" spans="1:22" x14ac:dyDescent="0.35">
      <c r="A223" s="70">
        <f t="shared" si="12"/>
        <v>204</v>
      </c>
      <c r="B223" s="170">
        <v>-314133.87830631435</v>
      </c>
      <c r="U223" s="145">
        <v>204</v>
      </c>
      <c r="V223" s="145">
        <v>2965686.6479841582</v>
      </c>
    </row>
    <row r="224" spans="1:22" x14ac:dyDescent="0.35">
      <c r="A224" s="70">
        <f t="shared" si="12"/>
        <v>205</v>
      </c>
      <c r="B224" s="170">
        <v>-314133.87830631435</v>
      </c>
      <c r="U224" s="145">
        <v>205</v>
      </c>
      <c r="V224" s="145">
        <v>-1140473.2615373954</v>
      </c>
    </row>
    <row r="225" spans="1:22" x14ac:dyDescent="0.35">
      <c r="A225" s="70">
        <f t="shared" si="12"/>
        <v>206</v>
      </c>
      <c r="B225" s="170">
        <v>-314133.87830631435</v>
      </c>
      <c r="U225" s="145">
        <v>206</v>
      </c>
      <c r="V225" s="145">
        <v>-17433821.900012143</v>
      </c>
    </row>
    <row r="226" spans="1:22" x14ac:dyDescent="0.35">
      <c r="A226" s="70">
        <f t="shared" si="12"/>
        <v>207</v>
      </c>
      <c r="B226" s="170">
        <v>-314133.87830631435</v>
      </c>
      <c r="U226" s="145">
        <v>207</v>
      </c>
      <c r="V226" s="145">
        <v>6116405.618959073</v>
      </c>
    </row>
    <row r="227" spans="1:22" x14ac:dyDescent="0.35">
      <c r="A227" s="70">
        <f t="shared" si="12"/>
        <v>208</v>
      </c>
      <c r="B227" s="170">
        <v>-314133.87830631435</v>
      </c>
      <c r="U227" s="145">
        <v>208</v>
      </c>
      <c r="V227" s="145">
        <v>30589662.695579894</v>
      </c>
    </row>
    <row r="228" spans="1:22" x14ac:dyDescent="0.35">
      <c r="A228" s="70">
        <f t="shared" si="12"/>
        <v>209</v>
      </c>
      <c r="B228" s="170">
        <v>-314133.87830631435</v>
      </c>
      <c r="U228" s="145">
        <v>209</v>
      </c>
      <c r="V228" s="145">
        <v>-3801013.8726175204</v>
      </c>
    </row>
    <row r="229" spans="1:22" x14ac:dyDescent="0.35">
      <c r="A229" s="70">
        <f t="shared" si="12"/>
        <v>210</v>
      </c>
      <c r="B229" s="170">
        <v>-314133.87830631435</v>
      </c>
      <c r="U229" s="145">
        <v>210</v>
      </c>
      <c r="V229" s="145">
        <v>19844030.922747962</v>
      </c>
    </row>
    <row r="230" spans="1:22" x14ac:dyDescent="0.35">
      <c r="A230" s="70">
        <f t="shared" si="12"/>
        <v>211</v>
      </c>
      <c r="B230" s="170">
        <v>-314133.87830631435</v>
      </c>
      <c r="U230" s="145">
        <v>211</v>
      </c>
      <c r="V230" s="145">
        <v>-4953478.6926447488</v>
      </c>
    </row>
    <row r="231" spans="1:22" x14ac:dyDescent="0.35">
      <c r="A231" s="70">
        <f t="shared" si="12"/>
        <v>212</v>
      </c>
      <c r="B231" s="170">
        <v>-314133.87830631435</v>
      </c>
      <c r="U231" s="145">
        <v>212</v>
      </c>
      <c r="V231" s="145">
        <v>-12673755.70371205</v>
      </c>
    </row>
    <row r="232" spans="1:22" x14ac:dyDescent="0.35">
      <c r="A232" s="70">
        <f t="shared" si="12"/>
        <v>213</v>
      </c>
      <c r="B232" s="170">
        <v>-314133.87830631435</v>
      </c>
      <c r="U232" s="145">
        <v>213</v>
      </c>
      <c r="V232" s="145">
        <v>3620356.0013177022</v>
      </c>
    </row>
    <row r="233" spans="1:22" x14ac:dyDescent="0.35">
      <c r="A233" s="70">
        <f t="shared" si="12"/>
        <v>214</v>
      </c>
      <c r="B233" s="170">
        <v>-314133.87830631435</v>
      </c>
      <c r="U233" s="145">
        <v>214</v>
      </c>
      <c r="V233" s="145">
        <v>-1368568.2784365937</v>
      </c>
    </row>
    <row r="234" spans="1:22" x14ac:dyDescent="0.35">
      <c r="A234" s="70">
        <f t="shared" si="12"/>
        <v>215</v>
      </c>
      <c r="B234" s="170">
        <v>-314133.87830631435</v>
      </c>
      <c r="U234" s="145">
        <v>215</v>
      </c>
      <c r="V234" s="145">
        <v>18981479.243098848</v>
      </c>
    </row>
    <row r="235" spans="1:22" x14ac:dyDescent="0.35">
      <c r="A235" s="70">
        <f t="shared" si="12"/>
        <v>216</v>
      </c>
      <c r="B235" s="170">
        <v>-314133.87830631435</v>
      </c>
      <c r="U235" s="145">
        <v>216</v>
      </c>
      <c r="V235" s="145">
        <v>-15727062.350881215</v>
      </c>
    </row>
    <row r="236" spans="1:22" x14ac:dyDescent="0.35">
      <c r="A236" s="70">
        <f t="shared" si="12"/>
        <v>217</v>
      </c>
      <c r="B236" s="170">
        <v>-314133.87830631435</v>
      </c>
      <c r="U236" s="145">
        <v>217</v>
      </c>
      <c r="V236" s="145">
        <v>-13036142.046227815</v>
      </c>
    </row>
    <row r="237" spans="1:22" x14ac:dyDescent="0.35">
      <c r="A237" s="70">
        <f t="shared" si="12"/>
        <v>218</v>
      </c>
      <c r="B237" s="170">
        <v>-314133.87830631435</v>
      </c>
      <c r="U237" s="145">
        <v>218</v>
      </c>
      <c r="V237" s="145">
        <v>-28527092.331539832</v>
      </c>
    </row>
    <row r="238" spans="1:22" x14ac:dyDescent="0.35">
      <c r="A238" s="70">
        <f t="shared" si="12"/>
        <v>219</v>
      </c>
      <c r="B238" s="170">
        <v>-314133.87830631435</v>
      </c>
      <c r="U238" s="145">
        <v>219</v>
      </c>
      <c r="V238" s="145">
        <v>-12958129.593514411</v>
      </c>
    </row>
    <row r="239" spans="1:22" x14ac:dyDescent="0.35">
      <c r="A239" s="70">
        <f t="shared" si="12"/>
        <v>220</v>
      </c>
      <c r="B239" s="170">
        <v>-314133.87830631435</v>
      </c>
      <c r="U239" s="145">
        <v>220</v>
      </c>
      <c r="V239" s="145">
        <v>16451798.95641841</v>
      </c>
    </row>
    <row r="240" spans="1:22" x14ac:dyDescent="0.35">
      <c r="A240" s="70">
        <f t="shared" si="12"/>
        <v>221</v>
      </c>
      <c r="B240" s="170">
        <v>-314133.87830631435</v>
      </c>
      <c r="U240" s="145">
        <v>221</v>
      </c>
      <c r="V240" s="145">
        <v>42992731.650882058</v>
      </c>
    </row>
    <row r="241" spans="1:22" x14ac:dyDescent="0.35">
      <c r="A241" s="70">
        <f t="shared" si="12"/>
        <v>222</v>
      </c>
      <c r="B241" s="170">
        <v>-314133.87830631435</v>
      </c>
      <c r="U241" s="145">
        <v>222</v>
      </c>
      <c r="V241" s="145">
        <v>-10035278.619282046</v>
      </c>
    </row>
    <row r="242" spans="1:22" x14ac:dyDescent="0.35">
      <c r="A242" s="70">
        <f t="shared" si="12"/>
        <v>223</v>
      </c>
      <c r="B242" s="170">
        <v>-314133.87830631435</v>
      </c>
      <c r="U242" s="145">
        <v>223</v>
      </c>
      <c r="V242" s="145">
        <v>22821264.257752582</v>
      </c>
    </row>
    <row r="243" spans="1:22" x14ac:dyDescent="0.35">
      <c r="A243" s="70">
        <f t="shared" si="12"/>
        <v>224</v>
      </c>
      <c r="B243" s="170">
        <v>-314133.87830631435</v>
      </c>
      <c r="U243" s="145">
        <v>224</v>
      </c>
      <c r="V243" s="145">
        <v>3235916.6182657778</v>
      </c>
    </row>
    <row r="244" spans="1:22" x14ac:dyDescent="0.35">
      <c r="A244" s="70">
        <f t="shared" si="12"/>
        <v>225</v>
      </c>
      <c r="B244" s="170">
        <v>-314133.87830631435</v>
      </c>
      <c r="U244" s="145">
        <v>225</v>
      </c>
      <c r="V244" s="145">
        <v>-23050629.548532095</v>
      </c>
    </row>
    <row r="245" spans="1:22" x14ac:dyDescent="0.35">
      <c r="A245" s="70">
        <f t="shared" si="12"/>
        <v>226</v>
      </c>
      <c r="B245" s="170">
        <v>-314133.87830631435</v>
      </c>
      <c r="U245" s="145">
        <v>226</v>
      </c>
      <c r="V245" s="145">
        <v>14648520.227708057</v>
      </c>
    </row>
    <row r="246" spans="1:22" x14ac:dyDescent="0.35">
      <c r="A246" s="70">
        <f t="shared" si="12"/>
        <v>227</v>
      </c>
      <c r="B246" s="170">
        <v>-314133.87830631435</v>
      </c>
      <c r="U246" s="145">
        <v>227</v>
      </c>
      <c r="V246" s="145">
        <v>11272116.572660036</v>
      </c>
    </row>
    <row r="247" spans="1:22" x14ac:dyDescent="0.35">
      <c r="A247" s="70">
        <f t="shared" si="12"/>
        <v>228</v>
      </c>
      <c r="B247" s="170">
        <v>-314133.87830631435</v>
      </c>
      <c r="U247" s="145">
        <v>228</v>
      </c>
      <c r="V247" s="145">
        <v>24344538.756280147</v>
      </c>
    </row>
    <row r="248" spans="1:22" x14ac:dyDescent="0.35">
      <c r="A248" s="70">
        <f t="shared" si="12"/>
        <v>229</v>
      </c>
      <c r="B248" s="170">
        <v>-314133.87830631435</v>
      </c>
      <c r="U248" s="145">
        <v>229</v>
      </c>
      <c r="V248" s="145">
        <v>34225311.536577076</v>
      </c>
    </row>
    <row r="249" spans="1:22" x14ac:dyDescent="0.35">
      <c r="A249" s="70">
        <f t="shared" si="12"/>
        <v>230</v>
      </c>
      <c r="B249" s="170">
        <v>-314133.87830631435</v>
      </c>
      <c r="U249" s="145">
        <v>230</v>
      </c>
      <c r="V249" s="145">
        <v>-21077910.574966136</v>
      </c>
    </row>
    <row r="250" spans="1:22" x14ac:dyDescent="0.35">
      <c r="A250" s="70">
        <f t="shared" si="12"/>
        <v>231</v>
      </c>
      <c r="B250" s="170">
        <v>-314133.87830631435</v>
      </c>
      <c r="U250" s="145">
        <v>231</v>
      </c>
      <c r="V250" s="145">
        <v>39177530.24363938</v>
      </c>
    </row>
    <row r="251" spans="1:22" x14ac:dyDescent="0.35">
      <c r="A251" s="70">
        <f t="shared" si="12"/>
        <v>232</v>
      </c>
      <c r="B251" s="170">
        <v>-314133.87830631435</v>
      </c>
      <c r="U251" s="145">
        <v>232</v>
      </c>
      <c r="V251" s="145">
        <v>19132628.882318527</v>
      </c>
    </row>
    <row r="252" spans="1:22" x14ac:dyDescent="0.35">
      <c r="A252" s="70">
        <f t="shared" si="12"/>
        <v>233</v>
      </c>
      <c r="B252" s="170">
        <v>-314133.87830631435</v>
      </c>
      <c r="U252" s="145">
        <v>233</v>
      </c>
      <c r="V252" s="145">
        <v>-10395122.26074958</v>
      </c>
    </row>
    <row r="253" spans="1:22" x14ac:dyDescent="0.35">
      <c r="A253" s="70">
        <f t="shared" si="12"/>
        <v>234</v>
      </c>
      <c r="B253" s="170">
        <v>-314133.87830631435</v>
      </c>
      <c r="U253" s="145">
        <v>234</v>
      </c>
      <c r="V253" s="145">
        <v>1005821.6202708147</v>
      </c>
    </row>
    <row r="254" spans="1:22" x14ac:dyDescent="0.35">
      <c r="A254" s="70">
        <f t="shared" si="12"/>
        <v>235</v>
      </c>
      <c r="B254" s="170">
        <v>-314133.87830631435</v>
      </c>
      <c r="U254" s="145">
        <v>235</v>
      </c>
      <c r="V254" s="145">
        <v>-23595374.433333445</v>
      </c>
    </row>
    <row r="255" spans="1:22" x14ac:dyDescent="0.35">
      <c r="A255" s="70">
        <f t="shared" si="12"/>
        <v>236</v>
      </c>
      <c r="B255" s="170">
        <v>-314133.87830631435</v>
      </c>
      <c r="U255" s="145">
        <v>236</v>
      </c>
      <c r="V255" s="145">
        <v>-4842184.3538597059</v>
      </c>
    </row>
    <row r="256" spans="1:22" x14ac:dyDescent="0.35">
      <c r="A256" s="70">
        <f t="shared" si="12"/>
        <v>237</v>
      </c>
      <c r="B256" s="170">
        <v>-314133.87830631435</v>
      </c>
      <c r="U256" s="145">
        <v>237</v>
      </c>
      <c r="V256" s="145">
        <v>-1258277.1600204147</v>
      </c>
    </row>
    <row r="257" spans="1:22" x14ac:dyDescent="0.35">
      <c r="A257" s="70">
        <f t="shared" si="12"/>
        <v>238</v>
      </c>
      <c r="B257" s="170">
        <v>-314133.87830631435</v>
      </c>
      <c r="U257" s="145">
        <v>238</v>
      </c>
      <c r="V257" s="145">
        <v>-10836494.793220993</v>
      </c>
    </row>
    <row r="258" spans="1:22" x14ac:dyDescent="0.35">
      <c r="A258" s="70">
        <f t="shared" si="12"/>
        <v>239</v>
      </c>
      <c r="B258" s="170">
        <v>-314133.87830631435</v>
      </c>
      <c r="U258" s="145">
        <v>239</v>
      </c>
      <c r="V258" s="145">
        <v>7646507.8046519198</v>
      </c>
    </row>
    <row r="259" spans="1:22" x14ac:dyDescent="0.35">
      <c r="A259" s="70">
        <f t="shared" si="12"/>
        <v>240</v>
      </c>
      <c r="B259" s="170">
        <v>-314133.87830631435</v>
      </c>
      <c r="U259" s="145">
        <v>240</v>
      </c>
      <c r="V259" s="145">
        <v>1914056.5453896038</v>
      </c>
    </row>
    <row r="260" spans="1:22" x14ac:dyDescent="0.35">
      <c r="A260" s="70">
        <f t="shared" si="12"/>
        <v>241</v>
      </c>
      <c r="B260" s="170">
        <v>-314133.87830631435</v>
      </c>
      <c r="U260" s="145">
        <v>241</v>
      </c>
      <c r="V260" s="145">
        <v>13911078.757901944</v>
      </c>
    </row>
    <row r="261" spans="1:22" x14ac:dyDescent="0.35">
      <c r="A261" s="70">
        <f t="shared" si="12"/>
        <v>242</v>
      </c>
      <c r="B261" s="170">
        <v>-314133.87830631435</v>
      </c>
      <c r="U261" s="145">
        <v>242</v>
      </c>
      <c r="V261" s="145">
        <v>21568747.519141629</v>
      </c>
    </row>
    <row r="262" spans="1:22" x14ac:dyDescent="0.35">
      <c r="A262" s="70">
        <f t="shared" si="12"/>
        <v>243</v>
      </c>
      <c r="B262" s="170">
        <v>-314133.87830631435</v>
      </c>
      <c r="U262" s="145">
        <v>243</v>
      </c>
      <c r="V262" s="145">
        <v>30284969.855466433</v>
      </c>
    </row>
    <row r="263" spans="1:22" x14ac:dyDescent="0.35">
      <c r="A263" s="70">
        <f t="shared" si="12"/>
        <v>244</v>
      </c>
      <c r="B263" s="170">
        <v>-314133.87830631435</v>
      </c>
      <c r="U263" s="145">
        <v>244</v>
      </c>
      <c r="V263" s="145">
        <v>34282487.649156697</v>
      </c>
    </row>
    <row r="264" spans="1:22" x14ac:dyDescent="0.35">
      <c r="A264" s="70">
        <f t="shared" si="12"/>
        <v>245</v>
      </c>
      <c r="B264" s="170">
        <v>-314133.87830631435</v>
      </c>
      <c r="U264" s="145">
        <v>245</v>
      </c>
      <c r="V264" s="145">
        <v>-16535464.465215191</v>
      </c>
    </row>
    <row r="265" spans="1:22" x14ac:dyDescent="0.35">
      <c r="A265" s="70">
        <f t="shared" si="12"/>
        <v>246</v>
      </c>
      <c r="B265" s="170">
        <v>-314133.87830631435</v>
      </c>
      <c r="U265" s="145">
        <v>246</v>
      </c>
      <c r="V265" s="145">
        <v>1287918.3711803667</v>
      </c>
    </row>
    <row r="266" spans="1:22" x14ac:dyDescent="0.35">
      <c r="A266" s="70">
        <f t="shared" si="12"/>
        <v>247</v>
      </c>
      <c r="B266" s="170">
        <v>-314133.87830631435</v>
      </c>
      <c r="U266" s="145">
        <v>247</v>
      </c>
      <c r="V266" s="145">
        <v>31979530.976014711</v>
      </c>
    </row>
    <row r="267" spans="1:22" x14ac:dyDescent="0.35">
      <c r="A267" s="70">
        <f t="shared" si="12"/>
        <v>248</v>
      </c>
      <c r="B267" s="170">
        <v>-314133.87830631435</v>
      </c>
      <c r="U267" s="145">
        <v>248</v>
      </c>
      <c r="V267" s="145">
        <v>15990057.335777946</v>
      </c>
    </row>
    <row r="268" spans="1:22" x14ac:dyDescent="0.35">
      <c r="A268" s="70">
        <f t="shared" si="12"/>
        <v>249</v>
      </c>
      <c r="B268" s="170">
        <v>-314133.87830631435</v>
      </c>
      <c r="U268" s="145">
        <v>249</v>
      </c>
      <c r="V268" s="145">
        <v>21123339.19416891</v>
      </c>
    </row>
    <row r="269" spans="1:22" x14ac:dyDescent="0.35">
      <c r="A269" s="70">
        <f t="shared" si="12"/>
        <v>250</v>
      </c>
      <c r="B269" s="170">
        <v>-314133.87830631435</v>
      </c>
      <c r="U269" s="145">
        <v>250</v>
      </c>
      <c r="V269" s="145">
        <v>48467336.65251825</v>
      </c>
    </row>
    <row r="270" spans="1:22" x14ac:dyDescent="0.35">
      <c r="A270" s="70">
        <f t="shared" si="12"/>
        <v>251</v>
      </c>
      <c r="B270" s="170">
        <v>-314133.87830631435</v>
      </c>
      <c r="U270" s="145">
        <v>251</v>
      </c>
      <c r="V270" s="145">
        <v>-19421821.234000452</v>
      </c>
    </row>
    <row r="271" spans="1:22" x14ac:dyDescent="0.35">
      <c r="A271" s="70">
        <f t="shared" si="12"/>
        <v>252</v>
      </c>
      <c r="B271" s="170">
        <v>-314133.87830631435</v>
      </c>
      <c r="U271" s="145">
        <v>252</v>
      </c>
      <c r="V271" s="145">
        <v>-16771189.160309982</v>
      </c>
    </row>
    <row r="272" spans="1:22" x14ac:dyDescent="0.35">
      <c r="A272" s="70">
        <f t="shared" si="12"/>
        <v>253</v>
      </c>
      <c r="B272" s="170">
        <v>-314133.87830631435</v>
      </c>
      <c r="U272" s="145">
        <v>253</v>
      </c>
      <c r="V272" s="145">
        <v>18501595.426121332</v>
      </c>
    </row>
    <row r="273" spans="1:22" x14ac:dyDescent="0.35">
      <c r="A273" s="70">
        <f t="shared" si="12"/>
        <v>254</v>
      </c>
      <c r="B273" s="170">
        <v>-314133.87830631435</v>
      </c>
      <c r="U273" s="145">
        <v>254</v>
      </c>
      <c r="V273" s="145">
        <v>19910754.560521953</v>
      </c>
    </row>
    <row r="274" spans="1:22" x14ac:dyDescent="0.35">
      <c r="A274" s="70">
        <f t="shared" si="12"/>
        <v>255</v>
      </c>
      <c r="B274" s="170">
        <v>-314133.87830631435</v>
      </c>
      <c r="U274" s="145">
        <v>255</v>
      </c>
      <c r="V274" s="145">
        <v>-7582372.9842168801</v>
      </c>
    </row>
    <row r="275" spans="1:22" x14ac:dyDescent="0.35">
      <c r="A275" s="70">
        <f t="shared" si="12"/>
        <v>256</v>
      </c>
      <c r="B275" s="170">
        <v>-314133.87830631435</v>
      </c>
      <c r="U275" s="145">
        <v>256</v>
      </c>
      <c r="V275" s="145">
        <v>12735557.421175838</v>
      </c>
    </row>
    <row r="276" spans="1:22" x14ac:dyDescent="0.35">
      <c r="A276" s="70">
        <f t="shared" si="12"/>
        <v>257</v>
      </c>
      <c r="B276" s="170">
        <v>-314133.87830631435</v>
      </c>
      <c r="U276" s="145">
        <v>257</v>
      </c>
      <c r="V276" s="145">
        <v>-26855731.943730287</v>
      </c>
    </row>
    <row r="277" spans="1:22" x14ac:dyDescent="0.35">
      <c r="A277" s="70">
        <f t="shared" si="12"/>
        <v>258</v>
      </c>
      <c r="B277" s="170">
        <v>-314133.87830631435</v>
      </c>
      <c r="U277" s="145">
        <v>258</v>
      </c>
      <c r="V277" s="145">
        <v>-11810408.50804178</v>
      </c>
    </row>
    <row r="278" spans="1:22" x14ac:dyDescent="0.35">
      <c r="A278" s="70">
        <f t="shared" ref="A278:A341" si="13">A277+1</f>
        <v>259</v>
      </c>
      <c r="B278" s="170">
        <v>-314133.87830631435</v>
      </c>
      <c r="U278" s="145">
        <v>259</v>
      </c>
      <c r="V278" s="145">
        <v>1335457.5266268142</v>
      </c>
    </row>
    <row r="279" spans="1:22" x14ac:dyDescent="0.35">
      <c r="A279" s="70">
        <f t="shared" si="13"/>
        <v>260</v>
      </c>
      <c r="B279" s="170">
        <v>-314133.87830631435</v>
      </c>
      <c r="U279" s="145">
        <v>260</v>
      </c>
      <c r="V279" s="145">
        <v>-6903514.9276338108</v>
      </c>
    </row>
    <row r="280" spans="1:22" x14ac:dyDescent="0.35">
      <c r="A280" s="70">
        <f t="shared" si="13"/>
        <v>261</v>
      </c>
      <c r="B280" s="170">
        <v>-314133.87830631435</v>
      </c>
      <c r="U280" s="145">
        <v>261</v>
      </c>
      <c r="V280" s="145">
        <v>10257221.255792886</v>
      </c>
    </row>
    <row r="281" spans="1:22" x14ac:dyDescent="0.35">
      <c r="A281" s="70">
        <f t="shared" si="13"/>
        <v>262</v>
      </c>
      <c r="B281" s="170">
        <v>-314133.87830631435</v>
      </c>
      <c r="U281" s="145">
        <v>262</v>
      </c>
      <c r="V281" s="145">
        <v>-19813173.723013166</v>
      </c>
    </row>
    <row r="282" spans="1:22" x14ac:dyDescent="0.35">
      <c r="A282" s="70">
        <f t="shared" si="13"/>
        <v>263</v>
      </c>
      <c r="B282" s="170">
        <v>-314133.87830631435</v>
      </c>
      <c r="U282" s="145">
        <v>263</v>
      </c>
      <c r="V282" s="145">
        <v>-8532605.8011562601</v>
      </c>
    </row>
    <row r="283" spans="1:22" x14ac:dyDescent="0.35">
      <c r="A283" s="70">
        <f t="shared" si="13"/>
        <v>264</v>
      </c>
      <c r="B283" s="170">
        <v>-314133.87830631435</v>
      </c>
      <c r="U283" s="145">
        <v>264</v>
      </c>
      <c r="V283" s="145">
        <v>1762873.0142424405</v>
      </c>
    </row>
    <row r="284" spans="1:22" x14ac:dyDescent="0.35">
      <c r="A284" s="70">
        <f t="shared" si="13"/>
        <v>265</v>
      </c>
      <c r="B284" s="170">
        <v>-314133.87830631435</v>
      </c>
      <c r="U284" s="145">
        <v>265</v>
      </c>
      <c r="V284" s="145">
        <v>-1491030.8219606001</v>
      </c>
    </row>
    <row r="285" spans="1:22" x14ac:dyDescent="0.35">
      <c r="A285" s="70">
        <f t="shared" si="13"/>
        <v>266</v>
      </c>
      <c r="B285" s="170">
        <v>-314133.87830631435</v>
      </c>
      <c r="U285" s="145">
        <v>266</v>
      </c>
      <c r="V285" s="145">
        <v>18128940.120820493</v>
      </c>
    </row>
    <row r="286" spans="1:22" x14ac:dyDescent="0.35">
      <c r="A286" s="70">
        <f t="shared" si="13"/>
        <v>267</v>
      </c>
      <c r="B286" s="170">
        <v>-314133.87830631435</v>
      </c>
      <c r="U286" s="145">
        <v>267</v>
      </c>
      <c r="V286" s="145">
        <v>-4492433.8134614713</v>
      </c>
    </row>
    <row r="287" spans="1:22" x14ac:dyDescent="0.35">
      <c r="A287" s="70">
        <f t="shared" si="13"/>
        <v>268</v>
      </c>
      <c r="B287" s="170">
        <v>-314133.87830631435</v>
      </c>
      <c r="U287" s="145">
        <v>268</v>
      </c>
      <c r="V287" s="145">
        <v>45239881.097387746</v>
      </c>
    </row>
    <row r="288" spans="1:22" x14ac:dyDescent="0.35">
      <c r="A288" s="70">
        <f t="shared" si="13"/>
        <v>269</v>
      </c>
      <c r="B288" s="170">
        <v>-314133.87830631435</v>
      </c>
      <c r="U288" s="145">
        <v>269</v>
      </c>
      <c r="V288" s="145">
        <v>-13612496.682656286</v>
      </c>
    </row>
    <row r="289" spans="1:22" x14ac:dyDescent="0.35">
      <c r="A289" s="70">
        <f t="shared" si="13"/>
        <v>270</v>
      </c>
      <c r="B289" s="170">
        <v>-314133.87830631435</v>
      </c>
      <c r="U289" s="145">
        <v>270</v>
      </c>
      <c r="V289" s="145">
        <v>11871712.522810735</v>
      </c>
    </row>
    <row r="290" spans="1:22" x14ac:dyDescent="0.35">
      <c r="A290" s="70">
        <f t="shared" si="13"/>
        <v>271</v>
      </c>
      <c r="B290" s="170">
        <v>-314133.87830631435</v>
      </c>
      <c r="U290" s="145">
        <v>271</v>
      </c>
      <c r="V290" s="145">
        <v>3459353.4807598442</v>
      </c>
    </row>
    <row r="291" spans="1:22" x14ac:dyDescent="0.35">
      <c r="A291" s="70">
        <f t="shared" si="13"/>
        <v>272</v>
      </c>
      <c r="B291" s="170">
        <v>-314133.87830631435</v>
      </c>
      <c r="U291" s="145">
        <v>272</v>
      </c>
      <c r="V291" s="145">
        <v>35326900.259372808</v>
      </c>
    </row>
    <row r="292" spans="1:22" x14ac:dyDescent="0.35">
      <c r="A292" s="70">
        <f t="shared" si="13"/>
        <v>273</v>
      </c>
      <c r="B292" s="170">
        <v>-314133.87830631435</v>
      </c>
      <c r="U292" s="145">
        <v>273</v>
      </c>
      <c r="V292" s="145">
        <v>-11682651.842177378</v>
      </c>
    </row>
    <row r="293" spans="1:22" x14ac:dyDescent="0.35">
      <c r="A293" s="70">
        <f t="shared" si="13"/>
        <v>274</v>
      </c>
      <c r="B293" s="170">
        <v>-314133.87830631435</v>
      </c>
      <c r="U293" s="145">
        <v>274</v>
      </c>
      <c r="V293" s="145">
        <v>13666928.018085402</v>
      </c>
    </row>
    <row r="294" spans="1:22" x14ac:dyDescent="0.35">
      <c r="A294" s="70">
        <f t="shared" si="13"/>
        <v>275</v>
      </c>
      <c r="B294" s="170">
        <v>-314133.87830631435</v>
      </c>
      <c r="U294" s="145">
        <v>275</v>
      </c>
      <c r="V294" s="145">
        <v>8980475.4662558325</v>
      </c>
    </row>
    <row r="295" spans="1:22" x14ac:dyDescent="0.35">
      <c r="A295" s="70">
        <f t="shared" si="13"/>
        <v>276</v>
      </c>
      <c r="B295" s="170">
        <v>-314133.87830631435</v>
      </c>
      <c r="U295" s="145">
        <v>276</v>
      </c>
      <c r="V295" s="145">
        <v>4231181.5004756898</v>
      </c>
    </row>
    <row r="296" spans="1:22" x14ac:dyDescent="0.35">
      <c r="A296" s="70">
        <f t="shared" si="13"/>
        <v>277</v>
      </c>
      <c r="B296" s="170">
        <v>-314133.87830631435</v>
      </c>
      <c r="U296" s="145">
        <v>277</v>
      </c>
      <c r="V296" s="145">
        <v>-448066.16872946545</v>
      </c>
    </row>
    <row r="297" spans="1:22" x14ac:dyDescent="0.35">
      <c r="A297" s="70">
        <f t="shared" si="13"/>
        <v>278</v>
      </c>
      <c r="B297" s="170">
        <v>-314133.87830631435</v>
      </c>
      <c r="U297" s="145">
        <v>278</v>
      </c>
      <c r="V297" s="145">
        <v>18370843.167401366</v>
      </c>
    </row>
    <row r="298" spans="1:22" x14ac:dyDescent="0.35">
      <c r="A298" s="70">
        <f t="shared" si="13"/>
        <v>279</v>
      </c>
      <c r="B298" s="170">
        <v>-314133.87830631435</v>
      </c>
      <c r="U298" s="145">
        <v>279</v>
      </c>
      <c r="V298" s="145">
        <v>-14603814.058091998</v>
      </c>
    </row>
    <row r="299" spans="1:22" x14ac:dyDescent="0.35">
      <c r="A299" s="70">
        <f t="shared" si="13"/>
        <v>280</v>
      </c>
      <c r="B299" s="170">
        <v>-314133.87830631435</v>
      </c>
      <c r="U299" s="145">
        <v>280</v>
      </c>
      <c r="V299" s="145">
        <v>19715402.764685895</v>
      </c>
    </row>
    <row r="300" spans="1:22" x14ac:dyDescent="0.35">
      <c r="A300" s="70">
        <f t="shared" si="13"/>
        <v>281</v>
      </c>
      <c r="B300" s="170">
        <v>-314133.87830631435</v>
      </c>
      <c r="U300" s="145">
        <v>281</v>
      </c>
      <c r="V300" s="145">
        <v>38556220.126377255</v>
      </c>
    </row>
    <row r="301" spans="1:22" x14ac:dyDescent="0.35">
      <c r="A301" s="70">
        <f t="shared" si="13"/>
        <v>282</v>
      </c>
      <c r="B301" s="170">
        <v>-314133.87830631435</v>
      </c>
      <c r="U301" s="145">
        <v>282</v>
      </c>
      <c r="V301" s="145">
        <v>25719877.633244313</v>
      </c>
    </row>
    <row r="302" spans="1:22" x14ac:dyDescent="0.35">
      <c r="A302" s="70">
        <f t="shared" si="13"/>
        <v>283</v>
      </c>
      <c r="B302" s="170">
        <v>-314133.87830631435</v>
      </c>
      <c r="U302" s="145">
        <v>283</v>
      </c>
      <c r="V302" s="145">
        <v>-29123886.154442631</v>
      </c>
    </row>
    <row r="303" spans="1:22" x14ac:dyDescent="0.35">
      <c r="A303" s="70">
        <f t="shared" si="13"/>
        <v>284</v>
      </c>
      <c r="B303" s="170">
        <v>-314133.87830631435</v>
      </c>
      <c r="U303" s="145">
        <v>284</v>
      </c>
      <c r="V303" s="145">
        <v>-17327220.494618263</v>
      </c>
    </row>
    <row r="304" spans="1:22" x14ac:dyDescent="0.35">
      <c r="A304" s="70">
        <f t="shared" si="13"/>
        <v>285</v>
      </c>
      <c r="B304" s="170">
        <v>-314133.87830631435</v>
      </c>
      <c r="U304" s="145">
        <v>285</v>
      </c>
      <c r="V304" s="145">
        <v>41322848.079321809</v>
      </c>
    </row>
    <row r="305" spans="1:22" x14ac:dyDescent="0.35">
      <c r="A305" s="70">
        <f t="shared" si="13"/>
        <v>286</v>
      </c>
      <c r="B305" s="170">
        <v>-314133.87830631435</v>
      </c>
      <c r="U305" s="145">
        <v>286</v>
      </c>
      <c r="V305" s="145">
        <v>59934017.833603472</v>
      </c>
    </row>
    <row r="306" spans="1:22" x14ac:dyDescent="0.35">
      <c r="A306" s="70">
        <f t="shared" si="13"/>
        <v>287</v>
      </c>
      <c r="B306" s="170">
        <v>-314133.87830631435</v>
      </c>
      <c r="U306" s="145">
        <v>287</v>
      </c>
      <c r="V306" s="145">
        <v>2102788.2837264091</v>
      </c>
    </row>
    <row r="307" spans="1:22" x14ac:dyDescent="0.35">
      <c r="A307" s="70">
        <f t="shared" si="13"/>
        <v>288</v>
      </c>
      <c r="B307" s="170">
        <v>-314133.87830631435</v>
      </c>
      <c r="U307" s="145">
        <v>288</v>
      </c>
      <c r="V307" s="145">
        <v>-19934391.303937212</v>
      </c>
    </row>
    <row r="308" spans="1:22" x14ac:dyDescent="0.35">
      <c r="A308" s="70">
        <f t="shared" si="13"/>
        <v>289</v>
      </c>
      <c r="B308" s="170">
        <v>-314133.87830631435</v>
      </c>
      <c r="U308" s="145">
        <v>289</v>
      </c>
      <c r="V308" s="145">
        <v>-1956546.5805258602</v>
      </c>
    </row>
    <row r="309" spans="1:22" x14ac:dyDescent="0.35">
      <c r="A309" s="70">
        <f t="shared" si="13"/>
        <v>290</v>
      </c>
      <c r="B309" s="170">
        <v>-314133.87830631435</v>
      </c>
      <c r="U309" s="145">
        <v>290</v>
      </c>
      <c r="V309" s="145">
        <v>-12286624.145765971</v>
      </c>
    </row>
    <row r="310" spans="1:22" x14ac:dyDescent="0.35">
      <c r="A310" s="70">
        <f t="shared" si="13"/>
        <v>291</v>
      </c>
      <c r="B310" s="170">
        <v>-314133.87830631435</v>
      </c>
      <c r="U310" s="145">
        <v>291</v>
      </c>
      <c r="V310" s="145">
        <v>-4953552.1347861737</v>
      </c>
    </row>
    <row r="311" spans="1:22" x14ac:dyDescent="0.35">
      <c r="A311" s="70">
        <f t="shared" si="13"/>
        <v>292</v>
      </c>
      <c r="B311" s="170">
        <v>-314133.87830631435</v>
      </c>
      <c r="U311" s="145">
        <v>292</v>
      </c>
      <c r="V311" s="145">
        <v>-9294654.2523505706</v>
      </c>
    </row>
    <row r="312" spans="1:22" x14ac:dyDescent="0.35">
      <c r="A312" s="70">
        <f t="shared" si="13"/>
        <v>293</v>
      </c>
      <c r="B312" s="170">
        <v>-314133.87830631435</v>
      </c>
      <c r="U312" s="145">
        <v>293</v>
      </c>
      <c r="V312" s="145">
        <v>59459646.746259645</v>
      </c>
    </row>
    <row r="313" spans="1:22" x14ac:dyDescent="0.35">
      <c r="A313" s="70">
        <f t="shared" si="13"/>
        <v>294</v>
      </c>
      <c r="B313" s="170">
        <v>-314133.87830631435</v>
      </c>
      <c r="U313" s="145">
        <v>294</v>
      </c>
      <c r="V313" s="145">
        <v>20686233.387521509</v>
      </c>
    </row>
    <row r="314" spans="1:22" x14ac:dyDescent="0.35">
      <c r="A314" s="70">
        <f t="shared" si="13"/>
        <v>295</v>
      </c>
      <c r="B314" s="170">
        <v>-314133.87830631435</v>
      </c>
      <c r="U314" s="145">
        <v>295</v>
      </c>
      <c r="V314" s="145">
        <v>17083165.083255716</v>
      </c>
    </row>
    <row r="315" spans="1:22" x14ac:dyDescent="0.35">
      <c r="A315" s="70">
        <f t="shared" si="13"/>
        <v>296</v>
      </c>
      <c r="B315" s="170">
        <v>-314133.87830631435</v>
      </c>
      <c r="U315" s="145">
        <v>296</v>
      </c>
      <c r="V315" s="145">
        <v>31401215.254579879</v>
      </c>
    </row>
    <row r="316" spans="1:22" x14ac:dyDescent="0.35">
      <c r="A316" s="70">
        <f t="shared" si="13"/>
        <v>297</v>
      </c>
      <c r="B316" s="170">
        <v>-314133.87830631435</v>
      </c>
      <c r="U316" s="145">
        <v>297</v>
      </c>
      <c r="V316" s="145">
        <v>10610971.262893695</v>
      </c>
    </row>
    <row r="317" spans="1:22" x14ac:dyDescent="0.35">
      <c r="A317" s="70">
        <f t="shared" si="13"/>
        <v>298</v>
      </c>
      <c r="B317" s="170">
        <v>-314133.87830631435</v>
      </c>
      <c r="U317" s="145">
        <v>298</v>
      </c>
      <c r="V317" s="145">
        <v>-3880569.5778110996</v>
      </c>
    </row>
    <row r="318" spans="1:22" x14ac:dyDescent="0.35">
      <c r="A318" s="70">
        <f t="shared" si="13"/>
        <v>299</v>
      </c>
      <c r="B318" s="170">
        <v>-314133.87830631435</v>
      </c>
      <c r="U318" s="145">
        <v>299</v>
      </c>
      <c r="V318" s="145">
        <v>4470146.6727278233</v>
      </c>
    </row>
    <row r="319" spans="1:22" x14ac:dyDescent="0.35">
      <c r="A319" s="70">
        <f t="shared" si="13"/>
        <v>300</v>
      </c>
      <c r="B319" s="170">
        <v>-314133.87830631435</v>
      </c>
      <c r="U319" s="145">
        <v>300</v>
      </c>
      <c r="V319" s="145">
        <v>-11885820.642017454</v>
      </c>
    </row>
    <row r="320" spans="1:22" x14ac:dyDescent="0.35">
      <c r="A320" s="70">
        <f t="shared" si="13"/>
        <v>301</v>
      </c>
      <c r="B320" s="170">
        <v>-314133.87830631435</v>
      </c>
      <c r="U320" s="145">
        <v>301</v>
      </c>
      <c r="V320" s="145">
        <v>37999293.260408543</v>
      </c>
    </row>
    <row r="321" spans="1:22" x14ac:dyDescent="0.35">
      <c r="A321" s="70">
        <f t="shared" si="13"/>
        <v>302</v>
      </c>
      <c r="B321" s="170">
        <v>-314133.87830631435</v>
      </c>
      <c r="U321" s="145">
        <v>302</v>
      </c>
      <c r="V321" s="145">
        <v>-6615003.1316022351</v>
      </c>
    </row>
    <row r="322" spans="1:22" x14ac:dyDescent="0.35">
      <c r="A322" s="70">
        <f t="shared" si="13"/>
        <v>303</v>
      </c>
      <c r="B322" s="170">
        <v>-314133.87830631435</v>
      </c>
      <c r="U322" s="145">
        <v>303</v>
      </c>
      <c r="V322" s="145">
        <v>25602749.442578118</v>
      </c>
    </row>
    <row r="323" spans="1:22" x14ac:dyDescent="0.35">
      <c r="A323" s="70">
        <f t="shared" si="13"/>
        <v>304</v>
      </c>
      <c r="B323" s="170">
        <v>-314133.87830631435</v>
      </c>
      <c r="U323" s="145">
        <v>304</v>
      </c>
      <c r="V323" s="145">
        <v>3442630.0484743603</v>
      </c>
    </row>
    <row r="324" spans="1:22" x14ac:dyDescent="0.35">
      <c r="A324" s="70">
        <f t="shared" si="13"/>
        <v>305</v>
      </c>
      <c r="B324" s="170">
        <v>-314133.87830631435</v>
      </c>
      <c r="U324" s="145">
        <v>305</v>
      </c>
      <c r="V324" s="145">
        <v>46607110.030330747</v>
      </c>
    </row>
    <row r="325" spans="1:22" x14ac:dyDescent="0.35">
      <c r="A325" s="70">
        <f t="shared" si="13"/>
        <v>306</v>
      </c>
      <c r="B325" s="170">
        <v>-314133.87830631435</v>
      </c>
      <c r="U325" s="145">
        <v>306</v>
      </c>
      <c r="V325" s="145">
        <v>-2453568.7056425698</v>
      </c>
    </row>
    <row r="326" spans="1:22" x14ac:dyDescent="0.35">
      <c r="A326" s="70">
        <f t="shared" si="13"/>
        <v>307</v>
      </c>
      <c r="B326" s="170">
        <v>-314133.87830631435</v>
      </c>
      <c r="U326" s="145">
        <v>307</v>
      </c>
      <c r="V326" s="145">
        <v>-10727822.234624436</v>
      </c>
    </row>
    <row r="327" spans="1:22" x14ac:dyDescent="0.35">
      <c r="A327" s="70">
        <f t="shared" si="13"/>
        <v>308</v>
      </c>
      <c r="B327" s="170">
        <v>-314133.87830631435</v>
      </c>
      <c r="U327" s="145">
        <v>308</v>
      </c>
      <c r="V327" s="145">
        <v>2612276.156905245</v>
      </c>
    </row>
    <row r="328" spans="1:22" x14ac:dyDescent="0.35">
      <c r="A328" s="70">
        <f t="shared" si="13"/>
        <v>309</v>
      </c>
      <c r="B328" s="170">
        <v>-314133.87830631435</v>
      </c>
      <c r="U328" s="145">
        <v>309</v>
      </c>
      <c r="V328" s="145">
        <v>-1053653.0725276954</v>
      </c>
    </row>
    <row r="329" spans="1:22" x14ac:dyDescent="0.35">
      <c r="A329" s="70">
        <f t="shared" si="13"/>
        <v>310</v>
      </c>
      <c r="B329" s="170">
        <v>-314133.87830631435</v>
      </c>
      <c r="U329" s="145">
        <v>310</v>
      </c>
      <c r="V329" s="145">
        <v>34684819.530559868</v>
      </c>
    </row>
    <row r="330" spans="1:22" x14ac:dyDescent="0.35">
      <c r="A330" s="70">
        <f t="shared" si="13"/>
        <v>311</v>
      </c>
      <c r="B330" s="170">
        <v>-314133.87830631435</v>
      </c>
      <c r="U330" s="145">
        <v>311</v>
      </c>
      <c r="V330" s="145">
        <v>11178598.669017516</v>
      </c>
    </row>
    <row r="331" spans="1:22" x14ac:dyDescent="0.35">
      <c r="A331" s="70">
        <f t="shared" si="13"/>
        <v>312</v>
      </c>
      <c r="B331" s="170">
        <v>-314133.87830631435</v>
      </c>
      <c r="U331" s="145">
        <v>312</v>
      </c>
      <c r="V331" s="145">
        <v>10197045.517722189</v>
      </c>
    </row>
    <row r="332" spans="1:22" x14ac:dyDescent="0.35">
      <c r="A332" s="70">
        <f t="shared" si="13"/>
        <v>313</v>
      </c>
      <c r="B332" s="170">
        <v>-314133.87830631435</v>
      </c>
      <c r="U332" s="145">
        <v>313</v>
      </c>
      <c r="V332" s="145">
        <v>2335679.8835309334</v>
      </c>
    </row>
    <row r="333" spans="1:22" x14ac:dyDescent="0.35">
      <c r="A333" s="70">
        <f t="shared" si="13"/>
        <v>314</v>
      </c>
      <c r="B333" s="170">
        <v>-314133.87830631435</v>
      </c>
      <c r="U333" s="145">
        <v>314</v>
      </c>
      <c r="V333" s="145">
        <v>27250733.880062912</v>
      </c>
    </row>
    <row r="334" spans="1:22" x14ac:dyDescent="0.35">
      <c r="A334" s="70">
        <f t="shared" si="13"/>
        <v>315</v>
      </c>
      <c r="B334" s="170">
        <v>-314133.87830631435</v>
      </c>
      <c r="U334" s="145">
        <v>315</v>
      </c>
      <c r="V334" s="145">
        <v>43784777.761918411</v>
      </c>
    </row>
    <row r="335" spans="1:22" x14ac:dyDescent="0.35">
      <c r="A335" s="70">
        <f t="shared" si="13"/>
        <v>316</v>
      </c>
      <c r="B335" s="170">
        <v>-314133.87830631435</v>
      </c>
      <c r="U335" s="145">
        <v>316</v>
      </c>
      <c r="V335" s="145">
        <v>-480886.83310463652</v>
      </c>
    </row>
    <row r="336" spans="1:22" x14ac:dyDescent="0.35">
      <c r="A336" s="70">
        <f t="shared" si="13"/>
        <v>317</v>
      </c>
      <c r="B336" s="170">
        <v>-314133.87830631435</v>
      </c>
      <c r="U336" s="145">
        <v>317</v>
      </c>
      <c r="V336" s="145">
        <v>1074282.2683665305</v>
      </c>
    </row>
    <row r="337" spans="1:22" x14ac:dyDescent="0.35">
      <c r="A337" s="70">
        <f t="shared" si="13"/>
        <v>318</v>
      </c>
      <c r="B337" s="170">
        <v>-314133.87830631435</v>
      </c>
      <c r="U337" s="145">
        <v>318</v>
      </c>
      <c r="V337" s="145">
        <v>34169195.531255811</v>
      </c>
    </row>
    <row r="338" spans="1:22" x14ac:dyDescent="0.35">
      <c r="A338" s="70">
        <f t="shared" si="13"/>
        <v>319</v>
      </c>
      <c r="B338" s="170">
        <v>-314133.87830631435</v>
      </c>
      <c r="U338" s="145">
        <v>319</v>
      </c>
      <c r="V338" s="145">
        <v>-19476454.967430882</v>
      </c>
    </row>
    <row r="339" spans="1:22" x14ac:dyDescent="0.35">
      <c r="A339" s="70">
        <f t="shared" si="13"/>
        <v>320</v>
      </c>
      <c r="B339" s="170">
        <v>-314133.87830631435</v>
      </c>
      <c r="U339" s="145">
        <v>320</v>
      </c>
      <c r="V339" s="145">
        <v>-8793880.523442477</v>
      </c>
    </row>
    <row r="340" spans="1:22" x14ac:dyDescent="0.35">
      <c r="A340" s="70">
        <f t="shared" si="13"/>
        <v>321</v>
      </c>
      <c r="B340" s="170">
        <v>-314133.87830631435</v>
      </c>
      <c r="U340" s="145">
        <v>321</v>
      </c>
      <c r="V340" s="145">
        <v>-6120718.4635455534</v>
      </c>
    </row>
    <row r="341" spans="1:22" x14ac:dyDescent="0.35">
      <c r="A341" s="70">
        <f t="shared" si="13"/>
        <v>322</v>
      </c>
      <c r="B341" s="170">
        <v>-314133.87830631435</v>
      </c>
      <c r="U341" s="145">
        <v>322</v>
      </c>
      <c r="V341" s="145">
        <v>-5103105.8167581595</v>
      </c>
    </row>
    <row r="342" spans="1:22" x14ac:dyDescent="0.35">
      <c r="A342" s="70">
        <f t="shared" ref="A342:A405" si="14">A341+1</f>
        <v>323</v>
      </c>
      <c r="B342" s="170">
        <v>-314133.87830631435</v>
      </c>
      <c r="U342" s="145">
        <v>323</v>
      </c>
      <c r="V342" s="145">
        <v>48628758.070264161</v>
      </c>
    </row>
    <row r="343" spans="1:22" x14ac:dyDescent="0.35">
      <c r="A343" s="70">
        <f t="shared" si="14"/>
        <v>324</v>
      </c>
      <c r="B343" s="170">
        <v>-314133.87830631435</v>
      </c>
      <c r="U343" s="145">
        <v>324</v>
      </c>
      <c r="V343" s="145">
        <v>36382042.793844804</v>
      </c>
    </row>
    <row r="344" spans="1:22" x14ac:dyDescent="0.35">
      <c r="A344" s="70">
        <f t="shared" si="14"/>
        <v>325</v>
      </c>
      <c r="B344" s="170">
        <v>-314133.87830631435</v>
      </c>
      <c r="U344" s="145">
        <v>325</v>
      </c>
      <c r="V344" s="145">
        <v>-1207387.429228425</v>
      </c>
    </row>
    <row r="345" spans="1:22" x14ac:dyDescent="0.35">
      <c r="A345" s="70">
        <f t="shared" si="14"/>
        <v>326</v>
      </c>
      <c r="B345" s="170">
        <v>-314133.87830631435</v>
      </c>
      <c r="U345" s="145">
        <v>326</v>
      </c>
      <c r="V345" s="145">
        <v>4119566.8720328733</v>
      </c>
    </row>
    <row r="346" spans="1:22" x14ac:dyDescent="0.35">
      <c r="A346" s="70">
        <f t="shared" si="14"/>
        <v>327</v>
      </c>
      <c r="B346" s="170">
        <v>-314133.87830631435</v>
      </c>
      <c r="U346" s="145">
        <v>327</v>
      </c>
      <c r="V346" s="145">
        <v>-5484060.8331281561</v>
      </c>
    </row>
    <row r="347" spans="1:22" x14ac:dyDescent="0.35">
      <c r="A347" s="70">
        <f t="shared" si="14"/>
        <v>328</v>
      </c>
      <c r="B347" s="170">
        <v>-314133.87830631435</v>
      </c>
      <c r="U347" s="145">
        <v>328</v>
      </c>
      <c r="V347" s="145">
        <v>25105521.511086933</v>
      </c>
    </row>
    <row r="348" spans="1:22" x14ac:dyDescent="0.35">
      <c r="A348" s="70">
        <f t="shared" si="14"/>
        <v>329</v>
      </c>
      <c r="B348" s="170">
        <v>-314133.87830631435</v>
      </c>
      <c r="U348" s="145">
        <v>329</v>
      </c>
      <c r="V348" s="145">
        <v>7346176.8884248361</v>
      </c>
    </row>
    <row r="349" spans="1:22" x14ac:dyDescent="0.35">
      <c r="A349" s="70">
        <f t="shared" si="14"/>
        <v>330</v>
      </c>
      <c r="B349" s="170">
        <v>-314133.87830631435</v>
      </c>
      <c r="U349" s="145">
        <v>330</v>
      </c>
      <c r="V349" s="145">
        <v>-18447947.628960997</v>
      </c>
    </row>
    <row r="350" spans="1:22" x14ac:dyDescent="0.35">
      <c r="A350" s="70">
        <f t="shared" si="14"/>
        <v>331</v>
      </c>
      <c r="B350" s="170">
        <v>-314133.87830631435</v>
      </c>
      <c r="U350" s="145">
        <v>331</v>
      </c>
      <c r="V350" s="145">
        <v>394596.36937796697</v>
      </c>
    </row>
    <row r="351" spans="1:22" x14ac:dyDescent="0.35">
      <c r="A351" s="70">
        <f t="shared" si="14"/>
        <v>332</v>
      </c>
      <c r="B351" s="170">
        <v>-314133.87830631435</v>
      </c>
      <c r="U351" s="145">
        <v>332</v>
      </c>
      <c r="V351" s="145">
        <v>31292099.44741188</v>
      </c>
    </row>
    <row r="352" spans="1:22" x14ac:dyDescent="0.35">
      <c r="A352" s="70">
        <f t="shared" si="14"/>
        <v>333</v>
      </c>
      <c r="B352" s="170">
        <v>-314133.87830631435</v>
      </c>
      <c r="U352" s="145">
        <v>333</v>
      </c>
      <c r="V352" s="145">
        <v>3505809.8138953261</v>
      </c>
    </row>
    <row r="353" spans="1:22" x14ac:dyDescent="0.35">
      <c r="A353" s="70">
        <f t="shared" si="14"/>
        <v>334</v>
      </c>
      <c r="B353" s="170">
        <v>-314133.87830631435</v>
      </c>
      <c r="U353" s="145">
        <v>334</v>
      </c>
      <c r="V353" s="145">
        <v>14570010.147639059</v>
      </c>
    </row>
    <row r="354" spans="1:22" x14ac:dyDescent="0.35">
      <c r="A354" s="70">
        <f t="shared" si="14"/>
        <v>335</v>
      </c>
      <c r="B354" s="170">
        <v>-314133.87830631435</v>
      </c>
      <c r="U354" s="145">
        <v>335</v>
      </c>
      <c r="V354" s="145">
        <v>32844501.364759102</v>
      </c>
    </row>
    <row r="355" spans="1:22" x14ac:dyDescent="0.35">
      <c r="A355" s="70">
        <f t="shared" si="14"/>
        <v>336</v>
      </c>
      <c r="B355" s="170">
        <v>-314133.87830631435</v>
      </c>
      <c r="U355" s="145">
        <v>336</v>
      </c>
      <c r="V355" s="145">
        <v>-9385610.0038268436</v>
      </c>
    </row>
    <row r="356" spans="1:22" x14ac:dyDescent="0.35">
      <c r="A356" s="70">
        <f t="shared" si="14"/>
        <v>337</v>
      </c>
      <c r="B356" s="170">
        <v>-314133.87830631435</v>
      </c>
      <c r="U356" s="145">
        <v>337</v>
      </c>
      <c r="V356" s="145">
        <v>-12379817.03774149</v>
      </c>
    </row>
    <row r="357" spans="1:22" x14ac:dyDescent="0.35">
      <c r="A357" s="70">
        <f t="shared" si="14"/>
        <v>338</v>
      </c>
      <c r="B357" s="170">
        <v>-314133.87830631435</v>
      </c>
      <c r="U357" s="145">
        <v>338</v>
      </c>
      <c r="V357" s="145">
        <v>-14127901.44124236</v>
      </c>
    </row>
    <row r="358" spans="1:22" x14ac:dyDescent="0.35">
      <c r="A358" s="70">
        <f t="shared" si="14"/>
        <v>339</v>
      </c>
      <c r="B358" s="170">
        <v>-314133.87830631435</v>
      </c>
      <c r="U358" s="145">
        <v>339</v>
      </c>
      <c r="V358" s="145">
        <v>-8706948.1260611955</v>
      </c>
    </row>
    <row r="359" spans="1:22" x14ac:dyDescent="0.35">
      <c r="A359" s="70">
        <f t="shared" si="14"/>
        <v>340</v>
      </c>
      <c r="B359" s="170">
        <v>-314133.87830631435</v>
      </c>
      <c r="U359" s="145">
        <v>340</v>
      </c>
      <c r="V359" s="145">
        <v>6680944.4975332841</v>
      </c>
    </row>
    <row r="360" spans="1:22" x14ac:dyDescent="0.35">
      <c r="A360" s="70">
        <f t="shared" si="14"/>
        <v>341</v>
      </c>
      <c r="B360" s="170">
        <v>-314133.87830631435</v>
      </c>
      <c r="U360" s="145">
        <v>341</v>
      </c>
      <c r="V360" s="145">
        <v>3370169.4938283637</v>
      </c>
    </row>
    <row r="361" spans="1:22" x14ac:dyDescent="0.35">
      <c r="A361" s="70">
        <f t="shared" si="14"/>
        <v>342</v>
      </c>
      <c r="B361" s="170">
        <v>-314133.87830631435</v>
      </c>
      <c r="U361" s="145">
        <v>342</v>
      </c>
      <c r="V361" s="145">
        <v>-8416769.7028938346</v>
      </c>
    </row>
    <row r="362" spans="1:22" x14ac:dyDescent="0.35">
      <c r="A362" s="70">
        <f t="shared" si="14"/>
        <v>343</v>
      </c>
      <c r="B362" s="170">
        <v>-314133.87830631435</v>
      </c>
      <c r="U362" s="145">
        <v>343</v>
      </c>
      <c r="V362" s="145">
        <v>-9034713.262247555</v>
      </c>
    </row>
    <row r="363" spans="1:22" x14ac:dyDescent="0.35">
      <c r="A363" s="70">
        <f t="shared" si="14"/>
        <v>344</v>
      </c>
      <c r="B363" s="170">
        <v>-314133.87830631435</v>
      </c>
      <c r="U363" s="145">
        <v>344</v>
      </c>
      <c r="V363" s="145">
        <v>5159193.0141482912</v>
      </c>
    </row>
    <row r="364" spans="1:22" x14ac:dyDescent="0.35">
      <c r="A364" s="70">
        <f t="shared" si="14"/>
        <v>345</v>
      </c>
      <c r="B364" s="170">
        <v>-314133.87830631435</v>
      </c>
      <c r="U364" s="145">
        <v>345</v>
      </c>
      <c r="V364" s="145">
        <v>7334708.6034218892</v>
      </c>
    </row>
    <row r="365" spans="1:22" x14ac:dyDescent="0.35">
      <c r="A365" s="70">
        <f t="shared" si="14"/>
        <v>346</v>
      </c>
      <c r="B365" s="170">
        <v>-314133.87830631435</v>
      </c>
      <c r="U365" s="145">
        <v>346</v>
      </c>
      <c r="V365" s="145">
        <v>-18608675.116947651</v>
      </c>
    </row>
    <row r="366" spans="1:22" x14ac:dyDescent="0.35">
      <c r="A366" s="70">
        <f t="shared" si="14"/>
        <v>347</v>
      </c>
      <c r="B366" s="170">
        <v>-314133.87830631435</v>
      </c>
      <c r="U366" s="145">
        <v>347</v>
      </c>
      <c r="V366" s="145">
        <v>31927319.469049588</v>
      </c>
    </row>
    <row r="367" spans="1:22" x14ac:dyDescent="0.35">
      <c r="A367" s="70">
        <f t="shared" si="14"/>
        <v>348</v>
      </c>
      <c r="B367" s="170">
        <v>-314133.87830631435</v>
      </c>
      <c r="U367" s="145">
        <v>348</v>
      </c>
      <c r="V367" s="145">
        <v>18519413.407872222</v>
      </c>
    </row>
    <row r="368" spans="1:22" x14ac:dyDescent="0.35">
      <c r="A368" s="70">
        <f t="shared" si="14"/>
        <v>349</v>
      </c>
      <c r="B368" s="170">
        <v>-314133.87830631435</v>
      </c>
      <c r="U368" s="145">
        <v>349</v>
      </c>
      <c r="V368" s="145">
        <v>-9221029.6502008047</v>
      </c>
    </row>
    <row r="369" spans="1:22" x14ac:dyDescent="0.35">
      <c r="A369" s="70">
        <f t="shared" si="14"/>
        <v>350</v>
      </c>
      <c r="B369" s="170">
        <v>-314133.87830631435</v>
      </c>
      <c r="U369" s="145">
        <v>350</v>
      </c>
      <c r="V369" s="145">
        <v>3103089.5422386639</v>
      </c>
    </row>
    <row r="370" spans="1:22" x14ac:dyDescent="0.35">
      <c r="A370" s="70">
        <f t="shared" si="14"/>
        <v>351</v>
      </c>
      <c r="B370" s="170">
        <v>-314133.87830631435</v>
      </c>
      <c r="U370" s="145">
        <v>351</v>
      </c>
      <c r="V370" s="145">
        <v>-16446582.403458254</v>
      </c>
    </row>
    <row r="371" spans="1:22" x14ac:dyDescent="0.35">
      <c r="A371" s="70">
        <f t="shared" si="14"/>
        <v>352</v>
      </c>
      <c r="B371" s="170">
        <v>-314133.87830631435</v>
      </c>
      <c r="U371" s="145">
        <v>352</v>
      </c>
      <c r="V371" s="145">
        <v>12271622.467971135</v>
      </c>
    </row>
    <row r="372" spans="1:22" x14ac:dyDescent="0.35">
      <c r="A372" s="70">
        <f t="shared" si="14"/>
        <v>353</v>
      </c>
      <c r="B372" s="170">
        <v>-314133.87830631435</v>
      </c>
      <c r="U372" s="145">
        <v>353</v>
      </c>
      <c r="V372" s="145">
        <v>-17197672.016155895</v>
      </c>
    </row>
    <row r="373" spans="1:22" x14ac:dyDescent="0.35">
      <c r="A373" s="70">
        <f t="shared" si="14"/>
        <v>354</v>
      </c>
      <c r="B373" s="170">
        <v>-314133.87830631435</v>
      </c>
      <c r="U373" s="145">
        <v>354</v>
      </c>
      <c r="V373" s="145">
        <v>35979420.687279306</v>
      </c>
    </row>
    <row r="374" spans="1:22" x14ac:dyDescent="0.35">
      <c r="A374" s="70">
        <f t="shared" si="14"/>
        <v>355</v>
      </c>
      <c r="B374" s="170">
        <v>-314133.87830631435</v>
      </c>
      <c r="U374" s="145">
        <v>355</v>
      </c>
      <c r="V374" s="145">
        <v>-2353397.5873595625</v>
      </c>
    </row>
    <row r="375" spans="1:22" x14ac:dyDescent="0.35">
      <c r="A375" s="70">
        <f t="shared" si="14"/>
        <v>356</v>
      </c>
      <c r="B375" s="170">
        <v>-314133.87830631435</v>
      </c>
      <c r="U375" s="145">
        <v>356</v>
      </c>
      <c r="V375" s="145">
        <v>7449554.6086466536</v>
      </c>
    </row>
    <row r="376" spans="1:22" x14ac:dyDescent="0.35">
      <c r="A376" s="70">
        <f t="shared" si="14"/>
        <v>357</v>
      </c>
      <c r="B376" s="170">
        <v>-314133.87830631435</v>
      </c>
      <c r="U376" s="145">
        <v>357</v>
      </c>
      <c r="V376" s="145">
        <v>50055083.780935347</v>
      </c>
    </row>
    <row r="377" spans="1:22" x14ac:dyDescent="0.35">
      <c r="A377" s="70">
        <f t="shared" si="14"/>
        <v>358</v>
      </c>
      <c r="B377" s="170">
        <v>-314133.87830631435</v>
      </c>
      <c r="U377" s="145">
        <v>358</v>
      </c>
      <c r="V377" s="145">
        <v>-2654660.8923725374</v>
      </c>
    </row>
    <row r="378" spans="1:22" x14ac:dyDescent="0.35">
      <c r="A378" s="70">
        <f t="shared" si="14"/>
        <v>359</v>
      </c>
      <c r="B378" s="170">
        <v>-314133.87830631435</v>
      </c>
      <c r="U378" s="145">
        <v>359</v>
      </c>
      <c r="V378" s="145">
        <v>18974253.955179177</v>
      </c>
    </row>
    <row r="379" spans="1:22" x14ac:dyDescent="0.35">
      <c r="A379" s="70">
        <f t="shared" si="14"/>
        <v>360</v>
      </c>
      <c r="B379" s="170">
        <v>-314133.87830631435</v>
      </c>
      <c r="U379" s="145">
        <v>360</v>
      </c>
      <c r="V379" s="145">
        <v>-18849716.884362269</v>
      </c>
    </row>
    <row r="380" spans="1:22" x14ac:dyDescent="0.35">
      <c r="A380" s="70">
        <f t="shared" si="14"/>
        <v>361</v>
      </c>
      <c r="B380" s="170">
        <v>-314133.87830631435</v>
      </c>
      <c r="U380" s="145">
        <v>361</v>
      </c>
      <c r="V380" s="145">
        <v>14485378.456220979</v>
      </c>
    </row>
    <row r="381" spans="1:22" x14ac:dyDescent="0.35">
      <c r="A381" s="70">
        <f t="shared" si="14"/>
        <v>362</v>
      </c>
      <c r="B381" s="170">
        <v>-314133.87830631435</v>
      </c>
      <c r="U381" s="145">
        <v>362</v>
      </c>
      <c r="V381" s="145">
        <v>1121258.0701134354</v>
      </c>
    </row>
    <row r="382" spans="1:22" x14ac:dyDescent="0.35">
      <c r="A382" s="70">
        <f t="shared" si="14"/>
        <v>363</v>
      </c>
      <c r="B382" s="170">
        <v>-314133.87830631435</v>
      </c>
      <c r="U382" s="145">
        <v>363</v>
      </c>
      <c r="V382" s="145">
        <v>1428403.2362487316</v>
      </c>
    </row>
    <row r="383" spans="1:22" x14ac:dyDescent="0.35">
      <c r="A383" s="70">
        <f t="shared" si="14"/>
        <v>364</v>
      </c>
      <c r="B383" s="170">
        <v>-314133.87830631435</v>
      </c>
      <c r="U383" s="145">
        <v>364</v>
      </c>
      <c r="V383" s="145">
        <v>-18932993.106043741</v>
      </c>
    </row>
    <row r="384" spans="1:22" x14ac:dyDescent="0.35">
      <c r="A384" s="70">
        <f t="shared" si="14"/>
        <v>365</v>
      </c>
      <c r="B384" s="170">
        <v>-314133.87830631435</v>
      </c>
      <c r="U384" s="145">
        <v>365</v>
      </c>
      <c r="V384" s="145">
        <v>-17704861.115267515</v>
      </c>
    </row>
    <row r="385" spans="1:22" x14ac:dyDescent="0.35">
      <c r="A385" s="70">
        <f t="shared" si="14"/>
        <v>366</v>
      </c>
      <c r="B385" s="170">
        <v>-314133.87830631435</v>
      </c>
      <c r="U385" s="145">
        <v>366</v>
      </c>
      <c r="V385" s="145">
        <v>-2705203.5632190853</v>
      </c>
    </row>
    <row r="386" spans="1:22" x14ac:dyDescent="0.35">
      <c r="A386" s="70">
        <f t="shared" si="14"/>
        <v>367</v>
      </c>
      <c r="B386" s="170">
        <v>-314133.87830631435</v>
      </c>
      <c r="U386" s="145">
        <v>367</v>
      </c>
      <c r="V386" s="145">
        <v>-7056618.1128269359</v>
      </c>
    </row>
    <row r="387" spans="1:22" x14ac:dyDescent="0.35">
      <c r="A387" s="70">
        <f t="shared" si="14"/>
        <v>368</v>
      </c>
      <c r="B387" s="170">
        <v>-314133.87830631435</v>
      </c>
      <c r="U387" s="145">
        <v>368</v>
      </c>
      <c r="V387" s="145">
        <v>957055.30669571832</v>
      </c>
    </row>
    <row r="388" spans="1:22" x14ac:dyDescent="0.35">
      <c r="A388" s="70">
        <f t="shared" si="14"/>
        <v>369</v>
      </c>
      <c r="B388" s="170">
        <v>-314133.87830631435</v>
      </c>
      <c r="U388" s="145">
        <v>369</v>
      </c>
      <c r="V388" s="145">
        <v>-28270281.366631076</v>
      </c>
    </row>
    <row r="389" spans="1:22" x14ac:dyDescent="0.35">
      <c r="A389" s="70">
        <f t="shared" si="14"/>
        <v>370</v>
      </c>
      <c r="B389" s="170">
        <v>-314133.87830631435</v>
      </c>
      <c r="U389" s="145">
        <v>370</v>
      </c>
      <c r="V389" s="145">
        <v>47964748.762177147</v>
      </c>
    </row>
    <row r="390" spans="1:22" x14ac:dyDescent="0.35">
      <c r="A390" s="70">
        <f t="shared" si="14"/>
        <v>371</v>
      </c>
      <c r="B390" s="170">
        <v>-314133.87830631435</v>
      </c>
      <c r="U390" s="145">
        <v>371</v>
      </c>
      <c r="V390" s="145">
        <v>-15472367.019752093</v>
      </c>
    </row>
    <row r="391" spans="1:22" x14ac:dyDescent="0.35">
      <c r="A391" s="70">
        <f t="shared" si="14"/>
        <v>372</v>
      </c>
      <c r="B391" s="170">
        <v>-314133.87830631435</v>
      </c>
      <c r="U391" s="145">
        <v>372</v>
      </c>
      <c r="V391" s="145">
        <v>17235001.920926165</v>
      </c>
    </row>
    <row r="392" spans="1:22" x14ac:dyDescent="0.35">
      <c r="A392" s="70">
        <f t="shared" si="14"/>
        <v>373</v>
      </c>
      <c r="B392" s="170">
        <v>-314133.87830631435</v>
      </c>
      <c r="U392" s="145">
        <v>373</v>
      </c>
      <c r="V392" s="145">
        <v>19215303.320884652</v>
      </c>
    </row>
    <row r="393" spans="1:22" x14ac:dyDescent="0.35">
      <c r="A393" s="70">
        <f t="shared" si="14"/>
        <v>374</v>
      </c>
      <c r="B393" s="170">
        <v>-314133.87830631435</v>
      </c>
      <c r="U393" s="145">
        <v>374</v>
      </c>
      <c r="V393" s="145">
        <v>12469296.558027592</v>
      </c>
    </row>
    <row r="394" spans="1:22" x14ac:dyDescent="0.35">
      <c r="A394" s="70">
        <f t="shared" si="14"/>
        <v>375</v>
      </c>
      <c r="B394" s="170">
        <v>-314133.87830631435</v>
      </c>
      <c r="U394" s="145">
        <v>375</v>
      </c>
      <c r="V394" s="145">
        <v>27890186.121081505</v>
      </c>
    </row>
    <row r="395" spans="1:22" x14ac:dyDescent="0.35">
      <c r="A395" s="70">
        <f t="shared" si="14"/>
        <v>376</v>
      </c>
      <c r="B395" s="170">
        <v>-314133.87830631435</v>
      </c>
      <c r="U395" s="145">
        <v>376</v>
      </c>
      <c r="V395" s="145">
        <v>33805176.823558696</v>
      </c>
    </row>
    <row r="396" spans="1:22" x14ac:dyDescent="0.35">
      <c r="A396" s="70">
        <f t="shared" si="14"/>
        <v>377</v>
      </c>
      <c r="B396" s="170">
        <v>-314133.87830631435</v>
      </c>
      <c r="U396" s="145">
        <v>377</v>
      </c>
      <c r="V396" s="145">
        <v>6752007.5005147792</v>
      </c>
    </row>
    <row r="397" spans="1:22" x14ac:dyDescent="0.35">
      <c r="A397" s="70">
        <f t="shared" si="14"/>
        <v>378</v>
      </c>
      <c r="B397" s="170">
        <v>-314133.87830631435</v>
      </c>
      <c r="U397" s="145">
        <v>378</v>
      </c>
      <c r="V397" s="145">
        <v>10353972.810070489</v>
      </c>
    </row>
    <row r="398" spans="1:22" x14ac:dyDescent="0.35">
      <c r="A398" s="70">
        <f t="shared" si="14"/>
        <v>379</v>
      </c>
      <c r="B398" s="170">
        <v>-314133.87830631435</v>
      </c>
      <c r="U398" s="145">
        <v>379</v>
      </c>
      <c r="V398" s="145">
        <v>24491703.469770938</v>
      </c>
    </row>
    <row r="399" spans="1:22" x14ac:dyDescent="0.35">
      <c r="A399" s="70">
        <f t="shared" si="14"/>
        <v>380</v>
      </c>
      <c r="B399" s="170">
        <v>-314133.87830631435</v>
      </c>
      <c r="U399" s="145">
        <v>380</v>
      </c>
      <c r="V399" s="145">
        <v>-9585468.4076458588</v>
      </c>
    </row>
    <row r="400" spans="1:22" x14ac:dyDescent="0.35">
      <c r="A400" s="70">
        <f t="shared" si="14"/>
        <v>381</v>
      </c>
      <c r="B400" s="170">
        <v>-314133.87830631435</v>
      </c>
      <c r="U400" s="145">
        <v>381</v>
      </c>
      <c r="V400" s="145">
        <v>-11911677.560769171</v>
      </c>
    </row>
    <row r="401" spans="1:22" x14ac:dyDescent="0.35">
      <c r="A401" s="70">
        <f t="shared" si="14"/>
        <v>382</v>
      </c>
      <c r="B401" s="170">
        <v>-314133.87830631435</v>
      </c>
      <c r="U401" s="145">
        <v>382</v>
      </c>
      <c r="V401" s="145">
        <v>-950566.00023072213</v>
      </c>
    </row>
    <row r="402" spans="1:22" x14ac:dyDescent="0.35">
      <c r="A402" s="70">
        <f t="shared" si="14"/>
        <v>383</v>
      </c>
      <c r="B402" s="170">
        <v>-314133.87830631435</v>
      </c>
      <c r="U402" s="145">
        <v>383</v>
      </c>
      <c r="V402" s="145">
        <v>-2898698.9419196323</v>
      </c>
    </row>
    <row r="403" spans="1:22" x14ac:dyDescent="0.35">
      <c r="A403" s="70">
        <f t="shared" si="14"/>
        <v>384</v>
      </c>
      <c r="B403" s="170">
        <v>-314133.87830631435</v>
      </c>
      <c r="U403" s="145">
        <v>384</v>
      </c>
      <c r="V403" s="145">
        <v>-7878556.3350530528</v>
      </c>
    </row>
    <row r="404" spans="1:22" x14ac:dyDescent="0.35">
      <c r="A404" s="70">
        <f t="shared" si="14"/>
        <v>385</v>
      </c>
      <c r="B404" s="170">
        <v>-314133.87830631435</v>
      </c>
      <c r="U404" s="145">
        <v>385</v>
      </c>
      <c r="V404" s="145">
        <v>-10180476.692288265</v>
      </c>
    </row>
    <row r="405" spans="1:22" x14ac:dyDescent="0.35">
      <c r="A405" s="70">
        <f t="shared" si="14"/>
        <v>386</v>
      </c>
      <c r="B405" s="170">
        <v>-314133.87830631435</v>
      </c>
      <c r="U405" s="145">
        <v>386</v>
      </c>
      <c r="V405" s="145">
        <v>261190.96870417148</v>
      </c>
    </row>
    <row r="406" spans="1:22" x14ac:dyDescent="0.35">
      <c r="A406" s="70">
        <f t="shared" ref="A406:A469" si="15">A405+1</f>
        <v>387</v>
      </c>
      <c r="B406" s="170">
        <v>-314133.87830631435</v>
      </c>
      <c r="U406" s="145">
        <v>387</v>
      </c>
      <c r="V406" s="145">
        <v>17871346.5601593</v>
      </c>
    </row>
    <row r="407" spans="1:22" x14ac:dyDescent="0.35">
      <c r="A407" s="70">
        <f t="shared" si="15"/>
        <v>388</v>
      </c>
      <c r="B407" s="170">
        <v>-314133.87830631435</v>
      </c>
      <c r="U407" s="145">
        <v>388</v>
      </c>
      <c r="V407" s="145">
        <v>-3524449.4454118498</v>
      </c>
    </row>
    <row r="408" spans="1:22" x14ac:dyDescent="0.35">
      <c r="A408" s="70">
        <f t="shared" si="15"/>
        <v>389</v>
      </c>
      <c r="B408" s="170">
        <v>-314133.87830631435</v>
      </c>
      <c r="U408" s="145">
        <v>389</v>
      </c>
      <c r="V408" s="145">
        <v>-10307576.174998509</v>
      </c>
    </row>
    <row r="409" spans="1:22" x14ac:dyDescent="0.35">
      <c r="A409" s="70">
        <f t="shared" si="15"/>
        <v>390</v>
      </c>
      <c r="B409" s="170">
        <v>-314133.87830631435</v>
      </c>
      <c r="U409" s="145">
        <v>390</v>
      </c>
      <c r="V409" s="145">
        <v>7659760.7563190199</v>
      </c>
    </row>
    <row r="410" spans="1:22" x14ac:dyDescent="0.35">
      <c r="A410" s="70">
        <f t="shared" si="15"/>
        <v>391</v>
      </c>
      <c r="B410" s="170">
        <v>-314133.87830631435</v>
      </c>
      <c r="U410" s="145">
        <v>391</v>
      </c>
      <c r="V410" s="145">
        <v>-2542046.6133861002</v>
      </c>
    </row>
    <row r="411" spans="1:22" x14ac:dyDescent="0.35">
      <c r="A411" s="70">
        <f t="shared" si="15"/>
        <v>392</v>
      </c>
      <c r="B411" s="170">
        <v>-314133.87830631435</v>
      </c>
      <c r="U411" s="145">
        <v>392</v>
      </c>
      <c r="V411" s="145">
        <v>17552864.697813924</v>
      </c>
    </row>
    <row r="412" spans="1:22" x14ac:dyDescent="0.35">
      <c r="A412" s="70">
        <f t="shared" si="15"/>
        <v>393</v>
      </c>
      <c r="B412" s="170">
        <v>-314133.87830631435</v>
      </c>
      <c r="U412" s="145">
        <v>393</v>
      </c>
      <c r="V412" s="145">
        <v>-12455869.335139442</v>
      </c>
    </row>
    <row r="413" spans="1:22" x14ac:dyDescent="0.35">
      <c r="A413" s="70">
        <f t="shared" si="15"/>
        <v>394</v>
      </c>
      <c r="B413" s="170">
        <v>-314133.87830631435</v>
      </c>
      <c r="U413" s="145">
        <v>394</v>
      </c>
      <c r="V413" s="145">
        <v>3306604.8631768152</v>
      </c>
    </row>
    <row r="414" spans="1:22" x14ac:dyDescent="0.35">
      <c r="A414" s="70">
        <f t="shared" si="15"/>
        <v>395</v>
      </c>
      <c r="B414" s="170">
        <v>-314133.87830631435</v>
      </c>
      <c r="U414" s="145">
        <v>395</v>
      </c>
      <c r="V414" s="145">
        <v>-5194243.8080942165</v>
      </c>
    </row>
    <row r="415" spans="1:22" x14ac:dyDescent="0.35">
      <c r="A415" s="70">
        <f t="shared" si="15"/>
        <v>396</v>
      </c>
      <c r="B415" s="170">
        <v>-314133.87830631435</v>
      </c>
      <c r="U415" s="145">
        <v>396</v>
      </c>
      <c r="V415" s="145">
        <v>24788328.710437179</v>
      </c>
    </row>
    <row r="416" spans="1:22" x14ac:dyDescent="0.35">
      <c r="A416" s="70">
        <f t="shared" si="15"/>
        <v>397</v>
      </c>
      <c r="B416" s="170">
        <v>-314133.87830631435</v>
      </c>
      <c r="U416" s="145">
        <v>397</v>
      </c>
      <c r="V416" s="145">
        <v>754875.72651427984</v>
      </c>
    </row>
    <row r="417" spans="1:22" x14ac:dyDescent="0.35">
      <c r="A417" s="70">
        <f t="shared" si="15"/>
        <v>398</v>
      </c>
      <c r="B417" s="170">
        <v>-314133.87830631435</v>
      </c>
      <c r="U417" s="145">
        <v>398</v>
      </c>
      <c r="V417" s="145">
        <v>-12801044.80314316</v>
      </c>
    </row>
    <row r="418" spans="1:22" x14ac:dyDescent="0.35">
      <c r="A418" s="70">
        <f t="shared" si="15"/>
        <v>399</v>
      </c>
      <c r="B418" s="170">
        <v>-314133.87830631435</v>
      </c>
      <c r="U418" s="145">
        <v>399</v>
      </c>
      <c r="V418" s="145">
        <v>8930716.7832700387</v>
      </c>
    </row>
    <row r="419" spans="1:22" x14ac:dyDescent="0.35">
      <c r="A419" s="70">
        <f t="shared" si="15"/>
        <v>400</v>
      </c>
      <c r="B419" s="170">
        <v>-314133.87830631435</v>
      </c>
      <c r="U419" s="145">
        <v>400</v>
      </c>
      <c r="V419" s="145">
        <v>18295670.48376181</v>
      </c>
    </row>
    <row r="420" spans="1:22" x14ac:dyDescent="0.35">
      <c r="A420" s="70">
        <f t="shared" si="15"/>
        <v>401</v>
      </c>
      <c r="B420" s="170">
        <v>-314133.87830631435</v>
      </c>
      <c r="U420" s="145">
        <v>401</v>
      </c>
      <c r="V420" s="145">
        <v>-674425.23968628421</v>
      </c>
    </row>
    <row r="421" spans="1:22" x14ac:dyDescent="0.35">
      <c r="A421" s="70">
        <f t="shared" si="15"/>
        <v>402</v>
      </c>
      <c r="B421" s="170">
        <v>-314133.87830631435</v>
      </c>
      <c r="U421" s="145">
        <v>402</v>
      </c>
      <c r="V421" s="145">
        <v>5987454.4583328851</v>
      </c>
    </row>
    <row r="422" spans="1:22" x14ac:dyDescent="0.35">
      <c r="A422" s="70">
        <f t="shared" si="15"/>
        <v>403</v>
      </c>
      <c r="B422" s="170">
        <v>-314133.87830631435</v>
      </c>
      <c r="U422" s="145">
        <v>403</v>
      </c>
      <c r="V422" s="145">
        <v>39176132.69534117</v>
      </c>
    </row>
    <row r="423" spans="1:22" x14ac:dyDescent="0.35">
      <c r="A423" s="70">
        <f t="shared" si="15"/>
        <v>404</v>
      </c>
      <c r="B423" s="170">
        <v>-314133.87830631435</v>
      </c>
      <c r="U423" s="145">
        <v>404</v>
      </c>
      <c r="V423" s="145">
        <v>-768328.50791313499</v>
      </c>
    </row>
    <row r="424" spans="1:22" x14ac:dyDescent="0.35">
      <c r="A424" s="70">
        <f t="shared" si="15"/>
        <v>405</v>
      </c>
      <c r="B424" s="170">
        <v>-314133.87830631435</v>
      </c>
      <c r="U424" s="145">
        <v>405</v>
      </c>
      <c r="V424" s="145">
        <v>-24954338.032261491</v>
      </c>
    </row>
    <row r="425" spans="1:22" x14ac:dyDescent="0.35">
      <c r="A425" s="70">
        <f t="shared" si="15"/>
        <v>406</v>
      </c>
      <c r="B425" s="170">
        <v>-314133.87830631435</v>
      </c>
      <c r="U425" s="145">
        <v>406</v>
      </c>
      <c r="V425" s="145">
        <v>6633310.655909732</v>
      </c>
    </row>
    <row r="426" spans="1:22" x14ac:dyDescent="0.35">
      <c r="A426" s="70">
        <f t="shared" si="15"/>
        <v>407</v>
      </c>
      <c r="B426" s="170">
        <v>-314133.87830631435</v>
      </c>
      <c r="U426" s="145">
        <v>407</v>
      </c>
      <c r="V426" s="145">
        <v>-1160900.0074027292</v>
      </c>
    </row>
    <row r="427" spans="1:22" x14ac:dyDescent="0.35">
      <c r="A427" s="70">
        <f t="shared" si="15"/>
        <v>408</v>
      </c>
      <c r="B427" s="170">
        <v>-314133.87830631435</v>
      </c>
      <c r="U427" s="145">
        <v>408</v>
      </c>
      <c r="V427" s="145">
        <v>-14981220.797837563</v>
      </c>
    </row>
    <row r="428" spans="1:22" x14ac:dyDescent="0.35">
      <c r="A428" s="70">
        <f t="shared" si="15"/>
        <v>409</v>
      </c>
      <c r="B428" s="170">
        <v>-314133.87830631435</v>
      </c>
      <c r="U428" s="145">
        <v>409</v>
      </c>
      <c r="V428" s="145">
        <v>-19944762.747465093</v>
      </c>
    </row>
    <row r="429" spans="1:22" x14ac:dyDescent="0.35">
      <c r="A429" s="70">
        <f t="shared" si="15"/>
        <v>410</v>
      </c>
      <c r="B429" s="170">
        <v>-314133.87830631435</v>
      </c>
      <c r="U429" s="145">
        <v>410</v>
      </c>
      <c r="V429" s="145">
        <v>-23467470.15611431</v>
      </c>
    </row>
    <row r="430" spans="1:22" x14ac:dyDescent="0.35">
      <c r="A430" s="70">
        <f t="shared" si="15"/>
        <v>411</v>
      </c>
      <c r="B430" s="170">
        <v>-314133.87830631435</v>
      </c>
      <c r="U430" s="145">
        <v>411</v>
      </c>
      <c r="V430" s="145">
        <v>-1901064.0162443444</v>
      </c>
    </row>
    <row r="431" spans="1:22" x14ac:dyDescent="0.35">
      <c r="A431" s="70">
        <f t="shared" si="15"/>
        <v>412</v>
      </c>
      <c r="B431" s="170">
        <v>-314133.87830631435</v>
      </c>
      <c r="U431" s="145">
        <v>412</v>
      </c>
      <c r="V431" s="145">
        <v>-5693197.7472803835</v>
      </c>
    </row>
    <row r="432" spans="1:22" x14ac:dyDescent="0.35">
      <c r="A432" s="70">
        <f t="shared" si="15"/>
        <v>413</v>
      </c>
      <c r="B432" s="170">
        <v>-314133.87830631435</v>
      </c>
      <c r="U432" s="145">
        <v>413</v>
      </c>
      <c r="V432" s="145">
        <v>1647273.5531465374</v>
      </c>
    </row>
    <row r="433" spans="1:22" x14ac:dyDescent="0.35">
      <c r="A433" s="70">
        <f t="shared" si="15"/>
        <v>414</v>
      </c>
      <c r="B433" s="170">
        <v>-314133.87830631435</v>
      </c>
      <c r="U433" s="145">
        <v>414</v>
      </c>
      <c r="V433" s="145">
        <v>17494961.785703123</v>
      </c>
    </row>
    <row r="434" spans="1:22" x14ac:dyDescent="0.35">
      <c r="A434" s="70">
        <f t="shared" si="15"/>
        <v>415</v>
      </c>
      <c r="B434" s="170">
        <v>-314133.87830631435</v>
      </c>
      <c r="U434" s="145">
        <v>415</v>
      </c>
      <c r="V434" s="145">
        <v>23878671.256448917</v>
      </c>
    </row>
    <row r="435" spans="1:22" x14ac:dyDescent="0.35">
      <c r="A435" s="70">
        <f t="shared" si="15"/>
        <v>416</v>
      </c>
      <c r="B435" s="170">
        <v>-314133.87830631435</v>
      </c>
      <c r="U435" s="145">
        <v>416</v>
      </c>
      <c r="V435" s="145">
        <v>2043976.4059621915</v>
      </c>
    </row>
    <row r="436" spans="1:22" x14ac:dyDescent="0.35">
      <c r="A436" s="70">
        <f t="shared" si="15"/>
        <v>417</v>
      </c>
      <c r="B436" s="170">
        <v>-314133.87830631435</v>
      </c>
      <c r="U436" s="145">
        <v>417</v>
      </c>
      <c r="V436" s="145">
        <v>-6630638.7440145742</v>
      </c>
    </row>
    <row r="437" spans="1:22" x14ac:dyDescent="0.35">
      <c r="A437" s="70">
        <f t="shared" si="15"/>
        <v>418</v>
      </c>
      <c r="B437" s="170">
        <v>-314133.87830631435</v>
      </c>
      <c r="U437" s="145">
        <v>418</v>
      </c>
      <c r="V437" s="145">
        <v>9923970.4791573249</v>
      </c>
    </row>
    <row r="438" spans="1:22" x14ac:dyDescent="0.35">
      <c r="A438" s="70">
        <f t="shared" si="15"/>
        <v>419</v>
      </c>
      <c r="B438" s="170">
        <v>-314133.87830631435</v>
      </c>
      <c r="U438" s="145">
        <v>419</v>
      </c>
      <c r="V438" s="145">
        <v>27757614.553304743</v>
      </c>
    </row>
    <row r="439" spans="1:22" x14ac:dyDescent="0.35">
      <c r="A439" s="70">
        <f t="shared" si="15"/>
        <v>420</v>
      </c>
      <c r="B439" s="170">
        <v>-314133.87830631435</v>
      </c>
      <c r="U439" s="145">
        <v>420</v>
      </c>
      <c r="V439" s="145">
        <v>-6946691.7909100354</v>
      </c>
    </row>
    <row r="440" spans="1:22" x14ac:dyDescent="0.35">
      <c r="A440" s="70">
        <f t="shared" si="15"/>
        <v>421</v>
      </c>
      <c r="B440" s="170">
        <v>-314133.87830631435</v>
      </c>
      <c r="U440" s="145">
        <v>421</v>
      </c>
      <c r="V440" s="145">
        <v>7205234.2081506103</v>
      </c>
    </row>
    <row r="441" spans="1:22" x14ac:dyDescent="0.35">
      <c r="A441" s="70">
        <f t="shared" si="15"/>
        <v>422</v>
      </c>
      <c r="B441" s="170">
        <v>-314133.87830631435</v>
      </c>
      <c r="U441" s="145">
        <v>422</v>
      </c>
      <c r="V441" s="145">
        <v>26301879.533722334</v>
      </c>
    </row>
    <row r="442" spans="1:22" x14ac:dyDescent="0.35">
      <c r="A442" s="70">
        <f t="shared" si="15"/>
        <v>423</v>
      </c>
      <c r="B442" s="170">
        <v>-314133.87830631435</v>
      </c>
      <c r="U442" s="145">
        <v>423</v>
      </c>
      <c r="V442" s="145">
        <v>38503468.230684511</v>
      </c>
    </row>
    <row r="443" spans="1:22" x14ac:dyDescent="0.35">
      <c r="A443" s="70">
        <f t="shared" si="15"/>
        <v>424</v>
      </c>
      <c r="B443" s="170">
        <v>-314133.87830631435</v>
      </c>
      <c r="U443" s="145">
        <v>424</v>
      </c>
      <c r="V443" s="145">
        <v>4888485.3674225435</v>
      </c>
    </row>
    <row r="444" spans="1:22" x14ac:dyDescent="0.35">
      <c r="A444" s="70">
        <f t="shared" si="15"/>
        <v>425</v>
      </c>
      <c r="B444" s="170">
        <v>-314133.87830631435</v>
      </c>
      <c r="U444" s="145">
        <v>425</v>
      </c>
      <c r="V444" s="145">
        <v>15724894.225267261</v>
      </c>
    </row>
    <row r="445" spans="1:22" x14ac:dyDescent="0.35">
      <c r="A445" s="70">
        <f t="shared" si="15"/>
        <v>426</v>
      </c>
      <c r="B445" s="170">
        <v>-314133.87830631435</v>
      </c>
      <c r="U445" s="145">
        <v>426</v>
      </c>
      <c r="V445" s="145">
        <v>-9905843.1327666678</v>
      </c>
    </row>
    <row r="446" spans="1:22" x14ac:dyDescent="0.35">
      <c r="A446" s="70">
        <f t="shared" si="15"/>
        <v>427</v>
      </c>
      <c r="B446" s="170">
        <v>-314133.87830631435</v>
      </c>
      <c r="U446" s="145">
        <v>427</v>
      </c>
      <c r="V446" s="145">
        <v>-17329818.787031438</v>
      </c>
    </row>
    <row r="447" spans="1:22" x14ac:dyDescent="0.35">
      <c r="A447" s="70">
        <f t="shared" si="15"/>
        <v>428</v>
      </c>
      <c r="B447" s="170">
        <v>-314133.87830631435</v>
      </c>
      <c r="U447" s="145">
        <v>428</v>
      </c>
      <c r="V447" s="145">
        <v>-8054377.7717788052</v>
      </c>
    </row>
    <row r="448" spans="1:22" x14ac:dyDescent="0.35">
      <c r="A448" s="70">
        <f t="shared" si="15"/>
        <v>429</v>
      </c>
      <c r="B448" s="170">
        <v>-314133.87830631435</v>
      </c>
      <c r="U448" s="145">
        <v>429</v>
      </c>
      <c r="V448" s="145">
        <v>-8109771.9401766248</v>
      </c>
    </row>
    <row r="449" spans="1:22" x14ac:dyDescent="0.35">
      <c r="A449" s="70">
        <f t="shared" si="15"/>
        <v>430</v>
      </c>
      <c r="B449" s="170">
        <v>-314133.87830631435</v>
      </c>
      <c r="U449" s="145">
        <v>430</v>
      </c>
      <c r="V449" s="145">
        <v>8177245.9841616675</v>
      </c>
    </row>
    <row r="450" spans="1:22" x14ac:dyDescent="0.35">
      <c r="A450" s="70">
        <f t="shared" si="15"/>
        <v>431</v>
      </c>
      <c r="B450" s="170">
        <v>-314133.87830631435</v>
      </c>
      <c r="U450" s="145">
        <v>431</v>
      </c>
      <c r="V450" s="145">
        <v>-4314425.9278787188</v>
      </c>
    </row>
    <row r="451" spans="1:22" x14ac:dyDescent="0.35">
      <c r="A451" s="70">
        <f t="shared" si="15"/>
        <v>432</v>
      </c>
      <c r="B451" s="170">
        <v>-314133.87830631435</v>
      </c>
      <c r="U451" s="145">
        <v>432</v>
      </c>
      <c r="V451" s="145">
        <v>-9442075.6875230167</v>
      </c>
    </row>
    <row r="452" spans="1:22" x14ac:dyDescent="0.35">
      <c r="A452" s="70">
        <f t="shared" si="15"/>
        <v>433</v>
      </c>
      <c r="B452" s="170">
        <v>-314133.87830631435</v>
      </c>
      <c r="U452" s="145">
        <v>433</v>
      </c>
      <c r="V452" s="145">
        <v>-9504218.0383668542</v>
      </c>
    </row>
    <row r="453" spans="1:22" x14ac:dyDescent="0.35">
      <c r="A453" s="70">
        <f t="shared" si="15"/>
        <v>434</v>
      </c>
      <c r="B453" s="170">
        <v>-314133.87830631435</v>
      </c>
      <c r="U453" s="145">
        <v>434</v>
      </c>
      <c r="V453" s="145">
        <v>-524101.65977608785</v>
      </c>
    </row>
    <row r="454" spans="1:22" x14ac:dyDescent="0.35">
      <c r="A454" s="70">
        <f t="shared" si="15"/>
        <v>435</v>
      </c>
      <c r="B454" s="170">
        <v>-314133.87830631435</v>
      </c>
      <c r="U454" s="145">
        <v>435</v>
      </c>
      <c r="V454" s="145">
        <v>-15871526.977873627</v>
      </c>
    </row>
    <row r="455" spans="1:22" x14ac:dyDescent="0.35">
      <c r="A455" s="70">
        <f t="shared" si="15"/>
        <v>436</v>
      </c>
      <c r="B455" s="170">
        <v>-314133.87830631435</v>
      </c>
      <c r="U455" s="145">
        <v>436</v>
      </c>
      <c r="V455" s="145">
        <v>3080294.9088058844</v>
      </c>
    </row>
    <row r="456" spans="1:22" x14ac:dyDescent="0.35">
      <c r="A456" s="70">
        <f t="shared" si="15"/>
        <v>437</v>
      </c>
      <c r="B456" s="170">
        <v>-314133.87830631435</v>
      </c>
      <c r="U456" s="145">
        <v>437</v>
      </c>
      <c r="V456" s="145">
        <v>-16137822.370945616</v>
      </c>
    </row>
    <row r="457" spans="1:22" x14ac:dyDescent="0.35">
      <c r="A457" s="70">
        <f t="shared" si="15"/>
        <v>438</v>
      </c>
      <c r="B457" s="170">
        <v>-314133.87830631435</v>
      </c>
      <c r="U457" s="145">
        <v>438</v>
      </c>
      <c r="V457" s="145">
        <v>21937205.715993632</v>
      </c>
    </row>
    <row r="458" spans="1:22" x14ac:dyDescent="0.35">
      <c r="A458" s="70">
        <f t="shared" si="15"/>
        <v>439</v>
      </c>
      <c r="B458" s="170">
        <v>-314133.87830631435</v>
      </c>
      <c r="U458" s="145">
        <v>439</v>
      </c>
      <c r="V458" s="145">
        <v>-12538935.788331568</v>
      </c>
    </row>
    <row r="459" spans="1:22" x14ac:dyDescent="0.35">
      <c r="A459" s="70">
        <f t="shared" si="15"/>
        <v>440</v>
      </c>
      <c r="B459" s="170">
        <v>-314133.87830631435</v>
      </c>
      <c r="U459" s="145">
        <v>440</v>
      </c>
      <c r="V459" s="145">
        <v>3384124.503723789</v>
      </c>
    </row>
    <row r="460" spans="1:22" x14ac:dyDescent="0.35">
      <c r="A460" s="70">
        <f t="shared" si="15"/>
        <v>441</v>
      </c>
      <c r="B460" s="170">
        <v>-314133.87830631435</v>
      </c>
      <c r="U460" s="145">
        <v>441</v>
      </c>
      <c r="V460" s="145">
        <v>-29962860.985661291</v>
      </c>
    </row>
    <row r="461" spans="1:22" x14ac:dyDescent="0.35">
      <c r="A461" s="70">
        <f t="shared" si="15"/>
        <v>442</v>
      </c>
      <c r="B461" s="170">
        <v>-314133.87830631435</v>
      </c>
      <c r="U461" s="145">
        <v>442</v>
      </c>
      <c r="V461" s="145">
        <v>30890582.27705979</v>
      </c>
    </row>
    <row r="462" spans="1:22" x14ac:dyDescent="0.35">
      <c r="A462" s="70">
        <f t="shared" si="15"/>
        <v>443</v>
      </c>
      <c r="B462" s="170">
        <v>-314133.87830631435</v>
      </c>
      <c r="U462" s="145">
        <v>443</v>
      </c>
      <c r="V462" s="145">
        <v>-3607331.7354534119</v>
      </c>
    </row>
    <row r="463" spans="1:22" x14ac:dyDescent="0.35">
      <c r="A463" s="70">
        <f t="shared" si="15"/>
        <v>444</v>
      </c>
      <c r="B463" s="170">
        <v>-314133.87830631435</v>
      </c>
      <c r="U463" s="145">
        <v>444</v>
      </c>
      <c r="V463" s="145">
        <v>7594285.562287882</v>
      </c>
    </row>
    <row r="464" spans="1:22" x14ac:dyDescent="0.35">
      <c r="A464" s="70">
        <f t="shared" si="15"/>
        <v>445</v>
      </c>
      <c r="B464" s="170">
        <v>-314133.87830631435</v>
      </c>
      <c r="U464" s="145">
        <v>445</v>
      </c>
      <c r="V464" s="145">
        <v>13527774.207820296</v>
      </c>
    </row>
    <row r="465" spans="1:22" x14ac:dyDescent="0.35">
      <c r="A465" s="70">
        <f t="shared" si="15"/>
        <v>446</v>
      </c>
      <c r="B465" s="170">
        <v>-314133.87830631435</v>
      </c>
      <c r="U465" s="145">
        <v>446</v>
      </c>
      <c r="V465" s="145">
        <v>37311793.925214291</v>
      </c>
    </row>
    <row r="466" spans="1:22" x14ac:dyDescent="0.35">
      <c r="A466" s="70">
        <f t="shared" si="15"/>
        <v>447</v>
      </c>
      <c r="B466" s="170">
        <v>-314133.87830631435</v>
      </c>
      <c r="U466" s="145">
        <v>447</v>
      </c>
      <c r="V466" s="145">
        <v>-5422097.3150839619</v>
      </c>
    </row>
    <row r="467" spans="1:22" x14ac:dyDescent="0.35">
      <c r="A467" s="70">
        <f t="shared" si="15"/>
        <v>448</v>
      </c>
      <c r="B467" s="170">
        <v>-314133.87830631435</v>
      </c>
      <c r="U467" s="145">
        <v>448</v>
      </c>
      <c r="V467" s="145">
        <v>27095765.951698244</v>
      </c>
    </row>
    <row r="468" spans="1:22" x14ac:dyDescent="0.35">
      <c r="A468" s="70">
        <f t="shared" si="15"/>
        <v>449</v>
      </c>
      <c r="B468" s="170">
        <v>-314133.87830631435</v>
      </c>
      <c r="U468" s="145">
        <v>449</v>
      </c>
      <c r="V468" s="145">
        <v>-18077746.459498186</v>
      </c>
    </row>
    <row r="469" spans="1:22" x14ac:dyDescent="0.35">
      <c r="A469" s="70">
        <f t="shared" si="15"/>
        <v>450</v>
      </c>
      <c r="B469" s="170">
        <v>-314133.87830631435</v>
      </c>
      <c r="U469" s="145">
        <v>450</v>
      </c>
      <c r="V469" s="145">
        <v>12311206.536856577</v>
      </c>
    </row>
    <row r="470" spans="1:22" x14ac:dyDescent="0.35">
      <c r="A470" s="70">
        <f t="shared" ref="A470:A533" si="16">A469+1</f>
        <v>451</v>
      </c>
      <c r="B470" s="170">
        <v>-314133.87830631435</v>
      </c>
      <c r="U470" s="145">
        <v>451</v>
      </c>
      <c r="V470" s="145">
        <v>-17873519.86896012</v>
      </c>
    </row>
    <row r="471" spans="1:22" x14ac:dyDescent="0.35">
      <c r="A471" s="70">
        <f t="shared" si="16"/>
        <v>452</v>
      </c>
      <c r="B471" s="170">
        <v>-314133.87830631435</v>
      </c>
      <c r="U471" s="145">
        <v>452</v>
      </c>
      <c r="V471" s="145">
        <v>25378344.26202349</v>
      </c>
    </row>
    <row r="472" spans="1:22" x14ac:dyDescent="0.35">
      <c r="A472" s="70">
        <f t="shared" si="16"/>
        <v>453</v>
      </c>
      <c r="B472" s="170">
        <v>-314133.87830631435</v>
      </c>
      <c r="U472" s="145">
        <v>453</v>
      </c>
      <c r="V472" s="145">
        <v>-26732700.145226821</v>
      </c>
    </row>
    <row r="473" spans="1:22" x14ac:dyDescent="0.35">
      <c r="A473" s="70">
        <f t="shared" si="16"/>
        <v>454</v>
      </c>
      <c r="B473" s="170">
        <v>-314133.87830631435</v>
      </c>
      <c r="U473" s="145">
        <v>454</v>
      </c>
      <c r="V473" s="145">
        <v>49944925.496971786</v>
      </c>
    </row>
    <row r="474" spans="1:22" x14ac:dyDescent="0.35">
      <c r="A474" s="70">
        <f t="shared" si="16"/>
        <v>455</v>
      </c>
      <c r="B474" s="170">
        <v>-314133.87830631435</v>
      </c>
      <c r="U474" s="145">
        <v>455</v>
      </c>
      <c r="V474" s="145">
        <v>1051577.5407144651</v>
      </c>
    </row>
    <row r="475" spans="1:22" x14ac:dyDescent="0.35">
      <c r="A475" s="70">
        <f t="shared" si="16"/>
        <v>456</v>
      </c>
      <c r="B475" s="170">
        <v>-314133.87830631435</v>
      </c>
      <c r="U475" s="145">
        <v>456</v>
      </c>
      <c r="V475" s="145">
        <v>-4176798.1227582134</v>
      </c>
    </row>
    <row r="476" spans="1:22" x14ac:dyDescent="0.35">
      <c r="A476" s="70">
        <f t="shared" si="16"/>
        <v>457</v>
      </c>
      <c r="B476" s="170">
        <v>-314133.87830631435</v>
      </c>
      <c r="U476" s="145">
        <v>457</v>
      </c>
      <c r="V476" s="145">
        <v>1625406.7598664537</v>
      </c>
    </row>
    <row r="477" spans="1:22" x14ac:dyDescent="0.35">
      <c r="A477" s="70">
        <f t="shared" si="16"/>
        <v>458</v>
      </c>
      <c r="B477" s="170">
        <v>-314133.87830631435</v>
      </c>
      <c r="U477" s="145">
        <v>458</v>
      </c>
      <c r="V477" s="145">
        <v>-539878.28169260174</v>
      </c>
    </row>
    <row r="478" spans="1:22" x14ac:dyDescent="0.35">
      <c r="A478" s="70">
        <f t="shared" si="16"/>
        <v>459</v>
      </c>
      <c r="B478" s="170">
        <v>-314133.87830631435</v>
      </c>
      <c r="U478" s="145">
        <v>459</v>
      </c>
      <c r="V478" s="145">
        <v>31642010.096076451</v>
      </c>
    </row>
    <row r="479" spans="1:22" x14ac:dyDescent="0.35">
      <c r="A479" s="70">
        <f t="shared" si="16"/>
        <v>460</v>
      </c>
      <c r="B479" s="170">
        <v>-314133.87830631435</v>
      </c>
      <c r="U479" s="145">
        <v>460</v>
      </c>
      <c r="V479" s="145">
        <v>31912888.824188314</v>
      </c>
    </row>
    <row r="480" spans="1:22" x14ac:dyDescent="0.35">
      <c r="A480" s="70">
        <f t="shared" si="16"/>
        <v>461</v>
      </c>
      <c r="B480" s="170">
        <v>-314133.87830631435</v>
      </c>
      <c r="U480" s="145">
        <v>461</v>
      </c>
      <c r="V480" s="145">
        <v>2389363.9632363245</v>
      </c>
    </row>
    <row r="481" spans="1:22" x14ac:dyDescent="0.35">
      <c r="A481" s="70">
        <f t="shared" si="16"/>
        <v>462</v>
      </c>
      <c r="B481" s="170">
        <v>-314133.87830631435</v>
      </c>
      <c r="U481" s="145">
        <v>462</v>
      </c>
      <c r="V481" s="145">
        <v>-27562297.498358704</v>
      </c>
    </row>
    <row r="482" spans="1:22" x14ac:dyDescent="0.35">
      <c r="A482" s="70">
        <f t="shared" si="16"/>
        <v>463</v>
      </c>
      <c r="B482" s="170">
        <v>-314133.87830631435</v>
      </c>
      <c r="U482" s="145">
        <v>463</v>
      </c>
      <c r="V482" s="145">
        <v>13580966.426938571</v>
      </c>
    </row>
    <row r="483" spans="1:22" x14ac:dyDescent="0.35">
      <c r="A483" s="70">
        <f t="shared" si="16"/>
        <v>464</v>
      </c>
      <c r="B483" s="170">
        <v>-314133.87830631435</v>
      </c>
      <c r="U483" s="145">
        <v>464</v>
      </c>
      <c r="V483" s="145">
        <v>-29136781.682843685</v>
      </c>
    </row>
    <row r="484" spans="1:22" x14ac:dyDescent="0.35">
      <c r="A484" s="70">
        <f t="shared" si="16"/>
        <v>465</v>
      </c>
      <c r="B484" s="170">
        <v>-314133.87830631435</v>
      </c>
      <c r="U484" s="145">
        <v>465</v>
      </c>
      <c r="V484" s="145">
        <v>-18495527.743482385</v>
      </c>
    </row>
    <row r="485" spans="1:22" x14ac:dyDescent="0.35">
      <c r="A485" s="70">
        <f t="shared" si="16"/>
        <v>466</v>
      </c>
      <c r="B485" s="170">
        <v>-314133.87830631435</v>
      </c>
      <c r="U485" s="145">
        <v>466</v>
      </c>
      <c r="V485" s="145">
        <v>19135588.934573643</v>
      </c>
    </row>
    <row r="486" spans="1:22" x14ac:dyDescent="0.35">
      <c r="A486" s="70">
        <f t="shared" si="16"/>
        <v>467</v>
      </c>
      <c r="B486" s="170">
        <v>-314133.87830631435</v>
      </c>
      <c r="U486" s="145">
        <v>467</v>
      </c>
      <c r="V486" s="145">
        <v>4262285.730389446</v>
      </c>
    </row>
    <row r="487" spans="1:22" x14ac:dyDescent="0.35">
      <c r="A487" s="70">
        <f t="shared" si="16"/>
        <v>468</v>
      </c>
      <c r="B487" s="170">
        <v>-314133.87830631435</v>
      </c>
      <c r="U487" s="145">
        <v>468</v>
      </c>
      <c r="V487" s="145">
        <v>-15848172.866437506</v>
      </c>
    </row>
    <row r="488" spans="1:22" x14ac:dyDescent="0.35">
      <c r="A488" s="70">
        <f t="shared" si="16"/>
        <v>469</v>
      </c>
      <c r="B488" s="170">
        <v>-314133.87830631435</v>
      </c>
      <c r="U488" s="145">
        <v>469</v>
      </c>
      <c r="V488" s="145">
        <v>5978049.7370857336</v>
      </c>
    </row>
    <row r="489" spans="1:22" x14ac:dyDescent="0.35">
      <c r="A489" s="70">
        <f t="shared" si="16"/>
        <v>470</v>
      </c>
      <c r="B489" s="170">
        <v>-314133.87830631435</v>
      </c>
      <c r="U489" s="145">
        <v>470</v>
      </c>
      <c r="V489" s="145">
        <v>-26339170.111518018</v>
      </c>
    </row>
    <row r="490" spans="1:22" x14ac:dyDescent="0.35">
      <c r="A490" s="70">
        <f t="shared" si="16"/>
        <v>471</v>
      </c>
      <c r="B490" s="170">
        <v>-314133.87830631435</v>
      </c>
      <c r="U490" s="145">
        <v>471</v>
      </c>
      <c r="V490" s="145">
        <v>-4464202.3553253375</v>
      </c>
    </row>
    <row r="491" spans="1:22" x14ac:dyDescent="0.35">
      <c r="A491" s="70">
        <f t="shared" si="16"/>
        <v>472</v>
      </c>
      <c r="B491" s="170">
        <v>-314133.87830631435</v>
      </c>
      <c r="U491" s="145">
        <v>472</v>
      </c>
      <c r="V491" s="145">
        <v>-2305742.2054010965</v>
      </c>
    </row>
    <row r="492" spans="1:22" x14ac:dyDescent="0.35">
      <c r="A492" s="70">
        <f t="shared" si="16"/>
        <v>473</v>
      </c>
      <c r="B492" s="170">
        <v>-314133.87830631435</v>
      </c>
      <c r="U492" s="145">
        <v>473</v>
      </c>
      <c r="V492" s="145">
        <v>-14674573.044564754</v>
      </c>
    </row>
    <row r="493" spans="1:22" x14ac:dyDescent="0.35">
      <c r="A493" s="70">
        <f t="shared" si="16"/>
        <v>474</v>
      </c>
      <c r="B493" s="170">
        <v>-314133.87830631435</v>
      </c>
      <c r="U493" s="145">
        <v>474</v>
      </c>
      <c r="V493" s="145">
        <v>-19566715.107199516</v>
      </c>
    </row>
    <row r="494" spans="1:22" x14ac:dyDescent="0.35">
      <c r="A494" s="70">
        <f t="shared" si="16"/>
        <v>475</v>
      </c>
      <c r="B494" s="170">
        <v>-314133.87830631435</v>
      </c>
      <c r="U494" s="145">
        <v>475</v>
      </c>
      <c r="V494" s="145">
        <v>-16528974.063619867</v>
      </c>
    </row>
    <row r="495" spans="1:22" x14ac:dyDescent="0.35">
      <c r="A495" s="70">
        <f t="shared" si="16"/>
        <v>476</v>
      </c>
      <c r="B495" s="170">
        <v>-314133.87830631435</v>
      </c>
      <c r="U495" s="145">
        <v>476</v>
      </c>
      <c r="V495" s="145">
        <v>-10901744.59831851</v>
      </c>
    </row>
    <row r="496" spans="1:22" x14ac:dyDescent="0.35">
      <c r="A496" s="70">
        <f t="shared" si="16"/>
        <v>477</v>
      </c>
      <c r="B496" s="170">
        <v>-314133.87830631435</v>
      </c>
      <c r="U496" s="145">
        <v>477</v>
      </c>
      <c r="V496" s="145">
        <v>14681004.148040403</v>
      </c>
    </row>
    <row r="497" spans="1:22" x14ac:dyDescent="0.35">
      <c r="A497" s="70">
        <f t="shared" si="16"/>
        <v>478</v>
      </c>
      <c r="B497" s="170">
        <v>-314133.87830631435</v>
      </c>
      <c r="U497" s="145">
        <v>478</v>
      </c>
      <c r="V497" s="145">
        <v>-4794194.1824420765</v>
      </c>
    </row>
    <row r="498" spans="1:22" x14ac:dyDescent="0.35">
      <c r="A498" s="70">
        <f t="shared" si="16"/>
        <v>479</v>
      </c>
      <c r="B498" s="170">
        <v>-314133.87830631435</v>
      </c>
      <c r="U498" s="145">
        <v>479</v>
      </c>
      <c r="V498" s="145">
        <v>15193571.130079873</v>
      </c>
    </row>
    <row r="499" spans="1:22" x14ac:dyDescent="0.35">
      <c r="A499" s="70">
        <f t="shared" si="16"/>
        <v>480</v>
      </c>
      <c r="B499" s="170">
        <v>-314133.87830631435</v>
      </c>
      <c r="U499" s="145">
        <v>480</v>
      </c>
      <c r="V499" s="145">
        <v>-13089569.470734384</v>
      </c>
    </row>
    <row r="500" spans="1:22" x14ac:dyDescent="0.35">
      <c r="A500" s="70">
        <f t="shared" si="16"/>
        <v>481</v>
      </c>
      <c r="B500" s="170">
        <v>-314133.87830631435</v>
      </c>
      <c r="U500" s="145">
        <v>481</v>
      </c>
      <c r="V500" s="145">
        <v>-12318299.100297913</v>
      </c>
    </row>
    <row r="501" spans="1:22" x14ac:dyDescent="0.35">
      <c r="A501" s="70">
        <f t="shared" si="16"/>
        <v>482</v>
      </c>
      <c r="B501" s="170">
        <v>-314133.87830631435</v>
      </c>
      <c r="U501" s="145">
        <v>482</v>
      </c>
      <c r="V501" s="145">
        <v>3423959.9261631258</v>
      </c>
    </row>
    <row r="502" spans="1:22" x14ac:dyDescent="0.35">
      <c r="A502" s="70">
        <f t="shared" si="16"/>
        <v>483</v>
      </c>
      <c r="B502" s="170">
        <v>-314133.87830631435</v>
      </c>
      <c r="U502" s="145">
        <v>483</v>
      </c>
      <c r="V502" s="145">
        <v>9223590.3048883006</v>
      </c>
    </row>
    <row r="503" spans="1:22" x14ac:dyDescent="0.35">
      <c r="A503" s="70">
        <f t="shared" si="16"/>
        <v>484</v>
      </c>
      <c r="B503" s="170">
        <v>-314133.87830631435</v>
      </c>
      <c r="U503" s="145">
        <v>484</v>
      </c>
      <c r="V503" s="145">
        <v>32458597.779278159</v>
      </c>
    </row>
    <row r="504" spans="1:22" x14ac:dyDescent="0.35">
      <c r="A504" s="70">
        <f t="shared" si="16"/>
        <v>485</v>
      </c>
      <c r="B504" s="170">
        <v>-314133.87830631435</v>
      </c>
      <c r="U504" s="145">
        <v>485</v>
      </c>
      <c r="V504" s="145">
        <v>31678745.04139971</v>
      </c>
    </row>
    <row r="505" spans="1:22" x14ac:dyDescent="0.35">
      <c r="A505" s="70">
        <f t="shared" si="16"/>
        <v>486</v>
      </c>
      <c r="B505" s="170">
        <v>-314133.87830631435</v>
      </c>
      <c r="U505" s="145">
        <v>486</v>
      </c>
      <c r="V505" s="145">
        <v>-4367941.2318774611</v>
      </c>
    </row>
    <row r="506" spans="1:22" x14ac:dyDescent="0.35">
      <c r="A506" s="70">
        <f t="shared" si="16"/>
        <v>487</v>
      </c>
      <c r="B506" s="170">
        <v>-314133.87830631435</v>
      </c>
      <c r="U506" s="145">
        <v>487</v>
      </c>
      <c r="V506" s="145">
        <v>6195418.4157319888</v>
      </c>
    </row>
    <row r="507" spans="1:22" x14ac:dyDescent="0.35">
      <c r="A507" s="70">
        <f t="shared" si="16"/>
        <v>488</v>
      </c>
      <c r="B507" s="170">
        <v>-314133.87830631435</v>
      </c>
      <c r="U507" s="145">
        <v>488</v>
      </c>
      <c r="V507" s="145">
        <v>28512452.343872931</v>
      </c>
    </row>
    <row r="508" spans="1:22" x14ac:dyDescent="0.35">
      <c r="A508" s="70">
        <f t="shared" si="16"/>
        <v>489</v>
      </c>
      <c r="B508" s="170">
        <v>-314133.87830631435</v>
      </c>
      <c r="U508" s="145">
        <v>489</v>
      </c>
      <c r="V508" s="145">
        <v>-6632847.9762751684</v>
      </c>
    </row>
    <row r="509" spans="1:22" x14ac:dyDescent="0.35">
      <c r="A509" s="70">
        <f t="shared" si="16"/>
        <v>490</v>
      </c>
      <c r="B509" s="170">
        <v>-314133.87830631435</v>
      </c>
      <c r="U509" s="145">
        <v>490</v>
      </c>
      <c r="V509" s="145">
        <v>2824921.6081374772</v>
      </c>
    </row>
    <row r="510" spans="1:22" x14ac:dyDescent="0.35">
      <c r="A510" s="70">
        <f t="shared" si="16"/>
        <v>491</v>
      </c>
      <c r="B510" s="170">
        <v>-314133.87830631435</v>
      </c>
      <c r="U510" s="145">
        <v>491</v>
      </c>
      <c r="V510" s="145">
        <v>281620.80782220513</v>
      </c>
    </row>
    <row r="511" spans="1:22" x14ac:dyDescent="0.35">
      <c r="A511" s="70">
        <f t="shared" si="16"/>
        <v>492</v>
      </c>
      <c r="B511" s="170">
        <v>-314133.87830631435</v>
      </c>
      <c r="U511" s="145">
        <v>492</v>
      </c>
      <c r="V511" s="145">
        <v>253485.54316920415</v>
      </c>
    </row>
    <row r="512" spans="1:22" x14ac:dyDescent="0.35">
      <c r="A512" s="70">
        <f t="shared" si="16"/>
        <v>493</v>
      </c>
      <c r="B512" s="170">
        <v>-314133.87830631435</v>
      </c>
      <c r="U512" s="145">
        <v>493</v>
      </c>
      <c r="V512" s="145">
        <v>-33079624.338182725</v>
      </c>
    </row>
    <row r="513" spans="1:22" x14ac:dyDescent="0.35">
      <c r="A513" s="70">
        <f t="shared" si="16"/>
        <v>494</v>
      </c>
      <c r="B513" s="170">
        <v>-314133.87830631435</v>
      </c>
      <c r="U513" s="145">
        <v>494</v>
      </c>
      <c r="V513" s="145">
        <v>2614717.1467354633</v>
      </c>
    </row>
    <row r="514" spans="1:22" x14ac:dyDescent="0.35">
      <c r="A514" s="70">
        <f t="shared" si="16"/>
        <v>495</v>
      </c>
      <c r="B514" s="170">
        <v>-314133.87830631435</v>
      </c>
      <c r="U514" s="145">
        <v>495</v>
      </c>
      <c r="V514" s="145">
        <v>2976269.1468053795</v>
      </c>
    </row>
    <row r="515" spans="1:22" x14ac:dyDescent="0.35">
      <c r="A515" s="70">
        <f t="shared" si="16"/>
        <v>496</v>
      </c>
      <c r="B515" s="170">
        <v>-314133.87830631435</v>
      </c>
      <c r="U515" s="145">
        <v>496</v>
      </c>
      <c r="V515" s="145">
        <v>20232736.811380491</v>
      </c>
    </row>
    <row r="516" spans="1:22" x14ac:dyDescent="0.35">
      <c r="A516" s="70">
        <f t="shared" si="16"/>
        <v>497</v>
      </c>
      <c r="B516" s="170">
        <v>-314133.87830631435</v>
      </c>
      <c r="U516" s="145">
        <v>497</v>
      </c>
      <c r="V516" s="145">
        <v>16751760.84240821</v>
      </c>
    </row>
    <row r="517" spans="1:22" x14ac:dyDescent="0.35">
      <c r="A517" s="70">
        <f t="shared" si="16"/>
        <v>498</v>
      </c>
      <c r="B517" s="170">
        <v>-314133.87830631435</v>
      </c>
      <c r="U517" s="145">
        <v>498</v>
      </c>
      <c r="V517" s="145">
        <v>25034074.361875601</v>
      </c>
    </row>
    <row r="518" spans="1:22" x14ac:dyDescent="0.35">
      <c r="A518" s="70">
        <f t="shared" si="16"/>
        <v>499</v>
      </c>
      <c r="B518" s="170">
        <v>-314133.87830631435</v>
      </c>
      <c r="U518" s="145">
        <v>499</v>
      </c>
      <c r="V518" s="145">
        <v>25678787.578405891</v>
      </c>
    </row>
    <row r="519" spans="1:22" x14ac:dyDescent="0.35">
      <c r="A519" s="70">
        <f t="shared" si="16"/>
        <v>500</v>
      </c>
      <c r="B519" s="170">
        <v>-314133.87830631435</v>
      </c>
      <c r="U519" s="145">
        <v>500</v>
      </c>
      <c r="V519" s="145">
        <v>-6743698.2018807493</v>
      </c>
    </row>
    <row r="520" spans="1:22" x14ac:dyDescent="0.35">
      <c r="A520" s="70">
        <f t="shared" si="16"/>
        <v>501</v>
      </c>
      <c r="B520" s="170">
        <v>-314133.87830631435</v>
      </c>
      <c r="U520" s="145">
        <v>501</v>
      </c>
      <c r="V520" s="145">
        <v>14932770.698610242</v>
      </c>
    </row>
    <row r="521" spans="1:22" x14ac:dyDescent="0.35">
      <c r="A521" s="70">
        <f t="shared" si="16"/>
        <v>502</v>
      </c>
      <c r="B521" s="170">
        <v>-314133.87830631435</v>
      </c>
      <c r="U521" s="145">
        <v>502</v>
      </c>
      <c r="V521" s="145">
        <v>-799819.01736873388</v>
      </c>
    </row>
    <row r="522" spans="1:22" x14ac:dyDescent="0.35">
      <c r="A522" s="70">
        <f t="shared" si="16"/>
        <v>503</v>
      </c>
      <c r="B522" s="170">
        <v>-314133.87830631435</v>
      </c>
      <c r="U522" s="145">
        <v>503</v>
      </c>
      <c r="V522" s="145">
        <v>11944682.763249073</v>
      </c>
    </row>
    <row r="523" spans="1:22" x14ac:dyDescent="0.35">
      <c r="A523" s="70">
        <f t="shared" si="16"/>
        <v>504</v>
      </c>
      <c r="B523" s="170">
        <v>-314133.87830631435</v>
      </c>
      <c r="U523" s="145">
        <v>504</v>
      </c>
      <c r="V523" s="145">
        <v>869720.08583680168</v>
      </c>
    </row>
    <row r="524" spans="1:22" x14ac:dyDescent="0.35">
      <c r="A524" s="70">
        <f t="shared" si="16"/>
        <v>505</v>
      </c>
      <c r="B524" s="170">
        <v>-314133.87830631435</v>
      </c>
      <c r="U524" s="145">
        <v>505</v>
      </c>
      <c r="V524" s="145">
        <v>-2798682.1445042342</v>
      </c>
    </row>
    <row r="525" spans="1:22" x14ac:dyDescent="0.35">
      <c r="A525" s="70">
        <f t="shared" si="16"/>
        <v>506</v>
      </c>
      <c r="B525" s="170">
        <v>-314133.87830631435</v>
      </c>
      <c r="U525" s="145">
        <v>506</v>
      </c>
      <c r="V525" s="145">
        <v>14097437.836570442</v>
      </c>
    </row>
    <row r="526" spans="1:22" x14ac:dyDescent="0.35">
      <c r="A526" s="70">
        <f t="shared" si="16"/>
        <v>507</v>
      </c>
      <c r="B526" s="170">
        <v>-314133.87830631435</v>
      </c>
      <c r="U526" s="145">
        <v>507</v>
      </c>
      <c r="V526" s="145">
        <v>19655803.969769932</v>
      </c>
    </row>
    <row r="527" spans="1:22" x14ac:dyDescent="0.35">
      <c r="A527" s="70">
        <f t="shared" si="16"/>
        <v>508</v>
      </c>
      <c r="B527" s="170">
        <v>-314133.87830631435</v>
      </c>
      <c r="U527" s="145">
        <v>508</v>
      </c>
      <c r="V527" s="145">
        <v>28607064.689349014</v>
      </c>
    </row>
    <row r="528" spans="1:22" x14ac:dyDescent="0.35">
      <c r="A528" s="70">
        <f t="shared" si="16"/>
        <v>509</v>
      </c>
      <c r="B528" s="170">
        <v>-314133.87830631435</v>
      </c>
      <c r="U528" s="145">
        <v>509</v>
      </c>
      <c r="V528" s="145">
        <v>22320508.193419196</v>
      </c>
    </row>
    <row r="529" spans="1:22" x14ac:dyDescent="0.35">
      <c r="A529" s="70">
        <f t="shared" si="16"/>
        <v>510</v>
      </c>
      <c r="B529" s="170">
        <v>-314133.87830631435</v>
      </c>
      <c r="U529" s="145">
        <v>510</v>
      </c>
      <c r="V529" s="145">
        <v>-4197893.1402717922</v>
      </c>
    </row>
    <row r="530" spans="1:22" x14ac:dyDescent="0.35">
      <c r="A530" s="70">
        <f t="shared" si="16"/>
        <v>511</v>
      </c>
      <c r="B530" s="170">
        <v>-314133.87830631435</v>
      </c>
      <c r="U530" s="145">
        <v>511</v>
      </c>
      <c r="V530" s="145">
        <v>9537138.275569573</v>
      </c>
    </row>
    <row r="531" spans="1:22" x14ac:dyDescent="0.35">
      <c r="A531" s="70">
        <f t="shared" si="16"/>
        <v>512</v>
      </c>
      <c r="B531" s="170">
        <v>-314133.87830631435</v>
      </c>
      <c r="U531" s="145">
        <v>512</v>
      </c>
      <c r="V531" s="145">
        <v>18921262.819004796</v>
      </c>
    </row>
    <row r="532" spans="1:22" x14ac:dyDescent="0.35">
      <c r="A532" s="70">
        <f t="shared" si="16"/>
        <v>513</v>
      </c>
      <c r="B532" s="170">
        <v>-314133.87830631435</v>
      </c>
      <c r="U532" s="145">
        <v>513</v>
      </c>
      <c r="V532" s="145">
        <v>-15911600.993393049</v>
      </c>
    </row>
    <row r="533" spans="1:22" x14ac:dyDescent="0.35">
      <c r="A533" s="70">
        <f t="shared" si="16"/>
        <v>514</v>
      </c>
      <c r="B533" s="170">
        <v>-314133.87830631435</v>
      </c>
      <c r="U533" s="145">
        <v>514</v>
      </c>
      <c r="V533" s="145">
        <v>6388423.1754215956</v>
      </c>
    </row>
    <row r="534" spans="1:22" x14ac:dyDescent="0.35">
      <c r="A534" s="70">
        <f t="shared" ref="A534:A597" si="17">A533+1</f>
        <v>515</v>
      </c>
      <c r="B534" s="170">
        <v>-314133.87830631435</v>
      </c>
      <c r="U534" s="145">
        <v>515</v>
      </c>
      <c r="V534" s="145">
        <v>27062282.934352502</v>
      </c>
    </row>
    <row r="535" spans="1:22" x14ac:dyDescent="0.35">
      <c r="A535" s="70">
        <f t="shared" si="17"/>
        <v>516</v>
      </c>
      <c r="B535" s="170">
        <v>-314133.87830631435</v>
      </c>
      <c r="U535" s="145">
        <v>516</v>
      </c>
      <c r="V535" s="145">
        <v>11347645.988543469</v>
      </c>
    </row>
    <row r="536" spans="1:22" x14ac:dyDescent="0.35">
      <c r="A536" s="70">
        <f t="shared" si="17"/>
        <v>517</v>
      </c>
      <c r="B536" s="170">
        <v>-314133.87830631435</v>
      </c>
      <c r="U536" s="145">
        <v>517</v>
      </c>
      <c r="V536" s="145">
        <v>-28845499.10176219</v>
      </c>
    </row>
    <row r="537" spans="1:22" x14ac:dyDescent="0.35">
      <c r="A537" s="70">
        <f t="shared" si="17"/>
        <v>518</v>
      </c>
      <c r="B537" s="170">
        <v>-314133.87830631435</v>
      </c>
      <c r="U537" s="145">
        <v>518</v>
      </c>
      <c r="V537" s="145">
        <v>-31239585.470772862</v>
      </c>
    </row>
    <row r="538" spans="1:22" x14ac:dyDescent="0.35">
      <c r="A538" s="70">
        <f t="shared" si="17"/>
        <v>519</v>
      </c>
      <c r="B538" s="170">
        <v>-314133.87830631435</v>
      </c>
      <c r="U538" s="145">
        <v>519</v>
      </c>
      <c r="V538" s="145">
        <v>-36246175.164629295</v>
      </c>
    </row>
    <row r="539" spans="1:22" x14ac:dyDescent="0.35">
      <c r="A539" s="70">
        <f t="shared" si="17"/>
        <v>520</v>
      </c>
      <c r="B539" s="170">
        <v>-314133.87830631435</v>
      </c>
      <c r="U539" s="145">
        <v>520</v>
      </c>
      <c r="V539" s="145">
        <v>-6854947.9704758562</v>
      </c>
    </row>
    <row r="540" spans="1:22" x14ac:dyDescent="0.35">
      <c r="A540" s="70">
        <f t="shared" si="17"/>
        <v>521</v>
      </c>
      <c r="B540" s="170">
        <v>-314133.87830631435</v>
      </c>
      <c r="U540" s="145">
        <v>521</v>
      </c>
      <c r="V540" s="145">
        <v>28869728.841800559</v>
      </c>
    </row>
    <row r="541" spans="1:22" x14ac:dyDescent="0.35">
      <c r="A541" s="70">
        <f t="shared" si="17"/>
        <v>522</v>
      </c>
      <c r="B541" s="170">
        <v>-314133.87830631435</v>
      </c>
      <c r="U541" s="145">
        <v>522</v>
      </c>
      <c r="V541" s="145">
        <v>21801562.662533764</v>
      </c>
    </row>
    <row r="542" spans="1:22" x14ac:dyDescent="0.35">
      <c r="A542" s="70">
        <f t="shared" si="17"/>
        <v>523</v>
      </c>
      <c r="B542" s="170">
        <v>-314133.87830631435</v>
      </c>
      <c r="U542" s="145">
        <v>523</v>
      </c>
      <c r="V542" s="145">
        <v>7817317.7869300507</v>
      </c>
    </row>
    <row r="543" spans="1:22" x14ac:dyDescent="0.35">
      <c r="A543" s="70">
        <f t="shared" si="17"/>
        <v>524</v>
      </c>
      <c r="B543" s="170">
        <v>-314133.87830631435</v>
      </c>
      <c r="U543" s="145">
        <v>524</v>
      </c>
      <c r="V543" s="145">
        <v>-11594688.679125706</v>
      </c>
    </row>
    <row r="544" spans="1:22" x14ac:dyDescent="0.35">
      <c r="A544" s="70">
        <f t="shared" si="17"/>
        <v>525</v>
      </c>
      <c r="B544" s="170">
        <v>-314133.87830631435</v>
      </c>
      <c r="U544" s="145">
        <v>525</v>
      </c>
      <c r="V544" s="145">
        <v>6405992.3869198821</v>
      </c>
    </row>
    <row r="545" spans="1:22" x14ac:dyDescent="0.35">
      <c r="A545" s="70">
        <f t="shared" si="17"/>
        <v>526</v>
      </c>
      <c r="B545" s="170">
        <v>-314133.87830631435</v>
      </c>
      <c r="U545" s="145">
        <v>526</v>
      </c>
      <c r="V545" s="145">
        <v>-470968.28112788498</v>
      </c>
    </row>
    <row r="546" spans="1:22" x14ac:dyDescent="0.35">
      <c r="A546" s="70">
        <f t="shared" si="17"/>
        <v>527</v>
      </c>
      <c r="B546" s="170">
        <v>-314133.87830631435</v>
      </c>
      <c r="U546" s="145">
        <v>527</v>
      </c>
      <c r="V546" s="145">
        <v>-26049377.115995571</v>
      </c>
    </row>
    <row r="547" spans="1:22" x14ac:dyDescent="0.35">
      <c r="A547" s="70">
        <f t="shared" si="17"/>
        <v>528</v>
      </c>
      <c r="B547" s="170">
        <v>-314133.87830631435</v>
      </c>
      <c r="U547" s="145">
        <v>528</v>
      </c>
      <c r="V547" s="145">
        <v>9035838.8685735241</v>
      </c>
    </row>
    <row r="548" spans="1:22" x14ac:dyDescent="0.35">
      <c r="A548" s="70">
        <f t="shared" si="17"/>
        <v>529</v>
      </c>
      <c r="B548" s="170">
        <v>-314133.87830631435</v>
      </c>
      <c r="U548" s="145">
        <v>529</v>
      </c>
      <c r="V548" s="145">
        <v>26953200.012989767</v>
      </c>
    </row>
    <row r="549" spans="1:22" x14ac:dyDescent="0.35">
      <c r="A549" s="70">
        <f t="shared" si="17"/>
        <v>530</v>
      </c>
      <c r="B549" s="170">
        <v>-314133.87830631435</v>
      </c>
      <c r="U549" s="145">
        <v>530</v>
      </c>
      <c r="V549" s="145">
        <v>44390132.331752717</v>
      </c>
    </row>
    <row r="550" spans="1:22" x14ac:dyDescent="0.35">
      <c r="A550" s="70">
        <f t="shared" si="17"/>
        <v>531</v>
      </c>
      <c r="B550" s="170">
        <v>-314133.87830631435</v>
      </c>
      <c r="U550" s="145">
        <v>531</v>
      </c>
      <c r="V550" s="145">
        <v>8119933.5033964217</v>
      </c>
    </row>
    <row r="551" spans="1:22" x14ac:dyDescent="0.35">
      <c r="A551" s="70">
        <f t="shared" si="17"/>
        <v>532</v>
      </c>
      <c r="B551" s="170">
        <v>-314133.87830631435</v>
      </c>
      <c r="U551" s="145">
        <v>532</v>
      </c>
      <c r="V551" s="145">
        <v>9086372.8639559411</v>
      </c>
    </row>
    <row r="552" spans="1:22" x14ac:dyDescent="0.35">
      <c r="A552" s="70">
        <f t="shared" si="17"/>
        <v>533</v>
      </c>
      <c r="B552" s="170">
        <v>-314133.87830631435</v>
      </c>
      <c r="U552" s="145">
        <v>533</v>
      </c>
      <c r="V552" s="145">
        <v>-18641878.696622323</v>
      </c>
    </row>
    <row r="553" spans="1:22" x14ac:dyDescent="0.35">
      <c r="A553" s="70">
        <f t="shared" si="17"/>
        <v>534</v>
      </c>
      <c r="B553" s="170">
        <v>-314133.87830631435</v>
      </c>
      <c r="U553" s="145">
        <v>534</v>
      </c>
      <c r="V553" s="145">
        <v>-2343535.9566246718</v>
      </c>
    </row>
    <row r="554" spans="1:22" x14ac:dyDescent="0.35">
      <c r="A554" s="70">
        <f t="shared" si="17"/>
        <v>535</v>
      </c>
      <c r="B554" s="170">
        <v>-314133.87830631435</v>
      </c>
      <c r="U554" s="145">
        <v>535</v>
      </c>
      <c r="V554" s="145">
        <v>11752009.866050821</v>
      </c>
    </row>
    <row r="555" spans="1:22" x14ac:dyDescent="0.35">
      <c r="A555" s="70">
        <f t="shared" si="17"/>
        <v>536</v>
      </c>
      <c r="B555" s="170">
        <v>-314133.87830631435</v>
      </c>
      <c r="U555" s="145">
        <v>536</v>
      </c>
      <c r="V555" s="145">
        <v>3999109.819740653</v>
      </c>
    </row>
    <row r="556" spans="1:22" x14ac:dyDescent="0.35">
      <c r="A556" s="70">
        <f t="shared" si="17"/>
        <v>537</v>
      </c>
      <c r="B556" s="170">
        <v>-314133.87830631435</v>
      </c>
      <c r="U556" s="145">
        <v>537</v>
      </c>
      <c r="V556" s="145">
        <v>6900462.1730962172</v>
      </c>
    </row>
    <row r="557" spans="1:22" x14ac:dyDescent="0.35">
      <c r="A557" s="70">
        <f t="shared" si="17"/>
        <v>538</v>
      </c>
      <c r="B557" s="170">
        <v>-314133.87830631435</v>
      </c>
      <c r="U557" s="145">
        <v>538</v>
      </c>
      <c r="V557" s="145">
        <v>1021857.3452063315</v>
      </c>
    </row>
    <row r="558" spans="1:22" x14ac:dyDescent="0.35">
      <c r="A558" s="70">
        <f t="shared" si="17"/>
        <v>539</v>
      </c>
      <c r="B558" s="170">
        <v>-314133.87830631435</v>
      </c>
      <c r="U558" s="145">
        <v>539</v>
      </c>
      <c r="V558" s="145">
        <v>-14437159.353400383</v>
      </c>
    </row>
    <row r="559" spans="1:22" x14ac:dyDescent="0.35">
      <c r="A559" s="70">
        <f t="shared" si="17"/>
        <v>540</v>
      </c>
      <c r="B559" s="170">
        <v>-314133.87830631435</v>
      </c>
      <c r="U559" s="145">
        <v>540</v>
      </c>
      <c r="V559" s="145">
        <v>-4351998.5920383111</v>
      </c>
    </row>
    <row r="560" spans="1:22" x14ac:dyDescent="0.35">
      <c r="A560" s="70">
        <f t="shared" si="17"/>
        <v>541</v>
      </c>
      <c r="B560" s="170">
        <v>-314133.87830631435</v>
      </c>
      <c r="U560" s="145">
        <v>541</v>
      </c>
      <c r="V560" s="145">
        <v>-37503605.603392191</v>
      </c>
    </row>
    <row r="561" spans="1:22" x14ac:dyDescent="0.35">
      <c r="A561" s="70">
        <f t="shared" si="17"/>
        <v>542</v>
      </c>
      <c r="B561" s="170">
        <v>-314133.87830631435</v>
      </c>
      <c r="U561" s="145">
        <v>542</v>
      </c>
      <c r="V561" s="145">
        <v>19790270.521189377</v>
      </c>
    </row>
    <row r="562" spans="1:22" x14ac:dyDescent="0.35">
      <c r="A562" s="70">
        <f t="shared" si="17"/>
        <v>543</v>
      </c>
      <c r="B562" s="170">
        <v>-314133.87830631435</v>
      </c>
      <c r="U562" s="145">
        <v>543</v>
      </c>
      <c r="V562" s="145">
        <v>24150423.443749454</v>
      </c>
    </row>
    <row r="563" spans="1:22" x14ac:dyDescent="0.35">
      <c r="A563" s="70">
        <f t="shared" si="17"/>
        <v>544</v>
      </c>
      <c r="B563" s="170">
        <v>-314133.87830631435</v>
      </c>
      <c r="U563" s="145">
        <v>544</v>
      </c>
      <c r="V563" s="145">
        <v>36543220.842954434</v>
      </c>
    </row>
    <row r="564" spans="1:22" x14ac:dyDescent="0.35">
      <c r="A564" s="70">
        <f t="shared" si="17"/>
        <v>545</v>
      </c>
      <c r="B564" s="170">
        <v>-314133.87830631435</v>
      </c>
      <c r="U564" s="145">
        <v>545</v>
      </c>
      <c r="V564" s="145">
        <v>532348.16043630987</v>
      </c>
    </row>
    <row r="565" spans="1:22" x14ac:dyDescent="0.35">
      <c r="A565" s="70">
        <f t="shared" si="17"/>
        <v>546</v>
      </c>
      <c r="B565" s="170">
        <v>-314133.87830631435</v>
      </c>
      <c r="U565" s="145">
        <v>546</v>
      </c>
      <c r="V565" s="145">
        <v>9662751.2885700986</v>
      </c>
    </row>
    <row r="566" spans="1:22" x14ac:dyDescent="0.35">
      <c r="A566" s="70">
        <f t="shared" si="17"/>
        <v>547</v>
      </c>
      <c r="B566" s="170">
        <v>-314133.87830631435</v>
      </c>
      <c r="U566" s="145">
        <v>547</v>
      </c>
      <c r="V566" s="145">
        <v>16243238.344196819</v>
      </c>
    </row>
    <row r="567" spans="1:22" x14ac:dyDescent="0.35">
      <c r="A567" s="70">
        <f t="shared" si="17"/>
        <v>548</v>
      </c>
      <c r="B567" s="170">
        <v>-314133.87830631435</v>
      </c>
      <c r="U567" s="145">
        <v>548</v>
      </c>
      <c r="V567" s="145">
        <v>-10964654.29120275</v>
      </c>
    </row>
    <row r="568" spans="1:22" x14ac:dyDescent="0.35">
      <c r="A568" s="70">
        <f t="shared" si="17"/>
        <v>549</v>
      </c>
      <c r="B568" s="170">
        <v>-314133.87830631435</v>
      </c>
      <c r="U568" s="145">
        <v>549</v>
      </c>
      <c r="V568" s="145">
        <v>22605308.548721232</v>
      </c>
    </row>
    <row r="569" spans="1:22" x14ac:dyDescent="0.35">
      <c r="A569" s="70">
        <f t="shared" si="17"/>
        <v>550</v>
      </c>
      <c r="B569" s="170">
        <v>-314133.87830631435</v>
      </c>
      <c r="U569" s="145">
        <v>550</v>
      </c>
      <c r="V569" s="145">
        <v>28235268.125092503</v>
      </c>
    </row>
    <row r="570" spans="1:22" x14ac:dyDescent="0.35">
      <c r="A570" s="70">
        <f t="shared" si="17"/>
        <v>551</v>
      </c>
      <c r="B570" s="170">
        <v>-314133.87830631435</v>
      </c>
      <c r="U570" s="145">
        <v>551</v>
      </c>
      <c r="V570" s="145">
        <v>-14594208.728774548</v>
      </c>
    </row>
    <row r="571" spans="1:22" x14ac:dyDescent="0.35">
      <c r="A571" s="70">
        <f t="shared" si="17"/>
        <v>552</v>
      </c>
      <c r="B571" s="170">
        <v>-314133.87830631435</v>
      </c>
      <c r="U571" s="145">
        <v>552</v>
      </c>
      <c r="V571" s="145">
        <v>3894308.8838681616</v>
      </c>
    </row>
    <row r="572" spans="1:22" x14ac:dyDescent="0.35">
      <c r="A572" s="70">
        <f t="shared" si="17"/>
        <v>553</v>
      </c>
      <c r="B572" s="170">
        <v>-314133.87830631435</v>
      </c>
      <c r="U572" s="145">
        <v>553</v>
      </c>
      <c r="V572" s="145">
        <v>-33381456.52550941</v>
      </c>
    </row>
    <row r="573" spans="1:22" x14ac:dyDescent="0.35">
      <c r="A573" s="70">
        <f t="shared" si="17"/>
        <v>554</v>
      </c>
      <c r="B573" s="170">
        <v>-314133.87830631435</v>
      </c>
      <c r="U573" s="145">
        <v>554</v>
      </c>
      <c r="V573" s="145">
        <v>6011633.4620026909</v>
      </c>
    </row>
    <row r="574" spans="1:22" x14ac:dyDescent="0.35">
      <c r="A574" s="70">
        <f t="shared" si="17"/>
        <v>555</v>
      </c>
      <c r="B574" s="170">
        <v>-314133.87830631435</v>
      </c>
      <c r="U574" s="145">
        <v>555</v>
      </c>
      <c r="V574" s="145">
        <v>18239774.834446989</v>
      </c>
    </row>
    <row r="575" spans="1:22" x14ac:dyDescent="0.35">
      <c r="A575" s="70">
        <f t="shared" si="17"/>
        <v>556</v>
      </c>
      <c r="B575" s="170">
        <v>-314133.87830631435</v>
      </c>
      <c r="U575" s="145">
        <v>556</v>
      </c>
      <c r="V575" s="145">
        <v>-14325084.75618659</v>
      </c>
    </row>
    <row r="576" spans="1:22" x14ac:dyDescent="0.35">
      <c r="A576" s="70">
        <f t="shared" si="17"/>
        <v>557</v>
      </c>
      <c r="B576" s="170">
        <v>-314133.87830631435</v>
      </c>
      <c r="U576" s="145">
        <v>557</v>
      </c>
      <c r="V576" s="145">
        <v>5294768.948540654</v>
      </c>
    </row>
    <row r="577" spans="1:22" x14ac:dyDescent="0.35">
      <c r="A577" s="70">
        <f t="shared" si="17"/>
        <v>558</v>
      </c>
      <c r="B577" s="170">
        <v>-314133.87830631435</v>
      </c>
      <c r="U577" s="145">
        <v>558</v>
      </c>
      <c r="V577" s="145">
        <v>-25801251.204572707</v>
      </c>
    </row>
    <row r="578" spans="1:22" x14ac:dyDescent="0.35">
      <c r="A578" s="70">
        <f t="shared" si="17"/>
        <v>559</v>
      </c>
      <c r="B578" s="170">
        <v>-314133.87830631435</v>
      </c>
      <c r="U578" s="145">
        <v>559</v>
      </c>
      <c r="V578" s="145">
        <v>-17670614.725739967</v>
      </c>
    </row>
    <row r="579" spans="1:22" x14ac:dyDescent="0.35">
      <c r="A579" s="70">
        <f t="shared" si="17"/>
        <v>560</v>
      </c>
      <c r="B579" s="170">
        <v>-314133.87830631435</v>
      </c>
      <c r="U579" s="145">
        <v>560</v>
      </c>
      <c r="V579" s="145">
        <v>-46562850.665486053</v>
      </c>
    </row>
    <row r="580" spans="1:22" x14ac:dyDescent="0.35">
      <c r="A580" s="70">
        <f t="shared" si="17"/>
        <v>561</v>
      </c>
      <c r="B580" s="170">
        <v>-314133.87830631435</v>
      </c>
      <c r="U580" s="145">
        <v>561</v>
      </c>
      <c r="V580" s="145">
        <v>-11728458.65030678</v>
      </c>
    </row>
    <row r="581" spans="1:22" x14ac:dyDescent="0.35">
      <c r="A581" s="70">
        <f t="shared" si="17"/>
        <v>562</v>
      </c>
      <c r="B581" s="170">
        <v>-314133.87830631435</v>
      </c>
      <c r="U581" s="145">
        <v>562</v>
      </c>
      <c r="V581" s="145">
        <v>12267048.896109223</v>
      </c>
    </row>
    <row r="582" spans="1:22" x14ac:dyDescent="0.35">
      <c r="A582" s="70">
        <f t="shared" si="17"/>
        <v>563</v>
      </c>
      <c r="B582" s="170">
        <v>-314133.87830631435</v>
      </c>
      <c r="U582" s="145">
        <v>563</v>
      </c>
      <c r="V582" s="145">
        <v>-429866.18428020179</v>
      </c>
    </row>
    <row r="583" spans="1:22" x14ac:dyDescent="0.35">
      <c r="A583" s="70">
        <f t="shared" si="17"/>
        <v>564</v>
      </c>
      <c r="B583" s="170">
        <v>-314133.87830631435</v>
      </c>
      <c r="U583" s="145">
        <v>564</v>
      </c>
      <c r="V583" s="145">
        <v>-26866037.958420418</v>
      </c>
    </row>
    <row r="584" spans="1:22" x14ac:dyDescent="0.35">
      <c r="A584" s="70">
        <f t="shared" si="17"/>
        <v>565</v>
      </c>
      <c r="B584" s="170">
        <v>-314133.87830631435</v>
      </c>
      <c r="U584" s="145">
        <v>565</v>
      </c>
      <c r="V584" s="145">
        <v>24207710.838387731</v>
      </c>
    </row>
    <row r="585" spans="1:22" x14ac:dyDescent="0.35">
      <c r="A585" s="70">
        <f t="shared" si="17"/>
        <v>566</v>
      </c>
      <c r="B585" s="170">
        <v>-314133.87830631435</v>
      </c>
      <c r="U585" s="145">
        <v>566</v>
      </c>
      <c r="V585" s="145">
        <v>18718851.537247345</v>
      </c>
    </row>
    <row r="586" spans="1:22" x14ac:dyDescent="0.35">
      <c r="A586" s="70">
        <f t="shared" si="17"/>
        <v>567</v>
      </c>
      <c r="B586" s="170">
        <v>-314133.87830631435</v>
      </c>
      <c r="U586" s="145">
        <v>567</v>
      </c>
      <c r="V586" s="145">
        <v>-7532014.891605543</v>
      </c>
    </row>
    <row r="587" spans="1:22" x14ac:dyDescent="0.35">
      <c r="A587" s="70">
        <f t="shared" si="17"/>
        <v>568</v>
      </c>
      <c r="B587" s="170">
        <v>-314133.87830631435</v>
      </c>
      <c r="U587" s="145">
        <v>568</v>
      </c>
      <c r="V587" s="145">
        <v>23389758.670205899</v>
      </c>
    </row>
    <row r="588" spans="1:22" x14ac:dyDescent="0.35">
      <c r="A588" s="70">
        <f t="shared" si="17"/>
        <v>569</v>
      </c>
      <c r="B588" s="170">
        <v>-314133.87830631435</v>
      </c>
      <c r="U588" s="145">
        <v>569</v>
      </c>
      <c r="V588" s="145">
        <v>-18669499.906667002</v>
      </c>
    </row>
    <row r="589" spans="1:22" x14ac:dyDescent="0.35">
      <c r="A589" s="70">
        <f t="shared" si="17"/>
        <v>570</v>
      </c>
      <c r="B589" s="170">
        <v>-314133.87830631435</v>
      </c>
      <c r="U589" s="145">
        <v>570</v>
      </c>
      <c r="V589" s="145">
        <v>8601766.9665675238</v>
      </c>
    </row>
    <row r="590" spans="1:22" x14ac:dyDescent="0.35">
      <c r="A590" s="70">
        <f t="shared" si="17"/>
        <v>571</v>
      </c>
      <c r="B590" s="170">
        <v>-314133.87830631435</v>
      </c>
      <c r="U590" s="145">
        <v>571</v>
      </c>
      <c r="V590" s="145">
        <v>8451138.4732730798</v>
      </c>
    </row>
    <row r="591" spans="1:22" x14ac:dyDescent="0.35">
      <c r="A591" s="70">
        <f t="shared" si="17"/>
        <v>572</v>
      </c>
      <c r="B591" s="170">
        <v>-314133.87830631435</v>
      </c>
      <c r="U591" s="145">
        <v>572</v>
      </c>
      <c r="V591" s="145">
        <v>-11391013.138153417</v>
      </c>
    </row>
    <row r="592" spans="1:22" x14ac:dyDescent="0.35">
      <c r="A592" s="70">
        <f t="shared" si="17"/>
        <v>573</v>
      </c>
      <c r="B592" s="170">
        <v>-314133.87830631435</v>
      </c>
      <c r="U592" s="145">
        <v>573</v>
      </c>
      <c r="V592" s="145">
        <v>-1050996.3815780729</v>
      </c>
    </row>
    <row r="593" spans="1:22" x14ac:dyDescent="0.35">
      <c r="A593" s="70">
        <f t="shared" si="17"/>
        <v>574</v>
      </c>
      <c r="B593" s="170">
        <v>-314133.87830631435</v>
      </c>
      <c r="U593" s="145">
        <v>574</v>
      </c>
      <c r="V593" s="145">
        <v>-9826104.0526022948</v>
      </c>
    </row>
    <row r="594" spans="1:22" x14ac:dyDescent="0.35">
      <c r="A594" s="70">
        <f t="shared" si="17"/>
        <v>575</v>
      </c>
      <c r="B594" s="170">
        <v>-314133.87830631435</v>
      </c>
      <c r="U594" s="145">
        <v>575</v>
      </c>
      <c r="V594" s="145">
        <v>-27033060.157151312</v>
      </c>
    </row>
    <row r="595" spans="1:22" x14ac:dyDescent="0.35">
      <c r="A595" s="70">
        <f t="shared" si="17"/>
        <v>576</v>
      </c>
      <c r="B595" s="170">
        <v>-314133.87830631435</v>
      </c>
      <c r="U595" s="145">
        <v>576</v>
      </c>
      <c r="V595" s="145">
        <v>41841379.581078514</v>
      </c>
    </row>
    <row r="596" spans="1:22" x14ac:dyDescent="0.35">
      <c r="A596" s="70">
        <f t="shared" si="17"/>
        <v>577</v>
      </c>
      <c r="B596" s="170">
        <v>-314133.87830631435</v>
      </c>
      <c r="U596" s="145">
        <v>577</v>
      </c>
      <c r="V596" s="145">
        <v>50966140.955030799</v>
      </c>
    </row>
    <row r="597" spans="1:22" x14ac:dyDescent="0.35">
      <c r="A597" s="70">
        <f t="shared" si="17"/>
        <v>578</v>
      </c>
      <c r="B597" s="170">
        <v>-314133.87830631435</v>
      </c>
      <c r="U597" s="145">
        <v>578</v>
      </c>
      <c r="V597" s="145">
        <v>-10690935.921231167</v>
      </c>
    </row>
    <row r="598" spans="1:22" x14ac:dyDescent="0.35">
      <c r="A598" s="70">
        <f t="shared" ref="A598:A661" si="18">A597+1</f>
        <v>579</v>
      </c>
      <c r="B598" s="170">
        <v>-314133.87830631435</v>
      </c>
      <c r="U598" s="145">
        <v>579</v>
      </c>
      <c r="V598" s="145">
        <v>12262022.398018405</v>
      </c>
    </row>
    <row r="599" spans="1:22" x14ac:dyDescent="0.35">
      <c r="A599" s="70">
        <f t="shared" si="18"/>
        <v>580</v>
      </c>
      <c r="B599" s="170">
        <v>-314133.87830631435</v>
      </c>
      <c r="U599" s="145">
        <v>580</v>
      </c>
      <c r="V599" s="145">
        <v>15913915.204622742</v>
      </c>
    </row>
    <row r="600" spans="1:22" x14ac:dyDescent="0.35">
      <c r="A600" s="70">
        <f t="shared" si="18"/>
        <v>581</v>
      </c>
      <c r="B600" s="170">
        <v>-314133.87830631435</v>
      </c>
      <c r="U600" s="145">
        <v>581</v>
      </c>
      <c r="V600" s="145">
        <v>-10551706.748140972</v>
      </c>
    </row>
    <row r="601" spans="1:22" x14ac:dyDescent="0.35">
      <c r="A601" s="70">
        <f t="shared" si="18"/>
        <v>582</v>
      </c>
      <c r="B601" s="170">
        <v>-314133.87830631435</v>
      </c>
      <c r="U601" s="145">
        <v>582</v>
      </c>
      <c r="V601" s="145">
        <v>-6534306.0051617771</v>
      </c>
    </row>
    <row r="602" spans="1:22" x14ac:dyDescent="0.35">
      <c r="A602" s="70">
        <f t="shared" si="18"/>
        <v>583</v>
      </c>
      <c r="B602" s="170">
        <v>-314133.87830631435</v>
      </c>
      <c r="U602" s="145">
        <v>583</v>
      </c>
      <c r="V602" s="145">
        <v>-8955633.5060693733</v>
      </c>
    </row>
    <row r="603" spans="1:22" x14ac:dyDescent="0.35">
      <c r="A603" s="70">
        <f t="shared" si="18"/>
        <v>584</v>
      </c>
      <c r="B603" s="170">
        <v>-314133.87830631435</v>
      </c>
      <c r="U603" s="145">
        <v>584</v>
      </c>
      <c r="V603" s="145">
        <v>-29649417.827847686</v>
      </c>
    </row>
    <row r="604" spans="1:22" x14ac:dyDescent="0.35">
      <c r="A604" s="70">
        <f t="shared" si="18"/>
        <v>585</v>
      </c>
      <c r="B604" s="170">
        <v>-314133.87830631435</v>
      </c>
      <c r="U604" s="145">
        <v>585</v>
      </c>
      <c r="V604" s="145">
        <v>-20622672.649456199</v>
      </c>
    </row>
    <row r="605" spans="1:22" x14ac:dyDescent="0.35">
      <c r="A605" s="70">
        <f t="shared" si="18"/>
        <v>586</v>
      </c>
      <c r="B605" s="170">
        <v>-314133.87830631435</v>
      </c>
      <c r="U605" s="145">
        <v>586</v>
      </c>
      <c r="V605" s="145">
        <v>21640337.849358104</v>
      </c>
    </row>
    <row r="606" spans="1:22" x14ac:dyDescent="0.35">
      <c r="A606" s="70">
        <f t="shared" si="18"/>
        <v>587</v>
      </c>
      <c r="B606" s="170">
        <v>-314133.87830631435</v>
      </c>
      <c r="U606" s="145">
        <v>587</v>
      </c>
      <c r="V606" s="145">
        <v>-6298556.8056165464</v>
      </c>
    </row>
    <row r="607" spans="1:22" x14ac:dyDescent="0.35">
      <c r="A607" s="70">
        <f t="shared" si="18"/>
        <v>588</v>
      </c>
      <c r="B607" s="170">
        <v>-314133.87830631435</v>
      </c>
      <c r="U607" s="145">
        <v>588</v>
      </c>
      <c r="V607" s="145">
        <v>-9655881.0666897297</v>
      </c>
    </row>
    <row r="608" spans="1:22" x14ac:dyDescent="0.35">
      <c r="A608" s="70">
        <f t="shared" si="18"/>
        <v>589</v>
      </c>
      <c r="B608" s="170">
        <v>-314133.87830631435</v>
      </c>
      <c r="U608" s="145">
        <v>589</v>
      </c>
      <c r="V608" s="145">
        <v>1667097.5676319562</v>
      </c>
    </row>
    <row r="609" spans="1:22" x14ac:dyDescent="0.35">
      <c r="A609" s="70">
        <f t="shared" si="18"/>
        <v>590</v>
      </c>
      <c r="B609" s="170">
        <v>-314133.87830631435</v>
      </c>
      <c r="U609" s="145">
        <v>590</v>
      </c>
      <c r="V609" s="145">
        <v>-3919641.8845007997</v>
      </c>
    </row>
    <row r="610" spans="1:22" x14ac:dyDescent="0.35">
      <c r="A610" s="70">
        <f t="shared" si="18"/>
        <v>591</v>
      </c>
      <c r="B610" s="170">
        <v>-314133.87830631435</v>
      </c>
      <c r="U610" s="145">
        <v>591</v>
      </c>
      <c r="V610" s="145">
        <v>-26435877.838190395</v>
      </c>
    </row>
    <row r="611" spans="1:22" x14ac:dyDescent="0.35">
      <c r="A611" s="70">
        <f t="shared" si="18"/>
        <v>592</v>
      </c>
      <c r="B611" s="170">
        <v>-314133.87830631435</v>
      </c>
      <c r="U611" s="145">
        <v>592</v>
      </c>
      <c r="V611" s="145">
        <v>14552491.740991324</v>
      </c>
    </row>
    <row r="612" spans="1:22" x14ac:dyDescent="0.35">
      <c r="A612" s="70">
        <f t="shared" si="18"/>
        <v>593</v>
      </c>
      <c r="B612" s="170">
        <v>-314133.87830631435</v>
      </c>
      <c r="U612" s="145">
        <v>593</v>
      </c>
      <c r="V612" s="145">
        <v>10359339.984986346</v>
      </c>
    </row>
    <row r="613" spans="1:22" x14ac:dyDescent="0.35">
      <c r="A613" s="70">
        <f t="shared" si="18"/>
        <v>594</v>
      </c>
      <c r="B613" s="170">
        <v>-314133.87830631435</v>
      </c>
      <c r="U613" s="145">
        <v>594</v>
      </c>
      <c r="V613" s="145">
        <v>19680738.200124644</v>
      </c>
    </row>
    <row r="614" spans="1:22" x14ac:dyDescent="0.35">
      <c r="A614" s="70">
        <f t="shared" si="18"/>
        <v>595</v>
      </c>
      <c r="B614" s="170">
        <v>-314133.87830631435</v>
      </c>
      <c r="U614" s="145">
        <v>595</v>
      </c>
      <c r="V614" s="145">
        <v>11158036.405969199</v>
      </c>
    </row>
    <row r="615" spans="1:22" x14ac:dyDescent="0.35">
      <c r="A615" s="70">
        <f t="shared" si="18"/>
        <v>596</v>
      </c>
      <c r="B615" s="170">
        <v>-314133.87830631435</v>
      </c>
      <c r="U615" s="145">
        <v>596</v>
      </c>
      <c r="V615" s="145">
        <v>21778912.760455579</v>
      </c>
    </row>
    <row r="616" spans="1:22" x14ac:dyDescent="0.35">
      <c r="A616" s="70">
        <f t="shared" si="18"/>
        <v>597</v>
      </c>
      <c r="B616" s="170">
        <v>-314133.87830631435</v>
      </c>
      <c r="U616" s="145">
        <v>597</v>
      </c>
      <c r="V616" s="145">
        <v>16023478.592453536</v>
      </c>
    </row>
    <row r="617" spans="1:22" x14ac:dyDescent="0.35">
      <c r="A617" s="70">
        <f t="shared" si="18"/>
        <v>598</v>
      </c>
      <c r="B617" s="170">
        <v>-314133.87830631435</v>
      </c>
      <c r="U617" s="145">
        <v>598</v>
      </c>
      <c r="V617" s="145">
        <v>18231222.711482517</v>
      </c>
    </row>
    <row r="618" spans="1:22" x14ac:dyDescent="0.35">
      <c r="A618" s="70">
        <f t="shared" si="18"/>
        <v>599</v>
      </c>
      <c r="B618" s="170">
        <v>-314133.87830631435</v>
      </c>
      <c r="U618" s="145">
        <v>599</v>
      </c>
      <c r="V618" s="145">
        <v>17005258.579656094</v>
      </c>
    </row>
    <row r="619" spans="1:22" x14ac:dyDescent="0.35">
      <c r="A619" s="70">
        <f t="shared" si="18"/>
        <v>600</v>
      </c>
      <c r="B619" s="170">
        <v>-314133.87830631435</v>
      </c>
      <c r="U619" s="145">
        <v>600</v>
      </c>
      <c r="V619" s="145">
        <v>10991594.264464337</v>
      </c>
    </row>
    <row r="620" spans="1:22" x14ac:dyDescent="0.35">
      <c r="A620" s="70">
        <f t="shared" si="18"/>
        <v>601</v>
      </c>
      <c r="B620" s="170">
        <v>-314133.87830631435</v>
      </c>
      <c r="U620" s="145">
        <v>601</v>
      </c>
      <c r="V620" s="145">
        <v>-15713161.227234181</v>
      </c>
    </row>
    <row r="621" spans="1:22" x14ac:dyDescent="0.35">
      <c r="A621" s="70">
        <f t="shared" si="18"/>
        <v>602</v>
      </c>
      <c r="B621" s="170">
        <v>-314133.87830631435</v>
      </c>
      <c r="U621" s="145">
        <v>602</v>
      </c>
      <c r="V621" s="145">
        <v>19834288.450512715</v>
      </c>
    </row>
    <row r="622" spans="1:22" x14ac:dyDescent="0.35">
      <c r="A622" s="70">
        <f t="shared" si="18"/>
        <v>603</v>
      </c>
      <c r="B622" s="170">
        <v>-314133.87830631435</v>
      </c>
      <c r="U622" s="145">
        <v>603</v>
      </c>
      <c r="V622" s="145">
        <v>-26270740.032292265</v>
      </c>
    </row>
    <row r="623" spans="1:22" x14ac:dyDescent="0.35">
      <c r="A623" s="70">
        <f t="shared" si="18"/>
        <v>604</v>
      </c>
      <c r="B623" s="170">
        <v>-314133.87830631435</v>
      </c>
      <c r="U623" s="145">
        <v>604</v>
      </c>
      <c r="V623" s="145">
        <v>9500304.8957282454</v>
      </c>
    </row>
    <row r="624" spans="1:22" x14ac:dyDescent="0.35">
      <c r="A624" s="70">
        <f t="shared" si="18"/>
        <v>605</v>
      </c>
      <c r="B624" s="170">
        <v>-314133.87830631435</v>
      </c>
      <c r="U624" s="145">
        <v>605</v>
      </c>
      <c r="V624" s="145">
        <v>1585412.4568729363</v>
      </c>
    </row>
    <row r="625" spans="1:22" x14ac:dyDescent="0.35">
      <c r="A625" s="70">
        <f t="shared" si="18"/>
        <v>606</v>
      </c>
      <c r="B625" s="170">
        <v>-314133.87830631435</v>
      </c>
      <c r="U625" s="145">
        <v>606</v>
      </c>
      <c r="V625" s="145">
        <v>-19240010.542952534</v>
      </c>
    </row>
    <row r="626" spans="1:22" x14ac:dyDescent="0.35">
      <c r="A626" s="70">
        <f t="shared" si="18"/>
        <v>607</v>
      </c>
      <c r="B626" s="170">
        <v>-314133.87830631435</v>
      </c>
      <c r="U626" s="145">
        <v>607</v>
      </c>
      <c r="V626" s="145">
        <v>9497566.4750393741</v>
      </c>
    </row>
    <row r="627" spans="1:22" x14ac:dyDescent="0.35">
      <c r="A627" s="70">
        <f t="shared" si="18"/>
        <v>608</v>
      </c>
      <c r="B627" s="170">
        <v>-314133.87830631435</v>
      </c>
      <c r="U627" s="145">
        <v>608</v>
      </c>
      <c r="V627" s="145">
        <v>-12815543.499142591</v>
      </c>
    </row>
    <row r="628" spans="1:22" x14ac:dyDescent="0.35">
      <c r="A628" s="70">
        <f t="shared" si="18"/>
        <v>609</v>
      </c>
      <c r="B628" s="170">
        <v>-314133.87830631435</v>
      </c>
      <c r="U628" s="145">
        <v>609</v>
      </c>
      <c r="V628" s="145">
        <v>-15343084.437999092</v>
      </c>
    </row>
    <row r="629" spans="1:22" x14ac:dyDescent="0.35">
      <c r="A629" s="70">
        <f t="shared" si="18"/>
        <v>610</v>
      </c>
      <c r="B629" s="170">
        <v>-314133.87830631435</v>
      </c>
      <c r="U629" s="145">
        <v>610</v>
      </c>
      <c r="V629" s="145">
        <v>-22550356.415944807</v>
      </c>
    </row>
    <row r="630" spans="1:22" x14ac:dyDescent="0.35">
      <c r="A630" s="70">
        <f t="shared" si="18"/>
        <v>611</v>
      </c>
      <c r="B630" s="170">
        <v>-314133.87830631435</v>
      </c>
      <c r="U630" s="145">
        <v>611</v>
      </c>
      <c r="V630" s="145">
        <v>-30440259.916261226</v>
      </c>
    </row>
    <row r="631" spans="1:22" x14ac:dyDescent="0.35">
      <c r="A631" s="70">
        <f t="shared" si="18"/>
        <v>612</v>
      </c>
      <c r="B631" s="170">
        <v>-314133.87830631435</v>
      </c>
      <c r="U631" s="145">
        <v>612</v>
      </c>
      <c r="V631" s="145">
        <v>15317870.223948538</v>
      </c>
    </row>
    <row r="632" spans="1:22" x14ac:dyDescent="0.35">
      <c r="A632" s="70">
        <f t="shared" si="18"/>
        <v>613</v>
      </c>
      <c r="B632" s="170">
        <v>-314133.87830631435</v>
      </c>
      <c r="U632" s="145">
        <v>613</v>
      </c>
      <c r="V632" s="145">
        <v>35763638.259919986</v>
      </c>
    </row>
    <row r="633" spans="1:22" x14ac:dyDescent="0.35">
      <c r="A633" s="70">
        <f t="shared" si="18"/>
        <v>614</v>
      </c>
      <c r="B633" s="170">
        <v>-314133.87830631435</v>
      </c>
      <c r="U633" s="145">
        <v>614</v>
      </c>
      <c r="V633" s="145">
        <v>-13327174.298982594</v>
      </c>
    </row>
    <row r="634" spans="1:22" x14ac:dyDescent="0.35">
      <c r="A634" s="70">
        <f t="shared" si="18"/>
        <v>615</v>
      </c>
      <c r="B634" s="170">
        <v>-314133.87830631435</v>
      </c>
      <c r="U634" s="145">
        <v>615</v>
      </c>
      <c r="V634" s="145">
        <v>13461782.088290833</v>
      </c>
    </row>
    <row r="635" spans="1:22" x14ac:dyDescent="0.35">
      <c r="A635" s="70">
        <f t="shared" si="18"/>
        <v>616</v>
      </c>
      <c r="B635" s="170">
        <v>-314133.87830631435</v>
      </c>
      <c r="U635" s="145">
        <v>616</v>
      </c>
      <c r="V635" s="145">
        <v>26182662.507795386</v>
      </c>
    </row>
    <row r="636" spans="1:22" x14ac:dyDescent="0.35">
      <c r="A636" s="70">
        <f t="shared" si="18"/>
        <v>617</v>
      </c>
      <c r="B636" s="170">
        <v>-314133.87830631435</v>
      </c>
      <c r="U636" s="145">
        <v>617</v>
      </c>
      <c r="V636" s="145">
        <v>-21962793.919204392</v>
      </c>
    </row>
    <row r="637" spans="1:22" x14ac:dyDescent="0.35">
      <c r="A637" s="70">
        <f t="shared" si="18"/>
        <v>618</v>
      </c>
      <c r="B637" s="170">
        <v>-314133.87830631435</v>
      </c>
      <c r="U637" s="145">
        <v>618</v>
      </c>
      <c r="V637" s="145">
        <v>-5704099.2447734009</v>
      </c>
    </row>
    <row r="638" spans="1:22" x14ac:dyDescent="0.35">
      <c r="A638" s="70">
        <f t="shared" si="18"/>
        <v>619</v>
      </c>
      <c r="B638" s="170">
        <v>-314133.87830631435</v>
      </c>
      <c r="U638" s="145">
        <v>619</v>
      </c>
      <c r="V638" s="145">
        <v>-50145.677405048162</v>
      </c>
    </row>
    <row r="639" spans="1:22" x14ac:dyDescent="0.35">
      <c r="A639" s="70">
        <f t="shared" si="18"/>
        <v>620</v>
      </c>
      <c r="B639" s="170">
        <v>-314133.87830631435</v>
      </c>
      <c r="U639" s="145">
        <v>620</v>
      </c>
      <c r="V639" s="145">
        <v>-7822761.9078727327</v>
      </c>
    </row>
    <row r="640" spans="1:22" x14ac:dyDescent="0.35">
      <c r="A640" s="70">
        <f t="shared" si="18"/>
        <v>621</v>
      </c>
      <c r="B640" s="170">
        <v>-314133.87830631435</v>
      </c>
      <c r="U640" s="145">
        <v>621</v>
      </c>
      <c r="V640" s="145">
        <v>-5923150.1698932964</v>
      </c>
    </row>
    <row r="641" spans="1:22" x14ac:dyDescent="0.35">
      <c r="A641" s="70">
        <f t="shared" si="18"/>
        <v>622</v>
      </c>
      <c r="B641" s="170">
        <v>-314133.87830631435</v>
      </c>
      <c r="U641" s="145">
        <v>622</v>
      </c>
      <c r="V641" s="145">
        <v>9530428.6292272061</v>
      </c>
    </row>
    <row r="642" spans="1:22" x14ac:dyDescent="0.35">
      <c r="A642" s="70">
        <f t="shared" si="18"/>
        <v>623</v>
      </c>
      <c r="B642" s="170">
        <v>-314133.87830631435</v>
      </c>
      <c r="U642" s="145">
        <v>623</v>
      </c>
      <c r="V642" s="145">
        <v>-6204008.3459564932</v>
      </c>
    </row>
    <row r="643" spans="1:22" x14ac:dyDescent="0.35">
      <c r="A643" s="70">
        <f t="shared" si="18"/>
        <v>624</v>
      </c>
      <c r="B643" s="170">
        <v>-314133.87830631435</v>
      </c>
      <c r="U643" s="145">
        <v>624</v>
      </c>
      <c r="V643" s="145">
        <v>6145747.9916627556</v>
      </c>
    </row>
    <row r="644" spans="1:22" x14ac:dyDescent="0.35">
      <c r="A644" s="70">
        <f t="shared" si="18"/>
        <v>625</v>
      </c>
      <c r="B644" s="170">
        <v>-314133.87830631435</v>
      </c>
      <c r="U644" s="145">
        <v>625</v>
      </c>
      <c r="V644" s="145">
        <v>-11921370.098717256</v>
      </c>
    </row>
    <row r="645" spans="1:22" x14ac:dyDescent="0.35">
      <c r="A645" s="70">
        <f t="shared" si="18"/>
        <v>626</v>
      </c>
      <c r="B645" s="170">
        <v>-314133.87830631435</v>
      </c>
      <c r="U645" s="145">
        <v>626</v>
      </c>
      <c r="V645" s="145">
        <v>710734.81556840986</v>
      </c>
    </row>
    <row r="646" spans="1:22" x14ac:dyDescent="0.35">
      <c r="A646" s="70">
        <f t="shared" si="18"/>
        <v>627</v>
      </c>
      <c r="B646" s="170">
        <v>-314133.87830631435</v>
      </c>
      <c r="U646" s="145">
        <v>627</v>
      </c>
      <c r="V646" s="145">
        <v>-12878761.19275995</v>
      </c>
    </row>
    <row r="647" spans="1:22" x14ac:dyDescent="0.35">
      <c r="A647" s="70">
        <f t="shared" si="18"/>
        <v>628</v>
      </c>
      <c r="B647" s="170">
        <v>-314133.87830631435</v>
      </c>
      <c r="U647" s="145">
        <v>628</v>
      </c>
      <c r="V647" s="145">
        <v>2193416.0028103031</v>
      </c>
    </row>
    <row r="648" spans="1:22" x14ac:dyDescent="0.35">
      <c r="A648" s="70">
        <f t="shared" si="18"/>
        <v>629</v>
      </c>
      <c r="B648" s="170">
        <v>-314133.87830631435</v>
      </c>
      <c r="U648" s="145">
        <v>629</v>
      </c>
      <c r="V648" s="145">
        <v>28025974.207157418</v>
      </c>
    </row>
    <row r="649" spans="1:22" x14ac:dyDescent="0.35">
      <c r="A649" s="70">
        <f t="shared" si="18"/>
        <v>630</v>
      </c>
      <c r="B649" s="170">
        <v>-314133.87830631435</v>
      </c>
      <c r="U649" s="145">
        <v>630</v>
      </c>
      <c r="V649" s="145">
        <v>-17005814.000433702</v>
      </c>
    </row>
    <row r="650" spans="1:22" x14ac:dyDescent="0.35">
      <c r="A650" s="70">
        <f t="shared" si="18"/>
        <v>631</v>
      </c>
      <c r="B650" s="170">
        <v>-314133.87830631435</v>
      </c>
      <c r="U650" s="145">
        <v>631</v>
      </c>
      <c r="V650" s="145">
        <v>-11213701.397108279</v>
      </c>
    </row>
    <row r="651" spans="1:22" x14ac:dyDescent="0.35">
      <c r="A651" s="70">
        <f t="shared" si="18"/>
        <v>632</v>
      </c>
      <c r="B651" s="170">
        <v>-314133.87830631435</v>
      </c>
      <c r="U651" s="145">
        <v>632</v>
      </c>
      <c r="V651" s="145">
        <v>-42503.788886971772</v>
      </c>
    </row>
    <row r="652" spans="1:22" x14ac:dyDescent="0.35">
      <c r="A652" s="70">
        <f t="shared" si="18"/>
        <v>633</v>
      </c>
      <c r="B652" s="170">
        <v>-314133.87830631435</v>
      </c>
      <c r="U652" s="145">
        <v>633</v>
      </c>
      <c r="V652" s="145">
        <v>36942281.056393623</v>
      </c>
    </row>
    <row r="653" spans="1:22" x14ac:dyDescent="0.35">
      <c r="A653" s="70">
        <f t="shared" si="18"/>
        <v>634</v>
      </c>
      <c r="B653" s="170">
        <v>-314133.87830631435</v>
      </c>
      <c r="U653" s="145">
        <v>634</v>
      </c>
      <c r="V653" s="145">
        <v>-11509600.10358456</v>
      </c>
    </row>
    <row r="654" spans="1:22" x14ac:dyDescent="0.35">
      <c r="A654" s="70">
        <f t="shared" si="18"/>
        <v>635</v>
      </c>
      <c r="B654" s="170">
        <v>-314133.87830631435</v>
      </c>
      <c r="U654" s="145">
        <v>635</v>
      </c>
      <c r="V654" s="145">
        <v>1661098.7782091349</v>
      </c>
    </row>
    <row r="655" spans="1:22" x14ac:dyDescent="0.35">
      <c r="A655" s="70">
        <f t="shared" si="18"/>
        <v>636</v>
      </c>
      <c r="B655" s="170">
        <v>-314133.87830631435</v>
      </c>
      <c r="U655" s="145">
        <v>636</v>
      </c>
      <c r="V655" s="145">
        <v>-6795651.7015591506</v>
      </c>
    </row>
    <row r="656" spans="1:22" x14ac:dyDescent="0.35">
      <c r="A656" s="70">
        <f t="shared" si="18"/>
        <v>637</v>
      </c>
      <c r="B656" s="170">
        <v>-314133.87830631435</v>
      </c>
      <c r="U656" s="145">
        <v>637</v>
      </c>
      <c r="V656" s="145">
        <v>11252766.561429486</v>
      </c>
    </row>
    <row r="657" spans="1:22" x14ac:dyDescent="0.35">
      <c r="A657" s="70">
        <f t="shared" si="18"/>
        <v>638</v>
      </c>
      <c r="B657" s="170">
        <v>-314133.87830631435</v>
      </c>
      <c r="U657" s="145">
        <v>638</v>
      </c>
      <c r="V657" s="145">
        <v>-22869526.298363186</v>
      </c>
    </row>
    <row r="658" spans="1:22" x14ac:dyDescent="0.35">
      <c r="A658" s="70">
        <f t="shared" si="18"/>
        <v>639</v>
      </c>
      <c r="B658" s="170">
        <v>-314133.87830631435</v>
      </c>
      <c r="U658" s="145">
        <v>639</v>
      </c>
      <c r="V658" s="145">
        <v>-7788873.1687922515</v>
      </c>
    </row>
    <row r="659" spans="1:22" x14ac:dyDescent="0.35">
      <c r="A659" s="70">
        <f t="shared" si="18"/>
        <v>640</v>
      </c>
      <c r="B659" s="170">
        <v>-314133.87830631435</v>
      </c>
      <c r="U659" s="145">
        <v>640</v>
      </c>
      <c r="V659" s="145">
        <v>10501972.921439722</v>
      </c>
    </row>
    <row r="660" spans="1:22" x14ac:dyDescent="0.35">
      <c r="A660" s="70">
        <f t="shared" si="18"/>
        <v>641</v>
      </c>
      <c r="B660" s="170">
        <v>-314133.87830631435</v>
      </c>
      <c r="U660" s="145">
        <v>641</v>
      </c>
      <c r="V660" s="145">
        <v>9791625.261063192</v>
      </c>
    </row>
    <row r="661" spans="1:22" x14ac:dyDescent="0.35">
      <c r="A661" s="70">
        <f t="shared" si="18"/>
        <v>642</v>
      </c>
      <c r="B661" s="170">
        <v>-314133.87830631435</v>
      </c>
      <c r="U661" s="145">
        <v>642</v>
      </c>
      <c r="V661" s="145">
        <v>23588183.432204995</v>
      </c>
    </row>
    <row r="662" spans="1:22" x14ac:dyDescent="0.35">
      <c r="A662" s="70">
        <f t="shared" ref="A662:A725" si="19">A661+1</f>
        <v>643</v>
      </c>
      <c r="B662" s="170">
        <v>-314133.87830631435</v>
      </c>
      <c r="U662" s="145">
        <v>643</v>
      </c>
      <c r="V662" s="145">
        <v>11813565.037032101</v>
      </c>
    </row>
    <row r="663" spans="1:22" x14ac:dyDescent="0.35">
      <c r="A663" s="70">
        <f t="shared" si="19"/>
        <v>644</v>
      </c>
      <c r="B663" s="170">
        <v>-314133.87830631435</v>
      </c>
      <c r="U663" s="145">
        <v>644</v>
      </c>
      <c r="V663" s="145">
        <v>-6831734.3405093513</v>
      </c>
    </row>
    <row r="664" spans="1:22" x14ac:dyDescent="0.35">
      <c r="A664" s="70">
        <f t="shared" si="19"/>
        <v>645</v>
      </c>
      <c r="B664" s="170">
        <v>-314133.87830631435</v>
      </c>
      <c r="U664" s="145">
        <v>645</v>
      </c>
      <c r="V664" s="145">
        <v>-12308408.084003728</v>
      </c>
    </row>
    <row r="665" spans="1:22" x14ac:dyDescent="0.35">
      <c r="A665" s="70">
        <f t="shared" si="19"/>
        <v>646</v>
      </c>
      <c r="B665" s="170">
        <v>-314133.87830631435</v>
      </c>
      <c r="U665" s="145">
        <v>646</v>
      </c>
      <c r="V665" s="145">
        <v>1914401.2277942635</v>
      </c>
    </row>
    <row r="666" spans="1:22" x14ac:dyDescent="0.35">
      <c r="A666" s="70">
        <f t="shared" si="19"/>
        <v>647</v>
      </c>
      <c r="B666" s="170">
        <v>-314133.87830631435</v>
      </c>
      <c r="U666" s="145">
        <v>647</v>
      </c>
      <c r="V666" s="145">
        <v>-5123978.9678048268</v>
      </c>
    </row>
    <row r="667" spans="1:22" x14ac:dyDescent="0.35">
      <c r="A667" s="70">
        <f t="shared" si="19"/>
        <v>648</v>
      </c>
      <c r="B667" s="170">
        <v>-314133.87830631435</v>
      </c>
      <c r="U667" s="145">
        <v>648</v>
      </c>
      <c r="V667" s="145">
        <v>8265648.9974924363</v>
      </c>
    </row>
    <row r="668" spans="1:22" x14ac:dyDescent="0.35">
      <c r="A668" s="70">
        <f t="shared" si="19"/>
        <v>649</v>
      </c>
      <c r="B668" s="170">
        <v>-314133.87830631435</v>
      </c>
      <c r="U668" s="145">
        <v>649</v>
      </c>
      <c r="V668" s="145">
        <v>14458772.961568791</v>
      </c>
    </row>
    <row r="669" spans="1:22" x14ac:dyDescent="0.35">
      <c r="A669" s="70">
        <f t="shared" si="19"/>
        <v>650</v>
      </c>
      <c r="B669" s="170">
        <v>-314133.87830631435</v>
      </c>
      <c r="U669" s="145">
        <v>650</v>
      </c>
      <c r="V669" s="145">
        <v>-8732602.6267030723</v>
      </c>
    </row>
    <row r="670" spans="1:22" x14ac:dyDescent="0.35">
      <c r="A670" s="70">
        <f t="shared" si="19"/>
        <v>651</v>
      </c>
      <c r="B670" s="170">
        <v>-314133.87830631435</v>
      </c>
      <c r="U670" s="145">
        <v>651</v>
      </c>
      <c r="V670" s="145">
        <v>39025514.37119668</v>
      </c>
    </row>
    <row r="671" spans="1:22" x14ac:dyDescent="0.35">
      <c r="A671" s="70">
        <f t="shared" si="19"/>
        <v>652</v>
      </c>
      <c r="B671" s="170">
        <v>-314133.87830631435</v>
      </c>
      <c r="U671" s="145">
        <v>652</v>
      </c>
      <c r="V671" s="145">
        <v>19514365.421203017</v>
      </c>
    </row>
    <row r="672" spans="1:22" x14ac:dyDescent="0.35">
      <c r="A672" s="70">
        <f t="shared" si="19"/>
        <v>653</v>
      </c>
      <c r="B672" s="170">
        <v>-314133.87830631435</v>
      </c>
      <c r="U672" s="145">
        <v>653</v>
      </c>
      <c r="V672" s="145">
        <v>27039656.207650095</v>
      </c>
    </row>
    <row r="673" spans="1:22" x14ac:dyDescent="0.35">
      <c r="A673" s="70">
        <f t="shared" si="19"/>
        <v>654</v>
      </c>
      <c r="B673" s="170">
        <v>-314133.87830631435</v>
      </c>
      <c r="U673" s="145">
        <v>654</v>
      </c>
      <c r="V673" s="145">
        <v>7088537.7962490954</v>
      </c>
    </row>
    <row r="674" spans="1:22" x14ac:dyDescent="0.35">
      <c r="A674" s="70">
        <f t="shared" si="19"/>
        <v>655</v>
      </c>
      <c r="B674" s="170">
        <v>-314133.87830631435</v>
      </c>
      <c r="U674" s="145">
        <v>655</v>
      </c>
      <c r="V674" s="145">
        <v>-13521761.839626474</v>
      </c>
    </row>
    <row r="675" spans="1:22" x14ac:dyDescent="0.35">
      <c r="A675" s="70">
        <f t="shared" si="19"/>
        <v>656</v>
      </c>
      <c r="B675" s="170">
        <v>-314133.87830631435</v>
      </c>
      <c r="U675" s="145">
        <v>656</v>
      </c>
      <c r="V675" s="145">
        <v>-8916479.6754549202</v>
      </c>
    </row>
    <row r="676" spans="1:22" x14ac:dyDescent="0.35">
      <c r="A676" s="70">
        <f t="shared" si="19"/>
        <v>657</v>
      </c>
      <c r="B676" s="170">
        <v>-314133.87830631435</v>
      </c>
      <c r="U676" s="145">
        <v>657</v>
      </c>
      <c r="V676" s="145">
        <v>53856033.966231138</v>
      </c>
    </row>
    <row r="677" spans="1:22" x14ac:dyDescent="0.35">
      <c r="A677" s="70">
        <f t="shared" si="19"/>
        <v>658</v>
      </c>
      <c r="B677" s="170">
        <v>-314133.87830631435</v>
      </c>
      <c r="U677" s="145">
        <v>658</v>
      </c>
      <c r="V677" s="145">
        <v>-3575200.0037908107</v>
      </c>
    </row>
    <row r="678" spans="1:22" x14ac:dyDescent="0.35">
      <c r="A678" s="70">
        <f t="shared" si="19"/>
        <v>659</v>
      </c>
      <c r="B678" s="170">
        <v>-314133.87830631435</v>
      </c>
      <c r="U678" s="145">
        <v>659</v>
      </c>
      <c r="V678" s="145">
        <v>-4717908.0430808775</v>
      </c>
    </row>
    <row r="679" spans="1:22" x14ac:dyDescent="0.35">
      <c r="A679" s="70">
        <f t="shared" si="19"/>
        <v>660</v>
      </c>
      <c r="B679" s="170">
        <v>-314133.87830631435</v>
      </c>
      <c r="U679" s="145">
        <v>660</v>
      </c>
      <c r="V679" s="145">
        <v>-13625982.425210211</v>
      </c>
    </row>
    <row r="680" spans="1:22" x14ac:dyDescent="0.35">
      <c r="A680" s="70">
        <f t="shared" si="19"/>
        <v>661</v>
      </c>
      <c r="B680" s="170">
        <v>-314133.87830631435</v>
      </c>
      <c r="U680" s="145">
        <v>661</v>
      </c>
      <c r="V680" s="145">
        <v>-12203470.386564933</v>
      </c>
    </row>
    <row r="681" spans="1:22" x14ac:dyDescent="0.35">
      <c r="A681" s="70">
        <f t="shared" si="19"/>
        <v>662</v>
      </c>
      <c r="B681" s="170">
        <v>-314133.87830631435</v>
      </c>
      <c r="U681" s="145">
        <v>662</v>
      </c>
      <c r="V681" s="145">
        <v>-1702628.2796391435</v>
      </c>
    </row>
    <row r="682" spans="1:22" x14ac:dyDescent="0.35">
      <c r="A682" s="70">
        <f t="shared" si="19"/>
        <v>663</v>
      </c>
      <c r="B682" s="170">
        <v>-314133.87830631435</v>
      </c>
      <c r="U682" s="145">
        <v>663</v>
      </c>
      <c r="V682" s="145">
        <v>18357120.326410722</v>
      </c>
    </row>
    <row r="683" spans="1:22" x14ac:dyDescent="0.35">
      <c r="A683" s="70">
        <f t="shared" si="19"/>
        <v>664</v>
      </c>
      <c r="B683" s="170">
        <v>-314133.87830631435</v>
      </c>
      <c r="U683" s="145">
        <v>664</v>
      </c>
      <c r="V683" s="145">
        <v>1853764.2904779948</v>
      </c>
    </row>
    <row r="684" spans="1:22" x14ac:dyDescent="0.35">
      <c r="A684" s="70">
        <f t="shared" si="19"/>
        <v>665</v>
      </c>
      <c r="B684" s="170">
        <v>-314133.87830631435</v>
      </c>
      <c r="U684" s="145">
        <v>665</v>
      </c>
      <c r="V684" s="145">
        <v>-16717788.287669778</v>
      </c>
    </row>
    <row r="685" spans="1:22" x14ac:dyDescent="0.35">
      <c r="A685" s="70">
        <f t="shared" si="19"/>
        <v>666</v>
      </c>
      <c r="B685" s="170">
        <v>-314133.87830631435</v>
      </c>
      <c r="U685" s="145">
        <v>666</v>
      </c>
      <c r="V685" s="145">
        <v>2615534.5471563339</v>
      </c>
    </row>
    <row r="686" spans="1:22" x14ac:dyDescent="0.35">
      <c r="A686" s="70">
        <f t="shared" si="19"/>
        <v>667</v>
      </c>
      <c r="B686" s="170">
        <v>-314133.87830631435</v>
      </c>
      <c r="U686" s="145">
        <v>667</v>
      </c>
      <c r="V686" s="145">
        <v>-10259491.322254054</v>
      </c>
    </row>
    <row r="687" spans="1:22" x14ac:dyDescent="0.35">
      <c r="A687" s="70">
        <f t="shared" si="19"/>
        <v>668</v>
      </c>
      <c r="B687" s="170">
        <v>-314133.87830631435</v>
      </c>
      <c r="U687" s="145">
        <v>668</v>
      </c>
      <c r="V687" s="145">
        <v>-6765598.9006863106</v>
      </c>
    </row>
    <row r="688" spans="1:22" x14ac:dyDescent="0.35">
      <c r="A688" s="70">
        <f t="shared" si="19"/>
        <v>669</v>
      </c>
      <c r="B688" s="170">
        <v>-314133.87830631435</v>
      </c>
      <c r="U688" s="145">
        <v>669</v>
      </c>
      <c r="V688" s="145">
        <v>4219861.6721135937</v>
      </c>
    </row>
    <row r="689" spans="1:22" x14ac:dyDescent="0.35">
      <c r="A689" s="70">
        <f t="shared" si="19"/>
        <v>670</v>
      </c>
      <c r="B689" s="170">
        <v>-314133.87830631435</v>
      </c>
      <c r="U689" s="145">
        <v>670</v>
      </c>
      <c r="V689" s="145">
        <v>4739494.6029526666</v>
      </c>
    </row>
    <row r="690" spans="1:22" x14ac:dyDescent="0.35">
      <c r="A690" s="70">
        <f t="shared" si="19"/>
        <v>671</v>
      </c>
      <c r="B690" s="170">
        <v>-314133.87830631435</v>
      </c>
      <c r="U690" s="145">
        <v>671</v>
      </c>
      <c r="V690" s="145">
        <v>13637755.903761469</v>
      </c>
    </row>
    <row r="691" spans="1:22" x14ac:dyDescent="0.35">
      <c r="A691" s="70">
        <f t="shared" si="19"/>
        <v>672</v>
      </c>
      <c r="B691" s="170">
        <v>-314133.87830631435</v>
      </c>
      <c r="U691" s="145">
        <v>672</v>
      </c>
      <c r="V691" s="145">
        <v>-16254556.621410077</v>
      </c>
    </row>
    <row r="692" spans="1:22" x14ac:dyDescent="0.35">
      <c r="A692" s="70">
        <f t="shared" si="19"/>
        <v>673</v>
      </c>
      <c r="B692" s="170">
        <v>-314133.87830631435</v>
      </c>
      <c r="U692" s="145">
        <v>673</v>
      </c>
      <c r="V692" s="145">
        <v>3737038.6575384252</v>
      </c>
    </row>
    <row r="693" spans="1:22" x14ac:dyDescent="0.35">
      <c r="A693" s="70">
        <f t="shared" si="19"/>
        <v>674</v>
      </c>
      <c r="B693" s="170">
        <v>-314133.87830631435</v>
      </c>
      <c r="U693" s="145">
        <v>674</v>
      </c>
      <c r="V693" s="145">
        <v>-13065112.323699806</v>
      </c>
    </row>
    <row r="694" spans="1:22" x14ac:dyDescent="0.35">
      <c r="A694" s="70">
        <f t="shared" si="19"/>
        <v>675</v>
      </c>
      <c r="B694" s="170">
        <v>-314133.87830631435</v>
      </c>
      <c r="U694" s="145">
        <v>675</v>
      </c>
      <c r="V694" s="145">
        <v>-5915045.0978328697</v>
      </c>
    </row>
    <row r="695" spans="1:22" x14ac:dyDescent="0.35">
      <c r="A695" s="70">
        <f t="shared" si="19"/>
        <v>676</v>
      </c>
      <c r="B695" s="170">
        <v>-314133.87830631435</v>
      </c>
      <c r="U695" s="145">
        <v>676</v>
      </c>
      <c r="V695" s="145">
        <v>-13209777.391708644</v>
      </c>
    </row>
    <row r="696" spans="1:22" x14ac:dyDescent="0.35">
      <c r="A696" s="70">
        <f t="shared" si="19"/>
        <v>677</v>
      </c>
      <c r="B696" s="170">
        <v>-314133.87830631435</v>
      </c>
      <c r="U696" s="145">
        <v>677</v>
      </c>
      <c r="V696" s="145">
        <v>-10706708.620147942</v>
      </c>
    </row>
    <row r="697" spans="1:22" x14ac:dyDescent="0.35">
      <c r="A697" s="70">
        <f t="shared" si="19"/>
        <v>678</v>
      </c>
      <c r="B697" s="170">
        <v>-314133.87830631435</v>
      </c>
      <c r="U697" s="145">
        <v>678</v>
      </c>
      <c r="V697" s="145">
        <v>19887133.789089322</v>
      </c>
    </row>
    <row r="698" spans="1:22" x14ac:dyDescent="0.35">
      <c r="A698" s="70">
        <f t="shared" si="19"/>
        <v>679</v>
      </c>
      <c r="B698" s="170">
        <v>-314133.87830631435</v>
      </c>
      <c r="U698" s="145">
        <v>679</v>
      </c>
      <c r="V698" s="145">
        <v>13700444.067927245</v>
      </c>
    </row>
    <row r="699" spans="1:22" x14ac:dyDescent="0.35">
      <c r="A699" s="70">
        <f t="shared" si="19"/>
        <v>680</v>
      </c>
      <c r="B699" s="170">
        <v>-314133.87830631435</v>
      </c>
      <c r="U699" s="145">
        <v>680</v>
      </c>
      <c r="V699" s="145">
        <v>-6552722.844012741</v>
      </c>
    </row>
    <row r="700" spans="1:22" x14ac:dyDescent="0.35">
      <c r="A700" s="70">
        <f t="shared" si="19"/>
        <v>681</v>
      </c>
      <c r="B700" s="170">
        <v>-314133.87830631435</v>
      </c>
      <c r="U700" s="145">
        <v>681</v>
      </c>
      <c r="V700" s="145">
        <v>-727292.34899083897</v>
      </c>
    </row>
    <row r="701" spans="1:22" x14ac:dyDescent="0.35">
      <c r="A701" s="70">
        <f t="shared" si="19"/>
        <v>682</v>
      </c>
      <c r="B701" s="170">
        <v>-314133.87830631435</v>
      </c>
      <c r="U701" s="145">
        <v>682</v>
      </c>
      <c r="V701" s="145">
        <v>-12235846.028719978</v>
      </c>
    </row>
    <row r="702" spans="1:22" x14ac:dyDescent="0.35">
      <c r="A702" s="70">
        <f t="shared" si="19"/>
        <v>683</v>
      </c>
      <c r="B702" s="170">
        <v>-314133.87830631435</v>
      </c>
      <c r="U702" s="145">
        <v>683</v>
      </c>
      <c r="V702" s="145">
        <v>-16694878.804118242</v>
      </c>
    </row>
    <row r="703" spans="1:22" x14ac:dyDescent="0.35">
      <c r="A703" s="70">
        <f t="shared" si="19"/>
        <v>684</v>
      </c>
      <c r="B703" s="170">
        <v>-314133.87830631435</v>
      </c>
      <c r="U703" s="145">
        <v>684</v>
      </c>
      <c r="V703" s="145">
        <v>12070635.736435138</v>
      </c>
    </row>
    <row r="704" spans="1:22" x14ac:dyDescent="0.35">
      <c r="A704" s="70">
        <f t="shared" si="19"/>
        <v>685</v>
      </c>
      <c r="B704" s="170">
        <v>-314133.87830631435</v>
      </c>
      <c r="U704" s="145">
        <v>685</v>
      </c>
      <c r="V704" s="145">
        <v>-15313240.78440612</v>
      </c>
    </row>
    <row r="705" spans="1:22" x14ac:dyDescent="0.35">
      <c r="A705" s="70">
        <f t="shared" si="19"/>
        <v>686</v>
      </c>
      <c r="B705" s="170">
        <v>-314133.87830631435</v>
      </c>
      <c r="U705" s="145">
        <v>686</v>
      </c>
      <c r="V705" s="145">
        <v>7111090.2874918841</v>
      </c>
    </row>
    <row r="706" spans="1:22" x14ac:dyDescent="0.35">
      <c r="A706" s="70">
        <f t="shared" si="19"/>
        <v>687</v>
      </c>
      <c r="B706" s="170">
        <v>-314133.87830631435</v>
      </c>
      <c r="U706" s="145">
        <v>687</v>
      </c>
      <c r="V706" s="145">
        <v>-957784.94158918783</v>
      </c>
    </row>
    <row r="707" spans="1:22" x14ac:dyDescent="0.35">
      <c r="A707" s="70">
        <f t="shared" si="19"/>
        <v>688</v>
      </c>
      <c r="B707" s="170">
        <v>-314133.87830631435</v>
      </c>
      <c r="U707" s="145">
        <v>688</v>
      </c>
      <c r="V707" s="145">
        <v>-2978156.583368361</v>
      </c>
    </row>
    <row r="708" spans="1:22" x14ac:dyDescent="0.35">
      <c r="A708" s="70">
        <f t="shared" si="19"/>
        <v>689</v>
      </c>
      <c r="B708" s="170">
        <v>-314133.87830631435</v>
      </c>
      <c r="U708" s="145">
        <v>689</v>
      </c>
      <c r="V708" s="145">
        <v>-9460101.0053967666</v>
      </c>
    </row>
    <row r="709" spans="1:22" x14ac:dyDescent="0.35">
      <c r="A709" s="70">
        <f t="shared" si="19"/>
        <v>690</v>
      </c>
      <c r="B709" s="170">
        <v>-314133.87830631435</v>
      </c>
      <c r="U709" s="145">
        <v>690</v>
      </c>
      <c r="V709" s="145">
        <v>19550211.986982442</v>
      </c>
    </row>
    <row r="710" spans="1:22" x14ac:dyDescent="0.35">
      <c r="A710" s="70">
        <f t="shared" si="19"/>
        <v>691</v>
      </c>
      <c r="B710" s="170">
        <v>-314133.87830631435</v>
      </c>
      <c r="U710" s="145">
        <v>691</v>
      </c>
      <c r="V710" s="145">
        <v>-13142016.343909904</v>
      </c>
    </row>
    <row r="711" spans="1:22" x14ac:dyDescent="0.35">
      <c r="A711" s="70">
        <f t="shared" si="19"/>
        <v>692</v>
      </c>
      <c r="B711" s="170">
        <v>-314133.87830631435</v>
      </c>
      <c r="U711" s="145">
        <v>692</v>
      </c>
      <c r="V711" s="145">
        <v>-4968781.0690104887</v>
      </c>
    </row>
    <row r="712" spans="1:22" x14ac:dyDescent="0.35">
      <c r="A712" s="70">
        <f t="shared" si="19"/>
        <v>693</v>
      </c>
      <c r="B712" s="170">
        <v>-314133.87830631435</v>
      </c>
      <c r="U712" s="145">
        <v>693</v>
      </c>
      <c r="V712" s="145">
        <v>-6213410.5386026688</v>
      </c>
    </row>
    <row r="713" spans="1:22" x14ac:dyDescent="0.35">
      <c r="A713" s="70">
        <f t="shared" si="19"/>
        <v>694</v>
      </c>
      <c r="B713" s="170">
        <v>-314133.87830631435</v>
      </c>
      <c r="U713" s="145">
        <v>694</v>
      </c>
      <c r="V713" s="145">
        <v>-17476791.459916327</v>
      </c>
    </row>
    <row r="714" spans="1:22" x14ac:dyDescent="0.35">
      <c r="A714" s="70">
        <f t="shared" si="19"/>
        <v>695</v>
      </c>
      <c r="B714" s="170">
        <v>-314133.87830631435</v>
      </c>
      <c r="U714" s="145">
        <v>695</v>
      </c>
      <c r="V714" s="145">
        <v>-14216692.241317403</v>
      </c>
    </row>
    <row r="715" spans="1:22" x14ac:dyDescent="0.35">
      <c r="A715" s="70">
        <f t="shared" si="19"/>
        <v>696</v>
      </c>
      <c r="B715" s="170">
        <v>-314133.87830631435</v>
      </c>
      <c r="U715" s="145">
        <v>696</v>
      </c>
      <c r="V715" s="145">
        <v>-4302113.8259239458</v>
      </c>
    </row>
    <row r="716" spans="1:22" x14ac:dyDescent="0.35">
      <c r="A716" s="70">
        <f t="shared" si="19"/>
        <v>697</v>
      </c>
      <c r="B716" s="170">
        <v>-314133.87830631435</v>
      </c>
      <c r="U716" s="145">
        <v>697</v>
      </c>
      <c r="V716" s="145">
        <v>4622416.684370555</v>
      </c>
    </row>
    <row r="717" spans="1:22" x14ac:dyDescent="0.35">
      <c r="A717" s="70">
        <f t="shared" si="19"/>
        <v>698</v>
      </c>
      <c r="B717" s="170">
        <v>-314133.87830631435</v>
      </c>
      <c r="U717" s="145">
        <v>698</v>
      </c>
      <c r="V717" s="145">
        <v>4369593.1343352422</v>
      </c>
    </row>
    <row r="718" spans="1:22" x14ac:dyDescent="0.35">
      <c r="A718" s="70">
        <f t="shared" si="19"/>
        <v>699</v>
      </c>
      <c r="B718" s="170">
        <v>-314133.87830631435</v>
      </c>
      <c r="U718" s="145">
        <v>699</v>
      </c>
      <c r="V718" s="145">
        <v>34753661.141313195</v>
      </c>
    </row>
    <row r="719" spans="1:22" x14ac:dyDescent="0.35">
      <c r="A719" s="70">
        <f t="shared" si="19"/>
        <v>700</v>
      </c>
      <c r="B719" s="170">
        <v>-314133.87830631435</v>
      </c>
      <c r="U719" s="145">
        <v>700</v>
      </c>
      <c r="V719" s="145">
        <v>-12160899.29243812</v>
      </c>
    </row>
    <row r="720" spans="1:22" x14ac:dyDescent="0.35">
      <c r="A720" s="70">
        <f t="shared" si="19"/>
        <v>701</v>
      </c>
      <c r="B720" s="170">
        <v>-314133.87830631435</v>
      </c>
      <c r="U720" s="145">
        <v>701</v>
      </c>
      <c r="V720" s="145">
        <v>18850748.358647753</v>
      </c>
    </row>
    <row r="721" spans="1:22" x14ac:dyDescent="0.35">
      <c r="A721" s="70">
        <f t="shared" si="19"/>
        <v>702</v>
      </c>
      <c r="B721" s="170">
        <v>-314133.87830631435</v>
      </c>
      <c r="U721" s="145">
        <v>702</v>
      </c>
      <c r="V721" s="145">
        <v>-6928274.8504291922</v>
      </c>
    </row>
    <row r="722" spans="1:22" x14ac:dyDescent="0.35">
      <c r="A722" s="70">
        <f t="shared" si="19"/>
        <v>703</v>
      </c>
      <c r="B722" s="170">
        <v>-314133.87830631435</v>
      </c>
      <c r="U722" s="145">
        <v>703</v>
      </c>
      <c r="V722" s="145">
        <v>-13570470.415582031</v>
      </c>
    </row>
    <row r="723" spans="1:22" x14ac:dyDescent="0.35">
      <c r="A723" s="70">
        <f t="shared" si="19"/>
        <v>704</v>
      </c>
      <c r="B723" s="170">
        <v>-314133.87830631435</v>
      </c>
      <c r="U723" s="145">
        <v>704</v>
      </c>
      <c r="V723" s="145">
        <v>5055380.9970998764</v>
      </c>
    </row>
    <row r="724" spans="1:22" x14ac:dyDescent="0.35">
      <c r="A724" s="70">
        <f t="shared" si="19"/>
        <v>705</v>
      </c>
      <c r="B724" s="170">
        <v>-314133.87830631435</v>
      </c>
      <c r="U724" s="145">
        <v>705</v>
      </c>
      <c r="V724" s="145">
        <v>-12475810.004974006</v>
      </c>
    </row>
    <row r="725" spans="1:22" x14ac:dyDescent="0.35">
      <c r="A725" s="70">
        <f t="shared" si="19"/>
        <v>706</v>
      </c>
      <c r="B725" s="170">
        <v>-314133.87830631435</v>
      </c>
      <c r="U725" s="145">
        <v>706</v>
      </c>
      <c r="V725" s="145">
        <v>47719199.62269491</v>
      </c>
    </row>
    <row r="726" spans="1:22" x14ac:dyDescent="0.35">
      <c r="A726" s="70">
        <f t="shared" ref="A726:A789" si="20">A725+1</f>
        <v>707</v>
      </c>
      <c r="B726" s="170">
        <v>-314133.87830631435</v>
      </c>
      <c r="U726" s="145">
        <v>707</v>
      </c>
      <c r="V726" s="145">
        <v>-1744491.6940364875</v>
      </c>
    </row>
    <row r="727" spans="1:22" x14ac:dyDescent="0.35">
      <c r="A727" s="70">
        <f t="shared" si="20"/>
        <v>708</v>
      </c>
      <c r="B727" s="170">
        <v>-314133.87830631435</v>
      </c>
      <c r="U727" s="145">
        <v>708</v>
      </c>
      <c r="V727" s="145">
        <v>12813354.594863303</v>
      </c>
    </row>
    <row r="728" spans="1:22" x14ac:dyDescent="0.35">
      <c r="A728" s="70">
        <f t="shared" si="20"/>
        <v>709</v>
      </c>
      <c r="B728" s="170">
        <v>-314133.87830631435</v>
      </c>
      <c r="U728" s="145">
        <v>709</v>
      </c>
      <c r="V728" s="145">
        <v>-4174409.9578363262</v>
      </c>
    </row>
    <row r="729" spans="1:22" x14ac:dyDescent="0.35">
      <c r="A729" s="70">
        <f t="shared" si="20"/>
        <v>710</v>
      </c>
      <c r="B729" s="170">
        <v>-314133.87830631435</v>
      </c>
      <c r="U729" s="145">
        <v>710</v>
      </c>
      <c r="V729" s="145">
        <v>33120074.555811919</v>
      </c>
    </row>
    <row r="730" spans="1:22" x14ac:dyDescent="0.35">
      <c r="A730" s="70">
        <f t="shared" si="20"/>
        <v>711</v>
      </c>
      <c r="B730" s="170">
        <v>-314133.87830631435</v>
      </c>
      <c r="U730" s="145">
        <v>711</v>
      </c>
      <c r="V730" s="145">
        <v>6597206.7231994383</v>
      </c>
    </row>
    <row r="731" spans="1:22" x14ac:dyDescent="0.35">
      <c r="A731" s="70">
        <f t="shared" si="20"/>
        <v>712</v>
      </c>
      <c r="B731" s="170">
        <v>-314133.87830631435</v>
      </c>
      <c r="U731" s="145">
        <v>712</v>
      </c>
      <c r="V731" s="145">
        <v>507409.52382449806</v>
      </c>
    </row>
    <row r="732" spans="1:22" x14ac:dyDescent="0.35">
      <c r="A732" s="70">
        <f t="shared" si="20"/>
        <v>713</v>
      </c>
      <c r="B732" s="170">
        <v>-314133.87830631435</v>
      </c>
      <c r="U732" s="145">
        <v>713</v>
      </c>
      <c r="V732" s="145">
        <v>3542617.07429263</v>
      </c>
    </row>
    <row r="733" spans="1:22" x14ac:dyDescent="0.35">
      <c r="A733" s="70">
        <f t="shared" si="20"/>
        <v>714</v>
      </c>
      <c r="B733" s="170">
        <v>-314133.87830631435</v>
      </c>
      <c r="U733" s="145">
        <v>714</v>
      </c>
      <c r="V733" s="145">
        <v>-17679249.881614935</v>
      </c>
    </row>
    <row r="734" spans="1:22" x14ac:dyDescent="0.35">
      <c r="A734" s="70">
        <f t="shared" si="20"/>
        <v>715</v>
      </c>
      <c r="B734" s="170">
        <v>-314133.87830631435</v>
      </c>
      <c r="U734" s="145">
        <v>715</v>
      </c>
      <c r="V734" s="145">
        <v>3979122.6633712165</v>
      </c>
    </row>
    <row r="735" spans="1:22" x14ac:dyDescent="0.35">
      <c r="A735" s="70">
        <f t="shared" si="20"/>
        <v>716</v>
      </c>
      <c r="B735" s="170">
        <v>-314133.87830631435</v>
      </c>
      <c r="U735" s="145">
        <v>716</v>
      </c>
      <c r="V735" s="145">
        <v>-8373458.1881976649</v>
      </c>
    </row>
    <row r="736" spans="1:22" x14ac:dyDescent="0.35">
      <c r="A736" s="70">
        <f t="shared" si="20"/>
        <v>717</v>
      </c>
      <c r="B736" s="170">
        <v>-314133.87830631435</v>
      </c>
      <c r="U736" s="145">
        <v>717</v>
      </c>
      <c r="V736" s="145">
        <v>11015452.59734077</v>
      </c>
    </row>
    <row r="737" spans="1:22" x14ac:dyDescent="0.35">
      <c r="A737" s="70">
        <f t="shared" si="20"/>
        <v>718</v>
      </c>
      <c r="B737" s="170">
        <v>-314133.87830631435</v>
      </c>
      <c r="U737" s="145">
        <v>718</v>
      </c>
      <c r="V737" s="145">
        <v>14534224.157332145</v>
      </c>
    </row>
    <row r="738" spans="1:22" x14ac:dyDescent="0.35">
      <c r="A738" s="70">
        <f t="shared" si="20"/>
        <v>719</v>
      </c>
      <c r="B738" s="170">
        <v>-314133.87830631435</v>
      </c>
      <c r="U738" s="145">
        <v>719</v>
      </c>
      <c r="V738" s="145">
        <v>-10522648.921926023</v>
      </c>
    </row>
    <row r="739" spans="1:22" x14ac:dyDescent="0.35">
      <c r="A739" s="70">
        <f t="shared" si="20"/>
        <v>720</v>
      </c>
      <c r="B739" s="170">
        <v>-314133.87830631435</v>
      </c>
      <c r="U739" s="145">
        <v>720</v>
      </c>
      <c r="V739" s="145">
        <v>23294856.96291396</v>
      </c>
    </row>
    <row r="740" spans="1:22" x14ac:dyDescent="0.35">
      <c r="A740" s="70">
        <f t="shared" si="20"/>
        <v>721</v>
      </c>
      <c r="B740" s="170">
        <v>-314133.87830631435</v>
      </c>
      <c r="U740" s="145">
        <v>721</v>
      </c>
      <c r="V740" s="145">
        <v>4170077.2879662849</v>
      </c>
    </row>
    <row r="741" spans="1:22" x14ac:dyDescent="0.35">
      <c r="A741" s="70">
        <f t="shared" si="20"/>
        <v>722</v>
      </c>
      <c r="B741" s="170">
        <v>-314133.87830631435</v>
      </c>
      <c r="U741" s="145">
        <v>722</v>
      </c>
      <c r="V741" s="145">
        <v>-6428436.5238349177</v>
      </c>
    </row>
    <row r="742" spans="1:22" x14ac:dyDescent="0.35">
      <c r="A742" s="70">
        <f t="shared" si="20"/>
        <v>723</v>
      </c>
      <c r="B742" s="170">
        <v>-314133.87830631435</v>
      </c>
      <c r="U742" s="145">
        <v>723</v>
      </c>
      <c r="V742" s="145">
        <v>15856095.411388367</v>
      </c>
    </row>
    <row r="743" spans="1:22" x14ac:dyDescent="0.35">
      <c r="A743" s="70">
        <f t="shared" si="20"/>
        <v>724</v>
      </c>
      <c r="B743" s="170">
        <v>-314133.87830631435</v>
      </c>
      <c r="U743" s="145">
        <v>724</v>
      </c>
      <c r="V743" s="145">
        <v>20724853.262500964</v>
      </c>
    </row>
    <row r="744" spans="1:22" x14ac:dyDescent="0.35">
      <c r="A744" s="70">
        <f t="shared" si="20"/>
        <v>725</v>
      </c>
      <c r="B744" s="170">
        <v>-314133.87830631435</v>
      </c>
      <c r="U744" s="145">
        <v>725</v>
      </c>
      <c r="V744" s="145">
        <v>30194200.047960181</v>
      </c>
    </row>
    <row r="745" spans="1:22" x14ac:dyDescent="0.35">
      <c r="A745" s="70">
        <f t="shared" si="20"/>
        <v>726</v>
      </c>
      <c r="B745" s="170">
        <v>-314133.87830631435</v>
      </c>
      <c r="U745" s="145">
        <v>726</v>
      </c>
      <c r="V745" s="145">
        <v>6319808.3414148353</v>
      </c>
    </row>
    <row r="746" spans="1:22" x14ac:dyDescent="0.35">
      <c r="A746" s="70">
        <f t="shared" si="20"/>
        <v>727</v>
      </c>
      <c r="B746" s="170">
        <v>-314133.87830631435</v>
      </c>
      <c r="U746" s="145">
        <v>727</v>
      </c>
      <c r="V746" s="145">
        <v>4888063.6836567447</v>
      </c>
    </row>
    <row r="747" spans="1:22" x14ac:dyDescent="0.35">
      <c r="A747" s="70">
        <f t="shared" si="20"/>
        <v>728</v>
      </c>
      <c r="B747" s="170">
        <v>-314133.87830631435</v>
      </c>
      <c r="U747" s="145">
        <v>728</v>
      </c>
      <c r="V747" s="145">
        <v>13276556.234353054</v>
      </c>
    </row>
    <row r="748" spans="1:22" x14ac:dyDescent="0.35">
      <c r="A748" s="70">
        <f t="shared" si="20"/>
        <v>729</v>
      </c>
      <c r="B748" s="170">
        <v>-314133.87830631435</v>
      </c>
      <c r="U748" s="145">
        <v>729</v>
      </c>
      <c r="V748" s="145">
        <v>2027142.8666404374</v>
      </c>
    </row>
    <row r="749" spans="1:22" x14ac:dyDescent="0.35">
      <c r="A749" s="70">
        <f t="shared" si="20"/>
        <v>730</v>
      </c>
      <c r="B749" s="170">
        <v>-314133.87830631435</v>
      </c>
      <c r="U749" s="145">
        <v>730</v>
      </c>
      <c r="V749" s="145">
        <v>21126109.810119942</v>
      </c>
    </row>
    <row r="750" spans="1:22" x14ac:dyDescent="0.35">
      <c r="A750" s="70">
        <f t="shared" si="20"/>
        <v>731</v>
      </c>
      <c r="B750" s="170">
        <v>-314133.87830631435</v>
      </c>
      <c r="U750" s="145">
        <v>731</v>
      </c>
      <c r="V750" s="145">
        <v>37468033.682390131</v>
      </c>
    </row>
    <row r="751" spans="1:22" x14ac:dyDescent="0.35">
      <c r="A751" s="70">
        <f t="shared" si="20"/>
        <v>732</v>
      </c>
      <c r="B751" s="170">
        <v>-314133.87830631435</v>
      </c>
      <c r="U751" s="145">
        <v>732</v>
      </c>
      <c r="V751" s="145">
        <v>11210236.276708368</v>
      </c>
    </row>
    <row r="752" spans="1:22" x14ac:dyDescent="0.35">
      <c r="A752" s="70">
        <f t="shared" si="20"/>
        <v>733</v>
      </c>
      <c r="B752" s="170">
        <v>-314133.87830631435</v>
      </c>
      <c r="U752" s="145">
        <v>733</v>
      </c>
      <c r="V752" s="145">
        <v>-5252376.8415756039</v>
      </c>
    </row>
    <row r="753" spans="1:22" x14ac:dyDescent="0.35">
      <c r="A753" s="70">
        <f t="shared" si="20"/>
        <v>734</v>
      </c>
      <c r="B753" s="170">
        <v>-314133.87830631435</v>
      </c>
      <c r="U753" s="145">
        <v>734</v>
      </c>
      <c r="V753" s="145">
        <v>16183266.904276483</v>
      </c>
    </row>
    <row r="754" spans="1:22" x14ac:dyDescent="0.35">
      <c r="A754" s="70">
        <f t="shared" si="20"/>
        <v>735</v>
      </c>
      <c r="B754" s="170">
        <v>-314133.87830631435</v>
      </c>
      <c r="U754" s="145">
        <v>735</v>
      </c>
      <c r="V754" s="145">
        <v>23257739.572032295</v>
      </c>
    </row>
    <row r="755" spans="1:22" x14ac:dyDescent="0.35">
      <c r="A755" s="70">
        <f t="shared" si="20"/>
        <v>736</v>
      </c>
      <c r="B755" s="170">
        <v>-314133.87830631435</v>
      </c>
      <c r="U755" s="145">
        <v>736</v>
      </c>
      <c r="V755" s="145">
        <v>2924651.9516817816</v>
      </c>
    </row>
    <row r="756" spans="1:22" x14ac:dyDescent="0.35">
      <c r="A756" s="70">
        <f t="shared" si="20"/>
        <v>737</v>
      </c>
      <c r="B756" s="170">
        <v>-314133.87830631435</v>
      </c>
      <c r="U756" s="145">
        <v>737</v>
      </c>
      <c r="V756" s="145">
        <v>-8587823.985062506</v>
      </c>
    </row>
    <row r="757" spans="1:22" x14ac:dyDescent="0.35">
      <c r="A757" s="70">
        <f t="shared" si="20"/>
        <v>738</v>
      </c>
      <c r="B757" s="170">
        <v>-314133.87830631435</v>
      </c>
      <c r="U757" s="145">
        <v>738</v>
      </c>
      <c r="V757" s="145">
        <v>-36142051.686604679</v>
      </c>
    </row>
    <row r="758" spans="1:22" x14ac:dyDescent="0.35">
      <c r="A758" s="70">
        <f t="shared" si="20"/>
        <v>739</v>
      </c>
      <c r="B758" s="170">
        <v>-314133.87830631435</v>
      </c>
      <c r="U758" s="145">
        <v>739</v>
      </c>
      <c r="V758" s="145">
        <v>5411781.0683368742</v>
      </c>
    </row>
    <row r="759" spans="1:22" x14ac:dyDescent="0.35">
      <c r="A759" s="70">
        <f t="shared" si="20"/>
        <v>740</v>
      </c>
      <c r="B759" s="170">
        <v>-314133.87830631435</v>
      </c>
      <c r="U759" s="145">
        <v>740</v>
      </c>
      <c r="V759" s="145">
        <v>4394714.6681286022</v>
      </c>
    </row>
    <row r="760" spans="1:22" x14ac:dyDescent="0.35">
      <c r="A760" s="70">
        <f t="shared" si="20"/>
        <v>741</v>
      </c>
      <c r="B760" s="170">
        <v>-314133.87830631435</v>
      </c>
      <c r="U760" s="145">
        <v>741</v>
      </c>
      <c r="V760" s="145">
        <v>-18520369.735700052</v>
      </c>
    </row>
    <row r="761" spans="1:22" x14ac:dyDescent="0.35">
      <c r="A761" s="70">
        <f t="shared" si="20"/>
        <v>742</v>
      </c>
      <c r="B761" s="170">
        <v>-314133.87830631435</v>
      </c>
      <c r="U761" s="145">
        <v>742</v>
      </c>
      <c r="V761" s="145">
        <v>1496885.2418664545</v>
      </c>
    </row>
    <row r="762" spans="1:22" x14ac:dyDescent="0.35">
      <c r="A762" s="70">
        <f t="shared" si="20"/>
        <v>743</v>
      </c>
      <c r="B762" s="170">
        <v>-314133.87830631435</v>
      </c>
      <c r="U762" s="145">
        <v>743</v>
      </c>
      <c r="V762" s="145">
        <v>-3246314.7583729848</v>
      </c>
    </row>
    <row r="763" spans="1:22" x14ac:dyDescent="0.35">
      <c r="A763" s="70">
        <f t="shared" si="20"/>
        <v>744</v>
      </c>
      <c r="B763" s="170">
        <v>-314133.87830631435</v>
      </c>
      <c r="U763" s="145">
        <v>744</v>
      </c>
      <c r="V763" s="145">
        <v>9671225.9234785512</v>
      </c>
    </row>
    <row r="764" spans="1:22" x14ac:dyDescent="0.35">
      <c r="A764" s="70">
        <f t="shared" si="20"/>
        <v>745</v>
      </c>
      <c r="B764" s="170">
        <v>-314133.87830631435</v>
      </c>
      <c r="U764" s="145">
        <v>745</v>
      </c>
      <c r="V764" s="145">
        <v>17736408.885095604</v>
      </c>
    </row>
    <row r="765" spans="1:22" x14ac:dyDescent="0.35">
      <c r="A765" s="70">
        <f t="shared" si="20"/>
        <v>746</v>
      </c>
      <c r="B765" s="170">
        <v>-314133.87830631435</v>
      </c>
      <c r="U765" s="145">
        <v>746</v>
      </c>
      <c r="V765" s="145">
        <v>-29008420.580108855</v>
      </c>
    </row>
    <row r="766" spans="1:22" x14ac:dyDescent="0.35">
      <c r="A766" s="70">
        <f t="shared" si="20"/>
        <v>747</v>
      </c>
      <c r="B766" s="170">
        <v>-314133.87830631435</v>
      </c>
      <c r="U766" s="145">
        <v>747</v>
      </c>
      <c r="V766" s="145">
        <v>19949047.26473606</v>
      </c>
    </row>
    <row r="767" spans="1:22" x14ac:dyDescent="0.35">
      <c r="A767" s="70">
        <f t="shared" si="20"/>
        <v>748</v>
      </c>
      <c r="B767" s="170">
        <v>-314133.87830631435</v>
      </c>
      <c r="U767" s="145">
        <v>748</v>
      </c>
      <c r="V767" s="145">
        <v>-17528741.532455124</v>
      </c>
    </row>
    <row r="768" spans="1:22" x14ac:dyDescent="0.35">
      <c r="A768" s="70">
        <f t="shared" si="20"/>
        <v>749</v>
      </c>
      <c r="B768" s="170">
        <v>-314133.87830631435</v>
      </c>
      <c r="U768" s="145">
        <v>749</v>
      </c>
      <c r="V768" s="145">
        <v>-3836261.4934637882</v>
      </c>
    </row>
    <row r="769" spans="1:22" x14ac:dyDescent="0.35">
      <c r="A769" s="70">
        <f t="shared" si="20"/>
        <v>750</v>
      </c>
      <c r="B769" s="170">
        <v>-314133.87830631435</v>
      </c>
      <c r="U769" s="145">
        <v>750</v>
      </c>
      <c r="V769" s="145">
        <v>38654503.892199591</v>
      </c>
    </row>
    <row r="770" spans="1:22" x14ac:dyDescent="0.35">
      <c r="A770" s="70">
        <f t="shared" si="20"/>
        <v>751</v>
      </c>
      <c r="B770" s="170">
        <v>-314133.87830631435</v>
      </c>
      <c r="U770" s="145">
        <v>751</v>
      </c>
      <c r="V770" s="145">
        <v>11697398.710067283</v>
      </c>
    </row>
    <row r="771" spans="1:22" x14ac:dyDescent="0.35">
      <c r="A771" s="70">
        <f t="shared" si="20"/>
        <v>752</v>
      </c>
      <c r="B771" s="170">
        <v>-314133.87830631435</v>
      </c>
      <c r="U771" s="145">
        <v>752</v>
      </c>
      <c r="V771" s="145">
        <v>5168903.0864653103</v>
      </c>
    </row>
    <row r="772" spans="1:22" x14ac:dyDescent="0.35">
      <c r="A772" s="70">
        <f t="shared" si="20"/>
        <v>753</v>
      </c>
      <c r="B772" s="170">
        <v>-314133.87830631435</v>
      </c>
      <c r="U772" s="145">
        <v>753</v>
      </c>
      <c r="V772" s="145">
        <v>3851858.9466547891</v>
      </c>
    </row>
    <row r="773" spans="1:22" x14ac:dyDescent="0.35">
      <c r="A773" s="70">
        <f t="shared" si="20"/>
        <v>754</v>
      </c>
      <c r="B773" s="170">
        <v>-314133.87830631435</v>
      </c>
      <c r="U773" s="145">
        <v>754</v>
      </c>
      <c r="V773" s="145">
        <v>1475952.5923096426</v>
      </c>
    </row>
    <row r="774" spans="1:22" x14ac:dyDescent="0.35">
      <c r="A774" s="70">
        <f t="shared" si="20"/>
        <v>755</v>
      </c>
      <c r="B774" s="170">
        <v>-314133.87830631435</v>
      </c>
      <c r="U774" s="145">
        <v>755</v>
      </c>
      <c r="V774" s="145">
        <v>-8625419.3596212827</v>
      </c>
    </row>
    <row r="775" spans="1:22" x14ac:dyDescent="0.35">
      <c r="A775" s="70">
        <f t="shared" si="20"/>
        <v>756</v>
      </c>
      <c r="B775" s="170">
        <v>-314133.87830631435</v>
      </c>
      <c r="U775" s="145">
        <v>756</v>
      </c>
      <c r="V775" s="145">
        <v>-7755648.1399707459</v>
      </c>
    </row>
    <row r="776" spans="1:22" x14ac:dyDescent="0.35">
      <c r="A776" s="70">
        <f t="shared" si="20"/>
        <v>757</v>
      </c>
      <c r="B776" s="170">
        <v>-314133.87830631435</v>
      </c>
      <c r="U776" s="145">
        <v>757</v>
      </c>
      <c r="V776" s="145">
        <v>2221418.5405032821</v>
      </c>
    </row>
    <row r="777" spans="1:22" x14ac:dyDescent="0.35">
      <c r="A777" s="70">
        <f t="shared" si="20"/>
        <v>758</v>
      </c>
      <c r="B777" s="170">
        <v>-314133.87830631435</v>
      </c>
      <c r="U777" s="145">
        <v>758</v>
      </c>
      <c r="V777" s="145">
        <v>18135476.86663986</v>
      </c>
    </row>
    <row r="778" spans="1:22" x14ac:dyDescent="0.35">
      <c r="A778" s="70">
        <f t="shared" si="20"/>
        <v>759</v>
      </c>
      <c r="B778" s="170">
        <v>-314133.87830631435</v>
      </c>
      <c r="U778" s="145">
        <v>759</v>
      </c>
      <c r="V778" s="145">
        <v>21463321.290522233</v>
      </c>
    </row>
    <row r="779" spans="1:22" x14ac:dyDescent="0.35">
      <c r="A779" s="70">
        <f t="shared" si="20"/>
        <v>760</v>
      </c>
      <c r="B779" s="170">
        <v>-314133.87830631435</v>
      </c>
      <c r="U779" s="145">
        <v>760</v>
      </c>
      <c r="V779" s="145">
        <v>27347602.047752682</v>
      </c>
    </row>
    <row r="780" spans="1:22" x14ac:dyDescent="0.35">
      <c r="A780" s="70">
        <f t="shared" si="20"/>
        <v>761</v>
      </c>
      <c r="B780" s="170">
        <v>-314133.87830631435</v>
      </c>
      <c r="U780" s="145">
        <v>761</v>
      </c>
      <c r="V780" s="145">
        <v>-6286020.1304673906</v>
      </c>
    </row>
    <row r="781" spans="1:22" x14ac:dyDescent="0.35">
      <c r="A781" s="70">
        <f t="shared" si="20"/>
        <v>762</v>
      </c>
      <c r="B781" s="170">
        <v>-314133.87830631435</v>
      </c>
      <c r="U781" s="145">
        <v>762</v>
      </c>
      <c r="V781" s="145">
        <v>5180243.9363343082</v>
      </c>
    </row>
    <row r="782" spans="1:22" x14ac:dyDescent="0.35">
      <c r="A782" s="70">
        <f t="shared" si="20"/>
        <v>763</v>
      </c>
      <c r="B782" s="170">
        <v>-314133.87830631435</v>
      </c>
      <c r="U782" s="145">
        <v>763</v>
      </c>
      <c r="V782" s="145">
        <v>-3340140.6293640994</v>
      </c>
    </row>
    <row r="783" spans="1:22" x14ac:dyDescent="0.35">
      <c r="A783" s="70">
        <f t="shared" si="20"/>
        <v>764</v>
      </c>
      <c r="B783" s="170">
        <v>-314133.87830631435</v>
      </c>
      <c r="U783" s="145">
        <v>764</v>
      </c>
      <c r="V783" s="145">
        <v>-9466218.5440190621</v>
      </c>
    </row>
    <row r="784" spans="1:22" x14ac:dyDescent="0.35">
      <c r="A784" s="70">
        <f t="shared" si="20"/>
        <v>765</v>
      </c>
      <c r="B784" s="170">
        <v>-314133.87830631435</v>
      </c>
      <c r="U784" s="145">
        <v>765</v>
      </c>
      <c r="V784" s="145">
        <v>14130738.696367025</v>
      </c>
    </row>
    <row r="785" spans="1:22" x14ac:dyDescent="0.35">
      <c r="A785" s="70">
        <f t="shared" si="20"/>
        <v>766</v>
      </c>
      <c r="B785" s="170">
        <v>-314133.87830631435</v>
      </c>
      <c r="U785" s="145">
        <v>766</v>
      </c>
      <c r="V785" s="145">
        <v>12272822.001457058</v>
      </c>
    </row>
    <row r="786" spans="1:22" x14ac:dyDescent="0.35">
      <c r="A786" s="70">
        <f t="shared" si="20"/>
        <v>767</v>
      </c>
      <c r="B786" s="170">
        <v>-314133.87830631435</v>
      </c>
      <c r="U786" s="145">
        <v>767</v>
      </c>
      <c r="V786" s="145">
        <v>-19048645.23046039</v>
      </c>
    </row>
    <row r="787" spans="1:22" x14ac:dyDescent="0.35">
      <c r="A787" s="70">
        <f t="shared" si="20"/>
        <v>768</v>
      </c>
      <c r="B787" s="170">
        <v>-314133.87830631435</v>
      </c>
      <c r="U787" s="145">
        <v>768</v>
      </c>
      <c r="V787" s="145">
        <v>-18635986.036673158</v>
      </c>
    </row>
    <row r="788" spans="1:22" x14ac:dyDescent="0.35">
      <c r="A788" s="70">
        <f t="shared" si="20"/>
        <v>769</v>
      </c>
      <c r="B788" s="170">
        <v>-314133.87830631435</v>
      </c>
      <c r="U788" s="145">
        <v>769</v>
      </c>
      <c r="V788" s="145">
        <v>572340.38070805371</v>
      </c>
    </row>
    <row r="789" spans="1:22" x14ac:dyDescent="0.35">
      <c r="A789" s="70">
        <f t="shared" si="20"/>
        <v>770</v>
      </c>
      <c r="B789" s="170">
        <v>-314133.87830631435</v>
      </c>
      <c r="U789" s="145">
        <v>770</v>
      </c>
      <c r="V789" s="145">
        <v>-5541859.193820579</v>
      </c>
    </row>
    <row r="790" spans="1:22" x14ac:dyDescent="0.35">
      <c r="A790" s="70">
        <f t="shared" ref="A790:A853" si="21">A789+1</f>
        <v>771</v>
      </c>
      <c r="B790" s="170">
        <v>-314133.87830631435</v>
      </c>
      <c r="U790" s="145">
        <v>771</v>
      </c>
      <c r="V790" s="145">
        <v>-1900377.4314586222</v>
      </c>
    </row>
    <row r="791" spans="1:22" x14ac:dyDescent="0.35">
      <c r="A791" s="70">
        <f t="shared" si="21"/>
        <v>772</v>
      </c>
      <c r="B791" s="170">
        <v>-314133.87830631435</v>
      </c>
      <c r="U791" s="145">
        <v>772</v>
      </c>
      <c r="V791" s="145">
        <v>-1869411.9742611088</v>
      </c>
    </row>
    <row r="792" spans="1:22" x14ac:dyDescent="0.35">
      <c r="A792" s="70">
        <f t="shared" si="21"/>
        <v>773</v>
      </c>
      <c r="B792" s="170">
        <v>-314133.87830631435</v>
      </c>
      <c r="U792" s="145">
        <v>773</v>
      </c>
      <c r="V792" s="145">
        <v>6468911.2883243896</v>
      </c>
    </row>
    <row r="793" spans="1:22" x14ac:dyDescent="0.35">
      <c r="A793" s="70">
        <f t="shared" si="21"/>
        <v>774</v>
      </c>
      <c r="B793" s="170">
        <v>-314133.87830631435</v>
      </c>
      <c r="U793" s="145">
        <v>774</v>
      </c>
      <c r="V793" s="145">
        <v>-3211917.1717297286</v>
      </c>
    </row>
    <row r="794" spans="1:22" x14ac:dyDescent="0.35">
      <c r="A794" s="70">
        <f t="shared" si="21"/>
        <v>775</v>
      </c>
      <c r="B794" s="170">
        <v>-314133.87830631435</v>
      </c>
      <c r="U794" s="145">
        <v>775</v>
      </c>
      <c r="V794" s="145">
        <v>18029252.437075097</v>
      </c>
    </row>
    <row r="795" spans="1:22" x14ac:dyDescent="0.35">
      <c r="A795" s="70">
        <f t="shared" si="21"/>
        <v>776</v>
      </c>
      <c r="B795" s="170">
        <v>-314133.87830631435</v>
      </c>
      <c r="U795" s="145">
        <v>776</v>
      </c>
      <c r="V795" s="145">
        <v>15642145.354945339</v>
      </c>
    </row>
    <row r="796" spans="1:22" x14ac:dyDescent="0.35">
      <c r="A796" s="70">
        <f t="shared" si="21"/>
        <v>777</v>
      </c>
      <c r="B796" s="170">
        <v>-314133.87830631435</v>
      </c>
      <c r="U796" s="145">
        <v>777</v>
      </c>
      <c r="V796" s="145">
        <v>-2318966.8231440894</v>
      </c>
    </row>
    <row r="797" spans="1:22" x14ac:dyDescent="0.35">
      <c r="A797" s="70">
        <f t="shared" si="21"/>
        <v>778</v>
      </c>
      <c r="B797" s="170">
        <v>-314133.87830631435</v>
      </c>
      <c r="U797" s="145">
        <v>778</v>
      </c>
      <c r="V797" s="145">
        <v>19679538.057671901</v>
      </c>
    </row>
    <row r="798" spans="1:22" x14ac:dyDescent="0.35">
      <c r="A798" s="70">
        <f t="shared" si="21"/>
        <v>779</v>
      </c>
      <c r="B798" s="170">
        <v>-314133.87830631435</v>
      </c>
      <c r="U798" s="145">
        <v>779</v>
      </c>
      <c r="V798" s="145">
        <v>-9916055.2900920641</v>
      </c>
    </row>
    <row r="799" spans="1:22" x14ac:dyDescent="0.35">
      <c r="A799" s="70">
        <f t="shared" si="21"/>
        <v>780</v>
      </c>
      <c r="B799" s="170">
        <v>-314133.87830631435</v>
      </c>
      <c r="U799" s="145">
        <v>780</v>
      </c>
      <c r="V799" s="145">
        <v>12058927.159838393</v>
      </c>
    </row>
    <row r="800" spans="1:22" x14ac:dyDescent="0.35">
      <c r="A800" s="70">
        <f t="shared" si="21"/>
        <v>781</v>
      </c>
      <c r="B800" s="170">
        <v>-314133.87830631435</v>
      </c>
      <c r="U800" s="145">
        <v>781</v>
      </c>
      <c r="V800" s="145">
        <v>19946120.214831702</v>
      </c>
    </row>
    <row r="801" spans="1:22" x14ac:dyDescent="0.35">
      <c r="A801" s="70">
        <f t="shared" si="21"/>
        <v>782</v>
      </c>
      <c r="B801" s="170">
        <v>-314133.87830631435</v>
      </c>
      <c r="U801" s="145">
        <v>782</v>
      </c>
      <c r="V801" s="145">
        <v>21484692.182759169</v>
      </c>
    </row>
    <row r="802" spans="1:22" x14ac:dyDescent="0.35">
      <c r="A802" s="70">
        <f t="shared" si="21"/>
        <v>783</v>
      </c>
      <c r="B802" s="170">
        <v>-314133.87830631435</v>
      </c>
      <c r="U802" s="145">
        <v>783</v>
      </c>
      <c r="V802" s="145">
        <v>20814644.377098829</v>
      </c>
    </row>
    <row r="803" spans="1:22" x14ac:dyDescent="0.35">
      <c r="A803" s="70">
        <f t="shared" si="21"/>
        <v>784</v>
      </c>
      <c r="B803" s="170">
        <v>-314133.87830631435</v>
      </c>
      <c r="U803" s="145">
        <v>784</v>
      </c>
      <c r="V803" s="145">
        <v>3823967.4454952106</v>
      </c>
    </row>
    <row r="804" spans="1:22" x14ac:dyDescent="0.35">
      <c r="A804" s="70">
        <f t="shared" si="21"/>
        <v>785</v>
      </c>
      <c r="B804" s="170">
        <v>-314133.87830631435</v>
      </c>
      <c r="U804" s="145">
        <v>785</v>
      </c>
      <c r="V804" s="145">
        <v>-11112829.123076044</v>
      </c>
    </row>
    <row r="805" spans="1:22" x14ac:dyDescent="0.35">
      <c r="A805" s="70">
        <f t="shared" si="21"/>
        <v>786</v>
      </c>
      <c r="B805" s="170">
        <v>-314133.87830631435</v>
      </c>
      <c r="U805" s="145">
        <v>786</v>
      </c>
      <c r="V805" s="145">
        <v>30364815.709244646</v>
      </c>
    </row>
    <row r="806" spans="1:22" x14ac:dyDescent="0.35">
      <c r="A806" s="70">
        <f t="shared" si="21"/>
        <v>787</v>
      </c>
      <c r="B806" s="170">
        <v>-314133.87830631435</v>
      </c>
      <c r="U806" s="145">
        <v>787</v>
      </c>
      <c r="V806" s="145">
        <v>-7072761.5126090795</v>
      </c>
    </row>
    <row r="807" spans="1:22" x14ac:dyDescent="0.35">
      <c r="A807" s="70">
        <f t="shared" si="21"/>
        <v>788</v>
      </c>
      <c r="B807" s="170">
        <v>-314133.87830631435</v>
      </c>
      <c r="U807" s="145">
        <v>788</v>
      </c>
      <c r="V807" s="145">
        <v>24798207.207869001</v>
      </c>
    </row>
    <row r="808" spans="1:22" x14ac:dyDescent="0.35">
      <c r="A808" s="70">
        <f t="shared" si="21"/>
        <v>789</v>
      </c>
      <c r="B808" s="170">
        <v>-314133.87830631435</v>
      </c>
      <c r="U808" s="145">
        <v>789</v>
      </c>
      <c r="V808" s="145">
        <v>4577737.6777213663</v>
      </c>
    </row>
    <row r="809" spans="1:22" x14ac:dyDescent="0.35">
      <c r="A809" s="70">
        <f t="shared" si="21"/>
        <v>790</v>
      </c>
      <c r="B809" s="170">
        <v>-314133.87830631435</v>
      </c>
      <c r="U809" s="145">
        <v>790</v>
      </c>
      <c r="V809" s="145">
        <v>11758703.11193081</v>
      </c>
    </row>
    <row r="810" spans="1:22" x14ac:dyDescent="0.35">
      <c r="A810" s="70">
        <f t="shared" si="21"/>
        <v>791</v>
      </c>
      <c r="B810" s="170">
        <v>-314133.87830631435</v>
      </c>
      <c r="U810" s="145">
        <v>791</v>
      </c>
      <c r="V810" s="145">
        <v>-6108509.1628397927</v>
      </c>
    </row>
    <row r="811" spans="1:22" x14ac:dyDescent="0.35">
      <c r="A811" s="70">
        <f t="shared" si="21"/>
        <v>792</v>
      </c>
      <c r="B811" s="170">
        <v>-314133.87830631435</v>
      </c>
      <c r="U811" s="145">
        <v>792</v>
      </c>
      <c r="V811" s="145">
        <v>30272266.428697202</v>
      </c>
    </row>
    <row r="812" spans="1:22" x14ac:dyDescent="0.35">
      <c r="A812" s="70">
        <f t="shared" si="21"/>
        <v>793</v>
      </c>
      <c r="B812" s="170">
        <v>-314133.87830631435</v>
      </c>
      <c r="U812" s="145">
        <v>793</v>
      </c>
      <c r="V812" s="145">
        <v>27675402.965503212</v>
      </c>
    </row>
    <row r="813" spans="1:22" x14ac:dyDescent="0.35">
      <c r="A813" s="70">
        <f t="shared" si="21"/>
        <v>794</v>
      </c>
      <c r="B813" s="170">
        <v>-314133.87830631435</v>
      </c>
      <c r="U813" s="145">
        <v>794</v>
      </c>
      <c r="V813" s="145">
        <v>19209816.681752019</v>
      </c>
    </row>
    <row r="814" spans="1:22" x14ac:dyDescent="0.35">
      <c r="A814" s="70">
        <f t="shared" si="21"/>
        <v>795</v>
      </c>
      <c r="B814" s="170">
        <v>-314133.87830631435</v>
      </c>
      <c r="U814" s="145">
        <v>795</v>
      </c>
      <c r="V814" s="145">
        <v>12397473.996335566</v>
      </c>
    </row>
    <row r="815" spans="1:22" x14ac:dyDescent="0.35">
      <c r="A815" s="70">
        <f t="shared" si="21"/>
        <v>796</v>
      </c>
      <c r="B815" s="170">
        <v>-314133.87830631435</v>
      </c>
      <c r="U815" s="145">
        <v>796</v>
      </c>
      <c r="V815" s="145">
        <v>13313965.288124111</v>
      </c>
    </row>
    <row r="816" spans="1:22" x14ac:dyDescent="0.35">
      <c r="A816" s="70">
        <f t="shared" si="21"/>
        <v>797</v>
      </c>
      <c r="B816" s="170">
        <v>-314133.87830631435</v>
      </c>
      <c r="U816" s="145">
        <v>797</v>
      </c>
      <c r="V816" s="145">
        <v>6145724.0495451093</v>
      </c>
    </row>
    <row r="817" spans="1:22" x14ac:dyDescent="0.35">
      <c r="A817" s="70">
        <f t="shared" si="21"/>
        <v>798</v>
      </c>
      <c r="B817" s="170">
        <v>-314133.87830631435</v>
      </c>
      <c r="U817" s="145">
        <v>798</v>
      </c>
      <c r="V817" s="145">
        <v>-22115889.170227733</v>
      </c>
    </row>
    <row r="818" spans="1:22" x14ac:dyDescent="0.35">
      <c r="A818" s="70">
        <f t="shared" si="21"/>
        <v>799</v>
      </c>
      <c r="B818" s="170">
        <v>-314133.87830631435</v>
      </c>
      <c r="U818" s="145">
        <v>799</v>
      </c>
      <c r="V818" s="145">
        <v>34997420.609470725</v>
      </c>
    </row>
    <row r="819" spans="1:22" x14ac:dyDescent="0.35">
      <c r="A819" s="70">
        <f t="shared" si="21"/>
        <v>800</v>
      </c>
      <c r="B819" s="170">
        <v>-314133.87830631435</v>
      </c>
      <c r="U819" s="145">
        <v>800</v>
      </c>
      <c r="V819" s="145">
        <v>-1620224.282391943</v>
      </c>
    </row>
    <row r="820" spans="1:22" x14ac:dyDescent="0.35">
      <c r="A820" s="70">
        <f t="shared" si="21"/>
        <v>801</v>
      </c>
      <c r="B820" s="170">
        <v>-314133.87830631435</v>
      </c>
      <c r="U820" s="145">
        <v>801</v>
      </c>
      <c r="V820" s="145">
        <v>3254225.634004049</v>
      </c>
    </row>
    <row r="821" spans="1:22" x14ac:dyDescent="0.35">
      <c r="A821" s="70">
        <f t="shared" si="21"/>
        <v>802</v>
      </c>
      <c r="B821" s="170">
        <v>-314133.87830631435</v>
      </c>
      <c r="U821" s="145">
        <v>802</v>
      </c>
      <c r="V821" s="145">
        <v>-7979468.9106343407</v>
      </c>
    </row>
    <row r="822" spans="1:22" x14ac:dyDescent="0.35">
      <c r="A822" s="70">
        <f t="shared" si="21"/>
        <v>803</v>
      </c>
      <c r="B822" s="170">
        <v>-314133.87830631435</v>
      </c>
      <c r="U822" s="145">
        <v>803</v>
      </c>
      <c r="V822" s="145">
        <v>-1195501.2335728854</v>
      </c>
    </row>
    <row r="823" spans="1:22" x14ac:dyDescent="0.35">
      <c r="A823" s="70">
        <f t="shared" si="21"/>
        <v>804</v>
      </c>
      <c r="B823" s="170">
        <v>-314133.87830631435</v>
      </c>
      <c r="U823" s="145">
        <v>804</v>
      </c>
      <c r="V823" s="145">
        <v>-29025947.661869507</v>
      </c>
    </row>
    <row r="824" spans="1:22" x14ac:dyDescent="0.35">
      <c r="A824" s="70">
        <f t="shared" si="21"/>
        <v>805</v>
      </c>
      <c r="B824" s="170">
        <v>-314133.87830631435</v>
      </c>
      <c r="U824" s="145">
        <v>805</v>
      </c>
      <c r="V824" s="145">
        <v>16218681.580058798</v>
      </c>
    </row>
    <row r="825" spans="1:22" x14ac:dyDescent="0.35">
      <c r="A825" s="70">
        <f t="shared" si="21"/>
        <v>806</v>
      </c>
      <c r="B825" s="170">
        <v>-314133.87830631435</v>
      </c>
      <c r="U825" s="145">
        <v>806</v>
      </c>
      <c r="V825" s="145">
        <v>14356149.570933875</v>
      </c>
    </row>
    <row r="826" spans="1:22" x14ac:dyDescent="0.35">
      <c r="A826" s="70">
        <f t="shared" si="21"/>
        <v>807</v>
      </c>
      <c r="B826" s="170">
        <v>-314133.87830631435</v>
      </c>
      <c r="U826" s="145">
        <v>807</v>
      </c>
      <c r="V826" s="145">
        <v>-14926310.6109128</v>
      </c>
    </row>
    <row r="827" spans="1:22" x14ac:dyDescent="0.35">
      <c r="A827" s="70">
        <f t="shared" si="21"/>
        <v>808</v>
      </c>
      <c r="B827" s="170">
        <v>-314133.87830631435</v>
      </c>
      <c r="U827" s="145">
        <v>808</v>
      </c>
      <c r="V827" s="145">
        <v>4023240.2226093002</v>
      </c>
    </row>
    <row r="828" spans="1:22" x14ac:dyDescent="0.35">
      <c r="A828" s="70">
        <f t="shared" si="21"/>
        <v>809</v>
      </c>
      <c r="B828" s="170">
        <v>-314133.87830631435</v>
      </c>
      <c r="U828" s="145">
        <v>809</v>
      </c>
      <c r="V828" s="145">
        <v>-5391452.097912468</v>
      </c>
    </row>
    <row r="829" spans="1:22" x14ac:dyDescent="0.35">
      <c r="A829" s="70">
        <f t="shared" si="21"/>
        <v>810</v>
      </c>
      <c r="B829" s="170">
        <v>-314133.87830631435</v>
      </c>
      <c r="U829" s="145">
        <v>810</v>
      </c>
      <c r="V829" s="145">
        <v>24097401.004632536</v>
      </c>
    </row>
    <row r="830" spans="1:22" x14ac:dyDescent="0.35">
      <c r="A830" s="70">
        <f t="shared" si="21"/>
        <v>811</v>
      </c>
      <c r="B830" s="170">
        <v>-314133.87830631435</v>
      </c>
      <c r="U830" s="145">
        <v>811</v>
      </c>
      <c r="V830" s="145">
        <v>13645093.887291569</v>
      </c>
    </row>
    <row r="831" spans="1:22" x14ac:dyDescent="0.35">
      <c r="A831" s="70">
        <f t="shared" si="21"/>
        <v>812</v>
      </c>
      <c r="B831" s="170">
        <v>-314133.87830631435</v>
      </c>
      <c r="U831" s="145">
        <v>812</v>
      </c>
      <c r="V831" s="145">
        <v>27380928.891514421</v>
      </c>
    </row>
    <row r="832" spans="1:22" x14ac:dyDescent="0.35">
      <c r="A832" s="70">
        <f t="shared" si="21"/>
        <v>813</v>
      </c>
      <c r="B832" s="170">
        <v>-314133.87830631435</v>
      </c>
      <c r="U832" s="145">
        <v>813</v>
      </c>
      <c r="V832" s="145">
        <v>-4834909.1723762378</v>
      </c>
    </row>
    <row r="833" spans="1:22" x14ac:dyDescent="0.35">
      <c r="A833" s="70">
        <f t="shared" si="21"/>
        <v>814</v>
      </c>
      <c r="B833" s="170">
        <v>-314133.87830631435</v>
      </c>
      <c r="U833" s="145">
        <v>814</v>
      </c>
      <c r="V833" s="145">
        <v>32632671.913405269</v>
      </c>
    </row>
    <row r="834" spans="1:22" x14ac:dyDescent="0.35">
      <c r="A834" s="70">
        <f t="shared" si="21"/>
        <v>815</v>
      </c>
      <c r="B834" s="170">
        <v>-314133.87830631435</v>
      </c>
      <c r="U834" s="145">
        <v>815</v>
      </c>
      <c r="V834" s="145">
        <v>34020831.588695019</v>
      </c>
    </row>
    <row r="835" spans="1:22" x14ac:dyDescent="0.35">
      <c r="A835" s="70">
        <f t="shared" si="21"/>
        <v>816</v>
      </c>
      <c r="B835" s="170">
        <v>-314133.87830631435</v>
      </c>
      <c r="U835" s="145">
        <v>816</v>
      </c>
      <c r="V835" s="145">
        <v>-8858786.482244093</v>
      </c>
    </row>
    <row r="836" spans="1:22" x14ac:dyDescent="0.35">
      <c r="A836" s="70">
        <f t="shared" si="21"/>
        <v>817</v>
      </c>
      <c r="B836" s="170">
        <v>-314133.87830631435</v>
      </c>
      <c r="U836" s="145">
        <v>817</v>
      </c>
      <c r="V836" s="145">
        <v>27959163.185796112</v>
      </c>
    </row>
    <row r="837" spans="1:22" x14ac:dyDescent="0.35">
      <c r="A837" s="70">
        <f t="shared" si="21"/>
        <v>818</v>
      </c>
      <c r="B837" s="170">
        <v>-314133.87830631435</v>
      </c>
      <c r="U837" s="145">
        <v>818</v>
      </c>
      <c r="V837" s="145">
        <v>7614391.8174597807</v>
      </c>
    </row>
    <row r="838" spans="1:22" x14ac:dyDescent="0.35">
      <c r="A838" s="70">
        <f t="shared" si="21"/>
        <v>819</v>
      </c>
      <c r="B838" s="170">
        <v>-314133.87830631435</v>
      </c>
      <c r="U838" s="145">
        <v>819</v>
      </c>
      <c r="V838" s="145">
        <v>-8645985.4023087937</v>
      </c>
    </row>
    <row r="839" spans="1:22" x14ac:dyDescent="0.35">
      <c r="A839" s="70">
        <f t="shared" si="21"/>
        <v>820</v>
      </c>
      <c r="B839" s="170">
        <v>-314133.87830631435</v>
      </c>
      <c r="U839" s="145">
        <v>820</v>
      </c>
      <c r="V839" s="145">
        <v>323160.61620369554</v>
      </c>
    </row>
    <row r="840" spans="1:22" x14ac:dyDescent="0.35">
      <c r="A840" s="70">
        <f t="shared" si="21"/>
        <v>821</v>
      </c>
      <c r="B840" s="170">
        <v>-314133.87830631435</v>
      </c>
      <c r="U840" s="145">
        <v>821</v>
      </c>
      <c r="V840" s="145">
        <v>12546656.533185873</v>
      </c>
    </row>
    <row r="841" spans="1:22" x14ac:dyDescent="0.35">
      <c r="A841" s="70">
        <f t="shared" si="21"/>
        <v>822</v>
      </c>
      <c r="B841" s="170">
        <v>-314133.87830631435</v>
      </c>
      <c r="U841" s="145">
        <v>822</v>
      </c>
      <c r="V841" s="145">
        <v>8240278.5262522176</v>
      </c>
    </row>
    <row r="842" spans="1:22" x14ac:dyDescent="0.35">
      <c r="A842" s="70">
        <f t="shared" si="21"/>
        <v>823</v>
      </c>
      <c r="B842" s="170">
        <v>-314133.87830631435</v>
      </c>
      <c r="U842" s="145">
        <v>823</v>
      </c>
      <c r="V842" s="145">
        <v>6962836.8071459346</v>
      </c>
    </row>
    <row r="843" spans="1:22" x14ac:dyDescent="0.35">
      <c r="A843" s="70">
        <f t="shared" si="21"/>
        <v>824</v>
      </c>
      <c r="B843" s="170">
        <v>-314133.87830631435</v>
      </c>
      <c r="U843" s="145">
        <v>824</v>
      </c>
      <c r="V843" s="145">
        <v>17510011.547906391</v>
      </c>
    </row>
    <row r="844" spans="1:22" x14ac:dyDescent="0.35">
      <c r="A844" s="70">
        <f t="shared" si="21"/>
        <v>825</v>
      </c>
      <c r="B844" s="170">
        <v>-314133.87830631435</v>
      </c>
      <c r="U844" s="145">
        <v>825</v>
      </c>
      <c r="V844" s="145">
        <v>-17505344.78632167</v>
      </c>
    </row>
    <row r="845" spans="1:22" x14ac:dyDescent="0.35">
      <c r="A845" s="70">
        <f t="shared" si="21"/>
        <v>826</v>
      </c>
      <c r="B845" s="170">
        <v>-314133.87830631435</v>
      </c>
      <c r="U845" s="145">
        <v>826</v>
      </c>
      <c r="V845" s="145">
        <v>10896260.597351499</v>
      </c>
    </row>
    <row r="846" spans="1:22" x14ac:dyDescent="0.35">
      <c r="A846" s="70">
        <f t="shared" si="21"/>
        <v>827</v>
      </c>
      <c r="B846" s="170">
        <v>-314133.87830631435</v>
      </c>
      <c r="U846" s="145">
        <v>827</v>
      </c>
      <c r="V846" s="145">
        <v>40756782.574088335</v>
      </c>
    </row>
    <row r="847" spans="1:22" x14ac:dyDescent="0.35">
      <c r="A847" s="70">
        <f t="shared" si="21"/>
        <v>828</v>
      </c>
      <c r="B847" s="170">
        <v>-314133.87830631435</v>
      </c>
      <c r="U847" s="145">
        <v>828</v>
      </c>
      <c r="V847" s="145">
        <v>-8707005.9092624076</v>
      </c>
    </row>
    <row r="848" spans="1:22" x14ac:dyDescent="0.35">
      <c r="A848" s="70">
        <f t="shared" si="21"/>
        <v>829</v>
      </c>
      <c r="B848" s="170">
        <v>-314133.87830631435</v>
      </c>
      <c r="U848" s="145">
        <v>829</v>
      </c>
      <c r="V848" s="145">
        <v>-14256908.408641551</v>
      </c>
    </row>
    <row r="849" spans="1:22" x14ac:dyDescent="0.35">
      <c r="A849" s="70">
        <f t="shared" si="21"/>
        <v>830</v>
      </c>
      <c r="B849" s="170">
        <v>-314133.87830631435</v>
      </c>
      <c r="U849" s="145">
        <v>830</v>
      </c>
      <c r="V849" s="145">
        <v>652120.73256982118</v>
      </c>
    </row>
    <row r="850" spans="1:22" x14ac:dyDescent="0.35">
      <c r="A850" s="70">
        <f t="shared" si="21"/>
        <v>831</v>
      </c>
      <c r="B850" s="170">
        <v>-314133.87830631435</v>
      </c>
      <c r="U850" s="145">
        <v>831</v>
      </c>
      <c r="V850" s="145">
        <v>17371285.284479886</v>
      </c>
    </row>
    <row r="851" spans="1:22" x14ac:dyDescent="0.35">
      <c r="A851" s="70">
        <f t="shared" si="21"/>
        <v>832</v>
      </c>
      <c r="B851" s="170">
        <v>-314133.87830631435</v>
      </c>
      <c r="U851" s="145">
        <v>832</v>
      </c>
      <c r="V851" s="145">
        <v>2303398.3737740777</v>
      </c>
    </row>
    <row r="852" spans="1:22" x14ac:dyDescent="0.35">
      <c r="A852" s="70">
        <f t="shared" si="21"/>
        <v>833</v>
      </c>
      <c r="B852" s="170">
        <v>-314133.87830631435</v>
      </c>
      <c r="U852" s="145">
        <v>833</v>
      </c>
      <c r="V852" s="145">
        <v>-7019185.9729283806</v>
      </c>
    </row>
    <row r="853" spans="1:22" x14ac:dyDescent="0.35">
      <c r="A853" s="70">
        <f t="shared" si="21"/>
        <v>834</v>
      </c>
      <c r="B853" s="170">
        <v>-314133.87830631435</v>
      </c>
      <c r="U853" s="145">
        <v>834</v>
      </c>
      <c r="V853" s="145">
        <v>-23250526.725727547</v>
      </c>
    </row>
    <row r="854" spans="1:22" x14ac:dyDescent="0.35">
      <c r="A854" s="70">
        <f t="shared" ref="A854:A917" si="22">A853+1</f>
        <v>835</v>
      </c>
      <c r="B854" s="170">
        <v>-314133.87830631435</v>
      </c>
      <c r="U854" s="145">
        <v>835</v>
      </c>
      <c r="V854" s="145">
        <v>-23952316.96361573</v>
      </c>
    </row>
    <row r="855" spans="1:22" x14ac:dyDescent="0.35">
      <c r="A855" s="70">
        <f t="shared" si="22"/>
        <v>836</v>
      </c>
      <c r="B855" s="170">
        <v>-314133.87830631435</v>
      </c>
      <c r="U855" s="145">
        <v>836</v>
      </c>
      <c r="V855" s="145">
        <v>18985025.714323152</v>
      </c>
    </row>
    <row r="856" spans="1:22" x14ac:dyDescent="0.35">
      <c r="A856" s="70">
        <f t="shared" si="22"/>
        <v>837</v>
      </c>
      <c r="B856" s="170">
        <v>-314133.87830631435</v>
      </c>
      <c r="U856" s="145">
        <v>837</v>
      </c>
      <c r="V856" s="145">
        <v>5980289.9001645073</v>
      </c>
    </row>
    <row r="857" spans="1:22" x14ac:dyDescent="0.35">
      <c r="A857" s="70">
        <f t="shared" si="22"/>
        <v>838</v>
      </c>
      <c r="B857" s="170">
        <v>-314133.87830631435</v>
      </c>
      <c r="U857" s="145">
        <v>838</v>
      </c>
      <c r="V857" s="145">
        <v>-18741389.113353577</v>
      </c>
    </row>
    <row r="858" spans="1:22" x14ac:dyDescent="0.35">
      <c r="A858" s="70">
        <f t="shared" si="22"/>
        <v>839</v>
      </c>
      <c r="B858" s="170">
        <v>-314133.87830631435</v>
      </c>
      <c r="U858" s="145">
        <v>839</v>
      </c>
      <c r="V858" s="145">
        <v>23495819.525744699</v>
      </c>
    </row>
    <row r="859" spans="1:22" x14ac:dyDescent="0.35">
      <c r="A859" s="70">
        <f t="shared" si="22"/>
        <v>840</v>
      </c>
      <c r="B859" s="170">
        <v>-314133.87830631435</v>
      </c>
      <c r="U859" s="145">
        <v>840</v>
      </c>
      <c r="V859" s="145">
        <v>-11206695.064116657</v>
      </c>
    </row>
    <row r="860" spans="1:22" x14ac:dyDescent="0.35">
      <c r="A860" s="70">
        <f t="shared" si="22"/>
        <v>841</v>
      </c>
      <c r="B860" s="170">
        <v>-314133.87830631435</v>
      </c>
      <c r="U860" s="145">
        <v>841</v>
      </c>
      <c r="V860" s="145">
        <v>3456963.8449421786</v>
      </c>
    </row>
    <row r="861" spans="1:22" x14ac:dyDescent="0.35">
      <c r="A861" s="70">
        <f t="shared" si="22"/>
        <v>842</v>
      </c>
      <c r="B861" s="170">
        <v>-314133.87830631435</v>
      </c>
      <c r="U861" s="145">
        <v>842</v>
      </c>
      <c r="V861" s="145">
        <v>-3278593.2618095912</v>
      </c>
    </row>
    <row r="862" spans="1:22" x14ac:dyDescent="0.35">
      <c r="A862" s="70">
        <f t="shared" si="22"/>
        <v>843</v>
      </c>
      <c r="B862" s="170">
        <v>-314133.87830631435</v>
      </c>
      <c r="U862" s="145">
        <v>843</v>
      </c>
      <c r="V862" s="145">
        <v>-4557099.0798856188</v>
      </c>
    </row>
    <row r="863" spans="1:22" x14ac:dyDescent="0.35">
      <c r="A863" s="70">
        <f t="shared" si="22"/>
        <v>844</v>
      </c>
      <c r="B863" s="170">
        <v>-314133.87830631435</v>
      </c>
      <c r="U863" s="145">
        <v>844</v>
      </c>
      <c r="V863" s="145">
        <v>-10948139.901532995</v>
      </c>
    </row>
    <row r="864" spans="1:22" x14ac:dyDescent="0.35">
      <c r="A864" s="70">
        <f t="shared" si="22"/>
        <v>845</v>
      </c>
      <c r="B864" s="170">
        <v>-314133.87830631435</v>
      </c>
      <c r="U864" s="145">
        <v>845</v>
      </c>
      <c r="V864" s="145">
        <v>47212328.326697096</v>
      </c>
    </row>
    <row r="865" spans="1:22" x14ac:dyDescent="0.35">
      <c r="A865" s="70">
        <f t="shared" si="22"/>
        <v>846</v>
      </c>
      <c r="B865" s="170">
        <v>-314133.87830631435</v>
      </c>
      <c r="U865" s="145">
        <v>846</v>
      </c>
      <c r="V865" s="145">
        <v>-20852396.44271154</v>
      </c>
    </row>
    <row r="866" spans="1:22" x14ac:dyDescent="0.35">
      <c r="A866" s="70">
        <f t="shared" si="22"/>
        <v>847</v>
      </c>
      <c r="B866" s="170">
        <v>-314133.87830631435</v>
      </c>
      <c r="U866" s="145">
        <v>847</v>
      </c>
      <c r="V866" s="145">
        <v>-4798579.3629646469</v>
      </c>
    </row>
    <row r="867" spans="1:22" x14ac:dyDescent="0.35">
      <c r="A867" s="70">
        <f t="shared" si="22"/>
        <v>848</v>
      </c>
      <c r="B867" s="170">
        <v>-314133.87830631435</v>
      </c>
      <c r="U867" s="145">
        <v>848</v>
      </c>
      <c r="V867" s="145">
        <v>5333544.3473932967</v>
      </c>
    </row>
    <row r="868" spans="1:22" x14ac:dyDescent="0.35">
      <c r="A868" s="70">
        <f t="shared" si="22"/>
        <v>849</v>
      </c>
      <c r="B868" s="170">
        <v>-314133.87830631435</v>
      </c>
      <c r="U868" s="145">
        <v>849</v>
      </c>
      <c r="V868" s="145">
        <v>-13468903.03579613</v>
      </c>
    </row>
    <row r="869" spans="1:22" x14ac:dyDescent="0.35">
      <c r="A869" s="70">
        <f t="shared" si="22"/>
        <v>850</v>
      </c>
      <c r="B869" s="170">
        <v>-314133.87830631435</v>
      </c>
      <c r="U869" s="145">
        <v>850</v>
      </c>
      <c r="V869" s="145">
        <v>-820993.60108516738</v>
      </c>
    </row>
    <row r="870" spans="1:22" x14ac:dyDescent="0.35">
      <c r="A870" s="70">
        <f t="shared" si="22"/>
        <v>851</v>
      </c>
      <c r="B870" s="170">
        <v>-314133.87830631435</v>
      </c>
      <c r="U870" s="145">
        <v>851</v>
      </c>
      <c r="V870" s="145">
        <v>-15129671.028563451</v>
      </c>
    </row>
    <row r="871" spans="1:22" x14ac:dyDescent="0.35">
      <c r="A871" s="70">
        <f t="shared" si="22"/>
        <v>852</v>
      </c>
      <c r="B871" s="170">
        <v>-314133.87830631435</v>
      </c>
      <c r="U871" s="145">
        <v>852</v>
      </c>
      <c r="V871" s="145">
        <v>-28728290.574961271</v>
      </c>
    </row>
    <row r="872" spans="1:22" x14ac:dyDescent="0.35">
      <c r="A872" s="70">
        <f t="shared" si="22"/>
        <v>853</v>
      </c>
      <c r="B872" s="170">
        <v>-314133.87830631435</v>
      </c>
      <c r="U872" s="145">
        <v>853</v>
      </c>
      <c r="V872" s="145">
        <v>-20296254.026862539</v>
      </c>
    </row>
    <row r="873" spans="1:22" x14ac:dyDescent="0.35">
      <c r="A873" s="70">
        <f t="shared" si="22"/>
        <v>854</v>
      </c>
      <c r="B873" s="170">
        <v>-314133.87830631435</v>
      </c>
      <c r="U873" s="145">
        <v>854</v>
      </c>
      <c r="V873" s="145">
        <v>-9766138.6856864039</v>
      </c>
    </row>
    <row r="874" spans="1:22" x14ac:dyDescent="0.35">
      <c r="A874" s="70">
        <f t="shared" si="22"/>
        <v>855</v>
      </c>
      <c r="B874" s="170">
        <v>-314133.87830631435</v>
      </c>
      <c r="U874" s="145">
        <v>855</v>
      </c>
      <c r="V874" s="145">
        <v>8303174.0077560768</v>
      </c>
    </row>
    <row r="875" spans="1:22" x14ac:dyDescent="0.35">
      <c r="A875" s="70">
        <f t="shared" si="22"/>
        <v>856</v>
      </c>
      <c r="B875" s="170">
        <v>-314133.87830631435</v>
      </c>
      <c r="U875" s="145">
        <v>856</v>
      </c>
      <c r="V875" s="145">
        <v>9532609.3910985626</v>
      </c>
    </row>
    <row r="876" spans="1:22" x14ac:dyDescent="0.35">
      <c r="A876" s="70">
        <f t="shared" si="22"/>
        <v>857</v>
      </c>
      <c r="B876" s="170">
        <v>-314133.87830631435</v>
      </c>
      <c r="U876" s="145">
        <v>857</v>
      </c>
      <c r="V876" s="145">
        <v>7720835.2827587463</v>
      </c>
    </row>
    <row r="877" spans="1:22" x14ac:dyDescent="0.35">
      <c r="A877" s="70">
        <f t="shared" si="22"/>
        <v>858</v>
      </c>
      <c r="B877" s="170">
        <v>-314133.87830631435</v>
      </c>
      <c r="U877" s="145">
        <v>858</v>
      </c>
      <c r="V877" s="145">
        <v>-5623390.2131314985</v>
      </c>
    </row>
    <row r="878" spans="1:22" x14ac:dyDescent="0.35">
      <c r="A878" s="70">
        <f t="shared" si="22"/>
        <v>859</v>
      </c>
      <c r="B878" s="170">
        <v>-314133.87830631435</v>
      </c>
      <c r="U878" s="145">
        <v>859</v>
      </c>
      <c r="V878" s="145">
        <v>-16040815.517622706</v>
      </c>
    </row>
    <row r="879" spans="1:22" x14ac:dyDescent="0.35">
      <c r="A879" s="70">
        <f t="shared" si="22"/>
        <v>860</v>
      </c>
      <c r="B879" s="170">
        <v>-314133.87830631435</v>
      </c>
      <c r="U879" s="145">
        <v>860</v>
      </c>
      <c r="V879" s="145">
        <v>9985161.408867266</v>
      </c>
    </row>
    <row r="880" spans="1:22" x14ac:dyDescent="0.35">
      <c r="A880" s="70">
        <f t="shared" si="22"/>
        <v>861</v>
      </c>
      <c r="B880" s="170">
        <v>-314133.87830631435</v>
      </c>
      <c r="U880" s="145">
        <v>861</v>
      </c>
      <c r="V880" s="145">
        <v>-1663121.9479420967</v>
      </c>
    </row>
    <row r="881" spans="1:22" x14ac:dyDescent="0.35">
      <c r="A881" s="70">
        <f t="shared" si="22"/>
        <v>862</v>
      </c>
      <c r="B881" s="170">
        <v>-314133.87830631435</v>
      </c>
      <c r="U881" s="145">
        <v>862</v>
      </c>
      <c r="V881" s="145">
        <v>-13343140.538719349</v>
      </c>
    </row>
    <row r="882" spans="1:22" x14ac:dyDescent="0.35">
      <c r="A882" s="70">
        <f t="shared" si="22"/>
        <v>863</v>
      </c>
      <c r="B882" s="170">
        <v>-314133.87830631435</v>
      </c>
      <c r="U882" s="145">
        <v>863</v>
      </c>
      <c r="V882" s="145">
        <v>-24038721.949603442</v>
      </c>
    </row>
    <row r="883" spans="1:22" x14ac:dyDescent="0.35">
      <c r="A883" s="70">
        <f t="shared" si="22"/>
        <v>864</v>
      </c>
      <c r="B883" s="170">
        <v>-314133.87830631435</v>
      </c>
      <c r="U883" s="145">
        <v>864</v>
      </c>
      <c r="V883" s="145">
        <v>5536490.2197031081</v>
      </c>
    </row>
    <row r="884" spans="1:22" x14ac:dyDescent="0.35">
      <c r="A884" s="70">
        <f t="shared" si="22"/>
        <v>865</v>
      </c>
      <c r="B884" s="170">
        <v>-314133.87830631435</v>
      </c>
      <c r="U884" s="145">
        <v>865</v>
      </c>
      <c r="V884" s="145">
        <v>20567405.273300454</v>
      </c>
    </row>
    <row r="885" spans="1:22" x14ac:dyDescent="0.35">
      <c r="A885" s="70">
        <f t="shared" si="22"/>
        <v>866</v>
      </c>
      <c r="B885" s="170">
        <v>-314133.87830631435</v>
      </c>
      <c r="U885" s="145">
        <v>866</v>
      </c>
      <c r="V885" s="145">
        <v>-3203795.4585109074</v>
      </c>
    </row>
    <row r="886" spans="1:22" x14ac:dyDescent="0.35">
      <c r="A886" s="70">
        <f t="shared" si="22"/>
        <v>867</v>
      </c>
      <c r="B886" s="170">
        <v>-314133.87830631435</v>
      </c>
      <c r="U886" s="145">
        <v>867</v>
      </c>
      <c r="V886" s="145">
        <v>22241280.87421038</v>
      </c>
    </row>
    <row r="887" spans="1:22" x14ac:dyDescent="0.35">
      <c r="A887" s="70">
        <f t="shared" si="22"/>
        <v>868</v>
      </c>
      <c r="B887" s="170">
        <v>-314133.87830631435</v>
      </c>
      <c r="U887" s="145">
        <v>868</v>
      </c>
      <c r="V887" s="145">
        <v>-11649894.38873408</v>
      </c>
    </row>
    <row r="888" spans="1:22" x14ac:dyDescent="0.35">
      <c r="A888" s="70">
        <f t="shared" si="22"/>
        <v>869</v>
      </c>
      <c r="B888" s="170">
        <v>-314133.87830631435</v>
      </c>
      <c r="U888" s="145">
        <v>869</v>
      </c>
      <c r="V888" s="145">
        <v>47752532.30232624</v>
      </c>
    </row>
    <row r="889" spans="1:22" x14ac:dyDescent="0.35">
      <c r="A889" s="70">
        <f t="shared" si="22"/>
        <v>870</v>
      </c>
      <c r="B889" s="170">
        <v>-314133.87830631435</v>
      </c>
      <c r="U889" s="145">
        <v>870</v>
      </c>
      <c r="V889" s="145">
        <v>-3878002.4542538095</v>
      </c>
    </row>
    <row r="890" spans="1:22" x14ac:dyDescent="0.35">
      <c r="A890" s="70">
        <f t="shared" si="22"/>
        <v>871</v>
      </c>
      <c r="B890" s="170">
        <v>-314133.87830631435</v>
      </c>
      <c r="U890" s="145">
        <v>871</v>
      </c>
      <c r="V890" s="145">
        <v>6001377.4054361731</v>
      </c>
    </row>
    <row r="891" spans="1:22" x14ac:dyDescent="0.35">
      <c r="A891" s="70">
        <f t="shared" si="22"/>
        <v>872</v>
      </c>
      <c r="B891" s="170">
        <v>-314133.87830631435</v>
      </c>
      <c r="U891" s="145">
        <v>872</v>
      </c>
      <c r="V891" s="145">
        <v>-1553665.9448404536</v>
      </c>
    </row>
    <row r="892" spans="1:22" x14ac:dyDescent="0.35">
      <c r="A892" s="70">
        <f t="shared" si="22"/>
        <v>873</v>
      </c>
      <c r="B892" s="170">
        <v>-314133.87830631435</v>
      </c>
      <c r="U892" s="145">
        <v>873</v>
      </c>
      <c r="V892" s="145">
        <v>2177158.0670991652</v>
      </c>
    </row>
    <row r="893" spans="1:22" x14ac:dyDescent="0.35">
      <c r="A893" s="70">
        <f t="shared" si="22"/>
        <v>874</v>
      </c>
      <c r="B893" s="170">
        <v>-314133.87830631435</v>
      </c>
      <c r="U893" s="145">
        <v>874</v>
      </c>
      <c r="V893" s="145">
        <v>-12515044.52358081</v>
      </c>
    </row>
    <row r="894" spans="1:22" x14ac:dyDescent="0.35">
      <c r="A894" s="70">
        <f t="shared" si="22"/>
        <v>875</v>
      </c>
      <c r="B894" s="170">
        <v>-314133.87830631435</v>
      </c>
      <c r="U894" s="145">
        <v>875</v>
      </c>
      <c r="V894" s="145">
        <v>-8005077.6994407922</v>
      </c>
    </row>
    <row r="895" spans="1:22" x14ac:dyDescent="0.35">
      <c r="A895" s="70">
        <f t="shared" si="22"/>
        <v>876</v>
      </c>
      <c r="B895" s="170">
        <v>-314133.87830631435</v>
      </c>
      <c r="U895" s="145">
        <v>876</v>
      </c>
      <c r="V895" s="145">
        <v>-7523315.4178971797</v>
      </c>
    </row>
    <row r="896" spans="1:22" x14ac:dyDescent="0.35">
      <c r="A896" s="70">
        <f t="shared" si="22"/>
        <v>877</v>
      </c>
      <c r="B896" s="170">
        <v>-314133.87830631435</v>
      </c>
      <c r="U896" s="145">
        <v>877</v>
      </c>
      <c r="V896" s="145">
        <v>2199972.8642085418</v>
      </c>
    </row>
    <row r="897" spans="1:22" x14ac:dyDescent="0.35">
      <c r="A897" s="70">
        <f t="shared" si="22"/>
        <v>878</v>
      </c>
      <c r="B897" s="170">
        <v>-314133.87830631435</v>
      </c>
      <c r="U897" s="145">
        <v>878</v>
      </c>
      <c r="V897" s="145">
        <v>14268505.079040393</v>
      </c>
    </row>
    <row r="898" spans="1:22" x14ac:dyDescent="0.35">
      <c r="A898" s="70">
        <f t="shared" si="22"/>
        <v>879</v>
      </c>
      <c r="B898" s="170">
        <v>-314133.87830631435</v>
      </c>
      <c r="U898" s="145">
        <v>879</v>
      </c>
      <c r="V898" s="145">
        <v>-779982.67498410493</v>
      </c>
    </row>
    <row r="899" spans="1:22" x14ac:dyDescent="0.35">
      <c r="A899" s="70">
        <f t="shared" si="22"/>
        <v>880</v>
      </c>
      <c r="B899" s="170">
        <v>-314133.87830631435</v>
      </c>
      <c r="U899" s="145">
        <v>880</v>
      </c>
      <c r="V899" s="145">
        <v>23881478.563449666</v>
      </c>
    </row>
    <row r="900" spans="1:22" x14ac:dyDescent="0.35">
      <c r="A900" s="70">
        <f t="shared" si="22"/>
        <v>881</v>
      </c>
      <c r="B900" s="170">
        <v>-314133.87830631435</v>
      </c>
      <c r="U900" s="145">
        <v>881</v>
      </c>
      <c r="V900" s="145">
        <v>-12509494.414553868</v>
      </c>
    </row>
    <row r="901" spans="1:22" x14ac:dyDescent="0.35">
      <c r="A901" s="70">
        <f t="shared" si="22"/>
        <v>882</v>
      </c>
      <c r="B901" s="170">
        <v>-314133.87830631435</v>
      </c>
      <c r="U901" s="145">
        <v>882</v>
      </c>
      <c r="V901" s="145">
        <v>34119025.95524364</v>
      </c>
    </row>
    <row r="902" spans="1:22" x14ac:dyDescent="0.35">
      <c r="A902" s="70">
        <f t="shared" si="22"/>
        <v>883</v>
      </c>
      <c r="B902" s="170">
        <v>-314133.87830631435</v>
      </c>
      <c r="U902" s="145">
        <v>883</v>
      </c>
      <c r="V902" s="145">
        <v>44024970.509468362</v>
      </c>
    </row>
    <row r="903" spans="1:22" x14ac:dyDescent="0.35">
      <c r="A903" s="70">
        <f t="shared" si="22"/>
        <v>884</v>
      </c>
      <c r="B903" s="170">
        <v>-314133.87830631435</v>
      </c>
      <c r="U903" s="145">
        <v>884</v>
      </c>
      <c r="V903" s="145">
        <v>7795888.3785915375</v>
      </c>
    </row>
    <row r="904" spans="1:22" x14ac:dyDescent="0.35">
      <c r="A904" s="70">
        <f t="shared" si="22"/>
        <v>885</v>
      </c>
      <c r="B904" s="170">
        <v>-314133.87830631435</v>
      </c>
      <c r="U904" s="145">
        <v>885</v>
      </c>
      <c r="V904" s="145">
        <v>-3137825.6232122574</v>
      </c>
    </row>
    <row r="905" spans="1:22" x14ac:dyDescent="0.35">
      <c r="A905" s="70">
        <f t="shared" si="22"/>
        <v>886</v>
      </c>
      <c r="B905" s="170">
        <v>-314133.87830631435</v>
      </c>
      <c r="U905" s="145">
        <v>886</v>
      </c>
      <c r="V905" s="145">
        <v>364834.78563443199</v>
      </c>
    </row>
    <row r="906" spans="1:22" x14ac:dyDescent="0.35">
      <c r="A906" s="70">
        <f t="shared" si="22"/>
        <v>887</v>
      </c>
      <c r="B906" s="170">
        <v>-314133.87830631435</v>
      </c>
      <c r="U906" s="145">
        <v>887</v>
      </c>
      <c r="V906" s="145">
        <v>-17262388.219585888</v>
      </c>
    </row>
    <row r="907" spans="1:22" x14ac:dyDescent="0.35">
      <c r="A907" s="70">
        <f t="shared" si="22"/>
        <v>888</v>
      </c>
      <c r="B907" s="170">
        <v>-314133.87830631435</v>
      </c>
      <c r="U907" s="145">
        <v>888</v>
      </c>
      <c r="V907" s="145">
        <v>-2424418.5168843344</v>
      </c>
    </row>
    <row r="908" spans="1:22" x14ac:dyDescent="0.35">
      <c r="A908" s="70">
        <f t="shared" si="22"/>
        <v>889</v>
      </c>
      <c r="B908" s="170">
        <v>-314133.87830631435</v>
      </c>
      <c r="U908" s="145">
        <v>889</v>
      </c>
      <c r="V908" s="145">
        <v>-5069162.3907818031</v>
      </c>
    </row>
    <row r="909" spans="1:22" x14ac:dyDescent="0.35">
      <c r="A909" s="70">
        <f t="shared" si="22"/>
        <v>890</v>
      </c>
      <c r="B909" s="170">
        <v>-314133.87830631435</v>
      </c>
      <c r="U909" s="145">
        <v>890</v>
      </c>
      <c r="V909" s="145">
        <v>7263539.6402591132</v>
      </c>
    </row>
    <row r="910" spans="1:22" x14ac:dyDescent="0.35">
      <c r="A910" s="70">
        <f t="shared" si="22"/>
        <v>891</v>
      </c>
      <c r="B910" s="170">
        <v>-314133.87830631435</v>
      </c>
      <c r="U910" s="145">
        <v>891</v>
      </c>
      <c r="V910" s="145">
        <v>8651891.5623611063</v>
      </c>
    </row>
    <row r="911" spans="1:22" x14ac:dyDescent="0.35">
      <c r="A911" s="70">
        <f t="shared" si="22"/>
        <v>892</v>
      </c>
      <c r="B911" s="170">
        <v>-314133.87830631435</v>
      </c>
      <c r="U911" s="145">
        <v>892</v>
      </c>
      <c r="V911" s="145">
        <v>-5848749.2974303011</v>
      </c>
    </row>
    <row r="912" spans="1:22" x14ac:dyDescent="0.35">
      <c r="A912" s="70">
        <f t="shared" si="22"/>
        <v>893</v>
      </c>
      <c r="B912" s="170">
        <v>-314133.87830631435</v>
      </c>
      <c r="U912" s="145">
        <v>893</v>
      </c>
      <c r="V912" s="145">
        <v>-6892969.8119875807</v>
      </c>
    </row>
    <row r="913" spans="1:22" x14ac:dyDescent="0.35">
      <c r="A913" s="70">
        <f t="shared" si="22"/>
        <v>894</v>
      </c>
      <c r="B913" s="170">
        <v>-314133.87830631435</v>
      </c>
      <c r="U913" s="145">
        <v>894</v>
      </c>
      <c r="V913" s="145">
        <v>-13481896.752991853</v>
      </c>
    </row>
    <row r="914" spans="1:22" x14ac:dyDescent="0.35">
      <c r="A914" s="70">
        <f t="shared" si="22"/>
        <v>895</v>
      </c>
      <c r="B914" s="170">
        <v>-314133.87830631435</v>
      </c>
      <c r="U914" s="145">
        <v>895</v>
      </c>
      <c r="V914" s="145">
        <v>-13459479.043675154</v>
      </c>
    </row>
    <row r="915" spans="1:22" x14ac:dyDescent="0.35">
      <c r="A915" s="70">
        <f t="shared" si="22"/>
        <v>896</v>
      </c>
      <c r="B915" s="170">
        <v>-314133.87830631435</v>
      </c>
      <c r="U915" s="145">
        <v>896</v>
      </c>
      <c r="V915" s="145">
        <v>-1315295.7649868019</v>
      </c>
    </row>
    <row r="916" spans="1:22" x14ac:dyDescent="0.35">
      <c r="A916" s="70">
        <f t="shared" si="22"/>
        <v>897</v>
      </c>
      <c r="B916" s="170">
        <v>-314133.87830631435</v>
      </c>
      <c r="U916" s="145">
        <v>897</v>
      </c>
      <c r="V916" s="145">
        <v>-18180238.123344216</v>
      </c>
    </row>
    <row r="917" spans="1:22" x14ac:dyDescent="0.35">
      <c r="A917" s="70">
        <f t="shared" si="22"/>
        <v>898</v>
      </c>
      <c r="B917" s="170">
        <v>-314133.87830631435</v>
      </c>
      <c r="U917" s="145">
        <v>898</v>
      </c>
      <c r="V917" s="145">
        <v>-8155884.8007979225</v>
      </c>
    </row>
    <row r="918" spans="1:22" x14ac:dyDescent="0.35">
      <c r="A918" s="70">
        <f t="shared" ref="A918:A981" si="23">A917+1</f>
        <v>899</v>
      </c>
      <c r="B918" s="170">
        <v>-314133.87830631435</v>
      </c>
      <c r="U918" s="145">
        <v>899</v>
      </c>
      <c r="V918" s="145">
        <v>-9633302.8520141188</v>
      </c>
    </row>
    <row r="919" spans="1:22" x14ac:dyDescent="0.35">
      <c r="A919" s="70">
        <f t="shared" si="23"/>
        <v>900</v>
      </c>
      <c r="B919" s="170">
        <v>-314133.87830631435</v>
      </c>
      <c r="U919" s="145">
        <v>900</v>
      </c>
      <c r="V919" s="145">
        <v>33556144.799402431</v>
      </c>
    </row>
    <row r="920" spans="1:22" x14ac:dyDescent="0.35">
      <c r="A920" s="70">
        <f t="shared" si="23"/>
        <v>901</v>
      </c>
      <c r="B920" s="170">
        <v>-314133.87830631435</v>
      </c>
      <c r="U920" s="145">
        <v>901</v>
      </c>
      <c r="V920" s="145">
        <v>19894636.292049102</v>
      </c>
    </row>
    <row r="921" spans="1:22" x14ac:dyDescent="0.35">
      <c r="A921" s="70">
        <f t="shared" si="23"/>
        <v>902</v>
      </c>
      <c r="B921" s="170">
        <v>-314133.87830631435</v>
      </c>
      <c r="U921" s="145">
        <v>902</v>
      </c>
      <c r="V921" s="145">
        <v>-6776643.2096910477</v>
      </c>
    </row>
    <row r="922" spans="1:22" x14ac:dyDescent="0.35">
      <c r="A922" s="70">
        <f t="shared" si="23"/>
        <v>903</v>
      </c>
      <c r="B922" s="170">
        <v>-314133.87830631435</v>
      </c>
      <c r="U922" s="145">
        <v>903</v>
      </c>
      <c r="V922" s="145">
        <v>11611207.056136347</v>
      </c>
    </row>
    <row r="923" spans="1:22" x14ac:dyDescent="0.35">
      <c r="A923" s="70">
        <f t="shared" si="23"/>
        <v>904</v>
      </c>
      <c r="B923" s="170">
        <v>-314133.87830631435</v>
      </c>
      <c r="U923" s="145">
        <v>904</v>
      </c>
      <c r="V923" s="145">
        <v>31470593.19262635</v>
      </c>
    </row>
    <row r="924" spans="1:22" x14ac:dyDescent="0.35">
      <c r="A924" s="70">
        <f t="shared" si="23"/>
        <v>905</v>
      </c>
      <c r="B924" s="170">
        <v>-314133.87830631435</v>
      </c>
      <c r="U924" s="145">
        <v>905</v>
      </c>
      <c r="V924" s="145">
        <v>3804105.8788411953</v>
      </c>
    </row>
    <row r="925" spans="1:22" x14ac:dyDescent="0.35">
      <c r="A925" s="70">
        <f t="shared" si="23"/>
        <v>906</v>
      </c>
      <c r="B925" s="170">
        <v>-314133.87830631435</v>
      </c>
      <c r="U925" s="145">
        <v>906</v>
      </c>
      <c r="V925" s="145">
        <v>-12329214.944890302</v>
      </c>
    </row>
    <row r="926" spans="1:22" x14ac:dyDescent="0.35">
      <c r="A926" s="70">
        <f t="shared" si="23"/>
        <v>907</v>
      </c>
      <c r="B926" s="170">
        <v>-314133.87830631435</v>
      </c>
      <c r="U926" s="145">
        <v>907</v>
      </c>
      <c r="V926" s="145">
        <v>-10680493.666204162</v>
      </c>
    </row>
    <row r="927" spans="1:22" x14ac:dyDescent="0.35">
      <c r="A927" s="70">
        <f t="shared" si="23"/>
        <v>908</v>
      </c>
      <c r="B927" s="170">
        <v>-314133.87830631435</v>
      </c>
      <c r="U927" s="145">
        <v>908</v>
      </c>
      <c r="V927" s="145">
        <v>44258829.601355262</v>
      </c>
    </row>
    <row r="928" spans="1:22" x14ac:dyDescent="0.35">
      <c r="A928" s="70">
        <f t="shared" si="23"/>
        <v>909</v>
      </c>
      <c r="B928" s="170">
        <v>-314133.87830631435</v>
      </c>
      <c r="U928" s="145">
        <v>909</v>
      </c>
      <c r="V928" s="145">
        <v>24364733.359314434</v>
      </c>
    </row>
    <row r="929" spans="1:22" x14ac:dyDescent="0.35">
      <c r="A929" s="70">
        <f t="shared" si="23"/>
        <v>910</v>
      </c>
      <c r="B929" s="170">
        <v>-314133.87830631435</v>
      </c>
      <c r="U929" s="145">
        <v>910</v>
      </c>
      <c r="V929" s="145">
        <v>20145100.477254853</v>
      </c>
    </row>
    <row r="930" spans="1:22" x14ac:dyDescent="0.35">
      <c r="A930" s="70">
        <f t="shared" si="23"/>
        <v>911</v>
      </c>
      <c r="B930" s="170">
        <v>-314133.87830631435</v>
      </c>
      <c r="U930" s="145">
        <v>911</v>
      </c>
      <c r="V930" s="145">
        <v>-3202558.8532317281</v>
      </c>
    </row>
    <row r="931" spans="1:22" x14ac:dyDescent="0.35">
      <c r="A931" s="70">
        <f t="shared" si="23"/>
        <v>912</v>
      </c>
      <c r="B931" s="170">
        <v>-314133.87830631435</v>
      </c>
      <c r="U931" s="145">
        <v>912</v>
      </c>
      <c r="V931" s="145">
        <v>-10484521.486687258</v>
      </c>
    </row>
    <row r="932" spans="1:22" x14ac:dyDescent="0.35">
      <c r="A932" s="70">
        <f t="shared" si="23"/>
        <v>913</v>
      </c>
      <c r="B932" s="170">
        <v>-314133.87830631435</v>
      </c>
      <c r="U932" s="145">
        <v>913</v>
      </c>
      <c r="V932" s="145">
        <v>5147290.8662854955</v>
      </c>
    </row>
    <row r="933" spans="1:22" x14ac:dyDescent="0.35">
      <c r="A933" s="70">
        <f t="shared" si="23"/>
        <v>914</v>
      </c>
      <c r="B933" s="170">
        <v>-314133.87830631435</v>
      </c>
      <c r="U933" s="145">
        <v>914</v>
      </c>
      <c r="V933" s="145">
        <v>16736165.914782673</v>
      </c>
    </row>
    <row r="934" spans="1:22" x14ac:dyDescent="0.35">
      <c r="A934" s="70">
        <f t="shared" si="23"/>
        <v>915</v>
      </c>
      <c r="B934" s="170">
        <v>-314133.87830631435</v>
      </c>
      <c r="U934" s="145">
        <v>915</v>
      </c>
      <c r="V934" s="145">
        <v>-3853759.7124919109</v>
      </c>
    </row>
    <row r="935" spans="1:22" x14ac:dyDescent="0.35">
      <c r="A935" s="70">
        <f t="shared" si="23"/>
        <v>916</v>
      </c>
      <c r="B935" s="170">
        <v>-314133.87830631435</v>
      </c>
      <c r="U935" s="145">
        <v>916</v>
      </c>
      <c r="V935" s="145">
        <v>11291305.468286447</v>
      </c>
    </row>
    <row r="936" spans="1:22" x14ac:dyDescent="0.35">
      <c r="A936" s="70">
        <f t="shared" si="23"/>
        <v>917</v>
      </c>
      <c r="B936" s="170">
        <v>-314133.87830631435</v>
      </c>
      <c r="U936" s="145">
        <v>917</v>
      </c>
      <c r="V936" s="145">
        <v>-7210723.1004097424</v>
      </c>
    </row>
    <row r="937" spans="1:22" x14ac:dyDescent="0.35">
      <c r="A937" s="70">
        <f t="shared" si="23"/>
        <v>918</v>
      </c>
      <c r="B937" s="170">
        <v>-314133.87830631435</v>
      </c>
      <c r="U937" s="145">
        <v>918</v>
      </c>
      <c r="V937" s="145">
        <v>-387101.53508425131</v>
      </c>
    </row>
    <row r="938" spans="1:22" x14ac:dyDescent="0.35">
      <c r="A938" s="70">
        <f t="shared" si="23"/>
        <v>919</v>
      </c>
      <c r="B938" s="170">
        <v>-314133.87830631435</v>
      </c>
      <c r="U938" s="145">
        <v>919</v>
      </c>
      <c r="V938" s="145">
        <v>-20374921.971345436</v>
      </c>
    </row>
    <row r="939" spans="1:22" x14ac:dyDescent="0.35">
      <c r="A939" s="70">
        <f t="shared" si="23"/>
        <v>920</v>
      </c>
      <c r="B939" s="170">
        <v>-314133.87830631435</v>
      </c>
      <c r="U939" s="145">
        <v>920</v>
      </c>
      <c r="V939" s="145">
        <v>1556623.5223456174</v>
      </c>
    </row>
    <row r="940" spans="1:22" x14ac:dyDescent="0.35">
      <c r="A940" s="70">
        <f t="shared" si="23"/>
        <v>921</v>
      </c>
      <c r="B940" s="170">
        <v>-314133.87830631435</v>
      </c>
      <c r="U940" s="145">
        <v>921</v>
      </c>
      <c r="V940" s="145">
        <v>-6085496.1629867665</v>
      </c>
    </row>
    <row r="941" spans="1:22" x14ac:dyDescent="0.35">
      <c r="A941" s="70">
        <f t="shared" si="23"/>
        <v>922</v>
      </c>
      <c r="B941" s="170">
        <v>-314133.87830631435</v>
      </c>
      <c r="U941" s="145">
        <v>922</v>
      </c>
      <c r="V941" s="145">
        <v>16818881.969783194</v>
      </c>
    </row>
    <row r="942" spans="1:22" x14ac:dyDescent="0.35">
      <c r="A942" s="70">
        <f t="shared" si="23"/>
        <v>923</v>
      </c>
      <c r="B942" s="170">
        <v>-314133.87830631435</v>
      </c>
      <c r="U942" s="145">
        <v>923</v>
      </c>
      <c r="V942" s="145">
        <v>39035580.467256963</v>
      </c>
    </row>
    <row r="943" spans="1:22" x14ac:dyDescent="0.35">
      <c r="A943" s="70">
        <f t="shared" si="23"/>
        <v>924</v>
      </c>
      <c r="B943" s="170">
        <v>-314133.87830631435</v>
      </c>
      <c r="U943" s="145">
        <v>924</v>
      </c>
      <c r="V943" s="145">
        <v>9315083.2088583037</v>
      </c>
    </row>
    <row r="944" spans="1:22" x14ac:dyDescent="0.35">
      <c r="A944" s="70">
        <f t="shared" si="23"/>
        <v>925</v>
      </c>
      <c r="B944" s="170">
        <v>-314133.87830631435</v>
      </c>
      <c r="U944" s="145">
        <v>925</v>
      </c>
      <c r="V944" s="145">
        <v>5392290.926410757</v>
      </c>
    </row>
    <row r="945" spans="1:22" x14ac:dyDescent="0.35">
      <c r="A945" s="70">
        <f t="shared" si="23"/>
        <v>926</v>
      </c>
      <c r="B945" s="170">
        <v>-314133.87830631435</v>
      </c>
      <c r="U945" s="145">
        <v>926</v>
      </c>
      <c r="V945" s="145">
        <v>6222112.1419915333</v>
      </c>
    </row>
    <row r="946" spans="1:22" x14ac:dyDescent="0.35">
      <c r="A946" s="70">
        <f t="shared" si="23"/>
        <v>927</v>
      </c>
      <c r="B946" s="170">
        <v>-314133.87830631435</v>
      </c>
      <c r="U946" s="145">
        <v>927</v>
      </c>
      <c r="V946" s="145">
        <v>7492647.1114468388</v>
      </c>
    </row>
    <row r="947" spans="1:22" x14ac:dyDescent="0.35">
      <c r="A947" s="70">
        <f t="shared" si="23"/>
        <v>928</v>
      </c>
      <c r="B947" s="170">
        <v>-314133.87830631435</v>
      </c>
      <c r="U947" s="145">
        <v>928</v>
      </c>
      <c r="V947" s="145">
        <v>-9824274.1217872482</v>
      </c>
    </row>
    <row r="948" spans="1:22" x14ac:dyDescent="0.35">
      <c r="A948" s="70">
        <f t="shared" si="23"/>
        <v>929</v>
      </c>
      <c r="B948" s="170">
        <v>-314133.87830631435</v>
      </c>
      <c r="U948" s="145">
        <v>929</v>
      </c>
      <c r="V948" s="145">
        <v>-17078847.926978797</v>
      </c>
    </row>
    <row r="949" spans="1:22" x14ac:dyDescent="0.35">
      <c r="A949" s="70">
        <f t="shared" si="23"/>
        <v>930</v>
      </c>
      <c r="B949" s="170">
        <v>-314133.87830631435</v>
      </c>
      <c r="U949" s="145">
        <v>930</v>
      </c>
      <c r="V949" s="145">
        <v>7763742.5414245464</v>
      </c>
    </row>
    <row r="950" spans="1:22" x14ac:dyDescent="0.35">
      <c r="A950" s="70">
        <f t="shared" si="23"/>
        <v>931</v>
      </c>
      <c r="B950" s="170">
        <v>-314133.87830631435</v>
      </c>
      <c r="U950" s="145">
        <v>931</v>
      </c>
      <c r="V950" s="145">
        <v>14814532.753196061</v>
      </c>
    </row>
    <row r="951" spans="1:22" x14ac:dyDescent="0.35">
      <c r="A951" s="70">
        <f t="shared" si="23"/>
        <v>932</v>
      </c>
      <c r="B951" s="170">
        <v>-314133.87830631435</v>
      </c>
      <c r="U951" s="145">
        <v>932</v>
      </c>
      <c r="V951" s="145">
        <v>-13924537.264357371</v>
      </c>
    </row>
    <row r="952" spans="1:22" x14ac:dyDescent="0.35">
      <c r="A952" s="70">
        <f t="shared" si="23"/>
        <v>933</v>
      </c>
      <c r="B952" s="170">
        <v>-314133.87830631435</v>
      </c>
      <c r="U952" s="145">
        <v>933</v>
      </c>
      <c r="V952" s="145">
        <v>113382.88247351721</v>
      </c>
    </row>
    <row r="953" spans="1:22" x14ac:dyDescent="0.35">
      <c r="A953" s="70">
        <f t="shared" si="23"/>
        <v>934</v>
      </c>
      <c r="B953" s="170">
        <v>-314133.87830631435</v>
      </c>
      <c r="U953" s="145">
        <v>934</v>
      </c>
      <c r="V953" s="145">
        <v>-5912964.5653647538</v>
      </c>
    </row>
    <row r="954" spans="1:22" x14ac:dyDescent="0.35">
      <c r="A954" s="70">
        <f t="shared" si="23"/>
        <v>935</v>
      </c>
      <c r="B954" s="170">
        <v>-314133.87830631435</v>
      </c>
      <c r="U954" s="145">
        <v>935</v>
      </c>
      <c r="V954" s="145">
        <v>3478008.3214140572</v>
      </c>
    </row>
    <row r="955" spans="1:22" x14ac:dyDescent="0.35">
      <c r="A955" s="70">
        <f t="shared" si="23"/>
        <v>936</v>
      </c>
      <c r="B955" s="170">
        <v>-314133.87830631435</v>
      </c>
      <c r="U955" s="145">
        <v>936</v>
      </c>
      <c r="V955" s="145">
        <v>-31973098.988595746</v>
      </c>
    </row>
    <row r="956" spans="1:22" x14ac:dyDescent="0.35">
      <c r="A956" s="70">
        <f t="shared" si="23"/>
        <v>937</v>
      </c>
      <c r="B956" s="170">
        <v>-314133.87830631435</v>
      </c>
      <c r="U956" s="145">
        <v>937</v>
      </c>
      <c r="V956" s="145">
        <v>8292900.9536337182</v>
      </c>
    </row>
    <row r="957" spans="1:22" x14ac:dyDescent="0.35">
      <c r="A957" s="70">
        <f t="shared" si="23"/>
        <v>938</v>
      </c>
      <c r="B957" s="170">
        <v>-314133.87830631435</v>
      </c>
      <c r="U957" s="145">
        <v>938</v>
      </c>
      <c r="V957" s="145">
        <v>13691768.913940448</v>
      </c>
    </row>
    <row r="958" spans="1:22" x14ac:dyDescent="0.35">
      <c r="A958" s="70">
        <f t="shared" si="23"/>
        <v>939</v>
      </c>
      <c r="B958" s="170">
        <v>-314133.87830631435</v>
      </c>
      <c r="U958" s="145">
        <v>939</v>
      </c>
      <c r="V958" s="145">
        <v>25808890.467765588</v>
      </c>
    </row>
    <row r="959" spans="1:22" x14ac:dyDescent="0.35">
      <c r="A959" s="70">
        <f t="shared" si="23"/>
        <v>940</v>
      </c>
      <c r="B959" s="170">
        <v>-314133.87830631435</v>
      </c>
      <c r="U959" s="145">
        <v>940</v>
      </c>
      <c r="V959" s="145">
        <v>23493126.61930266</v>
      </c>
    </row>
    <row r="960" spans="1:22" x14ac:dyDescent="0.35">
      <c r="A960" s="70">
        <f t="shared" si="23"/>
        <v>941</v>
      </c>
      <c r="B960" s="170">
        <v>-314133.87830631435</v>
      </c>
      <c r="U960" s="145">
        <v>941</v>
      </c>
      <c r="V960" s="145">
        <v>17653990.254749797</v>
      </c>
    </row>
    <row r="961" spans="1:22" x14ac:dyDescent="0.35">
      <c r="A961" s="70">
        <f t="shared" si="23"/>
        <v>942</v>
      </c>
      <c r="B961" s="170">
        <v>-314133.87830631435</v>
      </c>
      <c r="U961" s="145">
        <v>942</v>
      </c>
      <c r="V961" s="145">
        <v>23332435.218627371</v>
      </c>
    </row>
    <row r="962" spans="1:22" x14ac:dyDescent="0.35">
      <c r="A962" s="70">
        <f t="shared" si="23"/>
        <v>943</v>
      </c>
      <c r="B962" s="170">
        <v>-314133.87830631435</v>
      </c>
      <c r="U962" s="145">
        <v>943</v>
      </c>
      <c r="V962" s="145">
        <v>23918092.08954525</v>
      </c>
    </row>
    <row r="963" spans="1:22" x14ac:dyDescent="0.35">
      <c r="A963" s="70">
        <f t="shared" si="23"/>
        <v>944</v>
      </c>
      <c r="B963" s="170">
        <v>-314133.87830631435</v>
      </c>
      <c r="U963" s="145">
        <v>944</v>
      </c>
      <c r="V963" s="145">
        <v>-10931218.656119986</v>
      </c>
    </row>
    <row r="964" spans="1:22" x14ac:dyDescent="0.35">
      <c r="A964" s="70">
        <f t="shared" si="23"/>
        <v>945</v>
      </c>
      <c r="B964" s="170">
        <v>-314133.87830631435</v>
      </c>
      <c r="U964" s="145">
        <v>945</v>
      </c>
      <c r="V964" s="145">
        <v>-15227796.334055852</v>
      </c>
    </row>
    <row r="965" spans="1:22" x14ac:dyDescent="0.35">
      <c r="A965" s="70">
        <f t="shared" si="23"/>
        <v>946</v>
      </c>
      <c r="B965" s="170">
        <v>-314133.87830631435</v>
      </c>
      <c r="U965" s="145">
        <v>946</v>
      </c>
      <c r="V965" s="145">
        <v>22591645.305296414</v>
      </c>
    </row>
    <row r="966" spans="1:22" x14ac:dyDescent="0.35">
      <c r="A966" s="70">
        <f t="shared" si="23"/>
        <v>947</v>
      </c>
      <c r="B966" s="170">
        <v>-314133.87830631435</v>
      </c>
      <c r="U966" s="145">
        <v>947</v>
      </c>
      <c r="V966" s="145">
        <v>-5357018.0804941356</v>
      </c>
    </row>
    <row r="967" spans="1:22" x14ac:dyDescent="0.35">
      <c r="A967" s="70">
        <f t="shared" si="23"/>
        <v>948</v>
      </c>
      <c r="B967" s="170">
        <v>-314133.87830631435</v>
      </c>
      <c r="U967" s="145">
        <v>948</v>
      </c>
      <c r="V967" s="145">
        <v>-13544659.878258018</v>
      </c>
    </row>
    <row r="968" spans="1:22" x14ac:dyDescent="0.35">
      <c r="A968" s="70">
        <f t="shared" si="23"/>
        <v>949</v>
      </c>
      <c r="B968" s="170">
        <v>-314133.87830631435</v>
      </c>
      <c r="U968" s="145">
        <v>949</v>
      </c>
      <c r="V968" s="145">
        <v>-4902987.3014553674</v>
      </c>
    </row>
    <row r="969" spans="1:22" x14ac:dyDescent="0.35">
      <c r="A969" s="70">
        <f t="shared" si="23"/>
        <v>950</v>
      </c>
      <c r="B969" s="170">
        <v>-314133.87830631435</v>
      </c>
      <c r="U969" s="145">
        <v>950</v>
      </c>
      <c r="V969" s="145">
        <v>-14333477.84262171</v>
      </c>
    </row>
    <row r="970" spans="1:22" x14ac:dyDescent="0.35">
      <c r="A970" s="70">
        <f t="shared" si="23"/>
        <v>951</v>
      </c>
      <c r="B970" s="170">
        <v>-314133.87830631435</v>
      </c>
      <c r="U970" s="145">
        <v>951</v>
      </c>
      <c r="V970" s="145">
        <v>12989339.987892788</v>
      </c>
    </row>
    <row r="971" spans="1:22" x14ac:dyDescent="0.35">
      <c r="A971" s="70">
        <f t="shared" si="23"/>
        <v>952</v>
      </c>
      <c r="B971" s="170">
        <v>-314133.87830631435</v>
      </c>
      <c r="U971" s="145">
        <v>952</v>
      </c>
      <c r="V971" s="145">
        <v>-2798558.0233516954</v>
      </c>
    </row>
    <row r="972" spans="1:22" x14ac:dyDescent="0.35">
      <c r="A972" s="70">
        <f t="shared" si="23"/>
        <v>953</v>
      </c>
      <c r="B972" s="170">
        <v>-314133.87830631435</v>
      </c>
      <c r="U972" s="145">
        <v>953</v>
      </c>
      <c r="V972" s="145">
        <v>16634021.906662986</v>
      </c>
    </row>
    <row r="973" spans="1:22" x14ac:dyDescent="0.35">
      <c r="A973" s="70">
        <f t="shared" si="23"/>
        <v>954</v>
      </c>
      <c r="B973" s="170">
        <v>-314133.87830631435</v>
      </c>
      <c r="U973" s="145">
        <v>954</v>
      </c>
      <c r="V973" s="145">
        <v>9468038.781258136</v>
      </c>
    </row>
    <row r="974" spans="1:22" x14ac:dyDescent="0.35">
      <c r="A974" s="70">
        <f t="shared" si="23"/>
        <v>955</v>
      </c>
      <c r="B974" s="170">
        <v>-314133.87830631435</v>
      </c>
      <c r="U974" s="145">
        <v>955</v>
      </c>
      <c r="V974" s="145">
        <v>-14289821.441194719</v>
      </c>
    </row>
    <row r="975" spans="1:22" x14ac:dyDescent="0.35">
      <c r="A975" s="70">
        <f t="shared" si="23"/>
        <v>956</v>
      </c>
      <c r="B975" s="170">
        <v>-314133.87830631435</v>
      </c>
      <c r="U975" s="145">
        <v>956</v>
      </c>
      <c r="V975" s="145">
        <v>835714.61606383324</v>
      </c>
    </row>
    <row r="976" spans="1:22" x14ac:dyDescent="0.35">
      <c r="A976" s="70">
        <f t="shared" si="23"/>
        <v>957</v>
      </c>
      <c r="B976" s="170">
        <v>-314133.87830631435</v>
      </c>
      <c r="U976" s="145">
        <v>957</v>
      </c>
      <c r="V976" s="145">
        <v>-689569.7385715805</v>
      </c>
    </row>
    <row r="977" spans="1:22" x14ac:dyDescent="0.35">
      <c r="A977" s="70">
        <f t="shared" si="23"/>
        <v>958</v>
      </c>
      <c r="B977" s="170">
        <v>-314133.87830631435</v>
      </c>
      <c r="U977" s="145">
        <v>958</v>
      </c>
      <c r="V977" s="145">
        <v>4328898.4821395352</v>
      </c>
    </row>
    <row r="978" spans="1:22" x14ac:dyDescent="0.35">
      <c r="A978" s="70">
        <f t="shared" si="23"/>
        <v>959</v>
      </c>
      <c r="B978" s="170">
        <v>-314133.87830631435</v>
      </c>
      <c r="U978" s="145">
        <v>959</v>
      </c>
      <c r="V978" s="145">
        <v>-7515748.4075318966</v>
      </c>
    </row>
    <row r="979" spans="1:22" x14ac:dyDescent="0.35">
      <c r="A979" s="70">
        <f t="shared" si="23"/>
        <v>960</v>
      </c>
      <c r="B979" s="170">
        <v>-314133.87830631435</v>
      </c>
      <c r="U979" s="145">
        <v>960</v>
      </c>
      <c r="V979" s="145">
        <v>123029.40358149633</v>
      </c>
    </row>
    <row r="980" spans="1:22" x14ac:dyDescent="0.35">
      <c r="A980" s="70">
        <f t="shared" si="23"/>
        <v>961</v>
      </c>
      <c r="B980" s="170">
        <v>-314133.87830631435</v>
      </c>
      <c r="U980" s="145">
        <v>961</v>
      </c>
      <c r="V980" s="145">
        <v>8204987.023258511</v>
      </c>
    </row>
    <row r="981" spans="1:22" x14ac:dyDescent="0.35">
      <c r="A981" s="70">
        <f t="shared" si="23"/>
        <v>962</v>
      </c>
      <c r="B981" s="170">
        <v>-314133.87830631435</v>
      </c>
      <c r="U981" s="145">
        <v>962</v>
      </c>
      <c r="V981" s="145">
        <v>-1395357.4271238185</v>
      </c>
    </row>
    <row r="982" spans="1:22" x14ac:dyDescent="0.35">
      <c r="A982" s="70">
        <f t="shared" ref="A982:A1045" si="24">A981+1</f>
        <v>963</v>
      </c>
      <c r="B982" s="170">
        <v>-314133.87830631435</v>
      </c>
      <c r="U982" s="145">
        <v>963</v>
      </c>
      <c r="V982" s="145">
        <v>-5288057.9117365442</v>
      </c>
    </row>
    <row r="983" spans="1:22" x14ac:dyDescent="0.35">
      <c r="A983" s="70">
        <f t="shared" si="24"/>
        <v>964</v>
      </c>
      <c r="B983" s="170">
        <v>-314133.87830631435</v>
      </c>
      <c r="U983" s="145">
        <v>964</v>
      </c>
      <c r="V983" s="145">
        <v>27679110.327158425</v>
      </c>
    </row>
    <row r="984" spans="1:22" x14ac:dyDescent="0.35">
      <c r="A984" s="70">
        <f t="shared" si="24"/>
        <v>965</v>
      </c>
      <c r="B984" s="170">
        <v>-314133.87830631435</v>
      </c>
      <c r="U984" s="145">
        <v>965</v>
      </c>
      <c r="V984" s="145">
        <v>16585840.898158848</v>
      </c>
    </row>
    <row r="985" spans="1:22" x14ac:dyDescent="0.35">
      <c r="A985" s="70">
        <f t="shared" si="24"/>
        <v>966</v>
      </c>
      <c r="B985" s="170">
        <v>-314133.87830631435</v>
      </c>
      <c r="U985" s="145">
        <v>966</v>
      </c>
      <c r="V985" s="145">
        <v>30882298.752996899</v>
      </c>
    </row>
    <row r="986" spans="1:22" x14ac:dyDescent="0.35">
      <c r="A986" s="70">
        <f t="shared" si="24"/>
        <v>967</v>
      </c>
      <c r="B986" s="170">
        <v>-314133.87830631435</v>
      </c>
      <c r="U986" s="145">
        <v>967</v>
      </c>
      <c r="V986" s="145">
        <v>3806419.2990211323</v>
      </c>
    </row>
    <row r="987" spans="1:22" x14ac:dyDescent="0.35">
      <c r="A987" s="70">
        <f t="shared" si="24"/>
        <v>968</v>
      </c>
      <c r="B987" s="170">
        <v>-314133.87830631435</v>
      </c>
      <c r="U987" s="145">
        <v>968</v>
      </c>
      <c r="V987" s="145">
        <v>21521357.378169063</v>
      </c>
    </row>
    <row r="988" spans="1:22" x14ac:dyDescent="0.35">
      <c r="A988" s="70">
        <f t="shared" si="24"/>
        <v>969</v>
      </c>
      <c r="B988" s="170">
        <v>-314133.87830631435</v>
      </c>
      <c r="U988" s="145">
        <v>969</v>
      </c>
      <c r="V988" s="145">
        <v>-13284515.049745962</v>
      </c>
    </row>
    <row r="989" spans="1:22" x14ac:dyDescent="0.35">
      <c r="A989" s="70">
        <f t="shared" si="24"/>
        <v>970</v>
      </c>
      <c r="B989" s="170">
        <v>-314133.87830631435</v>
      </c>
      <c r="U989" s="145">
        <v>970</v>
      </c>
      <c r="V989" s="145">
        <v>29884851.999388758</v>
      </c>
    </row>
    <row r="990" spans="1:22" x14ac:dyDescent="0.35">
      <c r="A990" s="70">
        <f t="shared" si="24"/>
        <v>971</v>
      </c>
      <c r="B990" s="170">
        <v>-314133.87830631435</v>
      </c>
      <c r="U990" s="145">
        <v>971</v>
      </c>
      <c r="V990" s="145">
        <v>2751976.9536882043</v>
      </c>
    </row>
    <row r="991" spans="1:22" x14ac:dyDescent="0.35">
      <c r="A991" s="70">
        <f t="shared" si="24"/>
        <v>972</v>
      </c>
      <c r="B991" s="170">
        <v>-314133.87830631435</v>
      </c>
      <c r="U991" s="145">
        <v>972</v>
      </c>
      <c r="V991" s="145">
        <v>12660888.003574807</v>
      </c>
    </row>
    <row r="992" spans="1:22" x14ac:dyDescent="0.35">
      <c r="A992" s="70">
        <f t="shared" si="24"/>
        <v>973</v>
      </c>
      <c r="B992" s="170">
        <v>-314133.87830631435</v>
      </c>
      <c r="U992" s="145">
        <v>973</v>
      </c>
      <c r="V992" s="145">
        <v>28970888.487678312</v>
      </c>
    </row>
    <row r="993" spans="1:22" x14ac:dyDescent="0.35">
      <c r="A993" s="70">
        <f t="shared" si="24"/>
        <v>974</v>
      </c>
      <c r="B993" s="170">
        <v>-314133.87830631435</v>
      </c>
      <c r="U993" s="145">
        <v>974</v>
      </c>
      <c r="V993" s="145">
        <v>6423761.4979451001</v>
      </c>
    </row>
    <row r="994" spans="1:22" x14ac:dyDescent="0.35">
      <c r="A994" s="70">
        <f t="shared" si="24"/>
        <v>975</v>
      </c>
      <c r="B994" s="170">
        <v>-314133.87830631435</v>
      </c>
      <c r="U994" s="145">
        <v>975</v>
      </c>
      <c r="V994" s="145">
        <v>-18330276.918889154</v>
      </c>
    </row>
    <row r="995" spans="1:22" x14ac:dyDescent="0.35">
      <c r="A995" s="70">
        <f t="shared" si="24"/>
        <v>976</v>
      </c>
      <c r="B995" s="170">
        <v>-314133.87830631435</v>
      </c>
      <c r="U995" s="145">
        <v>976</v>
      </c>
      <c r="V995" s="145">
        <v>13932304.367270969</v>
      </c>
    </row>
    <row r="996" spans="1:22" x14ac:dyDescent="0.35">
      <c r="A996" s="70">
        <f t="shared" si="24"/>
        <v>977</v>
      </c>
      <c r="B996" s="170">
        <v>-314133.87830631435</v>
      </c>
      <c r="U996" s="145">
        <v>977</v>
      </c>
      <c r="V996" s="145">
        <v>32234625.604636997</v>
      </c>
    </row>
    <row r="997" spans="1:22" x14ac:dyDescent="0.35">
      <c r="A997" s="70">
        <f t="shared" si="24"/>
        <v>978</v>
      </c>
      <c r="B997" s="170">
        <v>-314133.87830631435</v>
      </c>
      <c r="U997" s="145">
        <v>978</v>
      </c>
      <c r="V997" s="145">
        <v>6856144.13499007</v>
      </c>
    </row>
    <row r="998" spans="1:22" x14ac:dyDescent="0.35">
      <c r="A998" s="70">
        <f t="shared" si="24"/>
        <v>979</v>
      </c>
      <c r="B998" s="170">
        <v>-314133.87830631435</v>
      </c>
      <c r="U998" s="145">
        <v>979</v>
      </c>
      <c r="V998" s="145">
        <v>-27688959.91800734</v>
      </c>
    </row>
    <row r="999" spans="1:22" x14ac:dyDescent="0.35">
      <c r="A999" s="70">
        <f t="shared" si="24"/>
        <v>980</v>
      </c>
      <c r="B999" s="170">
        <v>-314133.87830631435</v>
      </c>
      <c r="U999" s="145">
        <v>980</v>
      </c>
      <c r="V999" s="145">
        <v>-4963766.0959376879</v>
      </c>
    </row>
    <row r="1000" spans="1:22" x14ac:dyDescent="0.35">
      <c r="A1000" s="70">
        <f t="shared" si="24"/>
        <v>981</v>
      </c>
      <c r="B1000" s="170">
        <v>-314133.87830631435</v>
      </c>
      <c r="U1000" s="145">
        <v>981</v>
      </c>
      <c r="V1000" s="145">
        <v>8347716.2029377669</v>
      </c>
    </row>
    <row r="1001" spans="1:22" x14ac:dyDescent="0.35">
      <c r="A1001" s="70">
        <f t="shared" si="24"/>
        <v>982</v>
      </c>
      <c r="B1001" s="170">
        <v>-314133.87830631435</v>
      </c>
      <c r="U1001" s="145">
        <v>982</v>
      </c>
      <c r="V1001" s="145">
        <v>-9850617.8639966976</v>
      </c>
    </row>
    <row r="1002" spans="1:22" x14ac:dyDescent="0.35">
      <c r="A1002" s="70">
        <f t="shared" si="24"/>
        <v>983</v>
      </c>
      <c r="B1002" s="170">
        <v>-314133.87830631435</v>
      </c>
      <c r="U1002" s="145">
        <v>983</v>
      </c>
      <c r="V1002" s="145">
        <v>41665932.519797593</v>
      </c>
    </row>
    <row r="1003" spans="1:22" x14ac:dyDescent="0.35">
      <c r="A1003" s="70">
        <f t="shared" si="24"/>
        <v>984</v>
      </c>
      <c r="B1003" s="170">
        <v>-314133.87830631435</v>
      </c>
      <c r="U1003" s="145">
        <v>984</v>
      </c>
      <c r="V1003" s="145">
        <v>-11191744.342753047</v>
      </c>
    </row>
    <row r="1004" spans="1:22" x14ac:dyDescent="0.35">
      <c r="A1004" s="70">
        <f t="shared" si="24"/>
        <v>985</v>
      </c>
      <c r="B1004" s="170">
        <v>-314133.87830631435</v>
      </c>
      <c r="U1004" s="145">
        <v>985</v>
      </c>
      <c r="V1004" s="145">
        <v>12610147.35259562</v>
      </c>
    </row>
    <row r="1005" spans="1:22" x14ac:dyDescent="0.35">
      <c r="A1005" s="70">
        <f t="shared" si="24"/>
        <v>986</v>
      </c>
      <c r="B1005" s="170">
        <v>-314133.87830631435</v>
      </c>
      <c r="U1005" s="145">
        <v>986</v>
      </c>
      <c r="V1005" s="145">
        <v>17762820.296152752</v>
      </c>
    </row>
    <row r="1006" spans="1:22" x14ac:dyDescent="0.35">
      <c r="A1006" s="70">
        <f t="shared" si="24"/>
        <v>987</v>
      </c>
      <c r="B1006" s="170">
        <v>-314133.87830631435</v>
      </c>
      <c r="U1006" s="145">
        <v>987</v>
      </c>
      <c r="V1006" s="145">
        <v>39725224.287313633</v>
      </c>
    </row>
    <row r="1007" spans="1:22" x14ac:dyDescent="0.35">
      <c r="A1007" s="70">
        <f t="shared" si="24"/>
        <v>988</v>
      </c>
      <c r="B1007" s="170">
        <v>-314133.87830631435</v>
      </c>
      <c r="U1007" s="145">
        <v>988</v>
      </c>
      <c r="V1007" s="145">
        <v>-1189610.6966791749</v>
      </c>
    </row>
    <row r="1008" spans="1:22" x14ac:dyDescent="0.35">
      <c r="A1008" s="70">
        <f t="shared" si="24"/>
        <v>989</v>
      </c>
      <c r="B1008" s="170">
        <v>-314133.87830631435</v>
      </c>
      <c r="U1008" s="145">
        <v>989</v>
      </c>
      <c r="V1008" s="145">
        <v>45187310.365728252</v>
      </c>
    </row>
    <row r="1009" spans="1:22" x14ac:dyDescent="0.35">
      <c r="A1009" s="70">
        <f t="shared" si="24"/>
        <v>990</v>
      </c>
      <c r="B1009" s="170">
        <v>-314133.87830631435</v>
      </c>
      <c r="U1009" s="145">
        <v>990</v>
      </c>
      <c r="V1009" s="145">
        <v>-2069932.049494464</v>
      </c>
    </row>
    <row r="1010" spans="1:22" x14ac:dyDescent="0.35">
      <c r="A1010" s="70">
        <f t="shared" si="24"/>
        <v>991</v>
      </c>
      <c r="B1010" s="170">
        <v>-314133.87830631435</v>
      </c>
      <c r="U1010" s="145">
        <v>991</v>
      </c>
      <c r="V1010" s="145">
        <v>-26126767.22492446</v>
      </c>
    </row>
    <row r="1011" spans="1:22" x14ac:dyDescent="0.35">
      <c r="A1011" s="70">
        <f t="shared" si="24"/>
        <v>992</v>
      </c>
      <c r="B1011" s="170">
        <v>-314133.87830631435</v>
      </c>
      <c r="U1011" s="145">
        <v>992</v>
      </c>
      <c r="V1011" s="145">
        <v>-3539283.6564472951</v>
      </c>
    </row>
    <row r="1012" spans="1:22" x14ac:dyDescent="0.35">
      <c r="A1012" s="70">
        <f t="shared" si="24"/>
        <v>993</v>
      </c>
      <c r="B1012" s="170">
        <v>-314133.87830631435</v>
      </c>
      <c r="U1012" s="145">
        <v>993</v>
      </c>
      <c r="V1012" s="145">
        <v>-5420106.7068617456</v>
      </c>
    </row>
    <row r="1013" spans="1:22" x14ac:dyDescent="0.35">
      <c r="A1013" s="70">
        <f t="shared" si="24"/>
        <v>994</v>
      </c>
      <c r="B1013" s="170">
        <v>-314133.87830631435</v>
      </c>
      <c r="U1013" s="145">
        <v>994</v>
      </c>
      <c r="V1013" s="145">
        <v>8743459.1863298044</v>
      </c>
    </row>
    <row r="1014" spans="1:22" x14ac:dyDescent="0.35">
      <c r="A1014" s="70">
        <f t="shared" si="24"/>
        <v>995</v>
      </c>
      <c r="B1014" s="170">
        <v>-314133.87830631435</v>
      </c>
      <c r="U1014" s="145">
        <v>995</v>
      </c>
      <c r="V1014" s="145">
        <v>6633498.8897820599</v>
      </c>
    </row>
    <row r="1015" spans="1:22" x14ac:dyDescent="0.35">
      <c r="A1015" s="70">
        <f t="shared" si="24"/>
        <v>996</v>
      </c>
      <c r="B1015" s="170">
        <v>-314133.87830631435</v>
      </c>
      <c r="U1015" s="145">
        <v>996</v>
      </c>
      <c r="V1015" s="145">
        <v>29051511.866722282</v>
      </c>
    </row>
    <row r="1016" spans="1:22" x14ac:dyDescent="0.35">
      <c r="A1016" s="70">
        <f t="shared" si="24"/>
        <v>997</v>
      </c>
      <c r="B1016" s="170">
        <v>-314133.87830631435</v>
      </c>
      <c r="U1016" s="145">
        <v>997</v>
      </c>
      <c r="V1016" s="145">
        <v>29119233.540136877</v>
      </c>
    </row>
    <row r="1017" spans="1:22" x14ac:dyDescent="0.35">
      <c r="A1017" s="70">
        <f t="shared" si="24"/>
        <v>998</v>
      </c>
      <c r="B1017" s="170">
        <v>-314133.87830631435</v>
      </c>
      <c r="U1017" s="145">
        <v>998</v>
      </c>
      <c r="V1017" s="145">
        <v>-5026740.5423578694</v>
      </c>
    </row>
    <row r="1018" spans="1:22" x14ac:dyDescent="0.35">
      <c r="A1018" s="70">
        <f t="shared" si="24"/>
        <v>999</v>
      </c>
      <c r="B1018" s="170">
        <v>-314133.87830631435</v>
      </c>
      <c r="U1018" s="145">
        <v>999</v>
      </c>
      <c r="V1018" s="145">
        <v>-25316317.608447924</v>
      </c>
    </row>
    <row r="1019" spans="1:22" x14ac:dyDescent="0.35">
      <c r="A1019" s="70">
        <f t="shared" si="24"/>
        <v>1000</v>
      </c>
      <c r="B1019" s="170">
        <v>-314133.87830631435</v>
      </c>
      <c r="U1019" s="145">
        <v>1000</v>
      </c>
      <c r="V1019" s="145">
        <v>6504171.2462649457</v>
      </c>
    </row>
    <row r="1020" spans="1:22" x14ac:dyDescent="0.35">
      <c r="A1020" s="70">
        <f t="shared" si="24"/>
        <v>1001</v>
      </c>
      <c r="B1020" s="170">
        <v>-314133.87830631435</v>
      </c>
      <c r="U1020" s="145">
        <v>1001</v>
      </c>
      <c r="V1020" s="145">
        <v>62154720.374293409</v>
      </c>
    </row>
    <row r="1021" spans="1:22" x14ac:dyDescent="0.35">
      <c r="A1021" s="70">
        <f t="shared" si="24"/>
        <v>1002</v>
      </c>
      <c r="B1021" s="170">
        <v>-314133.87830631435</v>
      </c>
      <c r="U1021" s="145">
        <v>1002</v>
      </c>
      <c r="V1021" s="145">
        <v>4131524.6450688541</v>
      </c>
    </row>
    <row r="1022" spans="1:22" x14ac:dyDescent="0.35">
      <c r="A1022" s="70">
        <f t="shared" si="24"/>
        <v>1003</v>
      </c>
      <c r="B1022" s="170">
        <v>-314133.87830631435</v>
      </c>
      <c r="U1022" s="145">
        <v>1003</v>
      </c>
      <c r="V1022" s="145">
        <v>-1727280.5594776757</v>
      </c>
    </row>
    <row r="1023" spans="1:22" x14ac:dyDescent="0.35">
      <c r="A1023" s="70">
        <f t="shared" si="24"/>
        <v>1004</v>
      </c>
      <c r="B1023" s="170">
        <v>-314133.87830631435</v>
      </c>
      <c r="U1023" s="145">
        <v>1004</v>
      </c>
      <c r="V1023" s="145">
        <v>-14891139.336266605</v>
      </c>
    </row>
    <row r="1024" spans="1:22" x14ac:dyDescent="0.35">
      <c r="A1024" s="70">
        <f t="shared" si="24"/>
        <v>1005</v>
      </c>
      <c r="B1024" s="170">
        <v>-314133.87830631435</v>
      </c>
      <c r="U1024" s="145">
        <v>1005</v>
      </c>
      <c r="V1024" s="145">
        <v>1638567.6609241664</v>
      </c>
    </row>
    <row r="1025" spans="1:22" x14ac:dyDescent="0.35">
      <c r="A1025" s="70">
        <f t="shared" si="24"/>
        <v>1006</v>
      </c>
      <c r="B1025" s="170">
        <v>-314133.87830631435</v>
      </c>
      <c r="U1025" s="145">
        <v>1006</v>
      </c>
      <c r="V1025" s="145">
        <v>15959795.316213548</v>
      </c>
    </row>
    <row r="1026" spans="1:22" x14ac:dyDescent="0.35">
      <c r="A1026" s="70">
        <f t="shared" si="24"/>
        <v>1007</v>
      </c>
      <c r="B1026" s="170">
        <v>-314133.87830631435</v>
      </c>
      <c r="U1026" s="145">
        <v>1007</v>
      </c>
      <c r="V1026" s="145">
        <v>2476734.4331857413</v>
      </c>
    </row>
    <row r="1027" spans="1:22" x14ac:dyDescent="0.35">
      <c r="A1027" s="70">
        <f t="shared" si="24"/>
        <v>1008</v>
      </c>
      <c r="B1027" s="170">
        <v>-314133.87830631435</v>
      </c>
      <c r="U1027" s="145">
        <v>1008</v>
      </c>
      <c r="V1027" s="145">
        <v>13665752.925799105</v>
      </c>
    </row>
    <row r="1028" spans="1:22" x14ac:dyDescent="0.35">
      <c r="A1028" s="70">
        <f t="shared" si="24"/>
        <v>1009</v>
      </c>
      <c r="B1028" s="170">
        <v>-314133.87830631435</v>
      </c>
      <c r="U1028" s="145">
        <v>1009</v>
      </c>
      <c r="V1028" s="145">
        <v>11672371.703413151</v>
      </c>
    </row>
    <row r="1029" spans="1:22" x14ac:dyDescent="0.35">
      <c r="A1029" s="70">
        <f t="shared" si="24"/>
        <v>1010</v>
      </c>
      <c r="B1029" s="170">
        <v>-314133.87830631435</v>
      </c>
      <c r="U1029" s="145">
        <v>1010</v>
      </c>
      <c r="V1029" s="145">
        <v>-708208.11589640565</v>
      </c>
    </row>
    <row r="1030" spans="1:22" x14ac:dyDescent="0.35">
      <c r="A1030" s="70">
        <f t="shared" si="24"/>
        <v>1011</v>
      </c>
      <c r="B1030" s="170">
        <v>-314133.87830631435</v>
      </c>
      <c r="U1030" s="145">
        <v>1011</v>
      </c>
      <c r="V1030" s="145">
        <v>18838844.769149572</v>
      </c>
    </row>
    <row r="1031" spans="1:22" x14ac:dyDescent="0.35">
      <c r="A1031" s="70">
        <f t="shared" si="24"/>
        <v>1012</v>
      </c>
      <c r="B1031" s="170">
        <v>-314133.87830631435</v>
      </c>
      <c r="U1031" s="145">
        <v>1012</v>
      </c>
      <c r="V1031" s="145">
        <v>5577459.1342314556</v>
      </c>
    </row>
    <row r="1032" spans="1:22" x14ac:dyDescent="0.35">
      <c r="A1032" s="70">
        <f t="shared" si="24"/>
        <v>1013</v>
      </c>
      <c r="B1032" s="170">
        <v>-314133.87830631435</v>
      </c>
      <c r="U1032" s="145">
        <v>1013</v>
      </c>
      <c r="V1032" s="145">
        <v>8563489.6891780868</v>
      </c>
    </row>
    <row r="1033" spans="1:22" x14ac:dyDescent="0.35">
      <c r="A1033" s="70">
        <f t="shared" si="24"/>
        <v>1014</v>
      </c>
      <c r="B1033" s="170">
        <v>-314133.87830631435</v>
      </c>
      <c r="U1033" s="145">
        <v>1014</v>
      </c>
      <c r="V1033" s="145">
        <v>13234674.038032982</v>
      </c>
    </row>
    <row r="1034" spans="1:22" x14ac:dyDescent="0.35">
      <c r="A1034" s="70">
        <f t="shared" si="24"/>
        <v>1015</v>
      </c>
      <c r="B1034" s="170">
        <v>-314133.87830631435</v>
      </c>
      <c r="U1034" s="145">
        <v>1015</v>
      </c>
      <c r="V1034" s="145">
        <v>2565002.1830540895</v>
      </c>
    </row>
    <row r="1035" spans="1:22" x14ac:dyDescent="0.35">
      <c r="A1035" s="70">
        <f t="shared" si="24"/>
        <v>1016</v>
      </c>
      <c r="B1035" s="170">
        <v>-314133.87830631435</v>
      </c>
      <c r="U1035" s="145">
        <v>1016</v>
      </c>
      <c r="V1035" s="145">
        <v>-2817138.9086106736</v>
      </c>
    </row>
    <row r="1036" spans="1:22" x14ac:dyDescent="0.35">
      <c r="A1036" s="70">
        <f t="shared" si="24"/>
        <v>1017</v>
      </c>
      <c r="B1036" s="170">
        <v>-314133.87830631435</v>
      </c>
      <c r="U1036" s="145">
        <v>1017</v>
      </c>
      <c r="V1036" s="145">
        <v>3305519.3535523415</v>
      </c>
    </row>
    <row r="1037" spans="1:22" x14ac:dyDescent="0.35">
      <c r="A1037" s="70">
        <f t="shared" si="24"/>
        <v>1018</v>
      </c>
      <c r="B1037" s="170">
        <v>-314133.87830631435</v>
      </c>
      <c r="U1037" s="145">
        <v>1018</v>
      </c>
      <c r="V1037" s="145">
        <v>16826240.611648299</v>
      </c>
    </row>
    <row r="1038" spans="1:22" x14ac:dyDescent="0.35">
      <c r="A1038" s="70">
        <f t="shared" si="24"/>
        <v>1019</v>
      </c>
      <c r="B1038" s="170">
        <v>-314133.87830631435</v>
      </c>
      <c r="U1038" s="145">
        <v>1019</v>
      </c>
      <c r="V1038" s="145">
        <v>2043232.4683804922</v>
      </c>
    </row>
    <row r="1039" spans="1:22" x14ac:dyDescent="0.35">
      <c r="A1039" s="70">
        <f t="shared" si="24"/>
        <v>1020</v>
      </c>
      <c r="B1039" s="170">
        <v>-314133.87830631435</v>
      </c>
      <c r="U1039" s="145">
        <v>1020</v>
      </c>
      <c r="V1039" s="145">
        <v>9069084.7750901841</v>
      </c>
    </row>
    <row r="1040" spans="1:22" x14ac:dyDescent="0.35">
      <c r="A1040" s="70">
        <f t="shared" si="24"/>
        <v>1021</v>
      </c>
      <c r="B1040" s="170">
        <v>-314133.87830631435</v>
      </c>
      <c r="U1040" s="145">
        <v>1021</v>
      </c>
      <c r="V1040" s="145">
        <v>-20835060.991050981</v>
      </c>
    </row>
    <row r="1041" spans="1:22" x14ac:dyDescent="0.35">
      <c r="A1041" s="70">
        <f t="shared" si="24"/>
        <v>1022</v>
      </c>
      <c r="B1041" s="170">
        <v>-314133.87830631435</v>
      </c>
      <c r="U1041" s="145">
        <v>1022</v>
      </c>
      <c r="V1041" s="145">
        <v>13888738.087843891</v>
      </c>
    </row>
    <row r="1042" spans="1:22" x14ac:dyDescent="0.35">
      <c r="A1042" s="70">
        <f t="shared" si="24"/>
        <v>1023</v>
      </c>
      <c r="B1042" s="170">
        <v>-314133.87830631435</v>
      </c>
      <c r="U1042" s="145">
        <v>1023</v>
      </c>
      <c r="V1042" s="145">
        <v>9419972.9639177173</v>
      </c>
    </row>
    <row r="1043" spans="1:22" x14ac:dyDescent="0.35">
      <c r="A1043" s="70">
        <f t="shared" si="24"/>
        <v>1024</v>
      </c>
      <c r="B1043" s="170">
        <v>-314133.87830631435</v>
      </c>
      <c r="U1043" s="145">
        <v>1024</v>
      </c>
      <c r="V1043" s="145">
        <v>-12805891.340743443</v>
      </c>
    </row>
    <row r="1044" spans="1:22" x14ac:dyDescent="0.35">
      <c r="A1044" s="70">
        <f t="shared" si="24"/>
        <v>1025</v>
      </c>
      <c r="B1044" s="170">
        <v>-314133.87830631435</v>
      </c>
      <c r="U1044" s="145">
        <v>1025</v>
      </c>
      <c r="V1044" s="145">
        <v>7056985.292543713</v>
      </c>
    </row>
    <row r="1045" spans="1:22" x14ac:dyDescent="0.35">
      <c r="A1045" s="70">
        <f t="shared" si="24"/>
        <v>1026</v>
      </c>
      <c r="B1045" s="170">
        <v>-314133.87830631435</v>
      </c>
      <c r="U1045" s="145">
        <v>1026</v>
      </c>
      <c r="V1045" s="145">
        <v>-609830.02839051932</v>
      </c>
    </row>
    <row r="1046" spans="1:22" x14ac:dyDescent="0.35">
      <c r="A1046" s="70">
        <f t="shared" ref="A1046:A1109" si="25">A1045+1</f>
        <v>1027</v>
      </c>
      <c r="B1046" s="170">
        <v>-314133.87830631435</v>
      </c>
      <c r="U1046" s="145">
        <v>1027</v>
      </c>
      <c r="V1046" s="145">
        <v>27963562.170780938</v>
      </c>
    </row>
    <row r="1047" spans="1:22" x14ac:dyDescent="0.35">
      <c r="A1047" s="70">
        <f t="shared" si="25"/>
        <v>1028</v>
      </c>
      <c r="B1047" s="170">
        <v>-314133.87830631435</v>
      </c>
      <c r="U1047" s="145">
        <v>1028</v>
      </c>
      <c r="V1047" s="145">
        <v>-21582289.060035951</v>
      </c>
    </row>
    <row r="1048" spans="1:22" x14ac:dyDescent="0.35">
      <c r="A1048" s="70">
        <f t="shared" si="25"/>
        <v>1029</v>
      </c>
      <c r="B1048" s="170">
        <v>-314133.87830631435</v>
      </c>
      <c r="U1048" s="145">
        <v>1029</v>
      </c>
      <c r="V1048" s="145">
        <v>-3275091.8830575924</v>
      </c>
    </row>
    <row r="1049" spans="1:22" x14ac:dyDescent="0.35">
      <c r="A1049" s="70">
        <f t="shared" si="25"/>
        <v>1030</v>
      </c>
      <c r="B1049" s="170">
        <v>-314133.87830631435</v>
      </c>
      <c r="U1049" s="145">
        <v>1030</v>
      </c>
      <c r="V1049" s="145">
        <v>-11018475.993136171</v>
      </c>
    </row>
    <row r="1050" spans="1:22" x14ac:dyDescent="0.35">
      <c r="A1050" s="70">
        <f t="shared" si="25"/>
        <v>1031</v>
      </c>
      <c r="B1050" s="170">
        <v>-314133.87830631435</v>
      </c>
      <c r="U1050" s="145">
        <v>1031</v>
      </c>
      <c r="V1050" s="145">
        <v>-8546007.2478605025</v>
      </c>
    </row>
    <row r="1051" spans="1:22" x14ac:dyDescent="0.35">
      <c r="A1051" s="70">
        <f t="shared" si="25"/>
        <v>1032</v>
      </c>
      <c r="B1051" s="170">
        <v>-314133.87830631435</v>
      </c>
      <c r="U1051" s="145">
        <v>1032</v>
      </c>
      <c r="V1051" s="145">
        <v>-9769811.4296334051</v>
      </c>
    </row>
    <row r="1052" spans="1:22" x14ac:dyDescent="0.35">
      <c r="A1052" s="70">
        <f t="shared" si="25"/>
        <v>1033</v>
      </c>
      <c r="B1052" s="170">
        <v>-314133.87830631435</v>
      </c>
      <c r="U1052" s="145">
        <v>1033</v>
      </c>
      <c r="V1052" s="145">
        <v>2178308.3457723297</v>
      </c>
    </row>
    <row r="1053" spans="1:22" x14ac:dyDescent="0.35">
      <c r="A1053" s="70">
        <f t="shared" si="25"/>
        <v>1034</v>
      </c>
      <c r="B1053" s="170">
        <v>-314133.87830631435</v>
      </c>
      <c r="U1053" s="145">
        <v>1034</v>
      </c>
      <c r="V1053" s="145">
        <v>15512653.68884965</v>
      </c>
    </row>
    <row r="1054" spans="1:22" x14ac:dyDescent="0.35">
      <c r="A1054" s="70">
        <f t="shared" si="25"/>
        <v>1035</v>
      </c>
      <c r="B1054" s="170">
        <v>-314133.87830631435</v>
      </c>
      <c r="U1054" s="145">
        <v>1035</v>
      </c>
      <c r="V1054" s="145">
        <v>8350166.2108319141</v>
      </c>
    </row>
    <row r="1055" spans="1:22" x14ac:dyDescent="0.35">
      <c r="A1055" s="70">
        <f t="shared" si="25"/>
        <v>1036</v>
      </c>
      <c r="B1055" s="170">
        <v>-314133.87830631435</v>
      </c>
      <c r="U1055" s="145">
        <v>1036</v>
      </c>
      <c r="V1055" s="145">
        <v>-11795879.0553794</v>
      </c>
    </row>
    <row r="1056" spans="1:22" x14ac:dyDescent="0.35">
      <c r="A1056" s="70">
        <f t="shared" si="25"/>
        <v>1037</v>
      </c>
      <c r="B1056" s="170">
        <v>-314133.87830631435</v>
      </c>
      <c r="U1056" s="145">
        <v>1037</v>
      </c>
      <c r="V1056" s="145">
        <v>-5289119.0705487169</v>
      </c>
    </row>
    <row r="1057" spans="1:22" x14ac:dyDescent="0.35">
      <c r="A1057" s="70">
        <f t="shared" si="25"/>
        <v>1038</v>
      </c>
      <c r="B1057" s="170">
        <v>-314133.87830631435</v>
      </c>
      <c r="U1057" s="145">
        <v>1038</v>
      </c>
      <c r="V1057" s="145">
        <v>24465010.387055896</v>
      </c>
    </row>
    <row r="1058" spans="1:22" x14ac:dyDescent="0.35">
      <c r="A1058" s="70">
        <f t="shared" si="25"/>
        <v>1039</v>
      </c>
      <c r="B1058" s="170">
        <v>-314133.87830631435</v>
      </c>
      <c r="U1058" s="145">
        <v>1039</v>
      </c>
      <c r="V1058" s="145">
        <v>5929158.2887174301</v>
      </c>
    </row>
    <row r="1059" spans="1:22" x14ac:dyDescent="0.35">
      <c r="A1059" s="70">
        <f t="shared" si="25"/>
        <v>1040</v>
      </c>
      <c r="B1059" s="170">
        <v>-314133.87830631435</v>
      </c>
      <c r="U1059" s="145">
        <v>1040</v>
      </c>
      <c r="V1059" s="145">
        <v>19405415.380034313</v>
      </c>
    </row>
    <row r="1060" spans="1:22" x14ac:dyDescent="0.35">
      <c r="A1060" s="70">
        <f t="shared" si="25"/>
        <v>1041</v>
      </c>
      <c r="B1060" s="170">
        <v>-314133.87830631435</v>
      </c>
      <c r="U1060" s="145">
        <v>1041</v>
      </c>
      <c r="V1060" s="145">
        <v>-16766478.834362864</v>
      </c>
    </row>
    <row r="1061" spans="1:22" x14ac:dyDescent="0.35">
      <c r="A1061" s="70">
        <f t="shared" si="25"/>
        <v>1042</v>
      </c>
      <c r="B1061" s="170">
        <v>-314133.87830631435</v>
      </c>
      <c r="U1061" s="145">
        <v>1042</v>
      </c>
      <c r="V1061" s="145">
        <v>12959207.289463229</v>
      </c>
    </row>
    <row r="1062" spans="1:22" x14ac:dyDescent="0.35">
      <c r="A1062" s="70">
        <f t="shared" si="25"/>
        <v>1043</v>
      </c>
      <c r="B1062" s="170">
        <v>-314133.87830631435</v>
      </c>
      <c r="U1062" s="145">
        <v>1043</v>
      </c>
      <c r="V1062" s="145">
        <v>-9587820.6384161878</v>
      </c>
    </row>
    <row r="1063" spans="1:22" x14ac:dyDescent="0.35">
      <c r="A1063" s="70">
        <f t="shared" si="25"/>
        <v>1044</v>
      </c>
      <c r="B1063" s="170">
        <v>-314133.87830631435</v>
      </c>
      <c r="U1063" s="145">
        <v>1044</v>
      </c>
      <c r="V1063" s="145">
        <v>-5995597.0864002444</v>
      </c>
    </row>
    <row r="1064" spans="1:22" x14ac:dyDescent="0.35">
      <c r="A1064" s="70">
        <f t="shared" si="25"/>
        <v>1045</v>
      </c>
      <c r="B1064" s="170">
        <v>-314133.87830631435</v>
      </c>
      <c r="U1064" s="145">
        <v>1045</v>
      </c>
      <c r="V1064" s="145">
        <v>20666695.349682383</v>
      </c>
    </row>
    <row r="1065" spans="1:22" x14ac:dyDescent="0.35">
      <c r="A1065" s="70">
        <f t="shared" si="25"/>
        <v>1046</v>
      </c>
      <c r="B1065" s="170">
        <v>-314133.87830631435</v>
      </c>
      <c r="U1065" s="145">
        <v>1046</v>
      </c>
      <c r="V1065" s="145">
        <v>23728872.009190865</v>
      </c>
    </row>
    <row r="1066" spans="1:22" x14ac:dyDescent="0.35">
      <c r="A1066" s="70">
        <f t="shared" si="25"/>
        <v>1047</v>
      </c>
      <c r="B1066" s="170">
        <v>-314133.87830631435</v>
      </c>
      <c r="U1066" s="145">
        <v>1047</v>
      </c>
      <c r="V1066" s="145">
        <v>-1249936.7741717063</v>
      </c>
    </row>
    <row r="1067" spans="1:22" x14ac:dyDescent="0.35">
      <c r="A1067" s="70">
        <f t="shared" si="25"/>
        <v>1048</v>
      </c>
      <c r="B1067" s="170">
        <v>-314133.87830631435</v>
      </c>
      <c r="U1067" s="145">
        <v>1048</v>
      </c>
      <c r="V1067" s="145">
        <v>-31303205.629966572</v>
      </c>
    </row>
    <row r="1068" spans="1:22" x14ac:dyDescent="0.35">
      <c r="A1068" s="70">
        <f t="shared" si="25"/>
        <v>1049</v>
      </c>
      <c r="B1068" s="170">
        <v>-314133.87830631435</v>
      </c>
      <c r="U1068" s="145">
        <v>1049</v>
      </c>
      <c r="V1068" s="145">
        <v>23594821.608220384</v>
      </c>
    </row>
    <row r="1069" spans="1:22" x14ac:dyDescent="0.35">
      <c r="A1069" s="70">
        <f t="shared" si="25"/>
        <v>1050</v>
      </c>
      <c r="B1069" s="170">
        <v>-314133.87830631435</v>
      </c>
      <c r="U1069" s="145">
        <v>1050</v>
      </c>
      <c r="V1069" s="145">
        <v>-3810442.1240837537</v>
      </c>
    </row>
    <row r="1070" spans="1:22" x14ac:dyDescent="0.35">
      <c r="A1070" s="70">
        <f t="shared" si="25"/>
        <v>1051</v>
      </c>
      <c r="B1070" s="170">
        <v>-314133.87830631435</v>
      </c>
      <c r="U1070" s="145">
        <v>1051</v>
      </c>
      <c r="V1070" s="145">
        <v>-919480.4590611551</v>
      </c>
    </row>
    <row r="1071" spans="1:22" x14ac:dyDescent="0.35">
      <c r="A1071" s="70">
        <f t="shared" si="25"/>
        <v>1052</v>
      </c>
      <c r="B1071" s="170">
        <v>-314133.87830631435</v>
      </c>
      <c r="U1071" s="145">
        <v>1052</v>
      </c>
      <c r="V1071" s="145">
        <v>-3673749.8436551169</v>
      </c>
    </row>
    <row r="1072" spans="1:22" x14ac:dyDescent="0.35">
      <c r="A1072" s="70">
        <f t="shared" si="25"/>
        <v>1053</v>
      </c>
      <c r="B1072" s="170">
        <v>-314133.87830631435</v>
      </c>
      <c r="U1072" s="145">
        <v>1053</v>
      </c>
      <c r="V1072" s="145">
        <v>21053321.959601253</v>
      </c>
    </row>
    <row r="1073" spans="1:22" x14ac:dyDescent="0.35">
      <c r="A1073" s="70">
        <f t="shared" si="25"/>
        <v>1054</v>
      </c>
      <c r="B1073" s="170">
        <v>-314133.87830631435</v>
      </c>
      <c r="U1073" s="145">
        <v>1054</v>
      </c>
      <c r="V1073" s="145">
        <v>1511591.3249788731</v>
      </c>
    </row>
    <row r="1074" spans="1:22" x14ac:dyDescent="0.35">
      <c r="A1074" s="70">
        <f t="shared" si="25"/>
        <v>1055</v>
      </c>
      <c r="B1074" s="170">
        <v>-314133.87830631435</v>
      </c>
      <c r="U1074" s="145">
        <v>1055</v>
      </c>
      <c r="V1074" s="145">
        <v>35448.50848897174</v>
      </c>
    </row>
    <row r="1075" spans="1:22" x14ac:dyDescent="0.35">
      <c r="A1075" s="70">
        <f t="shared" si="25"/>
        <v>1056</v>
      </c>
      <c r="B1075" s="170">
        <v>-314133.87830631435</v>
      </c>
      <c r="U1075" s="145">
        <v>1056</v>
      </c>
      <c r="V1075" s="145">
        <v>-2634071.3842441514</v>
      </c>
    </row>
    <row r="1076" spans="1:22" x14ac:dyDescent="0.35">
      <c r="A1076" s="70">
        <f t="shared" si="25"/>
        <v>1057</v>
      </c>
      <c r="B1076" s="170">
        <v>-314133.87830631435</v>
      </c>
      <c r="U1076" s="145">
        <v>1057</v>
      </c>
      <c r="V1076" s="145">
        <v>14176588.310140915</v>
      </c>
    </row>
    <row r="1077" spans="1:22" x14ac:dyDescent="0.35">
      <c r="A1077" s="70">
        <f t="shared" si="25"/>
        <v>1058</v>
      </c>
      <c r="B1077" s="170">
        <v>-314133.87830631435</v>
      </c>
      <c r="U1077" s="145">
        <v>1058</v>
      </c>
      <c r="V1077" s="145">
        <v>33734109.583568707</v>
      </c>
    </row>
    <row r="1078" spans="1:22" x14ac:dyDescent="0.35">
      <c r="A1078" s="70">
        <f t="shared" si="25"/>
        <v>1059</v>
      </c>
      <c r="B1078" s="170">
        <v>-314133.87830631435</v>
      </c>
      <c r="U1078" s="145">
        <v>1059</v>
      </c>
      <c r="V1078" s="145">
        <v>-8913130.3684383947</v>
      </c>
    </row>
    <row r="1079" spans="1:22" x14ac:dyDescent="0.35">
      <c r="A1079" s="70">
        <f t="shared" si="25"/>
        <v>1060</v>
      </c>
      <c r="B1079" s="170">
        <v>-314133.87830631435</v>
      </c>
      <c r="U1079" s="145">
        <v>1060</v>
      </c>
      <c r="V1079" s="145">
        <v>-16126933.227352662</v>
      </c>
    </row>
    <row r="1080" spans="1:22" x14ac:dyDescent="0.35">
      <c r="A1080" s="70">
        <f t="shared" si="25"/>
        <v>1061</v>
      </c>
      <c r="B1080" s="170">
        <v>-314133.87830631435</v>
      </c>
      <c r="U1080" s="145">
        <v>1061</v>
      </c>
      <c r="V1080" s="145">
        <v>-9102789.2685060482</v>
      </c>
    </row>
    <row r="1081" spans="1:22" x14ac:dyDescent="0.35">
      <c r="A1081" s="70">
        <f t="shared" si="25"/>
        <v>1062</v>
      </c>
      <c r="B1081" s="170">
        <v>-314133.87830631435</v>
      </c>
      <c r="U1081" s="145">
        <v>1062</v>
      </c>
      <c r="V1081" s="145">
        <v>-16295355.759638391</v>
      </c>
    </row>
    <row r="1082" spans="1:22" x14ac:dyDescent="0.35">
      <c r="A1082" s="70">
        <f t="shared" si="25"/>
        <v>1063</v>
      </c>
      <c r="B1082" s="170">
        <v>-314133.87830631435</v>
      </c>
      <c r="U1082" s="145">
        <v>1063</v>
      </c>
      <c r="V1082" s="145">
        <v>-4103841.4467349611</v>
      </c>
    </row>
    <row r="1083" spans="1:22" x14ac:dyDescent="0.35">
      <c r="A1083" s="70">
        <f t="shared" si="25"/>
        <v>1064</v>
      </c>
      <c r="B1083" s="170">
        <v>-314133.87830631435</v>
      </c>
      <c r="U1083" s="145">
        <v>1064</v>
      </c>
      <c r="V1083" s="145">
        <v>613103.34683952108</v>
      </c>
    </row>
    <row r="1084" spans="1:22" x14ac:dyDescent="0.35">
      <c r="A1084" s="70">
        <f t="shared" si="25"/>
        <v>1065</v>
      </c>
      <c r="B1084" s="170">
        <v>-314133.87830631435</v>
      </c>
      <c r="U1084" s="145">
        <v>1065</v>
      </c>
      <c r="V1084" s="145">
        <v>58261749.287490726</v>
      </c>
    </row>
    <row r="1085" spans="1:22" x14ac:dyDescent="0.35">
      <c r="A1085" s="70">
        <f t="shared" si="25"/>
        <v>1066</v>
      </c>
      <c r="B1085" s="170">
        <v>-314133.87830631435</v>
      </c>
      <c r="U1085" s="145">
        <v>1066</v>
      </c>
      <c r="V1085" s="145">
        <v>13806097.379167937</v>
      </c>
    </row>
    <row r="1086" spans="1:22" x14ac:dyDescent="0.35">
      <c r="A1086" s="70">
        <f t="shared" si="25"/>
        <v>1067</v>
      </c>
      <c r="B1086" s="170">
        <v>-314133.87830631435</v>
      </c>
      <c r="U1086" s="145">
        <v>1067</v>
      </c>
      <c r="V1086" s="145">
        <v>-4225540.3062404767</v>
      </c>
    </row>
    <row r="1087" spans="1:22" x14ac:dyDescent="0.35">
      <c r="A1087" s="70">
        <f t="shared" si="25"/>
        <v>1068</v>
      </c>
      <c r="B1087" s="170">
        <v>-314133.87830631435</v>
      </c>
      <c r="U1087" s="145">
        <v>1068</v>
      </c>
      <c r="V1087" s="145">
        <v>-3422847.9418373704</v>
      </c>
    </row>
    <row r="1088" spans="1:22" x14ac:dyDescent="0.35">
      <c r="A1088" s="70">
        <f t="shared" si="25"/>
        <v>1069</v>
      </c>
      <c r="B1088" s="170">
        <v>-314133.87830631435</v>
      </c>
      <c r="U1088" s="145">
        <v>1069</v>
      </c>
      <c r="V1088" s="145">
        <v>5540937.3255269863</v>
      </c>
    </row>
    <row r="1089" spans="1:22" x14ac:dyDescent="0.35">
      <c r="A1089" s="70">
        <f t="shared" si="25"/>
        <v>1070</v>
      </c>
      <c r="B1089" s="170">
        <v>-314133.87830631435</v>
      </c>
      <c r="U1089" s="145">
        <v>1070</v>
      </c>
      <c r="V1089" s="145">
        <v>-17008103.468854845</v>
      </c>
    </row>
    <row r="1090" spans="1:22" x14ac:dyDescent="0.35">
      <c r="A1090" s="70">
        <f t="shared" si="25"/>
        <v>1071</v>
      </c>
      <c r="B1090" s="170">
        <v>-314133.87830631435</v>
      </c>
      <c r="U1090" s="145">
        <v>1071</v>
      </c>
      <c r="V1090" s="145">
        <v>-11468378.665575773</v>
      </c>
    </row>
    <row r="1091" spans="1:22" x14ac:dyDescent="0.35">
      <c r="A1091" s="70">
        <f t="shared" si="25"/>
        <v>1072</v>
      </c>
      <c r="B1091" s="170">
        <v>-314133.87830631435</v>
      </c>
      <c r="U1091" s="145">
        <v>1072</v>
      </c>
      <c r="V1091" s="145">
        <v>49448294.467700072</v>
      </c>
    </row>
    <row r="1092" spans="1:22" x14ac:dyDescent="0.35">
      <c r="A1092" s="70">
        <f t="shared" si="25"/>
        <v>1073</v>
      </c>
      <c r="B1092" s="170">
        <v>-314133.87830631435</v>
      </c>
      <c r="U1092" s="145">
        <v>1073</v>
      </c>
      <c r="V1092" s="145">
        <v>1371581.3586738296</v>
      </c>
    </row>
    <row r="1093" spans="1:22" x14ac:dyDescent="0.35">
      <c r="A1093" s="70">
        <f t="shared" si="25"/>
        <v>1074</v>
      </c>
      <c r="B1093" s="170">
        <v>-314133.87830631435</v>
      </c>
      <c r="U1093" s="145">
        <v>1074</v>
      </c>
      <c r="V1093" s="145">
        <v>-9775098.4857990853</v>
      </c>
    </row>
    <row r="1094" spans="1:22" x14ac:dyDescent="0.35">
      <c r="A1094" s="70">
        <f t="shared" si="25"/>
        <v>1075</v>
      </c>
      <c r="B1094" s="170">
        <v>-314133.87830631435</v>
      </c>
      <c r="U1094" s="145">
        <v>1075</v>
      </c>
      <c r="V1094" s="145">
        <v>54981439.402881339</v>
      </c>
    </row>
    <row r="1095" spans="1:22" x14ac:dyDescent="0.35">
      <c r="A1095" s="70">
        <f t="shared" si="25"/>
        <v>1076</v>
      </c>
      <c r="B1095" s="170">
        <v>-314133.87830631435</v>
      </c>
      <c r="U1095" s="145">
        <v>1076</v>
      </c>
      <c r="V1095" s="145">
        <v>26275413.419807903</v>
      </c>
    </row>
    <row r="1096" spans="1:22" x14ac:dyDescent="0.35">
      <c r="A1096" s="70">
        <f t="shared" si="25"/>
        <v>1077</v>
      </c>
      <c r="B1096" s="170">
        <v>-314133.87830631435</v>
      </c>
      <c r="U1096" s="145">
        <v>1077</v>
      </c>
      <c r="V1096" s="145">
        <v>-8148886.4542187601</v>
      </c>
    </row>
    <row r="1097" spans="1:22" x14ac:dyDescent="0.35">
      <c r="A1097" s="70">
        <f t="shared" si="25"/>
        <v>1078</v>
      </c>
      <c r="B1097" s="170">
        <v>-314133.87830631435</v>
      </c>
      <c r="U1097" s="145">
        <v>1078</v>
      </c>
      <c r="V1097" s="145">
        <v>5442475.5816552117</v>
      </c>
    </row>
    <row r="1098" spans="1:22" x14ac:dyDescent="0.35">
      <c r="A1098" s="70">
        <f t="shared" si="25"/>
        <v>1079</v>
      </c>
      <c r="B1098" s="170">
        <v>-314133.87830631435</v>
      </c>
      <c r="U1098" s="145">
        <v>1079</v>
      </c>
      <c r="V1098" s="145">
        <v>21064248.995737188</v>
      </c>
    </row>
    <row r="1099" spans="1:22" x14ac:dyDescent="0.35">
      <c r="A1099" s="70">
        <f t="shared" si="25"/>
        <v>1080</v>
      </c>
      <c r="B1099" s="170">
        <v>-314133.87830631435</v>
      </c>
      <c r="U1099" s="145">
        <v>1080</v>
      </c>
      <c r="V1099" s="145">
        <v>-18753310.915974215</v>
      </c>
    </row>
    <row r="1100" spans="1:22" x14ac:dyDescent="0.35">
      <c r="A1100" s="70">
        <f t="shared" si="25"/>
        <v>1081</v>
      </c>
      <c r="B1100" s="170">
        <v>-314133.87830631435</v>
      </c>
      <c r="U1100" s="145">
        <v>1081</v>
      </c>
      <c r="V1100" s="145">
        <v>-3090829.9424321949</v>
      </c>
    </row>
    <row r="1101" spans="1:22" x14ac:dyDescent="0.35">
      <c r="A1101" s="70">
        <f t="shared" si="25"/>
        <v>1082</v>
      </c>
      <c r="B1101" s="170">
        <v>-314133.87830631435</v>
      </c>
      <c r="U1101" s="145">
        <v>1082</v>
      </c>
      <c r="V1101" s="145">
        <v>8515413.1536515839</v>
      </c>
    </row>
    <row r="1102" spans="1:22" x14ac:dyDescent="0.35">
      <c r="A1102" s="70">
        <f t="shared" si="25"/>
        <v>1083</v>
      </c>
      <c r="B1102" s="170">
        <v>-314133.87830631435</v>
      </c>
      <c r="U1102" s="145">
        <v>1083</v>
      </c>
      <c r="V1102" s="145">
        <v>25370014.938278109</v>
      </c>
    </row>
    <row r="1103" spans="1:22" x14ac:dyDescent="0.35">
      <c r="A1103" s="70">
        <f t="shared" si="25"/>
        <v>1084</v>
      </c>
      <c r="B1103" s="170">
        <v>-314133.87830631435</v>
      </c>
      <c r="U1103" s="145">
        <v>1084</v>
      </c>
      <c r="V1103" s="145">
        <v>30602963.227360286</v>
      </c>
    </row>
    <row r="1104" spans="1:22" x14ac:dyDescent="0.35">
      <c r="A1104" s="70">
        <f t="shared" si="25"/>
        <v>1085</v>
      </c>
      <c r="B1104" s="170">
        <v>-314133.87830631435</v>
      </c>
      <c r="U1104" s="145">
        <v>1085</v>
      </c>
      <c r="V1104" s="145">
        <v>-12927031.441382524</v>
      </c>
    </row>
    <row r="1105" spans="1:22" x14ac:dyDescent="0.35">
      <c r="A1105" s="70">
        <f t="shared" si="25"/>
        <v>1086</v>
      </c>
      <c r="B1105" s="170">
        <v>-314133.87830631435</v>
      </c>
      <c r="U1105" s="145">
        <v>1086</v>
      </c>
      <c r="V1105" s="145">
        <v>22480983.652587581</v>
      </c>
    </row>
    <row r="1106" spans="1:22" x14ac:dyDescent="0.35">
      <c r="A1106" s="70">
        <f t="shared" si="25"/>
        <v>1087</v>
      </c>
      <c r="B1106" s="170">
        <v>-314133.87830631435</v>
      </c>
      <c r="U1106" s="145">
        <v>1087</v>
      </c>
      <c r="V1106" s="145">
        <v>-2735980.7971775346</v>
      </c>
    </row>
    <row r="1107" spans="1:22" x14ac:dyDescent="0.35">
      <c r="A1107" s="70">
        <f t="shared" si="25"/>
        <v>1088</v>
      </c>
      <c r="B1107" s="170">
        <v>-314133.87830631435</v>
      </c>
      <c r="U1107" s="145">
        <v>1088</v>
      </c>
      <c r="V1107" s="145">
        <v>-8313.4238094463944</v>
      </c>
    </row>
    <row r="1108" spans="1:22" x14ac:dyDescent="0.35">
      <c r="A1108" s="70">
        <f t="shared" si="25"/>
        <v>1089</v>
      </c>
      <c r="B1108" s="170">
        <v>-314133.87830631435</v>
      </c>
      <c r="U1108" s="145">
        <v>1089</v>
      </c>
      <c r="V1108" s="145">
        <v>21892565.332975831</v>
      </c>
    </row>
    <row r="1109" spans="1:22" x14ac:dyDescent="0.35">
      <c r="A1109" s="70">
        <f t="shared" si="25"/>
        <v>1090</v>
      </c>
      <c r="B1109" s="170">
        <v>-314133.87830631435</v>
      </c>
      <c r="U1109" s="145">
        <v>1090</v>
      </c>
      <c r="V1109" s="145">
        <v>-2652484.9173001014</v>
      </c>
    </row>
    <row r="1110" spans="1:22" x14ac:dyDescent="0.35">
      <c r="A1110" s="70">
        <f t="shared" ref="A1110:A1173" si="26">A1109+1</f>
        <v>1091</v>
      </c>
      <c r="B1110" s="170">
        <v>-314133.87830631435</v>
      </c>
      <c r="U1110" s="145">
        <v>1091</v>
      </c>
      <c r="V1110" s="145">
        <v>-153076.73884677514</v>
      </c>
    </row>
    <row r="1111" spans="1:22" x14ac:dyDescent="0.35">
      <c r="A1111" s="70">
        <f t="shared" si="26"/>
        <v>1092</v>
      </c>
      <c r="B1111" s="170">
        <v>-314133.87830631435</v>
      </c>
      <c r="U1111" s="145">
        <v>1092</v>
      </c>
      <c r="V1111" s="145">
        <v>-7189184.1721906178</v>
      </c>
    </row>
    <row r="1112" spans="1:22" x14ac:dyDescent="0.35">
      <c r="A1112" s="70">
        <f t="shared" si="26"/>
        <v>1093</v>
      </c>
      <c r="B1112" s="170">
        <v>-314133.87830631435</v>
      </c>
      <c r="U1112" s="145">
        <v>1093</v>
      </c>
      <c r="V1112" s="145">
        <v>-3579550.815866245</v>
      </c>
    </row>
    <row r="1113" spans="1:22" x14ac:dyDescent="0.35">
      <c r="A1113" s="70">
        <f t="shared" si="26"/>
        <v>1094</v>
      </c>
      <c r="B1113" s="170">
        <v>-314133.87830631435</v>
      </c>
      <c r="U1113" s="145">
        <v>1094</v>
      </c>
      <c r="V1113" s="145">
        <v>-9713061.683320988</v>
      </c>
    </row>
    <row r="1114" spans="1:22" x14ac:dyDescent="0.35">
      <c r="A1114" s="70">
        <f t="shared" si="26"/>
        <v>1095</v>
      </c>
      <c r="B1114" s="170">
        <v>-314133.87830631435</v>
      </c>
      <c r="U1114" s="145">
        <v>1095</v>
      </c>
      <c r="V1114" s="145">
        <v>-1774254.2452768274</v>
      </c>
    </row>
    <row r="1115" spans="1:22" x14ac:dyDescent="0.35">
      <c r="A1115" s="70">
        <f t="shared" si="26"/>
        <v>1096</v>
      </c>
      <c r="B1115" s="170">
        <v>-314133.87830631435</v>
      </c>
      <c r="U1115" s="145">
        <v>1096</v>
      </c>
      <c r="V1115" s="145">
        <v>-17814933.17872142</v>
      </c>
    </row>
    <row r="1116" spans="1:22" x14ac:dyDescent="0.35">
      <c r="A1116" s="70">
        <f t="shared" si="26"/>
        <v>1097</v>
      </c>
      <c r="B1116" s="170">
        <v>-314133.87830631435</v>
      </c>
      <c r="U1116" s="145">
        <v>1097</v>
      </c>
      <c r="V1116" s="145">
        <v>-9363443.4645698667</v>
      </c>
    </row>
    <row r="1117" spans="1:22" x14ac:dyDescent="0.35">
      <c r="A1117" s="70">
        <f t="shared" si="26"/>
        <v>1098</v>
      </c>
      <c r="B1117" s="170">
        <v>-314133.87830631435</v>
      </c>
      <c r="U1117" s="145">
        <v>1098</v>
      </c>
      <c r="V1117" s="145">
        <v>-20204657.115665663</v>
      </c>
    </row>
    <row r="1118" spans="1:22" x14ac:dyDescent="0.35">
      <c r="A1118" s="70">
        <f t="shared" si="26"/>
        <v>1099</v>
      </c>
      <c r="B1118" s="170">
        <v>-314133.87830631435</v>
      </c>
      <c r="U1118" s="145">
        <v>1099</v>
      </c>
      <c r="V1118" s="145">
        <v>7817176.0580224693</v>
      </c>
    </row>
    <row r="1119" spans="1:22" x14ac:dyDescent="0.35">
      <c r="A1119" s="70">
        <f t="shared" si="26"/>
        <v>1100</v>
      </c>
      <c r="B1119" s="170">
        <v>-314133.87830631435</v>
      </c>
      <c r="U1119" s="145">
        <v>1100</v>
      </c>
      <c r="V1119" s="145">
        <v>3528129.8916400298</v>
      </c>
    </row>
    <row r="1120" spans="1:22" x14ac:dyDescent="0.35">
      <c r="A1120" s="70">
        <f t="shared" si="26"/>
        <v>1101</v>
      </c>
      <c r="B1120" s="170">
        <v>-314133.87830631435</v>
      </c>
      <c r="U1120" s="145">
        <v>1101</v>
      </c>
      <c r="V1120" s="145">
        <v>-17329163.615168858</v>
      </c>
    </row>
    <row r="1121" spans="1:22" x14ac:dyDescent="0.35">
      <c r="A1121" s="70">
        <f t="shared" si="26"/>
        <v>1102</v>
      </c>
      <c r="B1121" s="170">
        <v>-314133.87830631435</v>
      </c>
      <c r="U1121" s="145">
        <v>1102</v>
      </c>
      <c r="V1121" s="145">
        <v>17616420.765847687</v>
      </c>
    </row>
    <row r="1122" spans="1:22" x14ac:dyDescent="0.35">
      <c r="A1122" s="70">
        <f t="shared" si="26"/>
        <v>1103</v>
      </c>
      <c r="B1122" s="170">
        <v>-314133.87830631435</v>
      </c>
      <c r="U1122" s="145">
        <v>1103</v>
      </c>
      <c r="V1122" s="145">
        <v>22934180.170063935</v>
      </c>
    </row>
    <row r="1123" spans="1:22" x14ac:dyDescent="0.35">
      <c r="A1123" s="70">
        <f t="shared" si="26"/>
        <v>1104</v>
      </c>
      <c r="B1123" s="170">
        <v>-314133.87830631435</v>
      </c>
      <c r="U1123" s="145">
        <v>1104</v>
      </c>
      <c r="V1123" s="145">
        <v>30354111.778584648</v>
      </c>
    </row>
    <row r="1124" spans="1:22" x14ac:dyDescent="0.35">
      <c r="A1124" s="70">
        <f t="shared" si="26"/>
        <v>1105</v>
      </c>
      <c r="B1124" s="170">
        <v>-314133.87830631435</v>
      </c>
      <c r="U1124" s="145">
        <v>1105</v>
      </c>
      <c r="V1124" s="145">
        <v>7831087.7387649789</v>
      </c>
    </row>
    <row r="1125" spans="1:22" x14ac:dyDescent="0.35">
      <c r="A1125" s="70">
        <f t="shared" si="26"/>
        <v>1106</v>
      </c>
      <c r="B1125" s="170">
        <v>-314133.87830631435</v>
      </c>
      <c r="U1125" s="145">
        <v>1106</v>
      </c>
      <c r="V1125" s="145">
        <v>38446604.231722966</v>
      </c>
    </row>
    <row r="1126" spans="1:22" x14ac:dyDescent="0.35">
      <c r="A1126" s="70">
        <f t="shared" si="26"/>
        <v>1107</v>
      </c>
      <c r="B1126" s="170">
        <v>-314133.87830631435</v>
      </c>
      <c r="U1126" s="145">
        <v>1107</v>
      </c>
      <c r="V1126" s="145">
        <v>11726196.326273739</v>
      </c>
    </row>
    <row r="1127" spans="1:22" x14ac:dyDescent="0.35">
      <c r="A1127" s="70">
        <f t="shared" si="26"/>
        <v>1108</v>
      </c>
      <c r="B1127" s="170">
        <v>-314133.87830631435</v>
      </c>
      <c r="U1127" s="145">
        <v>1108</v>
      </c>
      <c r="V1127" s="145">
        <v>31290419.649741504</v>
      </c>
    </row>
    <row r="1128" spans="1:22" x14ac:dyDescent="0.35">
      <c r="A1128" s="70">
        <f t="shared" si="26"/>
        <v>1109</v>
      </c>
      <c r="B1128" s="170">
        <v>-314133.87830631435</v>
      </c>
      <c r="U1128" s="145">
        <v>1109</v>
      </c>
      <c r="V1128" s="145">
        <v>415591.04252348468</v>
      </c>
    </row>
    <row r="1129" spans="1:22" x14ac:dyDescent="0.35">
      <c r="A1129" s="70">
        <f t="shared" si="26"/>
        <v>1110</v>
      </c>
      <c r="B1129" s="170">
        <v>-314133.87830631435</v>
      </c>
      <c r="U1129" s="145">
        <v>1110</v>
      </c>
      <c r="V1129" s="145">
        <v>22803557.551808313</v>
      </c>
    </row>
    <row r="1130" spans="1:22" x14ac:dyDescent="0.35">
      <c r="A1130" s="70">
        <f t="shared" si="26"/>
        <v>1111</v>
      </c>
      <c r="B1130" s="170">
        <v>-314133.87830631435</v>
      </c>
      <c r="U1130" s="145">
        <v>1111</v>
      </c>
      <c r="V1130" s="145">
        <v>-24077345.344652645</v>
      </c>
    </row>
    <row r="1131" spans="1:22" x14ac:dyDescent="0.35">
      <c r="A1131" s="70">
        <f t="shared" si="26"/>
        <v>1112</v>
      </c>
      <c r="B1131" s="170">
        <v>-314133.87830631435</v>
      </c>
      <c r="U1131" s="145">
        <v>1112</v>
      </c>
      <c r="V1131" s="145">
        <v>16227963.909647927</v>
      </c>
    </row>
    <row r="1132" spans="1:22" x14ac:dyDescent="0.35">
      <c r="A1132" s="70">
        <f t="shared" si="26"/>
        <v>1113</v>
      </c>
      <c r="B1132" s="170">
        <v>-314133.87830631435</v>
      </c>
      <c r="U1132" s="145">
        <v>1113</v>
      </c>
      <c r="V1132" s="145">
        <v>-561076.93977588788</v>
      </c>
    </row>
    <row r="1133" spans="1:22" x14ac:dyDescent="0.35">
      <c r="A1133" s="70">
        <f t="shared" si="26"/>
        <v>1114</v>
      </c>
      <c r="B1133" s="170">
        <v>-314133.87830631435</v>
      </c>
      <c r="U1133" s="145">
        <v>1114</v>
      </c>
      <c r="V1133" s="145">
        <v>23529652.295187861</v>
      </c>
    </row>
    <row r="1134" spans="1:22" x14ac:dyDescent="0.35">
      <c r="A1134" s="70">
        <f t="shared" si="26"/>
        <v>1115</v>
      </c>
      <c r="B1134" s="170">
        <v>-314133.87830631435</v>
      </c>
      <c r="U1134" s="145">
        <v>1115</v>
      </c>
      <c r="V1134" s="145">
        <v>17650988.326376781</v>
      </c>
    </row>
    <row r="1135" spans="1:22" x14ac:dyDescent="0.35">
      <c r="A1135" s="70">
        <f t="shared" si="26"/>
        <v>1116</v>
      </c>
      <c r="B1135" s="170">
        <v>-314133.87830631435</v>
      </c>
      <c r="U1135" s="145">
        <v>1116</v>
      </c>
      <c r="V1135" s="145">
        <v>14755195.853384219</v>
      </c>
    </row>
    <row r="1136" spans="1:22" x14ac:dyDescent="0.35">
      <c r="A1136" s="70">
        <f t="shared" si="26"/>
        <v>1117</v>
      </c>
      <c r="B1136" s="170">
        <v>-314133.87830631435</v>
      </c>
      <c r="U1136" s="145">
        <v>1117</v>
      </c>
      <c r="V1136" s="145">
        <v>1692055.4212643988</v>
      </c>
    </row>
    <row r="1137" spans="1:22" x14ac:dyDescent="0.35">
      <c r="A1137" s="70">
        <f t="shared" si="26"/>
        <v>1118</v>
      </c>
      <c r="B1137" s="170">
        <v>-314133.87830631435</v>
      </c>
      <c r="U1137" s="145">
        <v>1118</v>
      </c>
      <c r="V1137" s="145">
        <v>1601244.2742105313</v>
      </c>
    </row>
    <row r="1138" spans="1:22" x14ac:dyDescent="0.35">
      <c r="A1138" s="70">
        <f t="shared" si="26"/>
        <v>1119</v>
      </c>
      <c r="B1138" s="170">
        <v>-314133.87830631435</v>
      </c>
      <c r="U1138" s="145">
        <v>1119</v>
      </c>
      <c r="V1138" s="145">
        <v>2691006.1499722227</v>
      </c>
    </row>
    <row r="1139" spans="1:22" x14ac:dyDescent="0.35">
      <c r="A1139" s="70">
        <f t="shared" si="26"/>
        <v>1120</v>
      </c>
      <c r="B1139" s="170">
        <v>-314133.87830631435</v>
      </c>
      <c r="U1139" s="145">
        <v>1120</v>
      </c>
      <c r="V1139" s="145">
        <v>1152756.4055986889</v>
      </c>
    </row>
    <row r="1140" spans="1:22" x14ac:dyDescent="0.35">
      <c r="A1140" s="70">
        <f t="shared" si="26"/>
        <v>1121</v>
      </c>
      <c r="B1140" s="170">
        <v>-314133.87830631435</v>
      </c>
      <c r="U1140" s="145">
        <v>1121</v>
      </c>
      <c r="V1140" s="145">
        <v>-34193274.647484884</v>
      </c>
    </row>
    <row r="1141" spans="1:22" x14ac:dyDescent="0.35">
      <c r="A1141" s="70">
        <f t="shared" si="26"/>
        <v>1122</v>
      </c>
      <c r="B1141" s="170">
        <v>-314133.87830631435</v>
      </c>
      <c r="U1141" s="145">
        <v>1122</v>
      </c>
      <c r="V1141" s="145">
        <v>16512320.83433982</v>
      </c>
    </row>
    <row r="1142" spans="1:22" x14ac:dyDescent="0.35">
      <c r="A1142" s="70">
        <f t="shared" si="26"/>
        <v>1123</v>
      </c>
      <c r="B1142" s="170">
        <v>-314133.87830631435</v>
      </c>
      <c r="U1142" s="145">
        <v>1123</v>
      </c>
      <c r="V1142" s="145">
        <v>-4236689.570780389</v>
      </c>
    </row>
    <row r="1143" spans="1:22" x14ac:dyDescent="0.35">
      <c r="A1143" s="70">
        <f t="shared" si="26"/>
        <v>1124</v>
      </c>
      <c r="B1143" s="170">
        <v>-314133.87830631435</v>
      </c>
      <c r="U1143" s="145">
        <v>1124</v>
      </c>
      <c r="V1143" s="145">
        <v>39726243.152878366</v>
      </c>
    </row>
    <row r="1144" spans="1:22" x14ac:dyDescent="0.35">
      <c r="A1144" s="70">
        <f t="shared" si="26"/>
        <v>1125</v>
      </c>
      <c r="B1144" s="170">
        <v>-314133.87830631435</v>
      </c>
      <c r="U1144" s="145">
        <v>1125</v>
      </c>
      <c r="V1144" s="145">
        <v>-17119375.267641209</v>
      </c>
    </row>
    <row r="1145" spans="1:22" x14ac:dyDescent="0.35">
      <c r="A1145" s="70">
        <f t="shared" si="26"/>
        <v>1126</v>
      </c>
      <c r="B1145" s="170">
        <v>-314133.87830631435</v>
      </c>
      <c r="U1145" s="145">
        <v>1126</v>
      </c>
      <c r="V1145" s="145">
        <v>23373524.727464471</v>
      </c>
    </row>
    <row r="1146" spans="1:22" x14ac:dyDescent="0.35">
      <c r="A1146" s="70">
        <f t="shared" si="26"/>
        <v>1127</v>
      </c>
      <c r="B1146" s="170">
        <v>-314133.87830631435</v>
      </c>
      <c r="U1146" s="145">
        <v>1127</v>
      </c>
      <c r="V1146" s="145">
        <v>14135756.750991326</v>
      </c>
    </row>
    <row r="1147" spans="1:22" x14ac:dyDescent="0.35">
      <c r="A1147" s="70">
        <f t="shared" si="26"/>
        <v>1128</v>
      </c>
      <c r="B1147" s="170">
        <v>-314133.87830631435</v>
      </c>
      <c r="U1147" s="145">
        <v>1128</v>
      </c>
      <c r="V1147" s="145">
        <v>15511085.705647826</v>
      </c>
    </row>
    <row r="1148" spans="1:22" x14ac:dyDescent="0.35">
      <c r="A1148" s="70">
        <f t="shared" si="26"/>
        <v>1129</v>
      </c>
      <c r="B1148" s="170">
        <v>-314133.87830631435</v>
      </c>
      <c r="U1148" s="145">
        <v>1129</v>
      </c>
      <c r="V1148" s="145">
        <v>-17468416.732473232</v>
      </c>
    </row>
    <row r="1149" spans="1:22" x14ac:dyDescent="0.35">
      <c r="A1149" s="70">
        <f t="shared" si="26"/>
        <v>1130</v>
      </c>
      <c r="B1149" s="170">
        <v>-314133.87830631435</v>
      </c>
      <c r="U1149" s="145">
        <v>1130</v>
      </c>
      <c r="V1149" s="145">
        <v>4310765.8967278004</v>
      </c>
    </row>
    <row r="1150" spans="1:22" x14ac:dyDescent="0.35">
      <c r="A1150" s="70">
        <f t="shared" si="26"/>
        <v>1131</v>
      </c>
      <c r="B1150" s="170">
        <v>-314133.87830631435</v>
      </c>
      <c r="U1150" s="145">
        <v>1131</v>
      </c>
      <c r="V1150" s="145">
        <v>30702343.619904011</v>
      </c>
    </row>
    <row r="1151" spans="1:22" x14ac:dyDescent="0.35">
      <c r="A1151" s="70">
        <f t="shared" si="26"/>
        <v>1132</v>
      </c>
      <c r="B1151" s="170">
        <v>-314133.87830631435</v>
      </c>
      <c r="U1151" s="145">
        <v>1132</v>
      </c>
      <c r="V1151" s="145">
        <v>8426903.128310699</v>
      </c>
    </row>
    <row r="1152" spans="1:22" x14ac:dyDescent="0.35">
      <c r="A1152" s="70">
        <f t="shared" si="26"/>
        <v>1133</v>
      </c>
      <c r="B1152" s="170">
        <v>-314133.87830631435</v>
      </c>
      <c r="U1152" s="145">
        <v>1133</v>
      </c>
      <c r="V1152" s="145">
        <v>22123984.927889183</v>
      </c>
    </row>
    <row r="1153" spans="1:22" x14ac:dyDescent="0.35">
      <c r="A1153" s="70">
        <f t="shared" si="26"/>
        <v>1134</v>
      </c>
      <c r="B1153" s="170">
        <v>-314133.87830631435</v>
      </c>
      <c r="U1153" s="145">
        <v>1134</v>
      </c>
      <c r="V1153" s="145">
        <v>-540859.66591127217</v>
      </c>
    </row>
    <row r="1154" spans="1:22" x14ac:dyDescent="0.35">
      <c r="A1154" s="70">
        <f t="shared" si="26"/>
        <v>1135</v>
      </c>
      <c r="B1154" s="170">
        <v>-314133.87830631435</v>
      </c>
      <c r="U1154" s="145">
        <v>1135</v>
      </c>
      <c r="V1154" s="145">
        <v>2228762.8594048843</v>
      </c>
    </row>
    <row r="1155" spans="1:22" x14ac:dyDescent="0.35">
      <c r="A1155" s="70">
        <f t="shared" si="26"/>
        <v>1136</v>
      </c>
      <c r="B1155" s="170">
        <v>-314133.87830631435</v>
      </c>
      <c r="U1155" s="145">
        <v>1136</v>
      </c>
      <c r="V1155" s="145">
        <v>4018965.2851788811</v>
      </c>
    </row>
    <row r="1156" spans="1:22" x14ac:dyDescent="0.35">
      <c r="A1156" s="70">
        <f t="shared" si="26"/>
        <v>1137</v>
      </c>
      <c r="B1156" s="170">
        <v>-314133.87830631435</v>
      </c>
      <c r="U1156" s="145">
        <v>1137</v>
      </c>
      <c r="V1156" s="145">
        <v>13322770.66507972</v>
      </c>
    </row>
    <row r="1157" spans="1:22" x14ac:dyDescent="0.35">
      <c r="A1157" s="70">
        <f t="shared" si="26"/>
        <v>1138</v>
      </c>
      <c r="B1157" s="170">
        <v>-314133.87830631435</v>
      </c>
      <c r="U1157" s="145">
        <v>1138</v>
      </c>
      <c r="V1157" s="145">
        <v>15596229.49825957</v>
      </c>
    </row>
    <row r="1158" spans="1:22" x14ac:dyDescent="0.35">
      <c r="A1158" s="70">
        <f t="shared" si="26"/>
        <v>1139</v>
      </c>
      <c r="B1158" s="170">
        <v>-314133.87830631435</v>
      </c>
      <c r="U1158" s="145">
        <v>1139</v>
      </c>
      <c r="V1158" s="145">
        <v>13338443.284891672</v>
      </c>
    </row>
    <row r="1159" spans="1:22" x14ac:dyDescent="0.35">
      <c r="A1159" s="70">
        <f t="shared" si="26"/>
        <v>1140</v>
      </c>
      <c r="B1159" s="170">
        <v>-314133.87830631435</v>
      </c>
      <c r="U1159" s="145">
        <v>1140</v>
      </c>
      <c r="V1159" s="145">
        <v>27035289.96508364</v>
      </c>
    </row>
    <row r="1160" spans="1:22" x14ac:dyDescent="0.35">
      <c r="A1160" s="70">
        <f t="shared" si="26"/>
        <v>1141</v>
      </c>
      <c r="B1160" s="170">
        <v>-314133.87830631435</v>
      </c>
      <c r="U1160" s="145">
        <v>1141</v>
      </c>
      <c r="V1160" s="145">
        <v>-6485255.5756729748</v>
      </c>
    </row>
    <row r="1161" spans="1:22" x14ac:dyDescent="0.35">
      <c r="A1161" s="70">
        <f t="shared" si="26"/>
        <v>1142</v>
      </c>
      <c r="B1161" s="170">
        <v>-314133.87830631435</v>
      </c>
      <c r="U1161" s="145">
        <v>1142</v>
      </c>
      <c r="V1161" s="145">
        <v>23847667.420686394</v>
      </c>
    </row>
    <row r="1162" spans="1:22" x14ac:dyDescent="0.35">
      <c r="A1162" s="70">
        <f t="shared" si="26"/>
        <v>1143</v>
      </c>
      <c r="B1162" s="170">
        <v>-314133.87830631435</v>
      </c>
      <c r="U1162" s="145">
        <v>1143</v>
      </c>
      <c r="V1162" s="145">
        <v>-21663046.560603987</v>
      </c>
    </row>
    <row r="1163" spans="1:22" x14ac:dyDescent="0.35">
      <c r="A1163" s="70">
        <f t="shared" si="26"/>
        <v>1144</v>
      </c>
      <c r="B1163" s="170">
        <v>-314133.87830631435</v>
      </c>
      <c r="U1163" s="145">
        <v>1144</v>
      </c>
      <c r="V1163" s="145">
        <v>-10021712.152204948</v>
      </c>
    </row>
    <row r="1164" spans="1:22" x14ac:dyDescent="0.35">
      <c r="A1164" s="70">
        <f t="shared" si="26"/>
        <v>1145</v>
      </c>
      <c r="B1164" s="170">
        <v>-314133.87830631435</v>
      </c>
      <c r="U1164" s="145">
        <v>1145</v>
      </c>
      <c r="V1164" s="145">
        <v>-5886814.4262209982</v>
      </c>
    </row>
    <row r="1165" spans="1:22" x14ac:dyDescent="0.35">
      <c r="A1165" s="70">
        <f t="shared" si="26"/>
        <v>1146</v>
      </c>
      <c r="B1165" s="170">
        <v>-314133.87830631435</v>
      </c>
      <c r="U1165" s="145">
        <v>1146</v>
      </c>
      <c r="V1165" s="145">
        <v>-17608634.249582563</v>
      </c>
    </row>
    <row r="1166" spans="1:22" x14ac:dyDescent="0.35">
      <c r="A1166" s="70">
        <f t="shared" si="26"/>
        <v>1147</v>
      </c>
      <c r="B1166" s="170">
        <v>-314133.87830631435</v>
      </c>
      <c r="U1166" s="145">
        <v>1147</v>
      </c>
      <c r="V1166" s="145">
        <v>13511099.521149047</v>
      </c>
    </row>
    <row r="1167" spans="1:22" x14ac:dyDescent="0.35">
      <c r="A1167" s="70">
        <f t="shared" si="26"/>
        <v>1148</v>
      </c>
      <c r="B1167" s="170">
        <v>-314133.87830631435</v>
      </c>
      <c r="U1167" s="145">
        <v>1148</v>
      </c>
      <c r="V1167" s="145">
        <v>-11716014.893104281</v>
      </c>
    </row>
    <row r="1168" spans="1:22" x14ac:dyDescent="0.35">
      <c r="A1168" s="70">
        <f t="shared" si="26"/>
        <v>1149</v>
      </c>
      <c r="B1168" s="170">
        <v>-314133.87830631435</v>
      </c>
      <c r="U1168" s="145">
        <v>1149</v>
      </c>
      <c r="V1168" s="145">
        <v>-23221388.892938402</v>
      </c>
    </row>
    <row r="1169" spans="1:22" x14ac:dyDescent="0.35">
      <c r="A1169" s="70">
        <f t="shared" si="26"/>
        <v>1150</v>
      </c>
      <c r="B1169" s="170">
        <v>-314133.87830631435</v>
      </c>
      <c r="U1169" s="145">
        <v>1150</v>
      </c>
      <c r="V1169" s="145">
        <v>2060912.308309406</v>
      </c>
    </row>
    <row r="1170" spans="1:22" x14ac:dyDescent="0.35">
      <c r="A1170" s="70">
        <f t="shared" si="26"/>
        <v>1151</v>
      </c>
      <c r="B1170" s="170">
        <v>-314133.87830631435</v>
      </c>
      <c r="U1170" s="145">
        <v>1151</v>
      </c>
      <c r="V1170" s="145">
        <v>3165674.3123538122</v>
      </c>
    </row>
    <row r="1171" spans="1:22" x14ac:dyDescent="0.35">
      <c r="A1171" s="70">
        <f t="shared" si="26"/>
        <v>1152</v>
      </c>
      <c r="B1171" s="170">
        <v>-314133.87830631435</v>
      </c>
      <c r="U1171" s="145">
        <v>1152</v>
      </c>
      <c r="V1171" s="145">
        <v>9555499.8079378977</v>
      </c>
    </row>
    <row r="1172" spans="1:22" x14ac:dyDescent="0.35">
      <c r="A1172" s="70">
        <f t="shared" si="26"/>
        <v>1153</v>
      </c>
      <c r="B1172" s="170">
        <v>-314133.87830631435</v>
      </c>
      <c r="U1172" s="145">
        <v>1153</v>
      </c>
      <c r="V1172" s="145">
        <v>-14051557.842690825</v>
      </c>
    </row>
    <row r="1173" spans="1:22" x14ac:dyDescent="0.35">
      <c r="A1173" s="70">
        <f t="shared" si="26"/>
        <v>1154</v>
      </c>
      <c r="B1173" s="170">
        <v>-314133.87830631435</v>
      </c>
      <c r="U1173" s="145">
        <v>1154</v>
      </c>
      <c r="V1173" s="145">
        <v>-32204817.01642134</v>
      </c>
    </row>
    <row r="1174" spans="1:22" x14ac:dyDescent="0.35">
      <c r="A1174" s="70">
        <f t="shared" ref="A1174:A1237" si="27">A1173+1</f>
        <v>1155</v>
      </c>
      <c r="B1174" s="170">
        <v>-314133.87830631435</v>
      </c>
      <c r="U1174" s="145">
        <v>1155</v>
      </c>
      <c r="V1174" s="145">
        <v>-6113073.195894558</v>
      </c>
    </row>
    <row r="1175" spans="1:22" x14ac:dyDescent="0.35">
      <c r="A1175" s="70">
        <f t="shared" si="27"/>
        <v>1156</v>
      </c>
      <c r="B1175" s="170">
        <v>-314133.87830631435</v>
      </c>
      <c r="U1175" s="145">
        <v>1156</v>
      </c>
      <c r="V1175" s="145">
        <v>61426665.6414814</v>
      </c>
    </row>
    <row r="1176" spans="1:22" x14ac:dyDescent="0.35">
      <c r="A1176" s="70">
        <f t="shared" si="27"/>
        <v>1157</v>
      </c>
      <c r="B1176" s="170">
        <v>-314133.87830631435</v>
      </c>
      <c r="U1176" s="145">
        <v>1157</v>
      </c>
      <c r="V1176" s="145">
        <v>-34575864.316231079</v>
      </c>
    </row>
    <row r="1177" spans="1:22" x14ac:dyDescent="0.35">
      <c r="A1177" s="70">
        <f t="shared" si="27"/>
        <v>1158</v>
      </c>
      <c r="B1177" s="170">
        <v>-314133.87830631435</v>
      </c>
      <c r="U1177" s="145">
        <v>1158</v>
      </c>
      <c r="V1177" s="145">
        <v>9847592.035281159</v>
      </c>
    </row>
    <row r="1178" spans="1:22" x14ac:dyDescent="0.35">
      <c r="A1178" s="70">
        <f t="shared" si="27"/>
        <v>1159</v>
      </c>
      <c r="B1178" s="170">
        <v>-314133.87830631435</v>
      </c>
      <c r="U1178" s="145">
        <v>1159</v>
      </c>
      <c r="V1178" s="145">
        <v>-8669501.9972848073</v>
      </c>
    </row>
    <row r="1179" spans="1:22" x14ac:dyDescent="0.35">
      <c r="A1179" s="70">
        <f t="shared" si="27"/>
        <v>1160</v>
      </c>
      <c r="B1179" s="170">
        <v>-314133.87830631435</v>
      </c>
      <c r="U1179" s="145">
        <v>1160</v>
      </c>
      <c r="V1179" s="145">
        <v>-16850320.224261805</v>
      </c>
    </row>
    <row r="1180" spans="1:22" x14ac:dyDescent="0.35">
      <c r="A1180" s="70">
        <f t="shared" si="27"/>
        <v>1161</v>
      </c>
      <c r="B1180" s="170">
        <v>-314133.87830631435</v>
      </c>
      <c r="U1180" s="145">
        <v>1161</v>
      </c>
      <c r="V1180" s="145">
        <v>9829729.0049455538</v>
      </c>
    </row>
    <row r="1181" spans="1:22" x14ac:dyDescent="0.35">
      <c r="A1181" s="70">
        <f t="shared" si="27"/>
        <v>1162</v>
      </c>
      <c r="B1181" s="170">
        <v>-314133.87830631435</v>
      </c>
      <c r="U1181" s="145">
        <v>1162</v>
      </c>
      <c r="V1181" s="145">
        <v>-19612144.004263796</v>
      </c>
    </row>
    <row r="1182" spans="1:22" x14ac:dyDescent="0.35">
      <c r="A1182" s="70">
        <f t="shared" si="27"/>
        <v>1163</v>
      </c>
      <c r="B1182" s="170">
        <v>-314133.87830631435</v>
      </c>
      <c r="U1182" s="145">
        <v>1163</v>
      </c>
      <c r="V1182" s="145">
        <v>6158991.3847425506</v>
      </c>
    </row>
    <row r="1183" spans="1:22" x14ac:dyDescent="0.35">
      <c r="A1183" s="70">
        <f t="shared" si="27"/>
        <v>1164</v>
      </c>
      <c r="B1183" s="170">
        <v>-314133.87830631435</v>
      </c>
      <c r="U1183" s="145">
        <v>1164</v>
      </c>
      <c r="V1183" s="145">
        <v>-1869.4076025225222</v>
      </c>
    </row>
    <row r="1184" spans="1:22" x14ac:dyDescent="0.35">
      <c r="A1184" s="70">
        <f t="shared" si="27"/>
        <v>1165</v>
      </c>
      <c r="B1184" s="170">
        <v>-314133.87830631435</v>
      </c>
      <c r="U1184" s="145">
        <v>1165</v>
      </c>
      <c r="V1184" s="145">
        <v>20301530.247000385</v>
      </c>
    </row>
    <row r="1185" spans="1:22" x14ac:dyDescent="0.35">
      <c r="A1185" s="70">
        <f t="shared" si="27"/>
        <v>1166</v>
      </c>
      <c r="B1185" s="170">
        <v>-314133.87830631435</v>
      </c>
      <c r="U1185" s="145">
        <v>1166</v>
      </c>
      <c r="V1185" s="145">
        <v>4421070.1709356606</v>
      </c>
    </row>
    <row r="1186" spans="1:22" x14ac:dyDescent="0.35">
      <c r="A1186" s="70">
        <f t="shared" si="27"/>
        <v>1167</v>
      </c>
      <c r="B1186" s="170">
        <v>-314133.87830631435</v>
      </c>
      <c r="U1186" s="145">
        <v>1167</v>
      </c>
      <c r="V1186" s="145">
        <v>4501651.0149322189</v>
      </c>
    </row>
    <row r="1187" spans="1:22" x14ac:dyDescent="0.35">
      <c r="A1187" s="70">
        <f t="shared" si="27"/>
        <v>1168</v>
      </c>
      <c r="B1187" s="170">
        <v>-314133.87830631435</v>
      </c>
      <c r="U1187" s="145">
        <v>1168</v>
      </c>
      <c r="V1187" s="145">
        <v>-16607302.76773206</v>
      </c>
    </row>
    <row r="1188" spans="1:22" x14ac:dyDescent="0.35">
      <c r="A1188" s="70">
        <f t="shared" si="27"/>
        <v>1169</v>
      </c>
      <c r="B1188" s="170">
        <v>-314133.87830631435</v>
      </c>
      <c r="U1188" s="145">
        <v>1169</v>
      </c>
      <c r="V1188" s="145">
        <v>34744838.17736204</v>
      </c>
    </row>
    <row r="1189" spans="1:22" x14ac:dyDescent="0.35">
      <c r="A1189" s="70">
        <f t="shared" si="27"/>
        <v>1170</v>
      </c>
      <c r="B1189" s="170">
        <v>-314133.87830631435</v>
      </c>
      <c r="U1189" s="145">
        <v>1170</v>
      </c>
      <c r="V1189" s="145">
        <v>-4080994.1721860729</v>
      </c>
    </row>
    <row r="1190" spans="1:22" x14ac:dyDescent="0.35">
      <c r="A1190" s="70">
        <f t="shared" si="27"/>
        <v>1171</v>
      </c>
      <c r="B1190" s="170">
        <v>-314133.87830631435</v>
      </c>
      <c r="U1190" s="145">
        <v>1171</v>
      </c>
      <c r="V1190" s="145">
        <v>-7501055.4709404893</v>
      </c>
    </row>
    <row r="1191" spans="1:22" x14ac:dyDescent="0.35">
      <c r="A1191" s="70">
        <f t="shared" si="27"/>
        <v>1172</v>
      </c>
      <c r="B1191" s="170">
        <v>-314133.87830631435</v>
      </c>
      <c r="U1191" s="145">
        <v>1172</v>
      </c>
      <c r="V1191" s="145">
        <v>6405044.8302375972</v>
      </c>
    </row>
    <row r="1192" spans="1:22" x14ac:dyDescent="0.35">
      <c r="A1192" s="70">
        <f t="shared" si="27"/>
        <v>1173</v>
      </c>
      <c r="B1192" s="170">
        <v>-314133.87830631435</v>
      </c>
      <c r="U1192" s="145">
        <v>1173</v>
      </c>
      <c r="V1192" s="145">
        <v>8091188.0292019509</v>
      </c>
    </row>
    <row r="1193" spans="1:22" x14ac:dyDescent="0.35">
      <c r="A1193" s="70">
        <f t="shared" si="27"/>
        <v>1174</v>
      </c>
      <c r="B1193" s="170">
        <v>-314133.87830631435</v>
      </c>
      <c r="U1193" s="145">
        <v>1174</v>
      </c>
      <c r="V1193" s="145">
        <v>-19066631.089464825</v>
      </c>
    </row>
    <row r="1194" spans="1:22" x14ac:dyDescent="0.35">
      <c r="A1194" s="70">
        <f t="shared" si="27"/>
        <v>1175</v>
      </c>
      <c r="B1194" s="170">
        <v>-314133.87830631435</v>
      </c>
      <c r="U1194" s="145">
        <v>1175</v>
      </c>
      <c r="V1194" s="145">
        <v>2174753.8864419237</v>
      </c>
    </row>
    <row r="1195" spans="1:22" x14ac:dyDescent="0.35">
      <c r="A1195" s="70">
        <f t="shared" si="27"/>
        <v>1176</v>
      </c>
      <c r="B1195" s="170">
        <v>-314133.87830631435</v>
      </c>
      <c r="U1195" s="145">
        <v>1176</v>
      </c>
      <c r="V1195" s="145">
        <v>7105625.5660649501</v>
      </c>
    </row>
    <row r="1196" spans="1:22" x14ac:dyDescent="0.35">
      <c r="A1196" s="70">
        <f t="shared" si="27"/>
        <v>1177</v>
      </c>
      <c r="B1196" s="170">
        <v>-314133.87830631435</v>
      </c>
      <c r="U1196" s="145">
        <v>1177</v>
      </c>
      <c r="V1196" s="145">
        <v>-6595651.8245289531</v>
      </c>
    </row>
    <row r="1197" spans="1:22" x14ac:dyDescent="0.35">
      <c r="A1197" s="70">
        <f t="shared" si="27"/>
        <v>1178</v>
      </c>
      <c r="B1197" s="170">
        <v>-314133.87830631435</v>
      </c>
      <c r="U1197" s="145">
        <v>1178</v>
      </c>
      <c r="V1197" s="145">
        <v>1719037.4930513315</v>
      </c>
    </row>
    <row r="1198" spans="1:22" x14ac:dyDescent="0.35">
      <c r="A1198" s="70">
        <f t="shared" si="27"/>
        <v>1179</v>
      </c>
      <c r="B1198" s="170">
        <v>-314133.87830631435</v>
      </c>
      <c r="U1198" s="145">
        <v>1179</v>
      </c>
      <c r="V1198" s="145">
        <v>45265553.28901089</v>
      </c>
    </row>
    <row r="1199" spans="1:22" x14ac:dyDescent="0.35">
      <c r="A1199" s="70">
        <f t="shared" si="27"/>
        <v>1180</v>
      </c>
      <c r="B1199" s="170">
        <v>-314133.87830631435</v>
      </c>
      <c r="U1199" s="145">
        <v>1180</v>
      </c>
      <c r="V1199" s="145">
        <v>-18723643.235580232</v>
      </c>
    </row>
    <row r="1200" spans="1:22" x14ac:dyDescent="0.35">
      <c r="A1200" s="70">
        <f t="shared" si="27"/>
        <v>1181</v>
      </c>
      <c r="B1200" s="170">
        <v>-314133.87830631435</v>
      </c>
      <c r="U1200" s="145">
        <v>1181</v>
      </c>
      <c r="V1200" s="145">
        <v>-1038163.5916121937</v>
      </c>
    </row>
    <row r="1201" spans="1:22" x14ac:dyDescent="0.35">
      <c r="A1201" s="70">
        <f t="shared" si="27"/>
        <v>1182</v>
      </c>
      <c r="B1201" s="170">
        <v>-314133.87830631435</v>
      </c>
      <c r="U1201" s="145">
        <v>1182</v>
      </c>
      <c r="V1201" s="145">
        <v>-10760645.926806068</v>
      </c>
    </row>
    <row r="1202" spans="1:22" x14ac:dyDescent="0.35">
      <c r="A1202" s="70">
        <f t="shared" si="27"/>
        <v>1183</v>
      </c>
      <c r="B1202" s="170">
        <v>-314133.87830631435</v>
      </c>
      <c r="U1202" s="145">
        <v>1183</v>
      </c>
      <c r="V1202" s="145">
        <v>46836113.58123102</v>
      </c>
    </row>
    <row r="1203" spans="1:22" x14ac:dyDescent="0.35">
      <c r="A1203" s="70">
        <f t="shared" si="27"/>
        <v>1184</v>
      </c>
      <c r="B1203" s="170">
        <v>-314133.87830631435</v>
      </c>
      <c r="U1203" s="145">
        <v>1184</v>
      </c>
      <c r="V1203" s="145">
        <v>739019.37038389966</v>
      </c>
    </row>
    <row r="1204" spans="1:22" x14ac:dyDescent="0.35">
      <c r="A1204" s="70">
        <f t="shared" si="27"/>
        <v>1185</v>
      </c>
      <c r="B1204" s="170">
        <v>-314133.87830631435</v>
      </c>
      <c r="U1204" s="145">
        <v>1185</v>
      </c>
      <c r="V1204" s="145">
        <v>1165766.8263741732</v>
      </c>
    </row>
    <row r="1205" spans="1:22" x14ac:dyDescent="0.35">
      <c r="A1205" s="70">
        <f t="shared" si="27"/>
        <v>1186</v>
      </c>
      <c r="B1205" s="170">
        <v>-314133.87830631435</v>
      </c>
      <c r="U1205" s="145">
        <v>1186</v>
      </c>
      <c r="V1205" s="145">
        <v>-32892765.650743946</v>
      </c>
    </row>
    <row r="1206" spans="1:22" x14ac:dyDescent="0.35">
      <c r="A1206" s="70">
        <f t="shared" si="27"/>
        <v>1187</v>
      </c>
      <c r="B1206" s="170">
        <v>-314133.87830631435</v>
      </c>
      <c r="U1206" s="145">
        <v>1187</v>
      </c>
      <c r="V1206" s="145">
        <v>-12338121.671831015</v>
      </c>
    </row>
    <row r="1207" spans="1:22" x14ac:dyDescent="0.35">
      <c r="A1207" s="70">
        <f t="shared" si="27"/>
        <v>1188</v>
      </c>
      <c r="B1207" s="170">
        <v>-314133.87830631435</v>
      </c>
      <c r="U1207" s="145">
        <v>1188</v>
      </c>
      <c r="V1207" s="145">
        <v>14384637.932538945</v>
      </c>
    </row>
    <row r="1208" spans="1:22" x14ac:dyDescent="0.35">
      <c r="A1208" s="70">
        <f t="shared" si="27"/>
        <v>1189</v>
      </c>
      <c r="B1208" s="170">
        <v>-314133.87830631435</v>
      </c>
      <c r="U1208" s="145">
        <v>1189</v>
      </c>
      <c r="V1208" s="145">
        <v>3309861.2066690736</v>
      </c>
    </row>
    <row r="1209" spans="1:22" x14ac:dyDescent="0.35">
      <c r="A1209" s="70">
        <f t="shared" si="27"/>
        <v>1190</v>
      </c>
      <c r="B1209" s="170">
        <v>-314133.87830631435</v>
      </c>
      <c r="U1209" s="145">
        <v>1190</v>
      </c>
      <c r="V1209" s="145">
        <v>-6919980.9239798505</v>
      </c>
    </row>
    <row r="1210" spans="1:22" x14ac:dyDescent="0.35">
      <c r="A1210" s="70">
        <f t="shared" si="27"/>
        <v>1191</v>
      </c>
      <c r="B1210" s="170">
        <v>-314133.87830631435</v>
      </c>
      <c r="U1210" s="145">
        <v>1191</v>
      </c>
      <c r="V1210" s="145">
        <v>6563256.464481283</v>
      </c>
    </row>
    <row r="1211" spans="1:22" x14ac:dyDescent="0.35">
      <c r="A1211" s="70">
        <f t="shared" si="27"/>
        <v>1192</v>
      </c>
      <c r="B1211" s="170">
        <v>-314133.87830631435</v>
      </c>
      <c r="U1211" s="145">
        <v>1192</v>
      </c>
      <c r="V1211" s="145">
        <v>6557393.6291512512</v>
      </c>
    </row>
    <row r="1212" spans="1:22" x14ac:dyDescent="0.35">
      <c r="A1212" s="70">
        <f t="shared" si="27"/>
        <v>1193</v>
      </c>
      <c r="B1212" s="170">
        <v>-314133.87830631435</v>
      </c>
      <c r="U1212" s="145">
        <v>1193</v>
      </c>
      <c r="V1212" s="145">
        <v>-13848851.113573298</v>
      </c>
    </row>
    <row r="1213" spans="1:22" x14ac:dyDescent="0.35">
      <c r="A1213" s="70">
        <f t="shared" si="27"/>
        <v>1194</v>
      </c>
      <c r="B1213" s="170">
        <v>-314133.87830631435</v>
      </c>
      <c r="U1213" s="145">
        <v>1194</v>
      </c>
      <c r="V1213" s="145">
        <v>15236652.478488982</v>
      </c>
    </row>
    <row r="1214" spans="1:22" x14ac:dyDescent="0.35">
      <c r="A1214" s="70">
        <f t="shared" si="27"/>
        <v>1195</v>
      </c>
      <c r="B1214" s="170">
        <v>-314133.87830631435</v>
      </c>
      <c r="U1214" s="145">
        <v>1195</v>
      </c>
      <c r="V1214" s="145">
        <v>5232083.7002405971</v>
      </c>
    </row>
    <row r="1215" spans="1:22" x14ac:dyDescent="0.35">
      <c r="A1215" s="70">
        <f t="shared" si="27"/>
        <v>1196</v>
      </c>
      <c r="B1215" s="170">
        <v>-314133.87830631435</v>
      </c>
      <c r="U1215" s="145">
        <v>1196</v>
      </c>
      <c r="V1215" s="145">
        <v>28630270.501173712</v>
      </c>
    </row>
    <row r="1216" spans="1:22" x14ac:dyDescent="0.35">
      <c r="A1216" s="70">
        <f t="shared" si="27"/>
        <v>1197</v>
      </c>
      <c r="B1216" s="170">
        <v>-314133.87830631435</v>
      </c>
      <c r="U1216" s="145">
        <v>1197</v>
      </c>
      <c r="V1216" s="145">
        <v>-31157380.815810367</v>
      </c>
    </row>
    <row r="1217" spans="1:22" x14ac:dyDescent="0.35">
      <c r="A1217" s="70">
        <f t="shared" si="27"/>
        <v>1198</v>
      </c>
      <c r="B1217" s="170">
        <v>-314133.87830631435</v>
      </c>
      <c r="U1217" s="145">
        <v>1198</v>
      </c>
      <c r="V1217" s="145">
        <v>-10008263.141792994</v>
      </c>
    </row>
    <row r="1218" spans="1:22" x14ac:dyDescent="0.35">
      <c r="A1218" s="70">
        <f t="shared" si="27"/>
        <v>1199</v>
      </c>
      <c r="B1218" s="170">
        <v>-314133.87830631435</v>
      </c>
      <c r="U1218" s="145">
        <v>1199</v>
      </c>
      <c r="V1218" s="145">
        <v>4454065.3714589886</v>
      </c>
    </row>
    <row r="1219" spans="1:22" x14ac:dyDescent="0.35">
      <c r="A1219" s="70">
        <f t="shared" si="27"/>
        <v>1200</v>
      </c>
      <c r="B1219" s="170">
        <v>-314133.87830631435</v>
      </c>
      <c r="U1219" s="145">
        <v>1200</v>
      </c>
      <c r="V1219" s="145">
        <v>7635334.0359509252</v>
      </c>
    </row>
    <row r="1220" spans="1:22" x14ac:dyDescent="0.35">
      <c r="A1220" s="70">
        <f t="shared" si="27"/>
        <v>1201</v>
      </c>
      <c r="B1220" s="170">
        <v>-314133.87830631435</v>
      </c>
      <c r="U1220" s="145">
        <v>1201</v>
      </c>
      <c r="V1220" s="145">
        <v>-18075144.451024726</v>
      </c>
    </row>
    <row r="1221" spans="1:22" x14ac:dyDescent="0.35">
      <c r="A1221" s="70">
        <f t="shared" si="27"/>
        <v>1202</v>
      </c>
      <c r="B1221" s="170">
        <v>-314133.87830631435</v>
      </c>
      <c r="U1221" s="145">
        <v>1202</v>
      </c>
      <c r="V1221" s="145">
        <v>-16539126.748610906</v>
      </c>
    </row>
    <row r="1222" spans="1:22" x14ac:dyDescent="0.35">
      <c r="A1222" s="70">
        <f t="shared" si="27"/>
        <v>1203</v>
      </c>
      <c r="B1222" s="170">
        <v>-314133.87830631435</v>
      </c>
      <c r="U1222" s="145">
        <v>1203</v>
      </c>
      <c r="V1222" s="145">
        <v>8778949.1858522892</v>
      </c>
    </row>
    <row r="1223" spans="1:22" x14ac:dyDescent="0.35">
      <c r="A1223" s="70">
        <f t="shared" si="27"/>
        <v>1204</v>
      </c>
      <c r="B1223" s="170">
        <v>-314133.87830631435</v>
      </c>
      <c r="U1223" s="145">
        <v>1204</v>
      </c>
      <c r="V1223" s="145">
        <v>22726121.450629294</v>
      </c>
    </row>
    <row r="1224" spans="1:22" x14ac:dyDescent="0.35">
      <c r="A1224" s="70">
        <f t="shared" si="27"/>
        <v>1205</v>
      </c>
      <c r="B1224" s="170">
        <v>-314133.87830631435</v>
      </c>
      <c r="U1224" s="145">
        <v>1205</v>
      </c>
      <c r="V1224" s="145">
        <v>15116929.191270452</v>
      </c>
    </row>
    <row r="1225" spans="1:22" x14ac:dyDescent="0.35">
      <c r="A1225" s="70">
        <f t="shared" si="27"/>
        <v>1206</v>
      </c>
      <c r="B1225" s="170">
        <v>-314133.87830631435</v>
      </c>
      <c r="U1225" s="145">
        <v>1206</v>
      </c>
      <c r="V1225" s="145">
        <v>79019.600255850703</v>
      </c>
    </row>
    <row r="1226" spans="1:22" x14ac:dyDescent="0.35">
      <c r="A1226" s="70">
        <f t="shared" si="27"/>
        <v>1207</v>
      </c>
      <c r="B1226" s="170">
        <v>-314133.87830631435</v>
      </c>
      <c r="U1226" s="145">
        <v>1207</v>
      </c>
      <c r="V1226" s="145">
        <v>-495338.96181074902</v>
      </c>
    </row>
    <row r="1227" spans="1:22" x14ac:dyDescent="0.35">
      <c r="A1227" s="70">
        <f t="shared" si="27"/>
        <v>1208</v>
      </c>
      <c r="B1227" s="170">
        <v>-314133.87830631435</v>
      </c>
      <c r="U1227" s="145">
        <v>1208</v>
      </c>
      <c r="V1227" s="145">
        <v>-8781007.3548278529</v>
      </c>
    </row>
    <row r="1228" spans="1:22" x14ac:dyDescent="0.35">
      <c r="A1228" s="70">
        <f t="shared" si="27"/>
        <v>1209</v>
      </c>
      <c r="B1228" s="170">
        <v>-314133.87830631435</v>
      </c>
      <c r="U1228" s="145">
        <v>1209</v>
      </c>
      <c r="V1228" s="145">
        <v>-5793965.9951229692</v>
      </c>
    </row>
    <row r="1229" spans="1:22" x14ac:dyDescent="0.35">
      <c r="A1229" s="70">
        <f t="shared" si="27"/>
        <v>1210</v>
      </c>
      <c r="B1229" s="170">
        <v>-314133.87830631435</v>
      </c>
      <c r="U1229" s="145">
        <v>1210</v>
      </c>
      <c r="V1229" s="145">
        <v>15360925.62089761</v>
      </c>
    </row>
    <row r="1230" spans="1:22" x14ac:dyDescent="0.35">
      <c r="A1230" s="70">
        <f t="shared" si="27"/>
        <v>1211</v>
      </c>
      <c r="B1230" s="170">
        <v>-314133.87830631435</v>
      </c>
      <c r="U1230" s="145">
        <v>1211</v>
      </c>
      <c r="V1230" s="145">
        <v>5259262.6464857943</v>
      </c>
    </row>
    <row r="1231" spans="1:22" x14ac:dyDescent="0.35">
      <c r="A1231" s="70">
        <f t="shared" si="27"/>
        <v>1212</v>
      </c>
      <c r="B1231" s="170">
        <v>-314133.87830631435</v>
      </c>
      <c r="U1231" s="145">
        <v>1212</v>
      </c>
      <c r="V1231" s="145">
        <v>-4381282.3499054834</v>
      </c>
    </row>
    <row r="1232" spans="1:22" x14ac:dyDescent="0.35">
      <c r="A1232" s="70">
        <f t="shared" si="27"/>
        <v>1213</v>
      </c>
      <c r="B1232" s="170">
        <v>-314133.87830631435</v>
      </c>
      <c r="U1232" s="145">
        <v>1213</v>
      </c>
      <c r="V1232" s="145">
        <v>-22021481.883730881</v>
      </c>
    </row>
    <row r="1233" spans="1:22" x14ac:dyDescent="0.35">
      <c r="A1233" s="70">
        <f t="shared" si="27"/>
        <v>1214</v>
      </c>
      <c r="B1233" s="170">
        <v>-314133.87830631435</v>
      </c>
      <c r="U1233" s="145">
        <v>1214</v>
      </c>
      <c r="V1233" s="145">
        <v>4237496.0310981832</v>
      </c>
    </row>
    <row r="1234" spans="1:22" x14ac:dyDescent="0.35">
      <c r="A1234" s="70">
        <f t="shared" si="27"/>
        <v>1215</v>
      </c>
      <c r="B1234" s="170">
        <v>-314133.87830631435</v>
      </c>
      <c r="U1234" s="145">
        <v>1215</v>
      </c>
      <c r="V1234" s="145">
        <v>-12046181.095819283</v>
      </c>
    </row>
    <row r="1235" spans="1:22" x14ac:dyDescent="0.35">
      <c r="A1235" s="70">
        <f t="shared" si="27"/>
        <v>1216</v>
      </c>
      <c r="B1235" s="170">
        <v>-314133.87830631435</v>
      </c>
      <c r="U1235" s="145">
        <v>1216</v>
      </c>
      <c r="V1235" s="145">
        <v>15348541.393369913</v>
      </c>
    </row>
    <row r="1236" spans="1:22" x14ac:dyDescent="0.35">
      <c r="A1236" s="70">
        <f t="shared" si="27"/>
        <v>1217</v>
      </c>
      <c r="B1236" s="170">
        <v>-314133.87830631435</v>
      </c>
      <c r="U1236" s="145">
        <v>1217</v>
      </c>
      <c r="V1236" s="145">
        <v>-9630673.4023164734</v>
      </c>
    </row>
    <row r="1237" spans="1:22" x14ac:dyDescent="0.35">
      <c r="A1237" s="70">
        <f t="shared" si="27"/>
        <v>1218</v>
      </c>
      <c r="B1237" s="170">
        <v>-314133.87830631435</v>
      </c>
      <c r="U1237" s="145">
        <v>1218</v>
      </c>
      <c r="V1237" s="145">
        <v>18396630.543467935</v>
      </c>
    </row>
    <row r="1238" spans="1:22" x14ac:dyDescent="0.35">
      <c r="A1238" s="70">
        <f t="shared" ref="A1238:A1301" si="28">A1237+1</f>
        <v>1219</v>
      </c>
      <c r="B1238" s="170">
        <v>-314133.87830631435</v>
      </c>
      <c r="U1238" s="145">
        <v>1219</v>
      </c>
      <c r="V1238" s="145">
        <v>11891312.423881248</v>
      </c>
    </row>
    <row r="1239" spans="1:22" x14ac:dyDescent="0.35">
      <c r="A1239" s="70">
        <f t="shared" si="28"/>
        <v>1220</v>
      </c>
      <c r="B1239" s="170">
        <v>-314133.87830631435</v>
      </c>
      <c r="U1239" s="145">
        <v>1220</v>
      </c>
      <c r="V1239" s="145">
        <v>26495943.43908374</v>
      </c>
    </row>
    <row r="1240" spans="1:22" x14ac:dyDescent="0.35">
      <c r="A1240" s="70">
        <f t="shared" si="28"/>
        <v>1221</v>
      </c>
      <c r="B1240" s="170">
        <v>-314133.87830631435</v>
      </c>
      <c r="U1240" s="145">
        <v>1221</v>
      </c>
      <c r="V1240" s="145">
        <v>5774465.3605426345</v>
      </c>
    </row>
    <row r="1241" spans="1:22" x14ac:dyDescent="0.35">
      <c r="A1241" s="70">
        <f t="shared" si="28"/>
        <v>1222</v>
      </c>
      <c r="B1241" s="170">
        <v>-314133.87830631435</v>
      </c>
      <c r="U1241" s="145">
        <v>1222</v>
      </c>
      <c r="V1241" s="145">
        <v>-28516430.46567554</v>
      </c>
    </row>
    <row r="1242" spans="1:22" x14ac:dyDescent="0.35">
      <c r="A1242" s="70">
        <f t="shared" si="28"/>
        <v>1223</v>
      </c>
      <c r="B1242" s="170">
        <v>-314133.87830631435</v>
      </c>
      <c r="U1242" s="145">
        <v>1223</v>
      </c>
      <c r="V1242" s="145">
        <v>2503836.7326733172</v>
      </c>
    </row>
    <row r="1243" spans="1:22" x14ac:dyDescent="0.35">
      <c r="A1243" s="70">
        <f t="shared" si="28"/>
        <v>1224</v>
      </c>
      <c r="B1243" s="170">
        <v>-314133.87830631435</v>
      </c>
      <c r="U1243" s="145">
        <v>1224</v>
      </c>
      <c r="V1243" s="145">
        <v>-20257420.840266753</v>
      </c>
    </row>
    <row r="1244" spans="1:22" x14ac:dyDescent="0.35">
      <c r="A1244" s="70">
        <f t="shared" si="28"/>
        <v>1225</v>
      </c>
      <c r="B1244" s="170">
        <v>-314133.87830631435</v>
      </c>
      <c r="U1244" s="145">
        <v>1225</v>
      </c>
      <c r="V1244" s="145">
        <v>16542753.714173313</v>
      </c>
    </row>
    <row r="1245" spans="1:22" x14ac:dyDescent="0.35">
      <c r="A1245" s="70">
        <f t="shared" si="28"/>
        <v>1226</v>
      </c>
      <c r="B1245" s="170">
        <v>-314133.87830631435</v>
      </c>
      <c r="U1245" s="145">
        <v>1226</v>
      </c>
      <c r="V1245" s="145">
        <v>-5413349.4342455212</v>
      </c>
    </row>
    <row r="1246" spans="1:22" x14ac:dyDescent="0.35">
      <c r="A1246" s="70">
        <f t="shared" si="28"/>
        <v>1227</v>
      </c>
      <c r="B1246" s="170">
        <v>-314133.87830631435</v>
      </c>
      <c r="U1246" s="145">
        <v>1227</v>
      </c>
      <c r="V1246" s="145">
        <v>-5200547.3637512177</v>
      </c>
    </row>
    <row r="1247" spans="1:22" x14ac:dyDescent="0.35">
      <c r="A1247" s="70">
        <f t="shared" si="28"/>
        <v>1228</v>
      </c>
      <c r="B1247" s="170">
        <v>-314133.87830631435</v>
      </c>
      <c r="U1247" s="145">
        <v>1228</v>
      </c>
      <c r="V1247" s="145">
        <v>32020990.686008099</v>
      </c>
    </row>
    <row r="1248" spans="1:22" x14ac:dyDescent="0.35">
      <c r="A1248" s="70">
        <f t="shared" si="28"/>
        <v>1229</v>
      </c>
      <c r="B1248" s="170">
        <v>-314133.87830631435</v>
      </c>
      <c r="U1248" s="145">
        <v>1229</v>
      </c>
      <c r="V1248" s="145">
        <v>21305199.418186709</v>
      </c>
    </row>
    <row r="1249" spans="1:22" x14ac:dyDescent="0.35">
      <c r="A1249" s="70">
        <f t="shared" si="28"/>
        <v>1230</v>
      </c>
      <c r="B1249" s="170">
        <v>-314133.87830631435</v>
      </c>
      <c r="U1249" s="145">
        <v>1230</v>
      </c>
      <c r="V1249" s="145">
        <v>121362.13214318082</v>
      </c>
    </row>
    <row r="1250" spans="1:22" x14ac:dyDescent="0.35">
      <c r="A1250" s="70">
        <f t="shared" si="28"/>
        <v>1231</v>
      </c>
      <c r="B1250" s="170">
        <v>-314133.87830631435</v>
      </c>
      <c r="U1250" s="145">
        <v>1231</v>
      </c>
      <c r="V1250" s="145">
        <v>623859.81300087273</v>
      </c>
    </row>
    <row r="1251" spans="1:22" x14ac:dyDescent="0.35">
      <c r="A1251" s="70">
        <f t="shared" si="28"/>
        <v>1232</v>
      </c>
      <c r="B1251" s="170">
        <v>-314133.87830631435</v>
      </c>
      <c r="U1251" s="145">
        <v>1232</v>
      </c>
      <c r="V1251" s="145">
        <v>-1370242.4896243885</v>
      </c>
    </row>
    <row r="1252" spans="1:22" x14ac:dyDescent="0.35">
      <c r="A1252" s="70">
        <f t="shared" si="28"/>
        <v>1233</v>
      </c>
      <c r="B1252" s="170">
        <v>-314133.87830631435</v>
      </c>
      <c r="U1252" s="145">
        <v>1233</v>
      </c>
      <c r="V1252" s="145">
        <v>-5001441.5740093105</v>
      </c>
    </row>
    <row r="1253" spans="1:22" x14ac:dyDescent="0.35">
      <c r="A1253" s="70">
        <f t="shared" si="28"/>
        <v>1234</v>
      </c>
      <c r="B1253" s="170">
        <v>-314133.87830631435</v>
      </c>
      <c r="U1253" s="145">
        <v>1234</v>
      </c>
      <c r="V1253" s="145">
        <v>21602997.901969738</v>
      </c>
    </row>
    <row r="1254" spans="1:22" x14ac:dyDescent="0.35">
      <c r="A1254" s="70">
        <f t="shared" si="28"/>
        <v>1235</v>
      </c>
      <c r="B1254" s="170">
        <v>-314133.87830631435</v>
      </c>
      <c r="U1254" s="145">
        <v>1235</v>
      </c>
      <c r="V1254" s="145">
        <v>44509123.992642932</v>
      </c>
    </row>
    <row r="1255" spans="1:22" x14ac:dyDescent="0.35">
      <c r="A1255" s="70">
        <f t="shared" si="28"/>
        <v>1236</v>
      </c>
      <c r="B1255" s="170">
        <v>-314133.87830631435</v>
      </c>
      <c r="U1255" s="145">
        <v>1236</v>
      </c>
      <c r="V1255" s="145">
        <v>8335814.6365080997</v>
      </c>
    </row>
    <row r="1256" spans="1:22" x14ac:dyDescent="0.35">
      <c r="A1256" s="70">
        <f t="shared" si="28"/>
        <v>1237</v>
      </c>
      <c r="B1256" s="170">
        <v>-314133.87830631435</v>
      </c>
      <c r="U1256" s="145">
        <v>1237</v>
      </c>
      <c r="V1256" s="145">
        <v>-14571842.458837641</v>
      </c>
    </row>
    <row r="1257" spans="1:22" x14ac:dyDescent="0.35">
      <c r="A1257" s="70">
        <f t="shared" si="28"/>
        <v>1238</v>
      </c>
      <c r="B1257" s="170">
        <v>-314133.87830631435</v>
      </c>
      <c r="U1257" s="145">
        <v>1238</v>
      </c>
      <c r="V1257" s="145">
        <v>11225627.123662971</v>
      </c>
    </row>
    <row r="1258" spans="1:22" x14ac:dyDescent="0.35">
      <c r="A1258" s="70">
        <f t="shared" si="28"/>
        <v>1239</v>
      </c>
      <c r="B1258" s="170">
        <v>-314133.87830631435</v>
      </c>
      <c r="U1258" s="145">
        <v>1239</v>
      </c>
      <c r="V1258" s="145">
        <v>1839318.7823283039</v>
      </c>
    </row>
    <row r="1259" spans="1:22" x14ac:dyDescent="0.35">
      <c r="A1259" s="70">
        <f t="shared" si="28"/>
        <v>1240</v>
      </c>
      <c r="B1259" s="170">
        <v>-314133.87830631435</v>
      </c>
      <c r="U1259" s="145">
        <v>1240</v>
      </c>
      <c r="V1259" s="145">
        <v>-1613199.4139176197</v>
      </c>
    </row>
    <row r="1260" spans="1:22" x14ac:dyDescent="0.35">
      <c r="A1260" s="70">
        <f t="shared" si="28"/>
        <v>1241</v>
      </c>
      <c r="B1260" s="170">
        <v>-314133.87830631435</v>
      </c>
      <c r="U1260" s="145">
        <v>1241</v>
      </c>
      <c r="V1260" s="145">
        <v>4612002.0036836602</v>
      </c>
    </row>
    <row r="1261" spans="1:22" x14ac:dyDescent="0.35">
      <c r="A1261" s="70">
        <f t="shared" si="28"/>
        <v>1242</v>
      </c>
      <c r="B1261" s="170">
        <v>-314133.87830631435</v>
      </c>
      <c r="U1261" s="145">
        <v>1242</v>
      </c>
      <c r="V1261" s="145">
        <v>-12314681.080986805</v>
      </c>
    </row>
    <row r="1262" spans="1:22" x14ac:dyDescent="0.35">
      <c r="A1262" s="70">
        <f t="shared" si="28"/>
        <v>1243</v>
      </c>
      <c r="B1262" s="170">
        <v>-314133.87830631435</v>
      </c>
      <c r="U1262" s="145">
        <v>1243</v>
      </c>
      <c r="V1262" s="145">
        <v>9016329.1515590027</v>
      </c>
    </row>
    <row r="1263" spans="1:22" x14ac:dyDescent="0.35">
      <c r="A1263" s="70">
        <f t="shared" si="28"/>
        <v>1244</v>
      </c>
      <c r="B1263" s="170">
        <v>-314133.87830631435</v>
      </c>
      <c r="U1263" s="145">
        <v>1244</v>
      </c>
      <c r="V1263" s="145">
        <v>-1488529.2990539633</v>
      </c>
    </row>
    <row r="1264" spans="1:22" x14ac:dyDescent="0.35">
      <c r="A1264" s="70">
        <f t="shared" si="28"/>
        <v>1245</v>
      </c>
      <c r="B1264" s="170">
        <v>-314133.87830631435</v>
      </c>
      <c r="U1264" s="145">
        <v>1245</v>
      </c>
      <c r="V1264" s="145">
        <v>3270346.881618835</v>
      </c>
    </row>
    <row r="1265" spans="1:22" x14ac:dyDescent="0.35">
      <c r="A1265" s="70">
        <f t="shared" si="28"/>
        <v>1246</v>
      </c>
      <c r="B1265" s="170">
        <v>-314133.87830631435</v>
      </c>
      <c r="U1265" s="145">
        <v>1246</v>
      </c>
      <c r="V1265" s="145">
        <v>-6031906.7045407221</v>
      </c>
    </row>
    <row r="1266" spans="1:22" x14ac:dyDescent="0.35">
      <c r="A1266" s="70">
        <f t="shared" si="28"/>
        <v>1247</v>
      </c>
      <c r="B1266" s="170">
        <v>-314133.87830631435</v>
      </c>
      <c r="U1266" s="145">
        <v>1247</v>
      </c>
      <c r="V1266" s="145">
        <v>-20719767.193220664</v>
      </c>
    </row>
    <row r="1267" spans="1:22" x14ac:dyDescent="0.35">
      <c r="A1267" s="70">
        <f t="shared" si="28"/>
        <v>1248</v>
      </c>
      <c r="B1267" s="170">
        <v>-314133.87830631435</v>
      </c>
      <c r="U1267" s="145">
        <v>1248</v>
      </c>
      <c r="V1267" s="145">
        <v>4759795.794182688</v>
      </c>
    </row>
    <row r="1268" spans="1:22" x14ac:dyDescent="0.35">
      <c r="A1268" s="70">
        <f t="shared" si="28"/>
        <v>1249</v>
      </c>
      <c r="B1268" s="170">
        <v>-314133.87830631435</v>
      </c>
      <c r="U1268" s="145">
        <v>1249</v>
      </c>
      <c r="V1268" s="145">
        <v>-16524270.998635674</v>
      </c>
    </row>
    <row r="1269" spans="1:22" x14ac:dyDescent="0.35">
      <c r="A1269" s="70">
        <f t="shared" si="28"/>
        <v>1250</v>
      </c>
      <c r="B1269" s="170">
        <v>-314133.87830631435</v>
      </c>
      <c r="U1269" s="145">
        <v>1250</v>
      </c>
      <c r="V1269" s="145">
        <v>-2642808.2807912454</v>
      </c>
    </row>
    <row r="1270" spans="1:22" x14ac:dyDescent="0.35">
      <c r="A1270" s="70">
        <f t="shared" si="28"/>
        <v>1251</v>
      </c>
      <c r="B1270" s="170">
        <v>-314133.87830631435</v>
      </c>
      <c r="U1270" s="145">
        <v>1251</v>
      </c>
      <c r="V1270" s="145">
        <v>3698047.0335870758</v>
      </c>
    </row>
    <row r="1271" spans="1:22" x14ac:dyDescent="0.35">
      <c r="A1271" s="70">
        <f t="shared" si="28"/>
        <v>1252</v>
      </c>
      <c r="B1271" s="170">
        <v>-314133.87830631435</v>
      </c>
      <c r="U1271" s="145">
        <v>1252</v>
      </c>
      <c r="V1271" s="145">
        <v>-914150.87055296451</v>
      </c>
    </row>
    <row r="1272" spans="1:22" x14ac:dyDescent="0.35">
      <c r="A1272" s="70">
        <f t="shared" si="28"/>
        <v>1253</v>
      </c>
      <c r="B1272" s="170">
        <v>-314133.87830631435</v>
      </c>
      <c r="U1272" s="145">
        <v>1253</v>
      </c>
      <c r="V1272" s="145">
        <v>-24354637.700916037</v>
      </c>
    </row>
    <row r="1273" spans="1:22" x14ac:dyDescent="0.35">
      <c r="A1273" s="70">
        <f t="shared" si="28"/>
        <v>1254</v>
      </c>
      <c r="B1273" s="170">
        <v>-314133.87830631435</v>
      </c>
      <c r="U1273" s="145">
        <v>1254</v>
      </c>
      <c r="V1273" s="145">
        <v>6784605.2773743086</v>
      </c>
    </row>
    <row r="1274" spans="1:22" x14ac:dyDescent="0.35">
      <c r="A1274" s="70">
        <f t="shared" si="28"/>
        <v>1255</v>
      </c>
      <c r="B1274" s="170">
        <v>-314133.87830631435</v>
      </c>
      <c r="U1274" s="145">
        <v>1255</v>
      </c>
      <c r="V1274" s="145">
        <v>-20039995.430654336</v>
      </c>
    </row>
    <row r="1275" spans="1:22" x14ac:dyDescent="0.35">
      <c r="A1275" s="70">
        <f t="shared" si="28"/>
        <v>1256</v>
      </c>
      <c r="B1275" s="170">
        <v>-314133.87830631435</v>
      </c>
      <c r="U1275" s="145">
        <v>1256</v>
      </c>
      <c r="V1275" s="145">
        <v>36406104.165858895</v>
      </c>
    </row>
    <row r="1276" spans="1:22" x14ac:dyDescent="0.35">
      <c r="A1276" s="70">
        <f t="shared" si="28"/>
        <v>1257</v>
      </c>
      <c r="B1276" s="170">
        <v>-314133.87830631435</v>
      </c>
      <c r="U1276" s="145">
        <v>1257</v>
      </c>
      <c r="V1276" s="145">
        <v>-9274818.6586667579</v>
      </c>
    </row>
    <row r="1277" spans="1:22" x14ac:dyDescent="0.35">
      <c r="A1277" s="70">
        <f t="shared" si="28"/>
        <v>1258</v>
      </c>
      <c r="B1277" s="170">
        <v>-314133.87830631435</v>
      </c>
      <c r="U1277" s="145">
        <v>1258</v>
      </c>
      <c r="V1277" s="145">
        <v>3701579.1864370815</v>
      </c>
    </row>
    <row r="1278" spans="1:22" x14ac:dyDescent="0.35">
      <c r="A1278" s="70">
        <f t="shared" si="28"/>
        <v>1259</v>
      </c>
      <c r="B1278" s="170">
        <v>-314133.87830631435</v>
      </c>
      <c r="U1278" s="145">
        <v>1259</v>
      </c>
      <c r="V1278" s="145">
        <v>6726388.926657781</v>
      </c>
    </row>
    <row r="1279" spans="1:22" x14ac:dyDescent="0.35">
      <c r="A1279" s="70">
        <f t="shared" si="28"/>
        <v>1260</v>
      </c>
      <c r="B1279" s="170">
        <v>-314133.87830631435</v>
      </c>
      <c r="U1279" s="145">
        <v>1260</v>
      </c>
      <c r="V1279" s="145">
        <v>-12743075.303386074</v>
      </c>
    </row>
    <row r="1280" spans="1:22" x14ac:dyDescent="0.35">
      <c r="A1280" s="70">
        <f t="shared" si="28"/>
        <v>1261</v>
      </c>
      <c r="B1280" s="170">
        <v>-314133.87830631435</v>
      </c>
      <c r="U1280" s="145">
        <v>1261</v>
      </c>
      <c r="V1280" s="145">
        <v>-10947779.334853221</v>
      </c>
    </row>
    <row r="1281" spans="1:22" x14ac:dyDescent="0.35">
      <c r="A1281" s="70">
        <f t="shared" si="28"/>
        <v>1262</v>
      </c>
      <c r="B1281" s="170">
        <v>-314133.87830631435</v>
      </c>
      <c r="U1281" s="145">
        <v>1262</v>
      </c>
      <c r="V1281" s="145">
        <v>482827.8351633884</v>
      </c>
    </row>
    <row r="1282" spans="1:22" x14ac:dyDescent="0.35">
      <c r="A1282" s="70">
        <f t="shared" si="28"/>
        <v>1263</v>
      </c>
      <c r="B1282" s="170">
        <v>-314133.87830631435</v>
      </c>
      <c r="U1282" s="145">
        <v>1263</v>
      </c>
      <c r="V1282" s="145">
        <v>368417.02528442442</v>
      </c>
    </row>
    <row r="1283" spans="1:22" x14ac:dyDescent="0.35">
      <c r="A1283" s="70">
        <f t="shared" si="28"/>
        <v>1264</v>
      </c>
      <c r="B1283" s="170">
        <v>-314133.87830631435</v>
      </c>
      <c r="U1283" s="145">
        <v>1264</v>
      </c>
      <c r="V1283" s="145">
        <v>-8260756.8437625319</v>
      </c>
    </row>
    <row r="1284" spans="1:22" x14ac:dyDescent="0.35">
      <c r="A1284" s="70">
        <f t="shared" si="28"/>
        <v>1265</v>
      </c>
      <c r="B1284" s="170">
        <v>-314133.87830631435</v>
      </c>
      <c r="U1284" s="145">
        <v>1265</v>
      </c>
      <c r="V1284" s="145">
        <v>5733871.6584789641</v>
      </c>
    </row>
    <row r="1285" spans="1:22" x14ac:dyDescent="0.35">
      <c r="A1285" s="70">
        <f t="shared" si="28"/>
        <v>1266</v>
      </c>
      <c r="B1285" s="170">
        <v>-314133.87830631435</v>
      </c>
      <c r="U1285" s="145">
        <v>1266</v>
      </c>
      <c r="V1285" s="145">
        <v>8153074.7106952667</v>
      </c>
    </row>
    <row r="1286" spans="1:22" x14ac:dyDescent="0.35">
      <c r="A1286" s="70">
        <f t="shared" si="28"/>
        <v>1267</v>
      </c>
      <c r="B1286" s="170">
        <v>-314133.87830631435</v>
      </c>
      <c r="U1286" s="145">
        <v>1267</v>
      </c>
      <c r="V1286" s="145">
        <v>-13397395.075791858</v>
      </c>
    </row>
    <row r="1287" spans="1:22" x14ac:dyDescent="0.35">
      <c r="A1287" s="70">
        <f t="shared" si="28"/>
        <v>1268</v>
      </c>
      <c r="B1287" s="170">
        <v>-314133.87830631435</v>
      </c>
      <c r="U1287" s="145">
        <v>1268</v>
      </c>
      <c r="V1287" s="145">
        <v>448991.08012373745</v>
      </c>
    </row>
    <row r="1288" spans="1:22" x14ac:dyDescent="0.35">
      <c r="A1288" s="70">
        <f t="shared" si="28"/>
        <v>1269</v>
      </c>
      <c r="B1288" s="170">
        <v>-314133.87830631435</v>
      </c>
      <c r="U1288" s="145">
        <v>1269</v>
      </c>
      <c r="V1288" s="145">
        <v>21023549.38725109</v>
      </c>
    </row>
    <row r="1289" spans="1:22" x14ac:dyDescent="0.35">
      <c r="A1289" s="70">
        <f t="shared" si="28"/>
        <v>1270</v>
      </c>
      <c r="B1289" s="170">
        <v>-314133.87830631435</v>
      </c>
      <c r="U1289" s="145">
        <v>1270</v>
      </c>
      <c r="V1289" s="145">
        <v>-13589006.400936415</v>
      </c>
    </row>
    <row r="1290" spans="1:22" x14ac:dyDescent="0.35">
      <c r="A1290" s="70">
        <f t="shared" si="28"/>
        <v>1271</v>
      </c>
      <c r="B1290" s="170">
        <v>-314133.87830631435</v>
      </c>
      <c r="U1290" s="145">
        <v>1271</v>
      </c>
      <c r="V1290" s="145">
        <v>-18579596.942061599</v>
      </c>
    </row>
    <row r="1291" spans="1:22" x14ac:dyDescent="0.35">
      <c r="A1291" s="70">
        <f t="shared" si="28"/>
        <v>1272</v>
      </c>
      <c r="B1291" s="170">
        <v>-314133.87830631435</v>
      </c>
      <c r="U1291" s="145">
        <v>1272</v>
      </c>
      <c r="V1291" s="145">
        <v>6334647.6752816699</v>
      </c>
    </row>
    <row r="1292" spans="1:22" x14ac:dyDescent="0.35">
      <c r="A1292" s="70">
        <f t="shared" si="28"/>
        <v>1273</v>
      </c>
      <c r="B1292" s="170">
        <v>-314133.87830631435</v>
      </c>
      <c r="U1292" s="145">
        <v>1273</v>
      </c>
      <c r="V1292" s="145">
        <v>1612025.4802775308</v>
      </c>
    </row>
    <row r="1293" spans="1:22" x14ac:dyDescent="0.35">
      <c r="A1293" s="70">
        <f t="shared" si="28"/>
        <v>1274</v>
      </c>
      <c r="B1293" s="170">
        <v>-314133.87830631435</v>
      </c>
      <c r="U1293" s="145">
        <v>1274</v>
      </c>
      <c r="V1293" s="145">
        <v>-2528299.5383605286</v>
      </c>
    </row>
    <row r="1294" spans="1:22" x14ac:dyDescent="0.35">
      <c r="A1294" s="70">
        <f t="shared" si="28"/>
        <v>1275</v>
      </c>
      <c r="B1294" s="170">
        <v>-314133.87830631435</v>
      </c>
      <c r="U1294" s="145">
        <v>1275</v>
      </c>
      <c r="V1294" s="145">
        <v>-1998659.1725209467</v>
      </c>
    </row>
    <row r="1295" spans="1:22" x14ac:dyDescent="0.35">
      <c r="A1295" s="70">
        <f t="shared" si="28"/>
        <v>1276</v>
      </c>
      <c r="B1295" s="170">
        <v>-314133.87830631435</v>
      </c>
      <c r="U1295" s="145">
        <v>1276</v>
      </c>
      <c r="V1295" s="145">
        <v>-4990726.6689159013</v>
      </c>
    </row>
    <row r="1296" spans="1:22" x14ac:dyDescent="0.35">
      <c r="A1296" s="70">
        <f t="shared" si="28"/>
        <v>1277</v>
      </c>
      <c r="B1296" s="170">
        <v>-314133.87830631435</v>
      </c>
      <c r="U1296" s="145">
        <v>1277</v>
      </c>
      <c r="V1296" s="145">
        <v>-7318791.3980175965</v>
      </c>
    </row>
    <row r="1297" spans="1:22" x14ac:dyDescent="0.35">
      <c r="A1297" s="70">
        <f t="shared" si="28"/>
        <v>1278</v>
      </c>
      <c r="B1297" s="170">
        <v>-314133.87830631435</v>
      </c>
      <c r="U1297" s="145">
        <v>1278</v>
      </c>
      <c r="V1297" s="145">
        <v>19234808.489271972</v>
      </c>
    </row>
    <row r="1298" spans="1:22" x14ac:dyDescent="0.35">
      <c r="A1298" s="70">
        <f t="shared" si="28"/>
        <v>1279</v>
      </c>
      <c r="B1298" s="170">
        <v>-314133.87830631435</v>
      </c>
      <c r="U1298" s="145">
        <v>1279</v>
      </c>
      <c r="V1298" s="145">
        <v>-7318075.3583684433</v>
      </c>
    </row>
    <row r="1299" spans="1:22" x14ac:dyDescent="0.35">
      <c r="A1299" s="70">
        <f t="shared" si="28"/>
        <v>1280</v>
      </c>
      <c r="B1299" s="170">
        <v>-314133.87830631435</v>
      </c>
      <c r="U1299" s="145">
        <v>1280</v>
      </c>
      <c r="V1299" s="145">
        <v>-4941011.4660596512</v>
      </c>
    </row>
    <row r="1300" spans="1:22" x14ac:dyDescent="0.35">
      <c r="A1300" s="70">
        <f t="shared" si="28"/>
        <v>1281</v>
      </c>
      <c r="B1300" s="170">
        <v>-314133.87830631435</v>
      </c>
      <c r="U1300" s="145">
        <v>1281</v>
      </c>
      <c r="V1300" s="145">
        <v>18218167.461055428</v>
      </c>
    </row>
    <row r="1301" spans="1:22" x14ac:dyDescent="0.35">
      <c r="A1301" s="70">
        <f t="shared" si="28"/>
        <v>1282</v>
      </c>
      <c r="B1301" s="170">
        <v>-314133.87830631435</v>
      </c>
      <c r="U1301" s="145">
        <v>1282</v>
      </c>
      <c r="V1301" s="145">
        <v>8772777.2067434117</v>
      </c>
    </row>
    <row r="1302" spans="1:22" x14ac:dyDescent="0.35">
      <c r="A1302" s="70">
        <f t="shared" ref="A1302:A1365" si="29">A1301+1</f>
        <v>1283</v>
      </c>
      <c r="B1302" s="170">
        <v>-314133.87830631435</v>
      </c>
      <c r="U1302" s="145">
        <v>1283</v>
      </c>
      <c r="V1302" s="145">
        <v>-5191720.3456931505</v>
      </c>
    </row>
    <row r="1303" spans="1:22" x14ac:dyDescent="0.35">
      <c r="A1303" s="70">
        <f t="shared" si="29"/>
        <v>1284</v>
      </c>
      <c r="B1303" s="170">
        <v>-314133.87830631435</v>
      </c>
      <c r="U1303" s="145">
        <v>1284</v>
      </c>
      <c r="V1303" s="145">
        <v>-19391975.078531332</v>
      </c>
    </row>
    <row r="1304" spans="1:22" x14ac:dyDescent="0.35">
      <c r="A1304" s="70">
        <f t="shared" si="29"/>
        <v>1285</v>
      </c>
      <c r="B1304" s="170">
        <v>-314133.87830631435</v>
      </c>
      <c r="U1304" s="145">
        <v>1285</v>
      </c>
      <c r="V1304" s="145">
        <v>-10826943.548737761</v>
      </c>
    </row>
    <row r="1305" spans="1:22" x14ac:dyDescent="0.35">
      <c r="A1305" s="70">
        <f t="shared" si="29"/>
        <v>1286</v>
      </c>
      <c r="B1305" s="170">
        <v>-314133.87830631435</v>
      </c>
      <c r="U1305" s="145">
        <v>1286</v>
      </c>
      <c r="V1305" s="145">
        <v>19750394.406017043</v>
      </c>
    </row>
    <row r="1306" spans="1:22" x14ac:dyDescent="0.35">
      <c r="A1306" s="70">
        <f t="shared" si="29"/>
        <v>1287</v>
      </c>
      <c r="B1306" s="170">
        <v>-314133.87830631435</v>
      </c>
      <c r="U1306" s="145">
        <v>1287</v>
      </c>
      <c r="V1306" s="145">
        <v>-8736137.8323750421</v>
      </c>
    </row>
    <row r="1307" spans="1:22" x14ac:dyDescent="0.35">
      <c r="A1307" s="70">
        <f t="shared" si="29"/>
        <v>1288</v>
      </c>
      <c r="B1307" s="170">
        <v>-314133.87830631435</v>
      </c>
      <c r="U1307" s="145">
        <v>1288</v>
      </c>
      <c r="V1307" s="145">
        <v>-3237848.4936034121</v>
      </c>
    </row>
    <row r="1308" spans="1:22" x14ac:dyDescent="0.35">
      <c r="A1308" s="70">
        <f t="shared" si="29"/>
        <v>1289</v>
      </c>
      <c r="B1308" s="170">
        <v>-314133.87830631435</v>
      </c>
      <c r="U1308" s="145">
        <v>1289</v>
      </c>
      <c r="V1308" s="145">
        <v>2262247.6337726712</v>
      </c>
    </row>
    <row r="1309" spans="1:22" x14ac:dyDescent="0.35">
      <c r="A1309" s="70">
        <f t="shared" si="29"/>
        <v>1290</v>
      </c>
      <c r="B1309" s="170">
        <v>-314133.87830631435</v>
      </c>
      <c r="U1309" s="145">
        <v>1290</v>
      </c>
      <c r="V1309" s="145">
        <v>-1113350.648332186</v>
      </c>
    </row>
    <row r="1310" spans="1:22" x14ac:dyDescent="0.35">
      <c r="A1310" s="70">
        <f t="shared" si="29"/>
        <v>1291</v>
      </c>
      <c r="B1310" s="170">
        <v>-314133.87830631435</v>
      </c>
      <c r="U1310" s="145">
        <v>1291</v>
      </c>
      <c r="V1310" s="145">
        <v>-23126458.410134189</v>
      </c>
    </row>
    <row r="1311" spans="1:22" x14ac:dyDescent="0.35">
      <c r="A1311" s="70">
        <f t="shared" si="29"/>
        <v>1292</v>
      </c>
      <c r="B1311" s="170">
        <v>-314133.87830631435</v>
      </c>
      <c r="U1311" s="145">
        <v>1292</v>
      </c>
      <c r="V1311" s="145">
        <v>969323.00161662698</v>
      </c>
    </row>
    <row r="1312" spans="1:22" x14ac:dyDescent="0.35">
      <c r="A1312" s="70">
        <f t="shared" si="29"/>
        <v>1293</v>
      </c>
      <c r="B1312" s="170">
        <v>-314133.87830631435</v>
      </c>
      <c r="U1312" s="145">
        <v>1293</v>
      </c>
      <c r="V1312" s="145">
        <v>-5031986.6475871298</v>
      </c>
    </row>
    <row r="1313" spans="1:22" x14ac:dyDescent="0.35">
      <c r="A1313" s="70">
        <f t="shared" si="29"/>
        <v>1294</v>
      </c>
      <c r="B1313" s="170">
        <v>-314133.87830631435</v>
      </c>
      <c r="U1313" s="145">
        <v>1294</v>
      </c>
      <c r="V1313" s="145">
        <v>-8298378.089520527</v>
      </c>
    </row>
    <row r="1314" spans="1:22" x14ac:dyDescent="0.35">
      <c r="A1314" s="70">
        <f t="shared" si="29"/>
        <v>1295</v>
      </c>
      <c r="B1314" s="170">
        <v>-314133.87830631435</v>
      </c>
      <c r="U1314" s="145">
        <v>1295</v>
      </c>
      <c r="V1314" s="145">
        <v>-17348518.897110093</v>
      </c>
    </row>
    <row r="1315" spans="1:22" x14ac:dyDescent="0.35">
      <c r="A1315" s="70">
        <f t="shared" si="29"/>
        <v>1296</v>
      </c>
      <c r="B1315" s="170">
        <v>-314133.87830631435</v>
      </c>
      <c r="U1315" s="145">
        <v>1296</v>
      </c>
      <c r="V1315" s="145">
        <v>2910235.45113663</v>
      </c>
    </row>
    <row r="1316" spans="1:22" x14ac:dyDescent="0.35">
      <c r="A1316" s="70">
        <f t="shared" si="29"/>
        <v>1297</v>
      </c>
      <c r="B1316" s="170">
        <v>-314133.87830631435</v>
      </c>
      <c r="U1316" s="145">
        <v>1297</v>
      </c>
      <c r="V1316" s="145">
        <v>-33176242.357209068</v>
      </c>
    </row>
    <row r="1317" spans="1:22" x14ac:dyDescent="0.35">
      <c r="A1317" s="70">
        <f t="shared" si="29"/>
        <v>1298</v>
      </c>
      <c r="B1317" s="170">
        <v>-314133.87830631435</v>
      </c>
      <c r="U1317" s="145">
        <v>1298</v>
      </c>
      <c r="V1317" s="145">
        <v>-13410756.165851546</v>
      </c>
    </row>
    <row r="1318" spans="1:22" x14ac:dyDescent="0.35">
      <c r="A1318" s="70">
        <f t="shared" si="29"/>
        <v>1299</v>
      </c>
      <c r="B1318" s="170">
        <v>-314133.87830631435</v>
      </c>
      <c r="U1318" s="145">
        <v>1299</v>
      </c>
      <c r="V1318" s="145">
        <v>33975573.650517091</v>
      </c>
    </row>
    <row r="1319" spans="1:22" x14ac:dyDescent="0.35">
      <c r="A1319" s="70">
        <f t="shared" si="29"/>
        <v>1300</v>
      </c>
      <c r="B1319" s="170">
        <v>-314133.87830631435</v>
      </c>
      <c r="U1319" s="145">
        <v>1300</v>
      </c>
      <c r="V1319" s="145">
        <v>-1901212.3670582771</v>
      </c>
    </row>
    <row r="1320" spans="1:22" x14ac:dyDescent="0.35">
      <c r="A1320" s="70">
        <f t="shared" si="29"/>
        <v>1301</v>
      </c>
      <c r="B1320" s="170">
        <v>-314133.87830631435</v>
      </c>
      <c r="U1320" s="145">
        <v>1301</v>
      </c>
      <c r="V1320" s="145">
        <v>530186.27291848511</v>
      </c>
    </row>
    <row r="1321" spans="1:22" x14ac:dyDescent="0.35">
      <c r="A1321" s="70">
        <f t="shared" si="29"/>
        <v>1302</v>
      </c>
      <c r="B1321" s="170">
        <v>-314133.87830631435</v>
      </c>
      <c r="U1321" s="145">
        <v>1302</v>
      </c>
      <c r="V1321" s="145">
        <v>-8463839.132634487</v>
      </c>
    </row>
    <row r="1322" spans="1:22" x14ac:dyDescent="0.35">
      <c r="A1322" s="70">
        <f t="shared" si="29"/>
        <v>1303</v>
      </c>
      <c r="B1322" s="170">
        <v>-314133.87830631435</v>
      </c>
      <c r="U1322" s="145">
        <v>1303</v>
      </c>
      <c r="V1322" s="145">
        <v>-11273809.883681912</v>
      </c>
    </row>
    <row r="1323" spans="1:22" x14ac:dyDescent="0.35">
      <c r="A1323" s="70">
        <f t="shared" si="29"/>
        <v>1304</v>
      </c>
      <c r="B1323" s="170">
        <v>-314133.87830631435</v>
      </c>
      <c r="U1323" s="145">
        <v>1304</v>
      </c>
      <c r="V1323" s="145">
        <v>-6962049.9885303024</v>
      </c>
    </row>
    <row r="1324" spans="1:22" x14ac:dyDescent="0.35">
      <c r="A1324" s="70">
        <f t="shared" si="29"/>
        <v>1305</v>
      </c>
      <c r="B1324" s="170">
        <v>-314133.87830631435</v>
      </c>
      <c r="U1324" s="145">
        <v>1305</v>
      </c>
      <c r="V1324" s="145">
        <v>-11994376.954055069</v>
      </c>
    </row>
    <row r="1325" spans="1:22" x14ac:dyDescent="0.35">
      <c r="A1325" s="70">
        <f t="shared" si="29"/>
        <v>1306</v>
      </c>
      <c r="B1325" s="170">
        <v>-314133.87830631435</v>
      </c>
      <c r="U1325" s="145">
        <v>1306</v>
      </c>
      <c r="V1325" s="145">
        <v>28431009.603700496</v>
      </c>
    </row>
    <row r="1326" spans="1:22" x14ac:dyDescent="0.35">
      <c r="A1326" s="70">
        <f t="shared" si="29"/>
        <v>1307</v>
      </c>
      <c r="B1326" s="170">
        <v>-314133.87830631435</v>
      </c>
      <c r="U1326" s="145">
        <v>1307</v>
      </c>
      <c r="V1326" s="145">
        <v>3429055.6651241779</v>
      </c>
    </row>
    <row r="1327" spans="1:22" x14ac:dyDescent="0.35">
      <c r="A1327" s="70">
        <f t="shared" si="29"/>
        <v>1308</v>
      </c>
      <c r="B1327" s="170">
        <v>-314133.87830631435</v>
      </c>
      <c r="U1327" s="145">
        <v>1308</v>
      </c>
      <c r="V1327" s="145">
        <v>22744656.55172557</v>
      </c>
    </row>
    <row r="1328" spans="1:22" x14ac:dyDescent="0.35">
      <c r="A1328" s="70">
        <f t="shared" si="29"/>
        <v>1309</v>
      </c>
      <c r="B1328" s="170">
        <v>-314133.87830631435</v>
      </c>
      <c r="U1328" s="145">
        <v>1309</v>
      </c>
      <c r="V1328" s="145">
        <v>3747985.3075772412</v>
      </c>
    </row>
    <row r="1329" spans="1:22" x14ac:dyDescent="0.35">
      <c r="A1329" s="70">
        <f t="shared" si="29"/>
        <v>1310</v>
      </c>
      <c r="B1329" s="170">
        <v>-314133.87830631435</v>
      </c>
      <c r="U1329" s="145">
        <v>1310</v>
      </c>
      <c r="V1329" s="145">
        <v>5270161.619692605</v>
      </c>
    </row>
    <row r="1330" spans="1:22" x14ac:dyDescent="0.35">
      <c r="A1330" s="70">
        <f t="shared" si="29"/>
        <v>1311</v>
      </c>
      <c r="B1330" s="170">
        <v>-314133.87830631435</v>
      </c>
      <c r="U1330" s="145">
        <v>1311</v>
      </c>
      <c r="V1330" s="145">
        <v>-13290412.166721119</v>
      </c>
    </row>
    <row r="1331" spans="1:22" x14ac:dyDescent="0.35">
      <c r="A1331" s="70">
        <f t="shared" si="29"/>
        <v>1312</v>
      </c>
      <c r="B1331" s="170">
        <v>-314133.87830631435</v>
      </c>
      <c r="U1331" s="145">
        <v>1312</v>
      </c>
      <c r="V1331" s="145">
        <v>-21827890.019575216</v>
      </c>
    </row>
    <row r="1332" spans="1:22" x14ac:dyDescent="0.35">
      <c r="A1332" s="70">
        <f t="shared" si="29"/>
        <v>1313</v>
      </c>
      <c r="B1332" s="170">
        <v>-314133.87830631435</v>
      </c>
      <c r="U1332" s="145">
        <v>1313</v>
      </c>
      <c r="V1332" s="145">
        <v>2374421.530522462</v>
      </c>
    </row>
    <row r="1333" spans="1:22" x14ac:dyDescent="0.35">
      <c r="A1333" s="70">
        <f t="shared" si="29"/>
        <v>1314</v>
      </c>
      <c r="B1333" s="170">
        <v>-314133.87830631435</v>
      </c>
      <c r="U1333" s="145">
        <v>1314</v>
      </c>
      <c r="V1333" s="145">
        <v>1944389.2854631618</v>
      </c>
    </row>
    <row r="1334" spans="1:22" x14ac:dyDescent="0.35">
      <c r="A1334" s="70">
        <f t="shared" si="29"/>
        <v>1315</v>
      </c>
      <c r="B1334" s="170">
        <v>-314133.87830631435</v>
      </c>
      <c r="U1334" s="145">
        <v>1315</v>
      </c>
      <c r="V1334" s="145">
        <v>8567445.3083717711</v>
      </c>
    </row>
    <row r="1335" spans="1:22" x14ac:dyDescent="0.35">
      <c r="A1335" s="70">
        <f t="shared" si="29"/>
        <v>1316</v>
      </c>
      <c r="B1335" s="170">
        <v>-314133.87830631435</v>
      </c>
      <c r="U1335" s="145">
        <v>1316</v>
      </c>
      <c r="V1335" s="145">
        <v>-25582336.399007589</v>
      </c>
    </row>
    <row r="1336" spans="1:22" x14ac:dyDescent="0.35">
      <c r="A1336" s="70">
        <f t="shared" si="29"/>
        <v>1317</v>
      </c>
      <c r="B1336" s="170">
        <v>-314133.87830631435</v>
      </c>
      <c r="U1336" s="145">
        <v>1317</v>
      </c>
      <c r="V1336" s="145">
        <v>3648494.0663651675</v>
      </c>
    </row>
    <row r="1337" spans="1:22" x14ac:dyDescent="0.35">
      <c r="A1337" s="70">
        <f t="shared" si="29"/>
        <v>1318</v>
      </c>
      <c r="B1337" s="170">
        <v>-314133.87830631435</v>
      </c>
      <c r="U1337" s="145">
        <v>1318</v>
      </c>
      <c r="V1337" s="145">
        <v>-10980178.591906054</v>
      </c>
    </row>
    <row r="1338" spans="1:22" x14ac:dyDescent="0.35">
      <c r="A1338" s="70">
        <f t="shared" si="29"/>
        <v>1319</v>
      </c>
      <c r="B1338" s="170">
        <v>-314133.87830631435</v>
      </c>
      <c r="U1338" s="145">
        <v>1319</v>
      </c>
      <c r="V1338" s="145">
        <v>29955793.139621913</v>
      </c>
    </row>
    <row r="1339" spans="1:22" x14ac:dyDescent="0.35">
      <c r="A1339" s="70">
        <f t="shared" si="29"/>
        <v>1320</v>
      </c>
      <c r="B1339" s="170">
        <v>-314133.87830631435</v>
      </c>
      <c r="U1339" s="145">
        <v>1320</v>
      </c>
      <c r="V1339" s="145">
        <v>-13006340.361764982</v>
      </c>
    </row>
    <row r="1340" spans="1:22" x14ac:dyDescent="0.35">
      <c r="A1340" s="70">
        <f t="shared" si="29"/>
        <v>1321</v>
      </c>
      <c r="B1340" s="170">
        <v>-314133.87830631435</v>
      </c>
      <c r="U1340" s="145">
        <v>1321</v>
      </c>
      <c r="V1340" s="145">
        <v>-8426408.4629259855</v>
      </c>
    </row>
    <row r="1341" spans="1:22" x14ac:dyDescent="0.35">
      <c r="A1341" s="70">
        <f t="shared" si="29"/>
        <v>1322</v>
      </c>
      <c r="B1341" s="170">
        <v>-314133.87830631435</v>
      </c>
      <c r="U1341" s="145">
        <v>1322</v>
      </c>
      <c r="V1341" s="145">
        <v>23077253.909309767</v>
      </c>
    </row>
    <row r="1342" spans="1:22" x14ac:dyDescent="0.35">
      <c r="A1342" s="70">
        <f t="shared" si="29"/>
        <v>1323</v>
      </c>
      <c r="B1342" s="170">
        <v>-314133.87830631435</v>
      </c>
      <c r="U1342" s="145">
        <v>1323</v>
      </c>
      <c r="V1342" s="145">
        <v>-2066457.8358087614</v>
      </c>
    </row>
    <row r="1343" spans="1:22" x14ac:dyDescent="0.35">
      <c r="A1343" s="70">
        <f t="shared" si="29"/>
        <v>1324</v>
      </c>
      <c r="B1343" s="170">
        <v>-314133.87830631435</v>
      </c>
      <c r="U1343" s="145">
        <v>1324</v>
      </c>
      <c r="V1343" s="145">
        <v>2206343.3775872588</v>
      </c>
    </row>
    <row r="1344" spans="1:22" x14ac:dyDescent="0.35">
      <c r="A1344" s="70">
        <f t="shared" si="29"/>
        <v>1325</v>
      </c>
      <c r="B1344" s="170">
        <v>-314133.87830631435</v>
      </c>
      <c r="U1344" s="145">
        <v>1325</v>
      </c>
      <c r="V1344" s="145">
        <v>-15840250.605703013</v>
      </c>
    </row>
    <row r="1345" spans="1:22" x14ac:dyDescent="0.35">
      <c r="A1345" s="70">
        <f t="shared" si="29"/>
        <v>1326</v>
      </c>
      <c r="B1345" s="170">
        <v>-314133.87830631435</v>
      </c>
      <c r="U1345" s="145">
        <v>1326</v>
      </c>
      <c r="V1345" s="145">
        <v>-10450307.700227166</v>
      </c>
    </row>
    <row r="1346" spans="1:22" x14ac:dyDescent="0.35">
      <c r="A1346" s="70">
        <f t="shared" si="29"/>
        <v>1327</v>
      </c>
      <c r="B1346" s="170">
        <v>-314133.87830631435</v>
      </c>
      <c r="U1346" s="145">
        <v>1327</v>
      </c>
      <c r="V1346" s="145">
        <v>-1830020.7639977708</v>
      </c>
    </row>
    <row r="1347" spans="1:22" x14ac:dyDescent="0.35">
      <c r="A1347" s="70">
        <f t="shared" si="29"/>
        <v>1328</v>
      </c>
      <c r="B1347" s="170">
        <v>-314133.87830631435</v>
      </c>
      <c r="U1347" s="145">
        <v>1328</v>
      </c>
      <c r="V1347" s="145">
        <v>8428000.2627860308</v>
      </c>
    </row>
    <row r="1348" spans="1:22" x14ac:dyDescent="0.35">
      <c r="A1348" s="70">
        <f t="shared" si="29"/>
        <v>1329</v>
      </c>
      <c r="B1348" s="170">
        <v>-314133.87830631435</v>
      </c>
      <c r="U1348" s="145">
        <v>1329</v>
      </c>
      <c r="V1348" s="145">
        <v>-23292260.348225694</v>
      </c>
    </row>
    <row r="1349" spans="1:22" x14ac:dyDescent="0.35">
      <c r="A1349" s="70">
        <f t="shared" si="29"/>
        <v>1330</v>
      </c>
      <c r="B1349" s="170">
        <v>-314133.87830631435</v>
      </c>
      <c r="U1349" s="145">
        <v>1330</v>
      </c>
      <c r="V1349" s="145">
        <v>-8605358.9197406806</v>
      </c>
    </row>
    <row r="1350" spans="1:22" x14ac:dyDescent="0.35">
      <c r="A1350" s="70">
        <f t="shared" si="29"/>
        <v>1331</v>
      </c>
      <c r="B1350" s="170">
        <v>-314133.87830631435</v>
      </c>
      <c r="U1350" s="145">
        <v>1331</v>
      </c>
      <c r="V1350" s="145">
        <v>-6468842.6617954262</v>
      </c>
    </row>
    <row r="1351" spans="1:22" x14ac:dyDescent="0.35">
      <c r="A1351" s="70">
        <f t="shared" si="29"/>
        <v>1332</v>
      </c>
      <c r="B1351" s="170">
        <v>-314133.87830631435</v>
      </c>
      <c r="U1351" s="145">
        <v>1332</v>
      </c>
      <c r="V1351" s="145">
        <v>-949835.82732240111</v>
      </c>
    </row>
    <row r="1352" spans="1:22" x14ac:dyDescent="0.35">
      <c r="A1352" s="70">
        <f t="shared" si="29"/>
        <v>1333</v>
      </c>
      <c r="B1352" s="170">
        <v>-314133.87830631435</v>
      </c>
      <c r="U1352" s="145">
        <v>1333</v>
      </c>
      <c r="V1352" s="145">
        <v>7300615.5511345081</v>
      </c>
    </row>
    <row r="1353" spans="1:22" x14ac:dyDescent="0.35">
      <c r="A1353" s="70">
        <f t="shared" si="29"/>
        <v>1334</v>
      </c>
      <c r="B1353" s="170">
        <v>-314133.87830631435</v>
      </c>
      <c r="U1353" s="145">
        <v>1334</v>
      </c>
      <c r="V1353" s="145">
        <v>-33832321.416008659</v>
      </c>
    </row>
    <row r="1354" spans="1:22" x14ac:dyDescent="0.35">
      <c r="A1354" s="70">
        <f t="shared" si="29"/>
        <v>1335</v>
      </c>
      <c r="B1354" s="170">
        <v>-314133.87830631435</v>
      </c>
      <c r="U1354" s="145">
        <v>1335</v>
      </c>
      <c r="V1354" s="145">
        <v>7772579.7884873636</v>
      </c>
    </row>
    <row r="1355" spans="1:22" x14ac:dyDescent="0.35">
      <c r="A1355" s="70">
        <f t="shared" si="29"/>
        <v>1336</v>
      </c>
      <c r="B1355" s="170">
        <v>-314133.87830631435</v>
      </c>
      <c r="U1355" s="145">
        <v>1336</v>
      </c>
      <c r="V1355" s="145">
        <v>6238481.8063500114</v>
      </c>
    </row>
    <row r="1356" spans="1:22" x14ac:dyDescent="0.35">
      <c r="A1356" s="70">
        <f t="shared" si="29"/>
        <v>1337</v>
      </c>
      <c r="B1356" s="170">
        <v>-314133.87830631435</v>
      </c>
      <c r="U1356" s="145">
        <v>1337</v>
      </c>
      <c r="V1356" s="145">
        <v>2214051.7378859036</v>
      </c>
    </row>
    <row r="1357" spans="1:22" x14ac:dyDescent="0.35">
      <c r="A1357" s="70">
        <f t="shared" si="29"/>
        <v>1338</v>
      </c>
      <c r="B1357" s="170">
        <v>-314133.87830631435</v>
      </c>
      <c r="U1357" s="145">
        <v>1338</v>
      </c>
      <c r="V1357" s="145">
        <v>18351311.395763487</v>
      </c>
    </row>
    <row r="1358" spans="1:22" x14ac:dyDescent="0.35">
      <c r="A1358" s="70">
        <f t="shared" si="29"/>
        <v>1339</v>
      </c>
      <c r="B1358" s="170">
        <v>-314133.87830631435</v>
      </c>
      <c r="U1358" s="145">
        <v>1339</v>
      </c>
      <c r="V1358" s="145">
        <v>9326681.9114898629</v>
      </c>
    </row>
    <row r="1359" spans="1:22" x14ac:dyDescent="0.35">
      <c r="A1359" s="70">
        <f t="shared" si="29"/>
        <v>1340</v>
      </c>
      <c r="B1359" s="170">
        <v>-314133.87830631435</v>
      </c>
      <c r="U1359" s="145">
        <v>1340</v>
      </c>
      <c r="V1359" s="145">
        <v>2543436.3344271444</v>
      </c>
    </row>
    <row r="1360" spans="1:22" x14ac:dyDescent="0.35">
      <c r="A1360" s="70">
        <f t="shared" si="29"/>
        <v>1341</v>
      </c>
      <c r="B1360" s="170">
        <v>-314133.87830631435</v>
      </c>
      <c r="U1360" s="145">
        <v>1341</v>
      </c>
      <c r="V1360" s="145">
        <v>-26848362.435398102</v>
      </c>
    </row>
    <row r="1361" spans="1:22" x14ac:dyDescent="0.35">
      <c r="A1361" s="70">
        <f t="shared" si="29"/>
        <v>1342</v>
      </c>
      <c r="B1361" s="170">
        <v>-314133.87830631435</v>
      </c>
      <c r="U1361" s="145">
        <v>1342</v>
      </c>
      <c r="V1361" s="145">
        <v>-18765383.804110393</v>
      </c>
    </row>
    <row r="1362" spans="1:22" x14ac:dyDescent="0.35">
      <c r="A1362" s="70">
        <f t="shared" si="29"/>
        <v>1343</v>
      </c>
      <c r="B1362" s="170">
        <v>-314133.87830631435</v>
      </c>
      <c r="U1362" s="145">
        <v>1343</v>
      </c>
      <c r="V1362" s="145">
        <v>-33908018.494924501</v>
      </c>
    </row>
    <row r="1363" spans="1:22" x14ac:dyDescent="0.35">
      <c r="A1363" s="70">
        <f t="shared" si="29"/>
        <v>1344</v>
      </c>
      <c r="B1363" s="170">
        <v>-314133.87830631435</v>
      </c>
      <c r="U1363" s="145">
        <v>1344</v>
      </c>
      <c r="V1363" s="145">
        <v>-1863313.4965977892</v>
      </c>
    </row>
    <row r="1364" spans="1:22" x14ac:dyDescent="0.35">
      <c r="A1364" s="70">
        <f t="shared" si="29"/>
        <v>1345</v>
      </c>
      <c r="B1364" s="170">
        <v>-314133.87830631435</v>
      </c>
      <c r="U1364" s="145">
        <v>1345</v>
      </c>
      <c r="V1364" s="145">
        <v>-2349089.3452593833</v>
      </c>
    </row>
    <row r="1365" spans="1:22" x14ac:dyDescent="0.35">
      <c r="A1365" s="70">
        <f t="shared" si="29"/>
        <v>1346</v>
      </c>
      <c r="B1365" s="170">
        <v>-314133.87830631435</v>
      </c>
      <c r="U1365" s="145">
        <v>1346</v>
      </c>
      <c r="V1365" s="145">
        <v>7964569.8771495521</v>
      </c>
    </row>
    <row r="1366" spans="1:22" x14ac:dyDescent="0.35">
      <c r="A1366" s="70">
        <f t="shared" ref="A1366:A1429" si="30">A1365+1</f>
        <v>1347</v>
      </c>
      <c r="B1366" s="170">
        <v>-314133.87830631435</v>
      </c>
      <c r="U1366" s="145">
        <v>1347</v>
      </c>
      <c r="V1366" s="145">
        <v>-4931670.8774508238</v>
      </c>
    </row>
    <row r="1367" spans="1:22" x14ac:dyDescent="0.35">
      <c r="A1367" s="70">
        <f t="shared" si="30"/>
        <v>1348</v>
      </c>
      <c r="B1367" s="170">
        <v>-314133.87830631435</v>
      </c>
      <c r="U1367" s="145">
        <v>1348</v>
      </c>
      <c r="V1367" s="145">
        <v>-8120642.5544736702</v>
      </c>
    </row>
    <row r="1368" spans="1:22" x14ac:dyDescent="0.35">
      <c r="A1368" s="70">
        <f t="shared" si="30"/>
        <v>1349</v>
      </c>
      <c r="B1368" s="170">
        <v>-314133.87830631435</v>
      </c>
      <c r="U1368" s="145">
        <v>1349</v>
      </c>
      <c r="V1368" s="145">
        <v>-20558749.058866907</v>
      </c>
    </row>
    <row r="1369" spans="1:22" x14ac:dyDescent="0.35">
      <c r="A1369" s="70">
        <f t="shared" si="30"/>
        <v>1350</v>
      </c>
      <c r="B1369" s="170">
        <v>-314133.87830631435</v>
      </c>
      <c r="U1369" s="145">
        <v>1350</v>
      </c>
      <c r="V1369" s="145">
        <v>19134539.755139042</v>
      </c>
    </row>
    <row r="1370" spans="1:22" x14ac:dyDescent="0.35">
      <c r="A1370" s="70">
        <f t="shared" si="30"/>
        <v>1351</v>
      </c>
      <c r="B1370" s="170">
        <v>-314133.87830631435</v>
      </c>
      <c r="U1370" s="145">
        <v>1351</v>
      </c>
      <c r="V1370" s="145">
        <v>18089825.389078073</v>
      </c>
    </row>
    <row r="1371" spans="1:22" x14ac:dyDescent="0.35">
      <c r="A1371" s="70">
        <f t="shared" si="30"/>
        <v>1352</v>
      </c>
      <c r="B1371" s="170">
        <v>-314133.87830631435</v>
      </c>
      <c r="U1371" s="145">
        <v>1352</v>
      </c>
      <c r="V1371" s="145">
        <v>-11975576.469337538</v>
      </c>
    </row>
    <row r="1372" spans="1:22" x14ac:dyDescent="0.35">
      <c r="A1372" s="70">
        <f t="shared" si="30"/>
        <v>1353</v>
      </c>
      <c r="B1372" s="170">
        <v>-314133.87830631435</v>
      </c>
      <c r="U1372" s="145">
        <v>1353</v>
      </c>
      <c r="V1372" s="145">
        <v>-13672718.32607175</v>
      </c>
    </row>
    <row r="1373" spans="1:22" x14ac:dyDescent="0.35">
      <c r="A1373" s="70">
        <f t="shared" si="30"/>
        <v>1354</v>
      </c>
      <c r="B1373" s="170">
        <v>-314133.87830631435</v>
      </c>
      <c r="U1373" s="145">
        <v>1354</v>
      </c>
      <c r="V1373" s="145">
        <v>-19610475.732470695</v>
      </c>
    </row>
    <row r="1374" spans="1:22" x14ac:dyDescent="0.35">
      <c r="A1374" s="70">
        <f t="shared" si="30"/>
        <v>1355</v>
      </c>
      <c r="B1374" s="170">
        <v>-314133.87830631435</v>
      </c>
      <c r="U1374" s="145">
        <v>1355</v>
      </c>
      <c r="V1374" s="145">
        <v>-4706497.9351878352</v>
      </c>
    </row>
    <row r="1375" spans="1:22" x14ac:dyDescent="0.35">
      <c r="A1375" s="70">
        <f t="shared" si="30"/>
        <v>1356</v>
      </c>
      <c r="B1375" s="170">
        <v>-314133.87830631435</v>
      </c>
      <c r="U1375" s="145">
        <v>1356</v>
      </c>
      <c r="V1375" s="145">
        <v>-5641249.9713616092</v>
      </c>
    </row>
    <row r="1376" spans="1:22" x14ac:dyDescent="0.35">
      <c r="A1376" s="70">
        <f t="shared" si="30"/>
        <v>1357</v>
      </c>
      <c r="B1376" s="170">
        <v>-314133.87830631435</v>
      </c>
      <c r="U1376" s="145">
        <v>1357</v>
      </c>
      <c r="V1376" s="145">
        <v>-3457307.287084084</v>
      </c>
    </row>
    <row r="1377" spans="1:22" x14ac:dyDescent="0.35">
      <c r="A1377" s="70">
        <f t="shared" si="30"/>
        <v>1358</v>
      </c>
      <c r="B1377" s="170">
        <v>-314133.87830631435</v>
      </c>
      <c r="U1377" s="145">
        <v>1358</v>
      </c>
      <c r="V1377" s="145">
        <v>-11728369.802476665</v>
      </c>
    </row>
    <row r="1378" spans="1:22" x14ac:dyDescent="0.35">
      <c r="A1378" s="70">
        <f t="shared" si="30"/>
        <v>1359</v>
      </c>
      <c r="B1378" s="170">
        <v>-314133.87830631435</v>
      </c>
      <c r="U1378" s="145">
        <v>1359</v>
      </c>
      <c r="V1378" s="145">
        <v>25357332.538935833</v>
      </c>
    </row>
    <row r="1379" spans="1:22" x14ac:dyDescent="0.35">
      <c r="A1379" s="70">
        <f t="shared" si="30"/>
        <v>1360</v>
      </c>
      <c r="B1379" s="170">
        <v>-314133.87830631435</v>
      </c>
      <c r="U1379" s="145">
        <v>1360</v>
      </c>
      <c r="V1379" s="145">
        <v>17499819.251797989</v>
      </c>
    </row>
    <row r="1380" spans="1:22" x14ac:dyDescent="0.35">
      <c r="A1380" s="70">
        <f t="shared" si="30"/>
        <v>1361</v>
      </c>
      <c r="B1380" s="170">
        <v>-314133.87830631435</v>
      </c>
      <c r="U1380" s="145">
        <v>1361</v>
      </c>
      <c r="V1380" s="145">
        <v>2730461.2166123167</v>
      </c>
    </row>
    <row r="1381" spans="1:22" x14ac:dyDescent="0.35">
      <c r="A1381" s="70">
        <f t="shared" si="30"/>
        <v>1362</v>
      </c>
      <c r="B1381" s="170">
        <v>-314133.87830631435</v>
      </c>
      <c r="U1381" s="145">
        <v>1362</v>
      </c>
      <c r="V1381" s="145">
        <v>-307599.96523036808</v>
      </c>
    </row>
    <row r="1382" spans="1:22" x14ac:dyDescent="0.35">
      <c r="A1382" s="70">
        <f t="shared" si="30"/>
        <v>1363</v>
      </c>
      <c r="B1382" s="170">
        <v>-314133.87830631435</v>
      </c>
      <c r="U1382" s="145">
        <v>1363</v>
      </c>
      <c r="V1382" s="145">
        <v>14883163.419278547</v>
      </c>
    </row>
    <row r="1383" spans="1:22" x14ac:dyDescent="0.35">
      <c r="A1383" s="70">
        <f t="shared" si="30"/>
        <v>1364</v>
      </c>
      <c r="B1383" s="170">
        <v>-314133.87830631435</v>
      </c>
      <c r="U1383" s="145">
        <v>1364</v>
      </c>
      <c r="V1383" s="145">
        <v>31147301.71643471</v>
      </c>
    </row>
    <row r="1384" spans="1:22" x14ac:dyDescent="0.35">
      <c r="A1384" s="70">
        <f t="shared" si="30"/>
        <v>1365</v>
      </c>
      <c r="B1384" s="170">
        <v>-314133.87830631435</v>
      </c>
      <c r="U1384" s="145">
        <v>1365</v>
      </c>
      <c r="V1384" s="145">
        <v>4889096.1640232764</v>
      </c>
    </row>
    <row r="1385" spans="1:22" x14ac:dyDescent="0.35">
      <c r="A1385" s="70">
        <f t="shared" si="30"/>
        <v>1366</v>
      </c>
      <c r="B1385" s="170">
        <v>-314133.87830631435</v>
      </c>
      <c r="U1385" s="145">
        <v>1366</v>
      </c>
      <c r="V1385" s="145">
        <v>18137910.266907379</v>
      </c>
    </row>
    <row r="1386" spans="1:22" x14ac:dyDescent="0.35">
      <c r="A1386" s="70">
        <f t="shared" si="30"/>
        <v>1367</v>
      </c>
      <c r="B1386" s="170">
        <v>-314133.87830631435</v>
      </c>
      <c r="U1386" s="145">
        <v>1367</v>
      </c>
      <c r="V1386" s="145">
        <v>-752704.26504625008</v>
      </c>
    </row>
    <row r="1387" spans="1:22" x14ac:dyDescent="0.35">
      <c r="A1387" s="70">
        <f t="shared" si="30"/>
        <v>1368</v>
      </c>
      <c r="B1387" s="170">
        <v>-314133.87830631435</v>
      </c>
      <c r="U1387" s="145">
        <v>1368</v>
      </c>
      <c r="V1387" s="145">
        <v>-18259652.871350087</v>
      </c>
    </row>
    <row r="1388" spans="1:22" x14ac:dyDescent="0.35">
      <c r="A1388" s="70">
        <f t="shared" si="30"/>
        <v>1369</v>
      </c>
      <c r="B1388" s="170">
        <v>-314133.87830631435</v>
      </c>
      <c r="U1388" s="145">
        <v>1369</v>
      </c>
      <c r="V1388" s="145">
        <v>27589863.952121757</v>
      </c>
    </row>
    <row r="1389" spans="1:22" x14ac:dyDescent="0.35">
      <c r="A1389" s="70">
        <f t="shared" si="30"/>
        <v>1370</v>
      </c>
      <c r="B1389" s="170">
        <v>-314133.87830631435</v>
      </c>
      <c r="U1389" s="145">
        <v>1370</v>
      </c>
      <c r="V1389" s="145">
        <v>11352196.07020909</v>
      </c>
    </row>
    <row r="1390" spans="1:22" x14ac:dyDescent="0.35">
      <c r="A1390" s="70">
        <f t="shared" si="30"/>
        <v>1371</v>
      </c>
      <c r="B1390" s="170">
        <v>-314133.87830631435</v>
      </c>
      <c r="U1390" s="145">
        <v>1371</v>
      </c>
      <c r="V1390" s="145">
        <v>-11506982.642480958</v>
      </c>
    </row>
    <row r="1391" spans="1:22" x14ac:dyDescent="0.35">
      <c r="A1391" s="70">
        <f t="shared" si="30"/>
        <v>1372</v>
      </c>
      <c r="B1391" s="170">
        <v>-314133.87830631435</v>
      </c>
      <c r="U1391" s="145">
        <v>1372</v>
      </c>
      <c r="V1391" s="145">
        <v>33460878.856802121</v>
      </c>
    </row>
    <row r="1392" spans="1:22" x14ac:dyDescent="0.35">
      <c r="A1392" s="70">
        <f t="shared" si="30"/>
        <v>1373</v>
      </c>
      <c r="B1392" s="170">
        <v>-314133.87830631435</v>
      </c>
      <c r="U1392" s="145">
        <v>1373</v>
      </c>
      <c r="V1392" s="145">
        <v>-2518157.976359982</v>
      </c>
    </row>
    <row r="1393" spans="1:22" x14ac:dyDescent="0.35">
      <c r="A1393" s="70">
        <f t="shared" si="30"/>
        <v>1374</v>
      </c>
      <c r="B1393" s="170">
        <v>-314133.87830631435</v>
      </c>
      <c r="U1393" s="145">
        <v>1374</v>
      </c>
      <c r="V1393" s="145">
        <v>39130212.238566086</v>
      </c>
    </row>
    <row r="1394" spans="1:22" x14ac:dyDescent="0.35">
      <c r="A1394" s="70">
        <f t="shared" si="30"/>
        <v>1375</v>
      </c>
      <c r="B1394" s="170">
        <v>-314133.87830631435</v>
      </c>
      <c r="U1394" s="145">
        <v>1375</v>
      </c>
      <c r="V1394" s="145">
        <v>11511686.135980189</v>
      </c>
    </row>
    <row r="1395" spans="1:22" x14ac:dyDescent="0.35">
      <c r="A1395" s="70">
        <f t="shared" si="30"/>
        <v>1376</v>
      </c>
      <c r="B1395" s="170">
        <v>-314133.87830631435</v>
      </c>
      <c r="U1395" s="145">
        <v>1376</v>
      </c>
      <c r="V1395" s="145">
        <v>-1735214.6111573055</v>
      </c>
    </row>
    <row r="1396" spans="1:22" x14ac:dyDescent="0.35">
      <c r="A1396" s="70">
        <f t="shared" si="30"/>
        <v>1377</v>
      </c>
      <c r="B1396" s="170">
        <v>-314133.87830631435</v>
      </c>
      <c r="U1396" s="145">
        <v>1377</v>
      </c>
      <c r="V1396" s="145">
        <v>11011169.799027584</v>
      </c>
    </row>
    <row r="1397" spans="1:22" x14ac:dyDescent="0.35">
      <c r="A1397" s="70">
        <f t="shared" si="30"/>
        <v>1378</v>
      </c>
      <c r="B1397" s="170">
        <v>-314133.87830631435</v>
      </c>
      <c r="U1397" s="145">
        <v>1378</v>
      </c>
      <c r="V1397" s="145">
        <v>-14000706.794820849</v>
      </c>
    </row>
    <row r="1398" spans="1:22" x14ac:dyDescent="0.35">
      <c r="A1398" s="70">
        <f t="shared" si="30"/>
        <v>1379</v>
      </c>
      <c r="B1398" s="170">
        <v>-314133.87830631435</v>
      </c>
      <c r="U1398" s="145">
        <v>1379</v>
      </c>
      <c r="V1398" s="145">
        <v>10885184.61278978</v>
      </c>
    </row>
    <row r="1399" spans="1:22" x14ac:dyDescent="0.35">
      <c r="A1399" s="70">
        <f t="shared" si="30"/>
        <v>1380</v>
      </c>
      <c r="B1399" s="170">
        <v>-314133.87830631435</v>
      </c>
      <c r="U1399" s="145">
        <v>1380</v>
      </c>
      <c r="V1399" s="145">
        <v>-7389746.5293732993</v>
      </c>
    </row>
    <row r="1400" spans="1:22" x14ac:dyDescent="0.35">
      <c r="A1400" s="70">
        <f t="shared" si="30"/>
        <v>1381</v>
      </c>
      <c r="B1400" s="170">
        <v>-314133.87830631435</v>
      </c>
      <c r="U1400" s="145">
        <v>1381</v>
      </c>
      <c r="V1400" s="145">
        <v>-9262977.16329116</v>
      </c>
    </row>
    <row r="1401" spans="1:22" x14ac:dyDescent="0.35">
      <c r="A1401" s="70">
        <f t="shared" si="30"/>
        <v>1382</v>
      </c>
      <c r="B1401" s="170">
        <v>-314133.87830631435</v>
      </c>
      <c r="U1401" s="145">
        <v>1382</v>
      </c>
      <c r="V1401" s="145">
        <v>5249769.1367346607</v>
      </c>
    </row>
    <row r="1402" spans="1:22" x14ac:dyDescent="0.35">
      <c r="A1402" s="70">
        <f t="shared" si="30"/>
        <v>1383</v>
      </c>
      <c r="B1402" s="170">
        <v>-314133.87830631435</v>
      </c>
      <c r="U1402" s="145">
        <v>1383</v>
      </c>
      <c r="V1402" s="145">
        <v>12916060.54710589</v>
      </c>
    </row>
    <row r="1403" spans="1:22" x14ac:dyDescent="0.35">
      <c r="A1403" s="70">
        <f t="shared" si="30"/>
        <v>1384</v>
      </c>
      <c r="B1403" s="170">
        <v>-314133.87830631435</v>
      </c>
      <c r="U1403" s="145">
        <v>1384</v>
      </c>
      <c r="V1403" s="145">
        <v>5082422.6551783569</v>
      </c>
    </row>
    <row r="1404" spans="1:22" x14ac:dyDescent="0.35">
      <c r="A1404" s="70">
        <f t="shared" si="30"/>
        <v>1385</v>
      </c>
      <c r="B1404" s="170">
        <v>-314133.87830631435</v>
      </c>
      <c r="U1404" s="145">
        <v>1385</v>
      </c>
      <c r="V1404" s="145">
        <v>-5897613.980674658</v>
      </c>
    </row>
    <row r="1405" spans="1:22" x14ac:dyDescent="0.35">
      <c r="A1405" s="70">
        <f t="shared" si="30"/>
        <v>1386</v>
      </c>
      <c r="B1405" s="170">
        <v>-314133.87830631435</v>
      </c>
      <c r="U1405" s="145">
        <v>1386</v>
      </c>
      <c r="V1405" s="145">
        <v>-16154837.210370414</v>
      </c>
    </row>
    <row r="1406" spans="1:22" x14ac:dyDescent="0.35">
      <c r="A1406" s="70">
        <f t="shared" si="30"/>
        <v>1387</v>
      </c>
      <c r="B1406" s="170">
        <v>-314133.87830631435</v>
      </c>
      <c r="U1406" s="145">
        <v>1387</v>
      </c>
      <c r="V1406" s="145">
        <v>9331825.0335752219</v>
      </c>
    </row>
    <row r="1407" spans="1:22" x14ac:dyDescent="0.35">
      <c r="A1407" s="70">
        <f t="shared" si="30"/>
        <v>1388</v>
      </c>
      <c r="B1407" s="170">
        <v>-314133.87830631435</v>
      </c>
      <c r="U1407" s="145">
        <v>1388</v>
      </c>
      <c r="V1407" s="145">
        <v>-7978209.9317183867</v>
      </c>
    </row>
    <row r="1408" spans="1:22" x14ac:dyDescent="0.35">
      <c r="A1408" s="70">
        <f t="shared" si="30"/>
        <v>1389</v>
      </c>
      <c r="B1408" s="170">
        <v>-314133.87830631435</v>
      </c>
      <c r="U1408" s="145">
        <v>1389</v>
      </c>
      <c r="V1408" s="145">
        <v>56295674.494124331</v>
      </c>
    </row>
    <row r="1409" spans="1:22" x14ac:dyDescent="0.35">
      <c r="A1409" s="70">
        <f t="shared" si="30"/>
        <v>1390</v>
      </c>
      <c r="B1409" s="170">
        <v>-314133.87830631435</v>
      </c>
      <c r="U1409" s="145">
        <v>1390</v>
      </c>
      <c r="V1409" s="145">
        <v>-19700340.800281692</v>
      </c>
    </row>
    <row r="1410" spans="1:22" x14ac:dyDescent="0.35">
      <c r="A1410" s="70">
        <f t="shared" si="30"/>
        <v>1391</v>
      </c>
      <c r="B1410" s="170">
        <v>-314133.87830631435</v>
      </c>
      <c r="U1410" s="145">
        <v>1391</v>
      </c>
      <c r="V1410" s="145">
        <v>6888691.1434745863</v>
      </c>
    </row>
    <row r="1411" spans="1:22" x14ac:dyDescent="0.35">
      <c r="A1411" s="70">
        <f t="shared" si="30"/>
        <v>1392</v>
      </c>
      <c r="B1411" s="170">
        <v>-314133.87830631435</v>
      </c>
      <c r="U1411" s="145">
        <v>1392</v>
      </c>
      <c r="V1411" s="145">
        <v>-13015613.173281033</v>
      </c>
    </row>
    <row r="1412" spans="1:22" x14ac:dyDescent="0.35">
      <c r="A1412" s="70">
        <f t="shared" si="30"/>
        <v>1393</v>
      </c>
      <c r="B1412" s="170">
        <v>-314133.87830631435</v>
      </c>
      <c r="U1412" s="145">
        <v>1393</v>
      </c>
      <c r="V1412" s="145">
        <v>11745656.157206021</v>
      </c>
    </row>
    <row r="1413" spans="1:22" x14ac:dyDescent="0.35">
      <c r="A1413" s="70">
        <f t="shared" si="30"/>
        <v>1394</v>
      </c>
      <c r="B1413" s="170">
        <v>-314133.87830631435</v>
      </c>
      <c r="U1413" s="145">
        <v>1394</v>
      </c>
      <c r="V1413" s="145">
        <v>15279848.680058934</v>
      </c>
    </row>
    <row r="1414" spans="1:22" x14ac:dyDescent="0.35">
      <c r="A1414" s="70">
        <f t="shared" si="30"/>
        <v>1395</v>
      </c>
      <c r="B1414" s="170">
        <v>-314133.87830631435</v>
      </c>
      <c r="U1414" s="145">
        <v>1395</v>
      </c>
      <c r="V1414" s="145">
        <v>1743268.6785043702</v>
      </c>
    </row>
    <row r="1415" spans="1:22" x14ac:dyDescent="0.35">
      <c r="A1415" s="70">
        <f t="shared" si="30"/>
        <v>1396</v>
      </c>
      <c r="B1415" s="170">
        <v>-314133.87830631435</v>
      </c>
      <c r="U1415" s="145">
        <v>1396</v>
      </c>
      <c r="V1415" s="145">
        <v>-7766903.7909297459</v>
      </c>
    </row>
    <row r="1416" spans="1:22" x14ac:dyDescent="0.35">
      <c r="A1416" s="70">
        <f t="shared" si="30"/>
        <v>1397</v>
      </c>
      <c r="B1416" s="170">
        <v>-314133.87830631435</v>
      </c>
      <c r="U1416" s="145">
        <v>1397</v>
      </c>
      <c r="V1416" s="145">
        <v>-5959870.8881109841</v>
      </c>
    </row>
    <row r="1417" spans="1:22" x14ac:dyDescent="0.35">
      <c r="A1417" s="70">
        <f t="shared" si="30"/>
        <v>1398</v>
      </c>
      <c r="B1417" s="170">
        <v>-314133.87830631435</v>
      </c>
      <c r="U1417" s="145">
        <v>1398</v>
      </c>
      <c r="V1417" s="145">
        <v>-15404956.767510666</v>
      </c>
    </row>
    <row r="1418" spans="1:22" x14ac:dyDescent="0.35">
      <c r="A1418" s="70">
        <f t="shared" si="30"/>
        <v>1399</v>
      </c>
      <c r="B1418" s="170">
        <v>-314133.87830631435</v>
      </c>
      <c r="U1418" s="145">
        <v>1399</v>
      </c>
      <c r="V1418" s="145">
        <v>-8654408.6552559622</v>
      </c>
    </row>
    <row r="1419" spans="1:22" x14ac:dyDescent="0.35">
      <c r="A1419" s="70">
        <f t="shared" si="30"/>
        <v>1400</v>
      </c>
      <c r="B1419" s="170">
        <v>-314133.87830631435</v>
      </c>
      <c r="U1419" s="145">
        <v>1400</v>
      </c>
      <c r="V1419" s="145">
        <v>-13264668.256898317</v>
      </c>
    </row>
    <row r="1420" spans="1:22" x14ac:dyDescent="0.35">
      <c r="A1420" s="70">
        <f t="shared" si="30"/>
        <v>1401</v>
      </c>
      <c r="B1420" s="170">
        <v>-314133.87830631435</v>
      </c>
      <c r="U1420" s="145">
        <v>1401</v>
      </c>
      <c r="V1420" s="145">
        <v>3762342.0613137633</v>
      </c>
    </row>
    <row r="1421" spans="1:22" x14ac:dyDescent="0.35">
      <c r="A1421" s="70">
        <f t="shared" si="30"/>
        <v>1402</v>
      </c>
      <c r="B1421" s="170">
        <v>-314133.87830631435</v>
      </c>
      <c r="U1421" s="145">
        <v>1402</v>
      </c>
      <c r="V1421" s="145">
        <v>-868819.66575077549</v>
      </c>
    </row>
    <row r="1422" spans="1:22" x14ac:dyDescent="0.35">
      <c r="A1422" s="70">
        <f t="shared" si="30"/>
        <v>1403</v>
      </c>
      <c r="B1422" s="170">
        <v>-314133.87830631435</v>
      </c>
      <c r="U1422" s="145">
        <v>1403</v>
      </c>
      <c r="V1422" s="145">
        <v>14839508.607028995</v>
      </c>
    </row>
    <row r="1423" spans="1:22" x14ac:dyDescent="0.35">
      <c r="A1423" s="70">
        <f t="shared" si="30"/>
        <v>1404</v>
      </c>
      <c r="B1423" s="170">
        <v>-314133.87830631435</v>
      </c>
      <c r="U1423" s="145">
        <v>1404</v>
      </c>
      <c r="V1423" s="145">
        <v>-864676.97773727402</v>
      </c>
    </row>
    <row r="1424" spans="1:22" x14ac:dyDescent="0.35">
      <c r="A1424" s="70">
        <f t="shared" si="30"/>
        <v>1405</v>
      </c>
      <c r="B1424" s="170">
        <v>-314133.87830631435</v>
      </c>
      <c r="U1424" s="145">
        <v>1405</v>
      </c>
      <c r="V1424" s="145">
        <v>-1655251.247611925</v>
      </c>
    </row>
    <row r="1425" spans="1:22" x14ac:dyDescent="0.35">
      <c r="A1425" s="70">
        <f t="shared" si="30"/>
        <v>1406</v>
      </c>
      <c r="B1425" s="170">
        <v>-314133.87830631435</v>
      </c>
      <c r="U1425" s="145">
        <v>1406</v>
      </c>
      <c r="V1425" s="145">
        <v>-12932435.709659887</v>
      </c>
    </row>
    <row r="1426" spans="1:22" x14ac:dyDescent="0.35">
      <c r="A1426" s="70">
        <f t="shared" si="30"/>
        <v>1407</v>
      </c>
      <c r="B1426" s="170">
        <v>-314133.87830631435</v>
      </c>
      <c r="U1426" s="145">
        <v>1407</v>
      </c>
      <c r="V1426" s="145">
        <v>8409177.712668974</v>
      </c>
    </row>
    <row r="1427" spans="1:22" x14ac:dyDescent="0.35">
      <c r="A1427" s="70">
        <f t="shared" si="30"/>
        <v>1408</v>
      </c>
      <c r="B1427" s="170">
        <v>-314133.87830631435</v>
      </c>
      <c r="U1427" s="145">
        <v>1408</v>
      </c>
      <c r="V1427" s="145">
        <v>-3329837.6860281099</v>
      </c>
    </row>
    <row r="1428" spans="1:22" x14ac:dyDescent="0.35">
      <c r="A1428" s="70">
        <f t="shared" si="30"/>
        <v>1409</v>
      </c>
      <c r="B1428" s="170">
        <v>-314133.87830631435</v>
      </c>
      <c r="U1428" s="145">
        <v>1409</v>
      </c>
      <c r="V1428" s="145">
        <v>11286944.984456297</v>
      </c>
    </row>
    <row r="1429" spans="1:22" x14ac:dyDescent="0.35">
      <c r="A1429" s="70">
        <f t="shared" si="30"/>
        <v>1410</v>
      </c>
      <c r="B1429" s="170">
        <v>-314133.87830631435</v>
      </c>
      <c r="U1429" s="145">
        <v>1410</v>
      </c>
      <c r="V1429" s="145">
        <v>-26744876.920174904</v>
      </c>
    </row>
    <row r="1430" spans="1:22" x14ac:dyDescent="0.35">
      <c r="A1430" s="70">
        <f t="shared" ref="A1430:A1493" si="31">A1429+1</f>
        <v>1411</v>
      </c>
      <c r="B1430" s="170">
        <v>-314133.87830631435</v>
      </c>
      <c r="U1430" s="145">
        <v>1411</v>
      </c>
      <c r="V1430" s="145">
        <v>15814262.057502918</v>
      </c>
    </row>
    <row r="1431" spans="1:22" x14ac:dyDescent="0.35">
      <c r="A1431" s="70">
        <f t="shared" si="31"/>
        <v>1412</v>
      </c>
      <c r="B1431" s="170">
        <v>-314133.87830631435</v>
      </c>
      <c r="U1431" s="145">
        <v>1412</v>
      </c>
      <c r="V1431" s="145">
        <v>41219305.239325643</v>
      </c>
    </row>
    <row r="1432" spans="1:22" x14ac:dyDescent="0.35">
      <c r="A1432" s="70">
        <f t="shared" si="31"/>
        <v>1413</v>
      </c>
      <c r="B1432" s="170">
        <v>-314133.87830631435</v>
      </c>
      <c r="U1432" s="145">
        <v>1413</v>
      </c>
      <c r="V1432" s="145">
        <v>1998553.2068308666</v>
      </c>
    </row>
    <row r="1433" spans="1:22" x14ac:dyDescent="0.35">
      <c r="A1433" s="70">
        <f t="shared" si="31"/>
        <v>1414</v>
      </c>
      <c r="B1433" s="170">
        <v>-314133.87830631435</v>
      </c>
      <c r="U1433" s="145">
        <v>1414</v>
      </c>
      <c r="V1433" s="145">
        <v>-450104.223970633</v>
      </c>
    </row>
    <row r="1434" spans="1:22" x14ac:dyDescent="0.35">
      <c r="A1434" s="70">
        <f t="shared" si="31"/>
        <v>1415</v>
      </c>
      <c r="B1434" s="170">
        <v>-314133.87830631435</v>
      </c>
      <c r="U1434" s="145">
        <v>1415</v>
      </c>
      <c r="V1434" s="145">
        <v>10370959.104820359</v>
      </c>
    </row>
    <row r="1435" spans="1:22" x14ac:dyDescent="0.35">
      <c r="A1435" s="70">
        <f t="shared" si="31"/>
        <v>1416</v>
      </c>
      <c r="B1435" s="170">
        <v>-314133.87830631435</v>
      </c>
      <c r="U1435" s="145">
        <v>1416</v>
      </c>
      <c r="V1435" s="145">
        <v>13985955.683072209</v>
      </c>
    </row>
    <row r="1436" spans="1:22" x14ac:dyDescent="0.35">
      <c r="A1436" s="70">
        <f t="shared" si="31"/>
        <v>1417</v>
      </c>
      <c r="B1436" s="170">
        <v>-314133.87830631435</v>
      </c>
      <c r="U1436" s="145">
        <v>1417</v>
      </c>
      <c r="V1436" s="145">
        <v>24484936.237890527</v>
      </c>
    </row>
    <row r="1437" spans="1:22" x14ac:dyDescent="0.35">
      <c r="A1437" s="70">
        <f t="shared" si="31"/>
        <v>1418</v>
      </c>
      <c r="B1437" s="170">
        <v>-314133.87830631435</v>
      </c>
      <c r="U1437" s="145">
        <v>1418</v>
      </c>
      <c r="V1437" s="145">
        <v>22030714.289365642</v>
      </c>
    </row>
    <row r="1438" spans="1:22" x14ac:dyDescent="0.35">
      <c r="A1438" s="70">
        <f t="shared" si="31"/>
        <v>1419</v>
      </c>
      <c r="B1438" s="170">
        <v>-314133.87830631435</v>
      </c>
      <c r="U1438" s="145">
        <v>1419</v>
      </c>
      <c r="V1438" s="145">
        <v>11891440.673709899</v>
      </c>
    </row>
    <row r="1439" spans="1:22" x14ac:dyDescent="0.35">
      <c r="A1439" s="70">
        <f t="shared" si="31"/>
        <v>1420</v>
      </c>
      <c r="B1439" s="170">
        <v>-314133.87830631435</v>
      </c>
      <c r="U1439" s="145">
        <v>1420</v>
      </c>
      <c r="V1439" s="145">
        <v>21700826.398301948</v>
      </c>
    </row>
    <row r="1440" spans="1:22" x14ac:dyDescent="0.35">
      <c r="A1440" s="70">
        <f t="shared" si="31"/>
        <v>1421</v>
      </c>
      <c r="B1440" s="170">
        <v>-314133.87830631435</v>
      </c>
      <c r="U1440" s="145">
        <v>1421</v>
      </c>
      <c r="V1440" s="145">
        <v>57528620.83693476</v>
      </c>
    </row>
    <row r="1441" spans="1:22" x14ac:dyDescent="0.35">
      <c r="A1441" s="70">
        <f t="shared" si="31"/>
        <v>1422</v>
      </c>
      <c r="B1441" s="170">
        <v>-314133.87830631435</v>
      </c>
      <c r="U1441" s="145">
        <v>1422</v>
      </c>
      <c r="V1441" s="145">
        <v>21374226.970956862</v>
      </c>
    </row>
    <row r="1442" spans="1:22" x14ac:dyDescent="0.35">
      <c r="A1442" s="70">
        <f t="shared" si="31"/>
        <v>1423</v>
      </c>
      <c r="B1442" s="170">
        <v>-314133.87830631435</v>
      </c>
      <c r="U1442" s="145">
        <v>1423</v>
      </c>
      <c r="V1442" s="145">
        <v>4400315.9692041427</v>
      </c>
    </row>
    <row r="1443" spans="1:22" x14ac:dyDescent="0.35">
      <c r="A1443" s="70">
        <f t="shared" si="31"/>
        <v>1424</v>
      </c>
      <c r="B1443" s="170">
        <v>-314133.87830631435</v>
      </c>
      <c r="U1443" s="145">
        <v>1424</v>
      </c>
      <c r="V1443" s="145">
        <v>17878558.048138894</v>
      </c>
    </row>
    <row r="1444" spans="1:22" x14ac:dyDescent="0.35">
      <c r="A1444" s="70">
        <f t="shared" si="31"/>
        <v>1425</v>
      </c>
      <c r="B1444" s="170">
        <v>-314133.87830631435</v>
      </c>
      <c r="U1444" s="145">
        <v>1425</v>
      </c>
      <c r="V1444" s="145">
        <v>-27843449.320221167</v>
      </c>
    </row>
    <row r="1445" spans="1:22" x14ac:dyDescent="0.35">
      <c r="A1445" s="70">
        <f t="shared" si="31"/>
        <v>1426</v>
      </c>
      <c r="B1445" s="170">
        <v>-314133.87830631435</v>
      </c>
      <c r="U1445" s="145">
        <v>1426</v>
      </c>
      <c r="V1445" s="145">
        <v>23006492.759222738</v>
      </c>
    </row>
    <row r="1446" spans="1:22" x14ac:dyDescent="0.35">
      <c r="A1446" s="70">
        <f t="shared" si="31"/>
        <v>1427</v>
      </c>
      <c r="B1446" s="170">
        <v>-314133.87830631435</v>
      </c>
      <c r="U1446" s="145">
        <v>1427</v>
      </c>
      <c r="V1446" s="145">
        <v>2038153.2662806138</v>
      </c>
    </row>
    <row r="1447" spans="1:22" x14ac:dyDescent="0.35">
      <c r="A1447" s="70">
        <f t="shared" si="31"/>
        <v>1428</v>
      </c>
      <c r="B1447" s="170">
        <v>-314133.87830631435</v>
      </c>
      <c r="U1447" s="145">
        <v>1428</v>
      </c>
      <c r="V1447" s="145">
        <v>22448109.097947627</v>
      </c>
    </row>
    <row r="1448" spans="1:22" x14ac:dyDescent="0.35">
      <c r="A1448" s="70">
        <f t="shared" si="31"/>
        <v>1429</v>
      </c>
      <c r="B1448" s="170">
        <v>-314133.87830631435</v>
      </c>
      <c r="U1448" s="145">
        <v>1429</v>
      </c>
      <c r="V1448" s="145">
        <v>41895812.645991497</v>
      </c>
    </row>
    <row r="1449" spans="1:22" x14ac:dyDescent="0.35">
      <c r="A1449" s="70">
        <f t="shared" si="31"/>
        <v>1430</v>
      </c>
      <c r="B1449" s="170">
        <v>-314133.87830631435</v>
      </c>
      <c r="U1449" s="145">
        <v>1430</v>
      </c>
      <c r="V1449" s="145">
        <v>-2791202.4607563317</v>
      </c>
    </row>
    <row r="1450" spans="1:22" x14ac:dyDescent="0.35">
      <c r="A1450" s="70">
        <f t="shared" si="31"/>
        <v>1431</v>
      </c>
      <c r="B1450" s="170">
        <v>-314133.87830631435</v>
      </c>
      <c r="U1450" s="145">
        <v>1431</v>
      </c>
      <c r="V1450" s="145">
        <v>13829684.121113557</v>
      </c>
    </row>
    <row r="1451" spans="1:22" x14ac:dyDescent="0.35">
      <c r="A1451" s="70">
        <f t="shared" si="31"/>
        <v>1432</v>
      </c>
      <c r="B1451" s="170">
        <v>-314133.87830631435</v>
      </c>
      <c r="U1451" s="145">
        <v>1432</v>
      </c>
      <c r="V1451" s="145">
        <v>27333342.7099806</v>
      </c>
    </row>
    <row r="1452" spans="1:22" x14ac:dyDescent="0.35">
      <c r="A1452" s="70">
        <f t="shared" si="31"/>
        <v>1433</v>
      </c>
      <c r="B1452" s="170">
        <v>-314133.87830631435</v>
      </c>
      <c r="U1452" s="145">
        <v>1433</v>
      </c>
      <c r="V1452" s="145">
        <v>-15193871.881597895</v>
      </c>
    </row>
    <row r="1453" spans="1:22" x14ac:dyDescent="0.35">
      <c r="A1453" s="70">
        <f t="shared" si="31"/>
        <v>1434</v>
      </c>
      <c r="B1453" s="170">
        <v>-314133.87830631435</v>
      </c>
      <c r="U1453" s="145">
        <v>1434</v>
      </c>
      <c r="V1453" s="145">
        <v>2121050.9844257571</v>
      </c>
    </row>
    <row r="1454" spans="1:22" x14ac:dyDescent="0.35">
      <c r="A1454" s="70">
        <f t="shared" si="31"/>
        <v>1435</v>
      </c>
      <c r="B1454" s="170">
        <v>-314133.87830631435</v>
      </c>
      <c r="U1454" s="145">
        <v>1435</v>
      </c>
      <c r="V1454" s="145">
        <v>-18003509.912390791</v>
      </c>
    </row>
    <row r="1455" spans="1:22" x14ac:dyDescent="0.35">
      <c r="A1455" s="70">
        <f t="shared" si="31"/>
        <v>1436</v>
      </c>
      <c r="B1455" s="170">
        <v>-314133.87830631435</v>
      </c>
      <c r="U1455" s="145">
        <v>1436</v>
      </c>
      <c r="V1455" s="145">
        <v>38492140.582343869</v>
      </c>
    </row>
    <row r="1456" spans="1:22" x14ac:dyDescent="0.35">
      <c r="A1456" s="70">
        <f t="shared" si="31"/>
        <v>1437</v>
      </c>
      <c r="B1456" s="170">
        <v>-314133.87830631435</v>
      </c>
      <c r="U1456" s="145">
        <v>1437</v>
      </c>
      <c r="V1456" s="145">
        <v>-27691704.658581514</v>
      </c>
    </row>
    <row r="1457" spans="1:22" x14ac:dyDescent="0.35">
      <c r="A1457" s="70">
        <f t="shared" si="31"/>
        <v>1438</v>
      </c>
      <c r="B1457" s="170">
        <v>-314133.87830631435</v>
      </c>
      <c r="U1457" s="145">
        <v>1438</v>
      </c>
      <c r="V1457" s="145">
        <v>33311401.645910002</v>
      </c>
    </row>
    <row r="1458" spans="1:22" x14ac:dyDescent="0.35">
      <c r="A1458" s="70">
        <f t="shared" si="31"/>
        <v>1439</v>
      </c>
      <c r="B1458" s="170">
        <v>-314133.87830631435</v>
      </c>
      <c r="U1458" s="145">
        <v>1439</v>
      </c>
      <c r="V1458" s="145">
        <v>25375348.29418961</v>
      </c>
    </row>
    <row r="1459" spans="1:22" x14ac:dyDescent="0.35">
      <c r="A1459" s="70">
        <f t="shared" si="31"/>
        <v>1440</v>
      </c>
      <c r="B1459" s="170">
        <v>-314133.87830631435</v>
      </c>
      <c r="U1459" s="145">
        <v>1440</v>
      </c>
      <c r="V1459" s="145">
        <v>8989168.3822826706</v>
      </c>
    </row>
    <row r="1460" spans="1:22" x14ac:dyDescent="0.35">
      <c r="A1460" s="70">
        <f t="shared" si="31"/>
        <v>1441</v>
      </c>
      <c r="B1460" s="170">
        <v>-314133.87830631435</v>
      </c>
      <c r="U1460" s="145">
        <v>1441</v>
      </c>
      <c r="V1460" s="145">
        <v>681355.93414252996</v>
      </c>
    </row>
    <row r="1461" spans="1:22" x14ac:dyDescent="0.35">
      <c r="A1461" s="70">
        <f t="shared" si="31"/>
        <v>1442</v>
      </c>
      <c r="B1461" s="170">
        <v>-314133.87830631435</v>
      </c>
      <c r="U1461" s="145">
        <v>1442</v>
      </c>
      <c r="V1461" s="145">
        <v>15375530.161146741</v>
      </c>
    </row>
    <row r="1462" spans="1:22" x14ac:dyDescent="0.35">
      <c r="A1462" s="70">
        <f t="shared" si="31"/>
        <v>1443</v>
      </c>
      <c r="B1462" s="170">
        <v>-314133.87830631435</v>
      </c>
      <c r="U1462" s="145">
        <v>1443</v>
      </c>
      <c r="V1462" s="145">
        <v>-5434962.9523805641</v>
      </c>
    </row>
    <row r="1463" spans="1:22" x14ac:dyDescent="0.35">
      <c r="A1463" s="70">
        <f t="shared" si="31"/>
        <v>1444</v>
      </c>
      <c r="B1463" s="170">
        <v>-314133.87830631435</v>
      </c>
      <c r="U1463" s="145">
        <v>1444</v>
      </c>
      <c r="V1463" s="145">
        <v>17187725.050363898</v>
      </c>
    </row>
    <row r="1464" spans="1:22" x14ac:dyDescent="0.35">
      <c r="A1464" s="70">
        <f t="shared" si="31"/>
        <v>1445</v>
      </c>
      <c r="B1464" s="170">
        <v>-314133.87830631435</v>
      </c>
      <c r="U1464" s="145">
        <v>1445</v>
      </c>
      <c r="V1464" s="145">
        <v>-10408809.849516543</v>
      </c>
    </row>
    <row r="1465" spans="1:22" x14ac:dyDescent="0.35">
      <c r="A1465" s="70">
        <f t="shared" si="31"/>
        <v>1446</v>
      </c>
      <c r="B1465" s="170">
        <v>-314133.87830631435</v>
      </c>
      <c r="U1465" s="145">
        <v>1446</v>
      </c>
      <c r="V1465" s="145">
        <v>3656529.8352128267</v>
      </c>
    </row>
    <row r="1466" spans="1:22" x14ac:dyDescent="0.35">
      <c r="A1466" s="70">
        <f t="shared" si="31"/>
        <v>1447</v>
      </c>
      <c r="B1466" s="170">
        <v>-314133.87830631435</v>
      </c>
      <c r="U1466" s="145">
        <v>1447</v>
      </c>
      <c r="V1466" s="145">
        <v>-2934825.8732358366</v>
      </c>
    </row>
    <row r="1467" spans="1:22" x14ac:dyDescent="0.35">
      <c r="A1467" s="70">
        <f t="shared" si="31"/>
        <v>1448</v>
      </c>
      <c r="B1467" s="170">
        <v>-314133.87830631435</v>
      </c>
      <c r="U1467" s="145">
        <v>1448</v>
      </c>
      <c r="V1467" s="145">
        <v>16996599.259325594</v>
      </c>
    </row>
    <row r="1468" spans="1:22" x14ac:dyDescent="0.35">
      <c r="A1468" s="70">
        <f t="shared" si="31"/>
        <v>1449</v>
      </c>
      <c r="B1468" s="170">
        <v>-314133.87830631435</v>
      </c>
      <c r="U1468" s="145">
        <v>1449</v>
      </c>
      <c r="V1468" s="145">
        <v>3348419.3639470041</v>
      </c>
    </row>
    <row r="1469" spans="1:22" x14ac:dyDescent="0.35">
      <c r="A1469" s="70">
        <f t="shared" si="31"/>
        <v>1450</v>
      </c>
      <c r="B1469" s="170">
        <v>-314133.87830631435</v>
      </c>
      <c r="U1469" s="145">
        <v>1450</v>
      </c>
      <c r="V1469" s="145">
        <v>23758997.642787963</v>
      </c>
    </row>
    <row r="1470" spans="1:22" x14ac:dyDescent="0.35">
      <c r="A1470" s="70">
        <f t="shared" si="31"/>
        <v>1451</v>
      </c>
      <c r="B1470" s="170">
        <v>-314133.87830631435</v>
      </c>
      <c r="U1470" s="145">
        <v>1451</v>
      </c>
      <c r="V1470" s="145">
        <v>-50197.695407025516</v>
      </c>
    </row>
    <row r="1471" spans="1:22" x14ac:dyDescent="0.35">
      <c r="A1471" s="70">
        <f t="shared" si="31"/>
        <v>1452</v>
      </c>
      <c r="B1471" s="170">
        <v>-314133.87830631435</v>
      </c>
      <c r="U1471" s="145">
        <v>1452</v>
      </c>
      <c r="V1471" s="145">
        <v>-17474681.057233278</v>
      </c>
    </row>
    <row r="1472" spans="1:22" x14ac:dyDescent="0.35">
      <c r="A1472" s="70">
        <f t="shared" si="31"/>
        <v>1453</v>
      </c>
      <c r="B1472" s="170">
        <v>-314133.87830631435</v>
      </c>
      <c r="U1472" s="145">
        <v>1453</v>
      </c>
      <c r="V1472" s="145">
        <v>-1647246.1623126566</v>
      </c>
    </row>
    <row r="1473" spans="1:22" x14ac:dyDescent="0.35">
      <c r="A1473" s="70">
        <f t="shared" si="31"/>
        <v>1454</v>
      </c>
      <c r="B1473" s="170">
        <v>-314133.87830631435</v>
      </c>
      <c r="U1473" s="145">
        <v>1454</v>
      </c>
      <c r="V1473" s="145">
        <v>-9285287.1821424514</v>
      </c>
    </row>
    <row r="1474" spans="1:22" x14ac:dyDescent="0.35">
      <c r="A1474" s="70">
        <f t="shared" si="31"/>
        <v>1455</v>
      </c>
      <c r="B1474" s="170">
        <v>-314133.87830631435</v>
      </c>
      <c r="U1474" s="145">
        <v>1455</v>
      </c>
      <c r="V1474" s="145">
        <v>9637977.8455249108</v>
      </c>
    </row>
    <row r="1475" spans="1:22" x14ac:dyDescent="0.35">
      <c r="A1475" s="70">
        <f t="shared" si="31"/>
        <v>1456</v>
      </c>
      <c r="B1475" s="170">
        <v>-314133.87830631435</v>
      </c>
      <c r="U1475" s="145">
        <v>1456</v>
      </c>
      <c r="V1475" s="145">
        <v>-32249344.958687983</v>
      </c>
    </row>
    <row r="1476" spans="1:22" x14ac:dyDescent="0.35">
      <c r="A1476" s="70">
        <f t="shared" si="31"/>
        <v>1457</v>
      </c>
      <c r="B1476" s="170">
        <v>-314133.87830631435</v>
      </c>
      <c r="U1476" s="145">
        <v>1457</v>
      </c>
      <c r="V1476" s="145">
        <v>3226908.8628851101</v>
      </c>
    </row>
    <row r="1477" spans="1:22" x14ac:dyDescent="0.35">
      <c r="A1477" s="70">
        <f t="shared" si="31"/>
        <v>1458</v>
      </c>
      <c r="B1477" s="170">
        <v>-314133.87830631435</v>
      </c>
      <c r="U1477" s="145">
        <v>1458</v>
      </c>
      <c r="V1477" s="145">
        <v>11599051.380322739</v>
      </c>
    </row>
    <row r="1478" spans="1:22" x14ac:dyDescent="0.35">
      <c r="A1478" s="70">
        <f t="shared" si="31"/>
        <v>1459</v>
      </c>
      <c r="B1478" s="170">
        <v>-314133.87830631435</v>
      </c>
      <c r="U1478" s="145">
        <v>1459</v>
      </c>
      <c r="V1478" s="145">
        <v>21151408.026897341</v>
      </c>
    </row>
    <row r="1479" spans="1:22" x14ac:dyDescent="0.35">
      <c r="A1479" s="70">
        <f t="shared" si="31"/>
        <v>1460</v>
      </c>
      <c r="B1479" s="170">
        <v>-314133.87830631435</v>
      </c>
      <c r="U1479" s="145">
        <v>1460</v>
      </c>
      <c r="V1479" s="145">
        <v>-2952963.8801211994</v>
      </c>
    </row>
    <row r="1480" spans="1:22" x14ac:dyDescent="0.35">
      <c r="A1480" s="70">
        <f t="shared" si="31"/>
        <v>1461</v>
      </c>
      <c r="B1480" s="170">
        <v>-314133.87830631435</v>
      </c>
      <c r="U1480" s="145">
        <v>1461</v>
      </c>
      <c r="V1480" s="145">
        <v>-14640147.733009983</v>
      </c>
    </row>
    <row r="1481" spans="1:22" x14ac:dyDescent="0.35">
      <c r="A1481" s="70">
        <f t="shared" si="31"/>
        <v>1462</v>
      </c>
      <c r="B1481" s="170">
        <v>-314133.87830631435</v>
      </c>
      <c r="U1481" s="145">
        <v>1462</v>
      </c>
      <c r="V1481" s="145">
        <v>12700283.664095197</v>
      </c>
    </row>
    <row r="1482" spans="1:22" x14ac:dyDescent="0.35">
      <c r="A1482" s="70">
        <f t="shared" si="31"/>
        <v>1463</v>
      </c>
      <c r="B1482" s="170">
        <v>-314133.87830631435</v>
      </c>
      <c r="U1482" s="145">
        <v>1463</v>
      </c>
      <c r="V1482" s="145">
        <v>38787107.123967774</v>
      </c>
    </row>
    <row r="1483" spans="1:22" x14ac:dyDescent="0.35">
      <c r="A1483" s="70">
        <f t="shared" si="31"/>
        <v>1464</v>
      </c>
      <c r="B1483" s="170">
        <v>-314133.87830631435</v>
      </c>
      <c r="U1483" s="145">
        <v>1464</v>
      </c>
      <c r="V1483" s="145">
        <v>37555311.962318763</v>
      </c>
    </row>
    <row r="1484" spans="1:22" x14ac:dyDescent="0.35">
      <c r="A1484" s="70">
        <f t="shared" si="31"/>
        <v>1465</v>
      </c>
      <c r="B1484" s="170">
        <v>-314133.87830631435</v>
      </c>
      <c r="U1484" s="145">
        <v>1465</v>
      </c>
      <c r="V1484" s="145">
        <v>10694462.064940996</v>
      </c>
    </row>
    <row r="1485" spans="1:22" x14ac:dyDescent="0.35">
      <c r="A1485" s="70">
        <f t="shared" si="31"/>
        <v>1466</v>
      </c>
      <c r="B1485" s="170">
        <v>-314133.87830631435</v>
      </c>
      <c r="U1485" s="145">
        <v>1466</v>
      </c>
      <c r="V1485" s="145">
        <v>-5246883.4963417035</v>
      </c>
    </row>
    <row r="1486" spans="1:22" x14ac:dyDescent="0.35">
      <c r="A1486" s="70">
        <f t="shared" si="31"/>
        <v>1467</v>
      </c>
      <c r="B1486" s="170">
        <v>-314133.87830631435</v>
      </c>
      <c r="U1486" s="145">
        <v>1467</v>
      </c>
      <c r="V1486" s="145">
        <v>-19601305.581194535</v>
      </c>
    </row>
    <row r="1487" spans="1:22" x14ac:dyDescent="0.35">
      <c r="A1487" s="70">
        <f t="shared" si="31"/>
        <v>1468</v>
      </c>
      <c r="B1487" s="170">
        <v>-314133.87830631435</v>
      </c>
      <c r="U1487" s="145">
        <v>1468</v>
      </c>
      <c r="V1487" s="145">
        <v>6123820.4889622107</v>
      </c>
    </row>
    <row r="1488" spans="1:22" x14ac:dyDescent="0.35">
      <c r="A1488" s="70">
        <f t="shared" si="31"/>
        <v>1469</v>
      </c>
      <c r="B1488" s="170">
        <v>-314133.87830631435</v>
      </c>
      <c r="U1488" s="145">
        <v>1469</v>
      </c>
      <c r="V1488" s="145">
        <v>7108362.7729347758</v>
      </c>
    </row>
    <row r="1489" spans="1:22" x14ac:dyDescent="0.35">
      <c r="A1489" s="70">
        <f t="shared" si="31"/>
        <v>1470</v>
      </c>
      <c r="B1489" s="170">
        <v>-314133.87830631435</v>
      </c>
      <c r="U1489" s="145">
        <v>1470</v>
      </c>
      <c r="V1489" s="145">
        <v>29793776.730449125</v>
      </c>
    </row>
    <row r="1490" spans="1:22" x14ac:dyDescent="0.35">
      <c r="A1490" s="70">
        <f t="shared" si="31"/>
        <v>1471</v>
      </c>
      <c r="B1490" s="170">
        <v>-314133.87830631435</v>
      </c>
      <c r="U1490" s="145">
        <v>1471</v>
      </c>
      <c r="V1490" s="145">
        <v>11623472.96165181</v>
      </c>
    </row>
    <row r="1491" spans="1:22" x14ac:dyDescent="0.35">
      <c r="A1491" s="70">
        <f t="shared" si="31"/>
        <v>1472</v>
      </c>
      <c r="B1491" s="170">
        <v>-314133.87830631435</v>
      </c>
      <c r="U1491" s="145">
        <v>1472</v>
      </c>
      <c r="V1491" s="145">
        <v>16339592.43702922</v>
      </c>
    </row>
    <row r="1492" spans="1:22" x14ac:dyDescent="0.35">
      <c r="A1492" s="70">
        <f t="shared" si="31"/>
        <v>1473</v>
      </c>
      <c r="B1492" s="170">
        <v>-314133.87830631435</v>
      </c>
      <c r="U1492" s="145">
        <v>1473</v>
      </c>
      <c r="V1492" s="145">
        <v>-15299014.373526147</v>
      </c>
    </row>
    <row r="1493" spans="1:22" x14ac:dyDescent="0.35">
      <c r="A1493" s="70">
        <f t="shared" si="31"/>
        <v>1474</v>
      </c>
      <c r="B1493" s="170">
        <v>-314133.87830631435</v>
      </c>
      <c r="U1493" s="145">
        <v>1474</v>
      </c>
      <c r="V1493" s="145">
        <v>24288331.251658686</v>
      </c>
    </row>
    <row r="1494" spans="1:22" x14ac:dyDescent="0.35">
      <c r="A1494" s="70">
        <f t="shared" ref="A1494:A1557" si="32">A1493+1</f>
        <v>1475</v>
      </c>
      <c r="B1494" s="170">
        <v>-314133.87830631435</v>
      </c>
      <c r="U1494" s="145">
        <v>1475</v>
      </c>
      <c r="V1494" s="145">
        <v>36902804.417457797</v>
      </c>
    </row>
    <row r="1495" spans="1:22" x14ac:dyDescent="0.35">
      <c r="A1495" s="70">
        <f t="shared" si="32"/>
        <v>1476</v>
      </c>
      <c r="B1495" s="170">
        <v>-314133.87830631435</v>
      </c>
      <c r="U1495" s="145">
        <v>1476</v>
      </c>
      <c r="V1495" s="145">
        <v>-14716136.60331443</v>
      </c>
    </row>
    <row r="1496" spans="1:22" x14ac:dyDescent="0.35">
      <c r="A1496" s="70">
        <f t="shared" si="32"/>
        <v>1477</v>
      </c>
      <c r="B1496" s="170">
        <v>-314133.87830631435</v>
      </c>
      <c r="U1496" s="145">
        <v>1477</v>
      </c>
      <c r="V1496" s="145">
        <v>-11510241.024748227</v>
      </c>
    </row>
    <row r="1497" spans="1:22" x14ac:dyDescent="0.35">
      <c r="A1497" s="70">
        <f t="shared" si="32"/>
        <v>1478</v>
      </c>
      <c r="B1497" s="170">
        <v>-314133.87830631435</v>
      </c>
      <c r="U1497" s="145">
        <v>1478</v>
      </c>
      <c r="V1497" s="145">
        <v>4707210.4332406968</v>
      </c>
    </row>
    <row r="1498" spans="1:22" x14ac:dyDescent="0.35">
      <c r="A1498" s="70">
        <f t="shared" si="32"/>
        <v>1479</v>
      </c>
      <c r="B1498" s="170">
        <v>-314133.87830631435</v>
      </c>
      <c r="U1498" s="145">
        <v>1479</v>
      </c>
      <c r="V1498" s="145">
        <v>-23707927.251647137</v>
      </c>
    </row>
    <row r="1499" spans="1:22" x14ac:dyDescent="0.35">
      <c r="A1499" s="70">
        <f t="shared" si="32"/>
        <v>1480</v>
      </c>
      <c r="B1499" s="170">
        <v>-314133.87830631435</v>
      </c>
      <c r="U1499" s="145">
        <v>1480</v>
      </c>
      <c r="V1499" s="145">
        <v>3162200.2238063589</v>
      </c>
    </row>
    <row r="1500" spans="1:22" x14ac:dyDescent="0.35">
      <c r="A1500" s="70">
        <f t="shared" si="32"/>
        <v>1481</v>
      </c>
      <c r="B1500" s="170">
        <v>-314133.87830631435</v>
      </c>
      <c r="U1500" s="145">
        <v>1481</v>
      </c>
      <c r="V1500" s="145">
        <v>-12479865.785602119</v>
      </c>
    </row>
    <row r="1501" spans="1:22" x14ac:dyDescent="0.35">
      <c r="A1501" s="70">
        <f t="shared" si="32"/>
        <v>1482</v>
      </c>
      <c r="B1501" s="170">
        <v>-314133.87830631435</v>
      </c>
      <c r="U1501" s="145">
        <v>1482</v>
      </c>
      <c r="V1501" s="145">
        <v>29706178.570288099</v>
      </c>
    </row>
    <row r="1502" spans="1:22" x14ac:dyDescent="0.35">
      <c r="A1502" s="70">
        <f t="shared" si="32"/>
        <v>1483</v>
      </c>
      <c r="B1502" s="170">
        <v>-314133.87830631435</v>
      </c>
      <c r="U1502" s="145">
        <v>1483</v>
      </c>
      <c r="V1502" s="145">
        <v>16462402.22943949</v>
      </c>
    </row>
    <row r="1503" spans="1:22" x14ac:dyDescent="0.35">
      <c r="A1503" s="70">
        <f t="shared" si="32"/>
        <v>1484</v>
      </c>
      <c r="B1503" s="170">
        <v>-314133.87830631435</v>
      </c>
      <c r="U1503" s="145">
        <v>1484</v>
      </c>
      <c r="V1503" s="145">
        <v>9882955.1305223666</v>
      </c>
    </row>
    <row r="1504" spans="1:22" x14ac:dyDescent="0.35">
      <c r="A1504" s="70">
        <f t="shared" si="32"/>
        <v>1485</v>
      </c>
      <c r="B1504" s="170">
        <v>-314133.87830631435</v>
      </c>
      <c r="U1504" s="145">
        <v>1485</v>
      </c>
      <c r="V1504" s="145">
        <v>-3405020.3631004542</v>
      </c>
    </row>
    <row r="1505" spans="1:22" x14ac:dyDescent="0.35">
      <c r="A1505" s="70">
        <f t="shared" si="32"/>
        <v>1486</v>
      </c>
      <c r="B1505" s="170">
        <v>-314133.87830631435</v>
      </c>
      <c r="U1505" s="145">
        <v>1486</v>
      </c>
      <c r="V1505" s="145">
        <v>-31113674.631020553</v>
      </c>
    </row>
    <row r="1506" spans="1:22" x14ac:dyDescent="0.35">
      <c r="A1506" s="70">
        <f t="shared" si="32"/>
        <v>1487</v>
      </c>
      <c r="B1506" s="170">
        <v>-314133.87830631435</v>
      </c>
      <c r="U1506" s="145">
        <v>1487</v>
      </c>
      <c r="V1506" s="145">
        <v>-11241350.333646694</v>
      </c>
    </row>
    <row r="1507" spans="1:22" x14ac:dyDescent="0.35">
      <c r="A1507" s="70">
        <f t="shared" si="32"/>
        <v>1488</v>
      </c>
      <c r="B1507" s="170">
        <v>-314133.87830631435</v>
      </c>
      <c r="U1507" s="145">
        <v>1488</v>
      </c>
      <c r="V1507" s="145">
        <v>8701512.834244635</v>
      </c>
    </row>
    <row r="1508" spans="1:22" x14ac:dyDescent="0.35">
      <c r="A1508" s="70">
        <f t="shared" si="32"/>
        <v>1489</v>
      </c>
      <c r="B1508" s="170">
        <v>-314133.87830631435</v>
      </c>
      <c r="U1508" s="145">
        <v>1489</v>
      </c>
      <c r="V1508" s="145">
        <v>11147025.697115306</v>
      </c>
    </row>
    <row r="1509" spans="1:22" x14ac:dyDescent="0.35">
      <c r="A1509" s="70">
        <f t="shared" si="32"/>
        <v>1490</v>
      </c>
      <c r="B1509" s="170">
        <v>-314133.87830631435</v>
      </c>
      <c r="U1509" s="145">
        <v>1490</v>
      </c>
      <c r="V1509" s="145">
        <v>4771267.7985584773</v>
      </c>
    </row>
    <row r="1510" spans="1:22" x14ac:dyDescent="0.35">
      <c r="A1510" s="70">
        <f t="shared" si="32"/>
        <v>1491</v>
      </c>
      <c r="B1510" s="170">
        <v>-314133.87830631435</v>
      </c>
      <c r="U1510" s="145">
        <v>1491</v>
      </c>
      <c r="V1510" s="145">
        <v>-849746.5876320675</v>
      </c>
    </row>
    <row r="1511" spans="1:22" x14ac:dyDescent="0.35">
      <c r="A1511" s="70">
        <f t="shared" si="32"/>
        <v>1492</v>
      </c>
      <c r="B1511" s="170">
        <v>-314133.87830631435</v>
      </c>
      <c r="U1511" s="145">
        <v>1492</v>
      </c>
      <c r="V1511" s="145">
        <v>-846707.60672992095</v>
      </c>
    </row>
    <row r="1512" spans="1:22" x14ac:dyDescent="0.35">
      <c r="A1512" s="70">
        <f t="shared" si="32"/>
        <v>1493</v>
      </c>
      <c r="B1512" s="170">
        <v>-314133.87830631435</v>
      </c>
      <c r="U1512" s="145">
        <v>1493</v>
      </c>
      <c r="V1512" s="145">
        <v>-19049687.018734448</v>
      </c>
    </row>
    <row r="1513" spans="1:22" x14ac:dyDescent="0.35">
      <c r="A1513" s="70">
        <f t="shared" si="32"/>
        <v>1494</v>
      </c>
      <c r="B1513" s="170">
        <v>-314133.87830631435</v>
      </c>
      <c r="U1513" s="145">
        <v>1494</v>
      </c>
      <c r="V1513" s="145">
        <v>9619358.3488819562</v>
      </c>
    </row>
    <row r="1514" spans="1:22" x14ac:dyDescent="0.35">
      <c r="A1514" s="70">
        <f t="shared" si="32"/>
        <v>1495</v>
      </c>
      <c r="B1514" s="170">
        <v>-314133.87830631435</v>
      </c>
      <c r="U1514" s="145">
        <v>1495</v>
      </c>
      <c r="V1514" s="145">
        <v>-14736372.874436829</v>
      </c>
    </row>
    <row r="1515" spans="1:22" x14ac:dyDescent="0.35">
      <c r="A1515" s="70">
        <f t="shared" si="32"/>
        <v>1496</v>
      </c>
      <c r="B1515" s="170">
        <v>-314133.87830631435</v>
      </c>
      <c r="U1515" s="145">
        <v>1496</v>
      </c>
      <c r="V1515" s="145">
        <v>21012890.116383873</v>
      </c>
    </row>
    <row r="1516" spans="1:22" x14ac:dyDescent="0.35">
      <c r="A1516" s="70">
        <f t="shared" si="32"/>
        <v>1497</v>
      </c>
      <c r="B1516" s="170">
        <v>-314133.87830631435</v>
      </c>
      <c r="U1516" s="145">
        <v>1497</v>
      </c>
      <c r="V1516" s="145">
        <v>12429626.036840186</v>
      </c>
    </row>
    <row r="1517" spans="1:22" x14ac:dyDescent="0.35">
      <c r="A1517" s="70">
        <f t="shared" si="32"/>
        <v>1498</v>
      </c>
      <c r="B1517" s="170">
        <v>-314133.87830631435</v>
      </c>
      <c r="U1517" s="145">
        <v>1498</v>
      </c>
      <c r="V1517" s="145">
        <v>1641448.6938884929</v>
      </c>
    </row>
    <row r="1518" spans="1:22" x14ac:dyDescent="0.35">
      <c r="A1518" s="70">
        <f t="shared" si="32"/>
        <v>1499</v>
      </c>
      <c r="B1518" s="170">
        <v>-314133.87830631435</v>
      </c>
      <c r="U1518" s="145">
        <v>1499</v>
      </c>
      <c r="V1518" s="145">
        <v>12902488.312446397</v>
      </c>
    </row>
    <row r="1519" spans="1:22" x14ac:dyDescent="0.35">
      <c r="A1519" s="70">
        <f t="shared" si="32"/>
        <v>1500</v>
      </c>
      <c r="B1519" s="170">
        <v>-314133.87830631435</v>
      </c>
      <c r="U1519" s="145">
        <v>1500</v>
      </c>
      <c r="V1519" s="145">
        <v>-1192852.5640271306</v>
      </c>
    </row>
    <row r="1520" spans="1:22" x14ac:dyDescent="0.35">
      <c r="A1520" s="70">
        <f t="shared" si="32"/>
        <v>1501</v>
      </c>
      <c r="B1520" s="170">
        <v>-314133.87830631435</v>
      </c>
      <c r="U1520" s="145">
        <v>1501</v>
      </c>
      <c r="V1520" s="145">
        <v>-13466529.747094706</v>
      </c>
    </row>
    <row r="1521" spans="1:22" x14ac:dyDescent="0.35">
      <c r="A1521" s="70">
        <f t="shared" si="32"/>
        <v>1502</v>
      </c>
      <c r="B1521" s="170">
        <v>-314133.87830631435</v>
      </c>
      <c r="U1521" s="145">
        <v>1502</v>
      </c>
      <c r="V1521" s="145">
        <v>29358592.286187649</v>
      </c>
    </row>
    <row r="1522" spans="1:22" x14ac:dyDescent="0.35">
      <c r="A1522" s="70">
        <f t="shared" si="32"/>
        <v>1503</v>
      </c>
      <c r="B1522" s="170">
        <v>-314133.87830631435</v>
      </c>
      <c r="U1522" s="145">
        <v>1503</v>
      </c>
      <c r="V1522" s="145">
        <v>21306436.150745235</v>
      </c>
    </row>
    <row r="1523" spans="1:22" x14ac:dyDescent="0.35">
      <c r="A1523" s="70">
        <f t="shared" si="32"/>
        <v>1504</v>
      </c>
      <c r="B1523" s="170">
        <v>-314133.87830631435</v>
      </c>
      <c r="U1523" s="145">
        <v>1504</v>
      </c>
      <c r="V1523" s="145">
        <v>294968.24151604995</v>
      </c>
    </row>
    <row r="1524" spans="1:22" x14ac:dyDescent="0.35">
      <c r="A1524" s="70">
        <f t="shared" si="32"/>
        <v>1505</v>
      </c>
      <c r="B1524" s="170">
        <v>-314133.87830631435</v>
      </c>
      <c r="U1524" s="145">
        <v>1505</v>
      </c>
      <c r="V1524" s="145">
        <v>14559065.665047623</v>
      </c>
    </row>
    <row r="1525" spans="1:22" x14ac:dyDescent="0.35">
      <c r="A1525" s="70">
        <f t="shared" si="32"/>
        <v>1506</v>
      </c>
      <c r="B1525" s="170">
        <v>-314133.87830631435</v>
      </c>
      <c r="U1525" s="145">
        <v>1506</v>
      </c>
      <c r="V1525" s="145">
        <v>12703373.152512759</v>
      </c>
    </row>
    <row r="1526" spans="1:22" x14ac:dyDescent="0.35">
      <c r="A1526" s="70">
        <f t="shared" si="32"/>
        <v>1507</v>
      </c>
      <c r="B1526" s="170">
        <v>-314133.87830631435</v>
      </c>
      <c r="U1526" s="145">
        <v>1507</v>
      </c>
      <c r="V1526" s="145">
        <v>2736531.1779285632</v>
      </c>
    </row>
    <row r="1527" spans="1:22" x14ac:dyDescent="0.35">
      <c r="A1527" s="70">
        <f t="shared" si="32"/>
        <v>1508</v>
      </c>
      <c r="B1527" s="170">
        <v>-314133.87830631435</v>
      </c>
      <c r="U1527" s="145">
        <v>1508</v>
      </c>
      <c r="V1527" s="145">
        <v>15067682.212454244</v>
      </c>
    </row>
    <row r="1528" spans="1:22" x14ac:dyDescent="0.35">
      <c r="A1528" s="70">
        <f t="shared" si="32"/>
        <v>1509</v>
      </c>
      <c r="B1528" s="170">
        <v>-314133.87830631435</v>
      </c>
      <c r="U1528" s="145">
        <v>1509</v>
      </c>
      <c r="V1528" s="145">
        <v>16606477.068423059</v>
      </c>
    </row>
    <row r="1529" spans="1:22" x14ac:dyDescent="0.35">
      <c r="A1529" s="70">
        <f t="shared" si="32"/>
        <v>1510</v>
      </c>
      <c r="B1529" s="170">
        <v>-314133.87830631435</v>
      </c>
      <c r="U1529" s="145">
        <v>1510</v>
      </c>
      <c r="V1529" s="145">
        <v>-7043315.8200724684</v>
      </c>
    </row>
    <row r="1530" spans="1:22" x14ac:dyDescent="0.35">
      <c r="A1530" s="70">
        <f t="shared" si="32"/>
        <v>1511</v>
      </c>
      <c r="B1530" s="170">
        <v>-314133.87830631435</v>
      </c>
      <c r="U1530" s="145">
        <v>1511</v>
      </c>
      <c r="V1530" s="145">
        <v>25593947.266643275</v>
      </c>
    </row>
    <row r="1531" spans="1:22" x14ac:dyDescent="0.35">
      <c r="A1531" s="70">
        <f t="shared" si="32"/>
        <v>1512</v>
      </c>
      <c r="B1531" s="170">
        <v>-314133.87830631435</v>
      </c>
      <c r="U1531" s="145">
        <v>1512</v>
      </c>
      <c r="V1531" s="145">
        <v>-768804.10944322869</v>
      </c>
    </row>
    <row r="1532" spans="1:22" x14ac:dyDescent="0.35">
      <c r="A1532" s="70">
        <f t="shared" si="32"/>
        <v>1513</v>
      </c>
      <c r="B1532" s="170">
        <v>-314133.87830631435</v>
      </c>
      <c r="U1532" s="145">
        <v>1513</v>
      </c>
      <c r="V1532" s="145">
        <v>14997218.462746307</v>
      </c>
    </row>
    <row r="1533" spans="1:22" x14ac:dyDescent="0.35">
      <c r="A1533" s="70">
        <f t="shared" si="32"/>
        <v>1514</v>
      </c>
      <c r="B1533" s="170">
        <v>-314133.87830631435</v>
      </c>
      <c r="U1533" s="145">
        <v>1514</v>
      </c>
      <c r="V1533" s="145">
        <v>-7104016.6990486253</v>
      </c>
    </row>
    <row r="1534" spans="1:22" x14ac:dyDescent="0.35">
      <c r="A1534" s="70">
        <f t="shared" si="32"/>
        <v>1515</v>
      </c>
      <c r="B1534" s="170">
        <v>-314133.87830631435</v>
      </c>
      <c r="U1534" s="145">
        <v>1515</v>
      </c>
      <c r="V1534" s="145">
        <v>-11367747.921595998</v>
      </c>
    </row>
    <row r="1535" spans="1:22" x14ac:dyDescent="0.35">
      <c r="A1535" s="70">
        <f t="shared" si="32"/>
        <v>1516</v>
      </c>
      <c r="B1535" s="170">
        <v>-314133.87830631435</v>
      </c>
      <c r="U1535" s="145">
        <v>1516</v>
      </c>
      <c r="V1535" s="145">
        <v>4432225.6278011836</v>
      </c>
    </row>
    <row r="1536" spans="1:22" x14ac:dyDescent="0.35">
      <c r="A1536" s="70">
        <f t="shared" si="32"/>
        <v>1517</v>
      </c>
      <c r="B1536" s="170">
        <v>-314133.87830631435</v>
      </c>
      <c r="U1536" s="145">
        <v>1517</v>
      </c>
      <c r="V1536" s="145">
        <v>10910224.74161344</v>
      </c>
    </row>
    <row r="1537" spans="1:22" x14ac:dyDescent="0.35">
      <c r="A1537" s="70">
        <f t="shared" si="32"/>
        <v>1518</v>
      </c>
      <c r="B1537" s="170">
        <v>-314133.87830631435</v>
      </c>
      <c r="U1537" s="145">
        <v>1518</v>
      </c>
      <c r="V1537" s="145">
        <v>40172474.750060014</v>
      </c>
    </row>
    <row r="1538" spans="1:22" x14ac:dyDescent="0.35">
      <c r="A1538" s="70">
        <f t="shared" si="32"/>
        <v>1519</v>
      </c>
      <c r="B1538" s="170">
        <v>-314133.87830631435</v>
      </c>
      <c r="U1538" s="145">
        <v>1519</v>
      </c>
      <c r="V1538" s="145">
        <v>-21703265.708540097</v>
      </c>
    </row>
    <row r="1539" spans="1:22" x14ac:dyDescent="0.35">
      <c r="A1539" s="70">
        <f t="shared" si="32"/>
        <v>1520</v>
      </c>
      <c r="B1539" s="170">
        <v>-314133.87830631435</v>
      </c>
      <c r="U1539" s="145">
        <v>1520</v>
      </c>
      <c r="V1539" s="145">
        <v>41194285.042728506</v>
      </c>
    </row>
    <row r="1540" spans="1:22" x14ac:dyDescent="0.35">
      <c r="A1540" s="70">
        <f t="shared" si="32"/>
        <v>1521</v>
      </c>
      <c r="B1540" s="170">
        <v>-314133.87830631435</v>
      </c>
      <c r="U1540" s="145">
        <v>1521</v>
      </c>
      <c r="V1540" s="145">
        <v>37426294.350627646</v>
      </c>
    </row>
    <row r="1541" spans="1:22" x14ac:dyDescent="0.35">
      <c r="A1541" s="70">
        <f t="shared" si="32"/>
        <v>1522</v>
      </c>
      <c r="B1541" s="170">
        <v>-314133.87830631435</v>
      </c>
      <c r="U1541" s="145">
        <v>1522</v>
      </c>
      <c r="V1541" s="145">
        <v>6866182.7827214859</v>
      </c>
    </row>
    <row r="1542" spans="1:22" x14ac:dyDescent="0.35">
      <c r="A1542" s="70">
        <f t="shared" si="32"/>
        <v>1523</v>
      </c>
      <c r="B1542" s="170">
        <v>-314133.87830631435</v>
      </c>
      <c r="U1542" s="145">
        <v>1523</v>
      </c>
      <c r="V1542" s="145">
        <v>-16063603.898113288</v>
      </c>
    </row>
    <row r="1543" spans="1:22" x14ac:dyDescent="0.35">
      <c r="A1543" s="70">
        <f t="shared" si="32"/>
        <v>1524</v>
      </c>
      <c r="B1543" s="170">
        <v>-314133.87830631435</v>
      </c>
      <c r="U1543" s="145">
        <v>1524</v>
      </c>
      <c r="V1543" s="145">
        <v>1612179.9423285574</v>
      </c>
    </row>
    <row r="1544" spans="1:22" x14ac:dyDescent="0.35">
      <c r="A1544" s="70">
        <f t="shared" si="32"/>
        <v>1525</v>
      </c>
      <c r="B1544" s="170">
        <v>-314133.87830631435</v>
      </c>
      <c r="U1544" s="145">
        <v>1525</v>
      </c>
      <c r="V1544" s="145">
        <v>-9224131.532837702</v>
      </c>
    </row>
    <row r="1545" spans="1:22" x14ac:dyDescent="0.35">
      <c r="A1545" s="70">
        <f t="shared" si="32"/>
        <v>1526</v>
      </c>
      <c r="B1545" s="170">
        <v>-314133.87830631435</v>
      </c>
      <c r="U1545" s="145">
        <v>1526</v>
      </c>
      <c r="V1545" s="145">
        <v>-28991045.052711338</v>
      </c>
    </row>
    <row r="1546" spans="1:22" x14ac:dyDescent="0.35">
      <c r="A1546" s="70">
        <f t="shared" si="32"/>
        <v>1527</v>
      </c>
      <c r="B1546" s="170">
        <v>-314133.87830631435</v>
      </c>
      <c r="U1546" s="145">
        <v>1527</v>
      </c>
      <c r="V1546" s="145">
        <v>-11269099.005683417</v>
      </c>
    </row>
    <row r="1547" spans="1:22" x14ac:dyDescent="0.35">
      <c r="A1547" s="70">
        <f t="shared" si="32"/>
        <v>1528</v>
      </c>
      <c r="B1547" s="170">
        <v>-314133.87830631435</v>
      </c>
      <c r="U1547" s="145">
        <v>1528</v>
      </c>
      <c r="V1547" s="145">
        <v>-10381321.283466591</v>
      </c>
    </row>
    <row r="1548" spans="1:22" x14ac:dyDescent="0.35">
      <c r="A1548" s="70">
        <f t="shared" si="32"/>
        <v>1529</v>
      </c>
      <c r="B1548" s="170">
        <v>-314133.87830631435</v>
      </c>
      <c r="U1548" s="145">
        <v>1529</v>
      </c>
      <c r="V1548" s="145">
        <v>32005033.999053124</v>
      </c>
    </row>
    <row r="1549" spans="1:22" x14ac:dyDescent="0.35">
      <c r="A1549" s="70">
        <f t="shared" si="32"/>
        <v>1530</v>
      </c>
      <c r="B1549" s="170">
        <v>-314133.87830631435</v>
      </c>
      <c r="U1549" s="145">
        <v>1530</v>
      </c>
      <c r="V1549" s="145">
        <v>2561385.3224842846</v>
      </c>
    </row>
    <row r="1550" spans="1:22" x14ac:dyDescent="0.35">
      <c r="A1550" s="70">
        <f t="shared" si="32"/>
        <v>1531</v>
      </c>
      <c r="B1550" s="170">
        <v>-314133.87830631435</v>
      </c>
      <c r="U1550" s="145">
        <v>1531</v>
      </c>
      <c r="V1550" s="145">
        <v>1297275.322681617</v>
      </c>
    </row>
    <row r="1551" spans="1:22" x14ac:dyDescent="0.35">
      <c r="A1551" s="70">
        <f t="shared" si="32"/>
        <v>1532</v>
      </c>
      <c r="B1551" s="170">
        <v>-314133.87830631435</v>
      </c>
      <c r="U1551" s="145">
        <v>1532</v>
      </c>
      <c r="V1551" s="145">
        <v>-19910174.465450294</v>
      </c>
    </row>
    <row r="1552" spans="1:22" x14ac:dyDescent="0.35">
      <c r="A1552" s="70">
        <f t="shared" si="32"/>
        <v>1533</v>
      </c>
      <c r="B1552" s="170">
        <v>-314133.87830631435</v>
      </c>
      <c r="U1552" s="145">
        <v>1533</v>
      </c>
      <c r="V1552" s="145">
        <v>-1530424.4499241151</v>
      </c>
    </row>
    <row r="1553" spans="1:22" x14ac:dyDescent="0.35">
      <c r="A1553" s="70">
        <f t="shared" si="32"/>
        <v>1534</v>
      </c>
      <c r="B1553" s="170">
        <v>-314133.87830631435</v>
      </c>
      <c r="U1553" s="145">
        <v>1534</v>
      </c>
      <c r="V1553" s="145">
        <v>-10214662.467354367</v>
      </c>
    </row>
    <row r="1554" spans="1:22" x14ac:dyDescent="0.35">
      <c r="A1554" s="70">
        <f t="shared" si="32"/>
        <v>1535</v>
      </c>
      <c r="B1554" s="170">
        <v>-314133.87830631435</v>
      </c>
      <c r="U1554" s="145">
        <v>1535</v>
      </c>
      <c r="V1554" s="145">
        <v>-11342049.700835031</v>
      </c>
    </row>
    <row r="1555" spans="1:22" x14ac:dyDescent="0.35">
      <c r="A1555" s="70">
        <f t="shared" si="32"/>
        <v>1536</v>
      </c>
      <c r="B1555" s="170">
        <v>-314133.87830631435</v>
      </c>
      <c r="U1555" s="145">
        <v>1536</v>
      </c>
      <c r="V1555" s="145">
        <v>-30691699.785024367</v>
      </c>
    </row>
    <row r="1556" spans="1:22" x14ac:dyDescent="0.35">
      <c r="A1556" s="70">
        <f t="shared" si="32"/>
        <v>1537</v>
      </c>
      <c r="B1556" s="170">
        <v>-314133.87830631435</v>
      </c>
      <c r="U1556" s="145">
        <v>1537</v>
      </c>
      <c r="V1556" s="145">
        <v>-24614565.021463349</v>
      </c>
    </row>
    <row r="1557" spans="1:22" x14ac:dyDescent="0.35">
      <c r="A1557" s="70">
        <f t="shared" si="32"/>
        <v>1538</v>
      </c>
      <c r="B1557" s="170">
        <v>-314133.87830631435</v>
      </c>
      <c r="U1557" s="145">
        <v>1538</v>
      </c>
      <c r="V1557" s="145">
        <v>-9262141.7011978626</v>
      </c>
    </row>
    <row r="1558" spans="1:22" x14ac:dyDescent="0.35">
      <c r="A1558" s="70">
        <f t="shared" ref="A1558:A1621" si="33">A1557+1</f>
        <v>1539</v>
      </c>
      <c r="B1558" s="170">
        <v>-314133.87830631435</v>
      </c>
      <c r="U1558" s="145">
        <v>1539</v>
      </c>
      <c r="V1558" s="145">
        <v>-1473332.4587941952</v>
      </c>
    </row>
    <row r="1559" spans="1:22" x14ac:dyDescent="0.35">
      <c r="A1559" s="70">
        <f t="shared" si="33"/>
        <v>1540</v>
      </c>
      <c r="B1559" s="170">
        <v>-314133.87830631435</v>
      </c>
      <c r="U1559" s="145">
        <v>1540</v>
      </c>
      <c r="V1559" s="145">
        <v>16625312.851051003</v>
      </c>
    </row>
    <row r="1560" spans="1:22" x14ac:dyDescent="0.35">
      <c r="A1560" s="70">
        <f t="shared" si="33"/>
        <v>1541</v>
      </c>
      <c r="B1560" s="170">
        <v>-314133.87830631435</v>
      </c>
      <c r="U1560" s="145">
        <v>1541</v>
      </c>
      <c r="V1560" s="145">
        <v>2079685.8478739411</v>
      </c>
    </row>
    <row r="1561" spans="1:22" x14ac:dyDescent="0.35">
      <c r="A1561" s="70">
        <f t="shared" si="33"/>
        <v>1542</v>
      </c>
      <c r="B1561" s="170">
        <v>-314133.87830631435</v>
      </c>
      <c r="U1561" s="145">
        <v>1542</v>
      </c>
      <c r="V1561" s="145">
        <v>-3810327.4012448937</v>
      </c>
    </row>
    <row r="1562" spans="1:22" x14ac:dyDescent="0.35">
      <c r="A1562" s="70">
        <f t="shared" si="33"/>
        <v>1543</v>
      </c>
      <c r="B1562" s="170">
        <v>-314133.87830631435</v>
      </c>
      <c r="U1562" s="145">
        <v>1543</v>
      </c>
      <c r="V1562" s="145">
        <v>-344463.8993743211</v>
      </c>
    </row>
    <row r="1563" spans="1:22" x14ac:dyDescent="0.35">
      <c r="A1563" s="70">
        <f t="shared" si="33"/>
        <v>1544</v>
      </c>
      <c r="B1563" s="170">
        <v>-314133.87830631435</v>
      </c>
      <c r="U1563" s="145">
        <v>1544</v>
      </c>
      <c r="V1563" s="145">
        <v>-28518097.877220348</v>
      </c>
    </row>
    <row r="1564" spans="1:22" x14ac:dyDescent="0.35">
      <c r="A1564" s="70">
        <f t="shared" si="33"/>
        <v>1545</v>
      </c>
      <c r="B1564" s="170">
        <v>-314133.87830631435</v>
      </c>
      <c r="U1564" s="145">
        <v>1545</v>
      </c>
      <c r="V1564" s="145">
        <v>-8645943.5765687767</v>
      </c>
    </row>
    <row r="1565" spans="1:22" x14ac:dyDescent="0.35">
      <c r="A1565" s="70">
        <f t="shared" si="33"/>
        <v>1546</v>
      </c>
      <c r="B1565" s="170">
        <v>-314133.87830631435</v>
      </c>
      <c r="U1565" s="145">
        <v>1546</v>
      </c>
      <c r="V1565" s="145">
        <v>-1150124.1003455967</v>
      </c>
    </row>
    <row r="1566" spans="1:22" x14ac:dyDescent="0.35">
      <c r="A1566" s="70">
        <f t="shared" si="33"/>
        <v>1547</v>
      </c>
      <c r="B1566" s="170">
        <v>-314133.87830631435</v>
      </c>
      <c r="U1566" s="145">
        <v>1547</v>
      </c>
      <c r="V1566" s="145">
        <v>-12737236.220352331</v>
      </c>
    </row>
    <row r="1567" spans="1:22" x14ac:dyDescent="0.35">
      <c r="A1567" s="70">
        <f t="shared" si="33"/>
        <v>1548</v>
      </c>
      <c r="B1567" s="170">
        <v>-314133.87830631435</v>
      </c>
      <c r="U1567" s="145">
        <v>1548</v>
      </c>
      <c r="V1567" s="145">
        <v>-5662173.8598024845</v>
      </c>
    </row>
    <row r="1568" spans="1:22" x14ac:dyDescent="0.35">
      <c r="A1568" s="70">
        <f t="shared" si="33"/>
        <v>1549</v>
      </c>
      <c r="B1568" s="170">
        <v>-314133.87830631435</v>
      </c>
      <c r="U1568" s="145">
        <v>1549</v>
      </c>
      <c r="V1568" s="145">
        <v>-13981416.751109675</v>
      </c>
    </row>
    <row r="1569" spans="1:22" x14ac:dyDescent="0.35">
      <c r="A1569" s="70">
        <f t="shared" si="33"/>
        <v>1550</v>
      </c>
      <c r="B1569" s="170">
        <v>-314133.87830631435</v>
      </c>
      <c r="U1569" s="145">
        <v>1550</v>
      </c>
      <c r="V1569" s="145">
        <v>919734.96135360375</v>
      </c>
    </row>
    <row r="1570" spans="1:22" x14ac:dyDescent="0.35">
      <c r="A1570" s="70">
        <f t="shared" si="33"/>
        <v>1551</v>
      </c>
      <c r="B1570" s="170">
        <v>-314133.87830631435</v>
      </c>
      <c r="U1570" s="145">
        <v>1551</v>
      </c>
      <c r="V1570" s="145">
        <v>26704636.568356749</v>
      </c>
    </row>
    <row r="1571" spans="1:22" x14ac:dyDescent="0.35">
      <c r="A1571" s="70">
        <f t="shared" si="33"/>
        <v>1552</v>
      </c>
      <c r="B1571" s="170">
        <v>-314133.87830631435</v>
      </c>
      <c r="U1571" s="145">
        <v>1552</v>
      </c>
      <c r="V1571" s="145">
        <v>-92408.065602321178</v>
      </c>
    </row>
    <row r="1572" spans="1:22" x14ac:dyDescent="0.35">
      <c r="A1572" s="70">
        <f t="shared" si="33"/>
        <v>1553</v>
      </c>
      <c r="B1572" s="170">
        <v>-314133.87830631435</v>
      </c>
      <c r="U1572" s="145">
        <v>1553</v>
      </c>
      <c r="V1572" s="145">
        <v>-15190513.248990938</v>
      </c>
    </row>
    <row r="1573" spans="1:22" x14ac:dyDescent="0.35">
      <c r="A1573" s="70">
        <f t="shared" si="33"/>
        <v>1554</v>
      </c>
      <c r="B1573" s="170">
        <v>-314133.87830631435</v>
      </c>
      <c r="U1573" s="145">
        <v>1554</v>
      </c>
      <c r="V1573" s="145">
        <v>26745525.220939882</v>
      </c>
    </row>
    <row r="1574" spans="1:22" x14ac:dyDescent="0.35">
      <c r="A1574" s="70">
        <f t="shared" si="33"/>
        <v>1555</v>
      </c>
      <c r="B1574" s="170">
        <v>-314133.87830631435</v>
      </c>
      <c r="U1574" s="145">
        <v>1555</v>
      </c>
      <c r="V1574" s="145">
        <v>-13192963.810296791</v>
      </c>
    </row>
    <row r="1575" spans="1:22" x14ac:dyDescent="0.35">
      <c r="A1575" s="70">
        <f t="shared" si="33"/>
        <v>1556</v>
      </c>
      <c r="B1575" s="170">
        <v>-314133.87830631435</v>
      </c>
      <c r="U1575" s="145">
        <v>1556</v>
      </c>
      <c r="V1575" s="145">
        <v>11294967.825441178</v>
      </c>
    </row>
    <row r="1576" spans="1:22" x14ac:dyDescent="0.35">
      <c r="A1576" s="70">
        <f t="shared" si="33"/>
        <v>1557</v>
      </c>
      <c r="B1576" s="170">
        <v>-314133.87830631435</v>
      </c>
      <c r="U1576" s="145">
        <v>1557</v>
      </c>
      <c r="V1576" s="145">
        <v>-22842536.820240408</v>
      </c>
    </row>
    <row r="1577" spans="1:22" x14ac:dyDescent="0.35">
      <c r="A1577" s="70">
        <f t="shared" si="33"/>
        <v>1558</v>
      </c>
      <c r="B1577" s="170">
        <v>-314133.87830631435</v>
      </c>
      <c r="U1577" s="145">
        <v>1558</v>
      </c>
      <c r="V1577" s="145">
        <v>14042195.224511035</v>
      </c>
    </row>
    <row r="1578" spans="1:22" x14ac:dyDescent="0.35">
      <c r="A1578" s="70">
        <f t="shared" si="33"/>
        <v>1559</v>
      </c>
      <c r="B1578" s="170">
        <v>-314133.87830631435</v>
      </c>
      <c r="U1578" s="145">
        <v>1559</v>
      </c>
      <c r="V1578" s="145">
        <v>12252360.436838619</v>
      </c>
    </row>
    <row r="1579" spans="1:22" x14ac:dyDescent="0.35">
      <c r="A1579" s="70">
        <f t="shared" si="33"/>
        <v>1560</v>
      </c>
      <c r="B1579" s="170">
        <v>-314133.87830631435</v>
      </c>
      <c r="U1579" s="145">
        <v>1560</v>
      </c>
      <c r="V1579" s="145">
        <v>-2008544.7481934913</v>
      </c>
    </row>
    <row r="1580" spans="1:22" x14ac:dyDescent="0.35">
      <c r="A1580" s="70">
        <f t="shared" si="33"/>
        <v>1561</v>
      </c>
      <c r="B1580" s="170">
        <v>-314133.87830631435</v>
      </c>
      <c r="U1580" s="145">
        <v>1561</v>
      </c>
      <c r="V1580" s="145">
        <v>14109496.491352923</v>
      </c>
    </row>
    <row r="1581" spans="1:22" x14ac:dyDescent="0.35">
      <c r="A1581" s="70">
        <f t="shared" si="33"/>
        <v>1562</v>
      </c>
      <c r="B1581" s="170">
        <v>-314133.87830631435</v>
      </c>
      <c r="U1581" s="145">
        <v>1562</v>
      </c>
      <c r="V1581" s="145">
        <v>-12461162.773989484</v>
      </c>
    </row>
    <row r="1582" spans="1:22" x14ac:dyDescent="0.35">
      <c r="A1582" s="70">
        <f t="shared" si="33"/>
        <v>1563</v>
      </c>
      <c r="B1582" s="170">
        <v>-314133.87830631435</v>
      </c>
      <c r="U1582" s="145">
        <v>1563</v>
      </c>
      <c r="V1582" s="145">
        <v>-2094856.5932701863</v>
      </c>
    </row>
    <row r="1583" spans="1:22" x14ac:dyDescent="0.35">
      <c r="A1583" s="70">
        <f t="shared" si="33"/>
        <v>1564</v>
      </c>
      <c r="B1583" s="170">
        <v>-314133.87830631435</v>
      </c>
      <c r="U1583" s="145">
        <v>1564</v>
      </c>
      <c r="V1583" s="145">
        <v>39020059.380412146</v>
      </c>
    </row>
    <row r="1584" spans="1:22" x14ac:dyDescent="0.35">
      <c r="A1584" s="70">
        <f t="shared" si="33"/>
        <v>1565</v>
      </c>
      <c r="B1584" s="170">
        <v>-314133.87830631435</v>
      </c>
      <c r="U1584" s="145">
        <v>1565</v>
      </c>
      <c r="V1584" s="145">
        <v>5376913.2448682003</v>
      </c>
    </row>
    <row r="1585" spans="1:22" x14ac:dyDescent="0.35">
      <c r="A1585" s="70">
        <f t="shared" si="33"/>
        <v>1566</v>
      </c>
      <c r="B1585" s="170">
        <v>-314133.87830631435</v>
      </c>
      <c r="U1585" s="145">
        <v>1566</v>
      </c>
      <c r="V1585" s="145">
        <v>-5526482.7468021326</v>
      </c>
    </row>
    <row r="1586" spans="1:22" x14ac:dyDescent="0.35">
      <c r="A1586" s="70">
        <f t="shared" si="33"/>
        <v>1567</v>
      </c>
      <c r="B1586" s="170">
        <v>-314133.87830631435</v>
      </c>
      <c r="U1586" s="145">
        <v>1567</v>
      </c>
      <c r="V1586" s="145">
        <v>599239.2789070569</v>
      </c>
    </row>
    <row r="1587" spans="1:22" x14ac:dyDescent="0.35">
      <c r="A1587" s="70">
        <f t="shared" si="33"/>
        <v>1568</v>
      </c>
      <c r="B1587" s="170">
        <v>-314133.87830631435</v>
      </c>
      <c r="U1587" s="145">
        <v>1568</v>
      </c>
      <c r="V1587" s="145">
        <v>-807734.81953070313</v>
      </c>
    </row>
    <row r="1588" spans="1:22" x14ac:dyDescent="0.35">
      <c r="A1588" s="70">
        <f t="shared" si="33"/>
        <v>1569</v>
      </c>
      <c r="B1588" s="170">
        <v>-314133.87830631435</v>
      </c>
      <c r="U1588" s="145">
        <v>1569</v>
      </c>
      <c r="V1588" s="145">
        <v>13196944.327369042</v>
      </c>
    </row>
    <row r="1589" spans="1:22" x14ac:dyDescent="0.35">
      <c r="A1589" s="70">
        <f t="shared" si="33"/>
        <v>1570</v>
      </c>
      <c r="B1589" s="170">
        <v>-314133.87830631435</v>
      </c>
      <c r="U1589" s="145">
        <v>1570</v>
      </c>
      <c r="V1589" s="145">
        <v>29292129.511100851</v>
      </c>
    </row>
    <row r="1590" spans="1:22" x14ac:dyDescent="0.35">
      <c r="A1590" s="70">
        <f t="shared" si="33"/>
        <v>1571</v>
      </c>
      <c r="B1590" s="170">
        <v>-314133.87830631435</v>
      </c>
      <c r="U1590" s="145">
        <v>1571</v>
      </c>
      <c r="V1590" s="145">
        <v>21950761.237520874</v>
      </c>
    </row>
    <row r="1591" spans="1:22" x14ac:dyDescent="0.35">
      <c r="A1591" s="70">
        <f t="shared" si="33"/>
        <v>1572</v>
      </c>
      <c r="B1591" s="170">
        <v>-314133.87830631435</v>
      </c>
      <c r="U1591" s="145">
        <v>1572</v>
      </c>
      <c r="V1591" s="145">
        <v>3305663.9945046864</v>
      </c>
    </row>
    <row r="1592" spans="1:22" x14ac:dyDescent="0.35">
      <c r="A1592" s="70">
        <f t="shared" si="33"/>
        <v>1573</v>
      </c>
      <c r="B1592" s="170">
        <v>-314133.87830631435</v>
      </c>
      <c r="U1592" s="145">
        <v>1573</v>
      </c>
      <c r="V1592" s="145">
        <v>9044862.3307044581</v>
      </c>
    </row>
    <row r="1593" spans="1:22" x14ac:dyDescent="0.35">
      <c r="A1593" s="70">
        <f t="shared" si="33"/>
        <v>1574</v>
      </c>
      <c r="B1593" s="170">
        <v>-314133.87830631435</v>
      </c>
      <c r="U1593" s="145">
        <v>1574</v>
      </c>
      <c r="V1593" s="145">
        <v>7961669.6206173897</v>
      </c>
    </row>
    <row r="1594" spans="1:22" x14ac:dyDescent="0.35">
      <c r="A1594" s="70">
        <f t="shared" si="33"/>
        <v>1575</v>
      </c>
      <c r="B1594" s="170">
        <v>-314133.87830631435</v>
      </c>
      <c r="U1594" s="145">
        <v>1575</v>
      </c>
      <c r="V1594" s="145">
        <v>20350787.642434474</v>
      </c>
    </row>
    <row r="1595" spans="1:22" x14ac:dyDescent="0.35">
      <c r="A1595" s="70">
        <f t="shared" si="33"/>
        <v>1576</v>
      </c>
      <c r="B1595" s="170">
        <v>-314133.87830631435</v>
      </c>
      <c r="U1595" s="145">
        <v>1576</v>
      </c>
      <c r="V1595" s="145">
        <v>-17732919.399103023</v>
      </c>
    </row>
    <row r="1596" spans="1:22" x14ac:dyDescent="0.35">
      <c r="A1596" s="70">
        <f t="shared" si="33"/>
        <v>1577</v>
      </c>
      <c r="B1596" s="170">
        <v>-314133.87830631435</v>
      </c>
      <c r="U1596" s="145">
        <v>1577</v>
      </c>
      <c r="V1596" s="145">
        <v>25280316.526719797</v>
      </c>
    </row>
    <row r="1597" spans="1:22" x14ac:dyDescent="0.35">
      <c r="A1597" s="70">
        <f t="shared" si="33"/>
        <v>1578</v>
      </c>
      <c r="B1597" s="170">
        <v>-314133.87830631435</v>
      </c>
      <c r="U1597" s="145">
        <v>1578</v>
      </c>
      <c r="V1597" s="145">
        <v>-21216717.412643235</v>
      </c>
    </row>
    <row r="1598" spans="1:22" x14ac:dyDescent="0.35">
      <c r="A1598" s="70">
        <f t="shared" si="33"/>
        <v>1579</v>
      </c>
      <c r="B1598" s="170">
        <v>-314133.87830631435</v>
      </c>
      <c r="U1598" s="145">
        <v>1579</v>
      </c>
      <c r="V1598" s="145">
        <v>4033976.4871843681</v>
      </c>
    </row>
    <row r="1599" spans="1:22" x14ac:dyDescent="0.35">
      <c r="A1599" s="70">
        <f t="shared" si="33"/>
        <v>1580</v>
      </c>
      <c r="B1599" s="170">
        <v>-314133.87830631435</v>
      </c>
      <c r="U1599" s="145">
        <v>1580</v>
      </c>
      <c r="V1599" s="145">
        <v>1796023.7560763285</v>
      </c>
    </row>
    <row r="1600" spans="1:22" x14ac:dyDescent="0.35">
      <c r="A1600" s="70">
        <f t="shared" si="33"/>
        <v>1581</v>
      </c>
      <c r="B1600" s="170">
        <v>-314133.87830631435</v>
      </c>
      <c r="U1600" s="145">
        <v>1581</v>
      </c>
      <c r="V1600" s="145">
        <v>-22590616.882837616</v>
      </c>
    </row>
    <row r="1601" spans="1:22" x14ac:dyDescent="0.35">
      <c r="A1601" s="70">
        <f t="shared" si="33"/>
        <v>1582</v>
      </c>
      <c r="B1601" s="170">
        <v>-314133.87830631435</v>
      </c>
      <c r="U1601" s="145">
        <v>1582</v>
      </c>
      <c r="V1601" s="145">
        <v>29307756.678434897</v>
      </c>
    </row>
    <row r="1602" spans="1:22" x14ac:dyDescent="0.35">
      <c r="A1602" s="70">
        <f t="shared" si="33"/>
        <v>1583</v>
      </c>
      <c r="B1602" s="170">
        <v>-314133.87830631435</v>
      </c>
      <c r="U1602" s="145">
        <v>1583</v>
      </c>
      <c r="V1602" s="145">
        <v>-2047390.5736823156</v>
      </c>
    </row>
    <row r="1603" spans="1:22" x14ac:dyDescent="0.35">
      <c r="A1603" s="70">
        <f t="shared" si="33"/>
        <v>1584</v>
      </c>
      <c r="B1603" s="170">
        <v>-314133.87830631435</v>
      </c>
      <c r="U1603" s="145">
        <v>1584</v>
      </c>
      <c r="V1603" s="145">
        <v>483712.89242713526</v>
      </c>
    </row>
    <row r="1604" spans="1:22" x14ac:dyDescent="0.35">
      <c r="A1604" s="70">
        <f t="shared" si="33"/>
        <v>1585</v>
      </c>
      <c r="B1604" s="170">
        <v>-314133.87830631435</v>
      </c>
      <c r="U1604" s="145">
        <v>1585</v>
      </c>
      <c r="V1604" s="145">
        <v>-2682029.8351119123</v>
      </c>
    </row>
    <row r="1605" spans="1:22" x14ac:dyDescent="0.35">
      <c r="A1605" s="70">
        <f t="shared" si="33"/>
        <v>1586</v>
      </c>
      <c r="B1605" s="170">
        <v>-314133.87830631435</v>
      </c>
      <c r="U1605" s="145">
        <v>1586</v>
      </c>
      <c r="V1605" s="145">
        <v>1956537.2060709894</v>
      </c>
    </row>
    <row r="1606" spans="1:22" x14ac:dyDescent="0.35">
      <c r="A1606" s="70">
        <f t="shared" si="33"/>
        <v>1587</v>
      </c>
      <c r="B1606" s="170">
        <v>-314133.87830631435</v>
      </c>
      <c r="U1606" s="145">
        <v>1587</v>
      </c>
      <c r="V1606" s="145">
        <v>5489035.8473902233</v>
      </c>
    </row>
    <row r="1607" spans="1:22" x14ac:dyDescent="0.35">
      <c r="A1607" s="70">
        <f t="shared" si="33"/>
        <v>1588</v>
      </c>
      <c r="B1607" s="170">
        <v>-314133.87830631435</v>
      </c>
      <c r="U1607" s="145">
        <v>1588</v>
      </c>
      <c r="V1607" s="145">
        <v>-8712722.5514150225</v>
      </c>
    </row>
    <row r="1608" spans="1:22" x14ac:dyDescent="0.35">
      <c r="A1608" s="70">
        <f t="shared" si="33"/>
        <v>1589</v>
      </c>
      <c r="B1608" s="170">
        <v>-314133.87830631435</v>
      </c>
      <c r="U1608" s="145">
        <v>1589</v>
      </c>
      <c r="V1608" s="145">
        <v>-7338778.7118890993</v>
      </c>
    </row>
    <row r="1609" spans="1:22" x14ac:dyDescent="0.35">
      <c r="A1609" s="70">
        <f t="shared" si="33"/>
        <v>1590</v>
      </c>
      <c r="B1609" s="170">
        <v>-314133.87830631435</v>
      </c>
      <c r="U1609" s="145">
        <v>1590</v>
      </c>
      <c r="V1609" s="145">
        <v>14791854.181933071</v>
      </c>
    </row>
    <row r="1610" spans="1:22" x14ac:dyDescent="0.35">
      <c r="A1610" s="70">
        <f t="shared" si="33"/>
        <v>1591</v>
      </c>
      <c r="B1610" s="170">
        <v>-314133.87830631435</v>
      </c>
      <c r="U1610" s="145">
        <v>1591</v>
      </c>
      <c r="V1610" s="145">
        <v>-19387955.897823613</v>
      </c>
    </row>
    <row r="1611" spans="1:22" x14ac:dyDescent="0.35">
      <c r="A1611" s="70">
        <f t="shared" si="33"/>
        <v>1592</v>
      </c>
      <c r="B1611" s="170">
        <v>-314133.87830631435</v>
      </c>
      <c r="U1611" s="145">
        <v>1592</v>
      </c>
      <c r="V1611" s="145">
        <v>-14590921.327605173</v>
      </c>
    </row>
    <row r="1612" spans="1:22" x14ac:dyDescent="0.35">
      <c r="A1612" s="70">
        <f t="shared" si="33"/>
        <v>1593</v>
      </c>
      <c r="B1612" s="170">
        <v>-314133.87830631435</v>
      </c>
      <c r="U1612" s="145">
        <v>1593</v>
      </c>
      <c r="V1612" s="145">
        <v>-245050.1505334042</v>
      </c>
    </row>
    <row r="1613" spans="1:22" x14ac:dyDescent="0.35">
      <c r="A1613" s="70">
        <f t="shared" si="33"/>
        <v>1594</v>
      </c>
      <c r="B1613" s="170">
        <v>-314133.87830631435</v>
      </c>
      <c r="U1613" s="145">
        <v>1594</v>
      </c>
      <c r="V1613" s="145">
        <v>12416875.879168138</v>
      </c>
    </row>
    <row r="1614" spans="1:22" x14ac:dyDescent="0.35">
      <c r="A1614" s="70">
        <f t="shared" si="33"/>
        <v>1595</v>
      </c>
      <c r="B1614" s="170">
        <v>-314133.87830631435</v>
      </c>
      <c r="U1614" s="145">
        <v>1595</v>
      </c>
      <c r="V1614" s="145">
        <v>691167.46356582642</v>
      </c>
    </row>
    <row r="1615" spans="1:22" x14ac:dyDescent="0.35">
      <c r="A1615" s="70">
        <f t="shared" si="33"/>
        <v>1596</v>
      </c>
      <c r="B1615" s="170">
        <v>-314133.87830631435</v>
      </c>
      <c r="U1615" s="145">
        <v>1596</v>
      </c>
      <c r="V1615" s="145">
        <v>35014615.564455792</v>
      </c>
    </row>
    <row r="1616" spans="1:22" x14ac:dyDescent="0.35">
      <c r="A1616" s="70">
        <f t="shared" si="33"/>
        <v>1597</v>
      </c>
      <c r="B1616" s="170">
        <v>-314133.87830631435</v>
      </c>
      <c r="U1616" s="145">
        <v>1597</v>
      </c>
      <c r="V1616" s="145">
        <v>9015913.9421504624</v>
      </c>
    </row>
    <row r="1617" spans="1:22" x14ac:dyDescent="0.35">
      <c r="A1617" s="70">
        <f t="shared" si="33"/>
        <v>1598</v>
      </c>
      <c r="B1617" s="170">
        <v>-314133.87830631435</v>
      </c>
      <c r="U1617" s="145">
        <v>1598</v>
      </c>
      <c r="V1617" s="145">
        <v>-16042809.627318926</v>
      </c>
    </row>
    <row r="1618" spans="1:22" x14ac:dyDescent="0.35">
      <c r="A1618" s="70">
        <f t="shared" si="33"/>
        <v>1599</v>
      </c>
      <c r="B1618" s="170">
        <v>-314133.87830631435</v>
      </c>
      <c r="U1618" s="145">
        <v>1599</v>
      </c>
      <c r="V1618" s="145">
        <v>12919228.564265355</v>
      </c>
    </row>
    <row r="1619" spans="1:22" x14ac:dyDescent="0.35">
      <c r="A1619" s="70">
        <f t="shared" si="33"/>
        <v>1600</v>
      </c>
      <c r="B1619" s="170">
        <v>-314133.87830631435</v>
      </c>
      <c r="U1619" s="145">
        <v>1600</v>
      </c>
      <c r="V1619" s="145">
        <v>-16397213.839962866</v>
      </c>
    </row>
    <row r="1620" spans="1:22" x14ac:dyDescent="0.35">
      <c r="A1620" s="70">
        <f t="shared" si="33"/>
        <v>1601</v>
      </c>
      <c r="B1620" s="170">
        <v>-314133.87830631435</v>
      </c>
      <c r="U1620" s="145">
        <v>1601</v>
      </c>
      <c r="V1620" s="145">
        <v>-11883577.247303888</v>
      </c>
    </row>
    <row r="1621" spans="1:22" x14ac:dyDescent="0.35">
      <c r="A1621" s="70">
        <f t="shared" si="33"/>
        <v>1602</v>
      </c>
      <c r="B1621" s="170">
        <v>-314133.87830631435</v>
      </c>
      <c r="U1621" s="145">
        <v>1602</v>
      </c>
      <c r="V1621" s="145">
        <v>22507372.627662301</v>
      </c>
    </row>
    <row r="1622" spans="1:22" x14ac:dyDescent="0.35">
      <c r="A1622" s="70">
        <f t="shared" ref="A1622:A1685" si="34">A1621+1</f>
        <v>1603</v>
      </c>
      <c r="B1622" s="170">
        <v>-314133.87830631435</v>
      </c>
      <c r="U1622" s="145">
        <v>1603</v>
      </c>
      <c r="V1622" s="145">
        <v>8699062.3417123407</v>
      </c>
    </row>
    <row r="1623" spans="1:22" x14ac:dyDescent="0.35">
      <c r="A1623" s="70">
        <f t="shared" si="34"/>
        <v>1604</v>
      </c>
      <c r="B1623" s="170">
        <v>-314133.87830631435</v>
      </c>
      <c r="U1623" s="145">
        <v>1604</v>
      </c>
      <c r="V1623" s="145">
        <v>18373920.117534041</v>
      </c>
    </row>
    <row r="1624" spans="1:22" x14ac:dyDescent="0.35">
      <c r="A1624" s="70">
        <f t="shared" si="34"/>
        <v>1605</v>
      </c>
      <c r="B1624" s="170">
        <v>-314133.87830631435</v>
      </c>
      <c r="U1624" s="145">
        <v>1605</v>
      </c>
      <c r="V1624" s="145">
        <v>29066414.304630719</v>
      </c>
    </row>
    <row r="1625" spans="1:22" x14ac:dyDescent="0.35">
      <c r="A1625" s="70">
        <f t="shared" si="34"/>
        <v>1606</v>
      </c>
      <c r="B1625" s="170">
        <v>-314133.87830631435</v>
      </c>
      <c r="U1625" s="145">
        <v>1606</v>
      </c>
      <c r="V1625" s="145">
        <v>10064054.967930738</v>
      </c>
    </row>
    <row r="1626" spans="1:22" x14ac:dyDescent="0.35">
      <c r="A1626" s="70">
        <f t="shared" si="34"/>
        <v>1607</v>
      </c>
      <c r="B1626" s="170">
        <v>-314133.87830631435</v>
      </c>
      <c r="U1626" s="145">
        <v>1607</v>
      </c>
      <c r="V1626" s="145">
        <v>-3739259.7763987407</v>
      </c>
    </row>
    <row r="1627" spans="1:22" x14ac:dyDescent="0.35">
      <c r="A1627" s="70">
        <f t="shared" si="34"/>
        <v>1608</v>
      </c>
      <c r="B1627" s="170">
        <v>-314133.87830631435</v>
      </c>
      <c r="U1627" s="145">
        <v>1608</v>
      </c>
      <c r="V1627" s="145">
        <v>2856230.1037518457</v>
      </c>
    </row>
    <row r="1628" spans="1:22" x14ac:dyDescent="0.35">
      <c r="A1628" s="70">
        <f t="shared" si="34"/>
        <v>1609</v>
      </c>
      <c r="B1628" s="170">
        <v>-314133.87830631435</v>
      </c>
      <c r="U1628" s="145">
        <v>1609</v>
      </c>
      <c r="V1628" s="145">
        <v>-3457501.9000952728</v>
      </c>
    </row>
    <row r="1629" spans="1:22" x14ac:dyDescent="0.35">
      <c r="A1629" s="70">
        <f t="shared" si="34"/>
        <v>1610</v>
      </c>
      <c r="B1629" s="170">
        <v>-314133.87830631435</v>
      </c>
      <c r="U1629" s="145">
        <v>1610</v>
      </c>
      <c r="V1629" s="145">
        <v>-21404210.806743588</v>
      </c>
    </row>
    <row r="1630" spans="1:22" x14ac:dyDescent="0.35">
      <c r="A1630" s="70">
        <f t="shared" si="34"/>
        <v>1611</v>
      </c>
      <c r="B1630" s="170">
        <v>-314133.87830631435</v>
      </c>
      <c r="U1630" s="145">
        <v>1611</v>
      </c>
      <c r="V1630" s="145">
        <v>20726185.357434832</v>
      </c>
    </row>
    <row r="1631" spans="1:22" x14ac:dyDescent="0.35">
      <c r="A1631" s="70">
        <f t="shared" si="34"/>
        <v>1612</v>
      </c>
      <c r="B1631" s="170">
        <v>-314133.87830631435</v>
      </c>
      <c r="U1631" s="145">
        <v>1612</v>
      </c>
      <c r="V1631" s="145">
        <v>-18988644.058206744</v>
      </c>
    </row>
    <row r="1632" spans="1:22" x14ac:dyDescent="0.35">
      <c r="A1632" s="70">
        <f t="shared" si="34"/>
        <v>1613</v>
      </c>
      <c r="B1632" s="170">
        <v>-314133.87830631435</v>
      </c>
      <c r="U1632" s="145">
        <v>1613</v>
      </c>
      <c r="V1632" s="145">
        <v>-17932176.734334834</v>
      </c>
    </row>
    <row r="1633" spans="1:22" x14ac:dyDescent="0.35">
      <c r="A1633" s="70">
        <f t="shared" si="34"/>
        <v>1614</v>
      </c>
      <c r="B1633" s="170">
        <v>-314133.87830631435</v>
      </c>
      <c r="U1633" s="145">
        <v>1614</v>
      </c>
      <c r="V1633" s="145">
        <v>-10515772.555368975</v>
      </c>
    </row>
    <row r="1634" spans="1:22" x14ac:dyDescent="0.35">
      <c r="A1634" s="70">
        <f t="shared" si="34"/>
        <v>1615</v>
      </c>
      <c r="B1634" s="170">
        <v>-314133.87830631435</v>
      </c>
      <c r="U1634" s="145">
        <v>1615</v>
      </c>
      <c r="V1634" s="145">
        <v>17935693.160969887</v>
      </c>
    </row>
    <row r="1635" spans="1:22" x14ac:dyDescent="0.35">
      <c r="A1635" s="70">
        <f t="shared" si="34"/>
        <v>1616</v>
      </c>
      <c r="B1635" s="170">
        <v>-314133.87830631435</v>
      </c>
      <c r="U1635" s="145">
        <v>1616</v>
      </c>
      <c r="V1635" s="145">
        <v>4809850.964396134</v>
      </c>
    </row>
    <row r="1636" spans="1:22" x14ac:dyDescent="0.35">
      <c r="A1636" s="70">
        <f t="shared" si="34"/>
        <v>1617</v>
      </c>
      <c r="B1636" s="170">
        <v>-314133.87830631435</v>
      </c>
      <c r="U1636" s="145">
        <v>1617</v>
      </c>
      <c r="V1636" s="145">
        <v>-6149953.6611435786</v>
      </c>
    </row>
    <row r="1637" spans="1:22" x14ac:dyDescent="0.35">
      <c r="A1637" s="70">
        <f t="shared" si="34"/>
        <v>1618</v>
      </c>
      <c r="B1637" s="170">
        <v>-314133.87830631435</v>
      </c>
      <c r="U1637" s="145">
        <v>1618</v>
      </c>
      <c r="V1637" s="145">
        <v>-22742893.869853031</v>
      </c>
    </row>
    <row r="1638" spans="1:22" x14ac:dyDescent="0.35">
      <c r="A1638" s="70">
        <f t="shared" si="34"/>
        <v>1619</v>
      </c>
      <c r="B1638" s="170">
        <v>-314133.87830631435</v>
      </c>
      <c r="U1638" s="145">
        <v>1619</v>
      </c>
      <c r="V1638" s="145">
        <v>-227216.40981871262</v>
      </c>
    </row>
    <row r="1639" spans="1:22" x14ac:dyDescent="0.35">
      <c r="A1639" s="70">
        <f t="shared" si="34"/>
        <v>1620</v>
      </c>
      <c r="B1639" s="170">
        <v>-314133.87830631435</v>
      </c>
      <c r="U1639" s="145">
        <v>1620</v>
      </c>
      <c r="V1639" s="145">
        <v>27683690.394199718</v>
      </c>
    </row>
    <row r="1640" spans="1:22" x14ac:dyDescent="0.35">
      <c r="A1640" s="70">
        <f t="shared" si="34"/>
        <v>1621</v>
      </c>
      <c r="B1640" s="170">
        <v>-314133.87830631435</v>
      </c>
      <c r="U1640" s="145">
        <v>1621</v>
      </c>
      <c r="V1640" s="145">
        <v>-190074.52829337493</v>
      </c>
    </row>
    <row r="1641" spans="1:22" x14ac:dyDescent="0.35">
      <c r="A1641" s="70">
        <f t="shared" si="34"/>
        <v>1622</v>
      </c>
      <c r="B1641" s="170">
        <v>-314133.87830631435</v>
      </c>
      <c r="U1641" s="145">
        <v>1622</v>
      </c>
      <c r="V1641" s="145">
        <v>15492859.507168639</v>
      </c>
    </row>
    <row r="1642" spans="1:22" x14ac:dyDescent="0.35">
      <c r="A1642" s="70">
        <f t="shared" si="34"/>
        <v>1623</v>
      </c>
      <c r="B1642" s="170">
        <v>-314133.87830631435</v>
      </c>
      <c r="U1642" s="145">
        <v>1623</v>
      </c>
      <c r="V1642" s="145">
        <v>13415507.545726947</v>
      </c>
    </row>
    <row r="1643" spans="1:22" x14ac:dyDescent="0.35">
      <c r="A1643" s="70">
        <f t="shared" si="34"/>
        <v>1624</v>
      </c>
      <c r="B1643" s="170">
        <v>-314133.87830631435</v>
      </c>
      <c r="U1643" s="145">
        <v>1624</v>
      </c>
      <c r="V1643" s="145">
        <v>-2346775.3825692236</v>
      </c>
    </row>
    <row r="1644" spans="1:22" x14ac:dyDescent="0.35">
      <c r="A1644" s="70">
        <f t="shared" si="34"/>
        <v>1625</v>
      </c>
      <c r="B1644" s="170">
        <v>-314133.87830631435</v>
      </c>
      <c r="U1644" s="145">
        <v>1625</v>
      </c>
      <c r="V1644" s="145">
        <v>17258773.499786861</v>
      </c>
    </row>
    <row r="1645" spans="1:22" x14ac:dyDescent="0.35">
      <c r="A1645" s="70">
        <f t="shared" si="34"/>
        <v>1626</v>
      </c>
      <c r="B1645" s="170">
        <v>-314133.87830631435</v>
      </c>
      <c r="U1645" s="145">
        <v>1626</v>
      </c>
      <c r="V1645" s="145">
        <v>2303945.272761438</v>
      </c>
    </row>
    <row r="1646" spans="1:22" x14ac:dyDescent="0.35">
      <c r="A1646" s="70">
        <f t="shared" si="34"/>
        <v>1627</v>
      </c>
      <c r="B1646" s="170">
        <v>-314133.87830631435</v>
      </c>
      <c r="U1646" s="145">
        <v>1627</v>
      </c>
      <c r="V1646" s="145">
        <v>31362679.369221274</v>
      </c>
    </row>
    <row r="1647" spans="1:22" x14ac:dyDescent="0.35">
      <c r="A1647" s="70">
        <f t="shared" si="34"/>
        <v>1628</v>
      </c>
      <c r="B1647" s="170">
        <v>-314133.87830631435</v>
      </c>
      <c r="U1647" s="145">
        <v>1628</v>
      </c>
      <c r="V1647" s="145">
        <v>21591928.688438248</v>
      </c>
    </row>
    <row r="1648" spans="1:22" x14ac:dyDescent="0.35">
      <c r="A1648" s="70">
        <f t="shared" si="34"/>
        <v>1629</v>
      </c>
      <c r="B1648" s="170">
        <v>-314133.87830631435</v>
      </c>
      <c r="U1648" s="145">
        <v>1629</v>
      </c>
      <c r="V1648" s="145">
        <v>33909524.29204715</v>
      </c>
    </row>
    <row r="1649" spans="1:22" x14ac:dyDescent="0.35">
      <c r="A1649" s="70">
        <f t="shared" si="34"/>
        <v>1630</v>
      </c>
      <c r="B1649" s="170">
        <v>-314133.87830631435</v>
      </c>
      <c r="U1649" s="145">
        <v>1630</v>
      </c>
      <c r="V1649" s="145">
        <v>721416.96674689278</v>
      </c>
    </row>
    <row r="1650" spans="1:22" x14ac:dyDescent="0.35">
      <c r="A1650" s="70">
        <f t="shared" si="34"/>
        <v>1631</v>
      </c>
      <c r="B1650" s="170">
        <v>-314133.87830631435</v>
      </c>
      <c r="U1650" s="145">
        <v>1631</v>
      </c>
      <c r="V1650" s="145">
        <v>11857564.175018732</v>
      </c>
    </row>
    <row r="1651" spans="1:22" x14ac:dyDescent="0.35">
      <c r="A1651" s="70">
        <f t="shared" si="34"/>
        <v>1632</v>
      </c>
      <c r="B1651" s="170">
        <v>-314133.87830631435</v>
      </c>
      <c r="U1651" s="145">
        <v>1632</v>
      </c>
      <c r="V1651" s="145">
        <v>4145879.5997723453</v>
      </c>
    </row>
    <row r="1652" spans="1:22" x14ac:dyDescent="0.35">
      <c r="A1652" s="70">
        <f t="shared" si="34"/>
        <v>1633</v>
      </c>
      <c r="B1652" s="170">
        <v>-314133.87830631435</v>
      </c>
      <c r="U1652" s="145">
        <v>1633</v>
      </c>
      <c r="V1652" s="145">
        <v>11602836.426812448</v>
      </c>
    </row>
    <row r="1653" spans="1:22" x14ac:dyDescent="0.35">
      <c r="A1653" s="70">
        <f t="shared" si="34"/>
        <v>1634</v>
      </c>
      <c r="B1653" s="170">
        <v>-314133.87830631435</v>
      </c>
      <c r="U1653" s="145">
        <v>1634</v>
      </c>
      <c r="V1653" s="145">
        <v>-2303521.4034445286</v>
      </c>
    </row>
    <row r="1654" spans="1:22" x14ac:dyDescent="0.35">
      <c r="A1654" s="70">
        <f t="shared" si="34"/>
        <v>1635</v>
      </c>
      <c r="B1654" s="170">
        <v>-314133.87830631435</v>
      </c>
      <c r="U1654" s="145">
        <v>1635</v>
      </c>
      <c r="V1654" s="145">
        <v>19270538.308124207</v>
      </c>
    </row>
    <row r="1655" spans="1:22" x14ac:dyDescent="0.35">
      <c r="A1655" s="70">
        <f t="shared" si="34"/>
        <v>1636</v>
      </c>
      <c r="B1655" s="170">
        <v>-314133.87830631435</v>
      </c>
      <c r="U1655" s="145">
        <v>1636</v>
      </c>
      <c r="V1655" s="145">
        <v>-2106335.2512061149</v>
      </c>
    </row>
    <row r="1656" spans="1:22" x14ac:dyDescent="0.35">
      <c r="A1656" s="70">
        <f t="shared" si="34"/>
        <v>1637</v>
      </c>
      <c r="B1656" s="170">
        <v>-314133.87830631435</v>
      </c>
      <c r="U1656" s="145">
        <v>1637</v>
      </c>
      <c r="V1656" s="145">
        <v>20693418.030896876</v>
      </c>
    </row>
    <row r="1657" spans="1:22" x14ac:dyDescent="0.35">
      <c r="A1657" s="70">
        <f t="shared" si="34"/>
        <v>1638</v>
      </c>
      <c r="B1657" s="170">
        <v>-314133.87830631435</v>
      </c>
      <c r="U1657" s="145">
        <v>1638</v>
      </c>
      <c r="V1657" s="145">
        <v>-12023568.204799958</v>
      </c>
    </row>
    <row r="1658" spans="1:22" x14ac:dyDescent="0.35">
      <c r="A1658" s="70">
        <f t="shared" si="34"/>
        <v>1639</v>
      </c>
      <c r="B1658" s="170">
        <v>-314133.87830631435</v>
      </c>
      <c r="U1658" s="145">
        <v>1639</v>
      </c>
      <c r="V1658" s="145">
        <v>-9507914.2613064013</v>
      </c>
    </row>
    <row r="1659" spans="1:22" x14ac:dyDescent="0.35">
      <c r="A1659" s="70">
        <f t="shared" si="34"/>
        <v>1640</v>
      </c>
      <c r="B1659" s="170">
        <v>-314133.87830631435</v>
      </c>
      <c r="U1659" s="145">
        <v>1640</v>
      </c>
      <c r="V1659" s="145">
        <v>16612802.511945821</v>
      </c>
    </row>
    <row r="1660" spans="1:22" x14ac:dyDescent="0.35">
      <c r="A1660" s="70">
        <f t="shared" si="34"/>
        <v>1641</v>
      </c>
      <c r="B1660" s="170">
        <v>-314133.87830631435</v>
      </c>
      <c r="U1660" s="145">
        <v>1641</v>
      </c>
      <c r="V1660" s="145">
        <v>3911792.7428798787</v>
      </c>
    </row>
    <row r="1661" spans="1:22" x14ac:dyDescent="0.35">
      <c r="A1661" s="70">
        <f t="shared" si="34"/>
        <v>1642</v>
      </c>
      <c r="B1661" s="170">
        <v>-314133.87830631435</v>
      </c>
      <c r="U1661" s="145">
        <v>1642</v>
      </c>
      <c r="V1661" s="145">
        <v>-8688096.0623267442</v>
      </c>
    </row>
    <row r="1662" spans="1:22" x14ac:dyDescent="0.35">
      <c r="A1662" s="70">
        <f t="shared" si="34"/>
        <v>1643</v>
      </c>
      <c r="B1662" s="170">
        <v>-314133.87830631435</v>
      </c>
      <c r="U1662" s="145">
        <v>1643</v>
      </c>
      <c r="V1662" s="145">
        <v>24150226.989206359</v>
      </c>
    </row>
    <row r="1663" spans="1:22" x14ac:dyDescent="0.35">
      <c r="A1663" s="70">
        <f t="shared" si="34"/>
        <v>1644</v>
      </c>
      <c r="B1663" s="170">
        <v>-314133.87830631435</v>
      </c>
      <c r="U1663" s="145">
        <v>1644</v>
      </c>
      <c r="V1663" s="145">
        <v>26814778.335274093</v>
      </c>
    </row>
    <row r="1664" spans="1:22" x14ac:dyDescent="0.35">
      <c r="A1664" s="70">
        <f t="shared" si="34"/>
        <v>1645</v>
      </c>
      <c r="B1664" s="170">
        <v>-314133.87830631435</v>
      </c>
      <c r="U1664" s="145">
        <v>1645</v>
      </c>
      <c r="V1664" s="145">
        <v>23040258.918567501</v>
      </c>
    </row>
    <row r="1665" spans="1:22" x14ac:dyDescent="0.35">
      <c r="A1665" s="70">
        <f t="shared" si="34"/>
        <v>1646</v>
      </c>
      <c r="B1665" s="170">
        <v>-314133.87830631435</v>
      </c>
      <c r="U1665" s="145">
        <v>1646</v>
      </c>
      <c r="V1665" s="145">
        <v>11681107.345351439</v>
      </c>
    </row>
    <row r="1666" spans="1:22" x14ac:dyDescent="0.35">
      <c r="A1666" s="70">
        <f t="shared" si="34"/>
        <v>1647</v>
      </c>
      <c r="B1666" s="170">
        <v>-314133.87830631435</v>
      </c>
      <c r="U1666" s="145">
        <v>1647</v>
      </c>
      <c r="V1666" s="145">
        <v>10757824.507034793</v>
      </c>
    </row>
    <row r="1667" spans="1:22" x14ac:dyDescent="0.35">
      <c r="A1667" s="70">
        <f t="shared" si="34"/>
        <v>1648</v>
      </c>
      <c r="B1667" s="170">
        <v>-314133.87830631435</v>
      </c>
      <c r="U1667" s="145">
        <v>1648</v>
      </c>
      <c r="V1667" s="145">
        <v>-8539741.4505926277</v>
      </c>
    </row>
    <row r="1668" spans="1:22" x14ac:dyDescent="0.35">
      <c r="A1668" s="70">
        <f t="shared" si="34"/>
        <v>1649</v>
      </c>
      <c r="B1668" s="170">
        <v>-314133.87830631435</v>
      </c>
      <c r="U1668" s="145">
        <v>1649</v>
      </c>
      <c r="V1668" s="145">
        <v>23848040.812238548</v>
      </c>
    </row>
    <row r="1669" spans="1:22" x14ac:dyDescent="0.35">
      <c r="A1669" s="70">
        <f t="shared" si="34"/>
        <v>1650</v>
      </c>
      <c r="B1669" s="170">
        <v>-314133.87830631435</v>
      </c>
      <c r="U1669" s="145">
        <v>1650</v>
      </c>
      <c r="V1669" s="145">
        <v>-8772607.4716404844</v>
      </c>
    </row>
    <row r="1670" spans="1:22" x14ac:dyDescent="0.35">
      <c r="A1670" s="70">
        <f t="shared" si="34"/>
        <v>1651</v>
      </c>
      <c r="B1670" s="170">
        <v>-314133.87830631435</v>
      </c>
      <c r="U1670" s="145">
        <v>1651</v>
      </c>
      <c r="V1670" s="145">
        <v>3765428.2031694502</v>
      </c>
    </row>
    <row r="1671" spans="1:22" x14ac:dyDescent="0.35">
      <c r="A1671" s="70">
        <f t="shared" si="34"/>
        <v>1652</v>
      </c>
      <c r="B1671" s="170">
        <v>-314133.87830631435</v>
      </c>
      <c r="U1671" s="145">
        <v>1652</v>
      </c>
      <c r="V1671" s="145">
        <v>2394685.5520068333</v>
      </c>
    </row>
    <row r="1672" spans="1:22" x14ac:dyDescent="0.35">
      <c r="A1672" s="70">
        <f t="shared" si="34"/>
        <v>1653</v>
      </c>
      <c r="B1672" s="170">
        <v>-314133.87830631435</v>
      </c>
      <c r="U1672" s="145">
        <v>1653</v>
      </c>
      <c r="V1672" s="145">
        <v>7443148.8400376998</v>
      </c>
    </row>
    <row r="1673" spans="1:22" x14ac:dyDescent="0.35">
      <c r="A1673" s="70">
        <f t="shared" si="34"/>
        <v>1654</v>
      </c>
      <c r="B1673" s="170">
        <v>-314133.87830631435</v>
      </c>
      <c r="U1673" s="145">
        <v>1654</v>
      </c>
      <c r="V1673" s="145">
        <v>37546790.115217865</v>
      </c>
    </row>
    <row r="1674" spans="1:22" x14ac:dyDescent="0.35">
      <c r="A1674" s="70">
        <f t="shared" si="34"/>
        <v>1655</v>
      </c>
      <c r="B1674" s="170">
        <v>-314133.87830631435</v>
      </c>
      <c r="U1674" s="145">
        <v>1655</v>
      </c>
      <c r="V1674" s="145">
        <v>32464136.535885945</v>
      </c>
    </row>
    <row r="1675" spans="1:22" x14ac:dyDescent="0.35">
      <c r="A1675" s="70">
        <f t="shared" si="34"/>
        <v>1656</v>
      </c>
      <c r="B1675" s="170">
        <v>-314133.87830631435</v>
      </c>
      <c r="U1675" s="145">
        <v>1656</v>
      </c>
      <c r="V1675" s="145">
        <v>-5675856.1469054371</v>
      </c>
    </row>
    <row r="1676" spans="1:22" x14ac:dyDescent="0.35">
      <c r="A1676" s="70">
        <f t="shared" si="34"/>
        <v>1657</v>
      </c>
      <c r="B1676" s="170">
        <v>-314133.87830631435</v>
      </c>
      <c r="U1676" s="145">
        <v>1657</v>
      </c>
      <c r="V1676" s="145">
        <v>2153492.765183825</v>
      </c>
    </row>
    <row r="1677" spans="1:22" x14ac:dyDescent="0.35">
      <c r="A1677" s="70">
        <f t="shared" si="34"/>
        <v>1658</v>
      </c>
      <c r="B1677" s="170">
        <v>-314133.87830631435</v>
      </c>
      <c r="U1677" s="145">
        <v>1658</v>
      </c>
      <c r="V1677" s="145">
        <v>-6198971.3853769507</v>
      </c>
    </row>
    <row r="1678" spans="1:22" x14ac:dyDescent="0.35">
      <c r="A1678" s="70">
        <f t="shared" si="34"/>
        <v>1659</v>
      </c>
      <c r="B1678" s="170">
        <v>-314133.87830631435</v>
      </c>
      <c r="U1678" s="145">
        <v>1659</v>
      </c>
      <c r="V1678" s="145">
        <v>10021653.339010507</v>
      </c>
    </row>
    <row r="1679" spans="1:22" x14ac:dyDescent="0.35">
      <c r="A1679" s="70">
        <f t="shared" si="34"/>
        <v>1660</v>
      </c>
      <c r="B1679" s="170">
        <v>-314133.87830631435</v>
      </c>
      <c r="U1679" s="145">
        <v>1660</v>
      </c>
      <c r="V1679" s="145">
        <v>-14850911.679415617</v>
      </c>
    </row>
    <row r="1680" spans="1:22" x14ac:dyDescent="0.35">
      <c r="A1680" s="70">
        <f t="shared" si="34"/>
        <v>1661</v>
      </c>
      <c r="B1680" s="170">
        <v>-314133.87830631435</v>
      </c>
      <c r="U1680" s="145">
        <v>1661</v>
      </c>
      <c r="V1680" s="145">
        <v>17587762.550520033</v>
      </c>
    </row>
    <row r="1681" spans="1:22" x14ac:dyDescent="0.35">
      <c r="A1681" s="70">
        <f t="shared" si="34"/>
        <v>1662</v>
      </c>
      <c r="B1681" s="170">
        <v>-314133.87830631435</v>
      </c>
      <c r="U1681" s="145">
        <v>1662</v>
      </c>
      <c r="V1681" s="145">
        <v>17094282.883306012</v>
      </c>
    </row>
    <row r="1682" spans="1:22" x14ac:dyDescent="0.35">
      <c r="A1682" s="70">
        <f t="shared" si="34"/>
        <v>1663</v>
      </c>
      <c r="B1682" s="170">
        <v>-314133.87830631435</v>
      </c>
      <c r="U1682" s="145">
        <v>1663</v>
      </c>
      <c r="V1682" s="145">
        <v>10245872.938859366</v>
      </c>
    </row>
    <row r="1683" spans="1:22" x14ac:dyDescent="0.35">
      <c r="A1683" s="70">
        <f t="shared" si="34"/>
        <v>1664</v>
      </c>
      <c r="B1683" s="170">
        <v>-314133.87830631435</v>
      </c>
      <c r="U1683" s="145">
        <v>1664</v>
      </c>
      <c r="V1683" s="145">
        <v>31760223.944913905</v>
      </c>
    </row>
    <row r="1684" spans="1:22" x14ac:dyDescent="0.35">
      <c r="A1684" s="70">
        <f t="shared" si="34"/>
        <v>1665</v>
      </c>
      <c r="B1684" s="170">
        <v>-314133.87830631435</v>
      </c>
      <c r="U1684" s="145">
        <v>1665</v>
      </c>
      <c r="V1684" s="145">
        <v>14687465.083825283</v>
      </c>
    </row>
    <row r="1685" spans="1:22" x14ac:dyDescent="0.35">
      <c r="A1685" s="70">
        <f t="shared" si="34"/>
        <v>1666</v>
      </c>
      <c r="B1685" s="170">
        <v>-314133.87830631435</v>
      </c>
      <c r="U1685" s="145">
        <v>1666</v>
      </c>
      <c r="V1685" s="145">
        <v>-1907536.5435757786</v>
      </c>
    </row>
    <row r="1686" spans="1:22" x14ac:dyDescent="0.35">
      <c r="A1686" s="70">
        <f t="shared" ref="A1686:A1749" si="35">A1685+1</f>
        <v>1667</v>
      </c>
      <c r="B1686" s="170">
        <v>-314133.87830631435</v>
      </c>
      <c r="U1686" s="145">
        <v>1667</v>
      </c>
      <c r="V1686" s="145">
        <v>25747623.633648086</v>
      </c>
    </row>
    <row r="1687" spans="1:22" x14ac:dyDescent="0.35">
      <c r="A1687" s="70">
        <f t="shared" si="35"/>
        <v>1668</v>
      </c>
      <c r="B1687" s="170">
        <v>-314133.87830631435</v>
      </c>
      <c r="U1687" s="145">
        <v>1668</v>
      </c>
      <c r="V1687" s="145">
        <v>8761888.9870866463</v>
      </c>
    </row>
    <row r="1688" spans="1:22" x14ac:dyDescent="0.35">
      <c r="A1688" s="70">
        <f t="shared" si="35"/>
        <v>1669</v>
      </c>
      <c r="B1688" s="170">
        <v>-314133.87830631435</v>
      </c>
      <c r="U1688" s="145">
        <v>1669</v>
      </c>
      <c r="V1688" s="145">
        <v>-9945735.4186966587</v>
      </c>
    </row>
    <row r="1689" spans="1:22" x14ac:dyDescent="0.35">
      <c r="A1689" s="70">
        <f t="shared" si="35"/>
        <v>1670</v>
      </c>
      <c r="B1689" s="170">
        <v>-314133.87830631435</v>
      </c>
      <c r="U1689" s="145">
        <v>1670</v>
      </c>
      <c r="V1689" s="145">
        <v>-5388881.9788544476</v>
      </c>
    </row>
    <row r="1690" spans="1:22" x14ac:dyDescent="0.35">
      <c r="A1690" s="70">
        <f t="shared" si="35"/>
        <v>1671</v>
      </c>
      <c r="B1690" s="170">
        <v>-314133.87830631435</v>
      </c>
      <c r="U1690" s="145">
        <v>1671</v>
      </c>
      <c r="V1690" s="145">
        <v>30513279.684165023</v>
      </c>
    </row>
    <row r="1691" spans="1:22" x14ac:dyDescent="0.35">
      <c r="A1691" s="70">
        <f t="shared" si="35"/>
        <v>1672</v>
      </c>
      <c r="B1691" s="170">
        <v>-314133.87830631435</v>
      </c>
      <c r="U1691" s="145">
        <v>1672</v>
      </c>
      <c r="V1691" s="145">
        <v>-2118987.0088676885</v>
      </c>
    </row>
    <row r="1692" spans="1:22" x14ac:dyDescent="0.35">
      <c r="A1692" s="70">
        <f t="shared" si="35"/>
        <v>1673</v>
      </c>
      <c r="B1692" s="170">
        <v>-314133.87830631435</v>
      </c>
      <c r="U1692" s="145">
        <v>1673</v>
      </c>
      <c r="V1692" s="145">
        <v>2414687.2837710455</v>
      </c>
    </row>
    <row r="1693" spans="1:22" x14ac:dyDescent="0.35">
      <c r="A1693" s="70">
        <f t="shared" si="35"/>
        <v>1674</v>
      </c>
      <c r="B1693" s="170">
        <v>-314133.87830631435</v>
      </c>
      <c r="U1693" s="145">
        <v>1674</v>
      </c>
      <c r="V1693" s="145">
        <v>-12040106.475100912</v>
      </c>
    </row>
    <row r="1694" spans="1:22" x14ac:dyDescent="0.35">
      <c r="A1694" s="70">
        <f t="shared" si="35"/>
        <v>1675</v>
      </c>
      <c r="B1694" s="170">
        <v>-314133.87830631435</v>
      </c>
      <c r="U1694" s="145">
        <v>1675</v>
      </c>
      <c r="V1694" s="145">
        <v>-7776618.3479377478</v>
      </c>
    </row>
    <row r="1695" spans="1:22" x14ac:dyDescent="0.35">
      <c r="A1695" s="70">
        <f t="shared" si="35"/>
        <v>1676</v>
      </c>
      <c r="B1695" s="170">
        <v>-314133.87830631435</v>
      </c>
      <c r="U1695" s="145">
        <v>1676</v>
      </c>
      <c r="V1695" s="145">
        <v>12449482.072327651</v>
      </c>
    </row>
    <row r="1696" spans="1:22" x14ac:dyDescent="0.35">
      <c r="A1696" s="70">
        <f t="shared" si="35"/>
        <v>1677</v>
      </c>
      <c r="B1696" s="170">
        <v>-314133.87830631435</v>
      </c>
      <c r="U1696" s="145">
        <v>1677</v>
      </c>
      <c r="V1696" s="145">
        <v>-7225870.2526097149</v>
      </c>
    </row>
    <row r="1697" spans="1:22" x14ac:dyDescent="0.35">
      <c r="A1697" s="70">
        <f t="shared" si="35"/>
        <v>1678</v>
      </c>
      <c r="B1697" s="170">
        <v>-314133.87830631435</v>
      </c>
      <c r="U1697" s="145">
        <v>1678</v>
      </c>
      <c r="V1697" s="145">
        <v>20257324.655686975</v>
      </c>
    </row>
    <row r="1698" spans="1:22" x14ac:dyDescent="0.35">
      <c r="A1698" s="70">
        <f t="shared" si="35"/>
        <v>1679</v>
      </c>
      <c r="B1698" s="170">
        <v>-314133.87830631435</v>
      </c>
      <c r="U1698" s="145">
        <v>1679</v>
      </c>
      <c r="V1698" s="145">
        <v>-7534715.2697993442</v>
      </c>
    </row>
    <row r="1699" spans="1:22" x14ac:dyDescent="0.35">
      <c r="A1699" s="70">
        <f t="shared" si="35"/>
        <v>1680</v>
      </c>
      <c r="B1699" s="170">
        <v>-314133.87830631435</v>
      </c>
      <c r="U1699" s="145">
        <v>1680</v>
      </c>
      <c r="V1699" s="145">
        <v>9028210.5095675811</v>
      </c>
    </row>
    <row r="1700" spans="1:22" x14ac:dyDescent="0.35">
      <c r="A1700" s="70">
        <f t="shared" si="35"/>
        <v>1681</v>
      </c>
      <c r="B1700" s="170">
        <v>-314133.87830631435</v>
      </c>
      <c r="U1700" s="145">
        <v>1681</v>
      </c>
      <c r="V1700" s="145">
        <v>336031.36464544013</v>
      </c>
    </row>
    <row r="1701" spans="1:22" x14ac:dyDescent="0.35">
      <c r="A1701" s="70">
        <f t="shared" si="35"/>
        <v>1682</v>
      </c>
      <c r="B1701" s="170">
        <v>-314133.87830631435</v>
      </c>
      <c r="U1701" s="145">
        <v>1682</v>
      </c>
      <c r="V1701" s="145">
        <v>7283104.8500952534</v>
      </c>
    </row>
    <row r="1702" spans="1:22" x14ac:dyDescent="0.35">
      <c r="A1702" s="70">
        <f t="shared" si="35"/>
        <v>1683</v>
      </c>
      <c r="B1702" s="170">
        <v>-314133.87830631435</v>
      </c>
      <c r="U1702" s="145">
        <v>1683</v>
      </c>
      <c r="V1702" s="145">
        <v>-27633334.356390297</v>
      </c>
    </row>
    <row r="1703" spans="1:22" x14ac:dyDescent="0.35">
      <c r="A1703" s="70">
        <f t="shared" si="35"/>
        <v>1684</v>
      </c>
      <c r="B1703" s="170">
        <v>-314133.87830631435</v>
      </c>
      <c r="U1703" s="145">
        <v>1684</v>
      </c>
      <c r="V1703" s="145">
        <v>5800697.8531148881</v>
      </c>
    </row>
    <row r="1704" spans="1:22" x14ac:dyDescent="0.35">
      <c r="A1704" s="70">
        <f t="shared" si="35"/>
        <v>1685</v>
      </c>
      <c r="B1704" s="170">
        <v>-314133.87830631435</v>
      </c>
      <c r="U1704" s="145">
        <v>1685</v>
      </c>
      <c r="V1704" s="145">
        <v>26475436.048310369</v>
      </c>
    </row>
    <row r="1705" spans="1:22" x14ac:dyDescent="0.35">
      <c r="A1705" s="70">
        <f t="shared" si="35"/>
        <v>1686</v>
      </c>
      <c r="B1705" s="170">
        <v>-314133.87830631435</v>
      </c>
      <c r="U1705" s="145">
        <v>1686</v>
      </c>
      <c r="V1705" s="145">
        <v>13694580.02048317</v>
      </c>
    </row>
    <row r="1706" spans="1:22" x14ac:dyDescent="0.35">
      <c r="A1706" s="70">
        <f t="shared" si="35"/>
        <v>1687</v>
      </c>
      <c r="B1706" s="170">
        <v>-314133.87830631435</v>
      </c>
      <c r="U1706" s="145">
        <v>1687</v>
      </c>
      <c r="V1706" s="145">
        <v>5014549.8048171252</v>
      </c>
    </row>
    <row r="1707" spans="1:22" x14ac:dyDescent="0.35">
      <c r="A1707" s="70">
        <f t="shared" si="35"/>
        <v>1688</v>
      </c>
      <c r="B1707" s="170">
        <v>-314133.87830631435</v>
      </c>
      <c r="U1707" s="145">
        <v>1688</v>
      </c>
      <c r="V1707" s="145">
        <v>19725603.501012564</v>
      </c>
    </row>
    <row r="1708" spans="1:22" x14ac:dyDescent="0.35">
      <c r="A1708" s="70">
        <f t="shared" si="35"/>
        <v>1689</v>
      </c>
      <c r="B1708" s="170">
        <v>-314133.87830631435</v>
      </c>
      <c r="U1708" s="145">
        <v>1689</v>
      </c>
      <c r="V1708" s="145">
        <v>-2594987.7090592217</v>
      </c>
    </row>
    <row r="1709" spans="1:22" x14ac:dyDescent="0.35">
      <c r="A1709" s="70">
        <f t="shared" si="35"/>
        <v>1690</v>
      </c>
      <c r="B1709" s="170">
        <v>-314133.87830631435</v>
      </c>
      <c r="U1709" s="145">
        <v>1690</v>
      </c>
      <c r="V1709" s="145">
        <v>-10700577.559097223</v>
      </c>
    </row>
    <row r="1710" spans="1:22" x14ac:dyDescent="0.35">
      <c r="A1710" s="70">
        <f t="shared" si="35"/>
        <v>1691</v>
      </c>
      <c r="B1710" s="170">
        <v>-314133.87830631435</v>
      </c>
      <c r="U1710" s="145">
        <v>1691</v>
      </c>
      <c r="V1710" s="145">
        <v>-27944386.901013304</v>
      </c>
    </row>
    <row r="1711" spans="1:22" x14ac:dyDescent="0.35">
      <c r="A1711" s="70">
        <f t="shared" si="35"/>
        <v>1692</v>
      </c>
      <c r="B1711" s="170">
        <v>-314133.87830631435</v>
      </c>
      <c r="U1711" s="145">
        <v>1692</v>
      </c>
      <c r="V1711" s="145">
        <v>-6222633.4984148517</v>
      </c>
    </row>
    <row r="1712" spans="1:22" x14ac:dyDescent="0.35">
      <c r="A1712" s="70">
        <f t="shared" si="35"/>
        <v>1693</v>
      </c>
      <c r="B1712" s="170">
        <v>-314133.87830631435</v>
      </c>
      <c r="U1712" s="145">
        <v>1693</v>
      </c>
      <c r="V1712" s="145">
        <v>7508165.902055908</v>
      </c>
    </row>
    <row r="1713" spans="1:22" x14ac:dyDescent="0.35">
      <c r="A1713" s="70">
        <f t="shared" si="35"/>
        <v>1694</v>
      </c>
      <c r="B1713" s="170">
        <v>-314133.87830631435</v>
      </c>
      <c r="U1713" s="145">
        <v>1694</v>
      </c>
      <c r="V1713" s="145">
        <v>-16012639.081335064</v>
      </c>
    </row>
    <row r="1714" spans="1:22" x14ac:dyDescent="0.35">
      <c r="A1714" s="70">
        <f t="shared" si="35"/>
        <v>1695</v>
      </c>
      <c r="B1714" s="170">
        <v>-314133.87830631435</v>
      </c>
      <c r="U1714" s="145">
        <v>1695</v>
      </c>
      <c r="V1714" s="145">
        <v>303609.4971287027</v>
      </c>
    </row>
    <row r="1715" spans="1:22" x14ac:dyDescent="0.35">
      <c r="A1715" s="70">
        <f t="shared" si="35"/>
        <v>1696</v>
      </c>
      <c r="B1715" s="170">
        <v>-314133.87830631435</v>
      </c>
      <c r="U1715" s="145">
        <v>1696</v>
      </c>
      <c r="V1715" s="145">
        <v>-292957.14447687939</v>
      </c>
    </row>
    <row r="1716" spans="1:22" x14ac:dyDescent="0.35">
      <c r="A1716" s="70">
        <f t="shared" si="35"/>
        <v>1697</v>
      </c>
      <c r="B1716" s="170">
        <v>-314133.87830631435</v>
      </c>
      <c r="U1716" s="145">
        <v>1697</v>
      </c>
      <c r="V1716" s="145">
        <v>8162496.256007649</v>
      </c>
    </row>
    <row r="1717" spans="1:22" x14ac:dyDescent="0.35">
      <c r="A1717" s="70">
        <f t="shared" si="35"/>
        <v>1698</v>
      </c>
      <c r="B1717" s="170">
        <v>-314133.87830631435</v>
      </c>
      <c r="U1717" s="145">
        <v>1698</v>
      </c>
      <c r="V1717" s="145">
        <v>15382970.717146575</v>
      </c>
    </row>
    <row r="1718" spans="1:22" x14ac:dyDescent="0.35">
      <c r="A1718" s="70">
        <f t="shared" si="35"/>
        <v>1699</v>
      </c>
      <c r="B1718" s="170">
        <v>-314133.87830631435</v>
      </c>
      <c r="U1718" s="145">
        <v>1699</v>
      </c>
      <c r="V1718" s="145">
        <v>7512023.6698777117</v>
      </c>
    </row>
    <row r="1719" spans="1:22" x14ac:dyDescent="0.35">
      <c r="A1719" s="70">
        <f t="shared" si="35"/>
        <v>1700</v>
      </c>
      <c r="B1719" s="170">
        <v>-314133.87830631435</v>
      </c>
      <c r="U1719" s="145">
        <v>1700</v>
      </c>
      <c r="V1719" s="145">
        <v>-5949254.356269978</v>
      </c>
    </row>
    <row r="1720" spans="1:22" x14ac:dyDescent="0.35">
      <c r="A1720" s="70">
        <f t="shared" si="35"/>
        <v>1701</v>
      </c>
      <c r="B1720" s="170">
        <v>-314133.87830631435</v>
      </c>
      <c r="U1720" s="145">
        <v>1701</v>
      </c>
      <c r="V1720" s="145">
        <v>-8671171.8991766199</v>
      </c>
    </row>
    <row r="1721" spans="1:22" x14ac:dyDescent="0.35">
      <c r="A1721" s="70">
        <f t="shared" si="35"/>
        <v>1702</v>
      </c>
      <c r="B1721" s="170">
        <v>-314133.87830631435</v>
      </c>
      <c r="U1721" s="145">
        <v>1702</v>
      </c>
      <c r="V1721" s="145">
        <v>-5037230.4309695307</v>
      </c>
    </row>
    <row r="1722" spans="1:22" x14ac:dyDescent="0.35">
      <c r="A1722" s="70">
        <f t="shared" si="35"/>
        <v>1703</v>
      </c>
      <c r="B1722" s="170">
        <v>-314133.87830631435</v>
      </c>
      <c r="U1722" s="145">
        <v>1703</v>
      </c>
      <c r="V1722" s="145">
        <v>-5887826.8593517393</v>
      </c>
    </row>
    <row r="1723" spans="1:22" x14ac:dyDescent="0.35">
      <c r="A1723" s="70">
        <f t="shared" si="35"/>
        <v>1704</v>
      </c>
      <c r="B1723" s="170">
        <v>-314133.87830631435</v>
      </c>
      <c r="U1723" s="145">
        <v>1704</v>
      </c>
      <c r="V1723" s="145">
        <v>5317933.0563162714</v>
      </c>
    </row>
    <row r="1724" spans="1:22" x14ac:dyDescent="0.35">
      <c r="A1724" s="70">
        <f t="shared" si="35"/>
        <v>1705</v>
      </c>
      <c r="B1724" s="170">
        <v>-314133.87830631435</v>
      </c>
      <c r="U1724" s="145">
        <v>1705</v>
      </c>
      <c r="V1724" s="145">
        <v>-6136213.4330400992</v>
      </c>
    </row>
    <row r="1725" spans="1:22" x14ac:dyDescent="0.35">
      <c r="A1725" s="70">
        <f t="shared" si="35"/>
        <v>1706</v>
      </c>
      <c r="B1725" s="170">
        <v>-314133.87830631435</v>
      </c>
      <c r="U1725" s="145">
        <v>1706</v>
      </c>
      <c r="V1725" s="145">
        <v>1403564.5423861146</v>
      </c>
    </row>
    <row r="1726" spans="1:22" x14ac:dyDescent="0.35">
      <c r="A1726" s="70">
        <f t="shared" si="35"/>
        <v>1707</v>
      </c>
      <c r="B1726" s="170">
        <v>-314133.87830631435</v>
      </c>
      <c r="U1726" s="145">
        <v>1707</v>
      </c>
      <c r="V1726" s="145">
        <v>272007.66280614957</v>
      </c>
    </row>
    <row r="1727" spans="1:22" x14ac:dyDescent="0.35">
      <c r="A1727" s="70">
        <f t="shared" si="35"/>
        <v>1708</v>
      </c>
      <c r="B1727" s="170">
        <v>-314133.87830631435</v>
      </c>
      <c r="U1727" s="145">
        <v>1708</v>
      </c>
      <c r="V1727" s="145">
        <v>-8106685.8858965263</v>
      </c>
    </row>
    <row r="1728" spans="1:22" x14ac:dyDescent="0.35">
      <c r="A1728" s="70">
        <f t="shared" si="35"/>
        <v>1709</v>
      </c>
      <c r="B1728" s="170">
        <v>-314133.87830631435</v>
      </c>
      <c r="U1728" s="145">
        <v>1709</v>
      </c>
      <c r="V1728" s="145">
        <v>25252286.644824795</v>
      </c>
    </row>
    <row r="1729" spans="1:22" x14ac:dyDescent="0.35">
      <c r="A1729" s="70">
        <f t="shared" si="35"/>
        <v>1710</v>
      </c>
      <c r="B1729" s="170">
        <v>-314133.87830631435</v>
      </c>
      <c r="U1729" s="145">
        <v>1710</v>
      </c>
      <c r="V1729" s="145">
        <v>4309813.68485111</v>
      </c>
    </row>
    <row r="1730" spans="1:22" x14ac:dyDescent="0.35">
      <c r="A1730" s="70">
        <f t="shared" si="35"/>
        <v>1711</v>
      </c>
      <c r="B1730" s="170">
        <v>-314133.87830631435</v>
      </c>
      <c r="U1730" s="145">
        <v>1711</v>
      </c>
      <c r="V1730" s="145">
        <v>995047.85443456471</v>
      </c>
    </row>
    <row r="1731" spans="1:22" x14ac:dyDescent="0.35">
      <c r="A1731" s="70">
        <f t="shared" si="35"/>
        <v>1712</v>
      </c>
      <c r="B1731" s="170">
        <v>-314133.87830631435</v>
      </c>
      <c r="U1731" s="145">
        <v>1712</v>
      </c>
      <c r="V1731" s="145">
        <v>-16077716.68200469</v>
      </c>
    </row>
    <row r="1732" spans="1:22" x14ac:dyDescent="0.35">
      <c r="A1732" s="70">
        <f t="shared" si="35"/>
        <v>1713</v>
      </c>
      <c r="B1732" s="170">
        <v>-314133.87830631435</v>
      </c>
      <c r="U1732" s="145">
        <v>1713</v>
      </c>
      <c r="V1732" s="145">
        <v>18439673.391968396</v>
      </c>
    </row>
    <row r="1733" spans="1:22" x14ac:dyDescent="0.35">
      <c r="A1733" s="70">
        <f t="shared" si="35"/>
        <v>1714</v>
      </c>
      <c r="B1733" s="170">
        <v>-314133.87830631435</v>
      </c>
      <c r="U1733" s="145">
        <v>1714</v>
      </c>
      <c r="V1733" s="145">
        <v>7556814.5189350508</v>
      </c>
    </row>
    <row r="1734" spans="1:22" x14ac:dyDescent="0.35">
      <c r="A1734" s="70">
        <f t="shared" si="35"/>
        <v>1715</v>
      </c>
      <c r="B1734" s="170">
        <v>-314133.87830631435</v>
      </c>
      <c r="U1734" s="145">
        <v>1715</v>
      </c>
      <c r="V1734" s="145">
        <v>14034431.631199796</v>
      </c>
    </row>
    <row r="1735" spans="1:22" x14ac:dyDescent="0.35">
      <c r="A1735" s="70">
        <f t="shared" si="35"/>
        <v>1716</v>
      </c>
      <c r="B1735" s="170">
        <v>-314133.87830631435</v>
      </c>
      <c r="U1735" s="145">
        <v>1716</v>
      </c>
      <c r="V1735" s="145">
        <v>-11732624.02301795</v>
      </c>
    </row>
    <row r="1736" spans="1:22" x14ac:dyDescent="0.35">
      <c r="A1736" s="70">
        <f t="shared" si="35"/>
        <v>1717</v>
      </c>
      <c r="B1736" s="170">
        <v>-314133.87830631435</v>
      </c>
      <c r="U1736" s="145">
        <v>1717</v>
      </c>
      <c r="V1736" s="145">
        <v>26947206.203104384</v>
      </c>
    </row>
    <row r="1737" spans="1:22" x14ac:dyDescent="0.35">
      <c r="A1737" s="70">
        <f t="shared" si="35"/>
        <v>1718</v>
      </c>
      <c r="B1737" s="170">
        <v>-314133.87830631435</v>
      </c>
      <c r="U1737" s="145">
        <v>1718</v>
      </c>
      <c r="V1737" s="145">
        <v>20750683.004341915</v>
      </c>
    </row>
    <row r="1738" spans="1:22" x14ac:dyDescent="0.35">
      <c r="A1738" s="70">
        <f t="shared" si="35"/>
        <v>1719</v>
      </c>
      <c r="B1738" s="170">
        <v>-314133.87830631435</v>
      </c>
      <c r="U1738" s="145">
        <v>1719</v>
      </c>
      <c r="V1738" s="145">
        <v>22385501.649497844</v>
      </c>
    </row>
    <row r="1739" spans="1:22" x14ac:dyDescent="0.35">
      <c r="A1739" s="70">
        <f t="shared" si="35"/>
        <v>1720</v>
      </c>
      <c r="B1739" s="170">
        <v>-314133.87830631435</v>
      </c>
      <c r="U1739" s="145">
        <v>1720</v>
      </c>
      <c r="V1739" s="145">
        <v>-15746729.612171123</v>
      </c>
    </row>
    <row r="1740" spans="1:22" x14ac:dyDescent="0.35">
      <c r="A1740" s="70">
        <f t="shared" si="35"/>
        <v>1721</v>
      </c>
      <c r="B1740" s="170">
        <v>-314133.87830631435</v>
      </c>
      <c r="U1740" s="145">
        <v>1721</v>
      </c>
      <c r="V1740" s="145">
        <v>2726932.1214995235</v>
      </c>
    </row>
    <row r="1741" spans="1:22" x14ac:dyDescent="0.35">
      <c r="A1741" s="70">
        <f t="shared" si="35"/>
        <v>1722</v>
      </c>
      <c r="B1741" s="170">
        <v>-314133.87830631435</v>
      </c>
      <c r="U1741" s="145">
        <v>1722</v>
      </c>
      <c r="V1741" s="145">
        <v>-7337302.4665818699</v>
      </c>
    </row>
    <row r="1742" spans="1:22" x14ac:dyDescent="0.35">
      <c r="A1742" s="70">
        <f t="shared" si="35"/>
        <v>1723</v>
      </c>
      <c r="B1742" s="170">
        <v>-314133.87830631435</v>
      </c>
      <c r="U1742" s="145">
        <v>1723</v>
      </c>
      <c r="V1742" s="145">
        <v>-5651847.697499793</v>
      </c>
    </row>
    <row r="1743" spans="1:22" x14ac:dyDescent="0.35">
      <c r="A1743" s="70">
        <f t="shared" si="35"/>
        <v>1724</v>
      </c>
      <c r="B1743" s="170">
        <v>-314133.87830631435</v>
      </c>
      <c r="U1743" s="145">
        <v>1724</v>
      </c>
      <c r="V1743" s="145">
        <v>-9385133.1647262033</v>
      </c>
    </row>
    <row r="1744" spans="1:22" x14ac:dyDescent="0.35">
      <c r="A1744" s="70">
        <f t="shared" si="35"/>
        <v>1725</v>
      </c>
      <c r="B1744" s="170">
        <v>-314133.87830631435</v>
      </c>
      <c r="U1744" s="145">
        <v>1725</v>
      </c>
      <c r="V1744" s="145">
        <v>5300209.3542576991</v>
      </c>
    </row>
    <row r="1745" spans="1:22" x14ac:dyDescent="0.35">
      <c r="A1745" s="70">
        <f t="shared" si="35"/>
        <v>1726</v>
      </c>
      <c r="B1745" s="170">
        <v>-314133.87830631435</v>
      </c>
      <c r="U1745" s="145">
        <v>1726</v>
      </c>
      <c r="V1745" s="145">
        <v>-6926398.379109608</v>
      </c>
    </row>
    <row r="1746" spans="1:22" x14ac:dyDescent="0.35">
      <c r="A1746" s="70">
        <f t="shared" si="35"/>
        <v>1727</v>
      </c>
      <c r="B1746" s="170">
        <v>-314133.87830631435</v>
      </c>
      <c r="U1746" s="145">
        <v>1727</v>
      </c>
      <c r="V1746" s="145">
        <v>11599483.176103599</v>
      </c>
    </row>
    <row r="1747" spans="1:22" x14ac:dyDescent="0.35">
      <c r="A1747" s="70">
        <f t="shared" si="35"/>
        <v>1728</v>
      </c>
      <c r="B1747" s="170">
        <v>-314133.87830631435</v>
      </c>
      <c r="U1747" s="145">
        <v>1728</v>
      </c>
      <c r="V1747" s="145">
        <v>53547057.48414512</v>
      </c>
    </row>
    <row r="1748" spans="1:22" x14ac:dyDescent="0.35">
      <c r="A1748" s="70">
        <f t="shared" si="35"/>
        <v>1729</v>
      </c>
      <c r="B1748" s="170">
        <v>-314133.87830631435</v>
      </c>
      <c r="U1748" s="145">
        <v>1729</v>
      </c>
      <c r="V1748" s="145">
        <v>22294622.544785652</v>
      </c>
    </row>
    <row r="1749" spans="1:22" x14ac:dyDescent="0.35">
      <c r="A1749" s="70">
        <f t="shared" si="35"/>
        <v>1730</v>
      </c>
      <c r="B1749" s="170">
        <v>-314133.87830631435</v>
      </c>
      <c r="U1749" s="145">
        <v>1730</v>
      </c>
      <c r="V1749" s="145">
        <v>-4676325.5345673356</v>
      </c>
    </row>
    <row r="1750" spans="1:22" x14ac:dyDescent="0.35">
      <c r="A1750" s="70">
        <f t="shared" ref="A1750:A1813" si="36">A1749+1</f>
        <v>1731</v>
      </c>
      <c r="B1750" s="170">
        <v>-314133.87830631435</v>
      </c>
      <c r="U1750" s="145">
        <v>1731</v>
      </c>
      <c r="V1750" s="145">
        <v>21813245.890417691</v>
      </c>
    </row>
    <row r="1751" spans="1:22" x14ac:dyDescent="0.35">
      <c r="A1751" s="70">
        <f t="shared" si="36"/>
        <v>1732</v>
      </c>
      <c r="B1751" s="170">
        <v>-314133.87830631435</v>
      </c>
      <c r="U1751" s="145">
        <v>1732</v>
      </c>
      <c r="V1751" s="145">
        <v>-7573334.2899045572</v>
      </c>
    </row>
    <row r="1752" spans="1:22" x14ac:dyDescent="0.35">
      <c r="A1752" s="70">
        <f t="shared" si="36"/>
        <v>1733</v>
      </c>
      <c r="B1752" s="170">
        <v>-314133.87830631435</v>
      </c>
      <c r="U1752" s="145">
        <v>1733</v>
      </c>
      <c r="V1752" s="145">
        <v>15542817.891527072</v>
      </c>
    </row>
    <row r="1753" spans="1:22" x14ac:dyDescent="0.35">
      <c r="A1753" s="70">
        <f t="shared" si="36"/>
        <v>1734</v>
      </c>
      <c r="B1753" s="170">
        <v>-314133.87830631435</v>
      </c>
      <c r="U1753" s="145">
        <v>1734</v>
      </c>
      <c r="V1753" s="145">
        <v>-19479137.870351192</v>
      </c>
    </row>
    <row r="1754" spans="1:22" x14ac:dyDescent="0.35">
      <c r="A1754" s="70">
        <f t="shared" si="36"/>
        <v>1735</v>
      </c>
      <c r="B1754" s="170">
        <v>-314133.87830631435</v>
      </c>
      <c r="U1754" s="145">
        <v>1735</v>
      </c>
      <c r="V1754" s="145">
        <v>5398764.0358828045</v>
      </c>
    </row>
    <row r="1755" spans="1:22" x14ac:dyDescent="0.35">
      <c r="A1755" s="70">
        <f t="shared" si="36"/>
        <v>1736</v>
      </c>
      <c r="B1755" s="170">
        <v>-314133.87830631435</v>
      </c>
      <c r="U1755" s="145">
        <v>1736</v>
      </c>
      <c r="V1755" s="145">
        <v>-10546890.53432158</v>
      </c>
    </row>
    <row r="1756" spans="1:22" x14ac:dyDescent="0.35">
      <c r="A1756" s="70">
        <f t="shared" si="36"/>
        <v>1737</v>
      </c>
      <c r="B1756" s="170">
        <v>-314133.87830631435</v>
      </c>
      <c r="U1756" s="145">
        <v>1737</v>
      </c>
      <c r="V1756" s="145">
        <v>2093921.8318844065</v>
      </c>
    </row>
    <row r="1757" spans="1:22" x14ac:dyDescent="0.35">
      <c r="A1757" s="70">
        <f t="shared" si="36"/>
        <v>1738</v>
      </c>
      <c r="B1757" s="170">
        <v>-314133.87830631435</v>
      </c>
      <c r="U1757" s="145">
        <v>1738</v>
      </c>
      <c r="V1757" s="145">
        <v>33855243.522440344</v>
      </c>
    </row>
    <row r="1758" spans="1:22" x14ac:dyDescent="0.35">
      <c r="A1758" s="70">
        <f t="shared" si="36"/>
        <v>1739</v>
      </c>
      <c r="B1758" s="170">
        <v>-314133.87830631435</v>
      </c>
      <c r="U1758" s="145">
        <v>1739</v>
      </c>
      <c r="V1758" s="145">
        <v>32725790.662231144</v>
      </c>
    </row>
    <row r="1759" spans="1:22" x14ac:dyDescent="0.35">
      <c r="A1759" s="70">
        <f t="shared" si="36"/>
        <v>1740</v>
      </c>
      <c r="B1759" s="170">
        <v>-314133.87830631435</v>
      </c>
      <c r="U1759" s="145">
        <v>1740</v>
      </c>
      <c r="V1759" s="145">
        <v>12702698.427517779</v>
      </c>
    </row>
    <row r="1760" spans="1:22" x14ac:dyDescent="0.35">
      <c r="A1760" s="70">
        <f t="shared" si="36"/>
        <v>1741</v>
      </c>
      <c r="B1760" s="170">
        <v>-314133.87830631435</v>
      </c>
      <c r="U1760" s="145">
        <v>1741</v>
      </c>
      <c r="V1760" s="145">
        <v>15169686.745206289</v>
      </c>
    </row>
    <row r="1761" spans="1:22" x14ac:dyDescent="0.35">
      <c r="A1761" s="70">
        <f t="shared" si="36"/>
        <v>1742</v>
      </c>
      <c r="B1761" s="170">
        <v>-314133.87830631435</v>
      </c>
      <c r="U1761" s="145">
        <v>1742</v>
      </c>
      <c r="V1761" s="145">
        <v>16408925.16266311</v>
      </c>
    </row>
    <row r="1762" spans="1:22" x14ac:dyDescent="0.35">
      <c r="A1762" s="70">
        <f t="shared" si="36"/>
        <v>1743</v>
      </c>
      <c r="B1762" s="170">
        <v>-314133.87830631435</v>
      </c>
      <c r="U1762" s="145">
        <v>1743</v>
      </c>
      <c r="V1762" s="145">
        <v>10400562.973999728</v>
      </c>
    </row>
    <row r="1763" spans="1:22" x14ac:dyDescent="0.35">
      <c r="A1763" s="70">
        <f t="shared" si="36"/>
        <v>1744</v>
      </c>
      <c r="B1763" s="170">
        <v>-314133.87830631435</v>
      </c>
      <c r="U1763" s="145">
        <v>1744</v>
      </c>
      <c r="V1763" s="145">
        <v>4886065.7698096186</v>
      </c>
    </row>
    <row r="1764" spans="1:22" x14ac:dyDescent="0.35">
      <c r="A1764" s="70">
        <f t="shared" si="36"/>
        <v>1745</v>
      </c>
      <c r="B1764" s="170">
        <v>-314133.87830631435</v>
      </c>
      <c r="U1764" s="145">
        <v>1745</v>
      </c>
      <c r="V1764" s="145">
        <v>-18111712.415007211</v>
      </c>
    </row>
    <row r="1765" spans="1:22" x14ac:dyDescent="0.35">
      <c r="A1765" s="70">
        <f t="shared" si="36"/>
        <v>1746</v>
      </c>
      <c r="B1765" s="170">
        <v>-314133.87830631435</v>
      </c>
      <c r="U1765" s="145">
        <v>1746</v>
      </c>
      <c r="V1765" s="145">
        <v>23158517.995519087</v>
      </c>
    </row>
    <row r="1766" spans="1:22" x14ac:dyDescent="0.35">
      <c r="A1766" s="70">
        <f t="shared" si="36"/>
        <v>1747</v>
      </c>
      <c r="B1766" s="170">
        <v>-314133.87830631435</v>
      </c>
      <c r="U1766" s="145">
        <v>1747</v>
      </c>
      <c r="V1766" s="145">
        <v>10599402.811220046</v>
      </c>
    </row>
    <row r="1767" spans="1:22" x14ac:dyDescent="0.35">
      <c r="A1767" s="70">
        <f t="shared" si="36"/>
        <v>1748</v>
      </c>
      <c r="B1767" s="170">
        <v>-314133.87830631435</v>
      </c>
      <c r="U1767" s="145">
        <v>1748</v>
      </c>
      <c r="V1767" s="145">
        <v>-4811207.4723107666</v>
      </c>
    </row>
    <row r="1768" spans="1:22" x14ac:dyDescent="0.35">
      <c r="A1768" s="70">
        <f t="shared" si="36"/>
        <v>1749</v>
      </c>
      <c r="B1768" s="170">
        <v>-314133.87830631435</v>
      </c>
      <c r="U1768" s="145">
        <v>1749</v>
      </c>
      <c r="V1768" s="145">
        <v>19233630.465008661</v>
      </c>
    </row>
    <row r="1769" spans="1:22" x14ac:dyDescent="0.35">
      <c r="A1769" s="70">
        <f t="shared" si="36"/>
        <v>1750</v>
      </c>
      <c r="B1769" s="170">
        <v>-314133.87830631435</v>
      </c>
      <c r="U1769" s="145">
        <v>1750</v>
      </c>
      <c r="V1769" s="145">
        <v>8546626.907669615</v>
      </c>
    </row>
    <row r="1770" spans="1:22" x14ac:dyDescent="0.35">
      <c r="A1770" s="70">
        <f t="shared" si="36"/>
        <v>1751</v>
      </c>
      <c r="B1770" s="170">
        <v>-314133.87830631435</v>
      </c>
      <c r="U1770" s="145">
        <v>1751</v>
      </c>
      <c r="V1770" s="145">
        <v>-14399186.873337688</v>
      </c>
    </row>
    <row r="1771" spans="1:22" x14ac:dyDescent="0.35">
      <c r="A1771" s="70">
        <f t="shared" si="36"/>
        <v>1752</v>
      </c>
      <c r="B1771" s="170">
        <v>-314133.87830631435</v>
      </c>
      <c r="U1771" s="145">
        <v>1752</v>
      </c>
      <c r="V1771" s="145">
        <v>25829777.354017008</v>
      </c>
    </row>
    <row r="1772" spans="1:22" x14ac:dyDescent="0.35">
      <c r="A1772" s="70">
        <f t="shared" si="36"/>
        <v>1753</v>
      </c>
      <c r="B1772" s="170">
        <v>-314133.87830631435</v>
      </c>
      <c r="U1772" s="145">
        <v>1753</v>
      </c>
      <c r="V1772" s="145">
        <v>-11755074.537873078</v>
      </c>
    </row>
    <row r="1773" spans="1:22" x14ac:dyDescent="0.35">
      <c r="A1773" s="70">
        <f t="shared" si="36"/>
        <v>1754</v>
      </c>
      <c r="B1773" s="170">
        <v>-314133.87830631435</v>
      </c>
      <c r="U1773" s="145">
        <v>1754</v>
      </c>
      <c r="V1773" s="145">
        <v>-9174260.7778518181</v>
      </c>
    </row>
    <row r="1774" spans="1:22" x14ac:dyDescent="0.35">
      <c r="A1774" s="70">
        <f t="shared" si="36"/>
        <v>1755</v>
      </c>
      <c r="B1774" s="170">
        <v>-314133.87830631435</v>
      </c>
      <c r="U1774" s="145">
        <v>1755</v>
      </c>
      <c r="V1774" s="145">
        <v>-15101445.160298876</v>
      </c>
    </row>
    <row r="1775" spans="1:22" x14ac:dyDescent="0.35">
      <c r="A1775" s="70">
        <f t="shared" si="36"/>
        <v>1756</v>
      </c>
      <c r="B1775" s="170">
        <v>-314133.87830631435</v>
      </c>
      <c r="U1775" s="145">
        <v>1756</v>
      </c>
      <c r="V1775" s="145">
        <v>-1952559.1977699958</v>
      </c>
    </row>
    <row r="1776" spans="1:22" x14ac:dyDescent="0.35">
      <c r="A1776" s="70">
        <f t="shared" si="36"/>
        <v>1757</v>
      </c>
      <c r="B1776" s="170">
        <v>-314133.87830631435</v>
      </c>
      <c r="U1776" s="145">
        <v>1757</v>
      </c>
      <c r="V1776" s="145">
        <v>-10542478.685858369</v>
      </c>
    </row>
    <row r="1777" spans="1:22" x14ac:dyDescent="0.35">
      <c r="A1777" s="70">
        <f t="shared" si="36"/>
        <v>1758</v>
      </c>
      <c r="B1777" s="170">
        <v>-314133.87830631435</v>
      </c>
      <c r="U1777" s="145">
        <v>1758</v>
      </c>
      <c r="V1777" s="145">
        <v>-30651352.535301767</v>
      </c>
    </row>
    <row r="1778" spans="1:22" x14ac:dyDescent="0.35">
      <c r="A1778" s="70">
        <f t="shared" si="36"/>
        <v>1759</v>
      </c>
      <c r="B1778" s="170">
        <v>-314133.87830631435</v>
      </c>
      <c r="U1778" s="145">
        <v>1759</v>
      </c>
      <c r="V1778" s="145">
        <v>4436294.6831362098</v>
      </c>
    </row>
    <row r="1779" spans="1:22" x14ac:dyDescent="0.35">
      <c r="A1779" s="70">
        <f t="shared" si="36"/>
        <v>1760</v>
      </c>
      <c r="B1779" s="170">
        <v>-314133.87830631435</v>
      </c>
      <c r="U1779" s="145">
        <v>1760</v>
      </c>
      <c r="V1779" s="145">
        <v>-2872658.5229005162</v>
      </c>
    </row>
    <row r="1780" spans="1:22" x14ac:dyDescent="0.35">
      <c r="A1780" s="70">
        <f t="shared" si="36"/>
        <v>1761</v>
      </c>
      <c r="B1780" s="170">
        <v>-314133.87830631435</v>
      </c>
      <c r="U1780" s="145">
        <v>1761</v>
      </c>
      <c r="V1780" s="145">
        <v>-1548281.8559220135</v>
      </c>
    </row>
    <row r="1781" spans="1:22" x14ac:dyDescent="0.35">
      <c r="A1781" s="70">
        <f t="shared" si="36"/>
        <v>1762</v>
      </c>
      <c r="B1781" s="170">
        <v>-314133.87830631435</v>
      </c>
      <c r="U1781" s="145">
        <v>1762</v>
      </c>
      <c r="V1781" s="145">
        <v>8862545.4165639579</v>
      </c>
    </row>
    <row r="1782" spans="1:22" x14ac:dyDescent="0.35">
      <c r="A1782" s="70">
        <f t="shared" si="36"/>
        <v>1763</v>
      </c>
      <c r="B1782" s="170">
        <v>-314133.87830631435</v>
      </c>
      <c r="U1782" s="145">
        <v>1763</v>
      </c>
      <c r="V1782" s="145">
        <v>-9028728.2393079326</v>
      </c>
    </row>
    <row r="1783" spans="1:22" x14ac:dyDescent="0.35">
      <c r="A1783" s="70">
        <f t="shared" si="36"/>
        <v>1764</v>
      </c>
      <c r="B1783" s="170">
        <v>-314133.87830631435</v>
      </c>
      <c r="U1783" s="145">
        <v>1764</v>
      </c>
      <c r="V1783" s="145">
        <v>8426909.229539685</v>
      </c>
    </row>
    <row r="1784" spans="1:22" x14ac:dyDescent="0.35">
      <c r="A1784" s="70">
        <f t="shared" si="36"/>
        <v>1765</v>
      </c>
      <c r="B1784" s="170">
        <v>-314133.87830631435</v>
      </c>
      <c r="U1784" s="145">
        <v>1765</v>
      </c>
      <c r="V1784" s="145">
        <v>-12702398.717777047</v>
      </c>
    </row>
    <row r="1785" spans="1:22" x14ac:dyDescent="0.35">
      <c r="A1785" s="70">
        <f t="shared" si="36"/>
        <v>1766</v>
      </c>
      <c r="B1785" s="170">
        <v>-314133.87830631435</v>
      </c>
      <c r="U1785" s="145">
        <v>1766</v>
      </c>
      <c r="V1785" s="145">
        <v>-12819255.903929796</v>
      </c>
    </row>
    <row r="1786" spans="1:22" x14ac:dyDescent="0.35">
      <c r="A1786" s="70">
        <f t="shared" si="36"/>
        <v>1767</v>
      </c>
      <c r="B1786" s="170">
        <v>-314133.87830631435</v>
      </c>
      <c r="U1786" s="145">
        <v>1767</v>
      </c>
      <c r="V1786" s="145">
        <v>-4470067.2073534839</v>
      </c>
    </row>
    <row r="1787" spans="1:22" x14ac:dyDescent="0.35">
      <c r="A1787" s="70">
        <f t="shared" si="36"/>
        <v>1768</v>
      </c>
      <c r="B1787" s="170">
        <v>-314133.87830631435</v>
      </c>
      <c r="U1787" s="145">
        <v>1768</v>
      </c>
      <c r="V1787" s="145">
        <v>-10693795.319921505</v>
      </c>
    </row>
    <row r="1788" spans="1:22" x14ac:dyDescent="0.35">
      <c r="A1788" s="70">
        <f t="shared" si="36"/>
        <v>1769</v>
      </c>
      <c r="B1788" s="170">
        <v>-314133.87830631435</v>
      </c>
      <c r="U1788" s="145">
        <v>1769</v>
      </c>
      <c r="V1788" s="145">
        <v>7496661.3031448536</v>
      </c>
    </row>
    <row r="1789" spans="1:22" x14ac:dyDescent="0.35">
      <c r="A1789" s="70">
        <f t="shared" si="36"/>
        <v>1770</v>
      </c>
      <c r="B1789" s="170">
        <v>-314133.87830631435</v>
      </c>
      <c r="U1789" s="145">
        <v>1770</v>
      </c>
      <c r="V1789" s="145">
        <v>-10824666.884811196</v>
      </c>
    </row>
    <row r="1790" spans="1:22" x14ac:dyDescent="0.35">
      <c r="A1790" s="70">
        <f t="shared" si="36"/>
        <v>1771</v>
      </c>
      <c r="B1790" s="170">
        <v>-314133.87830631435</v>
      </c>
      <c r="U1790" s="145">
        <v>1771</v>
      </c>
      <c r="V1790" s="145">
        <v>10233947.295187563</v>
      </c>
    </row>
    <row r="1791" spans="1:22" x14ac:dyDescent="0.35">
      <c r="A1791" s="70">
        <f t="shared" si="36"/>
        <v>1772</v>
      </c>
      <c r="B1791" s="170">
        <v>-314133.87830631435</v>
      </c>
      <c r="U1791" s="145">
        <v>1772</v>
      </c>
      <c r="V1791" s="145">
        <v>9297633.7627910264</v>
      </c>
    </row>
    <row r="1792" spans="1:22" x14ac:dyDescent="0.35">
      <c r="A1792" s="70">
        <f t="shared" si="36"/>
        <v>1773</v>
      </c>
      <c r="B1792" s="170">
        <v>-314133.87830631435</v>
      </c>
      <c r="U1792" s="145">
        <v>1773</v>
      </c>
      <c r="V1792" s="145">
        <v>-33539148.848438509</v>
      </c>
    </row>
    <row r="1793" spans="1:22" x14ac:dyDescent="0.35">
      <c r="A1793" s="70">
        <f t="shared" si="36"/>
        <v>1774</v>
      </c>
      <c r="B1793" s="170">
        <v>-314133.87830631435</v>
      </c>
      <c r="U1793" s="145">
        <v>1774</v>
      </c>
      <c r="V1793" s="145">
        <v>9685061.7921467274</v>
      </c>
    </row>
    <row r="1794" spans="1:22" x14ac:dyDescent="0.35">
      <c r="A1794" s="70">
        <f t="shared" si="36"/>
        <v>1775</v>
      </c>
      <c r="B1794" s="170">
        <v>-314133.87830631435</v>
      </c>
      <c r="U1794" s="145">
        <v>1775</v>
      </c>
      <c r="V1794" s="145">
        <v>27096863.679170094</v>
      </c>
    </row>
    <row r="1795" spans="1:22" x14ac:dyDescent="0.35">
      <c r="A1795" s="70">
        <f t="shared" si="36"/>
        <v>1776</v>
      </c>
      <c r="B1795" s="170">
        <v>-314133.87830631435</v>
      </c>
      <c r="U1795" s="145">
        <v>1776</v>
      </c>
      <c r="V1795" s="145">
        <v>23317233.824506667</v>
      </c>
    </row>
    <row r="1796" spans="1:22" x14ac:dyDescent="0.35">
      <c r="A1796" s="70">
        <f t="shared" si="36"/>
        <v>1777</v>
      </c>
      <c r="B1796" s="170">
        <v>-314133.87830631435</v>
      </c>
      <c r="U1796" s="145">
        <v>1777</v>
      </c>
      <c r="V1796" s="145">
        <v>30447600.186609555</v>
      </c>
    </row>
    <row r="1797" spans="1:22" x14ac:dyDescent="0.35">
      <c r="A1797" s="70">
        <f t="shared" si="36"/>
        <v>1778</v>
      </c>
      <c r="B1797" s="170">
        <v>-314133.87830631435</v>
      </c>
      <c r="U1797" s="145">
        <v>1778</v>
      </c>
      <c r="V1797" s="145">
        <v>-21618610.976933271</v>
      </c>
    </row>
    <row r="1798" spans="1:22" x14ac:dyDescent="0.35">
      <c r="A1798" s="70">
        <f t="shared" si="36"/>
        <v>1779</v>
      </c>
      <c r="B1798" s="170">
        <v>-314133.87830631435</v>
      </c>
      <c r="U1798" s="145">
        <v>1779</v>
      </c>
      <c r="V1798" s="145">
        <v>2025270.1982990764</v>
      </c>
    </row>
    <row r="1799" spans="1:22" x14ac:dyDescent="0.35">
      <c r="A1799" s="70">
        <f t="shared" si="36"/>
        <v>1780</v>
      </c>
      <c r="B1799" s="170">
        <v>-314133.87830631435</v>
      </c>
      <c r="U1799" s="145">
        <v>1780</v>
      </c>
      <c r="V1799" s="145">
        <v>42415890.436723948</v>
      </c>
    </row>
    <row r="1800" spans="1:22" x14ac:dyDescent="0.35">
      <c r="A1800" s="70">
        <f t="shared" si="36"/>
        <v>1781</v>
      </c>
      <c r="B1800" s="170">
        <v>-314133.87830631435</v>
      </c>
      <c r="U1800" s="145">
        <v>1781</v>
      </c>
      <c r="V1800" s="145">
        <v>4880812.4207484685</v>
      </c>
    </row>
    <row r="1801" spans="1:22" x14ac:dyDescent="0.35">
      <c r="A1801" s="70">
        <f t="shared" si="36"/>
        <v>1782</v>
      </c>
      <c r="B1801" s="170">
        <v>-314133.87830631435</v>
      </c>
      <c r="U1801" s="145">
        <v>1782</v>
      </c>
      <c r="V1801" s="145">
        <v>12838199.019745231</v>
      </c>
    </row>
    <row r="1802" spans="1:22" x14ac:dyDescent="0.35">
      <c r="A1802" s="70">
        <f t="shared" si="36"/>
        <v>1783</v>
      </c>
      <c r="B1802" s="170">
        <v>-314133.87830631435</v>
      </c>
      <c r="U1802" s="145">
        <v>1783</v>
      </c>
      <c r="V1802" s="145">
        <v>-15813528.674851032</v>
      </c>
    </row>
    <row r="1803" spans="1:22" x14ac:dyDescent="0.35">
      <c r="A1803" s="70">
        <f t="shared" si="36"/>
        <v>1784</v>
      </c>
      <c r="B1803" s="170">
        <v>-314133.87830631435</v>
      </c>
      <c r="U1803" s="145">
        <v>1784</v>
      </c>
      <c r="V1803" s="145">
        <v>9693154.9874589145</v>
      </c>
    </row>
    <row r="1804" spans="1:22" x14ac:dyDescent="0.35">
      <c r="A1804" s="70">
        <f t="shared" si="36"/>
        <v>1785</v>
      </c>
      <c r="B1804" s="170">
        <v>-314133.87830631435</v>
      </c>
      <c r="U1804" s="145">
        <v>1785</v>
      </c>
      <c r="V1804" s="145">
        <v>17339996.869909257</v>
      </c>
    </row>
    <row r="1805" spans="1:22" x14ac:dyDescent="0.35">
      <c r="A1805" s="70">
        <f t="shared" si="36"/>
        <v>1786</v>
      </c>
      <c r="B1805" s="170">
        <v>-314133.87830631435</v>
      </c>
      <c r="U1805" s="145">
        <v>1786</v>
      </c>
      <c r="V1805" s="145">
        <v>-16858697.24238937</v>
      </c>
    </row>
    <row r="1806" spans="1:22" x14ac:dyDescent="0.35">
      <c r="A1806" s="70">
        <f t="shared" si="36"/>
        <v>1787</v>
      </c>
      <c r="B1806" s="170">
        <v>-314133.87830631435</v>
      </c>
      <c r="U1806" s="145">
        <v>1787</v>
      </c>
      <c r="V1806" s="145">
        <v>8966519.7467150465</v>
      </c>
    </row>
    <row r="1807" spans="1:22" x14ac:dyDescent="0.35">
      <c r="A1807" s="70">
        <f t="shared" si="36"/>
        <v>1788</v>
      </c>
      <c r="B1807" s="170">
        <v>-314133.87830631435</v>
      </c>
      <c r="U1807" s="145">
        <v>1788</v>
      </c>
      <c r="V1807" s="145">
        <v>-14266369.088464063</v>
      </c>
    </row>
    <row r="1808" spans="1:22" x14ac:dyDescent="0.35">
      <c r="A1808" s="70">
        <f t="shared" si="36"/>
        <v>1789</v>
      </c>
      <c r="B1808" s="170">
        <v>-314133.87830631435</v>
      </c>
      <c r="U1808" s="145">
        <v>1789</v>
      </c>
      <c r="V1808" s="145">
        <v>14887835.370971248</v>
      </c>
    </row>
    <row r="1809" spans="1:22" x14ac:dyDescent="0.35">
      <c r="A1809" s="70">
        <f t="shared" si="36"/>
        <v>1790</v>
      </c>
      <c r="B1809" s="170">
        <v>-314133.87830631435</v>
      </c>
      <c r="U1809" s="145">
        <v>1790</v>
      </c>
      <c r="V1809" s="145">
        <v>-6741905.1412155852</v>
      </c>
    </row>
    <row r="1810" spans="1:22" x14ac:dyDescent="0.35">
      <c r="A1810" s="70">
        <f t="shared" si="36"/>
        <v>1791</v>
      </c>
      <c r="B1810" s="170">
        <v>-314133.87830631435</v>
      </c>
      <c r="U1810" s="145">
        <v>1791</v>
      </c>
      <c r="V1810" s="145">
        <v>11307727.151227109</v>
      </c>
    </row>
    <row r="1811" spans="1:22" x14ac:dyDescent="0.35">
      <c r="A1811" s="70">
        <f t="shared" si="36"/>
        <v>1792</v>
      </c>
      <c r="B1811" s="170">
        <v>-314133.87830631435</v>
      </c>
      <c r="U1811" s="145">
        <v>1792</v>
      </c>
      <c r="V1811" s="145">
        <v>-13148589.568137201</v>
      </c>
    </row>
    <row r="1812" spans="1:22" x14ac:dyDescent="0.35">
      <c r="A1812" s="70">
        <f t="shared" si="36"/>
        <v>1793</v>
      </c>
      <c r="B1812" s="170">
        <v>-314133.87830631435</v>
      </c>
      <c r="U1812" s="145">
        <v>1793</v>
      </c>
      <c r="V1812" s="145">
        <v>4861741.0579156242</v>
      </c>
    </row>
    <row r="1813" spans="1:22" x14ac:dyDescent="0.35">
      <c r="A1813" s="70">
        <f t="shared" si="36"/>
        <v>1794</v>
      </c>
      <c r="B1813" s="170">
        <v>-314133.87830631435</v>
      </c>
      <c r="U1813" s="145">
        <v>1794</v>
      </c>
      <c r="V1813" s="145">
        <v>72238.315897122025</v>
      </c>
    </row>
    <row r="1814" spans="1:22" x14ac:dyDescent="0.35">
      <c r="A1814" s="70">
        <f t="shared" ref="A1814:A1877" si="37">A1813+1</f>
        <v>1795</v>
      </c>
      <c r="B1814" s="170">
        <v>-314133.87830631435</v>
      </c>
      <c r="U1814" s="145">
        <v>1795</v>
      </c>
      <c r="V1814" s="145">
        <v>8667797.7998420075</v>
      </c>
    </row>
    <row r="1815" spans="1:22" x14ac:dyDescent="0.35">
      <c r="A1815" s="70">
        <f t="shared" si="37"/>
        <v>1796</v>
      </c>
      <c r="B1815" s="170">
        <v>-314133.87830631435</v>
      </c>
      <c r="U1815" s="145">
        <v>1796</v>
      </c>
      <c r="V1815" s="145">
        <v>12538177.824122578</v>
      </c>
    </row>
    <row r="1816" spans="1:22" x14ac:dyDescent="0.35">
      <c r="A1816" s="70">
        <f t="shared" si="37"/>
        <v>1797</v>
      </c>
      <c r="B1816" s="170">
        <v>-314133.87830631435</v>
      </c>
      <c r="U1816" s="145">
        <v>1797</v>
      </c>
      <c r="V1816" s="145">
        <v>8936373.1539694965</v>
      </c>
    </row>
    <row r="1817" spans="1:22" x14ac:dyDescent="0.35">
      <c r="A1817" s="70">
        <f t="shared" si="37"/>
        <v>1798</v>
      </c>
      <c r="B1817" s="170">
        <v>-314133.87830631435</v>
      </c>
      <c r="U1817" s="145">
        <v>1798</v>
      </c>
      <c r="V1817" s="145">
        <v>-24266936.182449803</v>
      </c>
    </row>
    <row r="1818" spans="1:22" x14ac:dyDescent="0.35">
      <c r="A1818" s="70">
        <f t="shared" si="37"/>
        <v>1799</v>
      </c>
      <c r="B1818" s="170">
        <v>-314133.87830631435</v>
      </c>
      <c r="U1818" s="145">
        <v>1799</v>
      </c>
      <c r="V1818" s="145">
        <v>-23874112.876948241</v>
      </c>
    </row>
    <row r="1819" spans="1:22" x14ac:dyDescent="0.35">
      <c r="A1819" s="70">
        <f t="shared" si="37"/>
        <v>1800</v>
      </c>
      <c r="B1819" s="170">
        <v>-314133.87830631435</v>
      </c>
      <c r="U1819" s="145">
        <v>1800</v>
      </c>
      <c r="V1819" s="145">
        <v>-3925734.6085148305</v>
      </c>
    </row>
    <row r="1820" spans="1:22" x14ac:dyDescent="0.35">
      <c r="A1820" s="70">
        <f t="shared" si="37"/>
        <v>1801</v>
      </c>
      <c r="B1820" s="170">
        <v>-314133.87830631435</v>
      </c>
      <c r="U1820" s="145">
        <v>1801</v>
      </c>
      <c r="V1820" s="145">
        <v>-4048817.6434998438</v>
      </c>
    </row>
    <row r="1821" spans="1:22" x14ac:dyDescent="0.35">
      <c r="A1821" s="70">
        <f t="shared" si="37"/>
        <v>1802</v>
      </c>
      <c r="B1821" s="170">
        <v>-314133.87830631435</v>
      </c>
      <c r="U1821" s="145">
        <v>1802</v>
      </c>
      <c r="V1821" s="145">
        <v>-1691680.8286594227</v>
      </c>
    </row>
    <row r="1822" spans="1:22" x14ac:dyDescent="0.35">
      <c r="A1822" s="70">
        <f t="shared" si="37"/>
        <v>1803</v>
      </c>
      <c r="B1822" s="170">
        <v>-314133.87830631435</v>
      </c>
      <c r="U1822" s="145">
        <v>1803</v>
      </c>
      <c r="V1822" s="145">
        <v>7553175.6629275009</v>
      </c>
    </row>
    <row r="1823" spans="1:22" x14ac:dyDescent="0.35">
      <c r="A1823" s="70">
        <f t="shared" si="37"/>
        <v>1804</v>
      </c>
      <c r="B1823" s="170">
        <v>-314133.87830631435</v>
      </c>
      <c r="U1823" s="145">
        <v>1804</v>
      </c>
      <c r="V1823" s="145">
        <v>17385138.932163328</v>
      </c>
    </row>
    <row r="1824" spans="1:22" x14ac:dyDescent="0.35">
      <c r="A1824" s="70">
        <f t="shared" si="37"/>
        <v>1805</v>
      </c>
      <c r="B1824" s="170">
        <v>-314133.87830631435</v>
      </c>
      <c r="U1824" s="145">
        <v>1805</v>
      </c>
      <c r="V1824" s="145">
        <v>-20132347.03618852</v>
      </c>
    </row>
    <row r="1825" spans="1:22" x14ac:dyDescent="0.35">
      <c r="A1825" s="70">
        <f t="shared" si="37"/>
        <v>1806</v>
      </c>
      <c r="B1825" s="170">
        <v>-314133.87830631435</v>
      </c>
      <c r="U1825" s="145">
        <v>1806</v>
      </c>
      <c r="V1825" s="145">
        <v>-19306071.161333825</v>
      </c>
    </row>
    <row r="1826" spans="1:22" x14ac:dyDescent="0.35">
      <c r="A1826" s="70">
        <f t="shared" si="37"/>
        <v>1807</v>
      </c>
      <c r="B1826" s="170">
        <v>-314133.87830631435</v>
      </c>
      <c r="U1826" s="145">
        <v>1807</v>
      </c>
      <c r="V1826" s="145">
        <v>-11062506.889778808</v>
      </c>
    </row>
    <row r="1827" spans="1:22" x14ac:dyDescent="0.35">
      <c r="A1827" s="70">
        <f t="shared" si="37"/>
        <v>1808</v>
      </c>
      <c r="B1827" s="170">
        <v>-314133.87830631435</v>
      </c>
      <c r="U1827" s="145">
        <v>1808</v>
      </c>
      <c r="V1827" s="145">
        <v>-14530807.311883245</v>
      </c>
    </row>
    <row r="1828" spans="1:22" x14ac:dyDescent="0.35">
      <c r="A1828" s="70">
        <f t="shared" si="37"/>
        <v>1809</v>
      </c>
      <c r="B1828" s="170">
        <v>-314133.87830631435</v>
      </c>
      <c r="U1828" s="145">
        <v>1809</v>
      </c>
      <c r="V1828" s="145">
        <v>-10088530.792437796</v>
      </c>
    </row>
    <row r="1829" spans="1:22" x14ac:dyDescent="0.35">
      <c r="A1829" s="70">
        <f t="shared" si="37"/>
        <v>1810</v>
      </c>
      <c r="B1829" s="170">
        <v>-314133.87830631435</v>
      </c>
      <c r="U1829" s="145">
        <v>1810</v>
      </c>
      <c r="V1829" s="145">
        <v>-8754251.4571325574</v>
      </c>
    </row>
    <row r="1830" spans="1:22" x14ac:dyDescent="0.35">
      <c r="A1830" s="70">
        <f t="shared" si="37"/>
        <v>1811</v>
      </c>
      <c r="B1830" s="170">
        <v>-314133.87830631435</v>
      </c>
      <c r="U1830" s="145">
        <v>1811</v>
      </c>
      <c r="V1830" s="145">
        <v>8482767.1599856168</v>
      </c>
    </row>
    <row r="1831" spans="1:22" x14ac:dyDescent="0.35">
      <c r="A1831" s="70">
        <f t="shared" si="37"/>
        <v>1812</v>
      </c>
      <c r="B1831" s="170">
        <v>-314133.87830631435</v>
      </c>
      <c r="U1831" s="145">
        <v>1812</v>
      </c>
      <c r="V1831" s="145">
        <v>12991102.395873949</v>
      </c>
    </row>
    <row r="1832" spans="1:22" x14ac:dyDescent="0.35">
      <c r="A1832" s="70">
        <f t="shared" si="37"/>
        <v>1813</v>
      </c>
      <c r="B1832" s="170">
        <v>-314133.87830631435</v>
      </c>
      <c r="U1832" s="145">
        <v>1813</v>
      </c>
      <c r="V1832" s="145">
        <v>-19561127.061274271</v>
      </c>
    </row>
    <row r="1833" spans="1:22" x14ac:dyDescent="0.35">
      <c r="A1833" s="70">
        <f t="shared" si="37"/>
        <v>1814</v>
      </c>
      <c r="B1833" s="170">
        <v>-314133.87830631435</v>
      </c>
      <c r="U1833" s="145">
        <v>1814</v>
      </c>
      <c r="V1833" s="145">
        <v>10104603.684681214</v>
      </c>
    </row>
    <row r="1834" spans="1:22" x14ac:dyDescent="0.35">
      <c r="A1834" s="70">
        <f t="shared" si="37"/>
        <v>1815</v>
      </c>
      <c r="B1834" s="170">
        <v>-314133.87830631435</v>
      </c>
      <c r="U1834" s="145">
        <v>1815</v>
      </c>
      <c r="V1834" s="145">
        <v>-9767680.5815736912</v>
      </c>
    </row>
    <row r="1835" spans="1:22" x14ac:dyDescent="0.35">
      <c r="A1835" s="70">
        <f t="shared" si="37"/>
        <v>1816</v>
      </c>
      <c r="B1835" s="170">
        <v>-314133.87830631435</v>
      </c>
      <c r="U1835" s="145">
        <v>1816</v>
      </c>
      <c r="V1835" s="145">
        <v>-12553389.63655328</v>
      </c>
    </row>
    <row r="1836" spans="1:22" x14ac:dyDescent="0.35">
      <c r="A1836" s="70">
        <f t="shared" si="37"/>
        <v>1817</v>
      </c>
      <c r="B1836" s="170">
        <v>-314133.87830631435</v>
      </c>
      <c r="U1836" s="145">
        <v>1817</v>
      </c>
      <c r="V1836" s="145">
        <v>-9245095.5881579109</v>
      </c>
    </row>
    <row r="1837" spans="1:22" x14ac:dyDescent="0.35">
      <c r="A1837" s="70">
        <f t="shared" si="37"/>
        <v>1818</v>
      </c>
      <c r="B1837" s="170">
        <v>-314133.87830631435</v>
      </c>
      <c r="U1837" s="145">
        <v>1818</v>
      </c>
      <c r="V1837" s="145">
        <v>3020015.1684051119</v>
      </c>
    </row>
    <row r="1838" spans="1:22" x14ac:dyDescent="0.35">
      <c r="A1838" s="70">
        <f t="shared" si="37"/>
        <v>1819</v>
      </c>
      <c r="B1838" s="170">
        <v>-314133.87830631435</v>
      </c>
      <c r="U1838" s="145">
        <v>1819</v>
      </c>
      <c r="V1838" s="145">
        <v>-7968214.8099063728</v>
      </c>
    </row>
    <row r="1839" spans="1:22" x14ac:dyDescent="0.35">
      <c r="A1839" s="70">
        <f t="shared" si="37"/>
        <v>1820</v>
      </c>
      <c r="B1839" s="170">
        <v>-314133.87830631435</v>
      </c>
      <c r="U1839" s="145">
        <v>1820</v>
      </c>
      <c r="V1839" s="145">
        <v>15465203.565376155</v>
      </c>
    </row>
    <row r="1840" spans="1:22" x14ac:dyDescent="0.35">
      <c r="A1840" s="70">
        <f t="shared" si="37"/>
        <v>1821</v>
      </c>
      <c r="B1840" s="170">
        <v>-314133.87830631435</v>
      </c>
      <c r="U1840" s="145">
        <v>1821</v>
      </c>
      <c r="V1840" s="145">
        <v>-27834424.27233462</v>
      </c>
    </row>
    <row r="1841" spans="1:22" x14ac:dyDescent="0.35">
      <c r="A1841" s="70">
        <f t="shared" si="37"/>
        <v>1822</v>
      </c>
      <c r="B1841" s="170">
        <v>-314133.87830631435</v>
      </c>
      <c r="U1841" s="145">
        <v>1822</v>
      </c>
      <c r="V1841" s="145">
        <v>-3821938.0437613353</v>
      </c>
    </row>
    <row r="1842" spans="1:22" x14ac:dyDescent="0.35">
      <c r="A1842" s="70">
        <f t="shared" si="37"/>
        <v>1823</v>
      </c>
      <c r="B1842" s="170">
        <v>-314133.87830631435</v>
      </c>
      <c r="U1842" s="145">
        <v>1823</v>
      </c>
      <c r="V1842" s="145">
        <v>35081747.918576688</v>
      </c>
    </row>
    <row r="1843" spans="1:22" x14ac:dyDescent="0.35">
      <c r="A1843" s="70">
        <f t="shared" si="37"/>
        <v>1824</v>
      </c>
      <c r="B1843" s="170">
        <v>-314133.87830631435</v>
      </c>
      <c r="U1843" s="145">
        <v>1824</v>
      </c>
      <c r="V1843" s="145">
        <v>384363.37651668862</v>
      </c>
    </row>
    <row r="1844" spans="1:22" x14ac:dyDescent="0.35">
      <c r="A1844" s="70">
        <f t="shared" si="37"/>
        <v>1825</v>
      </c>
      <c r="B1844" s="170">
        <v>-314133.87830631435</v>
      </c>
      <c r="U1844" s="145">
        <v>1825</v>
      </c>
      <c r="V1844" s="145">
        <v>40218797.921608239</v>
      </c>
    </row>
    <row r="1845" spans="1:22" x14ac:dyDescent="0.35">
      <c r="A1845" s="70">
        <f t="shared" si="37"/>
        <v>1826</v>
      </c>
      <c r="B1845" s="170">
        <v>-314133.87830631435</v>
      </c>
      <c r="U1845" s="145">
        <v>1826</v>
      </c>
      <c r="V1845" s="145">
        <v>28809789.683767006</v>
      </c>
    </row>
    <row r="1846" spans="1:22" x14ac:dyDescent="0.35">
      <c r="A1846" s="70">
        <f t="shared" si="37"/>
        <v>1827</v>
      </c>
      <c r="B1846" s="170">
        <v>-314133.87830631435</v>
      </c>
      <c r="U1846" s="145">
        <v>1827</v>
      </c>
      <c r="V1846" s="145">
        <v>15788044.241310831</v>
      </c>
    </row>
    <row r="1847" spans="1:22" x14ac:dyDescent="0.35">
      <c r="A1847" s="70">
        <f t="shared" si="37"/>
        <v>1828</v>
      </c>
      <c r="B1847" s="170">
        <v>-314133.87830631435</v>
      </c>
      <c r="U1847" s="145">
        <v>1828</v>
      </c>
      <c r="V1847" s="145">
        <v>12004601.343033627</v>
      </c>
    </row>
    <row r="1848" spans="1:22" x14ac:dyDescent="0.35">
      <c r="A1848" s="70">
        <f t="shared" si="37"/>
        <v>1829</v>
      </c>
      <c r="B1848" s="170">
        <v>-314133.87830631435</v>
      </c>
      <c r="U1848" s="145">
        <v>1829</v>
      </c>
      <c r="V1848" s="145">
        <v>4555451.8465576693</v>
      </c>
    </row>
    <row r="1849" spans="1:22" x14ac:dyDescent="0.35">
      <c r="A1849" s="70">
        <f t="shared" si="37"/>
        <v>1830</v>
      </c>
      <c r="B1849" s="170">
        <v>-314133.87830631435</v>
      </c>
      <c r="U1849" s="145">
        <v>1830</v>
      </c>
      <c r="V1849" s="145">
        <v>3499147.4060255848</v>
      </c>
    </row>
    <row r="1850" spans="1:22" x14ac:dyDescent="0.35">
      <c r="A1850" s="70">
        <f t="shared" si="37"/>
        <v>1831</v>
      </c>
      <c r="B1850" s="170">
        <v>-314133.87830631435</v>
      </c>
      <c r="U1850" s="145">
        <v>1831</v>
      </c>
      <c r="V1850" s="145">
        <v>-16917258.889645249</v>
      </c>
    </row>
    <row r="1851" spans="1:22" x14ac:dyDescent="0.35">
      <c r="A1851" s="70">
        <f t="shared" si="37"/>
        <v>1832</v>
      </c>
      <c r="B1851" s="170">
        <v>-314133.87830631435</v>
      </c>
      <c r="U1851" s="145">
        <v>1832</v>
      </c>
      <c r="V1851" s="145">
        <v>15188226.4947851</v>
      </c>
    </row>
    <row r="1852" spans="1:22" x14ac:dyDescent="0.35">
      <c r="A1852" s="70">
        <f t="shared" si="37"/>
        <v>1833</v>
      </c>
      <c r="B1852" s="170">
        <v>-314133.87830631435</v>
      </c>
      <c r="U1852" s="145">
        <v>1833</v>
      </c>
      <c r="V1852" s="145">
        <v>1388874.3558519036</v>
      </c>
    </row>
    <row r="1853" spans="1:22" x14ac:dyDescent="0.35">
      <c r="A1853" s="70">
        <f t="shared" si="37"/>
        <v>1834</v>
      </c>
      <c r="B1853" s="170">
        <v>-314133.87830631435</v>
      </c>
      <c r="U1853" s="145">
        <v>1834</v>
      </c>
      <c r="V1853" s="145">
        <v>6736273.8091711886</v>
      </c>
    </row>
    <row r="1854" spans="1:22" x14ac:dyDescent="0.35">
      <c r="A1854" s="70">
        <f t="shared" si="37"/>
        <v>1835</v>
      </c>
      <c r="B1854" s="170">
        <v>-314133.87830631435</v>
      </c>
      <c r="U1854" s="145">
        <v>1835</v>
      </c>
      <c r="V1854" s="145">
        <v>-9276944.4011584315</v>
      </c>
    </row>
    <row r="1855" spans="1:22" x14ac:dyDescent="0.35">
      <c r="A1855" s="70">
        <f t="shared" si="37"/>
        <v>1836</v>
      </c>
      <c r="B1855" s="170">
        <v>-314133.87830631435</v>
      </c>
      <c r="U1855" s="145">
        <v>1836</v>
      </c>
      <c r="V1855" s="145">
        <v>-16030510.749932975</v>
      </c>
    </row>
    <row r="1856" spans="1:22" x14ac:dyDescent="0.35">
      <c r="A1856" s="70">
        <f t="shared" si="37"/>
        <v>1837</v>
      </c>
      <c r="B1856" s="170">
        <v>-314133.87830631435</v>
      </c>
      <c r="U1856" s="145">
        <v>1837</v>
      </c>
      <c r="V1856" s="145">
        <v>-2213295.208905682</v>
      </c>
    </row>
    <row r="1857" spans="1:22" x14ac:dyDescent="0.35">
      <c r="A1857" s="70">
        <f t="shared" si="37"/>
        <v>1838</v>
      </c>
      <c r="B1857" s="170">
        <v>-314133.87830631435</v>
      </c>
      <c r="U1857" s="145">
        <v>1838</v>
      </c>
      <c r="V1857" s="145">
        <v>6151067.0348248258</v>
      </c>
    </row>
    <row r="1858" spans="1:22" x14ac:dyDescent="0.35">
      <c r="A1858" s="70">
        <f t="shared" si="37"/>
        <v>1839</v>
      </c>
      <c r="B1858" s="170">
        <v>-314133.87830631435</v>
      </c>
      <c r="U1858" s="145">
        <v>1839</v>
      </c>
      <c r="V1858" s="145">
        <v>16244985.658581413</v>
      </c>
    </row>
    <row r="1859" spans="1:22" x14ac:dyDescent="0.35">
      <c r="A1859" s="70">
        <f t="shared" si="37"/>
        <v>1840</v>
      </c>
      <c r="B1859" s="170">
        <v>-314133.87830631435</v>
      </c>
      <c r="U1859" s="145">
        <v>1840</v>
      </c>
      <c r="V1859" s="145">
        <v>10763654.289624527</v>
      </c>
    </row>
    <row r="1860" spans="1:22" x14ac:dyDescent="0.35">
      <c r="A1860" s="70">
        <f t="shared" si="37"/>
        <v>1841</v>
      </c>
      <c r="B1860" s="170">
        <v>-314133.87830631435</v>
      </c>
      <c r="U1860" s="145">
        <v>1841</v>
      </c>
      <c r="V1860" s="145">
        <v>-8694888.6213310938</v>
      </c>
    </row>
    <row r="1861" spans="1:22" x14ac:dyDescent="0.35">
      <c r="A1861" s="70">
        <f t="shared" si="37"/>
        <v>1842</v>
      </c>
      <c r="B1861" s="170">
        <v>-314133.87830631435</v>
      </c>
      <c r="U1861" s="145">
        <v>1842</v>
      </c>
      <c r="V1861" s="145">
        <v>4557531.4357848093</v>
      </c>
    </row>
    <row r="1862" spans="1:22" x14ac:dyDescent="0.35">
      <c r="A1862" s="70">
        <f t="shared" si="37"/>
        <v>1843</v>
      </c>
      <c r="B1862" s="170">
        <v>-314133.87830631435</v>
      </c>
      <c r="U1862" s="145">
        <v>1843</v>
      </c>
      <c r="V1862" s="145">
        <v>-11386832.397167981</v>
      </c>
    </row>
    <row r="1863" spans="1:22" x14ac:dyDescent="0.35">
      <c r="A1863" s="70">
        <f t="shared" si="37"/>
        <v>1844</v>
      </c>
      <c r="B1863" s="170">
        <v>-314133.87830631435</v>
      </c>
      <c r="U1863" s="145">
        <v>1844</v>
      </c>
      <c r="V1863" s="145">
        <v>-1495690.7042596377</v>
      </c>
    </row>
    <row r="1864" spans="1:22" x14ac:dyDescent="0.35">
      <c r="A1864" s="70">
        <f t="shared" si="37"/>
        <v>1845</v>
      </c>
      <c r="B1864" s="170">
        <v>-314133.87830631435</v>
      </c>
      <c r="U1864" s="145">
        <v>1845</v>
      </c>
      <c r="V1864" s="145">
        <v>1431361.0679104365</v>
      </c>
    </row>
    <row r="1865" spans="1:22" x14ac:dyDescent="0.35">
      <c r="A1865" s="70">
        <f t="shared" si="37"/>
        <v>1846</v>
      </c>
      <c r="B1865" s="170">
        <v>-314133.87830631435</v>
      </c>
      <c r="U1865" s="145">
        <v>1846</v>
      </c>
      <c r="V1865" s="145">
        <v>-850560.71263146028</v>
      </c>
    </row>
    <row r="1866" spans="1:22" x14ac:dyDescent="0.35">
      <c r="A1866" s="70">
        <f t="shared" si="37"/>
        <v>1847</v>
      </c>
      <c r="B1866" s="170">
        <v>-314133.87830631435</v>
      </c>
      <c r="U1866" s="145">
        <v>1847</v>
      </c>
      <c r="V1866" s="145">
        <v>7269847.2180202231</v>
      </c>
    </row>
    <row r="1867" spans="1:22" x14ac:dyDescent="0.35">
      <c r="A1867" s="70">
        <f t="shared" si="37"/>
        <v>1848</v>
      </c>
      <c r="B1867" s="170">
        <v>-314133.87830631435</v>
      </c>
      <c r="U1867" s="145">
        <v>1848</v>
      </c>
      <c r="V1867" s="145">
        <v>1684128.1684392504</v>
      </c>
    </row>
    <row r="1868" spans="1:22" x14ac:dyDescent="0.35">
      <c r="A1868" s="70">
        <f t="shared" si="37"/>
        <v>1849</v>
      </c>
      <c r="B1868" s="170">
        <v>-314133.87830631435</v>
      </c>
      <c r="U1868" s="145">
        <v>1849</v>
      </c>
      <c r="V1868" s="145">
        <v>19286837.2902002</v>
      </c>
    </row>
    <row r="1869" spans="1:22" x14ac:dyDescent="0.35">
      <c r="A1869" s="70">
        <f t="shared" si="37"/>
        <v>1850</v>
      </c>
      <c r="B1869" s="170">
        <v>-314133.87830631435</v>
      </c>
      <c r="U1869" s="145">
        <v>1850</v>
      </c>
      <c r="V1869" s="145">
        <v>24022823.158579044</v>
      </c>
    </row>
    <row r="1870" spans="1:22" x14ac:dyDescent="0.35">
      <c r="A1870" s="70">
        <f t="shared" si="37"/>
        <v>1851</v>
      </c>
      <c r="B1870" s="170">
        <v>-314133.87830631435</v>
      </c>
      <c r="U1870" s="145">
        <v>1851</v>
      </c>
      <c r="V1870" s="145">
        <v>12100546.426247712</v>
      </c>
    </row>
    <row r="1871" spans="1:22" x14ac:dyDescent="0.35">
      <c r="A1871" s="70">
        <f t="shared" si="37"/>
        <v>1852</v>
      </c>
      <c r="B1871" s="170">
        <v>-314133.87830631435</v>
      </c>
      <c r="U1871" s="145">
        <v>1852</v>
      </c>
      <c r="V1871" s="145">
        <v>-25389385.816581927</v>
      </c>
    </row>
    <row r="1872" spans="1:22" x14ac:dyDescent="0.35">
      <c r="A1872" s="70">
        <f t="shared" si="37"/>
        <v>1853</v>
      </c>
      <c r="B1872" s="170">
        <v>-314133.87830631435</v>
      </c>
      <c r="U1872" s="145">
        <v>1853</v>
      </c>
      <c r="V1872" s="145">
        <v>-2933184.7308408655</v>
      </c>
    </row>
    <row r="1873" spans="1:22" x14ac:dyDescent="0.35">
      <c r="A1873" s="70">
        <f t="shared" si="37"/>
        <v>1854</v>
      </c>
      <c r="B1873" s="170">
        <v>-314133.87830631435</v>
      </c>
      <c r="U1873" s="145">
        <v>1854</v>
      </c>
      <c r="V1873" s="145">
        <v>20255484.869969551</v>
      </c>
    </row>
    <row r="1874" spans="1:22" x14ac:dyDescent="0.35">
      <c r="A1874" s="70">
        <f t="shared" si="37"/>
        <v>1855</v>
      </c>
      <c r="B1874" s="170">
        <v>-314133.87830631435</v>
      </c>
      <c r="U1874" s="145">
        <v>1855</v>
      </c>
      <c r="V1874" s="145">
        <v>-4634656.1207423396</v>
      </c>
    </row>
    <row r="1875" spans="1:22" x14ac:dyDescent="0.35">
      <c r="A1875" s="70">
        <f t="shared" si="37"/>
        <v>1856</v>
      </c>
      <c r="B1875" s="170">
        <v>-314133.87830631435</v>
      </c>
      <c r="U1875" s="145">
        <v>1856</v>
      </c>
      <c r="V1875" s="145">
        <v>-2275835.7209865749</v>
      </c>
    </row>
    <row r="1876" spans="1:22" x14ac:dyDescent="0.35">
      <c r="A1876" s="70">
        <f t="shared" si="37"/>
        <v>1857</v>
      </c>
      <c r="B1876" s="170">
        <v>-314133.87830631435</v>
      </c>
      <c r="U1876" s="145">
        <v>1857</v>
      </c>
      <c r="V1876" s="145">
        <v>40741444.758802004</v>
      </c>
    </row>
    <row r="1877" spans="1:22" x14ac:dyDescent="0.35">
      <c r="A1877" s="70">
        <f t="shared" si="37"/>
        <v>1858</v>
      </c>
      <c r="B1877" s="170">
        <v>-314133.87830631435</v>
      </c>
      <c r="U1877" s="145">
        <v>1858</v>
      </c>
      <c r="V1877" s="145">
        <v>10133036.729696013</v>
      </c>
    </row>
    <row r="1878" spans="1:22" x14ac:dyDescent="0.35">
      <c r="A1878" s="70">
        <f t="shared" ref="A1878:A1941" si="38">A1877+1</f>
        <v>1859</v>
      </c>
      <c r="B1878" s="170">
        <v>-314133.87830631435</v>
      </c>
      <c r="U1878" s="145">
        <v>1859</v>
      </c>
      <c r="V1878" s="145">
        <v>-4753663.7091883309</v>
      </c>
    </row>
    <row r="1879" spans="1:22" x14ac:dyDescent="0.35">
      <c r="A1879" s="70">
        <f t="shared" si="38"/>
        <v>1860</v>
      </c>
      <c r="B1879" s="170">
        <v>-314133.87830631435</v>
      </c>
      <c r="U1879" s="145">
        <v>1860</v>
      </c>
      <c r="V1879" s="145">
        <v>854206.50864830986</v>
      </c>
    </row>
    <row r="1880" spans="1:22" x14ac:dyDescent="0.35">
      <c r="A1880" s="70">
        <f t="shared" si="38"/>
        <v>1861</v>
      </c>
      <c r="B1880" s="170">
        <v>-314133.87830631435</v>
      </c>
      <c r="U1880" s="145">
        <v>1861</v>
      </c>
      <c r="V1880" s="145">
        <v>-12617542.245285295</v>
      </c>
    </row>
    <row r="1881" spans="1:22" x14ac:dyDescent="0.35">
      <c r="A1881" s="70">
        <f t="shared" si="38"/>
        <v>1862</v>
      </c>
      <c r="B1881" s="170">
        <v>-314133.87830631435</v>
      </c>
      <c r="U1881" s="145">
        <v>1862</v>
      </c>
      <c r="V1881" s="145">
        <v>7694391.6191796884</v>
      </c>
    </row>
    <row r="1882" spans="1:22" x14ac:dyDescent="0.35">
      <c r="A1882" s="70">
        <f t="shared" si="38"/>
        <v>1863</v>
      </c>
      <c r="B1882" s="170">
        <v>-314133.87830631435</v>
      </c>
      <c r="U1882" s="145">
        <v>1863</v>
      </c>
      <c r="V1882" s="145">
        <v>6168117.6113202833</v>
      </c>
    </row>
    <row r="1883" spans="1:22" x14ac:dyDescent="0.35">
      <c r="A1883" s="70">
        <f t="shared" si="38"/>
        <v>1864</v>
      </c>
      <c r="B1883" s="170">
        <v>-314133.87830631435</v>
      </c>
      <c r="U1883" s="145">
        <v>1864</v>
      </c>
      <c r="V1883" s="145">
        <v>16611373.412289456</v>
      </c>
    </row>
    <row r="1884" spans="1:22" x14ac:dyDescent="0.35">
      <c r="A1884" s="70">
        <f t="shared" si="38"/>
        <v>1865</v>
      </c>
      <c r="B1884" s="170">
        <v>-314133.87830631435</v>
      </c>
      <c r="U1884" s="145">
        <v>1865</v>
      </c>
      <c r="V1884" s="145">
        <v>-1905205.6802026555</v>
      </c>
    </row>
    <row r="1885" spans="1:22" x14ac:dyDescent="0.35">
      <c r="A1885" s="70">
        <f t="shared" si="38"/>
        <v>1866</v>
      </c>
      <c r="B1885" s="170">
        <v>-314133.87830631435</v>
      </c>
      <c r="U1885" s="145">
        <v>1866</v>
      </c>
      <c r="V1885" s="145">
        <v>877635.33366276696</v>
      </c>
    </row>
    <row r="1886" spans="1:22" x14ac:dyDescent="0.35">
      <c r="A1886" s="70">
        <f t="shared" si="38"/>
        <v>1867</v>
      </c>
      <c r="B1886" s="170">
        <v>-314133.87830631435</v>
      </c>
      <c r="U1886" s="145">
        <v>1867</v>
      </c>
      <c r="V1886" s="145">
        <v>-9126271.1188328154</v>
      </c>
    </row>
    <row r="1887" spans="1:22" x14ac:dyDescent="0.35">
      <c r="A1887" s="70">
        <f t="shared" si="38"/>
        <v>1868</v>
      </c>
      <c r="B1887" s="170">
        <v>-314133.87830631435</v>
      </c>
      <c r="U1887" s="145">
        <v>1868</v>
      </c>
      <c r="V1887" s="145">
        <v>13138565.292264052</v>
      </c>
    </row>
    <row r="1888" spans="1:22" x14ac:dyDescent="0.35">
      <c r="A1888" s="70">
        <f t="shared" si="38"/>
        <v>1869</v>
      </c>
      <c r="B1888" s="170">
        <v>-314133.87830631435</v>
      </c>
      <c r="U1888" s="145">
        <v>1869</v>
      </c>
      <c r="V1888" s="145">
        <v>19889468.472102366</v>
      </c>
    </row>
    <row r="1889" spans="1:22" x14ac:dyDescent="0.35">
      <c r="A1889" s="70">
        <f t="shared" si="38"/>
        <v>1870</v>
      </c>
      <c r="B1889" s="170">
        <v>-314133.87830631435</v>
      </c>
      <c r="U1889" s="145">
        <v>1870</v>
      </c>
      <c r="V1889" s="145">
        <v>34176426.948705301</v>
      </c>
    </row>
    <row r="1890" spans="1:22" x14ac:dyDescent="0.35">
      <c r="A1890" s="70">
        <f t="shared" si="38"/>
        <v>1871</v>
      </c>
      <c r="B1890" s="170">
        <v>-314133.87830631435</v>
      </c>
      <c r="U1890" s="145">
        <v>1871</v>
      </c>
      <c r="V1890" s="145">
        <v>9326156.4810326919</v>
      </c>
    </row>
    <row r="1891" spans="1:22" x14ac:dyDescent="0.35">
      <c r="A1891" s="70">
        <f t="shared" si="38"/>
        <v>1872</v>
      </c>
      <c r="B1891" s="170">
        <v>-314133.87830631435</v>
      </c>
      <c r="U1891" s="145">
        <v>1872</v>
      </c>
      <c r="V1891" s="145">
        <v>39502000.223310508</v>
      </c>
    </row>
    <row r="1892" spans="1:22" x14ac:dyDescent="0.35">
      <c r="A1892" s="70">
        <f t="shared" si="38"/>
        <v>1873</v>
      </c>
      <c r="B1892" s="170">
        <v>-314133.87830631435</v>
      </c>
      <c r="U1892" s="145">
        <v>1873</v>
      </c>
      <c r="V1892" s="145">
        <v>6406461.0039610192</v>
      </c>
    </row>
    <row r="1893" spans="1:22" x14ac:dyDescent="0.35">
      <c r="A1893" s="70">
        <f t="shared" si="38"/>
        <v>1874</v>
      </c>
      <c r="B1893" s="170">
        <v>-314133.87830631435</v>
      </c>
      <c r="U1893" s="145">
        <v>1874</v>
      </c>
      <c r="V1893" s="145">
        <v>11546740.022982597</v>
      </c>
    </row>
    <row r="1894" spans="1:22" x14ac:dyDescent="0.35">
      <c r="A1894" s="70">
        <f t="shared" si="38"/>
        <v>1875</v>
      </c>
      <c r="B1894" s="170">
        <v>-314133.87830631435</v>
      </c>
      <c r="U1894" s="145">
        <v>1875</v>
      </c>
      <c r="V1894" s="145">
        <v>9669735.0738687068</v>
      </c>
    </row>
    <row r="1895" spans="1:22" x14ac:dyDescent="0.35">
      <c r="A1895" s="70">
        <f t="shared" si="38"/>
        <v>1876</v>
      </c>
      <c r="B1895" s="170">
        <v>-314133.87830631435</v>
      </c>
      <c r="U1895" s="145">
        <v>1876</v>
      </c>
      <c r="V1895" s="145">
        <v>-955373.53918008134</v>
      </c>
    </row>
    <row r="1896" spans="1:22" x14ac:dyDescent="0.35">
      <c r="A1896" s="70">
        <f t="shared" si="38"/>
        <v>1877</v>
      </c>
      <c r="B1896" s="170">
        <v>-314133.87830631435</v>
      </c>
      <c r="U1896" s="145">
        <v>1877</v>
      </c>
      <c r="V1896" s="145">
        <v>11123310.376297612</v>
      </c>
    </row>
    <row r="1897" spans="1:22" x14ac:dyDescent="0.35">
      <c r="A1897" s="70">
        <f t="shared" si="38"/>
        <v>1878</v>
      </c>
      <c r="B1897" s="170">
        <v>-314133.87830631435</v>
      </c>
      <c r="U1897" s="145">
        <v>1878</v>
      </c>
      <c r="V1897" s="145">
        <v>-1551821.3614163063</v>
      </c>
    </row>
    <row r="1898" spans="1:22" x14ac:dyDescent="0.35">
      <c r="A1898" s="70">
        <f t="shared" si="38"/>
        <v>1879</v>
      </c>
      <c r="B1898" s="170">
        <v>-314133.87830631435</v>
      </c>
      <c r="U1898" s="145">
        <v>1879</v>
      </c>
      <c r="V1898" s="145">
        <v>24188576.892884918</v>
      </c>
    </row>
    <row r="1899" spans="1:22" x14ac:dyDescent="0.35">
      <c r="A1899" s="70">
        <f t="shared" si="38"/>
        <v>1880</v>
      </c>
      <c r="B1899" s="170">
        <v>-314133.87830631435</v>
      </c>
      <c r="U1899" s="145">
        <v>1880</v>
      </c>
      <c r="V1899" s="145">
        <v>12432585.072051778</v>
      </c>
    </row>
    <row r="1900" spans="1:22" x14ac:dyDescent="0.35">
      <c r="A1900" s="70">
        <f t="shared" si="38"/>
        <v>1881</v>
      </c>
      <c r="B1900" s="170">
        <v>-314133.87830631435</v>
      </c>
      <c r="U1900" s="145">
        <v>1881</v>
      </c>
      <c r="V1900" s="145">
        <v>-9433782.0646220408</v>
      </c>
    </row>
    <row r="1901" spans="1:22" x14ac:dyDescent="0.35">
      <c r="A1901" s="70">
        <f t="shared" si="38"/>
        <v>1882</v>
      </c>
      <c r="B1901" s="170">
        <v>-314133.87830631435</v>
      </c>
      <c r="U1901" s="145">
        <v>1882</v>
      </c>
      <c r="V1901" s="145">
        <v>16278558.176896237</v>
      </c>
    </row>
    <row r="1902" spans="1:22" x14ac:dyDescent="0.35">
      <c r="A1902" s="70">
        <f t="shared" si="38"/>
        <v>1883</v>
      </c>
      <c r="B1902" s="170">
        <v>-314133.87830631435</v>
      </c>
      <c r="U1902" s="145">
        <v>1883</v>
      </c>
      <c r="V1902" s="145">
        <v>-7109831.5921681579</v>
      </c>
    </row>
    <row r="1903" spans="1:22" x14ac:dyDescent="0.35">
      <c r="A1903" s="70">
        <f t="shared" si="38"/>
        <v>1884</v>
      </c>
      <c r="B1903" s="170">
        <v>-314133.87830631435</v>
      </c>
      <c r="U1903" s="145">
        <v>1884</v>
      </c>
      <c r="V1903" s="145">
        <v>1568102.6235882118</v>
      </c>
    </row>
    <row r="1904" spans="1:22" x14ac:dyDescent="0.35">
      <c r="A1904" s="70">
        <f t="shared" si="38"/>
        <v>1885</v>
      </c>
      <c r="B1904" s="170">
        <v>-314133.87830631435</v>
      </c>
      <c r="U1904" s="145">
        <v>1885</v>
      </c>
      <c r="V1904" s="145">
        <v>60786844.62145061</v>
      </c>
    </row>
    <row r="1905" spans="1:22" x14ac:dyDescent="0.35">
      <c r="A1905" s="70">
        <f t="shared" si="38"/>
        <v>1886</v>
      </c>
      <c r="B1905" s="170">
        <v>-314133.87830631435</v>
      </c>
      <c r="U1905" s="145">
        <v>1886</v>
      </c>
      <c r="V1905" s="145">
        <v>66866.162291940302</v>
      </c>
    </row>
    <row r="1906" spans="1:22" x14ac:dyDescent="0.35">
      <c r="A1906" s="70">
        <f t="shared" si="38"/>
        <v>1887</v>
      </c>
      <c r="B1906" s="170">
        <v>-314133.87830631435</v>
      </c>
      <c r="U1906" s="145">
        <v>1887</v>
      </c>
      <c r="V1906" s="145">
        <v>10612215.48735131</v>
      </c>
    </row>
    <row r="1907" spans="1:22" x14ac:dyDescent="0.35">
      <c r="A1907" s="70">
        <f t="shared" si="38"/>
        <v>1888</v>
      </c>
      <c r="B1907" s="170">
        <v>-314133.87830631435</v>
      </c>
      <c r="U1907" s="145">
        <v>1888</v>
      </c>
      <c r="V1907" s="145">
        <v>8408637.6854477376</v>
      </c>
    </row>
    <row r="1908" spans="1:22" x14ac:dyDescent="0.35">
      <c r="A1908" s="70">
        <f t="shared" si="38"/>
        <v>1889</v>
      </c>
      <c r="B1908" s="170">
        <v>-314133.87830631435</v>
      </c>
      <c r="U1908" s="145">
        <v>1889</v>
      </c>
      <c r="V1908" s="145">
        <v>569625.73909436911</v>
      </c>
    </row>
    <row r="1909" spans="1:22" x14ac:dyDescent="0.35">
      <c r="A1909" s="70">
        <f t="shared" si="38"/>
        <v>1890</v>
      </c>
      <c r="B1909" s="170">
        <v>-314133.87830631435</v>
      </c>
      <c r="U1909" s="145">
        <v>1890</v>
      </c>
      <c r="V1909" s="145">
        <v>2361686.1250516176</v>
      </c>
    </row>
    <row r="1910" spans="1:22" x14ac:dyDescent="0.35">
      <c r="A1910" s="70">
        <f t="shared" si="38"/>
        <v>1891</v>
      </c>
      <c r="B1910" s="170">
        <v>-314133.87830631435</v>
      </c>
      <c r="U1910" s="145">
        <v>1891</v>
      </c>
      <c r="V1910" s="145">
        <v>5246947.940933913</v>
      </c>
    </row>
    <row r="1911" spans="1:22" x14ac:dyDescent="0.35">
      <c r="A1911" s="70">
        <f t="shared" si="38"/>
        <v>1892</v>
      </c>
      <c r="B1911" s="170">
        <v>-314133.87830631435</v>
      </c>
      <c r="U1911" s="145">
        <v>1892</v>
      </c>
      <c r="V1911" s="145">
        <v>-10367766.755898327</v>
      </c>
    </row>
    <row r="1912" spans="1:22" x14ac:dyDescent="0.35">
      <c r="A1912" s="70">
        <f t="shared" si="38"/>
        <v>1893</v>
      </c>
      <c r="B1912" s="170">
        <v>-314133.87830631435</v>
      </c>
      <c r="U1912" s="145">
        <v>1893</v>
      </c>
      <c r="V1912" s="145">
        <v>-1387594.4968371019</v>
      </c>
    </row>
    <row r="1913" spans="1:22" x14ac:dyDescent="0.35">
      <c r="A1913" s="70">
        <f t="shared" si="38"/>
        <v>1894</v>
      </c>
      <c r="B1913" s="170">
        <v>-314133.87830631435</v>
      </c>
      <c r="U1913" s="145">
        <v>1894</v>
      </c>
      <c r="V1913" s="145">
        <v>77462.109360542148</v>
      </c>
    </row>
    <row r="1914" spans="1:22" x14ac:dyDescent="0.35">
      <c r="A1914" s="70">
        <f t="shared" si="38"/>
        <v>1895</v>
      </c>
      <c r="B1914" s="170">
        <v>-314133.87830631435</v>
      </c>
      <c r="U1914" s="145">
        <v>1895</v>
      </c>
      <c r="V1914" s="145">
        <v>14595674.072449081</v>
      </c>
    </row>
    <row r="1915" spans="1:22" x14ac:dyDescent="0.35">
      <c r="A1915" s="70">
        <f t="shared" si="38"/>
        <v>1896</v>
      </c>
      <c r="B1915" s="170">
        <v>-314133.87830631435</v>
      </c>
      <c r="U1915" s="145">
        <v>1896</v>
      </c>
      <c r="V1915" s="145">
        <v>7514835.4995195866</v>
      </c>
    </row>
    <row r="1916" spans="1:22" x14ac:dyDescent="0.35">
      <c r="A1916" s="70">
        <f t="shared" si="38"/>
        <v>1897</v>
      </c>
      <c r="B1916" s="170">
        <v>-314133.87830631435</v>
      </c>
      <c r="U1916" s="145">
        <v>1897</v>
      </c>
      <c r="V1916" s="145">
        <v>-2945058.6649631076</v>
      </c>
    </row>
    <row r="1917" spans="1:22" x14ac:dyDescent="0.35">
      <c r="A1917" s="70">
        <f t="shared" si="38"/>
        <v>1898</v>
      </c>
      <c r="B1917" s="170">
        <v>-314133.87830631435</v>
      </c>
      <c r="U1917" s="145">
        <v>1898</v>
      </c>
      <c r="V1917" s="145">
        <v>-9132548.4307769146</v>
      </c>
    </row>
    <row r="1918" spans="1:22" x14ac:dyDescent="0.35">
      <c r="A1918" s="70">
        <f t="shared" si="38"/>
        <v>1899</v>
      </c>
      <c r="B1918" s="170">
        <v>-314133.87830631435</v>
      </c>
      <c r="U1918" s="145">
        <v>1899</v>
      </c>
      <c r="V1918" s="145">
        <v>58765279.200303897</v>
      </c>
    </row>
    <row r="1919" spans="1:22" x14ac:dyDescent="0.35">
      <c r="A1919" s="70">
        <f t="shared" si="38"/>
        <v>1900</v>
      </c>
      <c r="B1919" s="170">
        <v>-314133.87830631435</v>
      </c>
      <c r="U1919" s="145">
        <v>1900</v>
      </c>
      <c r="V1919" s="145">
        <v>-24506925.000768624</v>
      </c>
    </row>
    <row r="1920" spans="1:22" x14ac:dyDescent="0.35">
      <c r="A1920" s="70">
        <f t="shared" si="38"/>
        <v>1901</v>
      </c>
      <c r="B1920" s="170">
        <v>-314133.87830631435</v>
      </c>
      <c r="U1920" s="145">
        <v>1901</v>
      </c>
      <c r="V1920" s="145">
        <v>40483792.223962478</v>
      </c>
    </row>
    <row r="1921" spans="1:22" x14ac:dyDescent="0.35">
      <c r="A1921" s="70">
        <f t="shared" si="38"/>
        <v>1902</v>
      </c>
      <c r="B1921" s="170">
        <v>-314133.87830631435</v>
      </c>
      <c r="U1921" s="145">
        <v>1902</v>
      </c>
      <c r="V1921" s="145">
        <v>1104769.9874253236</v>
      </c>
    </row>
    <row r="1922" spans="1:22" x14ac:dyDescent="0.35">
      <c r="A1922" s="70">
        <f t="shared" si="38"/>
        <v>1903</v>
      </c>
      <c r="B1922" s="170">
        <v>-314133.87830631435</v>
      </c>
      <c r="U1922" s="145">
        <v>1903</v>
      </c>
      <c r="V1922" s="145">
        <v>-32992960.396714803</v>
      </c>
    </row>
    <row r="1923" spans="1:22" x14ac:dyDescent="0.35">
      <c r="A1923" s="70">
        <f t="shared" si="38"/>
        <v>1904</v>
      </c>
      <c r="B1923" s="170">
        <v>-314133.87830631435</v>
      </c>
      <c r="U1923" s="145">
        <v>1904</v>
      </c>
      <c r="V1923" s="145">
        <v>23298688.510348104</v>
      </c>
    </row>
    <row r="1924" spans="1:22" x14ac:dyDescent="0.35">
      <c r="A1924" s="70">
        <f t="shared" si="38"/>
        <v>1905</v>
      </c>
      <c r="B1924" s="170">
        <v>-314133.87830631435</v>
      </c>
      <c r="U1924" s="145">
        <v>1905</v>
      </c>
      <c r="V1924" s="145">
        <v>-10789293.266779855</v>
      </c>
    </row>
    <row r="1925" spans="1:22" x14ac:dyDescent="0.35">
      <c r="A1925" s="70">
        <f t="shared" si="38"/>
        <v>1906</v>
      </c>
      <c r="B1925" s="170">
        <v>-314133.87830631435</v>
      </c>
      <c r="U1925" s="145">
        <v>1906</v>
      </c>
      <c r="V1925" s="145">
        <v>1414044.1945401616</v>
      </c>
    </row>
    <row r="1926" spans="1:22" x14ac:dyDescent="0.35">
      <c r="A1926" s="70">
        <f t="shared" si="38"/>
        <v>1907</v>
      </c>
      <c r="B1926" s="170">
        <v>-314133.87830631435</v>
      </c>
      <c r="U1926" s="145">
        <v>1907</v>
      </c>
      <c r="V1926" s="145">
        <v>13429174.16337283</v>
      </c>
    </row>
    <row r="1927" spans="1:22" x14ac:dyDescent="0.35">
      <c r="A1927" s="70">
        <f t="shared" si="38"/>
        <v>1908</v>
      </c>
      <c r="B1927" s="170">
        <v>-314133.87830631435</v>
      </c>
      <c r="U1927" s="145">
        <v>1908</v>
      </c>
      <c r="V1927" s="145">
        <v>-18065970.526475497</v>
      </c>
    </row>
    <row r="1928" spans="1:22" x14ac:dyDescent="0.35">
      <c r="A1928" s="70">
        <f t="shared" si="38"/>
        <v>1909</v>
      </c>
      <c r="B1928" s="170">
        <v>-314133.87830631435</v>
      </c>
      <c r="U1928" s="145">
        <v>1909</v>
      </c>
      <c r="V1928" s="145">
        <v>27899457.485854004</v>
      </c>
    </row>
    <row r="1929" spans="1:22" x14ac:dyDescent="0.35">
      <c r="A1929" s="70">
        <f t="shared" si="38"/>
        <v>1910</v>
      </c>
      <c r="B1929" s="170">
        <v>-314133.87830631435</v>
      </c>
      <c r="U1929" s="145">
        <v>1910</v>
      </c>
      <c r="V1929" s="145">
        <v>15098141.084809572</v>
      </c>
    </row>
    <row r="1930" spans="1:22" x14ac:dyDescent="0.35">
      <c r="A1930" s="70">
        <f t="shared" si="38"/>
        <v>1911</v>
      </c>
      <c r="B1930" s="170">
        <v>-314133.87830631435</v>
      </c>
      <c r="U1930" s="145">
        <v>1911</v>
      </c>
      <c r="V1930" s="145">
        <v>1113591.0042390935</v>
      </c>
    </row>
    <row r="1931" spans="1:22" x14ac:dyDescent="0.35">
      <c r="A1931" s="70">
        <f t="shared" si="38"/>
        <v>1912</v>
      </c>
      <c r="B1931" s="170">
        <v>-314133.87830631435</v>
      </c>
      <c r="U1931" s="145">
        <v>1912</v>
      </c>
      <c r="V1931" s="145">
        <v>35929327.628028959</v>
      </c>
    </row>
    <row r="1932" spans="1:22" x14ac:dyDescent="0.35">
      <c r="A1932" s="70">
        <f t="shared" si="38"/>
        <v>1913</v>
      </c>
      <c r="B1932" s="170">
        <v>-314133.87830631435</v>
      </c>
      <c r="U1932" s="145">
        <v>1913</v>
      </c>
      <c r="V1932" s="145">
        <v>-26986070.45627236</v>
      </c>
    </row>
    <row r="1933" spans="1:22" x14ac:dyDescent="0.35">
      <c r="A1933" s="70">
        <f t="shared" si="38"/>
        <v>1914</v>
      </c>
      <c r="B1933" s="170">
        <v>-314133.87830631435</v>
      </c>
      <c r="U1933" s="145">
        <v>1914</v>
      </c>
      <c r="V1933" s="145">
        <v>-1100925.7981222123</v>
      </c>
    </row>
    <row r="1934" spans="1:22" x14ac:dyDescent="0.35">
      <c r="A1934" s="70">
        <f t="shared" si="38"/>
        <v>1915</v>
      </c>
      <c r="B1934" s="170">
        <v>-314133.87830631435</v>
      </c>
      <c r="U1934" s="145">
        <v>1915</v>
      </c>
      <c r="V1934" s="145">
        <v>-20689152.280213457</v>
      </c>
    </row>
    <row r="1935" spans="1:22" x14ac:dyDescent="0.35">
      <c r="A1935" s="70">
        <f t="shared" si="38"/>
        <v>1916</v>
      </c>
      <c r="B1935" s="170">
        <v>-314133.87830631435</v>
      </c>
      <c r="U1935" s="145">
        <v>1916</v>
      </c>
      <c r="V1935" s="145">
        <v>-19106403.357503142</v>
      </c>
    </row>
    <row r="1936" spans="1:22" x14ac:dyDescent="0.35">
      <c r="A1936" s="70">
        <f t="shared" si="38"/>
        <v>1917</v>
      </c>
      <c r="B1936" s="170">
        <v>-314133.87830631435</v>
      </c>
      <c r="U1936" s="145">
        <v>1917</v>
      </c>
      <c r="V1936" s="145">
        <v>53330565.365099706</v>
      </c>
    </row>
    <row r="1937" spans="1:22" x14ac:dyDescent="0.35">
      <c r="A1937" s="70">
        <f t="shared" si="38"/>
        <v>1918</v>
      </c>
      <c r="B1937" s="170">
        <v>-314133.87830631435</v>
      </c>
      <c r="U1937" s="145">
        <v>1918</v>
      </c>
      <c r="V1937" s="145">
        <v>2137119.7401094213</v>
      </c>
    </row>
    <row r="1938" spans="1:22" x14ac:dyDescent="0.35">
      <c r="A1938" s="70">
        <f t="shared" si="38"/>
        <v>1919</v>
      </c>
      <c r="B1938" s="170">
        <v>-314133.87830631435</v>
      </c>
      <c r="U1938" s="145">
        <v>1919</v>
      </c>
      <c r="V1938" s="145">
        <v>-13431604.914384022</v>
      </c>
    </row>
    <row r="1939" spans="1:22" x14ac:dyDescent="0.35">
      <c r="A1939" s="70">
        <f t="shared" si="38"/>
        <v>1920</v>
      </c>
      <c r="B1939" s="170">
        <v>-314133.87830631435</v>
      </c>
      <c r="U1939" s="145">
        <v>1920</v>
      </c>
      <c r="V1939" s="145">
        <v>3813000.2691450566</v>
      </c>
    </row>
    <row r="1940" spans="1:22" x14ac:dyDescent="0.35">
      <c r="A1940" s="70">
        <f t="shared" si="38"/>
        <v>1921</v>
      </c>
      <c r="B1940" s="170">
        <v>-314133.87830631435</v>
      </c>
      <c r="U1940" s="145">
        <v>1921</v>
      </c>
      <c r="V1940" s="145">
        <v>-3470344.912309913</v>
      </c>
    </row>
    <row r="1941" spans="1:22" x14ac:dyDescent="0.35">
      <c r="A1941" s="70">
        <f t="shared" si="38"/>
        <v>1922</v>
      </c>
      <c r="B1941" s="170">
        <v>-314133.87830631435</v>
      </c>
      <c r="U1941" s="145">
        <v>1922</v>
      </c>
      <c r="V1941" s="145">
        <v>-13833773.282498032</v>
      </c>
    </row>
    <row r="1942" spans="1:22" x14ac:dyDescent="0.35">
      <c r="A1942" s="70">
        <f t="shared" ref="A1942:A2005" si="39">A1941+1</f>
        <v>1923</v>
      </c>
      <c r="B1942" s="170">
        <v>-314133.87830631435</v>
      </c>
      <c r="U1942" s="145">
        <v>1923</v>
      </c>
      <c r="V1942" s="145">
        <v>-7007347.9140981603</v>
      </c>
    </row>
    <row r="1943" spans="1:22" x14ac:dyDescent="0.35">
      <c r="A1943" s="70">
        <f t="shared" si="39"/>
        <v>1924</v>
      </c>
      <c r="B1943" s="170">
        <v>-314133.87830631435</v>
      </c>
      <c r="U1943" s="145">
        <v>1924</v>
      </c>
      <c r="V1943" s="145">
        <v>52683330.647688374</v>
      </c>
    </row>
    <row r="1944" spans="1:22" x14ac:dyDescent="0.35">
      <c r="A1944" s="70">
        <f t="shared" si="39"/>
        <v>1925</v>
      </c>
      <c r="B1944" s="170">
        <v>-314133.87830631435</v>
      </c>
      <c r="U1944" s="145">
        <v>1925</v>
      </c>
      <c r="V1944" s="145">
        <v>2221595.2545942962</v>
      </c>
    </row>
    <row r="1945" spans="1:22" x14ac:dyDescent="0.35">
      <c r="A1945" s="70">
        <f t="shared" si="39"/>
        <v>1926</v>
      </c>
      <c r="B1945" s="170">
        <v>-314133.87830631435</v>
      </c>
      <c r="U1945" s="145">
        <v>1926</v>
      </c>
      <c r="V1945" s="145">
        <v>1896007.2827806957</v>
      </c>
    </row>
    <row r="1946" spans="1:22" x14ac:dyDescent="0.35">
      <c r="A1946" s="70">
        <f t="shared" si="39"/>
        <v>1927</v>
      </c>
      <c r="B1946" s="170">
        <v>-314133.87830631435</v>
      </c>
      <c r="U1946" s="145">
        <v>1927</v>
      </c>
      <c r="V1946" s="145">
        <v>-29305166.875310808</v>
      </c>
    </row>
    <row r="1947" spans="1:22" x14ac:dyDescent="0.35">
      <c r="A1947" s="70">
        <f t="shared" si="39"/>
        <v>1928</v>
      </c>
      <c r="B1947" s="170">
        <v>-314133.87830631435</v>
      </c>
      <c r="U1947" s="145">
        <v>1928</v>
      </c>
      <c r="V1947" s="145">
        <v>-20363192.760280926</v>
      </c>
    </row>
    <row r="1948" spans="1:22" x14ac:dyDescent="0.35">
      <c r="A1948" s="70">
        <f t="shared" si="39"/>
        <v>1929</v>
      </c>
      <c r="B1948" s="170">
        <v>-314133.87830631435</v>
      </c>
      <c r="U1948" s="145">
        <v>1929</v>
      </c>
      <c r="V1948" s="145">
        <v>13943060.747141816</v>
      </c>
    </row>
    <row r="1949" spans="1:22" x14ac:dyDescent="0.35">
      <c r="A1949" s="70">
        <f t="shared" si="39"/>
        <v>1930</v>
      </c>
      <c r="B1949" s="170">
        <v>-314133.87830631435</v>
      </c>
      <c r="U1949" s="145">
        <v>1930</v>
      </c>
      <c r="V1949" s="145">
        <v>-37000286.335288785</v>
      </c>
    </row>
    <row r="1950" spans="1:22" x14ac:dyDescent="0.35">
      <c r="A1950" s="70">
        <f t="shared" si="39"/>
        <v>1931</v>
      </c>
      <c r="B1950" s="170">
        <v>-314133.87830631435</v>
      </c>
      <c r="U1950" s="145">
        <v>1931</v>
      </c>
      <c r="V1950" s="145">
        <v>23866121.113885477</v>
      </c>
    </row>
    <row r="1951" spans="1:22" x14ac:dyDescent="0.35">
      <c r="A1951" s="70">
        <f t="shared" si="39"/>
        <v>1932</v>
      </c>
      <c r="B1951" s="170">
        <v>-314133.87830631435</v>
      </c>
      <c r="U1951" s="145">
        <v>1932</v>
      </c>
      <c r="V1951" s="145">
        <v>-5188470.1569763757</v>
      </c>
    </row>
    <row r="1952" spans="1:22" x14ac:dyDescent="0.35">
      <c r="A1952" s="70">
        <f t="shared" si="39"/>
        <v>1933</v>
      </c>
      <c r="B1952" s="170">
        <v>-314133.87830631435</v>
      </c>
      <c r="U1952" s="145">
        <v>1933</v>
      </c>
      <c r="V1952" s="145">
        <v>-17197878.141672544</v>
      </c>
    </row>
    <row r="1953" spans="1:22" x14ac:dyDescent="0.35">
      <c r="A1953" s="70">
        <f t="shared" si="39"/>
        <v>1934</v>
      </c>
      <c r="B1953" s="170">
        <v>-314133.87830631435</v>
      </c>
      <c r="U1953" s="145">
        <v>1934</v>
      </c>
      <c r="V1953" s="145">
        <v>-14148224.368913399</v>
      </c>
    </row>
    <row r="1954" spans="1:22" x14ac:dyDescent="0.35">
      <c r="A1954" s="70">
        <f t="shared" si="39"/>
        <v>1935</v>
      </c>
      <c r="B1954" s="170">
        <v>-314133.87830631435</v>
      </c>
      <c r="U1954" s="145">
        <v>1935</v>
      </c>
      <c r="V1954" s="145">
        <v>63690188.326009095</v>
      </c>
    </row>
    <row r="1955" spans="1:22" x14ac:dyDescent="0.35">
      <c r="A1955" s="70">
        <f t="shared" si="39"/>
        <v>1936</v>
      </c>
      <c r="B1955" s="170">
        <v>-314133.87830631435</v>
      </c>
      <c r="U1955" s="145">
        <v>1936</v>
      </c>
      <c r="V1955" s="145">
        <v>9004242.6227190271</v>
      </c>
    </row>
    <row r="1956" spans="1:22" x14ac:dyDescent="0.35">
      <c r="A1956" s="70">
        <f t="shared" si="39"/>
        <v>1937</v>
      </c>
      <c r="B1956" s="170">
        <v>-314133.87830631435</v>
      </c>
      <c r="U1956" s="145">
        <v>1937</v>
      </c>
      <c r="V1956" s="145">
        <v>-15179631.541007254</v>
      </c>
    </row>
    <row r="1957" spans="1:22" x14ac:dyDescent="0.35">
      <c r="A1957" s="70">
        <f t="shared" si="39"/>
        <v>1938</v>
      </c>
      <c r="B1957" s="170">
        <v>-314133.87830631435</v>
      </c>
      <c r="U1957" s="145">
        <v>1938</v>
      </c>
      <c r="V1957" s="145">
        <v>36380117.14458584</v>
      </c>
    </row>
    <row r="1958" spans="1:22" x14ac:dyDescent="0.35">
      <c r="A1958" s="70">
        <f t="shared" si="39"/>
        <v>1939</v>
      </c>
      <c r="B1958" s="170">
        <v>-314133.87830631435</v>
      </c>
      <c r="U1958" s="145">
        <v>1939</v>
      </c>
      <c r="V1958" s="145">
        <v>4523548.1939278804</v>
      </c>
    </row>
    <row r="1959" spans="1:22" x14ac:dyDescent="0.35">
      <c r="A1959" s="70">
        <f t="shared" si="39"/>
        <v>1940</v>
      </c>
      <c r="B1959" s="170">
        <v>-314133.87830631435</v>
      </c>
      <c r="U1959" s="145">
        <v>1940</v>
      </c>
      <c r="V1959" s="145">
        <v>-836484.62571680173</v>
      </c>
    </row>
    <row r="1960" spans="1:22" x14ac:dyDescent="0.35">
      <c r="A1960" s="70">
        <f t="shared" si="39"/>
        <v>1941</v>
      </c>
      <c r="B1960" s="170">
        <v>-314133.87830631435</v>
      </c>
      <c r="U1960" s="145">
        <v>1941</v>
      </c>
      <c r="V1960" s="145">
        <v>-5907965.4439329226</v>
      </c>
    </row>
    <row r="1961" spans="1:22" x14ac:dyDescent="0.35">
      <c r="A1961" s="70">
        <f t="shared" si="39"/>
        <v>1942</v>
      </c>
      <c r="B1961" s="170">
        <v>-314133.87830631435</v>
      </c>
      <c r="U1961" s="145">
        <v>1942</v>
      </c>
      <c r="V1961" s="145">
        <v>4720360.0742347576</v>
      </c>
    </row>
    <row r="1962" spans="1:22" x14ac:dyDescent="0.35">
      <c r="A1962" s="70">
        <f t="shared" si="39"/>
        <v>1943</v>
      </c>
      <c r="B1962" s="170">
        <v>-314133.87830631435</v>
      </c>
      <c r="U1962" s="145">
        <v>1943</v>
      </c>
      <c r="V1962" s="145">
        <v>-2419077.1671981849</v>
      </c>
    </row>
    <row r="1963" spans="1:22" x14ac:dyDescent="0.35">
      <c r="A1963" s="70">
        <f t="shared" si="39"/>
        <v>1944</v>
      </c>
      <c r="B1963" s="170">
        <v>-314133.87830631435</v>
      </c>
      <c r="U1963" s="145">
        <v>1944</v>
      </c>
      <c r="V1963" s="145">
        <v>13234319.579805024</v>
      </c>
    </row>
    <row r="1964" spans="1:22" x14ac:dyDescent="0.35">
      <c r="A1964" s="70">
        <f t="shared" si="39"/>
        <v>1945</v>
      </c>
      <c r="B1964" s="170">
        <v>-314133.87830631435</v>
      </c>
      <c r="U1964" s="145">
        <v>1945</v>
      </c>
      <c r="V1964" s="145">
        <v>-11636972.267804896</v>
      </c>
    </row>
    <row r="1965" spans="1:22" x14ac:dyDescent="0.35">
      <c r="A1965" s="70">
        <f t="shared" si="39"/>
        <v>1946</v>
      </c>
      <c r="B1965" s="170">
        <v>-314133.87830631435</v>
      </c>
      <c r="U1965" s="145">
        <v>1946</v>
      </c>
      <c r="V1965" s="145">
        <v>10762696.038323723</v>
      </c>
    </row>
    <row r="1966" spans="1:22" x14ac:dyDescent="0.35">
      <c r="A1966" s="70">
        <f t="shared" si="39"/>
        <v>1947</v>
      </c>
      <c r="B1966" s="170">
        <v>-314133.87830631435</v>
      </c>
      <c r="U1966" s="145">
        <v>1947</v>
      </c>
      <c r="V1966" s="145">
        <v>30261073.75431668</v>
      </c>
    </row>
    <row r="1967" spans="1:22" x14ac:dyDescent="0.35">
      <c r="A1967" s="70">
        <f t="shared" si="39"/>
        <v>1948</v>
      </c>
      <c r="B1967" s="170">
        <v>-314133.87830631435</v>
      </c>
      <c r="U1967" s="145">
        <v>1948</v>
      </c>
      <c r="V1967" s="145">
        <v>-23303015.549534339</v>
      </c>
    </row>
    <row r="1968" spans="1:22" x14ac:dyDescent="0.35">
      <c r="A1968" s="70">
        <f t="shared" si="39"/>
        <v>1949</v>
      </c>
      <c r="B1968" s="170">
        <v>-314133.87830631435</v>
      </c>
      <c r="U1968" s="145">
        <v>1949</v>
      </c>
      <c r="V1968" s="145">
        <v>125022.33252167329</v>
      </c>
    </row>
    <row r="1969" spans="1:22" x14ac:dyDescent="0.35">
      <c r="A1969" s="70">
        <f t="shared" si="39"/>
        <v>1950</v>
      </c>
      <c r="B1969" s="170">
        <v>-314133.87830631435</v>
      </c>
      <c r="U1969" s="145">
        <v>1950</v>
      </c>
      <c r="V1969" s="145">
        <v>1219991.8499252349</v>
      </c>
    </row>
    <row r="1970" spans="1:22" x14ac:dyDescent="0.35">
      <c r="A1970" s="70">
        <f t="shared" si="39"/>
        <v>1951</v>
      </c>
      <c r="B1970" s="170">
        <v>-314133.87830631435</v>
      </c>
      <c r="U1970" s="145">
        <v>1951</v>
      </c>
      <c r="V1970" s="145">
        <v>10718828.704769123</v>
      </c>
    </row>
    <row r="1971" spans="1:22" x14ac:dyDescent="0.35">
      <c r="A1971" s="70">
        <f t="shared" si="39"/>
        <v>1952</v>
      </c>
      <c r="B1971" s="170">
        <v>-314133.87830631435</v>
      </c>
      <c r="U1971" s="145">
        <v>1952</v>
      </c>
      <c r="V1971" s="145">
        <v>-12358516.584507771</v>
      </c>
    </row>
    <row r="1972" spans="1:22" x14ac:dyDescent="0.35">
      <c r="A1972" s="70">
        <f t="shared" si="39"/>
        <v>1953</v>
      </c>
      <c r="B1972" s="170">
        <v>-314133.87830631435</v>
      </c>
      <c r="U1972" s="145">
        <v>1953</v>
      </c>
      <c r="V1972" s="145">
        <v>16215920.853408527</v>
      </c>
    </row>
    <row r="1973" spans="1:22" x14ac:dyDescent="0.35">
      <c r="A1973" s="70">
        <f t="shared" si="39"/>
        <v>1954</v>
      </c>
      <c r="B1973" s="170">
        <v>-314133.87830631435</v>
      </c>
      <c r="U1973" s="145">
        <v>1954</v>
      </c>
      <c r="V1973" s="145">
        <v>-1544010.2280689329</v>
      </c>
    </row>
    <row r="1974" spans="1:22" x14ac:dyDescent="0.35">
      <c r="A1974" s="70">
        <f t="shared" si="39"/>
        <v>1955</v>
      </c>
      <c r="B1974" s="170">
        <v>-314133.87830631435</v>
      </c>
      <c r="U1974" s="145">
        <v>1955</v>
      </c>
      <c r="V1974" s="145">
        <v>-6732978.2917965259</v>
      </c>
    </row>
    <row r="1975" spans="1:22" x14ac:dyDescent="0.35">
      <c r="A1975" s="70">
        <f t="shared" si="39"/>
        <v>1956</v>
      </c>
      <c r="B1975" s="170">
        <v>-314133.87830631435</v>
      </c>
      <c r="U1975" s="145">
        <v>1956</v>
      </c>
      <c r="V1975" s="145">
        <v>-3509727.6135088969</v>
      </c>
    </row>
    <row r="1976" spans="1:22" x14ac:dyDescent="0.35">
      <c r="A1976" s="70">
        <f t="shared" si="39"/>
        <v>1957</v>
      </c>
      <c r="B1976" s="170">
        <v>-314133.87830631435</v>
      </c>
      <c r="U1976" s="145">
        <v>1957</v>
      </c>
      <c r="V1976" s="145">
        <v>15362663.077055678</v>
      </c>
    </row>
    <row r="1977" spans="1:22" x14ac:dyDescent="0.35">
      <c r="A1977" s="70">
        <f t="shared" si="39"/>
        <v>1958</v>
      </c>
      <c r="B1977" s="170">
        <v>-314133.87830631435</v>
      </c>
      <c r="U1977" s="145">
        <v>1958</v>
      </c>
      <c r="V1977" s="145">
        <v>17658474.903876856</v>
      </c>
    </row>
    <row r="1978" spans="1:22" x14ac:dyDescent="0.35">
      <c r="A1978" s="70">
        <f t="shared" si="39"/>
        <v>1959</v>
      </c>
      <c r="B1978" s="170">
        <v>-314133.87830631435</v>
      </c>
      <c r="U1978" s="145">
        <v>1959</v>
      </c>
      <c r="V1978" s="145">
        <v>-2821725.1014895253</v>
      </c>
    </row>
    <row r="1979" spans="1:22" x14ac:dyDescent="0.35">
      <c r="A1979" s="70">
        <f t="shared" si="39"/>
        <v>1960</v>
      </c>
      <c r="B1979" s="170">
        <v>-314133.87830631435</v>
      </c>
      <c r="U1979" s="145">
        <v>1960</v>
      </c>
      <c r="V1979" s="145">
        <v>-19839796.1245794</v>
      </c>
    </row>
    <row r="1980" spans="1:22" x14ac:dyDescent="0.35">
      <c r="A1980" s="70">
        <f t="shared" si="39"/>
        <v>1961</v>
      </c>
      <c r="B1980" s="170">
        <v>-314133.87830631435</v>
      </c>
      <c r="U1980" s="145">
        <v>1961</v>
      </c>
      <c r="V1980" s="145">
        <v>-8921640.5463027898</v>
      </c>
    </row>
    <row r="1981" spans="1:22" x14ac:dyDescent="0.35">
      <c r="A1981" s="70">
        <f t="shared" si="39"/>
        <v>1962</v>
      </c>
      <c r="B1981" s="170">
        <v>-314133.87830631435</v>
      </c>
      <c r="U1981" s="145">
        <v>1962</v>
      </c>
      <c r="V1981" s="145">
        <v>-4878221.6104658917</v>
      </c>
    </row>
    <row r="1982" spans="1:22" x14ac:dyDescent="0.35">
      <c r="A1982" s="70">
        <f t="shared" si="39"/>
        <v>1963</v>
      </c>
      <c r="B1982" s="170">
        <v>-314133.87830631435</v>
      </c>
      <c r="U1982" s="145">
        <v>1963</v>
      </c>
      <c r="V1982" s="145">
        <v>15464685.03573069</v>
      </c>
    </row>
    <row r="1983" spans="1:22" x14ac:dyDescent="0.35">
      <c r="A1983" s="70">
        <f t="shared" si="39"/>
        <v>1964</v>
      </c>
      <c r="B1983" s="170">
        <v>-314133.87830631435</v>
      </c>
      <c r="U1983" s="145">
        <v>1964</v>
      </c>
      <c r="V1983" s="145">
        <v>-5223565.4833124857</v>
      </c>
    </row>
    <row r="1984" spans="1:22" x14ac:dyDescent="0.35">
      <c r="A1984" s="70">
        <f t="shared" si="39"/>
        <v>1965</v>
      </c>
      <c r="B1984" s="170">
        <v>-314133.87830631435</v>
      </c>
      <c r="U1984" s="145">
        <v>1965</v>
      </c>
      <c r="V1984" s="145">
        <v>27459771.011217527</v>
      </c>
    </row>
    <row r="1985" spans="1:22" x14ac:dyDescent="0.35">
      <c r="A1985" s="70">
        <f t="shared" si="39"/>
        <v>1966</v>
      </c>
      <c r="B1985" s="170">
        <v>-314133.87830631435</v>
      </c>
      <c r="U1985" s="145">
        <v>1966</v>
      </c>
      <c r="V1985" s="145">
        <v>26142220.266474448</v>
      </c>
    </row>
    <row r="1986" spans="1:22" x14ac:dyDescent="0.35">
      <c r="A1986" s="70">
        <f t="shared" si="39"/>
        <v>1967</v>
      </c>
      <c r="B1986" s="170">
        <v>-314133.87830631435</v>
      </c>
      <c r="U1986" s="145">
        <v>1967</v>
      </c>
      <c r="V1986" s="145">
        <v>-5534717.8306932822</v>
      </c>
    </row>
    <row r="1987" spans="1:22" x14ac:dyDescent="0.35">
      <c r="A1987" s="70">
        <f t="shared" si="39"/>
        <v>1968</v>
      </c>
      <c r="B1987" s="170">
        <v>-314133.87830631435</v>
      </c>
      <c r="U1987" s="145">
        <v>1968</v>
      </c>
      <c r="V1987" s="145">
        <v>9969329.9149416536</v>
      </c>
    </row>
    <row r="1988" spans="1:22" x14ac:dyDescent="0.35">
      <c r="A1988" s="70">
        <f t="shared" si="39"/>
        <v>1969</v>
      </c>
      <c r="B1988" s="170">
        <v>-314133.87830631435</v>
      </c>
      <c r="U1988" s="145">
        <v>1969</v>
      </c>
      <c r="V1988" s="145">
        <v>3573594.9926651493</v>
      </c>
    </row>
    <row r="1989" spans="1:22" x14ac:dyDescent="0.35">
      <c r="A1989" s="70">
        <f t="shared" si="39"/>
        <v>1970</v>
      </c>
      <c r="B1989" s="170">
        <v>-314133.87830631435</v>
      </c>
      <c r="U1989" s="145">
        <v>1970</v>
      </c>
      <c r="V1989" s="145">
        <v>-23718320.150626734</v>
      </c>
    </row>
    <row r="1990" spans="1:22" x14ac:dyDescent="0.35">
      <c r="A1990" s="70">
        <f t="shared" si="39"/>
        <v>1971</v>
      </c>
      <c r="B1990" s="170">
        <v>-314133.87830631435</v>
      </c>
      <c r="U1990" s="145">
        <v>1971</v>
      </c>
      <c r="V1990" s="145">
        <v>23549620.238801636</v>
      </c>
    </row>
    <row r="1991" spans="1:22" x14ac:dyDescent="0.35">
      <c r="A1991" s="70">
        <f t="shared" si="39"/>
        <v>1972</v>
      </c>
      <c r="B1991" s="170">
        <v>-314133.87830631435</v>
      </c>
      <c r="U1991" s="145">
        <v>1972</v>
      </c>
      <c r="V1991" s="145">
        <v>-18307862.589537065</v>
      </c>
    </row>
    <row r="1992" spans="1:22" x14ac:dyDescent="0.35">
      <c r="A1992" s="70">
        <f t="shared" si="39"/>
        <v>1973</v>
      </c>
      <c r="B1992" s="170">
        <v>-314133.87830631435</v>
      </c>
      <c r="U1992" s="145">
        <v>1973</v>
      </c>
      <c r="V1992" s="145">
        <v>-16967380.870896798</v>
      </c>
    </row>
    <row r="1993" spans="1:22" x14ac:dyDescent="0.35">
      <c r="A1993" s="70">
        <f t="shared" si="39"/>
        <v>1974</v>
      </c>
      <c r="B1993" s="170">
        <v>-314133.87830631435</v>
      </c>
      <c r="U1993" s="145">
        <v>1974</v>
      </c>
      <c r="V1993" s="145">
        <v>5252067.8285732344</v>
      </c>
    </row>
    <row r="1994" spans="1:22" x14ac:dyDescent="0.35">
      <c r="A1994" s="70">
        <f t="shared" si="39"/>
        <v>1975</v>
      </c>
      <c r="B1994" s="170">
        <v>-314133.87830631435</v>
      </c>
      <c r="U1994" s="145">
        <v>1975</v>
      </c>
      <c r="V1994" s="145">
        <v>12358669.466030955</v>
      </c>
    </row>
    <row r="1995" spans="1:22" x14ac:dyDescent="0.35">
      <c r="A1995" s="70">
        <f t="shared" si="39"/>
        <v>1976</v>
      </c>
      <c r="B1995" s="170">
        <v>-314133.87830631435</v>
      </c>
      <c r="U1995" s="145">
        <v>1976</v>
      </c>
      <c r="V1995" s="145">
        <v>16413982.496484004</v>
      </c>
    </row>
    <row r="1996" spans="1:22" x14ac:dyDescent="0.35">
      <c r="A1996" s="70">
        <f t="shared" si="39"/>
        <v>1977</v>
      </c>
      <c r="B1996" s="170">
        <v>-314133.87830631435</v>
      </c>
      <c r="U1996" s="145">
        <v>1977</v>
      </c>
      <c r="V1996" s="145">
        <v>385086.70612804219</v>
      </c>
    </row>
    <row r="1997" spans="1:22" x14ac:dyDescent="0.35">
      <c r="A1997" s="70">
        <f t="shared" si="39"/>
        <v>1978</v>
      </c>
      <c r="B1997" s="170">
        <v>-314133.87830631435</v>
      </c>
      <c r="U1997" s="145">
        <v>1978</v>
      </c>
      <c r="V1997" s="145">
        <v>289051.64517161995</v>
      </c>
    </row>
    <row r="1998" spans="1:22" x14ac:dyDescent="0.35">
      <c r="A1998" s="70">
        <f t="shared" si="39"/>
        <v>1979</v>
      </c>
      <c r="B1998" s="170">
        <v>-314133.87830631435</v>
      </c>
      <c r="U1998" s="145">
        <v>1979</v>
      </c>
      <c r="V1998" s="145">
        <v>18911293.83595261</v>
      </c>
    </row>
    <row r="1999" spans="1:22" x14ac:dyDescent="0.35">
      <c r="A1999" s="70">
        <f t="shared" si="39"/>
        <v>1980</v>
      </c>
      <c r="B1999" s="170">
        <v>-314133.87830631435</v>
      </c>
      <c r="U1999" s="145">
        <v>1980</v>
      </c>
      <c r="V1999" s="145">
        <v>-8172961.571492929</v>
      </c>
    </row>
    <row r="2000" spans="1:22" x14ac:dyDescent="0.35">
      <c r="A2000" s="70">
        <f t="shared" si="39"/>
        <v>1981</v>
      </c>
      <c r="B2000" s="170">
        <v>-314133.87830631435</v>
      </c>
      <c r="U2000" s="145">
        <v>1981</v>
      </c>
      <c r="V2000" s="145">
        <v>-6394848.6287244093</v>
      </c>
    </row>
    <row r="2001" spans="1:22" x14ac:dyDescent="0.35">
      <c r="A2001" s="70">
        <f t="shared" si="39"/>
        <v>1982</v>
      </c>
      <c r="B2001" s="170">
        <v>-314133.87830631435</v>
      </c>
      <c r="U2001" s="145">
        <v>1982</v>
      </c>
      <c r="V2001" s="145">
        <v>28229181.51170389</v>
      </c>
    </row>
    <row r="2002" spans="1:22" x14ac:dyDescent="0.35">
      <c r="A2002" s="70">
        <f t="shared" si="39"/>
        <v>1983</v>
      </c>
      <c r="B2002" s="170">
        <v>-314133.87830631435</v>
      </c>
      <c r="U2002" s="145">
        <v>1983</v>
      </c>
      <c r="V2002" s="145">
        <v>-7698647.3079902399</v>
      </c>
    </row>
    <row r="2003" spans="1:22" x14ac:dyDescent="0.35">
      <c r="A2003" s="70">
        <f t="shared" si="39"/>
        <v>1984</v>
      </c>
      <c r="B2003" s="170">
        <v>-314133.87830631435</v>
      </c>
      <c r="U2003" s="145">
        <v>1984</v>
      </c>
      <c r="V2003" s="145">
        <v>-2148826.344547227</v>
      </c>
    </row>
    <row r="2004" spans="1:22" x14ac:dyDescent="0.35">
      <c r="A2004" s="70">
        <f t="shared" si="39"/>
        <v>1985</v>
      </c>
      <c r="B2004" s="170">
        <v>-314133.87830631435</v>
      </c>
      <c r="U2004" s="145">
        <v>1985</v>
      </c>
      <c r="V2004" s="145">
        <v>24538474.309591573</v>
      </c>
    </row>
    <row r="2005" spans="1:22" x14ac:dyDescent="0.35">
      <c r="A2005" s="70">
        <f t="shared" si="39"/>
        <v>1986</v>
      </c>
      <c r="B2005" s="170">
        <v>-314133.87830631435</v>
      </c>
      <c r="U2005" s="145">
        <v>1986</v>
      </c>
      <c r="V2005" s="145">
        <v>-14628275.888449144</v>
      </c>
    </row>
    <row r="2006" spans="1:22" x14ac:dyDescent="0.35">
      <c r="A2006" s="70">
        <f t="shared" ref="A2006:A2069" si="40">A2005+1</f>
        <v>1987</v>
      </c>
      <c r="B2006" s="170">
        <v>-314133.87830631435</v>
      </c>
      <c r="U2006" s="145">
        <v>1987</v>
      </c>
      <c r="V2006" s="145">
        <v>5164239.3648094311</v>
      </c>
    </row>
    <row r="2007" spans="1:22" x14ac:dyDescent="0.35">
      <c r="A2007" s="70">
        <f t="shared" si="40"/>
        <v>1988</v>
      </c>
      <c r="B2007" s="170">
        <v>-314133.87830631435</v>
      </c>
      <c r="U2007" s="145">
        <v>1988</v>
      </c>
      <c r="V2007" s="145">
        <v>5679128.0825954564</v>
      </c>
    </row>
    <row r="2008" spans="1:22" x14ac:dyDescent="0.35">
      <c r="A2008" s="70">
        <f t="shared" si="40"/>
        <v>1989</v>
      </c>
      <c r="B2008" s="170">
        <v>-314133.87830631435</v>
      </c>
      <c r="U2008" s="145">
        <v>1989</v>
      </c>
      <c r="V2008" s="145">
        <v>-206214.21214933693</v>
      </c>
    </row>
    <row r="2009" spans="1:22" x14ac:dyDescent="0.35">
      <c r="A2009" s="70">
        <f t="shared" si="40"/>
        <v>1990</v>
      </c>
      <c r="B2009" s="170">
        <v>-314133.87830631435</v>
      </c>
      <c r="U2009" s="145">
        <v>1990</v>
      </c>
      <c r="V2009" s="145">
        <v>39392230.686594807</v>
      </c>
    </row>
    <row r="2010" spans="1:22" x14ac:dyDescent="0.35">
      <c r="A2010" s="70">
        <f t="shared" si="40"/>
        <v>1991</v>
      </c>
      <c r="B2010" s="170">
        <v>-314133.87830631435</v>
      </c>
      <c r="U2010" s="145">
        <v>1991</v>
      </c>
      <c r="V2010" s="145">
        <v>18764016.684329342</v>
      </c>
    </row>
    <row r="2011" spans="1:22" x14ac:dyDescent="0.35">
      <c r="A2011" s="70">
        <f t="shared" si="40"/>
        <v>1992</v>
      </c>
      <c r="B2011" s="170">
        <v>-314133.87830631435</v>
      </c>
      <c r="U2011" s="145">
        <v>1992</v>
      </c>
      <c r="V2011" s="145">
        <v>51706333.372037709</v>
      </c>
    </row>
    <row r="2012" spans="1:22" x14ac:dyDescent="0.35">
      <c r="A2012" s="70">
        <f t="shared" si="40"/>
        <v>1993</v>
      </c>
      <c r="B2012" s="170">
        <v>-314133.87830631435</v>
      </c>
      <c r="U2012" s="145">
        <v>1993</v>
      </c>
      <c r="V2012" s="145">
        <v>-9560865.9556807447</v>
      </c>
    </row>
    <row r="2013" spans="1:22" x14ac:dyDescent="0.35">
      <c r="A2013" s="70">
        <f t="shared" si="40"/>
        <v>1994</v>
      </c>
      <c r="B2013" s="170">
        <v>-314133.87830631435</v>
      </c>
      <c r="U2013" s="145">
        <v>1994</v>
      </c>
      <c r="V2013" s="145">
        <v>-16810791.214257732</v>
      </c>
    </row>
    <row r="2014" spans="1:22" x14ac:dyDescent="0.35">
      <c r="A2014" s="70">
        <f t="shared" si="40"/>
        <v>1995</v>
      </c>
      <c r="B2014" s="170">
        <v>-314133.87830631435</v>
      </c>
      <c r="U2014" s="145">
        <v>1995</v>
      </c>
      <c r="V2014" s="145">
        <v>11007228.957695574</v>
      </c>
    </row>
    <row r="2015" spans="1:22" x14ac:dyDescent="0.35">
      <c r="A2015" s="70">
        <f t="shared" si="40"/>
        <v>1996</v>
      </c>
      <c r="B2015" s="170">
        <v>-314133.87830631435</v>
      </c>
      <c r="U2015" s="145">
        <v>1996</v>
      </c>
      <c r="V2015" s="145">
        <v>11379804.115800597</v>
      </c>
    </row>
    <row r="2016" spans="1:22" x14ac:dyDescent="0.35">
      <c r="A2016" s="70">
        <f t="shared" si="40"/>
        <v>1997</v>
      </c>
      <c r="B2016" s="170">
        <v>-314133.87830631435</v>
      </c>
      <c r="U2016" s="145">
        <v>1997</v>
      </c>
      <c r="V2016" s="145">
        <v>-9783281.7689074986</v>
      </c>
    </row>
    <row r="2017" spans="1:22" x14ac:dyDescent="0.35">
      <c r="A2017" s="70">
        <f t="shared" si="40"/>
        <v>1998</v>
      </c>
      <c r="B2017" s="170">
        <v>-314133.87830631435</v>
      </c>
      <c r="U2017" s="145">
        <v>1998</v>
      </c>
      <c r="V2017" s="145">
        <v>757547.76506876945</v>
      </c>
    </row>
    <row r="2018" spans="1:22" x14ac:dyDescent="0.35">
      <c r="A2018" s="70">
        <f t="shared" si="40"/>
        <v>1999</v>
      </c>
      <c r="B2018" s="170">
        <v>-314133.87830631435</v>
      </c>
      <c r="U2018" s="145">
        <v>1999</v>
      </c>
      <c r="V2018" s="145">
        <v>4885937.7691093162</v>
      </c>
    </row>
    <row r="2019" spans="1:22" x14ac:dyDescent="0.35">
      <c r="A2019" s="70">
        <f t="shared" si="40"/>
        <v>2000</v>
      </c>
      <c r="B2019" s="170">
        <v>-314133.87830631435</v>
      </c>
      <c r="U2019" s="145">
        <v>2000</v>
      </c>
      <c r="V2019" s="145">
        <v>-11686789.158941133</v>
      </c>
    </row>
    <row r="2020" spans="1:22" x14ac:dyDescent="0.35">
      <c r="A2020" s="70">
        <f t="shared" si="40"/>
        <v>2001</v>
      </c>
      <c r="B2020" s="145">
        <v>-314133.87830631435</v>
      </c>
      <c r="U2020" s="145">
        <v>2001</v>
      </c>
      <c r="V2020" s="145">
        <v>11208919.928741451</v>
      </c>
    </row>
    <row r="2021" spans="1:22" x14ac:dyDescent="0.35">
      <c r="A2021" s="70">
        <f t="shared" si="40"/>
        <v>2002</v>
      </c>
      <c r="B2021" s="145">
        <v>-314133.87830631435</v>
      </c>
      <c r="U2021" s="145">
        <v>2002</v>
      </c>
      <c r="V2021" s="145">
        <v>-10645272.336489379</v>
      </c>
    </row>
    <row r="2022" spans="1:22" x14ac:dyDescent="0.35">
      <c r="A2022" s="70">
        <f t="shared" si="40"/>
        <v>2003</v>
      </c>
      <c r="B2022" s="145">
        <v>-314133.87830631435</v>
      </c>
      <c r="U2022" s="145">
        <v>2003</v>
      </c>
      <c r="V2022" s="145">
        <v>3471656.6765908413</v>
      </c>
    </row>
    <row r="2023" spans="1:22" x14ac:dyDescent="0.35">
      <c r="A2023" s="70">
        <f t="shared" si="40"/>
        <v>2004</v>
      </c>
      <c r="B2023" s="145">
        <v>-314133.87830631435</v>
      </c>
      <c r="U2023" s="145">
        <v>2004</v>
      </c>
      <c r="V2023" s="145">
        <v>4716243.3276051655</v>
      </c>
    </row>
    <row r="2024" spans="1:22" x14ac:dyDescent="0.35">
      <c r="A2024" s="70">
        <f t="shared" si="40"/>
        <v>2005</v>
      </c>
      <c r="B2024" s="145">
        <v>-314133.87830631435</v>
      </c>
      <c r="U2024" s="145">
        <v>2005</v>
      </c>
      <c r="V2024" s="145">
        <v>42706785.372593559</v>
      </c>
    </row>
    <row r="2025" spans="1:22" x14ac:dyDescent="0.35">
      <c r="A2025" s="70">
        <f t="shared" si="40"/>
        <v>2006</v>
      </c>
      <c r="B2025" s="145">
        <v>-314133.87830631435</v>
      </c>
      <c r="U2025" s="145">
        <v>2006</v>
      </c>
      <c r="V2025" s="145">
        <v>22656855.321861573</v>
      </c>
    </row>
    <row r="2026" spans="1:22" x14ac:dyDescent="0.35">
      <c r="A2026" s="70">
        <f t="shared" si="40"/>
        <v>2007</v>
      </c>
      <c r="B2026" s="145">
        <v>-314133.87830631435</v>
      </c>
      <c r="U2026" s="145">
        <v>2007</v>
      </c>
      <c r="V2026" s="145">
        <v>-16512840.09498941</v>
      </c>
    </row>
    <row r="2027" spans="1:22" x14ac:dyDescent="0.35">
      <c r="A2027" s="70">
        <f t="shared" si="40"/>
        <v>2008</v>
      </c>
      <c r="B2027" s="145">
        <v>-314133.87830631435</v>
      </c>
      <c r="U2027" s="145">
        <v>2008</v>
      </c>
      <c r="V2027" s="145">
        <v>46602442.851932853</v>
      </c>
    </row>
    <row r="2028" spans="1:22" x14ac:dyDescent="0.35">
      <c r="A2028" s="70">
        <f t="shared" si="40"/>
        <v>2009</v>
      </c>
      <c r="B2028" s="145">
        <v>-314133.87830631435</v>
      </c>
      <c r="U2028" s="145">
        <v>2009</v>
      </c>
      <c r="V2028" s="145">
        <v>-23628295.198053263</v>
      </c>
    </row>
    <row r="2029" spans="1:22" x14ac:dyDescent="0.35">
      <c r="A2029" s="70">
        <f t="shared" si="40"/>
        <v>2010</v>
      </c>
      <c r="B2029" s="145">
        <v>-314133.87830631435</v>
      </c>
      <c r="U2029" s="145">
        <v>2010</v>
      </c>
      <c r="V2029" s="145">
        <v>-16673620.813445752</v>
      </c>
    </row>
    <row r="2030" spans="1:22" x14ac:dyDescent="0.35">
      <c r="A2030" s="70">
        <f t="shared" si="40"/>
        <v>2011</v>
      </c>
      <c r="B2030" s="145">
        <v>-314133.87830631435</v>
      </c>
      <c r="U2030" s="145">
        <v>2011</v>
      </c>
      <c r="V2030" s="145">
        <v>21024005.530172549</v>
      </c>
    </row>
    <row r="2031" spans="1:22" x14ac:dyDescent="0.35">
      <c r="A2031" s="70">
        <f t="shared" si="40"/>
        <v>2012</v>
      </c>
      <c r="B2031" s="145">
        <v>-314133.87830631435</v>
      </c>
      <c r="U2031" s="145">
        <v>2012</v>
      </c>
      <c r="V2031" s="145">
        <v>-6449213.0968382079</v>
      </c>
    </row>
    <row r="2032" spans="1:22" x14ac:dyDescent="0.35">
      <c r="A2032" s="70">
        <f t="shared" si="40"/>
        <v>2013</v>
      </c>
      <c r="B2032" s="145">
        <v>-314133.87830631435</v>
      </c>
      <c r="U2032" s="145">
        <v>2013</v>
      </c>
      <c r="V2032" s="145">
        <v>7168974.0792081431</v>
      </c>
    </row>
    <row r="2033" spans="1:22" x14ac:dyDescent="0.35">
      <c r="A2033" s="70">
        <f t="shared" si="40"/>
        <v>2014</v>
      </c>
      <c r="B2033" s="145">
        <v>-314133.87830631435</v>
      </c>
      <c r="U2033" s="145">
        <v>2014</v>
      </c>
      <c r="V2033" s="145">
        <v>-18118769.244890526</v>
      </c>
    </row>
    <row r="2034" spans="1:22" x14ac:dyDescent="0.35">
      <c r="A2034" s="70">
        <f t="shared" si="40"/>
        <v>2015</v>
      </c>
      <c r="B2034" s="145">
        <v>-314133.87830631435</v>
      </c>
      <c r="U2034" s="145">
        <v>2015</v>
      </c>
      <c r="V2034" s="145">
        <v>-9352848.4409943186</v>
      </c>
    </row>
    <row r="2035" spans="1:22" x14ac:dyDescent="0.35">
      <c r="A2035" s="70">
        <f t="shared" si="40"/>
        <v>2016</v>
      </c>
      <c r="B2035" s="145">
        <v>-314133.87830631435</v>
      </c>
      <c r="U2035" s="145">
        <v>2016</v>
      </c>
      <c r="V2035" s="145">
        <v>3511722.9818631746</v>
      </c>
    </row>
    <row r="2036" spans="1:22" x14ac:dyDescent="0.35">
      <c r="A2036" s="70">
        <f t="shared" si="40"/>
        <v>2017</v>
      </c>
      <c r="B2036" s="145">
        <v>-314133.87830631435</v>
      </c>
      <c r="U2036" s="145">
        <v>2017</v>
      </c>
      <c r="V2036" s="145">
        <v>6507256.947742112</v>
      </c>
    </row>
    <row r="2037" spans="1:22" x14ac:dyDescent="0.35">
      <c r="A2037" s="70">
        <f t="shared" si="40"/>
        <v>2018</v>
      </c>
      <c r="B2037" s="145">
        <v>-314133.87830631435</v>
      </c>
      <c r="U2037" s="145">
        <v>2018</v>
      </c>
      <c r="V2037" s="145">
        <v>38682240.667244598</v>
      </c>
    </row>
    <row r="2038" spans="1:22" x14ac:dyDescent="0.35">
      <c r="A2038" s="70">
        <f t="shared" si="40"/>
        <v>2019</v>
      </c>
      <c r="B2038" s="145">
        <v>-314133.87830631435</v>
      </c>
      <c r="U2038" s="145">
        <v>2019</v>
      </c>
      <c r="V2038" s="145">
        <v>-16673697.532459352</v>
      </c>
    </row>
    <row r="2039" spans="1:22" x14ac:dyDescent="0.35">
      <c r="A2039" s="70">
        <f t="shared" si="40"/>
        <v>2020</v>
      </c>
      <c r="B2039" s="145">
        <v>-314133.87830631435</v>
      </c>
      <c r="U2039" s="145">
        <v>2020</v>
      </c>
      <c r="V2039" s="145">
        <v>-13203115.752314599</v>
      </c>
    </row>
    <row r="2040" spans="1:22" x14ac:dyDescent="0.35">
      <c r="A2040" s="70">
        <f t="shared" si="40"/>
        <v>2021</v>
      </c>
      <c r="B2040" s="145">
        <v>-314133.87830631435</v>
      </c>
      <c r="U2040" s="145">
        <v>2021</v>
      </c>
      <c r="V2040" s="145">
        <v>6881329.4566828161</v>
      </c>
    </row>
    <row r="2041" spans="1:22" x14ac:dyDescent="0.35">
      <c r="A2041" s="70">
        <f t="shared" si="40"/>
        <v>2022</v>
      </c>
      <c r="B2041" s="145">
        <v>-314133.87830631435</v>
      </c>
      <c r="U2041" s="145">
        <v>2022</v>
      </c>
      <c r="V2041" s="145">
        <v>-25465909.490062442</v>
      </c>
    </row>
    <row r="2042" spans="1:22" x14ac:dyDescent="0.35">
      <c r="A2042" s="70">
        <f t="shared" si="40"/>
        <v>2023</v>
      </c>
      <c r="B2042" s="145">
        <v>-314133.87830631435</v>
      </c>
      <c r="U2042" s="145">
        <v>2023</v>
      </c>
      <c r="V2042" s="145">
        <v>15912726.185553923</v>
      </c>
    </row>
    <row r="2043" spans="1:22" x14ac:dyDescent="0.35">
      <c r="A2043" s="70">
        <f t="shared" si="40"/>
        <v>2024</v>
      </c>
      <c r="B2043" s="145">
        <v>-314133.87830631435</v>
      </c>
      <c r="U2043" s="145">
        <v>2024</v>
      </c>
      <c r="V2043" s="145">
        <v>39033074.479435787</v>
      </c>
    </row>
    <row r="2044" spans="1:22" x14ac:dyDescent="0.35">
      <c r="A2044" s="70">
        <f t="shared" si="40"/>
        <v>2025</v>
      </c>
      <c r="B2044" s="145">
        <v>-314133.87830631435</v>
      </c>
      <c r="U2044" s="145">
        <v>2025</v>
      </c>
      <c r="V2044" s="145">
        <v>9171559.1835526004</v>
      </c>
    </row>
    <row r="2045" spans="1:22" x14ac:dyDescent="0.35">
      <c r="A2045" s="70">
        <f t="shared" si="40"/>
        <v>2026</v>
      </c>
      <c r="B2045" s="145">
        <v>-314133.87830631435</v>
      </c>
      <c r="U2045" s="145">
        <v>2026</v>
      </c>
      <c r="V2045" s="145">
        <v>-10979284.864535658</v>
      </c>
    </row>
    <row r="2046" spans="1:22" x14ac:dyDescent="0.35">
      <c r="A2046" s="70">
        <f t="shared" si="40"/>
        <v>2027</v>
      </c>
      <c r="B2046" s="145">
        <v>-314133.87830631435</v>
      </c>
      <c r="U2046" s="145">
        <v>2027</v>
      </c>
      <c r="V2046" s="145">
        <v>17224046.825972185</v>
      </c>
    </row>
    <row r="2047" spans="1:22" x14ac:dyDescent="0.35">
      <c r="A2047" s="70">
        <f t="shared" si="40"/>
        <v>2028</v>
      </c>
      <c r="B2047" s="145">
        <v>-314133.87830631435</v>
      </c>
      <c r="U2047" s="145">
        <v>2028</v>
      </c>
      <c r="V2047" s="145">
        <v>-17070306.97861639</v>
      </c>
    </row>
    <row r="2048" spans="1:22" x14ac:dyDescent="0.35">
      <c r="A2048" s="70">
        <f t="shared" si="40"/>
        <v>2029</v>
      </c>
      <c r="B2048" s="145">
        <v>-314133.87830631435</v>
      </c>
      <c r="U2048" s="145">
        <v>2029</v>
      </c>
      <c r="V2048" s="145">
        <v>-25075560.27905529</v>
      </c>
    </row>
    <row r="2049" spans="1:22" x14ac:dyDescent="0.35">
      <c r="A2049" s="70">
        <f t="shared" si="40"/>
        <v>2030</v>
      </c>
      <c r="B2049" s="145">
        <v>-314133.87830631435</v>
      </c>
      <c r="U2049" s="145">
        <v>2030</v>
      </c>
      <c r="V2049" s="145">
        <v>16843674.152672794</v>
      </c>
    </row>
    <row r="2050" spans="1:22" x14ac:dyDescent="0.35">
      <c r="A2050" s="70">
        <f t="shared" si="40"/>
        <v>2031</v>
      </c>
      <c r="B2050" s="145">
        <v>-314133.87830631435</v>
      </c>
      <c r="U2050" s="145">
        <v>2031</v>
      </c>
      <c r="V2050" s="145">
        <v>16254469.69934123</v>
      </c>
    </row>
    <row r="2051" spans="1:22" x14ac:dyDescent="0.35">
      <c r="A2051" s="70">
        <f t="shared" si="40"/>
        <v>2032</v>
      </c>
      <c r="B2051" s="145">
        <v>-314133.87830631435</v>
      </c>
      <c r="U2051" s="145">
        <v>2032</v>
      </c>
      <c r="V2051" s="145">
        <v>9439444.8303057998</v>
      </c>
    </row>
    <row r="2052" spans="1:22" x14ac:dyDescent="0.35">
      <c r="A2052" s="70">
        <f t="shared" si="40"/>
        <v>2033</v>
      </c>
      <c r="B2052" s="145">
        <v>-314133.87830631435</v>
      </c>
      <c r="U2052" s="145">
        <v>2033</v>
      </c>
      <c r="V2052" s="145">
        <v>-20303371.27766905</v>
      </c>
    </row>
    <row r="2053" spans="1:22" x14ac:dyDescent="0.35">
      <c r="A2053" s="70">
        <f t="shared" si="40"/>
        <v>2034</v>
      </c>
      <c r="B2053" s="145">
        <v>-314133.87830631435</v>
      </c>
      <c r="U2053" s="145">
        <v>2034</v>
      </c>
      <c r="V2053" s="145">
        <v>4997258.2963824458</v>
      </c>
    </row>
    <row r="2054" spans="1:22" x14ac:dyDescent="0.35">
      <c r="A2054" s="70">
        <f t="shared" si="40"/>
        <v>2035</v>
      </c>
      <c r="B2054" s="145">
        <v>-314133.87830631435</v>
      </c>
      <c r="U2054" s="145">
        <v>2035</v>
      </c>
      <c r="V2054" s="145">
        <v>-7217125.8701309562</v>
      </c>
    </row>
    <row r="2055" spans="1:22" x14ac:dyDescent="0.35">
      <c r="A2055" s="70">
        <f t="shared" si="40"/>
        <v>2036</v>
      </c>
      <c r="B2055" s="145">
        <v>-314133.87830631435</v>
      </c>
      <c r="U2055" s="145">
        <v>2036</v>
      </c>
      <c r="V2055" s="145">
        <v>-4406086.7912766095</v>
      </c>
    </row>
    <row r="2056" spans="1:22" x14ac:dyDescent="0.35">
      <c r="A2056" s="70">
        <f t="shared" si="40"/>
        <v>2037</v>
      </c>
      <c r="B2056" s="145">
        <v>-314133.87830631435</v>
      </c>
      <c r="U2056" s="145">
        <v>2037</v>
      </c>
      <c r="V2056" s="145">
        <v>-13291915.588021891</v>
      </c>
    </row>
    <row r="2057" spans="1:22" x14ac:dyDescent="0.35">
      <c r="A2057" s="70">
        <f t="shared" si="40"/>
        <v>2038</v>
      </c>
      <c r="B2057" s="145">
        <v>-314133.87830631435</v>
      </c>
      <c r="U2057" s="145">
        <v>2038</v>
      </c>
      <c r="V2057" s="145">
        <v>17003942.651048549</v>
      </c>
    </row>
    <row r="2058" spans="1:22" x14ac:dyDescent="0.35">
      <c r="A2058" s="70">
        <f t="shared" si="40"/>
        <v>2039</v>
      </c>
      <c r="B2058" s="145">
        <v>-314133.87830631435</v>
      </c>
      <c r="U2058" s="145">
        <v>2039</v>
      </c>
      <c r="V2058" s="145">
        <v>5021643.5397318155</v>
      </c>
    </row>
    <row r="2059" spans="1:22" x14ac:dyDescent="0.35">
      <c r="A2059" s="70">
        <f t="shared" si="40"/>
        <v>2040</v>
      </c>
      <c r="B2059" s="145">
        <v>-314133.87830631435</v>
      </c>
      <c r="U2059" s="145">
        <v>2040</v>
      </c>
      <c r="V2059" s="145">
        <v>2983230.696549397</v>
      </c>
    </row>
    <row r="2060" spans="1:22" x14ac:dyDescent="0.35">
      <c r="A2060" s="70">
        <f t="shared" si="40"/>
        <v>2041</v>
      </c>
      <c r="B2060" s="145">
        <v>-314133.87830631435</v>
      </c>
      <c r="U2060" s="145">
        <v>2041</v>
      </c>
      <c r="V2060" s="145">
        <v>-8660585.483586967</v>
      </c>
    </row>
    <row r="2061" spans="1:22" x14ac:dyDescent="0.35">
      <c r="A2061" s="70">
        <f t="shared" si="40"/>
        <v>2042</v>
      </c>
      <c r="B2061" s="145">
        <v>-314133.87830631435</v>
      </c>
      <c r="U2061" s="145">
        <v>2042</v>
      </c>
      <c r="V2061" s="145">
        <v>22354175.294560656</v>
      </c>
    </row>
    <row r="2062" spans="1:22" x14ac:dyDescent="0.35">
      <c r="A2062" s="70">
        <f t="shared" si="40"/>
        <v>2043</v>
      </c>
      <c r="B2062" s="145">
        <v>-314133.87830631435</v>
      </c>
      <c r="U2062" s="145">
        <v>2043</v>
      </c>
      <c r="V2062" s="145">
        <v>17807542.8634689</v>
      </c>
    </row>
    <row r="2063" spans="1:22" x14ac:dyDescent="0.35">
      <c r="A2063" s="70">
        <f t="shared" si="40"/>
        <v>2044</v>
      </c>
      <c r="B2063" s="145">
        <v>-314133.87830631435</v>
      </c>
      <c r="U2063" s="145">
        <v>2044</v>
      </c>
      <c r="V2063" s="145">
        <v>-8446904.0649493374</v>
      </c>
    </row>
    <row r="2064" spans="1:22" x14ac:dyDescent="0.35">
      <c r="A2064" s="70">
        <f t="shared" si="40"/>
        <v>2045</v>
      </c>
      <c r="B2064" s="145">
        <v>-314133.87830631435</v>
      </c>
      <c r="U2064" s="145">
        <v>2045</v>
      </c>
      <c r="V2064" s="145">
        <v>-5659644.6665848438</v>
      </c>
    </row>
    <row r="2065" spans="1:22" x14ac:dyDescent="0.35">
      <c r="A2065" s="70">
        <f t="shared" si="40"/>
        <v>2046</v>
      </c>
      <c r="B2065" s="145">
        <v>-314133.87830631435</v>
      </c>
      <c r="U2065" s="145">
        <v>2046</v>
      </c>
      <c r="V2065" s="145">
        <v>-27430423.305670973</v>
      </c>
    </row>
    <row r="2066" spans="1:22" x14ac:dyDescent="0.35">
      <c r="A2066" s="70">
        <f t="shared" si="40"/>
        <v>2047</v>
      </c>
      <c r="B2066" s="145">
        <v>-314133.87830631435</v>
      </c>
      <c r="U2066" s="145">
        <v>2047</v>
      </c>
      <c r="V2066" s="145">
        <v>-20657000.9586033</v>
      </c>
    </row>
    <row r="2067" spans="1:22" x14ac:dyDescent="0.35">
      <c r="A2067" s="70">
        <f t="shared" si="40"/>
        <v>2048</v>
      </c>
      <c r="B2067" s="145">
        <v>-314133.87830631435</v>
      </c>
      <c r="U2067" s="145">
        <v>2048</v>
      </c>
      <c r="V2067" s="145">
        <v>-36449993.213209137</v>
      </c>
    </row>
    <row r="2068" spans="1:22" x14ac:dyDescent="0.35">
      <c r="A2068" s="70">
        <f t="shared" si="40"/>
        <v>2049</v>
      </c>
      <c r="B2068" s="145">
        <v>-314133.87830631435</v>
      </c>
      <c r="U2068" s="145">
        <v>2049</v>
      </c>
      <c r="V2068" s="145">
        <v>-24155470.84285289</v>
      </c>
    </row>
    <row r="2069" spans="1:22" x14ac:dyDescent="0.35">
      <c r="A2069" s="70">
        <f t="shared" si="40"/>
        <v>2050</v>
      </c>
      <c r="B2069" s="145">
        <v>-314133.87830631435</v>
      </c>
      <c r="U2069" s="145">
        <v>2050</v>
      </c>
      <c r="V2069" s="145">
        <v>-14631823.647576801</v>
      </c>
    </row>
    <row r="2070" spans="1:22" x14ac:dyDescent="0.35">
      <c r="A2070" s="70">
        <f t="shared" ref="A2070:A2133" si="41">A2069+1</f>
        <v>2051</v>
      </c>
      <c r="B2070" s="145">
        <v>-314133.87830631435</v>
      </c>
      <c r="U2070" s="145">
        <v>2051</v>
      </c>
      <c r="V2070" s="145">
        <v>7126390.0007409193</v>
      </c>
    </row>
    <row r="2071" spans="1:22" x14ac:dyDescent="0.35">
      <c r="A2071" s="70">
        <f t="shared" si="41"/>
        <v>2052</v>
      </c>
      <c r="B2071" s="145">
        <v>-314133.87830631435</v>
      </c>
      <c r="U2071" s="145">
        <v>2052</v>
      </c>
      <c r="V2071" s="145">
        <v>27277257.397967316</v>
      </c>
    </row>
    <row r="2072" spans="1:22" x14ac:dyDescent="0.35">
      <c r="A2072" s="70">
        <f t="shared" si="41"/>
        <v>2053</v>
      </c>
      <c r="B2072" s="145">
        <v>-314133.87830631435</v>
      </c>
      <c r="U2072" s="145">
        <v>2053</v>
      </c>
      <c r="V2072" s="145">
        <v>2387382.7058293112</v>
      </c>
    </row>
    <row r="2073" spans="1:22" x14ac:dyDescent="0.35">
      <c r="A2073" s="70">
        <f t="shared" si="41"/>
        <v>2054</v>
      </c>
      <c r="B2073" s="145">
        <v>-314133.87830631435</v>
      </c>
      <c r="U2073" s="145">
        <v>2054</v>
      </c>
      <c r="V2073" s="145">
        <v>9539077.2450299934</v>
      </c>
    </row>
    <row r="2074" spans="1:22" x14ac:dyDescent="0.35">
      <c r="A2074" s="70">
        <f t="shared" si="41"/>
        <v>2055</v>
      </c>
      <c r="B2074" s="145">
        <v>-314133.87830631435</v>
      </c>
      <c r="U2074" s="145">
        <v>2055</v>
      </c>
      <c r="V2074" s="145">
        <v>39520973.50014326</v>
      </c>
    </row>
    <row r="2075" spans="1:22" x14ac:dyDescent="0.35">
      <c r="A2075" s="70">
        <f t="shared" si="41"/>
        <v>2056</v>
      </c>
      <c r="B2075" s="145">
        <v>-314133.87830631435</v>
      </c>
      <c r="U2075" s="145">
        <v>2056</v>
      </c>
      <c r="V2075" s="145">
        <v>49352224.044216275</v>
      </c>
    </row>
    <row r="2076" spans="1:22" x14ac:dyDescent="0.35">
      <c r="A2076" s="70">
        <f t="shared" si="41"/>
        <v>2057</v>
      </c>
      <c r="B2076" s="145">
        <v>-314133.87830631435</v>
      </c>
      <c r="U2076" s="145">
        <v>2057</v>
      </c>
      <c r="V2076" s="145">
        <v>-13028030.047416406</v>
      </c>
    </row>
    <row r="2077" spans="1:22" x14ac:dyDescent="0.35">
      <c r="A2077" s="70">
        <f t="shared" si="41"/>
        <v>2058</v>
      </c>
      <c r="B2077" s="145">
        <v>-314133.87830631435</v>
      </c>
      <c r="U2077" s="145">
        <v>2058</v>
      </c>
      <c r="V2077" s="145">
        <v>-47773624.612469435</v>
      </c>
    </row>
    <row r="2078" spans="1:22" x14ac:dyDescent="0.35">
      <c r="A2078" s="70">
        <f t="shared" si="41"/>
        <v>2059</v>
      </c>
      <c r="B2078" s="145">
        <v>-314133.87830631435</v>
      </c>
      <c r="U2078" s="145">
        <v>2059</v>
      </c>
      <c r="V2078" s="145">
        <v>-12279929.562737733</v>
      </c>
    </row>
    <row r="2079" spans="1:22" x14ac:dyDescent="0.35">
      <c r="A2079" s="70">
        <f t="shared" si="41"/>
        <v>2060</v>
      </c>
      <c r="B2079" s="145">
        <v>-314133.87830631435</v>
      </c>
      <c r="U2079" s="145">
        <v>2060</v>
      </c>
      <c r="V2079" s="145">
        <v>1471629.7435464002</v>
      </c>
    </row>
    <row r="2080" spans="1:22" x14ac:dyDescent="0.35">
      <c r="A2080" s="70">
        <f t="shared" si="41"/>
        <v>2061</v>
      </c>
      <c r="B2080" s="145">
        <v>-314133.87830631435</v>
      </c>
      <c r="U2080" s="145">
        <v>2061</v>
      </c>
      <c r="V2080" s="145">
        <v>-27022711.622569427</v>
      </c>
    </row>
    <row r="2081" spans="1:22" x14ac:dyDescent="0.35">
      <c r="A2081" s="70">
        <f t="shared" si="41"/>
        <v>2062</v>
      </c>
      <c r="B2081" s="145">
        <v>-314133.87830631435</v>
      </c>
      <c r="U2081" s="145">
        <v>2062</v>
      </c>
      <c r="V2081" s="145">
        <v>23176897.268542513</v>
      </c>
    </row>
    <row r="2082" spans="1:22" x14ac:dyDescent="0.35">
      <c r="A2082" s="70">
        <f t="shared" si="41"/>
        <v>2063</v>
      </c>
      <c r="B2082" s="145">
        <v>-314133.87830631435</v>
      </c>
      <c r="U2082" s="145">
        <v>2063</v>
      </c>
      <c r="V2082" s="145">
        <v>26617356.68220298</v>
      </c>
    </row>
    <row r="2083" spans="1:22" x14ac:dyDescent="0.35">
      <c r="A2083" s="70">
        <f t="shared" si="41"/>
        <v>2064</v>
      </c>
      <c r="B2083" s="145">
        <v>-314133.87830631435</v>
      </c>
      <c r="U2083" s="145">
        <v>2064</v>
      </c>
      <c r="V2083" s="145">
        <v>-6897682.507248491</v>
      </c>
    </row>
    <row r="2084" spans="1:22" x14ac:dyDescent="0.35">
      <c r="A2084" s="70">
        <f t="shared" si="41"/>
        <v>2065</v>
      </c>
      <c r="B2084" s="145">
        <v>-314133.87830631435</v>
      </c>
      <c r="U2084" s="145">
        <v>2065</v>
      </c>
      <c r="V2084" s="145">
        <v>-10704374.644332545</v>
      </c>
    </row>
    <row r="2085" spans="1:22" x14ac:dyDescent="0.35">
      <c r="A2085" s="70">
        <f t="shared" si="41"/>
        <v>2066</v>
      </c>
      <c r="B2085" s="145">
        <v>-314133.87830631435</v>
      </c>
      <c r="U2085" s="145">
        <v>2066</v>
      </c>
      <c r="V2085" s="145">
        <v>-5805786.904525388</v>
      </c>
    </row>
    <row r="2086" spans="1:22" x14ac:dyDescent="0.35">
      <c r="A2086" s="70">
        <f t="shared" si="41"/>
        <v>2067</v>
      </c>
      <c r="B2086" s="145">
        <v>-314133.87830631435</v>
      </c>
      <c r="U2086" s="145">
        <v>2067</v>
      </c>
      <c r="V2086" s="145">
        <v>5537543.9523593299</v>
      </c>
    </row>
    <row r="2087" spans="1:22" x14ac:dyDescent="0.35">
      <c r="A2087" s="70">
        <f t="shared" si="41"/>
        <v>2068</v>
      </c>
      <c r="B2087" s="145">
        <v>-314133.87830631435</v>
      </c>
      <c r="U2087" s="145">
        <v>2068</v>
      </c>
      <c r="V2087" s="145">
        <v>-19424174.028560515</v>
      </c>
    </row>
    <row r="2088" spans="1:22" x14ac:dyDescent="0.35">
      <c r="A2088" s="70">
        <f t="shared" si="41"/>
        <v>2069</v>
      </c>
      <c r="B2088" s="145">
        <v>-314133.87830631435</v>
      </c>
      <c r="U2088" s="145">
        <v>2069</v>
      </c>
      <c r="V2088" s="145">
        <v>8612847.7253304273</v>
      </c>
    </row>
    <row r="2089" spans="1:22" x14ac:dyDescent="0.35">
      <c r="A2089" s="70">
        <f t="shared" si="41"/>
        <v>2070</v>
      </c>
      <c r="B2089" s="145">
        <v>-314133.87830631435</v>
      </c>
      <c r="U2089" s="145">
        <v>2070</v>
      </c>
      <c r="V2089" s="145">
        <v>-18053223.389226299</v>
      </c>
    </row>
    <row r="2090" spans="1:22" x14ac:dyDescent="0.35">
      <c r="A2090" s="70">
        <f t="shared" si="41"/>
        <v>2071</v>
      </c>
      <c r="B2090" s="145">
        <v>-314133.87830631435</v>
      </c>
      <c r="U2090" s="145">
        <v>2071</v>
      </c>
      <c r="V2090" s="145">
        <v>23614508.848104846</v>
      </c>
    </row>
    <row r="2091" spans="1:22" x14ac:dyDescent="0.35">
      <c r="A2091" s="70">
        <f t="shared" si="41"/>
        <v>2072</v>
      </c>
      <c r="B2091" s="145">
        <v>-314133.87830631435</v>
      </c>
      <c r="U2091" s="145">
        <v>2072</v>
      </c>
      <c r="V2091" s="145">
        <v>-49339882.407121047</v>
      </c>
    </row>
    <row r="2092" spans="1:22" x14ac:dyDescent="0.35">
      <c r="A2092" s="70">
        <f t="shared" si="41"/>
        <v>2073</v>
      </c>
      <c r="B2092" s="145">
        <v>-314133.87830631435</v>
      </c>
      <c r="U2092" s="145">
        <v>2073</v>
      </c>
      <c r="V2092" s="145">
        <v>-10428394.23293063</v>
      </c>
    </row>
    <row r="2093" spans="1:22" x14ac:dyDescent="0.35">
      <c r="A2093" s="70">
        <f t="shared" si="41"/>
        <v>2074</v>
      </c>
      <c r="B2093" s="145">
        <v>-314133.87830631435</v>
      </c>
      <c r="U2093" s="145">
        <v>2074</v>
      </c>
      <c r="V2093" s="145">
        <v>13233100.797241017</v>
      </c>
    </row>
    <row r="2094" spans="1:22" x14ac:dyDescent="0.35">
      <c r="A2094" s="70">
        <f t="shared" si="41"/>
        <v>2075</v>
      </c>
      <c r="B2094" s="145">
        <v>-314133.87830631435</v>
      </c>
      <c r="U2094" s="145">
        <v>2075</v>
      </c>
      <c r="V2094" s="145">
        <v>1727526.5071999952</v>
      </c>
    </row>
    <row r="2095" spans="1:22" x14ac:dyDescent="0.35">
      <c r="A2095" s="70">
        <f t="shared" si="41"/>
        <v>2076</v>
      </c>
      <c r="B2095" s="145">
        <v>-314133.87830631435</v>
      </c>
      <c r="U2095" s="145">
        <v>2076</v>
      </c>
      <c r="V2095" s="145">
        <v>8555044.9065960944</v>
      </c>
    </row>
    <row r="2096" spans="1:22" x14ac:dyDescent="0.35">
      <c r="A2096" s="70">
        <f t="shared" si="41"/>
        <v>2077</v>
      </c>
      <c r="B2096" s="145">
        <v>-314133.87830631435</v>
      </c>
      <c r="U2096" s="145">
        <v>2077</v>
      </c>
      <c r="V2096" s="145">
        <v>34150894.100713991</v>
      </c>
    </row>
    <row r="2097" spans="1:22" x14ac:dyDescent="0.35">
      <c r="A2097" s="70">
        <f t="shared" si="41"/>
        <v>2078</v>
      </c>
      <c r="B2097" s="145">
        <v>-314133.87830631435</v>
      </c>
      <c r="U2097" s="145">
        <v>2078</v>
      </c>
      <c r="V2097" s="145">
        <v>-12524899.643794633</v>
      </c>
    </row>
    <row r="2098" spans="1:22" x14ac:dyDescent="0.35">
      <c r="A2098" s="70">
        <f t="shared" si="41"/>
        <v>2079</v>
      </c>
      <c r="B2098" s="145">
        <v>-314133.87830631435</v>
      </c>
      <c r="U2098" s="145">
        <v>2079</v>
      </c>
      <c r="V2098" s="145">
        <v>-12933995.696538614</v>
      </c>
    </row>
    <row r="2099" spans="1:22" x14ac:dyDescent="0.35">
      <c r="A2099" s="70">
        <f t="shared" si="41"/>
        <v>2080</v>
      </c>
      <c r="B2099" s="145">
        <v>-314133.87830631435</v>
      </c>
      <c r="U2099" s="145">
        <v>2080</v>
      </c>
      <c r="V2099" s="145">
        <v>1075897.6534242108</v>
      </c>
    </row>
    <row r="2100" spans="1:22" x14ac:dyDescent="0.35">
      <c r="A2100" s="70">
        <f t="shared" si="41"/>
        <v>2081</v>
      </c>
      <c r="B2100" s="145">
        <v>-314133.87830631435</v>
      </c>
      <c r="U2100" s="145">
        <v>2081</v>
      </c>
      <c r="V2100" s="145">
        <v>270233.01586704701</v>
      </c>
    </row>
    <row r="2101" spans="1:22" x14ac:dyDescent="0.35">
      <c r="A2101" s="70">
        <f t="shared" si="41"/>
        <v>2082</v>
      </c>
      <c r="B2101" s="145">
        <v>-314133.87830631435</v>
      </c>
      <c r="U2101" s="145">
        <v>2082</v>
      </c>
      <c r="V2101" s="145">
        <v>1158986.5661618561</v>
      </c>
    </row>
    <row r="2102" spans="1:22" x14ac:dyDescent="0.35">
      <c r="A2102" s="70">
        <f t="shared" si="41"/>
        <v>2083</v>
      </c>
      <c r="B2102" s="145">
        <v>-314133.87830631435</v>
      </c>
      <c r="U2102" s="145">
        <v>2083</v>
      </c>
      <c r="V2102" s="145">
        <v>7800025.6210419722</v>
      </c>
    </row>
    <row r="2103" spans="1:22" x14ac:dyDescent="0.35">
      <c r="A2103" s="70">
        <f t="shared" si="41"/>
        <v>2084</v>
      </c>
      <c r="B2103" s="145">
        <v>-314133.87830631435</v>
      </c>
      <c r="U2103" s="145">
        <v>2084</v>
      </c>
      <c r="V2103" s="145">
        <v>-6424726.4719987512</v>
      </c>
    </row>
    <row r="2104" spans="1:22" x14ac:dyDescent="0.35">
      <c r="A2104" s="70">
        <f t="shared" si="41"/>
        <v>2085</v>
      </c>
      <c r="B2104" s="145">
        <v>-314133.87830631435</v>
      </c>
      <c r="U2104" s="145">
        <v>2085</v>
      </c>
      <c r="V2104" s="145">
        <v>13645752.961575869</v>
      </c>
    </row>
    <row r="2105" spans="1:22" x14ac:dyDescent="0.35">
      <c r="A2105" s="70">
        <f t="shared" si="41"/>
        <v>2086</v>
      </c>
      <c r="B2105" s="145">
        <v>-314133.87830631435</v>
      </c>
      <c r="U2105" s="145">
        <v>2086</v>
      </c>
      <c r="V2105" s="145">
        <v>29998261.801449157</v>
      </c>
    </row>
    <row r="2106" spans="1:22" x14ac:dyDescent="0.35">
      <c r="A2106" s="70">
        <f t="shared" si="41"/>
        <v>2087</v>
      </c>
      <c r="B2106" s="145">
        <v>-314133.87830631435</v>
      </c>
      <c r="U2106" s="145">
        <v>2087</v>
      </c>
      <c r="V2106" s="145">
        <v>7596250.1410221122</v>
      </c>
    </row>
    <row r="2107" spans="1:22" x14ac:dyDescent="0.35">
      <c r="A2107" s="70">
        <f t="shared" si="41"/>
        <v>2088</v>
      </c>
      <c r="B2107" s="145">
        <v>-314133.87830631435</v>
      </c>
      <c r="U2107" s="145">
        <v>2088</v>
      </c>
      <c r="V2107" s="145">
        <v>3638425.4555883482</v>
      </c>
    </row>
    <row r="2108" spans="1:22" x14ac:dyDescent="0.35">
      <c r="A2108" s="70">
        <f t="shared" si="41"/>
        <v>2089</v>
      </c>
      <c r="B2108" s="145">
        <v>-314133.87830631435</v>
      </c>
      <c r="U2108" s="145">
        <v>2089</v>
      </c>
      <c r="V2108" s="145">
        <v>20069332.652753107</v>
      </c>
    </row>
    <row r="2109" spans="1:22" x14ac:dyDescent="0.35">
      <c r="A2109" s="70">
        <f t="shared" si="41"/>
        <v>2090</v>
      </c>
      <c r="B2109" s="145">
        <v>-314133.87830631435</v>
      </c>
      <c r="U2109" s="145">
        <v>2090</v>
      </c>
      <c r="V2109" s="145">
        <v>25786742.112517737</v>
      </c>
    </row>
    <row r="2110" spans="1:22" x14ac:dyDescent="0.35">
      <c r="A2110" s="70">
        <f t="shared" si="41"/>
        <v>2091</v>
      </c>
      <c r="B2110" s="145">
        <v>-314133.87830631435</v>
      </c>
      <c r="U2110" s="145">
        <v>2091</v>
      </c>
      <c r="V2110" s="145">
        <v>55280093.169173181</v>
      </c>
    </row>
    <row r="2111" spans="1:22" x14ac:dyDescent="0.35">
      <c r="A2111" s="70">
        <f t="shared" si="41"/>
        <v>2092</v>
      </c>
      <c r="B2111" s="145">
        <v>-314133.87830631435</v>
      </c>
      <c r="U2111" s="145">
        <v>2092</v>
      </c>
      <c r="V2111" s="145">
        <v>8864216.1200641096</v>
      </c>
    </row>
    <row r="2112" spans="1:22" x14ac:dyDescent="0.35">
      <c r="A2112" s="70">
        <f t="shared" si="41"/>
        <v>2093</v>
      </c>
      <c r="B2112" s="145">
        <v>-314133.87830631435</v>
      </c>
      <c r="U2112" s="145">
        <v>2093</v>
      </c>
      <c r="V2112" s="145">
        <v>42960620.684689939</v>
      </c>
    </row>
    <row r="2113" spans="1:22" x14ac:dyDescent="0.35">
      <c r="A2113" s="70">
        <f t="shared" si="41"/>
        <v>2094</v>
      </c>
      <c r="B2113" s="145">
        <v>-314133.87830631435</v>
      </c>
      <c r="U2113" s="145">
        <v>2094</v>
      </c>
      <c r="V2113" s="145">
        <v>-13637550.503437972</v>
      </c>
    </row>
    <row r="2114" spans="1:22" x14ac:dyDescent="0.35">
      <c r="A2114" s="70">
        <f t="shared" si="41"/>
        <v>2095</v>
      </c>
      <c r="B2114" s="145">
        <v>-314133.87830631435</v>
      </c>
      <c r="U2114" s="145">
        <v>2095</v>
      </c>
      <c r="V2114" s="145">
        <v>21613848.689766165</v>
      </c>
    </row>
    <row r="2115" spans="1:22" x14ac:dyDescent="0.35">
      <c r="A2115" s="70">
        <f t="shared" si="41"/>
        <v>2096</v>
      </c>
      <c r="B2115" s="145">
        <v>-314133.87830631435</v>
      </c>
      <c r="U2115" s="145">
        <v>2096</v>
      </c>
      <c r="V2115" s="145">
        <v>31744308.202667199</v>
      </c>
    </row>
    <row r="2116" spans="1:22" x14ac:dyDescent="0.35">
      <c r="A2116" s="70">
        <f t="shared" si="41"/>
        <v>2097</v>
      </c>
      <c r="B2116" s="145">
        <v>-314133.87830631435</v>
      </c>
      <c r="U2116" s="145">
        <v>2097</v>
      </c>
      <c r="V2116" s="145">
        <v>-20626604.97577855</v>
      </c>
    </row>
    <row r="2117" spans="1:22" x14ac:dyDescent="0.35">
      <c r="A2117" s="70">
        <f t="shared" si="41"/>
        <v>2098</v>
      </c>
      <c r="B2117" s="145">
        <v>-314133.87830631435</v>
      </c>
      <c r="U2117" s="145">
        <v>2098</v>
      </c>
      <c r="V2117" s="145">
        <v>-61223.029549185187</v>
      </c>
    </row>
    <row r="2118" spans="1:22" x14ac:dyDescent="0.35">
      <c r="A2118" s="70">
        <f t="shared" si="41"/>
        <v>2099</v>
      </c>
      <c r="B2118" s="145">
        <v>-314133.87830631435</v>
      </c>
      <c r="U2118" s="145">
        <v>2099</v>
      </c>
      <c r="V2118" s="145">
        <v>-1759609.9553958364</v>
      </c>
    </row>
    <row r="2119" spans="1:22" x14ac:dyDescent="0.35">
      <c r="A2119" s="70">
        <f t="shared" si="41"/>
        <v>2100</v>
      </c>
      <c r="B2119" s="145">
        <v>-314133.87830631435</v>
      </c>
      <c r="U2119" s="145">
        <v>2100</v>
      </c>
      <c r="V2119" s="145">
        <v>19109127.99914249</v>
      </c>
    </row>
    <row r="2120" spans="1:22" x14ac:dyDescent="0.35">
      <c r="A2120" s="70">
        <f t="shared" si="41"/>
        <v>2101</v>
      </c>
      <c r="B2120" s="145">
        <v>-314133.87830631435</v>
      </c>
      <c r="U2120" s="145">
        <v>2101</v>
      </c>
      <c r="V2120" s="145">
        <v>-7437121.2998343296</v>
      </c>
    </row>
    <row r="2121" spans="1:22" x14ac:dyDescent="0.35">
      <c r="A2121" s="70">
        <f t="shared" si="41"/>
        <v>2102</v>
      </c>
      <c r="B2121" s="145">
        <v>-314133.87830631435</v>
      </c>
      <c r="U2121" s="145">
        <v>2102</v>
      </c>
      <c r="V2121" s="145">
        <v>3051677.3527760729</v>
      </c>
    </row>
    <row r="2122" spans="1:22" x14ac:dyDescent="0.35">
      <c r="A2122" s="70">
        <f t="shared" si="41"/>
        <v>2103</v>
      </c>
      <c r="B2122" s="145">
        <v>-314133.87830631435</v>
      </c>
      <c r="U2122" s="145">
        <v>2103</v>
      </c>
      <c r="V2122" s="145">
        <v>-4939706.5257590972</v>
      </c>
    </row>
    <row r="2123" spans="1:22" x14ac:dyDescent="0.35">
      <c r="A2123" s="70">
        <f t="shared" si="41"/>
        <v>2104</v>
      </c>
      <c r="B2123" s="145">
        <v>-314133.87830631435</v>
      </c>
      <c r="U2123" s="145">
        <v>2104</v>
      </c>
      <c r="V2123" s="145">
        <v>-19496869.212136354</v>
      </c>
    </row>
    <row r="2124" spans="1:22" x14ac:dyDescent="0.35">
      <c r="A2124" s="70">
        <f t="shared" si="41"/>
        <v>2105</v>
      </c>
      <c r="B2124" s="145">
        <v>-314133.87830631435</v>
      </c>
      <c r="U2124" s="145">
        <v>2105</v>
      </c>
      <c r="V2124" s="145">
        <v>-25145425.399960682</v>
      </c>
    </row>
    <row r="2125" spans="1:22" x14ac:dyDescent="0.35">
      <c r="A2125" s="70">
        <f t="shared" si="41"/>
        <v>2106</v>
      </c>
      <c r="B2125" s="145">
        <v>-314133.87830631435</v>
      </c>
      <c r="U2125" s="145">
        <v>2106</v>
      </c>
      <c r="V2125" s="145">
        <v>-14203642.587754468</v>
      </c>
    </row>
    <row r="2126" spans="1:22" x14ac:dyDescent="0.35">
      <c r="A2126" s="70">
        <f t="shared" si="41"/>
        <v>2107</v>
      </c>
      <c r="B2126" s="145">
        <v>-314133.87830631435</v>
      </c>
      <c r="U2126" s="145">
        <v>2107</v>
      </c>
      <c r="V2126" s="145">
        <v>23227525.137945347</v>
      </c>
    </row>
    <row r="2127" spans="1:22" x14ac:dyDescent="0.35">
      <c r="A2127" s="70">
        <f t="shared" si="41"/>
        <v>2108</v>
      </c>
      <c r="B2127" s="145">
        <v>-314133.87830631435</v>
      </c>
      <c r="U2127" s="145">
        <v>2108</v>
      </c>
      <c r="V2127" s="145">
        <v>7117959.5354617722</v>
      </c>
    </row>
    <row r="2128" spans="1:22" x14ac:dyDescent="0.35">
      <c r="A2128" s="70">
        <f t="shared" si="41"/>
        <v>2109</v>
      </c>
      <c r="B2128" s="145">
        <v>-314133.87830631435</v>
      </c>
      <c r="U2128" s="145">
        <v>2109</v>
      </c>
      <c r="V2128" s="145">
        <v>10729615.512853466</v>
      </c>
    </row>
    <row r="2129" spans="1:22" x14ac:dyDescent="0.35">
      <c r="A2129" s="70">
        <f t="shared" si="41"/>
        <v>2110</v>
      </c>
      <c r="B2129" s="145">
        <v>-314133.87830631435</v>
      </c>
      <c r="U2129" s="145">
        <v>2110</v>
      </c>
      <c r="V2129" s="145">
        <v>-13138888.931939915</v>
      </c>
    </row>
    <row r="2130" spans="1:22" x14ac:dyDescent="0.35">
      <c r="A2130" s="70">
        <f t="shared" si="41"/>
        <v>2111</v>
      </c>
      <c r="B2130" s="145">
        <v>-314133.87830631435</v>
      </c>
      <c r="U2130" s="145">
        <v>2111</v>
      </c>
      <c r="V2130" s="145">
        <v>1397816.3292857185</v>
      </c>
    </row>
    <row r="2131" spans="1:22" x14ac:dyDescent="0.35">
      <c r="A2131" s="70">
        <f t="shared" si="41"/>
        <v>2112</v>
      </c>
      <c r="B2131" s="145">
        <v>-314133.87830631435</v>
      </c>
      <c r="U2131" s="145">
        <v>2112</v>
      </c>
      <c r="V2131" s="145">
        <v>-3870126.9241228793</v>
      </c>
    </row>
    <row r="2132" spans="1:22" x14ac:dyDescent="0.35">
      <c r="A2132" s="70">
        <f t="shared" si="41"/>
        <v>2113</v>
      </c>
      <c r="B2132" s="145">
        <v>-314133.87830631435</v>
      </c>
      <c r="U2132" s="145">
        <v>2113</v>
      </c>
      <c r="V2132" s="145">
        <v>-14412154.970236436</v>
      </c>
    </row>
    <row r="2133" spans="1:22" x14ac:dyDescent="0.35">
      <c r="A2133" s="70">
        <f t="shared" si="41"/>
        <v>2114</v>
      </c>
      <c r="B2133" s="145">
        <v>-314133.87830631435</v>
      </c>
      <c r="U2133" s="145">
        <v>2114</v>
      </c>
      <c r="V2133" s="145">
        <v>-8075957.0201712288</v>
      </c>
    </row>
    <row r="2134" spans="1:22" x14ac:dyDescent="0.35">
      <c r="A2134" s="70">
        <f t="shared" ref="A2134:A2197" si="42">A2133+1</f>
        <v>2115</v>
      </c>
      <c r="B2134" s="145">
        <v>-314133.87830631435</v>
      </c>
      <c r="U2134" s="145">
        <v>2115</v>
      </c>
      <c r="V2134" s="145">
        <v>7293686.2616191208</v>
      </c>
    </row>
    <row r="2135" spans="1:22" x14ac:dyDescent="0.35">
      <c r="A2135" s="70">
        <f t="shared" si="42"/>
        <v>2116</v>
      </c>
      <c r="B2135" s="145">
        <v>-314133.87830631435</v>
      </c>
      <c r="U2135" s="145">
        <v>2116</v>
      </c>
      <c r="V2135" s="145">
        <v>-11707416.974553764</v>
      </c>
    </row>
    <row r="2136" spans="1:22" x14ac:dyDescent="0.35">
      <c r="A2136" s="70">
        <f t="shared" si="42"/>
        <v>2117</v>
      </c>
      <c r="B2136" s="145">
        <v>-314133.87830631435</v>
      </c>
      <c r="U2136" s="145">
        <v>2117</v>
      </c>
      <c r="V2136" s="145">
        <v>19732880.578142595</v>
      </c>
    </row>
    <row r="2137" spans="1:22" x14ac:dyDescent="0.35">
      <c r="A2137" s="70">
        <f t="shared" si="42"/>
        <v>2118</v>
      </c>
      <c r="B2137" s="145">
        <v>-314133.87830631435</v>
      </c>
      <c r="U2137" s="145">
        <v>2118</v>
      </c>
      <c r="V2137" s="145">
        <v>-24899832.462611958</v>
      </c>
    </row>
    <row r="2138" spans="1:22" x14ac:dyDescent="0.35">
      <c r="A2138" s="70">
        <f t="shared" si="42"/>
        <v>2119</v>
      </c>
      <c r="B2138" s="145">
        <v>-314133.87830631435</v>
      </c>
      <c r="U2138" s="145">
        <v>2119</v>
      </c>
      <c r="V2138" s="145">
        <v>38434866.569449216</v>
      </c>
    </row>
    <row r="2139" spans="1:22" x14ac:dyDescent="0.35">
      <c r="A2139" s="70">
        <f t="shared" si="42"/>
        <v>2120</v>
      </c>
      <c r="B2139" s="145">
        <v>-314133.87830631435</v>
      </c>
      <c r="U2139" s="145">
        <v>2120</v>
      </c>
      <c r="V2139" s="145">
        <v>-7097416.8552740179</v>
      </c>
    </row>
    <row r="2140" spans="1:22" x14ac:dyDescent="0.35">
      <c r="A2140" s="70">
        <f t="shared" si="42"/>
        <v>2121</v>
      </c>
      <c r="B2140" s="145">
        <v>-314133.87830631435</v>
      </c>
      <c r="U2140" s="145">
        <v>2121</v>
      </c>
      <c r="V2140" s="145">
        <v>38524759.341730893</v>
      </c>
    </row>
    <row r="2141" spans="1:22" x14ac:dyDescent="0.35">
      <c r="A2141" s="70">
        <f t="shared" si="42"/>
        <v>2122</v>
      </c>
      <c r="B2141" s="145">
        <v>-314133.87830631435</v>
      </c>
      <c r="U2141" s="145">
        <v>2122</v>
      </c>
      <c r="V2141" s="145">
        <v>-2003868.3907014653</v>
      </c>
    </row>
    <row r="2142" spans="1:22" x14ac:dyDescent="0.35">
      <c r="A2142" s="70">
        <f t="shared" si="42"/>
        <v>2123</v>
      </c>
      <c r="B2142" s="145">
        <v>-314133.87830631435</v>
      </c>
      <c r="U2142" s="145">
        <v>2123</v>
      </c>
      <c r="V2142" s="145">
        <v>24957837.799051173</v>
      </c>
    </row>
    <row r="2143" spans="1:22" x14ac:dyDescent="0.35">
      <c r="A2143" s="70">
        <f t="shared" si="42"/>
        <v>2124</v>
      </c>
      <c r="B2143" s="145">
        <v>-314133.87830631435</v>
      </c>
      <c r="U2143" s="145">
        <v>2124</v>
      </c>
      <c r="V2143" s="145">
        <v>-10593664.717565456</v>
      </c>
    </row>
    <row r="2144" spans="1:22" x14ac:dyDescent="0.35">
      <c r="A2144" s="70">
        <f t="shared" si="42"/>
        <v>2125</v>
      </c>
      <c r="B2144" s="145">
        <v>-314133.87830631435</v>
      </c>
      <c r="U2144" s="145">
        <v>2125</v>
      </c>
      <c r="V2144" s="145">
        <v>1756964.6012434624</v>
      </c>
    </row>
    <row r="2145" spans="1:22" x14ac:dyDescent="0.35">
      <c r="A2145" s="70">
        <f t="shared" si="42"/>
        <v>2126</v>
      </c>
      <c r="B2145" s="145">
        <v>-314133.87830631435</v>
      </c>
      <c r="U2145" s="145">
        <v>2126</v>
      </c>
      <c r="V2145" s="145">
        <v>-14930196.42743108</v>
      </c>
    </row>
    <row r="2146" spans="1:22" x14ac:dyDescent="0.35">
      <c r="A2146" s="70">
        <f t="shared" si="42"/>
        <v>2127</v>
      </c>
      <c r="B2146" s="145">
        <v>-314133.87830631435</v>
      </c>
      <c r="U2146" s="145">
        <v>2127</v>
      </c>
      <c r="V2146" s="145">
        <v>-5640716.1765901633</v>
      </c>
    </row>
    <row r="2147" spans="1:22" x14ac:dyDescent="0.35">
      <c r="A2147" s="70">
        <f t="shared" si="42"/>
        <v>2128</v>
      </c>
      <c r="B2147" s="145">
        <v>-314133.87830631435</v>
      </c>
      <c r="U2147" s="145">
        <v>2128</v>
      </c>
      <c r="V2147" s="145">
        <v>-19911557.493852422</v>
      </c>
    </row>
    <row r="2148" spans="1:22" x14ac:dyDescent="0.35">
      <c r="A2148" s="70">
        <f t="shared" si="42"/>
        <v>2129</v>
      </c>
      <c r="B2148" s="145">
        <v>-314133.87830631435</v>
      </c>
      <c r="U2148" s="145">
        <v>2129</v>
      </c>
      <c r="V2148" s="145">
        <v>7810377.7408056296</v>
      </c>
    </row>
    <row r="2149" spans="1:22" x14ac:dyDescent="0.35">
      <c r="A2149" s="70">
        <f t="shared" si="42"/>
        <v>2130</v>
      </c>
      <c r="B2149" s="145">
        <v>-314133.87830631435</v>
      </c>
      <c r="U2149" s="145">
        <v>2130</v>
      </c>
      <c r="V2149" s="145">
        <v>-13602909.792057959</v>
      </c>
    </row>
    <row r="2150" spans="1:22" x14ac:dyDescent="0.35">
      <c r="A2150" s="70">
        <f t="shared" si="42"/>
        <v>2131</v>
      </c>
      <c r="B2150" s="145">
        <v>-314133.87830631435</v>
      </c>
      <c r="U2150" s="145">
        <v>2131</v>
      </c>
      <c r="V2150" s="145">
        <v>-15849603.003180603</v>
      </c>
    </row>
    <row r="2151" spans="1:22" x14ac:dyDescent="0.35">
      <c r="A2151" s="70">
        <f t="shared" si="42"/>
        <v>2132</v>
      </c>
      <c r="B2151" s="145">
        <v>-314133.87830631435</v>
      </c>
      <c r="U2151" s="145">
        <v>2132</v>
      </c>
      <c r="V2151" s="145">
        <v>8767108.4289928079</v>
      </c>
    </row>
    <row r="2152" spans="1:22" x14ac:dyDescent="0.35">
      <c r="A2152" s="70">
        <f t="shared" si="42"/>
        <v>2133</v>
      </c>
      <c r="B2152" s="145">
        <v>-314133.87830631435</v>
      </c>
      <c r="U2152" s="145">
        <v>2133</v>
      </c>
      <c r="V2152" s="145">
        <v>12504687.933979169</v>
      </c>
    </row>
    <row r="2153" spans="1:22" x14ac:dyDescent="0.35">
      <c r="A2153" s="70">
        <f t="shared" si="42"/>
        <v>2134</v>
      </c>
      <c r="B2153" s="145">
        <v>-314133.87830631435</v>
      </c>
      <c r="U2153" s="145">
        <v>2134</v>
      </c>
      <c r="V2153" s="145">
        <v>-5072100.6783471443</v>
      </c>
    </row>
    <row r="2154" spans="1:22" x14ac:dyDescent="0.35">
      <c r="A2154" s="70">
        <f t="shared" si="42"/>
        <v>2135</v>
      </c>
      <c r="B2154" s="145">
        <v>-314133.87830631435</v>
      </c>
      <c r="U2154" s="145">
        <v>2135</v>
      </c>
      <c r="V2154" s="145">
        <v>15779253.748028517</v>
      </c>
    </row>
    <row r="2155" spans="1:22" x14ac:dyDescent="0.35">
      <c r="A2155" s="70">
        <f t="shared" si="42"/>
        <v>2136</v>
      </c>
      <c r="B2155" s="145">
        <v>-314133.87830631435</v>
      </c>
      <c r="U2155" s="145">
        <v>2136</v>
      </c>
      <c r="V2155" s="145">
        <v>4579774.7485271245</v>
      </c>
    </row>
    <row r="2156" spans="1:22" x14ac:dyDescent="0.35">
      <c r="A2156" s="70">
        <f t="shared" si="42"/>
        <v>2137</v>
      </c>
      <c r="B2156" s="145">
        <v>-314133.87830631435</v>
      </c>
      <c r="U2156" s="145">
        <v>2137</v>
      </c>
      <c r="V2156" s="145">
        <v>8200898.943165414</v>
      </c>
    </row>
    <row r="2157" spans="1:22" x14ac:dyDescent="0.35">
      <c r="A2157" s="70">
        <f t="shared" si="42"/>
        <v>2138</v>
      </c>
      <c r="B2157" s="145">
        <v>-314133.87830631435</v>
      </c>
      <c r="U2157" s="145">
        <v>2138</v>
      </c>
      <c r="V2157" s="145">
        <v>-8074515.8959046137</v>
      </c>
    </row>
    <row r="2158" spans="1:22" x14ac:dyDescent="0.35">
      <c r="A2158" s="70">
        <f t="shared" si="42"/>
        <v>2139</v>
      </c>
      <c r="B2158" s="145">
        <v>-314133.87830631435</v>
      </c>
      <c r="U2158" s="145">
        <v>2139</v>
      </c>
      <c r="V2158" s="145">
        <v>-9041646.8999576699</v>
      </c>
    </row>
    <row r="2159" spans="1:22" x14ac:dyDescent="0.35">
      <c r="A2159" s="70">
        <f t="shared" si="42"/>
        <v>2140</v>
      </c>
      <c r="B2159" s="145">
        <v>-314133.87830631435</v>
      </c>
      <c r="U2159" s="145">
        <v>2140</v>
      </c>
      <c r="V2159" s="145">
        <v>-994523.41692383587</v>
      </c>
    </row>
    <row r="2160" spans="1:22" x14ac:dyDescent="0.35">
      <c r="A2160" s="70">
        <f t="shared" si="42"/>
        <v>2141</v>
      </c>
      <c r="B2160" s="145">
        <v>-314133.87830631435</v>
      </c>
      <c r="U2160" s="145">
        <v>2141</v>
      </c>
      <c r="V2160" s="145">
        <v>2976311.8810218945</v>
      </c>
    </row>
    <row r="2161" spans="1:22" x14ac:dyDescent="0.35">
      <c r="A2161" s="70">
        <f t="shared" si="42"/>
        <v>2142</v>
      </c>
      <c r="B2161" s="145">
        <v>-314133.87830631435</v>
      </c>
      <c r="U2161" s="145">
        <v>2142</v>
      </c>
      <c r="V2161" s="145">
        <v>-3693928.7450900842</v>
      </c>
    </row>
    <row r="2162" spans="1:22" x14ac:dyDescent="0.35">
      <c r="A2162" s="70">
        <f t="shared" si="42"/>
        <v>2143</v>
      </c>
      <c r="B2162" s="145">
        <v>-314133.87830631435</v>
      </c>
      <c r="U2162" s="145">
        <v>2143</v>
      </c>
      <c r="V2162" s="145">
        <v>-14502601.259622095</v>
      </c>
    </row>
    <row r="2163" spans="1:22" x14ac:dyDescent="0.35">
      <c r="A2163" s="70">
        <f t="shared" si="42"/>
        <v>2144</v>
      </c>
      <c r="B2163" s="145">
        <v>-314133.87830631435</v>
      </c>
      <c r="U2163" s="145">
        <v>2144</v>
      </c>
      <c r="V2163" s="145">
        <v>3949607.4211000018</v>
      </c>
    </row>
    <row r="2164" spans="1:22" x14ac:dyDescent="0.35">
      <c r="A2164" s="70">
        <f t="shared" si="42"/>
        <v>2145</v>
      </c>
      <c r="B2164" s="145">
        <v>-314133.87830631435</v>
      </c>
      <c r="U2164" s="145">
        <v>2145</v>
      </c>
      <c r="V2164" s="145">
        <v>5806682.6272883788</v>
      </c>
    </row>
    <row r="2165" spans="1:22" x14ac:dyDescent="0.35">
      <c r="A2165" s="70">
        <f t="shared" si="42"/>
        <v>2146</v>
      </c>
      <c r="B2165" s="145">
        <v>-314133.87830631435</v>
      </c>
      <c r="U2165" s="145">
        <v>2146</v>
      </c>
      <c r="V2165" s="145">
        <v>3897279.3435699008</v>
      </c>
    </row>
    <row r="2166" spans="1:22" x14ac:dyDescent="0.35">
      <c r="A2166" s="70">
        <f t="shared" si="42"/>
        <v>2147</v>
      </c>
      <c r="B2166" s="145">
        <v>-314133.87830631435</v>
      </c>
      <c r="U2166" s="145">
        <v>2147</v>
      </c>
      <c r="V2166" s="145">
        <v>20013335.873766884</v>
      </c>
    </row>
    <row r="2167" spans="1:22" x14ac:dyDescent="0.35">
      <c r="A2167" s="70">
        <f t="shared" si="42"/>
        <v>2148</v>
      </c>
      <c r="B2167" s="145">
        <v>-314133.87830631435</v>
      </c>
      <c r="U2167" s="145">
        <v>2148</v>
      </c>
      <c r="V2167" s="145">
        <v>17469964.233427364</v>
      </c>
    </row>
    <row r="2168" spans="1:22" x14ac:dyDescent="0.35">
      <c r="A2168" s="70">
        <f t="shared" si="42"/>
        <v>2149</v>
      </c>
      <c r="B2168" s="145">
        <v>-314133.87830631435</v>
      </c>
      <c r="U2168" s="145">
        <v>2149</v>
      </c>
      <c r="V2168" s="145">
        <v>29877013.968950234</v>
      </c>
    </row>
    <row r="2169" spans="1:22" x14ac:dyDescent="0.35">
      <c r="A2169" s="70">
        <f t="shared" si="42"/>
        <v>2150</v>
      </c>
      <c r="B2169" s="145">
        <v>-314133.87830631435</v>
      </c>
      <c r="U2169" s="145">
        <v>2150</v>
      </c>
      <c r="V2169" s="145">
        <v>14224653.173474774</v>
      </c>
    </row>
    <row r="2170" spans="1:22" x14ac:dyDescent="0.35">
      <c r="A2170" s="70">
        <f t="shared" si="42"/>
        <v>2151</v>
      </c>
      <c r="B2170" s="145">
        <v>-314133.87830631435</v>
      </c>
      <c r="U2170" s="145">
        <v>2151</v>
      </c>
      <c r="V2170" s="145">
        <v>-14938808.576901779</v>
      </c>
    </row>
    <row r="2171" spans="1:22" x14ac:dyDescent="0.35">
      <c r="A2171" s="70">
        <f t="shared" si="42"/>
        <v>2152</v>
      </c>
      <c r="B2171" s="145">
        <v>-314133.87830631435</v>
      </c>
      <c r="U2171" s="145">
        <v>2152</v>
      </c>
      <c r="V2171" s="145">
        <v>22752770.362239122</v>
      </c>
    </row>
    <row r="2172" spans="1:22" x14ac:dyDescent="0.35">
      <c r="A2172" s="70">
        <f t="shared" si="42"/>
        <v>2153</v>
      </c>
      <c r="B2172" s="145">
        <v>-314133.87830631435</v>
      </c>
      <c r="U2172" s="145">
        <v>2153</v>
      </c>
      <c r="V2172" s="145">
        <v>-13775092.425461916</v>
      </c>
    </row>
    <row r="2173" spans="1:22" x14ac:dyDescent="0.35">
      <c r="A2173" s="70">
        <f t="shared" si="42"/>
        <v>2154</v>
      </c>
      <c r="B2173" s="145">
        <v>-314133.87830631435</v>
      </c>
      <c r="U2173" s="145">
        <v>2154</v>
      </c>
      <c r="V2173" s="145">
        <v>1982171.5041119084</v>
      </c>
    </row>
    <row r="2174" spans="1:22" x14ac:dyDescent="0.35">
      <c r="A2174" s="70">
        <f t="shared" si="42"/>
        <v>2155</v>
      </c>
      <c r="B2174" s="145">
        <v>-314133.87830631435</v>
      </c>
      <c r="U2174" s="145">
        <v>2155</v>
      </c>
      <c r="V2174" s="145">
        <v>1423481.8469758704</v>
      </c>
    </row>
    <row r="2175" spans="1:22" x14ac:dyDescent="0.35">
      <c r="A2175" s="70">
        <f t="shared" si="42"/>
        <v>2156</v>
      </c>
      <c r="B2175" s="145">
        <v>-314133.87830631435</v>
      </c>
      <c r="U2175" s="145">
        <v>2156</v>
      </c>
      <c r="V2175" s="145">
        <v>7454622.8078036271</v>
      </c>
    </row>
    <row r="2176" spans="1:22" x14ac:dyDescent="0.35">
      <c r="A2176" s="70">
        <f t="shared" si="42"/>
        <v>2157</v>
      </c>
      <c r="B2176" s="145">
        <v>-314133.87830631435</v>
      </c>
      <c r="U2176" s="145">
        <v>2157</v>
      </c>
      <c r="V2176" s="145">
        <v>7465894.7336173691</v>
      </c>
    </row>
    <row r="2177" spans="1:22" x14ac:dyDescent="0.35">
      <c r="A2177" s="70">
        <f t="shared" si="42"/>
        <v>2158</v>
      </c>
      <c r="B2177" s="145">
        <v>-314133.87830631435</v>
      </c>
      <c r="U2177" s="145">
        <v>2158</v>
      </c>
      <c r="V2177" s="145">
        <v>-6250338.9956148062</v>
      </c>
    </row>
    <row r="2178" spans="1:22" x14ac:dyDescent="0.35">
      <c r="A2178" s="70">
        <f t="shared" si="42"/>
        <v>2159</v>
      </c>
      <c r="B2178" s="145">
        <v>-314133.87830631435</v>
      </c>
      <c r="U2178" s="145">
        <v>2159</v>
      </c>
      <c r="V2178" s="145">
        <v>1248065.2016568631</v>
      </c>
    </row>
    <row r="2179" spans="1:22" x14ac:dyDescent="0.35">
      <c r="A2179" s="70">
        <f t="shared" si="42"/>
        <v>2160</v>
      </c>
      <c r="B2179" s="145">
        <v>-314133.87830631435</v>
      </c>
      <c r="U2179" s="145">
        <v>2160</v>
      </c>
      <c r="V2179" s="145">
        <v>-10230534.413419141</v>
      </c>
    </row>
    <row r="2180" spans="1:22" x14ac:dyDescent="0.35">
      <c r="A2180" s="70">
        <f t="shared" si="42"/>
        <v>2161</v>
      </c>
      <c r="B2180" s="145">
        <v>-314133.87830631435</v>
      </c>
      <c r="U2180" s="145">
        <v>2161</v>
      </c>
      <c r="V2180" s="145">
        <v>-12818846.885616163</v>
      </c>
    </row>
    <row r="2181" spans="1:22" x14ac:dyDescent="0.35">
      <c r="A2181" s="70">
        <f t="shared" si="42"/>
        <v>2162</v>
      </c>
      <c r="B2181" s="145">
        <v>-314133.87830631435</v>
      </c>
      <c r="U2181" s="145">
        <v>2162</v>
      </c>
      <c r="V2181" s="145">
        <v>28903428.624113619</v>
      </c>
    </row>
    <row r="2182" spans="1:22" x14ac:dyDescent="0.35">
      <c r="A2182" s="70">
        <f t="shared" si="42"/>
        <v>2163</v>
      </c>
      <c r="B2182" s="145">
        <v>-314133.87830631435</v>
      </c>
      <c r="U2182" s="145">
        <v>2163</v>
      </c>
      <c r="V2182" s="145">
        <v>8178681.8231808655</v>
      </c>
    </row>
    <row r="2183" spans="1:22" x14ac:dyDescent="0.35">
      <c r="A2183" s="70">
        <f t="shared" si="42"/>
        <v>2164</v>
      </c>
      <c r="B2183" s="145">
        <v>-314133.87830631435</v>
      </c>
      <c r="U2183" s="145">
        <v>2164</v>
      </c>
      <c r="V2183" s="145">
        <v>-6728738.0139670186</v>
      </c>
    </row>
    <row r="2184" spans="1:22" x14ac:dyDescent="0.35">
      <c r="A2184" s="70">
        <f t="shared" si="42"/>
        <v>2165</v>
      </c>
      <c r="B2184" s="145">
        <v>-314133.87830631435</v>
      </c>
      <c r="U2184" s="145">
        <v>2165</v>
      </c>
      <c r="V2184" s="145">
        <v>820902.94403639063</v>
      </c>
    </row>
    <row r="2185" spans="1:22" x14ac:dyDescent="0.35">
      <c r="A2185" s="70">
        <f t="shared" si="42"/>
        <v>2166</v>
      </c>
      <c r="B2185" s="145">
        <v>-314133.87830631435</v>
      </c>
      <c r="U2185" s="145">
        <v>2166</v>
      </c>
      <c r="V2185" s="145">
        <v>2528059.6814007908</v>
      </c>
    </row>
    <row r="2186" spans="1:22" x14ac:dyDescent="0.35">
      <c r="A2186" s="70">
        <f t="shared" si="42"/>
        <v>2167</v>
      </c>
      <c r="B2186" s="145">
        <v>-314133.87830631435</v>
      </c>
      <c r="U2186" s="145">
        <v>2167</v>
      </c>
      <c r="V2186" s="145">
        <v>2133726.7798359133</v>
      </c>
    </row>
    <row r="2187" spans="1:22" x14ac:dyDescent="0.35">
      <c r="A2187" s="70">
        <f t="shared" si="42"/>
        <v>2168</v>
      </c>
      <c r="B2187" s="145">
        <v>-314133.87830631435</v>
      </c>
      <c r="U2187" s="145">
        <v>2168</v>
      </c>
      <c r="V2187" s="145">
        <v>5382444.7214042656</v>
      </c>
    </row>
    <row r="2188" spans="1:22" x14ac:dyDescent="0.35">
      <c r="A2188" s="70">
        <f t="shared" si="42"/>
        <v>2169</v>
      </c>
      <c r="B2188" s="145">
        <v>-314133.87830631435</v>
      </c>
      <c r="U2188" s="145">
        <v>2169</v>
      </c>
      <c r="V2188" s="145">
        <v>24162621.150689952</v>
      </c>
    </row>
    <row r="2189" spans="1:22" x14ac:dyDescent="0.35">
      <c r="A2189" s="70">
        <f t="shared" si="42"/>
        <v>2170</v>
      </c>
      <c r="B2189" s="145">
        <v>-314133.87830631435</v>
      </c>
      <c r="U2189" s="145">
        <v>2170</v>
      </c>
      <c r="V2189" s="145">
        <v>-9907439.4650339466</v>
      </c>
    </row>
    <row r="2190" spans="1:22" x14ac:dyDescent="0.35">
      <c r="A2190" s="70">
        <f t="shared" si="42"/>
        <v>2171</v>
      </c>
      <c r="B2190" s="145">
        <v>-314133.87830631435</v>
      </c>
      <c r="U2190" s="145">
        <v>2171</v>
      </c>
      <c r="V2190" s="145">
        <v>-17299350.353709649</v>
      </c>
    </row>
    <row r="2191" spans="1:22" x14ac:dyDescent="0.35">
      <c r="A2191" s="70">
        <f t="shared" si="42"/>
        <v>2172</v>
      </c>
      <c r="B2191" s="145">
        <v>-314133.87830631435</v>
      </c>
      <c r="U2191" s="145">
        <v>2172</v>
      </c>
      <c r="V2191" s="145">
        <v>5019061.0434620827</v>
      </c>
    </row>
    <row r="2192" spans="1:22" x14ac:dyDescent="0.35">
      <c r="A2192" s="70">
        <f t="shared" si="42"/>
        <v>2173</v>
      </c>
      <c r="B2192" s="145">
        <v>-314133.87830631435</v>
      </c>
      <c r="U2192" s="145">
        <v>2173</v>
      </c>
      <c r="V2192" s="145">
        <v>4491403.7784583308</v>
      </c>
    </row>
    <row r="2193" spans="1:22" x14ac:dyDescent="0.35">
      <c r="A2193" s="70">
        <f t="shared" si="42"/>
        <v>2174</v>
      </c>
      <c r="B2193" s="145">
        <v>-314133.87830631435</v>
      </c>
      <c r="U2193" s="145">
        <v>2174</v>
      </c>
      <c r="V2193" s="145">
        <v>8448287.6408593655</v>
      </c>
    </row>
    <row r="2194" spans="1:22" x14ac:dyDescent="0.35">
      <c r="A2194" s="70">
        <f t="shared" si="42"/>
        <v>2175</v>
      </c>
      <c r="B2194" s="145">
        <v>-314133.87830631435</v>
      </c>
      <c r="U2194" s="145">
        <v>2175</v>
      </c>
      <c r="V2194" s="145">
        <v>-5260659.6787614729</v>
      </c>
    </row>
    <row r="2195" spans="1:22" x14ac:dyDescent="0.35">
      <c r="A2195" s="70">
        <f t="shared" si="42"/>
        <v>2176</v>
      </c>
      <c r="B2195" s="145">
        <v>-314133.87830631435</v>
      </c>
      <c r="U2195" s="145">
        <v>2176</v>
      </c>
      <c r="V2195" s="145">
        <v>3672270.4198112786</v>
      </c>
    </row>
    <row r="2196" spans="1:22" x14ac:dyDescent="0.35">
      <c r="A2196" s="70">
        <f t="shared" si="42"/>
        <v>2177</v>
      </c>
      <c r="B2196" s="145">
        <v>-314133.87830631435</v>
      </c>
      <c r="U2196" s="145">
        <v>2177</v>
      </c>
      <c r="V2196" s="145">
        <v>7980602.7079270445</v>
      </c>
    </row>
    <row r="2197" spans="1:22" x14ac:dyDescent="0.35">
      <c r="A2197" s="70">
        <f t="shared" si="42"/>
        <v>2178</v>
      </c>
      <c r="B2197" s="145">
        <v>-314133.87830631435</v>
      </c>
      <c r="U2197" s="145">
        <v>2178</v>
      </c>
      <c r="V2197" s="145">
        <v>-27005863.200456224</v>
      </c>
    </row>
    <row r="2198" spans="1:22" x14ac:dyDescent="0.35">
      <c r="A2198" s="70">
        <f t="shared" ref="A2198:A2261" si="43">A2197+1</f>
        <v>2179</v>
      </c>
      <c r="B2198" s="145">
        <v>-314133.87830631435</v>
      </c>
      <c r="U2198" s="145">
        <v>2179</v>
      </c>
      <c r="V2198" s="145">
        <v>-5881986.6242802404</v>
      </c>
    </row>
    <row r="2199" spans="1:22" x14ac:dyDescent="0.35">
      <c r="A2199" s="70">
        <f t="shared" si="43"/>
        <v>2180</v>
      </c>
      <c r="B2199" s="145">
        <v>-314133.87830631435</v>
      </c>
      <c r="U2199" s="145">
        <v>2180</v>
      </c>
      <c r="V2199" s="145">
        <v>-11652577.481947748</v>
      </c>
    </row>
    <row r="2200" spans="1:22" x14ac:dyDescent="0.35">
      <c r="A2200" s="70">
        <f t="shared" si="43"/>
        <v>2181</v>
      </c>
      <c r="B2200" s="145">
        <v>-314133.87830631435</v>
      </c>
      <c r="U2200" s="145">
        <v>2181</v>
      </c>
      <c r="V2200" s="145">
        <v>4535850.4968782999</v>
      </c>
    </row>
    <row r="2201" spans="1:22" x14ac:dyDescent="0.35">
      <c r="A2201" s="70">
        <f t="shared" si="43"/>
        <v>2182</v>
      </c>
      <c r="B2201" s="145">
        <v>-314133.87830631435</v>
      </c>
      <c r="U2201" s="145">
        <v>2182</v>
      </c>
      <c r="V2201" s="145">
        <v>-7063872.6811543517</v>
      </c>
    </row>
    <row r="2202" spans="1:22" x14ac:dyDescent="0.35">
      <c r="A2202" s="70">
        <f t="shared" si="43"/>
        <v>2183</v>
      </c>
      <c r="B2202" s="145">
        <v>-314133.87830631435</v>
      </c>
      <c r="U2202" s="145">
        <v>2183</v>
      </c>
      <c r="V2202" s="145">
        <v>-15534118.159478411</v>
      </c>
    </row>
    <row r="2203" spans="1:22" x14ac:dyDescent="0.35">
      <c r="A2203" s="70">
        <f t="shared" si="43"/>
        <v>2184</v>
      </c>
      <c r="B2203" s="145">
        <v>-314133.87830631435</v>
      </c>
      <c r="U2203" s="145">
        <v>2184</v>
      </c>
      <c r="V2203" s="145">
        <v>29658293.6859935</v>
      </c>
    </row>
    <row r="2204" spans="1:22" x14ac:dyDescent="0.35">
      <c r="A2204" s="70">
        <f t="shared" si="43"/>
        <v>2185</v>
      </c>
      <c r="B2204" s="145">
        <v>-314133.87830631435</v>
      </c>
      <c r="U2204" s="145">
        <v>2185</v>
      </c>
      <c r="V2204" s="145">
        <v>21172572.168101497</v>
      </c>
    </row>
    <row r="2205" spans="1:22" x14ac:dyDescent="0.35">
      <c r="A2205" s="70">
        <f t="shared" si="43"/>
        <v>2186</v>
      </c>
      <c r="B2205" s="145">
        <v>-314133.87830631435</v>
      </c>
      <c r="U2205" s="145">
        <v>2186</v>
      </c>
      <c r="V2205" s="145">
        <v>1012459.0147706121</v>
      </c>
    </row>
    <row r="2206" spans="1:22" x14ac:dyDescent="0.35">
      <c r="A2206" s="70">
        <f t="shared" si="43"/>
        <v>2187</v>
      </c>
      <c r="B2206" s="145">
        <v>-314133.87830631435</v>
      </c>
      <c r="U2206" s="145">
        <v>2187</v>
      </c>
      <c r="V2206" s="145">
        <v>32309336.951981265</v>
      </c>
    </row>
    <row r="2207" spans="1:22" x14ac:dyDescent="0.35">
      <c r="A2207" s="70">
        <f t="shared" si="43"/>
        <v>2188</v>
      </c>
      <c r="B2207" s="145">
        <v>-314133.87830631435</v>
      </c>
      <c r="U2207" s="145">
        <v>2188</v>
      </c>
      <c r="V2207" s="145">
        <v>23798596.498045847</v>
      </c>
    </row>
    <row r="2208" spans="1:22" x14ac:dyDescent="0.35">
      <c r="A2208" s="70">
        <f t="shared" si="43"/>
        <v>2189</v>
      </c>
      <c r="B2208" s="145">
        <v>-314133.87830631435</v>
      </c>
      <c r="U2208" s="145">
        <v>2189</v>
      </c>
      <c r="V2208" s="145">
        <v>-12415789.32550917</v>
      </c>
    </row>
    <row r="2209" spans="1:22" x14ac:dyDescent="0.35">
      <c r="A2209" s="70">
        <f t="shared" si="43"/>
        <v>2190</v>
      </c>
      <c r="B2209" s="145">
        <v>-314133.87830631435</v>
      </c>
      <c r="U2209" s="145">
        <v>2190</v>
      </c>
      <c r="V2209" s="145">
        <v>-7068896.2140015289</v>
      </c>
    </row>
    <row r="2210" spans="1:22" x14ac:dyDescent="0.35">
      <c r="A2210" s="70">
        <f t="shared" si="43"/>
        <v>2191</v>
      </c>
      <c r="B2210" s="145">
        <v>-314133.87830631435</v>
      </c>
      <c r="U2210" s="145">
        <v>2191</v>
      </c>
      <c r="V2210" s="145">
        <v>-6499518.528088741</v>
      </c>
    </row>
    <row r="2211" spans="1:22" x14ac:dyDescent="0.35">
      <c r="A2211" s="70">
        <f t="shared" si="43"/>
        <v>2192</v>
      </c>
      <c r="B2211" s="145">
        <v>-314133.87830631435</v>
      </c>
      <c r="U2211" s="145">
        <v>2192</v>
      </c>
      <c r="V2211" s="145">
        <v>143352.09384069219</v>
      </c>
    </row>
    <row r="2212" spans="1:22" x14ac:dyDescent="0.35">
      <c r="A2212" s="70">
        <f t="shared" si="43"/>
        <v>2193</v>
      </c>
      <c r="B2212" s="145">
        <v>-314133.87830631435</v>
      </c>
      <c r="U2212" s="145">
        <v>2193</v>
      </c>
      <c r="V2212" s="145">
        <v>-861120.90745133534</v>
      </c>
    </row>
    <row r="2213" spans="1:22" x14ac:dyDescent="0.35">
      <c r="A2213" s="70">
        <f t="shared" si="43"/>
        <v>2194</v>
      </c>
      <c r="B2213" s="145">
        <v>-314133.87830631435</v>
      </c>
      <c r="U2213" s="145">
        <v>2194</v>
      </c>
      <c r="V2213" s="145">
        <v>6448533.618962571</v>
      </c>
    </row>
    <row r="2214" spans="1:22" x14ac:dyDescent="0.35">
      <c r="A2214" s="70">
        <f t="shared" si="43"/>
        <v>2195</v>
      </c>
      <c r="B2214" s="145">
        <v>-314133.87830631435</v>
      </c>
      <c r="U2214" s="145">
        <v>2195</v>
      </c>
      <c r="V2214" s="145">
        <v>-3728941.6221725158</v>
      </c>
    </row>
    <row r="2215" spans="1:22" x14ac:dyDescent="0.35">
      <c r="A2215" s="70">
        <f t="shared" si="43"/>
        <v>2196</v>
      </c>
      <c r="B2215" s="145">
        <v>-314133.87830631435</v>
      </c>
      <c r="U2215" s="145">
        <v>2196</v>
      </c>
      <c r="V2215" s="145">
        <v>21168867.635128696</v>
      </c>
    </row>
    <row r="2216" spans="1:22" x14ac:dyDescent="0.35">
      <c r="A2216" s="70">
        <f t="shared" si="43"/>
        <v>2197</v>
      </c>
      <c r="B2216" s="145">
        <v>-314133.87830631435</v>
      </c>
      <c r="U2216" s="145">
        <v>2197</v>
      </c>
      <c r="V2216" s="145">
        <v>13856343.699573174</v>
      </c>
    </row>
    <row r="2217" spans="1:22" x14ac:dyDescent="0.35">
      <c r="A2217" s="70">
        <f t="shared" si="43"/>
        <v>2198</v>
      </c>
      <c r="B2217" s="145">
        <v>-314133.87830631435</v>
      </c>
      <c r="U2217" s="145">
        <v>2198</v>
      </c>
      <c r="V2217" s="145">
        <v>5646535.1206914149</v>
      </c>
    </row>
    <row r="2218" spans="1:22" x14ac:dyDescent="0.35">
      <c r="A2218" s="70">
        <f t="shared" si="43"/>
        <v>2199</v>
      </c>
      <c r="B2218" s="145">
        <v>-314133.87830631435</v>
      </c>
      <c r="U2218" s="145">
        <v>2199</v>
      </c>
      <c r="V2218" s="145">
        <v>-24789234.146818142</v>
      </c>
    </row>
    <row r="2219" spans="1:22" x14ac:dyDescent="0.35">
      <c r="A2219" s="70">
        <f t="shared" si="43"/>
        <v>2200</v>
      </c>
      <c r="B2219" s="145">
        <v>-314133.87830631435</v>
      </c>
      <c r="U2219" s="145">
        <v>2200</v>
      </c>
      <c r="V2219" s="145">
        <v>3029999.1405025497</v>
      </c>
    </row>
    <row r="2220" spans="1:22" x14ac:dyDescent="0.35">
      <c r="A2220" s="70">
        <f t="shared" si="43"/>
        <v>2201</v>
      </c>
      <c r="B2220" s="145">
        <v>-314133.87830631435</v>
      </c>
      <c r="U2220" s="145">
        <v>2201</v>
      </c>
      <c r="V2220" s="145">
        <v>-9645115.556494426</v>
      </c>
    </row>
    <row r="2221" spans="1:22" x14ac:dyDescent="0.35">
      <c r="A2221" s="70">
        <f t="shared" si="43"/>
        <v>2202</v>
      </c>
      <c r="B2221" s="145">
        <v>-314133.87830631435</v>
      </c>
      <c r="U2221" s="145">
        <v>2202</v>
      </c>
      <c r="V2221" s="145">
        <v>8907593.3893391676</v>
      </c>
    </row>
    <row r="2222" spans="1:22" x14ac:dyDescent="0.35">
      <c r="A2222" s="70">
        <f t="shared" si="43"/>
        <v>2203</v>
      </c>
      <c r="B2222" s="145">
        <v>-314133.87830631435</v>
      </c>
      <c r="U2222" s="145">
        <v>2203</v>
      </c>
      <c r="V2222" s="145">
        <v>-10281371.642977512</v>
      </c>
    </row>
    <row r="2223" spans="1:22" x14ac:dyDescent="0.35">
      <c r="A2223" s="70">
        <f t="shared" si="43"/>
        <v>2204</v>
      </c>
      <c r="B2223" s="145">
        <v>-314133.87830631435</v>
      </c>
      <c r="U2223" s="145">
        <v>2204</v>
      </c>
      <c r="V2223" s="145">
        <v>-7311354.0405549817</v>
      </c>
    </row>
    <row r="2224" spans="1:22" x14ac:dyDescent="0.35">
      <c r="A2224" s="70">
        <f t="shared" si="43"/>
        <v>2205</v>
      </c>
      <c r="B2224" s="145">
        <v>-314133.87830631435</v>
      </c>
      <c r="U2224" s="145">
        <v>2205</v>
      </c>
      <c r="V2224" s="145">
        <v>-4940225.139001064</v>
      </c>
    </row>
    <row r="2225" spans="1:22" x14ac:dyDescent="0.35">
      <c r="A2225" s="70">
        <f t="shared" si="43"/>
        <v>2206</v>
      </c>
      <c r="B2225" s="145">
        <v>-314133.87830631435</v>
      </c>
      <c r="U2225" s="145">
        <v>2206</v>
      </c>
      <c r="V2225" s="145">
        <v>-16911120.65568294</v>
      </c>
    </row>
    <row r="2226" spans="1:22" x14ac:dyDescent="0.35">
      <c r="A2226" s="70">
        <f t="shared" si="43"/>
        <v>2207</v>
      </c>
      <c r="B2226" s="145">
        <v>-314133.87830631435</v>
      </c>
      <c r="U2226" s="145">
        <v>2207</v>
      </c>
      <c r="V2226" s="145">
        <v>-18049372.725893315</v>
      </c>
    </row>
    <row r="2227" spans="1:22" x14ac:dyDescent="0.35">
      <c r="A2227" s="70">
        <f t="shared" si="43"/>
        <v>2208</v>
      </c>
      <c r="B2227" s="145">
        <v>-314133.87830631435</v>
      </c>
      <c r="U2227" s="145">
        <v>2208</v>
      </c>
      <c r="V2227" s="145">
        <v>-27915038.67633082</v>
      </c>
    </row>
    <row r="2228" spans="1:22" x14ac:dyDescent="0.35">
      <c r="A2228" s="70">
        <f t="shared" si="43"/>
        <v>2209</v>
      </c>
      <c r="B2228" s="145">
        <v>-314133.87830631435</v>
      </c>
      <c r="U2228" s="145">
        <v>2209</v>
      </c>
      <c r="V2228" s="145">
        <v>11462524.401560728</v>
      </c>
    </row>
    <row r="2229" spans="1:22" x14ac:dyDescent="0.35">
      <c r="A2229" s="70">
        <f t="shared" si="43"/>
        <v>2210</v>
      </c>
      <c r="B2229" s="145">
        <v>-314133.87830631435</v>
      </c>
      <c r="U2229" s="145">
        <v>2210</v>
      </c>
      <c r="V2229" s="145">
        <v>332477.0120097436</v>
      </c>
    </row>
    <row r="2230" spans="1:22" x14ac:dyDescent="0.35">
      <c r="A2230" s="70">
        <f t="shared" si="43"/>
        <v>2211</v>
      </c>
      <c r="B2230" s="145">
        <v>-314133.87830631435</v>
      </c>
      <c r="U2230" s="145">
        <v>2211</v>
      </c>
      <c r="V2230" s="145">
        <v>9230438.3375865892</v>
      </c>
    </row>
    <row r="2231" spans="1:22" x14ac:dyDescent="0.35">
      <c r="A2231" s="70">
        <f t="shared" si="43"/>
        <v>2212</v>
      </c>
      <c r="B2231" s="145">
        <v>-314133.87830631435</v>
      </c>
      <c r="U2231" s="145">
        <v>2212</v>
      </c>
      <c r="V2231" s="145">
        <v>-696897.81451272219</v>
      </c>
    </row>
    <row r="2232" spans="1:22" x14ac:dyDescent="0.35">
      <c r="A2232" s="70">
        <f t="shared" si="43"/>
        <v>2213</v>
      </c>
      <c r="B2232" s="145">
        <v>-314133.87830631435</v>
      </c>
      <c r="U2232" s="145">
        <v>2213</v>
      </c>
      <c r="V2232" s="145">
        <v>7714204.6212637611</v>
      </c>
    </row>
    <row r="2233" spans="1:22" x14ac:dyDescent="0.35">
      <c r="A2233" s="70">
        <f t="shared" si="43"/>
        <v>2214</v>
      </c>
      <c r="B2233" s="145">
        <v>-314133.87830631435</v>
      </c>
      <c r="U2233" s="145">
        <v>2214</v>
      </c>
      <c r="V2233" s="145">
        <v>-2561691.4893610626</v>
      </c>
    </row>
    <row r="2234" spans="1:22" x14ac:dyDescent="0.35">
      <c r="A2234" s="70">
        <f t="shared" si="43"/>
        <v>2215</v>
      </c>
      <c r="B2234" s="145">
        <v>-314133.87830631435</v>
      </c>
      <c r="U2234" s="145">
        <v>2215</v>
      </c>
      <c r="V2234" s="145">
        <v>-16212898.070419952</v>
      </c>
    </row>
    <row r="2235" spans="1:22" x14ac:dyDescent="0.35">
      <c r="A2235" s="70">
        <f t="shared" si="43"/>
        <v>2216</v>
      </c>
      <c r="B2235" s="145">
        <v>-314133.87830631435</v>
      </c>
      <c r="U2235" s="145">
        <v>2216</v>
      </c>
      <c r="V2235" s="145">
        <v>1512279.5540417358</v>
      </c>
    </row>
    <row r="2236" spans="1:22" x14ac:dyDescent="0.35">
      <c r="A2236" s="70">
        <f t="shared" si="43"/>
        <v>2217</v>
      </c>
      <c r="B2236" s="145">
        <v>-314133.87830631435</v>
      </c>
      <c r="U2236" s="145">
        <v>2217</v>
      </c>
      <c r="V2236" s="145">
        <v>-3764907.6618044265</v>
      </c>
    </row>
    <row r="2237" spans="1:22" x14ac:dyDescent="0.35">
      <c r="A2237" s="70">
        <f t="shared" si="43"/>
        <v>2218</v>
      </c>
      <c r="B2237" s="145">
        <v>-314133.87830631435</v>
      </c>
      <c r="U2237" s="145">
        <v>2218</v>
      </c>
      <c r="V2237" s="145">
        <v>-2095355.8856369816</v>
      </c>
    </row>
    <row r="2238" spans="1:22" x14ac:dyDescent="0.35">
      <c r="A2238" s="70">
        <f t="shared" si="43"/>
        <v>2219</v>
      </c>
      <c r="B2238" s="145">
        <v>-314133.87830631435</v>
      </c>
      <c r="U2238" s="145">
        <v>2219</v>
      </c>
      <c r="V2238" s="145">
        <v>-4673130.5121197756</v>
      </c>
    </row>
    <row r="2239" spans="1:22" x14ac:dyDescent="0.35">
      <c r="A2239" s="70">
        <f t="shared" si="43"/>
        <v>2220</v>
      </c>
      <c r="B2239" s="145">
        <v>-314133.87830631435</v>
      </c>
      <c r="U2239" s="145">
        <v>2220</v>
      </c>
      <c r="V2239" s="145">
        <v>-1599769.7260867357</v>
      </c>
    </row>
    <row r="2240" spans="1:22" x14ac:dyDescent="0.35">
      <c r="A2240" s="70">
        <f t="shared" si="43"/>
        <v>2221</v>
      </c>
      <c r="B2240" s="145">
        <v>-314133.87830631435</v>
      </c>
      <c r="U2240" s="145">
        <v>2221</v>
      </c>
      <c r="V2240" s="145">
        <v>-22261043.380129654</v>
      </c>
    </row>
    <row r="2241" spans="1:22" x14ac:dyDescent="0.35">
      <c r="A2241" s="70">
        <f t="shared" si="43"/>
        <v>2222</v>
      </c>
      <c r="B2241" s="145">
        <v>-314133.87830631435</v>
      </c>
      <c r="U2241" s="145">
        <v>2222</v>
      </c>
      <c r="V2241" s="145">
        <v>-2049291.2340522595</v>
      </c>
    </row>
    <row r="2242" spans="1:22" x14ac:dyDescent="0.35">
      <c r="A2242" s="70">
        <f t="shared" si="43"/>
        <v>2223</v>
      </c>
      <c r="B2242" s="145">
        <v>-314133.87830631435</v>
      </c>
      <c r="U2242" s="145">
        <v>2223</v>
      </c>
      <c r="V2242" s="145">
        <v>2686215.5588725545</v>
      </c>
    </row>
    <row r="2243" spans="1:22" x14ac:dyDescent="0.35">
      <c r="A2243" s="70">
        <f t="shared" si="43"/>
        <v>2224</v>
      </c>
      <c r="B2243" s="145">
        <v>-314133.87830631435</v>
      </c>
      <c r="U2243" s="145">
        <v>2224</v>
      </c>
      <c r="V2243" s="145">
        <v>10566011.425061703</v>
      </c>
    </row>
    <row r="2244" spans="1:22" x14ac:dyDescent="0.35">
      <c r="A2244" s="70">
        <f t="shared" si="43"/>
        <v>2225</v>
      </c>
      <c r="B2244" s="145">
        <v>-314133.87830631435</v>
      </c>
      <c r="U2244" s="145">
        <v>2225</v>
      </c>
      <c r="V2244" s="145">
        <v>19425962.407405999</v>
      </c>
    </row>
    <row r="2245" spans="1:22" x14ac:dyDescent="0.35">
      <c r="A2245" s="70">
        <f t="shared" si="43"/>
        <v>2226</v>
      </c>
      <c r="B2245" s="145">
        <v>-314133.87830631435</v>
      </c>
      <c r="U2245" s="145">
        <v>2226</v>
      </c>
      <c r="V2245" s="145">
        <v>222798.32742352411</v>
      </c>
    </row>
    <row r="2246" spans="1:22" x14ac:dyDescent="0.35">
      <c r="A2246" s="70">
        <f t="shared" si="43"/>
        <v>2227</v>
      </c>
      <c r="B2246" s="145">
        <v>-314133.87830631435</v>
      </c>
      <c r="U2246" s="145">
        <v>2227</v>
      </c>
      <c r="V2246" s="145">
        <v>-1126914.9721145183</v>
      </c>
    </row>
    <row r="2247" spans="1:22" x14ac:dyDescent="0.35">
      <c r="A2247" s="70">
        <f t="shared" si="43"/>
        <v>2228</v>
      </c>
      <c r="B2247" s="145">
        <v>-314133.87830631435</v>
      </c>
      <c r="U2247" s="145">
        <v>2228</v>
      </c>
      <c r="V2247" s="145">
        <v>4948313.6527186856</v>
      </c>
    </row>
    <row r="2248" spans="1:22" x14ac:dyDescent="0.35">
      <c r="A2248" s="70">
        <f t="shared" si="43"/>
        <v>2229</v>
      </c>
      <c r="B2248" s="145">
        <v>-314133.87830631435</v>
      </c>
      <c r="U2248" s="145">
        <v>2229</v>
      </c>
      <c r="V2248" s="145">
        <v>20824757.728556871</v>
      </c>
    </row>
    <row r="2249" spans="1:22" x14ac:dyDescent="0.35">
      <c r="A2249" s="70">
        <f t="shared" si="43"/>
        <v>2230</v>
      </c>
      <c r="B2249" s="145">
        <v>-314133.87830631435</v>
      </c>
      <c r="U2249" s="145">
        <v>2230</v>
      </c>
      <c r="V2249" s="145">
        <v>20193930.985585615</v>
      </c>
    </row>
    <row r="2250" spans="1:22" x14ac:dyDescent="0.35">
      <c r="A2250" s="70">
        <f t="shared" si="43"/>
        <v>2231</v>
      </c>
      <c r="B2250" s="145">
        <v>-314133.87830631435</v>
      </c>
      <c r="U2250" s="145">
        <v>2231</v>
      </c>
      <c r="V2250" s="145">
        <v>-9966055.4191167429</v>
      </c>
    </row>
    <row r="2251" spans="1:22" x14ac:dyDescent="0.35">
      <c r="A2251" s="70">
        <f t="shared" si="43"/>
        <v>2232</v>
      </c>
      <c r="B2251" s="145">
        <v>-314133.87830631435</v>
      </c>
      <c r="U2251" s="145">
        <v>2232</v>
      </c>
      <c r="V2251" s="145">
        <v>-3964028.476279702</v>
      </c>
    </row>
    <row r="2252" spans="1:22" x14ac:dyDescent="0.35">
      <c r="A2252" s="70">
        <f t="shared" si="43"/>
        <v>2233</v>
      </c>
      <c r="B2252" s="145">
        <v>-314133.87830631435</v>
      </c>
      <c r="U2252" s="145">
        <v>2233</v>
      </c>
      <c r="V2252" s="145">
        <v>11795077.449892748</v>
      </c>
    </row>
    <row r="2253" spans="1:22" x14ac:dyDescent="0.35">
      <c r="A2253" s="70">
        <f t="shared" si="43"/>
        <v>2234</v>
      </c>
      <c r="B2253" s="145">
        <v>-314133.87830631435</v>
      </c>
      <c r="U2253" s="145">
        <v>2234</v>
      </c>
      <c r="V2253" s="145">
        <v>-9394040.7034318149</v>
      </c>
    </row>
    <row r="2254" spans="1:22" x14ac:dyDescent="0.35">
      <c r="A2254" s="70">
        <f t="shared" si="43"/>
        <v>2235</v>
      </c>
      <c r="B2254" s="145">
        <v>-314133.87830631435</v>
      </c>
      <c r="U2254" s="145">
        <v>2235</v>
      </c>
      <c r="V2254" s="145">
        <v>18245431.955473244</v>
      </c>
    </row>
    <row r="2255" spans="1:22" x14ac:dyDescent="0.35">
      <c r="A2255" s="70">
        <f t="shared" si="43"/>
        <v>2236</v>
      </c>
      <c r="B2255" s="145">
        <v>-314133.87830631435</v>
      </c>
      <c r="U2255" s="145">
        <v>2236</v>
      </c>
      <c r="V2255" s="145">
        <v>61285003.839574575</v>
      </c>
    </row>
    <row r="2256" spans="1:22" x14ac:dyDescent="0.35">
      <c r="A2256" s="70">
        <f t="shared" si="43"/>
        <v>2237</v>
      </c>
      <c r="B2256" s="145">
        <v>-314133.87830631435</v>
      </c>
      <c r="U2256" s="145">
        <v>2237</v>
      </c>
      <c r="V2256" s="145">
        <v>9077535.7781818546</v>
      </c>
    </row>
    <row r="2257" spans="1:22" x14ac:dyDescent="0.35">
      <c r="A2257" s="70">
        <f t="shared" si="43"/>
        <v>2238</v>
      </c>
      <c r="B2257" s="145">
        <v>-314133.87830631435</v>
      </c>
      <c r="U2257" s="145">
        <v>2238</v>
      </c>
      <c r="V2257" s="145">
        <v>9686861.3965479769</v>
      </c>
    </row>
    <row r="2258" spans="1:22" x14ac:dyDescent="0.35">
      <c r="A2258" s="70">
        <f t="shared" si="43"/>
        <v>2239</v>
      </c>
      <c r="B2258" s="145">
        <v>-314133.87830631435</v>
      </c>
      <c r="U2258" s="145">
        <v>2239</v>
      </c>
      <c r="V2258" s="145">
        <v>24354507.677668862</v>
      </c>
    </row>
    <row r="2259" spans="1:22" x14ac:dyDescent="0.35">
      <c r="A2259" s="70">
        <f t="shared" si="43"/>
        <v>2240</v>
      </c>
      <c r="B2259" s="145">
        <v>-314133.87830631435</v>
      </c>
      <c r="U2259" s="145">
        <v>2240</v>
      </c>
      <c r="V2259" s="145">
        <v>1870375.4728664011</v>
      </c>
    </row>
    <row r="2260" spans="1:22" x14ac:dyDescent="0.35">
      <c r="A2260" s="70">
        <f t="shared" si="43"/>
        <v>2241</v>
      </c>
      <c r="B2260" s="145">
        <v>-314133.87830631435</v>
      </c>
      <c r="U2260" s="145">
        <v>2241</v>
      </c>
      <c r="V2260" s="145">
        <v>-10015120.710178046</v>
      </c>
    </row>
    <row r="2261" spans="1:22" x14ac:dyDescent="0.35">
      <c r="A2261" s="70">
        <f t="shared" si="43"/>
        <v>2242</v>
      </c>
      <c r="B2261" s="145">
        <v>-314133.87830631435</v>
      </c>
      <c r="U2261" s="145">
        <v>2242</v>
      </c>
      <c r="V2261" s="145">
        <v>17251277.523119416</v>
      </c>
    </row>
    <row r="2262" spans="1:22" x14ac:dyDescent="0.35">
      <c r="A2262" s="70">
        <f t="shared" ref="A2262:A2325" si="44">A2261+1</f>
        <v>2243</v>
      </c>
      <c r="B2262" s="145">
        <v>-314133.87830631435</v>
      </c>
      <c r="U2262" s="145">
        <v>2243</v>
      </c>
      <c r="V2262" s="145">
        <v>5819961.8295800239</v>
      </c>
    </row>
    <row r="2263" spans="1:22" x14ac:dyDescent="0.35">
      <c r="A2263" s="70">
        <f t="shared" si="44"/>
        <v>2244</v>
      </c>
      <c r="B2263" s="145">
        <v>-314133.87830631435</v>
      </c>
      <c r="U2263" s="145">
        <v>2244</v>
      </c>
      <c r="V2263" s="145">
        <v>6018778.8232040145</v>
      </c>
    </row>
    <row r="2264" spans="1:22" x14ac:dyDescent="0.35">
      <c r="A2264" s="70">
        <f t="shared" si="44"/>
        <v>2245</v>
      </c>
      <c r="B2264" s="145">
        <v>-314133.87830631435</v>
      </c>
      <c r="U2264" s="145">
        <v>2245</v>
      </c>
      <c r="V2264" s="145">
        <v>3501788.3131487556</v>
      </c>
    </row>
    <row r="2265" spans="1:22" x14ac:dyDescent="0.35">
      <c r="A2265" s="70">
        <f t="shared" si="44"/>
        <v>2246</v>
      </c>
      <c r="B2265" s="145">
        <v>-314133.87830631435</v>
      </c>
      <c r="U2265" s="145">
        <v>2246</v>
      </c>
      <c r="V2265" s="145">
        <v>-13534351.134739002</v>
      </c>
    </row>
    <row r="2266" spans="1:22" x14ac:dyDescent="0.35">
      <c r="A2266" s="70">
        <f t="shared" si="44"/>
        <v>2247</v>
      </c>
      <c r="B2266" s="145">
        <v>-314133.87830631435</v>
      </c>
      <c r="U2266" s="145">
        <v>2247</v>
      </c>
      <c r="V2266" s="145">
        <v>14983860.481584091</v>
      </c>
    </row>
    <row r="2267" spans="1:22" x14ac:dyDescent="0.35">
      <c r="A2267" s="70">
        <f t="shared" si="44"/>
        <v>2248</v>
      </c>
      <c r="B2267" s="145">
        <v>-314133.87830631435</v>
      </c>
      <c r="U2267" s="145">
        <v>2248</v>
      </c>
      <c r="V2267" s="145">
        <v>-188492.26352483779</v>
      </c>
    </row>
    <row r="2268" spans="1:22" x14ac:dyDescent="0.35">
      <c r="A2268" s="70">
        <f t="shared" si="44"/>
        <v>2249</v>
      </c>
      <c r="B2268" s="145">
        <v>-314133.87830631435</v>
      </c>
      <c r="U2268" s="145">
        <v>2249</v>
      </c>
      <c r="V2268" s="145">
        <v>30592938.975381657</v>
      </c>
    </row>
    <row r="2269" spans="1:22" x14ac:dyDescent="0.35">
      <c r="A2269" s="70">
        <f t="shared" si="44"/>
        <v>2250</v>
      </c>
      <c r="B2269" s="145">
        <v>-314133.87830631435</v>
      </c>
      <c r="U2269" s="145">
        <v>2250</v>
      </c>
      <c r="V2269" s="145">
        <v>-1353726.7695363835</v>
      </c>
    </row>
    <row r="2270" spans="1:22" x14ac:dyDescent="0.35">
      <c r="A2270" s="70">
        <f t="shared" si="44"/>
        <v>2251</v>
      </c>
      <c r="B2270" s="145">
        <v>-314133.87830631435</v>
      </c>
      <c r="U2270" s="145">
        <v>2251</v>
      </c>
      <c r="V2270" s="145">
        <v>-25946305.281014185</v>
      </c>
    </row>
    <row r="2271" spans="1:22" x14ac:dyDescent="0.35">
      <c r="A2271" s="70">
        <f t="shared" si="44"/>
        <v>2252</v>
      </c>
      <c r="B2271" s="145">
        <v>-314133.87830631435</v>
      </c>
      <c r="U2271" s="145">
        <v>2252</v>
      </c>
      <c r="V2271" s="145">
        <v>2112175.7643208615</v>
      </c>
    </row>
    <row r="2272" spans="1:22" x14ac:dyDescent="0.35">
      <c r="A2272" s="70">
        <f t="shared" si="44"/>
        <v>2253</v>
      </c>
      <c r="B2272" s="145">
        <v>-314133.87830631435</v>
      </c>
      <c r="U2272" s="145">
        <v>2253</v>
      </c>
      <c r="V2272" s="145">
        <v>-16248679.757046476</v>
      </c>
    </row>
    <row r="2273" spans="1:22" x14ac:dyDescent="0.35">
      <c r="A2273" s="70">
        <f t="shared" si="44"/>
        <v>2254</v>
      </c>
      <c r="B2273" s="145">
        <v>-314133.87830631435</v>
      </c>
      <c r="U2273" s="145">
        <v>2254</v>
      </c>
      <c r="V2273" s="145">
        <v>-19073987.008809902</v>
      </c>
    </row>
    <row r="2274" spans="1:22" x14ac:dyDescent="0.35">
      <c r="A2274" s="70">
        <f t="shared" si="44"/>
        <v>2255</v>
      </c>
      <c r="B2274" s="145">
        <v>-314133.87830631435</v>
      </c>
      <c r="U2274" s="145">
        <v>2255</v>
      </c>
      <c r="V2274" s="145">
        <v>23849728.909845345</v>
      </c>
    </row>
    <row r="2275" spans="1:22" x14ac:dyDescent="0.35">
      <c r="A2275" s="70">
        <f t="shared" si="44"/>
        <v>2256</v>
      </c>
      <c r="B2275" s="145">
        <v>-314133.87830631435</v>
      </c>
      <c r="U2275" s="145">
        <v>2256</v>
      </c>
      <c r="V2275" s="145">
        <v>3326934.0744489692</v>
      </c>
    </row>
    <row r="2276" spans="1:22" x14ac:dyDescent="0.35">
      <c r="A2276" s="70">
        <f t="shared" si="44"/>
        <v>2257</v>
      </c>
      <c r="B2276" s="145">
        <v>-314133.87830631435</v>
      </c>
      <c r="U2276" s="145">
        <v>2257</v>
      </c>
      <c r="V2276" s="145">
        <v>-2562503.6343352497</v>
      </c>
    </row>
    <row r="2277" spans="1:22" x14ac:dyDescent="0.35">
      <c r="A2277" s="70">
        <f t="shared" si="44"/>
        <v>2258</v>
      </c>
      <c r="B2277" s="145">
        <v>-314133.87830631435</v>
      </c>
      <c r="U2277" s="145">
        <v>2258</v>
      </c>
      <c r="V2277" s="145">
        <v>-13954209.185015</v>
      </c>
    </row>
    <row r="2278" spans="1:22" x14ac:dyDescent="0.35">
      <c r="A2278" s="70">
        <f t="shared" si="44"/>
        <v>2259</v>
      </c>
      <c r="B2278" s="145">
        <v>-314133.87830631435</v>
      </c>
      <c r="U2278" s="145">
        <v>2259</v>
      </c>
      <c r="V2278" s="145">
        <v>11472188.991928831</v>
      </c>
    </row>
    <row r="2279" spans="1:22" x14ac:dyDescent="0.35">
      <c r="A2279" s="70">
        <f t="shared" si="44"/>
        <v>2260</v>
      </c>
      <c r="B2279" s="145">
        <v>-314133.87830631435</v>
      </c>
      <c r="U2279" s="145">
        <v>2260</v>
      </c>
      <c r="V2279" s="145">
        <v>-8376318.4604314957</v>
      </c>
    </row>
    <row r="2280" spans="1:22" x14ac:dyDescent="0.35">
      <c r="A2280" s="70">
        <f t="shared" si="44"/>
        <v>2261</v>
      </c>
      <c r="B2280" s="145">
        <v>-314133.87830631435</v>
      </c>
      <c r="U2280" s="145">
        <v>2261</v>
      </c>
      <c r="V2280" s="145">
        <v>-28506278.471211646</v>
      </c>
    </row>
    <row r="2281" spans="1:22" x14ac:dyDescent="0.35">
      <c r="A2281" s="70">
        <f t="shared" si="44"/>
        <v>2262</v>
      </c>
      <c r="B2281" s="145">
        <v>-314133.87830631435</v>
      </c>
      <c r="U2281" s="145">
        <v>2262</v>
      </c>
      <c r="V2281" s="145">
        <v>-14803813.660233159</v>
      </c>
    </row>
    <row r="2282" spans="1:22" x14ac:dyDescent="0.35">
      <c r="A2282" s="70">
        <f t="shared" si="44"/>
        <v>2263</v>
      </c>
      <c r="B2282" s="145">
        <v>-314133.87830631435</v>
      </c>
      <c r="U2282" s="145">
        <v>2263</v>
      </c>
      <c r="V2282" s="145">
        <v>-23205485.107080445</v>
      </c>
    </row>
    <row r="2283" spans="1:22" x14ac:dyDescent="0.35">
      <c r="A2283" s="70">
        <f t="shared" si="44"/>
        <v>2264</v>
      </c>
      <c r="B2283" s="145">
        <v>-314133.87830631435</v>
      </c>
      <c r="U2283" s="145">
        <v>2264</v>
      </c>
      <c r="V2283" s="145">
        <v>-4671755.0031372756</v>
      </c>
    </row>
    <row r="2284" spans="1:22" x14ac:dyDescent="0.35">
      <c r="A2284" s="70">
        <f t="shared" si="44"/>
        <v>2265</v>
      </c>
      <c r="B2284" s="145">
        <v>-314133.87830631435</v>
      </c>
      <c r="U2284" s="145">
        <v>2265</v>
      </c>
      <c r="V2284" s="145">
        <v>-7438165.8783463538</v>
      </c>
    </row>
    <row r="2285" spans="1:22" x14ac:dyDescent="0.35">
      <c r="A2285" s="70">
        <f t="shared" si="44"/>
        <v>2266</v>
      </c>
      <c r="B2285" s="145">
        <v>-314133.87830631435</v>
      </c>
      <c r="U2285" s="145">
        <v>2266</v>
      </c>
      <c r="V2285" s="145">
        <v>45287887.431323804</v>
      </c>
    </row>
    <row r="2286" spans="1:22" x14ac:dyDescent="0.35">
      <c r="A2286" s="70">
        <f t="shared" si="44"/>
        <v>2267</v>
      </c>
      <c r="B2286" s="145">
        <v>-314133.87830631435</v>
      </c>
      <c r="U2286" s="145">
        <v>2267</v>
      </c>
      <c r="V2286" s="145">
        <v>25870024.239166573</v>
      </c>
    </row>
    <row r="2287" spans="1:22" x14ac:dyDescent="0.35">
      <c r="A2287" s="70">
        <f t="shared" si="44"/>
        <v>2268</v>
      </c>
      <c r="B2287" s="145">
        <v>-314133.87830631435</v>
      </c>
      <c r="U2287" s="145">
        <v>2268</v>
      </c>
      <c r="V2287" s="145">
        <v>19280896.674634498</v>
      </c>
    </row>
    <row r="2288" spans="1:22" x14ac:dyDescent="0.35">
      <c r="A2288" s="70">
        <f t="shared" si="44"/>
        <v>2269</v>
      </c>
      <c r="B2288" s="145">
        <v>-314133.87830631435</v>
      </c>
      <c r="U2288" s="145">
        <v>2269</v>
      </c>
      <c r="V2288" s="145">
        <v>-3341181.9278855827</v>
      </c>
    </row>
    <row r="2289" spans="1:22" x14ac:dyDescent="0.35">
      <c r="A2289" s="70">
        <f t="shared" si="44"/>
        <v>2270</v>
      </c>
      <c r="B2289" s="145">
        <v>-314133.87830631435</v>
      </c>
      <c r="U2289" s="145">
        <v>2270</v>
      </c>
      <c r="V2289" s="145">
        <v>-7602469.0345947519</v>
      </c>
    </row>
    <row r="2290" spans="1:22" x14ac:dyDescent="0.35">
      <c r="A2290" s="70">
        <f t="shared" si="44"/>
        <v>2271</v>
      </c>
      <c r="B2290" s="145">
        <v>-314133.87830631435</v>
      </c>
      <c r="U2290" s="145">
        <v>2271</v>
      </c>
      <c r="V2290" s="145">
        <v>-2545233.3637372106</v>
      </c>
    </row>
    <row r="2291" spans="1:22" x14ac:dyDescent="0.35">
      <c r="A2291" s="70">
        <f t="shared" si="44"/>
        <v>2272</v>
      </c>
      <c r="B2291" s="145">
        <v>-314133.87830631435</v>
      </c>
      <c r="U2291" s="145">
        <v>2272</v>
      </c>
      <c r="V2291" s="145">
        <v>-8242344.368727155</v>
      </c>
    </row>
    <row r="2292" spans="1:22" x14ac:dyDescent="0.35">
      <c r="A2292" s="70">
        <f t="shared" si="44"/>
        <v>2273</v>
      </c>
      <c r="B2292" s="145">
        <v>-314133.87830631435</v>
      </c>
      <c r="U2292" s="145">
        <v>2273</v>
      </c>
      <c r="V2292" s="145">
        <v>18645806.470690228</v>
      </c>
    </row>
    <row r="2293" spans="1:22" x14ac:dyDescent="0.35">
      <c r="A2293" s="70">
        <f t="shared" si="44"/>
        <v>2274</v>
      </c>
      <c r="B2293" s="145">
        <v>-314133.87830631435</v>
      </c>
      <c r="U2293" s="145">
        <v>2274</v>
      </c>
      <c r="V2293" s="145">
        <v>-13416868.335061071</v>
      </c>
    </row>
    <row r="2294" spans="1:22" x14ac:dyDescent="0.35">
      <c r="A2294" s="70">
        <f t="shared" si="44"/>
        <v>2275</v>
      </c>
      <c r="B2294" s="145">
        <v>-314133.87830631435</v>
      </c>
      <c r="U2294" s="145">
        <v>2275</v>
      </c>
      <c r="V2294" s="145">
        <v>3431140.1831917763</v>
      </c>
    </row>
    <row r="2295" spans="1:22" x14ac:dyDescent="0.35">
      <c r="A2295" s="70">
        <f t="shared" si="44"/>
        <v>2276</v>
      </c>
      <c r="B2295" s="145">
        <v>-314133.87830631435</v>
      </c>
      <c r="U2295" s="145">
        <v>2276</v>
      </c>
      <c r="V2295" s="145">
        <v>-1235105.2810753137</v>
      </c>
    </row>
    <row r="2296" spans="1:22" x14ac:dyDescent="0.35">
      <c r="A2296" s="70">
        <f t="shared" si="44"/>
        <v>2277</v>
      </c>
      <c r="B2296" s="145">
        <v>-314133.87830631435</v>
      </c>
      <c r="U2296" s="145">
        <v>2277</v>
      </c>
      <c r="V2296" s="145">
        <v>26200450.24698583</v>
      </c>
    </row>
    <row r="2297" spans="1:22" x14ac:dyDescent="0.35">
      <c r="A2297" s="70">
        <f t="shared" si="44"/>
        <v>2278</v>
      </c>
      <c r="B2297" s="145">
        <v>-314133.87830631435</v>
      </c>
      <c r="U2297" s="145">
        <v>2278</v>
      </c>
      <c r="V2297" s="145">
        <v>9691648.6800328493</v>
      </c>
    </row>
    <row r="2298" spans="1:22" x14ac:dyDescent="0.35">
      <c r="A2298" s="70">
        <f t="shared" si="44"/>
        <v>2279</v>
      </c>
      <c r="B2298" s="145">
        <v>-314133.87830631435</v>
      </c>
      <c r="U2298" s="145">
        <v>2279</v>
      </c>
      <c r="V2298" s="145">
        <v>22696221.772309124</v>
      </c>
    </row>
    <row r="2299" spans="1:22" x14ac:dyDescent="0.35">
      <c r="A2299" s="70">
        <f t="shared" si="44"/>
        <v>2280</v>
      </c>
      <c r="B2299" s="145">
        <v>-314133.87830631435</v>
      </c>
      <c r="U2299" s="145">
        <v>2280</v>
      </c>
      <c r="V2299" s="145">
        <v>-10452470.235095339</v>
      </c>
    </row>
    <row r="2300" spans="1:22" x14ac:dyDescent="0.35">
      <c r="A2300" s="70">
        <f t="shared" si="44"/>
        <v>2281</v>
      </c>
      <c r="B2300" s="145">
        <v>-314133.87830631435</v>
      </c>
      <c r="U2300" s="145">
        <v>2281</v>
      </c>
      <c r="V2300" s="145">
        <v>10295556.965631306</v>
      </c>
    </row>
    <row r="2301" spans="1:22" x14ac:dyDescent="0.35">
      <c r="A2301" s="70">
        <f t="shared" si="44"/>
        <v>2282</v>
      </c>
      <c r="B2301" s="145">
        <v>-314133.87830631435</v>
      </c>
      <c r="U2301" s="145">
        <v>2282</v>
      </c>
      <c r="V2301" s="145">
        <v>-18408566.536280531</v>
      </c>
    </row>
    <row r="2302" spans="1:22" x14ac:dyDescent="0.35">
      <c r="A2302" s="70">
        <f t="shared" si="44"/>
        <v>2283</v>
      </c>
      <c r="B2302" s="145">
        <v>-314133.87830631435</v>
      </c>
      <c r="U2302" s="145">
        <v>2283</v>
      </c>
      <c r="V2302" s="145">
        <v>-24155934.938191429</v>
      </c>
    </row>
    <row r="2303" spans="1:22" x14ac:dyDescent="0.35">
      <c r="A2303" s="70">
        <f t="shared" si="44"/>
        <v>2284</v>
      </c>
      <c r="B2303" s="145">
        <v>-314133.87830631435</v>
      </c>
      <c r="U2303" s="145">
        <v>2284</v>
      </c>
      <c r="V2303" s="145">
        <v>10095728.369169414</v>
      </c>
    </row>
    <row r="2304" spans="1:22" x14ac:dyDescent="0.35">
      <c r="A2304" s="70">
        <f t="shared" si="44"/>
        <v>2285</v>
      </c>
      <c r="B2304" s="145">
        <v>-314133.87830631435</v>
      </c>
      <c r="U2304" s="145">
        <v>2285</v>
      </c>
      <c r="V2304" s="145">
        <v>3062952.2402604111</v>
      </c>
    </row>
    <row r="2305" spans="1:22" x14ac:dyDescent="0.35">
      <c r="A2305" s="70">
        <f t="shared" si="44"/>
        <v>2286</v>
      </c>
      <c r="B2305" s="145">
        <v>-314133.87830631435</v>
      </c>
      <c r="U2305" s="145">
        <v>2286</v>
      </c>
      <c r="V2305" s="145">
        <v>21778309.88172251</v>
      </c>
    </row>
    <row r="2306" spans="1:22" x14ac:dyDescent="0.35">
      <c r="A2306" s="70">
        <f t="shared" si="44"/>
        <v>2287</v>
      </c>
      <c r="B2306" s="145">
        <v>-314133.87830631435</v>
      </c>
      <c r="U2306" s="145">
        <v>2287</v>
      </c>
      <c r="V2306" s="145">
        <v>17495231.17512662</v>
      </c>
    </row>
    <row r="2307" spans="1:22" x14ac:dyDescent="0.35">
      <c r="A2307" s="70">
        <f t="shared" si="44"/>
        <v>2288</v>
      </c>
      <c r="B2307" s="145">
        <v>-314133.87830631435</v>
      </c>
      <c r="U2307" s="145">
        <v>2288</v>
      </c>
      <c r="V2307" s="145">
        <v>-12614350.791541727</v>
      </c>
    </row>
    <row r="2308" spans="1:22" x14ac:dyDescent="0.35">
      <c r="A2308" s="70">
        <f t="shared" si="44"/>
        <v>2289</v>
      </c>
      <c r="B2308" s="145">
        <v>-314133.87830631435</v>
      </c>
      <c r="U2308" s="145">
        <v>2289</v>
      </c>
      <c r="V2308" s="145">
        <v>10100631.528459754</v>
      </c>
    </row>
    <row r="2309" spans="1:22" x14ac:dyDescent="0.35">
      <c r="A2309" s="70">
        <f t="shared" si="44"/>
        <v>2290</v>
      </c>
      <c r="B2309" s="145">
        <v>-314133.87830631435</v>
      </c>
      <c r="U2309" s="145">
        <v>2290</v>
      </c>
      <c r="V2309" s="145">
        <v>7498532.3600209877</v>
      </c>
    </row>
    <row r="2310" spans="1:22" x14ac:dyDescent="0.35">
      <c r="A2310" s="70">
        <f t="shared" si="44"/>
        <v>2291</v>
      </c>
      <c r="B2310" s="145">
        <v>-314133.87830631435</v>
      </c>
      <c r="U2310" s="145">
        <v>2291</v>
      </c>
      <c r="V2310" s="145">
        <v>3255227.2927445658</v>
      </c>
    </row>
    <row r="2311" spans="1:22" x14ac:dyDescent="0.35">
      <c r="A2311" s="70">
        <f t="shared" si="44"/>
        <v>2292</v>
      </c>
      <c r="B2311" s="145">
        <v>-314133.87830631435</v>
      </c>
      <c r="U2311" s="145">
        <v>2292</v>
      </c>
      <c r="V2311" s="145">
        <v>8736559.4601103589</v>
      </c>
    </row>
    <row r="2312" spans="1:22" x14ac:dyDescent="0.35">
      <c r="A2312" s="70">
        <f t="shared" si="44"/>
        <v>2293</v>
      </c>
      <c r="B2312" s="145">
        <v>-314133.87830631435</v>
      </c>
      <c r="U2312" s="145">
        <v>2293</v>
      </c>
      <c r="V2312" s="145">
        <v>-4536514.3332265187</v>
      </c>
    </row>
    <row r="2313" spans="1:22" x14ac:dyDescent="0.35">
      <c r="A2313" s="70">
        <f t="shared" si="44"/>
        <v>2294</v>
      </c>
      <c r="B2313" s="145">
        <v>-314133.87830631435</v>
      </c>
      <c r="U2313" s="145">
        <v>2294</v>
      </c>
      <c r="V2313" s="145">
        <v>15086960.426349785</v>
      </c>
    </row>
    <row r="2314" spans="1:22" x14ac:dyDescent="0.35">
      <c r="A2314" s="70">
        <f t="shared" si="44"/>
        <v>2295</v>
      </c>
      <c r="B2314" s="145">
        <v>-314133.87830631435</v>
      </c>
      <c r="U2314" s="145">
        <v>2295</v>
      </c>
      <c r="V2314" s="145">
        <v>11103817.760744911</v>
      </c>
    </row>
    <row r="2315" spans="1:22" x14ac:dyDescent="0.35">
      <c r="A2315" s="70">
        <f t="shared" si="44"/>
        <v>2296</v>
      </c>
      <c r="B2315" s="145">
        <v>-314133.87830631435</v>
      </c>
      <c r="U2315" s="145">
        <v>2296</v>
      </c>
      <c r="V2315" s="145">
        <v>-4313348.7474161647</v>
      </c>
    </row>
    <row r="2316" spans="1:22" x14ac:dyDescent="0.35">
      <c r="A2316" s="70">
        <f t="shared" si="44"/>
        <v>2297</v>
      </c>
      <c r="B2316" s="145">
        <v>-314133.87830631435</v>
      </c>
      <c r="U2316" s="145">
        <v>2297</v>
      </c>
      <c r="V2316" s="145">
        <v>-3759064.5363358371</v>
      </c>
    </row>
    <row r="2317" spans="1:22" x14ac:dyDescent="0.35">
      <c r="A2317" s="70">
        <f t="shared" si="44"/>
        <v>2298</v>
      </c>
      <c r="B2317" s="145">
        <v>-314133.87830631435</v>
      </c>
      <c r="U2317" s="145">
        <v>2298</v>
      </c>
      <c r="V2317" s="145">
        <v>18680406.446414612</v>
      </c>
    </row>
    <row r="2318" spans="1:22" x14ac:dyDescent="0.35">
      <c r="A2318" s="70">
        <f t="shared" si="44"/>
        <v>2299</v>
      </c>
      <c r="B2318" s="145">
        <v>-314133.87830631435</v>
      </c>
      <c r="U2318" s="145">
        <v>2299</v>
      </c>
      <c r="V2318" s="145">
        <v>214833.55108385906</v>
      </c>
    </row>
    <row r="2319" spans="1:22" x14ac:dyDescent="0.35">
      <c r="A2319" s="70">
        <f t="shared" si="44"/>
        <v>2300</v>
      </c>
      <c r="B2319" s="145">
        <v>-314133.87830631435</v>
      </c>
      <c r="U2319" s="145">
        <v>2300</v>
      </c>
      <c r="V2319" s="145">
        <v>-9522125.9937039521</v>
      </c>
    </row>
    <row r="2320" spans="1:22" x14ac:dyDescent="0.35">
      <c r="A2320" s="70">
        <f t="shared" si="44"/>
        <v>2301</v>
      </c>
      <c r="B2320" s="145">
        <v>-314133.87830631435</v>
      </c>
      <c r="U2320" s="145">
        <v>2301</v>
      </c>
      <c r="V2320" s="145">
        <v>5193898.3298917562</v>
      </c>
    </row>
    <row r="2321" spans="1:22" x14ac:dyDescent="0.35">
      <c r="A2321" s="70">
        <f t="shared" si="44"/>
        <v>2302</v>
      </c>
      <c r="B2321" s="145">
        <v>-314133.87830631435</v>
      </c>
      <c r="U2321" s="145">
        <v>2302</v>
      </c>
      <c r="V2321" s="145">
        <v>56540733.888650626</v>
      </c>
    </row>
    <row r="2322" spans="1:22" x14ac:dyDescent="0.35">
      <c r="A2322" s="70">
        <f t="shared" si="44"/>
        <v>2303</v>
      </c>
      <c r="B2322" s="145">
        <v>-314133.87830631435</v>
      </c>
      <c r="U2322" s="145">
        <v>2303</v>
      </c>
      <c r="V2322" s="145">
        <v>15791740.062508877</v>
      </c>
    </row>
    <row r="2323" spans="1:22" x14ac:dyDescent="0.35">
      <c r="A2323" s="70">
        <f t="shared" si="44"/>
        <v>2304</v>
      </c>
      <c r="B2323" s="145">
        <v>-314133.87830631435</v>
      </c>
      <c r="U2323" s="145">
        <v>2304</v>
      </c>
      <c r="V2323" s="145">
        <v>45345479.951057598</v>
      </c>
    </row>
    <row r="2324" spans="1:22" x14ac:dyDescent="0.35">
      <c r="A2324" s="70">
        <f t="shared" si="44"/>
        <v>2305</v>
      </c>
      <c r="B2324" s="145">
        <v>-314133.87830631435</v>
      </c>
      <c r="U2324" s="145">
        <v>2305</v>
      </c>
      <c r="V2324" s="145">
        <v>18007802.202631883</v>
      </c>
    </row>
    <row r="2325" spans="1:22" x14ac:dyDescent="0.35">
      <c r="A2325" s="70">
        <f t="shared" si="44"/>
        <v>2306</v>
      </c>
      <c r="B2325" s="145">
        <v>-314133.87830631435</v>
      </c>
      <c r="U2325" s="145">
        <v>2306</v>
      </c>
      <c r="V2325" s="145">
        <v>24793926.191163428</v>
      </c>
    </row>
    <row r="2326" spans="1:22" x14ac:dyDescent="0.35">
      <c r="A2326" s="70">
        <f t="shared" ref="A2326:A2389" si="45">A2325+1</f>
        <v>2307</v>
      </c>
      <c r="B2326" s="145">
        <v>-314133.87830631435</v>
      </c>
      <c r="U2326" s="145">
        <v>2307</v>
      </c>
      <c r="V2326" s="145">
        <v>4237905.0622363314</v>
      </c>
    </row>
    <row r="2327" spans="1:22" x14ac:dyDescent="0.35">
      <c r="A2327" s="70">
        <f t="shared" si="45"/>
        <v>2308</v>
      </c>
      <c r="B2327" s="145">
        <v>-314133.87830631435</v>
      </c>
      <c r="U2327" s="145">
        <v>2308</v>
      </c>
      <c r="V2327" s="145">
        <v>22014802.463860683</v>
      </c>
    </row>
    <row r="2328" spans="1:22" x14ac:dyDescent="0.35">
      <c r="A2328" s="70">
        <f t="shared" si="45"/>
        <v>2309</v>
      </c>
      <c r="B2328" s="145">
        <v>-314133.87830631435</v>
      </c>
      <c r="U2328" s="145">
        <v>2309</v>
      </c>
      <c r="V2328" s="145">
        <v>-4594395.1176787429</v>
      </c>
    </row>
    <row r="2329" spans="1:22" x14ac:dyDescent="0.35">
      <c r="A2329" s="70">
        <f t="shared" si="45"/>
        <v>2310</v>
      </c>
      <c r="B2329" s="145">
        <v>-314133.87830631435</v>
      </c>
      <c r="U2329" s="145">
        <v>2310</v>
      </c>
      <c r="V2329" s="145">
        <v>4210572.131749548</v>
      </c>
    </row>
    <row r="2330" spans="1:22" x14ac:dyDescent="0.35">
      <c r="A2330" s="70">
        <f t="shared" si="45"/>
        <v>2311</v>
      </c>
      <c r="B2330" s="145">
        <v>-314133.87830631435</v>
      </c>
      <c r="U2330" s="145">
        <v>2311</v>
      </c>
      <c r="V2330" s="145">
        <v>-3786747.8295309525</v>
      </c>
    </row>
    <row r="2331" spans="1:22" x14ac:dyDescent="0.35">
      <c r="A2331" s="70">
        <f t="shared" si="45"/>
        <v>2312</v>
      </c>
      <c r="B2331" s="145">
        <v>-314133.87830631435</v>
      </c>
      <c r="U2331" s="145">
        <v>2312</v>
      </c>
      <c r="V2331" s="145">
        <v>-11776476.565488515</v>
      </c>
    </row>
    <row r="2332" spans="1:22" x14ac:dyDescent="0.35">
      <c r="A2332" s="70">
        <f t="shared" si="45"/>
        <v>2313</v>
      </c>
      <c r="B2332" s="145">
        <v>-314133.87830631435</v>
      </c>
      <c r="U2332" s="145">
        <v>2313</v>
      </c>
      <c r="V2332" s="145">
        <v>-19473589.881537452</v>
      </c>
    </row>
    <row r="2333" spans="1:22" x14ac:dyDescent="0.35">
      <c r="A2333" s="70">
        <f t="shared" si="45"/>
        <v>2314</v>
      </c>
      <c r="B2333" s="145">
        <v>-314133.87830631435</v>
      </c>
      <c r="U2333" s="145">
        <v>2314</v>
      </c>
      <c r="V2333" s="145">
        <v>-5208335.7938549463</v>
      </c>
    </row>
    <row r="2334" spans="1:22" x14ac:dyDescent="0.35">
      <c r="A2334" s="70">
        <f t="shared" si="45"/>
        <v>2315</v>
      </c>
      <c r="B2334" s="145">
        <v>-314133.87830631435</v>
      </c>
      <c r="U2334" s="145">
        <v>2315</v>
      </c>
      <c r="V2334" s="145">
        <v>-2783089.835157983</v>
      </c>
    </row>
    <row r="2335" spans="1:22" x14ac:dyDescent="0.35">
      <c r="A2335" s="70">
        <f t="shared" si="45"/>
        <v>2316</v>
      </c>
      <c r="B2335" s="145">
        <v>-314133.87830631435</v>
      </c>
      <c r="U2335" s="145">
        <v>2316</v>
      </c>
      <c r="V2335" s="145">
        <v>18552423.083254911</v>
      </c>
    </row>
    <row r="2336" spans="1:22" x14ac:dyDescent="0.35">
      <c r="A2336" s="70">
        <f t="shared" si="45"/>
        <v>2317</v>
      </c>
      <c r="B2336" s="145">
        <v>-314133.87830631435</v>
      </c>
      <c r="U2336" s="145">
        <v>2317</v>
      </c>
      <c r="V2336" s="145">
        <v>27280548.234842043</v>
      </c>
    </row>
    <row r="2337" spans="1:22" x14ac:dyDescent="0.35">
      <c r="A2337" s="70">
        <f t="shared" si="45"/>
        <v>2318</v>
      </c>
      <c r="B2337" s="145">
        <v>-314133.87830631435</v>
      </c>
      <c r="U2337" s="145">
        <v>2318</v>
      </c>
      <c r="V2337" s="145">
        <v>26234591.162628159</v>
      </c>
    </row>
    <row r="2338" spans="1:22" x14ac:dyDescent="0.35">
      <c r="A2338" s="70">
        <f t="shared" si="45"/>
        <v>2319</v>
      </c>
      <c r="B2338" s="145">
        <v>-314133.87830631435</v>
      </c>
      <c r="U2338" s="145">
        <v>2319</v>
      </c>
      <c r="V2338" s="145">
        <v>15571079.695975576</v>
      </c>
    </row>
    <row r="2339" spans="1:22" x14ac:dyDescent="0.35">
      <c r="A2339" s="70">
        <f t="shared" si="45"/>
        <v>2320</v>
      </c>
      <c r="B2339" s="145">
        <v>-314133.87830631435</v>
      </c>
      <c r="U2339" s="145">
        <v>2320</v>
      </c>
      <c r="V2339" s="145">
        <v>-917495.33284061402</v>
      </c>
    </row>
    <row r="2340" spans="1:22" x14ac:dyDescent="0.35">
      <c r="A2340" s="70">
        <f t="shared" si="45"/>
        <v>2321</v>
      </c>
      <c r="B2340" s="145">
        <v>-314133.87830631435</v>
      </c>
      <c r="U2340" s="145">
        <v>2321</v>
      </c>
      <c r="V2340" s="145">
        <v>12042928.623865075</v>
      </c>
    </row>
    <row r="2341" spans="1:22" x14ac:dyDescent="0.35">
      <c r="A2341" s="70">
        <f t="shared" si="45"/>
        <v>2322</v>
      </c>
      <c r="B2341" s="145">
        <v>-314133.87830631435</v>
      </c>
      <c r="U2341" s="145">
        <v>2322</v>
      </c>
      <c r="V2341" s="145">
        <v>19008717.76690387</v>
      </c>
    </row>
    <row r="2342" spans="1:22" x14ac:dyDescent="0.35">
      <c r="A2342" s="70">
        <f t="shared" si="45"/>
        <v>2323</v>
      </c>
      <c r="B2342" s="145">
        <v>-314133.87830631435</v>
      </c>
      <c r="U2342" s="145">
        <v>2323</v>
      </c>
      <c r="V2342" s="145">
        <v>-4475339.088006705</v>
      </c>
    </row>
    <row r="2343" spans="1:22" x14ac:dyDescent="0.35">
      <c r="A2343" s="70">
        <f t="shared" si="45"/>
        <v>2324</v>
      </c>
      <c r="B2343" s="145">
        <v>-314133.87830631435</v>
      </c>
      <c r="U2343" s="145">
        <v>2324</v>
      </c>
      <c r="V2343" s="145">
        <v>-8138724.7018154934</v>
      </c>
    </row>
    <row r="2344" spans="1:22" x14ac:dyDescent="0.35">
      <c r="A2344" s="70">
        <f t="shared" si="45"/>
        <v>2325</v>
      </c>
      <c r="B2344" s="145">
        <v>-314133.87830631435</v>
      </c>
      <c r="U2344" s="145">
        <v>2325</v>
      </c>
      <c r="V2344" s="145">
        <v>-7618089.0302703567</v>
      </c>
    </row>
    <row r="2345" spans="1:22" x14ac:dyDescent="0.35">
      <c r="A2345" s="70">
        <f t="shared" si="45"/>
        <v>2326</v>
      </c>
      <c r="B2345" s="145">
        <v>-314133.87830631435</v>
      </c>
      <c r="U2345" s="145">
        <v>2326</v>
      </c>
      <c r="V2345" s="145">
        <v>6400036.5720781609</v>
      </c>
    </row>
    <row r="2346" spans="1:22" x14ac:dyDescent="0.35">
      <c r="A2346" s="70">
        <f t="shared" si="45"/>
        <v>2327</v>
      </c>
      <c r="B2346" s="145">
        <v>-314133.87830631435</v>
      </c>
      <c r="U2346" s="145">
        <v>2327</v>
      </c>
      <c r="V2346" s="145">
        <v>5201941.6060287766</v>
      </c>
    </row>
    <row r="2347" spans="1:22" x14ac:dyDescent="0.35">
      <c r="A2347" s="70">
        <f t="shared" si="45"/>
        <v>2328</v>
      </c>
      <c r="B2347" s="145">
        <v>-314133.87830631435</v>
      </c>
      <c r="U2347" s="145">
        <v>2328</v>
      </c>
      <c r="V2347" s="145">
        <v>15377615.982398033</v>
      </c>
    </row>
    <row r="2348" spans="1:22" x14ac:dyDescent="0.35">
      <c r="A2348" s="70">
        <f t="shared" si="45"/>
        <v>2329</v>
      </c>
      <c r="B2348" s="145">
        <v>-314133.87830631435</v>
      </c>
      <c r="U2348" s="145">
        <v>2329</v>
      </c>
      <c r="V2348" s="145">
        <v>-8567217.5221533105</v>
      </c>
    </row>
    <row r="2349" spans="1:22" x14ac:dyDescent="0.35">
      <c r="A2349" s="70">
        <f t="shared" si="45"/>
        <v>2330</v>
      </c>
      <c r="B2349" s="145">
        <v>-314133.87830631435</v>
      </c>
      <c r="U2349" s="145">
        <v>2330</v>
      </c>
      <c r="V2349" s="145">
        <v>-14648007.710895222</v>
      </c>
    </row>
    <row r="2350" spans="1:22" x14ac:dyDescent="0.35">
      <c r="A2350" s="70">
        <f t="shared" si="45"/>
        <v>2331</v>
      </c>
      <c r="B2350" s="145">
        <v>-314133.87830631435</v>
      </c>
      <c r="U2350" s="145">
        <v>2331</v>
      </c>
      <c r="V2350" s="145">
        <v>-4050765.0497511365</v>
      </c>
    </row>
    <row r="2351" spans="1:22" x14ac:dyDescent="0.35">
      <c r="A2351" s="70">
        <f t="shared" si="45"/>
        <v>2332</v>
      </c>
      <c r="B2351" s="145">
        <v>-314133.87830631435</v>
      </c>
      <c r="U2351" s="145">
        <v>2332</v>
      </c>
      <c r="V2351" s="145">
        <v>15793989.864487663</v>
      </c>
    </row>
    <row r="2352" spans="1:22" x14ac:dyDescent="0.35">
      <c r="A2352" s="70">
        <f t="shared" si="45"/>
        <v>2333</v>
      </c>
      <c r="B2352" s="145">
        <v>-314133.87830631435</v>
      </c>
      <c r="U2352" s="145">
        <v>2333</v>
      </c>
      <c r="V2352" s="145">
        <v>15450127.891995646</v>
      </c>
    </row>
    <row r="2353" spans="1:22" x14ac:dyDescent="0.35">
      <c r="A2353" s="70">
        <f t="shared" si="45"/>
        <v>2334</v>
      </c>
      <c r="B2353" s="145">
        <v>-314133.87830631435</v>
      </c>
      <c r="U2353" s="145">
        <v>2334</v>
      </c>
      <c r="V2353" s="145">
        <v>-19238448.105957206</v>
      </c>
    </row>
    <row r="2354" spans="1:22" x14ac:dyDescent="0.35">
      <c r="A2354" s="70">
        <f t="shared" si="45"/>
        <v>2335</v>
      </c>
      <c r="B2354" s="145">
        <v>-314133.87830631435</v>
      </c>
      <c r="U2354" s="145">
        <v>2335</v>
      </c>
      <c r="V2354" s="145">
        <v>-18471218.358304895</v>
      </c>
    </row>
    <row r="2355" spans="1:22" x14ac:dyDescent="0.35">
      <c r="A2355" s="70">
        <f t="shared" si="45"/>
        <v>2336</v>
      </c>
      <c r="B2355" s="145">
        <v>-314133.87830631435</v>
      </c>
      <c r="U2355" s="145">
        <v>2336</v>
      </c>
      <c r="V2355" s="145">
        <v>-7758030.8644016869</v>
      </c>
    </row>
    <row r="2356" spans="1:22" x14ac:dyDescent="0.35">
      <c r="A2356" s="70">
        <f t="shared" si="45"/>
        <v>2337</v>
      </c>
      <c r="B2356" s="145">
        <v>-314133.87830631435</v>
      </c>
      <c r="U2356" s="145">
        <v>2337</v>
      </c>
      <c r="V2356" s="145">
        <v>-12187529.473327149</v>
      </c>
    </row>
    <row r="2357" spans="1:22" x14ac:dyDescent="0.35">
      <c r="A2357" s="70">
        <f t="shared" si="45"/>
        <v>2338</v>
      </c>
      <c r="B2357" s="145">
        <v>-314133.87830631435</v>
      </c>
      <c r="U2357" s="145">
        <v>2338</v>
      </c>
      <c r="V2357" s="145">
        <v>-10408985.658243025</v>
      </c>
    </row>
    <row r="2358" spans="1:22" x14ac:dyDescent="0.35">
      <c r="A2358" s="70">
        <f t="shared" si="45"/>
        <v>2339</v>
      </c>
      <c r="B2358" s="145">
        <v>-314133.87830631435</v>
      </c>
      <c r="U2358" s="145">
        <v>2339</v>
      </c>
      <c r="V2358" s="145">
        <v>-8485939.2160242517</v>
      </c>
    </row>
    <row r="2359" spans="1:22" x14ac:dyDescent="0.35">
      <c r="A2359" s="70">
        <f t="shared" si="45"/>
        <v>2340</v>
      </c>
      <c r="B2359" s="145">
        <v>-314133.87830631435</v>
      </c>
      <c r="U2359" s="145">
        <v>2340</v>
      </c>
      <c r="V2359" s="145">
        <v>15438274.564134844</v>
      </c>
    </row>
    <row r="2360" spans="1:22" x14ac:dyDescent="0.35">
      <c r="A2360" s="70">
        <f t="shared" si="45"/>
        <v>2341</v>
      </c>
      <c r="B2360" s="145">
        <v>-314133.87830631435</v>
      </c>
      <c r="U2360" s="145">
        <v>2341</v>
      </c>
      <c r="V2360" s="145">
        <v>1037378.8915513195</v>
      </c>
    </row>
    <row r="2361" spans="1:22" x14ac:dyDescent="0.35">
      <c r="A2361" s="70">
        <f t="shared" si="45"/>
        <v>2342</v>
      </c>
      <c r="B2361" s="145">
        <v>-314133.87830631435</v>
      </c>
      <c r="U2361" s="145">
        <v>2342</v>
      </c>
      <c r="V2361" s="145">
        <v>1399812.9821054712</v>
      </c>
    </row>
    <row r="2362" spans="1:22" x14ac:dyDescent="0.35">
      <c r="A2362" s="70">
        <f t="shared" si="45"/>
        <v>2343</v>
      </c>
      <c r="B2362" s="145">
        <v>-314133.87830631435</v>
      </c>
      <c r="U2362" s="145">
        <v>2343</v>
      </c>
      <c r="V2362" s="145">
        <v>13219483.688855559</v>
      </c>
    </row>
    <row r="2363" spans="1:22" x14ac:dyDescent="0.35">
      <c r="A2363" s="70">
        <f t="shared" si="45"/>
        <v>2344</v>
      </c>
      <c r="B2363" s="145">
        <v>-314133.87830631435</v>
      </c>
      <c r="U2363" s="145">
        <v>2344</v>
      </c>
      <c r="V2363" s="145">
        <v>12313207.147587545</v>
      </c>
    </row>
    <row r="2364" spans="1:22" x14ac:dyDescent="0.35">
      <c r="A2364" s="70">
        <f t="shared" si="45"/>
        <v>2345</v>
      </c>
      <c r="B2364" s="145">
        <v>-314133.87830631435</v>
      </c>
      <c r="U2364" s="145">
        <v>2345</v>
      </c>
      <c r="V2364" s="145">
        <v>-8936206.4223035537</v>
      </c>
    </row>
    <row r="2365" spans="1:22" x14ac:dyDescent="0.35">
      <c r="A2365" s="70">
        <f t="shared" si="45"/>
        <v>2346</v>
      </c>
      <c r="B2365" s="145">
        <v>-314133.87830631435</v>
      </c>
      <c r="U2365" s="145">
        <v>2346</v>
      </c>
      <c r="V2365" s="145">
        <v>-11832739.469467301</v>
      </c>
    </row>
    <row r="2366" spans="1:22" x14ac:dyDescent="0.35">
      <c r="A2366" s="70">
        <f t="shared" si="45"/>
        <v>2347</v>
      </c>
      <c r="B2366" s="145">
        <v>-314133.87830631435</v>
      </c>
      <c r="U2366" s="145">
        <v>2347</v>
      </c>
      <c r="V2366" s="145">
        <v>6466399.5922575854</v>
      </c>
    </row>
    <row r="2367" spans="1:22" x14ac:dyDescent="0.35">
      <c r="A2367" s="70">
        <f t="shared" si="45"/>
        <v>2348</v>
      </c>
      <c r="B2367" s="145">
        <v>-314133.87830631435</v>
      </c>
      <c r="U2367" s="145">
        <v>2348</v>
      </c>
      <c r="V2367" s="145">
        <v>-17635004.706852101</v>
      </c>
    </row>
    <row r="2368" spans="1:22" x14ac:dyDescent="0.35">
      <c r="A2368" s="70">
        <f t="shared" si="45"/>
        <v>2349</v>
      </c>
      <c r="B2368" s="145">
        <v>-314133.87830631435</v>
      </c>
      <c r="U2368" s="145">
        <v>2349</v>
      </c>
      <c r="V2368" s="145">
        <v>-301356.33547823876</v>
      </c>
    </row>
    <row r="2369" spans="1:22" x14ac:dyDescent="0.35">
      <c r="A2369" s="70">
        <f t="shared" si="45"/>
        <v>2350</v>
      </c>
      <c r="B2369" s="145">
        <v>-314133.87830631435</v>
      </c>
      <c r="U2369" s="145">
        <v>2350</v>
      </c>
      <c r="V2369" s="145">
        <v>-2942075.0594301224</v>
      </c>
    </row>
    <row r="2370" spans="1:22" x14ac:dyDescent="0.35">
      <c r="A2370" s="70">
        <f t="shared" si="45"/>
        <v>2351</v>
      </c>
      <c r="B2370" s="145">
        <v>-314133.87830631435</v>
      </c>
      <c r="U2370" s="145">
        <v>2351</v>
      </c>
      <c r="V2370" s="145">
        <v>-861049.48832309619</v>
      </c>
    </row>
    <row r="2371" spans="1:22" x14ac:dyDescent="0.35">
      <c r="A2371" s="70">
        <f t="shared" si="45"/>
        <v>2352</v>
      </c>
      <c r="B2371" s="145">
        <v>-314133.87830631435</v>
      </c>
      <c r="U2371" s="145">
        <v>2352</v>
      </c>
      <c r="V2371" s="145">
        <v>-23724813.311846189</v>
      </c>
    </row>
    <row r="2372" spans="1:22" x14ac:dyDescent="0.35">
      <c r="A2372" s="70">
        <f t="shared" si="45"/>
        <v>2353</v>
      </c>
      <c r="B2372" s="145">
        <v>-314133.87830631435</v>
      </c>
      <c r="U2372" s="145">
        <v>2353</v>
      </c>
      <c r="V2372" s="145">
        <v>8400441.8499576412</v>
      </c>
    </row>
    <row r="2373" spans="1:22" x14ac:dyDescent="0.35">
      <c r="A2373" s="70">
        <f t="shared" si="45"/>
        <v>2354</v>
      </c>
      <c r="B2373" s="145">
        <v>-314133.87830631435</v>
      </c>
      <c r="U2373" s="145">
        <v>2354</v>
      </c>
      <c r="V2373" s="145">
        <v>23904058.089605764</v>
      </c>
    </row>
    <row r="2374" spans="1:22" x14ac:dyDescent="0.35">
      <c r="A2374" s="70">
        <f t="shared" si="45"/>
        <v>2355</v>
      </c>
      <c r="B2374" s="145">
        <v>-314133.87830631435</v>
      </c>
      <c r="U2374" s="145">
        <v>2355</v>
      </c>
      <c r="V2374" s="145">
        <v>2706849.9055824764</v>
      </c>
    </row>
    <row r="2375" spans="1:22" x14ac:dyDescent="0.35">
      <c r="A2375" s="70">
        <f t="shared" si="45"/>
        <v>2356</v>
      </c>
      <c r="B2375" s="145">
        <v>-314133.87830631435</v>
      </c>
      <c r="U2375" s="145">
        <v>2356</v>
      </c>
      <c r="V2375" s="145">
        <v>32615974.218365692</v>
      </c>
    </row>
    <row r="2376" spans="1:22" x14ac:dyDescent="0.35">
      <c r="A2376" s="70">
        <f t="shared" si="45"/>
        <v>2357</v>
      </c>
      <c r="B2376" s="145">
        <v>-314133.87830631435</v>
      </c>
      <c r="U2376" s="145">
        <v>2357</v>
      </c>
      <c r="V2376" s="145">
        <v>-15507708.601158198</v>
      </c>
    </row>
    <row r="2377" spans="1:22" x14ac:dyDescent="0.35">
      <c r="A2377" s="70">
        <f t="shared" si="45"/>
        <v>2358</v>
      </c>
      <c r="B2377" s="145">
        <v>-314133.87830631435</v>
      </c>
      <c r="U2377" s="145">
        <v>2358</v>
      </c>
      <c r="V2377" s="145">
        <v>12047231.233280547</v>
      </c>
    </row>
    <row r="2378" spans="1:22" x14ac:dyDescent="0.35">
      <c r="A2378" s="70">
        <f t="shared" si="45"/>
        <v>2359</v>
      </c>
      <c r="B2378" s="145">
        <v>-314133.87830631435</v>
      </c>
      <c r="U2378" s="145">
        <v>2359</v>
      </c>
      <c r="V2378" s="145">
        <v>735733.83796645701</v>
      </c>
    </row>
    <row r="2379" spans="1:22" x14ac:dyDescent="0.35">
      <c r="A2379" s="70">
        <f t="shared" si="45"/>
        <v>2360</v>
      </c>
      <c r="B2379" s="145">
        <v>-314133.87830631435</v>
      </c>
      <c r="U2379" s="145">
        <v>2360</v>
      </c>
      <c r="V2379" s="145">
        <v>-1578085.1031835675</v>
      </c>
    </row>
    <row r="2380" spans="1:22" x14ac:dyDescent="0.35">
      <c r="A2380" s="70">
        <f t="shared" si="45"/>
        <v>2361</v>
      </c>
      <c r="B2380" s="145">
        <v>-314133.87830631435</v>
      </c>
      <c r="U2380" s="145">
        <v>2361</v>
      </c>
      <c r="V2380" s="145">
        <v>29326468.108882494</v>
      </c>
    </row>
    <row r="2381" spans="1:22" x14ac:dyDescent="0.35">
      <c r="A2381" s="70">
        <f t="shared" si="45"/>
        <v>2362</v>
      </c>
      <c r="B2381" s="145">
        <v>-314133.87830631435</v>
      </c>
      <c r="U2381" s="145">
        <v>2362</v>
      </c>
      <c r="V2381" s="145">
        <v>-11804505.16479395</v>
      </c>
    </row>
    <row r="2382" spans="1:22" x14ac:dyDescent="0.35">
      <c r="A2382" s="70">
        <f t="shared" si="45"/>
        <v>2363</v>
      </c>
      <c r="B2382" s="145">
        <v>-314133.87830631435</v>
      </c>
      <c r="U2382" s="145">
        <v>2363</v>
      </c>
      <c r="V2382" s="145">
        <v>21206948.579977416</v>
      </c>
    </row>
    <row r="2383" spans="1:22" x14ac:dyDescent="0.35">
      <c r="A2383" s="70">
        <f t="shared" si="45"/>
        <v>2364</v>
      </c>
      <c r="B2383" s="145">
        <v>-314133.87830631435</v>
      </c>
      <c r="U2383" s="145">
        <v>2364</v>
      </c>
      <c r="V2383" s="145">
        <v>-5810019.7273759767</v>
      </c>
    </row>
    <row r="2384" spans="1:22" x14ac:dyDescent="0.35">
      <c r="A2384" s="70">
        <f t="shared" si="45"/>
        <v>2365</v>
      </c>
      <c r="B2384" s="145">
        <v>-314133.87830631435</v>
      </c>
      <c r="U2384" s="145">
        <v>2365</v>
      </c>
      <c r="V2384" s="145">
        <v>3747713.8267372437</v>
      </c>
    </row>
    <row r="2385" spans="1:22" x14ac:dyDescent="0.35">
      <c r="A2385" s="70">
        <f t="shared" si="45"/>
        <v>2366</v>
      </c>
      <c r="B2385" s="145">
        <v>-314133.87830631435</v>
      </c>
      <c r="U2385" s="145">
        <v>2366</v>
      </c>
      <c r="V2385" s="145">
        <v>29294021.348685309</v>
      </c>
    </row>
    <row r="2386" spans="1:22" x14ac:dyDescent="0.35">
      <c r="A2386" s="70">
        <f t="shared" si="45"/>
        <v>2367</v>
      </c>
      <c r="B2386" s="145">
        <v>-314133.87830631435</v>
      </c>
      <c r="U2386" s="145">
        <v>2367</v>
      </c>
      <c r="V2386" s="145">
        <v>-18862499.439388406</v>
      </c>
    </row>
    <row r="2387" spans="1:22" x14ac:dyDescent="0.35">
      <c r="A2387" s="70">
        <f t="shared" si="45"/>
        <v>2368</v>
      </c>
      <c r="B2387" s="145">
        <v>-314133.87830631435</v>
      </c>
      <c r="U2387" s="145">
        <v>2368</v>
      </c>
      <c r="V2387" s="145">
        <v>23733906.713109761</v>
      </c>
    </row>
    <row r="2388" spans="1:22" x14ac:dyDescent="0.35">
      <c r="A2388" s="70">
        <f t="shared" si="45"/>
        <v>2369</v>
      </c>
      <c r="B2388" s="145">
        <v>-314133.87830631435</v>
      </c>
      <c r="U2388" s="145">
        <v>2369</v>
      </c>
      <c r="V2388" s="145">
        <v>-18886066.117870077</v>
      </c>
    </row>
    <row r="2389" spans="1:22" x14ac:dyDescent="0.35">
      <c r="A2389" s="70">
        <f t="shared" si="45"/>
        <v>2370</v>
      </c>
      <c r="B2389" s="145">
        <v>-314133.87830631435</v>
      </c>
      <c r="U2389" s="145">
        <v>2370</v>
      </c>
      <c r="V2389" s="145">
        <v>-10460707.815770039</v>
      </c>
    </row>
    <row r="2390" spans="1:22" x14ac:dyDescent="0.35">
      <c r="A2390" s="70">
        <f t="shared" ref="A2390:A2453" si="46">A2389+1</f>
        <v>2371</v>
      </c>
      <c r="B2390" s="145">
        <v>-314133.87830631435</v>
      </c>
      <c r="U2390" s="145">
        <v>2371</v>
      </c>
      <c r="V2390" s="145">
        <v>-5875754.271483548</v>
      </c>
    </row>
    <row r="2391" spans="1:22" x14ac:dyDescent="0.35">
      <c r="A2391" s="70">
        <f t="shared" si="46"/>
        <v>2372</v>
      </c>
      <c r="B2391" s="145">
        <v>-314133.87830631435</v>
      </c>
      <c r="U2391" s="145">
        <v>2372</v>
      </c>
      <c r="V2391" s="145">
        <v>4829317.7741587125</v>
      </c>
    </row>
    <row r="2392" spans="1:22" x14ac:dyDescent="0.35">
      <c r="A2392" s="70">
        <f t="shared" si="46"/>
        <v>2373</v>
      </c>
      <c r="B2392" s="145">
        <v>-314133.87830631435</v>
      </c>
      <c r="U2392" s="145">
        <v>2373</v>
      </c>
      <c r="V2392" s="145">
        <v>-20167547.879755333</v>
      </c>
    </row>
    <row r="2393" spans="1:22" x14ac:dyDescent="0.35">
      <c r="A2393" s="70">
        <f t="shared" si="46"/>
        <v>2374</v>
      </c>
      <c r="B2393" s="145">
        <v>-314133.87830631435</v>
      </c>
      <c r="U2393" s="145">
        <v>2374</v>
      </c>
      <c r="V2393" s="145">
        <v>3531709.1971914805</v>
      </c>
    </row>
    <row r="2394" spans="1:22" x14ac:dyDescent="0.35">
      <c r="A2394" s="70">
        <f t="shared" si="46"/>
        <v>2375</v>
      </c>
      <c r="B2394" s="145">
        <v>-314133.87830631435</v>
      </c>
      <c r="U2394" s="145">
        <v>2375</v>
      </c>
      <c r="V2394" s="145">
        <v>6112945.6160471067</v>
      </c>
    </row>
    <row r="2395" spans="1:22" x14ac:dyDescent="0.35">
      <c r="A2395" s="70">
        <f t="shared" si="46"/>
        <v>2376</v>
      </c>
      <c r="B2395" s="145">
        <v>-314133.87830631435</v>
      </c>
      <c r="U2395" s="145">
        <v>2376</v>
      </c>
      <c r="V2395" s="145">
        <v>8494016.9739731811</v>
      </c>
    </row>
    <row r="2396" spans="1:22" x14ac:dyDescent="0.35">
      <c r="A2396" s="70">
        <f t="shared" si="46"/>
        <v>2377</v>
      </c>
      <c r="B2396" s="145">
        <v>-314133.87830631435</v>
      </c>
      <c r="U2396" s="145">
        <v>2377</v>
      </c>
      <c r="V2396" s="145">
        <v>6019992.5123605207</v>
      </c>
    </row>
    <row r="2397" spans="1:22" x14ac:dyDescent="0.35">
      <c r="A2397" s="70">
        <f t="shared" si="46"/>
        <v>2378</v>
      </c>
      <c r="B2397" s="145">
        <v>-314133.87830631435</v>
      </c>
      <c r="U2397" s="145">
        <v>2378</v>
      </c>
      <c r="V2397" s="145">
        <v>-204948.10032695904</v>
      </c>
    </row>
    <row r="2398" spans="1:22" x14ac:dyDescent="0.35">
      <c r="A2398" s="70">
        <f t="shared" si="46"/>
        <v>2379</v>
      </c>
      <c r="B2398" s="145">
        <v>-314133.87830631435</v>
      </c>
      <c r="U2398" s="145">
        <v>2379</v>
      </c>
      <c r="V2398" s="145">
        <v>5987335.9250363149</v>
      </c>
    </row>
    <row r="2399" spans="1:22" x14ac:dyDescent="0.35">
      <c r="A2399" s="70">
        <f t="shared" si="46"/>
        <v>2380</v>
      </c>
      <c r="B2399" s="145">
        <v>-314133.87830631435</v>
      </c>
      <c r="U2399" s="145">
        <v>2380</v>
      </c>
      <c r="V2399" s="145">
        <v>-10592838.032096388</v>
      </c>
    </row>
    <row r="2400" spans="1:22" x14ac:dyDescent="0.35">
      <c r="A2400" s="70">
        <f t="shared" si="46"/>
        <v>2381</v>
      </c>
      <c r="B2400" s="145">
        <v>-314133.87830631435</v>
      </c>
      <c r="U2400" s="145">
        <v>2381</v>
      </c>
      <c r="V2400" s="145">
        <v>-12294236.674090311</v>
      </c>
    </row>
    <row r="2401" spans="1:22" x14ac:dyDescent="0.35">
      <c r="A2401" s="70">
        <f t="shared" si="46"/>
        <v>2382</v>
      </c>
      <c r="B2401" s="145">
        <v>-314133.87830631435</v>
      </c>
      <c r="U2401" s="145">
        <v>2382</v>
      </c>
      <c r="V2401" s="145">
        <v>33568460.7816232</v>
      </c>
    </row>
    <row r="2402" spans="1:22" x14ac:dyDescent="0.35">
      <c r="A2402" s="70">
        <f t="shared" si="46"/>
        <v>2383</v>
      </c>
      <c r="B2402" s="145">
        <v>-314133.87830631435</v>
      </c>
      <c r="U2402" s="145">
        <v>2383</v>
      </c>
      <c r="V2402" s="145">
        <v>5887007.2115155794</v>
      </c>
    </row>
    <row r="2403" spans="1:22" x14ac:dyDescent="0.35">
      <c r="A2403" s="70">
        <f t="shared" si="46"/>
        <v>2384</v>
      </c>
      <c r="B2403" s="145">
        <v>-314133.87830631435</v>
      </c>
      <c r="U2403" s="145">
        <v>2384</v>
      </c>
      <c r="V2403" s="145">
        <v>21285955.976946596</v>
      </c>
    </row>
    <row r="2404" spans="1:22" x14ac:dyDescent="0.35">
      <c r="A2404" s="70">
        <f t="shared" si="46"/>
        <v>2385</v>
      </c>
      <c r="B2404" s="145">
        <v>-314133.87830631435</v>
      </c>
      <c r="U2404" s="145">
        <v>2385</v>
      </c>
      <c r="V2404" s="145">
        <v>-26051505.051144421</v>
      </c>
    </row>
    <row r="2405" spans="1:22" x14ac:dyDescent="0.35">
      <c r="A2405" s="70">
        <f t="shared" si="46"/>
        <v>2386</v>
      </c>
      <c r="B2405" s="145">
        <v>-314133.87830631435</v>
      </c>
      <c r="U2405" s="145">
        <v>2386</v>
      </c>
      <c r="V2405" s="145">
        <v>23302592.651060317</v>
      </c>
    </row>
    <row r="2406" spans="1:22" x14ac:dyDescent="0.35">
      <c r="A2406" s="70">
        <f t="shared" si="46"/>
        <v>2387</v>
      </c>
      <c r="B2406" s="145">
        <v>-314133.87830631435</v>
      </c>
      <c r="U2406" s="145">
        <v>2387</v>
      </c>
      <c r="V2406" s="145">
        <v>7010204.4693070687</v>
      </c>
    </row>
    <row r="2407" spans="1:22" x14ac:dyDescent="0.35">
      <c r="A2407" s="70">
        <f t="shared" si="46"/>
        <v>2388</v>
      </c>
      <c r="B2407" s="145">
        <v>-314133.87830631435</v>
      </c>
      <c r="U2407" s="145">
        <v>2388</v>
      </c>
      <c r="V2407" s="145">
        <v>16489778.42333312</v>
      </c>
    </row>
    <row r="2408" spans="1:22" x14ac:dyDescent="0.35">
      <c r="A2408" s="70">
        <f t="shared" si="46"/>
        <v>2389</v>
      </c>
      <c r="B2408" s="145">
        <v>-314133.87830631435</v>
      </c>
      <c r="U2408" s="145">
        <v>2389</v>
      </c>
      <c r="V2408" s="145">
        <v>4258245.7838054113</v>
      </c>
    </row>
    <row r="2409" spans="1:22" x14ac:dyDescent="0.35">
      <c r="A2409" s="70">
        <f t="shared" si="46"/>
        <v>2390</v>
      </c>
      <c r="B2409" s="145">
        <v>-314133.87830631435</v>
      </c>
      <c r="U2409" s="145">
        <v>2390</v>
      </c>
      <c r="V2409" s="145">
        <v>-301584.48922834359</v>
      </c>
    </row>
    <row r="2410" spans="1:22" x14ac:dyDescent="0.35">
      <c r="A2410" s="70">
        <f t="shared" si="46"/>
        <v>2391</v>
      </c>
      <c r="B2410" s="145">
        <v>-314133.87830631435</v>
      </c>
      <c r="U2410" s="145">
        <v>2391</v>
      </c>
      <c r="V2410" s="145">
        <v>-38403005.620696776</v>
      </c>
    </row>
    <row r="2411" spans="1:22" x14ac:dyDescent="0.35">
      <c r="A2411" s="70">
        <f t="shared" si="46"/>
        <v>2392</v>
      </c>
      <c r="B2411" s="145">
        <v>-314133.87830631435</v>
      </c>
      <c r="U2411" s="145">
        <v>2392</v>
      </c>
      <c r="V2411" s="145">
        <v>51936896.258424804</v>
      </c>
    </row>
    <row r="2412" spans="1:22" x14ac:dyDescent="0.35">
      <c r="A2412" s="70">
        <f t="shared" si="46"/>
        <v>2393</v>
      </c>
      <c r="B2412" s="145">
        <v>-314133.87830631435</v>
      </c>
      <c r="U2412" s="145">
        <v>2393</v>
      </c>
      <c r="V2412" s="145">
        <v>55710537.565810353</v>
      </c>
    </row>
    <row r="2413" spans="1:22" x14ac:dyDescent="0.35">
      <c r="A2413" s="70">
        <f t="shared" si="46"/>
        <v>2394</v>
      </c>
      <c r="B2413" s="145">
        <v>-314133.87830631435</v>
      </c>
      <c r="U2413" s="145">
        <v>2394</v>
      </c>
      <c r="V2413" s="145">
        <v>-30919562.465639535</v>
      </c>
    </row>
    <row r="2414" spans="1:22" x14ac:dyDescent="0.35">
      <c r="A2414" s="70">
        <f t="shared" si="46"/>
        <v>2395</v>
      </c>
      <c r="B2414" s="145">
        <v>-314133.87830631435</v>
      </c>
      <c r="U2414" s="145">
        <v>2395</v>
      </c>
      <c r="V2414" s="145">
        <v>-13274735.091204355</v>
      </c>
    </row>
    <row r="2415" spans="1:22" x14ac:dyDescent="0.35">
      <c r="A2415" s="70">
        <f t="shared" si="46"/>
        <v>2396</v>
      </c>
      <c r="B2415" s="145">
        <v>-314133.87830631435</v>
      </c>
      <c r="U2415" s="145">
        <v>2396</v>
      </c>
      <c r="V2415" s="145">
        <v>9390374.6086577177</v>
      </c>
    </row>
    <row r="2416" spans="1:22" x14ac:dyDescent="0.35">
      <c r="A2416" s="70">
        <f t="shared" si="46"/>
        <v>2397</v>
      </c>
      <c r="B2416" s="145">
        <v>-314133.87830631435</v>
      </c>
      <c r="U2416" s="145">
        <v>2397</v>
      </c>
      <c r="V2416" s="145">
        <v>12047386.054834884</v>
      </c>
    </row>
    <row r="2417" spans="1:22" x14ac:dyDescent="0.35">
      <c r="A2417" s="70">
        <f t="shared" si="46"/>
        <v>2398</v>
      </c>
      <c r="B2417" s="145">
        <v>-314133.87830631435</v>
      </c>
      <c r="U2417" s="145">
        <v>2398</v>
      </c>
      <c r="V2417" s="145">
        <v>1038698.7067480311</v>
      </c>
    </row>
    <row r="2418" spans="1:22" x14ac:dyDescent="0.35">
      <c r="A2418" s="70">
        <f t="shared" si="46"/>
        <v>2399</v>
      </c>
      <c r="B2418" s="145">
        <v>-314133.87830631435</v>
      </c>
      <c r="U2418" s="145">
        <v>2399</v>
      </c>
      <c r="V2418" s="145">
        <v>-11735382.621006789</v>
      </c>
    </row>
    <row r="2419" spans="1:22" x14ac:dyDescent="0.35">
      <c r="A2419" s="70">
        <f t="shared" si="46"/>
        <v>2400</v>
      </c>
      <c r="B2419" s="145">
        <v>-314133.87830631435</v>
      </c>
      <c r="U2419" s="145">
        <v>2400</v>
      </c>
      <c r="V2419" s="145">
        <v>-6671594.5871280916</v>
      </c>
    </row>
    <row r="2420" spans="1:22" x14ac:dyDescent="0.35">
      <c r="A2420" s="70">
        <f t="shared" si="46"/>
        <v>2401</v>
      </c>
      <c r="B2420" s="145">
        <v>-314133.87830631435</v>
      </c>
      <c r="U2420" s="145">
        <v>2401</v>
      </c>
      <c r="V2420" s="145">
        <v>19356534.649230734</v>
      </c>
    </row>
    <row r="2421" spans="1:22" x14ac:dyDescent="0.35">
      <c r="A2421" s="70">
        <f t="shared" si="46"/>
        <v>2402</v>
      </c>
      <c r="B2421" s="145">
        <v>-314133.87830631435</v>
      </c>
      <c r="U2421" s="145">
        <v>2402</v>
      </c>
      <c r="V2421" s="145">
        <v>7054915.8650394194</v>
      </c>
    </row>
    <row r="2422" spans="1:22" x14ac:dyDescent="0.35">
      <c r="A2422" s="70">
        <f t="shared" si="46"/>
        <v>2403</v>
      </c>
      <c r="B2422" s="145">
        <v>-314133.87830631435</v>
      </c>
      <c r="U2422" s="145">
        <v>2403</v>
      </c>
      <c r="V2422" s="145">
        <v>3837925.9139894135</v>
      </c>
    </row>
    <row r="2423" spans="1:22" x14ac:dyDescent="0.35">
      <c r="A2423" s="70">
        <f t="shared" si="46"/>
        <v>2404</v>
      </c>
      <c r="B2423" s="145">
        <v>-314133.87830631435</v>
      </c>
      <c r="U2423" s="145">
        <v>2404</v>
      </c>
      <c r="V2423" s="145">
        <v>17834211.479950849</v>
      </c>
    </row>
    <row r="2424" spans="1:22" x14ac:dyDescent="0.35">
      <c r="A2424" s="70">
        <f t="shared" si="46"/>
        <v>2405</v>
      </c>
      <c r="B2424" s="145">
        <v>-314133.87830631435</v>
      </c>
      <c r="U2424" s="145">
        <v>2405</v>
      </c>
      <c r="V2424" s="145">
        <v>9671957.1263194382</v>
      </c>
    </row>
    <row r="2425" spans="1:22" x14ac:dyDescent="0.35">
      <c r="A2425" s="70">
        <f t="shared" si="46"/>
        <v>2406</v>
      </c>
      <c r="B2425" s="145">
        <v>-314133.87830631435</v>
      </c>
      <c r="U2425" s="145">
        <v>2406</v>
      </c>
      <c r="V2425" s="145">
        <v>-5639800.2918610796</v>
      </c>
    </row>
    <row r="2426" spans="1:22" x14ac:dyDescent="0.35">
      <c r="A2426" s="70">
        <f t="shared" si="46"/>
        <v>2407</v>
      </c>
      <c r="B2426" s="145">
        <v>-314133.87830631435</v>
      </c>
      <c r="U2426" s="145">
        <v>2407</v>
      </c>
      <c r="V2426" s="145">
        <v>36303269.1006134</v>
      </c>
    </row>
    <row r="2427" spans="1:22" x14ac:dyDescent="0.35">
      <c r="A2427" s="70">
        <f t="shared" si="46"/>
        <v>2408</v>
      </c>
      <c r="B2427" s="145">
        <v>-314133.87830631435</v>
      </c>
      <c r="U2427" s="145">
        <v>2408</v>
      </c>
      <c r="V2427" s="145">
        <v>13540422.240845039</v>
      </c>
    </row>
    <row r="2428" spans="1:22" x14ac:dyDescent="0.35">
      <c r="A2428" s="70">
        <f t="shared" si="46"/>
        <v>2409</v>
      </c>
      <c r="B2428" s="145">
        <v>-314133.87830631435</v>
      </c>
      <c r="U2428" s="145">
        <v>2409</v>
      </c>
      <c r="V2428" s="145">
        <v>17660893.738692157</v>
      </c>
    </row>
    <row r="2429" spans="1:22" x14ac:dyDescent="0.35">
      <c r="A2429" s="70">
        <f t="shared" si="46"/>
        <v>2410</v>
      </c>
      <c r="B2429" s="145">
        <v>-314133.87830631435</v>
      </c>
      <c r="U2429" s="145">
        <v>2410</v>
      </c>
      <c r="V2429" s="145">
        <v>-5862049.3733744677</v>
      </c>
    </row>
    <row r="2430" spans="1:22" x14ac:dyDescent="0.35">
      <c r="A2430" s="70">
        <f t="shared" si="46"/>
        <v>2411</v>
      </c>
      <c r="B2430" s="145">
        <v>-314133.87830631435</v>
      </c>
      <c r="U2430" s="145">
        <v>2411</v>
      </c>
      <c r="V2430" s="145">
        <v>14332833.773419742</v>
      </c>
    </row>
    <row r="2431" spans="1:22" x14ac:dyDescent="0.35">
      <c r="A2431" s="70">
        <f t="shared" si="46"/>
        <v>2412</v>
      </c>
      <c r="B2431" s="145">
        <v>-314133.87830631435</v>
      </c>
      <c r="U2431" s="145">
        <v>2412</v>
      </c>
      <c r="V2431" s="145">
        <v>9866053.3986329772</v>
      </c>
    </row>
    <row r="2432" spans="1:22" x14ac:dyDescent="0.35">
      <c r="A2432" s="70">
        <f t="shared" si="46"/>
        <v>2413</v>
      </c>
      <c r="B2432" s="145">
        <v>-314133.87830631435</v>
      </c>
      <c r="U2432" s="145">
        <v>2413</v>
      </c>
      <c r="V2432" s="145">
        <v>5359217.3757397756</v>
      </c>
    </row>
    <row r="2433" spans="1:22" x14ac:dyDescent="0.35">
      <c r="A2433" s="70">
        <f t="shared" si="46"/>
        <v>2414</v>
      </c>
      <c r="B2433" s="145">
        <v>-314133.87830631435</v>
      </c>
      <c r="U2433" s="145">
        <v>2414</v>
      </c>
      <c r="V2433" s="145">
        <v>20385076.79242222</v>
      </c>
    </row>
    <row r="2434" spans="1:22" x14ac:dyDescent="0.35">
      <c r="A2434" s="70">
        <f t="shared" si="46"/>
        <v>2415</v>
      </c>
      <c r="B2434" s="145">
        <v>-314133.87830631435</v>
      </c>
      <c r="U2434" s="145">
        <v>2415</v>
      </c>
      <c r="V2434" s="145">
        <v>-6957879.722881576</v>
      </c>
    </row>
    <row r="2435" spans="1:22" x14ac:dyDescent="0.35">
      <c r="A2435" s="70">
        <f t="shared" si="46"/>
        <v>2416</v>
      </c>
      <c r="B2435" s="145">
        <v>-314133.87830631435</v>
      </c>
      <c r="U2435" s="145">
        <v>2416</v>
      </c>
      <c r="V2435" s="145">
        <v>7802490.2897592224</v>
      </c>
    </row>
    <row r="2436" spans="1:22" x14ac:dyDescent="0.35">
      <c r="A2436" s="70">
        <f t="shared" si="46"/>
        <v>2417</v>
      </c>
      <c r="B2436" s="145">
        <v>-314133.87830631435</v>
      </c>
      <c r="U2436" s="145">
        <v>2417</v>
      </c>
      <c r="V2436" s="145">
        <v>22649320.350728165</v>
      </c>
    </row>
    <row r="2437" spans="1:22" x14ac:dyDescent="0.35">
      <c r="A2437" s="70">
        <f t="shared" si="46"/>
        <v>2418</v>
      </c>
      <c r="B2437" s="145">
        <v>-314133.87830631435</v>
      </c>
      <c r="U2437" s="145">
        <v>2418</v>
      </c>
      <c r="V2437" s="145">
        <v>-1475483.3108535483</v>
      </c>
    </row>
    <row r="2438" spans="1:22" x14ac:dyDescent="0.35">
      <c r="A2438" s="70">
        <f t="shared" si="46"/>
        <v>2419</v>
      </c>
      <c r="B2438" s="145">
        <v>-314133.87830631435</v>
      </c>
      <c r="U2438" s="145">
        <v>2419</v>
      </c>
      <c r="V2438" s="145">
        <v>20830105.997070525</v>
      </c>
    </row>
    <row r="2439" spans="1:22" x14ac:dyDescent="0.35">
      <c r="A2439" s="70">
        <f t="shared" si="46"/>
        <v>2420</v>
      </c>
      <c r="B2439" s="145">
        <v>-314133.87830631435</v>
      </c>
      <c r="U2439" s="145">
        <v>2420</v>
      </c>
      <c r="V2439" s="145">
        <v>22587343.886789843</v>
      </c>
    </row>
    <row r="2440" spans="1:22" x14ac:dyDescent="0.35">
      <c r="A2440" s="70">
        <f t="shared" si="46"/>
        <v>2421</v>
      </c>
      <c r="B2440" s="145">
        <v>-314133.87830631435</v>
      </c>
      <c r="U2440" s="145">
        <v>2421</v>
      </c>
      <c r="V2440" s="145">
        <v>3351526.7577006556</v>
      </c>
    </row>
    <row r="2441" spans="1:22" x14ac:dyDescent="0.35">
      <c r="A2441" s="70">
        <f t="shared" si="46"/>
        <v>2422</v>
      </c>
      <c r="B2441" s="145">
        <v>-314133.87830631435</v>
      </c>
      <c r="U2441" s="145">
        <v>2422</v>
      </c>
      <c r="V2441" s="145">
        <v>-13555736.271622289</v>
      </c>
    </row>
    <row r="2442" spans="1:22" x14ac:dyDescent="0.35">
      <c r="A2442" s="70">
        <f t="shared" si="46"/>
        <v>2423</v>
      </c>
      <c r="B2442" s="145">
        <v>-314133.87830631435</v>
      </c>
      <c r="U2442" s="145">
        <v>2423</v>
      </c>
      <c r="V2442" s="145">
        <v>1442229.8456433341</v>
      </c>
    </row>
    <row r="2443" spans="1:22" x14ac:dyDescent="0.35">
      <c r="A2443" s="70">
        <f t="shared" si="46"/>
        <v>2424</v>
      </c>
      <c r="B2443" s="145">
        <v>-314133.87830631435</v>
      </c>
      <c r="U2443" s="145">
        <v>2424</v>
      </c>
      <c r="V2443" s="145">
        <v>7671448.4379050247</v>
      </c>
    </row>
    <row r="2444" spans="1:22" x14ac:dyDescent="0.35">
      <c r="A2444" s="70">
        <f t="shared" si="46"/>
        <v>2425</v>
      </c>
      <c r="B2444" s="145">
        <v>-314133.87830631435</v>
      </c>
      <c r="U2444" s="145">
        <v>2425</v>
      </c>
      <c r="V2444" s="145">
        <v>16307856.114705164</v>
      </c>
    </row>
    <row r="2445" spans="1:22" x14ac:dyDescent="0.35">
      <c r="A2445" s="70">
        <f t="shared" si="46"/>
        <v>2426</v>
      </c>
      <c r="B2445" s="145">
        <v>-314133.87830631435</v>
      </c>
      <c r="U2445" s="145">
        <v>2426</v>
      </c>
      <c r="V2445" s="145">
        <v>-3249710.2746520378</v>
      </c>
    </row>
    <row r="2446" spans="1:22" x14ac:dyDescent="0.35">
      <c r="A2446" s="70">
        <f t="shared" si="46"/>
        <v>2427</v>
      </c>
      <c r="B2446" s="145">
        <v>-314133.87830631435</v>
      </c>
      <c r="U2446" s="145">
        <v>2427</v>
      </c>
      <c r="V2446" s="145">
        <v>-20598343.120094828</v>
      </c>
    </row>
    <row r="2447" spans="1:22" x14ac:dyDescent="0.35">
      <c r="A2447" s="70">
        <f t="shared" si="46"/>
        <v>2428</v>
      </c>
      <c r="B2447" s="145">
        <v>-314133.87830631435</v>
      </c>
      <c r="U2447" s="145">
        <v>2428</v>
      </c>
      <c r="V2447" s="145">
        <v>10690386.730255481</v>
      </c>
    </row>
    <row r="2448" spans="1:22" x14ac:dyDescent="0.35">
      <c r="A2448" s="70">
        <f t="shared" si="46"/>
        <v>2429</v>
      </c>
      <c r="B2448" s="145">
        <v>-314133.87830631435</v>
      </c>
      <c r="U2448" s="145">
        <v>2429</v>
      </c>
      <c r="V2448" s="145">
        <v>44663447.902936324</v>
      </c>
    </row>
    <row r="2449" spans="1:22" x14ac:dyDescent="0.35">
      <c r="A2449" s="70">
        <f t="shared" si="46"/>
        <v>2430</v>
      </c>
      <c r="B2449" s="145">
        <v>-314133.87830631435</v>
      </c>
      <c r="U2449" s="145">
        <v>2430</v>
      </c>
      <c r="V2449" s="145">
        <v>-5880764.9407392181</v>
      </c>
    </row>
    <row r="2450" spans="1:22" x14ac:dyDescent="0.35">
      <c r="A2450" s="70">
        <f t="shared" si="46"/>
        <v>2431</v>
      </c>
      <c r="B2450" s="145">
        <v>-314133.87830631435</v>
      </c>
      <c r="U2450" s="145">
        <v>2431</v>
      </c>
      <c r="V2450" s="145">
        <v>-1253917.5202897936</v>
      </c>
    </row>
    <row r="2451" spans="1:22" x14ac:dyDescent="0.35">
      <c r="A2451" s="70">
        <f t="shared" si="46"/>
        <v>2432</v>
      </c>
      <c r="B2451" s="145">
        <v>-314133.87830631435</v>
      </c>
      <c r="U2451" s="145">
        <v>2432</v>
      </c>
      <c r="V2451" s="145">
        <v>15881463.731843159</v>
      </c>
    </row>
    <row r="2452" spans="1:22" x14ac:dyDescent="0.35">
      <c r="A2452" s="70">
        <f t="shared" si="46"/>
        <v>2433</v>
      </c>
      <c r="B2452" s="145">
        <v>-314133.87830631435</v>
      </c>
      <c r="U2452" s="145">
        <v>2433</v>
      </c>
      <c r="V2452" s="145">
        <v>-2977872.9905186109</v>
      </c>
    </row>
    <row r="2453" spans="1:22" x14ac:dyDescent="0.35">
      <c r="A2453" s="70">
        <f t="shared" si="46"/>
        <v>2434</v>
      </c>
      <c r="B2453" s="145">
        <v>-314133.87830631435</v>
      </c>
      <c r="U2453" s="145">
        <v>2434</v>
      </c>
      <c r="V2453" s="145">
        <v>-16705830.925435973</v>
      </c>
    </row>
    <row r="2454" spans="1:22" x14ac:dyDescent="0.35">
      <c r="A2454" s="70">
        <f t="shared" ref="A2454:A2517" si="47">A2453+1</f>
        <v>2435</v>
      </c>
      <c r="B2454" s="145">
        <v>-314133.87830631435</v>
      </c>
      <c r="U2454" s="145">
        <v>2435</v>
      </c>
      <c r="V2454" s="145">
        <v>-912461.50782415271</v>
      </c>
    </row>
    <row r="2455" spans="1:22" x14ac:dyDescent="0.35">
      <c r="A2455" s="70">
        <f t="shared" si="47"/>
        <v>2436</v>
      </c>
      <c r="B2455" s="145">
        <v>-314133.87830631435</v>
      </c>
      <c r="U2455" s="145">
        <v>2436</v>
      </c>
      <c r="V2455" s="145">
        <v>16472693.809659176</v>
      </c>
    </row>
    <row r="2456" spans="1:22" x14ac:dyDescent="0.35">
      <c r="A2456" s="70">
        <f t="shared" si="47"/>
        <v>2437</v>
      </c>
      <c r="B2456" s="145">
        <v>-314133.87830631435</v>
      </c>
      <c r="U2456" s="145">
        <v>2437</v>
      </c>
      <c r="V2456" s="145">
        <v>19978968.881527029</v>
      </c>
    </row>
    <row r="2457" spans="1:22" x14ac:dyDescent="0.35">
      <c r="A2457" s="70">
        <f t="shared" si="47"/>
        <v>2438</v>
      </c>
      <c r="B2457" s="145">
        <v>-314133.87830631435</v>
      </c>
      <c r="U2457" s="145">
        <v>2438</v>
      </c>
      <c r="V2457" s="145">
        <v>-8986581.6336207669</v>
      </c>
    </row>
    <row r="2458" spans="1:22" x14ac:dyDescent="0.35">
      <c r="A2458" s="70">
        <f t="shared" si="47"/>
        <v>2439</v>
      </c>
      <c r="B2458" s="145">
        <v>-314133.87830631435</v>
      </c>
      <c r="U2458" s="145">
        <v>2439</v>
      </c>
      <c r="V2458" s="145">
        <v>5232949.8657768592</v>
      </c>
    </row>
    <row r="2459" spans="1:22" x14ac:dyDescent="0.35">
      <c r="A2459" s="70">
        <f t="shared" si="47"/>
        <v>2440</v>
      </c>
      <c r="B2459" s="145">
        <v>-314133.87830631435</v>
      </c>
      <c r="U2459" s="145">
        <v>2440</v>
      </c>
      <c r="V2459" s="145">
        <v>25800818.216316618</v>
      </c>
    </row>
    <row r="2460" spans="1:22" x14ac:dyDescent="0.35">
      <c r="A2460" s="70">
        <f t="shared" si="47"/>
        <v>2441</v>
      </c>
      <c r="B2460" s="145">
        <v>-314133.87830631435</v>
      </c>
      <c r="U2460" s="145">
        <v>2441</v>
      </c>
      <c r="V2460" s="145">
        <v>-5288897.0322940238</v>
      </c>
    </row>
    <row r="2461" spans="1:22" x14ac:dyDescent="0.35">
      <c r="A2461" s="70">
        <f t="shared" si="47"/>
        <v>2442</v>
      </c>
      <c r="B2461" s="145">
        <v>-314133.87830631435</v>
      </c>
      <c r="U2461" s="145">
        <v>2442</v>
      </c>
      <c r="V2461" s="145">
        <v>4581715.2636334002</v>
      </c>
    </row>
    <row r="2462" spans="1:22" x14ac:dyDescent="0.35">
      <c r="A2462" s="70">
        <f t="shared" si="47"/>
        <v>2443</v>
      </c>
      <c r="B2462" s="145">
        <v>-314133.87830631435</v>
      </c>
      <c r="U2462" s="145">
        <v>2443</v>
      </c>
      <c r="V2462" s="145">
        <v>-16232555.345200734</v>
      </c>
    </row>
    <row r="2463" spans="1:22" x14ac:dyDescent="0.35">
      <c r="A2463" s="70">
        <f t="shared" si="47"/>
        <v>2444</v>
      </c>
      <c r="B2463" s="145">
        <v>-314133.87830631435</v>
      </c>
      <c r="U2463" s="145">
        <v>2444</v>
      </c>
      <c r="V2463" s="145">
        <v>36203819.515818723</v>
      </c>
    </row>
    <row r="2464" spans="1:22" x14ac:dyDescent="0.35">
      <c r="A2464" s="70">
        <f t="shared" si="47"/>
        <v>2445</v>
      </c>
      <c r="B2464" s="145">
        <v>-314133.87830631435</v>
      </c>
      <c r="U2464" s="145">
        <v>2445</v>
      </c>
      <c r="V2464" s="145">
        <v>-16652458.505519569</v>
      </c>
    </row>
    <row r="2465" spans="1:22" x14ac:dyDescent="0.35">
      <c r="A2465" s="70">
        <f t="shared" si="47"/>
        <v>2446</v>
      </c>
      <c r="B2465" s="145">
        <v>-314133.87830631435</v>
      </c>
      <c r="U2465" s="145">
        <v>2446</v>
      </c>
      <c r="V2465" s="145">
        <v>-23599989.831982855</v>
      </c>
    </row>
    <row r="2466" spans="1:22" x14ac:dyDescent="0.35">
      <c r="A2466" s="70">
        <f t="shared" si="47"/>
        <v>2447</v>
      </c>
      <c r="B2466" s="145">
        <v>-314133.87830631435</v>
      </c>
      <c r="U2466" s="145">
        <v>2447</v>
      </c>
      <c r="V2466" s="145">
        <v>22778067.38762245</v>
      </c>
    </row>
    <row r="2467" spans="1:22" x14ac:dyDescent="0.35">
      <c r="A2467" s="70">
        <f t="shared" si="47"/>
        <v>2448</v>
      </c>
      <c r="B2467" s="145">
        <v>-314133.87830631435</v>
      </c>
      <c r="U2467" s="145">
        <v>2448</v>
      </c>
      <c r="V2467" s="145">
        <v>5613022.232650511</v>
      </c>
    </row>
    <row r="2468" spans="1:22" x14ac:dyDescent="0.35">
      <c r="A2468" s="70">
        <f t="shared" si="47"/>
        <v>2449</v>
      </c>
      <c r="B2468" s="145">
        <v>-314133.87830631435</v>
      </c>
      <c r="U2468" s="145">
        <v>2449</v>
      </c>
      <c r="V2468" s="145">
        <v>8839985.1436355338</v>
      </c>
    </row>
    <row r="2469" spans="1:22" x14ac:dyDescent="0.35">
      <c r="A2469" s="70">
        <f t="shared" si="47"/>
        <v>2450</v>
      </c>
      <c r="B2469" s="145">
        <v>-314133.87830631435</v>
      </c>
      <c r="U2469" s="145">
        <v>2450</v>
      </c>
      <c r="V2469" s="145">
        <v>-3823080.3040923476</v>
      </c>
    </row>
    <row r="2470" spans="1:22" x14ac:dyDescent="0.35">
      <c r="A2470" s="70">
        <f t="shared" si="47"/>
        <v>2451</v>
      </c>
      <c r="B2470" s="145">
        <v>-314133.87830631435</v>
      </c>
      <c r="U2470" s="145">
        <v>2451</v>
      </c>
      <c r="V2470" s="145">
        <v>-19974560.857142001</v>
      </c>
    </row>
    <row r="2471" spans="1:22" x14ac:dyDescent="0.35">
      <c r="A2471" s="70">
        <f t="shared" si="47"/>
        <v>2452</v>
      </c>
      <c r="B2471" s="145">
        <v>-314133.87830631435</v>
      </c>
      <c r="U2471" s="145">
        <v>2452</v>
      </c>
      <c r="V2471" s="145">
        <v>6200294.3521606252</v>
      </c>
    </row>
    <row r="2472" spans="1:22" x14ac:dyDescent="0.35">
      <c r="A2472" s="70">
        <f t="shared" si="47"/>
        <v>2453</v>
      </c>
      <c r="B2472" s="145">
        <v>-314133.87830631435</v>
      </c>
      <c r="U2472" s="145">
        <v>2453</v>
      </c>
      <c r="V2472" s="145">
        <v>17262588.153276581</v>
      </c>
    </row>
    <row r="2473" spans="1:22" x14ac:dyDescent="0.35">
      <c r="A2473" s="70">
        <f t="shared" si="47"/>
        <v>2454</v>
      </c>
      <c r="B2473" s="145">
        <v>-314133.87830631435</v>
      </c>
      <c r="U2473" s="145">
        <v>2454</v>
      </c>
      <c r="V2473" s="145">
        <v>15872131.391302295</v>
      </c>
    </row>
    <row r="2474" spans="1:22" x14ac:dyDescent="0.35">
      <c r="A2474" s="70">
        <f t="shared" si="47"/>
        <v>2455</v>
      </c>
      <c r="B2474" s="145">
        <v>-314133.87830631435</v>
      </c>
      <c r="U2474" s="145">
        <v>2455</v>
      </c>
      <c r="V2474" s="145">
        <v>25952322.337044448</v>
      </c>
    </row>
    <row r="2475" spans="1:22" x14ac:dyDescent="0.35">
      <c r="A2475" s="70">
        <f t="shared" si="47"/>
        <v>2456</v>
      </c>
      <c r="B2475" s="145">
        <v>-314133.87830631435</v>
      </c>
      <c r="U2475" s="145">
        <v>2456</v>
      </c>
      <c r="V2475" s="145">
        <v>-33600084.248839661</v>
      </c>
    </row>
    <row r="2476" spans="1:22" x14ac:dyDescent="0.35">
      <c r="A2476" s="70">
        <f t="shared" si="47"/>
        <v>2457</v>
      </c>
      <c r="B2476" s="145">
        <v>-314133.87830631435</v>
      </c>
      <c r="U2476" s="145">
        <v>2457</v>
      </c>
      <c r="V2476" s="145">
        <v>17170541.049904879</v>
      </c>
    </row>
    <row r="2477" spans="1:22" x14ac:dyDescent="0.35">
      <c r="A2477" s="70">
        <f t="shared" si="47"/>
        <v>2458</v>
      </c>
      <c r="B2477" s="145">
        <v>-314133.87830631435</v>
      </c>
      <c r="U2477" s="145">
        <v>2458</v>
      </c>
      <c r="V2477" s="145">
        <v>-3926801.3993135355</v>
      </c>
    </row>
    <row r="2478" spans="1:22" x14ac:dyDescent="0.35">
      <c r="A2478" s="70">
        <f t="shared" si="47"/>
        <v>2459</v>
      </c>
      <c r="B2478" s="145">
        <v>-314133.87830631435</v>
      </c>
      <c r="U2478" s="145">
        <v>2459</v>
      </c>
      <c r="V2478" s="145">
        <v>24455667.110452611</v>
      </c>
    </row>
    <row r="2479" spans="1:22" x14ac:dyDescent="0.35">
      <c r="A2479" s="70">
        <f t="shared" si="47"/>
        <v>2460</v>
      </c>
      <c r="B2479" s="145">
        <v>-314133.87830631435</v>
      </c>
      <c r="U2479" s="145">
        <v>2460</v>
      </c>
      <c r="V2479" s="145">
        <v>15937961.141899664</v>
      </c>
    </row>
    <row r="2480" spans="1:22" x14ac:dyDescent="0.35">
      <c r="A2480" s="70">
        <f t="shared" si="47"/>
        <v>2461</v>
      </c>
      <c r="B2480" s="145">
        <v>-314133.87830631435</v>
      </c>
      <c r="U2480" s="145">
        <v>2461</v>
      </c>
      <c r="V2480" s="145">
        <v>-37380879.004574448</v>
      </c>
    </row>
    <row r="2481" spans="1:22" x14ac:dyDescent="0.35">
      <c r="A2481" s="70">
        <f t="shared" si="47"/>
        <v>2462</v>
      </c>
      <c r="B2481" s="145">
        <v>-314133.87830631435</v>
      </c>
      <c r="U2481" s="145">
        <v>2462</v>
      </c>
      <c r="V2481" s="145">
        <v>-3156302.7081874646</v>
      </c>
    </row>
    <row r="2482" spans="1:22" x14ac:dyDescent="0.35">
      <c r="A2482" s="70">
        <f t="shared" si="47"/>
        <v>2463</v>
      </c>
      <c r="B2482" s="145">
        <v>-314133.87830631435</v>
      </c>
      <c r="U2482" s="145">
        <v>2463</v>
      </c>
      <c r="V2482" s="145">
        <v>-8991105.2669333033</v>
      </c>
    </row>
    <row r="2483" spans="1:22" x14ac:dyDescent="0.35">
      <c r="A2483" s="70">
        <f t="shared" si="47"/>
        <v>2464</v>
      </c>
      <c r="B2483" s="145">
        <v>-314133.87830631435</v>
      </c>
      <c r="U2483" s="145">
        <v>2464</v>
      </c>
      <c r="V2483" s="145">
        <v>49745137.593700677</v>
      </c>
    </row>
    <row r="2484" spans="1:22" x14ac:dyDescent="0.35">
      <c r="A2484" s="70">
        <f t="shared" si="47"/>
        <v>2465</v>
      </c>
      <c r="B2484" s="145">
        <v>-314133.87830631435</v>
      </c>
      <c r="U2484" s="145">
        <v>2465</v>
      </c>
      <c r="V2484" s="145">
        <v>-15040879.093233727</v>
      </c>
    </row>
    <row r="2485" spans="1:22" x14ac:dyDescent="0.35">
      <c r="A2485" s="70">
        <f t="shared" si="47"/>
        <v>2466</v>
      </c>
      <c r="B2485" s="145">
        <v>-314133.87830631435</v>
      </c>
      <c r="U2485" s="145">
        <v>2466</v>
      </c>
      <c r="V2485" s="145">
        <v>-14510692.81031977</v>
      </c>
    </row>
    <row r="2486" spans="1:22" x14ac:dyDescent="0.35">
      <c r="A2486" s="70">
        <f t="shared" si="47"/>
        <v>2467</v>
      </c>
      <c r="B2486" s="145">
        <v>-314133.87830631435</v>
      </c>
      <c r="U2486" s="145">
        <v>2467</v>
      </c>
      <c r="V2486" s="145">
        <v>1974358.5906498246</v>
      </c>
    </row>
    <row r="2487" spans="1:22" x14ac:dyDescent="0.35">
      <c r="A2487" s="70">
        <f t="shared" si="47"/>
        <v>2468</v>
      </c>
      <c r="B2487" s="145">
        <v>-314133.87830631435</v>
      </c>
      <c r="U2487" s="145">
        <v>2468</v>
      </c>
      <c r="V2487" s="145">
        <v>-14585537.867773719</v>
      </c>
    </row>
    <row r="2488" spans="1:22" x14ac:dyDescent="0.35">
      <c r="A2488" s="70">
        <f t="shared" si="47"/>
        <v>2469</v>
      </c>
      <c r="B2488" s="145">
        <v>-314133.87830631435</v>
      </c>
      <c r="U2488" s="145">
        <v>2469</v>
      </c>
      <c r="V2488" s="145">
        <v>6810165.00749835</v>
      </c>
    </row>
    <row r="2489" spans="1:22" x14ac:dyDescent="0.35">
      <c r="A2489" s="70">
        <f t="shared" si="47"/>
        <v>2470</v>
      </c>
      <c r="B2489" s="145">
        <v>-314133.87830631435</v>
      </c>
      <c r="U2489" s="145">
        <v>2470</v>
      </c>
      <c r="V2489" s="145">
        <v>-12244129.508487934</v>
      </c>
    </row>
    <row r="2490" spans="1:22" x14ac:dyDescent="0.35">
      <c r="A2490" s="70">
        <f t="shared" si="47"/>
        <v>2471</v>
      </c>
      <c r="B2490" s="145">
        <v>-314133.87830631435</v>
      </c>
      <c r="U2490" s="145">
        <v>2471</v>
      </c>
      <c r="V2490" s="145">
        <v>-27743342.909228805</v>
      </c>
    </row>
    <row r="2491" spans="1:22" x14ac:dyDescent="0.35">
      <c r="A2491" s="70">
        <f t="shared" si="47"/>
        <v>2472</v>
      </c>
      <c r="B2491" s="145">
        <v>-314133.87830631435</v>
      </c>
      <c r="U2491" s="145">
        <v>2472</v>
      </c>
      <c r="V2491" s="145">
        <v>-2261095.275454592</v>
      </c>
    </row>
    <row r="2492" spans="1:22" x14ac:dyDescent="0.35">
      <c r="A2492" s="70">
        <f t="shared" si="47"/>
        <v>2473</v>
      </c>
      <c r="B2492" s="145">
        <v>-314133.87830631435</v>
      </c>
      <c r="U2492" s="145">
        <v>2473</v>
      </c>
      <c r="V2492" s="145">
        <v>-19266288.97924912</v>
      </c>
    </row>
    <row r="2493" spans="1:22" x14ac:dyDescent="0.35">
      <c r="A2493" s="70">
        <f t="shared" si="47"/>
        <v>2474</v>
      </c>
      <c r="B2493" s="145">
        <v>-314133.87830631435</v>
      </c>
      <c r="U2493" s="145">
        <v>2474</v>
      </c>
      <c r="V2493" s="145">
        <v>4039672.3030976132</v>
      </c>
    </row>
    <row r="2494" spans="1:22" x14ac:dyDescent="0.35">
      <c r="A2494" s="70">
        <f t="shared" si="47"/>
        <v>2475</v>
      </c>
      <c r="B2494" s="145">
        <v>-314133.87830631435</v>
      </c>
      <c r="U2494" s="145">
        <v>2475</v>
      </c>
      <c r="V2494" s="145">
        <v>3617252.7008450963</v>
      </c>
    </row>
    <row r="2495" spans="1:22" x14ac:dyDescent="0.35">
      <c r="A2495" s="70">
        <f t="shared" si="47"/>
        <v>2476</v>
      </c>
      <c r="B2495" s="145">
        <v>-314133.87830631435</v>
      </c>
      <c r="U2495" s="145">
        <v>2476</v>
      </c>
      <c r="V2495" s="145">
        <v>21923100.058634751</v>
      </c>
    </row>
    <row r="2496" spans="1:22" x14ac:dyDescent="0.35">
      <c r="A2496" s="70">
        <f t="shared" si="47"/>
        <v>2477</v>
      </c>
      <c r="B2496" s="145">
        <v>-314133.87830631435</v>
      </c>
      <c r="U2496" s="145">
        <v>2477</v>
      </c>
      <c r="V2496" s="145">
        <v>-13152580.665345151</v>
      </c>
    </row>
    <row r="2497" spans="1:22" x14ac:dyDescent="0.35">
      <c r="A2497" s="70">
        <f t="shared" si="47"/>
        <v>2478</v>
      </c>
      <c r="B2497" s="145">
        <v>-314133.87830631435</v>
      </c>
      <c r="U2497" s="145">
        <v>2478</v>
      </c>
      <c r="V2497" s="145">
        <v>-729831.56784593686</v>
      </c>
    </row>
    <row r="2498" spans="1:22" x14ac:dyDescent="0.35">
      <c r="A2498" s="70">
        <f t="shared" si="47"/>
        <v>2479</v>
      </c>
      <c r="B2498" s="145">
        <v>-314133.87830631435</v>
      </c>
      <c r="U2498" s="145">
        <v>2479</v>
      </c>
      <c r="V2498" s="145">
        <v>-10277223.695975825</v>
      </c>
    </row>
    <row r="2499" spans="1:22" x14ac:dyDescent="0.35">
      <c r="A2499" s="70">
        <f t="shared" si="47"/>
        <v>2480</v>
      </c>
      <c r="B2499" s="145">
        <v>-314133.87830631435</v>
      </c>
      <c r="U2499" s="145">
        <v>2480</v>
      </c>
      <c r="V2499" s="145">
        <v>-16021373.967305813</v>
      </c>
    </row>
    <row r="2500" spans="1:22" x14ac:dyDescent="0.35">
      <c r="A2500" s="70">
        <f t="shared" si="47"/>
        <v>2481</v>
      </c>
      <c r="B2500" s="145">
        <v>-314133.87830631435</v>
      </c>
      <c r="U2500" s="145">
        <v>2481</v>
      </c>
      <c r="V2500" s="145">
        <v>-13544721.2316726</v>
      </c>
    </row>
    <row r="2501" spans="1:22" x14ac:dyDescent="0.35">
      <c r="A2501" s="70">
        <f t="shared" si="47"/>
        <v>2482</v>
      </c>
      <c r="B2501" s="145">
        <v>-314133.87830631435</v>
      </c>
      <c r="U2501" s="145">
        <v>2482</v>
      </c>
      <c r="V2501" s="145">
        <v>14449448.401558429</v>
      </c>
    </row>
    <row r="2502" spans="1:22" x14ac:dyDescent="0.35">
      <c r="A2502" s="70">
        <f t="shared" si="47"/>
        <v>2483</v>
      </c>
      <c r="B2502" s="145">
        <v>-314133.87830631435</v>
      </c>
      <c r="U2502" s="145">
        <v>2483</v>
      </c>
      <c r="V2502" s="145">
        <v>-5212964.1011713687</v>
      </c>
    </row>
    <row r="2503" spans="1:22" x14ac:dyDescent="0.35">
      <c r="A2503" s="70">
        <f t="shared" si="47"/>
        <v>2484</v>
      </c>
      <c r="B2503" s="145">
        <v>-314133.87830631435</v>
      </c>
      <c r="U2503" s="145">
        <v>2484</v>
      </c>
      <c r="V2503" s="145">
        <v>-19302307.00329059</v>
      </c>
    </row>
    <row r="2504" spans="1:22" x14ac:dyDescent="0.35">
      <c r="A2504" s="70">
        <f t="shared" si="47"/>
        <v>2485</v>
      </c>
      <c r="B2504" s="145">
        <v>-314133.87830631435</v>
      </c>
      <c r="U2504" s="145">
        <v>2485</v>
      </c>
      <c r="V2504" s="145">
        <v>24530564.72214932</v>
      </c>
    </row>
    <row r="2505" spans="1:22" x14ac:dyDescent="0.35">
      <c r="A2505" s="70">
        <f t="shared" si="47"/>
        <v>2486</v>
      </c>
      <c r="B2505" s="145">
        <v>-314133.87830631435</v>
      </c>
      <c r="U2505" s="145">
        <v>2486</v>
      </c>
      <c r="V2505" s="145">
        <v>5278951.6667311378</v>
      </c>
    </row>
    <row r="2506" spans="1:22" x14ac:dyDescent="0.35">
      <c r="A2506" s="70">
        <f t="shared" si="47"/>
        <v>2487</v>
      </c>
      <c r="B2506" s="145">
        <v>-314133.87830631435</v>
      </c>
      <c r="U2506" s="145">
        <v>2487</v>
      </c>
      <c r="V2506" s="145">
        <v>-4212781.853979405</v>
      </c>
    </row>
    <row r="2507" spans="1:22" x14ac:dyDescent="0.35">
      <c r="A2507" s="70">
        <f t="shared" si="47"/>
        <v>2488</v>
      </c>
      <c r="B2507" s="145">
        <v>-314133.87830631435</v>
      </c>
      <c r="U2507" s="145">
        <v>2488</v>
      </c>
      <c r="V2507" s="145">
        <v>-26897193.325103655</v>
      </c>
    </row>
    <row r="2508" spans="1:22" x14ac:dyDescent="0.35">
      <c r="A2508" s="70">
        <f t="shared" si="47"/>
        <v>2489</v>
      </c>
      <c r="B2508" s="145">
        <v>-314133.87830631435</v>
      </c>
      <c r="U2508" s="145">
        <v>2489</v>
      </c>
      <c r="V2508" s="145">
        <v>-12445883.015929932</v>
      </c>
    </row>
    <row r="2509" spans="1:22" x14ac:dyDescent="0.35">
      <c r="A2509" s="70">
        <f t="shared" si="47"/>
        <v>2490</v>
      </c>
      <c r="B2509" s="145">
        <v>-314133.87830631435</v>
      </c>
      <c r="U2509" s="145">
        <v>2490</v>
      </c>
      <c r="V2509" s="145">
        <v>-12770187.504916677</v>
      </c>
    </row>
    <row r="2510" spans="1:22" x14ac:dyDescent="0.35">
      <c r="A2510" s="70">
        <f t="shared" si="47"/>
        <v>2491</v>
      </c>
      <c r="B2510" s="145">
        <v>-314133.87830631435</v>
      </c>
      <c r="U2510" s="145">
        <v>2491</v>
      </c>
      <c r="V2510" s="145">
        <v>-10860394.405374084</v>
      </c>
    </row>
    <row r="2511" spans="1:22" x14ac:dyDescent="0.35">
      <c r="A2511" s="70">
        <f t="shared" si="47"/>
        <v>2492</v>
      </c>
      <c r="B2511" s="145">
        <v>-314133.87830631435</v>
      </c>
      <c r="U2511" s="145">
        <v>2492</v>
      </c>
      <c r="V2511" s="145">
        <v>32020878.991728533</v>
      </c>
    </row>
    <row r="2512" spans="1:22" x14ac:dyDescent="0.35">
      <c r="A2512" s="70">
        <f t="shared" si="47"/>
        <v>2493</v>
      </c>
      <c r="B2512" s="145">
        <v>-314133.87830631435</v>
      </c>
      <c r="U2512" s="145">
        <v>2493</v>
      </c>
      <c r="V2512" s="145">
        <v>-19062372.711677287</v>
      </c>
    </row>
    <row r="2513" spans="1:22" x14ac:dyDescent="0.35">
      <c r="A2513" s="70">
        <f t="shared" si="47"/>
        <v>2494</v>
      </c>
      <c r="B2513" s="145">
        <v>-314133.87830631435</v>
      </c>
      <c r="U2513" s="145">
        <v>2494</v>
      </c>
      <c r="V2513" s="145">
        <v>29472869.019359477</v>
      </c>
    </row>
    <row r="2514" spans="1:22" x14ac:dyDescent="0.35">
      <c r="A2514" s="70">
        <f t="shared" si="47"/>
        <v>2495</v>
      </c>
      <c r="B2514" s="145">
        <v>-314133.87830631435</v>
      </c>
      <c r="U2514" s="145">
        <v>2495</v>
      </c>
      <c r="V2514" s="145">
        <v>56805949.395583153</v>
      </c>
    </row>
    <row r="2515" spans="1:22" x14ac:dyDescent="0.35">
      <c r="A2515" s="70">
        <f t="shared" si="47"/>
        <v>2496</v>
      </c>
      <c r="B2515" s="145">
        <v>-314133.87830631435</v>
      </c>
      <c r="U2515" s="145">
        <v>2496</v>
      </c>
      <c r="V2515" s="145">
        <v>4475151.3691243269</v>
      </c>
    </row>
    <row r="2516" spans="1:22" x14ac:dyDescent="0.35">
      <c r="A2516" s="70">
        <f t="shared" si="47"/>
        <v>2497</v>
      </c>
      <c r="B2516" s="145">
        <v>-314133.87830631435</v>
      </c>
      <c r="U2516" s="145">
        <v>2497</v>
      </c>
      <c r="V2516" s="145">
        <v>32989353.417765453</v>
      </c>
    </row>
    <row r="2517" spans="1:22" x14ac:dyDescent="0.35">
      <c r="A2517" s="70">
        <f t="shared" si="47"/>
        <v>2498</v>
      </c>
      <c r="B2517" s="145">
        <v>-314133.87830631435</v>
      </c>
      <c r="U2517" s="145">
        <v>2498</v>
      </c>
      <c r="V2517" s="145">
        <v>-333569.85825955868</v>
      </c>
    </row>
    <row r="2518" spans="1:22" x14ac:dyDescent="0.35">
      <c r="A2518" s="70">
        <f t="shared" ref="A2518:A2581" si="48">A2517+1</f>
        <v>2499</v>
      </c>
      <c r="B2518" s="145">
        <v>-314133.87830631435</v>
      </c>
      <c r="U2518" s="145">
        <v>2499</v>
      </c>
      <c r="V2518" s="145">
        <v>10128076.623934329</v>
      </c>
    </row>
    <row r="2519" spans="1:22" x14ac:dyDescent="0.35">
      <c r="A2519" s="70">
        <f t="shared" si="48"/>
        <v>2500</v>
      </c>
      <c r="B2519" s="145">
        <v>-314133.87830631435</v>
      </c>
      <c r="U2519" s="145">
        <v>2500</v>
      </c>
      <c r="V2519" s="145">
        <v>1611407.8069845624</v>
      </c>
    </row>
    <row r="2520" spans="1:22" x14ac:dyDescent="0.35">
      <c r="A2520" s="70">
        <f t="shared" si="48"/>
        <v>2501</v>
      </c>
      <c r="B2520" s="145">
        <v>-314133.87830631435</v>
      </c>
      <c r="U2520" s="145">
        <v>2501</v>
      </c>
      <c r="V2520" s="145">
        <v>13607059.044535123</v>
      </c>
    </row>
    <row r="2521" spans="1:22" x14ac:dyDescent="0.35">
      <c r="A2521" s="70">
        <f t="shared" si="48"/>
        <v>2502</v>
      </c>
      <c r="B2521" s="145">
        <v>-314133.87830631435</v>
      </c>
      <c r="U2521" s="145">
        <v>2502</v>
      </c>
      <c r="V2521" s="145">
        <v>14406409.24683274</v>
      </c>
    </row>
    <row r="2522" spans="1:22" x14ac:dyDescent="0.35">
      <c r="A2522" s="70">
        <f t="shared" si="48"/>
        <v>2503</v>
      </c>
      <c r="B2522" s="145">
        <v>-314133.87830631435</v>
      </c>
      <c r="U2522" s="145">
        <v>2503</v>
      </c>
      <c r="V2522" s="145">
        <v>1681410.4780213125</v>
      </c>
    </row>
    <row r="2523" spans="1:22" x14ac:dyDescent="0.35">
      <c r="A2523" s="70">
        <f t="shared" si="48"/>
        <v>2504</v>
      </c>
      <c r="B2523" s="145">
        <v>-314133.87830631435</v>
      </c>
      <c r="U2523" s="145">
        <v>2504</v>
      </c>
      <c r="V2523" s="145">
        <v>6613336.1938631758</v>
      </c>
    </row>
    <row r="2524" spans="1:22" x14ac:dyDescent="0.35">
      <c r="A2524" s="70">
        <f t="shared" si="48"/>
        <v>2505</v>
      </c>
      <c r="B2524" s="145">
        <v>-314133.87830631435</v>
      </c>
      <c r="U2524" s="145">
        <v>2505</v>
      </c>
      <c r="V2524" s="145">
        <v>-3993892.1180261187</v>
      </c>
    </row>
    <row r="2525" spans="1:22" x14ac:dyDescent="0.35">
      <c r="A2525" s="70">
        <f t="shared" si="48"/>
        <v>2506</v>
      </c>
      <c r="B2525" s="145">
        <v>-314133.87830631435</v>
      </c>
      <c r="U2525" s="145">
        <v>2506</v>
      </c>
      <c r="V2525" s="145">
        <v>22608563.077612899</v>
      </c>
    </row>
    <row r="2526" spans="1:22" x14ac:dyDescent="0.35">
      <c r="A2526" s="70">
        <f t="shared" si="48"/>
        <v>2507</v>
      </c>
      <c r="B2526" s="145">
        <v>-314133.87830631435</v>
      </c>
      <c r="U2526" s="145">
        <v>2507</v>
      </c>
      <c r="V2526" s="145">
        <v>-3027056.4653806202</v>
      </c>
    </row>
    <row r="2527" spans="1:22" x14ac:dyDescent="0.35">
      <c r="A2527" s="70">
        <f t="shared" si="48"/>
        <v>2508</v>
      </c>
      <c r="B2527" s="145">
        <v>-314133.87830631435</v>
      </c>
      <c r="U2527" s="145">
        <v>2508</v>
      </c>
      <c r="V2527" s="145">
        <v>-2897990.269932054</v>
      </c>
    </row>
    <row r="2528" spans="1:22" x14ac:dyDescent="0.35">
      <c r="A2528" s="70">
        <f t="shared" si="48"/>
        <v>2509</v>
      </c>
      <c r="B2528" s="145">
        <v>-314133.87830631435</v>
      </c>
      <c r="U2528" s="145">
        <v>2509</v>
      </c>
      <c r="V2528" s="145">
        <v>3357808.6173138395</v>
      </c>
    </row>
    <row r="2529" spans="1:22" x14ac:dyDescent="0.35">
      <c r="A2529" s="70">
        <f t="shared" si="48"/>
        <v>2510</v>
      </c>
      <c r="B2529" s="145">
        <v>-314133.87830631435</v>
      </c>
      <c r="U2529" s="145">
        <v>2510</v>
      </c>
      <c r="V2529" s="145">
        <v>14085356.295990176</v>
      </c>
    </row>
    <row r="2530" spans="1:22" x14ac:dyDescent="0.35">
      <c r="A2530" s="70">
        <f t="shared" si="48"/>
        <v>2511</v>
      </c>
      <c r="B2530" s="145">
        <v>-314133.87830631435</v>
      </c>
      <c r="U2530" s="145">
        <v>2511</v>
      </c>
      <c r="V2530" s="145">
        <v>8823844.7916926779</v>
      </c>
    </row>
    <row r="2531" spans="1:22" x14ac:dyDescent="0.35">
      <c r="A2531" s="70">
        <f t="shared" si="48"/>
        <v>2512</v>
      </c>
      <c r="B2531" s="145">
        <v>-314133.87830631435</v>
      </c>
      <c r="U2531" s="145">
        <v>2512</v>
      </c>
      <c r="V2531" s="145">
        <v>33705270.321281381</v>
      </c>
    </row>
    <row r="2532" spans="1:22" x14ac:dyDescent="0.35">
      <c r="A2532" s="70">
        <f t="shared" si="48"/>
        <v>2513</v>
      </c>
      <c r="B2532" s="145">
        <v>-314133.87830631435</v>
      </c>
      <c r="U2532" s="145">
        <v>2513</v>
      </c>
      <c r="V2532" s="145">
        <v>-12619214.411309909</v>
      </c>
    </row>
    <row r="2533" spans="1:22" x14ac:dyDescent="0.35">
      <c r="A2533" s="70">
        <f t="shared" si="48"/>
        <v>2514</v>
      </c>
      <c r="B2533" s="145">
        <v>-314133.87830631435</v>
      </c>
      <c r="U2533" s="145">
        <v>2514</v>
      </c>
      <c r="V2533" s="145">
        <v>-4366815.5469072126</v>
      </c>
    </row>
    <row r="2534" spans="1:22" x14ac:dyDescent="0.35">
      <c r="A2534" s="70">
        <f t="shared" si="48"/>
        <v>2515</v>
      </c>
      <c r="B2534" s="145">
        <v>-314133.87830631435</v>
      </c>
      <c r="U2534" s="145">
        <v>2515</v>
      </c>
      <c r="V2534" s="145">
        <v>-12768462.501116153</v>
      </c>
    </row>
    <row r="2535" spans="1:22" x14ac:dyDescent="0.35">
      <c r="A2535" s="70">
        <f t="shared" si="48"/>
        <v>2516</v>
      </c>
      <c r="B2535" s="145">
        <v>-314133.87830631435</v>
      </c>
      <c r="U2535" s="145">
        <v>2516</v>
      </c>
      <c r="V2535" s="145">
        <v>-12322720.300878737</v>
      </c>
    </row>
    <row r="2536" spans="1:22" x14ac:dyDescent="0.35">
      <c r="A2536" s="70">
        <f t="shared" si="48"/>
        <v>2517</v>
      </c>
      <c r="B2536" s="145">
        <v>-314133.87830631435</v>
      </c>
      <c r="U2536" s="145">
        <v>2517</v>
      </c>
      <c r="V2536" s="145">
        <v>21921267.451578081</v>
      </c>
    </row>
    <row r="2537" spans="1:22" x14ac:dyDescent="0.35">
      <c r="A2537" s="70">
        <f t="shared" si="48"/>
        <v>2518</v>
      </c>
      <c r="B2537" s="145">
        <v>-314133.87830631435</v>
      </c>
      <c r="U2537" s="145">
        <v>2518</v>
      </c>
      <c r="V2537" s="145">
        <v>6232427.6907496527</v>
      </c>
    </row>
    <row r="2538" spans="1:22" x14ac:dyDescent="0.35">
      <c r="A2538" s="70">
        <f t="shared" si="48"/>
        <v>2519</v>
      </c>
      <c r="B2538" s="145">
        <v>-314133.87830631435</v>
      </c>
      <c r="U2538" s="145">
        <v>2519</v>
      </c>
      <c r="V2538" s="145">
        <v>-53108.90150019154</v>
      </c>
    </row>
    <row r="2539" spans="1:22" x14ac:dyDescent="0.35">
      <c r="A2539" s="70">
        <f t="shared" si="48"/>
        <v>2520</v>
      </c>
      <c r="B2539" s="145">
        <v>-314133.87830631435</v>
      </c>
      <c r="U2539" s="145">
        <v>2520</v>
      </c>
      <c r="V2539" s="145">
        <v>51691912.120745018</v>
      </c>
    </row>
    <row r="2540" spans="1:22" x14ac:dyDescent="0.35">
      <c r="A2540" s="70">
        <f t="shared" si="48"/>
        <v>2521</v>
      </c>
      <c r="B2540" s="145">
        <v>-314133.87830631435</v>
      </c>
      <c r="U2540" s="145">
        <v>2521</v>
      </c>
      <c r="V2540" s="145">
        <v>8767211.2873972431</v>
      </c>
    </row>
    <row r="2541" spans="1:22" x14ac:dyDescent="0.35">
      <c r="A2541" s="70">
        <f t="shared" si="48"/>
        <v>2522</v>
      </c>
      <c r="B2541" s="145">
        <v>-314133.87830631435</v>
      </c>
      <c r="U2541" s="145">
        <v>2522</v>
      </c>
      <c r="V2541" s="145">
        <v>20577382.448694043</v>
      </c>
    </row>
    <row r="2542" spans="1:22" x14ac:dyDescent="0.35">
      <c r="A2542" s="70">
        <f t="shared" si="48"/>
        <v>2523</v>
      </c>
      <c r="B2542" s="145">
        <v>-314133.87830631435</v>
      </c>
      <c r="U2542" s="145">
        <v>2523</v>
      </c>
      <c r="V2542" s="145">
        <v>38084559.473542638</v>
      </c>
    </row>
    <row r="2543" spans="1:22" x14ac:dyDescent="0.35">
      <c r="A2543" s="70">
        <f t="shared" si="48"/>
        <v>2524</v>
      </c>
      <c r="B2543" s="145">
        <v>-314133.87830631435</v>
      </c>
      <c r="U2543" s="145">
        <v>2524</v>
      </c>
      <c r="V2543" s="145">
        <v>-9973295.4485515282</v>
      </c>
    </row>
    <row r="2544" spans="1:22" x14ac:dyDescent="0.35">
      <c r="A2544" s="70">
        <f t="shared" si="48"/>
        <v>2525</v>
      </c>
      <c r="B2544" s="145">
        <v>-314133.87830631435</v>
      </c>
      <c r="U2544" s="145">
        <v>2525</v>
      </c>
      <c r="V2544" s="145">
        <v>-15537771.299948934</v>
      </c>
    </row>
    <row r="2545" spans="1:22" x14ac:dyDescent="0.35">
      <c r="A2545" s="70">
        <f t="shared" si="48"/>
        <v>2526</v>
      </c>
      <c r="B2545" s="145">
        <v>-314133.87830631435</v>
      </c>
      <c r="U2545" s="145">
        <v>2526</v>
      </c>
      <c r="V2545" s="145">
        <v>12247150.11340956</v>
      </c>
    </row>
    <row r="2546" spans="1:22" x14ac:dyDescent="0.35">
      <c r="A2546" s="70">
        <f t="shared" si="48"/>
        <v>2527</v>
      </c>
      <c r="B2546" s="145">
        <v>-314133.87830631435</v>
      </c>
      <c r="U2546" s="145">
        <v>2527</v>
      </c>
      <c r="V2546" s="145">
        <v>-21491170.971909363</v>
      </c>
    </row>
    <row r="2547" spans="1:22" x14ac:dyDescent="0.35">
      <c r="A2547" s="70">
        <f t="shared" si="48"/>
        <v>2528</v>
      </c>
      <c r="B2547" s="145">
        <v>-314133.87830631435</v>
      </c>
      <c r="U2547" s="145">
        <v>2528</v>
      </c>
      <c r="V2547" s="145">
        <v>7151593.533072643</v>
      </c>
    </row>
    <row r="2548" spans="1:22" x14ac:dyDescent="0.35">
      <c r="A2548" s="70">
        <f t="shared" si="48"/>
        <v>2529</v>
      </c>
      <c r="B2548" s="145">
        <v>-314133.87830631435</v>
      </c>
      <c r="U2548" s="145">
        <v>2529</v>
      </c>
      <c r="V2548" s="145">
        <v>7373210.6810602061</v>
      </c>
    </row>
    <row r="2549" spans="1:22" x14ac:dyDescent="0.35">
      <c r="A2549" s="70">
        <f t="shared" si="48"/>
        <v>2530</v>
      </c>
      <c r="B2549" s="145">
        <v>-314133.87830631435</v>
      </c>
      <c r="U2549" s="145">
        <v>2530</v>
      </c>
      <c r="V2549" s="145">
        <v>-22064852.836885996</v>
      </c>
    </row>
    <row r="2550" spans="1:22" x14ac:dyDescent="0.35">
      <c r="A2550" s="70">
        <f t="shared" si="48"/>
        <v>2531</v>
      </c>
      <c r="B2550" s="145">
        <v>-314133.87830631435</v>
      </c>
      <c r="U2550" s="145">
        <v>2531</v>
      </c>
      <c r="V2550" s="145">
        <v>-8985007.1334344577</v>
      </c>
    </row>
    <row r="2551" spans="1:22" x14ac:dyDescent="0.35">
      <c r="A2551" s="70">
        <f t="shared" si="48"/>
        <v>2532</v>
      </c>
      <c r="B2551" s="145">
        <v>-314133.87830631435</v>
      </c>
      <c r="U2551" s="145">
        <v>2532</v>
      </c>
      <c r="V2551" s="145">
        <v>23662758.392080147</v>
      </c>
    </row>
    <row r="2552" spans="1:22" x14ac:dyDescent="0.35">
      <c r="A2552" s="70">
        <f t="shared" si="48"/>
        <v>2533</v>
      </c>
      <c r="B2552" s="145">
        <v>-314133.87830631435</v>
      </c>
      <c r="U2552" s="145">
        <v>2533</v>
      </c>
      <c r="V2552" s="145">
        <v>4033425.4518479966</v>
      </c>
    </row>
    <row r="2553" spans="1:22" x14ac:dyDescent="0.35">
      <c r="A2553" s="70">
        <f t="shared" si="48"/>
        <v>2534</v>
      </c>
      <c r="B2553" s="145">
        <v>-314133.87830631435</v>
      </c>
      <c r="U2553" s="145">
        <v>2534</v>
      </c>
      <c r="V2553" s="145">
        <v>293411.83286937326</v>
      </c>
    </row>
    <row r="2554" spans="1:22" x14ac:dyDescent="0.35">
      <c r="A2554" s="70">
        <f t="shared" si="48"/>
        <v>2535</v>
      </c>
      <c r="B2554" s="145">
        <v>-314133.87830631435</v>
      </c>
      <c r="U2554" s="145">
        <v>2535</v>
      </c>
      <c r="V2554" s="145">
        <v>-22236074.808196928</v>
      </c>
    </row>
    <row r="2555" spans="1:22" x14ac:dyDescent="0.35">
      <c r="A2555" s="70">
        <f t="shared" si="48"/>
        <v>2536</v>
      </c>
      <c r="B2555" s="145">
        <v>-314133.87830631435</v>
      </c>
      <c r="U2555" s="145">
        <v>2536</v>
      </c>
      <c r="V2555" s="145">
        <v>16904087.079547562</v>
      </c>
    </row>
    <row r="2556" spans="1:22" x14ac:dyDescent="0.35">
      <c r="A2556" s="70">
        <f t="shared" si="48"/>
        <v>2537</v>
      </c>
      <c r="B2556" s="145">
        <v>-314133.87830631435</v>
      </c>
      <c r="U2556" s="145">
        <v>2537</v>
      </c>
      <c r="V2556" s="145">
        <v>-10606394.190856447</v>
      </c>
    </row>
    <row r="2557" spans="1:22" x14ac:dyDescent="0.35">
      <c r="A2557" s="70">
        <f t="shared" si="48"/>
        <v>2538</v>
      </c>
      <c r="B2557" s="145">
        <v>-314133.87830631435</v>
      </c>
      <c r="U2557" s="145">
        <v>2538</v>
      </c>
      <c r="V2557" s="145">
        <v>-6353718.4077716116</v>
      </c>
    </row>
    <row r="2558" spans="1:22" x14ac:dyDescent="0.35">
      <c r="A2558" s="70">
        <f t="shared" si="48"/>
        <v>2539</v>
      </c>
      <c r="B2558" s="145">
        <v>-314133.87830631435</v>
      </c>
      <c r="U2558" s="145">
        <v>2539</v>
      </c>
      <c r="V2558" s="145">
        <v>4854531.9937450327</v>
      </c>
    </row>
    <row r="2559" spans="1:22" x14ac:dyDescent="0.35">
      <c r="A2559" s="70">
        <f t="shared" si="48"/>
        <v>2540</v>
      </c>
      <c r="B2559" s="145">
        <v>-314133.87830631435</v>
      </c>
      <c r="U2559" s="145">
        <v>2540</v>
      </c>
      <c r="V2559" s="145">
        <v>7750445.433631707</v>
      </c>
    </row>
    <row r="2560" spans="1:22" x14ac:dyDescent="0.35">
      <c r="A2560" s="70">
        <f t="shared" si="48"/>
        <v>2541</v>
      </c>
      <c r="B2560" s="145">
        <v>-314133.87830631435</v>
      </c>
      <c r="U2560" s="145">
        <v>2541</v>
      </c>
      <c r="V2560" s="145">
        <v>-9346461.1124521121</v>
      </c>
    </row>
    <row r="2561" spans="1:22" x14ac:dyDescent="0.35">
      <c r="A2561" s="70">
        <f t="shared" si="48"/>
        <v>2542</v>
      </c>
      <c r="B2561" s="145">
        <v>-314133.87830631435</v>
      </c>
      <c r="U2561" s="145">
        <v>2542</v>
      </c>
      <c r="V2561" s="145">
        <v>-8182829.4540711176</v>
      </c>
    </row>
    <row r="2562" spans="1:22" x14ac:dyDescent="0.35">
      <c r="A2562" s="70">
        <f t="shared" si="48"/>
        <v>2543</v>
      </c>
      <c r="B2562" s="145">
        <v>-314133.87830631435</v>
      </c>
      <c r="U2562" s="145">
        <v>2543</v>
      </c>
      <c r="V2562" s="145">
        <v>9439794.8206027374</v>
      </c>
    </row>
    <row r="2563" spans="1:22" x14ac:dyDescent="0.35">
      <c r="A2563" s="70">
        <f t="shared" si="48"/>
        <v>2544</v>
      </c>
      <c r="B2563" s="145">
        <v>-314133.87830631435</v>
      </c>
      <c r="U2563" s="145">
        <v>2544</v>
      </c>
      <c r="V2563" s="145">
        <v>1158823.2343400158</v>
      </c>
    </row>
    <row r="2564" spans="1:22" x14ac:dyDescent="0.35">
      <c r="A2564" s="70">
        <f t="shared" si="48"/>
        <v>2545</v>
      </c>
      <c r="B2564" s="145">
        <v>-314133.87830631435</v>
      </c>
      <c r="U2564" s="145">
        <v>2545</v>
      </c>
      <c r="V2564" s="145">
        <v>17565713.417387612</v>
      </c>
    </row>
    <row r="2565" spans="1:22" x14ac:dyDescent="0.35">
      <c r="A2565" s="70">
        <f t="shared" si="48"/>
        <v>2546</v>
      </c>
      <c r="B2565" s="145">
        <v>-314133.87830631435</v>
      </c>
      <c r="U2565" s="145">
        <v>2546</v>
      </c>
      <c r="V2565" s="145">
        <v>-6303864.2293222733</v>
      </c>
    </row>
    <row r="2566" spans="1:22" x14ac:dyDescent="0.35">
      <c r="A2566" s="70">
        <f t="shared" si="48"/>
        <v>2547</v>
      </c>
      <c r="B2566" s="145">
        <v>-314133.87830631435</v>
      </c>
      <c r="U2566" s="145">
        <v>2547</v>
      </c>
      <c r="V2566" s="145">
        <v>-9231582.973812189</v>
      </c>
    </row>
    <row r="2567" spans="1:22" x14ac:dyDescent="0.35">
      <c r="A2567" s="70">
        <f t="shared" si="48"/>
        <v>2548</v>
      </c>
      <c r="B2567" s="145">
        <v>-314133.87830631435</v>
      </c>
      <c r="U2567" s="145">
        <v>2548</v>
      </c>
      <c r="V2567" s="145">
        <v>-5550240.7247100193</v>
      </c>
    </row>
    <row r="2568" spans="1:22" x14ac:dyDescent="0.35">
      <c r="A2568" s="70">
        <f t="shared" si="48"/>
        <v>2549</v>
      </c>
      <c r="B2568" s="145">
        <v>-314133.87830631435</v>
      </c>
      <c r="U2568" s="145">
        <v>2549</v>
      </c>
      <c r="V2568" s="145">
        <v>-5839184.950909581</v>
      </c>
    </row>
    <row r="2569" spans="1:22" x14ac:dyDescent="0.35">
      <c r="A2569" s="70">
        <f t="shared" si="48"/>
        <v>2550</v>
      </c>
      <c r="B2569" s="145">
        <v>-314133.87830631435</v>
      </c>
      <c r="U2569" s="145">
        <v>2550</v>
      </c>
      <c r="V2569" s="145">
        <v>15165139.078371398</v>
      </c>
    </row>
    <row r="2570" spans="1:22" x14ac:dyDescent="0.35">
      <c r="A2570" s="70">
        <f t="shared" si="48"/>
        <v>2551</v>
      </c>
      <c r="B2570" s="145">
        <v>-314133.87830631435</v>
      </c>
      <c r="U2570" s="145">
        <v>2551</v>
      </c>
      <c r="V2570" s="145">
        <v>7279.2502731792629</v>
      </c>
    </row>
    <row r="2571" spans="1:22" x14ac:dyDescent="0.35">
      <c r="A2571" s="70">
        <f t="shared" si="48"/>
        <v>2552</v>
      </c>
      <c r="B2571" s="145">
        <v>-314133.87830631435</v>
      </c>
      <c r="U2571" s="145">
        <v>2552</v>
      </c>
      <c r="V2571" s="145">
        <v>-16445871.208574655</v>
      </c>
    </row>
    <row r="2572" spans="1:22" x14ac:dyDescent="0.35">
      <c r="A2572" s="70">
        <f t="shared" si="48"/>
        <v>2553</v>
      </c>
      <c r="B2572" s="145">
        <v>-314133.87830631435</v>
      </c>
      <c r="U2572" s="145">
        <v>2553</v>
      </c>
      <c r="V2572" s="145">
        <v>13881824.552299503</v>
      </c>
    </row>
    <row r="2573" spans="1:22" x14ac:dyDescent="0.35">
      <c r="A2573" s="70">
        <f t="shared" si="48"/>
        <v>2554</v>
      </c>
      <c r="B2573" s="145">
        <v>-314133.87830631435</v>
      </c>
      <c r="U2573" s="145">
        <v>2554</v>
      </c>
      <c r="V2573" s="145">
        <v>-7279287.7194049023</v>
      </c>
    </row>
    <row r="2574" spans="1:22" x14ac:dyDescent="0.35">
      <c r="A2574" s="70">
        <f t="shared" si="48"/>
        <v>2555</v>
      </c>
      <c r="B2574" s="145">
        <v>-314133.87830631435</v>
      </c>
      <c r="U2574" s="145">
        <v>2555</v>
      </c>
      <c r="V2574" s="145">
        <v>-1619111.7815273367</v>
      </c>
    </row>
    <row r="2575" spans="1:22" x14ac:dyDescent="0.35">
      <c r="A2575" s="70">
        <f t="shared" si="48"/>
        <v>2556</v>
      </c>
      <c r="B2575" s="145">
        <v>-314133.87830631435</v>
      </c>
      <c r="U2575" s="145">
        <v>2556</v>
      </c>
      <c r="V2575" s="145">
        <v>48337593.364380457</v>
      </c>
    </row>
    <row r="2576" spans="1:22" x14ac:dyDescent="0.35">
      <c r="A2576" s="70">
        <f t="shared" si="48"/>
        <v>2557</v>
      </c>
      <c r="B2576" s="145">
        <v>-314133.87830631435</v>
      </c>
      <c r="U2576" s="145">
        <v>2557</v>
      </c>
      <c r="V2576" s="145">
        <v>-25059937.2407347</v>
      </c>
    </row>
    <row r="2577" spans="1:22" x14ac:dyDescent="0.35">
      <c r="A2577" s="70">
        <f t="shared" si="48"/>
        <v>2558</v>
      </c>
      <c r="B2577" s="145">
        <v>-314133.87830631435</v>
      </c>
      <c r="U2577" s="145">
        <v>2558</v>
      </c>
      <c r="V2577" s="145">
        <v>-2657822.5573926307</v>
      </c>
    </row>
    <row r="2578" spans="1:22" x14ac:dyDescent="0.35">
      <c r="A2578" s="70">
        <f t="shared" si="48"/>
        <v>2559</v>
      </c>
      <c r="B2578" s="145">
        <v>-314133.87830631435</v>
      </c>
      <c r="U2578" s="145">
        <v>2559</v>
      </c>
      <c r="V2578" s="145">
        <v>1719269.1502934955</v>
      </c>
    </row>
    <row r="2579" spans="1:22" x14ac:dyDescent="0.35">
      <c r="A2579" s="70">
        <f t="shared" si="48"/>
        <v>2560</v>
      </c>
      <c r="B2579" s="145">
        <v>-314133.87830631435</v>
      </c>
      <c r="U2579" s="145">
        <v>2560</v>
      </c>
      <c r="V2579" s="145">
        <v>19006358.497283429</v>
      </c>
    </row>
    <row r="2580" spans="1:22" x14ac:dyDescent="0.35">
      <c r="A2580" s="70">
        <f t="shared" si="48"/>
        <v>2561</v>
      </c>
      <c r="B2580" s="145">
        <v>-314133.87830631435</v>
      </c>
      <c r="U2580" s="145">
        <v>2561</v>
      </c>
      <c r="V2580" s="145">
        <v>12305609.69991703</v>
      </c>
    </row>
    <row r="2581" spans="1:22" x14ac:dyDescent="0.35">
      <c r="A2581" s="70">
        <f t="shared" si="48"/>
        <v>2562</v>
      </c>
      <c r="B2581" s="145">
        <v>-314133.87830631435</v>
      </c>
      <c r="U2581" s="145">
        <v>2562</v>
      </c>
      <c r="V2581" s="145">
        <v>-5316510.3013507091</v>
      </c>
    </row>
    <row r="2582" spans="1:22" x14ac:dyDescent="0.35">
      <c r="A2582" s="70">
        <f t="shared" ref="A2582:A2645" si="49">A2581+1</f>
        <v>2563</v>
      </c>
      <c r="B2582" s="145">
        <v>-314133.87830631435</v>
      </c>
      <c r="U2582" s="145">
        <v>2563</v>
      </c>
      <c r="V2582" s="145">
        <v>40692865.518892124</v>
      </c>
    </row>
    <row r="2583" spans="1:22" x14ac:dyDescent="0.35">
      <c r="A2583" s="70">
        <f t="shared" si="49"/>
        <v>2564</v>
      </c>
      <c r="B2583" s="145">
        <v>-314133.87830631435</v>
      </c>
      <c r="U2583" s="145">
        <v>2564</v>
      </c>
      <c r="V2583" s="145">
        <v>19573255.858731885</v>
      </c>
    </row>
    <row r="2584" spans="1:22" x14ac:dyDescent="0.35">
      <c r="A2584" s="70">
        <f t="shared" si="49"/>
        <v>2565</v>
      </c>
      <c r="B2584" s="145">
        <v>-314133.87830631435</v>
      </c>
      <c r="U2584" s="145">
        <v>2565</v>
      </c>
      <c r="V2584" s="145">
        <v>16918288.064603716</v>
      </c>
    </row>
    <row r="2585" spans="1:22" x14ac:dyDescent="0.35">
      <c r="A2585" s="70">
        <f t="shared" si="49"/>
        <v>2566</v>
      </c>
      <c r="B2585" s="145">
        <v>-314133.87830631435</v>
      </c>
      <c r="U2585" s="145">
        <v>2566</v>
      </c>
      <c r="V2585" s="145">
        <v>-7426757.1666506082</v>
      </c>
    </row>
    <row r="2586" spans="1:22" x14ac:dyDescent="0.35">
      <c r="A2586" s="70">
        <f t="shared" si="49"/>
        <v>2567</v>
      </c>
      <c r="B2586" s="145">
        <v>-314133.87830631435</v>
      </c>
      <c r="U2586" s="145">
        <v>2567</v>
      </c>
      <c r="V2586" s="145">
        <v>880812.95910700038</v>
      </c>
    </row>
    <row r="2587" spans="1:22" x14ac:dyDescent="0.35">
      <c r="A2587" s="70">
        <f t="shared" si="49"/>
        <v>2568</v>
      </c>
      <c r="B2587" s="145">
        <v>-314133.87830631435</v>
      </c>
      <c r="U2587" s="145">
        <v>2568</v>
      </c>
      <c r="V2587" s="145">
        <v>2592550.6662334092</v>
      </c>
    </row>
    <row r="2588" spans="1:22" x14ac:dyDescent="0.35">
      <c r="A2588" s="70">
        <f t="shared" si="49"/>
        <v>2569</v>
      </c>
      <c r="B2588" s="145">
        <v>-314133.87830631435</v>
      </c>
      <c r="U2588" s="145">
        <v>2569</v>
      </c>
      <c r="V2588" s="145">
        <v>-24889035.17237778</v>
      </c>
    </row>
    <row r="2589" spans="1:22" x14ac:dyDescent="0.35">
      <c r="A2589" s="70">
        <f t="shared" si="49"/>
        <v>2570</v>
      </c>
      <c r="B2589" s="145">
        <v>-314133.87830631435</v>
      </c>
      <c r="U2589" s="145">
        <v>2570</v>
      </c>
      <c r="V2589" s="145">
        <v>10015522.233002923</v>
      </c>
    </row>
    <row r="2590" spans="1:22" x14ac:dyDescent="0.35">
      <c r="A2590" s="70">
        <f t="shared" si="49"/>
        <v>2571</v>
      </c>
      <c r="B2590" s="145">
        <v>-314133.87830631435</v>
      </c>
      <c r="U2590" s="145">
        <v>2571</v>
      </c>
      <c r="V2590" s="145">
        <v>-9652898.6510565598</v>
      </c>
    </row>
    <row r="2591" spans="1:22" x14ac:dyDescent="0.35">
      <c r="A2591" s="70">
        <f t="shared" si="49"/>
        <v>2572</v>
      </c>
      <c r="B2591" s="145">
        <v>-314133.87830631435</v>
      </c>
      <c r="U2591" s="145">
        <v>2572</v>
      </c>
      <c r="V2591" s="145">
        <v>-1155590.9858011939</v>
      </c>
    </row>
    <row r="2592" spans="1:22" x14ac:dyDescent="0.35">
      <c r="A2592" s="70">
        <f t="shared" si="49"/>
        <v>2573</v>
      </c>
      <c r="B2592" s="145">
        <v>-314133.87830631435</v>
      </c>
      <c r="U2592" s="145">
        <v>2573</v>
      </c>
      <c r="V2592" s="145">
        <v>-12263059.055459462</v>
      </c>
    </row>
    <row r="2593" spans="1:22" x14ac:dyDescent="0.35">
      <c r="A2593" s="70">
        <f t="shared" si="49"/>
        <v>2574</v>
      </c>
      <c r="B2593" s="145">
        <v>-314133.87830631435</v>
      </c>
      <c r="U2593" s="145">
        <v>2574</v>
      </c>
      <c r="V2593" s="145">
        <v>50744658.170626491</v>
      </c>
    </row>
    <row r="2594" spans="1:22" x14ac:dyDescent="0.35">
      <c r="A2594" s="70">
        <f t="shared" si="49"/>
        <v>2575</v>
      </c>
      <c r="B2594" s="145">
        <v>-314133.87830631435</v>
      </c>
      <c r="U2594" s="145">
        <v>2575</v>
      </c>
      <c r="V2594" s="145">
        <v>-2631126.8148852699</v>
      </c>
    </row>
    <row r="2595" spans="1:22" x14ac:dyDescent="0.35">
      <c r="A2595" s="70">
        <f t="shared" si="49"/>
        <v>2576</v>
      </c>
      <c r="B2595" s="145">
        <v>-314133.87830631435</v>
      </c>
      <c r="U2595" s="145">
        <v>2576</v>
      </c>
      <c r="V2595" s="145">
        <v>27393473.330283843</v>
      </c>
    </row>
    <row r="2596" spans="1:22" x14ac:dyDescent="0.35">
      <c r="A2596" s="70">
        <f t="shared" si="49"/>
        <v>2577</v>
      </c>
      <c r="B2596" s="145">
        <v>-314133.87830631435</v>
      </c>
      <c r="U2596" s="145">
        <v>2577</v>
      </c>
      <c r="V2596" s="145">
        <v>-10704509.190102682</v>
      </c>
    </row>
    <row r="2597" spans="1:22" x14ac:dyDescent="0.35">
      <c r="A2597" s="70">
        <f t="shared" si="49"/>
        <v>2578</v>
      </c>
      <c r="B2597" s="145">
        <v>-314133.87830631435</v>
      </c>
      <c r="U2597" s="145">
        <v>2578</v>
      </c>
      <c r="V2597" s="145">
        <v>2469592.5484363101</v>
      </c>
    </row>
    <row r="2598" spans="1:22" x14ac:dyDescent="0.35">
      <c r="A2598" s="70">
        <f t="shared" si="49"/>
        <v>2579</v>
      </c>
      <c r="B2598" s="145">
        <v>-314133.87830631435</v>
      </c>
      <c r="U2598" s="145">
        <v>2579</v>
      </c>
      <c r="V2598" s="145">
        <v>-2724929.2446579114</v>
      </c>
    </row>
    <row r="2599" spans="1:22" x14ac:dyDescent="0.35">
      <c r="A2599" s="70">
        <f t="shared" si="49"/>
        <v>2580</v>
      </c>
      <c r="B2599" s="145">
        <v>-314133.87830631435</v>
      </c>
      <c r="U2599" s="145">
        <v>2580</v>
      </c>
      <c r="V2599" s="145">
        <v>-7321414.5847611036</v>
      </c>
    </row>
    <row r="2600" spans="1:22" x14ac:dyDescent="0.35">
      <c r="A2600" s="70">
        <f t="shared" si="49"/>
        <v>2581</v>
      </c>
      <c r="B2600" s="145">
        <v>-314133.87830631435</v>
      </c>
      <c r="U2600" s="145">
        <v>2581</v>
      </c>
      <c r="V2600" s="145">
        <v>-11295423.402716542</v>
      </c>
    </row>
    <row r="2601" spans="1:22" x14ac:dyDescent="0.35">
      <c r="A2601" s="70">
        <f t="shared" si="49"/>
        <v>2582</v>
      </c>
      <c r="B2601" s="145">
        <v>-314133.87830631435</v>
      </c>
      <c r="U2601" s="145">
        <v>2582</v>
      </c>
      <c r="V2601" s="145">
        <v>1299543.8676819429</v>
      </c>
    </row>
    <row r="2602" spans="1:22" x14ac:dyDescent="0.35">
      <c r="A2602" s="70">
        <f t="shared" si="49"/>
        <v>2583</v>
      </c>
      <c r="B2602" s="145">
        <v>-314133.87830631435</v>
      </c>
      <c r="U2602" s="145">
        <v>2583</v>
      </c>
      <c r="V2602" s="145">
        <v>31981969.949178576</v>
      </c>
    </row>
    <row r="2603" spans="1:22" x14ac:dyDescent="0.35">
      <c r="A2603" s="70">
        <f t="shared" si="49"/>
        <v>2584</v>
      </c>
      <c r="B2603" s="145">
        <v>-314133.87830631435</v>
      </c>
      <c r="U2603" s="145">
        <v>2584</v>
      </c>
      <c r="V2603" s="145">
        <v>-21856028.95915249</v>
      </c>
    </row>
    <row r="2604" spans="1:22" x14ac:dyDescent="0.35">
      <c r="A2604" s="70">
        <f t="shared" si="49"/>
        <v>2585</v>
      </c>
      <c r="B2604" s="145">
        <v>-314133.87830631435</v>
      </c>
      <c r="U2604" s="145">
        <v>2585</v>
      </c>
      <c r="V2604" s="145">
        <v>6936684.246010188</v>
      </c>
    </row>
    <row r="2605" spans="1:22" x14ac:dyDescent="0.35">
      <c r="A2605" s="70">
        <f t="shared" si="49"/>
        <v>2586</v>
      </c>
      <c r="B2605" s="145">
        <v>-314133.87830631435</v>
      </c>
      <c r="U2605" s="145">
        <v>2586</v>
      </c>
      <c r="V2605" s="145">
        <v>-3310691.7846435793</v>
      </c>
    </row>
    <row r="2606" spans="1:22" x14ac:dyDescent="0.35">
      <c r="A2606" s="70">
        <f t="shared" si="49"/>
        <v>2587</v>
      </c>
      <c r="B2606" s="145">
        <v>-314133.87830631435</v>
      </c>
      <c r="U2606" s="145">
        <v>2587</v>
      </c>
      <c r="V2606" s="145">
        <v>8264743.9306389093</v>
      </c>
    </row>
    <row r="2607" spans="1:22" x14ac:dyDescent="0.35">
      <c r="A2607" s="70">
        <f t="shared" si="49"/>
        <v>2588</v>
      </c>
      <c r="B2607" s="145">
        <v>-314133.87830631435</v>
      </c>
      <c r="U2607" s="145">
        <v>2588</v>
      </c>
      <c r="V2607" s="145">
        <v>-4609487.9601344652</v>
      </c>
    </row>
    <row r="2608" spans="1:22" x14ac:dyDescent="0.35">
      <c r="A2608" s="70">
        <f t="shared" si="49"/>
        <v>2589</v>
      </c>
      <c r="B2608" s="145">
        <v>-314133.87830631435</v>
      </c>
      <c r="U2608" s="145">
        <v>2589</v>
      </c>
      <c r="V2608" s="145">
        <v>-23257377.125081692</v>
      </c>
    </row>
    <row r="2609" spans="1:22" x14ac:dyDescent="0.35">
      <c r="A2609" s="70">
        <f t="shared" si="49"/>
        <v>2590</v>
      </c>
      <c r="B2609" s="145">
        <v>-314133.87830631435</v>
      </c>
      <c r="U2609" s="145">
        <v>2590</v>
      </c>
      <c r="V2609" s="145">
        <v>-11346748.561523765</v>
      </c>
    </row>
    <row r="2610" spans="1:22" x14ac:dyDescent="0.35">
      <c r="A2610" s="70">
        <f t="shared" si="49"/>
        <v>2591</v>
      </c>
      <c r="B2610" s="145">
        <v>-314133.87830631435</v>
      </c>
      <c r="U2610" s="145">
        <v>2591</v>
      </c>
      <c r="V2610" s="145">
        <v>-6666141.9133003</v>
      </c>
    </row>
    <row r="2611" spans="1:22" x14ac:dyDescent="0.35">
      <c r="A2611" s="70">
        <f t="shared" si="49"/>
        <v>2592</v>
      </c>
      <c r="B2611" s="145">
        <v>-314133.87830631435</v>
      </c>
      <c r="U2611" s="145">
        <v>2592</v>
      </c>
      <c r="V2611" s="145">
        <v>11150900.638490319</v>
      </c>
    </row>
    <row r="2612" spans="1:22" x14ac:dyDescent="0.35">
      <c r="A2612" s="70">
        <f t="shared" si="49"/>
        <v>2593</v>
      </c>
      <c r="B2612" s="145">
        <v>-314133.87830631435</v>
      </c>
      <c r="U2612" s="145">
        <v>2593</v>
      </c>
      <c r="V2612" s="145">
        <v>14303297.242886238</v>
      </c>
    </row>
    <row r="2613" spans="1:22" x14ac:dyDescent="0.35">
      <c r="A2613" s="70">
        <f t="shared" si="49"/>
        <v>2594</v>
      </c>
      <c r="B2613" s="145">
        <v>-314133.87830631435</v>
      </c>
      <c r="U2613" s="145">
        <v>2594</v>
      </c>
      <c r="V2613" s="145">
        <v>16145564.651995137</v>
      </c>
    </row>
    <row r="2614" spans="1:22" x14ac:dyDescent="0.35">
      <c r="A2614" s="70">
        <f t="shared" si="49"/>
        <v>2595</v>
      </c>
      <c r="B2614" s="145">
        <v>-314133.87830631435</v>
      </c>
      <c r="U2614" s="145">
        <v>2595</v>
      </c>
      <c r="V2614" s="145">
        <v>856453.82776491717</v>
      </c>
    </row>
    <row r="2615" spans="1:22" x14ac:dyDescent="0.35">
      <c r="A2615" s="70">
        <f t="shared" si="49"/>
        <v>2596</v>
      </c>
      <c r="B2615" s="145">
        <v>-314133.87830631435</v>
      </c>
      <c r="U2615" s="145">
        <v>2596</v>
      </c>
      <c r="V2615" s="145">
        <v>6744606.4644154869</v>
      </c>
    </row>
    <row r="2616" spans="1:22" x14ac:dyDescent="0.35">
      <c r="A2616" s="70">
        <f t="shared" si="49"/>
        <v>2597</v>
      </c>
      <c r="B2616" s="145">
        <v>-314133.87830631435</v>
      </c>
      <c r="U2616" s="145">
        <v>2597</v>
      </c>
      <c r="V2616" s="145">
        <v>-7590650.197351994</v>
      </c>
    </row>
    <row r="2617" spans="1:22" x14ac:dyDescent="0.35">
      <c r="A2617" s="70">
        <f t="shared" si="49"/>
        <v>2598</v>
      </c>
      <c r="B2617" s="145">
        <v>-314133.87830631435</v>
      </c>
      <c r="U2617" s="145">
        <v>2598</v>
      </c>
      <c r="V2617" s="145">
        <v>25872257.960924231</v>
      </c>
    </row>
    <row r="2618" spans="1:22" x14ac:dyDescent="0.35">
      <c r="A2618" s="70">
        <f t="shared" si="49"/>
        <v>2599</v>
      </c>
      <c r="B2618" s="145">
        <v>-314133.87830631435</v>
      </c>
      <c r="U2618" s="145">
        <v>2599</v>
      </c>
      <c r="V2618" s="145">
        <v>8545792.9585133642</v>
      </c>
    </row>
    <row r="2619" spans="1:22" x14ac:dyDescent="0.35">
      <c r="A2619" s="70">
        <f t="shared" si="49"/>
        <v>2600</v>
      </c>
      <c r="B2619" s="145">
        <v>-314133.87830631435</v>
      </c>
      <c r="U2619" s="145">
        <v>2600</v>
      </c>
      <c r="V2619" s="145">
        <v>21001579.009759992</v>
      </c>
    </row>
    <row r="2620" spans="1:22" x14ac:dyDescent="0.35">
      <c r="A2620" s="70">
        <f t="shared" si="49"/>
        <v>2601</v>
      </c>
      <c r="B2620" s="145">
        <v>-314133.87830631435</v>
      </c>
      <c r="U2620" s="145">
        <v>2601</v>
      </c>
      <c r="V2620" s="145">
        <v>-3348353.0926349536</v>
      </c>
    </row>
    <row r="2621" spans="1:22" x14ac:dyDescent="0.35">
      <c r="A2621" s="70">
        <f t="shared" si="49"/>
        <v>2602</v>
      </c>
      <c r="B2621" s="145">
        <v>-314133.87830631435</v>
      </c>
      <c r="U2621" s="145">
        <v>2602</v>
      </c>
      <c r="V2621" s="145">
        <v>32272397.861583818</v>
      </c>
    </row>
    <row r="2622" spans="1:22" x14ac:dyDescent="0.35">
      <c r="A2622" s="70">
        <f t="shared" si="49"/>
        <v>2603</v>
      </c>
      <c r="B2622" s="145">
        <v>-314133.87830631435</v>
      </c>
      <c r="U2622" s="145">
        <v>2603</v>
      </c>
      <c r="V2622" s="145">
        <v>6069956.3500490449</v>
      </c>
    </row>
    <row r="2623" spans="1:22" x14ac:dyDescent="0.35">
      <c r="A2623" s="70">
        <f t="shared" si="49"/>
        <v>2604</v>
      </c>
      <c r="B2623" s="145">
        <v>-314133.87830631435</v>
      </c>
      <c r="U2623" s="145">
        <v>2604</v>
      </c>
      <c r="V2623" s="145">
        <v>-10905453.144015964</v>
      </c>
    </row>
    <row r="2624" spans="1:22" x14ac:dyDescent="0.35">
      <c r="A2624" s="70">
        <f t="shared" si="49"/>
        <v>2605</v>
      </c>
      <c r="B2624" s="145">
        <v>-314133.87830631435</v>
      </c>
      <c r="U2624" s="145">
        <v>2605</v>
      </c>
      <c r="V2624" s="145">
        <v>-24715159.774337254</v>
      </c>
    </row>
    <row r="2625" spans="1:22" x14ac:dyDescent="0.35">
      <c r="A2625" s="70">
        <f t="shared" si="49"/>
        <v>2606</v>
      </c>
      <c r="B2625" s="145">
        <v>-314133.87830631435</v>
      </c>
      <c r="U2625" s="145">
        <v>2606</v>
      </c>
      <c r="V2625" s="145">
        <v>900158.37711377069</v>
      </c>
    </row>
    <row r="2626" spans="1:22" x14ac:dyDescent="0.35">
      <c r="A2626" s="70">
        <f t="shared" si="49"/>
        <v>2607</v>
      </c>
      <c r="B2626" s="145">
        <v>-314133.87830631435</v>
      </c>
      <c r="U2626" s="145">
        <v>2607</v>
      </c>
      <c r="V2626" s="145">
        <v>-21168029.33550968</v>
      </c>
    </row>
    <row r="2627" spans="1:22" x14ac:dyDescent="0.35">
      <c r="A2627" s="70">
        <f t="shared" si="49"/>
        <v>2608</v>
      </c>
      <c r="B2627" s="145">
        <v>-314133.87830631435</v>
      </c>
      <c r="U2627" s="145">
        <v>2608</v>
      </c>
      <c r="V2627" s="145">
        <v>-13955164.930843666</v>
      </c>
    </row>
    <row r="2628" spans="1:22" x14ac:dyDescent="0.35">
      <c r="A2628" s="70">
        <f t="shared" si="49"/>
        <v>2609</v>
      </c>
      <c r="B2628" s="145">
        <v>-314133.87830631435</v>
      </c>
      <c r="U2628" s="145">
        <v>2609</v>
      </c>
      <c r="V2628" s="145">
        <v>-28407479.007529933</v>
      </c>
    </row>
    <row r="2629" spans="1:22" x14ac:dyDescent="0.35">
      <c r="A2629" s="70">
        <f t="shared" si="49"/>
        <v>2610</v>
      </c>
      <c r="B2629" s="145">
        <v>-314133.87830631435</v>
      </c>
      <c r="U2629" s="145">
        <v>2610</v>
      </c>
      <c r="V2629" s="145">
        <v>19564438.67424307</v>
      </c>
    </row>
    <row r="2630" spans="1:22" x14ac:dyDescent="0.35">
      <c r="A2630" s="70">
        <f t="shared" si="49"/>
        <v>2611</v>
      </c>
      <c r="B2630" s="145">
        <v>-314133.87830631435</v>
      </c>
      <c r="U2630" s="145">
        <v>2611</v>
      </c>
      <c r="V2630" s="145">
        <v>3005176.0547125824</v>
      </c>
    </row>
    <row r="2631" spans="1:22" x14ac:dyDescent="0.35">
      <c r="A2631" s="70">
        <f t="shared" si="49"/>
        <v>2612</v>
      </c>
      <c r="B2631" s="145">
        <v>-314133.87830631435</v>
      </c>
      <c r="U2631" s="145">
        <v>2612</v>
      </c>
      <c r="V2631" s="145">
        <v>-2509072.0988420583</v>
      </c>
    </row>
    <row r="2632" spans="1:22" x14ac:dyDescent="0.35">
      <c r="A2632" s="70">
        <f t="shared" si="49"/>
        <v>2613</v>
      </c>
      <c r="B2632" s="145">
        <v>-314133.87830631435</v>
      </c>
      <c r="U2632" s="145">
        <v>2613</v>
      </c>
      <c r="V2632" s="145">
        <v>4830119.264320761</v>
      </c>
    </row>
    <row r="2633" spans="1:22" x14ac:dyDescent="0.35">
      <c r="A2633" s="70">
        <f t="shared" si="49"/>
        <v>2614</v>
      </c>
      <c r="B2633" s="145">
        <v>-314133.87830631435</v>
      </c>
      <c r="U2633" s="145">
        <v>2614</v>
      </c>
      <c r="V2633" s="145">
        <v>7862374.9685558863</v>
      </c>
    </row>
    <row r="2634" spans="1:22" x14ac:dyDescent="0.35">
      <c r="A2634" s="70">
        <f t="shared" si="49"/>
        <v>2615</v>
      </c>
      <c r="B2634" s="145">
        <v>-314133.87830631435</v>
      </c>
      <c r="U2634" s="145">
        <v>2615</v>
      </c>
      <c r="V2634" s="145">
        <v>-6478962.7074213196</v>
      </c>
    </row>
    <row r="2635" spans="1:22" x14ac:dyDescent="0.35">
      <c r="A2635" s="70">
        <f t="shared" si="49"/>
        <v>2616</v>
      </c>
      <c r="B2635" s="145">
        <v>-314133.87830631435</v>
      </c>
      <c r="U2635" s="145">
        <v>2616</v>
      </c>
      <c r="V2635" s="145">
        <v>-1068359.3996915258</v>
      </c>
    </row>
    <row r="2636" spans="1:22" x14ac:dyDescent="0.35">
      <c r="A2636" s="70">
        <f t="shared" si="49"/>
        <v>2617</v>
      </c>
      <c r="B2636" s="145">
        <v>-314133.87830631435</v>
      </c>
      <c r="U2636" s="145">
        <v>2617</v>
      </c>
      <c r="V2636" s="145">
        <v>3007889.0195668191</v>
      </c>
    </row>
    <row r="2637" spans="1:22" x14ac:dyDescent="0.35">
      <c r="A2637" s="70">
        <f t="shared" si="49"/>
        <v>2618</v>
      </c>
      <c r="B2637" s="145">
        <v>-314133.87830631435</v>
      </c>
      <c r="U2637" s="145">
        <v>2618</v>
      </c>
      <c r="V2637" s="145">
        <v>-10549104.842561796</v>
      </c>
    </row>
    <row r="2638" spans="1:22" x14ac:dyDescent="0.35">
      <c r="A2638" s="70">
        <f t="shared" si="49"/>
        <v>2619</v>
      </c>
      <c r="B2638" s="145">
        <v>-314133.87830631435</v>
      </c>
      <c r="U2638" s="145">
        <v>2619</v>
      </c>
      <c r="V2638" s="145">
        <v>11059704.844705038</v>
      </c>
    </row>
    <row r="2639" spans="1:22" x14ac:dyDescent="0.35">
      <c r="A2639" s="70">
        <f t="shared" si="49"/>
        <v>2620</v>
      </c>
      <c r="B2639" s="145">
        <v>-314133.87830631435</v>
      </c>
      <c r="U2639" s="145">
        <v>2620</v>
      </c>
      <c r="V2639" s="145">
        <v>39934867.736236796</v>
      </c>
    </row>
    <row r="2640" spans="1:22" x14ac:dyDescent="0.35">
      <c r="A2640" s="70">
        <f t="shared" si="49"/>
        <v>2621</v>
      </c>
      <c r="B2640" s="145">
        <v>-314133.87830631435</v>
      </c>
      <c r="U2640" s="145">
        <v>2621</v>
      </c>
      <c r="V2640" s="145">
        <v>-1608416.5587089732</v>
      </c>
    </row>
    <row r="2641" spans="1:22" x14ac:dyDescent="0.35">
      <c r="A2641" s="70">
        <f t="shared" si="49"/>
        <v>2622</v>
      </c>
      <c r="B2641" s="145">
        <v>-314133.87830631435</v>
      </c>
      <c r="U2641" s="145">
        <v>2622</v>
      </c>
      <c r="V2641" s="145">
        <v>-9173827.2704660092</v>
      </c>
    </row>
    <row r="2642" spans="1:22" x14ac:dyDescent="0.35">
      <c r="A2642" s="70">
        <f t="shared" si="49"/>
        <v>2623</v>
      </c>
      <c r="B2642" s="145">
        <v>-314133.87830631435</v>
      </c>
      <c r="U2642" s="145">
        <v>2623</v>
      </c>
      <c r="V2642" s="145">
        <v>4484274.9426282011</v>
      </c>
    </row>
    <row r="2643" spans="1:22" x14ac:dyDescent="0.35">
      <c r="A2643" s="70">
        <f t="shared" si="49"/>
        <v>2624</v>
      </c>
      <c r="B2643" s="145">
        <v>-314133.87830631435</v>
      </c>
      <c r="U2643" s="145">
        <v>2624</v>
      </c>
      <c r="V2643" s="145">
        <v>-10713328.418136941</v>
      </c>
    </row>
    <row r="2644" spans="1:22" x14ac:dyDescent="0.35">
      <c r="A2644" s="70">
        <f t="shared" si="49"/>
        <v>2625</v>
      </c>
      <c r="B2644" s="145">
        <v>-314133.87830631435</v>
      </c>
      <c r="U2644" s="145">
        <v>2625</v>
      </c>
      <c r="V2644" s="145">
        <v>20777325.838807791</v>
      </c>
    </row>
    <row r="2645" spans="1:22" x14ac:dyDescent="0.35">
      <c r="A2645" s="70">
        <f t="shared" si="49"/>
        <v>2626</v>
      </c>
      <c r="B2645" s="145">
        <v>-314133.87830631435</v>
      </c>
      <c r="U2645" s="145">
        <v>2626</v>
      </c>
      <c r="V2645" s="145">
        <v>-5146961.661414545</v>
      </c>
    </row>
    <row r="2646" spans="1:22" x14ac:dyDescent="0.35">
      <c r="A2646" s="70">
        <f t="shared" ref="A2646:A2709" si="50">A2645+1</f>
        <v>2627</v>
      </c>
      <c r="B2646" s="145">
        <v>-314133.87830631435</v>
      </c>
      <c r="U2646" s="145">
        <v>2627</v>
      </c>
      <c r="V2646" s="145">
        <v>42870828.020904981</v>
      </c>
    </row>
    <row r="2647" spans="1:22" x14ac:dyDescent="0.35">
      <c r="A2647" s="70">
        <f t="shared" si="50"/>
        <v>2628</v>
      </c>
      <c r="B2647" s="145">
        <v>-314133.87830631435</v>
      </c>
      <c r="U2647" s="145">
        <v>2628</v>
      </c>
      <c r="V2647" s="145">
        <v>-3388709.2288582884</v>
      </c>
    </row>
    <row r="2648" spans="1:22" x14ac:dyDescent="0.35">
      <c r="A2648" s="70">
        <f t="shared" si="50"/>
        <v>2629</v>
      </c>
      <c r="B2648" s="145">
        <v>-314133.87830631435</v>
      </c>
      <c r="U2648" s="145">
        <v>2629</v>
      </c>
      <c r="V2648" s="145">
        <v>-7171106.1598939989</v>
      </c>
    </row>
    <row r="2649" spans="1:22" x14ac:dyDescent="0.35">
      <c r="A2649" s="70">
        <f t="shared" si="50"/>
        <v>2630</v>
      </c>
      <c r="B2649" s="145">
        <v>-314133.87830631435</v>
      </c>
      <c r="U2649" s="145">
        <v>2630</v>
      </c>
      <c r="V2649" s="145">
        <v>549302.00229489803</v>
      </c>
    </row>
    <row r="2650" spans="1:22" x14ac:dyDescent="0.35">
      <c r="A2650" s="70">
        <f t="shared" si="50"/>
        <v>2631</v>
      </c>
      <c r="B2650" s="145">
        <v>-314133.87830631435</v>
      </c>
      <c r="U2650" s="145">
        <v>2631</v>
      </c>
      <c r="V2650" s="145">
        <v>4716646.6905932426</v>
      </c>
    </row>
    <row r="2651" spans="1:22" x14ac:dyDescent="0.35">
      <c r="A2651" s="70">
        <f t="shared" si="50"/>
        <v>2632</v>
      </c>
      <c r="B2651" s="145">
        <v>-314133.87830631435</v>
      </c>
      <c r="U2651" s="145">
        <v>2632</v>
      </c>
      <c r="V2651" s="145">
        <v>-12127723.543841939</v>
      </c>
    </row>
    <row r="2652" spans="1:22" x14ac:dyDescent="0.35">
      <c r="A2652" s="70">
        <f t="shared" si="50"/>
        <v>2633</v>
      </c>
      <c r="B2652" s="145">
        <v>-314133.87830631435</v>
      </c>
      <c r="U2652" s="145">
        <v>2633</v>
      </c>
      <c r="V2652" s="145">
        <v>21438078.76052662</v>
      </c>
    </row>
    <row r="2653" spans="1:22" x14ac:dyDescent="0.35">
      <c r="A2653" s="70">
        <f t="shared" si="50"/>
        <v>2634</v>
      </c>
      <c r="B2653" s="145">
        <v>-314133.87830631435</v>
      </c>
      <c r="U2653" s="145">
        <v>2634</v>
      </c>
      <c r="V2653" s="145">
        <v>7512797.843670927</v>
      </c>
    </row>
    <row r="2654" spans="1:22" x14ac:dyDescent="0.35">
      <c r="A2654" s="70">
        <f t="shared" si="50"/>
        <v>2635</v>
      </c>
      <c r="B2654" s="145">
        <v>-314133.87830631435</v>
      </c>
      <c r="U2654" s="145">
        <v>2635</v>
      </c>
      <c r="V2654" s="145">
        <v>23736997.47872749</v>
      </c>
    </row>
    <row r="2655" spans="1:22" x14ac:dyDescent="0.35">
      <c r="A2655" s="70">
        <f t="shared" si="50"/>
        <v>2636</v>
      </c>
      <c r="B2655" s="145">
        <v>-314133.87830631435</v>
      </c>
      <c r="U2655" s="145">
        <v>2636</v>
      </c>
      <c r="V2655" s="145">
        <v>2701091.7319494486</v>
      </c>
    </row>
    <row r="2656" spans="1:22" x14ac:dyDescent="0.35">
      <c r="A2656" s="70">
        <f t="shared" si="50"/>
        <v>2637</v>
      </c>
      <c r="B2656" s="145">
        <v>-314133.87830631435</v>
      </c>
      <c r="U2656" s="145">
        <v>2637</v>
      </c>
      <c r="V2656" s="145">
        <v>-10494268.345033359</v>
      </c>
    </row>
    <row r="2657" spans="1:22" x14ac:dyDescent="0.35">
      <c r="A2657" s="70">
        <f t="shared" si="50"/>
        <v>2638</v>
      </c>
      <c r="B2657" s="145">
        <v>-314133.87830631435</v>
      </c>
      <c r="U2657" s="145">
        <v>2638</v>
      </c>
      <c r="V2657" s="145">
        <v>-11515756.836988319</v>
      </c>
    </row>
    <row r="2658" spans="1:22" x14ac:dyDescent="0.35">
      <c r="A2658" s="70">
        <f t="shared" si="50"/>
        <v>2639</v>
      </c>
      <c r="B2658" s="145">
        <v>-314133.87830631435</v>
      </c>
      <c r="U2658" s="145">
        <v>2639</v>
      </c>
      <c r="V2658" s="145">
        <v>23768408.192560408</v>
      </c>
    </row>
    <row r="2659" spans="1:22" x14ac:dyDescent="0.35">
      <c r="A2659" s="70">
        <f t="shared" si="50"/>
        <v>2640</v>
      </c>
      <c r="B2659" s="145">
        <v>-314133.87830631435</v>
      </c>
      <c r="U2659" s="145">
        <v>2640</v>
      </c>
      <c r="V2659" s="145">
        <v>-2510542.4791084118</v>
      </c>
    </row>
    <row r="2660" spans="1:22" x14ac:dyDescent="0.35">
      <c r="A2660" s="70">
        <f t="shared" si="50"/>
        <v>2641</v>
      </c>
      <c r="B2660" s="145">
        <v>-314133.87830631435</v>
      </c>
      <c r="U2660" s="145">
        <v>2641</v>
      </c>
      <c r="V2660" s="145">
        <v>-17922083.41039969</v>
      </c>
    </row>
    <row r="2661" spans="1:22" x14ac:dyDescent="0.35">
      <c r="A2661" s="70">
        <f t="shared" si="50"/>
        <v>2642</v>
      </c>
      <c r="B2661" s="145">
        <v>-314133.87830631435</v>
      </c>
      <c r="U2661" s="145">
        <v>2642</v>
      </c>
      <c r="V2661" s="145">
        <v>-29228108.772416785</v>
      </c>
    </row>
    <row r="2662" spans="1:22" x14ac:dyDescent="0.35">
      <c r="A2662" s="70">
        <f t="shared" si="50"/>
        <v>2643</v>
      </c>
      <c r="B2662" s="145">
        <v>-314133.87830631435</v>
      </c>
      <c r="U2662" s="145">
        <v>2643</v>
      </c>
      <c r="V2662" s="145">
        <v>26056674.400071062</v>
      </c>
    </row>
    <row r="2663" spans="1:22" x14ac:dyDescent="0.35">
      <c r="A2663" s="70">
        <f t="shared" si="50"/>
        <v>2644</v>
      </c>
      <c r="B2663" s="145">
        <v>-314133.87830631435</v>
      </c>
      <c r="U2663" s="145">
        <v>2644</v>
      </c>
      <c r="V2663" s="145">
        <v>-7163460.5101313032</v>
      </c>
    </row>
    <row r="2664" spans="1:22" x14ac:dyDescent="0.35">
      <c r="A2664" s="70">
        <f t="shared" si="50"/>
        <v>2645</v>
      </c>
      <c r="B2664" s="145">
        <v>-314133.87830631435</v>
      </c>
      <c r="U2664" s="145">
        <v>2645</v>
      </c>
      <c r="V2664" s="145">
        <v>16536226.452017982</v>
      </c>
    </row>
    <row r="2665" spans="1:22" x14ac:dyDescent="0.35">
      <c r="A2665" s="70">
        <f t="shared" si="50"/>
        <v>2646</v>
      </c>
      <c r="B2665" s="145">
        <v>-314133.87830631435</v>
      </c>
      <c r="U2665" s="145">
        <v>2646</v>
      </c>
      <c r="V2665" s="145">
        <v>1364578.5768518597</v>
      </c>
    </row>
    <row r="2666" spans="1:22" x14ac:dyDescent="0.35">
      <c r="A2666" s="70">
        <f t="shared" si="50"/>
        <v>2647</v>
      </c>
      <c r="B2666" s="145">
        <v>-314133.87830631435</v>
      </c>
      <c r="U2666" s="145">
        <v>2647</v>
      </c>
      <c r="V2666" s="145">
        <v>-13840640.931333531</v>
      </c>
    </row>
    <row r="2667" spans="1:22" x14ac:dyDescent="0.35">
      <c r="A2667" s="70">
        <f t="shared" si="50"/>
        <v>2648</v>
      </c>
      <c r="B2667" s="145">
        <v>-314133.87830631435</v>
      </c>
      <c r="U2667" s="145">
        <v>2648</v>
      </c>
      <c r="V2667" s="145">
        <v>6108053.9656942599</v>
      </c>
    </row>
    <row r="2668" spans="1:22" x14ac:dyDescent="0.35">
      <c r="A2668" s="70">
        <f t="shared" si="50"/>
        <v>2649</v>
      </c>
      <c r="B2668" s="145">
        <v>-314133.87830631435</v>
      </c>
      <c r="U2668" s="145">
        <v>2649</v>
      </c>
      <c r="V2668" s="145">
        <v>5253314.7057286762</v>
      </c>
    </row>
    <row r="2669" spans="1:22" x14ac:dyDescent="0.35">
      <c r="A2669" s="70">
        <f t="shared" si="50"/>
        <v>2650</v>
      </c>
      <c r="B2669" s="145">
        <v>-314133.87830631435</v>
      </c>
      <c r="U2669" s="145">
        <v>2650</v>
      </c>
      <c r="V2669" s="145">
        <v>22079294.434219632</v>
      </c>
    </row>
    <row r="2670" spans="1:22" x14ac:dyDescent="0.35">
      <c r="A2670" s="70">
        <f t="shared" si="50"/>
        <v>2651</v>
      </c>
      <c r="B2670" s="145">
        <v>-314133.87830631435</v>
      </c>
      <c r="U2670" s="145">
        <v>2651</v>
      </c>
      <c r="V2670" s="145">
        <v>16269899.585533228</v>
      </c>
    </row>
    <row r="2671" spans="1:22" x14ac:dyDescent="0.35">
      <c r="A2671" s="70">
        <f t="shared" si="50"/>
        <v>2652</v>
      </c>
      <c r="B2671" s="145">
        <v>-314133.87830631435</v>
      </c>
      <c r="U2671" s="145">
        <v>2652</v>
      </c>
      <c r="V2671" s="145">
        <v>-5970439.3211866617</v>
      </c>
    </row>
    <row r="2672" spans="1:22" x14ac:dyDescent="0.35">
      <c r="A2672" s="70">
        <f t="shared" si="50"/>
        <v>2653</v>
      </c>
      <c r="B2672" s="145">
        <v>-314133.87830631435</v>
      </c>
      <c r="U2672" s="145">
        <v>2653</v>
      </c>
      <c r="V2672" s="145">
        <v>1447690.1066662259</v>
      </c>
    </row>
    <row r="2673" spans="1:22" x14ac:dyDescent="0.35">
      <c r="A2673" s="70">
        <f t="shared" si="50"/>
        <v>2654</v>
      </c>
      <c r="B2673" s="145">
        <v>-314133.87830631435</v>
      </c>
      <c r="U2673" s="145">
        <v>2654</v>
      </c>
      <c r="V2673" s="145">
        <v>34599182.155043356</v>
      </c>
    </row>
    <row r="2674" spans="1:22" x14ac:dyDescent="0.35">
      <c r="A2674" s="70">
        <f t="shared" si="50"/>
        <v>2655</v>
      </c>
      <c r="B2674" s="145">
        <v>-314133.87830631435</v>
      </c>
      <c r="U2674" s="145">
        <v>2655</v>
      </c>
      <c r="V2674" s="145">
        <v>-12965835.381883241</v>
      </c>
    </row>
    <row r="2675" spans="1:22" x14ac:dyDescent="0.35">
      <c r="A2675" s="70">
        <f t="shared" si="50"/>
        <v>2656</v>
      </c>
      <c r="B2675" s="145">
        <v>-314133.87830631435</v>
      </c>
      <c r="U2675" s="145">
        <v>2656</v>
      </c>
      <c r="V2675" s="145">
        <v>7383826.6525445543</v>
      </c>
    </row>
    <row r="2676" spans="1:22" x14ac:dyDescent="0.35">
      <c r="A2676" s="70">
        <f t="shared" si="50"/>
        <v>2657</v>
      </c>
      <c r="B2676" s="145">
        <v>-314133.87830631435</v>
      </c>
      <c r="U2676" s="145">
        <v>2657</v>
      </c>
      <c r="V2676" s="145">
        <v>8990944.3277820759</v>
      </c>
    </row>
    <row r="2677" spans="1:22" x14ac:dyDescent="0.35">
      <c r="A2677" s="70">
        <f t="shared" si="50"/>
        <v>2658</v>
      </c>
      <c r="B2677" s="145">
        <v>-314133.87830631435</v>
      </c>
      <c r="U2677" s="145">
        <v>2658</v>
      </c>
      <c r="V2677" s="145">
        <v>12200098.31623888</v>
      </c>
    </row>
    <row r="2678" spans="1:22" x14ac:dyDescent="0.35">
      <c r="A2678" s="70">
        <f t="shared" si="50"/>
        <v>2659</v>
      </c>
      <c r="B2678" s="145">
        <v>-314133.87830631435</v>
      </c>
      <c r="U2678" s="145">
        <v>2659</v>
      </c>
      <c r="V2678" s="145">
        <v>-8785436.8329564035</v>
      </c>
    </row>
    <row r="2679" spans="1:22" x14ac:dyDescent="0.35">
      <c r="A2679" s="70">
        <f t="shared" si="50"/>
        <v>2660</v>
      </c>
      <c r="B2679" s="145">
        <v>-314133.87830631435</v>
      </c>
      <c r="U2679" s="145">
        <v>2660</v>
      </c>
      <c r="V2679" s="145">
        <v>-29858052.532903451</v>
      </c>
    </row>
    <row r="2680" spans="1:22" x14ac:dyDescent="0.35">
      <c r="A2680" s="70">
        <f t="shared" si="50"/>
        <v>2661</v>
      </c>
      <c r="B2680" s="145">
        <v>-314133.87830631435</v>
      </c>
      <c r="U2680" s="145">
        <v>2661</v>
      </c>
      <c r="V2680" s="145">
        <v>-7201007.6764205731</v>
      </c>
    </row>
    <row r="2681" spans="1:22" x14ac:dyDescent="0.35">
      <c r="A2681" s="70">
        <f t="shared" si="50"/>
        <v>2662</v>
      </c>
      <c r="B2681" s="145">
        <v>-314133.87830631435</v>
      </c>
      <c r="U2681" s="145">
        <v>2662</v>
      </c>
      <c r="V2681" s="145">
        <v>11197862.379875548</v>
      </c>
    </row>
    <row r="2682" spans="1:22" x14ac:dyDescent="0.35">
      <c r="A2682" s="70">
        <f t="shared" si="50"/>
        <v>2663</v>
      </c>
      <c r="B2682" s="145">
        <v>-314133.87830631435</v>
      </c>
      <c r="U2682" s="145">
        <v>2663</v>
      </c>
      <c r="V2682" s="145">
        <v>-3034826.1175567787</v>
      </c>
    </row>
    <row r="2683" spans="1:22" x14ac:dyDescent="0.35">
      <c r="A2683" s="70">
        <f t="shared" si="50"/>
        <v>2664</v>
      </c>
      <c r="B2683" s="145">
        <v>-314133.87830631435</v>
      </c>
      <c r="U2683" s="145">
        <v>2664</v>
      </c>
      <c r="V2683" s="145">
        <v>-8410129.072311813</v>
      </c>
    </row>
    <row r="2684" spans="1:22" x14ac:dyDescent="0.35">
      <c r="A2684" s="70">
        <f t="shared" si="50"/>
        <v>2665</v>
      </c>
      <c r="B2684" s="145">
        <v>-314133.87830631435</v>
      </c>
      <c r="U2684" s="145">
        <v>2665</v>
      </c>
      <c r="V2684" s="145">
        <v>17961391.189655885</v>
      </c>
    </row>
    <row r="2685" spans="1:22" x14ac:dyDescent="0.35">
      <c r="A2685" s="70">
        <f t="shared" si="50"/>
        <v>2666</v>
      </c>
      <c r="B2685" s="145">
        <v>-314133.87830631435</v>
      </c>
      <c r="U2685" s="145">
        <v>2666</v>
      </c>
      <c r="V2685" s="145">
        <v>-7006283.2504714876</v>
      </c>
    </row>
    <row r="2686" spans="1:22" x14ac:dyDescent="0.35">
      <c r="A2686" s="70">
        <f t="shared" si="50"/>
        <v>2667</v>
      </c>
      <c r="B2686" s="145">
        <v>-314133.87830631435</v>
      </c>
      <c r="U2686" s="145">
        <v>2667</v>
      </c>
      <c r="V2686" s="145">
        <v>15607590.185090482</v>
      </c>
    </row>
    <row r="2687" spans="1:22" x14ac:dyDescent="0.35">
      <c r="A2687" s="70">
        <f t="shared" si="50"/>
        <v>2668</v>
      </c>
      <c r="B2687" s="145">
        <v>-314133.87830631435</v>
      </c>
      <c r="U2687" s="145">
        <v>2668</v>
      </c>
      <c r="V2687" s="145">
        <v>-16386301.324615544</v>
      </c>
    </row>
    <row r="2688" spans="1:22" x14ac:dyDescent="0.35">
      <c r="A2688" s="70">
        <f t="shared" si="50"/>
        <v>2669</v>
      </c>
      <c r="B2688" s="145">
        <v>-314133.87830631435</v>
      </c>
      <c r="U2688" s="145">
        <v>2669</v>
      </c>
      <c r="V2688" s="145">
        <v>11470257.274189178</v>
      </c>
    </row>
    <row r="2689" spans="1:22" x14ac:dyDescent="0.35">
      <c r="A2689" s="70">
        <f t="shared" si="50"/>
        <v>2670</v>
      </c>
      <c r="B2689" s="145">
        <v>-314133.87830631435</v>
      </c>
      <c r="U2689" s="145">
        <v>2670</v>
      </c>
      <c r="V2689" s="145">
        <v>27439173.23034399</v>
      </c>
    </row>
    <row r="2690" spans="1:22" x14ac:dyDescent="0.35">
      <c r="A2690" s="70">
        <f t="shared" si="50"/>
        <v>2671</v>
      </c>
      <c r="B2690" s="145">
        <v>-314133.87830631435</v>
      </c>
      <c r="U2690" s="145">
        <v>2671</v>
      </c>
      <c r="V2690" s="145">
        <v>5626539.1474692374</v>
      </c>
    </row>
    <row r="2691" spans="1:22" x14ac:dyDescent="0.35">
      <c r="A2691" s="70">
        <f t="shared" si="50"/>
        <v>2672</v>
      </c>
      <c r="B2691" s="145">
        <v>-314133.87830631435</v>
      </c>
      <c r="U2691" s="145">
        <v>2672</v>
      </c>
      <c r="V2691" s="145">
        <v>-19837528.310874298</v>
      </c>
    </row>
    <row r="2692" spans="1:22" x14ac:dyDescent="0.35">
      <c r="A2692" s="70">
        <f t="shared" si="50"/>
        <v>2673</v>
      </c>
      <c r="B2692" s="145">
        <v>-314133.87830631435</v>
      </c>
      <c r="U2692" s="145">
        <v>2673</v>
      </c>
      <c r="V2692" s="145">
        <v>16870009.347173601</v>
      </c>
    </row>
    <row r="2693" spans="1:22" x14ac:dyDescent="0.35">
      <c r="A2693" s="70">
        <f t="shared" si="50"/>
        <v>2674</v>
      </c>
      <c r="B2693" s="145">
        <v>-314133.87830631435</v>
      </c>
      <c r="U2693" s="145">
        <v>2674</v>
      </c>
      <c r="V2693" s="145">
        <v>-5628274.5970413536</v>
      </c>
    </row>
    <row r="2694" spans="1:22" x14ac:dyDescent="0.35">
      <c r="A2694" s="70">
        <f t="shared" si="50"/>
        <v>2675</v>
      </c>
      <c r="B2694" s="145">
        <v>-314133.87830631435</v>
      </c>
      <c r="U2694" s="145">
        <v>2675</v>
      </c>
      <c r="V2694" s="145">
        <v>7519441.9166406393</v>
      </c>
    </row>
    <row r="2695" spans="1:22" x14ac:dyDescent="0.35">
      <c r="A2695" s="70">
        <f t="shared" si="50"/>
        <v>2676</v>
      </c>
      <c r="B2695" s="145">
        <v>-314133.87830631435</v>
      </c>
      <c r="U2695" s="145">
        <v>2676</v>
      </c>
      <c r="V2695" s="145">
        <v>-17748240.721966315</v>
      </c>
    </row>
    <row r="2696" spans="1:22" x14ac:dyDescent="0.35">
      <c r="A2696" s="70">
        <f t="shared" si="50"/>
        <v>2677</v>
      </c>
      <c r="B2696" s="145">
        <v>-314133.87830631435</v>
      </c>
      <c r="U2696" s="145">
        <v>2677</v>
      </c>
      <c r="V2696" s="145">
        <v>12457557.839634683</v>
      </c>
    </row>
    <row r="2697" spans="1:22" x14ac:dyDescent="0.35">
      <c r="A2697" s="70">
        <f t="shared" si="50"/>
        <v>2678</v>
      </c>
      <c r="B2697" s="145">
        <v>-314133.87830631435</v>
      </c>
      <c r="U2697" s="145">
        <v>2678</v>
      </c>
      <c r="V2697" s="145">
        <v>9031629.2331951894</v>
      </c>
    </row>
    <row r="2698" spans="1:22" x14ac:dyDescent="0.35">
      <c r="A2698" s="70">
        <f t="shared" si="50"/>
        <v>2679</v>
      </c>
      <c r="B2698" s="145">
        <v>-314133.87830631435</v>
      </c>
      <c r="U2698" s="145">
        <v>2679</v>
      </c>
      <c r="V2698" s="145">
        <v>2794056.2455546521</v>
      </c>
    </row>
    <row r="2699" spans="1:22" x14ac:dyDescent="0.35">
      <c r="A2699" s="70">
        <f t="shared" si="50"/>
        <v>2680</v>
      </c>
      <c r="B2699" s="145">
        <v>-314133.87830631435</v>
      </c>
      <c r="U2699" s="145">
        <v>2680</v>
      </c>
      <c r="V2699" s="145">
        <v>-12311931.905450232</v>
      </c>
    </row>
    <row r="2700" spans="1:22" x14ac:dyDescent="0.35">
      <c r="A2700" s="70">
        <f t="shared" si="50"/>
        <v>2681</v>
      </c>
      <c r="B2700" s="145">
        <v>-314133.87830631435</v>
      </c>
      <c r="U2700" s="145">
        <v>2681</v>
      </c>
      <c r="V2700" s="145">
        <v>-15068572.301193608</v>
      </c>
    </row>
    <row r="2701" spans="1:22" x14ac:dyDescent="0.35">
      <c r="A2701" s="70">
        <f t="shared" si="50"/>
        <v>2682</v>
      </c>
      <c r="B2701" s="145">
        <v>-314133.87830631435</v>
      </c>
      <c r="U2701" s="145">
        <v>2682</v>
      </c>
      <c r="V2701" s="145">
        <v>12023111.406547096</v>
      </c>
    </row>
    <row r="2702" spans="1:22" x14ac:dyDescent="0.35">
      <c r="A2702" s="70">
        <f t="shared" si="50"/>
        <v>2683</v>
      </c>
      <c r="B2702" s="145">
        <v>-314133.87830631435</v>
      </c>
      <c r="U2702" s="145">
        <v>2683</v>
      </c>
      <c r="V2702" s="145">
        <v>-11830376.056500524</v>
      </c>
    </row>
    <row r="2703" spans="1:22" x14ac:dyDescent="0.35">
      <c r="A2703" s="70">
        <f t="shared" si="50"/>
        <v>2684</v>
      </c>
      <c r="B2703" s="145">
        <v>-314133.87830631435</v>
      </c>
      <c r="U2703" s="145">
        <v>2684</v>
      </c>
      <c r="V2703" s="145">
        <v>20495956.757702053</v>
      </c>
    </row>
    <row r="2704" spans="1:22" x14ac:dyDescent="0.35">
      <c r="A2704" s="70">
        <f t="shared" si="50"/>
        <v>2685</v>
      </c>
      <c r="B2704" s="145">
        <v>-314133.87830631435</v>
      </c>
      <c r="U2704" s="145">
        <v>2685</v>
      </c>
      <c r="V2704" s="145">
        <v>-7682274.2321587913</v>
      </c>
    </row>
    <row r="2705" spans="1:22" x14ac:dyDescent="0.35">
      <c r="A2705" s="70">
        <f t="shared" si="50"/>
        <v>2686</v>
      </c>
      <c r="B2705" s="145">
        <v>-314133.87830631435</v>
      </c>
      <c r="U2705" s="145">
        <v>2686</v>
      </c>
      <c r="V2705" s="145">
        <v>-4253412.4724268708</v>
      </c>
    </row>
    <row r="2706" spans="1:22" x14ac:dyDescent="0.35">
      <c r="A2706" s="70">
        <f t="shared" si="50"/>
        <v>2687</v>
      </c>
      <c r="B2706" s="145">
        <v>-314133.87830631435</v>
      </c>
      <c r="U2706" s="145">
        <v>2687</v>
      </c>
      <c r="V2706" s="145">
        <v>-4245238.1874434352</v>
      </c>
    </row>
    <row r="2707" spans="1:22" x14ac:dyDescent="0.35">
      <c r="A2707" s="70">
        <f t="shared" si="50"/>
        <v>2688</v>
      </c>
      <c r="B2707" s="145">
        <v>-314133.87830631435</v>
      </c>
      <c r="U2707" s="145">
        <v>2688</v>
      </c>
      <c r="V2707" s="145">
        <v>-18043756.789680772</v>
      </c>
    </row>
    <row r="2708" spans="1:22" x14ac:dyDescent="0.35">
      <c r="A2708" s="70">
        <f t="shared" si="50"/>
        <v>2689</v>
      </c>
      <c r="B2708" s="145">
        <v>-314133.87830631435</v>
      </c>
      <c r="U2708" s="145">
        <v>2689</v>
      </c>
      <c r="V2708" s="145">
        <v>-11056097.41796064</v>
      </c>
    </row>
    <row r="2709" spans="1:22" x14ac:dyDescent="0.35">
      <c r="A2709" s="70">
        <f t="shared" si="50"/>
        <v>2690</v>
      </c>
      <c r="B2709" s="145">
        <v>-314133.87830631435</v>
      </c>
      <c r="U2709" s="145">
        <v>2690</v>
      </c>
      <c r="V2709" s="145">
        <v>20824746.088242881</v>
      </c>
    </row>
    <row r="2710" spans="1:22" x14ac:dyDescent="0.35">
      <c r="A2710" s="70">
        <f t="shared" ref="A2710:A2773" si="51">A2709+1</f>
        <v>2691</v>
      </c>
      <c r="B2710" s="145">
        <v>-314133.87830631435</v>
      </c>
      <c r="U2710" s="145">
        <v>2691</v>
      </c>
      <c r="V2710" s="145">
        <v>-22987684.872524433</v>
      </c>
    </row>
    <row r="2711" spans="1:22" x14ac:dyDescent="0.35">
      <c r="A2711" s="70">
        <f t="shared" si="51"/>
        <v>2692</v>
      </c>
      <c r="B2711" s="145">
        <v>-314133.87830631435</v>
      </c>
      <c r="U2711" s="145">
        <v>2692</v>
      </c>
      <c r="V2711" s="145">
        <v>-2169442.39172858</v>
      </c>
    </row>
    <row r="2712" spans="1:22" x14ac:dyDescent="0.35">
      <c r="A2712" s="70">
        <f t="shared" si="51"/>
        <v>2693</v>
      </c>
      <c r="B2712" s="145">
        <v>-314133.87830631435</v>
      </c>
      <c r="U2712" s="145">
        <v>2693</v>
      </c>
      <c r="V2712" s="145">
        <v>20647112.421552442</v>
      </c>
    </row>
    <row r="2713" spans="1:22" x14ac:dyDescent="0.35">
      <c r="A2713" s="70">
        <f t="shared" si="51"/>
        <v>2694</v>
      </c>
      <c r="B2713" s="145">
        <v>-314133.87830631435</v>
      </c>
      <c r="U2713" s="145">
        <v>2694</v>
      </c>
      <c r="V2713" s="145">
        <v>9414588.4984320216</v>
      </c>
    </row>
    <row r="2714" spans="1:22" x14ac:dyDescent="0.35">
      <c r="A2714" s="70">
        <f t="shared" si="51"/>
        <v>2695</v>
      </c>
      <c r="B2714" s="145">
        <v>-314133.87830631435</v>
      </c>
      <c r="U2714" s="145">
        <v>2695</v>
      </c>
      <c r="V2714" s="145">
        <v>-17130913.140038047</v>
      </c>
    </row>
    <row r="2715" spans="1:22" x14ac:dyDescent="0.35">
      <c r="A2715" s="70">
        <f t="shared" si="51"/>
        <v>2696</v>
      </c>
      <c r="B2715" s="145">
        <v>-314133.87830631435</v>
      </c>
      <c r="U2715" s="145">
        <v>2696</v>
      </c>
      <c r="V2715" s="145">
        <v>-17265501.513492033</v>
      </c>
    </row>
    <row r="2716" spans="1:22" x14ac:dyDescent="0.35">
      <c r="A2716" s="70">
        <f t="shared" si="51"/>
        <v>2697</v>
      </c>
      <c r="B2716" s="145">
        <v>-314133.87830631435</v>
      </c>
      <c r="U2716" s="145">
        <v>2697</v>
      </c>
      <c r="V2716" s="145">
        <v>22312885.044326119</v>
      </c>
    </row>
    <row r="2717" spans="1:22" x14ac:dyDescent="0.35">
      <c r="A2717" s="70">
        <f t="shared" si="51"/>
        <v>2698</v>
      </c>
      <c r="B2717" s="145">
        <v>-314133.87830631435</v>
      </c>
      <c r="U2717" s="145">
        <v>2698</v>
      </c>
      <c r="V2717" s="145">
        <v>-9370835.1847420782</v>
      </c>
    </row>
    <row r="2718" spans="1:22" x14ac:dyDescent="0.35">
      <c r="A2718" s="70">
        <f t="shared" si="51"/>
        <v>2699</v>
      </c>
      <c r="B2718" s="145">
        <v>-314133.87830631435</v>
      </c>
      <c r="U2718" s="145">
        <v>2699</v>
      </c>
      <c r="V2718" s="145">
        <v>-16058425.266280737</v>
      </c>
    </row>
    <row r="2719" spans="1:22" x14ac:dyDescent="0.35">
      <c r="A2719" s="70">
        <f t="shared" si="51"/>
        <v>2700</v>
      </c>
      <c r="B2719" s="145">
        <v>-314133.87830631435</v>
      </c>
      <c r="U2719" s="145">
        <v>2700</v>
      </c>
      <c r="V2719" s="145">
        <v>19061436.652737945</v>
      </c>
    </row>
    <row r="2720" spans="1:22" x14ac:dyDescent="0.35">
      <c r="A2720" s="70">
        <f t="shared" si="51"/>
        <v>2701</v>
      </c>
      <c r="B2720" s="145">
        <v>-314133.87830631435</v>
      </c>
      <c r="U2720" s="145">
        <v>2701</v>
      </c>
      <c r="V2720" s="145">
        <v>9583535.3783178367</v>
      </c>
    </row>
    <row r="2721" spans="1:22" x14ac:dyDescent="0.35">
      <c r="A2721" s="70">
        <f t="shared" si="51"/>
        <v>2702</v>
      </c>
      <c r="B2721" s="145">
        <v>-314133.87830631435</v>
      </c>
      <c r="U2721" s="145">
        <v>2702</v>
      </c>
      <c r="V2721" s="145">
        <v>8644320.8368684985</v>
      </c>
    </row>
    <row r="2722" spans="1:22" x14ac:dyDescent="0.35">
      <c r="A2722" s="70">
        <f t="shared" si="51"/>
        <v>2703</v>
      </c>
      <c r="B2722" s="145">
        <v>-314133.87830631435</v>
      </c>
      <c r="U2722" s="145">
        <v>2703</v>
      </c>
      <c r="V2722" s="145">
        <v>-7887687.9151913673</v>
      </c>
    </row>
    <row r="2723" spans="1:22" x14ac:dyDescent="0.35">
      <c r="A2723" s="70">
        <f t="shared" si="51"/>
        <v>2704</v>
      </c>
      <c r="B2723" s="145">
        <v>-314133.87830631435</v>
      </c>
      <c r="U2723" s="145">
        <v>2704</v>
      </c>
      <c r="V2723" s="145">
        <v>-1698437.4399097189</v>
      </c>
    </row>
    <row r="2724" spans="1:22" x14ac:dyDescent="0.35">
      <c r="A2724" s="70">
        <f t="shared" si="51"/>
        <v>2705</v>
      </c>
      <c r="B2724" s="145">
        <v>-314133.87830631435</v>
      </c>
      <c r="U2724" s="145">
        <v>2705</v>
      </c>
      <c r="V2724" s="145">
        <v>-1336386.9118734524</v>
      </c>
    </row>
    <row r="2725" spans="1:22" x14ac:dyDescent="0.35">
      <c r="A2725" s="70">
        <f t="shared" si="51"/>
        <v>2706</v>
      </c>
      <c r="B2725" s="145">
        <v>-314133.87830631435</v>
      </c>
      <c r="U2725" s="145">
        <v>2706</v>
      </c>
      <c r="V2725" s="145">
        <v>-16415887.77149901</v>
      </c>
    </row>
    <row r="2726" spans="1:22" x14ac:dyDescent="0.35">
      <c r="A2726" s="70">
        <f t="shared" si="51"/>
        <v>2707</v>
      </c>
      <c r="B2726" s="145">
        <v>-314133.87830631435</v>
      </c>
      <c r="U2726" s="145">
        <v>2707</v>
      </c>
      <c r="V2726" s="145">
        <v>-4520519.2292052638</v>
      </c>
    </row>
    <row r="2727" spans="1:22" x14ac:dyDescent="0.35">
      <c r="A2727" s="70">
        <f t="shared" si="51"/>
        <v>2708</v>
      </c>
      <c r="B2727" s="145">
        <v>-314133.87830631435</v>
      </c>
      <c r="U2727" s="145">
        <v>2708</v>
      </c>
      <c r="V2727" s="145">
        <v>-15034845.647239225</v>
      </c>
    </row>
    <row r="2728" spans="1:22" x14ac:dyDescent="0.35">
      <c r="A2728" s="70">
        <f t="shared" si="51"/>
        <v>2709</v>
      </c>
      <c r="B2728" s="145">
        <v>-314133.87830631435</v>
      </c>
      <c r="U2728" s="145">
        <v>2709</v>
      </c>
      <c r="V2728" s="145">
        <v>-12440150.884653408</v>
      </c>
    </row>
    <row r="2729" spans="1:22" x14ac:dyDescent="0.35">
      <c r="A2729" s="70">
        <f t="shared" si="51"/>
        <v>2710</v>
      </c>
      <c r="B2729" s="145">
        <v>-314133.87830631435</v>
      </c>
      <c r="U2729" s="145">
        <v>2710</v>
      </c>
      <c r="V2729" s="145">
        <v>-14594816.445444841</v>
      </c>
    </row>
    <row r="2730" spans="1:22" x14ac:dyDescent="0.35">
      <c r="A2730" s="70">
        <f t="shared" si="51"/>
        <v>2711</v>
      </c>
      <c r="B2730" s="145">
        <v>-314133.87830631435</v>
      </c>
      <c r="U2730" s="145">
        <v>2711</v>
      </c>
      <c r="V2730" s="145">
        <v>864420.19713175297</v>
      </c>
    </row>
    <row r="2731" spans="1:22" x14ac:dyDescent="0.35">
      <c r="A2731" s="70">
        <f t="shared" si="51"/>
        <v>2712</v>
      </c>
      <c r="B2731" s="145">
        <v>-314133.87830631435</v>
      </c>
      <c r="U2731" s="145">
        <v>2712</v>
      </c>
      <c r="V2731" s="145">
        <v>24333535.00184178</v>
      </c>
    </row>
    <row r="2732" spans="1:22" x14ac:dyDescent="0.35">
      <c r="A2732" s="70">
        <f t="shared" si="51"/>
        <v>2713</v>
      </c>
      <c r="B2732" s="145">
        <v>-314133.87830631435</v>
      </c>
      <c r="U2732" s="145">
        <v>2713</v>
      </c>
      <c r="V2732" s="145">
        <v>16246270.82711434</v>
      </c>
    </row>
    <row r="2733" spans="1:22" x14ac:dyDescent="0.35">
      <c r="A2733" s="70">
        <f t="shared" si="51"/>
        <v>2714</v>
      </c>
      <c r="B2733" s="145">
        <v>-314133.87830631435</v>
      </c>
      <c r="U2733" s="145">
        <v>2714</v>
      </c>
      <c r="V2733" s="145">
        <v>17272154.528737999</v>
      </c>
    </row>
    <row r="2734" spans="1:22" x14ac:dyDescent="0.35">
      <c r="A2734" s="70">
        <f t="shared" si="51"/>
        <v>2715</v>
      </c>
      <c r="B2734" s="145">
        <v>-314133.87830631435</v>
      </c>
      <c r="U2734" s="145">
        <v>2715</v>
      </c>
      <c r="V2734" s="145">
        <v>24777037.770426195</v>
      </c>
    </row>
    <row r="2735" spans="1:22" x14ac:dyDescent="0.35">
      <c r="A2735" s="70">
        <f t="shared" si="51"/>
        <v>2716</v>
      </c>
      <c r="B2735" s="145">
        <v>-314133.87830631435</v>
      </c>
      <c r="U2735" s="145">
        <v>2716</v>
      </c>
      <c r="V2735" s="145">
        <v>-17429153.901412334</v>
      </c>
    </row>
    <row r="2736" spans="1:22" x14ac:dyDescent="0.35">
      <c r="A2736" s="70">
        <f t="shared" si="51"/>
        <v>2717</v>
      </c>
      <c r="B2736" s="145">
        <v>-314133.87830631435</v>
      </c>
      <c r="U2736" s="145">
        <v>2717</v>
      </c>
      <c r="V2736" s="145">
        <v>310347.49314591289</v>
      </c>
    </row>
    <row r="2737" spans="1:22" x14ac:dyDescent="0.35">
      <c r="A2737" s="70">
        <f t="shared" si="51"/>
        <v>2718</v>
      </c>
      <c r="B2737" s="145">
        <v>-314133.87830631435</v>
      </c>
      <c r="U2737" s="145">
        <v>2718</v>
      </c>
      <c r="V2737" s="145">
        <v>27317560.340261258</v>
      </c>
    </row>
    <row r="2738" spans="1:22" x14ac:dyDescent="0.35">
      <c r="A2738" s="70">
        <f t="shared" si="51"/>
        <v>2719</v>
      </c>
      <c r="B2738" s="145">
        <v>-314133.87830631435</v>
      </c>
      <c r="U2738" s="145">
        <v>2719</v>
      </c>
      <c r="V2738" s="145">
        <v>11758761.984325722</v>
      </c>
    </row>
    <row r="2739" spans="1:22" x14ac:dyDescent="0.35">
      <c r="A2739" s="70">
        <f t="shared" si="51"/>
        <v>2720</v>
      </c>
      <c r="B2739" s="145">
        <v>-314133.87830631435</v>
      </c>
      <c r="U2739" s="145">
        <v>2720</v>
      </c>
      <c r="V2739" s="145">
        <v>7292738.7873216718</v>
      </c>
    </row>
    <row r="2740" spans="1:22" x14ac:dyDescent="0.35">
      <c r="A2740" s="70">
        <f t="shared" si="51"/>
        <v>2721</v>
      </c>
      <c r="B2740" s="145">
        <v>-314133.87830631435</v>
      </c>
      <c r="U2740" s="145">
        <v>2721</v>
      </c>
      <c r="V2740" s="145">
        <v>-12462718.764177591</v>
      </c>
    </row>
    <row r="2741" spans="1:22" x14ac:dyDescent="0.35">
      <c r="A2741" s="70">
        <f t="shared" si="51"/>
        <v>2722</v>
      </c>
      <c r="B2741" s="145">
        <v>-314133.87830631435</v>
      </c>
      <c r="U2741" s="145">
        <v>2722</v>
      </c>
      <c r="V2741" s="145">
        <v>8526915.2728235424</v>
      </c>
    </row>
    <row r="2742" spans="1:22" x14ac:dyDescent="0.35">
      <c r="A2742" s="70">
        <f t="shared" si="51"/>
        <v>2723</v>
      </c>
      <c r="B2742" s="145">
        <v>-314133.87830631435</v>
      </c>
      <c r="U2742" s="145">
        <v>2723</v>
      </c>
      <c r="V2742" s="145">
        <v>26243740.254694656</v>
      </c>
    </row>
    <row r="2743" spans="1:22" x14ac:dyDescent="0.35">
      <c r="A2743" s="70">
        <f t="shared" si="51"/>
        <v>2724</v>
      </c>
      <c r="B2743" s="145">
        <v>-314133.87830631435</v>
      </c>
      <c r="U2743" s="145">
        <v>2724</v>
      </c>
      <c r="V2743" s="145">
        <v>-15305653.512475157</v>
      </c>
    </row>
    <row r="2744" spans="1:22" x14ac:dyDescent="0.35">
      <c r="A2744" s="70">
        <f t="shared" si="51"/>
        <v>2725</v>
      </c>
      <c r="B2744" s="145">
        <v>-314133.87830631435</v>
      </c>
      <c r="U2744" s="145">
        <v>2725</v>
      </c>
      <c r="V2744" s="145">
        <v>-1878148.3974288069</v>
      </c>
    </row>
    <row r="2745" spans="1:22" x14ac:dyDescent="0.35">
      <c r="A2745" s="70">
        <f t="shared" si="51"/>
        <v>2726</v>
      </c>
      <c r="B2745" s="145">
        <v>-314133.87830631435</v>
      </c>
      <c r="U2745" s="145">
        <v>2726</v>
      </c>
      <c r="V2745" s="145">
        <v>3359815.3892677687</v>
      </c>
    </row>
    <row r="2746" spans="1:22" x14ac:dyDescent="0.35">
      <c r="A2746" s="70">
        <f t="shared" si="51"/>
        <v>2727</v>
      </c>
      <c r="B2746" s="145">
        <v>-314133.87830631435</v>
      </c>
      <c r="U2746" s="145">
        <v>2727</v>
      </c>
      <c r="V2746" s="145">
        <v>-22106881.09545907</v>
      </c>
    </row>
    <row r="2747" spans="1:22" x14ac:dyDescent="0.35">
      <c r="A2747" s="70">
        <f t="shared" si="51"/>
        <v>2728</v>
      </c>
      <c r="B2747" s="145">
        <v>-314133.87830631435</v>
      </c>
      <c r="U2747" s="145">
        <v>2728</v>
      </c>
      <c r="V2747" s="145">
        <v>5672820.8609301113</v>
      </c>
    </row>
    <row r="2748" spans="1:22" x14ac:dyDescent="0.35">
      <c r="A2748" s="70">
        <f t="shared" si="51"/>
        <v>2729</v>
      </c>
      <c r="B2748" s="145">
        <v>-314133.87830631435</v>
      </c>
      <c r="U2748" s="145">
        <v>2729</v>
      </c>
      <c r="V2748" s="145">
        <v>5659721.1609243527</v>
      </c>
    </row>
    <row r="2749" spans="1:22" x14ac:dyDescent="0.35">
      <c r="A2749" s="70">
        <f t="shared" si="51"/>
        <v>2730</v>
      </c>
      <c r="B2749" s="145">
        <v>-314133.87830631435</v>
      </c>
      <c r="U2749" s="145">
        <v>2730</v>
      </c>
      <c r="V2749" s="145">
        <v>16707609.080788311</v>
      </c>
    </row>
    <row r="2750" spans="1:22" x14ac:dyDescent="0.35">
      <c r="A2750" s="70">
        <f t="shared" si="51"/>
        <v>2731</v>
      </c>
      <c r="B2750" s="145">
        <v>-314133.87830631435</v>
      </c>
      <c r="U2750" s="145">
        <v>2731</v>
      </c>
      <c r="V2750" s="145">
        <v>-11943300.09375361</v>
      </c>
    </row>
    <row r="2751" spans="1:22" x14ac:dyDescent="0.35">
      <c r="A2751" s="70">
        <f t="shared" si="51"/>
        <v>2732</v>
      </c>
      <c r="B2751" s="145">
        <v>-314133.87830631435</v>
      </c>
      <c r="U2751" s="145">
        <v>2732</v>
      </c>
      <c r="V2751" s="145">
        <v>-2147261.4405723773</v>
      </c>
    </row>
    <row r="2752" spans="1:22" x14ac:dyDescent="0.35">
      <c r="A2752" s="70">
        <f t="shared" si="51"/>
        <v>2733</v>
      </c>
      <c r="B2752" s="145">
        <v>-314133.87830631435</v>
      </c>
      <c r="U2752" s="145">
        <v>2733</v>
      </c>
      <c r="V2752" s="145">
        <v>4279231.523758553</v>
      </c>
    </row>
    <row r="2753" spans="1:22" x14ac:dyDescent="0.35">
      <c r="A2753" s="70">
        <f t="shared" si="51"/>
        <v>2734</v>
      </c>
      <c r="B2753" s="145">
        <v>-314133.87830631435</v>
      </c>
      <c r="U2753" s="145">
        <v>2734</v>
      </c>
      <c r="V2753" s="145">
        <v>12360260.115802336</v>
      </c>
    </row>
    <row r="2754" spans="1:22" x14ac:dyDescent="0.35">
      <c r="A2754" s="70">
        <f t="shared" si="51"/>
        <v>2735</v>
      </c>
      <c r="B2754" s="145">
        <v>-314133.87830631435</v>
      </c>
      <c r="U2754" s="145">
        <v>2735</v>
      </c>
      <c r="V2754" s="145">
        <v>30711053.527965732</v>
      </c>
    </row>
    <row r="2755" spans="1:22" x14ac:dyDescent="0.35">
      <c r="A2755" s="70">
        <f t="shared" si="51"/>
        <v>2736</v>
      </c>
      <c r="B2755" s="145">
        <v>-314133.87830631435</v>
      </c>
      <c r="U2755" s="145">
        <v>2736</v>
      </c>
      <c r="V2755" s="145">
        <v>-1995240.6744912229</v>
      </c>
    </row>
    <row r="2756" spans="1:22" x14ac:dyDescent="0.35">
      <c r="A2756" s="70">
        <f t="shared" si="51"/>
        <v>2737</v>
      </c>
      <c r="B2756" s="145">
        <v>-314133.87830631435</v>
      </c>
      <c r="U2756" s="145">
        <v>2737</v>
      </c>
      <c r="V2756" s="145">
        <v>17296192.085649565</v>
      </c>
    </row>
    <row r="2757" spans="1:22" x14ac:dyDescent="0.35">
      <c r="A2757" s="70">
        <f t="shared" si="51"/>
        <v>2738</v>
      </c>
      <c r="B2757" s="145">
        <v>-314133.87830631435</v>
      </c>
      <c r="U2757" s="145">
        <v>2738</v>
      </c>
      <c r="V2757" s="145">
        <v>7862088.9005999491</v>
      </c>
    </row>
    <row r="2758" spans="1:22" x14ac:dyDescent="0.35">
      <c r="A2758" s="70">
        <f t="shared" si="51"/>
        <v>2739</v>
      </c>
      <c r="B2758" s="145">
        <v>-314133.87830631435</v>
      </c>
      <c r="U2758" s="145">
        <v>2739</v>
      </c>
      <c r="V2758" s="145">
        <v>24975437.917476028</v>
      </c>
    </row>
    <row r="2759" spans="1:22" x14ac:dyDescent="0.35">
      <c r="A2759" s="70">
        <f t="shared" si="51"/>
        <v>2740</v>
      </c>
      <c r="B2759" s="145">
        <v>-314133.87830631435</v>
      </c>
      <c r="U2759" s="145">
        <v>2740</v>
      </c>
      <c r="V2759" s="145">
        <v>25896291.250548065</v>
      </c>
    </row>
    <row r="2760" spans="1:22" x14ac:dyDescent="0.35">
      <c r="A2760" s="70">
        <f t="shared" si="51"/>
        <v>2741</v>
      </c>
      <c r="B2760" s="145">
        <v>-314133.87830631435</v>
      </c>
      <c r="U2760" s="145">
        <v>2741</v>
      </c>
      <c r="V2760" s="145">
        <v>195071.34661122411</v>
      </c>
    </row>
    <row r="2761" spans="1:22" x14ac:dyDescent="0.35">
      <c r="A2761" s="70">
        <f t="shared" si="51"/>
        <v>2742</v>
      </c>
      <c r="B2761" s="145">
        <v>-314133.87830631435</v>
      </c>
      <c r="U2761" s="145">
        <v>2742</v>
      </c>
      <c r="V2761" s="145">
        <v>3003788.893423751</v>
      </c>
    </row>
    <row r="2762" spans="1:22" x14ac:dyDescent="0.35">
      <c r="A2762" s="70">
        <f t="shared" si="51"/>
        <v>2743</v>
      </c>
      <c r="B2762" s="145">
        <v>-314133.87830631435</v>
      </c>
      <c r="U2762" s="145">
        <v>2743</v>
      </c>
      <c r="V2762" s="145">
        <v>-12349522.483248552</v>
      </c>
    </row>
    <row r="2763" spans="1:22" x14ac:dyDescent="0.35">
      <c r="A2763" s="70">
        <f t="shared" si="51"/>
        <v>2744</v>
      </c>
      <c r="B2763" s="145">
        <v>-314133.87830631435</v>
      </c>
      <c r="U2763" s="145">
        <v>2744</v>
      </c>
      <c r="V2763" s="145">
        <v>-5745165.0960842762</v>
      </c>
    </row>
    <row r="2764" spans="1:22" x14ac:dyDescent="0.35">
      <c r="A2764" s="70">
        <f t="shared" si="51"/>
        <v>2745</v>
      </c>
      <c r="B2764" s="145">
        <v>-314133.87830631435</v>
      </c>
      <c r="U2764" s="145">
        <v>2745</v>
      </c>
      <c r="V2764" s="145">
        <v>-23487696.703599319</v>
      </c>
    </row>
    <row r="2765" spans="1:22" x14ac:dyDescent="0.35">
      <c r="A2765" s="70">
        <f t="shared" si="51"/>
        <v>2746</v>
      </c>
      <c r="B2765" s="145">
        <v>-314133.87830631435</v>
      </c>
      <c r="U2765" s="145">
        <v>2746</v>
      </c>
      <c r="V2765" s="145">
        <v>29773185.224846363</v>
      </c>
    </row>
    <row r="2766" spans="1:22" x14ac:dyDescent="0.35">
      <c r="A2766" s="70">
        <f t="shared" si="51"/>
        <v>2747</v>
      </c>
      <c r="B2766" s="145">
        <v>-314133.87830631435</v>
      </c>
      <c r="U2766" s="145">
        <v>2747</v>
      </c>
      <c r="V2766" s="145">
        <v>-24919983.371539768</v>
      </c>
    </row>
    <row r="2767" spans="1:22" x14ac:dyDescent="0.35">
      <c r="A2767" s="70">
        <f t="shared" si="51"/>
        <v>2748</v>
      </c>
      <c r="B2767" s="145">
        <v>-314133.87830631435</v>
      </c>
      <c r="U2767" s="145">
        <v>2748</v>
      </c>
      <c r="V2767" s="145">
        <v>-12854979.82677111</v>
      </c>
    </row>
    <row r="2768" spans="1:22" x14ac:dyDescent="0.35">
      <c r="A2768" s="70">
        <f t="shared" si="51"/>
        <v>2749</v>
      </c>
      <c r="B2768" s="145">
        <v>-314133.87830631435</v>
      </c>
      <c r="U2768" s="145">
        <v>2749</v>
      </c>
      <c r="V2768" s="145">
        <v>-586553.02041127533</v>
      </c>
    </row>
    <row r="2769" spans="1:22" x14ac:dyDescent="0.35">
      <c r="A2769" s="70">
        <f t="shared" si="51"/>
        <v>2750</v>
      </c>
      <c r="B2769" s="145">
        <v>-314133.87830631435</v>
      </c>
      <c r="U2769" s="145">
        <v>2750</v>
      </c>
      <c r="V2769" s="145">
        <v>-8191583.4851070214</v>
      </c>
    </row>
    <row r="2770" spans="1:22" x14ac:dyDescent="0.35">
      <c r="A2770" s="70">
        <f t="shared" si="51"/>
        <v>2751</v>
      </c>
      <c r="B2770" s="145">
        <v>-314133.87830631435</v>
      </c>
      <c r="U2770" s="145">
        <v>2751</v>
      </c>
      <c r="V2770" s="145">
        <v>4742396.607152367</v>
      </c>
    </row>
    <row r="2771" spans="1:22" x14ac:dyDescent="0.35">
      <c r="A2771" s="70">
        <f t="shared" si="51"/>
        <v>2752</v>
      </c>
      <c r="B2771" s="145">
        <v>-314133.87830631435</v>
      </c>
      <c r="U2771" s="145">
        <v>2752</v>
      </c>
      <c r="V2771" s="145">
        <v>-8860544.1741985157</v>
      </c>
    </row>
    <row r="2772" spans="1:22" x14ac:dyDescent="0.35">
      <c r="A2772" s="70">
        <f t="shared" si="51"/>
        <v>2753</v>
      </c>
      <c r="B2772" s="145">
        <v>-314133.87830631435</v>
      </c>
      <c r="U2772" s="145">
        <v>2753</v>
      </c>
      <c r="V2772" s="145">
        <v>3044172.883355327</v>
      </c>
    </row>
    <row r="2773" spans="1:22" x14ac:dyDescent="0.35">
      <c r="A2773" s="70">
        <f t="shared" si="51"/>
        <v>2754</v>
      </c>
      <c r="B2773" s="145">
        <v>-314133.87830631435</v>
      </c>
      <c r="U2773" s="145">
        <v>2754</v>
      </c>
      <c r="V2773" s="145">
        <v>5713453.0580690615</v>
      </c>
    </row>
    <row r="2774" spans="1:22" x14ac:dyDescent="0.35">
      <c r="A2774" s="70">
        <f t="shared" ref="A2774:A2837" si="52">A2773+1</f>
        <v>2755</v>
      </c>
      <c r="B2774" s="145">
        <v>-314133.87830631435</v>
      </c>
      <c r="U2774" s="145">
        <v>2755</v>
      </c>
      <c r="V2774" s="145">
        <v>-1644430.0573646128</v>
      </c>
    </row>
    <row r="2775" spans="1:22" x14ac:dyDescent="0.35">
      <c r="A2775" s="70">
        <f t="shared" si="52"/>
        <v>2756</v>
      </c>
      <c r="B2775" s="145">
        <v>-314133.87830631435</v>
      </c>
      <c r="U2775" s="145">
        <v>2756</v>
      </c>
      <c r="V2775" s="145">
        <v>15619017.590293713</v>
      </c>
    </row>
    <row r="2776" spans="1:22" x14ac:dyDescent="0.35">
      <c r="A2776" s="70">
        <f t="shared" si="52"/>
        <v>2757</v>
      </c>
      <c r="B2776" s="145">
        <v>-314133.87830631435</v>
      </c>
      <c r="U2776" s="145">
        <v>2757</v>
      </c>
      <c r="V2776" s="145">
        <v>-10842939.368539428</v>
      </c>
    </row>
    <row r="2777" spans="1:22" x14ac:dyDescent="0.35">
      <c r="A2777" s="70">
        <f t="shared" si="52"/>
        <v>2758</v>
      </c>
      <c r="B2777" s="145">
        <v>-314133.87830631435</v>
      </c>
      <c r="U2777" s="145">
        <v>2758</v>
      </c>
      <c r="V2777" s="145">
        <v>3681213.4331183918</v>
      </c>
    </row>
    <row r="2778" spans="1:22" x14ac:dyDescent="0.35">
      <c r="A2778" s="70">
        <f t="shared" si="52"/>
        <v>2759</v>
      </c>
      <c r="B2778" s="145">
        <v>-314133.87830631435</v>
      </c>
      <c r="U2778" s="145">
        <v>2759</v>
      </c>
      <c r="V2778" s="145">
        <v>17698002.366118256</v>
      </c>
    </row>
    <row r="2779" spans="1:22" x14ac:dyDescent="0.35">
      <c r="A2779" s="70">
        <f t="shared" si="52"/>
        <v>2760</v>
      </c>
      <c r="B2779" s="145">
        <v>-314133.87830631435</v>
      </c>
      <c r="U2779" s="145">
        <v>2760</v>
      </c>
      <c r="V2779" s="145">
        <v>-13065090.385004915</v>
      </c>
    </row>
    <row r="2780" spans="1:22" x14ac:dyDescent="0.35">
      <c r="A2780" s="70">
        <f t="shared" si="52"/>
        <v>2761</v>
      </c>
      <c r="B2780" s="145">
        <v>-314133.87830631435</v>
      </c>
      <c r="U2780" s="145">
        <v>2761</v>
      </c>
      <c r="V2780" s="145">
        <v>35330783.606766358</v>
      </c>
    </row>
    <row r="2781" spans="1:22" x14ac:dyDescent="0.35">
      <c r="A2781" s="70">
        <f t="shared" si="52"/>
        <v>2762</v>
      </c>
      <c r="B2781" s="145">
        <v>-314133.87830631435</v>
      </c>
      <c r="U2781" s="145">
        <v>2762</v>
      </c>
      <c r="V2781" s="145">
        <v>-7585332.4893337665</v>
      </c>
    </row>
    <row r="2782" spans="1:22" x14ac:dyDescent="0.35">
      <c r="A2782" s="70">
        <f t="shared" si="52"/>
        <v>2763</v>
      </c>
      <c r="B2782" s="145">
        <v>-314133.87830631435</v>
      </c>
      <c r="U2782" s="145">
        <v>2763</v>
      </c>
      <c r="V2782" s="145">
        <v>-11506517.553440461</v>
      </c>
    </row>
    <row r="2783" spans="1:22" x14ac:dyDescent="0.35">
      <c r="A2783" s="70">
        <f t="shared" si="52"/>
        <v>2764</v>
      </c>
      <c r="B2783" s="145">
        <v>-314133.87830631435</v>
      </c>
      <c r="U2783" s="145">
        <v>2764</v>
      </c>
      <c r="V2783" s="145">
        <v>21759549.147678412</v>
      </c>
    </row>
    <row r="2784" spans="1:22" x14ac:dyDescent="0.35">
      <c r="A2784" s="70">
        <f t="shared" si="52"/>
        <v>2765</v>
      </c>
      <c r="B2784" s="145">
        <v>-314133.87830631435</v>
      </c>
      <c r="U2784" s="145">
        <v>2765</v>
      </c>
      <c r="V2784" s="145">
        <v>10929873.900181271</v>
      </c>
    </row>
    <row r="2785" spans="1:22" x14ac:dyDescent="0.35">
      <c r="A2785" s="70">
        <f t="shared" si="52"/>
        <v>2766</v>
      </c>
      <c r="B2785" s="145">
        <v>-314133.87830631435</v>
      </c>
      <c r="U2785" s="145">
        <v>2766</v>
      </c>
      <c r="V2785" s="145">
        <v>1032134.4411756471</v>
      </c>
    </row>
    <row r="2786" spans="1:22" x14ac:dyDescent="0.35">
      <c r="A2786" s="70">
        <f t="shared" si="52"/>
        <v>2767</v>
      </c>
      <c r="B2786" s="145">
        <v>-314133.87830631435</v>
      </c>
      <c r="U2786" s="145">
        <v>2767</v>
      </c>
      <c r="V2786" s="145">
        <v>30174963.887940701</v>
      </c>
    </row>
    <row r="2787" spans="1:22" x14ac:dyDescent="0.35">
      <c r="A2787" s="70">
        <f t="shared" si="52"/>
        <v>2768</v>
      </c>
      <c r="B2787" s="145">
        <v>-314133.87830631435</v>
      </c>
      <c r="U2787" s="145">
        <v>2768</v>
      </c>
      <c r="V2787" s="145">
        <v>15589606.936207138</v>
      </c>
    </row>
    <row r="2788" spans="1:22" x14ac:dyDescent="0.35">
      <c r="A2788" s="70">
        <f t="shared" si="52"/>
        <v>2769</v>
      </c>
      <c r="B2788" s="145">
        <v>-314133.87830631435</v>
      </c>
      <c r="U2788" s="145">
        <v>2769</v>
      </c>
      <c r="V2788" s="145">
        <v>7213335.6496576443</v>
      </c>
    </row>
    <row r="2789" spans="1:22" x14ac:dyDescent="0.35">
      <c r="A2789" s="70">
        <f t="shared" si="52"/>
        <v>2770</v>
      </c>
      <c r="B2789" s="145">
        <v>-314133.87830631435</v>
      </c>
      <c r="U2789" s="145">
        <v>2770</v>
      </c>
      <c r="V2789" s="145">
        <v>3668385.718205709</v>
      </c>
    </row>
    <row r="2790" spans="1:22" x14ac:dyDescent="0.35">
      <c r="A2790" s="70">
        <f t="shared" si="52"/>
        <v>2771</v>
      </c>
      <c r="B2790" s="145">
        <v>-314133.87830631435</v>
      </c>
      <c r="U2790" s="145">
        <v>2771</v>
      </c>
      <c r="V2790" s="145">
        <v>-30475249.603752062</v>
      </c>
    </row>
    <row r="2791" spans="1:22" x14ac:dyDescent="0.35">
      <c r="A2791" s="70">
        <f t="shared" si="52"/>
        <v>2772</v>
      </c>
      <c r="B2791" s="145">
        <v>-314133.87830631435</v>
      </c>
      <c r="U2791" s="145">
        <v>2772</v>
      </c>
      <c r="V2791" s="145">
        <v>4070994.9188984632</v>
      </c>
    </row>
    <row r="2792" spans="1:22" x14ac:dyDescent="0.35">
      <c r="A2792" s="70">
        <f t="shared" si="52"/>
        <v>2773</v>
      </c>
      <c r="B2792" s="145">
        <v>-314133.87830631435</v>
      </c>
      <c r="U2792" s="145">
        <v>2773</v>
      </c>
      <c r="V2792" s="145">
        <v>17268495.572344668</v>
      </c>
    </row>
    <row r="2793" spans="1:22" x14ac:dyDescent="0.35">
      <c r="A2793" s="70">
        <f t="shared" si="52"/>
        <v>2774</v>
      </c>
      <c r="B2793" s="145">
        <v>-314133.87830631435</v>
      </c>
      <c r="U2793" s="145">
        <v>2774</v>
      </c>
      <c r="V2793" s="145">
        <v>8583351.7833674252</v>
      </c>
    </row>
    <row r="2794" spans="1:22" x14ac:dyDescent="0.35">
      <c r="A2794" s="70">
        <f t="shared" si="52"/>
        <v>2775</v>
      </c>
      <c r="B2794" s="145">
        <v>-314133.87830631435</v>
      </c>
      <c r="U2794" s="145">
        <v>2775</v>
      </c>
      <c r="V2794" s="145">
        <v>-5650598.8490487877</v>
      </c>
    </row>
    <row r="2795" spans="1:22" x14ac:dyDescent="0.35">
      <c r="A2795" s="70">
        <f t="shared" si="52"/>
        <v>2776</v>
      </c>
      <c r="B2795" s="145">
        <v>-314133.87830631435</v>
      </c>
      <c r="U2795" s="145">
        <v>2776</v>
      </c>
      <c r="V2795" s="145">
        <v>-24362511.285365518</v>
      </c>
    </row>
    <row r="2796" spans="1:22" x14ac:dyDescent="0.35">
      <c r="A2796" s="70">
        <f t="shared" si="52"/>
        <v>2777</v>
      </c>
      <c r="B2796" s="145">
        <v>-314133.87830631435</v>
      </c>
      <c r="U2796" s="145">
        <v>2777</v>
      </c>
      <c r="V2796" s="145">
        <v>-10051455.107089745</v>
      </c>
    </row>
    <row r="2797" spans="1:22" x14ac:dyDescent="0.35">
      <c r="A2797" s="70">
        <f t="shared" si="52"/>
        <v>2778</v>
      </c>
      <c r="B2797" s="145">
        <v>-314133.87830631435</v>
      </c>
      <c r="U2797" s="145">
        <v>2778</v>
      </c>
      <c r="V2797" s="145">
        <v>12696969.827836543</v>
      </c>
    </row>
    <row r="2798" spans="1:22" x14ac:dyDescent="0.35">
      <c r="A2798" s="70">
        <f t="shared" si="52"/>
        <v>2779</v>
      </c>
      <c r="B2798" s="145">
        <v>-314133.87830631435</v>
      </c>
      <c r="U2798" s="145">
        <v>2779</v>
      </c>
      <c r="V2798" s="145">
        <v>-14195718.253100546</v>
      </c>
    </row>
    <row r="2799" spans="1:22" x14ac:dyDescent="0.35">
      <c r="A2799" s="70">
        <f t="shared" si="52"/>
        <v>2780</v>
      </c>
      <c r="B2799" s="145">
        <v>-314133.87830631435</v>
      </c>
      <c r="U2799" s="145">
        <v>2780</v>
      </c>
      <c r="V2799" s="145">
        <v>49818071.02300708</v>
      </c>
    </row>
    <row r="2800" spans="1:22" x14ac:dyDescent="0.35">
      <c r="A2800" s="70">
        <f t="shared" si="52"/>
        <v>2781</v>
      </c>
      <c r="B2800" s="145">
        <v>-314133.87830631435</v>
      </c>
      <c r="U2800" s="145">
        <v>2781</v>
      </c>
      <c r="V2800" s="145">
        <v>-3026434.2942066416</v>
      </c>
    </row>
    <row r="2801" spans="1:22" x14ac:dyDescent="0.35">
      <c r="A2801" s="70">
        <f t="shared" si="52"/>
        <v>2782</v>
      </c>
      <c r="B2801" s="145">
        <v>-314133.87830631435</v>
      </c>
      <c r="U2801" s="145">
        <v>2782</v>
      </c>
      <c r="V2801" s="145">
        <v>-32754064.242442727</v>
      </c>
    </row>
    <row r="2802" spans="1:22" x14ac:dyDescent="0.35">
      <c r="A2802" s="70">
        <f t="shared" si="52"/>
        <v>2783</v>
      </c>
      <c r="B2802" s="145">
        <v>-314133.87830631435</v>
      </c>
      <c r="U2802" s="145">
        <v>2783</v>
      </c>
      <c r="V2802" s="145">
        <v>-35462977.843424261</v>
      </c>
    </row>
    <row r="2803" spans="1:22" x14ac:dyDescent="0.35">
      <c r="A2803" s="70">
        <f t="shared" si="52"/>
        <v>2784</v>
      </c>
      <c r="B2803" s="145">
        <v>-314133.87830631435</v>
      </c>
      <c r="U2803" s="145">
        <v>2784</v>
      </c>
      <c r="V2803" s="145">
        <v>-146923.0063261129</v>
      </c>
    </row>
    <row r="2804" spans="1:22" x14ac:dyDescent="0.35">
      <c r="A2804" s="70">
        <f t="shared" si="52"/>
        <v>2785</v>
      </c>
      <c r="B2804" s="145">
        <v>-314133.87830631435</v>
      </c>
      <c r="U2804" s="145">
        <v>2785</v>
      </c>
      <c r="V2804" s="145">
        <v>-2902906.3028114457</v>
      </c>
    </row>
    <row r="2805" spans="1:22" x14ac:dyDescent="0.35">
      <c r="A2805" s="70">
        <f t="shared" si="52"/>
        <v>2786</v>
      </c>
      <c r="B2805" s="145">
        <v>-314133.87830631435</v>
      </c>
      <c r="U2805" s="145">
        <v>2786</v>
      </c>
      <c r="V2805" s="145">
        <v>15185637.139674652</v>
      </c>
    </row>
    <row r="2806" spans="1:22" x14ac:dyDescent="0.35">
      <c r="A2806" s="70">
        <f t="shared" si="52"/>
        <v>2787</v>
      </c>
      <c r="B2806" s="145">
        <v>-314133.87830631435</v>
      </c>
      <c r="U2806" s="145">
        <v>2787</v>
      </c>
      <c r="V2806" s="145">
        <v>-14169993.090991357</v>
      </c>
    </row>
    <row r="2807" spans="1:22" x14ac:dyDescent="0.35">
      <c r="A2807" s="70">
        <f t="shared" si="52"/>
        <v>2788</v>
      </c>
      <c r="B2807" s="145">
        <v>-314133.87830631435</v>
      </c>
      <c r="U2807" s="145">
        <v>2788</v>
      </c>
      <c r="V2807" s="145">
        <v>-10047658.701365521</v>
      </c>
    </row>
    <row r="2808" spans="1:22" x14ac:dyDescent="0.35">
      <c r="A2808" s="70">
        <f t="shared" si="52"/>
        <v>2789</v>
      </c>
      <c r="B2808" s="145">
        <v>-314133.87830631435</v>
      </c>
      <c r="U2808" s="145">
        <v>2789</v>
      </c>
      <c r="V2808" s="145">
        <v>18110431.587185204</v>
      </c>
    </row>
    <row r="2809" spans="1:22" x14ac:dyDescent="0.35">
      <c r="A2809" s="70">
        <f t="shared" si="52"/>
        <v>2790</v>
      </c>
      <c r="B2809" s="145">
        <v>-314133.87830631435</v>
      </c>
      <c r="U2809" s="145">
        <v>2790</v>
      </c>
      <c r="V2809" s="145">
        <v>-12076937.503586037</v>
      </c>
    </row>
    <row r="2810" spans="1:22" x14ac:dyDescent="0.35">
      <c r="A2810" s="70">
        <f t="shared" si="52"/>
        <v>2791</v>
      </c>
      <c r="B2810" s="145">
        <v>-314133.87830631435</v>
      </c>
      <c r="U2810" s="145">
        <v>2791</v>
      </c>
      <c r="V2810" s="145">
        <v>38610557.914718971</v>
      </c>
    </row>
    <row r="2811" spans="1:22" x14ac:dyDescent="0.35">
      <c r="A2811" s="70">
        <f t="shared" si="52"/>
        <v>2792</v>
      </c>
      <c r="B2811" s="145">
        <v>-314133.87830631435</v>
      </c>
      <c r="U2811" s="145">
        <v>2792</v>
      </c>
      <c r="V2811" s="145">
        <v>23977091.659559794</v>
      </c>
    </row>
    <row r="2812" spans="1:22" x14ac:dyDescent="0.35">
      <c r="A2812" s="70">
        <f t="shared" si="52"/>
        <v>2793</v>
      </c>
      <c r="B2812" s="145">
        <v>-314133.87830631435</v>
      </c>
      <c r="U2812" s="145">
        <v>2793</v>
      </c>
      <c r="V2812" s="145">
        <v>7619931.6026534922</v>
      </c>
    </row>
    <row r="2813" spans="1:22" x14ac:dyDescent="0.35">
      <c r="A2813" s="70">
        <f t="shared" si="52"/>
        <v>2794</v>
      </c>
      <c r="B2813" s="145">
        <v>-314133.87830631435</v>
      </c>
      <c r="U2813" s="145">
        <v>2794</v>
      </c>
      <c r="V2813" s="145">
        <v>32578610.568268321</v>
      </c>
    </row>
    <row r="2814" spans="1:22" x14ac:dyDescent="0.35">
      <c r="A2814" s="70">
        <f t="shared" si="52"/>
        <v>2795</v>
      </c>
      <c r="B2814" s="145">
        <v>-314133.87830631435</v>
      </c>
      <c r="U2814" s="145">
        <v>2795</v>
      </c>
      <c r="V2814" s="145">
        <v>9510618.1146978959</v>
      </c>
    </row>
    <row r="2815" spans="1:22" x14ac:dyDescent="0.35">
      <c r="A2815" s="70">
        <f t="shared" si="52"/>
        <v>2796</v>
      </c>
      <c r="B2815" s="145">
        <v>-314133.87830631435</v>
      </c>
      <c r="U2815" s="145">
        <v>2796</v>
      </c>
      <c r="V2815" s="145">
        <v>28428639.921713971</v>
      </c>
    </row>
    <row r="2816" spans="1:22" x14ac:dyDescent="0.35">
      <c r="A2816" s="70">
        <f t="shared" si="52"/>
        <v>2797</v>
      </c>
      <c r="B2816" s="145">
        <v>-314133.87830631435</v>
      </c>
      <c r="U2816" s="145">
        <v>2797</v>
      </c>
      <c r="V2816" s="145">
        <v>-4858224.9320436902</v>
      </c>
    </row>
    <row r="2817" spans="1:22" x14ac:dyDescent="0.35">
      <c r="A2817" s="70">
        <f t="shared" si="52"/>
        <v>2798</v>
      </c>
      <c r="B2817" s="145">
        <v>-314133.87830631435</v>
      </c>
      <c r="U2817" s="145">
        <v>2798</v>
      </c>
      <c r="V2817" s="145">
        <v>1524700.4965301119</v>
      </c>
    </row>
    <row r="2818" spans="1:22" x14ac:dyDescent="0.35">
      <c r="A2818" s="70">
        <f t="shared" si="52"/>
        <v>2799</v>
      </c>
      <c r="B2818" s="145">
        <v>-314133.87830631435</v>
      </c>
      <c r="U2818" s="145">
        <v>2799</v>
      </c>
      <c r="V2818" s="145">
        <v>17714940.633442175</v>
      </c>
    </row>
    <row r="2819" spans="1:22" x14ac:dyDescent="0.35">
      <c r="A2819" s="70">
        <f t="shared" si="52"/>
        <v>2800</v>
      </c>
      <c r="B2819" s="145">
        <v>-314133.87830631435</v>
      </c>
      <c r="U2819" s="145">
        <v>2800</v>
      </c>
      <c r="V2819" s="145">
        <v>-11623542.268671371</v>
      </c>
    </row>
    <row r="2820" spans="1:22" x14ac:dyDescent="0.35">
      <c r="A2820" s="70">
        <f t="shared" si="52"/>
        <v>2801</v>
      </c>
      <c r="B2820" s="145">
        <v>-314133.87830631435</v>
      </c>
      <c r="U2820" s="145">
        <v>2801</v>
      </c>
      <c r="V2820" s="145">
        <v>4986742.5217180699</v>
      </c>
    </row>
    <row r="2821" spans="1:22" x14ac:dyDescent="0.35">
      <c r="A2821" s="70">
        <f t="shared" si="52"/>
        <v>2802</v>
      </c>
      <c r="B2821" s="145">
        <v>-314133.87830631435</v>
      </c>
      <c r="U2821" s="145">
        <v>2802</v>
      </c>
      <c r="V2821" s="145">
        <v>10433308.549446978</v>
      </c>
    </row>
    <row r="2822" spans="1:22" x14ac:dyDescent="0.35">
      <c r="A2822" s="70">
        <f t="shared" si="52"/>
        <v>2803</v>
      </c>
      <c r="B2822" s="145">
        <v>-314133.87830631435</v>
      </c>
      <c r="U2822" s="145">
        <v>2803</v>
      </c>
      <c r="V2822" s="145">
        <v>11244466.203354374</v>
      </c>
    </row>
    <row r="2823" spans="1:22" x14ac:dyDescent="0.35">
      <c r="A2823" s="70">
        <f t="shared" si="52"/>
        <v>2804</v>
      </c>
      <c r="B2823" s="145">
        <v>-314133.87830631435</v>
      </c>
      <c r="U2823" s="145">
        <v>2804</v>
      </c>
      <c r="V2823" s="145">
        <v>-4782646.1235173605</v>
      </c>
    </row>
    <row r="2824" spans="1:22" x14ac:dyDescent="0.35">
      <c r="A2824" s="70">
        <f t="shared" si="52"/>
        <v>2805</v>
      </c>
      <c r="B2824" s="145">
        <v>-314133.87830631435</v>
      </c>
      <c r="U2824" s="145">
        <v>2805</v>
      </c>
      <c r="V2824" s="145">
        <v>8745190.5294607468</v>
      </c>
    </row>
    <row r="2825" spans="1:22" x14ac:dyDescent="0.35">
      <c r="A2825" s="70">
        <f t="shared" si="52"/>
        <v>2806</v>
      </c>
      <c r="B2825" s="145">
        <v>-314133.87830631435</v>
      </c>
      <c r="U2825" s="145">
        <v>2806</v>
      </c>
      <c r="V2825" s="145">
        <v>-1142271.8855607808</v>
      </c>
    </row>
    <row r="2826" spans="1:22" x14ac:dyDescent="0.35">
      <c r="A2826" s="70">
        <f t="shared" si="52"/>
        <v>2807</v>
      </c>
      <c r="B2826" s="145">
        <v>-314133.87830631435</v>
      </c>
      <c r="U2826" s="145">
        <v>2807</v>
      </c>
      <c r="V2826" s="145">
        <v>28338549.162077587</v>
      </c>
    </row>
    <row r="2827" spans="1:22" x14ac:dyDescent="0.35">
      <c r="A2827" s="70">
        <f t="shared" si="52"/>
        <v>2808</v>
      </c>
      <c r="B2827" s="145">
        <v>-314133.87830631435</v>
      </c>
      <c r="U2827" s="145">
        <v>2808</v>
      </c>
      <c r="V2827" s="145">
        <v>-32920489.332688771</v>
      </c>
    </row>
    <row r="2828" spans="1:22" x14ac:dyDescent="0.35">
      <c r="A2828" s="70">
        <f t="shared" si="52"/>
        <v>2809</v>
      </c>
      <c r="B2828" s="145">
        <v>-314133.87830631435</v>
      </c>
      <c r="U2828" s="145">
        <v>2809</v>
      </c>
      <c r="V2828" s="145">
        <v>-1563973.9995149449</v>
      </c>
    </row>
    <row r="2829" spans="1:22" x14ac:dyDescent="0.35">
      <c r="A2829" s="70">
        <f t="shared" si="52"/>
        <v>2810</v>
      </c>
      <c r="B2829" s="145">
        <v>-314133.87830631435</v>
      </c>
      <c r="U2829" s="145">
        <v>2810</v>
      </c>
      <c r="V2829" s="145">
        <v>27104763.107836988</v>
      </c>
    </row>
    <row r="2830" spans="1:22" x14ac:dyDescent="0.35">
      <c r="A2830" s="70">
        <f t="shared" si="52"/>
        <v>2811</v>
      </c>
      <c r="B2830" s="145">
        <v>-314133.87830631435</v>
      </c>
      <c r="U2830" s="145">
        <v>2811</v>
      </c>
      <c r="V2830" s="145">
        <v>35614829.004589781</v>
      </c>
    </row>
    <row r="2831" spans="1:22" x14ac:dyDescent="0.35">
      <c r="A2831" s="70">
        <f t="shared" si="52"/>
        <v>2812</v>
      </c>
      <c r="B2831" s="145">
        <v>-314133.87830631435</v>
      </c>
      <c r="U2831" s="145">
        <v>2812</v>
      </c>
      <c r="V2831" s="145">
        <v>3956149.3635640144</v>
      </c>
    </row>
    <row r="2832" spans="1:22" x14ac:dyDescent="0.35">
      <c r="A2832" s="70">
        <f t="shared" si="52"/>
        <v>2813</v>
      </c>
      <c r="B2832" s="145">
        <v>-314133.87830631435</v>
      </c>
      <c r="U2832" s="145">
        <v>2813</v>
      </c>
      <c r="V2832" s="145">
        <v>-3754855.665855132</v>
      </c>
    </row>
    <row r="2833" spans="1:22" x14ac:dyDescent="0.35">
      <c r="A2833" s="70">
        <f t="shared" si="52"/>
        <v>2814</v>
      </c>
      <c r="B2833" s="145">
        <v>-314133.87830631435</v>
      </c>
      <c r="U2833" s="145">
        <v>2814</v>
      </c>
      <c r="V2833" s="145">
        <v>23754308.98040751</v>
      </c>
    </row>
    <row r="2834" spans="1:22" x14ac:dyDescent="0.35">
      <c r="A2834" s="70">
        <f t="shared" si="52"/>
        <v>2815</v>
      </c>
      <c r="B2834" s="145">
        <v>-314133.87830631435</v>
      </c>
      <c r="U2834" s="145">
        <v>2815</v>
      </c>
      <c r="V2834" s="145">
        <v>-35769808.321516536</v>
      </c>
    </row>
    <row r="2835" spans="1:22" x14ac:dyDescent="0.35">
      <c r="A2835" s="70">
        <f t="shared" si="52"/>
        <v>2816</v>
      </c>
      <c r="B2835" s="145">
        <v>-314133.87830631435</v>
      </c>
      <c r="U2835" s="145">
        <v>2816</v>
      </c>
      <c r="V2835" s="145">
        <v>-9965400.9622937609</v>
      </c>
    </row>
    <row r="2836" spans="1:22" x14ac:dyDescent="0.35">
      <c r="A2836" s="70">
        <f t="shared" si="52"/>
        <v>2817</v>
      </c>
      <c r="B2836" s="145">
        <v>-314133.87830631435</v>
      </c>
      <c r="U2836" s="145">
        <v>2817</v>
      </c>
      <c r="V2836" s="145">
        <v>-10955207.10433165</v>
      </c>
    </row>
    <row r="2837" spans="1:22" x14ac:dyDescent="0.35">
      <c r="A2837" s="70">
        <f t="shared" si="52"/>
        <v>2818</v>
      </c>
      <c r="B2837" s="145">
        <v>-314133.87830631435</v>
      </c>
      <c r="U2837" s="145">
        <v>2818</v>
      </c>
      <c r="V2837" s="145">
        <v>16751.794170629233</v>
      </c>
    </row>
    <row r="2838" spans="1:22" x14ac:dyDescent="0.35">
      <c r="A2838" s="70">
        <f t="shared" ref="A2838:A2901" si="53">A2837+1</f>
        <v>2819</v>
      </c>
      <c r="B2838" s="145">
        <v>-314133.87830631435</v>
      </c>
      <c r="U2838" s="145">
        <v>2819</v>
      </c>
      <c r="V2838" s="145">
        <v>22452298.299764264</v>
      </c>
    </row>
    <row r="2839" spans="1:22" x14ac:dyDescent="0.35">
      <c r="A2839" s="70">
        <f t="shared" si="53"/>
        <v>2820</v>
      </c>
      <c r="B2839" s="145">
        <v>-314133.87830631435</v>
      </c>
      <c r="U2839" s="145">
        <v>2820</v>
      </c>
      <c r="V2839" s="145">
        <v>-6769980.4001186043</v>
      </c>
    </row>
    <row r="2840" spans="1:22" x14ac:dyDescent="0.35">
      <c r="A2840" s="70">
        <f t="shared" si="53"/>
        <v>2821</v>
      </c>
      <c r="B2840" s="145">
        <v>-314133.87830631435</v>
      </c>
      <c r="U2840" s="145">
        <v>2821</v>
      </c>
      <c r="V2840" s="145">
        <v>10165774.954216622</v>
      </c>
    </row>
    <row r="2841" spans="1:22" x14ac:dyDescent="0.35">
      <c r="A2841" s="70">
        <f t="shared" si="53"/>
        <v>2822</v>
      </c>
      <c r="B2841" s="145">
        <v>-314133.87830631435</v>
      </c>
      <c r="U2841" s="145">
        <v>2822</v>
      </c>
      <c r="V2841" s="145">
        <v>38424673.49558197</v>
      </c>
    </row>
    <row r="2842" spans="1:22" x14ac:dyDescent="0.35">
      <c r="A2842" s="70">
        <f t="shared" si="53"/>
        <v>2823</v>
      </c>
      <c r="B2842" s="145">
        <v>-314133.87830631435</v>
      </c>
      <c r="U2842" s="145">
        <v>2823</v>
      </c>
      <c r="V2842" s="145">
        <v>-11024800.195998807</v>
      </c>
    </row>
    <row r="2843" spans="1:22" x14ac:dyDescent="0.35">
      <c r="A2843" s="70">
        <f t="shared" si="53"/>
        <v>2824</v>
      </c>
      <c r="B2843" s="145">
        <v>-314133.87830631435</v>
      </c>
      <c r="U2843" s="145">
        <v>2824</v>
      </c>
      <c r="V2843" s="145">
        <v>-25440116.583779011</v>
      </c>
    </row>
    <row r="2844" spans="1:22" x14ac:dyDescent="0.35">
      <c r="A2844" s="70">
        <f t="shared" si="53"/>
        <v>2825</v>
      </c>
      <c r="B2844" s="145">
        <v>-314133.87830631435</v>
      </c>
      <c r="U2844" s="145">
        <v>2825</v>
      </c>
      <c r="V2844" s="145">
        <v>2670603.3023966886</v>
      </c>
    </row>
    <row r="2845" spans="1:22" x14ac:dyDescent="0.35">
      <c r="A2845" s="70">
        <f t="shared" si="53"/>
        <v>2826</v>
      </c>
      <c r="B2845" s="145">
        <v>-314133.87830631435</v>
      </c>
      <c r="U2845" s="145">
        <v>2826</v>
      </c>
      <c r="V2845" s="145">
        <v>5948574.4493735582</v>
      </c>
    </row>
    <row r="2846" spans="1:22" x14ac:dyDescent="0.35">
      <c r="A2846" s="70">
        <f t="shared" si="53"/>
        <v>2827</v>
      </c>
      <c r="B2846" s="145">
        <v>-314133.87830631435</v>
      </c>
      <c r="U2846" s="145">
        <v>2827</v>
      </c>
      <c r="V2846" s="145">
        <v>-3405190.9962209053</v>
      </c>
    </row>
    <row r="2847" spans="1:22" x14ac:dyDescent="0.35">
      <c r="A2847" s="70">
        <f t="shared" si="53"/>
        <v>2828</v>
      </c>
      <c r="B2847" s="145">
        <v>-314133.87830631435</v>
      </c>
      <c r="U2847" s="145">
        <v>2828</v>
      </c>
      <c r="V2847" s="145">
        <v>7620052.8681033142</v>
      </c>
    </row>
    <row r="2848" spans="1:22" x14ac:dyDescent="0.35">
      <c r="A2848" s="70">
        <f t="shared" si="53"/>
        <v>2829</v>
      </c>
      <c r="B2848" s="145">
        <v>-314133.87830631435</v>
      </c>
      <c r="U2848" s="145">
        <v>2829</v>
      </c>
      <c r="V2848" s="145">
        <v>8754551.902521003</v>
      </c>
    </row>
    <row r="2849" spans="1:22" x14ac:dyDescent="0.35">
      <c r="A2849" s="70">
        <f t="shared" si="53"/>
        <v>2830</v>
      </c>
      <c r="B2849" s="145">
        <v>-314133.87830631435</v>
      </c>
      <c r="U2849" s="145">
        <v>2830</v>
      </c>
      <c r="V2849" s="145">
        <v>31844716.064387046</v>
      </c>
    </row>
    <row r="2850" spans="1:22" x14ac:dyDescent="0.35">
      <c r="A2850" s="70">
        <f t="shared" si="53"/>
        <v>2831</v>
      </c>
      <c r="B2850" s="145">
        <v>-314133.87830631435</v>
      </c>
      <c r="U2850" s="145">
        <v>2831</v>
      </c>
      <c r="V2850" s="145">
        <v>8887104.0001963079</v>
      </c>
    </row>
    <row r="2851" spans="1:22" x14ac:dyDescent="0.35">
      <c r="A2851" s="70">
        <f t="shared" si="53"/>
        <v>2832</v>
      </c>
      <c r="B2851" s="145">
        <v>-314133.87830631435</v>
      </c>
      <c r="U2851" s="145">
        <v>2832</v>
      </c>
      <c r="V2851" s="145">
        <v>-8764792.580329638</v>
      </c>
    </row>
    <row r="2852" spans="1:22" x14ac:dyDescent="0.35">
      <c r="A2852" s="70">
        <f t="shared" si="53"/>
        <v>2833</v>
      </c>
      <c r="B2852" s="145">
        <v>-314133.87830631435</v>
      </c>
      <c r="U2852" s="145">
        <v>2833</v>
      </c>
      <c r="V2852" s="145">
        <v>13979301.416895416</v>
      </c>
    </row>
    <row r="2853" spans="1:22" x14ac:dyDescent="0.35">
      <c r="A2853" s="70">
        <f t="shared" si="53"/>
        <v>2834</v>
      </c>
      <c r="B2853" s="145">
        <v>-314133.87830631435</v>
      </c>
      <c r="U2853" s="145">
        <v>2834</v>
      </c>
      <c r="V2853" s="145">
        <v>5458320.1459064186</v>
      </c>
    </row>
    <row r="2854" spans="1:22" x14ac:dyDescent="0.35">
      <c r="A2854" s="70">
        <f t="shared" si="53"/>
        <v>2835</v>
      </c>
      <c r="B2854" s="145">
        <v>-314133.87830631435</v>
      </c>
      <c r="U2854" s="145">
        <v>2835</v>
      </c>
      <c r="V2854" s="145">
        <v>9254331.9460236244</v>
      </c>
    </row>
    <row r="2855" spans="1:22" x14ac:dyDescent="0.35">
      <c r="A2855" s="70">
        <f t="shared" si="53"/>
        <v>2836</v>
      </c>
      <c r="B2855" s="145">
        <v>-314133.87830631435</v>
      </c>
      <c r="U2855" s="145">
        <v>2836</v>
      </c>
      <c r="V2855" s="145">
        <v>-5359444.5871789567</v>
      </c>
    </row>
    <row r="2856" spans="1:22" x14ac:dyDescent="0.35">
      <c r="A2856" s="70">
        <f t="shared" si="53"/>
        <v>2837</v>
      </c>
      <c r="B2856" s="145">
        <v>-314133.87830631435</v>
      </c>
      <c r="U2856" s="145">
        <v>2837</v>
      </c>
      <c r="V2856" s="145">
        <v>14566193.529932529</v>
      </c>
    </row>
    <row r="2857" spans="1:22" x14ac:dyDescent="0.35">
      <c r="A2857" s="70">
        <f t="shared" si="53"/>
        <v>2838</v>
      </c>
      <c r="B2857" s="145">
        <v>-314133.87830631435</v>
      </c>
      <c r="U2857" s="145">
        <v>2838</v>
      </c>
      <c r="V2857" s="145">
        <v>-3387126.9842378944</v>
      </c>
    </row>
    <row r="2858" spans="1:22" x14ac:dyDescent="0.35">
      <c r="A2858" s="70">
        <f t="shared" si="53"/>
        <v>2839</v>
      </c>
      <c r="B2858" s="145">
        <v>-314133.87830631435</v>
      </c>
      <c r="U2858" s="145">
        <v>2839</v>
      </c>
      <c r="V2858" s="145">
        <v>26586109.792193554</v>
      </c>
    </row>
    <row r="2859" spans="1:22" x14ac:dyDescent="0.35">
      <c r="A2859" s="70">
        <f t="shared" si="53"/>
        <v>2840</v>
      </c>
      <c r="B2859" s="145">
        <v>-314133.87830631435</v>
      </c>
      <c r="U2859" s="145">
        <v>2840</v>
      </c>
      <c r="V2859" s="145">
        <v>-18697021.942934949</v>
      </c>
    </row>
    <row r="2860" spans="1:22" x14ac:dyDescent="0.35">
      <c r="A2860" s="70">
        <f t="shared" si="53"/>
        <v>2841</v>
      </c>
      <c r="B2860" s="145">
        <v>-314133.87830631435</v>
      </c>
      <c r="U2860" s="145">
        <v>2841</v>
      </c>
      <c r="V2860" s="145">
        <v>-15127778.283425707</v>
      </c>
    </row>
    <row r="2861" spans="1:22" x14ac:dyDescent="0.35">
      <c r="A2861" s="70">
        <f t="shared" si="53"/>
        <v>2842</v>
      </c>
      <c r="B2861" s="145">
        <v>-314133.87830631435</v>
      </c>
      <c r="U2861" s="145">
        <v>2842</v>
      </c>
      <c r="V2861" s="145">
        <v>10487414.512409423</v>
      </c>
    </row>
    <row r="2862" spans="1:22" x14ac:dyDescent="0.35">
      <c r="A2862" s="70">
        <f t="shared" si="53"/>
        <v>2843</v>
      </c>
      <c r="B2862" s="145">
        <v>-314133.87830631435</v>
      </c>
      <c r="U2862" s="145">
        <v>2843</v>
      </c>
      <c r="V2862" s="145">
        <v>30596951.63201293</v>
      </c>
    </row>
    <row r="2863" spans="1:22" x14ac:dyDescent="0.35">
      <c r="A2863" s="70">
        <f t="shared" si="53"/>
        <v>2844</v>
      </c>
      <c r="B2863" s="145">
        <v>-314133.87830631435</v>
      </c>
      <c r="U2863" s="145">
        <v>2844</v>
      </c>
      <c r="V2863" s="145">
        <v>-18957258.134520434</v>
      </c>
    </row>
    <row r="2864" spans="1:22" x14ac:dyDescent="0.35">
      <c r="A2864" s="70">
        <f t="shared" si="53"/>
        <v>2845</v>
      </c>
      <c r="B2864" s="145">
        <v>-314133.87830631435</v>
      </c>
      <c r="U2864" s="145">
        <v>2845</v>
      </c>
      <c r="V2864" s="145">
        <v>8194058.4141360372</v>
      </c>
    </row>
    <row r="2865" spans="1:22" x14ac:dyDescent="0.35">
      <c r="A2865" s="70">
        <f t="shared" si="53"/>
        <v>2846</v>
      </c>
      <c r="B2865" s="145">
        <v>-314133.87830631435</v>
      </c>
      <c r="U2865" s="145">
        <v>2846</v>
      </c>
      <c r="V2865" s="145">
        <v>12087030.23888085</v>
      </c>
    </row>
    <row r="2866" spans="1:22" x14ac:dyDescent="0.35">
      <c r="A2866" s="70">
        <f t="shared" si="53"/>
        <v>2847</v>
      </c>
      <c r="B2866" s="145">
        <v>-314133.87830631435</v>
      </c>
      <c r="U2866" s="145">
        <v>2847</v>
      </c>
      <c r="V2866" s="145">
        <v>-2329785.1081143394</v>
      </c>
    </row>
    <row r="2867" spans="1:22" x14ac:dyDescent="0.35">
      <c r="A2867" s="70">
        <f t="shared" si="53"/>
        <v>2848</v>
      </c>
      <c r="B2867" s="145">
        <v>-314133.87830631435</v>
      </c>
      <c r="U2867" s="145">
        <v>2848</v>
      </c>
      <c r="V2867" s="145">
        <v>-3988065.6522767581</v>
      </c>
    </row>
    <row r="2868" spans="1:22" x14ac:dyDescent="0.35">
      <c r="A2868" s="70">
        <f t="shared" si="53"/>
        <v>2849</v>
      </c>
      <c r="B2868" s="145">
        <v>-314133.87830631435</v>
      </c>
      <c r="U2868" s="145">
        <v>2849</v>
      </c>
      <c r="V2868" s="145">
        <v>6493873.8681653328</v>
      </c>
    </row>
    <row r="2869" spans="1:22" x14ac:dyDescent="0.35">
      <c r="A2869" s="70">
        <f t="shared" si="53"/>
        <v>2850</v>
      </c>
      <c r="B2869" s="145">
        <v>-314133.87830631435</v>
      </c>
      <c r="U2869" s="145">
        <v>2850</v>
      </c>
      <c r="V2869" s="145">
        <v>35000004.063189566</v>
      </c>
    </row>
    <row r="2870" spans="1:22" x14ac:dyDescent="0.35">
      <c r="A2870" s="70">
        <f t="shared" si="53"/>
        <v>2851</v>
      </c>
      <c r="B2870" s="145">
        <v>-314133.87830631435</v>
      </c>
      <c r="U2870" s="145">
        <v>2851</v>
      </c>
      <c r="V2870" s="145">
        <v>-12978433.86835997</v>
      </c>
    </row>
    <row r="2871" spans="1:22" x14ac:dyDescent="0.35">
      <c r="A2871" s="70">
        <f t="shared" si="53"/>
        <v>2852</v>
      </c>
      <c r="B2871" s="145">
        <v>-314133.87830631435</v>
      </c>
      <c r="U2871" s="145">
        <v>2852</v>
      </c>
      <c r="V2871" s="145">
        <v>10404895.329136588</v>
      </c>
    </row>
    <row r="2872" spans="1:22" x14ac:dyDescent="0.35">
      <c r="A2872" s="70">
        <f t="shared" si="53"/>
        <v>2853</v>
      </c>
      <c r="B2872" s="145">
        <v>-314133.87830631435</v>
      </c>
      <c r="U2872" s="145">
        <v>2853</v>
      </c>
      <c r="V2872" s="145">
        <v>16023668.707407944</v>
      </c>
    </row>
    <row r="2873" spans="1:22" x14ac:dyDescent="0.35">
      <c r="A2873" s="70">
        <f t="shared" si="53"/>
        <v>2854</v>
      </c>
      <c r="B2873" s="145">
        <v>-314133.87830631435</v>
      </c>
      <c r="U2873" s="145">
        <v>2854</v>
      </c>
      <c r="V2873" s="145">
        <v>-21783769.643942121</v>
      </c>
    </row>
    <row r="2874" spans="1:22" x14ac:dyDescent="0.35">
      <c r="A2874" s="70">
        <f t="shared" si="53"/>
        <v>2855</v>
      </c>
      <c r="B2874" s="145">
        <v>-314133.87830631435</v>
      </c>
      <c r="U2874" s="145">
        <v>2855</v>
      </c>
      <c r="V2874" s="145">
        <v>20278646.764448479</v>
      </c>
    </row>
    <row r="2875" spans="1:22" x14ac:dyDescent="0.35">
      <c r="A2875" s="70">
        <f t="shared" si="53"/>
        <v>2856</v>
      </c>
      <c r="B2875" s="145">
        <v>-314133.87830631435</v>
      </c>
      <c r="U2875" s="145">
        <v>2856</v>
      </c>
      <c r="V2875" s="145">
        <v>561402.16327890009</v>
      </c>
    </row>
    <row r="2876" spans="1:22" x14ac:dyDescent="0.35">
      <c r="A2876" s="70">
        <f t="shared" si="53"/>
        <v>2857</v>
      </c>
      <c r="B2876" s="145">
        <v>-314133.87830631435</v>
      </c>
      <c r="U2876" s="145">
        <v>2857</v>
      </c>
      <c r="V2876" s="145">
        <v>17179674.133679673</v>
      </c>
    </row>
    <row r="2877" spans="1:22" x14ac:dyDescent="0.35">
      <c r="A2877" s="70">
        <f t="shared" si="53"/>
        <v>2858</v>
      </c>
      <c r="B2877" s="145">
        <v>-314133.87830631435</v>
      </c>
      <c r="U2877" s="145">
        <v>2858</v>
      </c>
      <c r="V2877" s="145">
        <v>8833219.6474404968</v>
      </c>
    </row>
    <row r="2878" spans="1:22" x14ac:dyDescent="0.35">
      <c r="A2878" s="70">
        <f t="shared" si="53"/>
        <v>2859</v>
      </c>
      <c r="B2878" s="145">
        <v>-314133.87830631435</v>
      </c>
      <c r="U2878" s="145">
        <v>2859</v>
      </c>
      <c r="V2878" s="145">
        <v>12590374.174467657</v>
      </c>
    </row>
    <row r="2879" spans="1:22" x14ac:dyDescent="0.35">
      <c r="A2879" s="70">
        <f t="shared" si="53"/>
        <v>2860</v>
      </c>
      <c r="B2879" s="145">
        <v>-314133.87830631435</v>
      </c>
      <c r="U2879" s="145">
        <v>2860</v>
      </c>
      <c r="V2879" s="145">
        <v>-8327053.9306008369</v>
      </c>
    </row>
    <row r="2880" spans="1:22" x14ac:dyDescent="0.35">
      <c r="A2880" s="70">
        <f t="shared" si="53"/>
        <v>2861</v>
      </c>
      <c r="B2880" s="145">
        <v>-314133.87830631435</v>
      </c>
      <c r="U2880" s="145">
        <v>2861</v>
      </c>
      <c r="V2880" s="145">
        <v>69407255.527342185</v>
      </c>
    </row>
    <row r="2881" spans="1:22" x14ac:dyDescent="0.35">
      <c r="A2881" s="70">
        <f t="shared" si="53"/>
        <v>2862</v>
      </c>
      <c r="B2881" s="145">
        <v>-314133.87830631435</v>
      </c>
      <c r="U2881" s="145">
        <v>2862</v>
      </c>
      <c r="V2881" s="145">
        <v>75264.460808616132</v>
      </c>
    </row>
    <row r="2882" spans="1:22" x14ac:dyDescent="0.35">
      <c r="A2882" s="70">
        <f t="shared" si="53"/>
        <v>2863</v>
      </c>
      <c r="B2882" s="145">
        <v>-314133.87830631435</v>
      </c>
      <c r="U2882" s="145">
        <v>2863</v>
      </c>
      <c r="V2882" s="145">
        <v>-24021815.928950064</v>
      </c>
    </row>
    <row r="2883" spans="1:22" x14ac:dyDescent="0.35">
      <c r="A2883" s="70">
        <f t="shared" si="53"/>
        <v>2864</v>
      </c>
      <c r="B2883" s="145">
        <v>-314133.87830631435</v>
      </c>
      <c r="U2883" s="145">
        <v>2864</v>
      </c>
      <c r="V2883" s="145">
        <v>-14811653.63869337</v>
      </c>
    </row>
    <row r="2884" spans="1:22" x14ac:dyDescent="0.35">
      <c r="A2884" s="70">
        <f t="shared" si="53"/>
        <v>2865</v>
      </c>
      <c r="B2884" s="145">
        <v>-314133.87830631435</v>
      </c>
      <c r="U2884" s="145">
        <v>2865</v>
      </c>
      <c r="V2884" s="145">
        <v>12542358.132429969</v>
      </c>
    </row>
    <row r="2885" spans="1:22" x14ac:dyDescent="0.35">
      <c r="A2885" s="70">
        <f t="shared" si="53"/>
        <v>2866</v>
      </c>
      <c r="B2885" s="145">
        <v>-314133.87830631435</v>
      </c>
      <c r="U2885" s="145">
        <v>2866</v>
      </c>
      <c r="V2885" s="145">
        <v>-4266062.615178708</v>
      </c>
    </row>
    <row r="2886" spans="1:22" x14ac:dyDescent="0.35">
      <c r="A2886" s="70">
        <f t="shared" si="53"/>
        <v>2867</v>
      </c>
      <c r="B2886" s="145">
        <v>-314133.87830631435</v>
      </c>
      <c r="U2886" s="145">
        <v>2867</v>
      </c>
      <c r="V2886" s="145">
        <v>-5876681.2314389572</v>
      </c>
    </row>
    <row r="2887" spans="1:22" x14ac:dyDescent="0.35">
      <c r="A2887" s="70">
        <f t="shared" si="53"/>
        <v>2868</v>
      </c>
      <c r="B2887" s="145">
        <v>-314133.87830631435</v>
      </c>
      <c r="U2887" s="145">
        <v>2868</v>
      </c>
      <c r="V2887" s="145">
        <v>-15588021.719900344</v>
      </c>
    </row>
    <row r="2888" spans="1:22" x14ac:dyDescent="0.35">
      <c r="A2888" s="70">
        <f t="shared" si="53"/>
        <v>2869</v>
      </c>
      <c r="B2888" s="145">
        <v>-314133.87830631435</v>
      </c>
      <c r="U2888" s="145">
        <v>2869</v>
      </c>
      <c r="V2888" s="145">
        <v>1100971.0404997021</v>
      </c>
    </row>
    <row r="2889" spans="1:22" x14ac:dyDescent="0.35">
      <c r="A2889" s="70">
        <f t="shared" si="53"/>
        <v>2870</v>
      </c>
      <c r="B2889" s="145">
        <v>-314133.87830631435</v>
      </c>
      <c r="U2889" s="145">
        <v>2870</v>
      </c>
      <c r="V2889" s="145">
        <v>-5338843.4475695416</v>
      </c>
    </row>
    <row r="2890" spans="1:22" x14ac:dyDescent="0.35">
      <c r="A2890" s="70">
        <f t="shared" si="53"/>
        <v>2871</v>
      </c>
      <c r="B2890" s="145">
        <v>-314133.87830631435</v>
      </c>
      <c r="U2890" s="145">
        <v>2871</v>
      </c>
      <c r="V2890" s="145">
        <v>10888392.96804373</v>
      </c>
    </row>
    <row r="2891" spans="1:22" x14ac:dyDescent="0.35">
      <c r="A2891" s="70">
        <f t="shared" si="53"/>
        <v>2872</v>
      </c>
      <c r="B2891" s="145">
        <v>-314133.87830631435</v>
      </c>
      <c r="U2891" s="145">
        <v>2872</v>
      </c>
      <c r="V2891" s="145">
        <v>4155452.9653011709</v>
      </c>
    </row>
    <row r="2892" spans="1:22" x14ac:dyDescent="0.35">
      <c r="A2892" s="70">
        <f t="shared" si="53"/>
        <v>2873</v>
      </c>
      <c r="B2892" s="145">
        <v>-314133.87830631435</v>
      </c>
      <c r="U2892" s="145">
        <v>2873</v>
      </c>
      <c r="V2892" s="145">
        <v>2457269.9814048149</v>
      </c>
    </row>
    <row r="2893" spans="1:22" x14ac:dyDescent="0.35">
      <c r="A2893" s="70">
        <f t="shared" si="53"/>
        <v>2874</v>
      </c>
      <c r="B2893" s="145">
        <v>-314133.87830631435</v>
      </c>
      <c r="U2893" s="145">
        <v>2874</v>
      </c>
      <c r="V2893" s="145">
        <v>-5221047.0969693437</v>
      </c>
    </row>
    <row r="2894" spans="1:22" x14ac:dyDescent="0.35">
      <c r="A2894" s="70">
        <f t="shared" si="53"/>
        <v>2875</v>
      </c>
      <c r="B2894" s="145">
        <v>-314133.87830631435</v>
      </c>
      <c r="U2894" s="145">
        <v>2875</v>
      </c>
      <c r="V2894" s="145">
        <v>24101761.101062171</v>
      </c>
    </row>
    <row r="2895" spans="1:22" x14ac:dyDescent="0.35">
      <c r="A2895" s="70">
        <f t="shared" si="53"/>
        <v>2876</v>
      </c>
      <c r="B2895" s="145">
        <v>-314133.87830631435</v>
      </c>
      <c r="U2895" s="145">
        <v>2876</v>
      </c>
      <c r="V2895" s="145">
        <v>-18467598.187301639</v>
      </c>
    </row>
    <row r="2896" spans="1:22" x14ac:dyDescent="0.35">
      <c r="A2896" s="70">
        <f t="shared" si="53"/>
        <v>2877</v>
      </c>
      <c r="B2896" s="145">
        <v>-314133.87830631435</v>
      </c>
      <c r="U2896" s="145">
        <v>2877</v>
      </c>
      <c r="V2896" s="145">
        <v>-2911144.5685381815</v>
      </c>
    </row>
    <row r="2897" spans="1:22" x14ac:dyDescent="0.35">
      <c r="A2897" s="70">
        <f t="shared" si="53"/>
        <v>2878</v>
      </c>
      <c r="B2897" s="145">
        <v>-314133.87830631435</v>
      </c>
      <c r="U2897" s="145">
        <v>2878</v>
      </c>
      <c r="V2897" s="145">
        <v>38328955.814131573</v>
      </c>
    </row>
    <row r="2898" spans="1:22" x14ac:dyDescent="0.35">
      <c r="A2898" s="70">
        <f t="shared" si="53"/>
        <v>2879</v>
      </c>
      <c r="B2898" s="145">
        <v>-314133.87830631435</v>
      </c>
      <c r="U2898" s="145">
        <v>2879</v>
      </c>
      <c r="V2898" s="145">
        <v>-15608341.32399583</v>
      </c>
    </row>
    <row r="2899" spans="1:22" x14ac:dyDescent="0.35">
      <c r="A2899" s="70">
        <f t="shared" si="53"/>
        <v>2880</v>
      </c>
      <c r="B2899" s="145">
        <v>-314133.87830631435</v>
      </c>
      <c r="U2899" s="145">
        <v>2880</v>
      </c>
      <c r="V2899" s="145">
        <v>-17805465.519133314</v>
      </c>
    </row>
    <row r="2900" spans="1:22" x14ac:dyDescent="0.35">
      <c r="A2900" s="70">
        <f t="shared" si="53"/>
        <v>2881</v>
      </c>
      <c r="B2900" s="145">
        <v>-314133.87830631435</v>
      </c>
      <c r="U2900" s="145">
        <v>2881</v>
      </c>
      <c r="V2900" s="145">
        <v>8087198.1896882504</v>
      </c>
    </row>
    <row r="2901" spans="1:22" x14ac:dyDescent="0.35">
      <c r="A2901" s="70">
        <f t="shared" si="53"/>
        <v>2882</v>
      </c>
      <c r="B2901" s="145">
        <v>-314133.87830631435</v>
      </c>
      <c r="U2901" s="145">
        <v>2882</v>
      </c>
      <c r="V2901" s="145">
        <v>-17576306.8029982</v>
      </c>
    </row>
    <row r="2902" spans="1:22" x14ac:dyDescent="0.35">
      <c r="A2902" s="70">
        <f t="shared" ref="A2902:A2965" si="54">A2901+1</f>
        <v>2883</v>
      </c>
      <c r="B2902" s="145">
        <v>-314133.87830631435</v>
      </c>
      <c r="U2902" s="145">
        <v>2883</v>
      </c>
      <c r="V2902" s="145">
        <v>4337336.6724370681</v>
      </c>
    </row>
    <row r="2903" spans="1:22" x14ac:dyDescent="0.35">
      <c r="A2903" s="70">
        <f t="shared" si="54"/>
        <v>2884</v>
      </c>
      <c r="B2903" s="145">
        <v>-314133.87830631435</v>
      </c>
      <c r="U2903" s="145">
        <v>2884</v>
      </c>
      <c r="V2903" s="145">
        <v>-24952264.012433276</v>
      </c>
    </row>
    <row r="2904" spans="1:22" x14ac:dyDescent="0.35">
      <c r="A2904" s="70">
        <f t="shared" si="54"/>
        <v>2885</v>
      </c>
      <c r="B2904" s="145">
        <v>-314133.87830631435</v>
      </c>
      <c r="U2904" s="145">
        <v>2885</v>
      </c>
      <c r="V2904" s="145">
        <v>22336882.923548833</v>
      </c>
    </row>
    <row r="2905" spans="1:22" x14ac:dyDescent="0.35">
      <c r="A2905" s="70">
        <f t="shared" si="54"/>
        <v>2886</v>
      </c>
      <c r="B2905" s="145">
        <v>-314133.87830631435</v>
      </c>
      <c r="U2905" s="145">
        <v>2886</v>
      </c>
      <c r="V2905" s="145">
        <v>-11703187.285289621</v>
      </c>
    </row>
    <row r="2906" spans="1:22" x14ac:dyDescent="0.35">
      <c r="A2906" s="70">
        <f t="shared" si="54"/>
        <v>2887</v>
      </c>
      <c r="B2906" s="145">
        <v>-314133.87830631435</v>
      </c>
      <c r="U2906" s="145">
        <v>2887</v>
      </c>
      <c r="V2906" s="145">
        <v>-2313797.1910783947</v>
      </c>
    </row>
    <row r="2907" spans="1:22" x14ac:dyDescent="0.35">
      <c r="A2907" s="70">
        <f t="shared" si="54"/>
        <v>2888</v>
      </c>
      <c r="B2907" s="145">
        <v>-314133.87830631435</v>
      </c>
      <c r="U2907" s="145">
        <v>2888</v>
      </c>
      <c r="V2907" s="145">
        <v>-3192344.8792001419</v>
      </c>
    </row>
    <row r="2908" spans="1:22" x14ac:dyDescent="0.35">
      <c r="A2908" s="70">
        <f t="shared" si="54"/>
        <v>2889</v>
      </c>
      <c r="B2908" s="145">
        <v>-314133.87830631435</v>
      </c>
      <c r="U2908" s="145">
        <v>2889</v>
      </c>
      <c r="V2908" s="145">
        <v>16390740.622202173</v>
      </c>
    </row>
    <row r="2909" spans="1:22" x14ac:dyDescent="0.35">
      <c r="A2909" s="70">
        <f t="shared" si="54"/>
        <v>2890</v>
      </c>
      <c r="B2909" s="145">
        <v>-314133.87830631435</v>
      </c>
      <c r="U2909" s="145">
        <v>2890</v>
      </c>
      <c r="V2909" s="145">
        <v>-7234197.2317405604</v>
      </c>
    </row>
    <row r="2910" spans="1:22" x14ac:dyDescent="0.35">
      <c r="A2910" s="70">
        <f t="shared" si="54"/>
        <v>2891</v>
      </c>
      <c r="B2910" s="145">
        <v>-314133.87830631435</v>
      </c>
      <c r="U2910" s="145">
        <v>2891</v>
      </c>
      <c r="V2910" s="145">
        <v>17073426.783620454</v>
      </c>
    </row>
    <row r="2911" spans="1:22" x14ac:dyDescent="0.35">
      <c r="A2911" s="70">
        <f t="shared" si="54"/>
        <v>2892</v>
      </c>
      <c r="B2911" s="145">
        <v>-314133.87830631435</v>
      </c>
      <c r="U2911" s="145">
        <v>2892</v>
      </c>
      <c r="V2911" s="145">
        <v>29159356.642921571</v>
      </c>
    </row>
    <row r="2912" spans="1:22" x14ac:dyDescent="0.35">
      <c r="A2912" s="70">
        <f t="shared" si="54"/>
        <v>2893</v>
      </c>
      <c r="B2912" s="145">
        <v>-314133.87830631435</v>
      </c>
      <c r="U2912" s="145">
        <v>2893</v>
      </c>
      <c r="V2912" s="145">
        <v>-14826679.520740379</v>
      </c>
    </row>
    <row r="2913" spans="1:22" x14ac:dyDescent="0.35">
      <c r="A2913" s="70">
        <f t="shared" si="54"/>
        <v>2894</v>
      </c>
      <c r="B2913" s="145">
        <v>-314133.87830631435</v>
      </c>
      <c r="U2913" s="145">
        <v>2894</v>
      </c>
      <c r="V2913" s="145">
        <v>-11716475.494353672</v>
      </c>
    </row>
    <row r="2914" spans="1:22" x14ac:dyDescent="0.35">
      <c r="A2914" s="70">
        <f t="shared" si="54"/>
        <v>2895</v>
      </c>
      <c r="B2914" s="145">
        <v>-314133.87830631435</v>
      </c>
      <c r="U2914" s="145">
        <v>2895</v>
      </c>
      <c r="V2914" s="145">
        <v>-9238068.7965146396</v>
      </c>
    </row>
    <row r="2915" spans="1:22" x14ac:dyDescent="0.35">
      <c r="A2915" s="70">
        <f t="shared" si="54"/>
        <v>2896</v>
      </c>
      <c r="B2915" s="145">
        <v>-314133.87830631435</v>
      </c>
      <c r="U2915" s="145">
        <v>2896</v>
      </c>
      <c r="V2915" s="145">
        <v>13422218.706000417</v>
      </c>
    </row>
    <row r="2916" spans="1:22" x14ac:dyDescent="0.35">
      <c r="A2916" s="70">
        <f t="shared" si="54"/>
        <v>2897</v>
      </c>
      <c r="B2916" s="145">
        <v>-314133.87830631435</v>
      </c>
      <c r="U2916" s="145">
        <v>2897</v>
      </c>
      <c r="V2916" s="145">
        <v>-4027725.8422443848</v>
      </c>
    </row>
    <row r="2917" spans="1:22" x14ac:dyDescent="0.35">
      <c r="A2917" s="70">
        <f t="shared" si="54"/>
        <v>2898</v>
      </c>
      <c r="B2917" s="145">
        <v>-314133.87830631435</v>
      </c>
      <c r="U2917" s="145">
        <v>2898</v>
      </c>
      <c r="V2917" s="145">
        <v>-12216990.162660174</v>
      </c>
    </row>
    <row r="2918" spans="1:22" x14ac:dyDescent="0.35">
      <c r="A2918" s="70">
        <f t="shared" si="54"/>
        <v>2899</v>
      </c>
      <c r="B2918" s="145">
        <v>-314133.87830631435</v>
      </c>
      <c r="U2918" s="145">
        <v>2899</v>
      </c>
      <c r="V2918" s="145">
        <v>17544912.829852521</v>
      </c>
    </row>
    <row r="2919" spans="1:22" x14ac:dyDescent="0.35">
      <c r="A2919" s="70">
        <f t="shared" si="54"/>
        <v>2900</v>
      </c>
      <c r="B2919" s="145">
        <v>-314133.87830631435</v>
      </c>
      <c r="U2919" s="145">
        <v>2900</v>
      </c>
      <c r="V2919" s="145">
        <v>-6474454.2458758783</v>
      </c>
    </row>
    <row r="2920" spans="1:22" x14ac:dyDescent="0.35">
      <c r="A2920" s="70">
        <f t="shared" si="54"/>
        <v>2901</v>
      </c>
      <c r="B2920" s="145">
        <v>-314133.87830631435</v>
      </c>
      <c r="U2920" s="145">
        <v>2901</v>
      </c>
      <c r="V2920" s="145">
        <v>14616924.015587885</v>
      </c>
    </row>
    <row r="2921" spans="1:22" x14ac:dyDescent="0.35">
      <c r="A2921" s="70">
        <f t="shared" si="54"/>
        <v>2902</v>
      </c>
      <c r="B2921" s="145">
        <v>-314133.87830631435</v>
      </c>
      <c r="U2921" s="145">
        <v>2902</v>
      </c>
      <c r="V2921" s="145">
        <v>89393.723257619888</v>
      </c>
    </row>
    <row r="2922" spans="1:22" x14ac:dyDescent="0.35">
      <c r="A2922" s="70">
        <f t="shared" si="54"/>
        <v>2903</v>
      </c>
      <c r="B2922" s="145">
        <v>-314133.87830631435</v>
      </c>
      <c r="U2922" s="145">
        <v>2903</v>
      </c>
      <c r="V2922" s="145">
        <v>6841764.0536383092</v>
      </c>
    </row>
    <row r="2923" spans="1:22" x14ac:dyDescent="0.35">
      <c r="A2923" s="70">
        <f t="shared" si="54"/>
        <v>2904</v>
      </c>
      <c r="B2923" s="145">
        <v>-314133.87830631435</v>
      </c>
      <c r="U2923" s="145">
        <v>2904</v>
      </c>
      <c r="V2923" s="145">
        <v>-10441213.454467643</v>
      </c>
    </row>
    <row r="2924" spans="1:22" x14ac:dyDescent="0.35">
      <c r="A2924" s="70">
        <f t="shared" si="54"/>
        <v>2905</v>
      </c>
      <c r="B2924" s="145">
        <v>-314133.87830631435</v>
      </c>
      <c r="U2924" s="145">
        <v>2905</v>
      </c>
      <c r="V2924" s="145">
        <v>25972166.373064205</v>
      </c>
    </row>
    <row r="2925" spans="1:22" x14ac:dyDescent="0.35">
      <c r="A2925" s="70">
        <f t="shared" si="54"/>
        <v>2906</v>
      </c>
      <c r="B2925" s="145">
        <v>-314133.87830631435</v>
      </c>
      <c r="U2925" s="145">
        <v>2906</v>
      </c>
      <c r="V2925" s="145">
        <v>23540398.916918822</v>
      </c>
    </row>
    <row r="2926" spans="1:22" x14ac:dyDescent="0.35">
      <c r="A2926" s="70">
        <f t="shared" si="54"/>
        <v>2907</v>
      </c>
      <c r="B2926" s="145">
        <v>-314133.87830631435</v>
      </c>
      <c r="U2926" s="145">
        <v>2907</v>
      </c>
      <c r="V2926" s="145">
        <v>-35589300.64031864</v>
      </c>
    </row>
    <row r="2927" spans="1:22" x14ac:dyDescent="0.35">
      <c r="A2927" s="70">
        <f t="shared" si="54"/>
        <v>2908</v>
      </c>
      <c r="B2927" s="145">
        <v>-314133.87830631435</v>
      </c>
      <c r="U2927" s="145">
        <v>2908</v>
      </c>
      <c r="V2927" s="145">
        <v>36959518.318529755</v>
      </c>
    </row>
    <row r="2928" spans="1:22" x14ac:dyDescent="0.35">
      <c r="A2928" s="70">
        <f t="shared" si="54"/>
        <v>2909</v>
      </c>
      <c r="B2928" s="145">
        <v>-314133.87830631435</v>
      </c>
      <c r="U2928" s="145">
        <v>2909</v>
      </c>
      <c r="V2928" s="145">
        <v>-20893920.011798475</v>
      </c>
    </row>
    <row r="2929" spans="1:22" x14ac:dyDescent="0.35">
      <c r="A2929" s="70">
        <f t="shared" si="54"/>
        <v>2910</v>
      </c>
      <c r="B2929" s="145">
        <v>-314133.87830631435</v>
      </c>
      <c r="U2929" s="145">
        <v>2910</v>
      </c>
      <c r="V2929" s="145">
        <v>-2331264.6021241471</v>
      </c>
    </row>
    <row r="2930" spans="1:22" x14ac:dyDescent="0.35">
      <c r="A2930" s="70">
        <f t="shared" si="54"/>
        <v>2911</v>
      </c>
      <c r="B2930" s="145">
        <v>-314133.87830631435</v>
      </c>
      <c r="U2930" s="145">
        <v>2911</v>
      </c>
      <c r="V2930" s="145">
        <v>2723552.1432217807</v>
      </c>
    </row>
    <row r="2931" spans="1:22" x14ac:dyDescent="0.35">
      <c r="A2931" s="70">
        <f t="shared" si="54"/>
        <v>2912</v>
      </c>
      <c r="B2931" s="145">
        <v>-314133.87830631435</v>
      </c>
      <c r="U2931" s="145">
        <v>2912</v>
      </c>
      <c r="V2931" s="145">
        <v>-1302755.869948741</v>
      </c>
    </row>
    <row r="2932" spans="1:22" x14ac:dyDescent="0.35">
      <c r="A2932" s="70">
        <f t="shared" si="54"/>
        <v>2913</v>
      </c>
      <c r="B2932" s="145">
        <v>-314133.87830631435</v>
      </c>
      <c r="U2932" s="145">
        <v>2913</v>
      </c>
      <c r="V2932" s="145">
        <v>-689981.80471574143</v>
      </c>
    </row>
    <row r="2933" spans="1:22" x14ac:dyDescent="0.35">
      <c r="A2933" s="70">
        <f t="shared" si="54"/>
        <v>2914</v>
      </c>
      <c r="B2933" s="145">
        <v>-314133.87830631435</v>
      </c>
      <c r="U2933" s="145">
        <v>2914</v>
      </c>
      <c r="V2933" s="145">
        <v>11806245.716619119</v>
      </c>
    </row>
    <row r="2934" spans="1:22" x14ac:dyDescent="0.35">
      <c r="A2934" s="70">
        <f t="shared" si="54"/>
        <v>2915</v>
      </c>
      <c r="B2934" s="145">
        <v>-314133.87830631435</v>
      </c>
      <c r="U2934" s="145">
        <v>2915</v>
      </c>
      <c r="V2934" s="145">
        <v>-2779588.9911157377</v>
      </c>
    </row>
    <row r="2935" spans="1:22" x14ac:dyDescent="0.35">
      <c r="A2935" s="70">
        <f t="shared" si="54"/>
        <v>2916</v>
      </c>
      <c r="B2935" s="145">
        <v>-314133.87830631435</v>
      </c>
      <c r="U2935" s="145">
        <v>2916</v>
      </c>
      <c r="V2935" s="145">
        <v>12601619.670612056</v>
      </c>
    </row>
    <row r="2936" spans="1:22" x14ac:dyDescent="0.35">
      <c r="A2936" s="70">
        <f t="shared" si="54"/>
        <v>2917</v>
      </c>
      <c r="B2936" s="145">
        <v>-314133.87830631435</v>
      </c>
      <c r="U2936" s="145">
        <v>2917</v>
      </c>
      <c r="V2936" s="145">
        <v>13122636.936863679</v>
      </c>
    </row>
    <row r="2937" spans="1:22" x14ac:dyDescent="0.35">
      <c r="A2937" s="70">
        <f t="shared" si="54"/>
        <v>2918</v>
      </c>
      <c r="B2937" s="145">
        <v>-314133.87830631435</v>
      </c>
      <c r="U2937" s="145">
        <v>2918</v>
      </c>
      <c r="V2937" s="145">
        <v>9767138.1718785912</v>
      </c>
    </row>
    <row r="2938" spans="1:22" x14ac:dyDescent="0.35">
      <c r="A2938" s="70">
        <f t="shared" si="54"/>
        <v>2919</v>
      </c>
      <c r="B2938" s="145">
        <v>-314133.87830631435</v>
      </c>
      <c r="U2938" s="145">
        <v>2919</v>
      </c>
      <c r="V2938" s="145">
        <v>3691493.0321304426</v>
      </c>
    </row>
    <row r="2939" spans="1:22" x14ac:dyDescent="0.35">
      <c r="A2939" s="70">
        <f t="shared" si="54"/>
        <v>2920</v>
      </c>
      <c r="B2939" s="145">
        <v>-314133.87830631435</v>
      </c>
      <c r="U2939" s="145">
        <v>2920</v>
      </c>
      <c r="V2939" s="145">
        <v>22098732.032742158</v>
      </c>
    </row>
    <row r="2940" spans="1:22" x14ac:dyDescent="0.35">
      <c r="A2940" s="70">
        <f t="shared" si="54"/>
        <v>2921</v>
      </c>
      <c r="B2940" s="145">
        <v>-314133.87830631435</v>
      </c>
      <c r="U2940" s="145">
        <v>2921</v>
      </c>
      <c r="V2940" s="145">
        <v>37465451.294476286</v>
      </c>
    </row>
    <row r="2941" spans="1:22" x14ac:dyDescent="0.35">
      <c r="A2941" s="70">
        <f t="shared" si="54"/>
        <v>2922</v>
      </c>
      <c r="B2941" s="145">
        <v>-314133.87830631435</v>
      </c>
      <c r="U2941" s="145">
        <v>2922</v>
      </c>
      <c r="V2941" s="145">
        <v>10194963.532403607</v>
      </c>
    </row>
    <row r="2942" spans="1:22" x14ac:dyDescent="0.35">
      <c r="A2942" s="70">
        <f t="shared" si="54"/>
        <v>2923</v>
      </c>
      <c r="B2942" s="145">
        <v>-314133.87830631435</v>
      </c>
      <c r="U2942" s="145">
        <v>2923</v>
      </c>
      <c r="V2942" s="145">
        <v>41000578.256463036</v>
      </c>
    </row>
    <row r="2943" spans="1:22" x14ac:dyDescent="0.35">
      <c r="A2943" s="70">
        <f t="shared" si="54"/>
        <v>2924</v>
      </c>
      <c r="B2943" s="145">
        <v>-314133.87830631435</v>
      </c>
      <c r="U2943" s="145">
        <v>2924</v>
      </c>
      <c r="V2943" s="145">
        <v>38829585.874176301</v>
      </c>
    </row>
    <row r="2944" spans="1:22" x14ac:dyDescent="0.35">
      <c r="A2944" s="70">
        <f t="shared" si="54"/>
        <v>2925</v>
      </c>
      <c r="B2944" s="145">
        <v>-314133.87830631435</v>
      </c>
      <c r="U2944" s="145">
        <v>2925</v>
      </c>
      <c r="V2944" s="145">
        <v>-11325292.108612537</v>
      </c>
    </row>
    <row r="2945" spans="1:22" x14ac:dyDescent="0.35">
      <c r="A2945" s="70">
        <f t="shared" si="54"/>
        <v>2926</v>
      </c>
      <c r="B2945" s="145">
        <v>-314133.87830631435</v>
      </c>
      <c r="U2945" s="145">
        <v>2926</v>
      </c>
      <c r="V2945" s="145">
        <v>286012.254810974</v>
      </c>
    </row>
    <row r="2946" spans="1:22" x14ac:dyDescent="0.35">
      <c r="A2946" s="70">
        <f t="shared" si="54"/>
        <v>2927</v>
      </c>
      <c r="B2946" s="145">
        <v>-314133.87830631435</v>
      </c>
      <c r="U2946" s="145">
        <v>2927</v>
      </c>
      <c r="V2946" s="145">
        <v>14518601.407215126</v>
      </c>
    </row>
    <row r="2947" spans="1:22" x14ac:dyDescent="0.35">
      <c r="A2947" s="70">
        <f t="shared" si="54"/>
        <v>2928</v>
      </c>
      <c r="B2947" s="145">
        <v>-314133.87830631435</v>
      </c>
      <c r="U2947" s="145">
        <v>2928</v>
      </c>
      <c r="V2947" s="145">
        <v>23346980.236265004</v>
      </c>
    </row>
    <row r="2948" spans="1:22" x14ac:dyDescent="0.35">
      <c r="A2948" s="70">
        <f t="shared" si="54"/>
        <v>2929</v>
      </c>
      <c r="B2948" s="145">
        <v>-314133.87830631435</v>
      </c>
      <c r="U2948" s="145">
        <v>2929</v>
      </c>
      <c r="V2948" s="145">
        <v>28007903.649361156</v>
      </c>
    </row>
    <row r="2949" spans="1:22" x14ac:dyDescent="0.35">
      <c r="A2949" s="70">
        <f t="shared" si="54"/>
        <v>2930</v>
      </c>
      <c r="B2949" s="145">
        <v>-314133.87830631435</v>
      </c>
      <c r="U2949" s="145">
        <v>2930</v>
      </c>
      <c r="V2949" s="145">
        <v>-3401644.5590205807</v>
      </c>
    </row>
    <row r="2950" spans="1:22" x14ac:dyDescent="0.35">
      <c r="A2950" s="70">
        <f t="shared" si="54"/>
        <v>2931</v>
      </c>
      <c r="B2950" s="145">
        <v>-314133.87830631435</v>
      </c>
      <c r="U2950" s="145">
        <v>2931</v>
      </c>
      <c r="V2950" s="145">
        <v>-17319442.232044932</v>
      </c>
    </row>
    <row r="2951" spans="1:22" x14ac:dyDescent="0.35">
      <c r="A2951" s="70">
        <f t="shared" si="54"/>
        <v>2932</v>
      </c>
      <c r="B2951" s="145">
        <v>-314133.87830631435</v>
      </c>
      <c r="U2951" s="145">
        <v>2932</v>
      </c>
      <c r="V2951" s="145">
        <v>-1100372.4886824451</v>
      </c>
    </row>
    <row r="2952" spans="1:22" x14ac:dyDescent="0.35">
      <c r="A2952" s="70">
        <f t="shared" si="54"/>
        <v>2933</v>
      </c>
      <c r="B2952" s="145">
        <v>-314133.87830631435</v>
      </c>
      <c r="U2952" s="145">
        <v>2933</v>
      </c>
      <c r="V2952" s="145">
        <v>-11287508.948462225</v>
      </c>
    </row>
    <row r="2953" spans="1:22" x14ac:dyDescent="0.35">
      <c r="A2953" s="70">
        <f t="shared" si="54"/>
        <v>2934</v>
      </c>
      <c r="B2953" s="145">
        <v>-314133.87830631435</v>
      </c>
      <c r="U2953" s="145">
        <v>2934</v>
      </c>
      <c r="V2953" s="145">
        <v>11902906.900485516</v>
      </c>
    </row>
    <row r="2954" spans="1:22" x14ac:dyDescent="0.35">
      <c r="A2954" s="70">
        <f t="shared" si="54"/>
        <v>2935</v>
      </c>
      <c r="B2954" s="145">
        <v>-314133.87830631435</v>
      </c>
      <c r="U2954" s="145">
        <v>2935</v>
      </c>
      <c r="V2954" s="145">
        <v>1129011.2979479656</v>
      </c>
    </row>
    <row r="2955" spans="1:22" x14ac:dyDescent="0.35">
      <c r="A2955" s="70">
        <f t="shared" si="54"/>
        <v>2936</v>
      </c>
      <c r="B2955" s="145">
        <v>-314133.87830631435</v>
      </c>
      <c r="U2955" s="145">
        <v>2936</v>
      </c>
      <c r="V2955" s="145">
        <v>23278309.682154678</v>
      </c>
    </row>
    <row r="2956" spans="1:22" x14ac:dyDescent="0.35">
      <c r="A2956" s="70">
        <f t="shared" si="54"/>
        <v>2937</v>
      </c>
      <c r="B2956" s="145">
        <v>-314133.87830631435</v>
      </c>
      <c r="U2956" s="145">
        <v>2937</v>
      </c>
      <c r="V2956" s="145">
        <v>-20819275.578336563</v>
      </c>
    </row>
    <row r="2957" spans="1:22" x14ac:dyDescent="0.35">
      <c r="A2957" s="70">
        <f t="shared" si="54"/>
        <v>2938</v>
      </c>
      <c r="B2957" s="145">
        <v>-314133.87830631435</v>
      </c>
      <c r="U2957" s="145">
        <v>2938</v>
      </c>
      <c r="V2957" s="145">
        <v>15008655.050347779</v>
      </c>
    </row>
    <row r="2958" spans="1:22" x14ac:dyDescent="0.35">
      <c r="A2958" s="70">
        <f t="shared" si="54"/>
        <v>2939</v>
      </c>
      <c r="B2958" s="145">
        <v>-314133.87830631435</v>
      </c>
      <c r="U2958" s="145">
        <v>2939</v>
      </c>
      <c r="V2958" s="145">
        <v>14121389.028215032</v>
      </c>
    </row>
    <row r="2959" spans="1:22" x14ac:dyDescent="0.35">
      <c r="A2959" s="70">
        <f t="shared" si="54"/>
        <v>2940</v>
      </c>
      <c r="B2959" s="145">
        <v>-314133.87830631435</v>
      </c>
      <c r="U2959" s="145">
        <v>2940</v>
      </c>
      <c r="V2959" s="145">
        <v>19757015.04850737</v>
      </c>
    </row>
    <row r="2960" spans="1:22" x14ac:dyDescent="0.35">
      <c r="A2960" s="70">
        <f t="shared" si="54"/>
        <v>2941</v>
      </c>
      <c r="B2960" s="145">
        <v>-314133.87830631435</v>
      </c>
      <c r="U2960" s="145">
        <v>2941</v>
      </c>
      <c r="V2960" s="145">
        <v>-25825715.193545703</v>
      </c>
    </row>
    <row r="2961" spans="1:22" x14ac:dyDescent="0.35">
      <c r="A2961" s="70">
        <f t="shared" si="54"/>
        <v>2942</v>
      </c>
      <c r="B2961" s="145">
        <v>-314133.87830631435</v>
      </c>
      <c r="U2961" s="145">
        <v>2942</v>
      </c>
      <c r="V2961" s="145">
        <v>15001391.000443719</v>
      </c>
    </row>
    <row r="2962" spans="1:22" x14ac:dyDescent="0.35">
      <c r="A2962" s="70">
        <f t="shared" si="54"/>
        <v>2943</v>
      </c>
      <c r="B2962" s="145">
        <v>-314133.87830631435</v>
      </c>
      <c r="U2962" s="145">
        <v>2943</v>
      </c>
      <c r="V2962" s="145">
        <v>-8589578.9800330941</v>
      </c>
    </row>
    <row r="2963" spans="1:22" x14ac:dyDescent="0.35">
      <c r="A2963" s="70">
        <f t="shared" si="54"/>
        <v>2944</v>
      </c>
      <c r="B2963" s="145">
        <v>-314133.87830631435</v>
      </c>
      <c r="U2963" s="145">
        <v>2944</v>
      </c>
      <c r="V2963" s="145">
        <v>10395447.558389012</v>
      </c>
    </row>
    <row r="2964" spans="1:22" x14ac:dyDescent="0.35">
      <c r="A2964" s="70">
        <f t="shared" si="54"/>
        <v>2945</v>
      </c>
      <c r="B2964" s="145">
        <v>-314133.87830631435</v>
      </c>
      <c r="U2964" s="145">
        <v>2945</v>
      </c>
      <c r="V2964" s="145">
        <v>17714775.77868475</v>
      </c>
    </row>
    <row r="2965" spans="1:22" x14ac:dyDescent="0.35">
      <c r="A2965" s="70">
        <f t="shared" si="54"/>
        <v>2946</v>
      </c>
      <c r="B2965" s="145">
        <v>-314133.87830631435</v>
      </c>
      <c r="U2965" s="145">
        <v>2946</v>
      </c>
      <c r="V2965" s="145">
        <v>3389895.905676119</v>
      </c>
    </row>
    <row r="2966" spans="1:22" x14ac:dyDescent="0.35">
      <c r="A2966" s="70">
        <f t="shared" ref="A2966:A3029" si="55">A2965+1</f>
        <v>2947</v>
      </c>
      <c r="B2966" s="145">
        <v>-314133.87830631435</v>
      </c>
      <c r="U2966" s="145">
        <v>2947</v>
      </c>
      <c r="V2966" s="145">
        <v>3366761.4766251221</v>
      </c>
    </row>
    <row r="2967" spans="1:22" x14ac:dyDescent="0.35">
      <c r="A2967" s="70">
        <f t="shared" si="55"/>
        <v>2948</v>
      </c>
      <c r="B2967" s="145">
        <v>-314133.87830631435</v>
      </c>
      <c r="U2967" s="145">
        <v>2948</v>
      </c>
      <c r="V2967" s="145">
        <v>6705914.032559704</v>
      </c>
    </row>
    <row r="2968" spans="1:22" x14ac:dyDescent="0.35">
      <c r="A2968" s="70">
        <f t="shared" si="55"/>
        <v>2949</v>
      </c>
      <c r="B2968" s="145">
        <v>-314133.87830631435</v>
      </c>
      <c r="U2968" s="145">
        <v>2949</v>
      </c>
      <c r="V2968" s="145">
        <v>4353839.764799431</v>
      </c>
    </row>
    <row r="2969" spans="1:22" x14ac:dyDescent="0.35">
      <c r="A2969" s="70">
        <f t="shared" si="55"/>
        <v>2950</v>
      </c>
      <c r="B2969" s="145">
        <v>-314133.87830631435</v>
      </c>
      <c r="U2969" s="145">
        <v>2950</v>
      </c>
      <c r="V2969" s="145">
        <v>13659162.725343622</v>
      </c>
    </row>
    <row r="2970" spans="1:22" x14ac:dyDescent="0.35">
      <c r="A2970" s="70">
        <f t="shared" si="55"/>
        <v>2951</v>
      </c>
      <c r="B2970" s="145">
        <v>-314133.87830631435</v>
      </c>
      <c r="U2970" s="145">
        <v>2951</v>
      </c>
      <c r="V2970" s="145">
        <v>3506985.4229673184</v>
      </c>
    </row>
    <row r="2971" spans="1:22" x14ac:dyDescent="0.35">
      <c r="A2971" s="70">
        <f t="shared" si="55"/>
        <v>2952</v>
      </c>
      <c r="B2971" s="145">
        <v>-314133.87830631435</v>
      </c>
      <c r="U2971" s="145">
        <v>2952</v>
      </c>
      <c r="V2971" s="145">
        <v>29979352.086177625</v>
      </c>
    </row>
    <row r="2972" spans="1:22" x14ac:dyDescent="0.35">
      <c r="A2972" s="70">
        <f t="shared" si="55"/>
        <v>2953</v>
      </c>
      <c r="B2972" s="145">
        <v>-314133.87830631435</v>
      </c>
      <c r="U2972" s="145">
        <v>2953</v>
      </c>
      <c r="V2972" s="145">
        <v>-2458680.3484695796</v>
      </c>
    </row>
    <row r="2973" spans="1:22" x14ac:dyDescent="0.35">
      <c r="A2973" s="70">
        <f t="shared" si="55"/>
        <v>2954</v>
      </c>
      <c r="B2973" s="145">
        <v>-314133.87830631435</v>
      </c>
      <c r="U2973" s="145">
        <v>2954</v>
      </c>
      <c r="V2973" s="145">
        <v>3705925.0161029473</v>
      </c>
    </row>
    <row r="2974" spans="1:22" x14ac:dyDescent="0.35">
      <c r="A2974" s="70">
        <f t="shared" si="55"/>
        <v>2955</v>
      </c>
      <c r="B2974" s="145">
        <v>-314133.87830631435</v>
      </c>
      <c r="U2974" s="145">
        <v>2955</v>
      </c>
      <c r="V2974" s="145">
        <v>-2158632.362786945</v>
      </c>
    </row>
    <row r="2975" spans="1:22" x14ac:dyDescent="0.35">
      <c r="A2975" s="70">
        <f t="shared" si="55"/>
        <v>2956</v>
      </c>
      <c r="B2975" s="145">
        <v>-314133.87830631435</v>
      </c>
      <c r="U2975" s="145">
        <v>2956</v>
      </c>
      <c r="V2975" s="145">
        <v>23764467.0396621</v>
      </c>
    </row>
    <row r="2976" spans="1:22" x14ac:dyDescent="0.35">
      <c r="A2976" s="70">
        <f t="shared" si="55"/>
        <v>2957</v>
      </c>
      <c r="B2976" s="145">
        <v>-314133.87830631435</v>
      </c>
      <c r="U2976" s="145">
        <v>2957</v>
      </c>
      <c r="V2976" s="145">
        <v>-13489807.282275848</v>
      </c>
    </row>
    <row r="2977" spans="1:22" x14ac:dyDescent="0.35">
      <c r="A2977" s="70">
        <f t="shared" si="55"/>
        <v>2958</v>
      </c>
      <c r="B2977" s="145">
        <v>-314133.87830631435</v>
      </c>
      <c r="U2977" s="145">
        <v>2958</v>
      </c>
      <c r="V2977" s="145">
        <v>19103554.599706538</v>
      </c>
    </row>
    <row r="2978" spans="1:22" x14ac:dyDescent="0.35">
      <c r="A2978" s="70">
        <f t="shared" si="55"/>
        <v>2959</v>
      </c>
      <c r="B2978" s="145">
        <v>-314133.87830631435</v>
      </c>
      <c r="U2978" s="145">
        <v>2959</v>
      </c>
      <c r="V2978" s="145">
        <v>17802513.22463873</v>
      </c>
    </row>
    <row r="2979" spans="1:22" x14ac:dyDescent="0.35">
      <c r="A2979" s="70">
        <f t="shared" si="55"/>
        <v>2960</v>
      </c>
      <c r="B2979" s="145">
        <v>-314133.87830631435</v>
      </c>
      <c r="U2979" s="145">
        <v>2960</v>
      </c>
      <c r="V2979" s="145">
        <v>36661707.513203882</v>
      </c>
    </row>
    <row r="2980" spans="1:22" x14ac:dyDescent="0.35">
      <c r="A2980" s="70">
        <f t="shared" si="55"/>
        <v>2961</v>
      </c>
      <c r="B2980" s="145">
        <v>-314133.87830631435</v>
      </c>
      <c r="U2980" s="145">
        <v>2961</v>
      </c>
      <c r="V2980" s="145">
        <v>-19268853.909419116</v>
      </c>
    </row>
    <row r="2981" spans="1:22" x14ac:dyDescent="0.35">
      <c r="A2981" s="70">
        <f t="shared" si="55"/>
        <v>2962</v>
      </c>
      <c r="B2981" s="145">
        <v>-314133.87830631435</v>
      </c>
      <c r="U2981" s="145">
        <v>2962</v>
      </c>
      <c r="V2981" s="145">
        <v>611432.93777729943</v>
      </c>
    </row>
    <row r="2982" spans="1:22" x14ac:dyDescent="0.35">
      <c r="A2982" s="70">
        <f t="shared" si="55"/>
        <v>2963</v>
      </c>
      <c r="B2982" s="145">
        <v>-314133.87830631435</v>
      </c>
      <c r="U2982" s="145">
        <v>2963</v>
      </c>
      <c r="V2982" s="145">
        <v>-25002873.549002647</v>
      </c>
    </row>
    <row r="2983" spans="1:22" x14ac:dyDescent="0.35">
      <c r="A2983" s="70">
        <f t="shared" si="55"/>
        <v>2964</v>
      </c>
      <c r="B2983" s="145">
        <v>-314133.87830631435</v>
      </c>
      <c r="U2983" s="145">
        <v>2964</v>
      </c>
      <c r="V2983" s="145">
        <v>10045976.745978761</v>
      </c>
    </row>
    <row r="2984" spans="1:22" x14ac:dyDescent="0.35">
      <c r="A2984" s="70">
        <f t="shared" si="55"/>
        <v>2965</v>
      </c>
      <c r="B2984" s="145">
        <v>-314133.87830631435</v>
      </c>
      <c r="U2984" s="145">
        <v>2965</v>
      </c>
      <c r="V2984" s="145">
        <v>-621705.73112795874</v>
      </c>
    </row>
    <row r="2985" spans="1:22" x14ac:dyDescent="0.35">
      <c r="A2985" s="70">
        <f t="shared" si="55"/>
        <v>2966</v>
      </c>
      <c r="B2985" s="145">
        <v>-314133.87830631435</v>
      </c>
      <c r="U2985" s="145">
        <v>2966</v>
      </c>
      <c r="V2985" s="145">
        <v>-2216947.6833058819</v>
      </c>
    </row>
    <row r="2986" spans="1:22" x14ac:dyDescent="0.35">
      <c r="A2986" s="70">
        <f t="shared" si="55"/>
        <v>2967</v>
      </c>
      <c r="B2986" s="145">
        <v>-314133.87830631435</v>
      </c>
      <c r="U2986" s="145">
        <v>2967</v>
      </c>
      <c r="V2986" s="145">
        <v>6956625.9846985042</v>
      </c>
    </row>
    <row r="2987" spans="1:22" x14ac:dyDescent="0.35">
      <c r="A2987" s="70">
        <f t="shared" si="55"/>
        <v>2968</v>
      </c>
      <c r="B2987" s="145">
        <v>-314133.87830631435</v>
      </c>
      <c r="U2987" s="145">
        <v>2968</v>
      </c>
      <c r="V2987" s="145">
        <v>18918416.192237061</v>
      </c>
    </row>
    <row r="2988" spans="1:22" x14ac:dyDescent="0.35">
      <c r="A2988" s="70">
        <f t="shared" si="55"/>
        <v>2969</v>
      </c>
      <c r="B2988" s="145">
        <v>-314133.87830631435</v>
      </c>
      <c r="U2988" s="145">
        <v>2969</v>
      </c>
      <c r="V2988" s="145">
        <v>-7838125.9602232706</v>
      </c>
    </row>
    <row r="2989" spans="1:22" x14ac:dyDescent="0.35">
      <c r="A2989" s="70">
        <f t="shared" si="55"/>
        <v>2970</v>
      </c>
      <c r="B2989" s="145">
        <v>-314133.87830631435</v>
      </c>
      <c r="U2989" s="145">
        <v>2970</v>
      </c>
      <c r="V2989" s="145">
        <v>-10944102.311561152</v>
      </c>
    </row>
    <row r="2990" spans="1:22" x14ac:dyDescent="0.35">
      <c r="A2990" s="70">
        <f t="shared" si="55"/>
        <v>2971</v>
      </c>
      <c r="B2990" s="145">
        <v>-314133.87830631435</v>
      </c>
      <c r="U2990" s="145">
        <v>2971</v>
      </c>
      <c r="V2990" s="145">
        <v>-29850154.958560631</v>
      </c>
    </row>
    <row r="2991" spans="1:22" x14ac:dyDescent="0.35">
      <c r="A2991" s="70">
        <f t="shared" si="55"/>
        <v>2972</v>
      </c>
      <c r="B2991" s="145">
        <v>-314133.87830631435</v>
      </c>
      <c r="U2991" s="145">
        <v>2972</v>
      </c>
      <c r="V2991" s="145">
        <v>15924867.26364021</v>
      </c>
    </row>
    <row r="2992" spans="1:22" x14ac:dyDescent="0.35">
      <c r="A2992" s="70">
        <f t="shared" si="55"/>
        <v>2973</v>
      </c>
      <c r="B2992" s="145">
        <v>-314133.87830631435</v>
      </c>
      <c r="U2992" s="145">
        <v>2973</v>
      </c>
      <c r="V2992" s="145">
        <v>5870642.3032136746</v>
      </c>
    </row>
    <row r="2993" spans="1:22" x14ac:dyDescent="0.35">
      <c r="A2993" s="70">
        <f t="shared" si="55"/>
        <v>2974</v>
      </c>
      <c r="B2993" s="145">
        <v>-314133.87830631435</v>
      </c>
      <c r="U2993" s="145">
        <v>2974</v>
      </c>
      <c r="V2993" s="145">
        <v>4860370.4982636683</v>
      </c>
    </row>
    <row r="2994" spans="1:22" x14ac:dyDescent="0.35">
      <c r="A2994" s="70">
        <f t="shared" si="55"/>
        <v>2975</v>
      </c>
      <c r="B2994" s="145">
        <v>-314133.87830631435</v>
      </c>
      <c r="U2994" s="145">
        <v>2975</v>
      </c>
      <c r="V2994" s="145">
        <v>-4389302.0375862345</v>
      </c>
    </row>
    <row r="2995" spans="1:22" x14ac:dyDescent="0.35">
      <c r="A2995" s="70">
        <f t="shared" si="55"/>
        <v>2976</v>
      </c>
      <c r="B2995" s="145">
        <v>-314133.87830631435</v>
      </c>
      <c r="U2995" s="145">
        <v>2976</v>
      </c>
      <c r="V2995" s="145">
        <v>15374848.931173801</v>
      </c>
    </row>
    <row r="2996" spans="1:22" x14ac:dyDescent="0.35">
      <c r="A2996" s="70">
        <f t="shared" si="55"/>
        <v>2977</v>
      </c>
      <c r="B2996" s="145">
        <v>-314133.87830631435</v>
      </c>
      <c r="U2996" s="145">
        <v>2977</v>
      </c>
      <c r="V2996" s="145">
        <v>-5864705.5785340555</v>
      </c>
    </row>
    <row r="2997" spans="1:22" x14ac:dyDescent="0.35">
      <c r="A2997" s="70">
        <f t="shared" si="55"/>
        <v>2978</v>
      </c>
      <c r="B2997" s="145">
        <v>-314133.87830631435</v>
      </c>
      <c r="U2997" s="145">
        <v>2978</v>
      </c>
      <c r="V2997" s="145">
        <v>11225996.55627637</v>
      </c>
    </row>
    <row r="2998" spans="1:22" x14ac:dyDescent="0.35">
      <c r="A2998" s="70">
        <f t="shared" si="55"/>
        <v>2979</v>
      </c>
      <c r="B2998" s="145">
        <v>-314133.87830631435</v>
      </c>
      <c r="U2998" s="145">
        <v>2979</v>
      </c>
      <c r="V2998" s="145">
        <v>-7220475.6698844973</v>
      </c>
    </row>
    <row r="2999" spans="1:22" x14ac:dyDescent="0.35">
      <c r="A2999" s="70">
        <f t="shared" si="55"/>
        <v>2980</v>
      </c>
      <c r="B2999" s="145">
        <v>-314133.87830631435</v>
      </c>
      <c r="U2999" s="145">
        <v>2980</v>
      </c>
      <c r="V2999" s="145">
        <v>-10694328.721726593</v>
      </c>
    </row>
    <row r="3000" spans="1:22" x14ac:dyDescent="0.35">
      <c r="A3000" s="70">
        <f t="shared" si="55"/>
        <v>2981</v>
      </c>
      <c r="B3000" s="145">
        <v>-314133.87830631435</v>
      </c>
      <c r="U3000" s="145">
        <v>2981</v>
      </c>
      <c r="V3000" s="145">
        <v>22442003.379269227</v>
      </c>
    </row>
    <row r="3001" spans="1:22" x14ac:dyDescent="0.35">
      <c r="A3001" s="70">
        <f t="shared" si="55"/>
        <v>2982</v>
      </c>
      <c r="B3001" s="145">
        <v>-314133.87830631435</v>
      </c>
      <c r="U3001" s="145">
        <v>2982</v>
      </c>
      <c r="V3001" s="145">
        <v>4890129.719898209</v>
      </c>
    </row>
    <row r="3002" spans="1:22" x14ac:dyDescent="0.35">
      <c r="A3002" s="70">
        <f t="shared" si="55"/>
        <v>2983</v>
      </c>
      <c r="B3002" s="145">
        <v>-314133.87830631435</v>
      </c>
      <c r="U3002" s="145">
        <v>2983</v>
      </c>
      <c r="V3002" s="145">
        <v>232867.94602316618</v>
      </c>
    </row>
    <row r="3003" spans="1:22" x14ac:dyDescent="0.35">
      <c r="A3003" s="70">
        <f t="shared" si="55"/>
        <v>2984</v>
      </c>
      <c r="B3003" s="145">
        <v>-314133.87830631435</v>
      </c>
      <c r="U3003" s="145">
        <v>2984</v>
      </c>
      <c r="V3003" s="145">
        <v>-20301132.266208339</v>
      </c>
    </row>
    <row r="3004" spans="1:22" x14ac:dyDescent="0.35">
      <c r="A3004" s="70">
        <f t="shared" si="55"/>
        <v>2985</v>
      </c>
      <c r="B3004" s="145">
        <v>-314133.87830631435</v>
      </c>
      <c r="U3004" s="145">
        <v>2985</v>
      </c>
      <c r="V3004" s="145">
        <v>15156520.946243972</v>
      </c>
    </row>
    <row r="3005" spans="1:22" x14ac:dyDescent="0.35">
      <c r="A3005" s="70">
        <f t="shared" si="55"/>
        <v>2986</v>
      </c>
      <c r="B3005" s="145">
        <v>-314133.87830631435</v>
      </c>
      <c r="U3005" s="145">
        <v>2986</v>
      </c>
      <c r="V3005" s="145">
        <v>15942559.45962235</v>
      </c>
    </row>
    <row r="3006" spans="1:22" x14ac:dyDescent="0.35">
      <c r="A3006" s="70">
        <f t="shared" si="55"/>
        <v>2987</v>
      </c>
      <c r="B3006" s="145">
        <v>-314133.87830631435</v>
      </c>
      <c r="U3006" s="145">
        <v>2987</v>
      </c>
      <c r="V3006" s="145">
        <v>13633600.732669272</v>
      </c>
    </row>
    <row r="3007" spans="1:22" x14ac:dyDescent="0.35">
      <c r="A3007" s="70">
        <f t="shared" si="55"/>
        <v>2988</v>
      </c>
      <c r="B3007" s="145">
        <v>-314133.87830631435</v>
      </c>
      <c r="U3007" s="145">
        <v>2988</v>
      </c>
      <c r="V3007" s="145">
        <v>4455821.5903181732</v>
      </c>
    </row>
    <row r="3008" spans="1:22" x14ac:dyDescent="0.35">
      <c r="A3008" s="70">
        <f t="shared" si="55"/>
        <v>2989</v>
      </c>
      <c r="B3008" s="145">
        <v>-314133.87830631435</v>
      </c>
      <c r="U3008" s="145">
        <v>2989</v>
      </c>
      <c r="V3008" s="145">
        <v>15878525.212760285</v>
      </c>
    </row>
    <row r="3009" spans="1:22" x14ac:dyDescent="0.35">
      <c r="A3009" s="70">
        <f t="shared" si="55"/>
        <v>2990</v>
      </c>
      <c r="B3009" s="145">
        <v>-314133.87830631435</v>
      </c>
      <c r="U3009" s="145">
        <v>2990</v>
      </c>
      <c r="V3009" s="145">
        <v>4845168.7176200747</v>
      </c>
    </row>
    <row r="3010" spans="1:22" x14ac:dyDescent="0.35">
      <c r="A3010" s="70">
        <f t="shared" si="55"/>
        <v>2991</v>
      </c>
      <c r="B3010" s="145">
        <v>-314133.87830631435</v>
      </c>
      <c r="U3010" s="145">
        <v>2991</v>
      </c>
      <c r="V3010" s="145">
        <v>-21113619.592972703</v>
      </c>
    </row>
    <row r="3011" spans="1:22" x14ac:dyDescent="0.35">
      <c r="A3011" s="70">
        <f t="shared" si="55"/>
        <v>2992</v>
      </c>
      <c r="B3011" s="145">
        <v>-314133.87830631435</v>
      </c>
      <c r="U3011" s="145">
        <v>2992</v>
      </c>
      <c r="V3011" s="145">
        <v>-3903148.5601096116</v>
      </c>
    </row>
    <row r="3012" spans="1:22" x14ac:dyDescent="0.35">
      <c r="A3012" s="70">
        <f t="shared" si="55"/>
        <v>2993</v>
      </c>
      <c r="B3012" s="145">
        <v>-314133.87830631435</v>
      </c>
      <c r="U3012" s="145">
        <v>2993</v>
      </c>
      <c r="V3012" s="145">
        <v>-7266754.4400822297</v>
      </c>
    </row>
    <row r="3013" spans="1:22" x14ac:dyDescent="0.35">
      <c r="A3013" s="70">
        <f t="shared" si="55"/>
        <v>2994</v>
      </c>
      <c r="B3013" s="145">
        <v>-314133.87830631435</v>
      </c>
      <c r="U3013" s="145">
        <v>2994</v>
      </c>
      <c r="V3013" s="145">
        <v>-16524839.854730638</v>
      </c>
    </row>
    <row r="3014" spans="1:22" x14ac:dyDescent="0.35">
      <c r="A3014" s="70">
        <f t="shared" si="55"/>
        <v>2995</v>
      </c>
      <c r="B3014" s="145">
        <v>-314133.87830631435</v>
      </c>
      <c r="U3014" s="145">
        <v>2995</v>
      </c>
      <c r="V3014" s="145">
        <v>-14892273.910366459</v>
      </c>
    </row>
    <row r="3015" spans="1:22" x14ac:dyDescent="0.35">
      <c r="A3015" s="70">
        <f t="shared" si="55"/>
        <v>2996</v>
      </c>
      <c r="B3015" s="145">
        <v>-314133.87830631435</v>
      </c>
      <c r="U3015" s="145">
        <v>2996</v>
      </c>
      <c r="V3015" s="145">
        <v>-15881520.791232046</v>
      </c>
    </row>
    <row r="3016" spans="1:22" x14ac:dyDescent="0.35">
      <c r="A3016" s="70">
        <f t="shared" si="55"/>
        <v>2997</v>
      </c>
      <c r="B3016" s="145">
        <v>-314133.87830631435</v>
      </c>
      <c r="U3016" s="145">
        <v>2997</v>
      </c>
      <c r="V3016" s="145">
        <v>-19314131.469834335</v>
      </c>
    </row>
    <row r="3017" spans="1:22" x14ac:dyDescent="0.35">
      <c r="A3017" s="70">
        <f t="shared" si="55"/>
        <v>2998</v>
      </c>
      <c r="B3017" s="145">
        <v>-314133.87830631435</v>
      </c>
      <c r="U3017" s="145">
        <v>2998</v>
      </c>
      <c r="V3017" s="145">
        <v>3696973.3704382628</v>
      </c>
    </row>
    <row r="3018" spans="1:22" x14ac:dyDescent="0.35">
      <c r="A3018" s="70">
        <f t="shared" si="55"/>
        <v>2999</v>
      </c>
      <c r="B3018" s="145">
        <v>-314133.87830631435</v>
      </c>
      <c r="U3018" s="145">
        <v>2999</v>
      </c>
      <c r="V3018" s="145">
        <v>-4446899.5670973249</v>
      </c>
    </row>
    <row r="3019" spans="1:22" x14ac:dyDescent="0.35">
      <c r="A3019" s="70">
        <f t="shared" si="55"/>
        <v>3000</v>
      </c>
      <c r="B3019" s="145">
        <v>-314133.87830631435</v>
      </c>
      <c r="U3019" s="145">
        <v>3000</v>
      </c>
      <c r="V3019" s="145">
        <v>-33967072.272989325</v>
      </c>
    </row>
    <row r="3020" spans="1:22" x14ac:dyDescent="0.35">
      <c r="A3020" s="70">
        <f t="shared" si="55"/>
        <v>3001</v>
      </c>
      <c r="B3020" s="145">
        <v>-314133.87830631435</v>
      </c>
      <c r="U3020" s="145">
        <v>3001</v>
      </c>
      <c r="V3020" s="145">
        <v>-7494002.7477159798</v>
      </c>
    </row>
    <row r="3021" spans="1:22" x14ac:dyDescent="0.35">
      <c r="A3021" s="70">
        <f t="shared" si="55"/>
        <v>3002</v>
      </c>
      <c r="B3021" s="145">
        <v>-314133.87830631435</v>
      </c>
      <c r="U3021" s="145">
        <v>3002</v>
      </c>
      <c r="V3021" s="145">
        <v>-1832183.8648974374</v>
      </c>
    </row>
    <row r="3022" spans="1:22" x14ac:dyDescent="0.35">
      <c r="A3022" s="70">
        <f t="shared" si="55"/>
        <v>3003</v>
      </c>
      <c r="B3022" s="145">
        <v>-314133.87830631435</v>
      </c>
      <c r="U3022" s="145">
        <v>3003</v>
      </c>
      <c r="V3022" s="145">
        <v>-23933709.315538075</v>
      </c>
    </row>
    <row r="3023" spans="1:22" x14ac:dyDescent="0.35">
      <c r="A3023" s="70">
        <f t="shared" si="55"/>
        <v>3004</v>
      </c>
      <c r="B3023" s="145">
        <v>-314133.87830631435</v>
      </c>
      <c r="U3023" s="145">
        <v>3004</v>
      </c>
      <c r="V3023" s="145">
        <v>21169654.283080693</v>
      </c>
    </row>
    <row r="3024" spans="1:22" x14ac:dyDescent="0.35">
      <c r="A3024" s="70">
        <f t="shared" si="55"/>
        <v>3005</v>
      </c>
      <c r="B3024" s="145">
        <v>-314133.87830631435</v>
      </c>
      <c r="U3024" s="145">
        <v>3005</v>
      </c>
      <c r="V3024" s="145">
        <v>-17076127.768033102</v>
      </c>
    </row>
    <row r="3025" spans="1:22" x14ac:dyDescent="0.35">
      <c r="A3025" s="70">
        <f t="shared" si="55"/>
        <v>3006</v>
      </c>
      <c r="B3025" s="145">
        <v>-314133.87830631435</v>
      </c>
      <c r="U3025" s="145">
        <v>3006</v>
      </c>
      <c r="V3025" s="145">
        <v>33409220.839514367</v>
      </c>
    </row>
    <row r="3026" spans="1:22" x14ac:dyDescent="0.35">
      <c r="A3026" s="70">
        <f t="shared" si="55"/>
        <v>3007</v>
      </c>
      <c r="B3026" s="145">
        <v>-314133.87830631435</v>
      </c>
      <c r="U3026" s="145">
        <v>3007</v>
      </c>
      <c r="V3026" s="145">
        <v>6067614.1800628006</v>
      </c>
    </row>
    <row r="3027" spans="1:22" x14ac:dyDescent="0.35">
      <c r="A3027" s="70">
        <f t="shared" si="55"/>
        <v>3008</v>
      </c>
      <c r="B3027" s="145">
        <v>-314133.87830631435</v>
      </c>
      <c r="U3027" s="145">
        <v>3008</v>
      </c>
      <c r="V3027" s="145">
        <v>-8732494.8987638019</v>
      </c>
    </row>
    <row r="3028" spans="1:22" x14ac:dyDescent="0.35">
      <c r="A3028" s="70">
        <f t="shared" si="55"/>
        <v>3009</v>
      </c>
      <c r="B3028" s="145">
        <v>-314133.87830631435</v>
      </c>
      <c r="U3028" s="145">
        <v>3009</v>
      </c>
      <c r="V3028" s="145">
        <v>17355154.540081769</v>
      </c>
    </row>
    <row r="3029" spans="1:22" x14ac:dyDescent="0.35">
      <c r="A3029" s="70">
        <f t="shared" si="55"/>
        <v>3010</v>
      </c>
      <c r="B3029" s="145">
        <v>-314133.87830631435</v>
      </c>
      <c r="U3029" s="145">
        <v>3010</v>
      </c>
      <c r="V3029" s="145">
        <v>-7866514.8288399465</v>
      </c>
    </row>
    <row r="3030" spans="1:22" x14ac:dyDescent="0.35">
      <c r="A3030" s="70">
        <f t="shared" ref="A3030:A3093" si="56">A3029+1</f>
        <v>3011</v>
      </c>
      <c r="B3030" s="145">
        <v>-314133.87830631435</v>
      </c>
      <c r="U3030" s="145">
        <v>3011</v>
      </c>
      <c r="V3030" s="145">
        <v>22242558.777830001</v>
      </c>
    </row>
    <row r="3031" spans="1:22" x14ac:dyDescent="0.35">
      <c r="A3031" s="70">
        <f t="shared" si="56"/>
        <v>3012</v>
      </c>
      <c r="B3031" s="145">
        <v>-314133.87830631435</v>
      </c>
      <c r="U3031" s="145">
        <v>3012</v>
      </c>
      <c r="V3031" s="145">
        <v>11922089.346955404</v>
      </c>
    </row>
    <row r="3032" spans="1:22" x14ac:dyDescent="0.35">
      <c r="A3032" s="70">
        <f t="shared" si="56"/>
        <v>3013</v>
      </c>
      <c r="B3032" s="145">
        <v>-314133.87830631435</v>
      </c>
      <c r="U3032" s="145">
        <v>3013</v>
      </c>
      <c r="V3032" s="145">
        <v>-14850153.723226897</v>
      </c>
    </row>
    <row r="3033" spans="1:22" x14ac:dyDescent="0.35">
      <c r="A3033" s="70">
        <f t="shared" si="56"/>
        <v>3014</v>
      </c>
      <c r="B3033" s="145">
        <v>-314133.87830631435</v>
      </c>
      <c r="U3033" s="145">
        <v>3014</v>
      </c>
      <c r="V3033" s="145">
        <v>23962346.789123714</v>
      </c>
    </row>
    <row r="3034" spans="1:22" x14ac:dyDescent="0.35">
      <c r="A3034" s="70">
        <f t="shared" si="56"/>
        <v>3015</v>
      </c>
      <c r="B3034" s="145">
        <v>-314133.87830631435</v>
      </c>
      <c r="U3034" s="145">
        <v>3015</v>
      </c>
      <c r="V3034" s="145">
        <v>31276242.805612501</v>
      </c>
    </row>
    <row r="3035" spans="1:22" x14ac:dyDescent="0.35">
      <c r="A3035" s="70">
        <f t="shared" si="56"/>
        <v>3016</v>
      </c>
      <c r="B3035" s="145">
        <v>-314133.87830631435</v>
      </c>
      <c r="U3035" s="145">
        <v>3016</v>
      </c>
      <c r="V3035" s="145">
        <v>51470572.342225738</v>
      </c>
    </row>
    <row r="3036" spans="1:22" x14ac:dyDescent="0.35">
      <c r="A3036" s="70">
        <f t="shared" si="56"/>
        <v>3017</v>
      </c>
      <c r="B3036" s="145">
        <v>-314133.87830631435</v>
      </c>
      <c r="U3036" s="145">
        <v>3017</v>
      </c>
      <c r="V3036" s="145">
        <v>-13522224.549575474</v>
      </c>
    </row>
    <row r="3037" spans="1:22" x14ac:dyDescent="0.35">
      <c r="A3037" s="70">
        <f t="shared" si="56"/>
        <v>3018</v>
      </c>
      <c r="B3037" s="145">
        <v>-314133.87830631435</v>
      </c>
      <c r="U3037" s="145">
        <v>3018</v>
      </c>
      <c r="V3037" s="145">
        <v>-964794.46868957579</v>
      </c>
    </row>
    <row r="3038" spans="1:22" x14ac:dyDescent="0.35">
      <c r="A3038" s="70">
        <f t="shared" si="56"/>
        <v>3019</v>
      </c>
      <c r="B3038" s="145">
        <v>-314133.87830631435</v>
      </c>
      <c r="U3038" s="145">
        <v>3019</v>
      </c>
      <c r="V3038" s="145">
        <v>12854673.780964836</v>
      </c>
    </row>
    <row r="3039" spans="1:22" x14ac:dyDescent="0.35">
      <c r="A3039" s="70">
        <f t="shared" si="56"/>
        <v>3020</v>
      </c>
      <c r="B3039" s="145">
        <v>-314133.87830631435</v>
      </c>
      <c r="U3039" s="145">
        <v>3020</v>
      </c>
      <c r="V3039" s="145">
        <v>3800992.3242747337</v>
      </c>
    </row>
    <row r="3040" spans="1:22" x14ac:dyDescent="0.35">
      <c r="A3040" s="70">
        <f t="shared" si="56"/>
        <v>3021</v>
      </c>
      <c r="B3040" s="145">
        <v>-314133.87830631435</v>
      </c>
      <c r="U3040" s="145">
        <v>3021</v>
      </c>
      <c r="V3040" s="145">
        <v>5960972.2823336236</v>
      </c>
    </row>
    <row r="3041" spans="1:22" x14ac:dyDescent="0.35">
      <c r="A3041" s="70">
        <f t="shared" si="56"/>
        <v>3022</v>
      </c>
      <c r="B3041" s="145">
        <v>-314133.87830631435</v>
      </c>
      <c r="U3041" s="145">
        <v>3022</v>
      </c>
      <c r="V3041" s="145">
        <v>-7120194.7754692454</v>
      </c>
    </row>
    <row r="3042" spans="1:22" x14ac:dyDescent="0.35">
      <c r="A3042" s="70">
        <f t="shared" si="56"/>
        <v>3023</v>
      </c>
      <c r="B3042" s="145">
        <v>-314133.87830631435</v>
      </c>
      <c r="U3042" s="145">
        <v>3023</v>
      </c>
      <c r="V3042" s="145">
        <v>36856957.979726464</v>
      </c>
    </row>
    <row r="3043" spans="1:22" x14ac:dyDescent="0.35">
      <c r="A3043" s="70">
        <f t="shared" si="56"/>
        <v>3024</v>
      </c>
      <c r="B3043" s="145">
        <v>-314133.87830631435</v>
      </c>
      <c r="U3043" s="145">
        <v>3024</v>
      </c>
      <c r="V3043" s="145">
        <v>7548480.1480920762</v>
      </c>
    </row>
    <row r="3044" spans="1:22" x14ac:dyDescent="0.35">
      <c r="A3044" s="70">
        <f t="shared" si="56"/>
        <v>3025</v>
      </c>
      <c r="B3044" s="145">
        <v>-314133.87830631435</v>
      </c>
      <c r="U3044" s="145">
        <v>3025</v>
      </c>
      <c r="V3044" s="145">
        <v>-17549378.918444514</v>
      </c>
    </row>
    <row r="3045" spans="1:22" x14ac:dyDescent="0.35">
      <c r="A3045" s="70">
        <f t="shared" si="56"/>
        <v>3026</v>
      </c>
      <c r="B3045" s="145">
        <v>-314133.87830631435</v>
      </c>
      <c r="U3045" s="145">
        <v>3026</v>
      </c>
      <c r="V3045" s="145">
        <v>-14116464.241421131</v>
      </c>
    </row>
    <row r="3046" spans="1:22" x14ac:dyDescent="0.35">
      <c r="A3046" s="70">
        <f t="shared" si="56"/>
        <v>3027</v>
      </c>
      <c r="B3046" s="145">
        <v>-314133.87830631435</v>
      </c>
      <c r="U3046" s="145">
        <v>3027</v>
      </c>
      <c r="V3046" s="145">
        <v>45504436.760806337</v>
      </c>
    </row>
    <row r="3047" spans="1:22" x14ac:dyDescent="0.35">
      <c r="A3047" s="70">
        <f t="shared" si="56"/>
        <v>3028</v>
      </c>
      <c r="B3047" s="145">
        <v>-314133.87830631435</v>
      </c>
      <c r="U3047" s="145">
        <v>3028</v>
      </c>
      <c r="V3047" s="145">
        <v>-4717767.9874686673</v>
      </c>
    </row>
    <row r="3048" spans="1:22" x14ac:dyDescent="0.35">
      <c r="A3048" s="70">
        <f t="shared" si="56"/>
        <v>3029</v>
      </c>
      <c r="B3048" s="145">
        <v>-314133.87830631435</v>
      </c>
      <c r="U3048" s="145">
        <v>3029</v>
      </c>
      <c r="V3048" s="145">
        <v>42500895.366350546</v>
      </c>
    </row>
    <row r="3049" spans="1:22" x14ac:dyDescent="0.35">
      <c r="A3049" s="70">
        <f t="shared" si="56"/>
        <v>3030</v>
      </c>
      <c r="B3049" s="145">
        <v>-314133.87830631435</v>
      </c>
      <c r="U3049" s="145">
        <v>3030</v>
      </c>
      <c r="V3049" s="145">
        <v>-24664799.678443141</v>
      </c>
    </row>
    <row r="3050" spans="1:22" x14ac:dyDescent="0.35">
      <c r="A3050" s="70">
        <f t="shared" si="56"/>
        <v>3031</v>
      </c>
      <c r="B3050" s="145">
        <v>-314133.87830631435</v>
      </c>
      <c r="U3050" s="145">
        <v>3031</v>
      </c>
      <c r="V3050" s="145">
        <v>10756658.355249457</v>
      </c>
    </row>
    <row r="3051" spans="1:22" x14ac:dyDescent="0.35">
      <c r="A3051" s="70">
        <f t="shared" si="56"/>
        <v>3032</v>
      </c>
      <c r="B3051" s="145">
        <v>-314133.87830631435</v>
      </c>
      <c r="U3051" s="145">
        <v>3032</v>
      </c>
      <c r="V3051" s="145">
        <v>-13181298.602889163</v>
      </c>
    </row>
    <row r="3052" spans="1:22" x14ac:dyDescent="0.35">
      <c r="A3052" s="70">
        <f t="shared" si="56"/>
        <v>3033</v>
      </c>
      <c r="B3052" s="145">
        <v>-314133.87830631435</v>
      </c>
      <c r="U3052" s="145">
        <v>3033</v>
      </c>
      <c r="V3052" s="145">
        <v>10135289.345214427</v>
      </c>
    </row>
    <row r="3053" spans="1:22" x14ac:dyDescent="0.35">
      <c r="A3053" s="70">
        <f t="shared" si="56"/>
        <v>3034</v>
      </c>
      <c r="B3053" s="145">
        <v>-314133.87830631435</v>
      </c>
      <c r="U3053" s="145">
        <v>3034</v>
      </c>
      <c r="V3053" s="145">
        <v>-19205.893482245505</v>
      </c>
    </row>
    <row r="3054" spans="1:22" x14ac:dyDescent="0.35">
      <c r="A3054" s="70">
        <f t="shared" si="56"/>
        <v>3035</v>
      </c>
      <c r="B3054" s="145">
        <v>-314133.87830631435</v>
      </c>
      <c r="U3054" s="145">
        <v>3035</v>
      </c>
      <c r="V3054" s="145">
        <v>-350065.05072588474</v>
      </c>
    </row>
    <row r="3055" spans="1:22" x14ac:dyDescent="0.35">
      <c r="A3055" s="70">
        <f t="shared" si="56"/>
        <v>3036</v>
      </c>
      <c r="B3055" s="145">
        <v>-314133.87830631435</v>
      </c>
      <c r="U3055" s="145">
        <v>3036</v>
      </c>
      <c r="V3055" s="145">
        <v>-9583878.6489262842</v>
      </c>
    </row>
    <row r="3056" spans="1:22" x14ac:dyDescent="0.35">
      <c r="A3056" s="70">
        <f t="shared" si="56"/>
        <v>3037</v>
      </c>
      <c r="B3056" s="145">
        <v>-314133.87830631435</v>
      </c>
      <c r="U3056" s="145">
        <v>3037</v>
      </c>
      <c r="V3056" s="145">
        <v>16849303.797525804</v>
      </c>
    </row>
    <row r="3057" spans="1:22" x14ac:dyDescent="0.35">
      <c r="A3057" s="70">
        <f t="shared" si="56"/>
        <v>3038</v>
      </c>
      <c r="B3057" s="145">
        <v>-314133.87830631435</v>
      </c>
      <c r="U3057" s="145">
        <v>3038</v>
      </c>
      <c r="V3057" s="145">
        <v>42048862.390685104</v>
      </c>
    </row>
    <row r="3058" spans="1:22" x14ac:dyDescent="0.35">
      <c r="A3058" s="70">
        <f t="shared" si="56"/>
        <v>3039</v>
      </c>
      <c r="B3058" s="145">
        <v>-314133.87830631435</v>
      </c>
      <c r="U3058" s="145">
        <v>3039</v>
      </c>
      <c r="V3058" s="145">
        <v>-6889099.6929288842</v>
      </c>
    </row>
    <row r="3059" spans="1:22" x14ac:dyDescent="0.35">
      <c r="A3059" s="70">
        <f t="shared" si="56"/>
        <v>3040</v>
      </c>
      <c r="B3059" s="145">
        <v>-314133.87830631435</v>
      </c>
      <c r="U3059" s="145">
        <v>3040</v>
      </c>
      <c r="V3059" s="145">
        <v>16708609.729706399</v>
      </c>
    </row>
    <row r="3060" spans="1:22" x14ac:dyDescent="0.35">
      <c r="A3060" s="70">
        <f t="shared" si="56"/>
        <v>3041</v>
      </c>
      <c r="B3060" s="145">
        <v>-314133.87830631435</v>
      </c>
      <c r="U3060" s="145">
        <v>3041</v>
      </c>
      <c r="V3060" s="145">
        <v>34526056.727014594</v>
      </c>
    </row>
    <row r="3061" spans="1:22" x14ac:dyDescent="0.35">
      <c r="A3061" s="70">
        <f t="shared" si="56"/>
        <v>3042</v>
      </c>
      <c r="B3061" s="145">
        <v>-314133.87830631435</v>
      </c>
      <c r="U3061" s="145">
        <v>3042</v>
      </c>
      <c r="V3061" s="145">
        <v>8158681.4681523889</v>
      </c>
    </row>
    <row r="3062" spans="1:22" x14ac:dyDescent="0.35">
      <c r="A3062" s="70">
        <f t="shared" si="56"/>
        <v>3043</v>
      </c>
      <c r="B3062" s="145">
        <v>-314133.87830631435</v>
      </c>
      <c r="U3062" s="145">
        <v>3043</v>
      </c>
      <c r="V3062" s="145">
        <v>11289457.444075294</v>
      </c>
    </row>
    <row r="3063" spans="1:22" x14ac:dyDescent="0.35">
      <c r="A3063" s="70">
        <f t="shared" si="56"/>
        <v>3044</v>
      </c>
      <c r="B3063" s="145">
        <v>-314133.87830631435</v>
      </c>
      <c r="U3063" s="145">
        <v>3044</v>
      </c>
      <c r="V3063" s="145">
        <v>-7754700.884279497</v>
      </c>
    </row>
    <row r="3064" spans="1:22" x14ac:dyDescent="0.35">
      <c r="A3064" s="70">
        <f t="shared" si="56"/>
        <v>3045</v>
      </c>
      <c r="B3064" s="145">
        <v>-314133.87830631435</v>
      </c>
      <c r="U3064" s="145">
        <v>3045</v>
      </c>
      <c r="V3064" s="145">
        <v>-13299070.537788412</v>
      </c>
    </row>
    <row r="3065" spans="1:22" x14ac:dyDescent="0.35">
      <c r="A3065" s="70">
        <f t="shared" si="56"/>
        <v>3046</v>
      </c>
      <c r="B3065" s="145">
        <v>-314133.87830631435</v>
      </c>
      <c r="U3065" s="145">
        <v>3046</v>
      </c>
      <c r="V3065" s="145">
        <v>17988221.842365261</v>
      </c>
    </row>
    <row r="3066" spans="1:22" x14ac:dyDescent="0.35">
      <c r="A3066" s="70">
        <f t="shared" si="56"/>
        <v>3047</v>
      </c>
      <c r="B3066" s="145">
        <v>-314133.87830631435</v>
      </c>
      <c r="U3066" s="145">
        <v>3047</v>
      </c>
      <c r="V3066" s="145">
        <v>-11001241.025943764</v>
      </c>
    </row>
    <row r="3067" spans="1:22" x14ac:dyDescent="0.35">
      <c r="A3067" s="70">
        <f t="shared" si="56"/>
        <v>3048</v>
      </c>
      <c r="B3067" s="145">
        <v>-314133.87830631435</v>
      </c>
      <c r="U3067" s="145">
        <v>3048</v>
      </c>
      <c r="V3067" s="145">
        <v>25328670.429866426</v>
      </c>
    </row>
    <row r="3068" spans="1:22" x14ac:dyDescent="0.35">
      <c r="A3068" s="70">
        <f t="shared" si="56"/>
        <v>3049</v>
      </c>
      <c r="B3068" s="145">
        <v>-314133.87830631435</v>
      </c>
      <c r="U3068" s="145">
        <v>3049</v>
      </c>
      <c r="V3068" s="145">
        <v>4072604.8953517303</v>
      </c>
    </row>
    <row r="3069" spans="1:22" x14ac:dyDescent="0.35">
      <c r="A3069" s="70">
        <f t="shared" si="56"/>
        <v>3050</v>
      </c>
      <c r="B3069" s="145">
        <v>-314133.87830631435</v>
      </c>
      <c r="U3069" s="145">
        <v>3050</v>
      </c>
      <c r="V3069" s="145">
        <v>-5277835.9955964182</v>
      </c>
    </row>
    <row r="3070" spans="1:22" x14ac:dyDescent="0.35">
      <c r="A3070" s="70">
        <f t="shared" si="56"/>
        <v>3051</v>
      </c>
      <c r="B3070" s="145">
        <v>-314133.87830631435</v>
      </c>
      <c r="U3070" s="145">
        <v>3051</v>
      </c>
      <c r="V3070" s="145">
        <v>2529594.4153324775</v>
      </c>
    </row>
    <row r="3071" spans="1:22" x14ac:dyDescent="0.35">
      <c r="A3071" s="70">
        <f t="shared" si="56"/>
        <v>3052</v>
      </c>
      <c r="B3071" s="145">
        <v>-314133.87830631435</v>
      </c>
      <c r="U3071" s="145">
        <v>3052</v>
      </c>
      <c r="V3071" s="145">
        <v>9052738.7530113086</v>
      </c>
    </row>
    <row r="3072" spans="1:22" x14ac:dyDescent="0.35">
      <c r="A3072" s="70">
        <f t="shared" si="56"/>
        <v>3053</v>
      </c>
      <c r="B3072" s="145">
        <v>-314133.87830631435</v>
      </c>
      <c r="U3072" s="145">
        <v>3053</v>
      </c>
      <c r="V3072" s="145">
        <v>-9612080.798748944</v>
      </c>
    </row>
    <row r="3073" spans="1:22" x14ac:dyDescent="0.35">
      <c r="A3073" s="70">
        <f t="shared" si="56"/>
        <v>3054</v>
      </c>
      <c r="B3073" s="145">
        <v>-314133.87830631435</v>
      </c>
      <c r="U3073" s="145">
        <v>3054</v>
      </c>
      <c r="V3073" s="145">
        <v>49877131.706432179</v>
      </c>
    </row>
    <row r="3074" spans="1:22" x14ac:dyDescent="0.35">
      <c r="A3074" s="70">
        <f t="shared" si="56"/>
        <v>3055</v>
      </c>
      <c r="B3074" s="145">
        <v>-314133.87830631435</v>
      </c>
      <c r="U3074" s="145">
        <v>3055</v>
      </c>
      <c r="V3074" s="145">
        <v>8034123.5103520006</v>
      </c>
    </row>
    <row r="3075" spans="1:22" x14ac:dyDescent="0.35">
      <c r="A3075" s="70">
        <f t="shared" si="56"/>
        <v>3056</v>
      </c>
      <c r="B3075" s="145">
        <v>-314133.87830631435</v>
      </c>
      <c r="U3075" s="145">
        <v>3056</v>
      </c>
      <c r="V3075" s="145">
        <v>11744463.238803178</v>
      </c>
    </row>
    <row r="3076" spans="1:22" x14ac:dyDescent="0.35">
      <c r="A3076" s="70">
        <f t="shared" si="56"/>
        <v>3057</v>
      </c>
      <c r="B3076" s="145">
        <v>-314133.87830631435</v>
      </c>
      <c r="U3076" s="145">
        <v>3057</v>
      </c>
      <c r="V3076" s="145">
        <v>10364843.502587859</v>
      </c>
    </row>
    <row r="3077" spans="1:22" x14ac:dyDescent="0.35">
      <c r="A3077" s="70">
        <f t="shared" si="56"/>
        <v>3058</v>
      </c>
      <c r="B3077" s="145">
        <v>-314133.87830631435</v>
      </c>
      <c r="U3077" s="145">
        <v>3058</v>
      </c>
      <c r="V3077" s="145">
        <v>-19542666.767265543</v>
      </c>
    </row>
    <row r="3078" spans="1:22" x14ac:dyDescent="0.35">
      <c r="A3078" s="70">
        <f t="shared" si="56"/>
        <v>3059</v>
      </c>
      <c r="B3078" s="145">
        <v>-314133.87830631435</v>
      </c>
      <c r="U3078" s="145">
        <v>3059</v>
      </c>
      <c r="V3078" s="145">
        <v>17002278.820489861</v>
      </c>
    </row>
    <row r="3079" spans="1:22" x14ac:dyDescent="0.35">
      <c r="A3079" s="70">
        <f t="shared" si="56"/>
        <v>3060</v>
      </c>
      <c r="B3079" s="145">
        <v>-314133.87830631435</v>
      </c>
      <c r="U3079" s="145">
        <v>3060</v>
      </c>
      <c r="V3079" s="145">
        <v>9802705.0923710912</v>
      </c>
    </row>
    <row r="3080" spans="1:22" x14ac:dyDescent="0.35">
      <c r="A3080" s="70">
        <f t="shared" si="56"/>
        <v>3061</v>
      </c>
      <c r="B3080" s="145">
        <v>-314133.87830631435</v>
      </c>
      <c r="U3080" s="145">
        <v>3061</v>
      </c>
      <c r="V3080" s="145">
        <v>-1171733.6758521236</v>
      </c>
    </row>
    <row r="3081" spans="1:22" x14ac:dyDescent="0.35">
      <c r="A3081" s="70">
        <f t="shared" si="56"/>
        <v>3062</v>
      </c>
      <c r="B3081" s="145">
        <v>-314133.87830631435</v>
      </c>
      <c r="U3081" s="145">
        <v>3062</v>
      </c>
      <c r="V3081" s="145">
        <v>28979400.133715887</v>
      </c>
    </row>
    <row r="3082" spans="1:22" x14ac:dyDescent="0.35">
      <c r="A3082" s="70">
        <f t="shared" si="56"/>
        <v>3063</v>
      </c>
      <c r="B3082" s="145">
        <v>-314133.87830631435</v>
      </c>
      <c r="U3082" s="145">
        <v>3063</v>
      </c>
      <c r="V3082" s="145">
        <v>-3371640.2337575704</v>
      </c>
    </row>
    <row r="3083" spans="1:22" x14ac:dyDescent="0.35">
      <c r="A3083" s="70">
        <f t="shared" si="56"/>
        <v>3064</v>
      </c>
      <c r="B3083" s="145">
        <v>-314133.87830631435</v>
      </c>
      <c r="U3083" s="145">
        <v>3064</v>
      </c>
      <c r="V3083" s="145">
        <v>1605017.0210182928</v>
      </c>
    </row>
    <row r="3084" spans="1:22" x14ac:dyDescent="0.35">
      <c r="A3084" s="70">
        <f t="shared" si="56"/>
        <v>3065</v>
      </c>
      <c r="B3084" s="145">
        <v>-314133.87830631435</v>
      </c>
      <c r="U3084" s="145">
        <v>3065</v>
      </c>
      <c r="V3084" s="145">
        <v>11232279.212111305</v>
      </c>
    </row>
    <row r="3085" spans="1:22" x14ac:dyDescent="0.35">
      <c r="A3085" s="70">
        <f t="shared" si="56"/>
        <v>3066</v>
      </c>
      <c r="B3085" s="145">
        <v>-314133.87830631435</v>
      </c>
      <c r="U3085" s="145">
        <v>3066</v>
      </c>
      <c r="V3085" s="145">
        <v>25205873.525451705</v>
      </c>
    </row>
    <row r="3086" spans="1:22" x14ac:dyDescent="0.35">
      <c r="A3086" s="70">
        <f t="shared" si="56"/>
        <v>3067</v>
      </c>
      <c r="B3086" s="145">
        <v>-314133.87830631435</v>
      </c>
      <c r="U3086" s="145">
        <v>3067</v>
      </c>
      <c r="V3086" s="145">
        <v>11932334.303472854</v>
      </c>
    </row>
    <row r="3087" spans="1:22" x14ac:dyDescent="0.35">
      <c r="A3087" s="70">
        <f t="shared" si="56"/>
        <v>3068</v>
      </c>
      <c r="B3087" s="145">
        <v>-314133.87830631435</v>
      </c>
      <c r="U3087" s="145">
        <v>3068</v>
      </c>
      <c r="V3087" s="145">
        <v>16152521.075207569</v>
      </c>
    </row>
    <row r="3088" spans="1:22" x14ac:dyDescent="0.35">
      <c r="A3088" s="70">
        <f t="shared" si="56"/>
        <v>3069</v>
      </c>
      <c r="B3088" s="145">
        <v>-314133.87830631435</v>
      </c>
      <c r="U3088" s="145">
        <v>3069</v>
      </c>
      <c r="V3088" s="145">
        <v>-21381773.46005027</v>
      </c>
    </row>
    <row r="3089" spans="1:22" x14ac:dyDescent="0.35">
      <c r="A3089" s="70">
        <f t="shared" si="56"/>
        <v>3070</v>
      </c>
      <c r="B3089" s="145">
        <v>-314133.87830631435</v>
      </c>
      <c r="U3089" s="145">
        <v>3070</v>
      </c>
      <c r="V3089" s="145">
        <v>16071100.106876981</v>
      </c>
    </row>
    <row r="3090" spans="1:22" x14ac:dyDescent="0.35">
      <c r="A3090" s="70">
        <f t="shared" si="56"/>
        <v>3071</v>
      </c>
      <c r="B3090" s="145">
        <v>-314133.87830631435</v>
      </c>
      <c r="U3090" s="145">
        <v>3071</v>
      </c>
      <c r="V3090" s="145">
        <v>9815132.4381796196</v>
      </c>
    </row>
    <row r="3091" spans="1:22" x14ac:dyDescent="0.35">
      <c r="A3091" s="70">
        <f t="shared" si="56"/>
        <v>3072</v>
      </c>
      <c r="B3091" s="145">
        <v>-314133.87830631435</v>
      </c>
      <c r="U3091" s="145">
        <v>3072</v>
      </c>
      <c r="V3091" s="145">
        <v>-1299279.1518451907</v>
      </c>
    </row>
    <row r="3092" spans="1:22" x14ac:dyDescent="0.35">
      <c r="A3092" s="70">
        <f t="shared" si="56"/>
        <v>3073</v>
      </c>
      <c r="B3092" s="145">
        <v>-314133.87830631435</v>
      </c>
      <c r="U3092" s="145">
        <v>3073</v>
      </c>
      <c r="V3092" s="145">
        <v>-4380119.2367317379</v>
      </c>
    </row>
    <row r="3093" spans="1:22" x14ac:dyDescent="0.35">
      <c r="A3093" s="70">
        <f t="shared" si="56"/>
        <v>3074</v>
      </c>
      <c r="B3093" s="145">
        <v>-314133.87830631435</v>
      </c>
      <c r="U3093" s="145">
        <v>3074</v>
      </c>
      <c r="V3093" s="145">
        <v>-12286780.214164451</v>
      </c>
    </row>
    <row r="3094" spans="1:22" x14ac:dyDescent="0.35">
      <c r="A3094" s="70">
        <f t="shared" ref="A3094:A3157" si="57">A3093+1</f>
        <v>3075</v>
      </c>
      <c r="B3094" s="145">
        <v>-314133.87830631435</v>
      </c>
      <c r="U3094" s="145">
        <v>3075</v>
      </c>
      <c r="V3094" s="145">
        <v>28002356.227115892</v>
      </c>
    </row>
    <row r="3095" spans="1:22" x14ac:dyDescent="0.35">
      <c r="A3095" s="70">
        <f t="shared" si="57"/>
        <v>3076</v>
      </c>
      <c r="B3095" s="145">
        <v>-314133.87830631435</v>
      </c>
      <c r="U3095" s="145">
        <v>3076</v>
      </c>
      <c r="V3095" s="145">
        <v>-5140022.0363832172</v>
      </c>
    </row>
    <row r="3096" spans="1:22" x14ac:dyDescent="0.35">
      <c r="A3096" s="70">
        <f t="shared" si="57"/>
        <v>3077</v>
      </c>
      <c r="B3096" s="145">
        <v>-314133.87830631435</v>
      </c>
      <c r="U3096" s="145">
        <v>3077</v>
      </c>
      <c r="V3096" s="145">
        <v>-21949572.121559791</v>
      </c>
    </row>
    <row r="3097" spans="1:22" x14ac:dyDescent="0.35">
      <c r="A3097" s="70">
        <f t="shared" si="57"/>
        <v>3078</v>
      </c>
      <c r="B3097" s="145">
        <v>-314133.87830631435</v>
      </c>
      <c r="U3097" s="145">
        <v>3078</v>
      </c>
      <c r="V3097" s="145">
        <v>-11886392.62072666</v>
      </c>
    </row>
    <row r="3098" spans="1:22" x14ac:dyDescent="0.35">
      <c r="A3098" s="70">
        <f t="shared" si="57"/>
        <v>3079</v>
      </c>
      <c r="B3098" s="145">
        <v>-314133.87830631435</v>
      </c>
      <c r="U3098" s="145">
        <v>3079</v>
      </c>
      <c r="V3098" s="145">
        <v>4644154.4704391696</v>
      </c>
    </row>
    <row r="3099" spans="1:22" x14ac:dyDescent="0.35">
      <c r="A3099" s="70">
        <f t="shared" si="57"/>
        <v>3080</v>
      </c>
      <c r="B3099" s="145">
        <v>-314133.87830631435</v>
      </c>
      <c r="U3099" s="145">
        <v>3080</v>
      </c>
      <c r="V3099" s="145">
        <v>-8723167.162857784</v>
      </c>
    </row>
    <row r="3100" spans="1:22" x14ac:dyDescent="0.35">
      <c r="A3100" s="70">
        <f t="shared" si="57"/>
        <v>3081</v>
      </c>
      <c r="B3100" s="145">
        <v>-314133.87830631435</v>
      </c>
      <c r="U3100" s="145">
        <v>3081</v>
      </c>
      <c r="V3100" s="145">
        <v>-13057701.79342239</v>
      </c>
    </row>
    <row r="3101" spans="1:22" x14ac:dyDescent="0.35">
      <c r="A3101" s="70">
        <f t="shared" si="57"/>
        <v>3082</v>
      </c>
      <c r="B3101" s="145">
        <v>-314133.87830631435</v>
      </c>
      <c r="U3101" s="145">
        <v>3082</v>
      </c>
      <c r="V3101" s="145">
        <v>19465548.54833765</v>
      </c>
    </row>
    <row r="3102" spans="1:22" x14ac:dyDescent="0.35">
      <c r="A3102" s="70">
        <f t="shared" si="57"/>
        <v>3083</v>
      </c>
      <c r="B3102" s="145">
        <v>-314133.87830631435</v>
      </c>
      <c r="U3102" s="145">
        <v>3083</v>
      </c>
      <c r="V3102" s="145">
        <v>-15803423.482436545</v>
      </c>
    </row>
    <row r="3103" spans="1:22" x14ac:dyDescent="0.35">
      <c r="A3103" s="70">
        <f t="shared" si="57"/>
        <v>3084</v>
      </c>
      <c r="B3103" s="145">
        <v>-314133.87830631435</v>
      </c>
      <c r="U3103" s="145">
        <v>3084</v>
      </c>
      <c r="V3103" s="145">
        <v>31581005.529621229</v>
      </c>
    </row>
    <row r="3104" spans="1:22" x14ac:dyDescent="0.35">
      <c r="A3104" s="70">
        <f t="shared" si="57"/>
        <v>3085</v>
      </c>
      <c r="B3104" s="145">
        <v>-314133.87830631435</v>
      </c>
      <c r="U3104" s="145">
        <v>3085</v>
      </c>
      <c r="V3104" s="145">
        <v>-22172724.992869023</v>
      </c>
    </row>
    <row r="3105" spans="1:22" x14ac:dyDescent="0.35">
      <c r="A3105" s="70">
        <f t="shared" si="57"/>
        <v>3086</v>
      </c>
      <c r="B3105" s="145">
        <v>-314133.87830631435</v>
      </c>
      <c r="U3105" s="145">
        <v>3086</v>
      </c>
      <c r="V3105" s="145">
        <v>-13424473.687057201</v>
      </c>
    </row>
    <row r="3106" spans="1:22" x14ac:dyDescent="0.35">
      <c r="A3106" s="70">
        <f t="shared" si="57"/>
        <v>3087</v>
      </c>
      <c r="B3106" s="145">
        <v>-314133.87830631435</v>
      </c>
      <c r="U3106" s="145">
        <v>3087</v>
      </c>
      <c r="V3106" s="145">
        <v>3990027.3514383994</v>
      </c>
    </row>
    <row r="3107" spans="1:22" x14ac:dyDescent="0.35">
      <c r="A3107" s="70">
        <f t="shared" si="57"/>
        <v>3088</v>
      </c>
      <c r="B3107" s="145">
        <v>-314133.87830631435</v>
      </c>
      <c r="U3107" s="145">
        <v>3088</v>
      </c>
      <c r="V3107" s="145">
        <v>22412696.034277596</v>
      </c>
    </row>
    <row r="3108" spans="1:22" x14ac:dyDescent="0.35">
      <c r="A3108" s="70">
        <f t="shared" si="57"/>
        <v>3089</v>
      </c>
      <c r="B3108" s="145">
        <v>-314133.87830631435</v>
      </c>
      <c r="U3108" s="145">
        <v>3089</v>
      </c>
      <c r="V3108" s="145">
        <v>2939652.5504044704</v>
      </c>
    </row>
    <row r="3109" spans="1:22" x14ac:dyDescent="0.35">
      <c r="A3109" s="70">
        <f t="shared" si="57"/>
        <v>3090</v>
      </c>
      <c r="B3109" s="145">
        <v>-314133.87830631435</v>
      </c>
      <c r="U3109" s="145">
        <v>3090</v>
      </c>
      <c r="V3109" s="145">
        <v>17296007.171768118</v>
      </c>
    </row>
    <row r="3110" spans="1:22" x14ac:dyDescent="0.35">
      <c r="A3110" s="70">
        <f t="shared" si="57"/>
        <v>3091</v>
      </c>
      <c r="B3110" s="145">
        <v>-314133.87830631435</v>
      </c>
      <c r="U3110" s="145">
        <v>3091</v>
      </c>
      <c r="V3110" s="145">
        <v>31199472.205648001</v>
      </c>
    </row>
    <row r="3111" spans="1:22" x14ac:dyDescent="0.35">
      <c r="A3111" s="70">
        <f t="shared" si="57"/>
        <v>3092</v>
      </c>
      <c r="B3111" s="145">
        <v>-314133.87830631435</v>
      </c>
      <c r="U3111" s="145">
        <v>3092</v>
      </c>
      <c r="V3111" s="145">
        <v>4085275.4078037478</v>
      </c>
    </row>
    <row r="3112" spans="1:22" x14ac:dyDescent="0.35">
      <c r="A3112" s="70">
        <f t="shared" si="57"/>
        <v>3093</v>
      </c>
      <c r="B3112" s="145">
        <v>-314133.87830631435</v>
      </c>
      <c r="U3112" s="145">
        <v>3093</v>
      </c>
      <c r="V3112" s="145">
        <v>20422274.854595672</v>
      </c>
    </row>
    <row r="3113" spans="1:22" x14ac:dyDescent="0.35">
      <c r="A3113" s="70">
        <f t="shared" si="57"/>
        <v>3094</v>
      </c>
      <c r="B3113" s="145">
        <v>-314133.87830631435</v>
      </c>
      <c r="U3113" s="145">
        <v>3094</v>
      </c>
      <c r="V3113" s="145">
        <v>13625615.798688293</v>
      </c>
    </row>
    <row r="3114" spans="1:22" x14ac:dyDescent="0.35">
      <c r="A3114" s="70">
        <f t="shared" si="57"/>
        <v>3095</v>
      </c>
      <c r="B3114" s="145">
        <v>-314133.87830631435</v>
      </c>
      <c r="U3114" s="145">
        <v>3095</v>
      </c>
      <c r="V3114" s="145">
        <v>-10782308.483960561</v>
      </c>
    </row>
    <row r="3115" spans="1:22" x14ac:dyDescent="0.35">
      <c r="A3115" s="70">
        <f t="shared" si="57"/>
        <v>3096</v>
      </c>
      <c r="B3115" s="145">
        <v>-314133.87830631435</v>
      </c>
      <c r="U3115" s="145">
        <v>3096</v>
      </c>
      <c r="V3115" s="145">
        <v>2522372.7312389612</v>
      </c>
    </row>
    <row r="3116" spans="1:22" x14ac:dyDescent="0.35">
      <c r="A3116" s="70">
        <f t="shared" si="57"/>
        <v>3097</v>
      </c>
      <c r="B3116" s="145">
        <v>-314133.87830631435</v>
      </c>
      <c r="U3116" s="145">
        <v>3097</v>
      </c>
      <c r="V3116" s="145">
        <v>-7660150.9596780427</v>
      </c>
    </row>
    <row r="3117" spans="1:22" x14ac:dyDescent="0.35">
      <c r="A3117" s="70">
        <f t="shared" si="57"/>
        <v>3098</v>
      </c>
      <c r="B3117" s="145">
        <v>-314133.87830631435</v>
      </c>
      <c r="U3117" s="145">
        <v>3098</v>
      </c>
      <c r="V3117" s="145">
        <v>-2599802.3642165959</v>
      </c>
    </row>
    <row r="3118" spans="1:22" x14ac:dyDescent="0.35">
      <c r="A3118" s="70">
        <f t="shared" si="57"/>
        <v>3099</v>
      </c>
      <c r="B3118" s="145">
        <v>-314133.87830631435</v>
      </c>
      <c r="U3118" s="145">
        <v>3099</v>
      </c>
      <c r="V3118" s="145">
        <v>4252995.7307521701</v>
      </c>
    </row>
    <row r="3119" spans="1:22" x14ac:dyDescent="0.35">
      <c r="A3119" s="70">
        <f t="shared" si="57"/>
        <v>3100</v>
      </c>
      <c r="B3119" s="145">
        <v>-314133.87830631435</v>
      </c>
      <c r="U3119" s="145">
        <v>3100</v>
      </c>
      <c r="V3119" s="145">
        <v>17851185.388600402</v>
      </c>
    </row>
    <row r="3120" spans="1:22" x14ac:dyDescent="0.35">
      <c r="A3120" s="70">
        <f t="shared" si="57"/>
        <v>3101</v>
      </c>
      <c r="B3120" s="145">
        <v>-314133.87830631435</v>
      </c>
      <c r="U3120" s="145">
        <v>3101</v>
      </c>
      <c r="V3120" s="145">
        <v>-4914676.7791955154</v>
      </c>
    </row>
    <row r="3121" spans="1:22" x14ac:dyDescent="0.35">
      <c r="A3121" s="70">
        <f t="shared" si="57"/>
        <v>3102</v>
      </c>
      <c r="B3121" s="145">
        <v>-314133.87830631435</v>
      </c>
      <c r="U3121" s="145">
        <v>3102</v>
      </c>
      <c r="V3121" s="145">
        <v>34358959.650700226</v>
      </c>
    </row>
    <row r="3122" spans="1:22" x14ac:dyDescent="0.35">
      <c r="A3122" s="70">
        <f t="shared" si="57"/>
        <v>3103</v>
      </c>
      <c r="B3122" s="145">
        <v>-314133.87830631435</v>
      </c>
      <c r="U3122" s="145">
        <v>3103</v>
      </c>
      <c r="V3122" s="145">
        <v>5095803.3161237501</v>
      </c>
    </row>
    <row r="3123" spans="1:22" x14ac:dyDescent="0.35">
      <c r="A3123" s="70">
        <f t="shared" si="57"/>
        <v>3104</v>
      </c>
      <c r="B3123" s="145">
        <v>-314133.87830631435</v>
      </c>
      <c r="U3123" s="145">
        <v>3104</v>
      </c>
      <c r="V3123" s="145">
        <v>20445866.897786662</v>
      </c>
    </row>
    <row r="3124" spans="1:22" x14ac:dyDescent="0.35">
      <c r="A3124" s="70">
        <f t="shared" si="57"/>
        <v>3105</v>
      </c>
      <c r="B3124" s="145">
        <v>-314133.87830631435</v>
      </c>
      <c r="U3124" s="145">
        <v>3105</v>
      </c>
      <c r="V3124" s="145">
        <v>-11298584.409708053</v>
      </c>
    </row>
    <row r="3125" spans="1:22" x14ac:dyDescent="0.35">
      <c r="A3125" s="70">
        <f t="shared" si="57"/>
        <v>3106</v>
      </c>
      <c r="B3125" s="145">
        <v>-314133.87830631435</v>
      </c>
      <c r="U3125" s="145">
        <v>3106</v>
      </c>
      <c r="V3125" s="145">
        <v>15902142.343618095</v>
      </c>
    </row>
    <row r="3126" spans="1:22" x14ac:dyDescent="0.35">
      <c r="A3126" s="70">
        <f t="shared" si="57"/>
        <v>3107</v>
      </c>
      <c r="B3126" s="145">
        <v>-314133.87830631435</v>
      </c>
      <c r="U3126" s="145">
        <v>3107</v>
      </c>
      <c r="V3126" s="145">
        <v>466173.27503956854</v>
      </c>
    </row>
    <row r="3127" spans="1:22" x14ac:dyDescent="0.35">
      <c r="A3127" s="70">
        <f t="shared" si="57"/>
        <v>3108</v>
      </c>
      <c r="B3127" s="145">
        <v>-314133.87830631435</v>
      </c>
      <c r="U3127" s="145">
        <v>3108</v>
      </c>
      <c r="V3127" s="145">
        <v>42092567.471918941</v>
      </c>
    </row>
    <row r="3128" spans="1:22" x14ac:dyDescent="0.35">
      <c r="A3128" s="70">
        <f t="shared" si="57"/>
        <v>3109</v>
      </c>
      <c r="B3128" s="145">
        <v>-314133.87830631435</v>
      </c>
      <c r="U3128" s="145">
        <v>3109</v>
      </c>
      <c r="V3128" s="145">
        <v>-14790267.058450144</v>
      </c>
    </row>
    <row r="3129" spans="1:22" x14ac:dyDescent="0.35">
      <c r="A3129" s="70">
        <f t="shared" si="57"/>
        <v>3110</v>
      </c>
      <c r="B3129" s="145">
        <v>-314133.87830631435</v>
      </c>
      <c r="U3129" s="145">
        <v>3110</v>
      </c>
      <c r="V3129" s="145">
        <v>-7653809.7296833582</v>
      </c>
    </row>
    <row r="3130" spans="1:22" x14ac:dyDescent="0.35">
      <c r="A3130" s="70">
        <f t="shared" si="57"/>
        <v>3111</v>
      </c>
      <c r="B3130" s="145">
        <v>-314133.87830631435</v>
      </c>
      <c r="U3130" s="145">
        <v>3111</v>
      </c>
      <c r="V3130" s="145">
        <v>5881670.2650390081</v>
      </c>
    </row>
    <row r="3131" spans="1:22" x14ac:dyDescent="0.35">
      <c r="A3131" s="70">
        <f t="shared" si="57"/>
        <v>3112</v>
      </c>
      <c r="B3131" s="145">
        <v>-314133.87830631435</v>
      </c>
      <c r="U3131" s="145">
        <v>3112</v>
      </c>
      <c r="V3131" s="145">
        <v>40777266.149306715</v>
      </c>
    </row>
    <row r="3132" spans="1:22" x14ac:dyDescent="0.35">
      <c r="A3132" s="70">
        <f t="shared" si="57"/>
        <v>3113</v>
      </c>
      <c r="B3132" s="145">
        <v>-314133.87830631435</v>
      </c>
      <c r="U3132" s="145">
        <v>3113</v>
      </c>
      <c r="V3132" s="145">
        <v>49841949.456921808</v>
      </c>
    </row>
    <row r="3133" spans="1:22" x14ac:dyDescent="0.35">
      <c r="A3133" s="70">
        <f t="shared" si="57"/>
        <v>3114</v>
      </c>
      <c r="B3133" s="145">
        <v>-314133.87830631435</v>
      </c>
      <c r="U3133" s="145">
        <v>3114</v>
      </c>
      <c r="V3133" s="145">
        <v>5644936.4994222932</v>
      </c>
    </row>
    <row r="3134" spans="1:22" x14ac:dyDescent="0.35">
      <c r="A3134" s="70">
        <f t="shared" si="57"/>
        <v>3115</v>
      </c>
      <c r="B3134" s="145">
        <v>-314133.87830631435</v>
      </c>
      <c r="U3134" s="145">
        <v>3115</v>
      </c>
      <c r="V3134" s="145">
        <v>-8037920.5844145678</v>
      </c>
    </row>
    <row r="3135" spans="1:22" x14ac:dyDescent="0.35">
      <c r="A3135" s="70">
        <f t="shared" si="57"/>
        <v>3116</v>
      </c>
      <c r="B3135" s="145">
        <v>-314133.87830631435</v>
      </c>
      <c r="U3135" s="145">
        <v>3116</v>
      </c>
      <c r="V3135" s="145">
        <v>-16739463.953064747</v>
      </c>
    </row>
    <row r="3136" spans="1:22" x14ac:dyDescent="0.35">
      <c r="A3136" s="70">
        <f t="shared" si="57"/>
        <v>3117</v>
      </c>
      <c r="B3136" s="145">
        <v>-314133.87830631435</v>
      </c>
      <c r="U3136" s="145">
        <v>3117</v>
      </c>
      <c r="V3136" s="145">
        <v>-686993.99968280643</v>
      </c>
    </row>
    <row r="3137" spans="1:22" x14ac:dyDescent="0.35">
      <c r="A3137" s="70">
        <f t="shared" si="57"/>
        <v>3118</v>
      </c>
      <c r="B3137" s="145">
        <v>-314133.87830631435</v>
      </c>
      <c r="U3137" s="145">
        <v>3118</v>
      </c>
      <c r="V3137" s="145">
        <v>-12819588.978195591</v>
      </c>
    </row>
    <row r="3138" spans="1:22" x14ac:dyDescent="0.35">
      <c r="A3138" s="70">
        <f t="shared" si="57"/>
        <v>3119</v>
      </c>
      <c r="B3138" s="145">
        <v>-314133.87830631435</v>
      </c>
      <c r="U3138" s="145">
        <v>3119</v>
      </c>
      <c r="V3138" s="145">
        <v>18433313.502639461</v>
      </c>
    </row>
    <row r="3139" spans="1:22" x14ac:dyDescent="0.35">
      <c r="A3139" s="70">
        <f t="shared" si="57"/>
        <v>3120</v>
      </c>
      <c r="B3139" s="145">
        <v>-314133.87830631435</v>
      </c>
      <c r="U3139" s="145">
        <v>3120</v>
      </c>
      <c r="V3139" s="145">
        <v>-7660152.9024492018</v>
      </c>
    </row>
    <row r="3140" spans="1:22" x14ac:dyDescent="0.35">
      <c r="A3140" s="70">
        <f t="shared" si="57"/>
        <v>3121</v>
      </c>
      <c r="B3140" s="145">
        <v>-314133.87830631435</v>
      </c>
      <c r="U3140" s="145">
        <v>3121</v>
      </c>
      <c r="V3140" s="145">
        <v>-1900068.5073786825</v>
      </c>
    </row>
    <row r="3141" spans="1:22" x14ac:dyDescent="0.35">
      <c r="A3141" s="70">
        <f t="shared" si="57"/>
        <v>3122</v>
      </c>
      <c r="B3141" s="145">
        <v>-314133.87830631435</v>
      </c>
      <c r="U3141" s="145">
        <v>3122</v>
      </c>
      <c r="V3141" s="145">
        <v>-14680043.595397677</v>
      </c>
    </row>
    <row r="3142" spans="1:22" x14ac:dyDescent="0.35">
      <c r="A3142" s="70">
        <f t="shared" si="57"/>
        <v>3123</v>
      </c>
      <c r="B3142" s="145">
        <v>-314133.87830631435</v>
      </c>
      <c r="U3142" s="145">
        <v>3123</v>
      </c>
      <c r="V3142" s="145">
        <v>720660.793234732</v>
      </c>
    </row>
    <row r="3143" spans="1:22" x14ac:dyDescent="0.35">
      <c r="A3143" s="70">
        <f t="shared" si="57"/>
        <v>3124</v>
      </c>
      <c r="B3143" s="145">
        <v>-314133.87830631435</v>
      </c>
      <c r="U3143" s="145">
        <v>3124</v>
      </c>
      <c r="V3143" s="145">
        <v>5480618.1635568738</v>
      </c>
    </row>
    <row r="3144" spans="1:22" x14ac:dyDescent="0.35">
      <c r="A3144" s="70">
        <f t="shared" si="57"/>
        <v>3125</v>
      </c>
      <c r="B3144" s="145">
        <v>-314133.87830631435</v>
      </c>
      <c r="U3144" s="145">
        <v>3125</v>
      </c>
      <c r="V3144" s="145">
        <v>74729408.565267831</v>
      </c>
    </row>
    <row r="3145" spans="1:22" x14ac:dyDescent="0.35">
      <c r="A3145" s="70">
        <f t="shared" si="57"/>
        <v>3126</v>
      </c>
      <c r="B3145" s="145">
        <v>-314133.87830631435</v>
      </c>
      <c r="U3145" s="145">
        <v>3126</v>
      </c>
      <c r="V3145" s="145">
        <v>8592080.6916057467</v>
      </c>
    </row>
    <row r="3146" spans="1:22" x14ac:dyDescent="0.35">
      <c r="A3146" s="70">
        <f t="shared" si="57"/>
        <v>3127</v>
      </c>
      <c r="B3146" s="145">
        <v>-314133.87830631435</v>
      </c>
      <c r="U3146" s="145">
        <v>3127</v>
      </c>
      <c r="V3146" s="145">
        <v>-20601600.763010424</v>
      </c>
    </row>
    <row r="3147" spans="1:22" x14ac:dyDescent="0.35">
      <c r="A3147" s="70">
        <f t="shared" si="57"/>
        <v>3128</v>
      </c>
      <c r="B3147" s="145">
        <v>-314133.87830631435</v>
      </c>
      <c r="U3147" s="145">
        <v>3128</v>
      </c>
      <c r="V3147" s="145">
        <v>9910292.7871328816</v>
      </c>
    </row>
    <row r="3148" spans="1:22" x14ac:dyDescent="0.35">
      <c r="A3148" s="70">
        <f t="shared" si="57"/>
        <v>3129</v>
      </c>
      <c r="B3148" s="145">
        <v>-314133.87830631435</v>
      </c>
      <c r="U3148" s="145">
        <v>3129</v>
      </c>
      <c r="V3148" s="145">
        <v>3675096.9269304834</v>
      </c>
    </row>
    <row r="3149" spans="1:22" x14ac:dyDescent="0.35">
      <c r="A3149" s="70">
        <f t="shared" si="57"/>
        <v>3130</v>
      </c>
      <c r="B3149" s="145">
        <v>-314133.87830631435</v>
      </c>
      <c r="U3149" s="145">
        <v>3130</v>
      </c>
      <c r="V3149" s="145">
        <v>18790931.226962022</v>
      </c>
    </row>
    <row r="3150" spans="1:22" x14ac:dyDescent="0.35">
      <c r="A3150" s="70">
        <f t="shared" si="57"/>
        <v>3131</v>
      </c>
      <c r="B3150" s="145">
        <v>-314133.87830631435</v>
      </c>
      <c r="U3150" s="145">
        <v>3131</v>
      </c>
      <c r="V3150" s="145">
        <v>-1700650.0304351039</v>
      </c>
    </row>
    <row r="3151" spans="1:22" x14ac:dyDescent="0.35">
      <c r="A3151" s="70">
        <f t="shared" si="57"/>
        <v>3132</v>
      </c>
      <c r="B3151" s="145">
        <v>-314133.87830631435</v>
      </c>
      <c r="U3151" s="145">
        <v>3132</v>
      </c>
      <c r="V3151" s="145">
        <v>-767288.1343312785</v>
      </c>
    </row>
    <row r="3152" spans="1:22" x14ac:dyDescent="0.35">
      <c r="A3152" s="70">
        <f t="shared" si="57"/>
        <v>3133</v>
      </c>
      <c r="B3152" s="145">
        <v>-314133.87830631435</v>
      </c>
      <c r="U3152" s="145">
        <v>3133</v>
      </c>
      <c r="V3152" s="145">
        <v>25758860.646464653</v>
      </c>
    </row>
    <row r="3153" spans="1:22" x14ac:dyDescent="0.35">
      <c r="A3153" s="70">
        <f t="shared" si="57"/>
        <v>3134</v>
      </c>
      <c r="B3153" s="145">
        <v>-314133.87830631435</v>
      </c>
      <c r="U3153" s="145">
        <v>3134</v>
      </c>
      <c r="V3153" s="145">
        <v>-7950224.8927627709</v>
      </c>
    </row>
    <row r="3154" spans="1:22" x14ac:dyDescent="0.35">
      <c r="A3154" s="70">
        <f t="shared" si="57"/>
        <v>3135</v>
      </c>
      <c r="B3154" s="145">
        <v>-314133.87830631435</v>
      </c>
      <c r="U3154" s="145">
        <v>3135</v>
      </c>
      <c r="V3154" s="145">
        <v>4343259.0598704815</v>
      </c>
    </row>
    <row r="3155" spans="1:22" x14ac:dyDescent="0.35">
      <c r="A3155" s="70">
        <f t="shared" si="57"/>
        <v>3136</v>
      </c>
      <c r="B3155" s="145">
        <v>-314133.87830631435</v>
      </c>
      <c r="U3155" s="145">
        <v>3136</v>
      </c>
      <c r="V3155" s="145">
        <v>12924828.55797777</v>
      </c>
    </row>
    <row r="3156" spans="1:22" x14ac:dyDescent="0.35">
      <c r="A3156" s="70">
        <f t="shared" si="57"/>
        <v>3137</v>
      </c>
      <c r="B3156" s="145">
        <v>-314133.87830631435</v>
      </c>
      <c r="U3156" s="145">
        <v>3137</v>
      </c>
      <c r="V3156" s="145">
        <v>-8698621.5920230858</v>
      </c>
    </row>
    <row r="3157" spans="1:22" x14ac:dyDescent="0.35">
      <c r="A3157" s="70">
        <f t="shared" si="57"/>
        <v>3138</v>
      </c>
      <c r="B3157" s="145">
        <v>-314133.87830631435</v>
      </c>
      <c r="U3157" s="145">
        <v>3138</v>
      </c>
      <c r="V3157" s="145">
        <v>-22511053.000537932</v>
      </c>
    </row>
    <row r="3158" spans="1:22" x14ac:dyDescent="0.35">
      <c r="A3158" s="70">
        <f t="shared" ref="A3158:A3221" si="58">A3157+1</f>
        <v>3139</v>
      </c>
      <c r="B3158" s="145">
        <v>-314133.87830631435</v>
      </c>
      <c r="U3158" s="145">
        <v>3139</v>
      </c>
      <c r="V3158" s="145">
        <v>-10570153.661224829</v>
      </c>
    </row>
    <row r="3159" spans="1:22" x14ac:dyDescent="0.35">
      <c r="A3159" s="70">
        <f t="shared" si="58"/>
        <v>3140</v>
      </c>
      <c r="B3159" s="145">
        <v>-314133.87830631435</v>
      </c>
      <c r="U3159" s="145">
        <v>3140</v>
      </c>
      <c r="V3159" s="145">
        <v>-11707200.455326268</v>
      </c>
    </row>
    <row r="3160" spans="1:22" x14ac:dyDescent="0.35">
      <c r="A3160" s="70">
        <f t="shared" si="58"/>
        <v>3141</v>
      </c>
      <c r="B3160" s="145">
        <v>-314133.87830631435</v>
      </c>
      <c r="U3160" s="145">
        <v>3141</v>
      </c>
      <c r="V3160" s="145">
        <v>-11071092.814924933</v>
      </c>
    </row>
    <row r="3161" spans="1:22" x14ac:dyDescent="0.35">
      <c r="A3161" s="70">
        <f t="shared" si="58"/>
        <v>3142</v>
      </c>
      <c r="B3161" s="145">
        <v>-314133.87830631435</v>
      </c>
      <c r="U3161" s="145">
        <v>3142</v>
      </c>
      <c r="V3161" s="145">
        <v>-8540510.1046316829</v>
      </c>
    </row>
    <row r="3162" spans="1:22" x14ac:dyDescent="0.35">
      <c r="A3162" s="70">
        <f t="shared" si="58"/>
        <v>3143</v>
      </c>
      <c r="B3162" s="145">
        <v>-314133.87830631435</v>
      </c>
      <c r="U3162" s="145">
        <v>3143</v>
      </c>
      <c r="V3162" s="145">
        <v>-11140960.357304465</v>
      </c>
    </row>
    <row r="3163" spans="1:22" x14ac:dyDescent="0.35">
      <c r="A3163" s="70">
        <f t="shared" si="58"/>
        <v>3144</v>
      </c>
      <c r="B3163" s="145">
        <v>-314133.87830631435</v>
      </c>
      <c r="U3163" s="145">
        <v>3144</v>
      </c>
      <c r="V3163" s="145">
        <v>11300611.600885794</v>
      </c>
    </row>
    <row r="3164" spans="1:22" x14ac:dyDescent="0.35">
      <c r="A3164" s="70">
        <f t="shared" si="58"/>
        <v>3145</v>
      </c>
      <c r="B3164" s="145">
        <v>-314133.87830631435</v>
      </c>
      <c r="U3164" s="145">
        <v>3145</v>
      </c>
      <c r="V3164" s="145">
        <v>6218596.5902692229</v>
      </c>
    </row>
    <row r="3165" spans="1:22" x14ac:dyDescent="0.35">
      <c r="A3165" s="70">
        <f t="shared" si="58"/>
        <v>3146</v>
      </c>
      <c r="B3165" s="145">
        <v>-314133.87830631435</v>
      </c>
      <c r="U3165" s="145">
        <v>3146</v>
      </c>
      <c r="V3165" s="145">
        <v>8928265.6532307826</v>
      </c>
    </row>
    <row r="3166" spans="1:22" x14ac:dyDescent="0.35">
      <c r="A3166" s="70">
        <f t="shared" si="58"/>
        <v>3147</v>
      </c>
      <c r="B3166" s="145">
        <v>-314133.87830631435</v>
      </c>
      <c r="U3166" s="145">
        <v>3147</v>
      </c>
      <c r="V3166" s="145">
        <v>-14113837.846607678</v>
      </c>
    </row>
    <row r="3167" spans="1:22" x14ac:dyDescent="0.35">
      <c r="A3167" s="70">
        <f t="shared" si="58"/>
        <v>3148</v>
      </c>
      <c r="B3167" s="145">
        <v>-314133.87830631435</v>
      </c>
      <c r="U3167" s="145">
        <v>3148</v>
      </c>
      <c r="V3167" s="145">
        <v>49888104.410640493</v>
      </c>
    </row>
    <row r="3168" spans="1:22" x14ac:dyDescent="0.35">
      <c r="A3168" s="70">
        <f t="shared" si="58"/>
        <v>3149</v>
      </c>
      <c r="B3168" s="145">
        <v>-314133.87830631435</v>
      </c>
      <c r="U3168" s="145">
        <v>3149</v>
      </c>
      <c r="V3168" s="145">
        <v>-5480872.6403014846</v>
      </c>
    </row>
    <row r="3169" spans="1:22" x14ac:dyDescent="0.35">
      <c r="A3169" s="70">
        <f t="shared" si="58"/>
        <v>3150</v>
      </c>
      <c r="B3169" s="145">
        <v>-314133.87830631435</v>
      </c>
      <c r="U3169" s="145">
        <v>3150</v>
      </c>
      <c r="V3169" s="145">
        <v>25369173.744845375</v>
      </c>
    </row>
    <row r="3170" spans="1:22" x14ac:dyDescent="0.35">
      <c r="A3170" s="70">
        <f t="shared" si="58"/>
        <v>3151</v>
      </c>
      <c r="B3170" s="145">
        <v>-314133.87830631435</v>
      </c>
      <c r="U3170" s="145">
        <v>3151</v>
      </c>
      <c r="V3170" s="145">
        <v>-16206048.11004064</v>
      </c>
    </row>
    <row r="3171" spans="1:22" x14ac:dyDescent="0.35">
      <c r="A3171" s="70">
        <f t="shared" si="58"/>
        <v>3152</v>
      </c>
      <c r="B3171" s="145">
        <v>-314133.87830631435</v>
      </c>
      <c r="U3171" s="145">
        <v>3152</v>
      </c>
      <c r="V3171" s="145">
        <v>-2890059.4863626361</v>
      </c>
    </row>
    <row r="3172" spans="1:22" x14ac:dyDescent="0.35">
      <c r="A3172" s="70">
        <f t="shared" si="58"/>
        <v>3153</v>
      </c>
      <c r="B3172" s="145">
        <v>-314133.87830631435</v>
      </c>
      <c r="U3172" s="145">
        <v>3153</v>
      </c>
      <c r="V3172" s="145">
        <v>20789506.786946394</v>
      </c>
    </row>
    <row r="3173" spans="1:22" x14ac:dyDescent="0.35">
      <c r="A3173" s="70">
        <f t="shared" si="58"/>
        <v>3154</v>
      </c>
      <c r="B3173" s="145">
        <v>-314133.87830631435</v>
      </c>
      <c r="U3173" s="145">
        <v>3154</v>
      </c>
      <c r="V3173" s="145">
        <v>-28555530.004922513</v>
      </c>
    </row>
    <row r="3174" spans="1:22" x14ac:dyDescent="0.35">
      <c r="A3174" s="70">
        <f t="shared" si="58"/>
        <v>3155</v>
      </c>
      <c r="B3174" s="145">
        <v>-314133.87830631435</v>
      </c>
      <c r="U3174" s="145">
        <v>3155</v>
      </c>
      <c r="V3174" s="145">
        <v>2647828.3537300415</v>
      </c>
    </row>
    <row r="3175" spans="1:22" x14ac:dyDescent="0.35">
      <c r="A3175" s="70">
        <f t="shared" si="58"/>
        <v>3156</v>
      </c>
      <c r="B3175" s="145">
        <v>-314133.87830631435</v>
      </c>
      <c r="U3175" s="145">
        <v>3156</v>
      </c>
      <c r="V3175" s="145">
        <v>-17462198.026832461</v>
      </c>
    </row>
    <row r="3176" spans="1:22" x14ac:dyDescent="0.35">
      <c r="A3176" s="70">
        <f t="shared" si="58"/>
        <v>3157</v>
      </c>
      <c r="B3176" s="145">
        <v>-314133.87830631435</v>
      </c>
      <c r="U3176" s="145">
        <v>3157</v>
      </c>
      <c r="V3176" s="145">
        <v>15404820.954791099</v>
      </c>
    </row>
    <row r="3177" spans="1:22" x14ac:dyDescent="0.35">
      <c r="A3177" s="70">
        <f t="shared" si="58"/>
        <v>3158</v>
      </c>
      <c r="B3177" s="145">
        <v>-314133.87830631435</v>
      </c>
      <c r="U3177" s="145">
        <v>3158</v>
      </c>
      <c r="V3177" s="145">
        <v>12746922.54013212</v>
      </c>
    </row>
    <row r="3178" spans="1:22" x14ac:dyDescent="0.35">
      <c r="A3178" s="70">
        <f t="shared" si="58"/>
        <v>3159</v>
      </c>
      <c r="B3178" s="145">
        <v>-314133.87830631435</v>
      </c>
      <c r="U3178" s="145">
        <v>3159</v>
      </c>
      <c r="V3178" s="145">
        <v>-1307529.2210825458</v>
      </c>
    </row>
    <row r="3179" spans="1:22" x14ac:dyDescent="0.35">
      <c r="A3179" s="70">
        <f t="shared" si="58"/>
        <v>3160</v>
      </c>
      <c r="B3179" s="145">
        <v>-314133.87830631435</v>
      </c>
      <c r="U3179" s="145">
        <v>3160</v>
      </c>
      <c r="V3179" s="145">
        <v>-12415149.419379167</v>
      </c>
    </row>
    <row r="3180" spans="1:22" x14ac:dyDescent="0.35">
      <c r="A3180" s="70">
        <f t="shared" si="58"/>
        <v>3161</v>
      </c>
      <c r="B3180" s="145">
        <v>-314133.87830631435</v>
      </c>
      <c r="U3180" s="145">
        <v>3161</v>
      </c>
      <c r="V3180" s="145">
        <v>-1274285.3789576143</v>
      </c>
    </row>
    <row r="3181" spans="1:22" x14ac:dyDescent="0.35">
      <c r="A3181" s="70">
        <f t="shared" si="58"/>
        <v>3162</v>
      </c>
      <c r="B3181" s="145">
        <v>-314133.87830631435</v>
      </c>
      <c r="U3181" s="145">
        <v>3162</v>
      </c>
      <c r="V3181" s="145">
        <v>4616997.7220490202</v>
      </c>
    </row>
    <row r="3182" spans="1:22" x14ac:dyDescent="0.35">
      <c r="A3182" s="70">
        <f t="shared" si="58"/>
        <v>3163</v>
      </c>
      <c r="B3182" s="145">
        <v>-314133.87830631435</v>
      </c>
      <c r="U3182" s="145">
        <v>3163</v>
      </c>
      <c r="V3182" s="145">
        <v>-9957942.6799655762</v>
      </c>
    </row>
    <row r="3183" spans="1:22" x14ac:dyDescent="0.35">
      <c r="A3183" s="70">
        <f t="shared" si="58"/>
        <v>3164</v>
      </c>
      <c r="B3183" s="145">
        <v>-314133.87830631435</v>
      </c>
      <c r="U3183" s="145">
        <v>3164</v>
      </c>
      <c r="V3183" s="145">
        <v>-12245571.84761001</v>
      </c>
    </row>
    <row r="3184" spans="1:22" x14ac:dyDescent="0.35">
      <c r="A3184" s="70">
        <f t="shared" si="58"/>
        <v>3165</v>
      </c>
      <c r="B3184" s="145">
        <v>-314133.87830631435</v>
      </c>
      <c r="U3184" s="145">
        <v>3165</v>
      </c>
      <c r="V3184" s="145">
        <v>20168482.775758699</v>
      </c>
    </row>
    <row r="3185" spans="1:22" x14ac:dyDescent="0.35">
      <c r="A3185" s="70">
        <f t="shared" si="58"/>
        <v>3166</v>
      </c>
      <c r="B3185" s="145">
        <v>-314133.87830631435</v>
      </c>
      <c r="U3185" s="145">
        <v>3166</v>
      </c>
      <c r="V3185" s="145">
        <v>-6207191.8785461448</v>
      </c>
    </row>
    <row r="3186" spans="1:22" x14ac:dyDescent="0.35">
      <c r="A3186" s="70">
        <f t="shared" si="58"/>
        <v>3167</v>
      </c>
      <c r="B3186" s="145">
        <v>-314133.87830631435</v>
      </c>
      <c r="U3186" s="145">
        <v>3167</v>
      </c>
      <c r="V3186" s="145">
        <v>8476827.5219087824</v>
      </c>
    </row>
    <row r="3187" spans="1:22" x14ac:dyDescent="0.35">
      <c r="A3187" s="70">
        <f t="shared" si="58"/>
        <v>3168</v>
      </c>
      <c r="B3187" s="145">
        <v>-314133.87830631435</v>
      </c>
      <c r="U3187" s="145">
        <v>3168</v>
      </c>
      <c r="V3187" s="145">
        <v>6310068.1373832636</v>
      </c>
    </row>
    <row r="3188" spans="1:22" x14ac:dyDescent="0.35">
      <c r="A3188" s="70">
        <f t="shared" si="58"/>
        <v>3169</v>
      </c>
      <c r="B3188" s="145">
        <v>-314133.87830631435</v>
      </c>
      <c r="U3188" s="145">
        <v>3169</v>
      </c>
      <c r="V3188" s="145">
        <v>-12898649.211400544</v>
      </c>
    </row>
    <row r="3189" spans="1:22" x14ac:dyDescent="0.35">
      <c r="A3189" s="70">
        <f t="shared" si="58"/>
        <v>3170</v>
      </c>
      <c r="B3189" s="145">
        <v>-314133.87830631435</v>
      </c>
      <c r="U3189" s="145">
        <v>3170</v>
      </c>
      <c r="V3189" s="145">
        <v>13844932.35893143</v>
      </c>
    </row>
    <row r="3190" spans="1:22" x14ac:dyDescent="0.35">
      <c r="A3190" s="70">
        <f t="shared" si="58"/>
        <v>3171</v>
      </c>
      <c r="B3190" s="145">
        <v>-314133.87830631435</v>
      </c>
      <c r="U3190" s="145">
        <v>3171</v>
      </c>
      <c r="V3190" s="145">
        <v>-4779017.7635473981</v>
      </c>
    </row>
    <row r="3191" spans="1:22" x14ac:dyDescent="0.35">
      <c r="A3191" s="70">
        <f t="shared" si="58"/>
        <v>3172</v>
      </c>
      <c r="B3191" s="145">
        <v>-314133.87830631435</v>
      </c>
      <c r="U3191" s="145">
        <v>3172</v>
      </c>
      <c r="V3191" s="145">
        <v>-21324478.341137741</v>
      </c>
    </row>
    <row r="3192" spans="1:22" x14ac:dyDescent="0.35">
      <c r="A3192" s="70">
        <f t="shared" si="58"/>
        <v>3173</v>
      </c>
      <c r="B3192" s="145">
        <v>-314133.87830631435</v>
      </c>
      <c r="U3192" s="145">
        <v>3173</v>
      </c>
      <c r="V3192" s="145">
        <v>3819940.7826441675</v>
      </c>
    </row>
    <row r="3193" spans="1:22" x14ac:dyDescent="0.35">
      <c r="A3193" s="70">
        <f t="shared" si="58"/>
        <v>3174</v>
      </c>
      <c r="B3193" s="145">
        <v>-314133.87830631435</v>
      </c>
      <c r="U3193" s="145">
        <v>3174</v>
      </c>
      <c r="V3193" s="145">
        <v>18785238.996300291</v>
      </c>
    </row>
    <row r="3194" spans="1:22" x14ac:dyDescent="0.35">
      <c r="A3194" s="70">
        <f t="shared" si="58"/>
        <v>3175</v>
      </c>
      <c r="B3194" s="145">
        <v>-314133.87830631435</v>
      </c>
      <c r="U3194" s="145">
        <v>3175</v>
      </c>
      <c r="V3194" s="145">
        <v>2165376.4809348695</v>
      </c>
    </row>
    <row r="3195" spans="1:22" x14ac:dyDescent="0.35">
      <c r="A3195" s="70">
        <f t="shared" si="58"/>
        <v>3176</v>
      </c>
      <c r="B3195" s="145">
        <v>-314133.87830631435</v>
      </c>
      <c r="U3195" s="145">
        <v>3176</v>
      </c>
      <c r="V3195" s="145">
        <v>-10685006.111833479</v>
      </c>
    </row>
    <row r="3196" spans="1:22" x14ac:dyDescent="0.35">
      <c r="A3196" s="70">
        <f t="shared" si="58"/>
        <v>3177</v>
      </c>
      <c r="B3196" s="145">
        <v>-314133.87830631435</v>
      </c>
      <c r="U3196" s="145">
        <v>3177</v>
      </c>
      <c r="V3196" s="145">
        <v>-6098799.8017889559</v>
      </c>
    </row>
    <row r="3197" spans="1:22" x14ac:dyDescent="0.35">
      <c r="A3197" s="70">
        <f t="shared" si="58"/>
        <v>3178</v>
      </c>
      <c r="B3197" s="145">
        <v>-314133.87830631435</v>
      </c>
      <c r="U3197" s="145">
        <v>3178</v>
      </c>
      <c r="V3197" s="145">
        <v>-7326191.0548138879</v>
      </c>
    </row>
    <row r="3198" spans="1:22" x14ac:dyDescent="0.35">
      <c r="A3198" s="70">
        <f t="shared" si="58"/>
        <v>3179</v>
      </c>
      <c r="B3198" s="145">
        <v>-314133.87830631435</v>
      </c>
      <c r="U3198" s="145">
        <v>3179</v>
      </c>
      <c r="V3198" s="145">
        <v>11491324.293096613</v>
      </c>
    </row>
    <row r="3199" spans="1:22" x14ac:dyDescent="0.35">
      <c r="A3199" s="70">
        <f t="shared" si="58"/>
        <v>3180</v>
      </c>
      <c r="B3199" s="145">
        <v>-314133.87830631435</v>
      </c>
      <c r="U3199" s="145">
        <v>3180</v>
      </c>
      <c r="V3199" s="145">
        <v>-15321582.112368761</v>
      </c>
    </row>
    <row r="3200" spans="1:22" x14ac:dyDescent="0.35">
      <c r="A3200" s="70">
        <f t="shared" si="58"/>
        <v>3181</v>
      </c>
      <c r="B3200" s="145">
        <v>-314133.87830631435</v>
      </c>
      <c r="U3200" s="145">
        <v>3181</v>
      </c>
      <c r="V3200" s="145">
        <v>10949063.932341371</v>
      </c>
    </row>
    <row r="3201" spans="1:22" x14ac:dyDescent="0.35">
      <c r="A3201" s="70">
        <f t="shared" si="58"/>
        <v>3182</v>
      </c>
      <c r="B3201" s="145">
        <v>-314133.87830631435</v>
      </c>
      <c r="U3201" s="145">
        <v>3182</v>
      </c>
      <c r="V3201" s="145">
        <v>-6791294.654780386</v>
      </c>
    </row>
    <row r="3202" spans="1:22" x14ac:dyDescent="0.35">
      <c r="A3202" s="70">
        <f t="shared" si="58"/>
        <v>3183</v>
      </c>
      <c r="B3202" s="145">
        <v>-314133.87830631435</v>
      </c>
      <c r="U3202" s="145">
        <v>3183</v>
      </c>
      <c r="V3202" s="145">
        <v>6941610.1397464983</v>
      </c>
    </row>
    <row r="3203" spans="1:22" x14ac:dyDescent="0.35">
      <c r="A3203" s="70">
        <f t="shared" si="58"/>
        <v>3184</v>
      </c>
      <c r="B3203" s="145">
        <v>-314133.87830631435</v>
      </c>
      <c r="U3203" s="145">
        <v>3184</v>
      </c>
      <c r="V3203" s="145">
        <v>4978755.5361716039</v>
      </c>
    </row>
    <row r="3204" spans="1:22" x14ac:dyDescent="0.35">
      <c r="A3204" s="70">
        <f t="shared" si="58"/>
        <v>3185</v>
      </c>
      <c r="B3204" s="145">
        <v>-314133.87830631435</v>
      </c>
      <c r="U3204" s="145">
        <v>3185</v>
      </c>
      <c r="V3204" s="145">
        <v>-7014129.8571231589</v>
      </c>
    </row>
    <row r="3205" spans="1:22" x14ac:dyDescent="0.35">
      <c r="A3205" s="70">
        <f t="shared" si="58"/>
        <v>3186</v>
      </c>
      <c r="B3205" s="145">
        <v>-314133.87830631435</v>
      </c>
      <c r="U3205" s="145">
        <v>3186</v>
      </c>
      <c r="V3205" s="145">
        <v>20211117.248703673</v>
      </c>
    </row>
    <row r="3206" spans="1:22" x14ac:dyDescent="0.35">
      <c r="A3206" s="70">
        <f t="shared" si="58"/>
        <v>3187</v>
      </c>
      <c r="B3206" s="145">
        <v>-314133.87830631435</v>
      </c>
      <c r="U3206" s="145">
        <v>3187</v>
      </c>
      <c r="V3206" s="145">
        <v>-23930187.358029388</v>
      </c>
    </row>
    <row r="3207" spans="1:22" x14ac:dyDescent="0.35">
      <c r="A3207" s="70">
        <f t="shared" si="58"/>
        <v>3188</v>
      </c>
      <c r="B3207" s="145">
        <v>-314133.87830631435</v>
      </c>
      <c r="U3207" s="145">
        <v>3188</v>
      </c>
      <c r="V3207" s="145">
        <v>53284286.507934093</v>
      </c>
    </row>
    <row r="3208" spans="1:22" x14ac:dyDescent="0.35">
      <c r="A3208" s="70">
        <f t="shared" si="58"/>
        <v>3189</v>
      </c>
      <c r="B3208" s="145">
        <v>-314133.87830631435</v>
      </c>
      <c r="U3208" s="145">
        <v>3189</v>
      </c>
      <c r="V3208" s="145">
        <v>10072444.181743387</v>
      </c>
    </row>
    <row r="3209" spans="1:22" x14ac:dyDescent="0.35">
      <c r="A3209" s="70">
        <f t="shared" si="58"/>
        <v>3190</v>
      </c>
      <c r="B3209" s="145">
        <v>-314133.87830631435</v>
      </c>
      <c r="U3209" s="145">
        <v>3190</v>
      </c>
      <c r="V3209" s="145">
        <v>9920323.2713290304</v>
      </c>
    </row>
    <row r="3210" spans="1:22" x14ac:dyDescent="0.35">
      <c r="A3210" s="70">
        <f t="shared" si="58"/>
        <v>3191</v>
      </c>
      <c r="B3210" s="145">
        <v>-314133.87830631435</v>
      </c>
      <c r="U3210" s="145">
        <v>3191</v>
      </c>
      <c r="V3210" s="145">
        <v>-6863006.760723494</v>
      </c>
    </row>
    <row r="3211" spans="1:22" x14ac:dyDescent="0.35">
      <c r="A3211" s="70">
        <f t="shared" si="58"/>
        <v>3192</v>
      </c>
      <c r="B3211" s="145">
        <v>-314133.87830631435</v>
      </c>
      <c r="U3211" s="145">
        <v>3192</v>
      </c>
      <c r="V3211" s="145">
        <v>-1519382.8254496679</v>
      </c>
    </row>
    <row r="3212" spans="1:22" x14ac:dyDescent="0.35">
      <c r="A3212" s="70">
        <f t="shared" si="58"/>
        <v>3193</v>
      </c>
      <c r="B3212" s="145">
        <v>-314133.87830631435</v>
      </c>
      <c r="U3212" s="145">
        <v>3193</v>
      </c>
      <c r="V3212" s="145">
        <v>57549742.533479407</v>
      </c>
    </row>
    <row r="3213" spans="1:22" x14ac:dyDescent="0.35">
      <c r="A3213" s="70">
        <f t="shared" si="58"/>
        <v>3194</v>
      </c>
      <c r="B3213" s="145">
        <v>-314133.87830631435</v>
      </c>
      <c r="U3213" s="145">
        <v>3194</v>
      </c>
      <c r="V3213" s="145">
        <v>26289902.969134539</v>
      </c>
    </row>
    <row r="3214" spans="1:22" x14ac:dyDescent="0.35">
      <c r="A3214" s="70">
        <f t="shared" si="58"/>
        <v>3195</v>
      </c>
      <c r="B3214" s="145">
        <v>-314133.87830631435</v>
      </c>
      <c r="U3214" s="145">
        <v>3195</v>
      </c>
      <c r="V3214" s="145">
        <v>-5550536.9014761597</v>
      </c>
    </row>
    <row r="3215" spans="1:22" x14ac:dyDescent="0.35">
      <c r="A3215" s="70">
        <f t="shared" si="58"/>
        <v>3196</v>
      </c>
      <c r="B3215" s="145">
        <v>-314133.87830631435</v>
      </c>
      <c r="U3215" s="145">
        <v>3196</v>
      </c>
      <c r="V3215" s="145">
        <v>-6122365.2171161734</v>
      </c>
    </row>
    <row r="3216" spans="1:22" x14ac:dyDescent="0.35">
      <c r="A3216" s="70">
        <f t="shared" si="58"/>
        <v>3197</v>
      </c>
      <c r="B3216" s="145">
        <v>-314133.87830631435</v>
      </c>
      <c r="U3216" s="145">
        <v>3197</v>
      </c>
      <c r="V3216" s="145">
        <v>-7982134.0575924739</v>
      </c>
    </row>
    <row r="3217" spans="1:22" x14ac:dyDescent="0.35">
      <c r="A3217" s="70">
        <f t="shared" si="58"/>
        <v>3198</v>
      </c>
      <c r="B3217" s="145">
        <v>-314133.87830631435</v>
      </c>
      <c r="U3217" s="145">
        <v>3198</v>
      </c>
      <c r="V3217" s="145">
        <v>-1919721.8254679702</v>
      </c>
    </row>
    <row r="3218" spans="1:22" x14ac:dyDescent="0.35">
      <c r="A3218" s="70">
        <f t="shared" si="58"/>
        <v>3199</v>
      </c>
      <c r="B3218" s="145">
        <v>-314133.87830631435</v>
      </c>
      <c r="U3218" s="145">
        <v>3199</v>
      </c>
      <c r="V3218" s="145">
        <v>33907522.645423159</v>
      </c>
    </row>
    <row r="3219" spans="1:22" x14ac:dyDescent="0.35">
      <c r="A3219" s="70">
        <f t="shared" si="58"/>
        <v>3200</v>
      </c>
      <c r="B3219" s="145">
        <v>-314133.87830631435</v>
      </c>
      <c r="U3219" s="145">
        <v>3200</v>
      </c>
      <c r="V3219" s="145">
        <v>27909995.071340207</v>
      </c>
    </row>
    <row r="3220" spans="1:22" x14ac:dyDescent="0.35">
      <c r="A3220" s="70">
        <f t="shared" si="58"/>
        <v>3201</v>
      </c>
      <c r="B3220" s="145">
        <v>-314133.87830631435</v>
      </c>
      <c r="U3220" s="145">
        <v>3201</v>
      </c>
      <c r="V3220" s="145">
        <v>-25895261.17955615</v>
      </c>
    </row>
    <row r="3221" spans="1:22" x14ac:dyDescent="0.35">
      <c r="A3221" s="70">
        <f t="shared" si="58"/>
        <v>3202</v>
      </c>
      <c r="B3221" s="145">
        <v>-314133.87830631435</v>
      </c>
      <c r="U3221" s="145">
        <v>3202</v>
      </c>
      <c r="V3221" s="145">
        <v>6971666.8273022622</v>
      </c>
    </row>
    <row r="3222" spans="1:22" x14ac:dyDescent="0.35">
      <c r="A3222" s="70">
        <f t="shared" ref="A3222:A3285" si="59">A3221+1</f>
        <v>3203</v>
      </c>
      <c r="B3222" s="145">
        <v>-314133.87830631435</v>
      </c>
      <c r="U3222" s="145">
        <v>3203</v>
      </c>
      <c r="V3222" s="145">
        <v>-15663648.912878301</v>
      </c>
    </row>
    <row r="3223" spans="1:22" x14ac:dyDescent="0.35">
      <c r="A3223" s="70">
        <f t="shared" si="59"/>
        <v>3204</v>
      </c>
      <c r="B3223" s="145">
        <v>-314133.87830631435</v>
      </c>
      <c r="U3223" s="145">
        <v>3204</v>
      </c>
      <c r="V3223" s="145">
        <v>-2621825.2621733248</v>
      </c>
    </row>
    <row r="3224" spans="1:22" x14ac:dyDescent="0.35">
      <c r="A3224" s="70">
        <f t="shared" si="59"/>
        <v>3205</v>
      </c>
      <c r="B3224" s="145">
        <v>-314133.87830631435</v>
      </c>
      <c r="U3224" s="145">
        <v>3205</v>
      </c>
      <c r="V3224" s="145">
        <v>20297370.204355165</v>
      </c>
    </row>
    <row r="3225" spans="1:22" x14ac:dyDescent="0.35">
      <c r="A3225" s="70">
        <f t="shared" si="59"/>
        <v>3206</v>
      </c>
      <c r="B3225" s="145">
        <v>-314133.87830631435</v>
      </c>
      <c r="U3225" s="145">
        <v>3206</v>
      </c>
      <c r="V3225" s="145">
        <v>4220131.1160962656</v>
      </c>
    </row>
    <row r="3226" spans="1:22" x14ac:dyDescent="0.35">
      <c r="A3226" s="70">
        <f t="shared" si="59"/>
        <v>3207</v>
      </c>
      <c r="B3226" s="145">
        <v>-314133.87830631435</v>
      </c>
      <c r="U3226" s="145">
        <v>3207</v>
      </c>
      <c r="V3226" s="145">
        <v>-9437799.7498520128</v>
      </c>
    </row>
    <row r="3227" spans="1:22" x14ac:dyDescent="0.35">
      <c r="A3227" s="70">
        <f t="shared" si="59"/>
        <v>3208</v>
      </c>
      <c r="B3227" s="145">
        <v>-314133.87830631435</v>
      </c>
      <c r="U3227" s="145">
        <v>3208</v>
      </c>
      <c r="V3227" s="145">
        <v>-7176430.3471715599</v>
      </c>
    </row>
    <row r="3228" spans="1:22" x14ac:dyDescent="0.35">
      <c r="A3228" s="70">
        <f t="shared" si="59"/>
        <v>3209</v>
      </c>
      <c r="B3228" s="145">
        <v>-314133.87830631435</v>
      </c>
      <c r="U3228" s="145">
        <v>3209</v>
      </c>
      <c r="V3228" s="145">
        <v>4031707.4805260077</v>
      </c>
    </row>
    <row r="3229" spans="1:22" x14ac:dyDescent="0.35">
      <c r="A3229" s="70">
        <f t="shared" si="59"/>
        <v>3210</v>
      </c>
      <c r="B3229" s="145">
        <v>-314133.87830631435</v>
      </c>
      <c r="U3229" s="145">
        <v>3210</v>
      </c>
      <c r="V3229" s="145">
        <v>-11775368.989603771</v>
      </c>
    </row>
    <row r="3230" spans="1:22" x14ac:dyDescent="0.35">
      <c r="A3230" s="70">
        <f t="shared" si="59"/>
        <v>3211</v>
      </c>
      <c r="B3230" s="145">
        <v>-314133.87830631435</v>
      </c>
      <c r="U3230" s="145">
        <v>3211</v>
      </c>
      <c r="V3230" s="145">
        <v>4053383.8772658557</v>
      </c>
    </row>
    <row r="3231" spans="1:22" x14ac:dyDescent="0.35">
      <c r="A3231" s="70">
        <f t="shared" si="59"/>
        <v>3212</v>
      </c>
      <c r="B3231" s="145">
        <v>-314133.87830631435</v>
      </c>
      <c r="U3231" s="145">
        <v>3212</v>
      </c>
      <c r="V3231" s="145">
        <v>-1606596.2680557109</v>
      </c>
    </row>
    <row r="3232" spans="1:22" x14ac:dyDescent="0.35">
      <c r="A3232" s="70">
        <f t="shared" si="59"/>
        <v>3213</v>
      </c>
      <c r="B3232" s="145">
        <v>-314133.87830631435</v>
      </c>
      <c r="U3232" s="145">
        <v>3213</v>
      </c>
      <c r="V3232" s="145">
        <v>-15317138.002848383</v>
      </c>
    </row>
    <row r="3233" spans="1:22" x14ac:dyDescent="0.35">
      <c r="A3233" s="70">
        <f t="shared" si="59"/>
        <v>3214</v>
      </c>
      <c r="B3233" s="145">
        <v>-314133.87830631435</v>
      </c>
      <c r="U3233" s="145">
        <v>3214</v>
      </c>
      <c r="V3233" s="145">
        <v>5818016.2738473974</v>
      </c>
    </row>
    <row r="3234" spans="1:22" x14ac:dyDescent="0.35">
      <c r="A3234" s="70">
        <f t="shared" si="59"/>
        <v>3215</v>
      </c>
      <c r="B3234" s="145">
        <v>-314133.87830631435</v>
      </c>
      <c r="U3234" s="145">
        <v>3215</v>
      </c>
      <c r="V3234" s="145">
        <v>-1617482.0903462172</v>
      </c>
    </row>
    <row r="3235" spans="1:22" x14ac:dyDescent="0.35">
      <c r="A3235" s="70">
        <f t="shared" si="59"/>
        <v>3216</v>
      </c>
      <c r="B3235" s="145">
        <v>-314133.87830631435</v>
      </c>
      <c r="U3235" s="145">
        <v>3216</v>
      </c>
      <c r="V3235" s="145">
        <v>-14344461.840813121</v>
      </c>
    </row>
    <row r="3236" spans="1:22" x14ac:dyDescent="0.35">
      <c r="A3236" s="70">
        <f t="shared" si="59"/>
        <v>3217</v>
      </c>
      <c r="B3236" s="145">
        <v>-314133.87830631435</v>
      </c>
      <c r="U3236" s="145">
        <v>3217</v>
      </c>
      <c r="V3236" s="145">
        <v>20141470.98113545</v>
      </c>
    </row>
    <row r="3237" spans="1:22" x14ac:dyDescent="0.35">
      <c r="A3237" s="70">
        <f t="shared" si="59"/>
        <v>3218</v>
      </c>
      <c r="B3237" s="145">
        <v>-314133.87830631435</v>
      </c>
      <c r="U3237" s="145">
        <v>3218</v>
      </c>
      <c r="V3237" s="145">
        <v>15675784.752376754</v>
      </c>
    </row>
    <row r="3238" spans="1:22" x14ac:dyDescent="0.35">
      <c r="A3238" s="70">
        <f t="shared" si="59"/>
        <v>3219</v>
      </c>
      <c r="B3238" s="145">
        <v>-314133.87830631435</v>
      </c>
      <c r="U3238" s="145">
        <v>3219</v>
      </c>
      <c r="V3238" s="145">
        <v>16419381.267684966</v>
      </c>
    </row>
    <row r="3239" spans="1:22" x14ac:dyDescent="0.35">
      <c r="A3239" s="70">
        <f t="shared" si="59"/>
        <v>3220</v>
      </c>
      <c r="B3239" s="145">
        <v>-314133.87830631435</v>
      </c>
      <c r="U3239" s="145">
        <v>3220</v>
      </c>
      <c r="V3239" s="145">
        <v>4271170.4278854392</v>
      </c>
    </row>
    <row r="3240" spans="1:22" x14ac:dyDescent="0.35">
      <c r="A3240" s="70">
        <f t="shared" si="59"/>
        <v>3221</v>
      </c>
      <c r="B3240" s="145">
        <v>-314133.87830631435</v>
      </c>
      <c r="U3240" s="145">
        <v>3221</v>
      </c>
      <c r="V3240" s="145">
        <v>10520634.965573244</v>
      </c>
    </row>
    <row r="3241" spans="1:22" x14ac:dyDescent="0.35">
      <c r="A3241" s="70">
        <f t="shared" si="59"/>
        <v>3222</v>
      </c>
      <c r="B3241" s="145">
        <v>-314133.87830631435</v>
      </c>
      <c r="U3241" s="145">
        <v>3222</v>
      </c>
      <c r="V3241" s="145">
        <v>4474549.032641191</v>
      </c>
    </row>
    <row r="3242" spans="1:22" x14ac:dyDescent="0.35">
      <c r="A3242" s="70">
        <f t="shared" si="59"/>
        <v>3223</v>
      </c>
      <c r="B3242" s="145">
        <v>-314133.87830631435</v>
      </c>
      <c r="U3242" s="145">
        <v>3223</v>
      </c>
      <c r="V3242" s="145">
        <v>-16534550.119138308</v>
      </c>
    </row>
    <row r="3243" spans="1:22" x14ac:dyDescent="0.35">
      <c r="A3243" s="70">
        <f t="shared" si="59"/>
        <v>3224</v>
      </c>
      <c r="B3243" s="145">
        <v>-314133.87830631435</v>
      </c>
      <c r="U3243" s="145">
        <v>3224</v>
      </c>
      <c r="V3243" s="145">
        <v>69694.597024142742</v>
      </c>
    </row>
    <row r="3244" spans="1:22" x14ac:dyDescent="0.35">
      <c r="A3244" s="70">
        <f t="shared" si="59"/>
        <v>3225</v>
      </c>
      <c r="B3244" s="145">
        <v>-314133.87830631435</v>
      </c>
      <c r="U3244" s="145">
        <v>3225</v>
      </c>
      <c r="V3244" s="145">
        <v>-1643718.6868250258</v>
      </c>
    </row>
    <row r="3245" spans="1:22" x14ac:dyDescent="0.35">
      <c r="A3245" s="70">
        <f t="shared" si="59"/>
        <v>3226</v>
      </c>
      <c r="B3245" s="145">
        <v>-314133.87830631435</v>
      </c>
      <c r="U3245" s="145">
        <v>3226</v>
      </c>
      <c r="V3245" s="145">
        <v>-1250103.6407385021</v>
      </c>
    </row>
    <row r="3246" spans="1:22" x14ac:dyDescent="0.35">
      <c r="A3246" s="70">
        <f t="shared" si="59"/>
        <v>3227</v>
      </c>
      <c r="B3246" s="145">
        <v>-314133.87830631435</v>
      </c>
      <c r="U3246" s="145">
        <v>3227</v>
      </c>
      <c r="V3246" s="145">
        <v>13331621.966791585</v>
      </c>
    </row>
    <row r="3247" spans="1:22" x14ac:dyDescent="0.35">
      <c r="A3247" s="70">
        <f t="shared" si="59"/>
        <v>3228</v>
      </c>
      <c r="B3247" s="145">
        <v>-314133.87830631435</v>
      </c>
      <c r="U3247" s="145">
        <v>3228</v>
      </c>
      <c r="V3247" s="145">
        <v>-7769598.8745757341</v>
      </c>
    </row>
    <row r="3248" spans="1:22" x14ac:dyDescent="0.35">
      <c r="A3248" s="70">
        <f t="shared" si="59"/>
        <v>3229</v>
      </c>
      <c r="B3248" s="145">
        <v>-314133.87830631435</v>
      </c>
      <c r="U3248" s="145">
        <v>3229</v>
      </c>
      <c r="V3248" s="145">
        <v>9584475.6914647184</v>
      </c>
    </row>
    <row r="3249" spans="1:22" x14ac:dyDescent="0.35">
      <c r="A3249" s="70">
        <f t="shared" si="59"/>
        <v>3230</v>
      </c>
      <c r="B3249" s="145">
        <v>-314133.87830631435</v>
      </c>
      <c r="U3249" s="145">
        <v>3230</v>
      </c>
      <c r="V3249" s="145">
        <v>27968233.633394193</v>
      </c>
    </row>
    <row r="3250" spans="1:22" x14ac:dyDescent="0.35">
      <c r="A3250" s="70">
        <f t="shared" si="59"/>
        <v>3231</v>
      </c>
      <c r="B3250" s="145">
        <v>-314133.87830631435</v>
      </c>
      <c r="U3250" s="145">
        <v>3231</v>
      </c>
      <c r="V3250" s="145">
        <v>-9882956.7304362133</v>
      </c>
    </row>
    <row r="3251" spans="1:22" x14ac:dyDescent="0.35">
      <c r="A3251" s="70">
        <f t="shared" si="59"/>
        <v>3232</v>
      </c>
      <c r="B3251" s="145">
        <v>-314133.87830631435</v>
      </c>
      <c r="U3251" s="145">
        <v>3232</v>
      </c>
      <c r="V3251" s="145">
        <v>4913370.6930958182</v>
      </c>
    </row>
    <row r="3252" spans="1:22" x14ac:dyDescent="0.35">
      <c r="A3252" s="70">
        <f t="shared" si="59"/>
        <v>3233</v>
      </c>
      <c r="B3252" s="145">
        <v>-314133.87830631435</v>
      </c>
      <c r="U3252" s="145">
        <v>3233</v>
      </c>
      <c r="V3252" s="145">
        <v>12632927.369219493</v>
      </c>
    </row>
    <row r="3253" spans="1:22" x14ac:dyDescent="0.35">
      <c r="A3253" s="70">
        <f t="shared" si="59"/>
        <v>3234</v>
      </c>
      <c r="B3253" s="145">
        <v>-314133.87830631435</v>
      </c>
      <c r="U3253" s="145">
        <v>3234</v>
      </c>
      <c r="V3253" s="145">
        <v>2570970.6725749969</v>
      </c>
    </row>
    <row r="3254" spans="1:22" x14ac:dyDescent="0.35">
      <c r="A3254" s="70">
        <f t="shared" si="59"/>
        <v>3235</v>
      </c>
      <c r="B3254" s="145">
        <v>-314133.87830631435</v>
      </c>
      <c r="U3254" s="145">
        <v>3235</v>
      </c>
      <c r="V3254" s="145">
        <v>13825339.742493935</v>
      </c>
    </row>
    <row r="3255" spans="1:22" x14ac:dyDescent="0.35">
      <c r="A3255" s="70">
        <f t="shared" si="59"/>
        <v>3236</v>
      </c>
      <c r="B3255" s="145">
        <v>-314133.87830631435</v>
      </c>
      <c r="U3255" s="145">
        <v>3236</v>
      </c>
      <c r="V3255" s="145">
        <v>-13703606.49564648</v>
      </c>
    </row>
    <row r="3256" spans="1:22" x14ac:dyDescent="0.35">
      <c r="A3256" s="70">
        <f t="shared" si="59"/>
        <v>3237</v>
      </c>
      <c r="B3256" s="145">
        <v>-314133.87830631435</v>
      </c>
      <c r="U3256" s="145">
        <v>3237</v>
      </c>
      <c r="V3256" s="145">
        <v>14310655.689783737</v>
      </c>
    </row>
    <row r="3257" spans="1:22" x14ac:dyDescent="0.35">
      <c r="A3257" s="70">
        <f t="shared" si="59"/>
        <v>3238</v>
      </c>
      <c r="B3257" s="145">
        <v>-314133.87830631435</v>
      </c>
      <c r="U3257" s="145">
        <v>3238</v>
      </c>
      <c r="V3257" s="145">
        <v>-4849721.2378039956</v>
      </c>
    </row>
    <row r="3258" spans="1:22" x14ac:dyDescent="0.35">
      <c r="A3258" s="70">
        <f t="shared" si="59"/>
        <v>3239</v>
      </c>
      <c r="B3258" s="145">
        <v>-314133.87830631435</v>
      </c>
      <c r="U3258" s="145">
        <v>3239</v>
      </c>
      <c r="V3258" s="145">
        <v>3756856.8071784154</v>
      </c>
    </row>
    <row r="3259" spans="1:22" x14ac:dyDescent="0.35">
      <c r="A3259" s="70">
        <f t="shared" si="59"/>
        <v>3240</v>
      </c>
      <c r="B3259" s="145">
        <v>-314133.87830631435</v>
      </c>
      <c r="U3259" s="145">
        <v>3240</v>
      </c>
      <c r="V3259" s="145">
        <v>-297788.15337633342</v>
      </c>
    </row>
    <row r="3260" spans="1:22" x14ac:dyDescent="0.35">
      <c r="A3260" s="70">
        <f t="shared" si="59"/>
        <v>3241</v>
      </c>
      <c r="B3260" s="145">
        <v>-314133.87830631435</v>
      </c>
      <c r="U3260" s="145">
        <v>3241</v>
      </c>
      <c r="V3260" s="145">
        <v>-38960887.876555219</v>
      </c>
    </row>
    <row r="3261" spans="1:22" x14ac:dyDescent="0.35">
      <c r="A3261" s="70">
        <f t="shared" si="59"/>
        <v>3242</v>
      </c>
      <c r="B3261" s="145">
        <v>-314133.87830631435</v>
      </c>
      <c r="U3261" s="145">
        <v>3242</v>
      </c>
      <c r="V3261" s="145">
        <v>16190613.199583426</v>
      </c>
    </row>
    <row r="3262" spans="1:22" x14ac:dyDescent="0.35">
      <c r="A3262" s="70">
        <f t="shared" si="59"/>
        <v>3243</v>
      </c>
      <c r="B3262" s="145">
        <v>-314133.87830631435</v>
      </c>
      <c r="U3262" s="145">
        <v>3243</v>
      </c>
      <c r="V3262" s="145">
        <v>17782909.009327836</v>
      </c>
    </row>
    <row r="3263" spans="1:22" x14ac:dyDescent="0.35">
      <c r="A3263" s="70">
        <f t="shared" si="59"/>
        <v>3244</v>
      </c>
      <c r="B3263" s="145">
        <v>-314133.87830631435</v>
      </c>
      <c r="U3263" s="145">
        <v>3244</v>
      </c>
      <c r="V3263" s="145">
        <v>-7731223.8600990344</v>
      </c>
    </row>
    <row r="3264" spans="1:22" x14ac:dyDescent="0.35">
      <c r="A3264" s="70">
        <f t="shared" si="59"/>
        <v>3245</v>
      </c>
      <c r="B3264" s="145">
        <v>-314133.87830631435</v>
      </c>
      <c r="U3264" s="145">
        <v>3245</v>
      </c>
      <c r="V3264" s="145">
        <v>-10169087.374201382</v>
      </c>
    </row>
    <row r="3265" spans="1:22" x14ac:dyDescent="0.35">
      <c r="A3265" s="70">
        <f t="shared" si="59"/>
        <v>3246</v>
      </c>
      <c r="B3265" s="145">
        <v>-314133.87830631435</v>
      </c>
      <c r="U3265" s="145">
        <v>3246</v>
      </c>
      <c r="V3265" s="145">
        <v>9125435.8762424663</v>
      </c>
    </row>
    <row r="3266" spans="1:22" x14ac:dyDescent="0.35">
      <c r="A3266" s="70">
        <f t="shared" si="59"/>
        <v>3247</v>
      </c>
      <c r="B3266" s="145">
        <v>-314133.87830631435</v>
      </c>
      <c r="U3266" s="145">
        <v>3247</v>
      </c>
      <c r="V3266" s="145">
        <v>-12059306.942385998</v>
      </c>
    </row>
    <row r="3267" spans="1:22" x14ac:dyDescent="0.35">
      <c r="A3267" s="70">
        <f t="shared" si="59"/>
        <v>3248</v>
      </c>
      <c r="B3267" s="145">
        <v>-314133.87830631435</v>
      </c>
      <c r="U3267" s="145">
        <v>3248</v>
      </c>
      <c r="V3267" s="145">
        <v>16407807.423435695</v>
      </c>
    </row>
    <row r="3268" spans="1:22" x14ac:dyDescent="0.35">
      <c r="A3268" s="70">
        <f t="shared" si="59"/>
        <v>3249</v>
      </c>
      <c r="B3268" s="145">
        <v>-314133.87830631435</v>
      </c>
      <c r="U3268" s="145">
        <v>3249</v>
      </c>
      <c r="V3268" s="145">
        <v>700893.55058469251</v>
      </c>
    </row>
    <row r="3269" spans="1:22" x14ac:dyDescent="0.35">
      <c r="A3269" s="70">
        <f t="shared" si="59"/>
        <v>3250</v>
      </c>
      <c r="B3269" s="145">
        <v>-314133.87830631435</v>
      </c>
      <c r="U3269" s="145">
        <v>3250</v>
      </c>
      <c r="V3269" s="145">
        <v>-370161.78219692037</v>
      </c>
    </row>
    <row r="3270" spans="1:22" x14ac:dyDescent="0.35">
      <c r="A3270" s="70">
        <f t="shared" si="59"/>
        <v>3251</v>
      </c>
      <c r="B3270" s="145">
        <v>-314133.87830631435</v>
      </c>
      <c r="U3270" s="145">
        <v>3251</v>
      </c>
      <c r="V3270" s="145">
        <v>5645599.1541156881</v>
      </c>
    </row>
    <row r="3271" spans="1:22" x14ac:dyDescent="0.35">
      <c r="A3271" s="70">
        <f t="shared" si="59"/>
        <v>3252</v>
      </c>
      <c r="B3271" s="145">
        <v>-314133.87830631435</v>
      </c>
      <c r="U3271" s="145">
        <v>3252</v>
      </c>
      <c r="V3271" s="145">
        <v>15805417.520880006</v>
      </c>
    </row>
    <row r="3272" spans="1:22" x14ac:dyDescent="0.35">
      <c r="A3272" s="70">
        <f t="shared" si="59"/>
        <v>3253</v>
      </c>
      <c r="B3272" s="145">
        <v>-314133.87830631435</v>
      </c>
      <c r="U3272" s="145">
        <v>3253</v>
      </c>
      <c r="V3272" s="145">
        <v>21141615.956408083</v>
      </c>
    </row>
    <row r="3273" spans="1:22" x14ac:dyDescent="0.35">
      <c r="A3273" s="70">
        <f t="shared" si="59"/>
        <v>3254</v>
      </c>
      <c r="B3273" s="145">
        <v>-314133.87830631435</v>
      </c>
      <c r="U3273" s="145">
        <v>3254</v>
      </c>
      <c r="V3273" s="145">
        <v>-4536128.114178082</v>
      </c>
    </row>
    <row r="3274" spans="1:22" x14ac:dyDescent="0.35">
      <c r="A3274" s="70">
        <f t="shared" si="59"/>
        <v>3255</v>
      </c>
      <c r="B3274" s="145">
        <v>-314133.87830631435</v>
      </c>
      <c r="U3274" s="145">
        <v>3255</v>
      </c>
      <c r="V3274" s="145">
        <v>-13442010.410485275</v>
      </c>
    </row>
    <row r="3275" spans="1:22" x14ac:dyDescent="0.35">
      <c r="A3275" s="70">
        <f t="shared" si="59"/>
        <v>3256</v>
      </c>
      <c r="B3275" s="145">
        <v>-314133.87830631435</v>
      </c>
      <c r="U3275" s="145">
        <v>3256</v>
      </c>
      <c r="V3275" s="145">
        <v>3510697.7199458778</v>
      </c>
    </row>
    <row r="3276" spans="1:22" x14ac:dyDescent="0.35">
      <c r="A3276" s="70">
        <f t="shared" si="59"/>
        <v>3257</v>
      </c>
      <c r="B3276" s="145">
        <v>-314133.87830631435</v>
      </c>
      <c r="U3276" s="145">
        <v>3257</v>
      </c>
      <c r="V3276" s="145">
        <v>-10471441.682735972</v>
      </c>
    </row>
    <row r="3277" spans="1:22" x14ac:dyDescent="0.35">
      <c r="A3277" s="70">
        <f t="shared" si="59"/>
        <v>3258</v>
      </c>
      <c r="B3277" s="145">
        <v>-314133.87830631435</v>
      </c>
      <c r="U3277" s="145">
        <v>3258</v>
      </c>
      <c r="V3277" s="145">
        <v>4972010.7593322657</v>
      </c>
    </row>
    <row r="3278" spans="1:22" x14ac:dyDescent="0.35">
      <c r="A3278" s="70">
        <f t="shared" si="59"/>
        <v>3259</v>
      </c>
      <c r="B3278" s="145">
        <v>-314133.87830631435</v>
      </c>
      <c r="U3278" s="145">
        <v>3259</v>
      </c>
      <c r="V3278" s="145">
        <v>-12075958.098382432</v>
      </c>
    </row>
    <row r="3279" spans="1:22" x14ac:dyDescent="0.35">
      <c r="A3279" s="70">
        <f t="shared" si="59"/>
        <v>3260</v>
      </c>
      <c r="B3279" s="145">
        <v>-314133.87830631435</v>
      </c>
      <c r="U3279" s="145">
        <v>3260</v>
      </c>
      <c r="V3279" s="145">
        <v>-13684119.839986863</v>
      </c>
    </row>
    <row r="3280" spans="1:22" x14ac:dyDescent="0.35">
      <c r="A3280" s="70">
        <f t="shared" si="59"/>
        <v>3261</v>
      </c>
      <c r="B3280" s="145">
        <v>-314133.87830631435</v>
      </c>
      <c r="U3280" s="145">
        <v>3261</v>
      </c>
      <c r="V3280" s="145">
        <v>-23992284.181171853</v>
      </c>
    </row>
    <row r="3281" spans="1:22" x14ac:dyDescent="0.35">
      <c r="A3281" s="70">
        <f t="shared" si="59"/>
        <v>3262</v>
      </c>
      <c r="B3281" s="145">
        <v>-314133.87830631435</v>
      </c>
      <c r="U3281" s="145">
        <v>3262</v>
      </c>
      <c r="V3281" s="145">
        <v>2095763.8209467717</v>
      </c>
    </row>
    <row r="3282" spans="1:22" x14ac:dyDescent="0.35">
      <c r="A3282" s="70">
        <f t="shared" si="59"/>
        <v>3263</v>
      </c>
      <c r="B3282" s="145">
        <v>-314133.87830631435</v>
      </c>
      <c r="U3282" s="145">
        <v>3263</v>
      </c>
      <c r="V3282" s="145">
        <v>20287638.865815952</v>
      </c>
    </row>
    <row r="3283" spans="1:22" x14ac:dyDescent="0.35">
      <c r="A3283" s="70">
        <f t="shared" si="59"/>
        <v>3264</v>
      </c>
      <c r="B3283" s="145">
        <v>-314133.87830631435</v>
      </c>
      <c r="U3283" s="145">
        <v>3264</v>
      </c>
      <c r="V3283" s="145">
        <v>-4395197.5629225094</v>
      </c>
    </row>
    <row r="3284" spans="1:22" x14ac:dyDescent="0.35">
      <c r="A3284" s="70">
        <f t="shared" si="59"/>
        <v>3265</v>
      </c>
      <c r="B3284" s="145">
        <v>-314133.87830631435</v>
      </c>
      <c r="U3284" s="145">
        <v>3265</v>
      </c>
      <c r="V3284" s="145">
        <v>23135039.859326158</v>
      </c>
    </row>
    <row r="3285" spans="1:22" x14ac:dyDescent="0.35">
      <c r="A3285" s="70">
        <f t="shared" si="59"/>
        <v>3266</v>
      </c>
      <c r="B3285" s="145">
        <v>-314133.87830631435</v>
      </c>
      <c r="U3285" s="145">
        <v>3266</v>
      </c>
      <c r="V3285" s="145">
        <v>-5035984.9890450686</v>
      </c>
    </row>
    <row r="3286" spans="1:22" x14ac:dyDescent="0.35">
      <c r="A3286" s="70">
        <f t="shared" ref="A3286:A3349" si="60">A3285+1</f>
        <v>3267</v>
      </c>
      <c r="B3286" s="145">
        <v>-314133.87830631435</v>
      </c>
      <c r="U3286" s="145">
        <v>3267</v>
      </c>
      <c r="V3286" s="145">
        <v>28712403.375582576</v>
      </c>
    </row>
    <row r="3287" spans="1:22" x14ac:dyDescent="0.35">
      <c r="A3287" s="70">
        <f t="shared" si="60"/>
        <v>3268</v>
      </c>
      <c r="B3287" s="145">
        <v>-314133.87830631435</v>
      </c>
      <c r="U3287" s="145">
        <v>3268</v>
      </c>
      <c r="V3287" s="145">
        <v>43621772.562566504</v>
      </c>
    </row>
    <row r="3288" spans="1:22" x14ac:dyDescent="0.35">
      <c r="A3288" s="70">
        <f t="shared" si="60"/>
        <v>3269</v>
      </c>
      <c r="B3288" s="145">
        <v>-314133.87830631435</v>
      </c>
      <c r="U3288" s="145">
        <v>3269</v>
      </c>
      <c r="V3288" s="145">
        <v>26867341.193347488</v>
      </c>
    </row>
    <row r="3289" spans="1:22" x14ac:dyDescent="0.35">
      <c r="A3289" s="70">
        <f t="shared" si="60"/>
        <v>3270</v>
      </c>
      <c r="B3289" s="145">
        <v>-314133.87830631435</v>
      </c>
      <c r="U3289" s="145">
        <v>3270</v>
      </c>
      <c r="V3289" s="145">
        <v>-6409165.1663430743</v>
      </c>
    </row>
    <row r="3290" spans="1:22" x14ac:dyDescent="0.35">
      <c r="A3290" s="70">
        <f t="shared" si="60"/>
        <v>3271</v>
      </c>
      <c r="B3290" s="145">
        <v>-314133.87830631435</v>
      </c>
      <c r="U3290" s="145">
        <v>3271</v>
      </c>
      <c r="V3290" s="145">
        <v>14929106.252381206</v>
      </c>
    </row>
    <row r="3291" spans="1:22" x14ac:dyDescent="0.35">
      <c r="A3291" s="70">
        <f t="shared" si="60"/>
        <v>3272</v>
      </c>
      <c r="B3291" s="145">
        <v>-314133.87830631435</v>
      </c>
      <c r="U3291" s="145">
        <v>3272</v>
      </c>
      <c r="V3291" s="145">
        <v>25833510.673588492</v>
      </c>
    </row>
    <row r="3292" spans="1:22" x14ac:dyDescent="0.35">
      <c r="A3292" s="70">
        <f t="shared" si="60"/>
        <v>3273</v>
      </c>
      <c r="B3292" s="145">
        <v>-314133.87830631435</v>
      </c>
      <c r="U3292" s="145">
        <v>3273</v>
      </c>
      <c r="V3292" s="145">
        <v>3438488.1003463902</v>
      </c>
    </row>
    <row r="3293" spans="1:22" x14ac:dyDescent="0.35">
      <c r="A3293" s="70">
        <f t="shared" si="60"/>
        <v>3274</v>
      </c>
      <c r="B3293" s="145">
        <v>-314133.87830631435</v>
      </c>
      <c r="U3293" s="145">
        <v>3274</v>
      </c>
      <c r="V3293" s="145">
        <v>20389528.160246685</v>
      </c>
    </row>
    <row r="3294" spans="1:22" x14ac:dyDescent="0.35">
      <c r="A3294" s="70">
        <f t="shared" si="60"/>
        <v>3275</v>
      </c>
      <c r="B3294" s="145">
        <v>-314133.87830631435</v>
      </c>
      <c r="U3294" s="145">
        <v>3275</v>
      </c>
      <c r="V3294" s="145">
        <v>5793088.1021362059</v>
      </c>
    </row>
    <row r="3295" spans="1:22" x14ac:dyDescent="0.35">
      <c r="A3295" s="70">
        <f t="shared" si="60"/>
        <v>3276</v>
      </c>
      <c r="B3295" s="145">
        <v>-314133.87830631435</v>
      </c>
      <c r="U3295" s="145">
        <v>3276</v>
      </c>
      <c r="V3295" s="145">
        <v>6701856.6659770198</v>
      </c>
    </row>
    <row r="3296" spans="1:22" x14ac:dyDescent="0.35">
      <c r="A3296" s="70">
        <f t="shared" si="60"/>
        <v>3277</v>
      </c>
      <c r="B3296" s="145">
        <v>-314133.87830631435</v>
      </c>
      <c r="U3296" s="145">
        <v>3277</v>
      </c>
      <c r="V3296" s="145">
        <v>9201551.2640042454</v>
      </c>
    </row>
    <row r="3297" spans="1:22" x14ac:dyDescent="0.35">
      <c r="A3297" s="70">
        <f t="shared" si="60"/>
        <v>3278</v>
      </c>
      <c r="B3297" s="145">
        <v>-314133.87830631435</v>
      </c>
      <c r="U3297" s="145">
        <v>3278</v>
      </c>
      <c r="V3297" s="145">
        <v>-18421824.3681782</v>
      </c>
    </row>
    <row r="3298" spans="1:22" x14ac:dyDescent="0.35">
      <c r="A3298" s="70">
        <f t="shared" si="60"/>
        <v>3279</v>
      </c>
      <c r="B3298" s="145">
        <v>-314133.87830631435</v>
      </c>
      <c r="U3298" s="145">
        <v>3279</v>
      </c>
      <c r="V3298" s="145">
        <v>13071279.184598595</v>
      </c>
    </row>
    <row r="3299" spans="1:22" x14ac:dyDescent="0.35">
      <c r="A3299" s="70">
        <f t="shared" si="60"/>
        <v>3280</v>
      </c>
      <c r="B3299" s="145">
        <v>-314133.87830631435</v>
      </c>
      <c r="U3299" s="145">
        <v>3280</v>
      </c>
      <c r="V3299" s="145">
        <v>33836490.586436987</v>
      </c>
    </row>
    <row r="3300" spans="1:22" x14ac:dyDescent="0.35">
      <c r="A3300" s="70">
        <f t="shared" si="60"/>
        <v>3281</v>
      </c>
      <c r="B3300" s="145">
        <v>-314133.87830631435</v>
      </c>
      <c r="U3300" s="145">
        <v>3281</v>
      </c>
      <c r="V3300" s="145">
        <v>-15063008.955426455</v>
      </c>
    </row>
    <row r="3301" spans="1:22" x14ac:dyDescent="0.35">
      <c r="A3301" s="70">
        <f t="shared" si="60"/>
        <v>3282</v>
      </c>
      <c r="B3301" s="145">
        <v>-314133.87830631435</v>
      </c>
      <c r="U3301" s="145">
        <v>3282</v>
      </c>
      <c r="V3301" s="145">
        <v>-2904931.6141985543</v>
      </c>
    </row>
    <row r="3302" spans="1:22" x14ac:dyDescent="0.35">
      <c r="A3302" s="70">
        <f t="shared" si="60"/>
        <v>3283</v>
      </c>
      <c r="B3302" s="145">
        <v>-314133.87830631435</v>
      </c>
      <c r="U3302" s="145">
        <v>3283</v>
      </c>
      <c r="V3302" s="145">
        <v>3238110.9967723154</v>
      </c>
    </row>
    <row r="3303" spans="1:22" x14ac:dyDescent="0.35">
      <c r="A3303" s="70">
        <f t="shared" si="60"/>
        <v>3284</v>
      </c>
      <c r="B3303" s="145">
        <v>-314133.87830631435</v>
      </c>
      <c r="U3303" s="145">
        <v>3284</v>
      </c>
      <c r="V3303" s="145">
        <v>-14405389.827252213</v>
      </c>
    </row>
    <row r="3304" spans="1:22" x14ac:dyDescent="0.35">
      <c r="A3304" s="70">
        <f t="shared" si="60"/>
        <v>3285</v>
      </c>
      <c r="B3304" s="145">
        <v>-314133.87830631435</v>
      </c>
      <c r="U3304" s="145">
        <v>3285</v>
      </c>
      <c r="V3304" s="145">
        <v>8128301.6971458904</v>
      </c>
    </row>
    <row r="3305" spans="1:22" x14ac:dyDescent="0.35">
      <c r="A3305" s="70">
        <f t="shared" si="60"/>
        <v>3286</v>
      </c>
      <c r="B3305" s="145">
        <v>-314133.87830631435</v>
      </c>
      <c r="U3305" s="145">
        <v>3286</v>
      </c>
      <c r="V3305" s="145">
        <v>-370138.08630248904</v>
      </c>
    </row>
    <row r="3306" spans="1:22" x14ac:dyDescent="0.35">
      <c r="A3306" s="70">
        <f t="shared" si="60"/>
        <v>3287</v>
      </c>
      <c r="B3306" s="145">
        <v>-314133.87830631435</v>
      </c>
      <c r="U3306" s="145">
        <v>3287</v>
      </c>
      <c r="V3306" s="145">
        <v>-7925812.2023838647</v>
      </c>
    </row>
    <row r="3307" spans="1:22" x14ac:dyDescent="0.35">
      <c r="A3307" s="70">
        <f t="shared" si="60"/>
        <v>3288</v>
      </c>
      <c r="B3307" s="145">
        <v>-314133.87830631435</v>
      </c>
      <c r="U3307" s="145">
        <v>3288</v>
      </c>
      <c r="V3307" s="145">
        <v>14139806.389440402</v>
      </c>
    </row>
    <row r="3308" spans="1:22" x14ac:dyDescent="0.35">
      <c r="A3308" s="70">
        <f t="shared" si="60"/>
        <v>3289</v>
      </c>
      <c r="B3308" s="145">
        <v>-314133.87830631435</v>
      </c>
      <c r="U3308" s="145">
        <v>3289</v>
      </c>
      <c r="V3308" s="145">
        <v>21674895.719662219</v>
      </c>
    </row>
    <row r="3309" spans="1:22" x14ac:dyDescent="0.35">
      <c r="A3309" s="70">
        <f t="shared" si="60"/>
        <v>3290</v>
      </c>
      <c r="B3309" s="145">
        <v>-314133.87830631435</v>
      </c>
      <c r="U3309" s="145">
        <v>3290</v>
      </c>
      <c r="V3309" s="145">
        <v>544308.61291113868</v>
      </c>
    </row>
    <row r="3310" spans="1:22" x14ac:dyDescent="0.35">
      <c r="A3310" s="70">
        <f t="shared" si="60"/>
        <v>3291</v>
      </c>
      <c r="B3310" s="145">
        <v>-314133.87830631435</v>
      </c>
      <c r="U3310" s="145">
        <v>3291</v>
      </c>
      <c r="V3310" s="145">
        <v>12247433.260129601</v>
      </c>
    </row>
    <row r="3311" spans="1:22" x14ac:dyDescent="0.35">
      <c r="A3311" s="70">
        <f t="shared" si="60"/>
        <v>3292</v>
      </c>
      <c r="B3311" s="145">
        <v>-314133.87830631435</v>
      </c>
      <c r="U3311" s="145">
        <v>3292</v>
      </c>
      <c r="V3311" s="145">
        <v>11285468.245508596</v>
      </c>
    </row>
    <row r="3312" spans="1:22" x14ac:dyDescent="0.35">
      <c r="A3312" s="70">
        <f t="shared" si="60"/>
        <v>3293</v>
      </c>
      <c r="B3312" s="145">
        <v>-314133.87830631435</v>
      </c>
      <c r="U3312" s="145">
        <v>3293</v>
      </c>
      <c r="V3312" s="145">
        <v>20362294.853513941</v>
      </c>
    </row>
    <row r="3313" spans="1:22" x14ac:dyDescent="0.35">
      <c r="A3313" s="70">
        <f t="shared" si="60"/>
        <v>3294</v>
      </c>
      <c r="B3313" s="145">
        <v>-314133.87830631435</v>
      </c>
      <c r="U3313" s="145">
        <v>3294</v>
      </c>
      <c r="V3313" s="145">
        <v>-31934264.652617183</v>
      </c>
    </row>
    <row r="3314" spans="1:22" x14ac:dyDescent="0.35">
      <c r="A3314" s="70">
        <f t="shared" si="60"/>
        <v>3295</v>
      </c>
      <c r="B3314" s="145">
        <v>-314133.87830631435</v>
      </c>
      <c r="U3314" s="145">
        <v>3295</v>
      </c>
      <c r="V3314" s="145">
        <v>18892288.739720866</v>
      </c>
    </row>
    <row r="3315" spans="1:22" x14ac:dyDescent="0.35">
      <c r="A3315" s="70">
        <f t="shared" si="60"/>
        <v>3296</v>
      </c>
      <c r="B3315" s="145">
        <v>-314133.87830631435</v>
      </c>
      <c r="U3315" s="145">
        <v>3296</v>
      </c>
      <c r="V3315" s="145">
        <v>-27899123.470727626</v>
      </c>
    </row>
    <row r="3316" spans="1:22" x14ac:dyDescent="0.35">
      <c r="A3316" s="70">
        <f t="shared" si="60"/>
        <v>3297</v>
      </c>
      <c r="B3316" s="145">
        <v>-314133.87830631435</v>
      </c>
      <c r="U3316" s="145">
        <v>3297</v>
      </c>
      <c r="V3316" s="145">
        <v>-7077140.8177384138</v>
      </c>
    </row>
    <row r="3317" spans="1:22" x14ac:dyDescent="0.35">
      <c r="A3317" s="70">
        <f t="shared" si="60"/>
        <v>3298</v>
      </c>
      <c r="B3317" s="145">
        <v>-314133.87830631435</v>
      </c>
      <c r="U3317" s="145">
        <v>3298</v>
      </c>
      <c r="V3317" s="145">
        <v>6158392.4675691612</v>
      </c>
    </row>
    <row r="3318" spans="1:22" x14ac:dyDescent="0.35">
      <c r="A3318" s="70">
        <f t="shared" si="60"/>
        <v>3299</v>
      </c>
      <c r="B3318" s="145">
        <v>-314133.87830631435</v>
      </c>
      <c r="U3318" s="145">
        <v>3299</v>
      </c>
      <c r="V3318" s="145">
        <v>13950775.453543898</v>
      </c>
    </row>
    <row r="3319" spans="1:22" x14ac:dyDescent="0.35">
      <c r="A3319" s="70">
        <f t="shared" si="60"/>
        <v>3300</v>
      </c>
      <c r="B3319" s="145">
        <v>-314133.87830631435</v>
      </c>
      <c r="U3319" s="145">
        <v>3300</v>
      </c>
      <c r="V3319" s="145">
        <v>36254915.464941055</v>
      </c>
    </row>
    <row r="3320" spans="1:22" x14ac:dyDescent="0.35">
      <c r="A3320" s="70">
        <f t="shared" si="60"/>
        <v>3301</v>
      </c>
      <c r="B3320" s="145">
        <v>-314133.87830631435</v>
      </c>
      <c r="U3320" s="145">
        <v>3301</v>
      </c>
      <c r="V3320" s="145">
        <v>-13558897.637603469</v>
      </c>
    </row>
    <row r="3321" spans="1:22" x14ac:dyDescent="0.35">
      <c r="A3321" s="70">
        <f t="shared" si="60"/>
        <v>3302</v>
      </c>
      <c r="B3321" s="145">
        <v>-314133.87830631435</v>
      </c>
      <c r="U3321" s="145">
        <v>3302</v>
      </c>
      <c r="V3321" s="145">
        <v>14091057.570329748</v>
      </c>
    </row>
    <row r="3322" spans="1:22" x14ac:dyDescent="0.35">
      <c r="A3322" s="70">
        <f t="shared" si="60"/>
        <v>3303</v>
      </c>
      <c r="B3322" s="145">
        <v>-314133.87830631435</v>
      </c>
      <c r="U3322" s="145">
        <v>3303</v>
      </c>
      <c r="V3322" s="145">
        <v>1051305.4472938143</v>
      </c>
    </row>
    <row r="3323" spans="1:22" x14ac:dyDescent="0.35">
      <c r="A3323" s="70">
        <f t="shared" si="60"/>
        <v>3304</v>
      </c>
      <c r="B3323" s="145">
        <v>-314133.87830631435</v>
      </c>
      <c r="U3323" s="145">
        <v>3304</v>
      </c>
      <c r="V3323" s="145">
        <v>36167332.239446588</v>
      </c>
    </row>
    <row r="3324" spans="1:22" x14ac:dyDescent="0.35">
      <c r="A3324" s="70">
        <f t="shared" si="60"/>
        <v>3305</v>
      </c>
      <c r="B3324" s="145">
        <v>-314133.87830631435</v>
      </c>
      <c r="U3324" s="145">
        <v>3305</v>
      </c>
      <c r="V3324" s="145">
        <v>5918686.4486499727</v>
      </c>
    </row>
    <row r="3325" spans="1:22" x14ac:dyDescent="0.35">
      <c r="A3325" s="70">
        <f t="shared" si="60"/>
        <v>3306</v>
      </c>
      <c r="B3325" s="145">
        <v>-314133.87830631435</v>
      </c>
      <c r="U3325" s="145">
        <v>3306</v>
      </c>
      <c r="V3325" s="145">
        <v>11081644.679771602</v>
      </c>
    </row>
    <row r="3326" spans="1:22" x14ac:dyDescent="0.35">
      <c r="A3326" s="70">
        <f t="shared" si="60"/>
        <v>3307</v>
      </c>
      <c r="B3326" s="145">
        <v>-314133.87830631435</v>
      </c>
      <c r="U3326" s="145">
        <v>3307</v>
      </c>
      <c r="V3326" s="145">
        <v>-20589102.708071887</v>
      </c>
    </row>
    <row r="3327" spans="1:22" x14ac:dyDescent="0.35">
      <c r="A3327" s="70">
        <f t="shared" si="60"/>
        <v>3308</v>
      </c>
      <c r="B3327" s="145">
        <v>-314133.87830631435</v>
      </c>
      <c r="U3327" s="145">
        <v>3308</v>
      </c>
      <c r="V3327" s="145">
        <v>5425612.569829639</v>
      </c>
    </row>
    <row r="3328" spans="1:22" x14ac:dyDescent="0.35">
      <c r="A3328" s="70">
        <f t="shared" si="60"/>
        <v>3309</v>
      </c>
      <c r="B3328" s="145">
        <v>-314133.87830631435</v>
      </c>
      <c r="U3328" s="145">
        <v>3309</v>
      </c>
      <c r="V3328" s="145">
        <v>37915142.334481306</v>
      </c>
    </row>
    <row r="3329" spans="1:22" x14ac:dyDescent="0.35">
      <c r="A3329" s="70">
        <f t="shared" si="60"/>
        <v>3310</v>
      </c>
      <c r="B3329" s="145">
        <v>-314133.87830631435</v>
      </c>
      <c r="U3329" s="145">
        <v>3310</v>
      </c>
      <c r="V3329" s="145">
        <v>-14131283.16286815</v>
      </c>
    </row>
    <row r="3330" spans="1:22" x14ac:dyDescent="0.35">
      <c r="A3330" s="70">
        <f t="shared" si="60"/>
        <v>3311</v>
      </c>
      <c r="B3330" s="145">
        <v>-314133.87830631435</v>
      </c>
      <c r="U3330" s="145">
        <v>3311</v>
      </c>
      <c r="V3330" s="145">
        <v>2854826.1175356843</v>
      </c>
    </row>
    <row r="3331" spans="1:22" x14ac:dyDescent="0.35">
      <c r="A3331" s="70">
        <f t="shared" si="60"/>
        <v>3312</v>
      </c>
      <c r="B3331" s="145">
        <v>-314133.87830631435</v>
      </c>
      <c r="U3331" s="145">
        <v>3312</v>
      </c>
      <c r="V3331" s="145">
        <v>-8778113.9715392645</v>
      </c>
    </row>
    <row r="3332" spans="1:22" x14ac:dyDescent="0.35">
      <c r="A3332" s="70">
        <f t="shared" si="60"/>
        <v>3313</v>
      </c>
      <c r="B3332" s="145">
        <v>-314133.87830631435</v>
      </c>
      <c r="U3332" s="145">
        <v>3313</v>
      </c>
      <c r="V3332" s="145">
        <v>317917.87041334063</v>
      </c>
    </row>
    <row r="3333" spans="1:22" x14ac:dyDescent="0.35">
      <c r="A3333" s="70">
        <f t="shared" si="60"/>
        <v>3314</v>
      </c>
      <c r="B3333" s="145">
        <v>-314133.87830631435</v>
      </c>
      <c r="U3333" s="145">
        <v>3314</v>
      </c>
      <c r="V3333" s="145">
        <v>-7916562.3380895499</v>
      </c>
    </row>
    <row r="3334" spans="1:22" x14ac:dyDescent="0.35">
      <c r="A3334" s="70">
        <f t="shared" si="60"/>
        <v>3315</v>
      </c>
      <c r="B3334" s="145">
        <v>-314133.87830631435</v>
      </c>
      <c r="U3334" s="145">
        <v>3315</v>
      </c>
      <c r="V3334" s="145">
        <v>691641.15267761797</v>
      </c>
    </row>
    <row r="3335" spans="1:22" x14ac:dyDescent="0.35">
      <c r="A3335" s="70">
        <f t="shared" si="60"/>
        <v>3316</v>
      </c>
      <c r="B3335" s="145">
        <v>-314133.87830631435</v>
      </c>
      <c r="U3335" s="145">
        <v>3316</v>
      </c>
      <c r="V3335" s="145">
        <v>15360963.793459974</v>
      </c>
    </row>
    <row r="3336" spans="1:22" x14ac:dyDescent="0.35">
      <c r="A3336" s="70">
        <f t="shared" si="60"/>
        <v>3317</v>
      </c>
      <c r="B3336" s="145">
        <v>-314133.87830631435</v>
      </c>
      <c r="U3336" s="145">
        <v>3317</v>
      </c>
      <c r="V3336" s="145">
        <v>-1735291.0342572462</v>
      </c>
    </row>
    <row r="3337" spans="1:22" x14ac:dyDescent="0.35">
      <c r="A3337" s="70">
        <f t="shared" si="60"/>
        <v>3318</v>
      </c>
      <c r="B3337" s="145">
        <v>-314133.87830631435</v>
      </c>
      <c r="U3337" s="145">
        <v>3318</v>
      </c>
      <c r="V3337" s="145">
        <v>-5205674.1492076144</v>
      </c>
    </row>
    <row r="3338" spans="1:22" x14ac:dyDescent="0.35">
      <c r="A3338" s="70">
        <f t="shared" si="60"/>
        <v>3319</v>
      </c>
      <c r="B3338" s="145">
        <v>-314133.87830631435</v>
      </c>
      <c r="U3338" s="145">
        <v>3319</v>
      </c>
      <c r="V3338" s="145">
        <v>8594158.1173817888</v>
      </c>
    </row>
    <row r="3339" spans="1:22" x14ac:dyDescent="0.35">
      <c r="A3339" s="70">
        <f t="shared" si="60"/>
        <v>3320</v>
      </c>
      <c r="B3339" s="145">
        <v>-314133.87830631435</v>
      </c>
      <c r="U3339" s="145">
        <v>3320</v>
      </c>
      <c r="V3339" s="145">
        <v>15211096.210668594</v>
      </c>
    </row>
    <row r="3340" spans="1:22" x14ac:dyDescent="0.35">
      <c r="A3340" s="70">
        <f t="shared" si="60"/>
        <v>3321</v>
      </c>
      <c r="B3340" s="145">
        <v>-314133.87830631435</v>
      </c>
      <c r="U3340" s="145">
        <v>3321</v>
      </c>
      <c r="V3340" s="145">
        <v>-4906544.1908168588</v>
      </c>
    </row>
    <row r="3341" spans="1:22" x14ac:dyDescent="0.35">
      <c r="A3341" s="70">
        <f t="shared" si="60"/>
        <v>3322</v>
      </c>
      <c r="B3341" s="145">
        <v>-314133.87830631435</v>
      </c>
      <c r="U3341" s="145">
        <v>3322</v>
      </c>
      <c r="V3341" s="145">
        <v>-12634234.439858235</v>
      </c>
    </row>
    <row r="3342" spans="1:22" x14ac:dyDescent="0.35">
      <c r="A3342" s="70">
        <f t="shared" si="60"/>
        <v>3323</v>
      </c>
      <c r="B3342" s="145">
        <v>-314133.87830631435</v>
      </c>
      <c r="U3342" s="145">
        <v>3323</v>
      </c>
      <c r="V3342" s="145">
        <v>-9373657.6896433104</v>
      </c>
    </row>
    <row r="3343" spans="1:22" x14ac:dyDescent="0.35">
      <c r="A3343" s="70">
        <f t="shared" si="60"/>
        <v>3324</v>
      </c>
      <c r="B3343" s="145">
        <v>-314133.87830631435</v>
      </c>
      <c r="U3343" s="145">
        <v>3324</v>
      </c>
      <c r="V3343" s="145">
        <v>-12773710.518978465</v>
      </c>
    </row>
    <row r="3344" spans="1:22" x14ac:dyDescent="0.35">
      <c r="A3344" s="70">
        <f t="shared" si="60"/>
        <v>3325</v>
      </c>
      <c r="B3344" s="145">
        <v>-314133.87830631435</v>
      </c>
      <c r="U3344" s="145">
        <v>3325</v>
      </c>
      <c r="V3344" s="145">
        <v>17081235.358516369</v>
      </c>
    </row>
    <row r="3345" spans="1:22" x14ac:dyDescent="0.35">
      <c r="A3345" s="70">
        <f t="shared" si="60"/>
        <v>3326</v>
      </c>
      <c r="B3345" s="145">
        <v>-314133.87830631435</v>
      </c>
      <c r="U3345" s="145">
        <v>3326</v>
      </c>
      <c r="V3345" s="145">
        <v>-15459522.853070775</v>
      </c>
    </row>
    <row r="3346" spans="1:22" x14ac:dyDescent="0.35">
      <c r="A3346" s="70">
        <f t="shared" si="60"/>
        <v>3327</v>
      </c>
      <c r="B3346" s="145">
        <v>-314133.87830631435</v>
      </c>
      <c r="U3346" s="145">
        <v>3327</v>
      </c>
      <c r="V3346" s="145">
        <v>-3715395.1799676009</v>
      </c>
    </row>
    <row r="3347" spans="1:22" x14ac:dyDescent="0.35">
      <c r="A3347" s="70">
        <f t="shared" si="60"/>
        <v>3328</v>
      </c>
      <c r="B3347" s="145">
        <v>-314133.87830631435</v>
      </c>
      <c r="U3347" s="145">
        <v>3328</v>
      </c>
      <c r="V3347" s="145">
        <v>-12381995.561598964</v>
      </c>
    </row>
    <row r="3348" spans="1:22" x14ac:dyDescent="0.35">
      <c r="A3348" s="70">
        <f t="shared" si="60"/>
        <v>3329</v>
      </c>
      <c r="B3348" s="145">
        <v>-314133.87830631435</v>
      </c>
      <c r="U3348" s="145">
        <v>3329</v>
      </c>
      <c r="V3348" s="145">
        <v>452617.35502455011</v>
      </c>
    </row>
    <row r="3349" spans="1:22" x14ac:dyDescent="0.35">
      <c r="A3349" s="70">
        <f t="shared" si="60"/>
        <v>3330</v>
      </c>
      <c r="B3349" s="145">
        <v>-314133.87830631435</v>
      </c>
      <c r="U3349" s="145">
        <v>3330</v>
      </c>
      <c r="V3349" s="145">
        <v>-19886248.852563739</v>
      </c>
    </row>
    <row r="3350" spans="1:22" x14ac:dyDescent="0.35">
      <c r="A3350" s="70">
        <f t="shared" ref="A3350:A3413" si="61">A3349+1</f>
        <v>3331</v>
      </c>
      <c r="B3350" s="145">
        <v>-314133.87830631435</v>
      </c>
      <c r="U3350" s="145">
        <v>3331</v>
      </c>
      <c r="V3350" s="145">
        <v>5066783.0958190672</v>
      </c>
    </row>
    <row r="3351" spans="1:22" x14ac:dyDescent="0.35">
      <c r="A3351" s="70">
        <f t="shared" si="61"/>
        <v>3332</v>
      </c>
      <c r="B3351" s="145">
        <v>-314133.87830631435</v>
      </c>
      <c r="U3351" s="145">
        <v>3332</v>
      </c>
      <c r="V3351" s="145">
        <v>-4269326.5134182852</v>
      </c>
    </row>
    <row r="3352" spans="1:22" x14ac:dyDescent="0.35">
      <c r="A3352" s="70">
        <f t="shared" si="61"/>
        <v>3333</v>
      </c>
      <c r="B3352" s="145">
        <v>-314133.87830631435</v>
      </c>
      <c r="U3352" s="145">
        <v>3333</v>
      </c>
      <c r="V3352" s="145">
        <v>-10411417.954851877</v>
      </c>
    </row>
    <row r="3353" spans="1:22" x14ac:dyDescent="0.35">
      <c r="A3353" s="70">
        <f t="shared" si="61"/>
        <v>3334</v>
      </c>
      <c r="B3353" s="145">
        <v>-314133.87830631435</v>
      </c>
      <c r="U3353" s="145">
        <v>3334</v>
      </c>
      <c r="V3353" s="145">
        <v>35214877.421379417</v>
      </c>
    </row>
    <row r="3354" spans="1:22" x14ac:dyDescent="0.35">
      <c r="A3354" s="70">
        <f t="shared" si="61"/>
        <v>3335</v>
      </c>
      <c r="B3354" s="145">
        <v>-314133.87830631435</v>
      </c>
      <c r="U3354" s="145">
        <v>3335</v>
      </c>
      <c r="V3354" s="145">
        <v>-10944528.655408289</v>
      </c>
    </row>
    <row r="3355" spans="1:22" x14ac:dyDescent="0.35">
      <c r="A3355" s="70">
        <f t="shared" si="61"/>
        <v>3336</v>
      </c>
      <c r="B3355" s="145">
        <v>-314133.87830631435</v>
      </c>
      <c r="U3355" s="145">
        <v>3336</v>
      </c>
      <c r="V3355" s="145">
        <v>15765198.103492748</v>
      </c>
    </row>
    <row r="3356" spans="1:22" x14ac:dyDescent="0.35">
      <c r="A3356" s="70">
        <f t="shared" si="61"/>
        <v>3337</v>
      </c>
      <c r="B3356" s="145">
        <v>-314133.87830631435</v>
      </c>
      <c r="U3356" s="145">
        <v>3337</v>
      </c>
      <c r="V3356" s="145">
        <v>18213095.865774989</v>
      </c>
    </row>
    <row r="3357" spans="1:22" x14ac:dyDescent="0.35">
      <c r="A3357" s="70">
        <f t="shared" si="61"/>
        <v>3338</v>
      </c>
      <c r="B3357" s="145">
        <v>-314133.87830631435</v>
      </c>
      <c r="U3357" s="145">
        <v>3338</v>
      </c>
      <c r="V3357" s="145">
        <v>-14125276.182721017</v>
      </c>
    </row>
    <row r="3358" spans="1:22" x14ac:dyDescent="0.35">
      <c r="A3358" s="70">
        <f t="shared" si="61"/>
        <v>3339</v>
      </c>
      <c r="B3358" s="145">
        <v>-314133.87830631435</v>
      </c>
      <c r="U3358" s="145">
        <v>3339</v>
      </c>
      <c r="V3358" s="145">
        <v>-10192368.363523651</v>
      </c>
    </row>
    <row r="3359" spans="1:22" x14ac:dyDescent="0.35">
      <c r="A3359" s="70">
        <f t="shared" si="61"/>
        <v>3340</v>
      </c>
      <c r="B3359" s="145">
        <v>-314133.87830631435</v>
      </c>
      <c r="U3359" s="145">
        <v>3340</v>
      </c>
      <c r="V3359" s="145">
        <v>10040673.317732621</v>
      </c>
    </row>
    <row r="3360" spans="1:22" x14ac:dyDescent="0.35">
      <c r="A3360" s="70">
        <f t="shared" si="61"/>
        <v>3341</v>
      </c>
      <c r="B3360" s="145">
        <v>-314133.87830631435</v>
      </c>
      <c r="U3360" s="145">
        <v>3341</v>
      </c>
      <c r="V3360" s="145">
        <v>31372711.656320788</v>
      </c>
    </row>
    <row r="3361" spans="1:22" x14ac:dyDescent="0.35">
      <c r="A3361" s="70">
        <f t="shared" si="61"/>
        <v>3342</v>
      </c>
      <c r="B3361" s="145">
        <v>-314133.87830631435</v>
      </c>
      <c r="U3361" s="145">
        <v>3342</v>
      </c>
      <c r="V3361" s="145">
        <v>12166537.449497312</v>
      </c>
    </row>
    <row r="3362" spans="1:22" x14ac:dyDescent="0.35">
      <c r="A3362" s="70">
        <f t="shared" si="61"/>
        <v>3343</v>
      </c>
      <c r="B3362" s="145">
        <v>-314133.87830631435</v>
      </c>
      <c r="U3362" s="145">
        <v>3343</v>
      </c>
      <c r="V3362" s="145">
        <v>4625848.8964598849</v>
      </c>
    </row>
    <row r="3363" spans="1:22" x14ac:dyDescent="0.35">
      <c r="A3363" s="70">
        <f t="shared" si="61"/>
        <v>3344</v>
      </c>
      <c r="B3363" s="145">
        <v>-314133.87830631435</v>
      </c>
      <c r="U3363" s="145">
        <v>3344</v>
      </c>
      <c r="V3363" s="145">
        <v>3740382.9097801335</v>
      </c>
    </row>
    <row r="3364" spans="1:22" x14ac:dyDescent="0.35">
      <c r="A3364" s="70">
        <f t="shared" si="61"/>
        <v>3345</v>
      </c>
      <c r="B3364" s="145">
        <v>-314133.87830631435</v>
      </c>
      <c r="U3364" s="145">
        <v>3345</v>
      </c>
      <c r="V3364" s="145">
        <v>-4298559.6742058918</v>
      </c>
    </row>
    <row r="3365" spans="1:22" x14ac:dyDescent="0.35">
      <c r="A3365" s="70">
        <f t="shared" si="61"/>
        <v>3346</v>
      </c>
      <c r="B3365" s="145">
        <v>-314133.87830631435</v>
      </c>
      <c r="U3365" s="145">
        <v>3346</v>
      </c>
      <c r="V3365" s="145">
        <v>-20775819.350104503</v>
      </c>
    </row>
    <row r="3366" spans="1:22" x14ac:dyDescent="0.35">
      <c r="A3366" s="70">
        <f t="shared" si="61"/>
        <v>3347</v>
      </c>
      <c r="B3366" s="145">
        <v>-314133.87830631435</v>
      </c>
      <c r="U3366" s="145">
        <v>3347</v>
      </c>
      <c r="V3366" s="145">
        <v>-8854069.4993773252</v>
      </c>
    </row>
    <row r="3367" spans="1:22" x14ac:dyDescent="0.35">
      <c r="A3367" s="70">
        <f t="shared" si="61"/>
        <v>3348</v>
      </c>
      <c r="B3367" s="145">
        <v>-314133.87830631435</v>
      </c>
      <c r="U3367" s="145">
        <v>3348</v>
      </c>
      <c r="V3367" s="145">
        <v>-6862144.3491920773</v>
      </c>
    </row>
    <row r="3368" spans="1:22" x14ac:dyDescent="0.35">
      <c r="A3368" s="70">
        <f t="shared" si="61"/>
        <v>3349</v>
      </c>
      <c r="B3368" s="145">
        <v>-314133.87830631435</v>
      </c>
      <c r="U3368" s="145">
        <v>3349</v>
      </c>
      <c r="V3368" s="145">
        <v>36567711.383798808</v>
      </c>
    </row>
    <row r="3369" spans="1:22" x14ac:dyDescent="0.35">
      <c r="A3369" s="70">
        <f t="shared" si="61"/>
        <v>3350</v>
      </c>
      <c r="B3369" s="145">
        <v>-314133.87830631435</v>
      </c>
      <c r="U3369" s="145">
        <v>3350</v>
      </c>
      <c r="V3369" s="145">
        <v>22168942.750117801</v>
      </c>
    </row>
    <row r="3370" spans="1:22" x14ac:dyDescent="0.35">
      <c r="A3370" s="70">
        <f t="shared" si="61"/>
        <v>3351</v>
      </c>
      <c r="B3370" s="145">
        <v>-314133.87830631435</v>
      </c>
      <c r="U3370" s="145">
        <v>3351</v>
      </c>
      <c r="V3370" s="145">
        <v>12024403.688315541</v>
      </c>
    </row>
    <row r="3371" spans="1:22" x14ac:dyDescent="0.35">
      <c r="A3371" s="70">
        <f t="shared" si="61"/>
        <v>3352</v>
      </c>
      <c r="B3371" s="145">
        <v>-314133.87830631435</v>
      </c>
      <c r="U3371" s="145">
        <v>3352</v>
      </c>
      <c r="V3371" s="145">
        <v>40314607.728277512</v>
      </c>
    </row>
    <row r="3372" spans="1:22" x14ac:dyDescent="0.35">
      <c r="A3372" s="70">
        <f t="shared" si="61"/>
        <v>3353</v>
      </c>
      <c r="B3372" s="145">
        <v>-314133.87830631435</v>
      </c>
      <c r="U3372" s="145">
        <v>3353</v>
      </c>
      <c r="V3372" s="145">
        <v>1695590.9562324136</v>
      </c>
    </row>
    <row r="3373" spans="1:22" x14ac:dyDescent="0.35">
      <c r="A3373" s="70">
        <f t="shared" si="61"/>
        <v>3354</v>
      </c>
      <c r="B3373" s="145">
        <v>-314133.87830631435</v>
      </c>
      <c r="U3373" s="145">
        <v>3354</v>
      </c>
      <c r="V3373" s="145">
        <v>2244497.6032843366</v>
      </c>
    </row>
    <row r="3374" spans="1:22" x14ac:dyDescent="0.35">
      <c r="A3374" s="70">
        <f t="shared" si="61"/>
        <v>3355</v>
      </c>
      <c r="B3374" s="145">
        <v>-314133.87830631435</v>
      </c>
      <c r="U3374" s="145">
        <v>3355</v>
      </c>
      <c r="V3374" s="145">
        <v>1572356.2035157271</v>
      </c>
    </row>
    <row r="3375" spans="1:22" x14ac:dyDescent="0.35">
      <c r="A3375" s="70">
        <f t="shared" si="61"/>
        <v>3356</v>
      </c>
      <c r="B3375" s="145">
        <v>-314133.87830631435</v>
      </c>
      <c r="U3375" s="145">
        <v>3356</v>
      </c>
      <c r="V3375" s="145">
        <v>12032065.478528485</v>
      </c>
    </row>
    <row r="3376" spans="1:22" x14ac:dyDescent="0.35">
      <c r="A3376" s="70">
        <f t="shared" si="61"/>
        <v>3357</v>
      </c>
      <c r="B3376" s="145">
        <v>-314133.87830631435</v>
      </c>
      <c r="U3376" s="145">
        <v>3357</v>
      </c>
      <c r="V3376" s="145">
        <v>-9636802.6901955996</v>
      </c>
    </row>
    <row r="3377" spans="1:22" x14ac:dyDescent="0.35">
      <c r="A3377" s="70">
        <f t="shared" si="61"/>
        <v>3358</v>
      </c>
      <c r="B3377" s="145">
        <v>-314133.87830631435</v>
      </c>
      <c r="U3377" s="145">
        <v>3358</v>
      </c>
      <c r="V3377" s="145">
        <v>10442925.682060514</v>
      </c>
    </row>
    <row r="3378" spans="1:22" x14ac:dyDescent="0.35">
      <c r="A3378" s="70">
        <f t="shared" si="61"/>
        <v>3359</v>
      </c>
      <c r="B3378" s="145">
        <v>-314133.87830631435</v>
      </c>
      <c r="U3378" s="145">
        <v>3359</v>
      </c>
      <c r="V3378" s="145">
        <v>15993049.171658542</v>
      </c>
    </row>
    <row r="3379" spans="1:22" x14ac:dyDescent="0.35">
      <c r="A3379" s="70">
        <f t="shared" si="61"/>
        <v>3360</v>
      </c>
      <c r="B3379" s="145">
        <v>-314133.87830631435</v>
      </c>
      <c r="U3379" s="145">
        <v>3360</v>
      </c>
      <c r="V3379" s="145">
        <v>-3586778.4959102739</v>
      </c>
    </row>
    <row r="3380" spans="1:22" x14ac:dyDescent="0.35">
      <c r="A3380" s="70">
        <f t="shared" si="61"/>
        <v>3361</v>
      </c>
      <c r="B3380" s="145">
        <v>-314133.87830631435</v>
      </c>
      <c r="U3380" s="145">
        <v>3361</v>
      </c>
      <c r="V3380" s="145">
        <v>14600325.400947079</v>
      </c>
    </row>
    <row r="3381" spans="1:22" x14ac:dyDescent="0.35">
      <c r="A3381" s="70">
        <f t="shared" si="61"/>
        <v>3362</v>
      </c>
      <c r="B3381" s="145">
        <v>-314133.87830631435</v>
      </c>
      <c r="U3381" s="145">
        <v>3362</v>
      </c>
      <c r="V3381" s="145">
        <v>12614236.489702079</v>
      </c>
    </row>
    <row r="3382" spans="1:22" x14ac:dyDescent="0.35">
      <c r="A3382" s="70">
        <f t="shared" si="61"/>
        <v>3363</v>
      </c>
      <c r="B3382" s="145">
        <v>-314133.87830631435</v>
      </c>
      <c r="U3382" s="145">
        <v>3363</v>
      </c>
      <c r="V3382" s="145">
        <v>20572785.191701911</v>
      </c>
    </row>
    <row r="3383" spans="1:22" x14ac:dyDescent="0.35">
      <c r="A3383" s="70">
        <f t="shared" si="61"/>
        <v>3364</v>
      </c>
      <c r="B3383" s="145">
        <v>-314133.87830631435</v>
      </c>
      <c r="U3383" s="145">
        <v>3364</v>
      </c>
      <c r="V3383" s="145">
        <v>12282620.232190527</v>
      </c>
    </row>
    <row r="3384" spans="1:22" x14ac:dyDescent="0.35">
      <c r="A3384" s="70">
        <f t="shared" si="61"/>
        <v>3365</v>
      </c>
      <c r="B3384" s="145">
        <v>-314133.87830631435</v>
      </c>
      <c r="U3384" s="145">
        <v>3365</v>
      </c>
      <c r="V3384" s="145">
        <v>-667574.58739104494</v>
      </c>
    </row>
    <row r="3385" spans="1:22" x14ac:dyDescent="0.35">
      <c r="A3385" s="70">
        <f t="shared" si="61"/>
        <v>3366</v>
      </c>
      <c r="B3385" s="145">
        <v>-314133.87830631435</v>
      </c>
      <c r="U3385" s="145">
        <v>3366</v>
      </c>
      <c r="V3385" s="145">
        <v>-20943365.393712759</v>
      </c>
    </row>
    <row r="3386" spans="1:22" x14ac:dyDescent="0.35">
      <c r="A3386" s="70">
        <f t="shared" si="61"/>
        <v>3367</v>
      </c>
      <c r="B3386" s="145">
        <v>-314133.87830631435</v>
      </c>
      <c r="U3386" s="145">
        <v>3367</v>
      </c>
      <c r="V3386" s="145">
        <v>23368901.749919564</v>
      </c>
    </row>
    <row r="3387" spans="1:22" x14ac:dyDescent="0.35">
      <c r="A3387" s="70">
        <f t="shared" si="61"/>
        <v>3368</v>
      </c>
      <c r="B3387" s="145">
        <v>-314133.87830631435</v>
      </c>
      <c r="U3387" s="145">
        <v>3368</v>
      </c>
      <c r="V3387" s="145">
        <v>31403415.517206885</v>
      </c>
    </row>
    <row r="3388" spans="1:22" x14ac:dyDescent="0.35">
      <c r="A3388" s="70">
        <f t="shared" si="61"/>
        <v>3369</v>
      </c>
      <c r="B3388" s="145">
        <v>-314133.87830631435</v>
      </c>
      <c r="U3388" s="145">
        <v>3369</v>
      </c>
      <c r="V3388" s="145">
        <v>-10085385.48870009</v>
      </c>
    </row>
    <row r="3389" spans="1:22" x14ac:dyDescent="0.35">
      <c r="A3389" s="70">
        <f t="shared" si="61"/>
        <v>3370</v>
      </c>
      <c r="B3389" s="145">
        <v>-314133.87830631435</v>
      </c>
      <c r="U3389" s="145">
        <v>3370</v>
      </c>
      <c r="V3389" s="145">
        <v>-1309537.9190109</v>
      </c>
    </row>
    <row r="3390" spans="1:22" x14ac:dyDescent="0.35">
      <c r="A3390" s="70">
        <f t="shared" si="61"/>
        <v>3371</v>
      </c>
      <c r="B3390" s="145">
        <v>-314133.87830631435</v>
      </c>
      <c r="U3390" s="145">
        <v>3371</v>
      </c>
      <c r="V3390" s="145">
        <v>15204974.373476207</v>
      </c>
    </row>
    <row r="3391" spans="1:22" x14ac:dyDescent="0.35">
      <c r="A3391" s="70">
        <f t="shared" si="61"/>
        <v>3372</v>
      </c>
      <c r="B3391" s="145">
        <v>-314133.87830631435</v>
      </c>
      <c r="U3391" s="145">
        <v>3372</v>
      </c>
      <c r="V3391" s="145">
        <v>41885842.238308787</v>
      </c>
    </row>
    <row r="3392" spans="1:22" x14ac:dyDescent="0.35">
      <c r="A3392" s="70">
        <f t="shared" si="61"/>
        <v>3373</v>
      </c>
      <c r="B3392" s="145">
        <v>-314133.87830631435</v>
      </c>
      <c r="U3392" s="145">
        <v>3373</v>
      </c>
      <c r="V3392" s="145">
        <v>15222940.109435812</v>
      </c>
    </row>
    <row r="3393" spans="1:22" x14ac:dyDescent="0.35">
      <c r="A3393" s="70">
        <f t="shared" si="61"/>
        <v>3374</v>
      </c>
      <c r="B3393" s="145">
        <v>-314133.87830631435</v>
      </c>
      <c r="U3393" s="145">
        <v>3374</v>
      </c>
      <c r="V3393" s="145">
        <v>10310949.758498237</v>
      </c>
    </row>
    <row r="3394" spans="1:22" x14ac:dyDescent="0.35">
      <c r="A3394" s="70">
        <f t="shared" si="61"/>
        <v>3375</v>
      </c>
      <c r="B3394" s="145">
        <v>-314133.87830631435</v>
      </c>
      <c r="U3394" s="145">
        <v>3375</v>
      </c>
      <c r="V3394" s="145">
        <v>-714063.21361503378</v>
      </c>
    </row>
    <row r="3395" spans="1:22" x14ac:dyDescent="0.35">
      <c r="A3395" s="70">
        <f t="shared" si="61"/>
        <v>3376</v>
      </c>
      <c r="B3395" s="145">
        <v>-314133.87830631435</v>
      </c>
      <c r="U3395" s="145">
        <v>3376</v>
      </c>
      <c r="V3395" s="145">
        <v>-23235804.971570428</v>
      </c>
    </row>
    <row r="3396" spans="1:22" x14ac:dyDescent="0.35">
      <c r="A3396" s="70">
        <f t="shared" si="61"/>
        <v>3377</v>
      </c>
      <c r="B3396" s="145">
        <v>-314133.87830631435</v>
      </c>
      <c r="U3396" s="145">
        <v>3377</v>
      </c>
      <c r="V3396" s="145">
        <v>12442700.472916868</v>
      </c>
    </row>
    <row r="3397" spans="1:22" x14ac:dyDescent="0.35">
      <c r="A3397" s="70">
        <f t="shared" si="61"/>
        <v>3378</v>
      </c>
      <c r="B3397" s="145">
        <v>-314133.87830631435</v>
      </c>
      <c r="U3397" s="145">
        <v>3378</v>
      </c>
      <c r="V3397" s="145">
        <v>-3724916.5739989635</v>
      </c>
    </row>
    <row r="3398" spans="1:22" x14ac:dyDescent="0.35">
      <c r="A3398" s="70">
        <f t="shared" si="61"/>
        <v>3379</v>
      </c>
      <c r="B3398" s="145">
        <v>-314133.87830631435</v>
      </c>
      <c r="U3398" s="145">
        <v>3379</v>
      </c>
      <c r="V3398" s="145">
        <v>27045194.099653643</v>
      </c>
    </row>
    <row r="3399" spans="1:22" x14ac:dyDescent="0.35">
      <c r="A3399" s="70">
        <f t="shared" si="61"/>
        <v>3380</v>
      </c>
      <c r="B3399" s="145">
        <v>-314133.87830631435</v>
      </c>
      <c r="U3399" s="145">
        <v>3380</v>
      </c>
      <c r="V3399" s="145">
        <v>5535682.0509616844</v>
      </c>
    </row>
    <row r="3400" spans="1:22" x14ac:dyDescent="0.35">
      <c r="A3400" s="70">
        <f t="shared" si="61"/>
        <v>3381</v>
      </c>
      <c r="B3400" s="145">
        <v>-314133.87830631435</v>
      </c>
      <c r="U3400" s="145">
        <v>3381</v>
      </c>
      <c r="V3400" s="145">
        <v>29743729.351110142</v>
      </c>
    </row>
    <row r="3401" spans="1:22" x14ac:dyDescent="0.35">
      <c r="A3401" s="70">
        <f t="shared" si="61"/>
        <v>3382</v>
      </c>
      <c r="B3401" s="145">
        <v>-314133.87830631435</v>
      </c>
      <c r="U3401" s="145">
        <v>3382</v>
      </c>
      <c r="V3401" s="145">
        <v>-2099919.5542331934</v>
      </c>
    </row>
    <row r="3402" spans="1:22" x14ac:dyDescent="0.35">
      <c r="A3402" s="70">
        <f t="shared" si="61"/>
        <v>3383</v>
      </c>
      <c r="B3402" s="145">
        <v>-314133.87830631435</v>
      </c>
      <c r="U3402" s="145">
        <v>3383</v>
      </c>
      <c r="V3402" s="145">
        <v>-5013080.6080287118</v>
      </c>
    </row>
    <row r="3403" spans="1:22" x14ac:dyDescent="0.35">
      <c r="A3403" s="70">
        <f t="shared" si="61"/>
        <v>3384</v>
      </c>
      <c r="B3403" s="145">
        <v>-314133.87830631435</v>
      </c>
      <c r="U3403" s="145">
        <v>3384</v>
      </c>
      <c r="V3403" s="145">
        <v>-18191246.346638866</v>
      </c>
    </row>
    <row r="3404" spans="1:22" x14ac:dyDescent="0.35">
      <c r="A3404" s="70">
        <f t="shared" si="61"/>
        <v>3385</v>
      </c>
      <c r="B3404" s="145">
        <v>-314133.87830631435</v>
      </c>
      <c r="U3404" s="145">
        <v>3385</v>
      </c>
      <c r="V3404" s="145">
        <v>-13334863.777184946</v>
      </c>
    </row>
    <row r="3405" spans="1:22" x14ac:dyDescent="0.35">
      <c r="A3405" s="70">
        <f t="shared" si="61"/>
        <v>3386</v>
      </c>
      <c r="B3405" s="145">
        <v>-314133.87830631435</v>
      </c>
      <c r="U3405" s="145">
        <v>3386</v>
      </c>
      <c r="V3405" s="145">
        <v>7119290.9418722019</v>
      </c>
    </row>
    <row r="3406" spans="1:22" x14ac:dyDescent="0.35">
      <c r="A3406" s="70">
        <f t="shared" si="61"/>
        <v>3387</v>
      </c>
      <c r="B3406" s="145">
        <v>-314133.87830631435</v>
      </c>
      <c r="U3406" s="145">
        <v>3387</v>
      </c>
      <c r="V3406" s="145">
        <v>20933625.004738554</v>
      </c>
    </row>
    <row r="3407" spans="1:22" x14ac:dyDescent="0.35">
      <c r="A3407" s="70">
        <f t="shared" si="61"/>
        <v>3388</v>
      </c>
      <c r="B3407" s="145">
        <v>-314133.87830631435</v>
      </c>
      <c r="U3407" s="145">
        <v>3388</v>
      </c>
      <c r="V3407" s="145">
        <v>25803843.160981089</v>
      </c>
    </row>
    <row r="3408" spans="1:22" x14ac:dyDescent="0.35">
      <c r="A3408" s="70">
        <f t="shared" si="61"/>
        <v>3389</v>
      </c>
      <c r="B3408" s="145">
        <v>-314133.87830631435</v>
      </c>
      <c r="U3408" s="145">
        <v>3389</v>
      </c>
      <c r="V3408" s="145">
        <v>-16951076.099390727</v>
      </c>
    </row>
    <row r="3409" spans="1:22" x14ac:dyDescent="0.35">
      <c r="A3409" s="70">
        <f t="shared" si="61"/>
        <v>3390</v>
      </c>
      <c r="B3409" s="145">
        <v>-314133.87830631435</v>
      </c>
      <c r="U3409" s="145">
        <v>3390</v>
      </c>
      <c r="V3409" s="145">
        <v>48891686.420960598</v>
      </c>
    </row>
    <row r="3410" spans="1:22" x14ac:dyDescent="0.35">
      <c r="A3410" s="70">
        <f t="shared" si="61"/>
        <v>3391</v>
      </c>
      <c r="B3410" s="145">
        <v>-314133.87830631435</v>
      </c>
      <c r="U3410" s="145">
        <v>3391</v>
      </c>
      <c r="V3410" s="145">
        <v>2950741.2750549614</v>
      </c>
    </row>
    <row r="3411" spans="1:22" x14ac:dyDescent="0.35">
      <c r="A3411" s="70">
        <f t="shared" si="61"/>
        <v>3392</v>
      </c>
      <c r="B3411" s="145">
        <v>-314133.87830631435</v>
      </c>
      <c r="U3411" s="145">
        <v>3392</v>
      </c>
      <c r="V3411" s="145">
        <v>28487559.526488919</v>
      </c>
    </row>
    <row r="3412" spans="1:22" x14ac:dyDescent="0.35">
      <c r="A3412" s="70">
        <f t="shared" si="61"/>
        <v>3393</v>
      </c>
      <c r="B3412" s="145">
        <v>-314133.87830631435</v>
      </c>
      <c r="U3412" s="145">
        <v>3393</v>
      </c>
      <c r="V3412" s="145">
        <v>9204163.0758117363</v>
      </c>
    </row>
    <row r="3413" spans="1:22" x14ac:dyDescent="0.35">
      <c r="A3413" s="70">
        <f t="shared" si="61"/>
        <v>3394</v>
      </c>
      <c r="B3413" s="145">
        <v>-314133.87830631435</v>
      </c>
      <c r="U3413" s="145">
        <v>3394</v>
      </c>
      <c r="V3413" s="145">
        <v>-744076.27754228562</v>
      </c>
    </row>
    <row r="3414" spans="1:22" x14ac:dyDescent="0.35">
      <c r="A3414" s="70">
        <f t="shared" ref="A3414:A3477" si="62">A3413+1</f>
        <v>3395</v>
      </c>
      <c r="B3414" s="145">
        <v>-314133.87830631435</v>
      </c>
      <c r="U3414" s="145">
        <v>3395</v>
      </c>
      <c r="V3414" s="145">
        <v>2508943.9106903449</v>
      </c>
    </row>
    <row r="3415" spans="1:22" x14ac:dyDescent="0.35">
      <c r="A3415" s="70">
        <f t="shared" si="62"/>
        <v>3396</v>
      </c>
      <c r="B3415" s="145">
        <v>-314133.87830631435</v>
      </c>
      <c r="U3415" s="145">
        <v>3396</v>
      </c>
      <c r="V3415" s="145">
        <v>-2773346.0848795585</v>
      </c>
    </row>
    <row r="3416" spans="1:22" x14ac:dyDescent="0.35">
      <c r="A3416" s="70">
        <f t="shared" si="62"/>
        <v>3397</v>
      </c>
      <c r="B3416" s="145">
        <v>-314133.87830631435</v>
      </c>
      <c r="U3416" s="145">
        <v>3397</v>
      </c>
      <c r="V3416" s="145">
        <v>15425817.659164429</v>
      </c>
    </row>
    <row r="3417" spans="1:22" x14ac:dyDescent="0.35">
      <c r="A3417" s="70">
        <f t="shared" si="62"/>
        <v>3398</v>
      </c>
      <c r="B3417" s="145">
        <v>-314133.87830631435</v>
      </c>
      <c r="U3417" s="145">
        <v>3398</v>
      </c>
      <c r="V3417" s="145">
        <v>27283778.809877459</v>
      </c>
    </row>
    <row r="3418" spans="1:22" x14ac:dyDescent="0.35">
      <c r="A3418" s="70">
        <f t="shared" si="62"/>
        <v>3399</v>
      </c>
      <c r="B3418" s="145">
        <v>-314133.87830631435</v>
      </c>
      <c r="U3418" s="145">
        <v>3399</v>
      </c>
      <c r="V3418" s="145">
        <v>5941368.9241271019</v>
      </c>
    </row>
    <row r="3419" spans="1:22" x14ac:dyDescent="0.35">
      <c r="A3419" s="70">
        <f t="shared" si="62"/>
        <v>3400</v>
      </c>
      <c r="B3419" s="145">
        <v>-314133.87830631435</v>
      </c>
      <c r="U3419" s="145">
        <v>3400</v>
      </c>
      <c r="V3419" s="145">
        <v>5950307.4288368709</v>
      </c>
    </row>
    <row r="3420" spans="1:22" x14ac:dyDescent="0.35">
      <c r="A3420" s="70">
        <f t="shared" si="62"/>
        <v>3401</v>
      </c>
      <c r="B3420" s="145">
        <v>-314133.87830631435</v>
      </c>
      <c r="U3420" s="145">
        <v>3401</v>
      </c>
      <c r="V3420" s="145">
        <v>-20484956.606488217</v>
      </c>
    </row>
    <row r="3421" spans="1:22" x14ac:dyDescent="0.35">
      <c r="A3421" s="70">
        <f t="shared" si="62"/>
        <v>3402</v>
      </c>
      <c r="B3421" s="145">
        <v>-314133.87830631435</v>
      </c>
      <c r="U3421" s="145">
        <v>3402</v>
      </c>
      <c r="V3421" s="145">
        <v>15405460.587551303</v>
      </c>
    </row>
    <row r="3422" spans="1:22" x14ac:dyDescent="0.35">
      <c r="A3422" s="70">
        <f t="shared" si="62"/>
        <v>3403</v>
      </c>
      <c r="B3422" s="145">
        <v>-314133.87830631435</v>
      </c>
      <c r="U3422" s="145">
        <v>3403</v>
      </c>
      <c r="V3422" s="145">
        <v>24582281.085801497</v>
      </c>
    </row>
    <row r="3423" spans="1:22" x14ac:dyDescent="0.35">
      <c r="A3423" s="70">
        <f t="shared" si="62"/>
        <v>3404</v>
      </c>
      <c r="B3423" s="145">
        <v>-314133.87830631435</v>
      </c>
      <c r="U3423" s="145">
        <v>3404</v>
      </c>
      <c r="V3423" s="145">
        <v>31472370.340890281</v>
      </c>
    </row>
    <row r="3424" spans="1:22" x14ac:dyDescent="0.35">
      <c r="A3424" s="70">
        <f t="shared" si="62"/>
        <v>3405</v>
      </c>
      <c r="B3424" s="145">
        <v>-314133.87830631435</v>
      </c>
      <c r="U3424" s="145">
        <v>3405</v>
      </c>
      <c r="V3424" s="145">
        <v>-4642365.5746910982</v>
      </c>
    </row>
    <row r="3425" spans="1:22" x14ac:dyDescent="0.35">
      <c r="A3425" s="70">
        <f t="shared" si="62"/>
        <v>3406</v>
      </c>
      <c r="B3425" s="145">
        <v>-314133.87830631435</v>
      </c>
      <c r="U3425" s="145">
        <v>3406</v>
      </c>
      <c r="V3425" s="145">
        <v>14605904.577572592</v>
      </c>
    </row>
    <row r="3426" spans="1:22" x14ac:dyDescent="0.35">
      <c r="A3426" s="70">
        <f t="shared" si="62"/>
        <v>3407</v>
      </c>
      <c r="B3426" s="145">
        <v>-314133.87830631435</v>
      </c>
      <c r="U3426" s="145">
        <v>3407</v>
      </c>
      <c r="V3426" s="145">
        <v>15096559.777603127</v>
      </c>
    </row>
    <row r="3427" spans="1:22" x14ac:dyDescent="0.35">
      <c r="A3427" s="70">
        <f t="shared" si="62"/>
        <v>3408</v>
      </c>
      <c r="B3427" s="145">
        <v>-314133.87830631435</v>
      </c>
      <c r="U3427" s="145">
        <v>3408</v>
      </c>
      <c r="V3427" s="145">
        <v>16373446.143257827</v>
      </c>
    </row>
    <row r="3428" spans="1:22" x14ac:dyDescent="0.35">
      <c r="A3428" s="70">
        <f t="shared" si="62"/>
        <v>3409</v>
      </c>
      <c r="B3428" s="145">
        <v>-314133.87830631435</v>
      </c>
      <c r="U3428" s="145">
        <v>3409</v>
      </c>
      <c r="V3428" s="145">
        <v>14020906.152009733</v>
      </c>
    </row>
    <row r="3429" spans="1:22" x14ac:dyDescent="0.35">
      <c r="A3429" s="70">
        <f t="shared" si="62"/>
        <v>3410</v>
      </c>
      <c r="B3429" s="145">
        <v>-314133.87830631435</v>
      </c>
      <c r="U3429" s="145">
        <v>3410</v>
      </c>
      <c r="V3429" s="145">
        <v>968486.81284328923</v>
      </c>
    </row>
    <row r="3430" spans="1:22" x14ac:dyDescent="0.35">
      <c r="A3430" s="70">
        <f t="shared" si="62"/>
        <v>3411</v>
      </c>
      <c r="B3430" s="145">
        <v>-314133.87830631435</v>
      </c>
      <c r="U3430" s="145">
        <v>3411</v>
      </c>
      <c r="V3430" s="145">
        <v>17903259.715754278</v>
      </c>
    </row>
    <row r="3431" spans="1:22" x14ac:dyDescent="0.35">
      <c r="A3431" s="70">
        <f t="shared" si="62"/>
        <v>3412</v>
      </c>
      <c r="B3431" s="145">
        <v>-314133.87830631435</v>
      </c>
      <c r="U3431" s="145">
        <v>3412</v>
      </c>
      <c r="V3431" s="145">
        <v>-11032917.483408079</v>
      </c>
    </row>
    <row r="3432" spans="1:22" x14ac:dyDescent="0.35">
      <c r="A3432" s="70">
        <f t="shared" si="62"/>
        <v>3413</v>
      </c>
      <c r="B3432" s="145">
        <v>-314133.87830631435</v>
      </c>
      <c r="U3432" s="145">
        <v>3413</v>
      </c>
      <c r="V3432" s="145">
        <v>-15612719.420405649</v>
      </c>
    </row>
    <row r="3433" spans="1:22" x14ac:dyDescent="0.35">
      <c r="A3433" s="70">
        <f t="shared" si="62"/>
        <v>3414</v>
      </c>
      <c r="B3433" s="145">
        <v>-314133.87830631435</v>
      </c>
      <c r="U3433" s="145">
        <v>3414</v>
      </c>
      <c r="V3433" s="145">
        <v>33396485.272656575</v>
      </c>
    </row>
    <row r="3434" spans="1:22" x14ac:dyDescent="0.35">
      <c r="A3434" s="70">
        <f t="shared" si="62"/>
        <v>3415</v>
      </c>
      <c r="B3434" s="145">
        <v>-314133.87830631435</v>
      </c>
      <c r="U3434" s="145">
        <v>3415</v>
      </c>
      <c r="V3434" s="145">
        <v>510209.2451941967</v>
      </c>
    </row>
    <row r="3435" spans="1:22" x14ac:dyDescent="0.35">
      <c r="A3435" s="70">
        <f t="shared" si="62"/>
        <v>3416</v>
      </c>
      <c r="B3435" s="145">
        <v>-314133.87830631435</v>
      </c>
      <c r="U3435" s="145">
        <v>3416</v>
      </c>
      <c r="V3435" s="145">
        <v>8221870.2530082278</v>
      </c>
    </row>
    <row r="3436" spans="1:22" x14ac:dyDescent="0.35">
      <c r="A3436" s="70">
        <f t="shared" si="62"/>
        <v>3417</v>
      </c>
      <c r="B3436" s="145">
        <v>-314133.87830631435</v>
      </c>
      <c r="U3436" s="145">
        <v>3417</v>
      </c>
      <c r="V3436" s="145">
        <v>-5793856.4126059245</v>
      </c>
    </row>
    <row r="3437" spans="1:22" x14ac:dyDescent="0.35">
      <c r="A3437" s="70">
        <f t="shared" si="62"/>
        <v>3418</v>
      </c>
      <c r="B3437" s="145">
        <v>-314133.87830631435</v>
      </c>
      <c r="U3437" s="145">
        <v>3418</v>
      </c>
      <c r="V3437" s="145">
        <v>6528642.3970571682</v>
      </c>
    </row>
    <row r="3438" spans="1:22" x14ac:dyDescent="0.35">
      <c r="A3438" s="70">
        <f t="shared" si="62"/>
        <v>3419</v>
      </c>
      <c r="B3438" s="145">
        <v>-314133.87830631435</v>
      </c>
      <c r="U3438" s="145">
        <v>3419</v>
      </c>
      <c r="V3438" s="145">
        <v>29775939.149626475</v>
      </c>
    </row>
    <row r="3439" spans="1:22" x14ac:dyDescent="0.35">
      <c r="A3439" s="70">
        <f t="shared" si="62"/>
        <v>3420</v>
      </c>
      <c r="B3439" s="145">
        <v>-314133.87830631435</v>
      </c>
      <c r="U3439" s="145">
        <v>3420</v>
      </c>
      <c r="V3439" s="145">
        <v>-18836035.628050558</v>
      </c>
    </row>
    <row r="3440" spans="1:22" x14ac:dyDescent="0.35">
      <c r="A3440" s="70">
        <f t="shared" si="62"/>
        <v>3421</v>
      </c>
      <c r="B3440" s="145">
        <v>-314133.87830631435</v>
      </c>
      <c r="U3440" s="145">
        <v>3421</v>
      </c>
      <c r="V3440" s="145">
        <v>-8375610.7300014617</v>
      </c>
    </row>
    <row r="3441" spans="1:22" x14ac:dyDescent="0.35">
      <c r="A3441" s="70">
        <f t="shared" si="62"/>
        <v>3422</v>
      </c>
      <c r="B3441" s="145">
        <v>-314133.87830631435</v>
      </c>
      <c r="U3441" s="145">
        <v>3422</v>
      </c>
      <c r="V3441" s="145">
        <v>15632304.154163122</v>
      </c>
    </row>
    <row r="3442" spans="1:22" x14ac:dyDescent="0.35">
      <c r="A3442" s="70">
        <f t="shared" si="62"/>
        <v>3423</v>
      </c>
      <c r="B3442" s="145">
        <v>-314133.87830631435</v>
      </c>
      <c r="U3442" s="145">
        <v>3423</v>
      </c>
      <c r="V3442" s="145">
        <v>323321.06546638533</v>
      </c>
    </row>
    <row r="3443" spans="1:22" x14ac:dyDescent="0.35">
      <c r="A3443" s="70">
        <f t="shared" si="62"/>
        <v>3424</v>
      </c>
      <c r="B3443" s="145">
        <v>-314133.87830631435</v>
      </c>
      <c r="U3443" s="145">
        <v>3424</v>
      </c>
      <c r="V3443" s="145">
        <v>-6451280.0150464512</v>
      </c>
    </row>
    <row r="3444" spans="1:22" x14ac:dyDescent="0.35">
      <c r="A3444" s="70">
        <f t="shared" si="62"/>
        <v>3425</v>
      </c>
      <c r="B3444" s="145">
        <v>-314133.87830631435</v>
      </c>
      <c r="U3444" s="145">
        <v>3425</v>
      </c>
      <c r="V3444" s="145">
        <v>-7846869.7284111157</v>
      </c>
    </row>
    <row r="3445" spans="1:22" x14ac:dyDescent="0.35">
      <c r="A3445" s="70">
        <f t="shared" si="62"/>
        <v>3426</v>
      </c>
      <c r="B3445" s="145">
        <v>-314133.87830631435</v>
      </c>
      <c r="U3445" s="145">
        <v>3426</v>
      </c>
      <c r="V3445" s="145">
        <v>-21963535.804872327</v>
      </c>
    </row>
    <row r="3446" spans="1:22" x14ac:dyDescent="0.35">
      <c r="A3446" s="70">
        <f t="shared" si="62"/>
        <v>3427</v>
      </c>
      <c r="B3446" s="145">
        <v>-314133.87830631435</v>
      </c>
      <c r="U3446" s="145">
        <v>3427</v>
      </c>
      <c r="V3446" s="145">
        <v>-15350721.437141836</v>
      </c>
    </row>
    <row r="3447" spans="1:22" x14ac:dyDescent="0.35">
      <c r="A3447" s="70">
        <f t="shared" si="62"/>
        <v>3428</v>
      </c>
      <c r="B3447" s="145">
        <v>-314133.87830631435</v>
      </c>
      <c r="U3447" s="145">
        <v>3428</v>
      </c>
      <c r="V3447" s="145">
        <v>33705459.472865738</v>
      </c>
    </row>
    <row r="3448" spans="1:22" x14ac:dyDescent="0.35">
      <c r="A3448" s="70">
        <f t="shared" si="62"/>
        <v>3429</v>
      </c>
      <c r="B3448" s="145">
        <v>-314133.87830631435</v>
      </c>
      <c r="U3448" s="145">
        <v>3429</v>
      </c>
      <c r="V3448" s="145">
        <v>14538928.51003845</v>
      </c>
    </row>
    <row r="3449" spans="1:22" x14ac:dyDescent="0.35">
      <c r="A3449" s="70">
        <f t="shared" si="62"/>
        <v>3430</v>
      </c>
      <c r="B3449" s="145">
        <v>-314133.87830631435</v>
      </c>
      <c r="U3449" s="145">
        <v>3430</v>
      </c>
      <c r="V3449" s="145">
        <v>-18294419.024436593</v>
      </c>
    </row>
    <row r="3450" spans="1:22" x14ac:dyDescent="0.35">
      <c r="A3450" s="70">
        <f t="shared" si="62"/>
        <v>3431</v>
      </c>
      <c r="B3450" s="145">
        <v>-314133.87830631435</v>
      </c>
      <c r="U3450" s="145">
        <v>3431</v>
      </c>
      <c r="V3450" s="145">
        <v>2934114.5944973528</v>
      </c>
    </row>
    <row r="3451" spans="1:22" x14ac:dyDescent="0.35">
      <c r="A3451" s="70">
        <f t="shared" si="62"/>
        <v>3432</v>
      </c>
      <c r="B3451" s="145">
        <v>-314133.87830631435</v>
      </c>
      <c r="U3451" s="145">
        <v>3432</v>
      </c>
      <c r="V3451" s="145">
        <v>5805759.8448932841</v>
      </c>
    </row>
    <row r="3452" spans="1:22" x14ac:dyDescent="0.35">
      <c r="A3452" s="70">
        <f t="shared" si="62"/>
        <v>3433</v>
      </c>
      <c r="B3452" s="145">
        <v>-314133.87830631435</v>
      </c>
      <c r="U3452" s="145">
        <v>3433</v>
      </c>
      <c r="V3452" s="145">
        <v>-6923828.3850418329</v>
      </c>
    </row>
    <row r="3453" spans="1:22" x14ac:dyDescent="0.35">
      <c r="A3453" s="70">
        <f t="shared" si="62"/>
        <v>3434</v>
      </c>
      <c r="B3453" s="145">
        <v>-314133.87830631435</v>
      </c>
      <c r="U3453" s="145">
        <v>3434</v>
      </c>
      <c r="V3453" s="145">
        <v>-1831460.7162338719</v>
      </c>
    </row>
    <row r="3454" spans="1:22" x14ac:dyDescent="0.35">
      <c r="A3454" s="70">
        <f t="shared" si="62"/>
        <v>3435</v>
      </c>
      <c r="B3454" s="145">
        <v>-314133.87830631435</v>
      </c>
      <c r="U3454" s="145">
        <v>3435</v>
      </c>
      <c r="V3454" s="145">
        <v>10838678.367696658</v>
      </c>
    </row>
    <row r="3455" spans="1:22" x14ac:dyDescent="0.35">
      <c r="A3455" s="70">
        <f t="shared" si="62"/>
        <v>3436</v>
      </c>
      <c r="B3455" s="145">
        <v>-314133.87830631435</v>
      </c>
      <c r="U3455" s="145">
        <v>3436</v>
      </c>
      <c r="V3455" s="145">
        <v>12658545.598042939</v>
      </c>
    </row>
    <row r="3456" spans="1:22" x14ac:dyDescent="0.35">
      <c r="A3456" s="70">
        <f t="shared" si="62"/>
        <v>3437</v>
      </c>
      <c r="B3456" s="145">
        <v>-314133.87830631435</v>
      </c>
      <c r="U3456" s="145">
        <v>3437</v>
      </c>
      <c r="V3456" s="145">
        <v>-3550860.1272767931</v>
      </c>
    </row>
    <row r="3457" spans="1:22" x14ac:dyDescent="0.35">
      <c r="A3457" s="70">
        <f t="shared" si="62"/>
        <v>3438</v>
      </c>
      <c r="B3457" s="145">
        <v>-314133.87830631435</v>
      </c>
      <c r="U3457" s="145">
        <v>3438</v>
      </c>
      <c r="V3457" s="145">
        <v>-14508520.069043519</v>
      </c>
    </row>
    <row r="3458" spans="1:22" x14ac:dyDescent="0.35">
      <c r="A3458" s="70">
        <f t="shared" si="62"/>
        <v>3439</v>
      </c>
      <c r="B3458" s="145">
        <v>-314133.87830631435</v>
      </c>
      <c r="U3458" s="145">
        <v>3439</v>
      </c>
      <c r="V3458" s="145">
        <v>18534255.81209084</v>
      </c>
    </row>
    <row r="3459" spans="1:22" x14ac:dyDescent="0.35">
      <c r="A3459" s="70">
        <f t="shared" si="62"/>
        <v>3440</v>
      </c>
      <c r="B3459" s="145">
        <v>-314133.87830631435</v>
      </c>
      <c r="U3459" s="145">
        <v>3440</v>
      </c>
      <c r="V3459" s="145">
        <v>-26565588.290868804</v>
      </c>
    </row>
    <row r="3460" spans="1:22" x14ac:dyDescent="0.35">
      <c r="A3460" s="70">
        <f t="shared" si="62"/>
        <v>3441</v>
      </c>
      <c r="B3460" s="145">
        <v>-314133.87830631435</v>
      </c>
      <c r="U3460" s="145">
        <v>3441</v>
      </c>
      <c r="V3460" s="145">
        <v>8609129.3381331787</v>
      </c>
    </row>
    <row r="3461" spans="1:22" x14ac:dyDescent="0.35">
      <c r="A3461" s="70">
        <f t="shared" si="62"/>
        <v>3442</v>
      </c>
      <c r="B3461" s="145">
        <v>-314133.87830631435</v>
      </c>
      <c r="U3461" s="145">
        <v>3442</v>
      </c>
      <c r="V3461" s="145">
        <v>-15289687.943481756</v>
      </c>
    </row>
    <row r="3462" spans="1:22" x14ac:dyDescent="0.35">
      <c r="A3462" s="70">
        <f t="shared" si="62"/>
        <v>3443</v>
      </c>
      <c r="B3462" s="145">
        <v>-314133.87830631435</v>
      </c>
      <c r="U3462" s="145">
        <v>3443</v>
      </c>
      <c r="V3462" s="145">
        <v>-16905041.299757976</v>
      </c>
    </row>
    <row r="3463" spans="1:22" x14ac:dyDescent="0.35">
      <c r="A3463" s="70">
        <f t="shared" si="62"/>
        <v>3444</v>
      </c>
      <c r="B3463" s="145">
        <v>-314133.87830631435</v>
      </c>
      <c r="U3463" s="145">
        <v>3444</v>
      </c>
      <c r="V3463" s="145">
        <v>14371787.393140677</v>
      </c>
    </row>
    <row r="3464" spans="1:22" x14ac:dyDescent="0.35">
      <c r="A3464" s="70">
        <f t="shared" si="62"/>
        <v>3445</v>
      </c>
      <c r="B3464" s="145">
        <v>-314133.87830631435</v>
      </c>
      <c r="U3464" s="145">
        <v>3445</v>
      </c>
      <c r="V3464" s="145">
        <v>-6185913.1493435577</v>
      </c>
    </row>
    <row r="3465" spans="1:22" x14ac:dyDescent="0.35">
      <c r="A3465" s="70">
        <f t="shared" si="62"/>
        <v>3446</v>
      </c>
      <c r="B3465" s="145">
        <v>-314133.87830631435</v>
      </c>
      <c r="U3465" s="145">
        <v>3446</v>
      </c>
      <c r="V3465" s="145">
        <v>5044996.0844352543</v>
      </c>
    </row>
    <row r="3466" spans="1:22" x14ac:dyDescent="0.35">
      <c r="A3466" s="70">
        <f t="shared" si="62"/>
        <v>3447</v>
      </c>
      <c r="B3466" s="145">
        <v>-314133.87830631435</v>
      </c>
      <c r="U3466" s="145">
        <v>3447</v>
      </c>
      <c r="V3466" s="145">
        <v>-2998219.9714090936</v>
      </c>
    </row>
    <row r="3467" spans="1:22" x14ac:dyDescent="0.35">
      <c r="A3467" s="70">
        <f t="shared" si="62"/>
        <v>3448</v>
      </c>
      <c r="B3467" s="145">
        <v>-314133.87830631435</v>
      </c>
      <c r="U3467" s="145">
        <v>3448</v>
      </c>
      <c r="V3467" s="145">
        <v>-19555493.924633689</v>
      </c>
    </row>
    <row r="3468" spans="1:22" x14ac:dyDescent="0.35">
      <c r="A3468" s="70">
        <f t="shared" si="62"/>
        <v>3449</v>
      </c>
      <c r="B3468" s="145">
        <v>-314133.87830631435</v>
      </c>
      <c r="U3468" s="145">
        <v>3449</v>
      </c>
      <c r="V3468" s="145">
        <v>-169578.86914854869</v>
      </c>
    </row>
    <row r="3469" spans="1:22" x14ac:dyDescent="0.35">
      <c r="A3469" s="70">
        <f t="shared" si="62"/>
        <v>3450</v>
      </c>
      <c r="B3469" s="145">
        <v>-314133.87830631435</v>
      </c>
      <c r="U3469" s="145">
        <v>3450</v>
      </c>
      <c r="V3469" s="145">
        <v>2384473.7679275684</v>
      </c>
    </row>
    <row r="3470" spans="1:22" x14ac:dyDescent="0.35">
      <c r="A3470" s="70">
        <f t="shared" si="62"/>
        <v>3451</v>
      </c>
      <c r="B3470" s="145">
        <v>-314133.87830631435</v>
      </c>
      <c r="U3470" s="145">
        <v>3451</v>
      </c>
      <c r="V3470" s="145">
        <v>13846755.372642525</v>
      </c>
    </row>
    <row r="3471" spans="1:22" x14ac:dyDescent="0.35">
      <c r="A3471" s="70">
        <f t="shared" si="62"/>
        <v>3452</v>
      </c>
      <c r="B3471" s="145">
        <v>-314133.87830631435</v>
      </c>
      <c r="U3471" s="145">
        <v>3452</v>
      </c>
      <c r="V3471" s="145">
        <v>2315649.044842761</v>
      </c>
    </row>
    <row r="3472" spans="1:22" x14ac:dyDescent="0.35">
      <c r="A3472" s="70">
        <f t="shared" si="62"/>
        <v>3453</v>
      </c>
      <c r="B3472" s="145">
        <v>-314133.87830631435</v>
      </c>
      <c r="U3472" s="145">
        <v>3453</v>
      </c>
      <c r="V3472" s="145">
        <v>24187584.301039755</v>
      </c>
    </row>
    <row r="3473" spans="1:22" x14ac:dyDescent="0.35">
      <c r="A3473" s="70">
        <f t="shared" si="62"/>
        <v>3454</v>
      </c>
      <c r="B3473" s="145">
        <v>-314133.87830631435</v>
      </c>
      <c r="U3473" s="145">
        <v>3454</v>
      </c>
      <c r="V3473" s="145">
        <v>745043.99733586609</v>
      </c>
    </row>
    <row r="3474" spans="1:22" x14ac:dyDescent="0.35">
      <c r="A3474" s="70">
        <f t="shared" si="62"/>
        <v>3455</v>
      </c>
      <c r="B3474" s="145">
        <v>-314133.87830631435</v>
      </c>
      <c r="U3474" s="145">
        <v>3455</v>
      </c>
      <c r="V3474" s="145">
        <v>20635835.267320108</v>
      </c>
    </row>
    <row r="3475" spans="1:22" x14ac:dyDescent="0.35">
      <c r="A3475" s="70">
        <f t="shared" si="62"/>
        <v>3456</v>
      </c>
      <c r="B3475" s="145">
        <v>-314133.87830631435</v>
      </c>
      <c r="U3475" s="145">
        <v>3456</v>
      </c>
      <c r="V3475" s="145">
        <v>-3064752.1941467337</v>
      </c>
    </row>
    <row r="3476" spans="1:22" x14ac:dyDescent="0.35">
      <c r="A3476" s="70">
        <f t="shared" si="62"/>
        <v>3457</v>
      </c>
      <c r="B3476" s="145">
        <v>-314133.87830631435</v>
      </c>
      <c r="U3476" s="145">
        <v>3457</v>
      </c>
      <c r="V3476" s="145">
        <v>-20979686.767583102</v>
      </c>
    </row>
    <row r="3477" spans="1:22" x14ac:dyDescent="0.35">
      <c r="A3477" s="70">
        <f t="shared" si="62"/>
        <v>3458</v>
      </c>
      <c r="B3477" s="145">
        <v>-314133.87830631435</v>
      </c>
      <c r="U3477" s="145">
        <v>3458</v>
      </c>
      <c r="V3477" s="145">
        <v>5974710.9518858455</v>
      </c>
    </row>
    <row r="3478" spans="1:22" x14ac:dyDescent="0.35">
      <c r="A3478" s="70">
        <f t="shared" ref="A3478:A3541" si="63">A3477+1</f>
        <v>3459</v>
      </c>
      <c r="B3478" s="145">
        <v>-314133.87830631435</v>
      </c>
      <c r="U3478" s="145">
        <v>3459</v>
      </c>
      <c r="V3478" s="145">
        <v>-5816535.803387275</v>
      </c>
    </row>
    <row r="3479" spans="1:22" x14ac:dyDescent="0.35">
      <c r="A3479" s="70">
        <f t="shared" si="63"/>
        <v>3460</v>
      </c>
      <c r="B3479" s="145">
        <v>-314133.87830631435</v>
      </c>
      <c r="U3479" s="145">
        <v>3460</v>
      </c>
      <c r="V3479" s="145">
        <v>3125790.8749280572</v>
      </c>
    </row>
    <row r="3480" spans="1:22" x14ac:dyDescent="0.35">
      <c r="A3480" s="70">
        <f t="shared" si="63"/>
        <v>3461</v>
      </c>
      <c r="B3480" s="145">
        <v>-314133.87830631435</v>
      </c>
      <c r="U3480" s="145">
        <v>3461</v>
      </c>
      <c r="V3480" s="145">
        <v>35214718.271596193</v>
      </c>
    </row>
    <row r="3481" spans="1:22" x14ac:dyDescent="0.35">
      <c r="A3481" s="70">
        <f t="shared" si="63"/>
        <v>3462</v>
      </c>
      <c r="B3481" s="145">
        <v>-314133.87830631435</v>
      </c>
      <c r="U3481" s="145">
        <v>3462</v>
      </c>
      <c r="V3481" s="145">
        <v>3548700.0077117309</v>
      </c>
    </row>
    <row r="3482" spans="1:22" x14ac:dyDescent="0.35">
      <c r="A3482" s="70">
        <f t="shared" si="63"/>
        <v>3463</v>
      </c>
      <c r="B3482" s="145">
        <v>-314133.87830631435</v>
      </c>
      <c r="U3482" s="145">
        <v>3463</v>
      </c>
      <c r="V3482" s="145">
        <v>29373148.139205065</v>
      </c>
    </row>
    <row r="3483" spans="1:22" x14ac:dyDescent="0.35">
      <c r="A3483" s="70">
        <f t="shared" si="63"/>
        <v>3464</v>
      </c>
      <c r="B3483" s="145">
        <v>-314133.87830631435</v>
      </c>
      <c r="U3483" s="145">
        <v>3464</v>
      </c>
      <c r="V3483" s="145">
        <v>24743170.83630519</v>
      </c>
    </row>
    <row r="3484" spans="1:22" x14ac:dyDescent="0.35">
      <c r="A3484" s="70">
        <f t="shared" si="63"/>
        <v>3465</v>
      </c>
      <c r="B3484" s="145">
        <v>-314133.87830631435</v>
      </c>
      <c r="U3484" s="145">
        <v>3465</v>
      </c>
      <c r="V3484" s="145">
        <v>-163940.13234803453</v>
      </c>
    </row>
    <row r="3485" spans="1:22" x14ac:dyDescent="0.35">
      <c r="A3485" s="70">
        <f t="shared" si="63"/>
        <v>3466</v>
      </c>
      <c r="B3485" s="145">
        <v>-314133.87830631435</v>
      </c>
      <c r="U3485" s="145">
        <v>3466</v>
      </c>
      <c r="V3485" s="145">
        <v>12621299.469444703</v>
      </c>
    </row>
    <row r="3486" spans="1:22" x14ac:dyDescent="0.35">
      <c r="A3486" s="70">
        <f t="shared" si="63"/>
        <v>3467</v>
      </c>
      <c r="B3486" s="145">
        <v>-314133.87830631435</v>
      </c>
      <c r="U3486" s="145">
        <v>3467</v>
      </c>
      <c r="V3486" s="145">
        <v>-30784256.442795843</v>
      </c>
    </row>
    <row r="3487" spans="1:22" x14ac:dyDescent="0.35">
      <c r="A3487" s="70">
        <f t="shared" si="63"/>
        <v>3468</v>
      </c>
      <c r="B3487" s="145">
        <v>-314133.87830631435</v>
      </c>
      <c r="U3487" s="145">
        <v>3468</v>
      </c>
      <c r="V3487" s="145">
        <v>8526771.7695064209</v>
      </c>
    </row>
    <row r="3488" spans="1:22" x14ac:dyDescent="0.35">
      <c r="A3488" s="70">
        <f t="shared" si="63"/>
        <v>3469</v>
      </c>
      <c r="B3488" s="145">
        <v>-314133.87830631435</v>
      </c>
      <c r="U3488" s="145">
        <v>3469</v>
      </c>
      <c r="V3488" s="145">
        <v>682399.65895425901</v>
      </c>
    </row>
    <row r="3489" spans="1:22" x14ac:dyDescent="0.35">
      <c r="A3489" s="70">
        <f t="shared" si="63"/>
        <v>3470</v>
      </c>
      <c r="B3489" s="145">
        <v>-314133.87830631435</v>
      </c>
      <c r="U3489" s="145">
        <v>3470</v>
      </c>
      <c r="V3489" s="145">
        <v>-29180338.629037745</v>
      </c>
    </row>
    <row r="3490" spans="1:22" x14ac:dyDescent="0.35">
      <c r="A3490" s="70">
        <f t="shared" si="63"/>
        <v>3471</v>
      </c>
      <c r="B3490" s="145">
        <v>-314133.87830631435</v>
      </c>
      <c r="U3490" s="145">
        <v>3471</v>
      </c>
      <c r="V3490" s="145">
        <v>-3603273.846710179</v>
      </c>
    </row>
    <row r="3491" spans="1:22" x14ac:dyDescent="0.35">
      <c r="A3491" s="70">
        <f t="shared" si="63"/>
        <v>3472</v>
      </c>
      <c r="B3491" s="145">
        <v>-314133.87830631435</v>
      </c>
      <c r="U3491" s="145">
        <v>3472</v>
      </c>
      <c r="V3491" s="145">
        <v>32599519.98436024</v>
      </c>
    </row>
    <row r="3492" spans="1:22" x14ac:dyDescent="0.35">
      <c r="A3492" s="70">
        <f t="shared" si="63"/>
        <v>3473</v>
      </c>
      <c r="B3492" s="145">
        <v>-314133.87830631435</v>
      </c>
      <c r="U3492" s="145">
        <v>3473</v>
      </c>
      <c r="V3492" s="145">
        <v>-14963714.137293413</v>
      </c>
    </row>
    <row r="3493" spans="1:22" x14ac:dyDescent="0.35">
      <c r="A3493" s="70">
        <f t="shared" si="63"/>
        <v>3474</v>
      </c>
      <c r="B3493" s="145">
        <v>-314133.87830631435</v>
      </c>
      <c r="U3493" s="145">
        <v>3474</v>
      </c>
      <c r="V3493" s="145">
        <v>-8407653.8847235739</v>
      </c>
    </row>
    <row r="3494" spans="1:22" x14ac:dyDescent="0.35">
      <c r="A3494" s="70">
        <f t="shared" si="63"/>
        <v>3475</v>
      </c>
      <c r="B3494" s="145">
        <v>-314133.87830631435</v>
      </c>
      <c r="U3494" s="145">
        <v>3475</v>
      </c>
      <c r="V3494" s="145">
        <v>13184805.046215583</v>
      </c>
    </row>
    <row r="3495" spans="1:22" x14ac:dyDescent="0.35">
      <c r="A3495" s="70">
        <f t="shared" si="63"/>
        <v>3476</v>
      </c>
      <c r="B3495" s="145">
        <v>-314133.87830631435</v>
      </c>
      <c r="U3495" s="145">
        <v>3476</v>
      </c>
      <c r="V3495" s="145">
        <v>-6046561.4458187819</v>
      </c>
    </row>
    <row r="3496" spans="1:22" x14ac:dyDescent="0.35">
      <c r="A3496" s="70">
        <f t="shared" si="63"/>
        <v>3477</v>
      </c>
      <c r="B3496" s="145">
        <v>-314133.87830631435</v>
      </c>
      <c r="U3496" s="145">
        <v>3477</v>
      </c>
      <c r="V3496" s="145">
        <v>-25330386.990924247</v>
      </c>
    </row>
    <row r="3497" spans="1:22" x14ac:dyDescent="0.35">
      <c r="A3497" s="70">
        <f t="shared" si="63"/>
        <v>3478</v>
      </c>
      <c r="B3497" s="145">
        <v>-314133.87830631435</v>
      </c>
      <c r="U3497" s="145">
        <v>3478</v>
      </c>
      <c r="V3497" s="145">
        <v>23816064.781543106</v>
      </c>
    </row>
    <row r="3498" spans="1:22" x14ac:dyDescent="0.35">
      <c r="A3498" s="70">
        <f t="shared" si="63"/>
        <v>3479</v>
      </c>
      <c r="B3498" s="145">
        <v>-314133.87830631435</v>
      </c>
      <c r="U3498" s="145">
        <v>3479</v>
      </c>
      <c r="V3498" s="145">
        <v>7809770.1816058643</v>
      </c>
    </row>
    <row r="3499" spans="1:22" x14ac:dyDescent="0.35">
      <c r="A3499" s="70">
        <f t="shared" si="63"/>
        <v>3480</v>
      </c>
      <c r="B3499" s="145">
        <v>-314133.87830631435</v>
      </c>
      <c r="U3499" s="145">
        <v>3480</v>
      </c>
      <c r="V3499" s="145">
        <v>-7778794.3068026211</v>
      </c>
    </row>
    <row r="3500" spans="1:22" x14ac:dyDescent="0.35">
      <c r="A3500" s="70">
        <f t="shared" si="63"/>
        <v>3481</v>
      </c>
      <c r="B3500" s="145">
        <v>-314133.87830631435</v>
      </c>
      <c r="U3500" s="145">
        <v>3481</v>
      </c>
      <c r="V3500" s="145">
        <v>2392955.6386211663</v>
      </c>
    </row>
    <row r="3501" spans="1:22" x14ac:dyDescent="0.35">
      <c r="A3501" s="70">
        <f t="shared" si="63"/>
        <v>3482</v>
      </c>
      <c r="B3501" s="145">
        <v>-314133.87830631435</v>
      </c>
      <c r="U3501" s="145">
        <v>3482</v>
      </c>
      <c r="V3501" s="145">
        <v>-15801468.464674005</v>
      </c>
    </row>
    <row r="3502" spans="1:22" x14ac:dyDescent="0.35">
      <c r="A3502" s="70">
        <f t="shared" si="63"/>
        <v>3483</v>
      </c>
      <c r="B3502" s="145">
        <v>-314133.87830631435</v>
      </c>
      <c r="U3502" s="145">
        <v>3483</v>
      </c>
      <c r="V3502" s="145">
        <v>-19156360.934904691</v>
      </c>
    </row>
    <row r="3503" spans="1:22" x14ac:dyDescent="0.35">
      <c r="A3503" s="70">
        <f t="shared" si="63"/>
        <v>3484</v>
      </c>
      <c r="B3503" s="145">
        <v>-314133.87830631435</v>
      </c>
      <c r="U3503" s="145">
        <v>3484</v>
      </c>
      <c r="V3503" s="145">
        <v>23675699.863645501</v>
      </c>
    </row>
    <row r="3504" spans="1:22" x14ac:dyDescent="0.35">
      <c r="A3504" s="70">
        <f t="shared" si="63"/>
        <v>3485</v>
      </c>
      <c r="B3504" s="145">
        <v>-314133.87830631435</v>
      </c>
      <c r="U3504" s="145">
        <v>3485</v>
      </c>
      <c r="V3504" s="145">
        <v>21627034.8171953</v>
      </c>
    </row>
    <row r="3505" spans="1:22" x14ac:dyDescent="0.35">
      <c r="A3505" s="70">
        <f t="shared" si="63"/>
        <v>3486</v>
      </c>
      <c r="B3505" s="145">
        <v>-314133.87830631435</v>
      </c>
      <c r="U3505" s="145">
        <v>3486</v>
      </c>
      <c r="V3505" s="145">
        <v>11448374.241613831</v>
      </c>
    </row>
    <row r="3506" spans="1:22" x14ac:dyDescent="0.35">
      <c r="A3506" s="70">
        <f t="shared" si="63"/>
        <v>3487</v>
      </c>
      <c r="B3506" s="145">
        <v>-314133.87830631435</v>
      </c>
      <c r="U3506" s="145">
        <v>3487</v>
      </c>
      <c r="V3506" s="145">
        <v>-4084480.614609886</v>
      </c>
    </row>
    <row r="3507" spans="1:22" x14ac:dyDescent="0.35">
      <c r="A3507" s="70">
        <f t="shared" si="63"/>
        <v>3488</v>
      </c>
      <c r="B3507" s="145">
        <v>-314133.87830631435</v>
      </c>
      <c r="U3507" s="145">
        <v>3488</v>
      </c>
      <c r="V3507" s="145">
        <v>24589181.754508987</v>
      </c>
    </row>
    <row r="3508" spans="1:22" x14ac:dyDescent="0.35">
      <c r="A3508" s="70">
        <f t="shared" si="63"/>
        <v>3489</v>
      </c>
      <c r="B3508" s="145">
        <v>-314133.87830631435</v>
      </c>
      <c r="U3508" s="145">
        <v>3489</v>
      </c>
      <c r="V3508" s="145">
        <v>3033619.7062075846</v>
      </c>
    </row>
    <row r="3509" spans="1:22" x14ac:dyDescent="0.35">
      <c r="A3509" s="70">
        <f t="shared" si="63"/>
        <v>3490</v>
      </c>
      <c r="B3509" s="145">
        <v>-314133.87830631435</v>
      </c>
      <c r="U3509" s="145">
        <v>3490</v>
      </c>
      <c r="V3509" s="145">
        <v>-1339480.046438612</v>
      </c>
    </row>
    <row r="3510" spans="1:22" x14ac:dyDescent="0.35">
      <c r="A3510" s="70">
        <f t="shared" si="63"/>
        <v>3491</v>
      </c>
      <c r="B3510" s="145">
        <v>-314133.87830631435</v>
      </c>
      <c r="U3510" s="145">
        <v>3491</v>
      </c>
      <c r="V3510" s="145">
        <v>-22503000.379068378</v>
      </c>
    </row>
    <row r="3511" spans="1:22" x14ac:dyDescent="0.35">
      <c r="A3511" s="70">
        <f t="shared" si="63"/>
        <v>3492</v>
      </c>
      <c r="B3511" s="145">
        <v>-314133.87830631435</v>
      </c>
      <c r="U3511" s="145">
        <v>3492</v>
      </c>
      <c r="V3511" s="145">
        <v>-3871134.7991604786</v>
      </c>
    </row>
    <row r="3512" spans="1:22" x14ac:dyDescent="0.35">
      <c r="A3512" s="70">
        <f t="shared" si="63"/>
        <v>3493</v>
      </c>
      <c r="B3512" s="145">
        <v>-314133.87830631435</v>
      </c>
      <c r="U3512" s="145">
        <v>3493</v>
      </c>
      <c r="V3512" s="145">
        <v>11950753.812762581</v>
      </c>
    </row>
    <row r="3513" spans="1:22" x14ac:dyDescent="0.35">
      <c r="A3513" s="70">
        <f t="shared" si="63"/>
        <v>3494</v>
      </c>
      <c r="B3513" s="145">
        <v>-314133.87830631435</v>
      </c>
      <c r="U3513" s="145">
        <v>3494</v>
      </c>
      <c r="V3513" s="145">
        <v>8210443.4323657155</v>
      </c>
    </row>
    <row r="3514" spans="1:22" x14ac:dyDescent="0.35">
      <c r="A3514" s="70">
        <f t="shared" si="63"/>
        <v>3495</v>
      </c>
      <c r="B3514" s="145">
        <v>-314133.87830631435</v>
      </c>
      <c r="U3514" s="145">
        <v>3495</v>
      </c>
      <c r="V3514" s="145">
        <v>3755222.7510448173</v>
      </c>
    </row>
    <row r="3515" spans="1:22" x14ac:dyDescent="0.35">
      <c r="A3515" s="70">
        <f t="shared" si="63"/>
        <v>3496</v>
      </c>
      <c r="B3515" s="145">
        <v>-314133.87830631435</v>
      </c>
      <c r="U3515" s="145">
        <v>3496</v>
      </c>
      <c r="V3515" s="145">
        <v>1625389.6231934913</v>
      </c>
    </row>
    <row r="3516" spans="1:22" x14ac:dyDescent="0.35">
      <c r="A3516" s="70">
        <f t="shared" si="63"/>
        <v>3497</v>
      </c>
      <c r="B3516" s="145">
        <v>-314133.87830631435</v>
      </c>
      <c r="U3516" s="145">
        <v>3497</v>
      </c>
      <c r="V3516" s="145">
        <v>4508853.270246055</v>
      </c>
    </row>
    <row r="3517" spans="1:22" x14ac:dyDescent="0.35">
      <c r="A3517" s="70">
        <f t="shared" si="63"/>
        <v>3498</v>
      </c>
      <c r="B3517" s="145">
        <v>-314133.87830631435</v>
      </c>
      <c r="U3517" s="145">
        <v>3498</v>
      </c>
      <c r="V3517" s="145">
        <v>15230293.449150935</v>
      </c>
    </row>
    <row r="3518" spans="1:22" x14ac:dyDescent="0.35">
      <c r="A3518" s="70">
        <f t="shared" si="63"/>
        <v>3499</v>
      </c>
      <c r="B3518" s="145">
        <v>-314133.87830631435</v>
      </c>
      <c r="U3518" s="145">
        <v>3499</v>
      </c>
      <c r="V3518" s="145">
        <v>-13636614.720446846</v>
      </c>
    </row>
    <row r="3519" spans="1:22" x14ac:dyDescent="0.35">
      <c r="A3519" s="70">
        <f t="shared" si="63"/>
        <v>3500</v>
      </c>
      <c r="B3519" s="145">
        <v>-314133.87830631435</v>
      </c>
      <c r="U3519" s="145">
        <v>3500</v>
      </c>
      <c r="V3519" s="145">
        <v>31100994.855394818</v>
      </c>
    </row>
    <row r="3520" spans="1:22" x14ac:dyDescent="0.35">
      <c r="A3520" s="70">
        <f t="shared" si="63"/>
        <v>3501</v>
      </c>
      <c r="B3520" s="145">
        <v>-314133.87830631435</v>
      </c>
      <c r="U3520" s="145">
        <v>3501</v>
      </c>
      <c r="V3520" s="145">
        <v>-18959293.481912035</v>
      </c>
    </row>
    <row r="3521" spans="1:22" x14ac:dyDescent="0.35">
      <c r="A3521" s="70">
        <f t="shared" si="63"/>
        <v>3502</v>
      </c>
      <c r="B3521" s="145">
        <v>-314133.87830631435</v>
      </c>
      <c r="U3521" s="145">
        <v>3502</v>
      </c>
      <c r="V3521" s="145">
        <v>-4272477.7141987905</v>
      </c>
    </row>
    <row r="3522" spans="1:22" x14ac:dyDescent="0.35">
      <c r="A3522" s="70">
        <f t="shared" si="63"/>
        <v>3503</v>
      </c>
      <c r="B3522" s="145">
        <v>-314133.87830631435</v>
      </c>
      <c r="U3522" s="145">
        <v>3503</v>
      </c>
      <c r="V3522" s="145">
        <v>-5213739.8356061056</v>
      </c>
    </row>
    <row r="3523" spans="1:22" x14ac:dyDescent="0.35">
      <c r="A3523" s="70">
        <f t="shared" si="63"/>
        <v>3504</v>
      </c>
      <c r="B3523" s="145">
        <v>-314133.87830631435</v>
      </c>
      <c r="U3523" s="145">
        <v>3504</v>
      </c>
      <c r="V3523" s="145">
        <v>-7548596.2995315101</v>
      </c>
    </row>
    <row r="3524" spans="1:22" x14ac:dyDescent="0.35">
      <c r="A3524" s="70">
        <f t="shared" si="63"/>
        <v>3505</v>
      </c>
      <c r="B3524" s="145">
        <v>-314133.87830631435</v>
      </c>
      <c r="U3524" s="145">
        <v>3505</v>
      </c>
      <c r="V3524" s="145">
        <v>-17290868.111467704</v>
      </c>
    </row>
    <row r="3525" spans="1:22" x14ac:dyDescent="0.35">
      <c r="A3525" s="70">
        <f t="shared" si="63"/>
        <v>3506</v>
      </c>
      <c r="B3525" s="145">
        <v>-314133.87830631435</v>
      </c>
      <c r="U3525" s="145">
        <v>3506</v>
      </c>
      <c r="V3525" s="145">
        <v>-15889057.894429121</v>
      </c>
    </row>
    <row r="3526" spans="1:22" x14ac:dyDescent="0.35">
      <c r="A3526" s="70">
        <f t="shared" si="63"/>
        <v>3507</v>
      </c>
      <c r="B3526" s="145">
        <v>-314133.87830631435</v>
      </c>
      <c r="U3526" s="145">
        <v>3507</v>
      </c>
      <c r="V3526" s="145">
        <v>-8300443.5305407625</v>
      </c>
    </row>
    <row r="3527" spans="1:22" x14ac:dyDescent="0.35">
      <c r="A3527" s="70">
        <f t="shared" si="63"/>
        <v>3508</v>
      </c>
      <c r="B3527" s="145">
        <v>-314133.87830631435</v>
      </c>
      <c r="U3527" s="145">
        <v>3508</v>
      </c>
      <c r="V3527" s="145">
        <v>-15096029.874465067</v>
      </c>
    </row>
    <row r="3528" spans="1:22" x14ac:dyDescent="0.35">
      <c r="A3528" s="70">
        <f t="shared" si="63"/>
        <v>3509</v>
      </c>
      <c r="B3528" s="145">
        <v>-314133.87830631435</v>
      </c>
      <c r="U3528" s="145">
        <v>3509</v>
      </c>
      <c r="V3528" s="145">
        <v>3900652.8211785443</v>
      </c>
    </row>
    <row r="3529" spans="1:22" x14ac:dyDescent="0.35">
      <c r="A3529" s="70">
        <f t="shared" si="63"/>
        <v>3510</v>
      </c>
      <c r="B3529" s="145">
        <v>-314133.87830631435</v>
      </c>
      <c r="U3529" s="145">
        <v>3510</v>
      </c>
      <c r="V3529" s="145">
        <v>54292148.936065435</v>
      </c>
    </row>
    <row r="3530" spans="1:22" x14ac:dyDescent="0.35">
      <c r="A3530" s="70">
        <f t="shared" si="63"/>
        <v>3511</v>
      </c>
      <c r="B3530" s="145">
        <v>-314133.87830631435</v>
      </c>
      <c r="U3530" s="145">
        <v>3511</v>
      </c>
      <c r="V3530" s="145">
        <v>1306023.2395874448</v>
      </c>
    </row>
    <row r="3531" spans="1:22" x14ac:dyDescent="0.35">
      <c r="A3531" s="70">
        <f t="shared" si="63"/>
        <v>3512</v>
      </c>
      <c r="B3531" s="145">
        <v>-314133.87830631435</v>
      </c>
      <c r="U3531" s="145">
        <v>3512</v>
      </c>
      <c r="V3531" s="145">
        <v>-15182894.180670526</v>
      </c>
    </row>
    <row r="3532" spans="1:22" x14ac:dyDescent="0.35">
      <c r="A3532" s="70">
        <f t="shared" si="63"/>
        <v>3513</v>
      </c>
      <c r="B3532" s="145">
        <v>-314133.87830631435</v>
      </c>
      <c r="U3532" s="145">
        <v>3513</v>
      </c>
      <c r="V3532" s="145">
        <v>-17471905.537748024</v>
      </c>
    </row>
    <row r="3533" spans="1:22" x14ac:dyDescent="0.35">
      <c r="A3533" s="70">
        <f t="shared" si="63"/>
        <v>3514</v>
      </c>
      <c r="B3533" s="145">
        <v>-314133.87830631435</v>
      </c>
      <c r="U3533" s="145">
        <v>3514</v>
      </c>
      <c r="V3533" s="145">
        <v>10235993.479938768</v>
      </c>
    </row>
    <row r="3534" spans="1:22" x14ac:dyDescent="0.35">
      <c r="A3534" s="70">
        <f t="shared" si="63"/>
        <v>3515</v>
      </c>
      <c r="B3534" s="145">
        <v>-314133.87830631435</v>
      </c>
      <c r="U3534" s="145">
        <v>3515</v>
      </c>
      <c r="V3534" s="145">
        <v>21043414.57350859</v>
      </c>
    </row>
    <row r="3535" spans="1:22" x14ac:dyDescent="0.35">
      <c r="A3535" s="70">
        <f t="shared" si="63"/>
        <v>3516</v>
      </c>
      <c r="B3535" s="145">
        <v>-314133.87830631435</v>
      </c>
      <c r="U3535" s="145">
        <v>3516</v>
      </c>
      <c r="V3535" s="145">
        <v>-5488111.5190590546</v>
      </c>
    </row>
    <row r="3536" spans="1:22" x14ac:dyDescent="0.35">
      <c r="A3536" s="70">
        <f t="shared" si="63"/>
        <v>3517</v>
      </c>
      <c r="B3536" s="145">
        <v>-314133.87830631435</v>
      </c>
      <c r="U3536" s="145">
        <v>3517</v>
      </c>
      <c r="V3536" s="145">
        <v>937863.79491189867</v>
      </c>
    </row>
    <row r="3537" spans="1:22" x14ac:dyDescent="0.35">
      <c r="A3537" s="70">
        <f t="shared" si="63"/>
        <v>3518</v>
      </c>
      <c r="B3537" s="145">
        <v>-314133.87830631435</v>
      </c>
      <c r="U3537" s="145">
        <v>3518</v>
      </c>
      <c r="V3537" s="145">
        <v>2046736.5742402375</v>
      </c>
    </row>
    <row r="3538" spans="1:22" x14ac:dyDescent="0.35">
      <c r="A3538" s="70">
        <f t="shared" si="63"/>
        <v>3519</v>
      </c>
      <c r="B3538" s="145">
        <v>-314133.87830631435</v>
      </c>
      <c r="U3538" s="145">
        <v>3519</v>
      </c>
      <c r="V3538" s="145">
        <v>6484981.838556882</v>
      </c>
    </row>
    <row r="3539" spans="1:22" x14ac:dyDescent="0.35">
      <c r="A3539" s="70">
        <f t="shared" si="63"/>
        <v>3520</v>
      </c>
      <c r="B3539" s="145">
        <v>-314133.87830631435</v>
      </c>
      <c r="U3539" s="145">
        <v>3520</v>
      </c>
      <c r="V3539" s="145">
        <v>30570205.667714734</v>
      </c>
    </row>
    <row r="3540" spans="1:22" x14ac:dyDescent="0.35">
      <c r="A3540" s="70">
        <f t="shared" si="63"/>
        <v>3521</v>
      </c>
      <c r="B3540" s="145">
        <v>-314133.87830631435</v>
      </c>
      <c r="U3540" s="145">
        <v>3521</v>
      </c>
      <c r="V3540" s="145">
        <v>-26149144.860642344</v>
      </c>
    </row>
    <row r="3541" spans="1:22" x14ac:dyDescent="0.35">
      <c r="A3541" s="70">
        <f t="shared" si="63"/>
        <v>3522</v>
      </c>
      <c r="B3541" s="145">
        <v>-314133.87830631435</v>
      </c>
      <c r="U3541" s="145">
        <v>3522</v>
      </c>
      <c r="V3541" s="145">
        <v>-22202429.624150638</v>
      </c>
    </row>
    <row r="3542" spans="1:22" x14ac:dyDescent="0.35">
      <c r="A3542" s="70">
        <f t="shared" ref="A3542:A3605" si="64">A3541+1</f>
        <v>3523</v>
      </c>
      <c r="B3542" s="145">
        <v>-314133.87830631435</v>
      </c>
      <c r="U3542" s="145">
        <v>3523</v>
      </c>
      <c r="V3542" s="145">
        <v>-5371389.2499226127</v>
      </c>
    </row>
    <row r="3543" spans="1:22" x14ac:dyDescent="0.35">
      <c r="A3543" s="70">
        <f t="shared" si="64"/>
        <v>3524</v>
      </c>
      <c r="B3543" s="145">
        <v>-314133.87830631435</v>
      </c>
      <c r="U3543" s="145">
        <v>3524</v>
      </c>
      <c r="V3543" s="145">
        <v>-15576708.514750201</v>
      </c>
    </row>
    <row r="3544" spans="1:22" x14ac:dyDescent="0.35">
      <c r="A3544" s="70">
        <f t="shared" si="64"/>
        <v>3525</v>
      </c>
      <c r="B3544" s="145">
        <v>-314133.87830631435</v>
      </c>
      <c r="U3544" s="145">
        <v>3525</v>
      </c>
      <c r="V3544" s="145">
        <v>14501776.853131257</v>
      </c>
    </row>
    <row r="3545" spans="1:22" x14ac:dyDescent="0.35">
      <c r="A3545" s="70">
        <f t="shared" si="64"/>
        <v>3526</v>
      </c>
      <c r="B3545" s="145">
        <v>-314133.87830631435</v>
      </c>
      <c r="U3545" s="145">
        <v>3526</v>
      </c>
      <c r="V3545" s="145">
        <v>25101602.477757752</v>
      </c>
    </row>
    <row r="3546" spans="1:22" x14ac:dyDescent="0.35">
      <c r="A3546" s="70">
        <f t="shared" si="64"/>
        <v>3527</v>
      </c>
      <c r="B3546" s="145">
        <v>-314133.87830631435</v>
      </c>
      <c r="U3546" s="145">
        <v>3527</v>
      </c>
      <c r="V3546" s="145">
        <v>-2721402.2266239934</v>
      </c>
    </row>
    <row r="3547" spans="1:22" x14ac:dyDescent="0.35">
      <c r="A3547" s="70">
        <f t="shared" si="64"/>
        <v>3528</v>
      </c>
      <c r="B3547" s="145">
        <v>-314133.87830631435</v>
      </c>
      <c r="U3547" s="145">
        <v>3528</v>
      </c>
      <c r="V3547" s="145">
        <v>7243458.4210152104</v>
      </c>
    </row>
    <row r="3548" spans="1:22" x14ac:dyDescent="0.35">
      <c r="A3548" s="70">
        <f t="shared" si="64"/>
        <v>3529</v>
      </c>
      <c r="B3548" s="145">
        <v>-314133.87830631435</v>
      </c>
      <c r="U3548" s="145">
        <v>3529</v>
      </c>
      <c r="V3548" s="145">
        <v>-237070.57319390401</v>
      </c>
    </row>
    <row r="3549" spans="1:22" x14ac:dyDescent="0.35">
      <c r="A3549" s="70">
        <f t="shared" si="64"/>
        <v>3530</v>
      </c>
      <c r="B3549" s="145">
        <v>-314133.87830631435</v>
      </c>
      <c r="U3549" s="145">
        <v>3530</v>
      </c>
      <c r="V3549" s="145">
        <v>-5554005.2117432766</v>
      </c>
    </row>
    <row r="3550" spans="1:22" x14ac:dyDescent="0.35">
      <c r="A3550" s="70">
        <f t="shared" si="64"/>
        <v>3531</v>
      </c>
      <c r="B3550" s="145">
        <v>-314133.87830631435</v>
      </c>
      <c r="U3550" s="145">
        <v>3531</v>
      </c>
      <c r="V3550" s="145">
        <v>1499837.5031180009</v>
      </c>
    </row>
    <row r="3551" spans="1:22" x14ac:dyDescent="0.35">
      <c r="A3551" s="70">
        <f t="shared" si="64"/>
        <v>3532</v>
      </c>
      <c r="B3551" s="145">
        <v>-314133.87830631435</v>
      </c>
      <c r="U3551" s="145">
        <v>3532</v>
      </c>
      <c r="V3551" s="145">
        <v>-7819386.0570512731</v>
      </c>
    </row>
    <row r="3552" spans="1:22" x14ac:dyDescent="0.35">
      <c r="A3552" s="70">
        <f t="shared" si="64"/>
        <v>3533</v>
      </c>
      <c r="B3552" s="145">
        <v>-314133.87830631435</v>
      </c>
      <c r="U3552" s="145">
        <v>3533</v>
      </c>
      <c r="V3552" s="145">
        <v>33412491.750005998</v>
      </c>
    </row>
    <row r="3553" spans="1:22" x14ac:dyDescent="0.35">
      <c r="A3553" s="70">
        <f t="shared" si="64"/>
        <v>3534</v>
      </c>
      <c r="B3553" s="145">
        <v>-314133.87830631435</v>
      </c>
      <c r="U3553" s="145">
        <v>3534</v>
      </c>
      <c r="V3553" s="145">
        <v>14801614.562583797</v>
      </c>
    </row>
    <row r="3554" spans="1:22" x14ac:dyDescent="0.35">
      <c r="A3554" s="70">
        <f t="shared" si="64"/>
        <v>3535</v>
      </c>
      <c r="B3554" s="145">
        <v>-314133.87830631435</v>
      </c>
      <c r="U3554" s="145">
        <v>3535</v>
      </c>
      <c r="V3554" s="145">
        <v>2272053.2103891298</v>
      </c>
    </row>
    <row r="3555" spans="1:22" x14ac:dyDescent="0.35">
      <c r="A3555" s="70">
        <f t="shared" si="64"/>
        <v>3536</v>
      </c>
      <c r="B3555" s="145">
        <v>-314133.87830631435</v>
      </c>
      <c r="U3555" s="145">
        <v>3536</v>
      </c>
      <c r="V3555" s="145">
        <v>-16591773.092549313</v>
      </c>
    </row>
    <row r="3556" spans="1:22" x14ac:dyDescent="0.35">
      <c r="A3556" s="70">
        <f t="shared" si="64"/>
        <v>3537</v>
      </c>
      <c r="B3556" s="145">
        <v>-314133.87830631435</v>
      </c>
      <c r="U3556" s="145">
        <v>3537</v>
      </c>
      <c r="V3556" s="145">
        <v>513247.96053890884</v>
      </c>
    </row>
    <row r="3557" spans="1:22" x14ac:dyDescent="0.35">
      <c r="A3557" s="70">
        <f t="shared" si="64"/>
        <v>3538</v>
      </c>
      <c r="B3557" s="145">
        <v>-314133.87830631435</v>
      </c>
      <c r="U3557" s="145">
        <v>3538</v>
      </c>
      <c r="V3557" s="145">
        <v>41482970.467103675</v>
      </c>
    </row>
    <row r="3558" spans="1:22" x14ac:dyDescent="0.35">
      <c r="A3558" s="70">
        <f t="shared" si="64"/>
        <v>3539</v>
      </c>
      <c r="B3558" s="145">
        <v>-314133.87830631435</v>
      </c>
      <c r="U3558" s="145">
        <v>3539</v>
      </c>
      <c r="V3558" s="145">
        <v>3684802.7921557873</v>
      </c>
    </row>
    <row r="3559" spans="1:22" x14ac:dyDescent="0.35">
      <c r="A3559" s="70">
        <f t="shared" si="64"/>
        <v>3540</v>
      </c>
      <c r="B3559" s="145">
        <v>-314133.87830631435</v>
      </c>
      <c r="U3559" s="145">
        <v>3540</v>
      </c>
      <c r="V3559" s="145">
        <v>-4632311.3399513457</v>
      </c>
    </row>
    <row r="3560" spans="1:22" x14ac:dyDescent="0.35">
      <c r="A3560" s="70">
        <f t="shared" si="64"/>
        <v>3541</v>
      </c>
      <c r="B3560" s="145">
        <v>-314133.87830631435</v>
      </c>
      <c r="U3560" s="145">
        <v>3541</v>
      </c>
      <c r="V3560" s="145">
        <v>-973814.76410752535</v>
      </c>
    </row>
    <row r="3561" spans="1:22" x14ac:dyDescent="0.35">
      <c r="A3561" s="70">
        <f t="shared" si="64"/>
        <v>3542</v>
      </c>
      <c r="B3561" s="145">
        <v>-314133.87830631435</v>
      </c>
      <c r="U3561" s="145">
        <v>3542</v>
      </c>
      <c r="V3561" s="145">
        <v>-10919162.015809081</v>
      </c>
    </row>
    <row r="3562" spans="1:22" x14ac:dyDescent="0.35">
      <c r="A3562" s="70">
        <f t="shared" si="64"/>
        <v>3543</v>
      </c>
      <c r="B3562" s="145">
        <v>-314133.87830631435</v>
      </c>
      <c r="U3562" s="145">
        <v>3543</v>
      </c>
      <c r="V3562" s="145">
        <v>-5437579.479217574</v>
      </c>
    </row>
    <row r="3563" spans="1:22" x14ac:dyDescent="0.35">
      <c r="A3563" s="70">
        <f t="shared" si="64"/>
        <v>3544</v>
      </c>
      <c r="B3563" s="145">
        <v>-314133.87830631435</v>
      </c>
      <c r="U3563" s="145">
        <v>3544</v>
      </c>
      <c r="V3563" s="145">
        <v>222965.67920320109</v>
      </c>
    </row>
    <row r="3564" spans="1:22" x14ac:dyDescent="0.35">
      <c r="A3564" s="70">
        <f t="shared" si="64"/>
        <v>3545</v>
      </c>
      <c r="B3564" s="145">
        <v>-314133.87830631435</v>
      </c>
      <c r="U3564" s="145">
        <v>3545</v>
      </c>
      <c r="V3564" s="145">
        <v>-18913640.648675982</v>
      </c>
    </row>
    <row r="3565" spans="1:22" x14ac:dyDescent="0.35">
      <c r="A3565" s="70">
        <f t="shared" si="64"/>
        <v>3546</v>
      </c>
      <c r="B3565" s="145">
        <v>-314133.87830631435</v>
      </c>
      <c r="U3565" s="145">
        <v>3546</v>
      </c>
      <c r="V3565" s="145">
        <v>-1799005.7799762711</v>
      </c>
    </row>
    <row r="3566" spans="1:22" x14ac:dyDescent="0.35">
      <c r="A3566" s="70">
        <f t="shared" si="64"/>
        <v>3547</v>
      </c>
      <c r="B3566" s="145">
        <v>-314133.87830631435</v>
      </c>
      <c r="U3566" s="145">
        <v>3547</v>
      </c>
      <c r="V3566" s="145">
        <v>16064325.767057899</v>
      </c>
    </row>
    <row r="3567" spans="1:22" x14ac:dyDescent="0.35">
      <c r="A3567" s="70">
        <f t="shared" si="64"/>
        <v>3548</v>
      </c>
      <c r="B3567" s="145">
        <v>-314133.87830631435</v>
      </c>
      <c r="U3567" s="145">
        <v>3548</v>
      </c>
      <c r="V3567" s="145">
        <v>11973870.8458835</v>
      </c>
    </row>
    <row r="3568" spans="1:22" x14ac:dyDescent="0.35">
      <c r="A3568" s="70">
        <f t="shared" si="64"/>
        <v>3549</v>
      </c>
      <c r="B3568" s="145">
        <v>-314133.87830631435</v>
      </c>
      <c r="U3568" s="145">
        <v>3549</v>
      </c>
      <c r="V3568" s="145">
        <v>-3813340.3998938128</v>
      </c>
    </row>
    <row r="3569" spans="1:22" x14ac:dyDescent="0.35">
      <c r="A3569" s="70">
        <f t="shared" si="64"/>
        <v>3550</v>
      </c>
      <c r="B3569" s="145">
        <v>-314133.87830631435</v>
      </c>
      <c r="U3569" s="145">
        <v>3550</v>
      </c>
      <c r="V3569" s="145">
        <v>11342903.079596747</v>
      </c>
    </row>
    <row r="3570" spans="1:22" x14ac:dyDescent="0.35">
      <c r="A3570" s="70">
        <f t="shared" si="64"/>
        <v>3551</v>
      </c>
      <c r="B3570" s="145">
        <v>-314133.87830631435</v>
      </c>
      <c r="U3570" s="145">
        <v>3551</v>
      </c>
      <c r="V3570" s="145">
        <v>7216899.6680359878</v>
      </c>
    </row>
    <row r="3571" spans="1:22" x14ac:dyDescent="0.35">
      <c r="A3571" s="70">
        <f t="shared" si="64"/>
        <v>3552</v>
      </c>
      <c r="B3571" s="145">
        <v>-314133.87830631435</v>
      </c>
      <c r="U3571" s="145">
        <v>3552</v>
      </c>
      <c r="V3571" s="145">
        <v>1637503.051052019</v>
      </c>
    </row>
    <row r="3572" spans="1:22" x14ac:dyDescent="0.35">
      <c r="A3572" s="70">
        <f t="shared" si="64"/>
        <v>3553</v>
      </c>
      <c r="B3572" s="145">
        <v>-314133.87830631435</v>
      </c>
      <c r="U3572" s="145">
        <v>3553</v>
      </c>
      <c r="V3572" s="145">
        <v>-3293695.7440984696</v>
      </c>
    </row>
    <row r="3573" spans="1:22" x14ac:dyDescent="0.35">
      <c r="A3573" s="70">
        <f t="shared" si="64"/>
        <v>3554</v>
      </c>
      <c r="B3573" s="145">
        <v>-314133.87830631435</v>
      </c>
      <c r="U3573" s="145">
        <v>3554</v>
      </c>
      <c r="V3573" s="145">
        <v>5680807.3732956648</v>
      </c>
    </row>
    <row r="3574" spans="1:22" x14ac:dyDescent="0.35">
      <c r="A3574" s="70">
        <f t="shared" si="64"/>
        <v>3555</v>
      </c>
      <c r="B3574" s="145">
        <v>-314133.87830631435</v>
      </c>
      <c r="U3574" s="145">
        <v>3555</v>
      </c>
      <c r="V3574" s="145">
        <v>16863282.801673826</v>
      </c>
    </row>
    <row r="3575" spans="1:22" x14ac:dyDescent="0.35">
      <c r="A3575" s="70">
        <f t="shared" si="64"/>
        <v>3556</v>
      </c>
      <c r="B3575" s="145">
        <v>-314133.87830631435</v>
      </c>
      <c r="U3575" s="145">
        <v>3556</v>
      </c>
      <c r="V3575" s="145">
        <v>14537617.041032579</v>
      </c>
    </row>
    <row r="3576" spans="1:22" x14ac:dyDescent="0.35">
      <c r="A3576" s="70">
        <f t="shared" si="64"/>
        <v>3557</v>
      </c>
      <c r="B3576" s="145">
        <v>-314133.87830631435</v>
      </c>
      <c r="U3576" s="145">
        <v>3557</v>
      </c>
      <c r="V3576" s="145">
        <v>-3404106.9019791149</v>
      </c>
    </row>
    <row r="3577" spans="1:22" x14ac:dyDescent="0.35">
      <c r="A3577" s="70">
        <f t="shared" si="64"/>
        <v>3558</v>
      </c>
      <c r="B3577" s="145">
        <v>-314133.87830631435</v>
      </c>
      <c r="U3577" s="145">
        <v>3558</v>
      </c>
      <c r="V3577" s="145">
        <v>19860968.020258255</v>
      </c>
    </row>
    <row r="3578" spans="1:22" x14ac:dyDescent="0.35">
      <c r="A3578" s="70">
        <f t="shared" si="64"/>
        <v>3559</v>
      </c>
      <c r="B3578" s="145">
        <v>-314133.87830631435</v>
      </c>
      <c r="U3578" s="145">
        <v>3559</v>
      </c>
      <c r="V3578" s="145">
        <v>-406578.7537221536</v>
      </c>
    </row>
    <row r="3579" spans="1:22" x14ac:dyDescent="0.35">
      <c r="A3579" s="70">
        <f t="shared" si="64"/>
        <v>3560</v>
      </c>
      <c r="B3579" s="145">
        <v>-314133.87830631435</v>
      </c>
      <c r="U3579" s="145">
        <v>3560</v>
      </c>
      <c r="V3579" s="145">
        <v>11679985.052642711</v>
      </c>
    </row>
    <row r="3580" spans="1:22" x14ac:dyDescent="0.35">
      <c r="A3580" s="70">
        <f t="shared" si="64"/>
        <v>3561</v>
      </c>
      <c r="B3580" s="145">
        <v>-314133.87830631435</v>
      </c>
      <c r="U3580" s="145">
        <v>3561</v>
      </c>
      <c r="V3580" s="145">
        <v>-1757816.4399597719</v>
      </c>
    </row>
    <row r="3581" spans="1:22" x14ac:dyDescent="0.35">
      <c r="A3581" s="70">
        <f t="shared" si="64"/>
        <v>3562</v>
      </c>
      <c r="B3581" s="145">
        <v>-314133.87830631435</v>
      </c>
      <c r="U3581" s="145">
        <v>3562</v>
      </c>
      <c r="V3581" s="145">
        <v>-4149587.84739911</v>
      </c>
    </row>
    <row r="3582" spans="1:22" x14ac:dyDescent="0.35">
      <c r="A3582" s="70">
        <f t="shared" si="64"/>
        <v>3563</v>
      </c>
      <c r="B3582" s="145">
        <v>-314133.87830631435</v>
      </c>
      <c r="U3582" s="145">
        <v>3563</v>
      </c>
      <c r="V3582" s="145">
        <v>-3819053.8661755957</v>
      </c>
    </row>
    <row r="3583" spans="1:22" x14ac:dyDescent="0.35">
      <c r="A3583" s="70">
        <f t="shared" si="64"/>
        <v>3564</v>
      </c>
      <c r="B3583" s="145">
        <v>-314133.87830631435</v>
      </c>
      <c r="U3583" s="145">
        <v>3564</v>
      </c>
      <c r="V3583" s="145">
        <v>-20265028.464780048</v>
      </c>
    </row>
    <row r="3584" spans="1:22" x14ac:dyDescent="0.35">
      <c r="A3584" s="70">
        <f t="shared" si="64"/>
        <v>3565</v>
      </c>
      <c r="B3584" s="145">
        <v>-314133.87830631435</v>
      </c>
      <c r="U3584" s="145">
        <v>3565</v>
      </c>
      <c r="V3584" s="145">
        <v>4899680.6261653379</v>
      </c>
    </row>
    <row r="3585" spans="1:22" x14ac:dyDescent="0.35">
      <c r="A3585" s="70">
        <f t="shared" si="64"/>
        <v>3566</v>
      </c>
      <c r="B3585" s="145">
        <v>-314133.87830631435</v>
      </c>
      <c r="U3585" s="145">
        <v>3566</v>
      </c>
      <c r="V3585" s="145">
        <v>4611100.1308851466</v>
      </c>
    </row>
    <row r="3586" spans="1:22" x14ac:dyDescent="0.35">
      <c r="A3586" s="70">
        <f t="shared" si="64"/>
        <v>3567</v>
      </c>
      <c r="B3586" s="145">
        <v>-314133.87830631435</v>
      </c>
      <c r="U3586" s="145">
        <v>3567</v>
      </c>
      <c r="V3586" s="145">
        <v>-2332590.1860936061</v>
      </c>
    </row>
    <row r="3587" spans="1:22" x14ac:dyDescent="0.35">
      <c r="A3587" s="70">
        <f t="shared" si="64"/>
        <v>3568</v>
      </c>
      <c r="B3587" s="145">
        <v>-314133.87830631435</v>
      </c>
      <c r="U3587" s="145">
        <v>3568</v>
      </c>
      <c r="V3587" s="145">
        <v>-9199146.7136586979</v>
      </c>
    </row>
    <row r="3588" spans="1:22" x14ac:dyDescent="0.35">
      <c r="A3588" s="70">
        <f t="shared" si="64"/>
        <v>3569</v>
      </c>
      <c r="B3588" s="145">
        <v>-314133.87830631435</v>
      </c>
      <c r="U3588" s="145">
        <v>3569</v>
      </c>
      <c r="V3588" s="145">
        <v>6710593.907438308</v>
      </c>
    </row>
    <row r="3589" spans="1:22" x14ac:dyDescent="0.35">
      <c r="A3589" s="70">
        <f t="shared" si="64"/>
        <v>3570</v>
      </c>
      <c r="B3589" s="145">
        <v>-314133.87830631435</v>
      </c>
      <c r="U3589" s="145">
        <v>3570</v>
      </c>
      <c r="V3589" s="145">
        <v>18121397.994519398</v>
      </c>
    </row>
    <row r="3590" spans="1:22" x14ac:dyDescent="0.35">
      <c r="A3590" s="70">
        <f t="shared" si="64"/>
        <v>3571</v>
      </c>
      <c r="B3590" s="145">
        <v>-314133.87830631435</v>
      </c>
      <c r="U3590" s="145">
        <v>3571</v>
      </c>
      <c r="V3590" s="145">
        <v>19529385.327961169</v>
      </c>
    </row>
    <row r="3591" spans="1:22" x14ac:dyDescent="0.35">
      <c r="A3591" s="70">
        <f t="shared" si="64"/>
        <v>3572</v>
      </c>
      <c r="B3591" s="145">
        <v>-314133.87830631435</v>
      </c>
      <c r="U3591" s="145">
        <v>3572</v>
      </c>
      <c r="V3591" s="145">
        <v>7272995.9910603948</v>
      </c>
    </row>
    <row r="3592" spans="1:22" x14ac:dyDescent="0.35">
      <c r="A3592" s="70">
        <f t="shared" si="64"/>
        <v>3573</v>
      </c>
      <c r="B3592" s="145">
        <v>-314133.87830631435</v>
      </c>
      <c r="U3592" s="145">
        <v>3573</v>
      </c>
      <c r="V3592" s="145">
        <v>13981304.521973748</v>
      </c>
    </row>
    <row r="3593" spans="1:22" x14ac:dyDescent="0.35">
      <c r="A3593" s="70">
        <f t="shared" si="64"/>
        <v>3574</v>
      </c>
      <c r="B3593" s="145">
        <v>-314133.87830631435</v>
      </c>
      <c r="U3593" s="145">
        <v>3574</v>
      </c>
      <c r="V3593" s="145">
        <v>-12281952.477474371</v>
      </c>
    </row>
    <row r="3594" spans="1:22" x14ac:dyDescent="0.35">
      <c r="A3594" s="70">
        <f t="shared" si="64"/>
        <v>3575</v>
      </c>
      <c r="B3594" s="145">
        <v>-314133.87830631435</v>
      </c>
      <c r="U3594" s="145">
        <v>3575</v>
      </c>
      <c r="V3594" s="145">
        <v>7209970.2434181347</v>
      </c>
    </row>
    <row r="3595" spans="1:22" x14ac:dyDescent="0.35">
      <c r="A3595" s="70">
        <f t="shared" si="64"/>
        <v>3576</v>
      </c>
      <c r="B3595" s="145">
        <v>-314133.87830631435</v>
      </c>
      <c r="U3595" s="145">
        <v>3576</v>
      </c>
      <c r="V3595" s="145">
        <v>14590046.741097547</v>
      </c>
    </row>
    <row r="3596" spans="1:22" x14ac:dyDescent="0.35">
      <c r="A3596" s="70">
        <f t="shared" si="64"/>
        <v>3577</v>
      </c>
      <c r="B3596" s="145">
        <v>-314133.87830631435</v>
      </c>
      <c r="U3596" s="145">
        <v>3577</v>
      </c>
      <c r="V3596" s="145">
        <v>-19843842.737842366</v>
      </c>
    </row>
    <row r="3597" spans="1:22" x14ac:dyDescent="0.35">
      <c r="A3597" s="70">
        <f t="shared" si="64"/>
        <v>3578</v>
      </c>
      <c r="B3597" s="145">
        <v>-314133.87830631435</v>
      </c>
      <c r="U3597" s="145">
        <v>3578</v>
      </c>
      <c r="V3597" s="145">
        <v>-575111.52847918496</v>
      </c>
    </row>
    <row r="3598" spans="1:22" x14ac:dyDescent="0.35">
      <c r="A3598" s="70">
        <f t="shared" si="64"/>
        <v>3579</v>
      </c>
      <c r="B3598" s="145">
        <v>-314133.87830631435</v>
      </c>
      <c r="U3598" s="145">
        <v>3579</v>
      </c>
      <c r="V3598" s="145">
        <v>-2899449.7403463237</v>
      </c>
    </row>
    <row r="3599" spans="1:22" x14ac:dyDescent="0.35">
      <c r="A3599" s="70">
        <f t="shared" si="64"/>
        <v>3580</v>
      </c>
      <c r="B3599" s="145">
        <v>-314133.87830631435</v>
      </c>
      <c r="U3599" s="145">
        <v>3580</v>
      </c>
      <c r="V3599" s="145">
        <v>24836462.836118337</v>
      </c>
    </row>
    <row r="3600" spans="1:22" x14ac:dyDescent="0.35">
      <c r="A3600" s="70">
        <f t="shared" si="64"/>
        <v>3581</v>
      </c>
      <c r="B3600" s="145">
        <v>-314133.87830631435</v>
      </c>
      <c r="U3600" s="145">
        <v>3581</v>
      </c>
      <c r="V3600" s="145">
        <v>13886532.940003134</v>
      </c>
    </row>
    <row r="3601" spans="1:22" x14ac:dyDescent="0.35">
      <c r="A3601" s="70">
        <f t="shared" si="64"/>
        <v>3582</v>
      </c>
      <c r="B3601" s="145">
        <v>-314133.87830631435</v>
      </c>
      <c r="U3601" s="145">
        <v>3582</v>
      </c>
      <c r="V3601" s="145">
        <v>6387720.2600826435</v>
      </c>
    </row>
    <row r="3602" spans="1:22" x14ac:dyDescent="0.35">
      <c r="A3602" s="70">
        <f t="shared" si="64"/>
        <v>3583</v>
      </c>
      <c r="B3602" s="145">
        <v>-314133.87830631435</v>
      </c>
      <c r="U3602" s="145">
        <v>3583</v>
      </c>
      <c r="V3602" s="145">
        <v>3036770.2408145256</v>
      </c>
    </row>
    <row r="3603" spans="1:22" x14ac:dyDescent="0.35">
      <c r="A3603" s="70">
        <f t="shared" si="64"/>
        <v>3584</v>
      </c>
      <c r="B3603" s="145">
        <v>-314133.87830631435</v>
      </c>
      <c r="U3603" s="145">
        <v>3584</v>
      </c>
      <c r="V3603" s="145">
        <v>26536746.062245406</v>
      </c>
    </row>
    <row r="3604" spans="1:22" x14ac:dyDescent="0.35">
      <c r="A3604" s="70">
        <f t="shared" si="64"/>
        <v>3585</v>
      </c>
      <c r="B3604" s="145">
        <v>-314133.87830631435</v>
      </c>
      <c r="U3604" s="145">
        <v>3585</v>
      </c>
      <c r="V3604" s="145">
        <v>22251444.762354508</v>
      </c>
    </row>
    <row r="3605" spans="1:22" x14ac:dyDescent="0.35">
      <c r="A3605" s="70">
        <f t="shared" si="64"/>
        <v>3586</v>
      </c>
      <c r="B3605" s="145">
        <v>-314133.87830631435</v>
      </c>
      <c r="U3605" s="145">
        <v>3586</v>
      </c>
      <c r="V3605" s="145">
        <v>-19772395.065266594</v>
      </c>
    </row>
    <row r="3606" spans="1:22" x14ac:dyDescent="0.35">
      <c r="A3606" s="70">
        <f t="shared" ref="A3606:A3669" si="65">A3605+1</f>
        <v>3587</v>
      </c>
      <c r="B3606" s="145">
        <v>-314133.87830631435</v>
      </c>
      <c r="U3606" s="145">
        <v>3587</v>
      </c>
      <c r="V3606" s="145">
        <v>6518474.7174345776</v>
      </c>
    </row>
    <row r="3607" spans="1:22" x14ac:dyDescent="0.35">
      <c r="A3607" s="70">
        <f t="shared" si="65"/>
        <v>3588</v>
      </c>
      <c r="B3607" s="145">
        <v>-314133.87830631435</v>
      </c>
      <c r="U3607" s="145">
        <v>3588</v>
      </c>
      <c r="V3607" s="145">
        <v>6501323.8216025792</v>
      </c>
    </row>
    <row r="3608" spans="1:22" x14ac:dyDescent="0.35">
      <c r="A3608" s="70">
        <f t="shared" si="65"/>
        <v>3589</v>
      </c>
      <c r="B3608" s="145">
        <v>-314133.87830631435</v>
      </c>
      <c r="U3608" s="145">
        <v>3589</v>
      </c>
      <c r="V3608" s="145">
        <v>32577338.250020303</v>
      </c>
    </row>
    <row r="3609" spans="1:22" x14ac:dyDescent="0.35">
      <c r="A3609" s="70">
        <f t="shared" si="65"/>
        <v>3590</v>
      </c>
      <c r="B3609" s="145">
        <v>-314133.87830631435</v>
      </c>
      <c r="U3609" s="145">
        <v>3590</v>
      </c>
      <c r="V3609" s="145">
        <v>1209575.5884108171</v>
      </c>
    </row>
    <row r="3610" spans="1:22" x14ac:dyDescent="0.35">
      <c r="A3610" s="70">
        <f t="shared" si="65"/>
        <v>3591</v>
      </c>
      <c r="B3610" s="145">
        <v>-314133.87830631435</v>
      </c>
      <c r="U3610" s="145">
        <v>3591</v>
      </c>
      <c r="V3610" s="145">
        <v>11497222.120896891</v>
      </c>
    </row>
    <row r="3611" spans="1:22" x14ac:dyDescent="0.35">
      <c r="A3611" s="70">
        <f t="shared" si="65"/>
        <v>3592</v>
      </c>
      <c r="B3611" s="145">
        <v>-314133.87830631435</v>
      </c>
      <c r="U3611" s="145">
        <v>3592</v>
      </c>
      <c r="V3611" s="145">
        <v>3261186.1561917104</v>
      </c>
    </row>
    <row r="3612" spans="1:22" x14ac:dyDescent="0.35">
      <c r="A3612" s="70">
        <f t="shared" si="65"/>
        <v>3593</v>
      </c>
      <c r="B3612" s="145">
        <v>-314133.87830631435</v>
      </c>
      <c r="U3612" s="145">
        <v>3593</v>
      </c>
      <c r="V3612" s="145">
        <v>26540395.295616522</v>
      </c>
    </row>
    <row r="3613" spans="1:22" x14ac:dyDescent="0.35">
      <c r="A3613" s="70">
        <f t="shared" si="65"/>
        <v>3594</v>
      </c>
      <c r="B3613" s="145">
        <v>-314133.87830631435</v>
      </c>
      <c r="U3613" s="145">
        <v>3594</v>
      </c>
      <c r="V3613" s="145">
        <v>9433093.3497800864</v>
      </c>
    </row>
    <row r="3614" spans="1:22" x14ac:dyDescent="0.35">
      <c r="A3614" s="70">
        <f t="shared" si="65"/>
        <v>3595</v>
      </c>
      <c r="B3614" s="145">
        <v>-314133.87830631435</v>
      </c>
      <c r="U3614" s="145">
        <v>3595</v>
      </c>
      <c r="V3614" s="145">
        <v>7449869.3077116944</v>
      </c>
    </row>
    <row r="3615" spans="1:22" x14ac:dyDescent="0.35">
      <c r="A3615" s="70">
        <f t="shared" si="65"/>
        <v>3596</v>
      </c>
      <c r="B3615" s="145">
        <v>-314133.87830631435</v>
      </c>
      <c r="U3615" s="145">
        <v>3596</v>
      </c>
      <c r="V3615" s="145">
        <v>-12531401.265617196</v>
      </c>
    </row>
    <row r="3616" spans="1:22" x14ac:dyDescent="0.35">
      <c r="A3616" s="70">
        <f t="shared" si="65"/>
        <v>3597</v>
      </c>
      <c r="B3616" s="145">
        <v>-314133.87830631435</v>
      </c>
      <c r="U3616" s="145">
        <v>3597</v>
      </c>
      <c r="V3616" s="145">
        <v>-3759208.538290292</v>
      </c>
    </row>
    <row r="3617" spans="1:22" x14ac:dyDescent="0.35">
      <c r="A3617" s="70">
        <f t="shared" si="65"/>
        <v>3598</v>
      </c>
      <c r="B3617" s="145">
        <v>-314133.87830631435</v>
      </c>
      <c r="U3617" s="145">
        <v>3598</v>
      </c>
      <c r="V3617" s="145">
        <v>5996565.3307415359</v>
      </c>
    </row>
    <row r="3618" spans="1:22" x14ac:dyDescent="0.35">
      <c r="A3618" s="70">
        <f t="shared" si="65"/>
        <v>3599</v>
      </c>
      <c r="B3618" s="145">
        <v>-314133.87830631435</v>
      </c>
      <c r="U3618" s="145">
        <v>3599</v>
      </c>
      <c r="V3618" s="145">
        <v>33447039.957034811</v>
      </c>
    </row>
    <row r="3619" spans="1:22" x14ac:dyDescent="0.35">
      <c r="A3619" s="70">
        <f t="shared" si="65"/>
        <v>3600</v>
      </c>
      <c r="B3619" s="145">
        <v>-314133.87830631435</v>
      </c>
      <c r="U3619" s="145">
        <v>3600</v>
      </c>
      <c r="V3619" s="145">
        <v>15112892.630566768</v>
      </c>
    </row>
    <row r="3620" spans="1:22" x14ac:dyDescent="0.35">
      <c r="A3620" s="70">
        <f t="shared" si="65"/>
        <v>3601</v>
      </c>
      <c r="B3620" s="145">
        <v>-314133.87830631435</v>
      </c>
      <c r="U3620" s="145">
        <v>3601</v>
      </c>
      <c r="V3620" s="145">
        <v>12662540.525952578</v>
      </c>
    </row>
    <row r="3621" spans="1:22" x14ac:dyDescent="0.35">
      <c r="A3621" s="70">
        <f t="shared" si="65"/>
        <v>3602</v>
      </c>
      <c r="B3621" s="145">
        <v>-314133.87830631435</v>
      </c>
      <c r="U3621" s="145">
        <v>3602</v>
      </c>
      <c r="V3621" s="145">
        <v>-8240536.1706411727</v>
      </c>
    </row>
    <row r="3622" spans="1:22" x14ac:dyDescent="0.35">
      <c r="A3622" s="70">
        <f t="shared" si="65"/>
        <v>3603</v>
      </c>
      <c r="B3622" s="145">
        <v>-314133.87830631435</v>
      </c>
      <c r="U3622" s="145">
        <v>3603</v>
      </c>
      <c r="V3622" s="145">
        <v>-25964944.227999069</v>
      </c>
    </row>
    <row r="3623" spans="1:22" x14ac:dyDescent="0.35">
      <c r="A3623" s="70">
        <f t="shared" si="65"/>
        <v>3604</v>
      </c>
      <c r="B3623" s="145">
        <v>-314133.87830631435</v>
      </c>
      <c r="U3623" s="145">
        <v>3604</v>
      </c>
      <c r="V3623" s="145">
        <v>2142637.2178071141</v>
      </c>
    </row>
    <row r="3624" spans="1:22" x14ac:dyDescent="0.35">
      <c r="A3624" s="70">
        <f t="shared" si="65"/>
        <v>3605</v>
      </c>
      <c r="B3624" s="145">
        <v>-314133.87830631435</v>
      </c>
      <c r="U3624" s="145">
        <v>3605</v>
      </c>
      <c r="V3624" s="145">
        <v>-9973612.6361512654</v>
      </c>
    </row>
    <row r="3625" spans="1:22" x14ac:dyDescent="0.35">
      <c r="A3625" s="70">
        <f t="shared" si="65"/>
        <v>3606</v>
      </c>
      <c r="B3625" s="145">
        <v>-314133.87830631435</v>
      </c>
      <c r="U3625" s="145">
        <v>3606</v>
      </c>
      <c r="V3625" s="145">
        <v>-11014090.600684503</v>
      </c>
    </row>
    <row r="3626" spans="1:22" x14ac:dyDescent="0.35">
      <c r="A3626" s="70">
        <f t="shared" si="65"/>
        <v>3607</v>
      </c>
      <c r="B3626" s="145">
        <v>-314133.87830631435</v>
      </c>
      <c r="U3626" s="145">
        <v>3607</v>
      </c>
      <c r="V3626" s="145">
        <v>-21603753.209721114</v>
      </c>
    </row>
    <row r="3627" spans="1:22" x14ac:dyDescent="0.35">
      <c r="A3627" s="70">
        <f t="shared" si="65"/>
        <v>3608</v>
      </c>
      <c r="B3627" s="145">
        <v>-314133.87830631435</v>
      </c>
      <c r="U3627" s="145">
        <v>3608</v>
      </c>
      <c r="V3627" s="145">
        <v>-15379395.215875793</v>
      </c>
    </row>
    <row r="3628" spans="1:22" x14ac:dyDescent="0.35">
      <c r="A3628" s="70">
        <f t="shared" si="65"/>
        <v>3609</v>
      </c>
      <c r="B3628" s="145">
        <v>-314133.87830631435</v>
      </c>
      <c r="U3628" s="145">
        <v>3609</v>
      </c>
      <c r="V3628" s="145">
        <v>-9684604.3745823037</v>
      </c>
    </row>
    <row r="3629" spans="1:22" x14ac:dyDescent="0.35">
      <c r="A3629" s="70">
        <f t="shared" si="65"/>
        <v>3610</v>
      </c>
      <c r="B3629" s="145">
        <v>-314133.87830631435</v>
      </c>
      <c r="U3629" s="145">
        <v>3610</v>
      </c>
      <c r="V3629" s="145">
        <v>6982103.1086728275</v>
      </c>
    </row>
    <row r="3630" spans="1:22" x14ac:dyDescent="0.35">
      <c r="A3630" s="70">
        <f t="shared" si="65"/>
        <v>3611</v>
      </c>
      <c r="B3630" s="145">
        <v>-314133.87830631435</v>
      </c>
      <c r="U3630" s="145">
        <v>3611</v>
      </c>
      <c r="V3630" s="145">
        <v>8880247.5272298753</v>
      </c>
    </row>
    <row r="3631" spans="1:22" x14ac:dyDescent="0.35">
      <c r="A3631" s="70">
        <f t="shared" si="65"/>
        <v>3612</v>
      </c>
      <c r="B3631" s="145">
        <v>-314133.87830631435</v>
      </c>
      <c r="U3631" s="145">
        <v>3612</v>
      </c>
      <c r="V3631" s="145">
        <v>-3310493.181681022</v>
      </c>
    </row>
    <row r="3632" spans="1:22" x14ac:dyDescent="0.35">
      <c r="A3632" s="70">
        <f t="shared" si="65"/>
        <v>3613</v>
      </c>
      <c r="B3632" s="145">
        <v>-314133.87830631435</v>
      </c>
      <c r="U3632" s="145">
        <v>3613</v>
      </c>
      <c r="V3632" s="145">
        <v>-22062243.231352009</v>
      </c>
    </row>
    <row r="3633" spans="1:22" x14ac:dyDescent="0.35">
      <c r="A3633" s="70">
        <f t="shared" si="65"/>
        <v>3614</v>
      </c>
      <c r="B3633" s="145">
        <v>-314133.87830631435</v>
      </c>
      <c r="U3633" s="145">
        <v>3614</v>
      </c>
      <c r="V3633" s="145">
        <v>2555382.1238397397</v>
      </c>
    </row>
    <row r="3634" spans="1:22" x14ac:dyDescent="0.35">
      <c r="A3634" s="70">
        <f t="shared" si="65"/>
        <v>3615</v>
      </c>
      <c r="B3634" s="145">
        <v>-314133.87830631435</v>
      </c>
      <c r="U3634" s="145">
        <v>3615</v>
      </c>
      <c r="V3634" s="145">
        <v>-19909804.800571229</v>
      </c>
    </row>
    <row r="3635" spans="1:22" x14ac:dyDescent="0.35">
      <c r="A3635" s="70">
        <f t="shared" si="65"/>
        <v>3616</v>
      </c>
      <c r="B3635" s="145">
        <v>-314133.87830631435</v>
      </c>
      <c r="U3635" s="145">
        <v>3616</v>
      </c>
      <c r="V3635" s="145">
        <v>11526541.083947774</v>
      </c>
    </row>
    <row r="3636" spans="1:22" x14ac:dyDescent="0.35">
      <c r="A3636" s="70">
        <f t="shared" si="65"/>
        <v>3617</v>
      </c>
      <c r="B3636" s="145">
        <v>-314133.87830631435</v>
      </c>
      <c r="U3636" s="145">
        <v>3617</v>
      </c>
      <c r="V3636" s="145">
        <v>592464.22925549001</v>
      </c>
    </row>
    <row r="3637" spans="1:22" x14ac:dyDescent="0.35">
      <c r="A3637" s="70">
        <f t="shared" si="65"/>
        <v>3618</v>
      </c>
      <c r="B3637" s="145">
        <v>-314133.87830631435</v>
      </c>
      <c r="U3637" s="145">
        <v>3618</v>
      </c>
      <c r="V3637" s="145">
        <v>-18561090.581208933</v>
      </c>
    </row>
    <row r="3638" spans="1:22" x14ac:dyDescent="0.35">
      <c r="A3638" s="70">
        <f t="shared" si="65"/>
        <v>3619</v>
      </c>
      <c r="B3638" s="145">
        <v>-314133.87830631435</v>
      </c>
      <c r="U3638" s="145">
        <v>3619</v>
      </c>
      <c r="V3638" s="145">
        <v>12905314.912013803</v>
      </c>
    </row>
    <row r="3639" spans="1:22" x14ac:dyDescent="0.35">
      <c r="A3639" s="70">
        <f t="shared" si="65"/>
        <v>3620</v>
      </c>
      <c r="B3639" s="145">
        <v>-314133.87830631435</v>
      </c>
      <c r="U3639" s="145">
        <v>3620</v>
      </c>
      <c r="V3639" s="145">
        <v>-19609629.598398849</v>
      </c>
    </row>
    <row r="3640" spans="1:22" x14ac:dyDescent="0.35">
      <c r="A3640" s="70">
        <f t="shared" si="65"/>
        <v>3621</v>
      </c>
      <c r="B3640" s="145">
        <v>-314133.87830631435</v>
      </c>
      <c r="U3640" s="145">
        <v>3621</v>
      </c>
      <c r="V3640" s="145">
        <v>16535335.802259535</v>
      </c>
    </row>
    <row r="3641" spans="1:22" x14ac:dyDescent="0.35">
      <c r="A3641" s="70">
        <f t="shared" si="65"/>
        <v>3622</v>
      </c>
      <c r="B3641" s="145">
        <v>-314133.87830631435</v>
      </c>
      <c r="U3641" s="145">
        <v>3622</v>
      </c>
      <c r="V3641" s="145">
        <v>668698.32765034214</v>
      </c>
    </row>
    <row r="3642" spans="1:22" x14ac:dyDescent="0.35">
      <c r="A3642" s="70">
        <f t="shared" si="65"/>
        <v>3623</v>
      </c>
      <c r="B3642" s="145">
        <v>-314133.87830631435</v>
      </c>
      <c r="U3642" s="145">
        <v>3623</v>
      </c>
      <c r="V3642" s="145">
        <v>-9246676.9570364058</v>
      </c>
    </row>
    <row r="3643" spans="1:22" x14ac:dyDescent="0.35">
      <c r="A3643" s="70">
        <f t="shared" si="65"/>
        <v>3624</v>
      </c>
      <c r="B3643" s="145">
        <v>-314133.87830631435</v>
      </c>
      <c r="U3643" s="145">
        <v>3624</v>
      </c>
      <c r="V3643" s="145">
        <v>-8433265.098285079</v>
      </c>
    </row>
    <row r="3644" spans="1:22" x14ac:dyDescent="0.35">
      <c r="A3644" s="70">
        <f t="shared" si="65"/>
        <v>3625</v>
      </c>
      <c r="B3644" s="145">
        <v>-314133.87830631435</v>
      </c>
      <c r="U3644" s="145">
        <v>3625</v>
      </c>
      <c r="V3644" s="145">
        <v>22540753.115336929</v>
      </c>
    </row>
    <row r="3645" spans="1:22" x14ac:dyDescent="0.35">
      <c r="A3645" s="70">
        <f t="shared" si="65"/>
        <v>3626</v>
      </c>
      <c r="B3645" s="145">
        <v>-314133.87830631435</v>
      </c>
      <c r="U3645" s="145">
        <v>3626</v>
      </c>
      <c r="V3645" s="145">
        <v>-16679439.051819609</v>
      </c>
    </row>
    <row r="3646" spans="1:22" x14ac:dyDescent="0.35">
      <c r="A3646" s="70">
        <f t="shared" si="65"/>
        <v>3627</v>
      </c>
      <c r="B3646" s="145">
        <v>-314133.87830631435</v>
      </c>
      <c r="U3646" s="145">
        <v>3627</v>
      </c>
      <c r="V3646" s="145">
        <v>11798537.654301904</v>
      </c>
    </row>
    <row r="3647" spans="1:22" x14ac:dyDescent="0.35">
      <c r="A3647" s="70">
        <f t="shared" si="65"/>
        <v>3628</v>
      </c>
      <c r="B3647" s="145">
        <v>-314133.87830631435</v>
      </c>
      <c r="U3647" s="145">
        <v>3628</v>
      </c>
      <c r="V3647" s="145">
        <v>-2951789.0142070241</v>
      </c>
    </row>
    <row r="3648" spans="1:22" x14ac:dyDescent="0.35">
      <c r="A3648" s="70">
        <f t="shared" si="65"/>
        <v>3629</v>
      </c>
      <c r="B3648" s="145">
        <v>-314133.87830631435</v>
      </c>
      <c r="U3648" s="145">
        <v>3629</v>
      </c>
      <c r="V3648" s="145">
        <v>-13924828.343914021</v>
      </c>
    </row>
    <row r="3649" spans="1:22" x14ac:dyDescent="0.35">
      <c r="A3649" s="70">
        <f t="shared" si="65"/>
        <v>3630</v>
      </c>
      <c r="B3649" s="145">
        <v>-314133.87830631435</v>
      </c>
      <c r="U3649" s="145">
        <v>3630</v>
      </c>
      <c r="V3649" s="145">
        <v>-2644533.5958829224</v>
      </c>
    </row>
    <row r="3650" spans="1:22" x14ac:dyDescent="0.35">
      <c r="A3650" s="70">
        <f t="shared" si="65"/>
        <v>3631</v>
      </c>
      <c r="B3650" s="145">
        <v>-314133.87830631435</v>
      </c>
      <c r="U3650" s="145">
        <v>3631</v>
      </c>
      <c r="V3650" s="145">
        <v>-27560592.26258399</v>
      </c>
    </row>
    <row r="3651" spans="1:22" x14ac:dyDescent="0.35">
      <c r="A3651" s="70">
        <f t="shared" si="65"/>
        <v>3632</v>
      </c>
      <c r="B3651" s="145">
        <v>-314133.87830631435</v>
      </c>
      <c r="U3651" s="145">
        <v>3632</v>
      </c>
      <c r="V3651" s="145">
        <v>46823350.885397911</v>
      </c>
    </row>
    <row r="3652" spans="1:22" x14ac:dyDescent="0.35">
      <c r="A3652" s="70">
        <f t="shared" si="65"/>
        <v>3633</v>
      </c>
      <c r="B3652" s="145">
        <v>-314133.87830631435</v>
      </c>
      <c r="U3652" s="145">
        <v>3633</v>
      </c>
      <c r="V3652" s="145">
        <v>37612246.554580964</v>
      </c>
    </row>
    <row r="3653" spans="1:22" x14ac:dyDescent="0.35">
      <c r="A3653" s="70">
        <f t="shared" si="65"/>
        <v>3634</v>
      </c>
      <c r="B3653" s="145">
        <v>-314133.87830631435</v>
      </c>
      <c r="U3653" s="145">
        <v>3634</v>
      </c>
      <c r="V3653" s="145">
        <v>-8943148.8605941646</v>
      </c>
    </row>
    <row r="3654" spans="1:22" x14ac:dyDescent="0.35">
      <c r="A3654" s="70">
        <f t="shared" si="65"/>
        <v>3635</v>
      </c>
      <c r="B3654" s="145">
        <v>-314133.87830631435</v>
      </c>
      <c r="U3654" s="145">
        <v>3635</v>
      </c>
      <c r="V3654" s="145">
        <v>-10240208.61892578</v>
      </c>
    </row>
    <row r="3655" spans="1:22" x14ac:dyDescent="0.35">
      <c r="A3655" s="70">
        <f t="shared" si="65"/>
        <v>3636</v>
      </c>
      <c r="B3655" s="145">
        <v>-314133.87830631435</v>
      </c>
      <c r="U3655" s="145">
        <v>3636</v>
      </c>
      <c r="V3655" s="145">
        <v>6683898.1807130277</v>
      </c>
    </row>
    <row r="3656" spans="1:22" x14ac:dyDescent="0.35">
      <c r="A3656" s="70">
        <f t="shared" si="65"/>
        <v>3637</v>
      </c>
      <c r="B3656" s="145">
        <v>-314133.87830631435</v>
      </c>
      <c r="U3656" s="145">
        <v>3637</v>
      </c>
      <c r="V3656" s="145">
        <v>-24593323.4778325</v>
      </c>
    </row>
    <row r="3657" spans="1:22" x14ac:dyDescent="0.35">
      <c r="A3657" s="70">
        <f t="shared" si="65"/>
        <v>3638</v>
      </c>
      <c r="B3657" s="145">
        <v>-314133.87830631435</v>
      </c>
      <c r="U3657" s="145">
        <v>3638</v>
      </c>
      <c r="V3657" s="145">
        <v>12149939.053294696</v>
      </c>
    </row>
    <row r="3658" spans="1:22" x14ac:dyDescent="0.35">
      <c r="A3658" s="70">
        <f t="shared" si="65"/>
        <v>3639</v>
      </c>
      <c r="B3658" s="145">
        <v>-314133.87830631435</v>
      </c>
      <c r="U3658" s="145">
        <v>3639</v>
      </c>
      <c r="V3658" s="145">
        <v>23141158.210428946</v>
      </c>
    </row>
    <row r="3659" spans="1:22" x14ac:dyDescent="0.35">
      <c r="A3659" s="70">
        <f t="shared" si="65"/>
        <v>3640</v>
      </c>
      <c r="B3659" s="145">
        <v>-314133.87830631435</v>
      </c>
      <c r="U3659" s="145">
        <v>3640</v>
      </c>
      <c r="V3659" s="145">
        <v>-8731839.4839192256</v>
      </c>
    </row>
    <row r="3660" spans="1:22" x14ac:dyDescent="0.35">
      <c r="A3660" s="70">
        <f t="shared" si="65"/>
        <v>3641</v>
      </c>
      <c r="B3660" s="145">
        <v>-314133.87830631435</v>
      </c>
      <c r="U3660" s="145">
        <v>3641</v>
      </c>
      <c r="V3660" s="145">
        <v>7964575.7058641165</v>
      </c>
    </row>
    <row r="3661" spans="1:22" x14ac:dyDescent="0.35">
      <c r="A3661" s="70">
        <f t="shared" si="65"/>
        <v>3642</v>
      </c>
      <c r="B3661" s="145">
        <v>-314133.87830631435</v>
      </c>
      <c r="U3661" s="145">
        <v>3642</v>
      </c>
      <c r="V3661" s="145">
        <v>-14771215.149453767</v>
      </c>
    </row>
    <row r="3662" spans="1:22" x14ac:dyDescent="0.35">
      <c r="A3662" s="70">
        <f t="shared" si="65"/>
        <v>3643</v>
      </c>
      <c r="B3662" s="145">
        <v>-314133.87830631435</v>
      </c>
      <c r="U3662" s="145">
        <v>3643</v>
      </c>
      <c r="V3662" s="145">
        <v>28310973.250832714</v>
      </c>
    </row>
    <row r="3663" spans="1:22" x14ac:dyDescent="0.35">
      <c r="A3663" s="70">
        <f t="shared" si="65"/>
        <v>3644</v>
      </c>
      <c r="B3663" s="145">
        <v>-314133.87830631435</v>
      </c>
      <c r="U3663" s="145">
        <v>3644</v>
      </c>
      <c r="V3663" s="145">
        <v>-23005663.830835748</v>
      </c>
    </row>
    <row r="3664" spans="1:22" x14ac:dyDescent="0.35">
      <c r="A3664" s="70">
        <f t="shared" si="65"/>
        <v>3645</v>
      </c>
      <c r="B3664" s="145">
        <v>-314133.87830631435</v>
      </c>
      <c r="U3664" s="145">
        <v>3645</v>
      </c>
      <c r="V3664" s="145">
        <v>-3913888.2875240445</v>
      </c>
    </row>
    <row r="3665" spans="1:22" x14ac:dyDescent="0.35">
      <c r="A3665" s="70">
        <f t="shared" si="65"/>
        <v>3646</v>
      </c>
      <c r="B3665" s="145">
        <v>-314133.87830631435</v>
      </c>
      <c r="U3665" s="145">
        <v>3646</v>
      </c>
      <c r="V3665" s="145">
        <v>-2984898.3757548407</v>
      </c>
    </row>
    <row r="3666" spans="1:22" x14ac:dyDescent="0.35">
      <c r="A3666" s="70">
        <f t="shared" si="65"/>
        <v>3647</v>
      </c>
      <c r="B3666" s="145">
        <v>-314133.87830631435</v>
      </c>
      <c r="U3666" s="145">
        <v>3647</v>
      </c>
      <c r="V3666" s="145">
        <v>-23525837.106054537</v>
      </c>
    </row>
    <row r="3667" spans="1:22" x14ac:dyDescent="0.35">
      <c r="A3667" s="70">
        <f t="shared" si="65"/>
        <v>3648</v>
      </c>
      <c r="B3667" s="145">
        <v>-314133.87830631435</v>
      </c>
      <c r="U3667" s="145">
        <v>3648</v>
      </c>
      <c r="V3667" s="145">
        <v>-10260100.506412279</v>
      </c>
    </row>
    <row r="3668" spans="1:22" x14ac:dyDescent="0.35">
      <c r="A3668" s="70">
        <f t="shared" si="65"/>
        <v>3649</v>
      </c>
      <c r="B3668" s="145">
        <v>-314133.87830631435</v>
      </c>
      <c r="U3668" s="145">
        <v>3649</v>
      </c>
      <c r="V3668" s="145">
        <v>-6714043.2281615362</v>
      </c>
    </row>
    <row r="3669" spans="1:22" x14ac:dyDescent="0.35">
      <c r="A3669" s="70">
        <f t="shared" si="65"/>
        <v>3650</v>
      </c>
      <c r="B3669" s="145">
        <v>-314133.87830631435</v>
      </c>
      <c r="U3669" s="145">
        <v>3650</v>
      </c>
      <c r="V3669" s="145">
        <v>1424496.8535649404</v>
      </c>
    </row>
    <row r="3670" spans="1:22" x14ac:dyDescent="0.35">
      <c r="A3670" s="70">
        <f t="shared" ref="A3670:A3733" si="66">A3669+1</f>
        <v>3651</v>
      </c>
      <c r="B3670" s="145">
        <v>-314133.87830631435</v>
      </c>
      <c r="U3670" s="145">
        <v>3651</v>
      </c>
      <c r="V3670" s="145">
        <v>-17728632.872948315</v>
      </c>
    </row>
    <row r="3671" spans="1:22" x14ac:dyDescent="0.35">
      <c r="A3671" s="70">
        <f t="shared" si="66"/>
        <v>3652</v>
      </c>
      <c r="B3671" s="145">
        <v>-314133.87830631435</v>
      </c>
      <c r="U3671" s="145">
        <v>3652</v>
      </c>
      <c r="V3671" s="145">
        <v>7886525.4298443869</v>
      </c>
    </row>
    <row r="3672" spans="1:22" x14ac:dyDescent="0.35">
      <c r="A3672" s="70">
        <f t="shared" si="66"/>
        <v>3653</v>
      </c>
      <c r="B3672" s="145">
        <v>-314133.87830631435</v>
      </c>
      <c r="U3672" s="145">
        <v>3653</v>
      </c>
      <c r="V3672" s="145">
        <v>29767348.959663346</v>
      </c>
    </row>
    <row r="3673" spans="1:22" x14ac:dyDescent="0.35">
      <c r="A3673" s="70">
        <f t="shared" si="66"/>
        <v>3654</v>
      </c>
      <c r="B3673" s="145">
        <v>-314133.87830631435</v>
      </c>
      <c r="U3673" s="145">
        <v>3654</v>
      </c>
      <c r="V3673" s="145">
        <v>-12518418.334242966</v>
      </c>
    </row>
    <row r="3674" spans="1:22" x14ac:dyDescent="0.35">
      <c r="A3674" s="70">
        <f t="shared" si="66"/>
        <v>3655</v>
      </c>
      <c r="B3674" s="145">
        <v>-314133.87830631435</v>
      </c>
      <c r="U3674" s="145">
        <v>3655</v>
      </c>
      <c r="V3674" s="145">
        <v>35319314.319541052</v>
      </c>
    </row>
    <row r="3675" spans="1:22" x14ac:dyDescent="0.35">
      <c r="A3675" s="70">
        <f t="shared" si="66"/>
        <v>3656</v>
      </c>
      <c r="B3675" s="145">
        <v>-314133.87830631435</v>
      </c>
      <c r="U3675" s="145">
        <v>3656</v>
      </c>
      <c r="V3675" s="145">
        <v>6833832.2594156936</v>
      </c>
    </row>
    <row r="3676" spans="1:22" x14ac:dyDescent="0.35">
      <c r="A3676" s="70">
        <f t="shared" si="66"/>
        <v>3657</v>
      </c>
      <c r="B3676" s="145">
        <v>-314133.87830631435</v>
      </c>
      <c r="U3676" s="145">
        <v>3657</v>
      </c>
      <c r="V3676" s="145">
        <v>36039142.010719448</v>
      </c>
    </row>
    <row r="3677" spans="1:22" x14ac:dyDescent="0.35">
      <c r="A3677" s="70">
        <f t="shared" si="66"/>
        <v>3658</v>
      </c>
      <c r="B3677" s="145">
        <v>-314133.87830631435</v>
      </c>
      <c r="U3677" s="145">
        <v>3658</v>
      </c>
      <c r="V3677" s="145">
        <v>471726.59133280814</v>
      </c>
    </row>
    <row r="3678" spans="1:22" x14ac:dyDescent="0.35">
      <c r="A3678" s="70">
        <f t="shared" si="66"/>
        <v>3659</v>
      </c>
      <c r="B3678" s="145">
        <v>-314133.87830631435</v>
      </c>
      <c r="U3678" s="145">
        <v>3659</v>
      </c>
      <c r="V3678" s="145">
        <v>13035395.454597171</v>
      </c>
    </row>
    <row r="3679" spans="1:22" x14ac:dyDescent="0.35">
      <c r="A3679" s="70">
        <f t="shared" si="66"/>
        <v>3660</v>
      </c>
      <c r="B3679" s="145">
        <v>-314133.87830631435</v>
      </c>
      <c r="U3679" s="145">
        <v>3660</v>
      </c>
      <c r="V3679" s="145">
        <v>11422513.609294083</v>
      </c>
    </row>
    <row r="3680" spans="1:22" x14ac:dyDescent="0.35">
      <c r="A3680" s="70">
        <f t="shared" si="66"/>
        <v>3661</v>
      </c>
      <c r="B3680" s="145">
        <v>-314133.87830631435</v>
      </c>
      <c r="U3680" s="145">
        <v>3661</v>
      </c>
      <c r="V3680" s="145">
        <v>14160739.798521228</v>
      </c>
    </row>
    <row r="3681" spans="1:22" x14ac:dyDescent="0.35">
      <c r="A3681" s="70">
        <f t="shared" si="66"/>
        <v>3662</v>
      </c>
      <c r="B3681" s="145">
        <v>-314133.87830631435</v>
      </c>
      <c r="U3681" s="145">
        <v>3662</v>
      </c>
      <c r="V3681" s="145">
        <v>20634222.149615936</v>
      </c>
    </row>
    <row r="3682" spans="1:22" x14ac:dyDescent="0.35">
      <c r="A3682" s="70">
        <f t="shared" si="66"/>
        <v>3663</v>
      </c>
      <c r="B3682" s="145">
        <v>-314133.87830631435</v>
      </c>
      <c r="U3682" s="145">
        <v>3663</v>
      </c>
      <c r="V3682" s="145">
        <v>16832527.294008613</v>
      </c>
    </row>
    <row r="3683" spans="1:22" x14ac:dyDescent="0.35">
      <c r="A3683" s="70">
        <f t="shared" si="66"/>
        <v>3664</v>
      </c>
      <c r="B3683" s="145">
        <v>-314133.87830631435</v>
      </c>
      <c r="U3683" s="145">
        <v>3664</v>
      </c>
      <c r="V3683" s="145">
        <v>-19141412.368094269</v>
      </c>
    </row>
    <row r="3684" spans="1:22" x14ac:dyDescent="0.35">
      <c r="A3684" s="70">
        <f t="shared" si="66"/>
        <v>3665</v>
      </c>
      <c r="B3684" s="145">
        <v>-314133.87830631435</v>
      </c>
      <c r="U3684" s="145">
        <v>3665</v>
      </c>
      <c r="V3684" s="145">
        <v>10664031.480112344</v>
      </c>
    </row>
    <row r="3685" spans="1:22" x14ac:dyDescent="0.35">
      <c r="A3685" s="70">
        <f t="shared" si="66"/>
        <v>3666</v>
      </c>
      <c r="B3685" s="145">
        <v>-314133.87830631435</v>
      </c>
      <c r="U3685" s="145">
        <v>3666</v>
      </c>
      <c r="V3685" s="145">
        <v>28613493.794082731</v>
      </c>
    </row>
    <row r="3686" spans="1:22" x14ac:dyDescent="0.35">
      <c r="A3686" s="70">
        <f t="shared" si="66"/>
        <v>3667</v>
      </c>
      <c r="B3686" s="145">
        <v>-314133.87830631435</v>
      </c>
      <c r="U3686" s="145">
        <v>3667</v>
      </c>
      <c r="V3686" s="145">
        <v>21994377.689108375</v>
      </c>
    </row>
    <row r="3687" spans="1:22" x14ac:dyDescent="0.35">
      <c r="A3687" s="70">
        <f t="shared" si="66"/>
        <v>3668</v>
      </c>
      <c r="B3687" s="145">
        <v>-314133.87830631435</v>
      </c>
      <c r="U3687" s="145">
        <v>3668</v>
      </c>
      <c r="V3687" s="145">
        <v>19406700.570002571</v>
      </c>
    </row>
    <row r="3688" spans="1:22" x14ac:dyDescent="0.35">
      <c r="A3688" s="70">
        <f t="shared" si="66"/>
        <v>3669</v>
      </c>
      <c r="B3688" s="145">
        <v>-314133.87830631435</v>
      </c>
      <c r="U3688" s="145">
        <v>3669</v>
      </c>
      <c r="V3688" s="145">
        <v>9964335.9104742371</v>
      </c>
    </row>
    <row r="3689" spans="1:22" x14ac:dyDescent="0.35">
      <c r="A3689" s="70">
        <f t="shared" si="66"/>
        <v>3670</v>
      </c>
      <c r="B3689" s="145">
        <v>-314133.87830631435</v>
      </c>
      <c r="U3689" s="145">
        <v>3670</v>
      </c>
      <c r="V3689" s="145">
        <v>11571025.837159514</v>
      </c>
    </row>
    <row r="3690" spans="1:22" x14ac:dyDescent="0.35">
      <c r="A3690" s="70">
        <f t="shared" si="66"/>
        <v>3671</v>
      </c>
      <c r="B3690" s="145">
        <v>-314133.87830631435</v>
      </c>
      <c r="U3690" s="145">
        <v>3671</v>
      </c>
      <c r="V3690" s="145">
        <v>-23630354.040670775</v>
      </c>
    </row>
    <row r="3691" spans="1:22" x14ac:dyDescent="0.35">
      <c r="A3691" s="70">
        <f t="shared" si="66"/>
        <v>3672</v>
      </c>
      <c r="B3691" s="145">
        <v>-314133.87830631435</v>
      </c>
      <c r="U3691" s="145">
        <v>3672</v>
      </c>
      <c r="V3691" s="145">
        <v>-8679439.3892420139</v>
      </c>
    </row>
    <row r="3692" spans="1:22" x14ac:dyDescent="0.35">
      <c r="A3692" s="70">
        <f t="shared" si="66"/>
        <v>3673</v>
      </c>
      <c r="B3692" s="145">
        <v>-314133.87830631435</v>
      </c>
      <c r="U3692" s="145">
        <v>3673</v>
      </c>
      <c r="V3692" s="145">
        <v>-5562812.2164531164</v>
      </c>
    </row>
    <row r="3693" spans="1:22" x14ac:dyDescent="0.35">
      <c r="A3693" s="70">
        <f t="shared" si="66"/>
        <v>3674</v>
      </c>
      <c r="B3693" s="145">
        <v>-314133.87830631435</v>
      </c>
      <c r="U3693" s="145">
        <v>3674</v>
      </c>
      <c r="V3693" s="145">
        <v>4248741.0169221982</v>
      </c>
    </row>
    <row r="3694" spans="1:22" x14ac:dyDescent="0.35">
      <c r="A3694" s="70">
        <f t="shared" si="66"/>
        <v>3675</v>
      </c>
      <c r="B3694" s="145">
        <v>-314133.87830631435</v>
      </c>
      <c r="U3694" s="145">
        <v>3675</v>
      </c>
      <c r="V3694" s="145">
        <v>21569169.319096465</v>
      </c>
    </row>
    <row r="3695" spans="1:22" x14ac:dyDescent="0.35">
      <c r="A3695" s="70">
        <f t="shared" si="66"/>
        <v>3676</v>
      </c>
      <c r="B3695" s="145">
        <v>-314133.87830631435</v>
      </c>
      <c r="U3695" s="145">
        <v>3676</v>
      </c>
      <c r="V3695" s="145">
        <v>17243087.929296598</v>
      </c>
    </row>
    <row r="3696" spans="1:22" x14ac:dyDescent="0.35">
      <c r="A3696" s="70">
        <f t="shared" si="66"/>
        <v>3677</v>
      </c>
      <c r="B3696" s="145">
        <v>-314133.87830631435</v>
      </c>
      <c r="U3696" s="145">
        <v>3677</v>
      </c>
      <c r="V3696" s="145">
        <v>25867841.99648346</v>
      </c>
    </row>
    <row r="3697" spans="1:22" x14ac:dyDescent="0.35">
      <c r="A3697" s="70">
        <f t="shared" si="66"/>
        <v>3678</v>
      </c>
      <c r="B3697" s="145">
        <v>-314133.87830631435</v>
      </c>
      <c r="U3697" s="145">
        <v>3678</v>
      </c>
      <c r="V3697" s="145">
        <v>-916184.96548610181</v>
      </c>
    </row>
    <row r="3698" spans="1:22" x14ac:dyDescent="0.35">
      <c r="A3698" s="70">
        <f t="shared" si="66"/>
        <v>3679</v>
      </c>
      <c r="B3698" s="145">
        <v>-314133.87830631435</v>
      </c>
      <c r="U3698" s="145">
        <v>3679</v>
      </c>
      <c r="V3698" s="145">
        <v>20101907.736748248</v>
      </c>
    </row>
    <row r="3699" spans="1:22" x14ac:dyDescent="0.35">
      <c r="A3699" s="70">
        <f t="shared" si="66"/>
        <v>3680</v>
      </c>
      <c r="B3699" s="145">
        <v>-314133.87830631435</v>
      </c>
      <c r="U3699" s="145">
        <v>3680</v>
      </c>
      <c r="V3699" s="145">
        <v>9580309.4816587828</v>
      </c>
    </row>
    <row r="3700" spans="1:22" x14ac:dyDescent="0.35">
      <c r="A3700" s="70">
        <f t="shared" si="66"/>
        <v>3681</v>
      </c>
      <c r="B3700" s="145">
        <v>-314133.87830631435</v>
      </c>
      <c r="U3700" s="145">
        <v>3681</v>
      </c>
      <c r="V3700" s="145">
        <v>11488107.862199008</v>
      </c>
    </row>
    <row r="3701" spans="1:22" x14ac:dyDescent="0.35">
      <c r="A3701" s="70">
        <f t="shared" si="66"/>
        <v>3682</v>
      </c>
      <c r="B3701" s="145">
        <v>-314133.87830631435</v>
      </c>
      <c r="U3701" s="145">
        <v>3682</v>
      </c>
      <c r="V3701" s="145">
        <v>-5380084.3176075611</v>
      </c>
    </row>
    <row r="3702" spans="1:22" x14ac:dyDescent="0.35">
      <c r="A3702" s="70">
        <f t="shared" si="66"/>
        <v>3683</v>
      </c>
      <c r="B3702" s="145">
        <v>-314133.87830631435</v>
      </c>
      <c r="U3702" s="145">
        <v>3683</v>
      </c>
      <c r="V3702" s="145">
        <v>-19198475.284161787</v>
      </c>
    </row>
    <row r="3703" spans="1:22" x14ac:dyDescent="0.35">
      <c r="A3703" s="70">
        <f t="shared" si="66"/>
        <v>3684</v>
      </c>
      <c r="B3703" s="145">
        <v>-314133.87830631435</v>
      </c>
      <c r="U3703" s="145">
        <v>3684</v>
      </c>
      <c r="V3703" s="145">
        <v>2188153.2804671787</v>
      </c>
    </row>
    <row r="3704" spans="1:22" x14ac:dyDescent="0.35">
      <c r="A3704" s="70">
        <f t="shared" si="66"/>
        <v>3685</v>
      </c>
      <c r="B3704" s="145">
        <v>-314133.87830631435</v>
      </c>
      <c r="U3704" s="145">
        <v>3685</v>
      </c>
      <c r="V3704" s="145">
        <v>-10603700.730794212</v>
      </c>
    </row>
    <row r="3705" spans="1:22" x14ac:dyDescent="0.35">
      <c r="A3705" s="70">
        <f t="shared" si="66"/>
        <v>3686</v>
      </c>
      <c r="B3705" s="145">
        <v>-314133.87830631435</v>
      </c>
      <c r="U3705" s="145">
        <v>3686</v>
      </c>
      <c r="V3705" s="145">
        <v>-288951.8842314668</v>
      </c>
    </row>
    <row r="3706" spans="1:22" x14ac:dyDescent="0.35">
      <c r="A3706" s="70">
        <f t="shared" si="66"/>
        <v>3687</v>
      </c>
      <c r="B3706" s="145">
        <v>-314133.87830631435</v>
      </c>
      <c r="U3706" s="145">
        <v>3687</v>
      </c>
      <c r="V3706" s="145">
        <v>-13024986.628522472</v>
      </c>
    </row>
    <row r="3707" spans="1:22" x14ac:dyDescent="0.35">
      <c r="A3707" s="70">
        <f t="shared" si="66"/>
        <v>3688</v>
      </c>
      <c r="B3707" s="145">
        <v>-314133.87830631435</v>
      </c>
      <c r="U3707" s="145">
        <v>3688</v>
      </c>
      <c r="V3707" s="145">
        <v>-7489321.0643006973</v>
      </c>
    </row>
    <row r="3708" spans="1:22" x14ac:dyDescent="0.35">
      <c r="A3708" s="70">
        <f t="shared" si="66"/>
        <v>3689</v>
      </c>
      <c r="B3708" s="145">
        <v>-314133.87830631435</v>
      </c>
      <c r="U3708" s="145">
        <v>3689</v>
      </c>
      <c r="V3708" s="145">
        <v>8824189.7004516274</v>
      </c>
    </row>
    <row r="3709" spans="1:22" x14ac:dyDescent="0.35">
      <c r="A3709" s="70">
        <f t="shared" si="66"/>
        <v>3690</v>
      </c>
      <c r="B3709" s="145">
        <v>-314133.87830631435</v>
      </c>
      <c r="U3709" s="145">
        <v>3690</v>
      </c>
      <c r="V3709" s="145">
        <v>2628908.0285090208</v>
      </c>
    </row>
    <row r="3710" spans="1:22" x14ac:dyDescent="0.35">
      <c r="A3710" s="70">
        <f t="shared" si="66"/>
        <v>3691</v>
      </c>
      <c r="B3710" s="145">
        <v>-314133.87830631435</v>
      </c>
      <c r="U3710" s="145">
        <v>3691</v>
      </c>
      <c r="V3710" s="145">
        <v>-23716439.549245365</v>
      </c>
    </row>
    <row r="3711" spans="1:22" x14ac:dyDescent="0.35">
      <c r="A3711" s="70">
        <f t="shared" si="66"/>
        <v>3692</v>
      </c>
      <c r="B3711" s="145">
        <v>-314133.87830631435</v>
      </c>
      <c r="U3711" s="145">
        <v>3692</v>
      </c>
      <c r="V3711" s="145">
        <v>15562906.079178587</v>
      </c>
    </row>
    <row r="3712" spans="1:22" x14ac:dyDescent="0.35">
      <c r="A3712" s="70">
        <f t="shared" si="66"/>
        <v>3693</v>
      </c>
      <c r="B3712" s="145">
        <v>-314133.87830631435</v>
      </c>
      <c r="U3712" s="145">
        <v>3693</v>
      </c>
      <c r="V3712" s="145">
        <v>40683164.501235276</v>
      </c>
    </row>
    <row r="3713" spans="1:22" x14ac:dyDescent="0.35">
      <c r="A3713" s="70">
        <f t="shared" si="66"/>
        <v>3694</v>
      </c>
      <c r="B3713" s="145">
        <v>-314133.87830631435</v>
      </c>
      <c r="U3713" s="145">
        <v>3694</v>
      </c>
      <c r="V3713" s="145">
        <v>-8223429.4616427235</v>
      </c>
    </row>
    <row r="3714" spans="1:22" x14ac:dyDescent="0.35">
      <c r="A3714" s="70">
        <f t="shared" si="66"/>
        <v>3695</v>
      </c>
      <c r="B3714" s="145">
        <v>-314133.87830631435</v>
      </c>
      <c r="U3714" s="145">
        <v>3695</v>
      </c>
      <c r="V3714" s="145">
        <v>14844070.678069629</v>
      </c>
    </row>
    <row r="3715" spans="1:22" x14ac:dyDescent="0.35">
      <c r="A3715" s="70">
        <f t="shared" si="66"/>
        <v>3696</v>
      </c>
      <c r="B3715" s="145">
        <v>-314133.87830631435</v>
      </c>
      <c r="U3715" s="145">
        <v>3696</v>
      </c>
      <c r="V3715" s="145">
        <v>24122665.583599679</v>
      </c>
    </row>
    <row r="3716" spans="1:22" x14ac:dyDescent="0.35">
      <c r="A3716" s="70">
        <f t="shared" si="66"/>
        <v>3697</v>
      </c>
      <c r="B3716" s="145">
        <v>-314133.87830631435</v>
      </c>
      <c r="U3716" s="145">
        <v>3697</v>
      </c>
      <c r="V3716" s="145">
        <v>-26931710.680503093</v>
      </c>
    </row>
    <row r="3717" spans="1:22" x14ac:dyDescent="0.35">
      <c r="A3717" s="70">
        <f t="shared" si="66"/>
        <v>3698</v>
      </c>
      <c r="B3717" s="145">
        <v>-314133.87830631435</v>
      </c>
      <c r="U3717" s="145">
        <v>3698</v>
      </c>
      <c r="V3717" s="145">
        <v>-16056847.251001833</v>
      </c>
    </row>
    <row r="3718" spans="1:22" x14ac:dyDescent="0.35">
      <c r="A3718" s="70">
        <f t="shared" si="66"/>
        <v>3699</v>
      </c>
      <c r="B3718" s="145">
        <v>-314133.87830631435</v>
      </c>
      <c r="U3718" s="145">
        <v>3699</v>
      </c>
      <c r="V3718" s="145">
        <v>2084326.3309933022</v>
      </c>
    </row>
    <row r="3719" spans="1:22" x14ac:dyDescent="0.35">
      <c r="A3719" s="70">
        <f t="shared" si="66"/>
        <v>3700</v>
      </c>
      <c r="B3719" s="145">
        <v>-314133.87830631435</v>
      </c>
      <c r="U3719" s="145">
        <v>3700</v>
      </c>
      <c r="V3719" s="145">
        <v>-6112141.9120917916</v>
      </c>
    </row>
    <row r="3720" spans="1:22" x14ac:dyDescent="0.35">
      <c r="A3720" s="70">
        <f t="shared" si="66"/>
        <v>3701</v>
      </c>
      <c r="B3720" s="145">
        <v>-314133.87830631435</v>
      </c>
      <c r="U3720" s="145">
        <v>3701</v>
      </c>
      <c r="V3720" s="145">
        <v>12155454.758066997</v>
      </c>
    </row>
    <row r="3721" spans="1:22" x14ac:dyDescent="0.35">
      <c r="A3721" s="70">
        <f t="shared" si="66"/>
        <v>3702</v>
      </c>
      <c r="B3721" s="145">
        <v>-314133.87830631435</v>
      </c>
      <c r="U3721" s="145">
        <v>3702</v>
      </c>
      <c r="V3721" s="145">
        <v>-6282571.9385126196</v>
      </c>
    </row>
    <row r="3722" spans="1:22" x14ac:dyDescent="0.35">
      <c r="A3722" s="70">
        <f t="shared" si="66"/>
        <v>3703</v>
      </c>
      <c r="B3722" s="145">
        <v>-314133.87830631435</v>
      </c>
      <c r="U3722" s="145">
        <v>3703</v>
      </c>
      <c r="V3722" s="145">
        <v>1810343.4497151785</v>
      </c>
    </row>
    <row r="3723" spans="1:22" x14ac:dyDescent="0.35">
      <c r="A3723" s="70">
        <f t="shared" si="66"/>
        <v>3704</v>
      </c>
      <c r="B3723" s="145">
        <v>-314133.87830631435</v>
      </c>
      <c r="U3723" s="145">
        <v>3704</v>
      </c>
      <c r="V3723" s="145">
        <v>6246104.4072839841</v>
      </c>
    </row>
    <row r="3724" spans="1:22" x14ac:dyDescent="0.35">
      <c r="A3724" s="70">
        <f t="shared" si="66"/>
        <v>3705</v>
      </c>
      <c r="B3724" s="145">
        <v>-314133.87830631435</v>
      </c>
      <c r="U3724" s="145">
        <v>3705</v>
      </c>
      <c r="V3724" s="145">
        <v>3531404.2945605442</v>
      </c>
    </row>
    <row r="3725" spans="1:22" x14ac:dyDescent="0.35">
      <c r="A3725" s="70">
        <f t="shared" si="66"/>
        <v>3706</v>
      </c>
      <c r="B3725" s="145">
        <v>-314133.87830631435</v>
      </c>
      <c r="U3725" s="145">
        <v>3706</v>
      </c>
      <c r="V3725" s="145">
        <v>-13406538.785147369</v>
      </c>
    </row>
    <row r="3726" spans="1:22" x14ac:dyDescent="0.35">
      <c r="A3726" s="70">
        <f t="shared" si="66"/>
        <v>3707</v>
      </c>
      <c r="B3726" s="145">
        <v>-314133.87830631435</v>
      </c>
      <c r="U3726" s="145">
        <v>3707</v>
      </c>
      <c r="V3726" s="145">
        <v>-32194314.12036011</v>
      </c>
    </row>
    <row r="3727" spans="1:22" x14ac:dyDescent="0.35">
      <c r="A3727" s="70">
        <f t="shared" si="66"/>
        <v>3708</v>
      </c>
      <c r="B3727" s="145">
        <v>-314133.87830631435</v>
      </c>
      <c r="U3727" s="145">
        <v>3708</v>
      </c>
      <c r="V3727" s="145">
        <v>-2113462.5417063311</v>
      </c>
    </row>
    <row r="3728" spans="1:22" x14ac:dyDescent="0.35">
      <c r="A3728" s="70">
        <f t="shared" si="66"/>
        <v>3709</v>
      </c>
      <c r="B3728" s="145">
        <v>-314133.87830631435</v>
      </c>
      <c r="U3728" s="145">
        <v>3709</v>
      </c>
      <c r="V3728" s="145">
        <v>11573796.742398426</v>
      </c>
    </row>
    <row r="3729" spans="1:22" x14ac:dyDescent="0.35">
      <c r="A3729" s="70">
        <f t="shared" si="66"/>
        <v>3710</v>
      </c>
      <c r="B3729" s="145">
        <v>-314133.87830631435</v>
      </c>
      <c r="U3729" s="145">
        <v>3710</v>
      </c>
      <c r="V3729" s="145">
        <v>-3723642.3086969852</v>
      </c>
    </row>
    <row r="3730" spans="1:22" x14ac:dyDescent="0.35">
      <c r="A3730" s="70">
        <f t="shared" si="66"/>
        <v>3711</v>
      </c>
      <c r="B3730" s="145">
        <v>-314133.87830631435</v>
      </c>
      <c r="U3730" s="145">
        <v>3711</v>
      </c>
      <c r="V3730" s="145">
        <v>-9466382.9550076686</v>
      </c>
    </row>
    <row r="3731" spans="1:22" x14ac:dyDescent="0.35">
      <c r="A3731" s="70">
        <f t="shared" si="66"/>
        <v>3712</v>
      </c>
      <c r="B3731" s="145">
        <v>-314133.87830631435</v>
      </c>
      <c r="U3731" s="145">
        <v>3712</v>
      </c>
      <c r="V3731" s="145">
        <v>15699075.295699019</v>
      </c>
    </row>
    <row r="3732" spans="1:22" x14ac:dyDescent="0.35">
      <c r="A3732" s="70">
        <f t="shared" si="66"/>
        <v>3713</v>
      </c>
      <c r="B3732" s="145">
        <v>-314133.87830631435</v>
      </c>
      <c r="U3732" s="145">
        <v>3713</v>
      </c>
      <c r="V3732" s="145">
        <v>4563943.966696281</v>
      </c>
    </row>
    <row r="3733" spans="1:22" x14ac:dyDescent="0.35">
      <c r="A3733" s="70">
        <f t="shared" si="66"/>
        <v>3714</v>
      </c>
      <c r="B3733" s="145">
        <v>-314133.87830631435</v>
      </c>
      <c r="U3733" s="145">
        <v>3714</v>
      </c>
      <c r="V3733" s="145">
        <v>8146140.239103388</v>
      </c>
    </row>
    <row r="3734" spans="1:22" x14ac:dyDescent="0.35">
      <c r="A3734" s="70">
        <f t="shared" ref="A3734:A3797" si="67">A3733+1</f>
        <v>3715</v>
      </c>
      <c r="B3734" s="145">
        <v>-314133.87830631435</v>
      </c>
      <c r="U3734" s="145">
        <v>3715</v>
      </c>
      <c r="V3734" s="145">
        <v>11241471.433198925</v>
      </c>
    </row>
    <row r="3735" spans="1:22" x14ac:dyDescent="0.35">
      <c r="A3735" s="70">
        <f t="shared" si="67"/>
        <v>3716</v>
      </c>
      <c r="B3735" s="145">
        <v>-314133.87830631435</v>
      </c>
      <c r="U3735" s="145">
        <v>3716</v>
      </c>
      <c r="V3735" s="145">
        <v>-8240050.9580062609</v>
      </c>
    </row>
    <row r="3736" spans="1:22" x14ac:dyDescent="0.35">
      <c r="A3736" s="70">
        <f t="shared" si="67"/>
        <v>3717</v>
      </c>
      <c r="B3736" s="145">
        <v>-314133.87830631435</v>
      </c>
      <c r="U3736" s="145">
        <v>3717</v>
      </c>
      <c r="V3736" s="145">
        <v>42622665.750194266</v>
      </c>
    </row>
    <row r="3737" spans="1:22" x14ac:dyDescent="0.35">
      <c r="A3737" s="70">
        <f t="shared" si="67"/>
        <v>3718</v>
      </c>
      <c r="B3737" s="145">
        <v>-314133.87830631435</v>
      </c>
      <c r="U3737" s="145">
        <v>3718</v>
      </c>
      <c r="V3737" s="145">
        <v>-21641099.321647704</v>
      </c>
    </row>
    <row r="3738" spans="1:22" x14ac:dyDescent="0.35">
      <c r="A3738" s="70">
        <f t="shared" si="67"/>
        <v>3719</v>
      </c>
      <c r="B3738" s="145">
        <v>-314133.87830631435</v>
      </c>
      <c r="U3738" s="145">
        <v>3719</v>
      </c>
      <c r="V3738" s="145">
        <v>22163746.776934445</v>
      </c>
    </row>
    <row r="3739" spans="1:22" x14ac:dyDescent="0.35">
      <c r="A3739" s="70">
        <f t="shared" si="67"/>
        <v>3720</v>
      </c>
      <c r="B3739" s="145">
        <v>-314133.87830631435</v>
      </c>
      <c r="U3739" s="145">
        <v>3720</v>
      </c>
      <c r="V3739" s="145">
        <v>13785495.08966592</v>
      </c>
    </row>
    <row r="3740" spans="1:22" x14ac:dyDescent="0.35">
      <c r="A3740" s="70">
        <f t="shared" si="67"/>
        <v>3721</v>
      </c>
      <c r="B3740" s="145">
        <v>-314133.87830631435</v>
      </c>
      <c r="U3740" s="145">
        <v>3721</v>
      </c>
      <c r="V3740" s="145">
        <v>24035127.548750307</v>
      </c>
    </row>
    <row r="3741" spans="1:22" x14ac:dyDescent="0.35">
      <c r="A3741" s="70">
        <f t="shared" si="67"/>
        <v>3722</v>
      </c>
      <c r="B3741" s="145">
        <v>-314133.87830631435</v>
      </c>
      <c r="U3741" s="145">
        <v>3722</v>
      </c>
      <c r="V3741" s="145">
        <v>2703343.4881518483</v>
      </c>
    </row>
    <row r="3742" spans="1:22" x14ac:dyDescent="0.35">
      <c r="A3742" s="70">
        <f t="shared" si="67"/>
        <v>3723</v>
      </c>
      <c r="B3742" s="145">
        <v>-314133.87830631435</v>
      </c>
      <c r="U3742" s="145">
        <v>3723</v>
      </c>
      <c r="V3742" s="145">
        <v>38044151.650207244</v>
      </c>
    </row>
    <row r="3743" spans="1:22" x14ac:dyDescent="0.35">
      <c r="A3743" s="70">
        <f t="shared" si="67"/>
        <v>3724</v>
      </c>
      <c r="B3743" s="145">
        <v>-314133.87830631435</v>
      </c>
      <c r="U3743" s="145">
        <v>3724</v>
      </c>
      <c r="V3743" s="145">
        <v>7326366.8471683748</v>
      </c>
    </row>
    <row r="3744" spans="1:22" x14ac:dyDescent="0.35">
      <c r="A3744" s="70">
        <f t="shared" si="67"/>
        <v>3725</v>
      </c>
      <c r="B3744" s="145">
        <v>-314133.87830631435</v>
      </c>
      <c r="U3744" s="145">
        <v>3725</v>
      </c>
      <c r="V3744" s="145">
        <v>1514506.4067512676</v>
      </c>
    </row>
    <row r="3745" spans="1:22" x14ac:dyDescent="0.35">
      <c r="A3745" s="70">
        <f t="shared" si="67"/>
        <v>3726</v>
      </c>
      <c r="B3745" s="145">
        <v>-314133.87830631435</v>
      </c>
      <c r="U3745" s="145">
        <v>3726</v>
      </c>
      <c r="V3745" s="145">
        <v>-25460546.509302098</v>
      </c>
    </row>
    <row r="3746" spans="1:22" x14ac:dyDescent="0.35">
      <c r="A3746" s="70">
        <f t="shared" si="67"/>
        <v>3727</v>
      </c>
      <c r="B3746" s="145">
        <v>-314133.87830631435</v>
      </c>
      <c r="U3746" s="145">
        <v>3727</v>
      </c>
      <c r="V3746" s="145">
        <v>-15842017.919006139</v>
      </c>
    </row>
    <row r="3747" spans="1:22" x14ac:dyDescent="0.35">
      <c r="A3747" s="70">
        <f t="shared" si="67"/>
        <v>3728</v>
      </c>
      <c r="B3747" s="145">
        <v>-314133.87830631435</v>
      </c>
      <c r="U3747" s="145">
        <v>3728</v>
      </c>
      <c r="V3747" s="145">
        <v>-21253039.69711541</v>
      </c>
    </row>
    <row r="3748" spans="1:22" x14ac:dyDescent="0.35">
      <c r="A3748" s="70">
        <f t="shared" si="67"/>
        <v>3729</v>
      </c>
      <c r="B3748" s="145">
        <v>-314133.87830631435</v>
      </c>
      <c r="U3748" s="145">
        <v>3729</v>
      </c>
      <c r="V3748" s="145">
        <v>12650906.212560739</v>
      </c>
    </row>
    <row r="3749" spans="1:22" x14ac:dyDescent="0.35">
      <c r="A3749" s="70">
        <f t="shared" si="67"/>
        <v>3730</v>
      </c>
      <c r="B3749" s="145">
        <v>-314133.87830631435</v>
      </c>
      <c r="U3749" s="145">
        <v>3730</v>
      </c>
      <c r="V3749" s="145">
        <v>6203159.4972832054</v>
      </c>
    </row>
    <row r="3750" spans="1:22" x14ac:dyDescent="0.35">
      <c r="A3750" s="70">
        <f t="shared" si="67"/>
        <v>3731</v>
      </c>
      <c r="B3750" s="145">
        <v>-314133.87830631435</v>
      </c>
      <c r="U3750" s="145">
        <v>3731</v>
      </c>
      <c r="V3750" s="145">
        <v>3252135.8979900479</v>
      </c>
    </row>
    <row r="3751" spans="1:22" x14ac:dyDescent="0.35">
      <c r="A3751" s="70">
        <f t="shared" si="67"/>
        <v>3732</v>
      </c>
      <c r="B3751" s="145">
        <v>-314133.87830631435</v>
      </c>
      <c r="U3751" s="145">
        <v>3732</v>
      </c>
      <c r="V3751" s="145">
        <v>28088153.675260011</v>
      </c>
    </row>
    <row r="3752" spans="1:22" x14ac:dyDescent="0.35">
      <c r="A3752" s="70">
        <f t="shared" si="67"/>
        <v>3733</v>
      </c>
      <c r="B3752" s="145">
        <v>-314133.87830631435</v>
      </c>
      <c r="U3752" s="145">
        <v>3733</v>
      </c>
      <c r="V3752" s="145">
        <v>7292727.5616404377</v>
      </c>
    </row>
    <row r="3753" spans="1:22" x14ac:dyDescent="0.35">
      <c r="A3753" s="70">
        <f t="shared" si="67"/>
        <v>3734</v>
      </c>
      <c r="B3753" s="145">
        <v>-314133.87830631435</v>
      </c>
      <c r="U3753" s="145">
        <v>3734</v>
      </c>
      <c r="V3753" s="145">
        <v>43418849.570036665</v>
      </c>
    </row>
    <row r="3754" spans="1:22" x14ac:dyDescent="0.35">
      <c r="A3754" s="70">
        <f t="shared" si="67"/>
        <v>3735</v>
      </c>
      <c r="B3754" s="145">
        <v>-314133.87830631435</v>
      </c>
      <c r="U3754" s="145">
        <v>3735</v>
      </c>
      <c r="V3754" s="145">
        <v>-13967701.464409377</v>
      </c>
    </row>
    <row r="3755" spans="1:22" x14ac:dyDescent="0.35">
      <c r="A3755" s="70">
        <f t="shared" si="67"/>
        <v>3736</v>
      </c>
      <c r="B3755" s="145">
        <v>-314133.87830631435</v>
      </c>
      <c r="U3755" s="145">
        <v>3736</v>
      </c>
      <c r="V3755" s="145">
        <v>-36162473.423957407</v>
      </c>
    </row>
    <row r="3756" spans="1:22" x14ac:dyDescent="0.35">
      <c r="A3756" s="70">
        <f t="shared" si="67"/>
        <v>3737</v>
      </c>
      <c r="B3756" s="145">
        <v>-314133.87830631435</v>
      </c>
      <c r="U3756" s="145">
        <v>3737</v>
      </c>
      <c r="V3756" s="145">
        <v>-12629204.656019136</v>
      </c>
    </row>
    <row r="3757" spans="1:22" x14ac:dyDescent="0.35">
      <c r="A3757" s="70">
        <f t="shared" si="67"/>
        <v>3738</v>
      </c>
      <c r="B3757" s="145">
        <v>-314133.87830631435</v>
      </c>
      <c r="U3757" s="145">
        <v>3738</v>
      </c>
      <c r="V3757" s="145">
        <v>7844469.5901611932</v>
      </c>
    </row>
    <row r="3758" spans="1:22" x14ac:dyDescent="0.35">
      <c r="A3758" s="70">
        <f t="shared" si="67"/>
        <v>3739</v>
      </c>
      <c r="B3758" s="145">
        <v>-314133.87830631435</v>
      </c>
      <c r="U3758" s="145">
        <v>3739</v>
      </c>
      <c r="V3758" s="145">
        <v>-2074629.478537824</v>
      </c>
    </row>
    <row r="3759" spans="1:22" x14ac:dyDescent="0.35">
      <c r="A3759" s="70">
        <f t="shared" si="67"/>
        <v>3740</v>
      </c>
      <c r="B3759" s="145">
        <v>-314133.87830631435</v>
      </c>
      <c r="U3759" s="145">
        <v>3740</v>
      </c>
      <c r="V3759" s="145">
        <v>12349045.119692449</v>
      </c>
    </row>
    <row r="3760" spans="1:22" x14ac:dyDescent="0.35">
      <c r="A3760" s="70">
        <f t="shared" si="67"/>
        <v>3741</v>
      </c>
      <c r="B3760" s="145">
        <v>-314133.87830631435</v>
      </c>
      <c r="U3760" s="145">
        <v>3741</v>
      </c>
      <c r="V3760" s="145">
        <v>32824975.784961142</v>
      </c>
    </row>
    <row r="3761" spans="1:22" x14ac:dyDescent="0.35">
      <c r="A3761" s="70">
        <f t="shared" si="67"/>
        <v>3742</v>
      </c>
      <c r="B3761" s="145">
        <v>-314133.87830631435</v>
      </c>
      <c r="U3761" s="145">
        <v>3742</v>
      </c>
      <c r="V3761" s="145">
        <v>-3222136.8656932861</v>
      </c>
    </row>
    <row r="3762" spans="1:22" x14ac:dyDescent="0.35">
      <c r="A3762" s="70">
        <f t="shared" si="67"/>
        <v>3743</v>
      </c>
      <c r="B3762" s="145">
        <v>-314133.87830631435</v>
      </c>
      <c r="U3762" s="145">
        <v>3743</v>
      </c>
      <c r="V3762" s="145">
        <v>-15519103.79900139</v>
      </c>
    </row>
    <row r="3763" spans="1:22" x14ac:dyDescent="0.35">
      <c r="A3763" s="70">
        <f t="shared" si="67"/>
        <v>3744</v>
      </c>
      <c r="B3763" s="145">
        <v>-314133.87830631435</v>
      </c>
      <c r="U3763" s="145">
        <v>3744</v>
      </c>
      <c r="V3763" s="145">
        <v>2802497.7296570167</v>
      </c>
    </row>
    <row r="3764" spans="1:22" x14ac:dyDescent="0.35">
      <c r="A3764" s="70">
        <f t="shared" si="67"/>
        <v>3745</v>
      </c>
      <c r="B3764" s="145">
        <v>-314133.87830631435</v>
      </c>
      <c r="U3764" s="145">
        <v>3745</v>
      </c>
      <c r="V3764" s="145">
        <v>-12376845.194394963</v>
      </c>
    </row>
    <row r="3765" spans="1:22" x14ac:dyDescent="0.35">
      <c r="A3765" s="70">
        <f t="shared" si="67"/>
        <v>3746</v>
      </c>
      <c r="B3765" s="145">
        <v>-314133.87830631435</v>
      </c>
      <c r="U3765" s="145">
        <v>3746</v>
      </c>
      <c r="V3765" s="145">
        <v>28697673.109259855</v>
      </c>
    </row>
    <row r="3766" spans="1:22" x14ac:dyDescent="0.35">
      <c r="A3766" s="70">
        <f t="shared" si="67"/>
        <v>3747</v>
      </c>
      <c r="B3766" s="145">
        <v>-314133.87830631435</v>
      </c>
      <c r="U3766" s="145">
        <v>3747</v>
      </c>
      <c r="V3766" s="145">
        <v>-1702326.4294171035</v>
      </c>
    </row>
    <row r="3767" spans="1:22" x14ac:dyDescent="0.35">
      <c r="A3767" s="70">
        <f t="shared" si="67"/>
        <v>3748</v>
      </c>
      <c r="B3767" s="145">
        <v>-314133.87830631435</v>
      </c>
      <c r="U3767" s="145">
        <v>3748</v>
      </c>
      <c r="V3767" s="145">
        <v>1013899.1246465929</v>
      </c>
    </row>
    <row r="3768" spans="1:22" x14ac:dyDescent="0.35">
      <c r="A3768" s="70">
        <f t="shared" si="67"/>
        <v>3749</v>
      </c>
      <c r="B3768" s="145">
        <v>-314133.87830631435</v>
      </c>
      <c r="U3768" s="145">
        <v>3749</v>
      </c>
      <c r="V3768" s="145">
        <v>-14498939.622639516</v>
      </c>
    </row>
    <row r="3769" spans="1:22" x14ac:dyDescent="0.35">
      <c r="A3769" s="70">
        <f t="shared" si="67"/>
        <v>3750</v>
      </c>
      <c r="B3769" s="145">
        <v>-314133.87830631435</v>
      </c>
      <c r="U3769" s="145">
        <v>3750</v>
      </c>
      <c r="V3769" s="145">
        <v>-9469386.6175346039</v>
      </c>
    </row>
    <row r="3770" spans="1:22" x14ac:dyDescent="0.35">
      <c r="A3770" s="70">
        <f t="shared" si="67"/>
        <v>3751</v>
      </c>
      <c r="B3770" s="145">
        <v>-314133.87830631435</v>
      </c>
      <c r="U3770" s="145">
        <v>3751</v>
      </c>
      <c r="V3770" s="145">
        <v>1936455.6816861853</v>
      </c>
    </row>
    <row r="3771" spans="1:22" x14ac:dyDescent="0.35">
      <c r="A3771" s="70">
        <f t="shared" si="67"/>
        <v>3752</v>
      </c>
      <c r="B3771" s="145">
        <v>-314133.87830631435</v>
      </c>
      <c r="U3771" s="145">
        <v>3752</v>
      </c>
      <c r="V3771" s="145">
        <v>-2642658.1827205028</v>
      </c>
    </row>
    <row r="3772" spans="1:22" x14ac:dyDescent="0.35">
      <c r="A3772" s="70">
        <f t="shared" si="67"/>
        <v>3753</v>
      </c>
      <c r="B3772" s="145">
        <v>-314133.87830631435</v>
      </c>
      <c r="U3772" s="145">
        <v>3753</v>
      </c>
      <c r="V3772" s="145">
        <v>-4996662.3718644101</v>
      </c>
    </row>
    <row r="3773" spans="1:22" x14ac:dyDescent="0.35">
      <c r="A3773" s="70">
        <f t="shared" si="67"/>
        <v>3754</v>
      </c>
      <c r="B3773" s="145">
        <v>-314133.87830631435</v>
      </c>
      <c r="U3773" s="145">
        <v>3754</v>
      </c>
      <c r="V3773" s="145">
        <v>-230040.27861375362</v>
      </c>
    </row>
    <row r="3774" spans="1:22" x14ac:dyDescent="0.35">
      <c r="A3774" s="70">
        <f t="shared" si="67"/>
        <v>3755</v>
      </c>
      <c r="B3774" s="145">
        <v>-314133.87830631435</v>
      </c>
      <c r="U3774" s="145">
        <v>3755</v>
      </c>
      <c r="V3774" s="145">
        <v>38697106.311970919</v>
      </c>
    </row>
    <row r="3775" spans="1:22" x14ac:dyDescent="0.35">
      <c r="A3775" s="70">
        <f t="shared" si="67"/>
        <v>3756</v>
      </c>
      <c r="B3775" s="145">
        <v>-314133.87830631435</v>
      </c>
      <c r="U3775" s="145">
        <v>3756</v>
      </c>
      <c r="V3775" s="145">
        <v>10931570.308227833</v>
      </c>
    </row>
    <row r="3776" spans="1:22" x14ac:dyDescent="0.35">
      <c r="A3776" s="70">
        <f t="shared" si="67"/>
        <v>3757</v>
      </c>
      <c r="B3776" s="145">
        <v>-314133.87830631435</v>
      </c>
      <c r="U3776" s="145">
        <v>3757</v>
      </c>
      <c r="V3776" s="145">
        <v>29783231.798466809</v>
      </c>
    </row>
    <row r="3777" spans="1:22" x14ac:dyDescent="0.35">
      <c r="A3777" s="70">
        <f t="shared" si="67"/>
        <v>3758</v>
      </c>
      <c r="B3777" s="145">
        <v>-314133.87830631435</v>
      </c>
      <c r="U3777" s="145">
        <v>3758</v>
      </c>
      <c r="V3777" s="145">
        <v>-25182352.01636165</v>
      </c>
    </row>
    <row r="3778" spans="1:22" x14ac:dyDescent="0.35">
      <c r="A3778" s="70">
        <f t="shared" si="67"/>
        <v>3759</v>
      </c>
      <c r="B3778" s="145">
        <v>-314133.87830631435</v>
      </c>
      <c r="U3778" s="145">
        <v>3759</v>
      </c>
      <c r="V3778" s="145">
        <v>-3257127.1620227173</v>
      </c>
    </row>
    <row r="3779" spans="1:22" x14ac:dyDescent="0.35">
      <c r="A3779" s="70">
        <f t="shared" si="67"/>
        <v>3760</v>
      </c>
      <c r="B3779" s="145">
        <v>-314133.87830631435</v>
      </c>
      <c r="U3779" s="145">
        <v>3760</v>
      </c>
      <c r="V3779" s="145">
        <v>405369.50725242496</v>
      </c>
    </row>
    <row r="3780" spans="1:22" x14ac:dyDescent="0.35">
      <c r="A3780" s="70">
        <f t="shared" si="67"/>
        <v>3761</v>
      </c>
      <c r="B3780" s="145">
        <v>-314133.87830631435</v>
      </c>
      <c r="U3780" s="145">
        <v>3761</v>
      </c>
      <c r="V3780" s="145">
        <v>45478191.130485684</v>
      </c>
    </row>
    <row r="3781" spans="1:22" x14ac:dyDescent="0.35">
      <c r="A3781" s="70">
        <f t="shared" si="67"/>
        <v>3762</v>
      </c>
      <c r="B3781" s="145">
        <v>-314133.87830631435</v>
      </c>
      <c r="U3781" s="145">
        <v>3762</v>
      </c>
      <c r="V3781" s="145">
        <v>-5732957.2431923933</v>
      </c>
    </row>
    <row r="3782" spans="1:22" x14ac:dyDescent="0.35">
      <c r="A3782" s="70">
        <f t="shared" si="67"/>
        <v>3763</v>
      </c>
      <c r="B3782" s="145">
        <v>-314133.87830631435</v>
      </c>
      <c r="U3782" s="145">
        <v>3763</v>
      </c>
      <c r="V3782" s="145">
        <v>-2628950.9804097079</v>
      </c>
    </row>
    <row r="3783" spans="1:22" x14ac:dyDescent="0.35">
      <c r="A3783" s="70">
        <f t="shared" si="67"/>
        <v>3764</v>
      </c>
      <c r="B3783" s="145">
        <v>-314133.87830631435</v>
      </c>
      <c r="U3783" s="145">
        <v>3764</v>
      </c>
      <c r="V3783" s="145">
        <v>19312466.906182721</v>
      </c>
    </row>
    <row r="3784" spans="1:22" x14ac:dyDescent="0.35">
      <c r="A3784" s="70">
        <f t="shared" si="67"/>
        <v>3765</v>
      </c>
      <c r="B3784" s="145">
        <v>-314133.87830631435</v>
      </c>
      <c r="U3784" s="145">
        <v>3765</v>
      </c>
      <c r="V3784" s="145">
        <v>15420456.247972466</v>
      </c>
    </row>
    <row r="3785" spans="1:22" x14ac:dyDescent="0.35">
      <c r="A3785" s="70">
        <f t="shared" si="67"/>
        <v>3766</v>
      </c>
      <c r="B3785" s="145">
        <v>-314133.87830631435</v>
      </c>
      <c r="U3785" s="145">
        <v>3766</v>
      </c>
      <c r="V3785" s="145">
        <v>-6286737.9630865641</v>
      </c>
    </row>
    <row r="3786" spans="1:22" x14ac:dyDescent="0.35">
      <c r="A3786" s="70">
        <f t="shared" si="67"/>
        <v>3767</v>
      </c>
      <c r="B3786" s="145">
        <v>-314133.87830631435</v>
      </c>
      <c r="U3786" s="145">
        <v>3767</v>
      </c>
      <c r="V3786" s="145">
        <v>-8465155.1685235463</v>
      </c>
    </row>
    <row r="3787" spans="1:22" x14ac:dyDescent="0.35">
      <c r="A3787" s="70">
        <f t="shared" si="67"/>
        <v>3768</v>
      </c>
      <c r="B3787" s="145">
        <v>-314133.87830631435</v>
      </c>
      <c r="U3787" s="145">
        <v>3768</v>
      </c>
      <c r="V3787" s="145">
        <v>-11854797.597561773</v>
      </c>
    </row>
    <row r="3788" spans="1:22" x14ac:dyDescent="0.35">
      <c r="A3788" s="70">
        <f t="shared" si="67"/>
        <v>3769</v>
      </c>
      <c r="B3788" s="145">
        <v>-314133.87830631435</v>
      </c>
      <c r="U3788" s="145">
        <v>3769</v>
      </c>
      <c r="V3788" s="145">
        <v>44651866.617632911</v>
      </c>
    </row>
    <row r="3789" spans="1:22" x14ac:dyDescent="0.35">
      <c r="A3789" s="70">
        <f t="shared" si="67"/>
        <v>3770</v>
      </c>
      <c r="B3789" s="145">
        <v>-314133.87830631435</v>
      </c>
      <c r="U3789" s="145">
        <v>3770</v>
      </c>
      <c r="V3789" s="145">
        <v>-12889396.110776979</v>
      </c>
    </row>
    <row r="3790" spans="1:22" x14ac:dyDescent="0.35">
      <c r="A3790" s="70">
        <f t="shared" si="67"/>
        <v>3771</v>
      </c>
      <c r="B3790" s="145">
        <v>-314133.87830631435</v>
      </c>
      <c r="U3790" s="145">
        <v>3771</v>
      </c>
      <c r="V3790" s="145">
        <v>-18531177.318514716</v>
      </c>
    </row>
    <row r="3791" spans="1:22" x14ac:dyDescent="0.35">
      <c r="A3791" s="70">
        <f t="shared" si="67"/>
        <v>3772</v>
      </c>
      <c r="B3791" s="145">
        <v>-314133.87830631435</v>
      </c>
      <c r="U3791" s="145">
        <v>3772</v>
      </c>
      <c r="V3791" s="145">
        <v>4313410.4631260559</v>
      </c>
    </row>
    <row r="3792" spans="1:22" x14ac:dyDescent="0.35">
      <c r="A3792" s="70">
        <f t="shared" si="67"/>
        <v>3773</v>
      </c>
      <c r="B3792" s="145">
        <v>-314133.87830631435</v>
      </c>
      <c r="U3792" s="145">
        <v>3773</v>
      </c>
      <c r="V3792" s="145">
        <v>5511636.5610323846</v>
      </c>
    </row>
    <row r="3793" spans="1:22" x14ac:dyDescent="0.35">
      <c r="A3793" s="70">
        <f t="shared" si="67"/>
        <v>3774</v>
      </c>
      <c r="B3793" s="145">
        <v>-314133.87830631435</v>
      </c>
      <c r="U3793" s="145">
        <v>3774</v>
      </c>
      <c r="V3793" s="145">
        <v>-19854202.160635956</v>
      </c>
    </row>
    <row r="3794" spans="1:22" x14ac:dyDescent="0.35">
      <c r="A3794" s="70">
        <f t="shared" si="67"/>
        <v>3775</v>
      </c>
      <c r="B3794" s="145">
        <v>-314133.87830631435</v>
      </c>
      <c r="U3794" s="145">
        <v>3775</v>
      </c>
      <c r="V3794" s="145">
        <v>-17154735.984516885</v>
      </c>
    </row>
    <row r="3795" spans="1:22" x14ac:dyDescent="0.35">
      <c r="A3795" s="70">
        <f t="shared" si="67"/>
        <v>3776</v>
      </c>
      <c r="B3795" s="145">
        <v>-314133.87830631435</v>
      </c>
      <c r="U3795" s="145">
        <v>3776</v>
      </c>
      <c r="V3795" s="145">
        <v>3895565.9655578882</v>
      </c>
    </row>
    <row r="3796" spans="1:22" x14ac:dyDescent="0.35">
      <c r="A3796" s="70">
        <f t="shared" si="67"/>
        <v>3777</v>
      </c>
      <c r="B3796" s="145">
        <v>-314133.87830631435</v>
      </c>
      <c r="U3796" s="145">
        <v>3777</v>
      </c>
      <c r="V3796" s="145">
        <v>-5281644.1118404642</v>
      </c>
    </row>
    <row r="3797" spans="1:22" x14ac:dyDescent="0.35">
      <c r="A3797" s="70">
        <f t="shared" si="67"/>
        <v>3778</v>
      </c>
      <c r="B3797" s="145">
        <v>-314133.87830631435</v>
      </c>
      <c r="U3797" s="145">
        <v>3778</v>
      </c>
      <c r="V3797" s="145">
        <v>727132.02176360041</v>
      </c>
    </row>
    <row r="3798" spans="1:22" x14ac:dyDescent="0.35">
      <c r="A3798" s="70">
        <f t="shared" ref="A3798:A3861" si="68">A3797+1</f>
        <v>3779</v>
      </c>
      <c r="B3798" s="145">
        <v>-314133.87830631435</v>
      </c>
      <c r="U3798" s="145">
        <v>3779</v>
      </c>
      <c r="V3798" s="145">
        <v>30627638.831167206</v>
      </c>
    </row>
    <row r="3799" spans="1:22" x14ac:dyDescent="0.35">
      <c r="A3799" s="70">
        <f t="shared" si="68"/>
        <v>3780</v>
      </c>
      <c r="B3799" s="145">
        <v>-314133.87830631435</v>
      </c>
      <c r="U3799" s="145">
        <v>3780</v>
      </c>
      <c r="V3799" s="145">
        <v>-207943.02891279757</v>
      </c>
    </row>
    <row r="3800" spans="1:22" x14ac:dyDescent="0.35">
      <c r="A3800" s="70">
        <f t="shared" si="68"/>
        <v>3781</v>
      </c>
      <c r="B3800" s="145">
        <v>-314133.87830631435</v>
      </c>
      <c r="U3800" s="145">
        <v>3781</v>
      </c>
      <c r="V3800" s="145">
        <v>-5550580.6827699076</v>
      </c>
    </row>
    <row r="3801" spans="1:22" x14ac:dyDescent="0.35">
      <c r="A3801" s="70">
        <f t="shared" si="68"/>
        <v>3782</v>
      </c>
      <c r="B3801" s="145">
        <v>-314133.87830631435</v>
      </c>
      <c r="U3801" s="145">
        <v>3782</v>
      </c>
      <c r="V3801" s="145">
        <v>3508922.102997385</v>
      </c>
    </row>
    <row r="3802" spans="1:22" x14ac:dyDescent="0.35">
      <c r="A3802" s="70">
        <f t="shared" si="68"/>
        <v>3783</v>
      </c>
      <c r="B3802" s="145">
        <v>-314133.87830631435</v>
      </c>
      <c r="U3802" s="145">
        <v>3783</v>
      </c>
      <c r="V3802" s="145">
        <v>-9961374.3016948346</v>
      </c>
    </row>
    <row r="3803" spans="1:22" x14ac:dyDescent="0.35">
      <c r="A3803" s="70">
        <f t="shared" si="68"/>
        <v>3784</v>
      </c>
      <c r="B3803" s="145">
        <v>-314133.87830631435</v>
      </c>
      <c r="U3803" s="145">
        <v>3784</v>
      </c>
      <c r="V3803" s="145">
        <v>22738252.327130225</v>
      </c>
    </row>
    <row r="3804" spans="1:22" x14ac:dyDescent="0.35">
      <c r="A3804" s="70">
        <f t="shared" si="68"/>
        <v>3785</v>
      </c>
      <c r="B3804" s="145">
        <v>-314133.87830631435</v>
      </c>
      <c r="U3804" s="145">
        <v>3785</v>
      </c>
      <c r="V3804" s="145">
        <v>-14546524.024807572</v>
      </c>
    </row>
    <row r="3805" spans="1:22" x14ac:dyDescent="0.35">
      <c r="A3805" s="70">
        <f t="shared" si="68"/>
        <v>3786</v>
      </c>
      <c r="B3805" s="145">
        <v>-314133.87830631435</v>
      </c>
      <c r="U3805" s="145">
        <v>3786</v>
      </c>
      <c r="V3805" s="145">
        <v>488164.39687183499</v>
      </c>
    </row>
    <row r="3806" spans="1:22" x14ac:dyDescent="0.35">
      <c r="A3806" s="70">
        <f t="shared" si="68"/>
        <v>3787</v>
      </c>
      <c r="B3806" s="145">
        <v>-314133.87830631435</v>
      </c>
      <c r="U3806" s="145">
        <v>3787</v>
      </c>
      <c r="V3806" s="145">
        <v>15908018.253488578</v>
      </c>
    </row>
    <row r="3807" spans="1:22" x14ac:dyDescent="0.35">
      <c r="A3807" s="70">
        <f t="shared" si="68"/>
        <v>3788</v>
      </c>
      <c r="B3807" s="145">
        <v>-314133.87830631435</v>
      </c>
      <c r="U3807" s="145">
        <v>3788</v>
      </c>
      <c r="V3807" s="145">
        <v>-1361501.7050231267</v>
      </c>
    </row>
    <row r="3808" spans="1:22" x14ac:dyDescent="0.35">
      <c r="A3808" s="70">
        <f t="shared" si="68"/>
        <v>3789</v>
      </c>
      <c r="B3808" s="145">
        <v>-314133.87830631435</v>
      </c>
      <c r="U3808" s="145">
        <v>3789</v>
      </c>
      <c r="V3808" s="145">
        <v>-7586732.7432096321</v>
      </c>
    </row>
    <row r="3809" spans="1:22" x14ac:dyDescent="0.35">
      <c r="A3809" s="70">
        <f t="shared" si="68"/>
        <v>3790</v>
      </c>
      <c r="B3809" s="145">
        <v>-314133.87830631435</v>
      </c>
      <c r="U3809" s="145">
        <v>3790</v>
      </c>
      <c r="V3809" s="145">
        <v>2994628.4654646851</v>
      </c>
    </row>
    <row r="3810" spans="1:22" x14ac:dyDescent="0.35">
      <c r="A3810" s="70">
        <f t="shared" si="68"/>
        <v>3791</v>
      </c>
      <c r="B3810" s="145">
        <v>-314133.87830631435</v>
      </c>
      <c r="U3810" s="145">
        <v>3791</v>
      </c>
      <c r="V3810" s="145">
        <v>23615493.457432762</v>
      </c>
    </row>
    <row r="3811" spans="1:22" x14ac:dyDescent="0.35">
      <c r="A3811" s="70">
        <f t="shared" si="68"/>
        <v>3792</v>
      </c>
      <c r="B3811" s="145">
        <v>-314133.87830631435</v>
      </c>
      <c r="U3811" s="145">
        <v>3792</v>
      </c>
      <c r="V3811" s="145">
        <v>-2196156.8890802749</v>
      </c>
    </row>
    <row r="3812" spans="1:22" x14ac:dyDescent="0.35">
      <c r="A3812" s="70">
        <f t="shared" si="68"/>
        <v>3793</v>
      </c>
      <c r="B3812" s="145">
        <v>-314133.87830631435</v>
      </c>
      <c r="U3812" s="145">
        <v>3793</v>
      </c>
      <c r="V3812" s="145">
        <v>-23613014.193677995</v>
      </c>
    </row>
    <row r="3813" spans="1:22" x14ac:dyDescent="0.35">
      <c r="A3813" s="70">
        <f t="shared" si="68"/>
        <v>3794</v>
      </c>
      <c r="B3813" s="145">
        <v>-314133.87830631435</v>
      </c>
      <c r="U3813" s="145">
        <v>3794</v>
      </c>
      <c r="V3813" s="145">
        <v>-15879052.094623085</v>
      </c>
    </row>
    <row r="3814" spans="1:22" x14ac:dyDescent="0.35">
      <c r="A3814" s="70">
        <f t="shared" si="68"/>
        <v>3795</v>
      </c>
      <c r="B3814" s="145">
        <v>-314133.87830631435</v>
      </c>
      <c r="U3814" s="145">
        <v>3795</v>
      </c>
      <c r="V3814" s="145">
        <v>-5603154.1507254429</v>
      </c>
    </row>
    <row r="3815" spans="1:22" x14ac:dyDescent="0.35">
      <c r="A3815" s="70">
        <f t="shared" si="68"/>
        <v>3796</v>
      </c>
      <c r="B3815" s="145">
        <v>-314133.87830631435</v>
      </c>
      <c r="U3815" s="145">
        <v>3796</v>
      </c>
      <c r="V3815" s="145">
        <v>-16558888.606402934</v>
      </c>
    </row>
    <row r="3816" spans="1:22" x14ac:dyDescent="0.35">
      <c r="A3816" s="70">
        <f t="shared" si="68"/>
        <v>3797</v>
      </c>
      <c r="B3816" s="145">
        <v>-314133.87830631435</v>
      </c>
      <c r="U3816" s="145">
        <v>3797</v>
      </c>
      <c r="V3816" s="145">
        <v>-13902923.776811961</v>
      </c>
    </row>
    <row r="3817" spans="1:22" x14ac:dyDescent="0.35">
      <c r="A3817" s="70">
        <f t="shared" si="68"/>
        <v>3798</v>
      </c>
      <c r="B3817" s="145">
        <v>-314133.87830631435</v>
      </c>
      <c r="U3817" s="145">
        <v>3798</v>
      </c>
      <c r="V3817" s="145">
        <v>2031862.2260390371</v>
      </c>
    </row>
    <row r="3818" spans="1:22" x14ac:dyDescent="0.35">
      <c r="A3818" s="70">
        <f t="shared" si="68"/>
        <v>3799</v>
      </c>
      <c r="B3818" s="145">
        <v>-314133.87830631435</v>
      </c>
      <c r="U3818" s="145">
        <v>3799</v>
      </c>
      <c r="V3818" s="145">
        <v>855748.05043944344</v>
      </c>
    </row>
    <row r="3819" spans="1:22" x14ac:dyDescent="0.35">
      <c r="A3819" s="70">
        <f t="shared" si="68"/>
        <v>3800</v>
      </c>
      <c r="B3819" s="145">
        <v>-314133.87830631435</v>
      </c>
      <c r="U3819" s="145">
        <v>3800</v>
      </c>
      <c r="V3819" s="145">
        <v>-20553657.551554333</v>
      </c>
    </row>
    <row r="3820" spans="1:22" x14ac:dyDescent="0.35">
      <c r="A3820" s="70">
        <f t="shared" si="68"/>
        <v>3801</v>
      </c>
      <c r="B3820" s="145">
        <v>-314133.87830631435</v>
      </c>
      <c r="U3820" s="145">
        <v>3801</v>
      </c>
      <c r="V3820" s="145">
        <v>-2648020.6955570299</v>
      </c>
    </row>
    <row r="3821" spans="1:22" x14ac:dyDescent="0.35">
      <c r="A3821" s="70">
        <f t="shared" si="68"/>
        <v>3802</v>
      </c>
      <c r="B3821" s="145">
        <v>-314133.87830631435</v>
      </c>
      <c r="U3821" s="145">
        <v>3802</v>
      </c>
      <c r="V3821" s="145">
        <v>-15931876.83013624</v>
      </c>
    </row>
    <row r="3822" spans="1:22" x14ac:dyDescent="0.35">
      <c r="A3822" s="70">
        <f t="shared" si="68"/>
        <v>3803</v>
      </c>
      <c r="B3822" s="145">
        <v>-314133.87830631435</v>
      </c>
      <c r="U3822" s="145">
        <v>3803</v>
      </c>
      <c r="V3822" s="145">
        <v>20934404.000947528</v>
      </c>
    </row>
    <row r="3823" spans="1:22" x14ac:dyDescent="0.35">
      <c r="A3823" s="70">
        <f t="shared" si="68"/>
        <v>3804</v>
      </c>
      <c r="B3823" s="145">
        <v>-314133.87830631435</v>
      </c>
      <c r="U3823" s="145">
        <v>3804</v>
      </c>
      <c r="V3823" s="145">
        <v>9611891.4612921886</v>
      </c>
    </row>
    <row r="3824" spans="1:22" x14ac:dyDescent="0.35">
      <c r="A3824" s="70">
        <f t="shared" si="68"/>
        <v>3805</v>
      </c>
      <c r="B3824" s="145">
        <v>-314133.87830631435</v>
      </c>
      <c r="U3824" s="145">
        <v>3805</v>
      </c>
      <c r="V3824" s="145">
        <v>-8781951.2418506872</v>
      </c>
    </row>
    <row r="3825" spans="1:22" x14ac:dyDescent="0.35">
      <c r="A3825" s="70">
        <f t="shared" si="68"/>
        <v>3806</v>
      </c>
      <c r="B3825" s="145">
        <v>-314133.87830631435</v>
      </c>
      <c r="U3825" s="145">
        <v>3806</v>
      </c>
      <c r="V3825" s="145">
        <v>-24317728.891289059</v>
      </c>
    </row>
    <row r="3826" spans="1:22" x14ac:dyDescent="0.35">
      <c r="A3826" s="70">
        <f t="shared" si="68"/>
        <v>3807</v>
      </c>
      <c r="B3826" s="145">
        <v>-314133.87830631435</v>
      </c>
      <c r="U3826" s="145">
        <v>3807</v>
      </c>
      <c r="V3826" s="145">
        <v>-18649878.85537219</v>
      </c>
    </row>
    <row r="3827" spans="1:22" x14ac:dyDescent="0.35">
      <c r="A3827" s="70">
        <f t="shared" si="68"/>
        <v>3808</v>
      </c>
      <c r="B3827" s="145">
        <v>-314133.87830631435</v>
      </c>
      <c r="U3827" s="145">
        <v>3808</v>
      </c>
      <c r="V3827" s="145">
        <v>10154058.206755955</v>
      </c>
    </row>
    <row r="3828" spans="1:22" x14ac:dyDescent="0.35">
      <c r="A3828" s="70">
        <f t="shared" si="68"/>
        <v>3809</v>
      </c>
      <c r="B3828" s="145">
        <v>-314133.87830631435</v>
      </c>
      <c r="U3828" s="145">
        <v>3809</v>
      </c>
      <c r="V3828" s="145">
        <v>16965072.039033644</v>
      </c>
    </row>
    <row r="3829" spans="1:22" x14ac:dyDescent="0.35">
      <c r="A3829" s="70">
        <f t="shared" si="68"/>
        <v>3810</v>
      </c>
      <c r="B3829" s="145">
        <v>-314133.87830631435</v>
      </c>
      <c r="U3829" s="145">
        <v>3810</v>
      </c>
      <c r="V3829" s="145">
        <v>-11183493.454192886</v>
      </c>
    </row>
    <row r="3830" spans="1:22" x14ac:dyDescent="0.35">
      <c r="A3830" s="70">
        <f t="shared" si="68"/>
        <v>3811</v>
      </c>
      <c r="B3830" s="145">
        <v>-314133.87830631435</v>
      </c>
      <c r="U3830" s="145">
        <v>3811</v>
      </c>
      <c r="V3830" s="145">
        <v>528113.73486085981</v>
      </c>
    </row>
    <row r="3831" spans="1:22" x14ac:dyDescent="0.35">
      <c r="A3831" s="70">
        <f t="shared" si="68"/>
        <v>3812</v>
      </c>
      <c r="B3831" s="145">
        <v>-314133.87830631435</v>
      </c>
      <c r="U3831" s="145">
        <v>3812</v>
      </c>
      <c r="V3831" s="145">
        <v>26220093.113717467</v>
      </c>
    </row>
    <row r="3832" spans="1:22" x14ac:dyDescent="0.35">
      <c r="A3832" s="70">
        <f t="shared" si="68"/>
        <v>3813</v>
      </c>
      <c r="B3832" s="145">
        <v>-314133.87830631435</v>
      </c>
      <c r="U3832" s="145">
        <v>3813</v>
      </c>
      <c r="V3832" s="145">
        <v>2036861.6518415883</v>
      </c>
    </row>
    <row r="3833" spans="1:22" x14ac:dyDescent="0.35">
      <c r="A3833" s="70">
        <f t="shared" si="68"/>
        <v>3814</v>
      </c>
      <c r="B3833" s="145">
        <v>-314133.87830631435</v>
      </c>
      <c r="U3833" s="145">
        <v>3814</v>
      </c>
      <c r="V3833" s="145">
        <v>-15300016.905226765</v>
      </c>
    </row>
    <row r="3834" spans="1:22" x14ac:dyDescent="0.35">
      <c r="A3834" s="70">
        <f t="shared" si="68"/>
        <v>3815</v>
      </c>
      <c r="B3834" s="145">
        <v>-314133.87830631435</v>
      </c>
      <c r="U3834" s="145">
        <v>3815</v>
      </c>
      <c r="V3834" s="145">
        <v>31403751.58612236</v>
      </c>
    </row>
    <row r="3835" spans="1:22" x14ac:dyDescent="0.35">
      <c r="A3835" s="70">
        <f t="shared" si="68"/>
        <v>3816</v>
      </c>
      <c r="B3835" s="145">
        <v>-314133.87830631435</v>
      </c>
      <c r="U3835" s="145">
        <v>3816</v>
      </c>
      <c r="V3835" s="145">
        <v>-13620447.902779754</v>
      </c>
    </row>
    <row r="3836" spans="1:22" x14ac:dyDescent="0.35">
      <c r="A3836" s="70">
        <f t="shared" si="68"/>
        <v>3817</v>
      </c>
      <c r="B3836" s="145">
        <v>-314133.87830631435</v>
      </c>
      <c r="U3836" s="145">
        <v>3817</v>
      </c>
      <c r="V3836" s="145">
        <v>-25219283.019632347</v>
      </c>
    </row>
    <row r="3837" spans="1:22" x14ac:dyDescent="0.35">
      <c r="A3837" s="70">
        <f t="shared" si="68"/>
        <v>3818</v>
      </c>
      <c r="B3837" s="145">
        <v>-314133.87830631435</v>
      </c>
      <c r="U3837" s="145">
        <v>3818</v>
      </c>
      <c r="V3837" s="145">
        <v>5407909.4710257351</v>
      </c>
    </row>
    <row r="3838" spans="1:22" x14ac:dyDescent="0.35">
      <c r="A3838" s="70">
        <f t="shared" si="68"/>
        <v>3819</v>
      </c>
      <c r="B3838" s="145">
        <v>-314133.87830631435</v>
      </c>
      <c r="U3838" s="145">
        <v>3819</v>
      </c>
      <c r="V3838" s="145">
        <v>-4938021.0741147362</v>
      </c>
    </row>
    <row r="3839" spans="1:22" x14ac:dyDescent="0.35">
      <c r="A3839" s="70">
        <f t="shared" si="68"/>
        <v>3820</v>
      </c>
      <c r="B3839" s="145">
        <v>-314133.87830631435</v>
      </c>
      <c r="U3839" s="145">
        <v>3820</v>
      </c>
      <c r="V3839" s="145">
        <v>28758022.500158284</v>
      </c>
    </row>
    <row r="3840" spans="1:22" x14ac:dyDescent="0.35">
      <c r="A3840" s="70">
        <f t="shared" si="68"/>
        <v>3821</v>
      </c>
      <c r="B3840" s="145">
        <v>-314133.87830631435</v>
      </c>
      <c r="U3840" s="145">
        <v>3821</v>
      </c>
      <c r="V3840" s="145">
        <v>-15487224.162763137</v>
      </c>
    </row>
    <row r="3841" spans="1:22" x14ac:dyDescent="0.35">
      <c r="A3841" s="70">
        <f t="shared" si="68"/>
        <v>3822</v>
      </c>
      <c r="B3841" s="145">
        <v>-314133.87830631435</v>
      </c>
      <c r="U3841" s="145">
        <v>3822</v>
      </c>
      <c r="V3841" s="145">
        <v>-7075337.9514842052</v>
      </c>
    </row>
    <row r="3842" spans="1:22" x14ac:dyDescent="0.35">
      <c r="A3842" s="70">
        <f t="shared" si="68"/>
        <v>3823</v>
      </c>
      <c r="B3842" s="145">
        <v>-314133.87830631435</v>
      </c>
      <c r="U3842" s="145">
        <v>3823</v>
      </c>
      <c r="V3842" s="145">
        <v>-17502651.852186508</v>
      </c>
    </row>
    <row r="3843" spans="1:22" x14ac:dyDescent="0.35">
      <c r="A3843" s="70">
        <f t="shared" si="68"/>
        <v>3824</v>
      </c>
      <c r="B3843" s="145">
        <v>-314133.87830631435</v>
      </c>
      <c r="U3843" s="145">
        <v>3824</v>
      </c>
      <c r="V3843" s="145">
        <v>9885657.9982307926</v>
      </c>
    </row>
    <row r="3844" spans="1:22" x14ac:dyDescent="0.35">
      <c r="A3844" s="70">
        <f t="shared" si="68"/>
        <v>3825</v>
      </c>
      <c r="B3844" s="145">
        <v>-314133.87830631435</v>
      </c>
      <c r="U3844" s="145">
        <v>3825</v>
      </c>
      <c r="V3844" s="145">
        <v>-20369677.861205854</v>
      </c>
    </row>
    <row r="3845" spans="1:22" x14ac:dyDescent="0.35">
      <c r="A3845" s="70">
        <f t="shared" si="68"/>
        <v>3826</v>
      </c>
      <c r="B3845" s="145">
        <v>-314133.87830631435</v>
      </c>
      <c r="U3845" s="145">
        <v>3826</v>
      </c>
      <c r="V3845" s="145">
        <v>21000167.063278299</v>
      </c>
    </row>
    <row r="3846" spans="1:22" x14ac:dyDescent="0.35">
      <c r="A3846" s="70">
        <f t="shared" si="68"/>
        <v>3827</v>
      </c>
      <c r="B3846" s="145">
        <v>-314133.87830631435</v>
      </c>
      <c r="U3846" s="145">
        <v>3827</v>
      </c>
      <c r="V3846" s="145">
        <v>19115358.199083827</v>
      </c>
    </row>
    <row r="3847" spans="1:22" x14ac:dyDescent="0.35">
      <c r="A3847" s="70">
        <f t="shared" si="68"/>
        <v>3828</v>
      </c>
      <c r="B3847" s="145">
        <v>-314133.87830631435</v>
      </c>
      <c r="U3847" s="145">
        <v>3828</v>
      </c>
      <c r="V3847" s="145">
        <v>16089265.604844026</v>
      </c>
    </row>
    <row r="3848" spans="1:22" x14ac:dyDescent="0.35">
      <c r="A3848" s="70">
        <f t="shared" si="68"/>
        <v>3829</v>
      </c>
      <c r="B3848" s="145">
        <v>-314133.87830631435</v>
      </c>
      <c r="U3848" s="145">
        <v>3829</v>
      </c>
      <c r="V3848" s="145">
        <v>37596924.674873769</v>
      </c>
    </row>
    <row r="3849" spans="1:22" x14ac:dyDescent="0.35">
      <c r="A3849" s="70">
        <f t="shared" si="68"/>
        <v>3830</v>
      </c>
      <c r="B3849" s="145">
        <v>-314133.87830631435</v>
      </c>
      <c r="U3849" s="145">
        <v>3830</v>
      </c>
      <c r="V3849" s="145">
        <v>-18155459.676661726</v>
      </c>
    </row>
    <row r="3850" spans="1:22" x14ac:dyDescent="0.35">
      <c r="A3850" s="70">
        <f t="shared" si="68"/>
        <v>3831</v>
      </c>
      <c r="B3850" s="145">
        <v>-314133.87830631435</v>
      </c>
      <c r="U3850" s="145">
        <v>3831</v>
      </c>
      <c r="V3850" s="145">
        <v>4660566.0060117356</v>
      </c>
    </row>
    <row r="3851" spans="1:22" x14ac:dyDescent="0.35">
      <c r="A3851" s="70">
        <f t="shared" si="68"/>
        <v>3832</v>
      </c>
      <c r="B3851" s="145">
        <v>-314133.87830631435</v>
      </c>
      <c r="U3851" s="145">
        <v>3832</v>
      </c>
      <c r="V3851" s="145">
        <v>21507585.75173014</v>
      </c>
    </row>
    <row r="3852" spans="1:22" x14ac:dyDescent="0.35">
      <c r="A3852" s="70">
        <f t="shared" si="68"/>
        <v>3833</v>
      </c>
      <c r="B3852" s="145">
        <v>-314133.87830631435</v>
      </c>
      <c r="U3852" s="145">
        <v>3833</v>
      </c>
      <c r="V3852" s="145">
        <v>35698927.316562265</v>
      </c>
    </row>
    <row r="3853" spans="1:22" x14ac:dyDescent="0.35">
      <c r="A3853" s="70">
        <f t="shared" si="68"/>
        <v>3834</v>
      </c>
      <c r="B3853" s="145">
        <v>-314133.87830631435</v>
      </c>
      <c r="U3853" s="145">
        <v>3834</v>
      </c>
      <c r="V3853" s="145">
        <v>520307.88729565591</v>
      </c>
    </row>
    <row r="3854" spans="1:22" x14ac:dyDescent="0.35">
      <c r="A3854" s="70">
        <f t="shared" si="68"/>
        <v>3835</v>
      </c>
      <c r="B3854" s="145">
        <v>-314133.87830631435</v>
      </c>
      <c r="U3854" s="145">
        <v>3835</v>
      </c>
      <c r="V3854" s="145">
        <v>34652546.449183539</v>
      </c>
    </row>
    <row r="3855" spans="1:22" x14ac:dyDescent="0.35">
      <c r="A3855" s="70">
        <f t="shared" si="68"/>
        <v>3836</v>
      </c>
      <c r="B3855" s="145">
        <v>-314133.87830631435</v>
      </c>
      <c r="U3855" s="145">
        <v>3836</v>
      </c>
      <c r="V3855" s="145">
        <v>10820256.813875355</v>
      </c>
    </row>
    <row r="3856" spans="1:22" x14ac:dyDescent="0.35">
      <c r="A3856" s="70">
        <f t="shared" si="68"/>
        <v>3837</v>
      </c>
      <c r="B3856" s="145">
        <v>-314133.87830631435</v>
      </c>
      <c r="U3856" s="145">
        <v>3837</v>
      </c>
      <c r="V3856" s="145">
        <v>19006869.38077328</v>
      </c>
    </row>
    <row r="3857" spans="1:22" x14ac:dyDescent="0.35">
      <c r="A3857" s="70">
        <f t="shared" si="68"/>
        <v>3838</v>
      </c>
      <c r="B3857" s="145">
        <v>-314133.87830631435</v>
      </c>
      <c r="U3857" s="145">
        <v>3838</v>
      </c>
      <c r="V3857" s="145">
        <v>11635907.849999174</v>
      </c>
    </row>
    <row r="3858" spans="1:22" x14ac:dyDescent="0.35">
      <c r="A3858" s="70">
        <f t="shared" si="68"/>
        <v>3839</v>
      </c>
      <c r="B3858" s="145">
        <v>-314133.87830631435</v>
      </c>
      <c r="U3858" s="145">
        <v>3839</v>
      </c>
      <c r="V3858" s="145">
        <v>11727167.565652277</v>
      </c>
    </row>
    <row r="3859" spans="1:22" x14ac:dyDescent="0.35">
      <c r="A3859" s="70">
        <f t="shared" si="68"/>
        <v>3840</v>
      </c>
      <c r="B3859" s="145">
        <v>-314133.87830631435</v>
      </c>
      <c r="U3859" s="145">
        <v>3840</v>
      </c>
      <c r="V3859" s="145">
        <v>-19231525.118787501</v>
      </c>
    </row>
    <row r="3860" spans="1:22" x14ac:dyDescent="0.35">
      <c r="A3860" s="70">
        <f t="shared" si="68"/>
        <v>3841</v>
      </c>
      <c r="B3860" s="145">
        <v>-314133.87830631435</v>
      </c>
      <c r="U3860" s="145">
        <v>3841</v>
      </c>
      <c r="V3860" s="145">
        <v>-1934649.0366612598</v>
      </c>
    </row>
    <row r="3861" spans="1:22" x14ac:dyDescent="0.35">
      <c r="A3861" s="70">
        <f t="shared" si="68"/>
        <v>3842</v>
      </c>
      <c r="B3861" s="145">
        <v>-314133.87830631435</v>
      </c>
      <c r="U3861" s="145">
        <v>3842</v>
      </c>
      <c r="V3861" s="145">
        <v>-5510463.5411258154</v>
      </c>
    </row>
    <row r="3862" spans="1:22" x14ac:dyDescent="0.35">
      <c r="A3862" s="70">
        <f t="shared" ref="A3862:A3925" si="69">A3861+1</f>
        <v>3843</v>
      </c>
      <c r="B3862" s="145">
        <v>-314133.87830631435</v>
      </c>
      <c r="U3862" s="145">
        <v>3843</v>
      </c>
      <c r="V3862" s="145">
        <v>-13890281.750452852</v>
      </c>
    </row>
    <row r="3863" spans="1:22" x14ac:dyDescent="0.35">
      <c r="A3863" s="70">
        <f t="shared" si="69"/>
        <v>3844</v>
      </c>
      <c r="B3863" s="145">
        <v>-314133.87830631435</v>
      </c>
      <c r="U3863" s="145">
        <v>3844</v>
      </c>
      <c r="V3863" s="145">
        <v>20438905.42500177</v>
      </c>
    </row>
    <row r="3864" spans="1:22" x14ac:dyDescent="0.35">
      <c r="A3864" s="70">
        <f t="shared" si="69"/>
        <v>3845</v>
      </c>
      <c r="B3864" s="145">
        <v>-314133.87830631435</v>
      </c>
      <c r="U3864" s="145">
        <v>3845</v>
      </c>
      <c r="V3864" s="145">
        <v>-13746094.855778525</v>
      </c>
    </row>
    <row r="3865" spans="1:22" x14ac:dyDescent="0.35">
      <c r="A3865" s="70">
        <f t="shared" si="69"/>
        <v>3846</v>
      </c>
      <c r="B3865" s="145">
        <v>-314133.87830631435</v>
      </c>
      <c r="U3865" s="145">
        <v>3846</v>
      </c>
      <c r="V3865" s="145">
        <v>4949184.3170333505</v>
      </c>
    </row>
    <row r="3866" spans="1:22" x14ac:dyDescent="0.35">
      <c r="A3866" s="70">
        <f t="shared" si="69"/>
        <v>3847</v>
      </c>
      <c r="B3866" s="145">
        <v>-314133.87830631435</v>
      </c>
      <c r="U3866" s="145">
        <v>3847</v>
      </c>
      <c r="V3866" s="145">
        <v>-834895.48643197492</v>
      </c>
    </row>
    <row r="3867" spans="1:22" x14ac:dyDescent="0.35">
      <c r="A3867" s="70">
        <f t="shared" si="69"/>
        <v>3848</v>
      </c>
      <c r="B3867" s="145">
        <v>-314133.87830631435</v>
      </c>
      <c r="U3867" s="145">
        <v>3848</v>
      </c>
      <c r="V3867" s="145">
        <v>-11146385.627866762</v>
      </c>
    </row>
    <row r="3868" spans="1:22" x14ac:dyDescent="0.35">
      <c r="A3868" s="70">
        <f t="shared" si="69"/>
        <v>3849</v>
      </c>
      <c r="B3868" s="145">
        <v>-314133.87830631435</v>
      </c>
      <c r="U3868" s="145">
        <v>3849</v>
      </c>
      <c r="V3868" s="145">
        <v>12552386.331560943</v>
      </c>
    </row>
    <row r="3869" spans="1:22" x14ac:dyDescent="0.35">
      <c r="A3869" s="70">
        <f t="shared" si="69"/>
        <v>3850</v>
      </c>
      <c r="B3869" s="145">
        <v>-314133.87830631435</v>
      </c>
      <c r="U3869" s="145">
        <v>3850</v>
      </c>
      <c r="V3869" s="145">
        <v>-2652101.5247839019</v>
      </c>
    </row>
    <row r="3870" spans="1:22" x14ac:dyDescent="0.35">
      <c r="A3870" s="70">
        <f t="shared" si="69"/>
        <v>3851</v>
      </c>
      <c r="B3870" s="145">
        <v>-314133.87830631435</v>
      </c>
      <c r="U3870" s="145">
        <v>3851</v>
      </c>
      <c r="V3870" s="145">
        <v>12521817.588606402</v>
      </c>
    </row>
    <row r="3871" spans="1:22" x14ac:dyDescent="0.35">
      <c r="A3871" s="70">
        <f t="shared" si="69"/>
        <v>3852</v>
      </c>
      <c r="B3871" s="145">
        <v>-314133.87830631435</v>
      </c>
      <c r="U3871" s="145">
        <v>3852</v>
      </c>
      <c r="V3871" s="145">
        <v>5590410.7632829472</v>
      </c>
    </row>
    <row r="3872" spans="1:22" x14ac:dyDescent="0.35">
      <c r="A3872" s="70">
        <f t="shared" si="69"/>
        <v>3853</v>
      </c>
      <c r="B3872" s="145">
        <v>-314133.87830631435</v>
      </c>
      <c r="U3872" s="145">
        <v>3853</v>
      </c>
      <c r="V3872" s="145">
        <v>-17737585.234082498</v>
      </c>
    </row>
    <row r="3873" spans="1:22" x14ac:dyDescent="0.35">
      <c r="A3873" s="70">
        <f t="shared" si="69"/>
        <v>3854</v>
      </c>
      <c r="B3873" s="145">
        <v>-314133.87830631435</v>
      </c>
      <c r="U3873" s="145">
        <v>3854</v>
      </c>
      <c r="V3873" s="145">
        <v>42241952.390916109</v>
      </c>
    </row>
    <row r="3874" spans="1:22" x14ac:dyDescent="0.35">
      <c r="A3874" s="70">
        <f t="shared" si="69"/>
        <v>3855</v>
      </c>
      <c r="B3874" s="145">
        <v>-314133.87830631435</v>
      </c>
      <c r="U3874" s="145">
        <v>3855</v>
      </c>
      <c r="V3874" s="145">
        <v>-17970263.703422762</v>
      </c>
    </row>
    <row r="3875" spans="1:22" x14ac:dyDescent="0.35">
      <c r="A3875" s="70">
        <f t="shared" si="69"/>
        <v>3856</v>
      </c>
      <c r="B3875" s="145">
        <v>-314133.87830631435</v>
      </c>
      <c r="U3875" s="145">
        <v>3856</v>
      </c>
      <c r="V3875" s="145">
        <v>13535047.19456879</v>
      </c>
    </row>
    <row r="3876" spans="1:22" x14ac:dyDescent="0.35">
      <c r="A3876" s="70">
        <f t="shared" si="69"/>
        <v>3857</v>
      </c>
      <c r="B3876" s="145">
        <v>-314133.87830631435</v>
      </c>
      <c r="U3876" s="145">
        <v>3857</v>
      </c>
      <c r="V3876" s="145">
        <v>16845047.094687384</v>
      </c>
    </row>
    <row r="3877" spans="1:22" x14ac:dyDescent="0.35">
      <c r="A3877" s="70">
        <f t="shared" si="69"/>
        <v>3858</v>
      </c>
      <c r="B3877" s="145">
        <v>-314133.87830631435</v>
      </c>
      <c r="U3877" s="145">
        <v>3858</v>
      </c>
      <c r="V3877" s="145">
        <v>-4854013.1691956334</v>
      </c>
    </row>
    <row r="3878" spans="1:22" x14ac:dyDescent="0.35">
      <c r="A3878" s="70">
        <f t="shared" si="69"/>
        <v>3859</v>
      </c>
      <c r="B3878" s="145">
        <v>-314133.87830631435</v>
      </c>
      <c r="U3878" s="145">
        <v>3859</v>
      </c>
      <c r="V3878" s="145">
        <v>-5586250.4043029137</v>
      </c>
    </row>
    <row r="3879" spans="1:22" x14ac:dyDescent="0.35">
      <c r="A3879" s="70">
        <f t="shared" si="69"/>
        <v>3860</v>
      </c>
      <c r="B3879" s="145">
        <v>-314133.87830631435</v>
      </c>
      <c r="U3879" s="145">
        <v>3860</v>
      </c>
      <c r="V3879" s="145">
        <v>32143893.003122158</v>
      </c>
    </row>
    <row r="3880" spans="1:22" x14ac:dyDescent="0.35">
      <c r="A3880" s="70">
        <f t="shared" si="69"/>
        <v>3861</v>
      </c>
      <c r="B3880" s="145">
        <v>-314133.87830631435</v>
      </c>
      <c r="U3880" s="145">
        <v>3861</v>
      </c>
      <c r="V3880" s="145">
        <v>9898522.4754845463</v>
      </c>
    </row>
    <row r="3881" spans="1:22" x14ac:dyDescent="0.35">
      <c r="A3881" s="70">
        <f t="shared" si="69"/>
        <v>3862</v>
      </c>
      <c r="B3881" s="145">
        <v>-314133.87830631435</v>
      </c>
      <c r="U3881" s="145">
        <v>3862</v>
      </c>
      <c r="V3881" s="145">
        <v>-7585675.0803230032</v>
      </c>
    </row>
    <row r="3882" spans="1:22" x14ac:dyDescent="0.35">
      <c r="A3882" s="70">
        <f t="shared" si="69"/>
        <v>3863</v>
      </c>
      <c r="B3882" s="145">
        <v>-314133.87830631435</v>
      </c>
      <c r="U3882" s="145">
        <v>3863</v>
      </c>
      <c r="V3882" s="145">
        <v>-6670148.8587587886</v>
      </c>
    </row>
    <row r="3883" spans="1:22" x14ac:dyDescent="0.35">
      <c r="A3883" s="70">
        <f t="shared" si="69"/>
        <v>3864</v>
      </c>
      <c r="B3883" s="145">
        <v>-314133.87830631435</v>
      </c>
      <c r="U3883" s="145">
        <v>3864</v>
      </c>
      <c r="V3883" s="145">
        <v>-9864549.3299295269</v>
      </c>
    </row>
    <row r="3884" spans="1:22" x14ac:dyDescent="0.35">
      <c r="A3884" s="70">
        <f t="shared" si="69"/>
        <v>3865</v>
      </c>
      <c r="B3884" s="145">
        <v>-314133.87830631435</v>
      </c>
      <c r="U3884" s="145">
        <v>3865</v>
      </c>
      <c r="V3884" s="145">
        <v>18343194.483857505</v>
      </c>
    </row>
    <row r="3885" spans="1:22" x14ac:dyDescent="0.35">
      <c r="A3885" s="70">
        <f t="shared" si="69"/>
        <v>3866</v>
      </c>
      <c r="B3885" s="145">
        <v>-314133.87830631435</v>
      </c>
      <c r="U3885" s="145">
        <v>3866</v>
      </c>
      <c r="V3885" s="145">
        <v>-4966965.6991542019</v>
      </c>
    </row>
    <row r="3886" spans="1:22" x14ac:dyDescent="0.35">
      <c r="A3886" s="70">
        <f t="shared" si="69"/>
        <v>3867</v>
      </c>
      <c r="B3886" s="145">
        <v>-314133.87830631435</v>
      </c>
      <c r="U3886" s="145">
        <v>3867</v>
      </c>
      <c r="V3886" s="145">
        <v>17610185.124858543</v>
      </c>
    </row>
    <row r="3887" spans="1:22" x14ac:dyDescent="0.35">
      <c r="A3887" s="70">
        <f t="shared" si="69"/>
        <v>3868</v>
      </c>
      <c r="B3887" s="145">
        <v>-314133.87830631435</v>
      </c>
      <c r="U3887" s="145">
        <v>3868</v>
      </c>
      <c r="V3887" s="145">
        <v>-16470316.909289096</v>
      </c>
    </row>
    <row r="3888" spans="1:22" x14ac:dyDescent="0.35">
      <c r="A3888" s="70">
        <f t="shared" si="69"/>
        <v>3869</v>
      </c>
      <c r="B3888" s="145">
        <v>-314133.87830631435</v>
      </c>
      <c r="U3888" s="145">
        <v>3869</v>
      </c>
      <c r="V3888" s="145">
        <v>15622675.594526723</v>
      </c>
    </row>
    <row r="3889" spans="1:22" x14ac:dyDescent="0.35">
      <c r="A3889" s="70">
        <f t="shared" si="69"/>
        <v>3870</v>
      </c>
      <c r="B3889" s="145">
        <v>-314133.87830631435</v>
      </c>
      <c r="U3889" s="145">
        <v>3870</v>
      </c>
      <c r="V3889" s="145">
        <v>15757230.711740144</v>
      </c>
    </row>
    <row r="3890" spans="1:22" x14ac:dyDescent="0.35">
      <c r="A3890" s="70">
        <f t="shared" si="69"/>
        <v>3871</v>
      </c>
      <c r="B3890" s="145">
        <v>-314133.87830631435</v>
      </c>
      <c r="U3890" s="145">
        <v>3871</v>
      </c>
      <c r="V3890" s="145">
        <v>-18814628.666664936</v>
      </c>
    </row>
    <row r="3891" spans="1:22" x14ac:dyDescent="0.35">
      <c r="A3891" s="70">
        <f t="shared" si="69"/>
        <v>3872</v>
      </c>
      <c r="B3891" s="145">
        <v>-314133.87830631435</v>
      </c>
      <c r="U3891" s="145">
        <v>3872</v>
      </c>
      <c r="V3891" s="145">
        <v>-7912201.3445632365</v>
      </c>
    </row>
    <row r="3892" spans="1:22" x14ac:dyDescent="0.35">
      <c r="A3892" s="70">
        <f t="shared" si="69"/>
        <v>3873</v>
      </c>
      <c r="B3892" s="145">
        <v>-314133.87830631435</v>
      </c>
      <c r="U3892" s="145">
        <v>3873</v>
      </c>
      <c r="V3892" s="145">
        <v>35235430.638599262</v>
      </c>
    </row>
    <row r="3893" spans="1:22" x14ac:dyDescent="0.35">
      <c r="A3893" s="70">
        <f t="shared" si="69"/>
        <v>3874</v>
      </c>
      <c r="B3893" s="145">
        <v>-314133.87830631435</v>
      </c>
      <c r="U3893" s="145">
        <v>3874</v>
      </c>
      <c r="V3893" s="145">
        <v>-4127664.940501973</v>
      </c>
    </row>
    <row r="3894" spans="1:22" x14ac:dyDescent="0.35">
      <c r="A3894" s="70">
        <f t="shared" si="69"/>
        <v>3875</v>
      </c>
      <c r="B3894" s="145">
        <v>-314133.87830631435</v>
      </c>
      <c r="U3894" s="145">
        <v>3875</v>
      </c>
      <c r="V3894" s="145">
        <v>3957057.1426499374</v>
      </c>
    </row>
    <row r="3895" spans="1:22" x14ac:dyDescent="0.35">
      <c r="A3895" s="70">
        <f t="shared" si="69"/>
        <v>3876</v>
      </c>
      <c r="B3895" s="145">
        <v>-314133.87830631435</v>
      </c>
      <c r="U3895" s="145">
        <v>3876</v>
      </c>
      <c r="V3895" s="145">
        <v>-12120307.895056257</v>
      </c>
    </row>
    <row r="3896" spans="1:22" x14ac:dyDescent="0.35">
      <c r="A3896" s="70">
        <f t="shared" si="69"/>
        <v>3877</v>
      </c>
      <c r="B3896" s="145">
        <v>-314133.87830631435</v>
      </c>
      <c r="U3896" s="145">
        <v>3877</v>
      </c>
      <c r="V3896" s="145">
        <v>-2263344.3083680235</v>
      </c>
    </row>
    <row r="3897" spans="1:22" x14ac:dyDescent="0.35">
      <c r="A3897" s="70">
        <f t="shared" si="69"/>
        <v>3878</v>
      </c>
      <c r="B3897" s="145">
        <v>-314133.87830631435</v>
      </c>
      <c r="U3897" s="145">
        <v>3878</v>
      </c>
      <c r="V3897" s="145">
        <v>7508403.2624226995</v>
      </c>
    </row>
    <row r="3898" spans="1:22" x14ac:dyDescent="0.35">
      <c r="A3898" s="70">
        <f t="shared" si="69"/>
        <v>3879</v>
      </c>
      <c r="B3898" s="145">
        <v>-314133.87830631435</v>
      </c>
      <c r="U3898" s="145">
        <v>3879</v>
      </c>
      <c r="V3898" s="145">
        <v>7239714.1889394075</v>
      </c>
    </row>
    <row r="3899" spans="1:22" x14ac:dyDescent="0.35">
      <c r="A3899" s="70">
        <f t="shared" si="69"/>
        <v>3880</v>
      </c>
      <c r="B3899" s="145">
        <v>-314133.87830631435</v>
      </c>
      <c r="U3899" s="145">
        <v>3880</v>
      </c>
      <c r="V3899" s="145">
        <v>-2193410.9316058643</v>
      </c>
    </row>
    <row r="3900" spans="1:22" x14ac:dyDescent="0.35">
      <c r="A3900" s="70">
        <f t="shared" si="69"/>
        <v>3881</v>
      </c>
      <c r="B3900" s="145">
        <v>-314133.87830631435</v>
      </c>
      <c r="U3900" s="145">
        <v>3881</v>
      </c>
      <c r="V3900" s="145">
        <v>-13306777.444817888</v>
      </c>
    </row>
    <row r="3901" spans="1:22" x14ac:dyDescent="0.35">
      <c r="A3901" s="70">
        <f t="shared" si="69"/>
        <v>3882</v>
      </c>
      <c r="B3901" s="145">
        <v>-314133.87830631435</v>
      </c>
      <c r="U3901" s="145">
        <v>3882</v>
      </c>
      <c r="V3901" s="145">
        <v>918389.71117699891</v>
      </c>
    </row>
    <row r="3902" spans="1:22" x14ac:dyDescent="0.35">
      <c r="A3902" s="70">
        <f t="shared" si="69"/>
        <v>3883</v>
      </c>
      <c r="B3902" s="145">
        <v>-314133.87830631435</v>
      </c>
      <c r="U3902" s="145">
        <v>3883</v>
      </c>
      <c r="V3902" s="145">
        <v>21632822.063015841</v>
      </c>
    </row>
    <row r="3903" spans="1:22" x14ac:dyDescent="0.35">
      <c r="A3903" s="70">
        <f t="shared" si="69"/>
        <v>3884</v>
      </c>
      <c r="B3903" s="145">
        <v>-314133.87830631435</v>
      </c>
      <c r="U3903" s="145">
        <v>3884</v>
      </c>
      <c r="V3903" s="145">
        <v>3798603.3049447313</v>
      </c>
    </row>
    <row r="3904" spans="1:22" x14ac:dyDescent="0.35">
      <c r="A3904" s="70">
        <f t="shared" si="69"/>
        <v>3885</v>
      </c>
      <c r="B3904" s="145">
        <v>-314133.87830631435</v>
      </c>
      <c r="U3904" s="145">
        <v>3885</v>
      </c>
      <c r="V3904" s="145">
        <v>354603.625046134</v>
      </c>
    </row>
    <row r="3905" spans="1:22" x14ac:dyDescent="0.35">
      <c r="A3905" s="70">
        <f t="shared" si="69"/>
        <v>3886</v>
      </c>
      <c r="B3905" s="145">
        <v>-314133.87830631435</v>
      </c>
      <c r="U3905" s="145">
        <v>3886</v>
      </c>
      <c r="V3905" s="145">
        <v>-14056164.906140709</v>
      </c>
    </row>
    <row r="3906" spans="1:22" x14ac:dyDescent="0.35">
      <c r="A3906" s="70">
        <f t="shared" si="69"/>
        <v>3887</v>
      </c>
      <c r="B3906" s="145">
        <v>-314133.87830631435</v>
      </c>
      <c r="U3906" s="145">
        <v>3887</v>
      </c>
      <c r="V3906" s="145">
        <v>8629180.7992414609</v>
      </c>
    </row>
    <row r="3907" spans="1:22" x14ac:dyDescent="0.35">
      <c r="A3907" s="70">
        <f t="shared" si="69"/>
        <v>3888</v>
      </c>
      <c r="B3907" s="145">
        <v>-314133.87830631435</v>
      </c>
      <c r="U3907" s="145">
        <v>3888</v>
      </c>
      <c r="V3907" s="145">
        <v>-15478563.141281072</v>
      </c>
    </row>
    <row r="3908" spans="1:22" x14ac:dyDescent="0.35">
      <c r="A3908" s="70">
        <f t="shared" si="69"/>
        <v>3889</v>
      </c>
      <c r="B3908" s="145">
        <v>-314133.87830631435</v>
      </c>
      <c r="U3908" s="145">
        <v>3889</v>
      </c>
      <c r="V3908" s="145">
        <v>7140344.8957548514</v>
      </c>
    </row>
    <row r="3909" spans="1:22" x14ac:dyDescent="0.35">
      <c r="A3909" s="70">
        <f t="shared" si="69"/>
        <v>3890</v>
      </c>
      <c r="B3909" s="145">
        <v>-314133.87830631435</v>
      </c>
      <c r="U3909" s="145">
        <v>3890</v>
      </c>
      <c r="V3909" s="145">
        <v>27485816.956876136</v>
      </c>
    </row>
    <row r="3910" spans="1:22" x14ac:dyDescent="0.35">
      <c r="A3910" s="70">
        <f t="shared" si="69"/>
        <v>3891</v>
      </c>
      <c r="B3910" s="145">
        <v>-314133.87830631435</v>
      </c>
      <c r="U3910" s="145">
        <v>3891</v>
      </c>
      <c r="V3910" s="145">
        <v>8917566.8818781488</v>
      </c>
    </row>
    <row r="3911" spans="1:22" x14ac:dyDescent="0.35">
      <c r="A3911" s="70">
        <f t="shared" si="69"/>
        <v>3892</v>
      </c>
      <c r="B3911" s="145">
        <v>-314133.87830631435</v>
      </c>
      <c r="U3911" s="145">
        <v>3892</v>
      </c>
      <c r="V3911" s="145">
        <v>-13637940.398233952</v>
      </c>
    </row>
    <row r="3912" spans="1:22" x14ac:dyDescent="0.35">
      <c r="A3912" s="70">
        <f t="shared" si="69"/>
        <v>3893</v>
      </c>
      <c r="B3912" s="145">
        <v>-314133.87830631435</v>
      </c>
      <c r="U3912" s="145">
        <v>3893</v>
      </c>
      <c r="V3912" s="145">
        <v>-6561640.3363457099</v>
      </c>
    </row>
    <row r="3913" spans="1:22" x14ac:dyDescent="0.35">
      <c r="A3913" s="70">
        <f t="shared" si="69"/>
        <v>3894</v>
      </c>
      <c r="B3913" s="145">
        <v>-314133.87830631435</v>
      </c>
      <c r="U3913" s="145">
        <v>3894</v>
      </c>
      <c r="V3913" s="145">
        <v>36291685.781772904</v>
      </c>
    </row>
    <row r="3914" spans="1:22" x14ac:dyDescent="0.35">
      <c r="A3914" s="70">
        <f t="shared" si="69"/>
        <v>3895</v>
      </c>
      <c r="B3914" s="145">
        <v>-314133.87830631435</v>
      </c>
      <c r="U3914" s="145">
        <v>3895</v>
      </c>
      <c r="V3914" s="145">
        <v>-12067721.166889574</v>
      </c>
    </row>
    <row r="3915" spans="1:22" x14ac:dyDescent="0.35">
      <c r="A3915" s="70">
        <f t="shared" si="69"/>
        <v>3896</v>
      </c>
      <c r="B3915" s="145">
        <v>-314133.87830631435</v>
      </c>
      <c r="U3915" s="145">
        <v>3896</v>
      </c>
      <c r="V3915" s="145">
        <v>-17057179.302497257</v>
      </c>
    </row>
    <row r="3916" spans="1:22" x14ac:dyDescent="0.35">
      <c r="A3916" s="70">
        <f t="shared" si="69"/>
        <v>3897</v>
      </c>
      <c r="B3916" s="145">
        <v>-314133.87830631435</v>
      </c>
      <c r="U3916" s="145">
        <v>3897</v>
      </c>
      <c r="V3916" s="145">
        <v>-10810609.93394604</v>
      </c>
    </row>
    <row r="3917" spans="1:22" x14ac:dyDescent="0.35">
      <c r="A3917" s="70">
        <f t="shared" si="69"/>
        <v>3898</v>
      </c>
      <c r="B3917" s="145">
        <v>-314133.87830631435</v>
      </c>
      <c r="U3917" s="145">
        <v>3898</v>
      </c>
      <c r="V3917" s="145">
        <v>24119266.467265878</v>
      </c>
    </row>
    <row r="3918" spans="1:22" x14ac:dyDescent="0.35">
      <c r="A3918" s="70">
        <f t="shared" si="69"/>
        <v>3899</v>
      </c>
      <c r="B3918" s="145">
        <v>-314133.87830631435</v>
      </c>
      <c r="U3918" s="145">
        <v>3899</v>
      </c>
      <c r="V3918" s="145">
        <v>9463103.6328132711</v>
      </c>
    </row>
    <row r="3919" spans="1:22" x14ac:dyDescent="0.35">
      <c r="A3919" s="70">
        <f t="shared" si="69"/>
        <v>3900</v>
      </c>
      <c r="B3919" s="145">
        <v>-314133.87830631435</v>
      </c>
      <c r="U3919" s="145">
        <v>3900</v>
      </c>
      <c r="V3919" s="145">
        <v>8998171.9161284603</v>
      </c>
    </row>
    <row r="3920" spans="1:22" x14ac:dyDescent="0.35">
      <c r="A3920" s="70">
        <f t="shared" si="69"/>
        <v>3901</v>
      </c>
      <c r="B3920" s="145">
        <v>-314133.87830631435</v>
      </c>
      <c r="U3920" s="145">
        <v>3901</v>
      </c>
      <c r="V3920" s="145">
        <v>27638741.470190302</v>
      </c>
    </row>
    <row r="3921" spans="1:22" x14ac:dyDescent="0.35">
      <c r="A3921" s="70">
        <f t="shared" si="69"/>
        <v>3902</v>
      </c>
      <c r="B3921" s="145">
        <v>-314133.87830631435</v>
      </c>
      <c r="U3921" s="145">
        <v>3902</v>
      </c>
      <c r="V3921" s="145">
        <v>3741904.3568896353</v>
      </c>
    </row>
    <row r="3922" spans="1:22" x14ac:dyDescent="0.35">
      <c r="A3922" s="70">
        <f t="shared" si="69"/>
        <v>3903</v>
      </c>
      <c r="B3922" s="145">
        <v>-314133.87830631435</v>
      </c>
      <c r="U3922" s="145">
        <v>3903</v>
      </c>
      <c r="V3922" s="145">
        <v>3196192.9691533484</v>
      </c>
    </row>
    <row r="3923" spans="1:22" x14ac:dyDescent="0.35">
      <c r="A3923" s="70">
        <f t="shared" si="69"/>
        <v>3904</v>
      </c>
      <c r="B3923" s="145">
        <v>-314133.87830631435</v>
      </c>
      <c r="U3923" s="145">
        <v>3904</v>
      </c>
      <c r="V3923" s="145">
        <v>-2961616.446363207</v>
      </c>
    </row>
    <row r="3924" spans="1:22" x14ac:dyDescent="0.35">
      <c r="A3924" s="70">
        <f t="shared" si="69"/>
        <v>3905</v>
      </c>
      <c r="B3924" s="145">
        <v>-314133.87830631435</v>
      </c>
      <c r="U3924" s="145">
        <v>3905</v>
      </c>
      <c r="V3924" s="145">
        <v>-14330747.879002778</v>
      </c>
    </row>
    <row r="3925" spans="1:22" x14ac:dyDescent="0.35">
      <c r="A3925" s="70">
        <f t="shared" si="69"/>
        <v>3906</v>
      </c>
      <c r="B3925" s="145">
        <v>-314133.87830631435</v>
      </c>
      <c r="U3925" s="145">
        <v>3906</v>
      </c>
      <c r="V3925" s="145">
        <v>-14584190.777933024</v>
      </c>
    </row>
    <row r="3926" spans="1:22" x14ac:dyDescent="0.35">
      <c r="A3926" s="70">
        <f t="shared" ref="A3926:A3989" si="70">A3925+1</f>
        <v>3907</v>
      </c>
      <c r="B3926" s="145">
        <v>-314133.87830631435</v>
      </c>
      <c r="U3926" s="145">
        <v>3907</v>
      </c>
      <c r="V3926" s="145">
        <v>5278868.1461547688</v>
      </c>
    </row>
    <row r="3927" spans="1:22" x14ac:dyDescent="0.35">
      <c r="A3927" s="70">
        <f t="shared" si="70"/>
        <v>3908</v>
      </c>
      <c r="B3927" s="145">
        <v>-314133.87830631435</v>
      </c>
      <c r="U3927" s="145">
        <v>3908</v>
      </c>
      <c r="V3927" s="145">
        <v>17667807.387248702</v>
      </c>
    </row>
    <row r="3928" spans="1:22" x14ac:dyDescent="0.35">
      <c r="A3928" s="70">
        <f t="shared" si="70"/>
        <v>3909</v>
      </c>
      <c r="B3928" s="145">
        <v>-314133.87830631435</v>
      </c>
      <c r="U3928" s="145">
        <v>3909</v>
      </c>
      <c r="V3928" s="145">
        <v>-29744239.799783222</v>
      </c>
    </row>
    <row r="3929" spans="1:22" x14ac:dyDescent="0.35">
      <c r="A3929" s="70">
        <f t="shared" si="70"/>
        <v>3910</v>
      </c>
      <c r="B3929" s="145">
        <v>-314133.87830631435</v>
      </c>
      <c r="U3929" s="145">
        <v>3910</v>
      </c>
      <c r="V3929" s="145">
        <v>-7629147.7613561079</v>
      </c>
    </row>
    <row r="3930" spans="1:22" x14ac:dyDescent="0.35">
      <c r="A3930" s="70">
        <f t="shared" si="70"/>
        <v>3911</v>
      </c>
      <c r="B3930" s="145">
        <v>-314133.87830631435</v>
      </c>
      <c r="U3930" s="145">
        <v>3911</v>
      </c>
      <c r="V3930" s="145">
        <v>-21570611.577965561</v>
      </c>
    </row>
    <row r="3931" spans="1:22" x14ac:dyDescent="0.35">
      <c r="A3931" s="70">
        <f t="shared" si="70"/>
        <v>3912</v>
      </c>
      <c r="B3931" s="145">
        <v>-314133.87830631435</v>
      </c>
      <c r="U3931" s="145">
        <v>3912</v>
      </c>
      <c r="V3931" s="145">
        <v>3138593.2556633614</v>
      </c>
    </row>
    <row r="3932" spans="1:22" x14ac:dyDescent="0.35">
      <c r="A3932" s="70">
        <f t="shared" si="70"/>
        <v>3913</v>
      </c>
      <c r="B3932" s="145">
        <v>-314133.87830631435</v>
      </c>
      <c r="U3932" s="145">
        <v>3913</v>
      </c>
      <c r="V3932" s="145">
        <v>-1315151.1584951468</v>
      </c>
    </row>
    <row r="3933" spans="1:22" x14ac:dyDescent="0.35">
      <c r="A3933" s="70">
        <f t="shared" si="70"/>
        <v>3914</v>
      </c>
      <c r="B3933" s="145">
        <v>-314133.87830631435</v>
      </c>
      <c r="U3933" s="145">
        <v>3914</v>
      </c>
      <c r="V3933" s="145">
        <v>-10360997.235746559</v>
      </c>
    </row>
    <row r="3934" spans="1:22" x14ac:dyDescent="0.35">
      <c r="A3934" s="70">
        <f t="shared" si="70"/>
        <v>3915</v>
      </c>
      <c r="B3934" s="145">
        <v>-314133.87830631435</v>
      </c>
      <c r="U3934" s="145">
        <v>3915</v>
      </c>
      <c r="V3934" s="145">
        <v>33903743.788271971</v>
      </c>
    </row>
    <row r="3935" spans="1:22" x14ac:dyDescent="0.35">
      <c r="A3935" s="70">
        <f t="shared" si="70"/>
        <v>3916</v>
      </c>
      <c r="B3935" s="145">
        <v>-314133.87830631435</v>
      </c>
      <c r="U3935" s="145">
        <v>3916</v>
      </c>
      <c r="V3935" s="145">
        <v>-17628310.330101691</v>
      </c>
    </row>
    <row r="3936" spans="1:22" x14ac:dyDescent="0.35">
      <c r="A3936" s="70">
        <f t="shared" si="70"/>
        <v>3917</v>
      </c>
      <c r="B3936" s="145">
        <v>-314133.87830631435</v>
      </c>
      <c r="U3936" s="145">
        <v>3917</v>
      </c>
      <c r="V3936" s="145">
        <v>31066205.726126552</v>
      </c>
    </row>
    <row r="3937" spans="1:22" x14ac:dyDescent="0.35">
      <c r="A3937" s="70">
        <f t="shared" si="70"/>
        <v>3918</v>
      </c>
      <c r="B3937" s="145">
        <v>-314133.87830631435</v>
      </c>
      <c r="U3937" s="145">
        <v>3918</v>
      </c>
      <c r="V3937" s="145">
        <v>-14117195.43158344</v>
      </c>
    </row>
    <row r="3938" spans="1:22" x14ac:dyDescent="0.35">
      <c r="A3938" s="70">
        <f t="shared" si="70"/>
        <v>3919</v>
      </c>
      <c r="B3938" s="145">
        <v>-314133.87830631435</v>
      </c>
      <c r="U3938" s="145">
        <v>3919</v>
      </c>
      <c r="V3938" s="145">
        <v>-585563.44865546748</v>
      </c>
    </row>
    <row r="3939" spans="1:22" x14ac:dyDescent="0.35">
      <c r="A3939" s="70">
        <f t="shared" si="70"/>
        <v>3920</v>
      </c>
      <c r="B3939" s="145">
        <v>-314133.87830631435</v>
      </c>
      <c r="U3939" s="145">
        <v>3920</v>
      </c>
      <c r="V3939" s="145">
        <v>-6217090.5789677836</v>
      </c>
    </row>
    <row r="3940" spans="1:22" x14ac:dyDescent="0.35">
      <c r="A3940" s="70">
        <f t="shared" si="70"/>
        <v>3921</v>
      </c>
      <c r="B3940" s="145">
        <v>-314133.87830631435</v>
      </c>
      <c r="U3940" s="145">
        <v>3921</v>
      </c>
      <c r="V3940" s="145">
        <v>-16462304.562920621</v>
      </c>
    </row>
    <row r="3941" spans="1:22" x14ac:dyDescent="0.35">
      <c r="A3941" s="70">
        <f t="shared" si="70"/>
        <v>3922</v>
      </c>
      <c r="B3941" s="145">
        <v>-314133.87830631435</v>
      </c>
      <c r="U3941" s="145">
        <v>3922</v>
      </c>
      <c r="V3941" s="145">
        <v>-18496124.193355061</v>
      </c>
    </row>
    <row r="3942" spans="1:22" x14ac:dyDescent="0.35">
      <c r="A3942" s="70">
        <f t="shared" si="70"/>
        <v>3923</v>
      </c>
      <c r="B3942" s="145">
        <v>-314133.87830631435</v>
      </c>
      <c r="U3942" s="145">
        <v>3923</v>
      </c>
      <c r="V3942" s="145">
        <v>9459649.1284206882</v>
      </c>
    </row>
    <row r="3943" spans="1:22" x14ac:dyDescent="0.35">
      <c r="A3943" s="70">
        <f t="shared" si="70"/>
        <v>3924</v>
      </c>
      <c r="B3943" s="145">
        <v>-314133.87830631435</v>
      </c>
      <c r="U3943" s="145">
        <v>3924</v>
      </c>
      <c r="V3943" s="145">
        <v>-6866045.4881836642</v>
      </c>
    </row>
    <row r="3944" spans="1:22" x14ac:dyDescent="0.35">
      <c r="A3944" s="70">
        <f t="shared" si="70"/>
        <v>3925</v>
      </c>
      <c r="B3944" s="145">
        <v>-314133.87830631435</v>
      </c>
      <c r="U3944" s="145">
        <v>3925</v>
      </c>
      <c r="V3944" s="145">
        <v>33529030.121323504</v>
      </c>
    </row>
    <row r="3945" spans="1:22" x14ac:dyDescent="0.35">
      <c r="A3945" s="70">
        <f t="shared" si="70"/>
        <v>3926</v>
      </c>
      <c r="B3945" s="145">
        <v>-314133.87830631435</v>
      </c>
      <c r="U3945" s="145">
        <v>3926</v>
      </c>
      <c r="V3945" s="145">
        <v>-15147047.611584691</v>
      </c>
    </row>
    <row r="3946" spans="1:22" x14ac:dyDescent="0.35">
      <c r="A3946" s="70">
        <f t="shared" si="70"/>
        <v>3927</v>
      </c>
      <c r="B3946" s="145">
        <v>-314133.87830631435</v>
      </c>
      <c r="U3946" s="145">
        <v>3927</v>
      </c>
      <c r="V3946" s="145">
        <v>9431470.4359065369</v>
      </c>
    </row>
    <row r="3947" spans="1:22" x14ac:dyDescent="0.35">
      <c r="A3947" s="70">
        <f t="shared" si="70"/>
        <v>3928</v>
      </c>
      <c r="B3947" s="145">
        <v>-314133.87830631435</v>
      </c>
      <c r="U3947" s="145">
        <v>3928</v>
      </c>
      <c r="V3947" s="145">
        <v>-16398169.170728775</v>
      </c>
    </row>
    <row r="3948" spans="1:22" x14ac:dyDescent="0.35">
      <c r="A3948" s="70">
        <f t="shared" si="70"/>
        <v>3929</v>
      </c>
      <c r="B3948" s="145">
        <v>-314133.87830631435</v>
      </c>
      <c r="U3948" s="145">
        <v>3929</v>
      </c>
      <c r="V3948" s="145">
        <v>8856038.1085811369</v>
      </c>
    </row>
    <row r="3949" spans="1:22" x14ac:dyDescent="0.35">
      <c r="A3949" s="70">
        <f t="shared" si="70"/>
        <v>3930</v>
      </c>
      <c r="B3949" s="145">
        <v>-314133.87830631435</v>
      </c>
      <c r="U3949" s="145">
        <v>3930</v>
      </c>
      <c r="V3949" s="145">
        <v>-6965004.7067746446</v>
      </c>
    </row>
    <row r="3950" spans="1:22" x14ac:dyDescent="0.35">
      <c r="A3950" s="70">
        <f t="shared" si="70"/>
        <v>3931</v>
      </c>
      <c r="B3950" s="145">
        <v>-314133.87830631435</v>
      </c>
      <c r="U3950" s="145">
        <v>3931</v>
      </c>
      <c r="V3950" s="145">
        <v>-18393331.259272296</v>
      </c>
    </row>
    <row r="3951" spans="1:22" x14ac:dyDescent="0.35">
      <c r="A3951" s="70">
        <f t="shared" si="70"/>
        <v>3932</v>
      </c>
      <c r="B3951" s="145">
        <v>-314133.87830631435</v>
      </c>
      <c r="U3951" s="145">
        <v>3932</v>
      </c>
      <c r="V3951" s="145">
        <v>-2468916.992538359</v>
      </c>
    </row>
    <row r="3952" spans="1:22" x14ac:dyDescent="0.35">
      <c r="A3952" s="70">
        <f t="shared" si="70"/>
        <v>3933</v>
      </c>
      <c r="B3952" s="145">
        <v>-314133.87830631435</v>
      </c>
      <c r="U3952" s="145">
        <v>3933</v>
      </c>
      <c r="V3952" s="145">
        <v>11803998.256875575</v>
      </c>
    </row>
    <row r="3953" spans="1:22" x14ac:dyDescent="0.35">
      <c r="A3953" s="70">
        <f t="shared" si="70"/>
        <v>3934</v>
      </c>
      <c r="B3953" s="145">
        <v>-314133.87830631435</v>
      </c>
      <c r="U3953" s="145">
        <v>3934</v>
      </c>
      <c r="V3953" s="145">
        <v>19913598.232248258</v>
      </c>
    </row>
    <row r="3954" spans="1:22" x14ac:dyDescent="0.35">
      <c r="A3954" s="70">
        <f t="shared" si="70"/>
        <v>3935</v>
      </c>
      <c r="B3954" s="145">
        <v>-314133.87830631435</v>
      </c>
      <c r="U3954" s="145">
        <v>3935</v>
      </c>
      <c r="V3954" s="145">
        <v>4279504.919370424</v>
      </c>
    </row>
    <row r="3955" spans="1:22" x14ac:dyDescent="0.35">
      <c r="A3955" s="70">
        <f t="shared" si="70"/>
        <v>3936</v>
      </c>
      <c r="B3955" s="145">
        <v>-314133.87830631435</v>
      </c>
      <c r="U3955" s="145">
        <v>3936</v>
      </c>
      <c r="V3955" s="145">
        <v>-397381.13276368007</v>
      </c>
    </row>
    <row r="3956" spans="1:22" x14ac:dyDescent="0.35">
      <c r="A3956" s="70">
        <f t="shared" si="70"/>
        <v>3937</v>
      </c>
      <c r="B3956" s="145">
        <v>-314133.87830631435</v>
      </c>
      <c r="U3956" s="145">
        <v>3937</v>
      </c>
      <c r="V3956" s="145">
        <v>21167699.394226562</v>
      </c>
    </row>
    <row r="3957" spans="1:22" x14ac:dyDescent="0.35">
      <c r="A3957" s="70">
        <f t="shared" si="70"/>
        <v>3938</v>
      </c>
      <c r="B3957" s="145">
        <v>-314133.87830631435</v>
      </c>
      <c r="U3957" s="145">
        <v>3938</v>
      </c>
      <c r="V3957" s="145">
        <v>5163363.6717670895</v>
      </c>
    </row>
    <row r="3958" spans="1:22" x14ac:dyDescent="0.35">
      <c r="A3958" s="70">
        <f t="shared" si="70"/>
        <v>3939</v>
      </c>
      <c r="B3958" s="145">
        <v>-314133.87830631435</v>
      </c>
      <c r="U3958" s="145">
        <v>3939</v>
      </c>
      <c r="V3958" s="145">
        <v>43740979.81029439</v>
      </c>
    </row>
    <row r="3959" spans="1:22" x14ac:dyDescent="0.35">
      <c r="A3959" s="70">
        <f t="shared" si="70"/>
        <v>3940</v>
      </c>
      <c r="B3959" s="145">
        <v>-314133.87830631435</v>
      </c>
      <c r="U3959" s="145">
        <v>3940</v>
      </c>
      <c r="V3959" s="145">
        <v>5979097.05685791</v>
      </c>
    </row>
    <row r="3960" spans="1:22" x14ac:dyDescent="0.35">
      <c r="A3960" s="70">
        <f t="shared" si="70"/>
        <v>3941</v>
      </c>
      <c r="B3960" s="145">
        <v>-314133.87830631435</v>
      </c>
      <c r="U3960" s="145">
        <v>3941</v>
      </c>
      <c r="V3960" s="145">
        <v>8533131.8521861918</v>
      </c>
    </row>
    <row r="3961" spans="1:22" x14ac:dyDescent="0.35">
      <c r="A3961" s="70">
        <f t="shared" si="70"/>
        <v>3942</v>
      </c>
      <c r="B3961" s="145">
        <v>-314133.87830631435</v>
      </c>
      <c r="U3961" s="145">
        <v>3942</v>
      </c>
      <c r="V3961" s="145">
        <v>28993199.109081235</v>
      </c>
    </row>
    <row r="3962" spans="1:22" x14ac:dyDescent="0.35">
      <c r="A3962" s="70">
        <f t="shared" si="70"/>
        <v>3943</v>
      </c>
      <c r="B3962" s="145">
        <v>-314133.87830631435</v>
      </c>
      <c r="U3962" s="145">
        <v>3943</v>
      </c>
      <c r="V3962" s="145">
        <v>1187700.8945930116</v>
      </c>
    </row>
    <row r="3963" spans="1:22" x14ac:dyDescent="0.35">
      <c r="A3963" s="70">
        <f t="shared" si="70"/>
        <v>3944</v>
      </c>
      <c r="B3963" s="145">
        <v>-314133.87830631435</v>
      </c>
      <c r="U3963" s="145">
        <v>3944</v>
      </c>
      <c r="V3963" s="145">
        <v>-9698838.2204662375</v>
      </c>
    </row>
    <row r="3964" spans="1:22" x14ac:dyDescent="0.35">
      <c r="A3964" s="70">
        <f t="shared" si="70"/>
        <v>3945</v>
      </c>
      <c r="B3964" s="145">
        <v>-314133.87830631435</v>
      </c>
      <c r="U3964" s="145">
        <v>3945</v>
      </c>
      <c r="V3964" s="145">
        <v>16611011.71334634</v>
      </c>
    </row>
    <row r="3965" spans="1:22" x14ac:dyDescent="0.35">
      <c r="A3965" s="70">
        <f t="shared" si="70"/>
        <v>3946</v>
      </c>
      <c r="B3965" s="145">
        <v>-314133.87830631435</v>
      </c>
      <c r="U3965" s="145">
        <v>3946</v>
      </c>
      <c r="V3965" s="145">
        <v>14272533.788904741</v>
      </c>
    </row>
    <row r="3966" spans="1:22" x14ac:dyDescent="0.35">
      <c r="A3966" s="70">
        <f t="shared" si="70"/>
        <v>3947</v>
      </c>
      <c r="B3966" s="145">
        <v>-314133.87830631435</v>
      </c>
      <c r="U3966" s="145">
        <v>3947</v>
      </c>
      <c r="V3966" s="145">
        <v>30402233.229091883</v>
      </c>
    </row>
    <row r="3967" spans="1:22" x14ac:dyDescent="0.35">
      <c r="A3967" s="70">
        <f t="shared" si="70"/>
        <v>3948</v>
      </c>
      <c r="B3967" s="145">
        <v>-314133.87830631435</v>
      </c>
      <c r="U3967" s="145">
        <v>3948</v>
      </c>
      <c r="V3967" s="145">
        <v>6146134.1356941126</v>
      </c>
    </row>
    <row r="3968" spans="1:22" x14ac:dyDescent="0.35">
      <c r="A3968" s="70">
        <f t="shared" si="70"/>
        <v>3949</v>
      </c>
      <c r="B3968" s="145">
        <v>-314133.87830631435</v>
      </c>
      <c r="U3968" s="145">
        <v>3949</v>
      </c>
      <c r="V3968" s="145">
        <v>-13165587.514351357</v>
      </c>
    </row>
    <row r="3969" spans="1:22" x14ac:dyDescent="0.35">
      <c r="A3969" s="70">
        <f t="shared" si="70"/>
        <v>3950</v>
      </c>
      <c r="B3969" s="145">
        <v>-314133.87830631435</v>
      </c>
      <c r="U3969" s="145">
        <v>3950</v>
      </c>
      <c r="V3969" s="145">
        <v>15775109.196726605</v>
      </c>
    </row>
    <row r="3970" spans="1:22" x14ac:dyDescent="0.35">
      <c r="A3970" s="70">
        <f t="shared" si="70"/>
        <v>3951</v>
      </c>
      <c r="B3970" s="145">
        <v>-314133.87830631435</v>
      </c>
      <c r="U3970" s="145">
        <v>3951</v>
      </c>
      <c r="V3970" s="145">
        <v>-18277863.511056826</v>
      </c>
    </row>
    <row r="3971" spans="1:22" x14ac:dyDescent="0.35">
      <c r="A3971" s="70">
        <f t="shared" si="70"/>
        <v>3952</v>
      </c>
      <c r="B3971" s="145">
        <v>-314133.87830631435</v>
      </c>
      <c r="U3971" s="145">
        <v>3952</v>
      </c>
      <c r="V3971" s="145">
        <v>6079259.0609927997</v>
      </c>
    </row>
    <row r="3972" spans="1:22" x14ac:dyDescent="0.35">
      <c r="A3972" s="70">
        <f t="shared" si="70"/>
        <v>3953</v>
      </c>
      <c r="B3972" s="145">
        <v>-314133.87830631435</v>
      </c>
      <c r="U3972" s="145">
        <v>3953</v>
      </c>
      <c r="V3972" s="145">
        <v>12901682.213844143</v>
      </c>
    </row>
    <row r="3973" spans="1:22" x14ac:dyDescent="0.35">
      <c r="A3973" s="70">
        <f t="shared" si="70"/>
        <v>3954</v>
      </c>
      <c r="B3973" s="145">
        <v>-314133.87830631435</v>
      </c>
      <c r="U3973" s="145">
        <v>3954</v>
      </c>
      <c r="V3973" s="145">
        <v>-5172065.2018272206</v>
      </c>
    </row>
    <row r="3974" spans="1:22" x14ac:dyDescent="0.35">
      <c r="A3974" s="70">
        <f t="shared" si="70"/>
        <v>3955</v>
      </c>
      <c r="B3974" s="145">
        <v>-314133.87830631435</v>
      </c>
      <c r="U3974" s="145">
        <v>3955</v>
      </c>
      <c r="V3974" s="145">
        <v>-9503662.7984856591</v>
      </c>
    </row>
    <row r="3975" spans="1:22" x14ac:dyDescent="0.35">
      <c r="A3975" s="70">
        <f t="shared" si="70"/>
        <v>3956</v>
      </c>
      <c r="B3975" s="145">
        <v>-314133.87830631435</v>
      </c>
      <c r="U3975" s="145">
        <v>3956</v>
      </c>
      <c r="V3975" s="145">
        <v>-787557.06023927033</v>
      </c>
    </row>
    <row r="3976" spans="1:22" x14ac:dyDescent="0.35">
      <c r="A3976" s="70">
        <f t="shared" si="70"/>
        <v>3957</v>
      </c>
      <c r="B3976" s="145">
        <v>-314133.87830631435</v>
      </c>
      <c r="U3976" s="145">
        <v>3957</v>
      </c>
      <c r="V3976" s="145">
        <v>-5676892.388232667</v>
      </c>
    </row>
    <row r="3977" spans="1:22" x14ac:dyDescent="0.35">
      <c r="A3977" s="70">
        <f t="shared" si="70"/>
        <v>3958</v>
      </c>
      <c r="B3977" s="145">
        <v>-314133.87830631435</v>
      </c>
      <c r="U3977" s="145">
        <v>3958</v>
      </c>
      <c r="V3977" s="145">
        <v>-26185730.707662821</v>
      </c>
    </row>
    <row r="3978" spans="1:22" x14ac:dyDescent="0.35">
      <c r="A3978" s="70">
        <f t="shared" si="70"/>
        <v>3959</v>
      </c>
      <c r="B3978" s="145">
        <v>-314133.87830631435</v>
      </c>
      <c r="U3978" s="145">
        <v>3959</v>
      </c>
      <c r="V3978" s="145">
        <v>5320497.9438237548</v>
      </c>
    </row>
    <row r="3979" spans="1:22" x14ac:dyDescent="0.35">
      <c r="A3979" s="70">
        <f t="shared" si="70"/>
        <v>3960</v>
      </c>
      <c r="B3979" s="145">
        <v>-314133.87830631435</v>
      </c>
      <c r="U3979" s="145">
        <v>3960</v>
      </c>
      <c r="V3979" s="145">
        <v>-22071240.954775043</v>
      </c>
    </row>
    <row r="3980" spans="1:22" x14ac:dyDescent="0.35">
      <c r="A3980" s="70">
        <f t="shared" si="70"/>
        <v>3961</v>
      </c>
      <c r="B3980" s="145">
        <v>-314133.87830631435</v>
      </c>
      <c r="U3980" s="145">
        <v>3961</v>
      </c>
      <c r="V3980" s="145">
        <v>18299090.390841071</v>
      </c>
    </row>
    <row r="3981" spans="1:22" x14ac:dyDescent="0.35">
      <c r="A3981" s="70">
        <f t="shared" si="70"/>
        <v>3962</v>
      </c>
      <c r="B3981" s="145">
        <v>-314133.87830631435</v>
      </c>
      <c r="U3981" s="145">
        <v>3962</v>
      </c>
      <c r="V3981" s="145">
        <v>7946747.9271382615</v>
      </c>
    </row>
    <row r="3982" spans="1:22" x14ac:dyDescent="0.35">
      <c r="A3982" s="70">
        <f t="shared" si="70"/>
        <v>3963</v>
      </c>
      <c r="B3982" s="145">
        <v>-314133.87830631435</v>
      </c>
      <c r="U3982" s="145">
        <v>3963</v>
      </c>
      <c r="V3982" s="145">
        <v>-18106057.037318572</v>
      </c>
    </row>
    <row r="3983" spans="1:22" x14ac:dyDescent="0.35">
      <c r="A3983" s="70">
        <f t="shared" si="70"/>
        <v>3964</v>
      </c>
      <c r="B3983" s="145">
        <v>-314133.87830631435</v>
      </c>
      <c r="U3983" s="145">
        <v>3964</v>
      </c>
      <c r="V3983" s="145">
        <v>13244869.545586057</v>
      </c>
    </row>
    <row r="3984" spans="1:22" x14ac:dyDescent="0.35">
      <c r="A3984" s="70">
        <f t="shared" si="70"/>
        <v>3965</v>
      </c>
      <c r="B3984" s="145">
        <v>-314133.87830631435</v>
      </c>
      <c r="U3984" s="145">
        <v>3965</v>
      </c>
      <c r="V3984" s="145">
        <v>2109842.971238628</v>
      </c>
    </row>
    <row r="3985" spans="1:22" x14ac:dyDescent="0.35">
      <c r="A3985" s="70">
        <f t="shared" si="70"/>
        <v>3966</v>
      </c>
      <c r="B3985" s="145">
        <v>-314133.87830631435</v>
      </c>
      <c r="U3985" s="145">
        <v>3966</v>
      </c>
      <c r="V3985" s="145">
        <v>222525.02323194593</v>
      </c>
    </row>
    <row r="3986" spans="1:22" x14ac:dyDescent="0.35">
      <c r="A3986" s="70">
        <f t="shared" si="70"/>
        <v>3967</v>
      </c>
      <c r="B3986" s="145">
        <v>-314133.87830631435</v>
      </c>
      <c r="U3986" s="145">
        <v>3967</v>
      </c>
      <c r="V3986" s="145">
        <v>-3278122.1832426153</v>
      </c>
    </row>
    <row r="3987" spans="1:22" x14ac:dyDescent="0.35">
      <c r="A3987" s="70">
        <f t="shared" si="70"/>
        <v>3968</v>
      </c>
      <c r="B3987" s="145">
        <v>-314133.87830631435</v>
      </c>
      <c r="U3987" s="145">
        <v>3968</v>
      </c>
      <c r="V3987" s="145">
        <v>3410044.6941508278</v>
      </c>
    </row>
    <row r="3988" spans="1:22" x14ac:dyDescent="0.35">
      <c r="A3988" s="70">
        <f t="shared" si="70"/>
        <v>3969</v>
      </c>
      <c r="B3988" s="145">
        <v>-314133.87830631435</v>
      </c>
      <c r="U3988" s="145">
        <v>3969</v>
      </c>
      <c r="V3988" s="145">
        <v>26446395.13994446</v>
      </c>
    </row>
    <row r="3989" spans="1:22" x14ac:dyDescent="0.35">
      <c r="A3989" s="70">
        <f t="shared" si="70"/>
        <v>3970</v>
      </c>
      <c r="B3989" s="145">
        <v>-314133.87830631435</v>
      </c>
      <c r="U3989" s="145">
        <v>3970</v>
      </c>
      <c r="V3989" s="145">
        <v>-3520088.9559628051</v>
      </c>
    </row>
    <row r="3990" spans="1:22" x14ac:dyDescent="0.35">
      <c r="A3990" s="70">
        <f t="shared" ref="A3990:A4053" si="71">A3989+1</f>
        <v>3971</v>
      </c>
      <c r="B3990" s="145">
        <v>-314133.87830631435</v>
      </c>
      <c r="U3990" s="145">
        <v>3971</v>
      </c>
      <c r="V3990" s="145">
        <v>30197383.335576437</v>
      </c>
    </row>
    <row r="3991" spans="1:22" x14ac:dyDescent="0.35">
      <c r="A3991" s="70">
        <f t="shared" si="71"/>
        <v>3972</v>
      </c>
      <c r="B3991" s="145">
        <v>-314133.87830631435</v>
      </c>
      <c r="U3991" s="145">
        <v>3972</v>
      </c>
      <c r="V3991" s="145">
        <v>-31036092.474647269</v>
      </c>
    </row>
    <row r="3992" spans="1:22" x14ac:dyDescent="0.35">
      <c r="A3992" s="70">
        <f t="shared" si="71"/>
        <v>3973</v>
      </c>
      <c r="B3992" s="145">
        <v>-314133.87830631435</v>
      </c>
      <c r="U3992" s="145">
        <v>3973</v>
      </c>
      <c r="V3992" s="145">
        <v>-1764988.4078970477</v>
      </c>
    </row>
    <row r="3993" spans="1:22" x14ac:dyDescent="0.35">
      <c r="A3993" s="70">
        <f t="shared" si="71"/>
        <v>3974</v>
      </c>
      <c r="B3993" s="145">
        <v>-314133.87830631435</v>
      </c>
      <c r="U3993" s="145">
        <v>3974</v>
      </c>
      <c r="V3993" s="145">
        <v>-13892582.389758367</v>
      </c>
    </row>
    <row r="3994" spans="1:22" x14ac:dyDescent="0.35">
      <c r="A3994" s="70">
        <f t="shared" si="71"/>
        <v>3975</v>
      </c>
      <c r="B3994" s="145">
        <v>-314133.87830631435</v>
      </c>
      <c r="U3994" s="145">
        <v>3975</v>
      </c>
      <c r="V3994" s="145">
        <v>22700417.491556965</v>
      </c>
    </row>
    <row r="3995" spans="1:22" x14ac:dyDescent="0.35">
      <c r="A3995" s="70">
        <f t="shared" si="71"/>
        <v>3976</v>
      </c>
      <c r="B3995" s="145">
        <v>-314133.87830631435</v>
      </c>
      <c r="U3995" s="145">
        <v>3976</v>
      </c>
      <c r="V3995" s="145">
        <v>5785515.9249509424</v>
      </c>
    </row>
    <row r="3996" spans="1:22" x14ac:dyDescent="0.35">
      <c r="A3996" s="70">
        <f t="shared" si="71"/>
        <v>3977</v>
      </c>
      <c r="B3996" s="145">
        <v>-314133.87830631435</v>
      </c>
      <c r="U3996" s="145">
        <v>3977</v>
      </c>
      <c r="V3996" s="145">
        <v>7241177.1963955835</v>
      </c>
    </row>
    <row r="3997" spans="1:22" x14ac:dyDescent="0.35">
      <c r="A3997" s="70">
        <f t="shared" si="71"/>
        <v>3978</v>
      </c>
      <c r="B3997" s="145">
        <v>-314133.87830631435</v>
      </c>
      <c r="U3997" s="145">
        <v>3978</v>
      </c>
      <c r="V3997" s="145">
        <v>25392924.595219187</v>
      </c>
    </row>
    <row r="3998" spans="1:22" x14ac:dyDescent="0.35">
      <c r="A3998" s="70">
        <f t="shared" si="71"/>
        <v>3979</v>
      </c>
      <c r="B3998" s="145">
        <v>-314133.87830631435</v>
      </c>
      <c r="U3998" s="145">
        <v>3979</v>
      </c>
      <c r="V3998" s="145">
        <v>6091188.9765139967</v>
      </c>
    </row>
    <row r="3999" spans="1:22" x14ac:dyDescent="0.35">
      <c r="A3999" s="70">
        <f t="shared" si="71"/>
        <v>3980</v>
      </c>
      <c r="B3999" s="145">
        <v>-314133.87830631435</v>
      </c>
      <c r="U3999" s="145">
        <v>3980</v>
      </c>
      <c r="V3999" s="145">
        <v>-9659598.1906577051</v>
      </c>
    </row>
    <row r="4000" spans="1:22" x14ac:dyDescent="0.35">
      <c r="A4000" s="70">
        <f t="shared" si="71"/>
        <v>3981</v>
      </c>
      <c r="B4000" s="145">
        <v>-314133.87830631435</v>
      </c>
      <c r="U4000" s="145">
        <v>3981</v>
      </c>
      <c r="V4000" s="145">
        <v>5690215.3943113722</v>
      </c>
    </row>
    <row r="4001" spans="1:22" x14ac:dyDescent="0.35">
      <c r="A4001" s="70">
        <f t="shared" si="71"/>
        <v>3982</v>
      </c>
      <c r="B4001" s="145">
        <v>-314133.87830631435</v>
      </c>
      <c r="U4001" s="145">
        <v>3982</v>
      </c>
      <c r="V4001" s="145">
        <v>-5405296.8778416384</v>
      </c>
    </row>
    <row r="4002" spans="1:22" x14ac:dyDescent="0.35">
      <c r="A4002" s="70">
        <f t="shared" si="71"/>
        <v>3983</v>
      </c>
      <c r="B4002" s="145">
        <v>-314133.87830631435</v>
      </c>
      <c r="U4002" s="145">
        <v>3983</v>
      </c>
      <c r="V4002" s="145">
        <v>19166133.250828754</v>
      </c>
    </row>
    <row r="4003" spans="1:22" x14ac:dyDescent="0.35">
      <c r="A4003" s="70">
        <f t="shared" si="71"/>
        <v>3984</v>
      </c>
      <c r="B4003" s="145">
        <v>-314133.87830631435</v>
      </c>
      <c r="U4003" s="145">
        <v>3984</v>
      </c>
      <c r="V4003" s="145">
        <v>12421466.64543733</v>
      </c>
    </row>
    <row r="4004" spans="1:22" x14ac:dyDescent="0.35">
      <c r="A4004" s="70">
        <f t="shared" si="71"/>
        <v>3985</v>
      </c>
      <c r="B4004" s="145">
        <v>-314133.87830631435</v>
      </c>
      <c r="U4004" s="145">
        <v>3985</v>
      </c>
      <c r="V4004" s="145">
        <v>-24700044.495074723</v>
      </c>
    </row>
    <row r="4005" spans="1:22" x14ac:dyDescent="0.35">
      <c r="A4005" s="70">
        <f t="shared" si="71"/>
        <v>3986</v>
      </c>
      <c r="B4005" s="145">
        <v>-314133.87830631435</v>
      </c>
      <c r="U4005" s="145">
        <v>3986</v>
      </c>
      <c r="V4005" s="145">
        <v>22619572.821272869</v>
      </c>
    </row>
    <row r="4006" spans="1:22" x14ac:dyDescent="0.35">
      <c r="A4006" s="70">
        <f t="shared" si="71"/>
        <v>3987</v>
      </c>
      <c r="B4006" s="145">
        <v>-314133.87830631435</v>
      </c>
      <c r="U4006" s="145">
        <v>3987</v>
      </c>
      <c r="V4006" s="145">
        <v>2383769.0802597776</v>
      </c>
    </row>
    <row r="4007" spans="1:22" x14ac:dyDescent="0.35">
      <c r="A4007" s="70">
        <f t="shared" si="71"/>
        <v>3988</v>
      </c>
      <c r="B4007" s="145">
        <v>-314133.87830631435</v>
      </c>
      <c r="U4007" s="145">
        <v>3988</v>
      </c>
      <c r="V4007" s="145">
        <v>19995265.241877384</v>
      </c>
    </row>
    <row r="4008" spans="1:22" x14ac:dyDescent="0.35">
      <c r="A4008" s="70">
        <f t="shared" si="71"/>
        <v>3989</v>
      </c>
      <c r="B4008" s="145">
        <v>-314133.87830631435</v>
      </c>
      <c r="U4008" s="145">
        <v>3989</v>
      </c>
      <c r="V4008" s="145">
        <v>-38560.699591338634</v>
      </c>
    </row>
    <row r="4009" spans="1:22" x14ac:dyDescent="0.35">
      <c r="A4009" s="70">
        <f t="shared" si="71"/>
        <v>3990</v>
      </c>
      <c r="B4009" s="145">
        <v>-314133.87830631435</v>
      </c>
      <c r="U4009" s="145">
        <v>3990</v>
      </c>
      <c r="V4009" s="145">
        <v>32321908.921257697</v>
      </c>
    </row>
    <row r="4010" spans="1:22" x14ac:dyDescent="0.35">
      <c r="A4010" s="70">
        <f t="shared" si="71"/>
        <v>3991</v>
      </c>
      <c r="B4010" s="145">
        <v>-314133.87830631435</v>
      </c>
      <c r="U4010" s="145">
        <v>3991</v>
      </c>
      <c r="V4010" s="145">
        <v>-2018469.281356696</v>
      </c>
    </row>
    <row r="4011" spans="1:22" x14ac:dyDescent="0.35">
      <c r="A4011" s="70">
        <f t="shared" si="71"/>
        <v>3992</v>
      </c>
      <c r="B4011" s="145">
        <v>-314133.87830631435</v>
      </c>
      <c r="U4011" s="145">
        <v>3992</v>
      </c>
      <c r="V4011" s="145">
        <v>-7990516.3476711567</v>
      </c>
    </row>
    <row r="4012" spans="1:22" x14ac:dyDescent="0.35">
      <c r="A4012" s="70">
        <f t="shared" si="71"/>
        <v>3993</v>
      </c>
      <c r="B4012" s="145">
        <v>-314133.87830631435</v>
      </c>
      <c r="U4012" s="145">
        <v>3993</v>
      </c>
      <c r="V4012" s="145">
        <v>12416150.959535107</v>
      </c>
    </row>
    <row r="4013" spans="1:22" x14ac:dyDescent="0.35">
      <c r="A4013" s="70">
        <f t="shared" si="71"/>
        <v>3994</v>
      </c>
      <c r="B4013" s="145">
        <v>-314133.87830631435</v>
      </c>
      <c r="U4013" s="145">
        <v>3994</v>
      </c>
      <c r="V4013" s="145">
        <v>4028375.7734353803</v>
      </c>
    </row>
    <row r="4014" spans="1:22" x14ac:dyDescent="0.35">
      <c r="A4014" s="70">
        <f t="shared" si="71"/>
        <v>3995</v>
      </c>
      <c r="B4014" s="145">
        <v>-314133.87830631435</v>
      </c>
      <c r="U4014" s="145">
        <v>3995</v>
      </c>
      <c r="V4014" s="145">
        <v>-23438299.099897392</v>
      </c>
    </row>
    <row r="4015" spans="1:22" x14ac:dyDescent="0.35">
      <c r="A4015" s="70">
        <f t="shared" si="71"/>
        <v>3996</v>
      </c>
      <c r="B4015" s="145">
        <v>-314133.87830631435</v>
      </c>
      <c r="U4015" s="145">
        <v>3996</v>
      </c>
      <c r="V4015" s="145">
        <v>-3786734.9491357915</v>
      </c>
    </row>
    <row r="4016" spans="1:22" x14ac:dyDescent="0.35">
      <c r="A4016" s="70">
        <f t="shared" si="71"/>
        <v>3997</v>
      </c>
      <c r="B4016" s="145">
        <v>-314133.87830631435</v>
      </c>
      <c r="U4016" s="145">
        <v>3997</v>
      </c>
      <c r="V4016" s="145">
        <v>2354633.4599985704</v>
      </c>
    </row>
    <row r="4017" spans="1:22" x14ac:dyDescent="0.35">
      <c r="A4017" s="70">
        <f t="shared" si="71"/>
        <v>3998</v>
      </c>
      <c r="B4017" s="145">
        <v>-314133.87830631435</v>
      </c>
      <c r="U4017" s="145">
        <v>3998</v>
      </c>
      <c r="V4017" s="145">
        <v>-5700845.7845562659</v>
      </c>
    </row>
    <row r="4018" spans="1:22" x14ac:dyDescent="0.35">
      <c r="A4018" s="70">
        <f t="shared" si="71"/>
        <v>3999</v>
      </c>
      <c r="B4018" s="145">
        <v>-314133.87830631435</v>
      </c>
      <c r="U4018" s="145">
        <v>3999</v>
      </c>
      <c r="V4018" s="145">
        <v>-27283046.240567196</v>
      </c>
    </row>
    <row r="4019" spans="1:22" x14ac:dyDescent="0.35">
      <c r="A4019" s="70">
        <f t="shared" si="71"/>
        <v>4000</v>
      </c>
      <c r="B4019" s="145">
        <v>-314133.87830631435</v>
      </c>
      <c r="U4019" s="145">
        <v>4000</v>
      </c>
      <c r="V4019" s="145">
        <v>-15321405.015133675</v>
      </c>
    </row>
    <row r="4020" spans="1:22" x14ac:dyDescent="0.35">
      <c r="A4020" s="70">
        <f t="shared" si="71"/>
        <v>4001</v>
      </c>
      <c r="B4020" s="145">
        <v>-314133.87830631435</v>
      </c>
      <c r="U4020" s="145">
        <v>4001</v>
      </c>
      <c r="V4020" s="145">
        <v>-9214600.091786623</v>
      </c>
    </row>
    <row r="4021" spans="1:22" x14ac:dyDescent="0.35">
      <c r="A4021" s="70">
        <f t="shared" si="71"/>
        <v>4002</v>
      </c>
      <c r="B4021" s="145">
        <v>-314133.87830631435</v>
      </c>
      <c r="U4021" s="145">
        <v>4002</v>
      </c>
      <c r="V4021" s="145">
        <v>-9365277.9215101432</v>
      </c>
    </row>
    <row r="4022" spans="1:22" x14ac:dyDescent="0.35">
      <c r="A4022" s="70">
        <f t="shared" si="71"/>
        <v>4003</v>
      </c>
      <c r="B4022" s="145">
        <v>-314133.87830631435</v>
      </c>
      <c r="U4022" s="145">
        <v>4003</v>
      </c>
      <c r="V4022" s="145">
        <v>-5000660.1204083934</v>
      </c>
    </row>
    <row r="4023" spans="1:22" x14ac:dyDescent="0.35">
      <c r="A4023" s="70">
        <f t="shared" si="71"/>
        <v>4004</v>
      </c>
      <c r="B4023" s="145">
        <v>-314133.87830631435</v>
      </c>
      <c r="U4023" s="145">
        <v>4004</v>
      </c>
      <c r="V4023" s="145">
        <v>13033187.59919231</v>
      </c>
    </row>
    <row r="4024" spans="1:22" x14ac:dyDescent="0.35">
      <c r="A4024" s="70">
        <f t="shared" si="71"/>
        <v>4005</v>
      </c>
      <c r="B4024" s="145">
        <v>-314133.87830631435</v>
      </c>
      <c r="U4024" s="145">
        <v>4005</v>
      </c>
      <c r="V4024" s="145">
        <v>-1531202.2285381481</v>
      </c>
    </row>
    <row r="4025" spans="1:22" x14ac:dyDescent="0.35">
      <c r="A4025" s="70">
        <f t="shared" si="71"/>
        <v>4006</v>
      </c>
      <c r="B4025" s="145">
        <v>-314133.87830631435</v>
      </c>
      <c r="U4025" s="145">
        <v>4006</v>
      </c>
      <c r="V4025" s="145">
        <v>-10372997.852540694</v>
      </c>
    </row>
    <row r="4026" spans="1:22" x14ac:dyDescent="0.35">
      <c r="A4026" s="70">
        <f t="shared" si="71"/>
        <v>4007</v>
      </c>
      <c r="B4026" s="145">
        <v>-314133.87830631435</v>
      </c>
      <c r="U4026" s="145">
        <v>4007</v>
      </c>
      <c r="V4026" s="145">
        <v>1864802.365589492</v>
      </c>
    </row>
    <row r="4027" spans="1:22" x14ac:dyDescent="0.35">
      <c r="A4027" s="70">
        <f t="shared" si="71"/>
        <v>4008</v>
      </c>
      <c r="B4027" s="145">
        <v>-314133.87830631435</v>
      </c>
      <c r="U4027" s="145">
        <v>4008</v>
      </c>
      <c r="V4027" s="145">
        <v>23443103.463568993</v>
      </c>
    </row>
    <row r="4028" spans="1:22" x14ac:dyDescent="0.35">
      <c r="A4028" s="70">
        <f t="shared" si="71"/>
        <v>4009</v>
      </c>
      <c r="B4028" s="145">
        <v>-314133.87830631435</v>
      </c>
      <c r="U4028" s="145">
        <v>4009</v>
      </c>
      <c r="V4028" s="145">
        <v>9887254.2990618274</v>
      </c>
    </row>
    <row r="4029" spans="1:22" x14ac:dyDescent="0.35">
      <c r="A4029" s="70">
        <f t="shared" si="71"/>
        <v>4010</v>
      </c>
      <c r="B4029" s="145">
        <v>-314133.87830631435</v>
      </c>
      <c r="U4029" s="145">
        <v>4010</v>
      </c>
      <c r="V4029" s="145">
        <v>17627525.11376527</v>
      </c>
    </row>
    <row r="4030" spans="1:22" x14ac:dyDescent="0.35">
      <c r="A4030" s="70">
        <f t="shared" si="71"/>
        <v>4011</v>
      </c>
      <c r="B4030" s="145">
        <v>-314133.87830631435</v>
      </c>
      <c r="U4030" s="145">
        <v>4011</v>
      </c>
      <c r="V4030" s="145">
        <v>7375355.0717428662</v>
      </c>
    </row>
    <row r="4031" spans="1:22" x14ac:dyDescent="0.35">
      <c r="A4031" s="70">
        <f t="shared" si="71"/>
        <v>4012</v>
      </c>
      <c r="B4031" s="145">
        <v>-314133.87830631435</v>
      </c>
      <c r="U4031" s="145">
        <v>4012</v>
      </c>
      <c r="V4031" s="145">
        <v>28101967.036309373</v>
      </c>
    </row>
    <row r="4032" spans="1:22" x14ac:dyDescent="0.35">
      <c r="A4032" s="70">
        <f t="shared" si="71"/>
        <v>4013</v>
      </c>
      <c r="B4032" s="145">
        <v>-314133.87830631435</v>
      </c>
      <c r="U4032" s="145">
        <v>4013</v>
      </c>
      <c r="V4032" s="145">
        <v>13232992.828703351</v>
      </c>
    </row>
    <row r="4033" spans="1:22" x14ac:dyDescent="0.35">
      <c r="A4033" s="70">
        <f t="shared" si="71"/>
        <v>4014</v>
      </c>
      <c r="B4033" s="145">
        <v>-314133.87830631435</v>
      </c>
      <c r="U4033" s="145">
        <v>4014</v>
      </c>
      <c r="V4033" s="145">
        <v>-8918373.2034870535</v>
      </c>
    </row>
    <row r="4034" spans="1:22" x14ac:dyDescent="0.35">
      <c r="A4034" s="70">
        <f t="shared" si="71"/>
        <v>4015</v>
      </c>
      <c r="B4034" s="145">
        <v>-314133.87830631435</v>
      </c>
      <c r="U4034" s="145">
        <v>4015</v>
      </c>
      <c r="V4034" s="145">
        <v>3143782.1199546531</v>
      </c>
    </row>
    <row r="4035" spans="1:22" x14ac:dyDescent="0.35">
      <c r="A4035" s="70">
        <f t="shared" si="71"/>
        <v>4016</v>
      </c>
      <c r="B4035" s="145">
        <v>-314133.87830631435</v>
      </c>
      <c r="U4035" s="145">
        <v>4016</v>
      </c>
      <c r="V4035" s="145">
        <v>-17509084.446828537</v>
      </c>
    </row>
    <row r="4036" spans="1:22" x14ac:dyDescent="0.35">
      <c r="A4036" s="70">
        <f t="shared" si="71"/>
        <v>4017</v>
      </c>
      <c r="B4036" s="145">
        <v>-314133.87830631435</v>
      </c>
      <c r="U4036" s="145">
        <v>4017</v>
      </c>
      <c r="V4036" s="145">
        <v>-13428858.963077376</v>
      </c>
    </row>
    <row r="4037" spans="1:22" x14ac:dyDescent="0.35">
      <c r="A4037" s="70">
        <f t="shared" si="71"/>
        <v>4018</v>
      </c>
      <c r="B4037" s="145">
        <v>-314133.87830631435</v>
      </c>
      <c r="U4037" s="145">
        <v>4018</v>
      </c>
      <c r="V4037" s="145">
        <v>-15770949.547295518</v>
      </c>
    </row>
    <row r="4038" spans="1:22" x14ac:dyDescent="0.35">
      <c r="A4038" s="70">
        <f t="shared" si="71"/>
        <v>4019</v>
      </c>
      <c r="B4038" s="145">
        <v>-314133.87830631435</v>
      </c>
      <c r="U4038" s="145">
        <v>4019</v>
      </c>
      <c r="V4038" s="145">
        <v>-7850479.1189958714</v>
      </c>
    </row>
    <row r="4039" spans="1:22" x14ac:dyDescent="0.35">
      <c r="A4039" s="70">
        <f t="shared" si="71"/>
        <v>4020</v>
      </c>
      <c r="B4039" s="145">
        <v>-314133.87830631435</v>
      </c>
      <c r="U4039" s="145">
        <v>4020</v>
      </c>
      <c r="V4039" s="145">
        <v>1115240.1714974828</v>
      </c>
    </row>
    <row r="4040" spans="1:22" x14ac:dyDescent="0.35">
      <c r="A4040" s="70">
        <f t="shared" si="71"/>
        <v>4021</v>
      </c>
      <c r="B4040" s="145">
        <v>-314133.87830631435</v>
      </c>
      <c r="U4040" s="145">
        <v>4021</v>
      </c>
      <c r="V4040" s="145">
        <v>-9493644.7818659842</v>
      </c>
    </row>
    <row r="4041" spans="1:22" x14ac:dyDescent="0.35">
      <c r="A4041" s="70">
        <f t="shared" si="71"/>
        <v>4022</v>
      </c>
      <c r="B4041" s="145">
        <v>-314133.87830631435</v>
      </c>
      <c r="U4041" s="145">
        <v>4022</v>
      </c>
      <c r="V4041" s="145">
        <v>-9361462.4326635767</v>
      </c>
    </row>
    <row r="4042" spans="1:22" x14ac:dyDescent="0.35">
      <c r="A4042" s="70">
        <f t="shared" si="71"/>
        <v>4023</v>
      </c>
      <c r="B4042" s="145">
        <v>-314133.87830631435</v>
      </c>
      <c r="U4042" s="145">
        <v>4023</v>
      </c>
      <c r="V4042" s="145">
        <v>9645137.9569345489</v>
      </c>
    </row>
    <row r="4043" spans="1:22" x14ac:dyDescent="0.35">
      <c r="A4043" s="70">
        <f t="shared" si="71"/>
        <v>4024</v>
      </c>
      <c r="B4043" s="145">
        <v>-314133.87830631435</v>
      </c>
      <c r="U4043" s="145">
        <v>4024</v>
      </c>
      <c r="V4043" s="145">
        <v>-7127623.6290996466</v>
      </c>
    </row>
    <row r="4044" spans="1:22" x14ac:dyDescent="0.35">
      <c r="A4044" s="70">
        <f t="shared" si="71"/>
        <v>4025</v>
      </c>
      <c r="B4044" s="145">
        <v>-314133.87830631435</v>
      </c>
      <c r="U4044" s="145">
        <v>4025</v>
      </c>
      <c r="V4044" s="145">
        <v>2202855.4841014706</v>
      </c>
    </row>
    <row r="4045" spans="1:22" x14ac:dyDescent="0.35">
      <c r="A4045" s="70">
        <f t="shared" si="71"/>
        <v>4026</v>
      </c>
      <c r="B4045" s="145">
        <v>-314133.87830631435</v>
      </c>
      <c r="U4045" s="145">
        <v>4026</v>
      </c>
      <c r="V4045" s="145">
        <v>31930251.503564402</v>
      </c>
    </row>
    <row r="4046" spans="1:22" x14ac:dyDescent="0.35">
      <c r="A4046" s="70">
        <f t="shared" si="71"/>
        <v>4027</v>
      </c>
      <c r="B4046" s="145">
        <v>-314133.87830631435</v>
      </c>
      <c r="U4046" s="145">
        <v>4027</v>
      </c>
      <c r="V4046" s="145">
        <v>-10690397.360621307</v>
      </c>
    </row>
    <row r="4047" spans="1:22" x14ac:dyDescent="0.35">
      <c r="A4047" s="70">
        <f t="shared" si="71"/>
        <v>4028</v>
      </c>
      <c r="B4047" s="145">
        <v>-314133.87830631435</v>
      </c>
      <c r="U4047" s="145">
        <v>4028</v>
      </c>
      <c r="V4047" s="145">
        <v>-24587985.170798231</v>
      </c>
    </row>
    <row r="4048" spans="1:22" x14ac:dyDescent="0.35">
      <c r="A4048" s="70">
        <f t="shared" si="71"/>
        <v>4029</v>
      </c>
      <c r="B4048" s="145">
        <v>-314133.87830631435</v>
      </c>
      <c r="U4048" s="145">
        <v>4029</v>
      </c>
      <c r="V4048" s="145">
        <v>9994142.5498124361</v>
      </c>
    </row>
    <row r="4049" spans="1:22" x14ac:dyDescent="0.35">
      <c r="A4049" s="70">
        <f t="shared" si="71"/>
        <v>4030</v>
      </c>
      <c r="B4049" s="145">
        <v>-314133.87830631435</v>
      </c>
      <c r="U4049" s="145">
        <v>4030</v>
      </c>
      <c r="V4049" s="145">
        <v>5080653.9083306044</v>
      </c>
    </row>
    <row r="4050" spans="1:22" x14ac:dyDescent="0.35">
      <c r="A4050" s="70">
        <f t="shared" si="71"/>
        <v>4031</v>
      </c>
      <c r="B4050" s="145">
        <v>-314133.87830631435</v>
      </c>
      <c r="U4050" s="145">
        <v>4031</v>
      </c>
      <c r="V4050" s="145">
        <v>28785301.089036927</v>
      </c>
    </row>
    <row r="4051" spans="1:22" x14ac:dyDescent="0.35">
      <c r="A4051" s="70">
        <f t="shared" si="71"/>
        <v>4032</v>
      </c>
      <c r="B4051" s="145">
        <v>-314133.87830631435</v>
      </c>
      <c r="U4051" s="145">
        <v>4032</v>
      </c>
      <c r="V4051" s="145">
        <v>2434029.6434533708</v>
      </c>
    </row>
    <row r="4052" spans="1:22" x14ac:dyDescent="0.35">
      <c r="A4052" s="70">
        <f t="shared" si="71"/>
        <v>4033</v>
      </c>
      <c r="B4052" s="145">
        <v>-314133.87830631435</v>
      </c>
      <c r="U4052" s="145">
        <v>4033</v>
      </c>
      <c r="V4052" s="145">
        <v>-17366836.24837121</v>
      </c>
    </row>
    <row r="4053" spans="1:22" x14ac:dyDescent="0.35">
      <c r="A4053" s="70">
        <f t="shared" si="71"/>
        <v>4034</v>
      </c>
      <c r="B4053" s="145">
        <v>-314133.87830631435</v>
      </c>
      <c r="U4053" s="145">
        <v>4034</v>
      </c>
      <c r="V4053" s="145">
        <v>27730038.20811731</v>
      </c>
    </row>
    <row r="4054" spans="1:22" x14ac:dyDescent="0.35">
      <c r="A4054" s="70">
        <f t="shared" ref="A4054:A4117" si="72">A4053+1</f>
        <v>4035</v>
      </c>
      <c r="B4054" s="145">
        <v>-314133.87830631435</v>
      </c>
      <c r="U4054" s="145">
        <v>4035</v>
      </c>
      <c r="V4054" s="145">
        <v>4565839.0055072419</v>
      </c>
    </row>
    <row r="4055" spans="1:22" x14ac:dyDescent="0.35">
      <c r="A4055" s="70">
        <f t="shared" si="72"/>
        <v>4036</v>
      </c>
      <c r="B4055" s="145">
        <v>-314133.87830631435</v>
      </c>
      <c r="U4055" s="145">
        <v>4036</v>
      </c>
      <c r="V4055" s="145">
        <v>25574922.317742519</v>
      </c>
    </row>
    <row r="4056" spans="1:22" x14ac:dyDescent="0.35">
      <c r="A4056" s="70">
        <f t="shared" si="72"/>
        <v>4037</v>
      </c>
      <c r="B4056" s="145">
        <v>-314133.87830631435</v>
      </c>
      <c r="U4056" s="145">
        <v>4037</v>
      </c>
      <c r="V4056" s="145">
        <v>-3505936.2871227674</v>
      </c>
    </row>
    <row r="4057" spans="1:22" x14ac:dyDescent="0.35">
      <c r="A4057" s="70">
        <f t="shared" si="72"/>
        <v>4038</v>
      </c>
      <c r="B4057" s="145">
        <v>-314133.87830631435</v>
      </c>
      <c r="U4057" s="145">
        <v>4038</v>
      </c>
      <c r="V4057" s="145">
        <v>-10520047.28855107</v>
      </c>
    </row>
    <row r="4058" spans="1:22" x14ac:dyDescent="0.35">
      <c r="A4058" s="70">
        <f t="shared" si="72"/>
        <v>4039</v>
      </c>
      <c r="B4058" s="145">
        <v>-314133.87830631435</v>
      </c>
      <c r="U4058" s="145">
        <v>4039</v>
      </c>
      <c r="V4058" s="145">
        <v>30871234.387583092</v>
      </c>
    </row>
    <row r="4059" spans="1:22" x14ac:dyDescent="0.35">
      <c r="A4059" s="70">
        <f t="shared" si="72"/>
        <v>4040</v>
      </c>
      <c r="B4059" s="145">
        <v>-314133.87830631435</v>
      </c>
      <c r="U4059" s="145">
        <v>4040</v>
      </c>
      <c r="V4059" s="145">
        <v>19016421.330730699</v>
      </c>
    </row>
    <row r="4060" spans="1:22" x14ac:dyDescent="0.35">
      <c r="A4060" s="70">
        <f t="shared" si="72"/>
        <v>4041</v>
      </c>
      <c r="B4060" s="145">
        <v>-314133.87830631435</v>
      </c>
      <c r="U4060" s="145">
        <v>4041</v>
      </c>
      <c r="V4060" s="145">
        <v>31107473.742031261</v>
      </c>
    </row>
    <row r="4061" spans="1:22" x14ac:dyDescent="0.35">
      <c r="A4061" s="70">
        <f t="shared" si="72"/>
        <v>4042</v>
      </c>
      <c r="B4061" s="145">
        <v>-314133.87830631435</v>
      </c>
      <c r="U4061" s="145">
        <v>4042</v>
      </c>
      <c r="V4061" s="145">
        <v>-20429649.88490082</v>
      </c>
    </row>
    <row r="4062" spans="1:22" x14ac:dyDescent="0.35">
      <c r="A4062" s="70">
        <f t="shared" si="72"/>
        <v>4043</v>
      </c>
      <c r="B4062" s="145">
        <v>-314133.87830631435</v>
      </c>
      <c r="U4062" s="145">
        <v>4043</v>
      </c>
      <c r="V4062" s="145">
        <v>-9318929.7441329621</v>
      </c>
    </row>
    <row r="4063" spans="1:22" x14ac:dyDescent="0.35">
      <c r="A4063" s="70">
        <f t="shared" si="72"/>
        <v>4044</v>
      </c>
      <c r="B4063" s="145">
        <v>-314133.87830631435</v>
      </c>
      <c r="U4063" s="145">
        <v>4044</v>
      </c>
      <c r="V4063" s="145">
        <v>-25577345.638703741</v>
      </c>
    </row>
    <row r="4064" spans="1:22" x14ac:dyDescent="0.35">
      <c r="A4064" s="70">
        <f t="shared" si="72"/>
        <v>4045</v>
      </c>
      <c r="B4064" s="145">
        <v>-314133.87830631435</v>
      </c>
      <c r="U4064" s="145">
        <v>4045</v>
      </c>
      <c r="V4064" s="145">
        <v>-15660796.515475236</v>
      </c>
    </row>
    <row r="4065" spans="1:22" x14ac:dyDescent="0.35">
      <c r="A4065" s="70">
        <f t="shared" si="72"/>
        <v>4046</v>
      </c>
      <c r="B4065" s="145">
        <v>-314133.87830631435</v>
      </c>
      <c r="U4065" s="145">
        <v>4046</v>
      </c>
      <c r="V4065" s="145">
        <v>39698021.738450371</v>
      </c>
    </row>
    <row r="4066" spans="1:22" x14ac:dyDescent="0.35">
      <c r="A4066" s="70">
        <f t="shared" si="72"/>
        <v>4047</v>
      </c>
      <c r="B4066" s="145">
        <v>-314133.87830631435</v>
      </c>
      <c r="U4066" s="145">
        <v>4047</v>
      </c>
      <c r="V4066" s="145">
        <v>-5421386.1313867979</v>
      </c>
    </row>
    <row r="4067" spans="1:22" x14ac:dyDescent="0.35">
      <c r="A4067" s="70">
        <f t="shared" si="72"/>
        <v>4048</v>
      </c>
      <c r="B4067" s="145">
        <v>-314133.87830631435</v>
      </c>
      <c r="U4067" s="145">
        <v>4048</v>
      </c>
      <c r="V4067" s="145">
        <v>-5246908.1657047663</v>
      </c>
    </row>
    <row r="4068" spans="1:22" x14ac:dyDescent="0.35">
      <c r="A4068" s="70">
        <f t="shared" si="72"/>
        <v>4049</v>
      </c>
      <c r="B4068" s="145">
        <v>-314133.87830631435</v>
      </c>
      <c r="U4068" s="145">
        <v>4049</v>
      </c>
      <c r="V4068" s="145">
        <v>12572884.881506842</v>
      </c>
    </row>
    <row r="4069" spans="1:22" x14ac:dyDescent="0.35">
      <c r="A4069" s="70">
        <f t="shared" si="72"/>
        <v>4050</v>
      </c>
      <c r="B4069" s="145">
        <v>-314133.87830631435</v>
      </c>
      <c r="U4069" s="145">
        <v>4050</v>
      </c>
      <c r="V4069" s="145">
        <v>1946354.48889222</v>
      </c>
    </row>
    <row r="4070" spans="1:22" x14ac:dyDescent="0.35">
      <c r="A4070" s="70">
        <f t="shared" si="72"/>
        <v>4051</v>
      </c>
      <c r="B4070" s="145">
        <v>-314133.87830631435</v>
      </c>
      <c r="U4070" s="145">
        <v>4051</v>
      </c>
      <c r="V4070" s="145">
        <v>22441060.942080088</v>
      </c>
    </row>
    <row r="4071" spans="1:22" x14ac:dyDescent="0.35">
      <c r="A4071" s="70">
        <f t="shared" si="72"/>
        <v>4052</v>
      </c>
      <c r="B4071" s="145">
        <v>-314133.87830631435</v>
      </c>
      <c r="U4071" s="145">
        <v>4052</v>
      </c>
      <c r="V4071" s="145">
        <v>-14292370.410620175</v>
      </c>
    </row>
    <row r="4072" spans="1:22" x14ac:dyDescent="0.35">
      <c r="A4072" s="70">
        <f t="shared" si="72"/>
        <v>4053</v>
      </c>
      <c r="B4072" s="145">
        <v>-314133.87830631435</v>
      </c>
      <c r="U4072" s="145">
        <v>4053</v>
      </c>
      <c r="V4072" s="145">
        <v>8528481.0834838264</v>
      </c>
    </row>
    <row r="4073" spans="1:22" x14ac:dyDescent="0.35">
      <c r="A4073" s="70">
        <f t="shared" si="72"/>
        <v>4054</v>
      </c>
      <c r="B4073" s="145">
        <v>-314133.87830631435</v>
      </c>
      <c r="U4073" s="145">
        <v>4054</v>
      </c>
      <c r="V4073" s="145">
        <v>-2047998.1481706724</v>
      </c>
    </row>
    <row r="4074" spans="1:22" x14ac:dyDescent="0.35">
      <c r="A4074" s="70">
        <f t="shared" si="72"/>
        <v>4055</v>
      </c>
      <c r="B4074" s="145">
        <v>-314133.87830631435</v>
      </c>
      <c r="U4074" s="145">
        <v>4055</v>
      </c>
      <c r="V4074" s="145">
        <v>37210913.933670513</v>
      </c>
    </row>
    <row r="4075" spans="1:22" x14ac:dyDescent="0.35">
      <c r="A4075" s="70">
        <f t="shared" si="72"/>
        <v>4056</v>
      </c>
      <c r="B4075" s="145">
        <v>-314133.87830631435</v>
      </c>
      <c r="U4075" s="145">
        <v>4056</v>
      </c>
      <c r="V4075" s="145">
        <v>-23358294.007806245</v>
      </c>
    </row>
    <row r="4076" spans="1:22" x14ac:dyDescent="0.35">
      <c r="A4076" s="70">
        <f t="shared" si="72"/>
        <v>4057</v>
      </c>
      <c r="B4076" s="145">
        <v>-314133.87830631435</v>
      </c>
      <c r="U4076" s="145">
        <v>4057</v>
      </c>
      <c r="V4076" s="145">
        <v>2016964.266087506</v>
      </c>
    </row>
    <row r="4077" spans="1:22" x14ac:dyDescent="0.35">
      <c r="A4077" s="70">
        <f t="shared" si="72"/>
        <v>4058</v>
      </c>
      <c r="B4077" s="145">
        <v>-314133.87830631435</v>
      </c>
      <c r="U4077" s="145">
        <v>4058</v>
      </c>
      <c r="V4077" s="145">
        <v>-21070404.015511747</v>
      </c>
    </row>
    <row r="4078" spans="1:22" x14ac:dyDescent="0.35">
      <c r="A4078" s="70">
        <f t="shared" si="72"/>
        <v>4059</v>
      </c>
      <c r="B4078" s="145">
        <v>-314133.87830631435</v>
      </c>
      <c r="U4078" s="145">
        <v>4059</v>
      </c>
      <c r="V4078" s="145">
        <v>-16147825.497844011</v>
      </c>
    </row>
    <row r="4079" spans="1:22" x14ac:dyDescent="0.35">
      <c r="A4079" s="70">
        <f t="shared" si="72"/>
        <v>4060</v>
      </c>
      <c r="B4079" s="145">
        <v>-314133.87830631435</v>
      </c>
      <c r="U4079" s="145">
        <v>4060</v>
      </c>
      <c r="V4079" s="145">
        <v>19802112.521759566</v>
      </c>
    </row>
    <row r="4080" spans="1:22" x14ac:dyDescent="0.35">
      <c r="A4080" s="70">
        <f t="shared" si="72"/>
        <v>4061</v>
      </c>
      <c r="B4080" s="145">
        <v>-314133.87830631435</v>
      </c>
      <c r="U4080" s="145">
        <v>4061</v>
      </c>
      <c r="V4080" s="145">
        <v>10426655.051467609</v>
      </c>
    </row>
    <row r="4081" spans="1:22" x14ac:dyDescent="0.35">
      <c r="A4081" s="70">
        <f t="shared" si="72"/>
        <v>4062</v>
      </c>
      <c r="B4081" s="145">
        <v>-314133.87830631435</v>
      </c>
      <c r="U4081" s="145">
        <v>4062</v>
      </c>
      <c r="V4081" s="145">
        <v>19213071.007053092</v>
      </c>
    </row>
    <row r="4082" spans="1:22" x14ac:dyDescent="0.35">
      <c r="A4082" s="70">
        <f t="shared" si="72"/>
        <v>4063</v>
      </c>
      <c r="B4082" s="145">
        <v>-314133.87830631435</v>
      </c>
      <c r="U4082" s="145">
        <v>4063</v>
      </c>
      <c r="V4082" s="145">
        <v>8608488.4143103845</v>
      </c>
    </row>
    <row r="4083" spans="1:22" x14ac:dyDescent="0.35">
      <c r="A4083" s="70">
        <f t="shared" si="72"/>
        <v>4064</v>
      </c>
      <c r="B4083" s="145">
        <v>-314133.87830631435</v>
      </c>
      <c r="U4083" s="145">
        <v>4064</v>
      </c>
      <c r="V4083" s="145">
        <v>5685685.4113810025</v>
      </c>
    </row>
    <row r="4084" spans="1:22" x14ac:dyDescent="0.35">
      <c r="A4084" s="70">
        <f t="shared" si="72"/>
        <v>4065</v>
      </c>
      <c r="B4084" s="145">
        <v>-314133.87830631435</v>
      </c>
      <c r="U4084" s="145">
        <v>4065</v>
      </c>
      <c r="V4084" s="145">
        <v>-1612720.8288346827</v>
      </c>
    </row>
    <row r="4085" spans="1:22" x14ac:dyDescent="0.35">
      <c r="A4085" s="70">
        <f t="shared" si="72"/>
        <v>4066</v>
      </c>
      <c r="B4085" s="145">
        <v>-314133.87830631435</v>
      </c>
      <c r="U4085" s="145">
        <v>4066</v>
      </c>
      <c r="V4085" s="145">
        <v>20310265.789636333</v>
      </c>
    </row>
    <row r="4086" spans="1:22" x14ac:dyDescent="0.35">
      <c r="A4086" s="70">
        <f t="shared" si="72"/>
        <v>4067</v>
      </c>
      <c r="B4086" s="145">
        <v>-314133.87830631435</v>
      </c>
      <c r="U4086" s="145">
        <v>4067</v>
      </c>
      <c r="V4086" s="145">
        <v>37853705.518357903</v>
      </c>
    </row>
    <row r="4087" spans="1:22" x14ac:dyDescent="0.35">
      <c r="A4087" s="70">
        <f t="shared" si="72"/>
        <v>4068</v>
      </c>
      <c r="B4087" s="145">
        <v>-314133.87830631435</v>
      </c>
      <c r="U4087" s="145">
        <v>4068</v>
      </c>
      <c r="V4087" s="145">
        <v>-24421804.620567314</v>
      </c>
    </row>
    <row r="4088" spans="1:22" x14ac:dyDescent="0.35">
      <c r="A4088" s="70">
        <f t="shared" si="72"/>
        <v>4069</v>
      </c>
      <c r="B4088" s="145">
        <v>-314133.87830631435</v>
      </c>
      <c r="U4088" s="145">
        <v>4069</v>
      </c>
      <c r="V4088" s="145">
        <v>1480069.0304942839</v>
      </c>
    </row>
    <row r="4089" spans="1:22" x14ac:dyDescent="0.35">
      <c r="A4089" s="70">
        <f t="shared" si="72"/>
        <v>4070</v>
      </c>
      <c r="B4089" s="145">
        <v>-314133.87830631435</v>
      </c>
      <c r="U4089" s="145">
        <v>4070</v>
      </c>
      <c r="V4089" s="145">
        <v>2029749.8523244262</v>
      </c>
    </row>
    <row r="4090" spans="1:22" x14ac:dyDescent="0.35">
      <c r="A4090" s="70">
        <f t="shared" si="72"/>
        <v>4071</v>
      </c>
      <c r="B4090" s="145">
        <v>-314133.87830631435</v>
      </c>
      <c r="U4090" s="145">
        <v>4071</v>
      </c>
      <c r="V4090" s="145">
        <v>-7305978.5317168217</v>
      </c>
    </row>
    <row r="4091" spans="1:22" x14ac:dyDescent="0.35">
      <c r="A4091" s="70">
        <f t="shared" si="72"/>
        <v>4072</v>
      </c>
      <c r="B4091" s="145">
        <v>-314133.87830631435</v>
      </c>
      <c r="U4091" s="145">
        <v>4072</v>
      </c>
      <c r="V4091" s="145">
        <v>16910617.555022847</v>
      </c>
    </row>
    <row r="4092" spans="1:22" x14ac:dyDescent="0.35">
      <c r="A4092" s="70">
        <f t="shared" si="72"/>
        <v>4073</v>
      </c>
      <c r="B4092" s="145">
        <v>-314133.87830631435</v>
      </c>
      <c r="U4092" s="145">
        <v>4073</v>
      </c>
      <c r="V4092" s="145">
        <v>-16324969.243154157</v>
      </c>
    </row>
    <row r="4093" spans="1:22" x14ac:dyDescent="0.35">
      <c r="A4093" s="70">
        <f t="shared" si="72"/>
        <v>4074</v>
      </c>
      <c r="B4093" s="145">
        <v>-314133.87830631435</v>
      </c>
      <c r="U4093" s="145">
        <v>4074</v>
      </c>
      <c r="V4093" s="145">
        <v>34238915.105381079</v>
      </c>
    </row>
    <row r="4094" spans="1:22" x14ac:dyDescent="0.35">
      <c r="A4094" s="70">
        <f t="shared" si="72"/>
        <v>4075</v>
      </c>
      <c r="B4094" s="145">
        <v>-314133.87830631435</v>
      </c>
      <c r="U4094" s="145">
        <v>4075</v>
      </c>
      <c r="V4094" s="145">
        <v>-23881702.824299362</v>
      </c>
    </row>
    <row r="4095" spans="1:22" x14ac:dyDescent="0.35">
      <c r="A4095" s="70">
        <f t="shared" si="72"/>
        <v>4076</v>
      </c>
      <c r="B4095" s="145">
        <v>-314133.87830631435</v>
      </c>
      <c r="U4095" s="145">
        <v>4076</v>
      </c>
      <c r="V4095" s="145">
        <v>14201443.948561937</v>
      </c>
    </row>
    <row r="4096" spans="1:22" x14ac:dyDescent="0.35">
      <c r="A4096" s="70">
        <f t="shared" si="72"/>
        <v>4077</v>
      </c>
      <c r="B4096" s="145">
        <v>-314133.87830631435</v>
      </c>
      <c r="U4096" s="145">
        <v>4077</v>
      </c>
      <c r="V4096" s="145">
        <v>-19587687.75150397</v>
      </c>
    </row>
    <row r="4097" spans="1:22" x14ac:dyDescent="0.35">
      <c r="A4097" s="70">
        <f t="shared" si="72"/>
        <v>4078</v>
      </c>
      <c r="B4097" s="145">
        <v>-314133.87830631435</v>
      </c>
      <c r="U4097" s="145">
        <v>4078</v>
      </c>
      <c r="V4097" s="145">
        <v>2451339.7759075612</v>
      </c>
    </row>
    <row r="4098" spans="1:22" x14ac:dyDescent="0.35">
      <c r="A4098" s="70">
        <f t="shared" si="72"/>
        <v>4079</v>
      </c>
      <c r="B4098" s="145">
        <v>-314133.87830631435</v>
      </c>
      <c r="U4098" s="145">
        <v>4079</v>
      </c>
      <c r="V4098" s="145">
        <v>-8437106.6817887239</v>
      </c>
    </row>
    <row r="4099" spans="1:22" x14ac:dyDescent="0.35">
      <c r="A4099" s="70">
        <f t="shared" si="72"/>
        <v>4080</v>
      </c>
      <c r="B4099" s="145">
        <v>-314133.87830631435</v>
      </c>
      <c r="U4099" s="145">
        <v>4080</v>
      </c>
      <c r="V4099" s="145">
        <v>-22623351.552627273</v>
      </c>
    </row>
    <row r="4100" spans="1:22" x14ac:dyDescent="0.35">
      <c r="A4100" s="70">
        <f t="shared" si="72"/>
        <v>4081</v>
      </c>
      <c r="B4100" s="145">
        <v>-314133.87830631435</v>
      </c>
      <c r="U4100" s="145">
        <v>4081</v>
      </c>
      <c r="V4100" s="145">
        <v>-10427519.232420878</v>
      </c>
    </row>
    <row r="4101" spans="1:22" x14ac:dyDescent="0.35">
      <c r="A4101" s="70">
        <f t="shared" si="72"/>
        <v>4082</v>
      </c>
      <c r="B4101" s="145">
        <v>-314133.87830631435</v>
      </c>
      <c r="U4101" s="145">
        <v>4082</v>
      </c>
      <c r="V4101" s="145">
        <v>-9378619.6002130229</v>
      </c>
    </row>
    <row r="4102" spans="1:22" x14ac:dyDescent="0.35">
      <c r="A4102" s="70">
        <f t="shared" si="72"/>
        <v>4083</v>
      </c>
      <c r="B4102" s="145">
        <v>-314133.87830631435</v>
      </c>
      <c r="U4102" s="145">
        <v>4083</v>
      </c>
      <c r="V4102" s="145">
        <v>-551618.73348083347</v>
      </c>
    </row>
    <row r="4103" spans="1:22" x14ac:dyDescent="0.35">
      <c r="A4103" s="70">
        <f t="shared" si="72"/>
        <v>4084</v>
      </c>
      <c r="B4103" s="145">
        <v>-314133.87830631435</v>
      </c>
      <c r="U4103" s="145">
        <v>4084</v>
      </c>
      <c r="V4103" s="145">
        <v>-16624570.305600166</v>
      </c>
    </row>
    <row r="4104" spans="1:22" x14ac:dyDescent="0.35">
      <c r="A4104" s="70">
        <f t="shared" si="72"/>
        <v>4085</v>
      </c>
      <c r="B4104" s="145">
        <v>-314133.87830631435</v>
      </c>
      <c r="U4104" s="145">
        <v>4085</v>
      </c>
      <c r="V4104" s="145">
        <v>-10215967.324650859</v>
      </c>
    </row>
    <row r="4105" spans="1:22" x14ac:dyDescent="0.35">
      <c r="A4105" s="70">
        <f t="shared" si="72"/>
        <v>4086</v>
      </c>
      <c r="B4105" s="145">
        <v>-314133.87830631435</v>
      </c>
      <c r="U4105" s="145">
        <v>4086</v>
      </c>
      <c r="V4105" s="145">
        <v>-7710632.1354372278</v>
      </c>
    </row>
    <row r="4106" spans="1:22" x14ac:dyDescent="0.35">
      <c r="A4106" s="70">
        <f t="shared" si="72"/>
        <v>4087</v>
      </c>
      <c r="B4106" s="145">
        <v>-314133.87830631435</v>
      </c>
      <c r="U4106" s="145">
        <v>4087</v>
      </c>
      <c r="V4106" s="145">
        <v>-14729676.463854872</v>
      </c>
    </row>
    <row r="4107" spans="1:22" x14ac:dyDescent="0.35">
      <c r="A4107" s="70">
        <f t="shared" si="72"/>
        <v>4088</v>
      </c>
      <c r="B4107" s="145">
        <v>-314133.87830631435</v>
      </c>
      <c r="U4107" s="145">
        <v>4088</v>
      </c>
      <c r="V4107" s="145">
        <v>15144680.068199538</v>
      </c>
    </row>
    <row r="4108" spans="1:22" x14ac:dyDescent="0.35">
      <c r="A4108" s="70">
        <f t="shared" si="72"/>
        <v>4089</v>
      </c>
      <c r="B4108" s="145">
        <v>-314133.87830631435</v>
      </c>
      <c r="U4108" s="145">
        <v>4089</v>
      </c>
      <c r="V4108" s="145">
        <v>14495795.460965078</v>
      </c>
    </row>
    <row r="4109" spans="1:22" x14ac:dyDescent="0.35">
      <c r="A4109" s="70">
        <f t="shared" si="72"/>
        <v>4090</v>
      </c>
      <c r="B4109" s="145">
        <v>-314133.87830631435</v>
      </c>
      <c r="U4109" s="145">
        <v>4090</v>
      </c>
      <c r="V4109" s="145">
        <v>7290420.4839375503</v>
      </c>
    </row>
    <row r="4110" spans="1:22" x14ac:dyDescent="0.35">
      <c r="A4110" s="70">
        <f t="shared" si="72"/>
        <v>4091</v>
      </c>
      <c r="B4110" s="145">
        <v>-314133.87830631435</v>
      </c>
      <c r="U4110" s="145">
        <v>4091</v>
      </c>
      <c r="V4110" s="145">
        <v>-33202452.214189894</v>
      </c>
    </row>
    <row r="4111" spans="1:22" x14ac:dyDescent="0.35">
      <c r="A4111" s="70">
        <f t="shared" si="72"/>
        <v>4092</v>
      </c>
      <c r="B4111" s="145">
        <v>-314133.87830631435</v>
      </c>
      <c r="U4111" s="145">
        <v>4092</v>
      </c>
      <c r="V4111" s="145">
        <v>-3995011.0165969543</v>
      </c>
    </row>
    <row r="4112" spans="1:22" x14ac:dyDescent="0.35">
      <c r="A4112" s="70">
        <f t="shared" si="72"/>
        <v>4093</v>
      </c>
      <c r="B4112" s="145">
        <v>-314133.87830631435</v>
      </c>
      <c r="U4112" s="145">
        <v>4093</v>
      </c>
      <c r="V4112" s="145">
        <v>28531787.65573778</v>
      </c>
    </row>
    <row r="4113" spans="1:22" x14ac:dyDescent="0.35">
      <c r="A4113" s="70">
        <f t="shared" si="72"/>
        <v>4094</v>
      </c>
      <c r="B4113" s="145">
        <v>-314133.87830631435</v>
      </c>
      <c r="U4113" s="145">
        <v>4094</v>
      </c>
      <c r="V4113" s="145">
        <v>-3317421.5768615119</v>
      </c>
    </row>
    <row r="4114" spans="1:22" x14ac:dyDescent="0.35">
      <c r="A4114" s="70">
        <f t="shared" si="72"/>
        <v>4095</v>
      </c>
      <c r="B4114" s="145">
        <v>-314133.87830631435</v>
      </c>
      <c r="U4114" s="145">
        <v>4095</v>
      </c>
      <c r="V4114" s="145">
        <v>2926815.6806519516</v>
      </c>
    </row>
    <row r="4115" spans="1:22" x14ac:dyDescent="0.35">
      <c r="A4115" s="70">
        <f t="shared" si="72"/>
        <v>4096</v>
      </c>
      <c r="B4115" s="145">
        <v>-314133.87830631435</v>
      </c>
      <c r="U4115" s="145">
        <v>4096</v>
      </c>
      <c r="V4115" s="145">
        <v>5084458.313692376</v>
      </c>
    </row>
    <row r="4116" spans="1:22" x14ac:dyDescent="0.35">
      <c r="A4116" s="70">
        <f t="shared" si="72"/>
        <v>4097</v>
      </c>
      <c r="B4116" s="145">
        <v>-314133.87830631435</v>
      </c>
      <c r="U4116" s="145">
        <v>4097</v>
      </c>
      <c r="V4116" s="145">
        <v>14440432.363008443</v>
      </c>
    </row>
    <row r="4117" spans="1:22" x14ac:dyDescent="0.35">
      <c r="A4117" s="70">
        <f t="shared" si="72"/>
        <v>4098</v>
      </c>
      <c r="B4117" s="145">
        <v>-314133.87830631435</v>
      </c>
      <c r="U4117" s="145">
        <v>4098</v>
      </c>
      <c r="V4117" s="145">
        <v>-13531522.0339524</v>
      </c>
    </row>
    <row r="4118" spans="1:22" x14ac:dyDescent="0.35">
      <c r="A4118" s="70">
        <f t="shared" ref="A4118:A4181" si="73">A4117+1</f>
        <v>4099</v>
      </c>
      <c r="B4118" s="145">
        <v>-314133.87830631435</v>
      </c>
      <c r="U4118" s="145">
        <v>4099</v>
      </c>
      <c r="V4118" s="145">
        <v>-4027946.4768926837</v>
      </c>
    </row>
    <row r="4119" spans="1:22" x14ac:dyDescent="0.35">
      <c r="A4119" s="70">
        <f t="shared" si="73"/>
        <v>4100</v>
      </c>
      <c r="B4119" s="145">
        <v>-314133.87830631435</v>
      </c>
      <c r="U4119" s="145">
        <v>4100</v>
      </c>
      <c r="V4119" s="145">
        <v>-10323488.193182319</v>
      </c>
    </row>
    <row r="4120" spans="1:22" x14ac:dyDescent="0.35">
      <c r="A4120" s="70">
        <f t="shared" si="73"/>
        <v>4101</v>
      </c>
      <c r="B4120" s="145">
        <v>-314133.87830631435</v>
      </c>
      <c r="U4120" s="145">
        <v>4101</v>
      </c>
      <c r="V4120" s="145">
        <v>11213245.437551223</v>
      </c>
    </row>
    <row r="4121" spans="1:22" x14ac:dyDescent="0.35">
      <c r="A4121" s="70">
        <f t="shared" si="73"/>
        <v>4102</v>
      </c>
      <c r="B4121" s="145">
        <v>-314133.87830631435</v>
      </c>
      <c r="U4121" s="145">
        <v>4102</v>
      </c>
      <c r="V4121" s="145">
        <v>8047533.1743375659</v>
      </c>
    </row>
    <row r="4122" spans="1:22" x14ac:dyDescent="0.35">
      <c r="A4122" s="70">
        <f t="shared" si="73"/>
        <v>4103</v>
      </c>
      <c r="B4122" s="145">
        <v>-314133.87830631435</v>
      </c>
      <c r="U4122" s="145">
        <v>4103</v>
      </c>
      <c r="V4122" s="145">
        <v>5257712.0671311468</v>
      </c>
    </row>
    <row r="4123" spans="1:22" x14ac:dyDescent="0.35">
      <c r="A4123" s="70">
        <f t="shared" si="73"/>
        <v>4104</v>
      </c>
      <c r="B4123" s="145">
        <v>-314133.87830631435</v>
      </c>
      <c r="U4123" s="145">
        <v>4104</v>
      </c>
      <c r="V4123" s="145">
        <v>12284288.965186831</v>
      </c>
    </row>
    <row r="4124" spans="1:22" x14ac:dyDescent="0.35">
      <c r="A4124" s="70">
        <f t="shared" si="73"/>
        <v>4105</v>
      </c>
      <c r="B4124" s="145">
        <v>-314133.87830631435</v>
      </c>
      <c r="U4124" s="145">
        <v>4105</v>
      </c>
      <c r="V4124" s="145">
        <v>14544397.364336986</v>
      </c>
    </row>
    <row r="4125" spans="1:22" x14ac:dyDescent="0.35">
      <c r="A4125" s="70">
        <f t="shared" si="73"/>
        <v>4106</v>
      </c>
      <c r="B4125" s="145">
        <v>-314133.87830631435</v>
      </c>
      <c r="U4125" s="145">
        <v>4106</v>
      </c>
      <c r="V4125" s="145">
        <v>-11824322.812177271</v>
      </c>
    </row>
    <row r="4126" spans="1:22" x14ac:dyDescent="0.35">
      <c r="A4126" s="70">
        <f t="shared" si="73"/>
        <v>4107</v>
      </c>
      <c r="B4126" s="145">
        <v>-314133.87830631435</v>
      </c>
      <c r="U4126" s="145">
        <v>4107</v>
      </c>
      <c r="V4126" s="145">
        <v>-15332413.289590016</v>
      </c>
    </row>
    <row r="4127" spans="1:22" x14ac:dyDescent="0.35">
      <c r="A4127" s="70">
        <f t="shared" si="73"/>
        <v>4108</v>
      </c>
      <c r="B4127" s="145">
        <v>-314133.87830631435</v>
      </c>
      <c r="U4127" s="145">
        <v>4108</v>
      </c>
      <c r="V4127" s="145">
        <v>-17494306.829885032</v>
      </c>
    </row>
    <row r="4128" spans="1:22" x14ac:dyDescent="0.35">
      <c r="A4128" s="70">
        <f t="shared" si="73"/>
        <v>4109</v>
      </c>
      <c r="B4128" s="145">
        <v>-314133.87830631435</v>
      </c>
      <c r="U4128" s="145">
        <v>4109</v>
      </c>
      <c r="V4128" s="145">
        <v>-2112595.7907156814</v>
      </c>
    </row>
    <row r="4129" spans="1:22" x14ac:dyDescent="0.35">
      <c r="A4129" s="70">
        <f t="shared" si="73"/>
        <v>4110</v>
      </c>
      <c r="B4129" s="145">
        <v>-314133.87830631435</v>
      </c>
      <c r="U4129" s="145">
        <v>4110</v>
      </c>
      <c r="V4129" s="145">
        <v>-21547752.742899157</v>
      </c>
    </row>
    <row r="4130" spans="1:22" x14ac:dyDescent="0.35">
      <c r="A4130" s="70">
        <f t="shared" si="73"/>
        <v>4111</v>
      </c>
      <c r="B4130" s="145">
        <v>-314133.87830631435</v>
      </c>
      <c r="U4130" s="145">
        <v>4111</v>
      </c>
      <c r="V4130" s="145">
        <v>47724978.435195506</v>
      </c>
    </row>
    <row r="4131" spans="1:22" x14ac:dyDescent="0.35">
      <c r="A4131" s="70">
        <f t="shared" si="73"/>
        <v>4112</v>
      </c>
      <c r="B4131" s="145">
        <v>-314133.87830631435</v>
      </c>
      <c r="U4131" s="145">
        <v>4112</v>
      </c>
      <c r="V4131" s="145">
        <v>6821204.963292852</v>
      </c>
    </row>
    <row r="4132" spans="1:22" x14ac:dyDescent="0.35">
      <c r="A4132" s="70">
        <f t="shared" si="73"/>
        <v>4113</v>
      </c>
      <c r="B4132" s="145">
        <v>-314133.87830631435</v>
      </c>
      <c r="U4132" s="145">
        <v>4113</v>
      </c>
      <c r="V4132" s="145">
        <v>10392488.535047613</v>
      </c>
    </row>
    <row r="4133" spans="1:22" x14ac:dyDescent="0.35">
      <c r="A4133" s="70">
        <f t="shared" si="73"/>
        <v>4114</v>
      </c>
      <c r="B4133" s="145">
        <v>-314133.87830631435</v>
      </c>
      <c r="U4133" s="145">
        <v>4114</v>
      </c>
      <c r="V4133" s="145">
        <v>2093522.3329246826</v>
      </c>
    </row>
    <row r="4134" spans="1:22" x14ac:dyDescent="0.35">
      <c r="A4134" s="70">
        <f t="shared" si="73"/>
        <v>4115</v>
      </c>
      <c r="B4134" s="145">
        <v>-314133.87830631435</v>
      </c>
      <c r="U4134" s="145">
        <v>4115</v>
      </c>
      <c r="V4134" s="145">
        <v>-12465853.562716942</v>
      </c>
    </row>
    <row r="4135" spans="1:22" x14ac:dyDescent="0.35">
      <c r="A4135" s="70">
        <f t="shared" si="73"/>
        <v>4116</v>
      </c>
      <c r="B4135" s="145">
        <v>-314133.87830631435</v>
      </c>
      <c r="U4135" s="145">
        <v>4116</v>
      </c>
      <c r="V4135" s="145">
        <v>-15820602.409934392</v>
      </c>
    </row>
    <row r="4136" spans="1:22" x14ac:dyDescent="0.35">
      <c r="A4136" s="70">
        <f t="shared" si="73"/>
        <v>4117</v>
      </c>
      <c r="B4136" s="145">
        <v>-314133.87830631435</v>
      </c>
      <c r="U4136" s="145">
        <v>4117</v>
      </c>
      <c r="V4136" s="145">
        <v>-12079413.988840139</v>
      </c>
    </row>
    <row r="4137" spans="1:22" x14ac:dyDescent="0.35">
      <c r="A4137" s="70">
        <f t="shared" si="73"/>
        <v>4118</v>
      </c>
      <c r="B4137" s="145">
        <v>-314133.87830631435</v>
      </c>
      <c r="U4137" s="145">
        <v>4118</v>
      </c>
      <c r="V4137" s="145">
        <v>23357476.345122702</v>
      </c>
    </row>
    <row r="4138" spans="1:22" x14ac:dyDescent="0.35">
      <c r="A4138" s="70">
        <f t="shared" si="73"/>
        <v>4119</v>
      </c>
      <c r="B4138" s="145">
        <v>-314133.87830631435</v>
      </c>
      <c r="U4138" s="145">
        <v>4119</v>
      </c>
      <c r="V4138" s="145">
        <v>-14879173.457342602</v>
      </c>
    </row>
    <row r="4139" spans="1:22" x14ac:dyDescent="0.35">
      <c r="A4139" s="70">
        <f t="shared" si="73"/>
        <v>4120</v>
      </c>
      <c r="B4139" s="145">
        <v>-314133.87830631435</v>
      </c>
      <c r="U4139" s="145">
        <v>4120</v>
      </c>
      <c r="V4139" s="145">
        <v>-8192998.8000651449</v>
      </c>
    </row>
    <row r="4140" spans="1:22" x14ac:dyDescent="0.35">
      <c r="A4140" s="70">
        <f t="shared" si="73"/>
        <v>4121</v>
      </c>
      <c r="B4140" s="145">
        <v>-314133.87830631435</v>
      </c>
      <c r="U4140" s="145">
        <v>4121</v>
      </c>
      <c r="V4140" s="145">
        <v>-3258946.491344247</v>
      </c>
    </row>
    <row r="4141" spans="1:22" x14ac:dyDescent="0.35">
      <c r="A4141" s="70">
        <f t="shared" si="73"/>
        <v>4122</v>
      </c>
      <c r="B4141" s="145">
        <v>-314133.87830631435</v>
      </c>
      <c r="U4141" s="145">
        <v>4122</v>
      </c>
      <c r="V4141" s="145">
        <v>-17636472.793155432</v>
      </c>
    </row>
    <row r="4142" spans="1:22" x14ac:dyDescent="0.35">
      <c r="A4142" s="70">
        <f t="shared" si="73"/>
        <v>4123</v>
      </c>
      <c r="B4142" s="145">
        <v>-314133.87830631435</v>
      </c>
      <c r="U4142" s="145">
        <v>4123</v>
      </c>
      <c r="V4142" s="145">
        <v>16417251.621560127</v>
      </c>
    </row>
    <row r="4143" spans="1:22" x14ac:dyDescent="0.35">
      <c r="A4143" s="70">
        <f t="shared" si="73"/>
        <v>4124</v>
      </c>
      <c r="B4143" s="145">
        <v>-314133.87830631435</v>
      </c>
      <c r="U4143" s="145">
        <v>4124</v>
      </c>
      <c r="V4143" s="145">
        <v>4911481.1779453419</v>
      </c>
    </row>
    <row r="4144" spans="1:22" x14ac:dyDescent="0.35">
      <c r="A4144" s="70">
        <f t="shared" si="73"/>
        <v>4125</v>
      </c>
      <c r="B4144" s="145">
        <v>-314133.87830631435</v>
      </c>
      <c r="U4144" s="145">
        <v>4125</v>
      </c>
      <c r="V4144" s="145">
        <v>-10859857.758905143</v>
      </c>
    </row>
    <row r="4145" spans="1:22" x14ac:dyDescent="0.35">
      <c r="A4145" s="70">
        <f t="shared" si="73"/>
        <v>4126</v>
      </c>
      <c r="B4145" s="145">
        <v>-314133.87830631435</v>
      </c>
      <c r="U4145" s="145">
        <v>4126</v>
      </c>
      <c r="V4145" s="145">
        <v>9097604.5204003304</v>
      </c>
    </row>
    <row r="4146" spans="1:22" x14ac:dyDescent="0.35">
      <c r="A4146" s="70">
        <f t="shared" si="73"/>
        <v>4127</v>
      </c>
      <c r="B4146" s="145">
        <v>-314133.87830631435</v>
      </c>
      <c r="U4146" s="145">
        <v>4127</v>
      </c>
      <c r="V4146" s="145">
        <v>-7497068.5578256194</v>
      </c>
    </row>
    <row r="4147" spans="1:22" x14ac:dyDescent="0.35">
      <c r="A4147" s="70">
        <f t="shared" si="73"/>
        <v>4128</v>
      </c>
      <c r="B4147" s="145">
        <v>-314133.87830631435</v>
      </c>
      <c r="U4147" s="145">
        <v>4128</v>
      </c>
      <c r="V4147" s="145">
        <v>-27919926.932770938</v>
      </c>
    </row>
    <row r="4148" spans="1:22" x14ac:dyDescent="0.35">
      <c r="A4148" s="70">
        <f t="shared" si="73"/>
        <v>4129</v>
      </c>
      <c r="B4148" s="145">
        <v>-314133.87830631435</v>
      </c>
      <c r="U4148" s="145">
        <v>4129</v>
      </c>
      <c r="V4148" s="145">
        <v>-858997.17738889158</v>
      </c>
    </row>
    <row r="4149" spans="1:22" x14ac:dyDescent="0.35">
      <c r="A4149" s="70">
        <f t="shared" si="73"/>
        <v>4130</v>
      </c>
      <c r="B4149" s="145">
        <v>-314133.87830631435</v>
      </c>
      <c r="U4149" s="145">
        <v>4130</v>
      </c>
      <c r="V4149" s="145">
        <v>-31002770.204252813</v>
      </c>
    </row>
    <row r="4150" spans="1:22" x14ac:dyDescent="0.35">
      <c r="A4150" s="70">
        <f t="shared" si="73"/>
        <v>4131</v>
      </c>
      <c r="B4150" s="145">
        <v>-314133.87830631435</v>
      </c>
      <c r="U4150" s="145">
        <v>4131</v>
      </c>
      <c r="V4150" s="145">
        <v>8645469.7904790901</v>
      </c>
    </row>
    <row r="4151" spans="1:22" x14ac:dyDescent="0.35">
      <c r="A4151" s="70">
        <f t="shared" si="73"/>
        <v>4132</v>
      </c>
      <c r="B4151" s="145">
        <v>-314133.87830631435</v>
      </c>
      <c r="U4151" s="145">
        <v>4132</v>
      </c>
      <c r="V4151" s="145">
        <v>2345828.5808914304</v>
      </c>
    </row>
    <row r="4152" spans="1:22" x14ac:dyDescent="0.35">
      <c r="A4152" s="70">
        <f t="shared" si="73"/>
        <v>4133</v>
      </c>
      <c r="B4152" s="145">
        <v>-314133.87830631435</v>
      </c>
      <c r="U4152" s="145">
        <v>4133</v>
      </c>
      <c r="V4152" s="145">
        <v>36886628.932736024</v>
      </c>
    </row>
    <row r="4153" spans="1:22" x14ac:dyDescent="0.35">
      <c r="A4153" s="70">
        <f t="shared" si="73"/>
        <v>4134</v>
      </c>
      <c r="B4153" s="145">
        <v>-314133.87830631435</v>
      </c>
      <c r="U4153" s="145">
        <v>4134</v>
      </c>
      <c r="V4153" s="145">
        <v>-10826896.387161369</v>
      </c>
    </row>
    <row r="4154" spans="1:22" x14ac:dyDescent="0.35">
      <c r="A4154" s="70">
        <f t="shared" si="73"/>
        <v>4135</v>
      </c>
      <c r="B4154" s="145">
        <v>-314133.87830631435</v>
      </c>
      <c r="U4154" s="145">
        <v>4135</v>
      </c>
      <c r="V4154" s="145">
        <v>39669254.46237912</v>
      </c>
    </row>
    <row r="4155" spans="1:22" x14ac:dyDescent="0.35">
      <c r="A4155" s="70">
        <f t="shared" si="73"/>
        <v>4136</v>
      </c>
      <c r="B4155" s="145">
        <v>-314133.87830631435</v>
      </c>
      <c r="U4155" s="145">
        <v>4136</v>
      </c>
      <c r="V4155" s="145">
        <v>2912165.318144206</v>
      </c>
    </row>
    <row r="4156" spans="1:22" x14ac:dyDescent="0.35">
      <c r="A4156" s="70">
        <f t="shared" si="73"/>
        <v>4137</v>
      </c>
      <c r="B4156" s="145">
        <v>-314133.87830631435</v>
      </c>
      <c r="U4156" s="145">
        <v>4137</v>
      </c>
      <c r="V4156" s="145">
        <v>791053.58274020627</v>
      </c>
    </row>
    <row r="4157" spans="1:22" x14ac:dyDescent="0.35">
      <c r="A4157" s="70">
        <f t="shared" si="73"/>
        <v>4138</v>
      </c>
      <c r="B4157" s="145">
        <v>-314133.87830631435</v>
      </c>
      <c r="U4157" s="145">
        <v>4138</v>
      </c>
      <c r="V4157" s="145">
        <v>5208413.0674466938</v>
      </c>
    </row>
    <row r="4158" spans="1:22" x14ac:dyDescent="0.35">
      <c r="A4158" s="70">
        <f t="shared" si="73"/>
        <v>4139</v>
      </c>
      <c r="B4158" s="145">
        <v>-314133.87830631435</v>
      </c>
      <c r="U4158" s="145">
        <v>4139</v>
      </c>
      <c r="V4158" s="145">
        <v>3071054.8005985208</v>
      </c>
    </row>
    <row r="4159" spans="1:22" x14ac:dyDescent="0.35">
      <c r="A4159" s="70">
        <f t="shared" si="73"/>
        <v>4140</v>
      </c>
      <c r="B4159" s="145">
        <v>-314133.87830631435</v>
      </c>
      <c r="U4159" s="145">
        <v>4140</v>
      </c>
      <c r="V4159" s="145">
        <v>2554108.2324437834</v>
      </c>
    </row>
    <row r="4160" spans="1:22" x14ac:dyDescent="0.35">
      <c r="A4160" s="70">
        <f t="shared" si="73"/>
        <v>4141</v>
      </c>
      <c r="B4160" s="145">
        <v>-314133.87830631435</v>
      </c>
      <c r="U4160" s="145">
        <v>4141</v>
      </c>
      <c r="V4160" s="145">
        <v>35296344.562675998</v>
      </c>
    </row>
    <row r="4161" spans="1:22" x14ac:dyDescent="0.35">
      <c r="A4161" s="70">
        <f t="shared" si="73"/>
        <v>4142</v>
      </c>
      <c r="B4161" s="145">
        <v>-314133.87830631435</v>
      </c>
      <c r="U4161" s="145">
        <v>4142</v>
      </c>
      <c r="V4161" s="145">
        <v>-16271975.933029432</v>
      </c>
    </row>
    <row r="4162" spans="1:22" x14ac:dyDescent="0.35">
      <c r="A4162" s="70">
        <f t="shared" si="73"/>
        <v>4143</v>
      </c>
      <c r="B4162" s="145">
        <v>-314133.87830631435</v>
      </c>
      <c r="U4162" s="145">
        <v>4143</v>
      </c>
      <c r="V4162" s="145">
        <v>7046296.5585044026</v>
      </c>
    </row>
    <row r="4163" spans="1:22" x14ac:dyDescent="0.35">
      <c r="A4163" s="70">
        <f t="shared" si="73"/>
        <v>4144</v>
      </c>
      <c r="B4163" s="145">
        <v>-314133.87830631435</v>
      </c>
      <c r="U4163" s="145">
        <v>4144</v>
      </c>
      <c r="V4163" s="145">
        <v>18000244.553169504</v>
      </c>
    </row>
    <row r="4164" spans="1:22" x14ac:dyDescent="0.35">
      <c r="A4164" s="70">
        <f t="shared" si="73"/>
        <v>4145</v>
      </c>
      <c r="B4164" s="145">
        <v>-314133.87830631435</v>
      </c>
      <c r="U4164" s="145">
        <v>4145</v>
      </c>
      <c r="V4164" s="145">
        <v>12924556.885829262</v>
      </c>
    </row>
    <row r="4165" spans="1:22" x14ac:dyDescent="0.35">
      <c r="A4165" s="70">
        <f t="shared" si="73"/>
        <v>4146</v>
      </c>
      <c r="B4165" s="145">
        <v>-314133.87830631435</v>
      </c>
      <c r="U4165" s="145">
        <v>4146</v>
      </c>
      <c r="V4165" s="145">
        <v>-15971214.82745995</v>
      </c>
    </row>
    <row r="4166" spans="1:22" x14ac:dyDescent="0.35">
      <c r="A4166" s="70">
        <f t="shared" si="73"/>
        <v>4147</v>
      </c>
      <c r="B4166" s="145">
        <v>-314133.87830631435</v>
      </c>
      <c r="U4166" s="145">
        <v>4147</v>
      </c>
      <c r="V4166" s="145">
        <v>-17976175.168307301</v>
      </c>
    </row>
    <row r="4167" spans="1:22" x14ac:dyDescent="0.35">
      <c r="A4167" s="70">
        <f t="shared" si="73"/>
        <v>4148</v>
      </c>
      <c r="B4167" s="145">
        <v>-314133.87830631435</v>
      </c>
      <c r="U4167" s="145">
        <v>4148</v>
      </c>
      <c r="V4167" s="145">
        <v>-34150408.220229037</v>
      </c>
    </row>
    <row r="4168" spans="1:22" x14ac:dyDescent="0.35">
      <c r="A4168" s="70">
        <f t="shared" si="73"/>
        <v>4149</v>
      </c>
      <c r="B4168" s="145">
        <v>-314133.87830631435</v>
      </c>
      <c r="U4168" s="145">
        <v>4149</v>
      </c>
      <c r="V4168" s="145">
        <v>8445764.2350464389</v>
      </c>
    </row>
    <row r="4169" spans="1:22" x14ac:dyDescent="0.35">
      <c r="A4169" s="70">
        <f t="shared" si="73"/>
        <v>4150</v>
      </c>
      <c r="B4169" s="145">
        <v>-314133.87830631435</v>
      </c>
      <c r="U4169" s="145">
        <v>4150</v>
      </c>
      <c r="V4169" s="145">
        <v>2435469.8035160191</v>
      </c>
    </row>
    <row r="4170" spans="1:22" x14ac:dyDescent="0.35">
      <c r="A4170" s="70">
        <f t="shared" si="73"/>
        <v>4151</v>
      </c>
      <c r="B4170" s="145">
        <v>-314133.87830631435</v>
      </c>
      <c r="U4170" s="145">
        <v>4151</v>
      </c>
      <c r="V4170" s="145">
        <v>6810209.4417150728</v>
      </c>
    </row>
    <row r="4171" spans="1:22" x14ac:dyDescent="0.35">
      <c r="A4171" s="70">
        <f t="shared" si="73"/>
        <v>4152</v>
      </c>
      <c r="B4171" s="145">
        <v>-314133.87830631435</v>
      </c>
      <c r="U4171" s="145">
        <v>4152</v>
      </c>
      <c r="V4171" s="145">
        <v>-10135352.265756626</v>
      </c>
    </row>
    <row r="4172" spans="1:22" x14ac:dyDescent="0.35">
      <c r="A4172" s="70">
        <f t="shared" si="73"/>
        <v>4153</v>
      </c>
      <c r="B4172" s="145">
        <v>-314133.87830631435</v>
      </c>
      <c r="U4172" s="145">
        <v>4153</v>
      </c>
      <c r="V4172" s="145">
        <v>-7336804.1689576264</v>
      </c>
    </row>
    <row r="4173" spans="1:22" x14ac:dyDescent="0.35">
      <c r="A4173" s="70">
        <f t="shared" si="73"/>
        <v>4154</v>
      </c>
      <c r="B4173" s="145">
        <v>-314133.87830631435</v>
      </c>
      <c r="U4173" s="145">
        <v>4154</v>
      </c>
      <c r="V4173" s="145">
        <v>-6296701.1713467725</v>
      </c>
    </row>
    <row r="4174" spans="1:22" x14ac:dyDescent="0.35">
      <c r="A4174" s="70">
        <f t="shared" si="73"/>
        <v>4155</v>
      </c>
      <c r="B4174" s="145">
        <v>-314133.87830631435</v>
      </c>
      <c r="U4174" s="145">
        <v>4155</v>
      </c>
      <c r="V4174" s="145">
        <v>-2761005.3083485775</v>
      </c>
    </row>
    <row r="4175" spans="1:22" x14ac:dyDescent="0.35">
      <c r="A4175" s="70">
        <f t="shared" si="73"/>
        <v>4156</v>
      </c>
      <c r="B4175" s="145">
        <v>-314133.87830631435</v>
      </c>
      <c r="U4175" s="145">
        <v>4156</v>
      </c>
      <c r="V4175" s="145">
        <v>-5542872.4815335199</v>
      </c>
    </row>
    <row r="4176" spans="1:22" x14ac:dyDescent="0.35">
      <c r="A4176" s="70">
        <f t="shared" si="73"/>
        <v>4157</v>
      </c>
      <c r="B4176" s="145">
        <v>-314133.87830631435</v>
      </c>
      <c r="U4176" s="145">
        <v>4157</v>
      </c>
      <c r="V4176" s="145">
        <v>1807371.1494704857</v>
      </c>
    </row>
    <row r="4177" spans="1:22" x14ac:dyDescent="0.35">
      <c r="A4177" s="70">
        <f t="shared" si="73"/>
        <v>4158</v>
      </c>
      <c r="B4177" s="145">
        <v>-314133.87830631435</v>
      </c>
      <c r="U4177" s="145">
        <v>4158</v>
      </c>
      <c r="V4177" s="145">
        <v>-9275100.4395498857</v>
      </c>
    </row>
    <row r="4178" spans="1:22" x14ac:dyDescent="0.35">
      <c r="A4178" s="70">
        <f t="shared" si="73"/>
        <v>4159</v>
      </c>
      <c r="B4178" s="145">
        <v>-314133.87830631435</v>
      </c>
      <c r="U4178" s="145">
        <v>4159</v>
      </c>
      <c r="V4178" s="145">
        <v>22357375.92959616</v>
      </c>
    </row>
    <row r="4179" spans="1:22" x14ac:dyDescent="0.35">
      <c r="A4179" s="70">
        <f t="shared" si="73"/>
        <v>4160</v>
      </c>
      <c r="B4179" s="145">
        <v>-314133.87830631435</v>
      </c>
      <c r="U4179" s="145">
        <v>4160</v>
      </c>
      <c r="V4179" s="145">
        <v>-2926257.8348748721</v>
      </c>
    </row>
    <row r="4180" spans="1:22" x14ac:dyDescent="0.35">
      <c r="A4180" s="70">
        <f t="shared" si="73"/>
        <v>4161</v>
      </c>
      <c r="B4180" s="145">
        <v>-314133.87830631435</v>
      </c>
      <c r="U4180" s="145">
        <v>4161</v>
      </c>
      <c r="V4180" s="145">
        <v>4581177.4008219689</v>
      </c>
    </row>
    <row r="4181" spans="1:22" x14ac:dyDescent="0.35">
      <c r="A4181" s="70">
        <f t="shared" si="73"/>
        <v>4162</v>
      </c>
      <c r="B4181" s="145">
        <v>-314133.87830631435</v>
      </c>
      <c r="U4181" s="145">
        <v>4162</v>
      </c>
      <c r="V4181" s="145">
        <v>26957539.563270021</v>
      </c>
    </row>
    <row r="4182" spans="1:22" x14ac:dyDescent="0.35">
      <c r="A4182" s="70">
        <f t="shared" ref="A4182:A4245" si="74">A4181+1</f>
        <v>4163</v>
      </c>
      <c r="B4182" s="145">
        <v>-314133.87830631435</v>
      </c>
      <c r="U4182" s="145">
        <v>4163</v>
      </c>
      <c r="V4182" s="145">
        <v>43325019.935330719</v>
      </c>
    </row>
    <row r="4183" spans="1:22" x14ac:dyDescent="0.35">
      <c r="A4183" s="70">
        <f t="shared" si="74"/>
        <v>4164</v>
      </c>
      <c r="B4183" s="145">
        <v>-314133.87830631435</v>
      </c>
      <c r="U4183" s="145">
        <v>4164</v>
      </c>
      <c r="V4183" s="145">
        <v>-1307097.1675693952</v>
      </c>
    </row>
    <row r="4184" spans="1:22" x14ac:dyDescent="0.35">
      <c r="A4184" s="70">
        <f t="shared" si="74"/>
        <v>4165</v>
      </c>
      <c r="B4184" s="145">
        <v>-314133.87830631435</v>
      </c>
      <c r="U4184" s="145">
        <v>4165</v>
      </c>
      <c r="V4184" s="145">
        <v>255252.78846395016</v>
      </c>
    </row>
    <row r="4185" spans="1:22" x14ac:dyDescent="0.35">
      <c r="A4185" s="70">
        <f t="shared" si="74"/>
        <v>4166</v>
      </c>
      <c r="B4185" s="145">
        <v>-314133.87830631435</v>
      </c>
      <c r="U4185" s="145">
        <v>4166</v>
      </c>
      <c r="V4185" s="145">
        <v>-76383.704480446875</v>
      </c>
    </row>
    <row r="4186" spans="1:22" x14ac:dyDescent="0.35">
      <c r="A4186" s="70">
        <f t="shared" si="74"/>
        <v>4167</v>
      </c>
      <c r="B4186" s="145">
        <v>-314133.87830631435</v>
      </c>
      <c r="U4186" s="145">
        <v>4167</v>
      </c>
      <c r="V4186" s="145">
        <v>25566237.881714538</v>
      </c>
    </row>
    <row r="4187" spans="1:22" x14ac:dyDescent="0.35">
      <c r="A4187" s="70">
        <f t="shared" si="74"/>
        <v>4168</v>
      </c>
      <c r="B4187" s="145">
        <v>-314133.87830631435</v>
      </c>
      <c r="U4187" s="145">
        <v>4168</v>
      </c>
      <c r="V4187" s="145">
        <v>3418667.124382522</v>
      </c>
    </row>
    <row r="4188" spans="1:22" x14ac:dyDescent="0.35">
      <c r="A4188" s="70">
        <f t="shared" si="74"/>
        <v>4169</v>
      </c>
      <c r="B4188" s="145">
        <v>-314133.87830631435</v>
      </c>
      <c r="U4188" s="145">
        <v>4169</v>
      </c>
      <c r="V4188" s="145">
        <v>22998680.642758168</v>
      </c>
    </row>
    <row r="4189" spans="1:22" x14ac:dyDescent="0.35">
      <c r="A4189" s="70">
        <f t="shared" si="74"/>
        <v>4170</v>
      </c>
      <c r="B4189" s="145">
        <v>-314133.87830631435</v>
      </c>
      <c r="U4189" s="145">
        <v>4170</v>
      </c>
      <c r="V4189" s="145">
        <v>12117428.966448158</v>
      </c>
    </row>
    <row r="4190" spans="1:22" x14ac:dyDescent="0.35">
      <c r="A4190" s="70">
        <f t="shared" si="74"/>
        <v>4171</v>
      </c>
      <c r="B4190" s="145">
        <v>-314133.87830631435</v>
      </c>
      <c r="U4190" s="145">
        <v>4171</v>
      </c>
      <c r="V4190" s="145">
        <v>8717859.2209561914</v>
      </c>
    </row>
    <row r="4191" spans="1:22" x14ac:dyDescent="0.35">
      <c r="A4191" s="70">
        <f t="shared" si="74"/>
        <v>4172</v>
      </c>
      <c r="B4191" s="145">
        <v>-314133.87830631435</v>
      </c>
      <c r="U4191" s="145">
        <v>4172</v>
      </c>
      <c r="V4191" s="145">
        <v>-10511891.485700684</v>
      </c>
    </row>
    <row r="4192" spans="1:22" x14ac:dyDescent="0.35">
      <c r="A4192" s="70">
        <f t="shared" si="74"/>
        <v>4173</v>
      </c>
      <c r="B4192" s="145">
        <v>-314133.87830631435</v>
      </c>
      <c r="U4192" s="145">
        <v>4173</v>
      </c>
      <c r="V4192" s="145">
        <v>-24768205.23771267</v>
      </c>
    </row>
    <row r="4193" spans="1:22" x14ac:dyDescent="0.35">
      <c r="A4193" s="70">
        <f t="shared" si="74"/>
        <v>4174</v>
      </c>
      <c r="B4193" s="145">
        <v>-314133.87830631435</v>
      </c>
      <c r="U4193" s="145">
        <v>4174</v>
      </c>
      <c r="V4193" s="145">
        <v>-16618201.706793092</v>
      </c>
    </row>
    <row r="4194" spans="1:22" x14ac:dyDescent="0.35">
      <c r="A4194" s="70">
        <f t="shared" si="74"/>
        <v>4175</v>
      </c>
      <c r="B4194" s="145">
        <v>-314133.87830631435</v>
      </c>
      <c r="U4194" s="145">
        <v>4175</v>
      </c>
      <c r="V4194" s="145">
        <v>-24933522.483951557</v>
      </c>
    </row>
    <row r="4195" spans="1:22" x14ac:dyDescent="0.35">
      <c r="A4195" s="70">
        <f t="shared" si="74"/>
        <v>4176</v>
      </c>
      <c r="B4195" s="145">
        <v>-314133.87830631435</v>
      </c>
      <c r="U4195" s="145">
        <v>4176</v>
      </c>
      <c r="V4195" s="145">
        <v>7684082.1489976756</v>
      </c>
    </row>
    <row r="4196" spans="1:22" x14ac:dyDescent="0.35">
      <c r="A4196" s="70">
        <f t="shared" si="74"/>
        <v>4177</v>
      </c>
      <c r="B4196" s="145">
        <v>-314133.87830631435</v>
      </c>
      <c r="U4196" s="145">
        <v>4177</v>
      </c>
      <c r="V4196" s="145">
        <v>4729312.1206838973</v>
      </c>
    </row>
    <row r="4197" spans="1:22" x14ac:dyDescent="0.35">
      <c r="A4197" s="70">
        <f t="shared" si="74"/>
        <v>4178</v>
      </c>
      <c r="B4197" s="145">
        <v>-314133.87830631435</v>
      </c>
      <c r="U4197" s="145">
        <v>4178</v>
      </c>
      <c r="V4197" s="145">
        <v>28852504.585840579</v>
      </c>
    </row>
    <row r="4198" spans="1:22" x14ac:dyDescent="0.35">
      <c r="A4198" s="70">
        <f t="shared" si="74"/>
        <v>4179</v>
      </c>
      <c r="B4198" s="145">
        <v>-314133.87830631435</v>
      </c>
      <c r="U4198" s="145">
        <v>4179</v>
      </c>
      <c r="V4198" s="145">
        <v>7674454.7335211672</v>
      </c>
    </row>
    <row r="4199" spans="1:22" x14ac:dyDescent="0.35">
      <c r="A4199" s="70">
        <f t="shared" si="74"/>
        <v>4180</v>
      </c>
      <c r="B4199" s="145">
        <v>-314133.87830631435</v>
      </c>
      <c r="U4199" s="145">
        <v>4180</v>
      </c>
      <c r="V4199" s="145">
        <v>18788153.455044493</v>
      </c>
    </row>
    <row r="4200" spans="1:22" x14ac:dyDescent="0.35">
      <c r="A4200" s="70">
        <f t="shared" si="74"/>
        <v>4181</v>
      </c>
      <c r="B4200" s="145">
        <v>-314133.87830631435</v>
      </c>
      <c r="U4200" s="145">
        <v>4181</v>
      </c>
      <c r="V4200" s="145">
        <v>-2184404.7134963386</v>
      </c>
    </row>
    <row r="4201" spans="1:22" x14ac:dyDescent="0.35">
      <c r="A4201" s="70">
        <f t="shared" si="74"/>
        <v>4182</v>
      </c>
      <c r="B4201" s="145">
        <v>-314133.87830631435</v>
      </c>
      <c r="U4201" s="145">
        <v>4182</v>
      </c>
      <c r="V4201" s="145">
        <v>43005090.810663447</v>
      </c>
    </row>
    <row r="4202" spans="1:22" x14ac:dyDescent="0.35">
      <c r="A4202" s="70">
        <f t="shared" si="74"/>
        <v>4183</v>
      </c>
      <c r="B4202" s="145">
        <v>-314133.87830631435</v>
      </c>
      <c r="U4202" s="145">
        <v>4183</v>
      </c>
      <c r="V4202" s="145">
        <v>24165808.63532253</v>
      </c>
    </row>
    <row r="4203" spans="1:22" x14ac:dyDescent="0.35">
      <c r="A4203" s="70">
        <f t="shared" si="74"/>
        <v>4184</v>
      </c>
      <c r="B4203" s="145">
        <v>-314133.87830631435</v>
      </c>
      <c r="U4203" s="145">
        <v>4184</v>
      </c>
      <c r="V4203" s="145">
        <v>-5120299.7275186516</v>
      </c>
    </row>
    <row r="4204" spans="1:22" x14ac:dyDescent="0.35">
      <c r="A4204" s="70">
        <f t="shared" si="74"/>
        <v>4185</v>
      </c>
      <c r="B4204" s="145">
        <v>-314133.87830631435</v>
      </c>
      <c r="U4204" s="145">
        <v>4185</v>
      </c>
      <c r="V4204" s="145">
        <v>-3394079.4180543534</v>
      </c>
    </row>
    <row r="4205" spans="1:22" x14ac:dyDescent="0.35">
      <c r="A4205" s="70">
        <f t="shared" si="74"/>
        <v>4186</v>
      </c>
      <c r="B4205" s="145">
        <v>-314133.87830631435</v>
      </c>
      <c r="U4205" s="145">
        <v>4186</v>
      </c>
      <c r="V4205" s="145">
        <v>-26273094.26801265</v>
      </c>
    </row>
    <row r="4206" spans="1:22" x14ac:dyDescent="0.35">
      <c r="A4206" s="70">
        <f t="shared" si="74"/>
        <v>4187</v>
      </c>
      <c r="B4206" s="145">
        <v>-314133.87830631435</v>
      </c>
      <c r="U4206" s="145">
        <v>4187</v>
      </c>
      <c r="V4206" s="145">
        <v>-22237188.430439148</v>
      </c>
    </row>
    <row r="4207" spans="1:22" x14ac:dyDescent="0.35">
      <c r="A4207" s="70">
        <f t="shared" si="74"/>
        <v>4188</v>
      </c>
      <c r="B4207" s="145">
        <v>-314133.87830631435</v>
      </c>
      <c r="U4207" s="145">
        <v>4188</v>
      </c>
      <c r="V4207" s="145">
        <v>3138918.6069740355</v>
      </c>
    </row>
    <row r="4208" spans="1:22" x14ac:dyDescent="0.35">
      <c r="A4208" s="70">
        <f t="shared" si="74"/>
        <v>4189</v>
      </c>
      <c r="B4208" s="145">
        <v>-314133.87830631435</v>
      </c>
      <c r="U4208" s="145">
        <v>4189</v>
      </c>
      <c r="V4208" s="145">
        <v>12669109.470245406</v>
      </c>
    </row>
    <row r="4209" spans="1:22" x14ac:dyDescent="0.35">
      <c r="A4209" s="70">
        <f t="shared" si="74"/>
        <v>4190</v>
      </c>
      <c r="B4209" s="145">
        <v>-314133.87830631435</v>
      </c>
      <c r="U4209" s="145">
        <v>4190</v>
      </c>
      <c r="V4209" s="145">
        <v>-31726474.575435698</v>
      </c>
    </row>
    <row r="4210" spans="1:22" x14ac:dyDescent="0.35">
      <c r="A4210" s="70">
        <f t="shared" si="74"/>
        <v>4191</v>
      </c>
      <c r="B4210" s="145">
        <v>-314133.87830631435</v>
      </c>
      <c r="U4210" s="145">
        <v>4191</v>
      </c>
      <c r="V4210" s="145">
        <v>-12356066.833626758</v>
      </c>
    </row>
    <row r="4211" spans="1:22" x14ac:dyDescent="0.35">
      <c r="A4211" s="70">
        <f t="shared" si="74"/>
        <v>4192</v>
      </c>
      <c r="B4211" s="145">
        <v>-314133.87830631435</v>
      </c>
      <c r="U4211" s="145">
        <v>4192</v>
      </c>
      <c r="V4211" s="145">
        <v>6116760.4309334569</v>
      </c>
    </row>
    <row r="4212" spans="1:22" x14ac:dyDescent="0.35">
      <c r="A4212" s="70">
        <f t="shared" si="74"/>
        <v>4193</v>
      </c>
      <c r="B4212" s="145">
        <v>-314133.87830631435</v>
      </c>
      <c r="U4212" s="145">
        <v>4193</v>
      </c>
      <c r="V4212" s="145">
        <v>12510934.714456186</v>
      </c>
    </row>
    <row r="4213" spans="1:22" x14ac:dyDescent="0.35">
      <c r="A4213" s="70">
        <f t="shared" si="74"/>
        <v>4194</v>
      </c>
      <c r="B4213" s="145">
        <v>-314133.87830631435</v>
      </c>
      <c r="U4213" s="145">
        <v>4194</v>
      </c>
      <c r="V4213" s="145">
        <v>11095412.85601113</v>
      </c>
    </row>
    <row r="4214" spans="1:22" x14ac:dyDescent="0.35">
      <c r="A4214" s="70">
        <f t="shared" si="74"/>
        <v>4195</v>
      </c>
      <c r="B4214" s="145">
        <v>-314133.87830631435</v>
      </c>
      <c r="U4214" s="145">
        <v>4195</v>
      </c>
      <c r="V4214" s="145">
        <v>9289000.930888392</v>
      </c>
    </row>
    <row r="4215" spans="1:22" x14ac:dyDescent="0.35">
      <c r="A4215" s="70">
        <f t="shared" si="74"/>
        <v>4196</v>
      </c>
      <c r="B4215" s="145">
        <v>-314133.87830631435</v>
      </c>
      <c r="U4215" s="145">
        <v>4196</v>
      </c>
      <c r="V4215" s="145">
        <v>14177029.969720639</v>
      </c>
    </row>
    <row r="4216" spans="1:22" x14ac:dyDescent="0.35">
      <c r="A4216" s="70">
        <f t="shared" si="74"/>
        <v>4197</v>
      </c>
      <c r="B4216" s="145">
        <v>-314133.87830631435</v>
      </c>
      <c r="U4216" s="145">
        <v>4197</v>
      </c>
      <c r="V4216" s="145">
        <v>7169975.85006731</v>
      </c>
    </row>
    <row r="4217" spans="1:22" x14ac:dyDescent="0.35">
      <c r="A4217" s="70">
        <f t="shared" si="74"/>
        <v>4198</v>
      </c>
      <c r="B4217" s="145">
        <v>-314133.87830631435</v>
      </c>
      <c r="U4217" s="145">
        <v>4198</v>
      </c>
      <c r="V4217" s="145">
        <v>6306555.7344284765</v>
      </c>
    </row>
    <row r="4218" spans="1:22" x14ac:dyDescent="0.35">
      <c r="A4218" s="70">
        <f t="shared" si="74"/>
        <v>4199</v>
      </c>
      <c r="B4218" s="145">
        <v>-314133.87830631435</v>
      </c>
      <c r="U4218" s="145">
        <v>4199</v>
      </c>
      <c r="V4218" s="145">
        <v>9707565.3007788397</v>
      </c>
    </row>
    <row r="4219" spans="1:22" x14ac:dyDescent="0.35">
      <c r="A4219" s="70">
        <f t="shared" si="74"/>
        <v>4200</v>
      </c>
      <c r="B4219" s="145">
        <v>-314133.87830631435</v>
      </c>
      <c r="U4219" s="145">
        <v>4200</v>
      </c>
      <c r="V4219" s="145">
        <v>-8928144.6134854145</v>
      </c>
    </row>
    <row r="4220" spans="1:22" x14ac:dyDescent="0.35">
      <c r="A4220" s="70">
        <f t="shared" si="74"/>
        <v>4201</v>
      </c>
      <c r="B4220" s="145">
        <v>-314133.87830631435</v>
      </c>
      <c r="U4220" s="145">
        <v>4201</v>
      </c>
      <c r="V4220" s="145">
        <v>4907204.7481638156</v>
      </c>
    </row>
    <row r="4221" spans="1:22" x14ac:dyDescent="0.35">
      <c r="A4221" s="70">
        <f t="shared" si="74"/>
        <v>4202</v>
      </c>
      <c r="B4221" s="145">
        <v>-314133.87830631435</v>
      </c>
      <c r="U4221" s="145">
        <v>4202</v>
      </c>
      <c r="V4221" s="145">
        <v>-13432479.232771136</v>
      </c>
    </row>
    <row r="4222" spans="1:22" x14ac:dyDescent="0.35">
      <c r="A4222" s="70">
        <f t="shared" si="74"/>
        <v>4203</v>
      </c>
      <c r="B4222" s="145">
        <v>-314133.87830631435</v>
      </c>
      <c r="U4222" s="145">
        <v>4203</v>
      </c>
      <c r="V4222" s="145">
        <v>10909437.992577549</v>
      </c>
    </row>
    <row r="4223" spans="1:22" x14ac:dyDescent="0.35">
      <c r="A4223" s="70">
        <f t="shared" si="74"/>
        <v>4204</v>
      </c>
      <c r="B4223" s="145">
        <v>-314133.87830631435</v>
      </c>
      <c r="U4223" s="145">
        <v>4204</v>
      </c>
      <c r="V4223" s="145">
        <v>-13275391.422320694</v>
      </c>
    </row>
    <row r="4224" spans="1:22" x14ac:dyDescent="0.35">
      <c r="A4224" s="70">
        <f t="shared" si="74"/>
        <v>4205</v>
      </c>
      <c r="B4224" s="145">
        <v>-314133.87830631435</v>
      </c>
      <c r="U4224" s="145">
        <v>4205</v>
      </c>
      <c r="V4224" s="145">
        <v>24838975.082508005</v>
      </c>
    </row>
    <row r="4225" spans="1:22" x14ac:dyDescent="0.35">
      <c r="A4225" s="70">
        <f t="shared" si="74"/>
        <v>4206</v>
      </c>
      <c r="B4225" s="145">
        <v>-314133.87830631435</v>
      </c>
      <c r="U4225" s="145">
        <v>4206</v>
      </c>
      <c r="V4225" s="145">
        <v>23202869.558566723</v>
      </c>
    </row>
    <row r="4226" spans="1:22" x14ac:dyDescent="0.35">
      <c r="A4226" s="70">
        <f t="shared" si="74"/>
        <v>4207</v>
      </c>
      <c r="B4226" s="145">
        <v>-314133.87830631435</v>
      </c>
      <c r="U4226" s="145">
        <v>4207</v>
      </c>
      <c r="V4226" s="145">
        <v>3125477.0481742695</v>
      </c>
    </row>
    <row r="4227" spans="1:22" x14ac:dyDescent="0.35">
      <c r="A4227" s="70">
        <f t="shared" si="74"/>
        <v>4208</v>
      </c>
      <c r="B4227" s="145">
        <v>-314133.87830631435</v>
      </c>
      <c r="U4227" s="145">
        <v>4208</v>
      </c>
      <c r="V4227" s="145">
        <v>6991259.5669819973</v>
      </c>
    </row>
    <row r="4228" spans="1:22" x14ac:dyDescent="0.35">
      <c r="A4228" s="70">
        <f t="shared" si="74"/>
        <v>4209</v>
      </c>
      <c r="B4228" s="145">
        <v>-314133.87830631435</v>
      </c>
      <c r="U4228" s="145">
        <v>4209</v>
      </c>
      <c r="V4228" s="145">
        <v>3278736.6322394274</v>
      </c>
    </row>
    <row r="4229" spans="1:22" x14ac:dyDescent="0.35">
      <c r="A4229" s="70">
        <f t="shared" si="74"/>
        <v>4210</v>
      </c>
      <c r="B4229" s="145">
        <v>-314133.87830631435</v>
      </c>
      <c r="U4229" s="145">
        <v>4210</v>
      </c>
      <c r="V4229" s="145">
        <v>-8648426.8881602548</v>
      </c>
    </row>
    <row r="4230" spans="1:22" x14ac:dyDescent="0.35">
      <c r="A4230" s="70">
        <f t="shared" si="74"/>
        <v>4211</v>
      </c>
      <c r="B4230" s="145">
        <v>-314133.87830631435</v>
      </c>
      <c r="U4230" s="145">
        <v>4211</v>
      </c>
      <c r="V4230" s="145">
        <v>7477904.5308385231</v>
      </c>
    </row>
    <row r="4231" spans="1:22" x14ac:dyDescent="0.35">
      <c r="A4231" s="70">
        <f t="shared" si="74"/>
        <v>4212</v>
      </c>
      <c r="B4231" s="145">
        <v>-314133.87830631435</v>
      </c>
      <c r="U4231" s="145">
        <v>4212</v>
      </c>
      <c r="V4231" s="145">
        <v>-11514265.594991595</v>
      </c>
    </row>
    <row r="4232" spans="1:22" x14ac:dyDescent="0.35">
      <c r="A4232" s="70">
        <f t="shared" si="74"/>
        <v>4213</v>
      </c>
      <c r="B4232" s="145">
        <v>-314133.87830631435</v>
      </c>
      <c r="U4232" s="145">
        <v>4213</v>
      </c>
      <c r="V4232" s="145">
        <v>41370799.799700499</v>
      </c>
    </row>
    <row r="4233" spans="1:22" x14ac:dyDescent="0.35">
      <c r="A4233" s="70">
        <f t="shared" si="74"/>
        <v>4214</v>
      </c>
      <c r="B4233" s="145">
        <v>-314133.87830631435</v>
      </c>
      <c r="U4233" s="145">
        <v>4214</v>
      </c>
      <c r="V4233" s="145">
        <v>12932456.976265166</v>
      </c>
    </row>
    <row r="4234" spans="1:22" x14ac:dyDescent="0.35">
      <c r="A4234" s="70">
        <f t="shared" si="74"/>
        <v>4215</v>
      </c>
      <c r="B4234" s="145">
        <v>-314133.87830631435</v>
      </c>
      <c r="U4234" s="145">
        <v>4215</v>
      </c>
      <c r="V4234" s="145">
        <v>1226782.1535743475</v>
      </c>
    </row>
    <row r="4235" spans="1:22" x14ac:dyDescent="0.35">
      <c r="A4235" s="70">
        <f t="shared" si="74"/>
        <v>4216</v>
      </c>
      <c r="B4235" s="145">
        <v>-314133.87830631435</v>
      </c>
      <c r="U4235" s="145">
        <v>4216</v>
      </c>
      <c r="V4235" s="145">
        <v>-1717425.0880170036</v>
      </c>
    </row>
    <row r="4236" spans="1:22" x14ac:dyDescent="0.35">
      <c r="A4236" s="70">
        <f t="shared" si="74"/>
        <v>4217</v>
      </c>
      <c r="B4236" s="145">
        <v>-314133.87830631435</v>
      </c>
      <c r="U4236" s="145">
        <v>4217</v>
      </c>
      <c r="V4236" s="145">
        <v>-24543288.859119128</v>
      </c>
    </row>
    <row r="4237" spans="1:22" x14ac:dyDescent="0.35">
      <c r="A4237" s="70">
        <f t="shared" si="74"/>
        <v>4218</v>
      </c>
      <c r="B4237" s="145">
        <v>-314133.87830631435</v>
      </c>
      <c r="U4237" s="145">
        <v>4218</v>
      </c>
      <c r="V4237" s="145">
        <v>50405589.103747755</v>
      </c>
    </row>
    <row r="4238" spans="1:22" x14ac:dyDescent="0.35">
      <c r="A4238" s="70">
        <f t="shared" si="74"/>
        <v>4219</v>
      </c>
      <c r="B4238" s="145">
        <v>-314133.87830631435</v>
      </c>
      <c r="U4238" s="145">
        <v>4219</v>
      </c>
      <c r="V4238" s="145">
        <v>-10976460.982579803</v>
      </c>
    </row>
    <row r="4239" spans="1:22" x14ac:dyDescent="0.35">
      <c r="A4239" s="70">
        <f t="shared" si="74"/>
        <v>4220</v>
      </c>
      <c r="B4239" s="145">
        <v>-314133.87830631435</v>
      </c>
      <c r="U4239" s="145">
        <v>4220</v>
      </c>
      <c r="V4239" s="145">
        <v>33707.835097450763</v>
      </c>
    </row>
    <row r="4240" spans="1:22" x14ac:dyDescent="0.35">
      <c r="A4240" s="70">
        <f t="shared" si="74"/>
        <v>4221</v>
      </c>
      <c r="B4240" s="145">
        <v>-314133.87830631435</v>
      </c>
      <c r="U4240" s="145">
        <v>4221</v>
      </c>
      <c r="V4240" s="145">
        <v>3545487.1738419719</v>
      </c>
    </row>
    <row r="4241" spans="1:22" x14ac:dyDescent="0.35">
      <c r="A4241" s="70">
        <f t="shared" si="74"/>
        <v>4222</v>
      </c>
      <c r="B4241" s="145">
        <v>-314133.87830631435</v>
      </c>
      <c r="U4241" s="145">
        <v>4222</v>
      </c>
      <c r="V4241" s="145">
        <v>-7602030.1997393854</v>
      </c>
    </row>
    <row r="4242" spans="1:22" x14ac:dyDescent="0.35">
      <c r="A4242" s="70">
        <f t="shared" si="74"/>
        <v>4223</v>
      </c>
      <c r="B4242" s="145">
        <v>-314133.87830631435</v>
      </c>
      <c r="U4242" s="145">
        <v>4223</v>
      </c>
      <c r="V4242" s="145">
        <v>-2787854.6676728092</v>
      </c>
    </row>
    <row r="4243" spans="1:22" x14ac:dyDescent="0.35">
      <c r="A4243" s="70">
        <f t="shared" si="74"/>
        <v>4224</v>
      </c>
      <c r="B4243" s="145">
        <v>-314133.87830631435</v>
      </c>
      <c r="U4243" s="145">
        <v>4224</v>
      </c>
      <c r="V4243" s="145">
        <v>-10413311.640483998</v>
      </c>
    </row>
    <row r="4244" spans="1:22" x14ac:dyDescent="0.35">
      <c r="A4244" s="70">
        <f t="shared" si="74"/>
        <v>4225</v>
      </c>
      <c r="B4244" s="145">
        <v>-314133.87830631435</v>
      </c>
      <c r="U4244" s="145">
        <v>4225</v>
      </c>
      <c r="V4244" s="145">
        <v>-10568836.656760979</v>
      </c>
    </row>
    <row r="4245" spans="1:22" x14ac:dyDescent="0.35">
      <c r="A4245" s="70">
        <f t="shared" si="74"/>
        <v>4226</v>
      </c>
      <c r="B4245" s="145">
        <v>-314133.87830631435</v>
      </c>
      <c r="U4245" s="145">
        <v>4226</v>
      </c>
      <c r="V4245" s="145">
        <v>-828091.87170375884</v>
      </c>
    </row>
    <row r="4246" spans="1:22" x14ac:dyDescent="0.35">
      <c r="A4246" s="70">
        <f t="shared" ref="A4246:A4309" si="75">A4245+1</f>
        <v>4227</v>
      </c>
      <c r="B4246" s="145">
        <v>-314133.87830631435</v>
      </c>
      <c r="U4246" s="145">
        <v>4227</v>
      </c>
      <c r="V4246" s="145">
        <v>-17912764.007826589</v>
      </c>
    </row>
    <row r="4247" spans="1:22" x14ac:dyDescent="0.35">
      <c r="A4247" s="70">
        <f t="shared" si="75"/>
        <v>4228</v>
      </c>
      <c r="B4247" s="145">
        <v>-314133.87830631435</v>
      </c>
      <c r="U4247" s="145">
        <v>4228</v>
      </c>
      <c r="V4247" s="145">
        <v>-4055081.6260657199</v>
      </c>
    </row>
    <row r="4248" spans="1:22" x14ac:dyDescent="0.35">
      <c r="A4248" s="70">
        <f t="shared" si="75"/>
        <v>4229</v>
      </c>
      <c r="B4248" s="145">
        <v>-314133.87830631435</v>
      </c>
      <c r="U4248" s="145">
        <v>4229</v>
      </c>
      <c r="V4248" s="145">
        <v>15931123.291162096</v>
      </c>
    </row>
    <row r="4249" spans="1:22" x14ac:dyDescent="0.35">
      <c r="A4249" s="70">
        <f t="shared" si="75"/>
        <v>4230</v>
      </c>
      <c r="B4249" s="145">
        <v>-314133.87830631435</v>
      </c>
      <c r="U4249" s="145">
        <v>4230</v>
      </c>
      <c r="V4249" s="145">
        <v>-15962294.142318008</v>
      </c>
    </row>
    <row r="4250" spans="1:22" x14ac:dyDescent="0.35">
      <c r="A4250" s="70">
        <f t="shared" si="75"/>
        <v>4231</v>
      </c>
      <c r="B4250" s="145">
        <v>-314133.87830631435</v>
      </c>
      <c r="U4250" s="145">
        <v>4231</v>
      </c>
      <c r="V4250" s="145">
        <v>26643103.811221473</v>
      </c>
    </row>
    <row r="4251" spans="1:22" x14ac:dyDescent="0.35">
      <c r="A4251" s="70">
        <f t="shared" si="75"/>
        <v>4232</v>
      </c>
      <c r="B4251" s="145">
        <v>-314133.87830631435</v>
      </c>
      <c r="U4251" s="145">
        <v>4232</v>
      </c>
      <c r="V4251" s="145">
        <v>22339120.487479985</v>
      </c>
    </row>
    <row r="4252" spans="1:22" x14ac:dyDescent="0.35">
      <c r="A4252" s="70">
        <f t="shared" si="75"/>
        <v>4233</v>
      </c>
      <c r="B4252" s="145">
        <v>-314133.87830631435</v>
      </c>
      <c r="U4252" s="145">
        <v>4233</v>
      </c>
      <c r="V4252" s="145">
        <v>25876011.056187011</v>
      </c>
    </row>
    <row r="4253" spans="1:22" x14ac:dyDescent="0.35">
      <c r="A4253" s="70">
        <f t="shared" si="75"/>
        <v>4234</v>
      </c>
      <c r="B4253" s="145">
        <v>-314133.87830631435</v>
      </c>
      <c r="U4253" s="145">
        <v>4234</v>
      </c>
      <c r="V4253" s="145">
        <v>13138244.618174434</v>
      </c>
    </row>
    <row r="4254" spans="1:22" x14ac:dyDescent="0.35">
      <c r="A4254" s="70">
        <f t="shared" si="75"/>
        <v>4235</v>
      </c>
      <c r="B4254" s="145">
        <v>-314133.87830631435</v>
      </c>
      <c r="U4254" s="145">
        <v>4235</v>
      </c>
      <c r="V4254" s="145">
        <v>3747924.5815701857</v>
      </c>
    </row>
    <row r="4255" spans="1:22" x14ac:dyDescent="0.35">
      <c r="A4255" s="70">
        <f t="shared" si="75"/>
        <v>4236</v>
      </c>
      <c r="B4255" s="145">
        <v>-314133.87830631435</v>
      </c>
      <c r="U4255" s="145">
        <v>4236</v>
      </c>
      <c r="V4255" s="145">
        <v>-10384507.007657651</v>
      </c>
    </row>
    <row r="4256" spans="1:22" x14ac:dyDescent="0.35">
      <c r="A4256" s="70">
        <f t="shared" si="75"/>
        <v>4237</v>
      </c>
      <c r="B4256" s="145">
        <v>-314133.87830631435</v>
      </c>
      <c r="U4256" s="145">
        <v>4237</v>
      </c>
      <c r="V4256" s="145">
        <v>5054651.9158159196</v>
      </c>
    </row>
    <row r="4257" spans="1:22" x14ac:dyDescent="0.35">
      <c r="A4257" s="70">
        <f t="shared" si="75"/>
        <v>4238</v>
      </c>
      <c r="B4257" s="145">
        <v>-314133.87830631435</v>
      </c>
      <c r="U4257" s="145">
        <v>4238</v>
      </c>
      <c r="V4257" s="145">
        <v>7965231.6254613288</v>
      </c>
    </row>
    <row r="4258" spans="1:22" x14ac:dyDescent="0.35">
      <c r="A4258" s="70">
        <f t="shared" si="75"/>
        <v>4239</v>
      </c>
      <c r="B4258" s="145">
        <v>-314133.87830631435</v>
      </c>
      <c r="U4258" s="145">
        <v>4239</v>
      </c>
      <c r="V4258" s="145">
        <v>19084521.136961713</v>
      </c>
    </row>
    <row r="4259" spans="1:22" x14ac:dyDescent="0.35">
      <c r="A4259" s="70">
        <f t="shared" si="75"/>
        <v>4240</v>
      </c>
      <c r="B4259" s="145">
        <v>-314133.87830631435</v>
      </c>
      <c r="U4259" s="145">
        <v>4240</v>
      </c>
      <c r="V4259" s="145">
        <v>-1301962.8283820972</v>
      </c>
    </row>
    <row r="4260" spans="1:22" x14ac:dyDescent="0.35">
      <c r="A4260" s="70">
        <f t="shared" si="75"/>
        <v>4241</v>
      </c>
      <c r="B4260" s="145">
        <v>-314133.87830631435</v>
      </c>
      <c r="U4260" s="145">
        <v>4241</v>
      </c>
      <c r="V4260" s="145">
        <v>37897394.363492258</v>
      </c>
    </row>
    <row r="4261" spans="1:22" x14ac:dyDescent="0.35">
      <c r="A4261" s="70">
        <f t="shared" si="75"/>
        <v>4242</v>
      </c>
      <c r="B4261" s="145">
        <v>-314133.87830631435</v>
      </c>
      <c r="U4261" s="145">
        <v>4242</v>
      </c>
      <c r="V4261" s="145">
        <v>2926197.2424147613</v>
      </c>
    </row>
    <row r="4262" spans="1:22" x14ac:dyDescent="0.35">
      <c r="A4262" s="70">
        <f t="shared" si="75"/>
        <v>4243</v>
      </c>
      <c r="B4262" s="145">
        <v>-314133.87830631435</v>
      </c>
      <c r="U4262" s="145">
        <v>4243</v>
      </c>
      <c r="V4262" s="145">
        <v>29718516.163553633</v>
      </c>
    </row>
    <row r="4263" spans="1:22" x14ac:dyDescent="0.35">
      <c r="A4263" s="70">
        <f t="shared" si="75"/>
        <v>4244</v>
      </c>
      <c r="B4263" s="145">
        <v>-314133.87830631435</v>
      </c>
      <c r="U4263" s="145">
        <v>4244</v>
      </c>
      <c r="V4263" s="145">
        <v>-1491929.1969349571</v>
      </c>
    </row>
    <row r="4264" spans="1:22" x14ac:dyDescent="0.35">
      <c r="A4264" s="70">
        <f t="shared" si="75"/>
        <v>4245</v>
      </c>
      <c r="B4264" s="145">
        <v>-314133.87830631435</v>
      </c>
      <c r="U4264" s="145">
        <v>4245</v>
      </c>
      <c r="V4264" s="145">
        <v>-3041093.0995796695</v>
      </c>
    </row>
    <row r="4265" spans="1:22" x14ac:dyDescent="0.35">
      <c r="A4265" s="70">
        <f t="shared" si="75"/>
        <v>4246</v>
      </c>
      <c r="B4265" s="145">
        <v>-314133.87830631435</v>
      </c>
      <c r="U4265" s="145">
        <v>4246</v>
      </c>
      <c r="V4265" s="145">
        <v>8042644.4667774141</v>
      </c>
    </row>
    <row r="4266" spans="1:22" x14ac:dyDescent="0.35">
      <c r="A4266" s="70">
        <f t="shared" si="75"/>
        <v>4247</v>
      </c>
      <c r="B4266" s="145">
        <v>-314133.87830631435</v>
      </c>
      <c r="U4266" s="145">
        <v>4247</v>
      </c>
      <c r="V4266" s="145">
        <v>-10949606.648683559</v>
      </c>
    </row>
    <row r="4267" spans="1:22" x14ac:dyDescent="0.35">
      <c r="A4267" s="70">
        <f t="shared" si="75"/>
        <v>4248</v>
      </c>
      <c r="B4267" s="145">
        <v>-314133.87830631435</v>
      </c>
      <c r="U4267" s="145">
        <v>4248</v>
      </c>
      <c r="V4267" s="145">
        <v>24561863.714575861</v>
      </c>
    </row>
    <row r="4268" spans="1:22" x14ac:dyDescent="0.35">
      <c r="A4268" s="70">
        <f t="shared" si="75"/>
        <v>4249</v>
      </c>
      <c r="B4268" s="145">
        <v>-314133.87830631435</v>
      </c>
      <c r="U4268" s="145">
        <v>4249</v>
      </c>
      <c r="V4268" s="145">
        <v>17352714.32973092</v>
      </c>
    </row>
    <row r="4269" spans="1:22" x14ac:dyDescent="0.35">
      <c r="A4269" s="70">
        <f t="shared" si="75"/>
        <v>4250</v>
      </c>
      <c r="B4269" s="145">
        <v>-314133.87830631435</v>
      </c>
      <c r="U4269" s="145">
        <v>4250</v>
      </c>
      <c r="V4269" s="145">
        <v>25155.185302957892</v>
      </c>
    </row>
    <row r="4270" spans="1:22" x14ac:dyDescent="0.35">
      <c r="A4270" s="70">
        <f t="shared" si="75"/>
        <v>4251</v>
      </c>
      <c r="B4270" s="145">
        <v>-314133.87830631435</v>
      </c>
      <c r="U4270" s="145">
        <v>4251</v>
      </c>
      <c r="V4270" s="145">
        <v>-17488605.77180022</v>
      </c>
    </row>
    <row r="4271" spans="1:22" x14ac:dyDescent="0.35">
      <c r="A4271" s="70">
        <f t="shared" si="75"/>
        <v>4252</v>
      </c>
      <c r="B4271" s="145">
        <v>-314133.87830631435</v>
      </c>
      <c r="U4271" s="145">
        <v>4252</v>
      </c>
      <c r="V4271" s="145">
        <v>21566966.539283752</v>
      </c>
    </row>
    <row r="4272" spans="1:22" x14ac:dyDescent="0.35">
      <c r="A4272" s="70">
        <f t="shared" si="75"/>
        <v>4253</v>
      </c>
      <c r="B4272" s="145">
        <v>-314133.87830631435</v>
      </c>
      <c r="U4272" s="145">
        <v>4253</v>
      </c>
      <c r="V4272" s="145">
        <v>25183849.19165466</v>
      </c>
    </row>
    <row r="4273" spans="1:22" x14ac:dyDescent="0.35">
      <c r="A4273" s="70">
        <f t="shared" si="75"/>
        <v>4254</v>
      </c>
      <c r="B4273" s="145">
        <v>-314133.87830631435</v>
      </c>
      <c r="U4273" s="145">
        <v>4254</v>
      </c>
      <c r="V4273" s="145">
        <v>2805389.2503573708</v>
      </c>
    </row>
    <row r="4274" spans="1:22" x14ac:dyDescent="0.35">
      <c r="A4274" s="70">
        <f t="shared" si="75"/>
        <v>4255</v>
      </c>
      <c r="B4274" s="145">
        <v>-314133.87830631435</v>
      </c>
      <c r="U4274" s="145">
        <v>4255</v>
      </c>
      <c r="V4274" s="145">
        <v>-756245.33311998844</v>
      </c>
    </row>
    <row r="4275" spans="1:22" x14ac:dyDescent="0.35">
      <c r="A4275" s="70">
        <f t="shared" si="75"/>
        <v>4256</v>
      </c>
      <c r="B4275" s="145">
        <v>-314133.87830631435</v>
      </c>
      <c r="U4275" s="145">
        <v>4256</v>
      </c>
      <c r="V4275" s="145">
        <v>-7701750.9041533954</v>
      </c>
    </row>
    <row r="4276" spans="1:22" x14ac:dyDescent="0.35">
      <c r="A4276" s="70">
        <f t="shared" si="75"/>
        <v>4257</v>
      </c>
      <c r="B4276" s="145">
        <v>-314133.87830631435</v>
      </c>
      <c r="U4276" s="145">
        <v>4257</v>
      </c>
      <c r="V4276" s="145">
        <v>12763807.365334205</v>
      </c>
    </row>
    <row r="4277" spans="1:22" x14ac:dyDescent="0.35">
      <c r="A4277" s="70">
        <f t="shared" si="75"/>
        <v>4258</v>
      </c>
      <c r="B4277" s="145">
        <v>-314133.87830631435</v>
      </c>
      <c r="U4277" s="145">
        <v>4258</v>
      </c>
      <c r="V4277" s="145">
        <v>-11883169.311134282</v>
      </c>
    </row>
    <row r="4278" spans="1:22" x14ac:dyDescent="0.35">
      <c r="A4278" s="70">
        <f t="shared" si="75"/>
        <v>4259</v>
      </c>
      <c r="B4278" s="145">
        <v>-314133.87830631435</v>
      </c>
      <c r="U4278" s="145">
        <v>4259</v>
      </c>
      <c r="V4278" s="145">
        <v>22973292.762615658</v>
      </c>
    </row>
    <row r="4279" spans="1:22" x14ac:dyDescent="0.35">
      <c r="A4279" s="70">
        <f t="shared" si="75"/>
        <v>4260</v>
      </c>
      <c r="B4279" s="145">
        <v>-314133.87830631435</v>
      </c>
      <c r="U4279" s="145">
        <v>4260</v>
      </c>
      <c r="V4279" s="145">
        <v>-18638719.786048211</v>
      </c>
    </row>
    <row r="4280" spans="1:22" x14ac:dyDescent="0.35">
      <c r="A4280" s="70">
        <f t="shared" si="75"/>
        <v>4261</v>
      </c>
      <c r="B4280" s="145">
        <v>-314133.87830631435</v>
      </c>
      <c r="U4280" s="145">
        <v>4261</v>
      </c>
      <c r="V4280" s="145">
        <v>-18547571.408274457</v>
      </c>
    </row>
    <row r="4281" spans="1:22" x14ac:dyDescent="0.35">
      <c r="A4281" s="70">
        <f t="shared" si="75"/>
        <v>4262</v>
      </c>
      <c r="B4281" s="145">
        <v>-314133.87830631435</v>
      </c>
      <c r="U4281" s="145">
        <v>4262</v>
      </c>
      <c r="V4281" s="145">
        <v>-9699922.1258261688</v>
      </c>
    </row>
    <row r="4282" spans="1:22" x14ac:dyDescent="0.35">
      <c r="A4282" s="70">
        <f t="shared" si="75"/>
        <v>4263</v>
      </c>
      <c r="B4282" s="145">
        <v>-314133.87830631435</v>
      </c>
      <c r="U4282" s="145">
        <v>4263</v>
      </c>
      <c r="V4282" s="145">
        <v>-4670994.1078557931</v>
      </c>
    </row>
    <row r="4283" spans="1:22" x14ac:dyDescent="0.35">
      <c r="A4283" s="70">
        <f t="shared" si="75"/>
        <v>4264</v>
      </c>
      <c r="B4283" s="145">
        <v>-314133.87830631435</v>
      </c>
      <c r="U4283" s="145">
        <v>4264</v>
      </c>
      <c r="V4283" s="145">
        <v>-4594322.5073899291</v>
      </c>
    </row>
    <row r="4284" spans="1:22" x14ac:dyDescent="0.35">
      <c r="A4284" s="70">
        <f t="shared" si="75"/>
        <v>4265</v>
      </c>
      <c r="B4284" s="145">
        <v>-314133.87830631435</v>
      </c>
      <c r="U4284" s="145">
        <v>4265</v>
      </c>
      <c r="V4284" s="145">
        <v>4871481.1560901776</v>
      </c>
    </row>
    <row r="4285" spans="1:22" x14ac:dyDescent="0.35">
      <c r="A4285" s="70">
        <f t="shared" si="75"/>
        <v>4266</v>
      </c>
      <c r="B4285" s="145">
        <v>-314133.87830631435</v>
      </c>
      <c r="U4285" s="145">
        <v>4266</v>
      </c>
      <c r="V4285" s="145">
        <v>32009040.603561275</v>
      </c>
    </row>
    <row r="4286" spans="1:22" x14ac:dyDescent="0.35">
      <c r="A4286" s="70">
        <f t="shared" si="75"/>
        <v>4267</v>
      </c>
      <c r="B4286" s="145">
        <v>-314133.87830631435</v>
      </c>
      <c r="U4286" s="145">
        <v>4267</v>
      </c>
      <c r="V4286" s="145">
        <v>34393410.023986794</v>
      </c>
    </row>
    <row r="4287" spans="1:22" x14ac:dyDescent="0.35">
      <c r="A4287" s="70">
        <f t="shared" si="75"/>
        <v>4268</v>
      </c>
      <c r="B4287" s="145">
        <v>-314133.87830631435</v>
      </c>
      <c r="U4287" s="145">
        <v>4268</v>
      </c>
      <c r="V4287" s="145">
        <v>-11969199.770624815</v>
      </c>
    </row>
    <row r="4288" spans="1:22" x14ac:dyDescent="0.35">
      <c r="A4288" s="70">
        <f t="shared" si="75"/>
        <v>4269</v>
      </c>
      <c r="B4288" s="145">
        <v>-314133.87830631435</v>
      </c>
      <c r="U4288" s="145">
        <v>4269</v>
      </c>
      <c r="V4288" s="145">
        <v>-53676.32856881991</v>
      </c>
    </row>
    <row r="4289" spans="1:22" x14ac:dyDescent="0.35">
      <c r="A4289" s="70">
        <f t="shared" si="75"/>
        <v>4270</v>
      </c>
      <c r="B4289" s="145">
        <v>-314133.87830631435</v>
      </c>
      <c r="U4289" s="145">
        <v>4270</v>
      </c>
      <c r="V4289" s="145">
        <v>-21658198.722641416</v>
      </c>
    </row>
    <row r="4290" spans="1:22" x14ac:dyDescent="0.35">
      <c r="A4290" s="70">
        <f t="shared" si="75"/>
        <v>4271</v>
      </c>
      <c r="B4290" s="145">
        <v>-314133.87830631435</v>
      </c>
      <c r="U4290" s="145">
        <v>4271</v>
      </c>
      <c r="V4290" s="145">
        <v>-12322340.954061229</v>
      </c>
    </row>
    <row r="4291" spans="1:22" x14ac:dyDescent="0.35">
      <c r="A4291" s="70">
        <f t="shared" si="75"/>
        <v>4272</v>
      </c>
      <c r="B4291" s="145">
        <v>-314133.87830631435</v>
      </c>
      <c r="U4291" s="145">
        <v>4272</v>
      </c>
      <c r="V4291" s="145">
        <v>36202347.602738768</v>
      </c>
    </row>
    <row r="4292" spans="1:22" x14ac:dyDescent="0.35">
      <c r="A4292" s="70">
        <f t="shared" si="75"/>
        <v>4273</v>
      </c>
      <c r="B4292" s="145">
        <v>-314133.87830631435</v>
      </c>
      <c r="U4292" s="145">
        <v>4273</v>
      </c>
      <c r="V4292" s="145">
        <v>-7408315.7208136898</v>
      </c>
    </row>
    <row r="4293" spans="1:22" x14ac:dyDescent="0.35">
      <c r="A4293" s="70">
        <f t="shared" si="75"/>
        <v>4274</v>
      </c>
      <c r="B4293" s="145">
        <v>-314133.87830631435</v>
      </c>
      <c r="U4293" s="145">
        <v>4274</v>
      </c>
      <c r="V4293" s="145">
        <v>-2601111.8828446567</v>
      </c>
    </row>
    <row r="4294" spans="1:22" x14ac:dyDescent="0.35">
      <c r="A4294" s="70">
        <f t="shared" si="75"/>
        <v>4275</v>
      </c>
      <c r="B4294" s="145">
        <v>-314133.87830631435</v>
      </c>
      <c r="U4294" s="145">
        <v>4275</v>
      </c>
      <c r="V4294" s="145">
        <v>-6197692.5565882213</v>
      </c>
    </row>
    <row r="4295" spans="1:22" x14ac:dyDescent="0.35">
      <c r="A4295" s="70">
        <f t="shared" si="75"/>
        <v>4276</v>
      </c>
      <c r="B4295" s="145">
        <v>-314133.87830631435</v>
      </c>
      <c r="U4295" s="145">
        <v>4276</v>
      </c>
      <c r="V4295" s="145">
        <v>-11243691.599565603</v>
      </c>
    </row>
    <row r="4296" spans="1:22" x14ac:dyDescent="0.35">
      <c r="A4296" s="70">
        <f t="shared" si="75"/>
        <v>4277</v>
      </c>
      <c r="B4296" s="145">
        <v>-314133.87830631435</v>
      </c>
      <c r="U4296" s="145">
        <v>4277</v>
      </c>
      <c r="V4296" s="145">
        <v>-19500683.691805735</v>
      </c>
    </row>
    <row r="4297" spans="1:22" x14ac:dyDescent="0.35">
      <c r="A4297" s="70">
        <f t="shared" si="75"/>
        <v>4278</v>
      </c>
      <c r="B4297" s="145">
        <v>-314133.87830631435</v>
      </c>
      <c r="U4297" s="145">
        <v>4278</v>
      </c>
      <c r="V4297" s="145">
        <v>-9897941.0345849842</v>
      </c>
    </row>
    <row r="4298" spans="1:22" x14ac:dyDescent="0.35">
      <c r="A4298" s="70">
        <f t="shared" si="75"/>
        <v>4279</v>
      </c>
      <c r="B4298" s="145">
        <v>-314133.87830631435</v>
      </c>
      <c r="U4298" s="145">
        <v>4279</v>
      </c>
      <c r="V4298" s="145">
        <v>-12920376.128484687</v>
      </c>
    </row>
    <row r="4299" spans="1:22" x14ac:dyDescent="0.35">
      <c r="A4299" s="70">
        <f t="shared" si="75"/>
        <v>4280</v>
      </c>
      <c r="B4299" s="145">
        <v>-314133.87830631435</v>
      </c>
      <c r="U4299" s="145">
        <v>4280</v>
      </c>
      <c r="V4299" s="145">
        <v>1618855.0567368418</v>
      </c>
    </row>
    <row r="4300" spans="1:22" x14ac:dyDescent="0.35">
      <c r="A4300" s="70">
        <f t="shared" si="75"/>
        <v>4281</v>
      </c>
      <c r="B4300" s="145">
        <v>-314133.87830631435</v>
      </c>
      <c r="U4300" s="145">
        <v>4281</v>
      </c>
      <c r="V4300" s="145">
        <v>-24205507.423239559</v>
      </c>
    </row>
    <row r="4301" spans="1:22" x14ac:dyDescent="0.35">
      <c r="A4301" s="70">
        <f t="shared" si="75"/>
        <v>4282</v>
      </c>
      <c r="B4301" s="145">
        <v>-314133.87830631435</v>
      </c>
      <c r="U4301" s="145">
        <v>4282</v>
      </c>
      <c r="V4301" s="145">
        <v>20641001.385256097</v>
      </c>
    </row>
    <row r="4302" spans="1:22" x14ac:dyDescent="0.35">
      <c r="A4302" s="70">
        <f t="shared" si="75"/>
        <v>4283</v>
      </c>
      <c r="B4302" s="145">
        <v>-314133.87830631435</v>
      </c>
      <c r="U4302" s="145">
        <v>4283</v>
      </c>
      <c r="V4302" s="145">
        <v>-717349.66262990236</v>
      </c>
    </row>
    <row r="4303" spans="1:22" x14ac:dyDescent="0.35">
      <c r="A4303" s="70">
        <f t="shared" si="75"/>
        <v>4284</v>
      </c>
      <c r="B4303" s="145">
        <v>-314133.87830631435</v>
      </c>
      <c r="U4303" s="145">
        <v>4284</v>
      </c>
      <c r="V4303" s="145">
        <v>4869243.5036250353</v>
      </c>
    </row>
    <row r="4304" spans="1:22" x14ac:dyDescent="0.35">
      <c r="A4304" s="70">
        <f t="shared" si="75"/>
        <v>4285</v>
      </c>
      <c r="B4304" s="145">
        <v>-314133.87830631435</v>
      </c>
      <c r="U4304" s="145">
        <v>4285</v>
      </c>
      <c r="V4304" s="145">
        <v>-12298999.251104863</v>
      </c>
    </row>
    <row r="4305" spans="1:22" x14ac:dyDescent="0.35">
      <c r="A4305" s="70">
        <f t="shared" si="75"/>
        <v>4286</v>
      </c>
      <c r="B4305" s="145">
        <v>-314133.87830631435</v>
      </c>
      <c r="U4305" s="145">
        <v>4286</v>
      </c>
      <c r="V4305" s="145">
        <v>-22233419.965958431</v>
      </c>
    </row>
    <row r="4306" spans="1:22" x14ac:dyDescent="0.35">
      <c r="A4306" s="70">
        <f t="shared" si="75"/>
        <v>4287</v>
      </c>
      <c r="B4306" s="145">
        <v>-314133.87830631435</v>
      </c>
      <c r="U4306" s="145">
        <v>4287</v>
      </c>
      <c r="V4306" s="145">
        <v>-5311130.2995385174</v>
      </c>
    </row>
    <row r="4307" spans="1:22" x14ac:dyDescent="0.35">
      <c r="A4307" s="70">
        <f t="shared" si="75"/>
        <v>4288</v>
      </c>
      <c r="B4307" s="145">
        <v>-314133.87830631435</v>
      </c>
      <c r="U4307" s="145">
        <v>4288</v>
      </c>
      <c r="V4307" s="145">
        <v>-12832459.989588609</v>
      </c>
    </row>
    <row r="4308" spans="1:22" x14ac:dyDescent="0.35">
      <c r="A4308" s="70">
        <f t="shared" si="75"/>
        <v>4289</v>
      </c>
      <c r="B4308" s="145">
        <v>-314133.87830631435</v>
      </c>
      <c r="U4308" s="145">
        <v>4289</v>
      </c>
      <c r="V4308" s="145">
        <v>18165205.742765225</v>
      </c>
    </row>
    <row r="4309" spans="1:22" x14ac:dyDescent="0.35">
      <c r="A4309" s="70">
        <f t="shared" si="75"/>
        <v>4290</v>
      </c>
      <c r="B4309" s="145">
        <v>-314133.87830631435</v>
      </c>
      <c r="U4309" s="145">
        <v>4290</v>
      </c>
      <c r="V4309" s="145">
        <v>-15166997.683465278</v>
      </c>
    </row>
    <row r="4310" spans="1:22" x14ac:dyDescent="0.35">
      <c r="A4310" s="70">
        <f t="shared" ref="A4310:A4373" si="76">A4309+1</f>
        <v>4291</v>
      </c>
      <c r="B4310" s="145">
        <v>-314133.87830631435</v>
      </c>
      <c r="U4310" s="145">
        <v>4291</v>
      </c>
      <c r="V4310" s="145">
        <v>-25908763.47211729</v>
      </c>
    </row>
    <row r="4311" spans="1:22" x14ac:dyDescent="0.35">
      <c r="A4311" s="70">
        <f t="shared" si="76"/>
        <v>4292</v>
      </c>
      <c r="B4311" s="145">
        <v>-314133.87830631435</v>
      </c>
      <c r="U4311" s="145">
        <v>4292</v>
      </c>
      <c r="V4311" s="145">
        <v>-9808493.6251899358</v>
      </c>
    </row>
    <row r="4312" spans="1:22" x14ac:dyDescent="0.35">
      <c r="A4312" s="70">
        <f t="shared" si="76"/>
        <v>4293</v>
      </c>
      <c r="B4312" s="145">
        <v>-314133.87830631435</v>
      </c>
      <c r="U4312" s="145">
        <v>4293</v>
      </c>
      <c r="V4312" s="145">
        <v>45879621.454276167</v>
      </c>
    </row>
    <row r="4313" spans="1:22" x14ac:dyDescent="0.35">
      <c r="A4313" s="70">
        <f t="shared" si="76"/>
        <v>4294</v>
      </c>
      <c r="B4313" s="145">
        <v>-314133.87830631435</v>
      </c>
      <c r="U4313" s="145">
        <v>4294</v>
      </c>
      <c r="V4313" s="145">
        <v>39147656.786185831</v>
      </c>
    </row>
    <row r="4314" spans="1:22" x14ac:dyDescent="0.35">
      <c r="A4314" s="70">
        <f t="shared" si="76"/>
        <v>4295</v>
      </c>
      <c r="B4314" s="145">
        <v>-314133.87830631435</v>
      </c>
      <c r="U4314" s="145">
        <v>4295</v>
      </c>
      <c r="V4314" s="145">
        <v>-4701214.3060333095</v>
      </c>
    </row>
    <row r="4315" spans="1:22" x14ac:dyDescent="0.35">
      <c r="A4315" s="70">
        <f t="shared" si="76"/>
        <v>4296</v>
      </c>
      <c r="B4315" s="145">
        <v>-314133.87830631435</v>
      </c>
      <c r="U4315" s="145">
        <v>4296</v>
      </c>
      <c r="V4315" s="145">
        <v>-10805489.479670729</v>
      </c>
    </row>
    <row r="4316" spans="1:22" x14ac:dyDescent="0.35">
      <c r="A4316" s="70">
        <f t="shared" si="76"/>
        <v>4297</v>
      </c>
      <c r="B4316" s="145">
        <v>-314133.87830631435</v>
      </c>
      <c r="U4316" s="145">
        <v>4297</v>
      </c>
      <c r="V4316" s="145">
        <v>8117722.6222459003</v>
      </c>
    </row>
    <row r="4317" spans="1:22" x14ac:dyDescent="0.35">
      <c r="A4317" s="70">
        <f t="shared" si="76"/>
        <v>4298</v>
      </c>
      <c r="B4317" s="145">
        <v>-314133.87830631435</v>
      </c>
      <c r="U4317" s="145">
        <v>4298</v>
      </c>
      <c r="V4317" s="145">
        <v>-8117678.9198602214</v>
      </c>
    </row>
    <row r="4318" spans="1:22" x14ac:dyDescent="0.35">
      <c r="A4318" s="70">
        <f t="shared" si="76"/>
        <v>4299</v>
      </c>
      <c r="B4318" s="145">
        <v>-314133.87830631435</v>
      </c>
      <c r="U4318" s="145">
        <v>4299</v>
      </c>
      <c r="V4318" s="145">
        <v>-20957395.156631324</v>
      </c>
    </row>
    <row r="4319" spans="1:22" x14ac:dyDescent="0.35">
      <c r="A4319" s="70">
        <f t="shared" si="76"/>
        <v>4300</v>
      </c>
      <c r="B4319" s="145">
        <v>-314133.87830631435</v>
      </c>
      <c r="U4319" s="145">
        <v>4300</v>
      </c>
      <c r="V4319" s="145">
        <v>-21613918.618706461</v>
      </c>
    </row>
    <row r="4320" spans="1:22" x14ac:dyDescent="0.35">
      <c r="A4320" s="70">
        <f t="shared" si="76"/>
        <v>4301</v>
      </c>
      <c r="B4320" s="145">
        <v>-314133.87830631435</v>
      </c>
      <c r="U4320" s="145">
        <v>4301</v>
      </c>
      <c r="V4320" s="145">
        <v>-21175026.835459754</v>
      </c>
    </row>
    <row r="4321" spans="1:22" x14ac:dyDescent="0.35">
      <c r="A4321" s="70">
        <f t="shared" si="76"/>
        <v>4302</v>
      </c>
      <c r="B4321" s="145">
        <v>-314133.87830631435</v>
      </c>
      <c r="U4321" s="145">
        <v>4302</v>
      </c>
      <c r="V4321" s="145">
        <v>16559635.493045043</v>
      </c>
    </row>
    <row r="4322" spans="1:22" x14ac:dyDescent="0.35">
      <c r="A4322" s="70">
        <f t="shared" si="76"/>
        <v>4303</v>
      </c>
      <c r="B4322" s="145">
        <v>-314133.87830631435</v>
      </c>
      <c r="U4322" s="145">
        <v>4303</v>
      </c>
      <c r="V4322" s="145">
        <v>6352651.1531508751</v>
      </c>
    </row>
    <row r="4323" spans="1:22" x14ac:dyDescent="0.35">
      <c r="A4323" s="70">
        <f t="shared" si="76"/>
        <v>4304</v>
      </c>
      <c r="B4323" s="145">
        <v>-314133.87830631435</v>
      </c>
      <c r="U4323" s="145">
        <v>4304</v>
      </c>
      <c r="V4323" s="145">
        <v>16196821.546401013</v>
      </c>
    </row>
    <row r="4324" spans="1:22" x14ac:dyDescent="0.35">
      <c r="A4324" s="70">
        <f t="shared" si="76"/>
        <v>4305</v>
      </c>
      <c r="B4324" s="145">
        <v>-314133.87830631435</v>
      </c>
      <c r="U4324" s="145">
        <v>4305</v>
      </c>
      <c r="V4324" s="145">
        <v>-6014712.0032812841</v>
      </c>
    </row>
    <row r="4325" spans="1:22" x14ac:dyDescent="0.35">
      <c r="A4325" s="70">
        <f t="shared" si="76"/>
        <v>4306</v>
      </c>
      <c r="B4325" s="145">
        <v>-314133.87830631435</v>
      </c>
      <c r="U4325" s="145">
        <v>4306</v>
      </c>
      <c r="V4325" s="145">
        <v>2949643.3760973848</v>
      </c>
    </row>
    <row r="4326" spans="1:22" x14ac:dyDescent="0.35">
      <c r="A4326" s="70">
        <f t="shared" si="76"/>
        <v>4307</v>
      </c>
      <c r="B4326" s="145">
        <v>-314133.87830631435</v>
      </c>
      <c r="U4326" s="145">
        <v>4307</v>
      </c>
      <c r="V4326" s="145">
        <v>-24767277.948143981</v>
      </c>
    </row>
    <row r="4327" spans="1:22" x14ac:dyDescent="0.35">
      <c r="A4327" s="70">
        <f t="shared" si="76"/>
        <v>4308</v>
      </c>
      <c r="B4327" s="145">
        <v>-314133.87830631435</v>
      </c>
      <c r="U4327" s="145">
        <v>4308</v>
      </c>
      <c r="V4327" s="145">
        <v>24908055.189083077</v>
      </c>
    </row>
    <row r="4328" spans="1:22" x14ac:dyDescent="0.35">
      <c r="A4328" s="70">
        <f t="shared" si="76"/>
        <v>4309</v>
      </c>
      <c r="B4328" s="145">
        <v>-314133.87830631435</v>
      </c>
      <c r="U4328" s="145">
        <v>4309</v>
      </c>
      <c r="V4328" s="145">
        <v>7379165.7344017439</v>
      </c>
    </row>
    <row r="4329" spans="1:22" x14ac:dyDescent="0.35">
      <c r="A4329" s="70">
        <f t="shared" si="76"/>
        <v>4310</v>
      </c>
      <c r="B4329" s="145">
        <v>-314133.87830631435</v>
      </c>
      <c r="U4329" s="145">
        <v>4310</v>
      </c>
      <c r="V4329" s="145">
        <v>-15233508.807365183</v>
      </c>
    </row>
    <row r="4330" spans="1:22" x14ac:dyDescent="0.35">
      <c r="A4330" s="70">
        <f t="shared" si="76"/>
        <v>4311</v>
      </c>
      <c r="B4330" s="145">
        <v>-314133.87830631435</v>
      </c>
      <c r="U4330" s="145">
        <v>4311</v>
      </c>
      <c r="V4330" s="145">
        <v>10117588.5613437</v>
      </c>
    </row>
    <row r="4331" spans="1:22" x14ac:dyDescent="0.35">
      <c r="A4331" s="70">
        <f t="shared" si="76"/>
        <v>4312</v>
      </c>
      <c r="B4331" s="145">
        <v>-314133.87830631435</v>
      </c>
      <c r="U4331" s="145">
        <v>4312</v>
      </c>
      <c r="V4331" s="145">
        <v>-16884535.201474808</v>
      </c>
    </row>
    <row r="4332" spans="1:22" x14ac:dyDescent="0.35">
      <c r="A4332" s="70">
        <f t="shared" si="76"/>
        <v>4313</v>
      </c>
      <c r="B4332" s="145">
        <v>-314133.87830631435</v>
      </c>
      <c r="U4332" s="145">
        <v>4313</v>
      </c>
      <c r="V4332" s="145">
        <v>19165466.058201294</v>
      </c>
    </row>
    <row r="4333" spans="1:22" x14ac:dyDescent="0.35">
      <c r="A4333" s="70">
        <f t="shared" si="76"/>
        <v>4314</v>
      </c>
      <c r="B4333" s="145">
        <v>-314133.87830631435</v>
      </c>
      <c r="U4333" s="145">
        <v>4314</v>
      </c>
      <c r="V4333" s="145">
        <v>13607202.196848873</v>
      </c>
    </row>
    <row r="4334" spans="1:22" x14ac:dyDescent="0.35">
      <c r="A4334" s="70">
        <f t="shared" si="76"/>
        <v>4315</v>
      </c>
      <c r="B4334" s="145">
        <v>-314133.87830631435</v>
      </c>
      <c r="U4334" s="145">
        <v>4315</v>
      </c>
      <c r="V4334" s="145">
        <v>16038486.602661453</v>
      </c>
    </row>
    <row r="4335" spans="1:22" x14ac:dyDescent="0.35">
      <c r="A4335" s="70">
        <f t="shared" si="76"/>
        <v>4316</v>
      </c>
      <c r="B4335" s="145">
        <v>-314133.87830631435</v>
      </c>
      <c r="U4335" s="145">
        <v>4316</v>
      </c>
      <c r="V4335" s="145">
        <v>-9549132.2599076554</v>
      </c>
    </row>
    <row r="4336" spans="1:22" x14ac:dyDescent="0.35">
      <c r="A4336" s="70">
        <f t="shared" si="76"/>
        <v>4317</v>
      </c>
      <c r="B4336" s="145">
        <v>-314133.87830631435</v>
      </c>
      <c r="U4336" s="145">
        <v>4317</v>
      </c>
      <c r="V4336" s="145">
        <v>-6192100.20916868</v>
      </c>
    </row>
    <row r="4337" spans="1:22" x14ac:dyDescent="0.35">
      <c r="A4337" s="70">
        <f t="shared" si="76"/>
        <v>4318</v>
      </c>
      <c r="B4337" s="145">
        <v>-314133.87830631435</v>
      </c>
      <c r="U4337" s="145">
        <v>4318</v>
      </c>
      <c r="V4337" s="145">
        <v>22046771.964152418</v>
      </c>
    </row>
    <row r="4338" spans="1:22" x14ac:dyDescent="0.35">
      <c r="A4338" s="70">
        <f t="shared" si="76"/>
        <v>4319</v>
      </c>
      <c r="B4338" s="145">
        <v>-314133.87830631435</v>
      </c>
      <c r="U4338" s="145">
        <v>4319</v>
      </c>
      <c r="V4338" s="145">
        <v>9108758.7671081163</v>
      </c>
    </row>
    <row r="4339" spans="1:22" x14ac:dyDescent="0.35">
      <c r="A4339" s="70">
        <f t="shared" si="76"/>
        <v>4320</v>
      </c>
      <c r="B4339" s="145">
        <v>-314133.87830631435</v>
      </c>
      <c r="U4339" s="145">
        <v>4320</v>
      </c>
      <c r="V4339" s="145">
        <v>-5771950.9326162785</v>
      </c>
    </row>
    <row r="4340" spans="1:22" x14ac:dyDescent="0.35">
      <c r="A4340" s="70">
        <f t="shared" si="76"/>
        <v>4321</v>
      </c>
      <c r="B4340" s="145">
        <v>-314133.87830631435</v>
      </c>
      <c r="U4340" s="145">
        <v>4321</v>
      </c>
      <c r="V4340" s="145">
        <v>19423531.939358626</v>
      </c>
    </row>
    <row r="4341" spans="1:22" x14ac:dyDescent="0.35">
      <c r="A4341" s="70">
        <f t="shared" si="76"/>
        <v>4322</v>
      </c>
      <c r="B4341" s="145">
        <v>-314133.87830631435</v>
      </c>
      <c r="U4341" s="145">
        <v>4322</v>
      </c>
      <c r="V4341" s="145">
        <v>-6311001.9986883923</v>
      </c>
    </row>
    <row r="4342" spans="1:22" x14ac:dyDescent="0.35">
      <c r="A4342" s="70">
        <f t="shared" si="76"/>
        <v>4323</v>
      </c>
      <c r="B4342" s="145">
        <v>-314133.87830631435</v>
      </c>
      <c r="U4342" s="145">
        <v>4323</v>
      </c>
      <c r="V4342" s="145">
        <v>-16070534.719215095</v>
      </c>
    </row>
    <row r="4343" spans="1:22" x14ac:dyDescent="0.35">
      <c r="A4343" s="70">
        <f t="shared" si="76"/>
        <v>4324</v>
      </c>
      <c r="B4343" s="145">
        <v>-314133.87830631435</v>
      </c>
      <c r="U4343" s="145">
        <v>4324</v>
      </c>
      <c r="V4343" s="145">
        <v>8308777.7781115472</v>
      </c>
    </row>
    <row r="4344" spans="1:22" x14ac:dyDescent="0.35">
      <c r="A4344" s="70">
        <f t="shared" si="76"/>
        <v>4325</v>
      </c>
      <c r="B4344" s="145">
        <v>-314133.87830631435</v>
      </c>
      <c r="U4344" s="145">
        <v>4325</v>
      </c>
      <c r="V4344" s="145">
        <v>9705036.9481361173</v>
      </c>
    </row>
    <row r="4345" spans="1:22" x14ac:dyDescent="0.35">
      <c r="A4345" s="70">
        <f t="shared" si="76"/>
        <v>4326</v>
      </c>
      <c r="B4345" s="145">
        <v>-314133.87830631435</v>
      </c>
      <c r="U4345" s="145">
        <v>4326</v>
      </c>
      <c r="V4345" s="145">
        <v>18484529.742858775</v>
      </c>
    </row>
    <row r="4346" spans="1:22" x14ac:dyDescent="0.35">
      <c r="A4346" s="70">
        <f t="shared" si="76"/>
        <v>4327</v>
      </c>
      <c r="B4346" s="145">
        <v>-314133.87830631435</v>
      </c>
      <c r="U4346" s="145">
        <v>4327</v>
      </c>
      <c r="V4346" s="145">
        <v>-3557888.5239995122</v>
      </c>
    </row>
    <row r="4347" spans="1:22" x14ac:dyDescent="0.35">
      <c r="A4347" s="70">
        <f t="shared" si="76"/>
        <v>4328</v>
      </c>
      <c r="B4347" s="145">
        <v>-314133.87830631435</v>
      </c>
      <c r="U4347" s="145">
        <v>4328</v>
      </c>
      <c r="V4347" s="145">
        <v>48731655.774514712</v>
      </c>
    </row>
    <row r="4348" spans="1:22" x14ac:dyDescent="0.35">
      <c r="A4348" s="70">
        <f t="shared" si="76"/>
        <v>4329</v>
      </c>
      <c r="B4348" s="145">
        <v>-314133.87830631435</v>
      </c>
      <c r="U4348" s="145">
        <v>4329</v>
      </c>
      <c r="V4348" s="145">
        <v>-7637906.85749273</v>
      </c>
    </row>
    <row r="4349" spans="1:22" x14ac:dyDescent="0.35">
      <c r="A4349" s="70">
        <f t="shared" si="76"/>
        <v>4330</v>
      </c>
      <c r="B4349" s="145">
        <v>-314133.87830631435</v>
      </c>
      <c r="U4349" s="145">
        <v>4330</v>
      </c>
      <c r="V4349" s="145">
        <v>19110378.842882719</v>
      </c>
    </row>
    <row r="4350" spans="1:22" x14ac:dyDescent="0.35">
      <c r="A4350" s="70">
        <f t="shared" si="76"/>
        <v>4331</v>
      </c>
      <c r="B4350" s="145">
        <v>-314133.87830631435</v>
      </c>
      <c r="U4350" s="145">
        <v>4331</v>
      </c>
      <c r="V4350" s="145">
        <v>5029383.7007167302</v>
      </c>
    </row>
    <row r="4351" spans="1:22" x14ac:dyDescent="0.35">
      <c r="A4351" s="70">
        <f t="shared" si="76"/>
        <v>4332</v>
      </c>
      <c r="B4351" s="145">
        <v>-314133.87830631435</v>
      </c>
      <c r="U4351" s="145">
        <v>4332</v>
      </c>
      <c r="V4351" s="145">
        <v>-8759483.1658952869</v>
      </c>
    </row>
    <row r="4352" spans="1:22" x14ac:dyDescent="0.35">
      <c r="A4352" s="70">
        <f t="shared" si="76"/>
        <v>4333</v>
      </c>
      <c r="B4352" s="145">
        <v>-314133.87830631435</v>
      </c>
      <c r="U4352" s="145">
        <v>4333</v>
      </c>
      <c r="V4352" s="145">
        <v>-6063614.9171152189</v>
      </c>
    </row>
    <row r="4353" spans="1:22" x14ac:dyDescent="0.35">
      <c r="A4353" s="70">
        <f t="shared" si="76"/>
        <v>4334</v>
      </c>
      <c r="B4353" s="145">
        <v>-314133.87830631435</v>
      </c>
      <c r="U4353" s="145">
        <v>4334</v>
      </c>
      <c r="V4353" s="145">
        <v>-2032024.5823809989</v>
      </c>
    </row>
    <row r="4354" spans="1:22" x14ac:dyDescent="0.35">
      <c r="A4354" s="70">
        <f t="shared" si="76"/>
        <v>4335</v>
      </c>
      <c r="B4354" s="145">
        <v>-314133.87830631435</v>
      </c>
      <c r="U4354" s="145">
        <v>4335</v>
      </c>
      <c r="V4354" s="145">
        <v>4964720.0440221131</v>
      </c>
    </row>
    <row r="4355" spans="1:22" x14ac:dyDescent="0.35">
      <c r="A4355" s="70">
        <f t="shared" si="76"/>
        <v>4336</v>
      </c>
      <c r="B4355" s="145">
        <v>-314133.87830631435</v>
      </c>
      <c r="U4355" s="145">
        <v>4336</v>
      </c>
      <c r="V4355" s="145">
        <v>-4606681.2233477961</v>
      </c>
    </row>
    <row r="4356" spans="1:22" x14ac:dyDescent="0.35">
      <c r="A4356" s="70">
        <f t="shared" si="76"/>
        <v>4337</v>
      </c>
      <c r="B4356" s="145">
        <v>-314133.87830631435</v>
      </c>
      <c r="U4356" s="145">
        <v>4337</v>
      </c>
      <c r="V4356" s="145">
        <v>-6477470.9204604756</v>
      </c>
    </row>
    <row r="4357" spans="1:22" x14ac:dyDescent="0.35">
      <c r="A4357" s="70">
        <f t="shared" si="76"/>
        <v>4338</v>
      </c>
      <c r="B4357" s="145">
        <v>-314133.87830631435</v>
      </c>
      <c r="U4357" s="145">
        <v>4338</v>
      </c>
      <c r="V4357" s="145">
        <v>27611552.25912096</v>
      </c>
    </row>
    <row r="4358" spans="1:22" x14ac:dyDescent="0.35">
      <c r="A4358" s="70">
        <f t="shared" si="76"/>
        <v>4339</v>
      </c>
      <c r="B4358" s="145">
        <v>-314133.87830631435</v>
      </c>
      <c r="U4358" s="145">
        <v>4339</v>
      </c>
      <c r="V4358" s="145">
        <v>-24782370.969655007</v>
      </c>
    </row>
    <row r="4359" spans="1:22" x14ac:dyDescent="0.35">
      <c r="A4359" s="70">
        <f t="shared" si="76"/>
        <v>4340</v>
      </c>
      <c r="B4359" s="145">
        <v>-314133.87830631435</v>
      </c>
      <c r="U4359" s="145">
        <v>4340</v>
      </c>
      <c r="V4359" s="145">
        <v>37123971.184284776</v>
      </c>
    </row>
    <row r="4360" spans="1:22" x14ac:dyDescent="0.35">
      <c r="A4360" s="70">
        <f t="shared" si="76"/>
        <v>4341</v>
      </c>
      <c r="B4360" s="145">
        <v>-314133.87830631435</v>
      </c>
      <c r="U4360" s="145">
        <v>4341</v>
      </c>
      <c r="V4360" s="145">
        <v>7780862.2487417869</v>
      </c>
    </row>
    <row r="4361" spans="1:22" x14ac:dyDescent="0.35">
      <c r="A4361" s="70">
        <f t="shared" si="76"/>
        <v>4342</v>
      </c>
      <c r="B4361" s="145">
        <v>-314133.87830631435</v>
      </c>
      <c r="U4361" s="145">
        <v>4342</v>
      </c>
      <c r="V4361" s="145">
        <v>14823799.790960111</v>
      </c>
    </row>
    <row r="4362" spans="1:22" x14ac:dyDescent="0.35">
      <c r="A4362" s="70">
        <f t="shared" si="76"/>
        <v>4343</v>
      </c>
      <c r="B4362" s="145">
        <v>-314133.87830631435</v>
      </c>
      <c r="U4362" s="145">
        <v>4343</v>
      </c>
      <c r="V4362" s="145">
        <v>34622831.379370704</v>
      </c>
    </row>
    <row r="4363" spans="1:22" x14ac:dyDescent="0.35">
      <c r="A4363" s="70">
        <f t="shared" si="76"/>
        <v>4344</v>
      </c>
      <c r="B4363" s="145">
        <v>-314133.87830631435</v>
      </c>
      <c r="U4363" s="145">
        <v>4344</v>
      </c>
      <c r="V4363" s="145">
        <v>-24328466.992812246</v>
      </c>
    </row>
    <row r="4364" spans="1:22" x14ac:dyDescent="0.35">
      <c r="A4364" s="70">
        <f t="shared" si="76"/>
        <v>4345</v>
      </c>
      <c r="B4364" s="145">
        <v>-314133.87830631435</v>
      </c>
      <c r="U4364" s="145">
        <v>4345</v>
      </c>
      <c r="V4364" s="145">
        <v>13864569.954599433</v>
      </c>
    </row>
    <row r="4365" spans="1:22" x14ac:dyDescent="0.35">
      <c r="A4365" s="70">
        <f t="shared" si="76"/>
        <v>4346</v>
      </c>
      <c r="B4365" s="145">
        <v>-314133.87830631435</v>
      </c>
      <c r="U4365" s="145">
        <v>4346</v>
      </c>
      <c r="V4365" s="145">
        <v>15698821.890558384</v>
      </c>
    </row>
    <row r="4366" spans="1:22" x14ac:dyDescent="0.35">
      <c r="A4366" s="70">
        <f t="shared" si="76"/>
        <v>4347</v>
      </c>
      <c r="B4366" s="145">
        <v>-314133.87830631435</v>
      </c>
      <c r="U4366" s="145">
        <v>4347</v>
      </c>
      <c r="V4366" s="145">
        <v>26655866.573470224</v>
      </c>
    </row>
    <row r="4367" spans="1:22" x14ac:dyDescent="0.35">
      <c r="A4367" s="70">
        <f t="shared" si="76"/>
        <v>4348</v>
      </c>
      <c r="B4367" s="145">
        <v>-314133.87830631435</v>
      </c>
      <c r="U4367" s="145">
        <v>4348</v>
      </c>
      <c r="V4367" s="145">
        <v>-2977151.4107591175</v>
      </c>
    </row>
    <row r="4368" spans="1:22" x14ac:dyDescent="0.35">
      <c r="A4368" s="70">
        <f t="shared" si="76"/>
        <v>4349</v>
      </c>
      <c r="B4368" s="145">
        <v>-314133.87830631435</v>
      </c>
      <c r="U4368" s="145">
        <v>4349</v>
      </c>
      <c r="V4368" s="145">
        <v>6532167.4145727716</v>
      </c>
    </row>
    <row r="4369" spans="1:22" x14ac:dyDescent="0.35">
      <c r="A4369" s="70">
        <f t="shared" si="76"/>
        <v>4350</v>
      </c>
      <c r="B4369" s="145">
        <v>-314133.87830631435</v>
      </c>
      <c r="U4369" s="145">
        <v>4350</v>
      </c>
      <c r="V4369" s="145">
        <v>-2848181.0747531056</v>
      </c>
    </row>
    <row r="4370" spans="1:22" x14ac:dyDescent="0.35">
      <c r="A4370" s="70">
        <f t="shared" si="76"/>
        <v>4351</v>
      </c>
      <c r="B4370" s="145">
        <v>-314133.87830631435</v>
      </c>
      <c r="U4370" s="145">
        <v>4351</v>
      </c>
      <c r="V4370" s="145">
        <v>-2295431.8925238326</v>
      </c>
    </row>
    <row r="4371" spans="1:22" x14ac:dyDescent="0.35">
      <c r="A4371" s="70">
        <f t="shared" si="76"/>
        <v>4352</v>
      </c>
      <c r="B4371" s="145">
        <v>-314133.87830631435</v>
      </c>
      <c r="U4371" s="145">
        <v>4352</v>
      </c>
      <c r="V4371" s="145">
        <v>1430075.3063065633</v>
      </c>
    </row>
    <row r="4372" spans="1:22" x14ac:dyDescent="0.35">
      <c r="A4372" s="70">
        <f t="shared" si="76"/>
        <v>4353</v>
      </c>
      <c r="B4372" s="145">
        <v>-314133.87830631435</v>
      </c>
      <c r="U4372" s="145">
        <v>4353</v>
      </c>
      <c r="V4372" s="145">
        <v>-5752948.7168588322</v>
      </c>
    </row>
    <row r="4373" spans="1:22" x14ac:dyDescent="0.35">
      <c r="A4373" s="70">
        <f t="shared" si="76"/>
        <v>4354</v>
      </c>
      <c r="B4373" s="145">
        <v>-314133.87830631435</v>
      </c>
      <c r="U4373" s="145">
        <v>4354</v>
      </c>
      <c r="V4373" s="145">
        <v>7837406.1844199002</v>
      </c>
    </row>
    <row r="4374" spans="1:22" x14ac:dyDescent="0.35">
      <c r="A4374" s="70">
        <f t="shared" ref="A4374:A4437" si="77">A4373+1</f>
        <v>4355</v>
      </c>
      <c r="B4374" s="145">
        <v>-314133.87830631435</v>
      </c>
      <c r="U4374" s="145">
        <v>4355</v>
      </c>
      <c r="V4374" s="145">
        <v>-9809029.7085433789</v>
      </c>
    </row>
    <row r="4375" spans="1:22" x14ac:dyDescent="0.35">
      <c r="A4375" s="70">
        <f t="shared" si="77"/>
        <v>4356</v>
      </c>
      <c r="B4375" s="145">
        <v>-314133.87830631435</v>
      </c>
      <c r="U4375" s="145">
        <v>4356</v>
      </c>
      <c r="V4375" s="145">
        <v>7957223.32454063</v>
      </c>
    </row>
    <row r="4376" spans="1:22" x14ac:dyDescent="0.35">
      <c r="A4376" s="70">
        <f t="shared" si="77"/>
        <v>4357</v>
      </c>
      <c r="B4376" s="145">
        <v>-314133.87830631435</v>
      </c>
      <c r="U4376" s="145">
        <v>4357</v>
      </c>
      <c r="V4376" s="145">
        <v>-317764.87270453945</v>
      </c>
    </row>
    <row r="4377" spans="1:22" x14ac:dyDescent="0.35">
      <c r="A4377" s="70">
        <f t="shared" si="77"/>
        <v>4358</v>
      </c>
      <c r="B4377" s="145">
        <v>-314133.87830631435</v>
      </c>
      <c r="U4377" s="145">
        <v>4358</v>
      </c>
      <c r="V4377" s="145">
        <v>27875527.885731585</v>
      </c>
    </row>
    <row r="4378" spans="1:22" x14ac:dyDescent="0.35">
      <c r="A4378" s="70">
        <f t="shared" si="77"/>
        <v>4359</v>
      </c>
      <c r="B4378" s="145">
        <v>-314133.87830631435</v>
      </c>
      <c r="U4378" s="145">
        <v>4359</v>
      </c>
      <c r="V4378" s="145">
        <v>1152477.5854392461</v>
      </c>
    </row>
    <row r="4379" spans="1:22" x14ac:dyDescent="0.35">
      <c r="A4379" s="70">
        <f t="shared" si="77"/>
        <v>4360</v>
      </c>
      <c r="B4379" s="145">
        <v>-314133.87830631435</v>
      </c>
      <c r="U4379" s="145">
        <v>4360</v>
      </c>
      <c r="V4379" s="145">
        <v>37451187.328680664</v>
      </c>
    </row>
    <row r="4380" spans="1:22" x14ac:dyDescent="0.35">
      <c r="A4380" s="70">
        <f t="shared" si="77"/>
        <v>4361</v>
      </c>
      <c r="B4380" s="145">
        <v>-314133.87830631435</v>
      </c>
      <c r="U4380" s="145">
        <v>4361</v>
      </c>
      <c r="V4380" s="145">
        <v>-9411020.8251962718</v>
      </c>
    </row>
    <row r="4381" spans="1:22" x14ac:dyDescent="0.35">
      <c r="A4381" s="70">
        <f t="shared" si="77"/>
        <v>4362</v>
      </c>
      <c r="B4381" s="145">
        <v>-314133.87830631435</v>
      </c>
      <c r="U4381" s="145">
        <v>4362</v>
      </c>
      <c r="V4381" s="145">
        <v>-6864547.3355579972</v>
      </c>
    </row>
    <row r="4382" spans="1:22" x14ac:dyDescent="0.35">
      <c r="A4382" s="70">
        <f t="shared" si="77"/>
        <v>4363</v>
      </c>
      <c r="B4382" s="145">
        <v>-314133.87830631435</v>
      </c>
      <c r="U4382" s="145">
        <v>4363</v>
      </c>
      <c r="V4382" s="145">
        <v>-16880378.782520324</v>
      </c>
    </row>
    <row r="4383" spans="1:22" x14ac:dyDescent="0.35">
      <c r="A4383" s="70">
        <f t="shared" si="77"/>
        <v>4364</v>
      </c>
      <c r="B4383" s="145">
        <v>-314133.87830631435</v>
      </c>
      <c r="U4383" s="145">
        <v>4364</v>
      </c>
      <c r="V4383" s="145">
        <v>-3097481.9081359301</v>
      </c>
    </row>
    <row r="4384" spans="1:22" x14ac:dyDescent="0.35">
      <c r="A4384" s="70">
        <f t="shared" si="77"/>
        <v>4365</v>
      </c>
      <c r="B4384" s="145">
        <v>-314133.87830631435</v>
      </c>
      <c r="U4384" s="145">
        <v>4365</v>
      </c>
      <c r="V4384" s="145">
        <v>7454745.8928711861</v>
      </c>
    </row>
    <row r="4385" spans="1:22" x14ac:dyDescent="0.35">
      <c r="A4385" s="70">
        <f t="shared" si="77"/>
        <v>4366</v>
      </c>
      <c r="B4385" s="145">
        <v>-314133.87830631435</v>
      </c>
      <c r="U4385" s="145">
        <v>4366</v>
      </c>
      <c r="V4385" s="145">
        <v>-21772303.579205215</v>
      </c>
    </row>
    <row r="4386" spans="1:22" x14ac:dyDescent="0.35">
      <c r="A4386" s="70">
        <f t="shared" si="77"/>
        <v>4367</v>
      </c>
      <c r="B4386" s="145">
        <v>-314133.87830631435</v>
      </c>
      <c r="U4386" s="145">
        <v>4367</v>
      </c>
      <c r="V4386" s="145">
        <v>-13104683.001136642</v>
      </c>
    </row>
    <row r="4387" spans="1:22" x14ac:dyDescent="0.35">
      <c r="A4387" s="70">
        <f t="shared" si="77"/>
        <v>4368</v>
      </c>
      <c r="B4387" s="145">
        <v>-314133.87830631435</v>
      </c>
      <c r="U4387" s="145">
        <v>4368</v>
      </c>
      <c r="V4387" s="145">
        <v>-24301045.479720913</v>
      </c>
    </row>
    <row r="4388" spans="1:22" x14ac:dyDescent="0.35">
      <c r="A4388" s="70">
        <f t="shared" si="77"/>
        <v>4369</v>
      </c>
      <c r="B4388" s="145">
        <v>-314133.87830631435</v>
      </c>
      <c r="U4388" s="145">
        <v>4369</v>
      </c>
      <c r="V4388" s="145">
        <v>14730803.264658492</v>
      </c>
    </row>
    <row r="4389" spans="1:22" x14ac:dyDescent="0.35">
      <c r="A4389" s="70">
        <f t="shared" si="77"/>
        <v>4370</v>
      </c>
      <c r="B4389" s="145">
        <v>-314133.87830631435</v>
      </c>
      <c r="U4389" s="145">
        <v>4370</v>
      </c>
      <c r="V4389" s="145">
        <v>30388481.838158667</v>
      </c>
    </row>
    <row r="4390" spans="1:22" x14ac:dyDescent="0.35">
      <c r="A4390" s="70">
        <f t="shared" si="77"/>
        <v>4371</v>
      </c>
      <c r="B4390" s="145">
        <v>-314133.87830631435</v>
      </c>
      <c r="U4390" s="145">
        <v>4371</v>
      </c>
      <c r="V4390" s="145">
        <v>-199917.95576475188</v>
      </c>
    </row>
    <row r="4391" spans="1:22" x14ac:dyDescent="0.35">
      <c r="A4391" s="70">
        <f t="shared" si="77"/>
        <v>4372</v>
      </c>
      <c r="B4391" s="145">
        <v>-314133.87830631435</v>
      </c>
      <c r="U4391" s="145">
        <v>4372</v>
      </c>
      <c r="V4391" s="145">
        <v>-6619188.025604289</v>
      </c>
    </row>
    <row r="4392" spans="1:22" x14ac:dyDescent="0.35">
      <c r="A4392" s="70">
        <f t="shared" si="77"/>
        <v>4373</v>
      </c>
      <c r="B4392" s="145">
        <v>-314133.87830631435</v>
      </c>
      <c r="U4392" s="145">
        <v>4373</v>
      </c>
      <c r="V4392" s="145">
        <v>3722916.79995884</v>
      </c>
    </row>
    <row r="4393" spans="1:22" x14ac:dyDescent="0.35">
      <c r="A4393" s="70">
        <f t="shared" si="77"/>
        <v>4374</v>
      </c>
      <c r="B4393" s="145">
        <v>-314133.87830631435</v>
      </c>
      <c r="U4393" s="145">
        <v>4374</v>
      </c>
      <c r="V4393" s="145">
        <v>-9354417.3300592415</v>
      </c>
    </row>
    <row r="4394" spans="1:22" x14ac:dyDescent="0.35">
      <c r="A4394" s="70">
        <f t="shared" si="77"/>
        <v>4375</v>
      </c>
      <c r="B4394" s="145">
        <v>-314133.87830631435</v>
      </c>
      <c r="U4394" s="145">
        <v>4375</v>
      </c>
      <c r="V4394" s="145">
        <v>-12379994.494009012</v>
      </c>
    </row>
    <row r="4395" spans="1:22" x14ac:dyDescent="0.35">
      <c r="A4395" s="70">
        <f t="shared" si="77"/>
        <v>4376</v>
      </c>
      <c r="B4395" s="145">
        <v>-314133.87830631435</v>
      </c>
      <c r="U4395" s="145">
        <v>4376</v>
      </c>
      <c r="V4395" s="145">
        <v>-13042396.129126713</v>
      </c>
    </row>
    <row r="4396" spans="1:22" x14ac:dyDescent="0.35">
      <c r="A4396" s="70">
        <f t="shared" si="77"/>
        <v>4377</v>
      </c>
      <c r="B4396" s="145">
        <v>-314133.87830631435</v>
      </c>
      <c r="U4396" s="145">
        <v>4377</v>
      </c>
      <c r="V4396" s="145">
        <v>24616422.258289397</v>
      </c>
    </row>
    <row r="4397" spans="1:22" x14ac:dyDescent="0.35">
      <c r="A4397" s="70">
        <f t="shared" si="77"/>
        <v>4378</v>
      </c>
      <c r="B4397" s="145">
        <v>-314133.87830631435</v>
      </c>
      <c r="U4397" s="145">
        <v>4378</v>
      </c>
      <c r="V4397" s="145">
        <v>3468270.3227044456</v>
      </c>
    </row>
    <row r="4398" spans="1:22" x14ac:dyDescent="0.35">
      <c r="A4398" s="70">
        <f t="shared" si="77"/>
        <v>4379</v>
      </c>
      <c r="B4398" s="145">
        <v>-314133.87830631435</v>
      </c>
      <c r="U4398" s="145">
        <v>4379</v>
      </c>
      <c r="V4398" s="145">
        <v>-11426957.82787336</v>
      </c>
    </row>
    <row r="4399" spans="1:22" x14ac:dyDescent="0.35">
      <c r="A4399" s="70">
        <f t="shared" si="77"/>
        <v>4380</v>
      </c>
      <c r="B4399" s="145">
        <v>-314133.87830631435</v>
      </c>
      <c r="U4399" s="145">
        <v>4380</v>
      </c>
      <c r="V4399" s="145">
        <v>8062883.1451719217</v>
      </c>
    </row>
    <row r="4400" spans="1:22" x14ac:dyDescent="0.35">
      <c r="A4400" s="70">
        <f t="shared" si="77"/>
        <v>4381</v>
      </c>
      <c r="B4400" s="145">
        <v>-314133.87830631435</v>
      </c>
      <c r="U4400" s="145">
        <v>4381</v>
      </c>
      <c r="V4400" s="145">
        <v>26659188.993035026</v>
      </c>
    </row>
    <row r="4401" spans="1:22" x14ac:dyDescent="0.35">
      <c r="A4401" s="70">
        <f t="shared" si="77"/>
        <v>4382</v>
      </c>
      <c r="B4401" s="145">
        <v>-314133.87830631435</v>
      </c>
      <c r="U4401" s="145">
        <v>4382</v>
      </c>
      <c r="V4401" s="145">
        <v>-22792409.453583393</v>
      </c>
    </row>
    <row r="4402" spans="1:22" x14ac:dyDescent="0.35">
      <c r="A4402" s="70">
        <f t="shared" si="77"/>
        <v>4383</v>
      </c>
      <c r="B4402" s="145">
        <v>-314133.87830631435</v>
      </c>
      <c r="U4402" s="145">
        <v>4383</v>
      </c>
      <c r="V4402" s="145">
        <v>-29984569.919180989</v>
      </c>
    </row>
    <row r="4403" spans="1:22" x14ac:dyDescent="0.35">
      <c r="A4403" s="70">
        <f t="shared" si="77"/>
        <v>4384</v>
      </c>
      <c r="B4403" s="145">
        <v>-314133.87830631435</v>
      </c>
      <c r="U4403" s="145">
        <v>4384</v>
      </c>
      <c r="V4403" s="145">
        <v>-12002711.148911919</v>
      </c>
    </row>
    <row r="4404" spans="1:22" x14ac:dyDescent="0.35">
      <c r="A4404" s="70">
        <f t="shared" si="77"/>
        <v>4385</v>
      </c>
      <c r="B4404" s="145">
        <v>-314133.87830631435</v>
      </c>
      <c r="U4404" s="145">
        <v>4385</v>
      </c>
      <c r="V4404" s="145">
        <v>-12076590.989591636</v>
      </c>
    </row>
    <row r="4405" spans="1:22" x14ac:dyDescent="0.35">
      <c r="A4405" s="70">
        <f t="shared" si="77"/>
        <v>4386</v>
      </c>
      <c r="B4405" s="145">
        <v>-314133.87830631435</v>
      </c>
      <c r="U4405" s="145">
        <v>4386</v>
      </c>
      <c r="V4405" s="145">
        <v>19055511.982135769</v>
      </c>
    </row>
    <row r="4406" spans="1:22" x14ac:dyDescent="0.35">
      <c r="A4406" s="70">
        <f t="shared" si="77"/>
        <v>4387</v>
      </c>
      <c r="B4406" s="145">
        <v>-314133.87830631435</v>
      </c>
      <c r="U4406" s="145">
        <v>4387</v>
      </c>
      <c r="V4406" s="145">
        <v>-12442295.332736734</v>
      </c>
    </row>
    <row r="4407" spans="1:22" x14ac:dyDescent="0.35">
      <c r="A4407" s="70">
        <f t="shared" si="77"/>
        <v>4388</v>
      </c>
      <c r="B4407" s="145">
        <v>-314133.87830631435</v>
      </c>
      <c r="U4407" s="145">
        <v>4388</v>
      </c>
      <c r="V4407" s="145">
        <v>352311.56515975669</v>
      </c>
    </row>
    <row r="4408" spans="1:22" x14ac:dyDescent="0.35">
      <c r="A4408" s="70">
        <f t="shared" si="77"/>
        <v>4389</v>
      </c>
      <c r="B4408" s="145">
        <v>-314133.87830631435</v>
      </c>
      <c r="U4408" s="145">
        <v>4389</v>
      </c>
      <c r="V4408" s="145">
        <v>10555455.233654387</v>
      </c>
    </row>
    <row r="4409" spans="1:22" x14ac:dyDescent="0.35">
      <c r="A4409" s="70">
        <f t="shared" si="77"/>
        <v>4390</v>
      </c>
      <c r="B4409" s="145">
        <v>-314133.87830631435</v>
      </c>
      <c r="U4409" s="145">
        <v>4390</v>
      </c>
      <c r="V4409" s="145">
        <v>-4507805.5734371692</v>
      </c>
    </row>
    <row r="4410" spans="1:22" x14ac:dyDescent="0.35">
      <c r="A4410" s="70">
        <f t="shared" si="77"/>
        <v>4391</v>
      </c>
      <c r="B4410" s="145">
        <v>-314133.87830631435</v>
      </c>
      <c r="U4410" s="145">
        <v>4391</v>
      </c>
      <c r="V4410" s="145">
        <v>33505245.749068897</v>
      </c>
    </row>
    <row r="4411" spans="1:22" x14ac:dyDescent="0.35">
      <c r="A4411" s="70">
        <f t="shared" si="77"/>
        <v>4392</v>
      </c>
      <c r="B4411" s="145">
        <v>-314133.87830631435</v>
      </c>
      <c r="U4411" s="145">
        <v>4392</v>
      </c>
      <c r="V4411" s="145">
        <v>-1552742.8519107606</v>
      </c>
    </row>
    <row r="4412" spans="1:22" x14ac:dyDescent="0.35">
      <c r="A4412" s="70">
        <f t="shared" si="77"/>
        <v>4393</v>
      </c>
      <c r="B4412" s="145">
        <v>-314133.87830631435</v>
      </c>
      <c r="U4412" s="145">
        <v>4393</v>
      </c>
      <c r="V4412" s="145">
        <v>3925151.9367818683</v>
      </c>
    </row>
    <row r="4413" spans="1:22" x14ac:dyDescent="0.35">
      <c r="A4413" s="70">
        <f t="shared" si="77"/>
        <v>4394</v>
      </c>
      <c r="B4413" s="145">
        <v>-314133.87830631435</v>
      </c>
      <c r="U4413" s="145">
        <v>4394</v>
      </c>
      <c r="V4413" s="145">
        <v>-9534200.8449246436</v>
      </c>
    </row>
    <row r="4414" spans="1:22" x14ac:dyDescent="0.35">
      <c r="A4414" s="70">
        <f t="shared" si="77"/>
        <v>4395</v>
      </c>
      <c r="B4414" s="145">
        <v>-314133.87830631435</v>
      </c>
      <c r="U4414" s="145">
        <v>4395</v>
      </c>
      <c r="V4414" s="145">
        <v>8533820.9732358456</v>
      </c>
    </row>
    <row r="4415" spans="1:22" x14ac:dyDescent="0.35">
      <c r="A4415" s="70">
        <f t="shared" si="77"/>
        <v>4396</v>
      </c>
      <c r="B4415" s="145">
        <v>-314133.87830631435</v>
      </c>
      <c r="U4415" s="145">
        <v>4396</v>
      </c>
      <c r="V4415" s="145">
        <v>-15787408.886212492</v>
      </c>
    </row>
    <row r="4416" spans="1:22" x14ac:dyDescent="0.35">
      <c r="A4416" s="70">
        <f t="shared" si="77"/>
        <v>4397</v>
      </c>
      <c r="B4416" s="145">
        <v>-314133.87830631435</v>
      </c>
      <c r="U4416" s="145">
        <v>4397</v>
      </c>
      <c r="V4416" s="145">
        <v>9152158.519006595</v>
      </c>
    </row>
    <row r="4417" spans="1:22" x14ac:dyDescent="0.35">
      <c r="A4417" s="70">
        <f t="shared" si="77"/>
        <v>4398</v>
      </c>
      <c r="B4417" s="145">
        <v>-314133.87830631435</v>
      </c>
      <c r="U4417" s="145">
        <v>4398</v>
      </c>
      <c r="V4417" s="145">
        <v>1076672.6724697463</v>
      </c>
    </row>
    <row r="4418" spans="1:22" x14ac:dyDescent="0.35">
      <c r="A4418" s="70">
        <f t="shared" si="77"/>
        <v>4399</v>
      </c>
      <c r="B4418" s="145">
        <v>-314133.87830631435</v>
      </c>
      <c r="U4418" s="145">
        <v>4399</v>
      </c>
      <c r="V4418" s="145">
        <v>-2577480.7664189562</v>
      </c>
    </row>
    <row r="4419" spans="1:22" x14ac:dyDescent="0.35">
      <c r="A4419" s="70">
        <f t="shared" si="77"/>
        <v>4400</v>
      </c>
      <c r="B4419" s="145">
        <v>-314133.87830631435</v>
      </c>
      <c r="U4419" s="145">
        <v>4400</v>
      </c>
      <c r="V4419" s="145">
        <v>10001781.602384869</v>
      </c>
    </row>
    <row r="4420" spans="1:22" x14ac:dyDescent="0.35">
      <c r="A4420" s="70">
        <f t="shared" si="77"/>
        <v>4401</v>
      </c>
      <c r="B4420" s="145">
        <v>-314133.87830631435</v>
      </c>
      <c r="U4420" s="145">
        <v>4401</v>
      </c>
      <c r="V4420" s="145">
        <v>-22401353.9150193</v>
      </c>
    </row>
    <row r="4421" spans="1:22" x14ac:dyDescent="0.35">
      <c r="A4421" s="70">
        <f t="shared" si="77"/>
        <v>4402</v>
      </c>
      <c r="B4421" s="145">
        <v>-314133.87830631435</v>
      </c>
      <c r="U4421" s="145">
        <v>4402</v>
      </c>
      <c r="V4421" s="145">
        <v>1829781.3889249824</v>
      </c>
    </row>
    <row r="4422" spans="1:22" x14ac:dyDescent="0.35">
      <c r="A4422" s="70">
        <f t="shared" si="77"/>
        <v>4403</v>
      </c>
      <c r="B4422" s="145">
        <v>-314133.87830631435</v>
      </c>
      <c r="U4422" s="145">
        <v>4403</v>
      </c>
      <c r="V4422" s="145">
        <v>15788701.741262451</v>
      </c>
    </row>
    <row r="4423" spans="1:22" x14ac:dyDescent="0.35">
      <c r="A4423" s="70">
        <f t="shared" si="77"/>
        <v>4404</v>
      </c>
      <c r="B4423" s="145">
        <v>-314133.87830631435</v>
      </c>
      <c r="U4423" s="145">
        <v>4404</v>
      </c>
      <c r="V4423" s="145">
        <v>4747867.5183248147</v>
      </c>
    </row>
    <row r="4424" spans="1:22" x14ac:dyDescent="0.35">
      <c r="A4424" s="70">
        <f t="shared" si="77"/>
        <v>4405</v>
      </c>
      <c r="B4424" s="145">
        <v>-314133.87830631435</v>
      </c>
      <c r="U4424" s="145">
        <v>4405</v>
      </c>
      <c r="V4424" s="145">
        <v>30229652.212114863</v>
      </c>
    </row>
    <row r="4425" spans="1:22" x14ac:dyDescent="0.35">
      <c r="A4425" s="70">
        <f t="shared" si="77"/>
        <v>4406</v>
      </c>
      <c r="B4425" s="145">
        <v>-314133.87830631435</v>
      </c>
      <c r="U4425" s="145">
        <v>4406</v>
      </c>
      <c r="V4425" s="145">
        <v>-5534653.8605950102</v>
      </c>
    </row>
    <row r="4426" spans="1:22" x14ac:dyDescent="0.35">
      <c r="A4426" s="70">
        <f t="shared" si="77"/>
        <v>4407</v>
      </c>
      <c r="B4426" s="145">
        <v>-314133.87830631435</v>
      </c>
      <c r="U4426" s="145">
        <v>4407</v>
      </c>
      <c r="V4426" s="145">
        <v>11951066.327076048</v>
      </c>
    </row>
    <row r="4427" spans="1:22" x14ac:dyDescent="0.35">
      <c r="A4427" s="70">
        <f t="shared" si="77"/>
        <v>4408</v>
      </c>
      <c r="B4427" s="145">
        <v>-314133.87830631435</v>
      </c>
      <c r="U4427" s="145">
        <v>4408</v>
      </c>
      <c r="V4427" s="145">
        <v>18731121.41534083</v>
      </c>
    </row>
    <row r="4428" spans="1:22" x14ac:dyDescent="0.35">
      <c r="A4428" s="70">
        <f t="shared" si="77"/>
        <v>4409</v>
      </c>
      <c r="B4428" s="145">
        <v>-314133.87830631435</v>
      </c>
      <c r="U4428" s="145">
        <v>4409</v>
      </c>
      <c r="V4428" s="145">
        <v>128674.23350683972</v>
      </c>
    </row>
    <row r="4429" spans="1:22" x14ac:dyDescent="0.35">
      <c r="A4429" s="70">
        <f t="shared" si="77"/>
        <v>4410</v>
      </c>
      <c r="B4429" s="145">
        <v>-314133.87830631435</v>
      </c>
      <c r="U4429" s="145">
        <v>4410</v>
      </c>
      <c r="V4429" s="145">
        <v>33499925.935728922</v>
      </c>
    </row>
    <row r="4430" spans="1:22" x14ac:dyDescent="0.35">
      <c r="A4430" s="70">
        <f t="shared" si="77"/>
        <v>4411</v>
      </c>
      <c r="B4430" s="145">
        <v>-314133.87830631435</v>
      </c>
      <c r="U4430" s="145">
        <v>4411</v>
      </c>
      <c r="V4430" s="145">
        <v>-1752035.128465917</v>
      </c>
    </row>
    <row r="4431" spans="1:22" x14ac:dyDescent="0.35">
      <c r="A4431" s="70">
        <f t="shared" si="77"/>
        <v>4412</v>
      </c>
      <c r="B4431" s="145">
        <v>-314133.87830631435</v>
      </c>
      <c r="U4431" s="145">
        <v>4412</v>
      </c>
      <c r="V4431" s="145">
        <v>-18337663.033951506</v>
      </c>
    </row>
    <row r="4432" spans="1:22" x14ac:dyDescent="0.35">
      <c r="A4432" s="70">
        <f t="shared" si="77"/>
        <v>4413</v>
      </c>
      <c r="B4432" s="145">
        <v>-314133.87830631435</v>
      </c>
      <c r="U4432" s="145">
        <v>4413</v>
      </c>
      <c r="V4432" s="145">
        <v>-8461214.9827862699</v>
      </c>
    </row>
    <row r="4433" spans="1:22" x14ac:dyDescent="0.35">
      <c r="A4433" s="70">
        <f t="shared" si="77"/>
        <v>4414</v>
      </c>
      <c r="B4433" s="145">
        <v>-314133.87830631435</v>
      </c>
      <c r="U4433" s="145">
        <v>4414</v>
      </c>
      <c r="V4433" s="145">
        <v>-5100464.7846171856</v>
      </c>
    </row>
    <row r="4434" spans="1:22" x14ac:dyDescent="0.35">
      <c r="A4434" s="70">
        <f t="shared" si="77"/>
        <v>4415</v>
      </c>
      <c r="B4434" s="145">
        <v>-314133.87830631435</v>
      </c>
      <c r="U4434" s="145">
        <v>4415</v>
      </c>
      <c r="V4434" s="145">
        <v>-25313070.571680143</v>
      </c>
    </row>
    <row r="4435" spans="1:22" x14ac:dyDescent="0.35">
      <c r="A4435" s="70">
        <f t="shared" si="77"/>
        <v>4416</v>
      </c>
      <c r="B4435" s="145">
        <v>-314133.87830631435</v>
      </c>
      <c r="U4435" s="145">
        <v>4416</v>
      </c>
      <c r="V4435" s="145">
        <v>51751832.176091582</v>
      </c>
    </row>
    <row r="4436" spans="1:22" x14ac:dyDescent="0.35">
      <c r="A4436" s="70">
        <f t="shared" si="77"/>
        <v>4417</v>
      </c>
      <c r="B4436" s="145">
        <v>-314133.87830631435</v>
      </c>
      <c r="U4436" s="145">
        <v>4417</v>
      </c>
      <c r="V4436" s="145">
        <v>23492822.094060265</v>
      </c>
    </row>
    <row r="4437" spans="1:22" x14ac:dyDescent="0.35">
      <c r="A4437" s="70">
        <f t="shared" si="77"/>
        <v>4418</v>
      </c>
      <c r="B4437" s="145">
        <v>-314133.87830631435</v>
      </c>
      <c r="U4437" s="145">
        <v>4418</v>
      </c>
      <c r="V4437" s="145">
        <v>32239092.208993178</v>
      </c>
    </row>
    <row r="4438" spans="1:22" x14ac:dyDescent="0.35">
      <c r="A4438" s="70">
        <f t="shared" ref="A4438:A4501" si="78">A4437+1</f>
        <v>4419</v>
      </c>
      <c r="B4438" s="145">
        <v>-314133.87830631435</v>
      </c>
      <c r="U4438" s="145">
        <v>4419</v>
      </c>
      <c r="V4438" s="145">
        <v>-29602259.924671836</v>
      </c>
    </row>
    <row r="4439" spans="1:22" x14ac:dyDescent="0.35">
      <c r="A4439" s="70">
        <f t="shared" si="78"/>
        <v>4420</v>
      </c>
      <c r="B4439" s="145">
        <v>-314133.87830631435</v>
      </c>
      <c r="U4439" s="145">
        <v>4420</v>
      </c>
      <c r="V4439" s="145">
        <v>9907888.5636729971</v>
      </c>
    </row>
    <row r="4440" spans="1:22" x14ac:dyDescent="0.35">
      <c r="A4440" s="70">
        <f t="shared" si="78"/>
        <v>4421</v>
      </c>
      <c r="B4440" s="145">
        <v>-314133.87830631435</v>
      </c>
      <c r="U4440" s="145">
        <v>4421</v>
      </c>
      <c r="V4440" s="145">
        <v>26908062.739680089</v>
      </c>
    </row>
    <row r="4441" spans="1:22" x14ac:dyDescent="0.35">
      <c r="A4441" s="70">
        <f t="shared" si="78"/>
        <v>4422</v>
      </c>
      <c r="B4441" s="145">
        <v>-314133.87830631435</v>
      </c>
      <c r="U4441" s="145">
        <v>4422</v>
      </c>
      <c r="V4441" s="145">
        <v>27076310.714374714</v>
      </c>
    </row>
    <row r="4442" spans="1:22" x14ac:dyDescent="0.35">
      <c r="A4442" s="70">
        <f t="shared" si="78"/>
        <v>4423</v>
      </c>
      <c r="B4442" s="145">
        <v>-314133.87830631435</v>
      </c>
      <c r="U4442" s="145">
        <v>4423</v>
      </c>
      <c r="V4442" s="145">
        <v>34300819.483708762</v>
      </c>
    </row>
    <row r="4443" spans="1:22" x14ac:dyDescent="0.35">
      <c r="A4443" s="70">
        <f t="shared" si="78"/>
        <v>4424</v>
      </c>
      <c r="B4443" s="145">
        <v>-314133.87830631435</v>
      </c>
      <c r="U4443" s="145">
        <v>4424</v>
      </c>
      <c r="V4443" s="145">
        <v>4236880.6232177168</v>
      </c>
    </row>
    <row r="4444" spans="1:22" x14ac:dyDescent="0.35">
      <c r="A4444" s="70">
        <f t="shared" si="78"/>
        <v>4425</v>
      </c>
      <c r="B4444" s="145">
        <v>-314133.87830631435</v>
      </c>
      <c r="U4444" s="145">
        <v>4425</v>
      </c>
      <c r="V4444" s="145">
        <v>3765313.2203775011</v>
      </c>
    </row>
    <row r="4445" spans="1:22" x14ac:dyDescent="0.35">
      <c r="A4445" s="70">
        <f t="shared" si="78"/>
        <v>4426</v>
      </c>
      <c r="B4445" s="145">
        <v>-314133.87830631435</v>
      </c>
      <c r="U4445" s="145">
        <v>4426</v>
      </c>
      <c r="V4445" s="145">
        <v>3191539.8619956672</v>
      </c>
    </row>
    <row r="4446" spans="1:22" x14ac:dyDescent="0.35">
      <c r="A4446" s="70">
        <f t="shared" si="78"/>
        <v>4427</v>
      </c>
      <c r="B4446" s="145">
        <v>-314133.87830631435</v>
      </c>
      <c r="U4446" s="145">
        <v>4427</v>
      </c>
      <c r="V4446" s="145">
        <v>36110046.22977604</v>
      </c>
    </row>
    <row r="4447" spans="1:22" x14ac:dyDescent="0.35">
      <c r="A4447" s="70">
        <f t="shared" si="78"/>
        <v>4428</v>
      </c>
      <c r="B4447" s="145">
        <v>-314133.87830631435</v>
      </c>
      <c r="U4447" s="145">
        <v>4428</v>
      </c>
      <c r="V4447" s="145">
        <v>19327156.055256642</v>
      </c>
    </row>
    <row r="4448" spans="1:22" x14ac:dyDescent="0.35">
      <c r="A4448" s="70">
        <f t="shared" si="78"/>
        <v>4429</v>
      </c>
      <c r="B4448" s="145">
        <v>-314133.87830631435</v>
      </c>
      <c r="U4448" s="145">
        <v>4429</v>
      </c>
      <c r="V4448" s="145">
        <v>-5206591.2854226157</v>
      </c>
    </row>
    <row r="4449" spans="1:22" x14ac:dyDescent="0.35">
      <c r="A4449" s="70">
        <f t="shared" si="78"/>
        <v>4430</v>
      </c>
      <c r="B4449" s="145">
        <v>-314133.87830631435</v>
      </c>
      <c r="U4449" s="145">
        <v>4430</v>
      </c>
      <c r="V4449" s="145">
        <v>574333.22517605312</v>
      </c>
    </row>
    <row r="4450" spans="1:22" x14ac:dyDescent="0.35">
      <c r="A4450" s="70">
        <f t="shared" si="78"/>
        <v>4431</v>
      </c>
      <c r="B4450" s="145">
        <v>-314133.87830631435</v>
      </c>
      <c r="U4450" s="145">
        <v>4431</v>
      </c>
      <c r="V4450" s="145">
        <v>24700861.727016926</v>
      </c>
    </row>
    <row r="4451" spans="1:22" x14ac:dyDescent="0.35">
      <c r="A4451" s="70">
        <f t="shared" si="78"/>
        <v>4432</v>
      </c>
      <c r="B4451" s="145">
        <v>-314133.87830631435</v>
      </c>
      <c r="U4451" s="145">
        <v>4432</v>
      </c>
      <c r="V4451" s="145">
        <v>-15983053.98520284</v>
      </c>
    </row>
    <row r="4452" spans="1:22" x14ac:dyDescent="0.35">
      <c r="A4452" s="70">
        <f t="shared" si="78"/>
        <v>4433</v>
      </c>
      <c r="B4452" s="145">
        <v>-314133.87830631435</v>
      </c>
      <c r="U4452" s="145">
        <v>4433</v>
      </c>
      <c r="V4452" s="145">
        <v>-709283.0519534573</v>
      </c>
    </row>
    <row r="4453" spans="1:22" x14ac:dyDescent="0.35">
      <c r="A4453" s="70">
        <f t="shared" si="78"/>
        <v>4434</v>
      </c>
      <c r="B4453" s="145">
        <v>-314133.87830631435</v>
      </c>
      <c r="U4453" s="145">
        <v>4434</v>
      </c>
      <c r="V4453" s="145">
        <v>12265582.145361293</v>
      </c>
    </row>
    <row r="4454" spans="1:22" x14ac:dyDescent="0.35">
      <c r="A4454" s="70">
        <f t="shared" si="78"/>
        <v>4435</v>
      </c>
      <c r="B4454" s="145">
        <v>-314133.87830631435</v>
      </c>
      <c r="U4454" s="145">
        <v>4435</v>
      </c>
      <c r="V4454" s="145">
        <v>-12438873.177914707</v>
      </c>
    </row>
    <row r="4455" spans="1:22" x14ac:dyDescent="0.35">
      <c r="A4455" s="70">
        <f t="shared" si="78"/>
        <v>4436</v>
      </c>
      <c r="B4455" s="145">
        <v>-314133.87830631435</v>
      </c>
      <c r="U4455" s="145">
        <v>4436</v>
      </c>
      <c r="V4455" s="145">
        <v>3074229.9190634154</v>
      </c>
    </row>
    <row r="4456" spans="1:22" x14ac:dyDescent="0.35">
      <c r="A4456" s="70">
        <f t="shared" si="78"/>
        <v>4437</v>
      </c>
      <c r="B4456" s="145">
        <v>-314133.87830631435</v>
      </c>
      <c r="U4456" s="145">
        <v>4437</v>
      </c>
      <c r="V4456" s="145">
        <v>31954800.407578029</v>
      </c>
    </row>
    <row r="4457" spans="1:22" x14ac:dyDescent="0.35">
      <c r="A4457" s="70">
        <f t="shared" si="78"/>
        <v>4438</v>
      </c>
      <c r="B4457" s="145">
        <v>-314133.87830631435</v>
      </c>
      <c r="U4457" s="145">
        <v>4438</v>
      </c>
      <c r="V4457" s="145">
        <v>-19188466.48174439</v>
      </c>
    </row>
    <row r="4458" spans="1:22" x14ac:dyDescent="0.35">
      <c r="A4458" s="70">
        <f t="shared" si="78"/>
        <v>4439</v>
      </c>
      <c r="B4458" s="145">
        <v>-314133.87830631435</v>
      </c>
      <c r="U4458" s="145">
        <v>4439</v>
      </c>
      <c r="V4458" s="145">
        <v>-21201713.340328597</v>
      </c>
    </row>
    <row r="4459" spans="1:22" x14ac:dyDescent="0.35">
      <c r="A4459" s="70">
        <f t="shared" si="78"/>
        <v>4440</v>
      </c>
      <c r="B4459" s="145">
        <v>-314133.87830631435</v>
      </c>
      <c r="U4459" s="145">
        <v>4440</v>
      </c>
      <c r="V4459" s="145">
        <v>1480125.3491933942</v>
      </c>
    </row>
    <row r="4460" spans="1:22" x14ac:dyDescent="0.35">
      <c r="A4460" s="70">
        <f t="shared" si="78"/>
        <v>4441</v>
      </c>
      <c r="B4460" s="145">
        <v>-314133.87830631435</v>
      </c>
      <c r="U4460" s="145">
        <v>4441</v>
      </c>
      <c r="V4460" s="145">
        <v>3096533.4392405823</v>
      </c>
    </row>
    <row r="4461" spans="1:22" x14ac:dyDescent="0.35">
      <c r="A4461" s="70">
        <f t="shared" si="78"/>
        <v>4442</v>
      </c>
      <c r="B4461" s="145">
        <v>-314133.87830631435</v>
      </c>
      <c r="U4461" s="145">
        <v>4442</v>
      </c>
      <c r="V4461" s="145">
        <v>10945062.853239834</v>
      </c>
    </row>
    <row r="4462" spans="1:22" x14ac:dyDescent="0.35">
      <c r="A4462" s="70">
        <f t="shared" si="78"/>
        <v>4443</v>
      </c>
      <c r="B4462" s="145">
        <v>-314133.87830631435</v>
      </c>
      <c r="U4462" s="145">
        <v>4443</v>
      </c>
      <c r="V4462" s="145">
        <v>13841037.816567086</v>
      </c>
    </row>
    <row r="4463" spans="1:22" x14ac:dyDescent="0.35">
      <c r="A4463" s="70">
        <f t="shared" si="78"/>
        <v>4444</v>
      </c>
      <c r="B4463" s="145">
        <v>-314133.87830631435</v>
      </c>
      <c r="U4463" s="145">
        <v>4444</v>
      </c>
      <c r="V4463" s="145">
        <v>48835580.851964056</v>
      </c>
    </row>
    <row r="4464" spans="1:22" x14ac:dyDescent="0.35">
      <c r="A4464" s="70">
        <f t="shared" si="78"/>
        <v>4445</v>
      </c>
      <c r="B4464" s="145">
        <v>-314133.87830631435</v>
      </c>
      <c r="U4464" s="145">
        <v>4445</v>
      </c>
      <c r="V4464" s="145">
        <v>20081031.397241265</v>
      </c>
    </row>
    <row r="4465" spans="1:22" x14ac:dyDescent="0.35">
      <c r="A4465" s="70">
        <f t="shared" si="78"/>
        <v>4446</v>
      </c>
      <c r="B4465" s="145">
        <v>-314133.87830631435</v>
      </c>
      <c r="U4465" s="145">
        <v>4446</v>
      </c>
      <c r="V4465" s="145">
        <v>-15108744.048530549</v>
      </c>
    </row>
    <row r="4466" spans="1:22" x14ac:dyDescent="0.35">
      <c r="A4466" s="70">
        <f t="shared" si="78"/>
        <v>4447</v>
      </c>
      <c r="B4466" s="145">
        <v>-314133.87830631435</v>
      </c>
      <c r="U4466" s="145">
        <v>4447</v>
      </c>
      <c r="V4466" s="145">
        <v>-16798426.610990107</v>
      </c>
    </row>
    <row r="4467" spans="1:22" x14ac:dyDescent="0.35">
      <c r="A4467" s="70">
        <f t="shared" si="78"/>
        <v>4448</v>
      </c>
      <c r="B4467" s="145">
        <v>-314133.87830631435</v>
      </c>
      <c r="U4467" s="145">
        <v>4448</v>
      </c>
      <c r="V4467" s="145">
        <v>25354097.978691995</v>
      </c>
    </row>
    <row r="4468" spans="1:22" x14ac:dyDescent="0.35">
      <c r="A4468" s="70">
        <f t="shared" si="78"/>
        <v>4449</v>
      </c>
      <c r="B4468" s="145">
        <v>-314133.87830631435</v>
      </c>
      <c r="U4468" s="145">
        <v>4449</v>
      </c>
      <c r="V4468" s="145">
        <v>-12208371.690108927</v>
      </c>
    </row>
    <row r="4469" spans="1:22" x14ac:dyDescent="0.35">
      <c r="A4469" s="70">
        <f t="shared" si="78"/>
        <v>4450</v>
      </c>
      <c r="B4469" s="145">
        <v>-314133.87830631435</v>
      </c>
      <c r="U4469" s="145">
        <v>4450</v>
      </c>
      <c r="V4469" s="145">
        <v>250442.30589110032</v>
      </c>
    </row>
    <row r="4470" spans="1:22" x14ac:dyDescent="0.35">
      <c r="A4470" s="70">
        <f t="shared" si="78"/>
        <v>4451</v>
      </c>
      <c r="B4470" s="145">
        <v>-314133.87830631435</v>
      </c>
      <c r="U4470" s="145">
        <v>4451</v>
      </c>
      <c r="V4470" s="145">
        <v>-24123877.274135083</v>
      </c>
    </row>
    <row r="4471" spans="1:22" x14ac:dyDescent="0.35">
      <c r="A4471" s="70">
        <f t="shared" si="78"/>
        <v>4452</v>
      </c>
      <c r="B4471" s="145">
        <v>-314133.87830631435</v>
      </c>
      <c r="U4471" s="145">
        <v>4452</v>
      </c>
      <c r="V4471" s="145">
        <v>261721.09961490706</v>
      </c>
    </row>
    <row r="4472" spans="1:22" x14ac:dyDescent="0.35">
      <c r="A4472" s="70">
        <f t="shared" si="78"/>
        <v>4453</v>
      </c>
      <c r="B4472" s="145">
        <v>-314133.87830631435</v>
      </c>
      <c r="U4472" s="145">
        <v>4453</v>
      </c>
      <c r="V4472" s="145">
        <v>-14070538.974357529</v>
      </c>
    </row>
    <row r="4473" spans="1:22" x14ac:dyDescent="0.35">
      <c r="A4473" s="70">
        <f t="shared" si="78"/>
        <v>4454</v>
      </c>
      <c r="B4473" s="145">
        <v>-314133.87830631435</v>
      </c>
      <c r="U4473" s="145">
        <v>4454</v>
      </c>
      <c r="V4473" s="145">
        <v>-1338006.614385616</v>
      </c>
    </row>
    <row r="4474" spans="1:22" x14ac:dyDescent="0.35">
      <c r="A4474" s="70">
        <f t="shared" si="78"/>
        <v>4455</v>
      </c>
      <c r="B4474" s="145">
        <v>-314133.87830631435</v>
      </c>
      <c r="U4474" s="145">
        <v>4455</v>
      </c>
      <c r="V4474" s="145">
        <v>20331532.284805849</v>
      </c>
    </row>
    <row r="4475" spans="1:22" x14ac:dyDescent="0.35">
      <c r="A4475" s="70">
        <f t="shared" si="78"/>
        <v>4456</v>
      </c>
      <c r="B4475" s="145">
        <v>-314133.87830631435</v>
      </c>
      <c r="U4475" s="145">
        <v>4456</v>
      </c>
      <c r="V4475" s="145">
        <v>22235397.471988812</v>
      </c>
    </row>
    <row r="4476" spans="1:22" x14ac:dyDescent="0.35">
      <c r="A4476" s="70">
        <f t="shared" si="78"/>
        <v>4457</v>
      </c>
      <c r="B4476" s="145">
        <v>-314133.87830631435</v>
      </c>
      <c r="U4476" s="145">
        <v>4457</v>
      </c>
      <c r="V4476" s="145">
        <v>98334.268730085343</v>
      </c>
    </row>
    <row r="4477" spans="1:22" x14ac:dyDescent="0.35">
      <c r="A4477" s="70">
        <f t="shared" si="78"/>
        <v>4458</v>
      </c>
      <c r="B4477" s="145">
        <v>-314133.87830631435</v>
      </c>
      <c r="U4477" s="145">
        <v>4458</v>
      </c>
      <c r="V4477" s="145">
        <v>21186024.638085559</v>
      </c>
    </row>
    <row r="4478" spans="1:22" x14ac:dyDescent="0.35">
      <c r="A4478" s="70">
        <f t="shared" si="78"/>
        <v>4459</v>
      </c>
      <c r="B4478" s="145">
        <v>-314133.87830631435</v>
      </c>
      <c r="U4478" s="145">
        <v>4459</v>
      </c>
      <c r="V4478" s="145">
        <v>-26587548.362324983</v>
      </c>
    </row>
    <row r="4479" spans="1:22" x14ac:dyDescent="0.35">
      <c r="A4479" s="70">
        <f t="shared" si="78"/>
        <v>4460</v>
      </c>
      <c r="B4479" s="145">
        <v>-314133.87830631435</v>
      </c>
      <c r="U4479" s="145">
        <v>4460</v>
      </c>
      <c r="V4479" s="145">
        <v>16648945.07196562</v>
      </c>
    </row>
    <row r="4480" spans="1:22" x14ac:dyDescent="0.35">
      <c r="A4480" s="70">
        <f t="shared" si="78"/>
        <v>4461</v>
      </c>
      <c r="B4480" s="145">
        <v>-314133.87830631435</v>
      </c>
      <c r="U4480" s="145">
        <v>4461</v>
      </c>
      <c r="V4480" s="145">
        <v>-8014220.8528180011</v>
      </c>
    </row>
    <row r="4481" spans="1:22" x14ac:dyDescent="0.35">
      <c r="A4481" s="70">
        <f t="shared" si="78"/>
        <v>4462</v>
      </c>
      <c r="B4481" s="145">
        <v>-314133.87830631435</v>
      </c>
      <c r="U4481" s="145">
        <v>4462</v>
      </c>
      <c r="V4481" s="145">
        <v>3868122.7004171237</v>
      </c>
    </row>
    <row r="4482" spans="1:22" x14ac:dyDescent="0.35">
      <c r="A4482" s="70">
        <f t="shared" si="78"/>
        <v>4463</v>
      </c>
      <c r="B4482" s="145">
        <v>-314133.87830631435</v>
      </c>
      <c r="U4482" s="145">
        <v>4463</v>
      </c>
      <c r="V4482" s="145">
        <v>10488911.450920496</v>
      </c>
    </row>
    <row r="4483" spans="1:22" x14ac:dyDescent="0.35">
      <c r="A4483" s="70">
        <f t="shared" si="78"/>
        <v>4464</v>
      </c>
      <c r="B4483" s="145">
        <v>-314133.87830631435</v>
      </c>
      <c r="U4483" s="145">
        <v>4464</v>
      </c>
      <c r="V4483" s="145">
        <v>-16917267.32883615</v>
      </c>
    </row>
    <row r="4484" spans="1:22" x14ac:dyDescent="0.35">
      <c r="A4484" s="70">
        <f t="shared" si="78"/>
        <v>4465</v>
      </c>
      <c r="B4484" s="145">
        <v>-314133.87830631435</v>
      </c>
      <c r="U4484" s="145">
        <v>4465</v>
      </c>
      <c r="V4484" s="145">
        <v>37987226.17710343</v>
      </c>
    </row>
    <row r="4485" spans="1:22" x14ac:dyDescent="0.35">
      <c r="A4485" s="70">
        <f t="shared" si="78"/>
        <v>4466</v>
      </c>
      <c r="B4485" s="145">
        <v>-314133.87830631435</v>
      </c>
      <c r="U4485" s="145">
        <v>4466</v>
      </c>
      <c r="V4485" s="145">
        <v>7318024.300524015</v>
      </c>
    </row>
    <row r="4486" spans="1:22" x14ac:dyDescent="0.35">
      <c r="A4486" s="70">
        <f t="shared" si="78"/>
        <v>4467</v>
      </c>
      <c r="B4486" s="145">
        <v>-314133.87830631435</v>
      </c>
      <c r="U4486" s="145">
        <v>4467</v>
      </c>
      <c r="V4486" s="145">
        <v>-13501469.047432261</v>
      </c>
    </row>
    <row r="4487" spans="1:22" x14ac:dyDescent="0.35">
      <c r="A4487" s="70">
        <f t="shared" si="78"/>
        <v>4468</v>
      </c>
      <c r="B4487" s="145">
        <v>-314133.87830631435</v>
      </c>
      <c r="U4487" s="145">
        <v>4468</v>
      </c>
      <c r="V4487" s="145">
        <v>12919788.616031684</v>
      </c>
    </row>
    <row r="4488" spans="1:22" x14ac:dyDescent="0.35">
      <c r="A4488" s="70">
        <f t="shared" si="78"/>
        <v>4469</v>
      </c>
      <c r="B4488" s="145">
        <v>-314133.87830631435</v>
      </c>
      <c r="U4488" s="145">
        <v>4469</v>
      </c>
      <c r="V4488" s="145">
        <v>31368317.974483848</v>
      </c>
    </row>
    <row r="4489" spans="1:22" x14ac:dyDescent="0.35">
      <c r="A4489" s="70">
        <f t="shared" si="78"/>
        <v>4470</v>
      </c>
      <c r="B4489" s="145">
        <v>-314133.87830631435</v>
      </c>
      <c r="U4489" s="145">
        <v>4470</v>
      </c>
      <c r="V4489" s="145">
        <v>18287770.138983633</v>
      </c>
    </row>
    <row r="4490" spans="1:22" x14ac:dyDescent="0.35">
      <c r="A4490" s="70">
        <f t="shared" si="78"/>
        <v>4471</v>
      </c>
      <c r="B4490" s="145">
        <v>-314133.87830631435</v>
      </c>
      <c r="U4490" s="145">
        <v>4471</v>
      </c>
      <c r="V4490" s="145">
        <v>-17801110.200981393</v>
      </c>
    </row>
    <row r="4491" spans="1:22" x14ac:dyDescent="0.35">
      <c r="A4491" s="70">
        <f t="shared" si="78"/>
        <v>4472</v>
      </c>
      <c r="B4491" s="145">
        <v>-314133.87830631435</v>
      </c>
      <c r="U4491" s="145">
        <v>4472</v>
      </c>
      <c r="V4491" s="145">
        <v>9659254.2893121261</v>
      </c>
    </row>
    <row r="4492" spans="1:22" x14ac:dyDescent="0.35">
      <c r="A4492" s="70">
        <f t="shared" si="78"/>
        <v>4473</v>
      </c>
      <c r="B4492" s="145">
        <v>-314133.87830631435</v>
      </c>
      <c r="U4492" s="145">
        <v>4473</v>
      </c>
      <c r="V4492" s="145">
        <v>2493085.3479423076</v>
      </c>
    </row>
    <row r="4493" spans="1:22" x14ac:dyDescent="0.35">
      <c r="A4493" s="70">
        <f t="shared" si="78"/>
        <v>4474</v>
      </c>
      <c r="B4493" s="145">
        <v>-314133.87830631435</v>
      </c>
      <c r="U4493" s="145">
        <v>4474</v>
      </c>
      <c r="V4493" s="145">
        <v>11824725.273374829</v>
      </c>
    </row>
    <row r="4494" spans="1:22" x14ac:dyDescent="0.35">
      <c r="A4494" s="70">
        <f t="shared" si="78"/>
        <v>4475</v>
      </c>
      <c r="B4494" s="145">
        <v>-314133.87830631435</v>
      </c>
      <c r="U4494" s="145">
        <v>4475</v>
      </c>
      <c r="V4494" s="145">
        <v>15882418.755439457</v>
      </c>
    </row>
    <row r="4495" spans="1:22" x14ac:dyDescent="0.35">
      <c r="A4495" s="70">
        <f t="shared" si="78"/>
        <v>4476</v>
      </c>
      <c r="B4495" s="145">
        <v>-314133.87830631435</v>
      </c>
      <c r="U4495" s="145">
        <v>4476</v>
      </c>
      <c r="V4495" s="145">
        <v>13986867.25103347</v>
      </c>
    </row>
    <row r="4496" spans="1:22" x14ac:dyDescent="0.35">
      <c r="A4496" s="70">
        <f t="shared" si="78"/>
        <v>4477</v>
      </c>
      <c r="B4496" s="145">
        <v>-314133.87830631435</v>
      </c>
      <c r="U4496" s="145">
        <v>4477</v>
      </c>
      <c r="V4496" s="145">
        <v>-7866230.8659935892</v>
      </c>
    </row>
    <row r="4497" spans="1:22" x14ac:dyDescent="0.35">
      <c r="A4497" s="70">
        <f t="shared" si="78"/>
        <v>4478</v>
      </c>
      <c r="B4497" s="145">
        <v>-314133.87830631435</v>
      </c>
      <c r="U4497" s="145">
        <v>4478</v>
      </c>
      <c r="V4497" s="145">
        <v>6524269.6634040214</v>
      </c>
    </row>
    <row r="4498" spans="1:22" x14ac:dyDescent="0.35">
      <c r="A4498" s="70">
        <f t="shared" si="78"/>
        <v>4479</v>
      </c>
      <c r="B4498" s="145">
        <v>-314133.87830631435</v>
      </c>
      <c r="U4498" s="145">
        <v>4479</v>
      </c>
      <c r="V4498" s="145">
        <v>-11130621.87070445</v>
      </c>
    </row>
    <row r="4499" spans="1:22" x14ac:dyDescent="0.35">
      <c r="A4499" s="70">
        <f t="shared" si="78"/>
        <v>4480</v>
      </c>
      <c r="B4499" s="145">
        <v>-314133.87830631435</v>
      </c>
      <c r="U4499" s="145">
        <v>4480</v>
      </c>
      <c r="V4499" s="145">
        <v>-6202629.9185042139</v>
      </c>
    </row>
    <row r="4500" spans="1:22" x14ac:dyDescent="0.35">
      <c r="A4500" s="70">
        <f t="shared" si="78"/>
        <v>4481</v>
      </c>
      <c r="B4500" s="145">
        <v>-314133.87830631435</v>
      </c>
      <c r="U4500" s="145">
        <v>4481</v>
      </c>
      <c r="V4500" s="145">
        <v>27379174.901437476</v>
      </c>
    </row>
    <row r="4501" spans="1:22" x14ac:dyDescent="0.35">
      <c r="A4501" s="70">
        <f t="shared" si="78"/>
        <v>4482</v>
      </c>
      <c r="B4501" s="145">
        <v>-314133.87830631435</v>
      </c>
      <c r="U4501" s="145">
        <v>4482</v>
      </c>
      <c r="V4501" s="145">
        <v>7514228.6698633507</v>
      </c>
    </row>
    <row r="4502" spans="1:22" x14ac:dyDescent="0.35">
      <c r="A4502" s="70">
        <f t="shared" ref="A4502:A4565" si="79">A4501+1</f>
        <v>4483</v>
      </c>
      <c r="B4502" s="145">
        <v>-314133.87830631435</v>
      </c>
      <c r="U4502" s="145">
        <v>4483</v>
      </c>
      <c r="V4502" s="145">
        <v>-6652256.7845126707</v>
      </c>
    </row>
    <row r="4503" spans="1:22" x14ac:dyDescent="0.35">
      <c r="A4503" s="70">
        <f t="shared" si="79"/>
        <v>4484</v>
      </c>
      <c r="B4503" s="145">
        <v>-314133.87830631435</v>
      </c>
      <c r="U4503" s="145">
        <v>4484</v>
      </c>
      <c r="V4503" s="145">
        <v>-1035637.5871616863</v>
      </c>
    </row>
    <row r="4504" spans="1:22" x14ac:dyDescent="0.35">
      <c r="A4504" s="70">
        <f t="shared" si="79"/>
        <v>4485</v>
      </c>
      <c r="B4504" s="145">
        <v>-314133.87830631435</v>
      </c>
      <c r="U4504" s="145">
        <v>4485</v>
      </c>
      <c r="V4504" s="145">
        <v>31089865.470968358</v>
      </c>
    </row>
    <row r="4505" spans="1:22" x14ac:dyDescent="0.35">
      <c r="A4505" s="70">
        <f t="shared" si="79"/>
        <v>4486</v>
      </c>
      <c r="B4505" s="145">
        <v>-314133.87830631435</v>
      </c>
      <c r="U4505" s="145">
        <v>4486</v>
      </c>
      <c r="V4505" s="145">
        <v>-8724046.9424737953</v>
      </c>
    </row>
    <row r="4506" spans="1:22" x14ac:dyDescent="0.35">
      <c r="A4506" s="70">
        <f t="shared" si="79"/>
        <v>4487</v>
      </c>
      <c r="B4506" s="145">
        <v>-314133.87830631435</v>
      </c>
      <c r="U4506" s="145">
        <v>4487</v>
      </c>
      <c r="V4506" s="145">
        <v>-8042057.1628827564</v>
      </c>
    </row>
    <row r="4507" spans="1:22" x14ac:dyDescent="0.35">
      <c r="A4507" s="70">
        <f t="shared" si="79"/>
        <v>4488</v>
      </c>
      <c r="B4507" s="145">
        <v>-314133.87830631435</v>
      </c>
      <c r="U4507" s="145">
        <v>4488</v>
      </c>
      <c r="V4507" s="145">
        <v>11734603.904263448</v>
      </c>
    </row>
    <row r="4508" spans="1:22" x14ac:dyDescent="0.35">
      <c r="A4508" s="70">
        <f t="shared" si="79"/>
        <v>4489</v>
      </c>
      <c r="B4508" s="145">
        <v>-314133.87830631435</v>
      </c>
      <c r="U4508" s="145">
        <v>4489</v>
      </c>
      <c r="V4508" s="145">
        <v>21364889.197709359</v>
      </c>
    </row>
    <row r="4509" spans="1:22" x14ac:dyDescent="0.35">
      <c r="A4509" s="70">
        <f t="shared" si="79"/>
        <v>4490</v>
      </c>
      <c r="B4509" s="145">
        <v>-314133.87830631435</v>
      </c>
      <c r="U4509" s="145">
        <v>4490</v>
      </c>
      <c r="V4509" s="145">
        <v>-2201859.170413591</v>
      </c>
    </row>
    <row r="4510" spans="1:22" x14ac:dyDescent="0.35">
      <c r="A4510" s="70">
        <f t="shared" si="79"/>
        <v>4491</v>
      </c>
      <c r="B4510" s="145">
        <v>-314133.87830631435</v>
      </c>
      <c r="U4510" s="145">
        <v>4491</v>
      </c>
      <c r="V4510" s="145">
        <v>-3849211.2676875368</v>
      </c>
    </row>
    <row r="4511" spans="1:22" x14ac:dyDescent="0.35">
      <c r="A4511" s="70">
        <f t="shared" si="79"/>
        <v>4492</v>
      </c>
      <c r="B4511" s="145">
        <v>-314133.87830631435</v>
      </c>
      <c r="U4511" s="145">
        <v>4492</v>
      </c>
      <c r="V4511" s="145">
        <v>-539460.85088076815</v>
      </c>
    </row>
    <row r="4512" spans="1:22" x14ac:dyDescent="0.35">
      <c r="A4512" s="70">
        <f t="shared" si="79"/>
        <v>4493</v>
      </c>
      <c r="B4512" s="145">
        <v>-314133.87830631435</v>
      </c>
      <c r="U4512" s="145">
        <v>4493</v>
      </c>
      <c r="V4512" s="145">
        <v>-2965733.0143035688</v>
      </c>
    </row>
    <row r="4513" spans="1:22" x14ac:dyDescent="0.35">
      <c r="A4513" s="70">
        <f t="shared" si="79"/>
        <v>4494</v>
      </c>
      <c r="B4513" s="145">
        <v>-314133.87830631435</v>
      </c>
      <c r="U4513" s="145">
        <v>4494</v>
      </c>
      <c r="V4513" s="145">
        <v>8771893.6809524</v>
      </c>
    </row>
    <row r="4514" spans="1:22" x14ac:dyDescent="0.35">
      <c r="A4514" s="70">
        <f t="shared" si="79"/>
        <v>4495</v>
      </c>
      <c r="B4514" s="145">
        <v>-314133.87830631435</v>
      </c>
      <c r="U4514" s="145">
        <v>4495</v>
      </c>
      <c r="V4514" s="145">
        <v>656700.94140908867</v>
      </c>
    </row>
    <row r="4515" spans="1:22" x14ac:dyDescent="0.35">
      <c r="A4515" s="70">
        <f t="shared" si="79"/>
        <v>4496</v>
      </c>
      <c r="B4515" s="145">
        <v>-314133.87830631435</v>
      </c>
      <c r="U4515" s="145">
        <v>4496</v>
      </c>
      <c r="V4515" s="145">
        <v>-1387283.0039835684</v>
      </c>
    </row>
    <row r="4516" spans="1:22" x14ac:dyDescent="0.35">
      <c r="A4516" s="70">
        <f t="shared" si="79"/>
        <v>4497</v>
      </c>
      <c r="B4516" s="145">
        <v>-314133.87830631435</v>
      </c>
      <c r="U4516" s="145">
        <v>4497</v>
      </c>
      <c r="V4516" s="145">
        <v>-14204223.42666113</v>
      </c>
    </row>
    <row r="4517" spans="1:22" x14ac:dyDescent="0.35">
      <c r="A4517" s="70">
        <f t="shared" si="79"/>
        <v>4498</v>
      </c>
      <c r="B4517" s="145">
        <v>-314133.87830631435</v>
      </c>
      <c r="U4517" s="145">
        <v>4498</v>
      </c>
      <c r="V4517" s="145">
        <v>-7904073.8675188888</v>
      </c>
    </row>
    <row r="4518" spans="1:22" x14ac:dyDescent="0.35">
      <c r="A4518" s="70">
        <f t="shared" si="79"/>
        <v>4499</v>
      </c>
      <c r="B4518" s="145">
        <v>-314133.87830631435</v>
      </c>
      <c r="U4518" s="145">
        <v>4499</v>
      </c>
      <c r="V4518" s="145">
        <v>-1942865.3162621595</v>
      </c>
    </row>
    <row r="4519" spans="1:22" x14ac:dyDescent="0.35">
      <c r="A4519" s="70">
        <f t="shared" si="79"/>
        <v>4500</v>
      </c>
      <c r="B4519" s="145">
        <v>-314133.87830631435</v>
      </c>
      <c r="U4519" s="145">
        <v>4500</v>
      </c>
      <c r="V4519" s="145">
        <v>131448.05378417671</v>
      </c>
    </row>
    <row r="4520" spans="1:22" x14ac:dyDescent="0.35">
      <c r="A4520" s="70">
        <f t="shared" si="79"/>
        <v>4501</v>
      </c>
      <c r="B4520" s="145">
        <v>-314133.87830631435</v>
      </c>
      <c r="U4520" s="145">
        <v>4501</v>
      </c>
      <c r="V4520" s="145">
        <v>-5148340.3604020625</v>
      </c>
    </row>
    <row r="4521" spans="1:22" x14ac:dyDescent="0.35">
      <c r="A4521" s="70">
        <f t="shared" si="79"/>
        <v>4502</v>
      </c>
      <c r="B4521" s="145">
        <v>-314133.87830631435</v>
      </c>
      <c r="U4521" s="145">
        <v>4502</v>
      </c>
      <c r="V4521" s="145">
        <v>1962856.4589892589</v>
      </c>
    </row>
    <row r="4522" spans="1:22" x14ac:dyDescent="0.35">
      <c r="A4522" s="70">
        <f t="shared" si="79"/>
        <v>4503</v>
      </c>
      <c r="B4522" s="145">
        <v>-314133.87830631435</v>
      </c>
      <c r="U4522" s="145">
        <v>4503</v>
      </c>
      <c r="V4522" s="145">
        <v>2056393.6951838024</v>
      </c>
    </row>
    <row r="4523" spans="1:22" x14ac:dyDescent="0.35">
      <c r="A4523" s="70">
        <f t="shared" si="79"/>
        <v>4504</v>
      </c>
      <c r="B4523" s="145">
        <v>-314133.87830631435</v>
      </c>
      <c r="U4523" s="145">
        <v>4504</v>
      </c>
      <c r="V4523" s="145">
        <v>-22197920.778662436</v>
      </c>
    </row>
    <row r="4524" spans="1:22" x14ac:dyDescent="0.35">
      <c r="A4524" s="70">
        <f t="shared" si="79"/>
        <v>4505</v>
      </c>
      <c r="B4524" s="145">
        <v>-314133.87830631435</v>
      </c>
      <c r="U4524" s="145">
        <v>4505</v>
      </c>
      <c r="V4524" s="145">
        <v>-20435173.890488535</v>
      </c>
    </row>
    <row r="4525" spans="1:22" x14ac:dyDescent="0.35">
      <c r="A4525" s="70">
        <f t="shared" si="79"/>
        <v>4506</v>
      </c>
      <c r="B4525" s="145">
        <v>-314133.87830631435</v>
      </c>
      <c r="U4525" s="145">
        <v>4506</v>
      </c>
      <c r="V4525" s="145">
        <v>-11692342.031172605</v>
      </c>
    </row>
    <row r="4526" spans="1:22" x14ac:dyDescent="0.35">
      <c r="A4526" s="70">
        <f t="shared" si="79"/>
        <v>4507</v>
      </c>
      <c r="B4526" s="145">
        <v>-314133.87830631435</v>
      </c>
      <c r="U4526" s="145">
        <v>4507</v>
      </c>
      <c r="V4526" s="145">
        <v>-7012178.543900473</v>
      </c>
    </row>
    <row r="4527" spans="1:22" x14ac:dyDescent="0.35">
      <c r="A4527" s="70">
        <f t="shared" si="79"/>
        <v>4508</v>
      </c>
      <c r="B4527" s="145">
        <v>-314133.87830631435</v>
      </c>
      <c r="U4527" s="145">
        <v>4508</v>
      </c>
      <c r="V4527" s="145">
        <v>-1256374.4762409441</v>
      </c>
    </row>
    <row r="4528" spans="1:22" x14ac:dyDescent="0.35">
      <c r="A4528" s="70">
        <f t="shared" si="79"/>
        <v>4509</v>
      </c>
      <c r="B4528" s="145">
        <v>-314133.87830631435</v>
      </c>
      <c r="U4528" s="145">
        <v>4509</v>
      </c>
      <c r="V4528" s="145">
        <v>3325417.9751567431</v>
      </c>
    </row>
    <row r="4529" spans="1:22" x14ac:dyDescent="0.35">
      <c r="A4529" s="70">
        <f t="shared" si="79"/>
        <v>4510</v>
      </c>
      <c r="B4529" s="145">
        <v>-314133.87830631435</v>
      </c>
      <c r="U4529" s="145">
        <v>4510</v>
      </c>
      <c r="V4529" s="145">
        <v>-16209949.344249336</v>
      </c>
    </row>
    <row r="4530" spans="1:22" x14ac:dyDescent="0.35">
      <c r="A4530" s="70">
        <f t="shared" si="79"/>
        <v>4511</v>
      </c>
      <c r="B4530" s="145">
        <v>-314133.87830631435</v>
      </c>
      <c r="U4530" s="145">
        <v>4511</v>
      </c>
      <c r="V4530" s="145">
        <v>-11078786.725407433</v>
      </c>
    </row>
    <row r="4531" spans="1:22" x14ac:dyDescent="0.35">
      <c r="A4531" s="70">
        <f t="shared" si="79"/>
        <v>4512</v>
      </c>
      <c r="B4531" s="145">
        <v>-314133.87830631435</v>
      </c>
      <c r="U4531" s="145">
        <v>4512</v>
      </c>
      <c r="V4531" s="145">
        <v>-5724181.6727290526</v>
      </c>
    </row>
    <row r="4532" spans="1:22" x14ac:dyDescent="0.35">
      <c r="A4532" s="70">
        <f t="shared" si="79"/>
        <v>4513</v>
      </c>
      <c r="B4532" s="145">
        <v>-314133.87830631435</v>
      </c>
      <c r="U4532" s="145">
        <v>4513</v>
      </c>
      <c r="V4532" s="145">
        <v>7584224.877770178</v>
      </c>
    </row>
    <row r="4533" spans="1:22" x14ac:dyDescent="0.35">
      <c r="A4533" s="70">
        <f t="shared" si="79"/>
        <v>4514</v>
      </c>
      <c r="B4533" s="145">
        <v>-314133.87830631435</v>
      </c>
      <c r="U4533" s="145">
        <v>4514</v>
      </c>
      <c r="V4533" s="145">
        <v>17842483.966360148</v>
      </c>
    </row>
    <row r="4534" spans="1:22" x14ac:dyDescent="0.35">
      <c r="A4534" s="70">
        <f t="shared" si="79"/>
        <v>4515</v>
      </c>
      <c r="B4534" s="145">
        <v>-314133.87830631435</v>
      </c>
      <c r="U4534" s="145">
        <v>4515</v>
      </c>
      <c r="V4534" s="145">
        <v>-15402034.507865267</v>
      </c>
    </row>
    <row r="4535" spans="1:22" x14ac:dyDescent="0.35">
      <c r="A4535" s="70">
        <f t="shared" si="79"/>
        <v>4516</v>
      </c>
      <c r="B4535" s="145">
        <v>-314133.87830631435</v>
      </c>
      <c r="U4535" s="145">
        <v>4516</v>
      </c>
      <c r="V4535" s="145">
        <v>-29063523.100999326</v>
      </c>
    </row>
    <row r="4536" spans="1:22" x14ac:dyDescent="0.35">
      <c r="A4536" s="70">
        <f t="shared" si="79"/>
        <v>4517</v>
      </c>
      <c r="B4536" s="145">
        <v>-314133.87830631435</v>
      </c>
      <c r="U4536" s="145">
        <v>4517</v>
      </c>
      <c r="V4536" s="145">
        <v>-6197954.4831174985</v>
      </c>
    </row>
    <row r="4537" spans="1:22" x14ac:dyDescent="0.35">
      <c r="A4537" s="70">
        <f t="shared" si="79"/>
        <v>4518</v>
      </c>
      <c r="B4537" s="145">
        <v>-314133.87830631435</v>
      </c>
      <c r="U4537" s="145">
        <v>4518</v>
      </c>
      <c r="V4537" s="145">
        <v>16802574.001473531</v>
      </c>
    </row>
    <row r="4538" spans="1:22" x14ac:dyDescent="0.35">
      <c r="A4538" s="70">
        <f t="shared" si="79"/>
        <v>4519</v>
      </c>
      <c r="B4538" s="145">
        <v>-314133.87830631435</v>
      </c>
      <c r="U4538" s="145">
        <v>4519</v>
      </c>
      <c r="V4538" s="145">
        <v>5757222.7249154449</v>
      </c>
    </row>
    <row r="4539" spans="1:22" x14ac:dyDescent="0.35">
      <c r="A4539" s="70">
        <f t="shared" si="79"/>
        <v>4520</v>
      </c>
      <c r="B4539" s="145">
        <v>-314133.87830631435</v>
      </c>
      <c r="U4539" s="145">
        <v>4520</v>
      </c>
      <c r="V4539" s="145">
        <v>19078129.916320108</v>
      </c>
    </row>
    <row r="4540" spans="1:22" x14ac:dyDescent="0.35">
      <c r="A4540" s="70">
        <f t="shared" si="79"/>
        <v>4521</v>
      </c>
      <c r="B4540" s="145">
        <v>-314133.87830631435</v>
      </c>
      <c r="U4540" s="145">
        <v>4521</v>
      </c>
      <c r="V4540" s="145">
        <v>-15507124.72547394</v>
      </c>
    </row>
    <row r="4541" spans="1:22" x14ac:dyDescent="0.35">
      <c r="A4541" s="70">
        <f t="shared" si="79"/>
        <v>4522</v>
      </c>
      <c r="B4541" s="145">
        <v>-314133.87830631435</v>
      </c>
      <c r="U4541" s="145">
        <v>4522</v>
      </c>
      <c r="V4541" s="145">
        <v>14388851.258672476</v>
      </c>
    </row>
    <row r="4542" spans="1:22" x14ac:dyDescent="0.35">
      <c r="A4542" s="70">
        <f t="shared" si="79"/>
        <v>4523</v>
      </c>
      <c r="B4542" s="145">
        <v>-314133.87830631435</v>
      </c>
      <c r="U4542" s="145">
        <v>4523</v>
      </c>
      <c r="V4542" s="145">
        <v>18145242.890205424</v>
      </c>
    </row>
    <row r="4543" spans="1:22" x14ac:dyDescent="0.35">
      <c r="A4543" s="70">
        <f t="shared" si="79"/>
        <v>4524</v>
      </c>
      <c r="B4543" s="145">
        <v>-314133.87830631435</v>
      </c>
      <c r="U4543" s="145">
        <v>4524</v>
      </c>
      <c r="V4543" s="145">
        <v>2652870.6577052213</v>
      </c>
    </row>
    <row r="4544" spans="1:22" x14ac:dyDescent="0.35">
      <c r="A4544" s="70">
        <f t="shared" si="79"/>
        <v>4525</v>
      </c>
      <c r="B4544" s="145">
        <v>-314133.87830631435</v>
      </c>
      <c r="U4544" s="145">
        <v>4525</v>
      </c>
      <c r="V4544" s="145">
        <v>-17621814.680891193</v>
      </c>
    </row>
    <row r="4545" spans="1:22" x14ac:dyDescent="0.35">
      <c r="A4545" s="70">
        <f t="shared" si="79"/>
        <v>4526</v>
      </c>
      <c r="B4545" s="145">
        <v>-314133.87830631435</v>
      </c>
      <c r="U4545" s="145">
        <v>4526</v>
      </c>
      <c r="V4545" s="145">
        <v>-11109177.879673792</v>
      </c>
    </row>
    <row r="4546" spans="1:22" x14ac:dyDescent="0.35">
      <c r="A4546" s="70">
        <f t="shared" si="79"/>
        <v>4527</v>
      </c>
      <c r="B4546" s="145">
        <v>-314133.87830631435</v>
      </c>
      <c r="U4546" s="145">
        <v>4527</v>
      </c>
      <c r="V4546" s="145">
        <v>-4204268.8001946006</v>
      </c>
    </row>
    <row r="4547" spans="1:22" x14ac:dyDescent="0.35">
      <c r="A4547" s="70">
        <f t="shared" si="79"/>
        <v>4528</v>
      </c>
      <c r="B4547" s="145">
        <v>-314133.87830631435</v>
      </c>
      <c r="U4547" s="145">
        <v>4528</v>
      </c>
      <c r="V4547" s="145">
        <v>-1370427.8445658013</v>
      </c>
    </row>
    <row r="4548" spans="1:22" x14ac:dyDescent="0.35">
      <c r="A4548" s="70">
        <f t="shared" si="79"/>
        <v>4529</v>
      </c>
      <c r="B4548" s="145">
        <v>-314133.87830631435</v>
      </c>
      <c r="U4548" s="145">
        <v>4529</v>
      </c>
      <c r="V4548" s="145">
        <v>5419101.8932608962</v>
      </c>
    </row>
    <row r="4549" spans="1:22" x14ac:dyDescent="0.35">
      <c r="A4549" s="70">
        <f t="shared" si="79"/>
        <v>4530</v>
      </c>
      <c r="B4549" s="145">
        <v>-314133.87830631435</v>
      </c>
      <c r="U4549" s="145">
        <v>4530</v>
      </c>
      <c r="V4549" s="145">
        <v>7402932.9198306203</v>
      </c>
    </row>
    <row r="4550" spans="1:22" x14ac:dyDescent="0.35">
      <c r="A4550" s="70">
        <f t="shared" si="79"/>
        <v>4531</v>
      </c>
      <c r="B4550" s="145">
        <v>-314133.87830631435</v>
      </c>
      <c r="U4550" s="145">
        <v>4531</v>
      </c>
      <c r="V4550" s="145">
        <v>41981433.306723788</v>
      </c>
    </row>
    <row r="4551" spans="1:22" x14ac:dyDescent="0.35">
      <c r="A4551" s="70">
        <f t="shared" si="79"/>
        <v>4532</v>
      </c>
      <c r="B4551" s="145">
        <v>-314133.87830631435</v>
      </c>
      <c r="U4551" s="145">
        <v>4532</v>
      </c>
      <c r="V4551" s="145">
        <v>-2595862.4189049713</v>
      </c>
    </row>
    <row r="4552" spans="1:22" x14ac:dyDescent="0.35">
      <c r="A4552" s="70">
        <f t="shared" si="79"/>
        <v>4533</v>
      </c>
      <c r="B4552" s="145">
        <v>-314133.87830631435</v>
      </c>
      <c r="U4552" s="145">
        <v>4533</v>
      </c>
      <c r="V4552" s="145">
        <v>6736371.0861808844</v>
      </c>
    </row>
    <row r="4553" spans="1:22" x14ac:dyDescent="0.35">
      <c r="A4553" s="70">
        <f t="shared" si="79"/>
        <v>4534</v>
      </c>
      <c r="B4553" s="145">
        <v>-314133.87830631435</v>
      </c>
      <c r="U4553" s="145">
        <v>4534</v>
      </c>
      <c r="V4553" s="145">
        <v>8388228.879924193</v>
      </c>
    </row>
    <row r="4554" spans="1:22" x14ac:dyDescent="0.35">
      <c r="A4554" s="70">
        <f t="shared" si="79"/>
        <v>4535</v>
      </c>
      <c r="B4554" s="145">
        <v>-314133.87830631435</v>
      </c>
      <c r="U4554" s="145">
        <v>4535</v>
      </c>
      <c r="V4554" s="145">
        <v>6211041.4870871454</v>
      </c>
    </row>
    <row r="4555" spans="1:22" x14ac:dyDescent="0.35">
      <c r="A4555" s="70">
        <f t="shared" si="79"/>
        <v>4536</v>
      </c>
      <c r="B4555" s="145">
        <v>-314133.87830631435</v>
      </c>
      <c r="U4555" s="145">
        <v>4536</v>
      </c>
      <c r="V4555" s="145">
        <v>-5156176.3269857764</v>
      </c>
    </row>
    <row r="4556" spans="1:22" x14ac:dyDescent="0.35">
      <c r="A4556" s="70">
        <f t="shared" si="79"/>
        <v>4537</v>
      </c>
      <c r="B4556" s="145">
        <v>-314133.87830631435</v>
      </c>
      <c r="U4556" s="145">
        <v>4537</v>
      </c>
      <c r="V4556" s="145">
        <v>25651487.497749701</v>
      </c>
    </row>
    <row r="4557" spans="1:22" x14ac:dyDescent="0.35">
      <c r="A4557" s="70">
        <f t="shared" si="79"/>
        <v>4538</v>
      </c>
      <c r="B4557" s="145">
        <v>-314133.87830631435</v>
      </c>
      <c r="U4557" s="145">
        <v>4538</v>
      </c>
      <c r="V4557" s="145">
        <v>8658569.2948961705</v>
      </c>
    </row>
    <row r="4558" spans="1:22" x14ac:dyDescent="0.35">
      <c r="A4558" s="70">
        <f t="shared" si="79"/>
        <v>4539</v>
      </c>
      <c r="B4558" s="145">
        <v>-314133.87830631435</v>
      </c>
      <c r="U4558" s="145">
        <v>4539</v>
      </c>
      <c r="V4558" s="145">
        <v>81403.909468505532</v>
      </c>
    </row>
    <row r="4559" spans="1:22" x14ac:dyDescent="0.35">
      <c r="A4559" s="70">
        <f t="shared" si="79"/>
        <v>4540</v>
      </c>
      <c r="B4559" s="145">
        <v>-314133.87830631435</v>
      </c>
      <c r="U4559" s="145">
        <v>4540</v>
      </c>
      <c r="V4559" s="145">
        <v>8422286.7297482602</v>
      </c>
    </row>
    <row r="4560" spans="1:22" x14ac:dyDescent="0.35">
      <c r="A4560" s="70">
        <f t="shared" si="79"/>
        <v>4541</v>
      </c>
      <c r="B4560" s="145">
        <v>-314133.87830631435</v>
      </c>
      <c r="U4560" s="145">
        <v>4541</v>
      </c>
      <c r="V4560" s="145">
        <v>7311270.7072941475</v>
      </c>
    </row>
    <row r="4561" spans="1:22" x14ac:dyDescent="0.35">
      <c r="A4561" s="70">
        <f t="shared" si="79"/>
        <v>4542</v>
      </c>
      <c r="B4561" s="145">
        <v>-314133.87830631435</v>
      </c>
      <c r="U4561" s="145">
        <v>4542</v>
      </c>
      <c r="V4561" s="145">
        <v>5161970.3741192967</v>
      </c>
    </row>
    <row r="4562" spans="1:22" x14ac:dyDescent="0.35">
      <c r="A4562" s="70">
        <f t="shared" si="79"/>
        <v>4543</v>
      </c>
      <c r="B4562" s="145">
        <v>-314133.87830631435</v>
      </c>
      <c r="U4562" s="145">
        <v>4543</v>
      </c>
      <c r="V4562" s="145">
        <v>26265802.23793143</v>
      </c>
    </row>
    <row r="4563" spans="1:22" x14ac:dyDescent="0.35">
      <c r="A4563" s="70">
        <f t="shared" si="79"/>
        <v>4544</v>
      </c>
      <c r="B4563" s="145">
        <v>-314133.87830631435</v>
      </c>
      <c r="U4563" s="145">
        <v>4544</v>
      </c>
      <c r="V4563" s="145">
        <v>14298801.815440599</v>
      </c>
    </row>
    <row r="4564" spans="1:22" x14ac:dyDescent="0.35">
      <c r="A4564" s="70">
        <f t="shared" si="79"/>
        <v>4545</v>
      </c>
      <c r="B4564" s="145">
        <v>-314133.87830631435</v>
      </c>
      <c r="U4564" s="145">
        <v>4545</v>
      </c>
      <c r="V4564" s="145">
        <v>25029134.798472948</v>
      </c>
    </row>
    <row r="4565" spans="1:22" x14ac:dyDescent="0.35">
      <c r="A4565" s="70">
        <f t="shared" si="79"/>
        <v>4546</v>
      </c>
      <c r="B4565" s="145">
        <v>-314133.87830631435</v>
      </c>
      <c r="U4565" s="145">
        <v>4546</v>
      </c>
      <c r="V4565" s="145">
        <v>25429607.373836078</v>
      </c>
    </row>
    <row r="4566" spans="1:22" x14ac:dyDescent="0.35">
      <c r="A4566" s="70">
        <f t="shared" ref="A4566:A4629" si="80">A4565+1</f>
        <v>4547</v>
      </c>
      <c r="B4566" s="145">
        <v>-314133.87830631435</v>
      </c>
      <c r="U4566" s="145">
        <v>4547</v>
      </c>
      <c r="V4566" s="145">
        <v>24867543.714636419</v>
      </c>
    </row>
    <row r="4567" spans="1:22" x14ac:dyDescent="0.35">
      <c r="A4567" s="70">
        <f t="shared" si="80"/>
        <v>4548</v>
      </c>
      <c r="B4567" s="145">
        <v>-314133.87830631435</v>
      </c>
      <c r="U4567" s="145">
        <v>4548</v>
      </c>
      <c r="V4567" s="145">
        <v>-4324277.5640028715</v>
      </c>
    </row>
    <row r="4568" spans="1:22" x14ac:dyDescent="0.35">
      <c r="A4568" s="70">
        <f t="shared" si="80"/>
        <v>4549</v>
      </c>
      <c r="B4568" s="145">
        <v>-314133.87830631435</v>
      </c>
      <c r="U4568" s="145">
        <v>4549</v>
      </c>
      <c r="V4568" s="145">
        <v>13747090.493791446</v>
      </c>
    </row>
    <row r="4569" spans="1:22" x14ac:dyDescent="0.35">
      <c r="A4569" s="70">
        <f t="shared" si="80"/>
        <v>4550</v>
      </c>
      <c r="B4569" s="145">
        <v>-314133.87830631435</v>
      </c>
      <c r="U4569" s="145">
        <v>4550</v>
      </c>
      <c r="V4569" s="145">
        <v>-5233874.5574040692</v>
      </c>
    </row>
    <row r="4570" spans="1:22" x14ac:dyDescent="0.35">
      <c r="A4570" s="70">
        <f t="shared" si="80"/>
        <v>4551</v>
      </c>
      <c r="B4570" s="145">
        <v>-314133.87830631435</v>
      </c>
      <c r="U4570" s="145">
        <v>4551</v>
      </c>
      <c r="V4570" s="145">
        <v>-1695419.4537136406</v>
      </c>
    </row>
    <row r="4571" spans="1:22" x14ac:dyDescent="0.35">
      <c r="A4571" s="70">
        <f t="shared" si="80"/>
        <v>4552</v>
      </c>
      <c r="B4571" s="145">
        <v>-314133.87830631435</v>
      </c>
      <c r="U4571" s="145">
        <v>4552</v>
      </c>
      <c r="V4571" s="145">
        <v>-3227112.6461414807</v>
      </c>
    </row>
    <row r="4572" spans="1:22" x14ac:dyDescent="0.35">
      <c r="A4572" s="70">
        <f t="shared" si="80"/>
        <v>4553</v>
      </c>
      <c r="B4572" s="145">
        <v>-314133.87830631435</v>
      </c>
      <c r="U4572" s="145">
        <v>4553</v>
      </c>
      <c r="V4572" s="145">
        <v>1245645.9107962884</v>
      </c>
    </row>
    <row r="4573" spans="1:22" x14ac:dyDescent="0.35">
      <c r="A4573" s="70">
        <f t="shared" si="80"/>
        <v>4554</v>
      </c>
      <c r="B4573" s="145">
        <v>-314133.87830631435</v>
      </c>
      <c r="U4573" s="145">
        <v>4554</v>
      </c>
      <c r="V4573" s="145">
        <v>42089943.823868021</v>
      </c>
    </row>
    <row r="4574" spans="1:22" x14ac:dyDescent="0.35">
      <c r="A4574" s="70">
        <f t="shared" si="80"/>
        <v>4555</v>
      </c>
      <c r="B4574" s="145">
        <v>-314133.87830631435</v>
      </c>
      <c r="U4574" s="145">
        <v>4555</v>
      </c>
      <c r="V4574" s="145">
        <v>3283521.0128998719</v>
      </c>
    </row>
    <row r="4575" spans="1:22" x14ac:dyDescent="0.35">
      <c r="A4575" s="70">
        <f t="shared" si="80"/>
        <v>4556</v>
      </c>
      <c r="B4575" s="145">
        <v>-314133.87830631435</v>
      </c>
      <c r="U4575" s="145">
        <v>4556</v>
      </c>
      <c r="V4575" s="145">
        <v>-15015656.162505303</v>
      </c>
    </row>
    <row r="4576" spans="1:22" x14ac:dyDescent="0.35">
      <c r="A4576" s="70">
        <f t="shared" si="80"/>
        <v>4557</v>
      </c>
      <c r="B4576" s="145">
        <v>-314133.87830631435</v>
      </c>
      <c r="U4576" s="145">
        <v>4557</v>
      </c>
      <c r="V4576" s="145">
        <v>23003747.066119518</v>
      </c>
    </row>
    <row r="4577" spans="1:22" x14ac:dyDescent="0.35">
      <c r="A4577" s="70">
        <f t="shared" si="80"/>
        <v>4558</v>
      </c>
      <c r="B4577" s="145">
        <v>-314133.87830631435</v>
      </c>
      <c r="U4577" s="145">
        <v>4558</v>
      </c>
      <c r="V4577" s="145">
        <v>26032178.304505941</v>
      </c>
    </row>
    <row r="4578" spans="1:22" x14ac:dyDescent="0.35">
      <c r="A4578" s="70">
        <f t="shared" si="80"/>
        <v>4559</v>
      </c>
      <c r="B4578" s="145">
        <v>-314133.87830631435</v>
      </c>
      <c r="U4578" s="145">
        <v>4559</v>
      </c>
      <c r="V4578" s="145">
        <v>16485815.942215268</v>
      </c>
    </row>
    <row r="4579" spans="1:22" x14ac:dyDescent="0.35">
      <c r="A4579" s="70">
        <f t="shared" si="80"/>
        <v>4560</v>
      </c>
      <c r="B4579" s="145">
        <v>-314133.87830631435</v>
      </c>
      <c r="U4579" s="145">
        <v>4560</v>
      </c>
      <c r="V4579" s="145">
        <v>-4679400.3865640126</v>
      </c>
    </row>
    <row r="4580" spans="1:22" x14ac:dyDescent="0.35">
      <c r="A4580" s="70">
        <f t="shared" si="80"/>
        <v>4561</v>
      </c>
      <c r="B4580" s="145">
        <v>-314133.87830631435</v>
      </c>
      <c r="U4580" s="145">
        <v>4561</v>
      </c>
      <c r="V4580" s="145">
        <v>4911098.8234877251</v>
      </c>
    </row>
    <row r="4581" spans="1:22" x14ac:dyDescent="0.35">
      <c r="A4581" s="70">
        <f t="shared" si="80"/>
        <v>4562</v>
      </c>
      <c r="B4581" s="145">
        <v>-314133.87830631435</v>
      </c>
      <c r="U4581" s="145">
        <v>4562</v>
      </c>
      <c r="V4581" s="145">
        <v>26937823.613024224</v>
      </c>
    </row>
    <row r="4582" spans="1:22" x14ac:dyDescent="0.35">
      <c r="A4582" s="70">
        <f t="shared" si="80"/>
        <v>4563</v>
      </c>
      <c r="B4582" s="145">
        <v>-314133.87830631435</v>
      </c>
      <c r="U4582" s="145">
        <v>4563</v>
      </c>
      <c r="V4582" s="145">
        <v>15077287.661697175</v>
      </c>
    </row>
    <row r="4583" spans="1:22" x14ac:dyDescent="0.35">
      <c r="A4583" s="70">
        <f t="shared" si="80"/>
        <v>4564</v>
      </c>
      <c r="B4583" s="145">
        <v>-314133.87830631435</v>
      </c>
      <c r="U4583" s="145">
        <v>4564</v>
      </c>
      <c r="V4583" s="145">
        <v>1792813.2728317026</v>
      </c>
    </row>
    <row r="4584" spans="1:22" x14ac:dyDescent="0.35">
      <c r="A4584" s="70">
        <f t="shared" si="80"/>
        <v>4565</v>
      </c>
      <c r="B4584" s="145">
        <v>-314133.87830631435</v>
      </c>
      <c r="U4584" s="145">
        <v>4565</v>
      </c>
      <c r="V4584" s="145">
        <v>-15315767.665692972</v>
      </c>
    </row>
    <row r="4585" spans="1:22" x14ac:dyDescent="0.35">
      <c r="A4585" s="70">
        <f t="shared" si="80"/>
        <v>4566</v>
      </c>
      <c r="B4585" s="145">
        <v>-314133.87830631435</v>
      </c>
      <c r="U4585" s="145">
        <v>4566</v>
      </c>
      <c r="V4585" s="145">
        <v>-168960.36519808322</v>
      </c>
    </row>
    <row r="4586" spans="1:22" x14ac:dyDescent="0.35">
      <c r="A4586" s="70">
        <f t="shared" si="80"/>
        <v>4567</v>
      </c>
      <c r="B4586" s="145">
        <v>-314133.87830631435</v>
      </c>
      <c r="U4586" s="145">
        <v>4567</v>
      </c>
      <c r="V4586" s="145">
        <v>-8147771.5768237887</v>
      </c>
    </row>
    <row r="4587" spans="1:22" x14ac:dyDescent="0.35">
      <c r="A4587" s="70">
        <f t="shared" si="80"/>
        <v>4568</v>
      </c>
      <c r="B4587" s="145">
        <v>-314133.87830631435</v>
      </c>
      <c r="U4587" s="145">
        <v>4568</v>
      </c>
      <c r="V4587" s="145">
        <v>19635176.341111831</v>
      </c>
    </row>
    <row r="4588" spans="1:22" x14ac:dyDescent="0.35">
      <c r="A4588" s="70">
        <f t="shared" si="80"/>
        <v>4569</v>
      </c>
      <c r="B4588" s="145">
        <v>-314133.87830631435</v>
      </c>
      <c r="U4588" s="145">
        <v>4569</v>
      </c>
      <c r="V4588" s="145">
        <v>11857621.303595711</v>
      </c>
    </row>
    <row r="4589" spans="1:22" x14ac:dyDescent="0.35">
      <c r="A4589" s="70">
        <f t="shared" si="80"/>
        <v>4570</v>
      </c>
      <c r="B4589" s="145">
        <v>-314133.87830631435</v>
      </c>
      <c r="U4589" s="145">
        <v>4570</v>
      </c>
      <c r="V4589" s="145">
        <v>-18143355.340117022</v>
      </c>
    </row>
    <row r="4590" spans="1:22" x14ac:dyDescent="0.35">
      <c r="A4590" s="70">
        <f t="shared" si="80"/>
        <v>4571</v>
      </c>
      <c r="B4590" s="145">
        <v>-314133.87830631435</v>
      </c>
      <c r="U4590" s="145">
        <v>4571</v>
      </c>
      <c r="V4590" s="145">
        <v>3503048.4770679288</v>
      </c>
    </row>
    <row r="4591" spans="1:22" x14ac:dyDescent="0.35">
      <c r="A4591" s="70">
        <f t="shared" si="80"/>
        <v>4572</v>
      </c>
      <c r="B4591" s="145">
        <v>-314133.87830631435</v>
      </c>
      <c r="U4591" s="145">
        <v>4572</v>
      </c>
      <c r="V4591" s="145">
        <v>1244362.2340728082</v>
      </c>
    </row>
    <row r="4592" spans="1:22" x14ac:dyDescent="0.35">
      <c r="A4592" s="70">
        <f t="shared" si="80"/>
        <v>4573</v>
      </c>
      <c r="B4592" s="145">
        <v>-314133.87830631435</v>
      </c>
      <c r="U4592" s="145">
        <v>4573</v>
      </c>
      <c r="V4592" s="145">
        <v>-18657341.298459888</v>
      </c>
    </row>
    <row r="4593" spans="1:22" x14ac:dyDescent="0.35">
      <c r="A4593" s="70">
        <f t="shared" si="80"/>
        <v>4574</v>
      </c>
      <c r="B4593" s="145">
        <v>-314133.87830631435</v>
      </c>
      <c r="U4593" s="145">
        <v>4574</v>
      </c>
      <c r="V4593" s="145">
        <v>16619932.967945531</v>
      </c>
    </row>
    <row r="4594" spans="1:22" x14ac:dyDescent="0.35">
      <c r="A4594" s="70">
        <f t="shared" si="80"/>
        <v>4575</v>
      </c>
      <c r="B4594" s="145">
        <v>-314133.87830631435</v>
      </c>
      <c r="U4594" s="145">
        <v>4575</v>
      </c>
      <c r="V4594" s="145">
        <v>-13460717.747208243</v>
      </c>
    </row>
    <row r="4595" spans="1:22" x14ac:dyDescent="0.35">
      <c r="A4595" s="70">
        <f t="shared" si="80"/>
        <v>4576</v>
      </c>
      <c r="B4595" s="145">
        <v>-314133.87830631435</v>
      </c>
      <c r="U4595" s="145">
        <v>4576</v>
      </c>
      <c r="V4595" s="145">
        <v>30829592.880532563</v>
      </c>
    </row>
    <row r="4596" spans="1:22" x14ac:dyDescent="0.35">
      <c r="A4596" s="70">
        <f t="shared" si="80"/>
        <v>4577</v>
      </c>
      <c r="B4596" s="145">
        <v>-314133.87830631435</v>
      </c>
      <c r="U4596" s="145">
        <v>4577</v>
      </c>
      <c r="V4596" s="145">
        <v>26809510.9151932</v>
      </c>
    </row>
    <row r="4597" spans="1:22" x14ac:dyDescent="0.35">
      <c r="A4597" s="70">
        <f t="shared" si="80"/>
        <v>4578</v>
      </c>
      <c r="B4597" s="145">
        <v>-314133.87830631435</v>
      </c>
      <c r="U4597" s="145">
        <v>4578</v>
      </c>
      <c r="V4597" s="145">
        <v>41928146.904729307</v>
      </c>
    </row>
    <row r="4598" spans="1:22" x14ac:dyDescent="0.35">
      <c r="A4598" s="70">
        <f t="shared" si="80"/>
        <v>4579</v>
      </c>
      <c r="B4598" s="145">
        <v>-314133.87830631435</v>
      </c>
      <c r="U4598" s="145">
        <v>4579</v>
      </c>
      <c r="V4598" s="145">
        <v>-11053427.224523425</v>
      </c>
    </row>
    <row r="4599" spans="1:22" x14ac:dyDescent="0.35">
      <c r="A4599" s="70">
        <f t="shared" si="80"/>
        <v>4580</v>
      </c>
      <c r="B4599" s="145">
        <v>-314133.87830631435</v>
      </c>
      <c r="U4599" s="145">
        <v>4580</v>
      </c>
      <c r="V4599" s="145">
        <v>-19496891.104507931</v>
      </c>
    </row>
    <row r="4600" spans="1:22" x14ac:dyDescent="0.35">
      <c r="A4600" s="70">
        <f t="shared" si="80"/>
        <v>4581</v>
      </c>
      <c r="B4600" s="145">
        <v>-314133.87830631435</v>
      </c>
      <c r="U4600" s="145">
        <v>4581</v>
      </c>
      <c r="V4600" s="145">
        <v>-10761688.652067648</v>
      </c>
    </row>
    <row r="4601" spans="1:22" x14ac:dyDescent="0.35">
      <c r="A4601" s="70">
        <f t="shared" si="80"/>
        <v>4582</v>
      </c>
      <c r="B4601" s="145">
        <v>-314133.87830631435</v>
      </c>
      <c r="U4601" s="145">
        <v>4582</v>
      </c>
      <c r="V4601" s="145">
        <v>6266944.0744085759</v>
      </c>
    </row>
    <row r="4602" spans="1:22" x14ac:dyDescent="0.35">
      <c r="A4602" s="70">
        <f t="shared" si="80"/>
        <v>4583</v>
      </c>
      <c r="B4602" s="145">
        <v>-314133.87830631435</v>
      </c>
      <c r="U4602" s="145">
        <v>4583</v>
      </c>
      <c r="V4602" s="145">
        <v>4028851.4617584348</v>
      </c>
    </row>
    <row r="4603" spans="1:22" x14ac:dyDescent="0.35">
      <c r="A4603" s="70">
        <f t="shared" si="80"/>
        <v>4584</v>
      </c>
      <c r="B4603" s="145">
        <v>-314133.87830631435</v>
      </c>
      <c r="U4603" s="145">
        <v>4584</v>
      </c>
      <c r="V4603" s="145">
        <v>-10947240.542759333</v>
      </c>
    </row>
    <row r="4604" spans="1:22" x14ac:dyDescent="0.35">
      <c r="A4604" s="70">
        <f t="shared" si="80"/>
        <v>4585</v>
      </c>
      <c r="B4604" s="145">
        <v>-314133.87830631435</v>
      </c>
      <c r="U4604" s="145">
        <v>4585</v>
      </c>
      <c r="V4604" s="145">
        <v>4531109.2385076936</v>
      </c>
    </row>
    <row r="4605" spans="1:22" x14ac:dyDescent="0.35">
      <c r="A4605" s="70">
        <f t="shared" si="80"/>
        <v>4586</v>
      </c>
      <c r="B4605" s="145">
        <v>-314133.87830631435</v>
      </c>
      <c r="U4605" s="145">
        <v>4586</v>
      </c>
      <c r="V4605" s="145">
        <v>-21879750.005219098</v>
      </c>
    </row>
    <row r="4606" spans="1:22" x14ac:dyDescent="0.35">
      <c r="A4606" s="70">
        <f t="shared" si="80"/>
        <v>4587</v>
      </c>
      <c r="B4606" s="145">
        <v>-314133.87830631435</v>
      </c>
      <c r="U4606" s="145">
        <v>4587</v>
      </c>
      <c r="V4606" s="145">
        <v>-6581646.1896223221</v>
      </c>
    </row>
    <row r="4607" spans="1:22" x14ac:dyDescent="0.35">
      <c r="A4607" s="70">
        <f t="shared" si="80"/>
        <v>4588</v>
      </c>
      <c r="B4607" s="145">
        <v>-314133.87830631435</v>
      </c>
      <c r="U4607" s="145">
        <v>4588</v>
      </c>
      <c r="V4607" s="145">
        <v>428854.25483254716</v>
      </c>
    </row>
    <row r="4608" spans="1:22" x14ac:dyDescent="0.35">
      <c r="A4608" s="70">
        <f t="shared" si="80"/>
        <v>4589</v>
      </c>
      <c r="B4608" s="145">
        <v>-314133.87830631435</v>
      </c>
      <c r="U4608" s="145">
        <v>4589</v>
      </c>
      <c r="V4608" s="145">
        <v>29053002.211266361</v>
      </c>
    </row>
    <row r="4609" spans="1:22" x14ac:dyDescent="0.35">
      <c r="A4609" s="70">
        <f t="shared" si="80"/>
        <v>4590</v>
      </c>
      <c r="B4609" s="145">
        <v>-314133.87830631435</v>
      </c>
      <c r="U4609" s="145">
        <v>4590</v>
      </c>
      <c r="V4609" s="145">
        <v>483494.51078468934</v>
      </c>
    </row>
    <row r="4610" spans="1:22" x14ac:dyDescent="0.35">
      <c r="A4610" s="70">
        <f t="shared" si="80"/>
        <v>4591</v>
      </c>
      <c r="B4610" s="145">
        <v>-314133.87830631435</v>
      </c>
      <c r="U4610" s="145">
        <v>4591</v>
      </c>
      <c r="V4610" s="145">
        <v>-14909630.835761253</v>
      </c>
    </row>
    <row r="4611" spans="1:22" x14ac:dyDescent="0.35">
      <c r="A4611" s="70">
        <f t="shared" si="80"/>
        <v>4592</v>
      </c>
      <c r="B4611" s="145">
        <v>-314133.87830631435</v>
      </c>
      <c r="U4611" s="145">
        <v>4592</v>
      </c>
      <c r="V4611" s="145">
        <v>13730806.54023888</v>
      </c>
    </row>
    <row r="4612" spans="1:22" x14ac:dyDescent="0.35">
      <c r="A4612" s="70">
        <f t="shared" si="80"/>
        <v>4593</v>
      </c>
      <c r="B4612" s="145">
        <v>-314133.87830631435</v>
      </c>
      <c r="U4612" s="145">
        <v>4593</v>
      </c>
      <c r="V4612" s="145">
        <v>-10213760.65277053</v>
      </c>
    </row>
    <row r="4613" spans="1:22" x14ac:dyDescent="0.35">
      <c r="A4613" s="70">
        <f t="shared" si="80"/>
        <v>4594</v>
      </c>
      <c r="B4613" s="145">
        <v>-314133.87830631435</v>
      </c>
      <c r="U4613" s="145">
        <v>4594</v>
      </c>
      <c r="V4613" s="145">
        <v>-2282407.4713566378</v>
      </c>
    </row>
    <row r="4614" spans="1:22" x14ac:dyDescent="0.35">
      <c r="A4614" s="70">
        <f t="shared" si="80"/>
        <v>4595</v>
      </c>
      <c r="B4614" s="145">
        <v>-314133.87830631435</v>
      </c>
      <c r="U4614" s="145">
        <v>4595</v>
      </c>
      <c r="V4614" s="145">
        <v>7566677.3562347479</v>
      </c>
    </row>
    <row r="4615" spans="1:22" x14ac:dyDescent="0.35">
      <c r="A4615" s="70">
        <f t="shared" si="80"/>
        <v>4596</v>
      </c>
      <c r="B4615" s="145">
        <v>-314133.87830631435</v>
      </c>
      <c r="U4615" s="145">
        <v>4596</v>
      </c>
      <c r="V4615" s="145">
        <v>-19461605.088259686</v>
      </c>
    </row>
    <row r="4616" spans="1:22" x14ac:dyDescent="0.35">
      <c r="A4616" s="70">
        <f t="shared" si="80"/>
        <v>4597</v>
      </c>
      <c r="B4616" s="145">
        <v>-314133.87830631435</v>
      </c>
      <c r="U4616" s="145">
        <v>4597</v>
      </c>
      <c r="V4616" s="145">
        <v>-4587167.7709779721</v>
      </c>
    </row>
    <row r="4617" spans="1:22" x14ac:dyDescent="0.35">
      <c r="A4617" s="70">
        <f t="shared" si="80"/>
        <v>4598</v>
      </c>
      <c r="B4617" s="145">
        <v>-314133.87830631435</v>
      </c>
      <c r="U4617" s="145">
        <v>4598</v>
      </c>
      <c r="V4617" s="145">
        <v>-12725802.493964622</v>
      </c>
    </row>
    <row r="4618" spans="1:22" x14ac:dyDescent="0.35">
      <c r="A4618" s="70">
        <f t="shared" si="80"/>
        <v>4599</v>
      </c>
      <c r="B4618" s="145">
        <v>-314133.87830631435</v>
      </c>
      <c r="U4618" s="145">
        <v>4599</v>
      </c>
      <c r="V4618" s="145">
        <v>-13644297.185164634</v>
      </c>
    </row>
    <row r="4619" spans="1:22" x14ac:dyDescent="0.35">
      <c r="A4619" s="70">
        <f t="shared" si="80"/>
        <v>4600</v>
      </c>
      <c r="B4619" s="145">
        <v>-314133.87830631435</v>
      </c>
      <c r="U4619" s="145">
        <v>4600</v>
      </c>
      <c r="V4619" s="145">
        <v>-6257129.204433009</v>
      </c>
    </row>
    <row r="4620" spans="1:22" x14ac:dyDescent="0.35">
      <c r="A4620" s="70">
        <f t="shared" si="80"/>
        <v>4601</v>
      </c>
      <c r="B4620" s="145">
        <v>-314133.87830631435</v>
      </c>
      <c r="U4620" s="145">
        <v>4601</v>
      </c>
      <c r="V4620" s="145">
        <v>6229442.6497137547</v>
      </c>
    </row>
    <row r="4621" spans="1:22" x14ac:dyDescent="0.35">
      <c r="A4621" s="70">
        <f t="shared" si="80"/>
        <v>4602</v>
      </c>
      <c r="B4621" s="145">
        <v>-314133.87830631435</v>
      </c>
      <c r="U4621" s="145">
        <v>4602</v>
      </c>
      <c r="V4621" s="145">
        <v>-24654528.596054155</v>
      </c>
    </row>
    <row r="4622" spans="1:22" x14ac:dyDescent="0.35">
      <c r="A4622" s="70">
        <f t="shared" si="80"/>
        <v>4603</v>
      </c>
      <c r="B4622" s="145">
        <v>-314133.87830631435</v>
      </c>
      <c r="U4622" s="145">
        <v>4603</v>
      </c>
      <c r="V4622" s="145">
        <v>15683491.256325901</v>
      </c>
    </row>
    <row r="4623" spans="1:22" x14ac:dyDescent="0.35">
      <c r="A4623" s="70">
        <f t="shared" si="80"/>
        <v>4604</v>
      </c>
      <c r="B4623" s="145">
        <v>-314133.87830631435</v>
      </c>
      <c r="U4623" s="145">
        <v>4604</v>
      </c>
      <c r="V4623" s="145">
        <v>2203690.7580199316</v>
      </c>
    </row>
    <row r="4624" spans="1:22" x14ac:dyDescent="0.35">
      <c r="A4624" s="70">
        <f t="shared" si="80"/>
        <v>4605</v>
      </c>
      <c r="B4624" s="145">
        <v>-314133.87830631435</v>
      </c>
      <c r="U4624" s="145">
        <v>4605</v>
      </c>
      <c r="V4624" s="145">
        <v>73509.906337883323</v>
      </c>
    </row>
    <row r="4625" spans="1:22" x14ac:dyDescent="0.35">
      <c r="A4625" s="70">
        <f t="shared" si="80"/>
        <v>4606</v>
      </c>
      <c r="B4625" s="145">
        <v>-314133.87830631435</v>
      </c>
      <c r="U4625" s="145">
        <v>4606</v>
      </c>
      <c r="V4625" s="145">
        <v>8981997.1134416088</v>
      </c>
    </row>
    <row r="4626" spans="1:22" x14ac:dyDescent="0.35">
      <c r="A4626" s="70">
        <f t="shared" si="80"/>
        <v>4607</v>
      </c>
      <c r="B4626" s="145">
        <v>-314133.87830631435</v>
      </c>
      <c r="U4626" s="145">
        <v>4607</v>
      </c>
      <c r="V4626" s="145">
        <v>33833841.3621016</v>
      </c>
    </row>
    <row r="4627" spans="1:22" x14ac:dyDescent="0.35">
      <c r="A4627" s="70">
        <f t="shared" si="80"/>
        <v>4608</v>
      </c>
      <c r="B4627" s="145">
        <v>-314133.87830631435</v>
      </c>
      <c r="U4627" s="145">
        <v>4608</v>
      </c>
      <c r="V4627" s="145">
        <v>1024645.6501917653</v>
      </c>
    </row>
    <row r="4628" spans="1:22" x14ac:dyDescent="0.35">
      <c r="A4628" s="70">
        <f t="shared" si="80"/>
        <v>4609</v>
      </c>
      <c r="B4628" s="145">
        <v>-314133.87830631435</v>
      </c>
      <c r="U4628" s="145">
        <v>4609</v>
      </c>
      <c r="V4628" s="145">
        <v>-10407732.287352845</v>
      </c>
    </row>
    <row r="4629" spans="1:22" x14ac:dyDescent="0.35">
      <c r="A4629" s="70">
        <f t="shared" si="80"/>
        <v>4610</v>
      </c>
      <c r="B4629" s="145">
        <v>-314133.87830631435</v>
      </c>
      <c r="U4629" s="145">
        <v>4610</v>
      </c>
      <c r="V4629" s="145">
        <v>-21998898.890533622</v>
      </c>
    </row>
    <row r="4630" spans="1:22" x14ac:dyDescent="0.35">
      <c r="A4630" s="70">
        <f t="shared" ref="A4630:A4693" si="81">A4629+1</f>
        <v>4611</v>
      </c>
      <c r="B4630" s="145">
        <v>-314133.87830631435</v>
      </c>
      <c r="U4630" s="145">
        <v>4611</v>
      </c>
      <c r="V4630" s="145">
        <v>44020086.726941243</v>
      </c>
    </row>
    <row r="4631" spans="1:22" x14ac:dyDescent="0.35">
      <c r="A4631" s="70">
        <f t="shared" si="81"/>
        <v>4612</v>
      </c>
      <c r="B4631" s="145">
        <v>-314133.87830631435</v>
      </c>
      <c r="U4631" s="145">
        <v>4612</v>
      </c>
      <c r="V4631" s="145">
        <v>1252850.6826504394</v>
      </c>
    </row>
    <row r="4632" spans="1:22" x14ac:dyDescent="0.35">
      <c r="A4632" s="70">
        <f t="shared" si="81"/>
        <v>4613</v>
      </c>
      <c r="B4632" s="145">
        <v>-314133.87830631435</v>
      </c>
      <c r="U4632" s="145">
        <v>4613</v>
      </c>
      <c r="V4632" s="145">
        <v>-11834054.980602989</v>
      </c>
    </row>
    <row r="4633" spans="1:22" x14ac:dyDescent="0.35">
      <c r="A4633" s="70">
        <f t="shared" si="81"/>
        <v>4614</v>
      </c>
      <c r="B4633" s="145">
        <v>-314133.87830631435</v>
      </c>
      <c r="U4633" s="145">
        <v>4614</v>
      </c>
      <c r="V4633" s="145">
        <v>4486388.9235418104</v>
      </c>
    </row>
    <row r="4634" spans="1:22" x14ac:dyDescent="0.35">
      <c r="A4634" s="70">
        <f t="shared" si="81"/>
        <v>4615</v>
      </c>
      <c r="B4634" s="145">
        <v>-314133.87830631435</v>
      </c>
      <c r="U4634" s="145">
        <v>4615</v>
      </c>
      <c r="V4634" s="145">
        <v>1904112.9691642299</v>
      </c>
    </row>
    <row r="4635" spans="1:22" x14ac:dyDescent="0.35">
      <c r="A4635" s="70">
        <f t="shared" si="81"/>
        <v>4616</v>
      </c>
      <c r="B4635" s="145">
        <v>-314133.87830631435</v>
      </c>
      <c r="U4635" s="145">
        <v>4616</v>
      </c>
      <c r="V4635" s="145">
        <v>-15075161.132505767</v>
      </c>
    </row>
    <row r="4636" spans="1:22" x14ac:dyDescent="0.35">
      <c r="A4636" s="70">
        <f t="shared" si="81"/>
        <v>4617</v>
      </c>
      <c r="B4636" s="145">
        <v>-314133.87830631435</v>
      </c>
      <c r="U4636" s="145">
        <v>4617</v>
      </c>
      <c r="V4636" s="145">
        <v>29614701.72848656</v>
      </c>
    </row>
    <row r="4637" spans="1:22" x14ac:dyDescent="0.35">
      <c r="A4637" s="70">
        <f t="shared" si="81"/>
        <v>4618</v>
      </c>
      <c r="B4637" s="145">
        <v>-314133.87830631435</v>
      </c>
      <c r="U4637" s="145">
        <v>4618</v>
      </c>
      <c r="V4637" s="145">
        <v>-10165539.310028512</v>
      </c>
    </row>
    <row r="4638" spans="1:22" x14ac:dyDescent="0.35">
      <c r="A4638" s="70">
        <f t="shared" si="81"/>
        <v>4619</v>
      </c>
      <c r="B4638" s="145">
        <v>-314133.87830631435</v>
      </c>
      <c r="U4638" s="145">
        <v>4619</v>
      </c>
      <c r="V4638" s="145">
        <v>18220440.758900933</v>
      </c>
    </row>
    <row r="4639" spans="1:22" x14ac:dyDescent="0.35">
      <c r="A4639" s="70">
        <f t="shared" si="81"/>
        <v>4620</v>
      </c>
      <c r="B4639" s="145">
        <v>-314133.87830631435</v>
      </c>
      <c r="U4639" s="145">
        <v>4620</v>
      </c>
      <c r="V4639" s="145">
        <v>9807391.8870944381</v>
      </c>
    </row>
    <row r="4640" spans="1:22" x14ac:dyDescent="0.35">
      <c r="A4640" s="70">
        <f t="shared" si="81"/>
        <v>4621</v>
      </c>
      <c r="B4640" s="145">
        <v>-314133.87830631435</v>
      </c>
      <c r="U4640" s="145">
        <v>4621</v>
      </c>
      <c r="V4640" s="145">
        <v>-2424624.5357057713</v>
      </c>
    </row>
    <row r="4641" spans="1:22" x14ac:dyDescent="0.35">
      <c r="A4641" s="70">
        <f t="shared" si="81"/>
        <v>4622</v>
      </c>
      <c r="B4641" s="145">
        <v>-314133.87830631435</v>
      </c>
      <c r="U4641" s="145">
        <v>4622</v>
      </c>
      <c r="V4641" s="145">
        <v>-8423582.1334327646</v>
      </c>
    </row>
    <row r="4642" spans="1:22" x14ac:dyDescent="0.35">
      <c r="A4642" s="70">
        <f t="shared" si="81"/>
        <v>4623</v>
      </c>
      <c r="B4642" s="145">
        <v>-314133.87830631435</v>
      </c>
      <c r="U4642" s="145">
        <v>4623</v>
      </c>
      <c r="V4642" s="145">
        <v>-27916596.754788831</v>
      </c>
    </row>
    <row r="4643" spans="1:22" x14ac:dyDescent="0.35">
      <c r="A4643" s="70">
        <f t="shared" si="81"/>
        <v>4624</v>
      </c>
      <c r="B4643" s="145">
        <v>-314133.87830631435</v>
      </c>
      <c r="U4643" s="145">
        <v>4624</v>
      </c>
      <c r="V4643" s="145">
        <v>-1666883.596725814</v>
      </c>
    </row>
    <row r="4644" spans="1:22" x14ac:dyDescent="0.35">
      <c r="A4644" s="70">
        <f t="shared" si="81"/>
        <v>4625</v>
      </c>
      <c r="B4644" s="145">
        <v>-314133.87830631435</v>
      </c>
      <c r="U4644" s="145">
        <v>4625</v>
      </c>
      <c r="V4644" s="145">
        <v>-12684882.506766336</v>
      </c>
    </row>
    <row r="4645" spans="1:22" x14ac:dyDescent="0.35">
      <c r="A4645" s="70">
        <f t="shared" si="81"/>
        <v>4626</v>
      </c>
      <c r="B4645" s="145">
        <v>-314133.87830631435</v>
      </c>
      <c r="U4645" s="145">
        <v>4626</v>
      </c>
      <c r="V4645" s="145">
        <v>-9937589.4896623734</v>
      </c>
    </row>
    <row r="4646" spans="1:22" x14ac:dyDescent="0.35">
      <c r="A4646" s="70">
        <f t="shared" si="81"/>
        <v>4627</v>
      </c>
      <c r="B4646" s="145">
        <v>-314133.87830631435</v>
      </c>
      <c r="U4646" s="145">
        <v>4627</v>
      </c>
      <c r="V4646" s="145">
        <v>5736047.9624854773</v>
      </c>
    </row>
    <row r="4647" spans="1:22" x14ac:dyDescent="0.35">
      <c r="A4647" s="70">
        <f t="shared" si="81"/>
        <v>4628</v>
      </c>
      <c r="B4647" s="145">
        <v>-314133.87830631435</v>
      </c>
      <c r="U4647" s="145">
        <v>4628</v>
      </c>
      <c r="V4647" s="145">
        <v>-4352106.3484724872</v>
      </c>
    </row>
    <row r="4648" spans="1:22" x14ac:dyDescent="0.35">
      <c r="A4648" s="70">
        <f t="shared" si="81"/>
        <v>4629</v>
      </c>
      <c r="B4648" s="145">
        <v>-314133.87830631435</v>
      </c>
      <c r="U4648" s="145">
        <v>4629</v>
      </c>
      <c r="V4648" s="145">
        <v>-10240152.779499846</v>
      </c>
    </row>
    <row r="4649" spans="1:22" x14ac:dyDescent="0.35">
      <c r="A4649" s="70">
        <f t="shared" si="81"/>
        <v>4630</v>
      </c>
      <c r="B4649" s="145">
        <v>-314133.87830631435</v>
      </c>
      <c r="U4649" s="145">
        <v>4630</v>
      </c>
      <c r="V4649" s="145">
        <v>-18686480.682998896</v>
      </c>
    </row>
    <row r="4650" spans="1:22" x14ac:dyDescent="0.35">
      <c r="A4650" s="70">
        <f t="shared" si="81"/>
        <v>4631</v>
      </c>
      <c r="B4650" s="145">
        <v>-314133.87830631435</v>
      </c>
      <c r="U4650" s="145">
        <v>4631</v>
      </c>
      <c r="V4650" s="145">
        <v>9988704.5222939923</v>
      </c>
    </row>
    <row r="4651" spans="1:22" x14ac:dyDescent="0.35">
      <c r="A4651" s="70">
        <f t="shared" si="81"/>
        <v>4632</v>
      </c>
      <c r="B4651" s="145">
        <v>-314133.87830631435</v>
      </c>
      <c r="U4651" s="145">
        <v>4632</v>
      </c>
      <c r="V4651" s="145">
        <v>9322878.9584067129</v>
      </c>
    </row>
    <row r="4652" spans="1:22" x14ac:dyDescent="0.35">
      <c r="A4652" s="70">
        <f t="shared" si="81"/>
        <v>4633</v>
      </c>
      <c r="B4652" s="145">
        <v>-314133.87830631435</v>
      </c>
      <c r="U4652" s="145">
        <v>4633</v>
      </c>
      <c r="V4652" s="145">
        <v>12102785.986833274</v>
      </c>
    </row>
    <row r="4653" spans="1:22" x14ac:dyDescent="0.35">
      <c r="A4653" s="70">
        <f t="shared" si="81"/>
        <v>4634</v>
      </c>
      <c r="B4653" s="145">
        <v>-314133.87830631435</v>
      </c>
      <c r="U4653" s="145">
        <v>4634</v>
      </c>
      <c r="V4653" s="145">
        <v>-22450569.352062803</v>
      </c>
    </row>
    <row r="4654" spans="1:22" x14ac:dyDescent="0.35">
      <c r="A4654" s="70">
        <f t="shared" si="81"/>
        <v>4635</v>
      </c>
      <c r="B4654" s="145">
        <v>-314133.87830631435</v>
      </c>
      <c r="U4654" s="145">
        <v>4635</v>
      </c>
      <c r="V4654" s="145">
        <v>-15044655.39084322</v>
      </c>
    </row>
    <row r="4655" spans="1:22" x14ac:dyDescent="0.35">
      <c r="A4655" s="70">
        <f t="shared" si="81"/>
        <v>4636</v>
      </c>
      <c r="B4655" s="145">
        <v>-314133.87830631435</v>
      </c>
      <c r="U4655" s="145">
        <v>4636</v>
      </c>
      <c r="V4655" s="145">
        <v>-651522.14622683078</v>
      </c>
    </row>
    <row r="4656" spans="1:22" x14ac:dyDescent="0.35">
      <c r="A4656" s="70">
        <f t="shared" si="81"/>
        <v>4637</v>
      </c>
      <c r="B4656" s="145">
        <v>-314133.87830631435</v>
      </c>
      <c r="U4656" s="145">
        <v>4637</v>
      </c>
      <c r="V4656" s="145">
        <v>8080551.2471024916</v>
      </c>
    </row>
    <row r="4657" spans="1:22" x14ac:dyDescent="0.35">
      <c r="A4657" s="70">
        <f t="shared" si="81"/>
        <v>4638</v>
      </c>
      <c r="B4657" s="145">
        <v>-314133.87830631435</v>
      </c>
      <c r="U4657" s="145">
        <v>4638</v>
      </c>
      <c r="V4657" s="145">
        <v>-14606241.354467943</v>
      </c>
    </row>
    <row r="4658" spans="1:22" x14ac:dyDescent="0.35">
      <c r="A4658" s="70">
        <f t="shared" si="81"/>
        <v>4639</v>
      </c>
      <c r="B4658" s="145">
        <v>-314133.87830631435</v>
      </c>
      <c r="U4658" s="145">
        <v>4639</v>
      </c>
      <c r="V4658" s="145">
        <v>16298918.031598628</v>
      </c>
    </row>
    <row r="4659" spans="1:22" x14ac:dyDescent="0.35">
      <c r="A4659" s="70">
        <f t="shared" si="81"/>
        <v>4640</v>
      </c>
      <c r="B4659" s="145">
        <v>-314133.87830631435</v>
      </c>
      <c r="U4659" s="145">
        <v>4640</v>
      </c>
      <c r="V4659" s="145">
        <v>-14825639.14761243</v>
      </c>
    </row>
    <row r="4660" spans="1:22" x14ac:dyDescent="0.35">
      <c r="A4660" s="70">
        <f t="shared" si="81"/>
        <v>4641</v>
      </c>
      <c r="B4660" s="145">
        <v>-314133.87830631435</v>
      </c>
      <c r="U4660" s="145">
        <v>4641</v>
      </c>
      <c r="V4660" s="145">
        <v>-1700961.6988302469</v>
      </c>
    </row>
    <row r="4661" spans="1:22" x14ac:dyDescent="0.35">
      <c r="A4661" s="70">
        <f t="shared" si="81"/>
        <v>4642</v>
      </c>
      <c r="B4661" s="145">
        <v>-314133.87830631435</v>
      </c>
      <c r="U4661" s="145">
        <v>4642</v>
      </c>
      <c r="V4661" s="145">
        <v>-10178399.93698981</v>
      </c>
    </row>
    <row r="4662" spans="1:22" x14ac:dyDescent="0.35">
      <c r="A4662" s="70">
        <f t="shared" si="81"/>
        <v>4643</v>
      </c>
      <c r="B4662" s="145">
        <v>-314133.87830631435</v>
      </c>
      <c r="U4662" s="145">
        <v>4643</v>
      </c>
      <c r="V4662" s="145">
        <v>8315795.5540432259</v>
      </c>
    </row>
    <row r="4663" spans="1:22" x14ac:dyDescent="0.35">
      <c r="A4663" s="70">
        <f t="shared" si="81"/>
        <v>4644</v>
      </c>
      <c r="B4663" s="145">
        <v>-314133.87830631435</v>
      </c>
      <c r="U4663" s="145">
        <v>4644</v>
      </c>
      <c r="V4663" s="145">
        <v>33558855.737330489</v>
      </c>
    </row>
    <row r="4664" spans="1:22" x14ac:dyDescent="0.35">
      <c r="A4664" s="70">
        <f t="shared" si="81"/>
        <v>4645</v>
      </c>
      <c r="B4664" s="145">
        <v>-314133.87830631435</v>
      </c>
      <c r="U4664" s="145">
        <v>4645</v>
      </c>
      <c r="V4664" s="145">
        <v>16009089.958633158</v>
      </c>
    </row>
    <row r="4665" spans="1:22" x14ac:dyDescent="0.35">
      <c r="A4665" s="70">
        <f t="shared" si="81"/>
        <v>4646</v>
      </c>
      <c r="B4665" s="145">
        <v>-314133.87830631435</v>
      </c>
      <c r="U4665" s="145">
        <v>4646</v>
      </c>
      <c r="V4665" s="145">
        <v>-5106473.6392077338</v>
      </c>
    </row>
    <row r="4666" spans="1:22" x14ac:dyDescent="0.35">
      <c r="A4666" s="70">
        <f t="shared" si="81"/>
        <v>4647</v>
      </c>
      <c r="B4666" s="145">
        <v>-314133.87830631435</v>
      </c>
      <c r="U4666" s="145">
        <v>4647</v>
      </c>
      <c r="V4666" s="145">
        <v>31138734.283486113</v>
      </c>
    </row>
    <row r="4667" spans="1:22" x14ac:dyDescent="0.35">
      <c r="A4667" s="70">
        <f t="shared" si="81"/>
        <v>4648</v>
      </c>
      <c r="B4667" s="145">
        <v>-314133.87830631435</v>
      </c>
      <c r="U4667" s="145">
        <v>4648</v>
      </c>
      <c r="V4667" s="145">
        <v>-9711193.3143744897</v>
      </c>
    </row>
    <row r="4668" spans="1:22" x14ac:dyDescent="0.35">
      <c r="A4668" s="70">
        <f t="shared" si="81"/>
        <v>4649</v>
      </c>
      <c r="B4668" s="145">
        <v>-314133.87830631435</v>
      </c>
      <c r="U4668" s="145">
        <v>4649</v>
      </c>
      <c r="V4668" s="145">
        <v>-26872748.316958413</v>
      </c>
    </row>
    <row r="4669" spans="1:22" x14ac:dyDescent="0.35">
      <c r="A4669" s="70">
        <f t="shared" si="81"/>
        <v>4650</v>
      </c>
      <c r="B4669" s="145">
        <v>-314133.87830631435</v>
      </c>
      <c r="U4669" s="145">
        <v>4650</v>
      </c>
      <c r="V4669" s="145">
        <v>3846278.6497204676</v>
      </c>
    </row>
    <row r="4670" spans="1:22" x14ac:dyDescent="0.35">
      <c r="A4670" s="70">
        <f t="shared" si="81"/>
        <v>4651</v>
      </c>
      <c r="B4670" s="145">
        <v>-314133.87830631435</v>
      </c>
      <c r="U4670" s="145">
        <v>4651</v>
      </c>
      <c r="V4670" s="145">
        <v>19866096.3403778</v>
      </c>
    </row>
    <row r="4671" spans="1:22" x14ac:dyDescent="0.35">
      <c r="A4671" s="70">
        <f t="shared" si="81"/>
        <v>4652</v>
      </c>
      <c r="B4671" s="145">
        <v>-314133.87830631435</v>
      </c>
      <c r="U4671" s="145">
        <v>4652</v>
      </c>
      <c r="V4671" s="145">
        <v>15478403.077603567</v>
      </c>
    </row>
    <row r="4672" spans="1:22" x14ac:dyDescent="0.35">
      <c r="A4672" s="70">
        <f t="shared" si="81"/>
        <v>4653</v>
      </c>
      <c r="B4672" s="145">
        <v>-314133.87830631435</v>
      </c>
      <c r="U4672" s="145">
        <v>4653</v>
      </c>
      <c r="V4672" s="145">
        <v>21718698.469080523</v>
      </c>
    </row>
    <row r="4673" spans="1:22" x14ac:dyDescent="0.35">
      <c r="A4673" s="70">
        <f t="shared" si="81"/>
        <v>4654</v>
      </c>
      <c r="B4673" s="145">
        <v>-314133.87830631435</v>
      </c>
      <c r="U4673" s="145">
        <v>4654</v>
      </c>
      <c r="V4673" s="145">
        <v>14847256.378367238</v>
      </c>
    </row>
    <row r="4674" spans="1:22" x14ac:dyDescent="0.35">
      <c r="A4674" s="70">
        <f t="shared" si="81"/>
        <v>4655</v>
      </c>
      <c r="B4674" s="145">
        <v>-314133.87830631435</v>
      </c>
      <c r="U4674" s="145">
        <v>4655</v>
      </c>
      <c r="V4674" s="145">
        <v>3661156.7865077071</v>
      </c>
    </row>
    <row r="4675" spans="1:22" x14ac:dyDescent="0.35">
      <c r="A4675" s="70">
        <f t="shared" si="81"/>
        <v>4656</v>
      </c>
      <c r="B4675" s="145">
        <v>-314133.87830631435</v>
      </c>
      <c r="U4675" s="145">
        <v>4656</v>
      </c>
      <c r="V4675" s="145">
        <v>-24172243.858542025</v>
      </c>
    </row>
    <row r="4676" spans="1:22" x14ac:dyDescent="0.35">
      <c r="A4676" s="70">
        <f t="shared" si="81"/>
        <v>4657</v>
      </c>
      <c r="B4676" s="145">
        <v>-314133.87830631435</v>
      </c>
      <c r="U4676" s="145">
        <v>4657</v>
      </c>
      <c r="V4676" s="145">
        <v>11109078.951141201</v>
      </c>
    </row>
    <row r="4677" spans="1:22" x14ac:dyDescent="0.35">
      <c r="A4677" s="70">
        <f t="shared" si="81"/>
        <v>4658</v>
      </c>
      <c r="B4677" s="145">
        <v>-314133.87830631435</v>
      </c>
      <c r="U4677" s="145">
        <v>4658</v>
      </c>
      <c r="V4677" s="145">
        <v>-22307579.173629019</v>
      </c>
    </row>
    <row r="4678" spans="1:22" x14ac:dyDescent="0.35">
      <c r="A4678" s="70">
        <f t="shared" si="81"/>
        <v>4659</v>
      </c>
      <c r="B4678" s="145">
        <v>-314133.87830631435</v>
      </c>
      <c r="U4678" s="145">
        <v>4659</v>
      </c>
      <c r="V4678" s="145">
        <v>13238814.866040215</v>
      </c>
    </row>
    <row r="4679" spans="1:22" x14ac:dyDescent="0.35">
      <c r="A4679" s="70">
        <f t="shared" si="81"/>
        <v>4660</v>
      </c>
      <c r="B4679" s="145">
        <v>-314133.87830631435</v>
      </c>
      <c r="U4679" s="145">
        <v>4660</v>
      </c>
      <c r="V4679" s="145">
        <v>4610045.2342469059</v>
      </c>
    </row>
    <row r="4680" spans="1:22" x14ac:dyDescent="0.35">
      <c r="A4680" s="70">
        <f t="shared" si="81"/>
        <v>4661</v>
      </c>
      <c r="B4680" s="145">
        <v>-314133.87830631435</v>
      </c>
      <c r="U4680" s="145">
        <v>4661</v>
      </c>
      <c r="V4680" s="145">
        <v>-15027505.301457338</v>
      </c>
    </row>
    <row r="4681" spans="1:22" x14ac:dyDescent="0.35">
      <c r="A4681" s="70">
        <f t="shared" si="81"/>
        <v>4662</v>
      </c>
      <c r="B4681" s="145">
        <v>-314133.87830631435</v>
      </c>
      <c r="U4681" s="145">
        <v>4662</v>
      </c>
      <c r="V4681" s="145">
        <v>20554219.773753136</v>
      </c>
    </row>
    <row r="4682" spans="1:22" x14ac:dyDescent="0.35">
      <c r="A4682" s="70">
        <f t="shared" si="81"/>
        <v>4663</v>
      </c>
      <c r="B4682" s="145">
        <v>-314133.87830631435</v>
      </c>
      <c r="U4682" s="145">
        <v>4663</v>
      </c>
      <c r="V4682" s="145">
        <v>-24551568.684360839</v>
      </c>
    </row>
    <row r="4683" spans="1:22" x14ac:dyDescent="0.35">
      <c r="A4683" s="70">
        <f t="shared" si="81"/>
        <v>4664</v>
      </c>
      <c r="B4683" s="145">
        <v>-314133.87830631435</v>
      </c>
      <c r="U4683" s="145">
        <v>4664</v>
      </c>
      <c r="V4683" s="145">
        <v>1308091.1132360138</v>
      </c>
    </row>
    <row r="4684" spans="1:22" x14ac:dyDescent="0.35">
      <c r="A4684" s="70">
        <f t="shared" si="81"/>
        <v>4665</v>
      </c>
      <c r="B4684" s="145">
        <v>-314133.87830631435</v>
      </c>
      <c r="U4684" s="145">
        <v>4665</v>
      </c>
      <c r="V4684" s="145">
        <v>-14706204.821095098</v>
      </c>
    </row>
    <row r="4685" spans="1:22" x14ac:dyDescent="0.35">
      <c r="A4685" s="70">
        <f t="shared" si="81"/>
        <v>4666</v>
      </c>
      <c r="B4685" s="145">
        <v>-314133.87830631435</v>
      </c>
      <c r="U4685" s="145">
        <v>4666</v>
      </c>
      <c r="V4685" s="145">
        <v>-9641997.1958544999</v>
      </c>
    </row>
    <row r="4686" spans="1:22" x14ac:dyDescent="0.35">
      <c r="A4686" s="70">
        <f t="shared" si="81"/>
        <v>4667</v>
      </c>
      <c r="B4686" s="145">
        <v>-314133.87830631435</v>
      </c>
      <c r="U4686" s="145">
        <v>4667</v>
      </c>
      <c r="V4686" s="145">
        <v>-26791192.294053964</v>
      </c>
    </row>
    <row r="4687" spans="1:22" x14ac:dyDescent="0.35">
      <c r="A4687" s="70">
        <f t="shared" si="81"/>
        <v>4668</v>
      </c>
      <c r="B4687" s="145">
        <v>-314133.87830631435</v>
      </c>
      <c r="U4687" s="145">
        <v>4668</v>
      </c>
      <c r="V4687" s="145">
        <v>37322062.062577799</v>
      </c>
    </row>
    <row r="4688" spans="1:22" x14ac:dyDescent="0.35">
      <c r="A4688" s="70">
        <f t="shared" si="81"/>
        <v>4669</v>
      </c>
      <c r="B4688" s="145">
        <v>-314133.87830631435</v>
      </c>
      <c r="U4688" s="145">
        <v>4669</v>
      </c>
      <c r="V4688" s="145">
        <v>-11527872.763715137</v>
      </c>
    </row>
    <row r="4689" spans="1:22" x14ac:dyDescent="0.35">
      <c r="A4689" s="70">
        <f t="shared" si="81"/>
        <v>4670</v>
      </c>
      <c r="B4689" s="145">
        <v>-314133.87830631435</v>
      </c>
      <c r="U4689" s="145">
        <v>4670</v>
      </c>
      <c r="V4689" s="145">
        <v>1709783.2853418179</v>
      </c>
    </row>
    <row r="4690" spans="1:22" x14ac:dyDescent="0.35">
      <c r="A4690" s="70">
        <f t="shared" si="81"/>
        <v>4671</v>
      </c>
      <c r="B4690" s="145">
        <v>-314133.87830631435</v>
      </c>
      <c r="U4690" s="145">
        <v>4671</v>
      </c>
      <c r="V4690" s="145">
        <v>5625908.7556110658</v>
      </c>
    </row>
    <row r="4691" spans="1:22" x14ac:dyDescent="0.35">
      <c r="A4691" s="70">
        <f t="shared" si="81"/>
        <v>4672</v>
      </c>
      <c r="B4691" s="145">
        <v>-314133.87830631435</v>
      </c>
      <c r="U4691" s="145">
        <v>4672</v>
      </c>
      <c r="V4691" s="145">
        <v>22365436.833560634</v>
      </c>
    </row>
    <row r="4692" spans="1:22" x14ac:dyDescent="0.35">
      <c r="A4692" s="70">
        <f t="shared" si="81"/>
        <v>4673</v>
      </c>
      <c r="B4692" s="145">
        <v>-314133.87830631435</v>
      </c>
      <c r="U4692" s="145">
        <v>4673</v>
      </c>
      <c r="V4692" s="145">
        <v>14628824.46708791</v>
      </c>
    </row>
    <row r="4693" spans="1:22" x14ac:dyDescent="0.35">
      <c r="A4693" s="70">
        <f t="shared" si="81"/>
        <v>4674</v>
      </c>
      <c r="B4693" s="145">
        <v>-314133.87830631435</v>
      </c>
      <c r="U4693" s="145">
        <v>4674</v>
      </c>
      <c r="V4693" s="145">
        <v>28087102.082723655</v>
      </c>
    </row>
    <row r="4694" spans="1:22" x14ac:dyDescent="0.35">
      <c r="A4694" s="70">
        <f t="shared" ref="A4694:A4757" si="82">A4693+1</f>
        <v>4675</v>
      </c>
      <c r="B4694" s="145">
        <v>-314133.87830631435</v>
      </c>
      <c r="U4694" s="145">
        <v>4675</v>
      </c>
      <c r="V4694" s="145">
        <v>22129070.13578514</v>
      </c>
    </row>
    <row r="4695" spans="1:22" x14ac:dyDescent="0.35">
      <c r="A4695" s="70">
        <f t="shared" si="82"/>
        <v>4676</v>
      </c>
      <c r="B4695" s="145">
        <v>-314133.87830631435</v>
      </c>
      <c r="U4695" s="145">
        <v>4676</v>
      </c>
      <c r="V4695" s="145">
        <v>21864028.724789843</v>
      </c>
    </row>
    <row r="4696" spans="1:22" x14ac:dyDescent="0.35">
      <c r="A4696" s="70">
        <f t="shared" si="82"/>
        <v>4677</v>
      </c>
      <c r="B4696" s="145">
        <v>-314133.87830631435</v>
      </c>
      <c r="U4696" s="145">
        <v>4677</v>
      </c>
      <c r="V4696" s="145">
        <v>-13677262.779852573</v>
      </c>
    </row>
    <row r="4697" spans="1:22" x14ac:dyDescent="0.35">
      <c r="A4697" s="70">
        <f t="shared" si="82"/>
        <v>4678</v>
      </c>
      <c r="B4697" s="145">
        <v>-314133.87830631435</v>
      </c>
      <c r="U4697" s="145">
        <v>4678</v>
      </c>
      <c r="V4697" s="145">
        <v>-22610227.804255363</v>
      </c>
    </row>
    <row r="4698" spans="1:22" x14ac:dyDescent="0.35">
      <c r="A4698" s="70">
        <f t="shared" si="82"/>
        <v>4679</v>
      </c>
      <c r="B4698" s="145">
        <v>-314133.87830631435</v>
      </c>
      <c r="U4698" s="145">
        <v>4679</v>
      </c>
      <c r="V4698" s="145">
        <v>-14165996.89450465</v>
      </c>
    </row>
    <row r="4699" spans="1:22" x14ac:dyDescent="0.35">
      <c r="A4699" s="70">
        <f t="shared" si="82"/>
        <v>4680</v>
      </c>
      <c r="B4699" s="145">
        <v>-314133.87830631435</v>
      </c>
      <c r="U4699" s="145">
        <v>4680</v>
      </c>
      <c r="V4699" s="145">
        <v>8331429.6462831758</v>
      </c>
    </row>
    <row r="4700" spans="1:22" x14ac:dyDescent="0.35">
      <c r="A4700" s="70">
        <f t="shared" si="82"/>
        <v>4681</v>
      </c>
      <c r="B4700" s="145">
        <v>-314133.87830631435</v>
      </c>
      <c r="U4700" s="145">
        <v>4681</v>
      </c>
      <c r="V4700" s="145">
        <v>8629472.7130511701</v>
      </c>
    </row>
    <row r="4701" spans="1:22" x14ac:dyDescent="0.35">
      <c r="A4701" s="70">
        <f t="shared" si="82"/>
        <v>4682</v>
      </c>
      <c r="B4701" s="145">
        <v>-314133.87830631435</v>
      </c>
      <c r="U4701" s="145">
        <v>4682</v>
      </c>
      <c r="V4701" s="145">
        <v>15451664.371472385</v>
      </c>
    </row>
    <row r="4702" spans="1:22" x14ac:dyDescent="0.35">
      <c r="A4702" s="70">
        <f t="shared" si="82"/>
        <v>4683</v>
      </c>
      <c r="B4702" s="145">
        <v>-314133.87830631435</v>
      </c>
      <c r="U4702" s="145">
        <v>4683</v>
      </c>
      <c r="V4702" s="145">
        <v>9038227.4672522657</v>
      </c>
    </row>
    <row r="4703" spans="1:22" x14ac:dyDescent="0.35">
      <c r="A4703" s="70">
        <f t="shared" si="82"/>
        <v>4684</v>
      </c>
      <c r="B4703" s="145">
        <v>-314133.87830631435</v>
      </c>
      <c r="U4703" s="145">
        <v>4684</v>
      </c>
      <c r="V4703" s="145">
        <v>2708581.1848323643</v>
      </c>
    </row>
    <row r="4704" spans="1:22" x14ac:dyDescent="0.35">
      <c r="A4704" s="70">
        <f t="shared" si="82"/>
        <v>4685</v>
      </c>
      <c r="B4704" s="145">
        <v>-314133.87830631435</v>
      </c>
      <c r="U4704" s="145">
        <v>4685</v>
      </c>
      <c r="V4704" s="145">
        <v>41269552.448174097</v>
      </c>
    </row>
    <row r="4705" spans="1:22" x14ac:dyDescent="0.35">
      <c r="A4705" s="70">
        <f t="shared" si="82"/>
        <v>4686</v>
      </c>
      <c r="B4705" s="145">
        <v>-314133.87830631435</v>
      </c>
      <c r="U4705" s="145">
        <v>4686</v>
      </c>
      <c r="V4705" s="145">
        <v>2745142.2934922911</v>
      </c>
    </row>
    <row r="4706" spans="1:22" x14ac:dyDescent="0.35">
      <c r="A4706" s="70">
        <f t="shared" si="82"/>
        <v>4687</v>
      </c>
      <c r="B4706" s="145">
        <v>-314133.87830631435</v>
      </c>
      <c r="U4706" s="145">
        <v>4687</v>
      </c>
      <c r="V4706" s="145">
        <v>20897578.674114525</v>
      </c>
    </row>
    <row r="4707" spans="1:22" x14ac:dyDescent="0.35">
      <c r="A4707" s="70">
        <f t="shared" si="82"/>
        <v>4688</v>
      </c>
      <c r="B4707" s="145">
        <v>-314133.87830631435</v>
      </c>
      <c r="U4707" s="145">
        <v>4688</v>
      </c>
      <c r="V4707" s="145">
        <v>10818163.105161615</v>
      </c>
    </row>
    <row r="4708" spans="1:22" x14ac:dyDescent="0.35">
      <c r="A4708" s="70">
        <f t="shared" si="82"/>
        <v>4689</v>
      </c>
      <c r="B4708" s="145">
        <v>-314133.87830631435</v>
      </c>
      <c r="U4708" s="145">
        <v>4689</v>
      </c>
      <c r="V4708" s="145">
        <v>13781365.960905589</v>
      </c>
    </row>
    <row r="4709" spans="1:22" x14ac:dyDescent="0.35">
      <c r="A4709" s="70">
        <f t="shared" si="82"/>
        <v>4690</v>
      </c>
      <c r="B4709" s="145">
        <v>-314133.87830631435</v>
      </c>
      <c r="U4709" s="145">
        <v>4690</v>
      </c>
      <c r="V4709" s="145">
        <v>21776247.936991796</v>
      </c>
    </row>
    <row r="4710" spans="1:22" x14ac:dyDescent="0.35">
      <c r="A4710" s="70">
        <f t="shared" si="82"/>
        <v>4691</v>
      </c>
      <c r="B4710" s="145">
        <v>-314133.87830631435</v>
      </c>
      <c r="U4710" s="145">
        <v>4691</v>
      </c>
      <c r="V4710" s="145">
        <v>-4214851.7518477999</v>
      </c>
    </row>
    <row r="4711" spans="1:22" x14ac:dyDescent="0.35">
      <c r="A4711" s="70">
        <f t="shared" si="82"/>
        <v>4692</v>
      </c>
      <c r="B4711" s="145">
        <v>-314133.87830631435</v>
      </c>
      <c r="U4711" s="145">
        <v>4692</v>
      </c>
      <c r="V4711" s="145">
        <v>12538912.70479849</v>
      </c>
    </row>
    <row r="4712" spans="1:22" x14ac:dyDescent="0.35">
      <c r="A4712" s="70">
        <f t="shared" si="82"/>
        <v>4693</v>
      </c>
      <c r="B4712" s="145">
        <v>-314133.87830631435</v>
      </c>
      <c r="U4712" s="145">
        <v>4693</v>
      </c>
      <c r="V4712" s="145">
        <v>6959115.7343432978</v>
      </c>
    </row>
    <row r="4713" spans="1:22" x14ac:dyDescent="0.35">
      <c r="A4713" s="70">
        <f t="shared" si="82"/>
        <v>4694</v>
      </c>
      <c r="B4713" s="145">
        <v>-314133.87830631435</v>
      </c>
      <c r="U4713" s="145">
        <v>4694</v>
      </c>
      <c r="V4713" s="145">
        <v>-10403575.56399196</v>
      </c>
    </row>
    <row r="4714" spans="1:22" x14ac:dyDescent="0.35">
      <c r="A4714" s="70">
        <f t="shared" si="82"/>
        <v>4695</v>
      </c>
      <c r="B4714" s="145">
        <v>-314133.87830631435</v>
      </c>
      <c r="U4714" s="145">
        <v>4695</v>
      </c>
      <c r="V4714" s="145">
        <v>12319797.305664539</v>
      </c>
    </row>
    <row r="4715" spans="1:22" x14ac:dyDescent="0.35">
      <c r="A4715" s="70">
        <f t="shared" si="82"/>
        <v>4696</v>
      </c>
      <c r="B4715" s="145">
        <v>-314133.87830631435</v>
      </c>
      <c r="U4715" s="145">
        <v>4696</v>
      </c>
      <c r="V4715" s="145">
        <v>-3987783.2699845638</v>
      </c>
    </row>
    <row r="4716" spans="1:22" x14ac:dyDescent="0.35">
      <c r="A4716" s="70">
        <f t="shared" si="82"/>
        <v>4697</v>
      </c>
      <c r="B4716" s="145">
        <v>-314133.87830631435</v>
      </c>
      <c r="U4716" s="145">
        <v>4697</v>
      </c>
      <c r="V4716" s="145">
        <v>1421135.749043677</v>
      </c>
    </row>
    <row r="4717" spans="1:22" x14ac:dyDescent="0.35">
      <c r="A4717" s="70">
        <f t="shared" si="82"/>
        <v>4698</v>
      </c>
      <c r="B4717" s="145">
        <v>-314133.87830631435</v>
      </c>
      <c r="U4717" s="145">
        <v>4698</v>
      </c>
      <c r="V4717" s="145">
        <v>-8024858.6009481102</v>
      </c>
    </row>
    <row r="4718" spans="1:22" x14ac:dyDescent="0.35">
      <c r="A4718" s="70">
        <f t="shared" si="82"/>
        <v>4699</v>
      </c>
      <c r="B4718" s="145">
        <v>-314133.87830631435</v>
      </c>
      <c r="U4718" s="145">
        <v>4699</v>
      </c>
      <c r="V4718" s="145">
        <v>-19348158.819809206</v>
      </c>
    </row>
    <row r="4719" spans="1:22" x14ac:dyDescent="0.35">
      <c r="A4719" s="70">
        <f t="shared" si="82"/>
        <v>4700</v>
      </c>
      <c r="B4719" s="145">
        <v>-314133.87830631435</v>
      </c>
      <c r="U4719" s="145">
        <v>4700</v>
      </c>
      <c r="V4719" s="145">
        <v>33214534.589941364</v>
      </c>
    </row>
    <row r="4720" spans="1:22" x14ac:dyDescent="0.35">
      <c r="A4720" s="70">
        <f t="shared" si="82"/>
        <v>4701</v>
      </c>
      <c r="B4720" s="145">
        <v>-314133.87830631435</v>
      </c>
      <c r="U4720" s="145">
        <v>4701</v>
      </c>
      <c r="V4720" s="145">
        <v>-8206241.9063972607</v>
      </c>
    </row>
    <row r="4721" spans="1:22" x14ac:dyDescent="0.35">
      <c r="A4721" s="70">
        <f t="shared" si="82"/>
        <v>4702</v>
      </c>
      <c r="B4721" s="145">
        <v>-314133.87830631435</v>
      </c>
      <c r="U4721" s="145">
        <v>4702</v>
      </c>
      <c r="V4721" s="145">
        <v>-14479755.797803078</v>
      </c>
    </row>
    <row r="4722" spans="1:22" x14ac:dyDescent="0.35">
      <c r="A4722" s="70">
        <f t="shared" si="82"/>
        <v>4703</v>
      </c>
      <c r="B4722" s="145">
        <v>-314133.87830631435</v>
      </c>
      <c r="U4722" s="145">
        <v>4703</v>
      </c>
      <c r="V4722" s="145">
        <v>-19773762.824760512</v>
      </c>
    </row>
    <row r="4723" spans="1:22" x14ac:dyDescent="0.35">
      <c r="A4723" s="70">
        <f t="shared" si="82"/>
        <v>4704</v>
      </c>
      <c r="B4723" s="145">
        <v>-314133.87830631435</v>
      </c>
      <c r="U4723" s="145">
        <v>4704</v>
      </c>
      <c r="V4723" s="145">
        <v>26406433.652419806</v>
      </c>
    </row>
    <row r="4724" spans="1:22" x14ac:dyDescent="0.35">
      <c r="A4724" s="70">
        <f t="shared" si="82"/>
        <v>4705</v>
      </c>
      <c r="B4724" s="145">
        <v>-314133.87830631435</v>
      </c>
      <c r="U4724" s="145">
        <v>4705</v>
      </c>
      <c r="V4724" s="145">
        <v>13134726.42690929</v>
      </c>
    </row>
    <row r="4725" spans="1:22" x14ac:dyDescent="0.35">
      <c r="A4725" s="70">
        <f t="shared" si="82"/>
        <v>4706</v>
      </c>
      <c r="B4725" s="145">
        <v>-314133.87830631435</v>
      </c>
      <c r="U4725" s="145">
        <v>4706</v>
      </c>
      <c r="V4725" s="145">
        <v>6121262.0470786728</v>
      </c>
    </row>
    <row r="4726" spans="1:22" x14ac:dyDescent="0.35">
      <c r="A4726" s="70">
        <f t="shared" si="82"/>
        <v>4707</v>
      </c>
      <c r="B4726" s="145">
        <v>-314133.87830631435</v>
      </c>
      <c r="U4726" s="145">
        <v>4707</v>
      </c>
      <c r="V4726" s="145">
        <v>20962917.799499303</v>
      </c>
    </row>
    <row r="4727" spans="1:22" x14ac:dyDescent="0.35">
      <c r="A4727" s="70">
        <f t="shared" si="82"/>
        <v>4708</v>
      </c>
      <c r="B4727" s="145">
        <v>-314133.87830631435</v>
      </c>
      <c r="U4727" s="145">
        <v>4708</v>
      </c>
      <c r="V4727" s="145">
        <v>12392363.226165224</v>
      </c>
    </row>
    <row r="4728" spans="1:22" x14ac:dyDescent="0.35">
      <c r="A4728" s="70">
        <f t="shared" si="82"/>
        <v>4709</v>
      </c>
      <c r="B4728" s="145">
        <v>-314133.87830631435</v>
      </c>
      <c r="U4728" s="145">
        <v>4709</v>
      </c>
      <c r="V4728" s="145">
        <v>-15566322.535921875</v>
      </c>
    </row>
    <row r="4729" spans="1:22" x14ac:dyDescent="0.35">
      <c r="A4729" s="70">
        <f t="shared" si="82"/>
        <v>4710</v>
      </c>
      <c r="B4729" s="145">
        <v>-314133.87830631435</v>
      </c>
      <c r="U4729" s="145">
        <v>4710</v>
      </c>
      <c r="V4729" s="145">
        <v>-6489127.6064828448</v>
      </c>
    </row>
    <row r="4730" spans="1:22" x14ac:dyDescent="0.35">
      <c r="A4730" s="70">
        <f t="shared" si="82"/>
        <v>4711</v>
      </c>
      <c r="B4730" s="145">
        <v>-314133.87830631435</v>
      </c>
      <c r="U4730" s="145">
        <v>4711</v>
      </c>
      <c r="V4730" s="145">
        <v>13092526.91117714</v>
      </c>
    </row>
    <row r="4731" spans="1:22" x14ac:dyDescent="0.35">
      <c r="A4731" s="70">
        <f t="shared" si="82"/>
        <v>4712</v>
      </c>
      <c r="B4731" s="145">
        <v>-314133.87830631435</v>
      </c>
      <c r="U4731" s="145">
        <v>4712</v>
      </c>
      <c r="V4731" s="145">
        <v>10818774.595528107</v>
      </c>
    </row>
    <row r="4732" spans="1:22" x14ac:dyDescent="0.35">
      <c r="A4732" s="70">
        <f t="shared" si="82"/>
        <v>4713</v>
      </c>
      <c r="B4732" s="145">
        <v>-314133.87830631435</v>
      </c>
      <c r="U4732" s="145">
        <v>4713</v>
      </c>
      <c r="V4732" s="145">
        <v>38517631.082517095</v>
      </c>
    </row>
    <row r="4733" spans="1:22" x14ac:dyDescent="0.35">
      <c r="A4733" s="70">
        <f t="shared" si="82"/>
        <v>4714</v>
      </c>
      <c r="B4733" s="145">
        <v>-314133.87830631435</v>
      </c>
      <c r="U4733" s="145">
        <v>4714</v>
      </c>
      <c r="V4733" s="145">
        <v>-21253978.091415521</v>
      </c>
    </row>
    <row r="4734" spans="1:22" x14ac:dyDescent="0.35">
      <c r="A4734" s="70">
        <f t="shared" si="82"/>
        <v>4715</v>
      </c>
      <c r="B4734" s="145">
        <v>-314133.87830631435</v>
      </c>
      <c r="U4734" s="145">
        <v>4715</v>
      </c>
      <c r="V4734" s="145">
        <v>33261186.008660056</v>
      </c>
    </row>
    <row r="4735" spans="1:22" x14ac:dyDescent="0.35">
      <c r="A4735" s="70">
        <f t="shared" si="82"/>
        <v>4716</v>
      </c>
      <c r="B4735" s="145">
        <v>-314133.87830631435</v>
      </c>
      <c r="U4735" s="145">
        <v>4716</v>
      </c>
      <c r="V4735" s="145">
        <v>21689118.019664682</v>
      </c>
    </row>
    <row r="4736" spans="1:22" x14ac:dyDescent="0.35">
      <c r="A4736" s="70">
        <f t="shared" si="82"/>
        <v>4717</v>
      </c>
      <c r="B4736" s="145">
        <v>-314133.87830631435</v>
      </c>
      <c r="U4736" s="145">
        <v>4717</v>
      </c>
      <c r="V4736" s="145">
        <v>9385701.4115885049</v>
      </c>
    </row>
    <row r="4737" spans="1:22" x14ac:dyDescent="0.35">
      <c r="A4737" s="70">
        <f t="shared" si="82"/>
        <v>4718</v>
      </c>
      <c r="B4737" s="145">
        <v>-314133.87830631435</v>
      </c>
      <c r="U4737" s="145">
        <v>4718</v>
      </c>
      <c r="V4737" s="145">
        <v>-25535671.594601113</v>
      </c>
    </row>
    <row r="4738" spans="1:22" x14ac:dyDescent="0.35">
      <c r="A4738" s="70">
        <f t="shared" si="82"/>
        <v>4719</v>
      </c>
      <c r="B4738" s="145">
        <v>-314133.87830631435</v>
      </c>
      <c r="U4738" s="145">
        <v>4719</v>
      </c>
      <c r="V4738" s="145">
        <v>26622973.113465764</v>
      </c>
    </row>
    <row r="4739" spans="1:22" x14ac:dyDescent="0.35">
      <c r="A4739" s="70">
        <f t="shared" si="82"/>
        <v>4720</v>
      </c>
      <c r="B4739" s="145">
        <v>-314133.87830631435</v>
      </c>
      <c r="U4739" s="145">
        <v>4720</v>
      </c>
      <c r="V4739" s="145">
        <v>11898734.992823809</v>
      </c>
    </row>
    <row r="4740" spans="1:22" x14ac:dyDescent="0.35">
      <c r="A4740" s="70">
        <f t="shared" si="82"/>
        <v>4721</v>
      </c>
      <c r="B4740" s="145">
        <v>-314133.87830631435</v>
      </c>
      <c r="U4740" s="145">
        <v>4721</v>
      </c>
      <c r="V4740" s="145">
        <v>17704836.572929114</v>
      </c>
    </row>
    <row r="4741" spans="1:22" x14ac:dyDescent="0.35">
      <c r="A4741" s="70">
        <f t="shared" si="82"/>
        <v>4722</v>
      </c>
      <c r="B4741" s="145">
        <v>-314133.87830631435</v>
      </c>
      <c r="U4741" s="145">
        <v>4722</v>
      </c>
      <c r="V4741" s="145">
        <v>-1224714.8011464104</v>
      </c>
    </row>
    <row r="4742" spans="1:22" x14ac:dyDescent="0.35">
      <c r="A4742" s="70">
        <f t="shared" si="82"/>
        <v>4723</v>
      </c>
      <c r="B4742" s="145">
        <v>-314133.87830631435</v>
      </c>
      <c r="U4742" s="145">
        <v>4723</v>
      </c>
      <c r="V4742" s="145">
        <v>-15118970.170959791</v>
      </c>
    </row>
    <row r="4743" spans="1:22" x14ac:dyDescent="0.35">
      <c r="A4743" s="70">
        <f t="shared" si="82"/>
        <v>4724</v>
      </c>
      <c r="B4743" s="145">
        <v>-314133.87830631435</v>
      </c>
      <c r="U4743" s="145">
        <v>4724</v>
      </c>
      <c r="V4743" s="145">
        <v>-6878757.8123459462</v>
      </c>
    </row>
    <row r="4744" spans="1:22" x14ac:dyDescent="0.35">
      <c r="A4744" s="70">
        <f t="shared" si="82"/>
        <v>4725</v>
      </c>
      <c r="B4744" s="145">
        <v>-314133.87830631435</v>
      </c>
      <c r="U4744" s="145">
        <v>4725</v>
      </c>
      <c r="V4744" s="145">
        <v>20612454.157404818</v>
      </c>
    </row>
    <row r="4745" spans="1:22" x14ac:dyDescent="0.35">
      <c r="A4745" s="70">
        <f t="shared" si="82"/>
        <v>4726</v>
      </c>
      <c r="B4745" s="145">
        <v>-314133.87830631435</v>
      </c>
      <c r="U4745" s="145">
        <v>4726</v>
      </c>
      <c r="V4745" s="145">
        <v>-12160739.73430503</v>
      </c>
    </row>
    <row r="4746" spans="1:22" x14ac:dyDescent="0.35">
      <c r="A4746" s="70">
        <f t="shared" si="82"/>
        <v>4727</v>
      </c>
      <c r="B4746" s="145">
        <v>-314133.87830631435</v>
      </c>
      <c r="U4746" s="145">
        <v>4727</v>
      </c>
      <c r="V4746" s="145">
        <v>38545072.797436409</v>
      </c>
    </row>
    <row r="4747" spans="1:22" x14ac:dyDescent="0.35">
      <c r="A4747" s="70">
        <f t="shared" si="82"/>
        <v>4728</v>
      </c>
      <c r="B4747" s="145">
        <v>-314133.87830631435</v>
      </c>
      <c r="U4747" s="145">
        <v>4728</v>
      </c>
      <c r="V4747" s="145">
        <v>5235378.8217482232</v>
      </c>
    </row>
    <row r="4748" spans="1:22" x14ac:dyDescent="0.35">
      <c r="A4748" s="70">
        <f t="shared" si="82"/>
        <v>4729</v>
      </c>
      <c r="B4748" s="145">
        <v>-314133.87830631435</v>
      </c>
      <c r="U4748" s="145">
        <v>4729</v>
      </c>
      <c r="V4748" s="145">
        <v>-7647243.3760352116</v>
      </c>
    </row>
    <row r="4749" spans="1:22" x14ac:dyDescent="0.35">
      <c r="A4749" s="70">
        <f t="shared" si="82"/>
        <v>4730</v>
      </c>
      <c r="B4749" s="145">
        <v>-314133.87830631435</v>
      </c>
      <c r="U4749" s="145">
        <v>4730</v>
      </c>
      <c r="V4749" s="145">
        <v>437446.88994982094</v>
      </c>
    </row>
    <row r="4750" spans="1:22" x14ac:dyDescent="0.35">
      <c r="A4750" s="70">
        <f t="shared" si="82"/>
        <v>4731</v>
      </c>
      <c r="B4750" s="145">
        <v>-314133.87830631435</v>
      </c>
      <c r="U4750" s="145">
        <v>4731</v>
      </c>
      <c r="V4750" s="145">
        <v>-4890418.6845400296</v>
      </c>
    </row>
    <row r="4751" spans="1:22" x14ac:dyDescent="0.35">
      <c r="A4751" s="70">
        <f t="shared" si="82"/>
        <v>4732</v>
      </c>
      <c r="B4751" s="145">
        <v>-314133.87830631435</v>
      </c>
      <c r="U4751" s="145">
        <v>4732</v>
      </c>
      <c r="V4751" s="145">
        <v>-2393440.5998057537</v>
      </c>
    </row>
    <row r="4752" spans="1:22" x14ac:dyDescent="0.35">
      <c r="A4752" s="70">
        <f t="shared" si="82"/>
        <v>4733</v>
      </c>
      <c r="B4752" s="145">
        <v>-314133.87830631435</v>
      </c>
      <c r="U4752" s="145">
        <v>4733</v>
      </c>
      <c r="V4752" s="145">
        <v>-3076003.0532424375</v>
      </c>
    </row>
    <row r="4753" spans="1:22" x14ac:dyDescent="0.35">
      <c r="A4753" s="70">
        <f t="shared" si="82"/>
        <v>4734</v>
      </c>
      <c r="B4753" s="145">
        <v>-314133.87830631435</v>
      </c>
      <c r="U4753" s="145">
        <v>4734</v>
      </c>
      <c r="V4753" s="145">
        <v>-17831710.700973138</v>
      </c>
    </row>
    <row r="4754" spans="1:22" x14ac:dyDescent="0.35">
      <c r="A4754" s="70">
        <f t="shared" si="82"/>
        <v>4735</v>
      </c>
      <c r="B4754" s="145">
        <v>-314133.87830631435</v>
      </c>
      <c r="U4754" s="145">
        <v>4735</v>
      </c>
      <c r="V4754" s="145">
        <v>28063839.957872249</v>
      </c>
    </row>
    <row r="4755" spans="1:22" x14ac:dyDescent="0.35">
      <c r="A4755" s="70">
        <f t="shared" si="82"/>
        <v>4736</v>
      </c>
      <c r="B4755" s="145">
        <v>-314133.87830631435</v>
      </c>
      <c r="U4755" s="145">
        <v>4736</v>
      </c>
      <c r="V4755" s="145">
        <v>-11027786.384877782</v>
      </c>
    </row>
    <row r="4756" spans="1:22" x14ac:dyDescent="0.35">
      <c r="A4756" s="70">
        <f t="shared" si="82"/>
        <v>4737</v>
      </c>
      <c r="B4756" s="145">
        <v>-314133.87830631435</v>
      </c>
      <c r="U4756" s="145">
        <v>4737</v>
      </c>
      <c r="V4756" s="145">
        <v>1001985.1562478468</v>
      </c>
    </row>
    <row r="4757" spans="1:22" x14ac:dyDescent="0.35">
      <c r="A4757" s="70">
        <f t="shared" si="82"/>
        <v>4738</v>
      </c>
      <c r="B4757" s="145">
        <v>-314133.87830631435</v>
      </c>
      <c r="U4757" s="145">
        <v>4738</v>
      </c>
      <c r="V4757" s="145">
        <v>6717685.6279260628</v>
      </c>
    </row>
    <row r="4758" spans="1:22" x14ac:dyDescent="0.35">
      <c r="A4758" s="70">
        <f t="shared" ref="A4758:A4821" si="83">A4757+1</f>
        <v>4739</v>
      </c>
      <c r="B4758" s="145">
        <v>-314133.87830631435</v>
      </c>
      <c r="U4758" s="145">
        <v>4739</v>
      </c>
      <c r="V4758" s="145">
        <v>41427512.636350505</v>
      </c>
    </row>
    <row r="4759" spans="1:22" x14ac:dyDescent="0.35">
      <c r="A4759" s="70">
        <f t="shared" si="83"/>
        <v>4740</v>
      </c>
      <c r="B4759" s="145">
        <v>-314133.87830631435</v>
      </c>
      <c r="U4759" s="145">
        <v>4740</v>
      </c>
      <c r="V4759" s="145">
        <v>9837375.1442798153</v>
      </c>
    </row>
    <row r="4760" spans="1:22" x14ac:dyDescent="0.35">
      <c r="A4760" s="70">
        <f t="shared" si="83"/>
        <v>4741</v>
      </c>
      <c r="B4760" s="145">
        <v>-314133.87830631435</v>
      </c>
      <c r="U4760" s="145">
        <v>4741</v>
      </c>
      <c r="V4760" s="145">
        <v>-8334920.4614584614</v>
      </c>
    </row>
    <row r="4761" spans="1:22" x14ac:dyDescent="0.35">
      <c r="A4761" s="70">
        <f t="shared" si="83"/>
        <v>4742</v>
      </c>
      <c r="B4761" s="145">
        <v>-314133.87830631435</v>
      </c>
      <c r="U4761" s="145">
        <v>4742</v>
      </c>
      <c r="V4761" s="145">
        <v>-6876502.2151682004</v>
      </c>
    </row>
    <row r="4762" spans="1:22" x14ac:dyDescent="0.35">
      <c r="A4762" s="70">
        <f t="shared" si="83"/>
        <v>4743</v>
      </c>
      <c r="B4762" s="145">
        <v>-314133.87830631435</v>
      </c>
      <c r="U4762" s="145">
        <v>4743</v>
      </c>
      <c r="V4762" s="145">
        <v>-9486126.31278193</v>
      </c>
    </row>
    <row r="4763" spans="1:22" x14ac:dyDescent="0.35">
      <c r="A4763" s="70">
        <f t="shared" si="83"/>
        <v>4744</v>
      </c>
      <c r="B4763" s="145">
        <v>-314133.87830631435</v>
      </c>
      <c r="U4763" s="145">
        <v>4744</v>
      </c>
      <c r="V4763" s="145">
        <v>-8057992.2612989563</v>
      </c>
    </row>
    <row r="4764" spans="1:22" x14ac:dyDescent="0.35">
      <c r="A4764" s="70">
        <f t="shared" si="83"/>
        <v>4745</v>
      </c>
      <c r="B4764" s="145">
        <v>-314133.87830631435</v>
      </c>
      <c r="U4764" s="145">
        <v>4745</v>
      </c>
      <c r="V4764" s="145">
        <v>-21609025.174233094</v>
      </c>
    </row>
    <row r="4765" spans="1:22" x14ac:dyDescent="0.35">
      <c r="A4765" s="70">
        <f t="shared" si="83"/>
        <v>4746</v>
      </c>
      <c r="B4765" s="145">
        <v>-314133.87830631435</v>
      </c>
      <c r="U4765" s="145">
        <v>4746</v>
      </c>
      <c r="V4765" s="145">
        <v>-10454913.216043245</v>
      </c>
    </row>
    <row r="4766" spans="1:22" x14ac:dyDescent="0.35">
      <c r="A4766" s="70">
        <f t="shared" si="83"/>
        <v>4747</v>
      </c>
      <c r="B4766" s="145">
        <v>-314133.87830631435</v>
      </c>
      <c r="U4766" s="145">
        <v>4747</v>
      </c>
      <c r="V4766" s="145">
        <v>6886307.8205433264</v>
      </c>
    </row>
    <row r="4767" spans="1:22" x14ac:dyDescent="0.35">
      <c r="A4767" s="70">
        <f t="shared" si="83"/>
        <v>4748</v>
      </c>
      <c r="B4767" s="145">
        <v>-314133.87830631435</v>
      </c>
      <c r="U4767" s="145">
        <v>4748</v>
      </c>
      <c r="V4767" s="145">
        <v>16538987.454517521</v>
      </c>
    </row>
    <row r="4768" spans="1:22" x14ac:dyDescent="0.35">
      <c r="A4768" s="70">
        <f t="shared" si="83"/>
        <v>4749</v>
      </c>
      <c r="B4768" s="145">
        <v>-314133.87830631435</v>
      </c>
      <c r="U4768" s="145">
        <v>4749</v>
      </c>
      <c r="V4768" s="145">
        <v>-15290544.898680219</v>
      </c>
    </row>
    <row r="4769" spans="1:22" x14ac:dyDescent="0.35">
      <c r="A4769" s="70">
        <f t="shared" si="83"/>
        <v>4750</v>
      </c>
      <c r="B4769" s="145">
        <v>-314133.87830631435</v>
      </c>
      <c r="U4769" s="145">
        <v>4750</v>
      </c>
      <c r="V4769" s="145">
        <v>11663209.985091392</v>
      </c>
    </row>
    <row r="4770" spans="1:22" x14ac:dyDescent="0.35">
      <c r="A4770" s="70">
        <f t="shared" si="83"/>
        <v>4751</v>
      </c>
      <c r="B4770" s="145">
        <v>-314133.87830631435</v>
      </c>
      <c r="U4770" s="145">
        <v>4751</v>
      </c>
      <c r="V4770" s="145">
        <v>7187996.3079176173</v>
      </c>
    </row>
    <row r="4771" spans="1:22" x14ac:dyDescent="0.35">
      <c r="A4771" s="70">
        <f t="shared" si="83"/>
        <v>4752</v>
      </c>
      <c r="B4771" s="145">
        <v>-314133.87830631435</v>
      </c>
      <c r="U4771" s="145">
        <v>4752</v>
      </c>
      <c r="V4771" s="145">
        <v>6970017.2023441754</v>
      </c>
    </row>
    <row r="4772" spans="1:22" x14ac:dyDescent="0.35">
      <c r="A4772" s="70">
        <f t="shared" si="83"/>
        <v>4753</v>
      </c>
      <c r="B4772" s="145">
        <v>-314133.87830631435</v>
      </c>
      <c r="U4772" s="145">
        <v>4753</v>
      </c>
      <c r="V4772" s="145">
        <v>-2660186.1960631441</v>
      </c>
    </row>
    <row r="4773" spans="1:22" x14ac:dyDescent="0.35">
      <c r="A4773" s="70">
        <f t="shared" si="83"/>
        <v>4754</v>
      </c>
      <c r="B4773" s="145">
        <v>-314133.87830631435</v>
      </c>
      <c r="U4773" s="145">
        <v>4754</v>
      </c>
      <c r="V4773" s="145">
        <v>-13453106.785137204</v>
      </c>
    </row>
    <row r="4774" spans="1:22" x14ac:dyDescent="0.35">
      <c r="A4774" s="70">
        <f t="shared" si="83"/>
        <v>4755</v>
      </c>
      <c r="B4774" s="145">
        <v>-314133.87830631435</v>
      </c>
      <c r="U4774" s="145">
        <v>4755</v>
      </c>
      <c r="V4774" s="145">
        <v>13960543.953145634</v>
      </c>
    </row>
    <row r="4775" spans="1:22" x14ac:dyDescent="0.35">
      <c r="A4775" s="70">
        <f t="shared" si="83"/>
        <v>4756</v>
      </c>
      <c r="B4775" s="145">
        <v>-314133.87830631435</v>
      </c>
      <c r="U4775" s="145">
        <v>4756</v>
      </c>
      <c r="V4775" s="145">
        <v>-12634448.132406194</v>
      </c>
    </row>
    <row r="4776" spans="1:22" x14ac:dyDescent="0.35">
      <c r="A4776" s="70">
        <f t="shared" si="83"/>
        <v>4757</v>
      </c>
      <c r="B4776" s="145">
        <v>-314133.87830631435</v>
      </c>
      <c r="U4776" s="145">
        <v>4757</v>
      </c>
      <c r="V4776" s="145">
        <v>6921284.1676979717</v>
      </c>
    </row>
    <row r="4777" spans="1:22" x14ac:dyDescent="0.35">
      <c r="A4777" s="70">
        <f t="shared" si="83"/>
        <v>4758</v>
      </c>
      <c r="B4777" s="145">
        <v>-314133.87830631435</v>
      </c>
      <c r="U4777" s="145">
        <v>4758</v>
      </c>
      <c r="V4777" s="145">
        <v>38079023.792508215</v>
      </c>
    </row>
    <row r="4778" spans="1:22" x14ac:dyDescent="0.35">
      <c r="A4778" s="70">
        <f t="shared" si="83"/>
        <v>4759</v>
      </c>
      <c r="B4778" s="145">
        <v>-314133.87830631435</v>
      </c>
      <c r="U4778" s="145">
        <v>4759</v>
      </c>
      <c r="V4778" s="145">
        <v>1798222.8748320863</v>
      </c>
    </row>
    <row r="4779" spans="1:22" x14ac:dyDescent="0.35">
      <c r="A4779" s="70">
        <f t="shared" si="83"/>
        <v>4760</v>
      </c>
      <c r="B4779" s="145">
        <v>-314133.87830631435</v>
      </c>
      <c r="U4779" s="145">
        <v>4760</v>
      </c>
      <c r="V4779" s="145">
        <v>28624644.72794304</v>
      </c>
    </row>
    <row r="4780" spans="1:22" x14ac:dyDescent="0.35">
      <c r="A4780" s="70">
        <f t="shared" si="83"/>
        <v>4761</v>
      </c>
      <c r="B4780" s="145">
        <v>-314133.87830631435</v>
      </c>
      <c r="U4780" s="145">
        <v>4761</v>
      </c>
      <c r="V4780" s="145">
        <v>17947010.092237987</v>
      </c>
    </row>
    <row r="4781" spans="1:22" x14ac:dyDescent="0.35">
      <c r="A4781" s="70">
        <f t="shared" si="83"/>
        <v>4762</v>
      </c>
      <c r="B4781" s="145">
        <v>-314133.87830631435</v>
      </c>
      <c r="U4781" s="145">
        <v>4762</v>
      </c>
      <c r="V4781" s="145">
        <v>-649971.56072472408</v>
      </c>
    </row>
    <row r="4782" spans="1:22" x14ac:dyDescent="0.35">
      <c r="A4782" s="70">
        <f t="shared" si="83"/>
        <v>4763</v>
      </c>
      <c r="B4782" s="145">
        <v>-314133.87830631435</v>
      </c>
      <c r="U4782" s="145">
        <v>4763</v>
      </c>
      <c r="V4782" s="145">
        <v>-25677293.823861647</v>
      </c>
    </row>
    <row r="4783" spans="1:22" x14ac:dyDescent="0.35">
      <c r="A4783" s="70">
        <f t="shared" si="83"/>
        <v>4764</v>
      </c>
      <c r="B4783" s="145">
        <v>-314133.87830631435</v>
      </c>
      <c r="U4783" s="145">
        <v>4764</v>
      </c>
      <c r="V4783" s="145">
        <v>16619337.495233521</v>
      </c>
    </row>
    <row r="4784" spans="1:22" x14ac:dyDescent="0.35">
      <c r="A4784" s="70">
        <f t="shared" si="83"/>
        <v>4765</v>
      </c>
      <c r="B4784" s="145">
        <v>-314133.87830631435</v>
      </c>
      <c r="U4784" s="145">
        <v>4765</v>
      </c>
      <c r="V4784" s="145">
        <v>-5551367.3064448405</v>
      </c>
    </row>
    <row r="4785" spans="1:22" x14ac:dyDescent="0.35">
      <c r="A4785" s="70">
        <f t="shared" si="83"/>
        <v>4766</v>
      </c>
      <c r="B4785" s="145">
        <v>-314133.87830631435</v>
      </c>
      <c r="U4785" s="145">
        <v>4766</v>
      </c>
      <c r="V4785" s="145">
        <v>32861379.985940311</v>
      </c>
    </row>
    <row r="4786" spans="1:22" x14ac:dyDescent="0.35">
      <c r="A4786" s="70">
        <f t="shared" si="83"/>
        <v>4767</v>
      </c>
      <c r="B4786" s="145">
        <v>-314133.87830631435</v>
      </c>
      <c r="U4786" s="145">
        <v>4767</v>
      </c>
      <c r="V4786" s="145">
        <v>1123239.4221126139</v>
      </c>
    </row>
    <row r="4787" spans="1:22" x14ac:dyDescent="0.35">
      <c r="A4787" s="70">
        <f t="shared" si="83"/>
        <v>4768</v>
      </c>
      <c r="B4787" s="145">
        <v>-314133.87830631435</v>
      </c>
      <c r="U4787" s="145">
        <v>4768</v>
      </c>
      <c r="V4787" s="145">
        <v>-8169858.7655550968</v>
      </c>
    </row>
    <row r="4788" spans="1:22" x14ac:dyDescent="0.35">
      <c r="A4788" s="70">
        <f t="shared" si="83"/>
        <v>4769</v>
      </c>
      <c r="B4788" s="145">
        <v>-314133.87830631435</v>
      </c>
      <c r="U4788" s="145">
        <v>4769</v>
      </c>
      <c r="V4788" s="145">
        <v>-14348698.398532871</v>
      </c>
    </row>
    <row r="4789" spans="1:22" x14ac:dyDescent="0.35">
      <c r="A4789" s="70">
        <f t="shared" si="83"/>
        <v>4770</v>
      </c>
      <c r="B4789" s="145">
        <v>-314133.87830631435</v>
      </c>
      <c r="U4789" s="145">
        <v>4770</v>
      </c>
      <c r="V4789" s="145">
        <v>2325531.0096911192</v>
      </c>
    </row>
    <row r="4790" spans="1:22" x14ac:dyDescent="0.35">
      <c r="A4790" s="70">
        <f t="shared" si="83"/>
        <v>4771</v>
      </c>
      <c r="B4790" s="145">
        <v>-314133.87830631435</v>
      </c>
      <c r="U4790" s="145">
        <v>4771</v>
      </c>
      <c r="V4790" s="145">
        <v>13703721.776689854</v>
      </c>
    </row>
    <row r="4791" spans="1:22" x14ac:dyDescent="0.35">
      <c r="A4791" s="70">
        <f t="shared" si="83"/>
        <v>4772</v>
      </c>
      <c r="B4791" s="145">
        <v>-314133.87830631435</v>
      </c>
      <c r="U4791" s="145">
        <v>4772</v>
      </c>
      <c r="V4791" s="145">
        <v>14326729.898059234</v>
      </c>
    </row>
    <row r="4792" spans="1:22" x14ac:dyDescent="0.35">
      <c r="A4792" s="70">
        <f t="shared" si="83"/>
        <v>4773</v>
      </c>
      <c r="B4792" s="145">
        <v>-314133.87830631435</v>
      </c>
      <c r="U4792" s="145">
        <v>4773</v>
      </c>
      <c r="V4792" s="145">
        <v>-25193706.975553855</v>
      </c>
    </row>
    <row r="4793" spans="1:22" x14ac:dyDescent="0.35">
      <c r="A4793" s="70">
        <f t="shared" si="83"/>
        <v>4774</v>
      </c>
      <c r="B4793" s="145">
        <v>-314133.87830631435</v>
      </c>
      <c r="U4793" s="145">
        <v>4774</v>
      </c>
      <c r="V4793" s="145">
        <v>-5921759.4262759835</v>
      </c>
    </row>
    <row r="4794" spans="1:22" x14ac:dyDescent="0.35">
      <c r="A4794" s="70">
        <f t="shared" si="83"/>
        <v>4775</v>
      </c>
      <c r="B4794" s="145">
        <v>-314133.87830631435</v>
      </c>
      <c r="U4794" s="145">
        <v>4775</v>
      </c>
      <c r="V4794" s="145">
        <v>-25139635.95972272</v>
      </c>
    </row>
    <row r="4795" spans="1:22" x14ac:dyDescent="0.35">
      <c r="A4795" s="70">
        <f t="shared" si="83"/>
        <v>4776</v>
      </c>
      <c r="B4795" s="145">
        <v>-314133.87830631435</v>
      </c>
      <c r="U4795" s="145">
        <v>4776</v>
      </c>
      <c r="V4795" s="145">
        <v>9368739.8409465924</v>
      </c>
    </row>
    <row r="4796" spans="1:22" x14ac:dyDescent="0.35">
      <c r="A4796" s="70">
        <f t="shared" si="83"/>
        <v>4777</v>
      </c>
      <c r="B4796" s="145">
        <v>-314133.87830631435</v>
      </c>
      <c r="U4796" s="145">
        <v>4777</v>
      </c>
      <c r="V4796" s="145">
        <v>422808.67036237568</v>
      </c>
    </row>
    <row r="4797" spans="1:22" x14ac:dyDescent="0.35">
      <c r="A4797" s="70">
        <f t="shared" si="83"/>
        <v>4778</v>
      </c>
      <c r="B4797" s="145">
        <v>-314133.87830631435</v>
      </c>
      <c r="U4797" s="145">
        <v>4778</v>
      </c>
      <c r="V4797" s="145">
        <v>-2414106.2894936204</v>
      </c>
    </row>
    <row r="4798" spans="1:22" x14ac:dyDescent="0.35">
      <c r="A4798" s="70">
        <f t="shared" si="83"/>
        <v>4779</v>
      </c>
      <c r="B4798" s="145">
        <v>-314133.87830631435</v>
      </c>
      <c r="U4798" s="145">
        <v>4779</v>
      </c>
      <c r="V4798" s="145">
        <v>-11078657.55397084</v>
      </c>
    </row>
    <row r="4799" spans="1:22" x14ac:dyDescent="0.35">
      <c r="A4799" s="70">
        <f t="shared" si="83"/>
        <v>4780</v>
      </c>
      <c r="B4799" s="145">
        <v>-314133.87830631435</v>
      </c>
      <c r="U4799" s="145">
        <v>4780</v>
      </c>
      <c r="V4799" s="145">
        <v>-8173492.6971588507</v>
      </c>
    </row>
    <row r="4800" spans="1:22" x14ac:dyDescent="0.35">
      <c r="A4800" s="70">
        <f t="shared" si="83"/>
        <v>4781</v>
      </c>
      <c r="B4800" s="145">
        <v>-314133.87830631435</v>
      </c>
      <c r="U4800" s="145">
        <v>4781</v>
      </c>
      <c r="V4800" s="145">
        <v>-16880067.587977592</v>
      </c>
    </row>
    <row r="4801" spans="1:22" x14ac:dyDescent="0.35">
      <c r="A4801" s="70">
        <f t="shared" si="83"/>
        <v>4782</v>
      </c>
      <c r="B4801" s="145">
        <v>-314133.87830631435</v>
      </c>
      <c r="U4801" s="145">
        <v>4782</v>
      </c>
      <c r="V4801" s="145">
        <v>4842437.6598405205</v>
      </c>
    </row>
    <row r="4802" spans="1:22" x14ac:dyDescent="0.35">
      <c r="A4802" s="70">
        <f t="shared" si="83"/>
        <v>4783</v>
      </c>
      <c r="B4802" s="145">
        <v>-314133.87830631435</v>
      </c>
      <c r="U4802" s="145">
        <v>4783</v>
      </c>
      <c r="V4802" s="145">
        <v>-3117924.3495102376</v>
      </c>
    </row>
    <row r="4803" spans="1:22" x14ac:dyDescent="0.35">
      <c r="A4803" s="70">
        <f t="shared" si="83"/>
        <v>4784</v>
      </c>
      <c r="B4803" s="145">
        <v>-314133.87830631435</v>
      </c>
      <c r="U4803" s="145">
        <v>4784</v>
      </c>
      <c r="V4803" s="145">
        <v>314547.88622868806</v>
      </c>
    </row>
    <row r="4804" spans="1:22" x14ac:dyDescent="0.35">
      <c r="A4804" s="70">
        <f t="shared" si="83"/>
        <v>4785</v>
      </c>
      <c r="B4804" s="145">
        <v>-314133.87830631435</v>
      </c>
      <c r="U4804" s="145">
        <v>4785</v>
      </c>
      <c r="V4804" s="145">
        <v>7947809.0990985818</v>
      </c>
    </row>
    <row r="4805" spans="1:22" x14ac:dyDescent="0.35">
      <c r="A4805" s="70">
        <f t="shared" si="83"/>
        <v>4786</v>
      </c>
      <c r="B4805" s="145">
        <v>-314133.87830631435</v>
      </c>
      <c r="U4805" s="145">
        <v>4786</v>
      </c>
      <c r="V4805" s="145">
        <v>-1516385.224882327</v>
      </c>
    </row>
    <row r="4806" spans="1:22" x14ac:dyDescent="0.35">
      <c r="A4806" s="70">
        <f t="shared" si="83"/>
        <v>4787</v>
      </c>
      <c r="B4806" s="145">
        <v>-314133.87830631435</v>
      </c>
      <c r="U4806" s="145">
        <v>4787</v>
      </c>
      <c r="V4806" s="145">
        <v>-13979776.815396147</v>
      </c>
    </row>
    <row r="4807" spans="1:22" x14ac:dyDescent="0.35">
      <c r="A4807" s="70">
        <f t="shared" si="83"/>
        <v>4788</v>
      </c>
      <c r="B4807" s="145">
        <v>-314133.87830631435</v>
      </c>
      <c r="U4807" s="145">
        <v>4788</v>
      </c>
      <c r="V4807" s="145">
        <v>-11110386.902093016</v>
      </c>
    </row>
    <row r="4808" spans="1:22" x14ac:dyDescent="0.35">
      <c r="A4808" s="70">
        <f t="shared" si="83"/>
        <v>4789</v>
      </c>
      <c r="B4808" s="145">
        <v>-314133.87830631435</v>
      </c>
      <c r="U4808" s="145">
        <v>4789</v>
      </c>
      <c r="V4808" s="145">
        <v>-4726531.6001338121</v>
      </c>
    </row>
    <row r="4809" spans="1:22" x14ac:dyDescent="0.35">
      <c r="A4809" s="70">
        <f t="shared" si="83"/>
        <v>4790</v>
      </c>
      <c r="B4809" s="145">
        <v>-314133.87830631435</v>
      </c>
      <c r="U4809" s="145">
        <v>4790</v>
      </c>
      <c r="V4809" s="145">
        <v>-2883702.6071415897</v>
      </c>
    </row>
    <row r="4810" spans="1:22" x14ac:dyDescent="0.35">
      <c r="A4810" s="70">
        <f t="shared" si="83"/>
        <v>4791</v>
      </c>
      <c r="B4810" s="145">
        <v>-314133.87830631435</v>
      </c>
      <c r="U4810" s="145">
        <v>4791</v>
      </c>
      <c r="V4810" s="145">
        <v>-7368320.7014196627</v>
      </c>
    </row>
    <row r="4811" spans="1:22" x14ac:dyDescent="0.35">
      <c r="A4811" s="70">
        <f t="shared" si="83"/>
        <v>4792</v>
      </c>
      <c r="B4811" s="145">
        <v>-314133.87830631435</v>
      </c>
      <c r="U4811" s="145">
        <v>4792</v>
      </c>
      <c r="V4811" s="145">
        <v>-7776014.1268804781</v>
      </c>
    </row>
    <row r="4812" spans="1:22" x14ac:dyDescent="0.35">
      <c r="A4812" s="70">
        <f t="shared" si="83"/>
        <v>4793</v>
      </c>
      <c r="B4812" s="145">
        <v>-314133.87830631435</v>
      </c>
      <c r="U4812" s="145">
        <v>4793</v>
      </c>
      <c r="V4812" s="145">
        <v>16673441.93546547</v>
      </c>
    </row>
    <row r="4813" spans="1:22" x14ac:dyDescent="0.35">
      <c r="A4813" s="70">
        <f t="shared" si="83"/>
        <v>4794</v>
      </c>
      <c r="B4813" s="145">
        <v>-314133.87830631435</v>
      </c>
      <c r="U4813" s="145">
        <v>4794</v>
      </c>
      <c r="V4813" s="145">
        <v>-15841083.822242666</v>
      </c>
    </row>
    <row r="4814" spans="1:22" x14ac:dyDescent="0.35">
      <c r="A4814" s="70">
        <f t="shared" si="83"/>
        <v>4795</v>
      </c>
      <c r="B4814" s="145">
        <v>-314133.87830631435</v>
      </c>
      <c r="U4814" s="145">
        <v>4795</v>
      </c>
      <c r="V4814" s="145">
        <v>9836065.2976463065</v>
      </c>
    </row>
    <row r="4815" spans="1:22" x14ac:dyDescent="0.35">
      <c r="A4815" s="70">
        <f t="shared" si="83"/>
        <v>4796</v>
      </c>
      <c r="B4815" s="145">
        <v>-314133.87830631435</v>
      </c>
      <c r="U4815" s="145">
        <v>4796</v>
      </c>
      <c r="V4815" s="145">
        <v>-34376194.744740002</v>
      </c>
    </row>
    <row r="4816" spans="1:22" x14ac:dyDescent="0.35">
      <c r="A4816" s="70">
        <f t="shared" si="83"/>
        <v>4797</v>
      </c>
      <c r="B4816" s="145">
        <v>-314133.87830631435</v>
      </c>
      <c r="U4816" s="145">
        <v>4797</v>
      </c>
      <c r="V4816" s="145">
        <v>9559895.6349017806</v>
      </c>
    </row>
    <row r="4817" spans="1:22" x14ac:dyDescent="0.35">
      <c r="A4817" s="70">
        <f t="shared" si="83"/>
        <v>4798</v>
      </c>
      <c r="B4817" s="145">
        <v>-314133.87830631435</v>
      </c>
      <c r="U4817" s="145">
        <v>4798</v>
      </c>
      <c r="V4817" s="145">
        <v>-10698666.65022037</v>
      </c>
    </row>
    <row r="4818" spans="1:22" x14ac:dyDescent="0.35">
      <c r="A4818" s="70">
        <f t="shared" si="83"/>
        <v>4799</v>
      </c>
      <c r="B4818" s="145">
        <v>-314133.87830631435</v>
      </c>
      <c r="U4818" s="145">
        <v>4799</v>
      </c>
      <c r="V4818" s="145">
        <v>10636314.553282831</v>
      </c>
    </row>
    <row r="4819" spans="1:22" x14ac:dyDescent="0.35">
      <c r="A4819" s="70">
        <f t="shared" si="83"/>
        <v>4800</v>
      </c>
      <c r="B4819" s="145">
        <v>-314133.87830631435</v>
      </c>
      <c r="U4819" s="145">
        <v>4800</v>
      </c>
      <c r="V4819" s="145">
        <v>-10991684.933422096</v>
      </c>
    </row>
    <row r="4820" spans="1:22" x14ac:dyDescent="0.35">
      <c r="A4820" s="70">
        <f t="shared" si="83"/>
        <v>4801</v>
      </c>
      <c r="B4820" s="145">
        <v>-314133.87830631435</v>
      </c>
      <c r="U4820" s="145">
        <v>4801</v>
      </c>
      <c r="V4820" s="145">
        <v>1691192.6300355606</v>
      </c>
    </row>
    <row r="4821" spans="1:22" x14ac:dyDescent="0.35">
      <c r="A4821" s="70">
        <f t="shared" si="83"/>
        <v>4802</v>
      </c>
      <c r="B4821" s="145">
        <v>-314133.87830631435</v>
      </c>
      <c r="U4821" s="145">
        <v>4802</v>
      </c>
      <c r="V4821" s="145">
        <v>-2848193.1479367018</v>
      </c>
    </row>
    <row r="4822" spans="1:22" x14ac:dyDescent="0.35">
      <c r="A4822" s="70">
        <f t="shared" ref="A4822:A4885" si="84">A4821+1</f>
        <v>4803</v>
      </c>
      <c r="B4822" s="145">
        <v>-314133.87830631435</v>
      </c>
      <c r="U4822" s="145">
        <v>4803</v>
      </c>
      <c r="V4822" s="145">
        <v>4595371.5065090507</v>
      </c>
    </row>
    <row r="4823" spans="1:22" x14ac:dyDescent="0.35">
      <c r="A4823" s="70">
        <f t="shared" si="84"/>
        <v>4804</v>
      </c>
      <c r="B4823" s="145">
        <v>-314133.87830631435</v>
      </c>
      <c r="U4823" s="145">
        <v>4804</v>
      </c>
      <c r="V4823" s="145">
        <v>-17523772.206155024</v>
      </c>
    </row>
    <row r="4824" spans="1:22" x14ac:dyDescent="0.35">
      <c r="A4824" s="70">
        <f t="shared" si="84"/>
        <v>4805</v>
      </c>
      <c r="B4824" s="145">
        <v>-314133.87830631435</v>
      </c>
      <c r="U4824" s="145">
        <v>4805</v>
      </c>
      <c r="V4824" s="145">
        <v>6052886.7882558703</v>
      </c>
    </row>
    <row r="4825" spans="1:22" x14ac:dyDescent="0.35">
      <c r="A4825" s="70">
        <f t="shared" si="84"/>
        <v>4806</v>
      </c>
      <c r="B4825" s="145">
        <v>-314133.87830631435</v>
      </c>
      <c r="U4825" s="145">
        <v>4806</v>
      </c>
      <c r="V4825" s="145">
        <v>-19035072.479116518</v>
      </c>
    </row>
    <row r="4826" spans="1:22" x14ac:dyDescent="0.35">
      <c r="A4826" s="70">
        <f t="shared" si="84"/>
        <v>4807</v>
      </c>
      <c r="B4826" s="145">
        <v>-314133.87830631435</v>
      </c>
      <c r="U4826" s="145">
        <v>4807</v>
      </c>
      <c r="V4826" s="145">
        <v>-3956551.6237676349</v>
      </c>
    </row>
    <row r="4827" spans="1:22" x14ac:dyDescent="0.35">
      <c r="A4827" s="70">
        <f t="shared" si="84"/>
        <v>4808</v>
      </c>
      <c r="B4827" s="145">
        <v>-314133.87830631435</v>
      </c>
      <c r="U4827" s="145">
        <v>4808</v>
      </c>
      <c r="V4827" s="145">
        <v>21856633.193905853</v>
      </c>
    </row>
    <row r="4828" spans="1:22" x14ac:dyDescent="0.35">
      <c r="A4828" s="70">
        <f t="shared" si="84"/>
        <v>4809</v>
      </c>
      <c r="B4828" s="145">
        <v>-314133.87830631435</v>
      </c>
      <c r="U4828" s="145">
        <v>4809</v>
      </c>
      <c r="V4828" s="145">
        <v>-4748147.6980612576</v>
      </c>
    </row>
    <row r="4829" spans="1:22" x14ac:dyDescent="0.35">
      <c r="A4829" s="70">
        <f t="shared" si="84"/>
        <v>4810</v>
      </c>
      <c r="B4829" s="145">
        <v>-314133.87830631435</v>
      </c>
      <c r="U4829" s="145">
        <v>4810</v>
      </c>
      <c r="V4829" s="145">
        <v>-24928876.100881316</v>
      </c>
    </row>
    <row r="4830" spans="1:22" x14ac:dyDescent="0.35">
      <c r="A4830" s="70">
        <f t="shared" si="84"/>
        <v>4811</v>
      </c>
      <c r="B4830" s="145">
        <v>-314133.87830631435</v>
      </c>
      <c r="U4830" s="145">
        <v>4811</v>
      </c>
      <c r="V4830" s="145">
        <v>-6143125.1816965342</v>
      </c>
    </row>
    <row r="4831" spans="1:22" x14ac:dyDescent="0.35">
      <c r="A4831" s="70">
        <f t="shared" si="84"/>
        <v>4812</v>
      </c>
      <c r="B4831" s="145">
        <v>-314133.87830631435</v>
      </c>
      <c r="U4831" s="145">
        <v>4812</v>
      </c>
      <c r="V4831" s="145">
        <v>-25011800.079845455</v>
      </c>
    </row>
    <row r="4832" spans="1:22" x14ac:dyDescent="0.35">
      <c r="A4832" s="70">
        <f t="shared" si="84"/>
        <v>4813</v>
      </c>
      <c r="B4832" s="145">
        <v>-314133.87830631435</v>
      </c>
      <c r="U4832" s="145">
        <v>4813</v>
      </c>
      <c r="V4832" s="145">
        <v>11202538.012677498</v>
      </c>
    </row>
    <row r="4833" spans="1:22" x14ac:dyDescent="0.35">
      <c r="A4833" s="70">
        <f t="shared" si="84"/>
        <v>4814</v>
      </c>
      <c r="B4833" s="145">
        <v>-314133.87830631435</v>
      </c>
      <c r="U4833" s="145">
        <v>4814</v>
      </c>
      <c r="V4833" s="145">
        <v>-10187380.059148347</v>
      </c>
    </row>
    <row r="4834" spans="1:22" x14ac:dyDescent="0.35">
      <c r="A4834" s="70">
        <f t="shared" si="84"/>
        <v>4815</v>
      </c>
      <c r="B4834" s="145">
        <v>-314133.87830631435</v>
      </c>
      <c r="U4834" s="145">
        <v>4815</v>
      </c>
      <c r="V4834" s="145">
        <v>13003982.371854812</v>
      </c>
    </row>
    <row r="4835" spans="1:22" x14ac:dyDescent="0.35">
      <c r="A4835" s="70">
        <f t="shared" si="84"/>
        <v>4816</v>
      </c>
      <c r="B4835" s="145">
        <v>-314133.87830631435</v>
      </c>
      <c r="U4835" s="145">
        <v>4816</v>
      </c>
      <c r="V4835" s="145">
        <v>32944360.316337392</v>
      </c>
    </row>
    <row r="4836" spans="1:22" x14ac:dyDescent="0.35">
      <c r="A4836" s="70">
        <f t="shared" si="84"/>
        <v>4817</v>
      </c>
      <c r="B4836" s="145">
        <v>-314133.87830631435</v>
      </c>
      <c r="U4836" s="145">
        <v>4817</v>
      </c>
      <c r="V4836" s="145">
        <v>-21417418.094693966</v>
      </c>
    </row>
    <row r="4837" spans="1:22" x14ac:dyDescent="0.35">
      <c r="A4837" s="70">
        <f t="shared" si="84"/>
        <v>4818</v>
      </c>
      <c r="B4837" s="145">
        <v>-314133.87830631435</v>
      </c>
      <c r="U4837" s="145">
        <v>4818</v>
      </c>
      <c r="V4837" s="145">
        <v>25140530.735933136</v>
      </c>
    </row>
    <row r="4838" spans="1:22" x14ac:dyDescent="0.35">
      <c r="A4838" s="70">
        <f t="shared" si="84"/>
        <v>4819</v>
      </c>
      <c r="B4838" s="145">
        <v>-314133.87830631435</v>
      </c>
      <c r="U4838" s="145">
        <v>4819</v>
      </c>
      <c r="V4838" s="145">
        <v>17137293.367936272</v>
      </c>
    </row>
    <row r="4839" spans="1:22" x14ac:dyDescent="0.35">
      <c r="A4839" s="70">
        <f t="shared" si="84"/>
        <v>4820</v>
      </c>
      <c r="B4839" s="145">
        <v>-314133.87830631435</v>
      </c>
      <c r="U4839" s="145">
        <v>4820</v>
      </c>
      <c r="V4839" s="145">
        <v>8995919.9503115229</v>
      </c>
    </row>
    <row r="4840" spans="1:22" x14ac:dyDescent="0.35">
      <c r="A4840" s="70">
        <f t="shared" si="84"/>
        <v>4821</v>
      </c>
      <c r="B4840" s="145">
        <v>-314133.87830631435</v>
      </c>
      <c r="U4840" s="145">
        <v>4821</v>
      </c>
      <c r="V4840" s="145">
        <v>7730522.6088431887</v>
      </c>
    </row>
    <row r="4841" spans="1:22" x14ac:dyDescent="0.35">
      <c r="A4841" s="70">
        <f t="shared" si="84"/>
        <v>4822</v>
      </c>
      <c r="B4841" s="145">
        <v>-314133.87830631435</v>
      </c>
      <c r="U4841" s="145">
        <v>4822</v>
      </c>
      <c r="V4841" s="145">
        <v>26205910.482314017</v>
      </c>
    </row>
    <row r="4842" spans="1:22" x14ac:dyDescent="0.35">
      <c r="A4842" s="70">
        <f t="shared" si="84"/>
        <v>4823</v>
      </c>
      <c r="B4842" s="145">
        <v>-314133.87830631435</v>
      </c>
      <c r="U4842" s="145">
        <v>4823</v>
      </c>
      <c r="V4842" s="145">
        <v>28759112.371480726</v>
      </c>
    </row>
    <row r="4843" spans="1:22" x14ac:dyDescent="0.35">
      <c r="A4843" s="70">
        <f t="shared" si="84"/>
        <v>4824</v>
      </c>
      <c r="B4843" s="145">
        <v>-314133.87830631435</v>
      </c>
      <c r="U4843" s="145">
        <v>4824</v>
      </c>
      <c r="V4843" s="145">
        <v>-8182344.2862086799</v>
      </c>
    </row>
    <row r="4844" spans="1:22" x14ac:dyDescent="0.35">
      <c r="A4844" s="70">
        <f t="shared" si="84"/>
        <v>4825</v>
      </c>
      <c r="B4844" s="145">
        <v>-314133.87830631435</v>
      </c>
      <c r="U4844" s="145">
        <v>4825</v>
      </c>
      <c r="V4844" s="145">
        <v>54715614.695019588</v>
      </c>
    </row>
    <row r="4845" spans="1:22" x14ac:dyDescent="0.35">
      <c r="A4845" s="70">
        <f t="shared" si="84"/>
        <v>4826</v>
      </c>
      <c r="B4845" s="145">
        <v>-314133.87830631435</v>
      </c>
      <c r="U4845" s="145">
        <v>4826</v>
      </c>
      <c r="V4845" s="145">
        <v>10536081.798492171</v>
      </c>
    </row>
    <row r="4846" spans="1:22" x14ac:dyDescent="0.35">
      <c r="A4846" s="70">
        <f t="shared" si="84"/>
        <v>4827</v>
      </c>
      <c r="B4846" s="145">
        <v>-314133.87830631435</v>
      </c>
      <c r="U4846" s="145">
        <v>4827</v>
      </c>
      <c r="V4846" s="145">
        <v>15495880.020682182</v>
      </c>
    </row>
    <row r="4847" spans="1:22" x14ac:dyDescent="0.35">
      <c r="A4847" s="70">
        <f t="shared" si="84"/>
        <v>4828</v>
      </c>
      <c r="B4847" s="145">
        <v>-314133.87830631435</v>
      </c>
      <c r="U4847" s="145">
        <v>4828</v>
      </c>
      <c r="V4847" s="145">
        <v>-14863031.182230968</v>
      </c>
    </row>
    <row r="4848" spans="1:22" x14ac:dyDescent="0.35">
      <c r="A4848" s="70">
        <f t="shared" si="84"/>
        <v>4829</v>
      </c>
      <c r="B4848" s="145">
        <v>-314133.87830631435</v>
      </c>
      <c r="U4848" s="145">
        <v>4829</v>
      </c>
      <c r="V4848" s="145">
        <v>1921938.9761392735</v>
      </c>
    </row>
    <row r="4849" spans="1:22" x14ac:dyDescent="0.35">
      <c r="A4849" s="70">
        <f t="shared" si="84"/>
        <v>4830</v>
      </c>
      <c r="B4849" s="145">
        <v>-314133.87830631435</v>
      </c>
      <c r="U4849" s="145">
        <v>4830</v>
      </c>
      <c r="V4849" s="145">
        <v>17078214.040226877</v>
      </c>
    </row>
    <row r="4850" spans="1:22" x14ac:dyDescent="0.35">
      <c r="A4850" s="70">
        <f t="shared" si="84"/>
        <v>4831</v>
      </c>
      <c r="B4850" s="145">
        <v>-314133.87830631435</v>
      </c>
      <c r="U4850" s="145">
        <v>4831</v>
      </c>
      <c r="V4850" s="145">
        <v>-5513300.0584894717</v>
      </c>
    </row>
    <row r="4851" spans="1:22" x14ac:dyDescent="0.35">
      <c r="A4851" s="70">
        <f t="shared" si="84"/>
        <v>4832</v>
      </c>
      <c r="B4851" s="145">
        <v>-314133.87830631435</v>
      </c>
      <c r="U4851" s="145">
        <v>4832</v>
      </c>
      <c r="V4851" s="145">
        <v>11549213.87835471</v>
      </c>
    </row>
    <row r="4852" spans="1:22" x14ac:dyDescent="0.35">
      <c r="A4852" s="70">
        <f t="shared" si="84"/>
        <v>4833</v>
      </c>
      <c r="B4852" s="145">
        <v>-314133.87830631435</v>
      </c>
      <c r="U4852" s="145">
        <v>4833</v>
      </c>
      <c r="V4852" s="145">
        <v>6766982.5707099475</v>
      </c>
    </row>
    <row r="4853" spans="1:22" x14ac:dyDescent="0.35">
      <c r="A4853" s="70">
        <f t="shared" si="84"/>
        <v>4834</v>
      </c>
      <c r="B4853" s="145">
        <v>-314133.87830631435</v>
      </c>
      <c r="U4853" s="145">
        <v>4834</v>
      </c>
      <c r="V4853" s="145">
        <v>4435695.6572088674</v>
      </c>
    </row>
    <row r="4854" spans="1:22" x14ac:dyDescent="0.35">
      <c r="A4854" s="70">
        <f t="shared" si="84"/>
        <v>4835</v>
      </c>
      <c r="B4854" s="145">
        <v>-314133.87830631435</v>
      </c>
      <c r="U4854" s="145">
        <v>4835</v>
      </c>
      <c r="V4854" s="145">
        <v>-29953637.648213692</v>
      </c>
    </row>
    <row r="4855" spans="1:22" x14ac:dyDescent="0.35">
      <c r="A4855" s="70">
        <f t="shared" si="84"/>
        <v>4836</v>
      </c>
      <c r="B4855" s="145">
        <v>-314133.87830631435</v>
      </c>
      <c r="U4855" s="145">
        <v>4836</v>
      </c>
      <c r="V4855" s="145">
        <v>773773.26326169446</v>
      </c>
    </row>
    <row r="4856" spans="1:22" x14ac:dyDescent="0.35">
      <c r="A4856" s="70">
        <f t="shared" si="84"/>
        <v>4837</v>
      </c>
      <c r="B4856" s="145">
        <v>-314133.87830631435</v>
      </c>
      <c r="U4856" s="145">
        <v>4837</v>
      </c>
      <c r="V4856" s="145">
        <v>7656809.9594022557</v>
      </c>
    </row>
    <row r="4857" spans="1:22" x14ac:dyDescent="0.35">
      <c r="A4857" s="70">
        <f t="shared" si="84"/>
        <v>4838</v>
      </c>
      <c r="B4857" s="145">
        <v>-314133.87830631435</v>
      </c>
      <c r="U4857" s="145">
        <v>4838</v>
      </c>
      <c r="V4857" s="145">
        <v>5023515.8590177298</v>
      </c>
    </row>
    <row r="4858" spans="1:22" x14ac:dyDescent="0.35">
      <c r="A4858" s="70">
        <f t="shared" si="84"/>
        <v>4839</v>
      </c>
      <c r="B4858" s="145">
        <v>-314133.87830631435</v>
      </c>
      <c r="U4858" s="145">
        <v>4839</v>
      </c>
      <c r="V4858" s="145">
        <v>23640352.805139527</v>
      </c>
    </row>
    <row r="4859" spans="1:22" x14ac:dyDescent="0.35">
      <c r="A4859" s="70">
        <f t="shared" si="84"/>
        <v>4840</v>
      </c>
      <c r="B4859" s="145">
        <v>-314133.87830631435</v>
      </c>
      <c r="U4859" s="145">
        <v>4840</v>
      </c>
      <c r="V4859" s="145">
        <v>-9246796.5856010336</v>
      </c>
    </row>
    <row r="4860" spans="1:22" x14ac:dyDescent="0.35">
      <c r="A4860" s="70">
        <f t="shared" si="84"/>
        <v>4841</v>
      </c>
      <c r="B4860" s="145">
        <v>-314133.87830631435</v>
      </c>
      <c r="U4860" s="145">
        <v>4841</v>
      </c>
      <c r="V4860" s="145">
        <v>26998211.714200046</v>
      </c>
    </row>
    <row r="4861" spans="1:22" x14ac:dyDescent="0.35">
      <c r="A4861" s="70">
        <f t="shared" si="84"/>
        <v>4842</v>
      </c>
      <c r="B4861" s="145">
        <v>-314133.87830631435</v>
      </c>
      <c r="U4861" s="145">
        <v>4842</v>
      </c>
      <c r="V4861" s="145">
        <v>-9526202.9732766915</v>
      </c>
    </row>
    <row r="4862" spans="1:22" x14ac:dyDescent="0.35">
      <c r="A4862" s="70">
        <f t="shared" si="84"/>
        <v>4843</v>
      </c>
      <c r="B4862" s="145">
        <v>-314133.87830631435</v>
      </c>
      <c r="U4862" s="145">
        <v>4843</v>
      </c>
      <c r="V4862" s="145">
        <v>-584284.78079633042</v>
      </c>
    </row>
    <row r="4863" spans="1:22" x14ac:dyDescent="0.35">
      <c r="A4863" s="70">
        <f t="shared" si="84"/>
        <v>4844</v>
      </c>
      <c r="B4863" s="145">
        <v>-314133.87830631435</v>
      </c>
      <c r="U4863" s="145">
        <v>4844</v>
      </c>
      <c r="V4863" s="145">
        <v>1623539.0648854636</v>
      </c>
    </row>
    <row r="4864" spans="1:22" x14ac:dyDescent="0.35">
      <c r="A4864" s="70">
        <f t="shared" si="84"/>
        <v>4845</v>
      </c>
      <c r="B4864" s="145">
        <v>-314133.87830631435</v>
      </c>
      <c r="U4864" s="145">
        <v>4845</v>
      </c>
      <c r="V4864" s="145">
        <v>13414318.656753317</v>
      </c>
    </row>
    <row r="4865" spans="1:22" x14ac:dyDescent="0.35">
      <c r="A4865" s="70">
        <f t="shared" si="84"/>
        <v>4846</v>
      </c>
      <c r="B4865" s="145">
        <v>-314133.87830631435</v>
      </c>
      <c r="U4865" s="145">
        <v>4846</v>
      </c>
      <c r="V4865" s="145">
        <v>2478100.9036493488</v>
      </c>
    </row>
    <row r="4866" spans="1:22" x14ac:dyDescent="0.35">
      <c r="A4866" s="70">
        <f t="shared" si="84"/>
        <v>4847</v>
      </c>
      <c r="B4866" s="145">
        <v>-314133.87830631435</v>
      </c>
      <c r="U4866" s="145">
        <v>4847</v>
      </c>
      <c r="V4866" s="145">
        <v>-6056683.2532360498</v>
      </c>
    </row>
    <row r="4867" spans="1:22" x14ac:dyDescent="0.35">
      <c r="A4867" s="70">
        <f t="shared" si="84"/>
        <v>4848</v>
      </c>
      <c r="B4867" s="145">
        <v>-314133.87830631435</v>
      </c>
      <c r="U4867" s="145">
        <v>4848</v>
      </c>
      <c r="V4867" s="145">
        <v>3880266.788204886</v>
      </c>
    </row>
    <row r="4868" spans="1:22" x14ac:dyDescent="0.35">
      <c r="A4868" s="70">
        <f t="shared" si="84"/>
        <v>4849</v>
      </c>
      <c r="B4868" s="145">
        <v>-314133.87830631435</v>
      </c>
      <c r="U4868" s="145">
        <v>4849</v>
      </c>
      <c r="V4868" s="145">
        <v>7999342.0990290754</v>
      </c>
    </row>
    <row r="4869" spans="1:22" x14ac:dyDescent="0.35">
      <c r="A4869" s="70">
        <f t="shared" si="84"/>
        <v>4850</v>
      </c>
      <c r="B4869" s="145">
        <v>-314133.87830631435</v>
      </c>
      <c r="U4869" s="145">
        <v>4850</v>
      </c>
      <c r="V4869" s="145">
        <v>4988982.0965173617</v>
      </c>
    </row>
    <row r="4870" spans="1:22" x14ac:dyDescent="0.35">
      <c r="A4870" s="70">
        <f t="shared" si="84"/>
        <v>4851</v>
      </c>
      <c r="B4870" s="145">
        <v>-314133.87830631435</v>
      </c>
      <c r="U4870" s="145">
        <v>4851</v>
      </c>
      <c r="V4870" s="145">
        <v>-7713630.6851538466</v>
      </c>
    </row>
    <row r="4871" spans="1:22" x14ac:dyDescent="0.35">
      <c r="A4871" s="70">
        <f t="shared" si="84"/>
        <v>4852</v>
      </c>
      <c r="B4871" s="145">
        <v>-314133.87830631435</v>
      </c>
      <c r="U4871" s="145">
        <v>4852</v>
      </c>
      <c r="V4871" s="145">
        <v>-12236429.222001359</v>
      </c>
    </row>
    <row r="4872" spans="1:22" x14ac:dyDescent="0.35">
      <c r="A4872" s="70">
        <f t="shared" si="84"/>
        <v>4853</v>
      </c>
      <c r="B4872" s="145">
        <v>-314133.87830631435</v>
      </c>
      <c r="U4872" s="145">
        <v>4853</v>
      </c>
      <c r="V4872" s="145">
        <v>-5176813.0990447998</v>
      </c>
    </row>
    <row r="4873" spans="1:22" x14ac:dyDescent="0.35">
      <c r="A4873" s="70">
        <f t="shared" si="84"/>
        <v>4854</v>
      </c>
      <c r="B4873" s="145">
        <v>-314133.87830631435</v>
      </c>
      <c r="U4873" s="145">
        <v>4854</v>
      </c>
      <c r="V4873" s="145">
        <v>-22622101.992362048</v>
      </c>
    </row>
    <row r="4874" spans="1:22" x14ac:dyDescent="0.35">
      <c r="A4874" s="70">
        <f t="shared" si="84"/>
        <v>4855</v>
      </c>
      <c r="B4874" s="145">
        <v>-314133.87830631435</v>
      </c>
      <c r="U4874" s="145">
        <v>4855</v>
      </c>
      <c r="V4874" s="145">
        <v>35105754.92017822</v>
      </c>
    </row>
    <row r="4875" spans="1:22" x14ac:dyDescent="0.35">
      <c r="A4875" s="70">
        <f t="shared" si="84"/>
        <v>4856</v>
      </c>
      <c r="B4875" s="145">
        <v>-314133.87830631435</v>
      </c>
      <c r="U4875" s="145">
        <v>4856</v>
      </c>
      <c r="V4875" s="145">
        <v>-11050285.162369864</v>
      </c>
    </row>
    <row r="4876" spans="1:22" x14ac:dyDescent="0.35">
      <c r="A4876" s="70">
        <f t="shared" si="84"/>
        <v>4857</v>
      </c>
      <c r="B4876" s="145">
        <v>-314133.87830631435</v>
      </c>
      <c r="U4876" s="145">
        <v>4857</v>
      </c>
      <c r="V4876" s="145">
        <v>2735134.0683538578</v>
      </c>
    </row>
    <row r="4877" spans="1:22" x14ac:dyDescent="0.35">
      <c r="A4877" s="70">
        <f t="shared" si="84"/>
        <v>4858</v>
      </c>
      <c r="B4877" s="145">
        <v>-314133.87830631435</v>
      </c>
      <c r="U4877" s="145">
        <v>4858</v>
      </c>
      <c r="V4877" s="145">
        <v>35258932.989350751</v>
      </c>
    </row>
    <row r="4878" spans="1:22" x14ac:dyDescent="0.35">
      <c r="A4878" s="70">
        <f t="shared" si="84"/>
        <v>4859</v>
      </c>
      <c r="B4878" s="145">
        <v>-314133.87830631435</v>
      </c>
      <c r="U4878" s="145">
        <v>4859</v>
      </c>
      <c r="V4878" s="145">
        <v>11528736.158154055</v>
      </c>
    </row>
    <row r="4879" spans="1:22" x14ac:dyDescent="0.35">
      <c r="A4879" s="70">
        <f t="shared" si="84"/>
        <v>4860</v>
      </c>
      <c r="B4879" s="145">
        <v>-314133.87830631435</v>
      </c>
      <c r="U4879" s="145">
        <v>4860</v>
      </c>
      <c r="V4879" s="145">
        <v>10031422.276913948</v>
      </c>
    </row>
    <row r="4880" spans="1:22" x14ac:dyDescent="0.35">
      <c r="A4880" s="70">
        <f t="shared" si="84"/>
        <v>4861</v>
      </c>
      <c r="B4880" s="145">
        <v>-314133.87830631435</v>
      </c>
      <c r="U4880" s="145">
        <v>4861</v>
      </c>
      <c r="V4880" s="145">
        <v>6825881.9492810331</v>
      </c>
    </row>
    <row r="4881" spans="1:22" x14ac:dyDescent="0.35">
      <c r="A4881" s="70">
        <f t="shared" si="84"/>
        <v>4862</v>
      </c>
      <c r="B4881" s="145">
        <v>-314133.87830631435</v>
      </c>
      <c r="U4881" s="145">
        <v>4862</v>
      </c>
      <c r="V4881" s="145">
        <v>26772240.286442216</v>
      </c>
    </row>
    <row r="4882" spans="1:22" x14ac:dyDescent="0.35">
      <c r="A4882" s="70">
        <f t="shared" si="84"/>
        <v>4863</v>
      </c>
      <c r="B4882" s="145">
        <v>-314133.87830631435</v>
      </c>
      <c r="U4882" s="145">
        <v>4863</v>
      </c>
      <c r="V4882" s="145">
        <v>2815427.0982714854</v>
      </c>
    </row>
    <row r="4883" spans="1:22" x14ac:dyDescent="0.35">
      <c r="A4883" s="70">
        <f t="shared" si="84"/>
        <v>4864</v>
      </c>
      <c r="B4883" s="145">
        <v>-314133.87830631435</v>
      </c>
      <c r="U4883" s="145">
        <v>4864</v>
      </c>
      <c r="V4883" s="145">
        <v>10372759.322256699</v>
      </c>
    </row>
    <row r="4884" spans="1:22" x14ac:dyDescent="0.35">
      <c r="A4884" s="70">
        <f t="shared" si="84"/>
        <v>4865</v>
      </c>
      <c r="B4884" s="145">
        <v>-314133.87830631435</v>
      </c>
      <c r="U4884" s="145">
        <v>4865</v>
      </c>
      <c r="V4884" s="145">
        <v>-25478015.401105277</v>
      </c>
    </row>
    <row r="4885" spans="1:22" x14ac:dyDescent="0.35">
      <c r="A4885" s="70">
        <f t="shared" si="84"/>
        <v>4866</v>
      </c>
      <c r="B4885" s="145">
        <v>-314133.87830631435</v>
      </c>
      <c r="U4885" s="145">
        <v>4866</v>
      </c>
      <c r="V4885" s="145">
        <v>-21161743.752148699</v>
      </c>
    </row>
    <row r="4886" spans="1:22" x14ac:dyDescent="0.35">
      <c r="A4886" s="70">
        <f t="shared" ref="A4886:A4949" si="85">A4885+1</f>
        <v>4867</v>
      </c>
      <c r="B4886" s="145">
        <v>-314133.87830631435</v>
      </c>
      <c r="U4886" s="145">
        <v>4867</v>
      </c>
      <c r="V4886" s="145">
        <v>17036524.920082413</v>
      </c>
    </row>
    <row r="4887" spans="1:22" x14ac:dyDescent="0.35">
      <c r="A4887" s="70">
        <f t="shared" si="85"/>
        <v>4868</v>
      </c>
      <c r="B4887" s="145">
        <v>-314133.87830631435</v>
      </c>
      <c r="U4887" s="145">
        <v>4868</v>
      </c>
      <c r="V4887" s="145">
        <v>736820.51934372634</v>
      </c>
    </row>
    <row r="4888" spans="1:22" x14ac:dyDescent="0.35">
      <c r="A4888" s="70">
        <f t="shared" si="85"/>
        <v>4869</v>
      </c>
      <c r="B4888" s="145">
        <v>-314133.87830631435</v>
      </c>
      <c r="U4888" s="145">
        <v>4869</v>
      </c>
      <c r="V4888" s="145">
        <v>-13226291.038997337</v>
      </c>
    </row>
    <row r="4889" spans="1:22" x14ac:dyDescent="0.35">
      <c r="A4889" s="70">
        <f t="shared" si="85"/>
        <v>4870</v>
      </c>
      <c r="B4889" s="145">
        <v>-314133.87830631435</v>
      </c>
      <c r="U4889" s="145">
        <v>4870</v>
      </c>
      <c r="V4889" s="145">
        <v>-17868317.040772501</v>
      </c>
    </row>
    <row r="4890" spans="1:22" x14ac:dyDescent="0.35">
      <c r="A4890" s="70">
        <f t="shared" si="85"/>
        <v>4871</v>
      </c>
      <c r="B4890" s="145">
        <v>-314133.87830631435</v>
      </c>
      <c r="U4890" s="145">
        <v>4871</v>
      </c>
      <c r="V4890" s="145">
        <v>-15205611.970500633</v>
      </c>
    </row>
    <row r="4891" spans="1:22" x14ac:dyDescent="0.35">
      <c r="A4891" s="70">
        <f t="shared" si="85"/>
        <v>4872</v>
      </c>
      <c r="B4891" s="145">
        <v>-314133.87830631435</v>
      </c>
      <c r="U4891" s="145">
        <v>4872</v>
      </c>
      <c r="V4891" s="145">
        <v>16646656.353774577</v>
      </c>
    </row>
    <row r="4892" spans="1:22" x14ac:dyDescent="0.35">
      <c r="A4892" s="70">
        <f t="shared" si="85"/>
        <v>4873</v>
      </c>
      <c r="B4892" s="145">
        <v>-314133.87830631435</v>
      </c>
      <c r="U4892" s="145">
        <v>4873</v>
      </c>
      <c r="V4892" s="145">
        <v>6099314.5149230137</v>
      </c>
    </row>
    <row r="4893" spans="1:22" x14ac:dyDescent="0.35">
      <c r="A4893" s="70">
        <f t="shared" si="85"/>
        <v>4874</v>
      </c>
      <c r="B4893" s="145">
        <v>-314133.87830631435</v>
      </c>
      <c r="U4893" s="145">
        <v>4874</v>
      </c>
      <c r="V4893" s="145">
        <v>13134722.141978335</v>
      </c>
    </row>
    <row r="4894" spans="1:22" x14ac:dyDescent="0.35">
      <c r="A4894" s="70">
        <f t="shared" si="85"/>
        <v>4875</v>
      </c>
      <c r="B4894" s="145">
        <v>-314133.87830631435</v>
      </c>
      <c r="U4894" s="145">
        <v>4875</v>
      </c>
      <c r="V4894" s="145">
        <v>5096891.2075894736</v>
      </c>
    </row>
    <row r="4895" spans="1:22" x14ac:dyDescent="0.35">
      <c r="A4895" s="70">
        <f t="shared" si="85"/>
        <v>4876</v>
      </c>
      <c r="B4895" s="145">
        <v>-314133.87830631435</v>
      </c>
      <c r="U4895" s="145">
        <v>4876</v>
      </c>
      <c r="V4895" s="145">
        <v>-6434281.6201152913</v>
      </c>
    </row>
    <row r="4896" spans="1:22" x14ac:dyDescent="0.35">
      <c r="A4896" s="70">
        <f t="shared" si="85"/>
        <v>4877</v>
      </c>
      <c r="B4896" s="145">
        <v>-314133.87830631435</v>
      </c>
      <c r="U4896" s="145">
        <v>4877</v>
      </c>
      <c r="V4896" s="145">
        <v>19749817.082553744</v>
      </c>
    </row>
    <row r="4897" spans="1:22" x14ac:dyDescent="0.35">
      <c r="A4897" s="70">
        <f t="shared" si="85"/>
        <v>4878</v>
      </c>
      <c r="B4897" s="145">
        <v>-314133.87830631435</v>
      </c>
      <c r="U4897" s="145">
        <v>4878</v>
      </c>
      <c r="V4897" s="145">
        <v>9806919.4773900881</v>
      </c>
    </row>
    <row r="4898" spans="1:22" x14ac:dyDescent="0.35">
      <c r="A4898" s="70">
        <f t="shared" si="85"/>
        <v>4879</v>
      </c>
      <c r="B4898" s="145">
        <v>-314133.87830631435</v>
      </c>
      <c r="U4898" s="145">
        <v>4879</v>
      </c>
      <c r="V4898" s="145">
        <v>-24429851.418135468</v>
      </c>
    </row>
    <row r="4899" spans="1:22" x14ac:dyDescent="0.35">
      <c r="A4899" s="70">
        <f t="shared" si="85"/>
        <v>4880</v>
      </c>
      <c r="B4899" s="145">
        <v>-314133.87830631435</v>
      </c>
      <c r="U4899" s="145">
        <v>4880</v>
      </c>
      <c r="V4899" s="145">
        <v>18765716.559142973</v>
      </c>
    </row>
    <row r="4900" spans="1:22" x14ac:dyDescent="0.35">
      <c r="A4900" s="70">
        <f t="shared" si="85"/>
        <v>4881</v>
      </c>
      <c r="B4900" s="145">
        <v>-314133.87830631435</v>
      </c>
      <c r="U4900" s="145">
        <v>4881</v>
      </c>
      <c r="V4900" s="145">
        <v>11502526.457743715</v>
      </c>
    </row>
    <row r="4901" spans="1:22" x14ac:dyDescent="0.35">
      <c r="A4901" s="70">
        <f t="shared" si="85"/>
        <v>4882</v>
      </c>
      <c r="B4901" s="145">
        <v>-314133.87830631435</v>
      </c>
      <c r="U4901" s="145">
        <v>4882</v>
      </c>
      <c r="V4901" s="145">
        <v>5755829.4325832985</v>
      </c>
    </row>
    <row r="4902" spans="1:22" x14ac:dyDescent="0.35">
      <c r="A4902" s="70">
        <f t="shared" si="85"/>
        <v>4883</v>
      </c>
      <c r="B4902" s="145">
        <v>-314133.87830631435</v>
      </c>
      <c r="U4902" s="145">
        <v>4883</v>
      </c>
      <c r="V4902" s="145">
        <v>-14552056.13967664</v>
      </c>
    </row>
    <row r="4903" spans="1:22" x14ac:dyDescent="0.35">
      <c r="A4903" s="70">
        <f t="shared" si="85"/>
        <v>4884</v>
      </c>
      <c r="B4903" s="145">
        <v>-314133.87830631435</v>
      </c>
      <c r="U4903" s="145">
        <v>4884</v>
      </c>
      <c r="V4903" s="145">
        <v>-1849655.744750401</v>
      </c>
    </row>
    <row r="4904" spans="1:22" x14ac:dyDescent="0.35">
      <c r="A4904" s="70">
        <f t="shared" si="85"/>
        <v>4885</v>
      </c>
      <c r="B4904" s="145">
        <v>-314133.87830631435</v>
      </c>
      <c r="U4904" s="145">
        <v>4885</v>
      </c>
      <c r="V4904" s="145">
        <v>12715313.449926794</v>
      </c>
    </row>
    <row r="4905" spans="1:22" x14ac:dyDescent="0.35">
      <c r="A4905" s="70">
        <f t="shared" si="85"/>
        <v>4886</v>
      </c>
      <c r="B4905" s="145">
        <v>-314133.87830631435</v>
      </c>
      <c r="U4905" s="145">
        <v>4886</v>
      </c>
      <c r="V4905" s="145">
        <v>-15249602.982929962</v>
      </c>
    </row>
    <row r="4906" spans="1:22" x14ac:dyDescent="0.35">
      <c r="A4906" s="70">
        <f t="shared" si="85"/>
        <v>4887</v>
      </c>
      <c r="B4906" s="145">
        <v>-314133.87830631435</v>
      </c>
      <c r="U4906" s="145">
        <v>4887</v>
      </c>
      <c r="V4906" s="145">
        <v>12306505.731417604</v>
      </c>
    </row>
    <row r="4907" spans="1:22" x14ac:dyDescent="0.35">
      <c r="A4907" s="70">
        <f t="shared" si="85"/>
        <v>4888</v>
      </c>
      <c r="B4907" s="145">
        <v>-314133.87830631435</v>
      </c>
      <c r="U4907" s="145">
        <v>4888</v>
      </c>
      <c r="V4907" s="145">
        <v>4675877.8369470984</v>
      </c>
    </row>
    <row r="4908" spans="1:22" x14ac:dyDescent="0.35">
      <c r="A4908" s="70">
        <f t="shared" si="85"/>
        <v>4889</v>
      </c>
      <c r="B4908" s="145">
        <v>-314133.87830631435</v>
      </c>
      <c r="U4908" s="145">
        <v>4889</v>
      </c>
      <c r="V4908" s="145">
        <v>-4170348.8748120032</v>
      </c>
    </row>
    <row r="4909" spans="1:22" x14ac:dyDescent="0.35">
      <c r="A4909" s="70">
        <f t="shared" si="85"/>
        <v>4890</v>
      </c>
      <c r="B4909" s="145">
        <v>-314133.87830631435</v>
      </c>
      <c r="U4909" s="145">
        <v>4890</v>
      </c>
      <c r="V4909" s="145">
        <v>2080667.4426374249</v>
      </c>
    </row>
    <row r="4910" spans="1:22" x14ac:dyDescent="0.35">
      <c r="A4910" s="70">
        <f t="shared" si="85"/>
        <v>4891</v>
      </c>
      <c r="B4910" s="145">
        <v>-314133.87830631435</v>
      </c>
      <c r="U4910" s="145">
        <v>4891</v>
      </c>
      <c r="V4910" s="145">
        <v>-35332756.999511078</v>
      </c>
    </row>
    <row r="4911" spans="1:22" x14ac:dyDescent="0.35">
      <c r="A4911" s="70">
        <f t="shared" si="85"/>
        <v>4892</v>
      </c>
      <c r="B4911" s="145">
        <v>-314133.87830631435</v>
      </c>
      <c r="U4911" s="145">
        <v>4892</v>
      </c>
      <c r="V4911" s="145">
        <v>-5562362.9238031283</v>
      </c>
    </row>
    <row r="4912" spans="1:22" x14ac:dyDescent="0.35">
      <c r="A4912" s="70">
        <f t="shared" si="85"/>
        <v>4893</v>
      </c>
      <c r="B4912" s="145">
        <v>-314133.87830631435</v>
      </c>
      <c r="U4912" s="145">
        <v>4893</v>
      </c>
      <c r="V4912" s="145">
        <v>13974920.528906625</v>
      </c>
    </row>
    <row r="4913" spans="1:22" x14ac:dyDescent="0.35">
      <c r="A4913" s="70">
        <f t="shared" si="85"/>
        <v>4894</v>
      </c>
      <c r="B4913" s="145">
        <v>-314133.87830631435</v>
      </c>
      <c r="U4913" s="145">
        <v>4894</v>
      </c>
      <c r="V4913" s="145">
        <v>-37085460.369119011</v>
      </c>
    </row>
    <row r="4914" spans="1:22" x14ac:dyDescent="0.35">
      <c r="A4914" s="70">
        <f t="shared" si="85"/>
        <v>4895</v>
      </c>
      <c r="B4914" s="145">
        <v>-314133.87830631435</v>
      </c>
      <c r="U4914" s="145">
        <v>4895</v>
      </c>
      <c r="V4914" s="145">
        <v>15801626.962260127</v>
      </c>
    </row>
    <row r="4915" spans="1:22" x14ac:dyDescent="0.35">
      <c r="A4915" s="70">
        <f t="shared" si="85"/>
        <v>4896</v>
      </c>
      <c r="B4915" s="145">
        <v>-314133.87830631435</v>
      </c>
      <c r="U4915" s="145">
        <v>4896</v>
      </c>
      <c r="V4915" s="145">
        <v>15013317.286989201</v>
      </c>
    </row>
    <row r="4916" spans="1:22" x14ac:dyDescent="0.35">
      <c r="A4916" s="70">
        <f t="shared" si="85"/>
        <v>4897</v>
      </c>
      <c r="B4916" s="145">
        <v>-314133.87830631435</v>
      </c>
      <c r="U4916" s="145">
        <v>4897</v>
      </c>
      <c r="V4916" s="145">
        <v>-1089721.7517860569</v>
      </c>
    </row>
    <row r="4917" spans="1:22" x14ac:dyDescent="0.35">
      <c r="A4917" s="70">
        <f t="shared" si="85"/>
        <v>4898</v>
      </c>
      <c r="B4917" s="145">
        <v>-314133.87830631435</v>
      </c>
      <c r="U4917" s="145">
        <v>4898</v>
      </c>
      <c r="V4917" s="145">
        <v>6502417.9974675402</v>
      </c>
    </row>
    <row r="4918" spans="1:22" x14ac:dyDescent="0.35">
      <c r="A4918" s="70">
        <f t="shared" si="85"/>
        <v>4899</v>
      </c>
      <c r="B4918" s="145">
        <v>-314133.87830631435</v>
      </c>
      <c r="U4918" s="145">
        <v>4899</v>
      </c>
      <c r="V4918" s="145">
        <v>3448398.6376404092</v>
      </c>
    </row>
    <row r="4919" spans="1:22" x14ac:dyDescent="0.35">
      <c r="A4919" s="70">
        <f t="shared" si="85"/>
        <v>4900</v>
      </c>
      <c r="B4919" s="145">
        <v>-314133.87830631435</v>
      </c>
      <c r="U4919" s="145">
        <v>4900</v>
      </c>
      <c r="V4919" s="145">
        <v>-31842679.018364489</v>
      </c>
    </row>
    <row r="4920" spans="1:22" x14ac:dyDescent="0.35">
      <c r="A4920" s="70">
        <f t="shared" si="85"/>
        <v>4901</v>
      </c>
      <c r="B4920" s="145">
        <v>-314133.87830631435</v>
      </c>
      <c r="U4920" s="145">
        <v>4901</v>
      </c>
      <c r="V4920" s="145">
        <v>30563218.610788919</v>
      </c>
    </row>
    <row r="4921" spans="1:22" x14ac:dyDescent="0.35">
      <c r="A4921" s="70">
        <f t="shared" si="85"/>
        <v>4902</v>
      </c>
      <c r="B4921" s="145">
        <v>-314133.87830631435</v>
      </c>
      <c r="U4921" s="145">
        <v>4902</v>
      </c>
      <c r="V4921" s="145">
        <v>-27608491.248907566</v>
      </c>
    </row>
    <row r="4922" spans="1:22" x14ac:dyDescent="0.35">
      <c r="A4922" s="70">
        <f t="shared" si="85"/>
        <v>4903</v>
      </c>
      <c r="B4922" s="145">
        <v>-314133.87830631435</v>
      </c>
      <c r="U4922" s="145">
        <v>4903</v>
      </c>
      <c r="V4922" s="145">
        <v>7230912.7557650097</v>
      </c>
    </row>
    <row r="4923" spans="1:22" x14ac:dyDescent="0.35">
      <c r="A4923" s="70">
        <f t="shared" si="85"/>
        <v>4904</v>
      </c>
      <c r="B4923" s="145">
        <v>-314133.87830631435</v>
      </c>
      <c r="U4923" s="145">
        <v>4904</v>
      </c>
      <c r="V4923" s="145">
        <v>322880.61097775772</v>
      </c>
    </row>
    <row r="4924" spans="1:22" x14ac:dyDescent="0.35">
      <c r="A4924" s="70">
        <f t="shared" si="85"/>
        <v>4905</v>
      </c>
      <c r="B4924" s="145">
        <v>-314133.87830631435</v>
      </c>
      <c r="U4924" s="145">
        <v>4905</v>
      </c>
      <c r="V4924" s="145">
        <v>25036812.220019676</v>
      </c>
    </row>
    <row r="4925" spans="1:22" x14ac:dyDescent="0.35">
      <c r="A4925" s="70">
        <f t="shared" si="85"/>
        <v>4906</v>
      </c>
      <c r="B4925" s="145">
        <v>-314133.87830631435</v>
      </c>
      <c r="U4925" s="145">
        <v>4906</v>
      </c>
      <c r="V4925" s="145">
        <v>19271272.883401204</v>
      </c>
    </row>
    <row r="4926" spans="1:22" x14ac:dyDescent="0.35">
      <c r="A4926" s="70">
        <f t="shared" si="85"/>
        <v>4907</v>
      </c>
      <c r="B4926" s="145">
        <v>-314133.87830631435</v>
      </c>
      <c r="U4926" s="145">
        <v>4907</v>
      </c>
      <c r="V4926" s="145">
        <v>5991852.6974195689</v>
      </c>
    </row>
    <row r="4927" spans="1:22" x14ac:dyDescent="0.35">
      <c r="A4927" s="70">
        <f t="shared" si="85"/>
        <v>4908</v>
      </c>
      <c r="B4927" s="145">
        <v>-314133.87830631435</v>
      </c>
      <c r="U4927" s="145">
        <v>4908</v>
      </c>
      <c r="V4927" s="145">
        <v>-10459265.433653632</v>
      </c>
    </row>
    <row r="4928" spans="1:22" x14ac:dyDescent="0.35">
      <c r="A4928" s="70">
        <f t="shared" si="85"/>
        <v>4909</v>
      </c>
      <c r="B4928" s="145">
        <v>-314133.87830631435</v>
      </c>
      <c r="U4928" s="145">
        <v>4909</v>
      </c>
      <c r="V4928" s="145">
        <v>-4378763.4972067811</v>
      </c>
    </row>
    <row r="4929" spans="1:22" x14ac:dyDescent="0.35">
      <c r="A4929" s="70">
        <f t="shared" si="85"/>
        <v>4910</v>
      </c>
      <c r="B4929" s="145">
        <v>-314133.87830631435</v>
      </c>
      <c r="U4929" s="145">
        <v>4910</v>
      </c>
      <c r="V4929" s="145">
        <v>-19764534.441312153</v>
      </c>
    </row>
    <row r="4930" spans="1:22" x14ac:dyDescent="0.35">
      <c r="A4930" s="70">
        <f t="shared" si="85"/>
        <v>4911</v>
      </c>
      <c r="B4930" s="145">
        <v>-314133.87830631435</v>
      </c>
      <c r="U4930" s="145">
        <v>4911</v>
      </c>
      <c r="V4930" s="145">
        <v>18649036.856893048</v>
      </c>
    </row>
    <row r="4931" spans="1:22" x14ac:dyDescent="0.35">
      <c r="A4931" s="70">
        <f t="shared" si="85"/>
        <v>4912</v>
      </c>
      <c r="B4931" s="145">
        <v>-314133.87830631435</v>
      </c>
      <c r="U4931" s="145">
        <v>4912</v>
      </c>
      <c r="V4931" s="145">
        <v>18172569.42999522</v>
      </c>
    </row>
    <row r="4932" spans="1:22" x14ac:dyDescent="0.35">
      <c r="A4932" s="70">
        <f t="shared" si="85"/>
        <v>4913</v>
      </c>
      <c r="B4932" s="145">
        <v>-314133.87830631435</v>
      </c>
      <c r="U4932" s="145">
        <v>4913</v>
      </c>
      <c r="V4932" s="145">
        <v>-17061331.949898049</v>
      </c>
    </row>
    <row r="4933" spans="1:22" x14ac:dyDescent="0.35">
      <c r="A4933" s="70">
        <f t="shared" si="85"/>
        <v>4914</v>
      </c>
      <c r="B4933" s="145">
        <v>-314133.87830631435</v>
      </c>
      <c r="U4933" s="145">
        <v>4914</v>
      </c>
      <c r="V4933" s="145">
        <v>19637584.813228343</v>
      </c>
    </row>
    <row r="4934" spans="1:22" x14ac:dyDescent="0.35">
      <c r="A4934" s="70">
        <f t="shared" si="85"/>
        <v>4915</v>
      </c>
      <c r="B4934" s="145">
        <v>-314133.87830631435</v>
      </c>
      <c r="U4934" s="145">
        <v>4915</v>
      </c>
      <c r="V4934" s="145">
        <v>-1733796.6352438964</v>
      </c>
    </row>
    <row r="4935" spans="1:22" x14ac:dyDescent="0.35">
      <c r="A4935" s="70">
        <f t="shared" si="85"/>
        <v>4916</v>
      </c>
      <c r="B4935" s="145">
        <v>-314133.87830631435</v>
      </c>
      <c r="U4935" s="145">
        <v>4916</v>
      </c>
      <c r="V4935" s="145">
        <v>25091756.435124557</v>
      </c>
    </row>
    <row r="4936" spans="1:22" x14ac:dyDescent="0.35">
      <c r="A4936" s="70">
        <f t="shared" si="85"/>
        <v>4917</v>
      </c>
      <c r="B4936" s="145">
        <v>-314133.87830631435</v>
      </c>
      <c r="U4936" s="145">
        <v>4917</v>
      </c>
      <c r="V4936" s="145">
        <v>20182714.666690916</v>
      </c>
    </row>
    <row r="4937" spans="1:22" x14ac:dyDescent="0.35">
      <c r="A4937" s="70">
        <f t="shared" si="85"/>
        <v>4918</v>
      </c>
      <c r="B4937" s="145">
        <v>-314133.87830631435</v>
      </c>
      <c r="U4937" s="145">
        <v>4918</v>
      </c>
      <c r="V4937" s="145">
        <v>12582062.153205045</v>
      </c>
    </row>
    <row r="4938" spans="1:22" x14ac:dyDescent="0.35">
      <c r="A4938" s="70">
        <f t="shared" si="85"/>
        <v>4919</v>
      </c>
      <c r="B4938" s="145">
        <v>-314133.87830631435</v>
      </c>
      <c r="U4938" s="145">
        <v>4919</v>
      </c>
      <c r="V4938" s="145">
        <v>-31315802.876554973</v>
      </c>
    </row>
    <row r="4939" spans="1:22" x14ac:dyDescent="0.35">
      <c r="A4939" s="70">
        <f t="shared" si="85"/>
        <v>4920</v>
      </c>
      <c r="B4939" s="145">
        <v>-314133.87830631435</v>
      </c>
      <c r="U4939" s="145">
        <v>4920</v>
      </c>
      <c r="V4939" s="145">
        <v>9157172.6519704089</v>
      </c>
    </row>
    <row r="4940" spans="1:22" x14ac:dyDescent="0.35">
      <c r="A4940" s="70">
        <f t="shared" si="85"/>
        <v>4921</v>
      </c>
      <c r="B4940" s="145">
        <v>-314133.87830631435</v>
      </c>
      <c r="U4940" s="145">
        <v>4921</v>
      </c>
      <c r="V4940" s="145">
        <v>-10040595.718372906</v>
      </c>
    </row>
    <row r="4941" spans="1:22" x14ac:dyDescent="0.35">
      <c r="A4941" s="70">
        <f t="shared" si="85"/>
        <v>4922</v>
      </c>
      <c r="B4941" s="145">
        <v>-314133.87830631435</v>
      </c>
      <c r="U4941" s="145">
        <v>4922</v>
      </c>
      <c r="V4941" s="145">
        <v>-6974413.5402921494</v>
      </c>
    </row>
    <row r="4942" spans="1:22" x14ac:dyDescent="0.35">
      <c r="A4942" s="70">
        <f t="shared" si="85"/>
        <v>4923</v>
      </c>
      <c r="B4942" s="145">
        <v>-314133.87830631435</v>
      </c>
      <c r="U4942" s="145">
        <v>4923</v>
      </c>
      <c r="V4942" s="145">
        <v>7860493.4839372598</v>
      </c>
    </row>
    <row r="4943" spans="1:22" x14ac:dyDescent="0.35">
      <c r="A4943" s="70">
        <f t="shared" si="85"/>
        <v>4924</v>
      </c>
      <c r="B4943" s="145">
        <v>-314133.87830631435</v>
      </c>
      <c r="U4943" s="145">
        <v>4924</v>
      </c>
      <c r="V4943" s="145">
        <v>17311414.865557149</v>
      </c>
    </row>
    <row r="4944" spans="1:22" x14ac:dyDescent="0.35">
      <c r="A4944" s="70">
        <f t="shared" si="85"/>
        <v>4925</v>
      </c>
      <c r="B4944" s="145">
        <v>-314133.87830631435</v>
      </c>
      <c r="U4944" s="145">
        <v>4925</v>
      </c>
      <c r="V4944" s="145">
        <v>-29373378.207162652</v>
      </c>
    </row>
    <row r="4945" spans="1:22" x14ac:dyDescent="0.35">
      <c r="A4945" s="70">
        <f t="shared" si="85"/>
        <v>4926</v>
      </c>
      <c r="B4945" s="145">
        <v>-314133.87830631435</v>
      </c>
      <c r="U4945" s="145">
        <v>4926</v>
      </c>
      <c r="V4945" s="145">
        <v>-18154182.381125003</v>
      </c>
    </row>
    <row r="4946" spans="1:22" x14ac:dyDescent="0.35">
      <c r="A4946" s="70">
        <f t="shared" si="85"/>
        <v>4927</v>
      </c>
      <c r="B4946" s="145">
        <v>-314133.87830631435</v>
      </c>
      <c r="U4946" s="145">
        <v>4927</v>
      </c>
      <c r="V4946" s="145">
        <v>3701172.7313672565</v>
      </c>
    </row>
    <row r="4947" spans="1:22" x14ac:dyDescent="0.35">
      <c r="A4947" s="70">
        <f t="shared" si="85"/>
        <v>4928</v>
      </c>
      <c r="B4947" s="145">
        <v>-314133.87830631435</v>
      </c>
      <c r="U4947" s="145">
        <v>4928</v>
      </c>
      <c r="V4947" s="145">
        <v>-3444858.7963929996</v>
      </c>
    </row>
    <row r="4948" spans="1:22" x14ac:dyDescent="0.35">
      <c r="A4948" s="70">
        <f t="shared" si="85"/>
        <v>4929</v>
      </c>
      <c r="B4948" s="145">
        <v>-314133.87830631435</v>
      </c>
      <c r="U4948" s="145">
        <v>4929</v>
      </c>
      <c r="V4948" s="145">
        <v>-9540721.5435878597</v>
      </c>
    </row>
    <row r="4949" spans="1:22" x14ac:dyDescent="0.35">
      <c r="A4949" s="70">
        <f t="shared" si="85"/>
        <v>4930</v>
      </c>
      <c r="B4949" s="145">
        <v>-314133.87830631435</v>
      </c>
      <c r="U4949" s="145">
        <v>4930</v>
      </c>
      <c r="V4949" s="145">
        <v>18370716.184365105</v>
      </c>
    </row>
    <row r="4950" spans="1:22" x14ac:dyDescent="0.35">
      <c r="A4950" s="70">
        <f t="shared" ref="A4950:A5013" si="86">A4949+1</f>
        <v>4931</v>
      </c>
      <c r="B4950" s="145">
        <v>-314133.87830631435</v>
      </c>
      <c r="U4950" s="145">
        <v>4931</v>
      </c>
      <c r="V4950" s="145">
        <v>-13723175.511723336</v>
      </c>
    </row>
    <row r="4951" spans="1:22" x14ac:dyDescent="0.35">
      <c r="A4951" s="70">
        <f t="shared" si="86"/>
        <v>4932</v>
      </c>
      <c r="B4951" s="145">
        <v>-314133.87830631435</v>
      </c>
      <c r="U4951" s="145">
        <v>4932</v>
      </c>
      <c r="V4951" s="145">
        <v>4119095.5372244753</v>
      </c>
    </row>
    <row r="4952" spans="1:22" x14ac:dyDescent="0.35">
      <c r="A4952" s="70">
        <f t="shared" si="86"/>
        <v>4933</v>
      </c>
      <c r="B4952" s="145">
        <v>-314133.87830631435</v>
      </c>
      <c r="U4952" s="145">
        <v>4933</v>
      </c>
      <c r="V4952" s="145">
        <v>2604962.3586908355</v>
      </c>
    </row>
    <row r="4953" spans="1:22" x14ac:dyDescent="0.35">
      <c r="A4953" s="70">
        <f t="shared" si="86"/>
        <v>4934</v>
      </c>
      <c r="B4953" s="145">
        <v>-314133.87830631435</v>
      </c>
      <c r="U4953" s="145">
        <v>4934</v>
      </c>
      <c r="V4953" s="145">
        <v>-10180883.486829186</v>
      </c>
    </row>
    <row r="4954" spans="1:22" x14ac:dyDescent="0.35">
      <c r="A4954" s="70">
        <f t="shared" si="86"/>
        <v>4935</v>
      </c>
      <c r="B4954" s="145">
        <v>-314133.87830631435</v>
      </c>
      <c r="U4954" s="145">
        <v>4935</v>
      </c>
      <c r="V4954" s="145">
        <v>-9616230.6991822161</v>
      </c>
    </row>
    <row r="4955" spans="1:22" x14ac:dyDescent="0.35">
      <c r="A4955" s="70">
        <f t="shared" si="86"/>
        <v>4936</v>
      </c>
      <c r="B4955" s="145">
        <v>-314133.87830631435</v>
      </c>
      <c r="U4955" s="145">
        <v>4936</v>
      </c>
      <c r="V4955" s="145">
        <v>2681077.7294839211</v>
      </c>
    </row>
    <row r="4956" spans="1:22" x14ac:dyDescent="0.35">
      <c r="A4956" s="70">
        <f t="shared" si="86"/>
        <v>4937</v>
      </c>
      <c r="B4956" s="145">
        <v>-314133.87830631435</v>
      </c>
      <c r="U4956" s="145">
        <v>4937</v>
      </c>
      <c r="V4956" s="145">
        <v>4307916.8410754353</v>
      </c>
    </row>
    <row r="4957" spans="1:22" x14ac:dyDescent="0.35">
      <c r="A4957" s="70">
        <f t="shared" si="86"/>
        <v>4938</v>
      </c>
      <c r="B4957" s="145">
        <v>-314133.87830631435</v>
      </c>
      <c r="U4957" s="145">
        <v>4938</v>
      </c>
      <c r="V4957" s="145">
        <v>10353497.201799788</v>
      </c>
    </row>
    <row r="4958" spans="1:22" x14ac:dyDescent="0.35">
      <c r="A4958" s="70">
        <f t="shared" si="86"/>
        <v>4939</v>
      </c>
      <c r="B4958" s="145">
        <v>-314133.87830631435</v>
      </c>
      <c r="U4958" s="145">
        <v>4939</v>
      </c>
      <c r="V4958" s="145">
        <v>-10327551.101671048</v>
      </c>
    </row>
    <row r="4959" spans="1:22" x14ac:dyDescent="0.35">
      <c r="A4959" s="70">
        <f t="shared" si="86"/>
        <v>4940</v>
      </c>
      <c r="B4959" s="145">
        <v>-314133.87830631435</v>
      </c>
      <c r="U4959" s="145">
        <v>4940</v>
      </c>
      <c r="V4959" s="145">
        <v>14152734.97934987</v>
      </c>
    </row>
    <row r="4960" spans="1:22" x14ac:dyDescent="0.35">
      <c r="A4960" s="70">
        <f t="shared" si="86"/>
        <v>4941</v>
      </c>
      <c r="B4960" s="145">
        <v>-314133.87830631435</v>
      </c>
      <c r="U4960" s="145">
        <v>4941</v>
      </c>
      <c r="V4960" s="145">
        <v>8681827.9625101835</v>
      </c>
    </row>
    <row r="4961" spans="1:22" x14ac:dyDescent="0.35">
      <c r="A4961" s="70">
        <f t="shared" si="86"/>
        <v>4942</v>
      </c>
      <c r="B4961" s="145">
        <v>-314133.87830631435</v>
      </c>
      <c r="U4961" s="145">
        <v>4942</v>
      </c>
      <c r="V4961" s="145">
        <v>-24756161.499483258</v>
      </c>
    </row>
    <row r="4962" spans="1:22" x14ac:dyDescent="0.35">
      <c r="A4962" s="70">
        <f t="shared" si="86"/>
        <v>4943</v>
      </c>
      <c r="B4962" s="145">
        <v>-314133.87830631435</v>
      </c>
      <c r="U4962" s="145">
        <v>4943</v>
      </c>
      <c r="V4962" s="145">
        <v>3171583.527023796</v>
      </c>
    </row>
    <row r="4963" spans="1:22" x14ac:dyDescent="0.35">
      <c r="A4963" s="70">
        <f t="shared" si="86"/>
        <v>4944</v>
      </c>
      <c r="B4963" s="145">
        <v>-314133.87830631435</v>
      </c>
      <c r="U4963" s="145">
        <v>4944</v>
      </c>
      <c r="V4963" s="145">
        <v>-22180629.761749145</v>
      </c>
    </row>
    <row r="4964" spans="1:22" x14ac:dyDescent="0.35">
      <c r="A4964" s="70">
        <f t="shared" si="86"/>
        <v>4945</v>
      </c>
      <c r="B4964" s="145">
        <v>-314133.87830631435</v>
      </c>
      <c r="U4964" s="145">
        <v>4945</v>
      </c>
      <c r="V4964" s="145">
        <v>1390556.8303090483</v>
      </c>
    </row>
    <row r="4965" spans="1:22" x14ac:dyDescent="0.35">
      <c r="A4965" s="70">
        <f t="shared" si="86"/>
        <v>4946</v>
      </c>
      <c r="B4965" s="145">
        <v>-314133.87830631435</v>
      </c>
      <c r="U4965" s="145">
        <v>4946</v>
      </c>
      <c r="V4965" s="145">
        <v>4146107.6149410903</v>
      </c>
    </row>
    <row r="4966" spans="1:22" x14ac:dyDescent="0.35">
      <c r="A4966" s="70">
        <f t="shared" si="86"/>
        <v>4947</v>
      </c>
      <c r="B4966" s="145">
        <v>-314133.87830631435</v>
      </c>
      <c r="U4966" s="145">
        <v>4947</v>
      </c>
      <c r="V4966" s="145">
        <v>5871548.5045771338</v>
      </c>
    </row>
    <row r="4967" spans="1:22" x14ac:dyDescent="0.35">
      <c r="A4967" s="70">
        <f t="shared" si="86"/>
        <v>4948</v>
      </c>
      <c r="B4967" s="145">
        <v>-314133.87830631435</v>
      </c>
      <c r="U4967" s="145">
        <v>4948</v>
      </c>
      <c r="V4967" s="145">
        <v>-17043086.490952522</v>
      </c>
    </row>
    <row r="4968" spans="1:22" x14ac:dyDescent="0.35">
      <c r="A4968" s="70">
        <f t="shared" si="86"/>
        <v>4949</v>
      </c>
      <c r="B4968" s="145">
        <v>-314133.87830631435</v>
      </c>
      <c r="U4968" s="145">
        <v>4949</v>
      </c>
      <c r="V4968" s="145">
        <v>-22567148.819419235</v>
      </c>
    </row>
    <row r="4969" spans="1:22" x14ac:dyDescent="0.35">
      <c r="A4969" s="70">
        <f t="shared" si="86"/>
        <v>4950</v>
      </c>
      <c r="B4969" s="145">
        <v>-314133.87830631435</v>
      </c>
      <c r="U4969" s="145">
        <v>4950</v>
      </c>
      <c r="V4969" s="145">
        <v>-10500173.355193285</v>
      </c>
    </row>
    <row r="4970" spans="1:22" x14ac:dyDescent="0.35">
      <c r="A4970" s="70">
        <f t="shared" si="86"/>
        <v>4951</v>
      </c>
      <c r="B4970" s="145">
        <v>-314133.87830631435</v>
      </c>
      <c r="U4970" s="145">
        <v>4951</v>
      </c>
      <c r="V4970" s="145">
        <v>-23335097.01077259</v>
      </c>
    </row>
    <row r="4971" spans="1:22" x14ac:dyDescent="0.35">
      <c r="A4971" s="70">
        <f t="shared" si="86"/>
        <v>4952</v>
      </c>
      <c r="B4971" s="145">
        <v>-314133.87830631435</v>
      </c>
      <c r="U4971" s="145">
        <v>4952</v>
      </c>
      <c r="V4971" s="145">
        <v>6615338.0506125167</v>
      </c>
    </row>
    <row r="4972" spans="1:22" x14ac:dyDescent="0.35">
      <c r="A4972" s="70">
        <f t="shared" si="86"/>
        <v>4953</v>
      </c>
      <c r="B4972" s="145">
        <v>-314133.87830631435</v>
      </c>
      <c r="U4972" s="145">
        <v>4953</v>
      </c>
      <c r="V4972" s="145">
        <v>34795356.757515229</v>
      </c>
    </row>
    <row r="4973" spans="1:22" x14ac:dyDescent="0.35">
      <c r="A4973" s="70">
        <f t="shared" si="86"/>
        <v>4954</v>
      </c>
      <c r="B4973" s="145">
        <v>-314133.87830631435</v>
      </c>
      <c r="U4973" s="145">
        <v>4954</v>
      </c>
      <c r="V4973" s="145">
        <v>32380530.562190209</v>
      </c>
    </row>
    <row r="4974" spans="1:22" x14ac:dyDescent="0.35">
      <c r="A4974" s="70">
        <f t="shared" si="86"/>
        <v>4955</v>
      </c>
      <c r="B4974" s="145">
        <v>-314133.87830631435</v>
      </c>
      <c r="U4974" s="145">
        <v>4955</v>
      </c>
      <c r="V4974" s="145">
        <v>-2323770.661977347</v>
      </c>
    </row>
    <row r="4975" spans="1:22" x14ac:dyDescent="0.35">
      <c r="A4975" s="70">
        <f t="shared" si="86"/>
        <v>4956</v>
      </c>
      <c r="B4975" s="145">
        <v>-314133.87830631435</v>
      </c>
      <c r="U4975" s="145">
        <v>4956</v>
      </c>
      <c r="V4975" s="145">
        <v>33711393.29299628</v>
      </c>
    </row>
    <row r="4976" spans="1:22" x14ac:dyDescent="0.35">
      <c r="A4976" s="70">
        <f t="shared" si="86"/>
        <v>4957</v>
      </c>
      <c r="B4976" s="145">
        <v>-314133.87830631435</v>
      </c>
      <c r="U4976" s="145">
        <v>4957</v>
      </c>
      <c r="V4976" s="145">
        <v>30129977.739466146</v>
      </c>
    </row>
    <row r="4977" spans="1:22" x14ac:dyDescent="0.35">
      <c r="A4977" s="70">
        <f t="shared" si="86"/>
        <v>4958</v>
      </c>
      <c r="B4977" s="145">
        <v>-314133.87830631435</v>
      </c>
      <c r="U4977" s="145">
        <v>4958</v>
      </c>
      <c r="V4977" s="145">
        <v>8219925.5858645141</v>
      </c>
    </row>
    <row r="4978" spans="1:22" x14ac:dyDescent="0.35">
      <c r="A4978" s="70">
        <f t="shared" si="86"/>
        <v>4959</v>
      </c>
      <c r="B4978" s="145">
        <v>-314133.87830631435</v>
      </c>
      <c r="U4978" s="145">
        <v>4959</v>
      </c>
      <c r="V4978" s="145">
        <v>-2631885.9391721115</v>
      </c>
    </row>
    <row r="4979" spans="1:22" x14ac:dyDescent="0.35">
      <c r="A4979" s="70">
        <f t="shared" si="86"/>
        <v>4960</v>
      </c>
      <c r="B4979" s="145">
        <v>-314133.87830631435</v>
      </c>
      <c r="U4979" s="145">
        <v>4960</v>
      </c>
      <c r="V4979" s="145">
        <v>-3570035.4663626738</v>
      </c>
    </row>
    <row r="4980" spans="1:22" x14ac:dyDescent="0.35">
      <c r="A4980" s="70">
        <f t="shared" si="86"/>
        <v>4961</v>
      </c>
      <c r="B4980" s="145">
        <v>-314133.87830631435</v>
      </c>
      <c r="U4980" s="145">
        <v>4961</v>
      </c>
      <c r="V4980" s="145">
        <v>-8963735.6217461433</v>
      </c>
    </row>
    <row r="4981" spans="1:22" x14ac:dyDescent="0.35">
      <c r="A4981" s="70">
        <f t="shared" si="86"/>
        <v>4962</v>
      </c>
      <c r="B4981" s="145">
        <v>-314133.87830631435</v>
      </c>
      <c r="U4981" s="145">
        <v>4962</v>
      </c>
      <c r="V4981" s="145">
        <v>-11362609.869558832</v>
      </c>
    </row>
    <row r="4982" spans="1:22" x14ac:dyDescent="0.35">
      <c r="A4982" s="70">
        <f t="shared" si="86"/>
        <v>4963</v>
      </c>
      <c r="B4982" s="145">
        <v>-314133.87830631435</v>
      </c>
      <c r="U4982" s="145">
        <v>4963</v>
      </c>
      <c r="V4982" s="145">
        <v>-13851931.394618979</v>
      </c>
    </row>
    <row r="4983" spans="1:22" x14ac:dyDescent="0.35">
      <c r="A4983" s="70">
        <f t="shared" si="86"/>
        <v>4964</v>
      </c>
      <c r="B4983" s="145">
        <v>-314133.87830631435</v>
      </c>
      <c r="U4983" s="145">
        <v>4964</v>
      </c>
      <c r="V4983" s="145">
        <v>39341375.957008399</v>
      </c>
    </row>
    <row r="4984" spans="1:22" x14ac:dyDescent="0.35">
      <c r="A4984" s="70">
        <f t="shared" si="86"/>
        <v>4965</v>
      </c>
      <c r="B4984" s="145">
        <v>-314133.87830631435</v>
      </c>
      <c r="U4984" s="145">
        <v>4965</v>
      </c>
      <c r="V4984" s="145">
        <v>5229858.1392800845</v>
      </c>
    </row>
    <row r="4985" spans="1:22" x14ac:dyDescent="0.35">
      <c r="A4985" s="70">
        <f t="shared" si="86"/>
        <v>4966</v>
      </c>
      <c r="B4985" s="145">
        <v>-314133.87830631435</v>
      </c>
      <c r="U4985" s="145">
        <v>4966</v>
      </c>
      <c r="V4985" s="145">
        <v>-2987056.7804351225</v>
      </c>
    </row>
    <row r="4986" spans="1:22" x14ac:dyDescent="0.35">
      <c r="A4986" s="70">
        <f t="shared" si="86"/>
        <v>4967</v>
      </c>
      <c r="B4986" s="145">
        <v>-314133.87830631435</v>
      </c>
      <c r="U4986" s="145">
        <v>4967</v>
      </c>
      <c r="V4986" s="145">
        <v>-17206648.137105316</v>
      </c>
    </row>
    <row r="4987" spans="1:22" x14ac:dyDescent="0.35">
      <c r="A4987" s="70">
        <f t="shared" si="86"/>
        <v>4968</v>
      </c>
      <c r="B4987" s="145">
        <v>-314133.87830631435</v>
      </c>
      <c r="U4987" s="145">
        <v>4968</v>
      </c>
      <c r="V4987" s="145">
        <v>6476376.6972664557</v>
      </c>
    </row>
    <row r="4988" spans="1:22" x14ac:dyDescent="0.35">
      <c r="A4988" s="70">
        <f t="shared" si="86"/>
        <v>4969</v>
      </c>
      <c r="B4988" s="145">
        <v>-314133.87830631435</v>
      </c>
      <c r="U4988" s="145">
        <v>4969</v>
      </c>
      <c r="V4988" s="145">
        <v>-15821082.941906292</v>
      </c>
    </row>
    <row r="4989" spans="1:22" x14ac:dyDescent="0.35">
      <c r="A4989" s="70">
        <f t="shared" si="86"/>
        <v>4970</v>
      </c>
      <c r="B4989" s="145">
        <v>-314133.87830631435</v>
      </c>
      <c r="U4989" s="145">
        <v>4970</v>
      </c>
      <c r="V4989" s="145">
        <v>18931073.116949588</v>
      </c>
    </row>
    <row r="4990" spans="1:22" x14ac:dyDescent="0.35">
      <c r="A4990" s="70">
        <f t="shared" si="86"/>
        <v>4971</v>
      </c>
      <c r="B4990" s="145">
        <v>-314133.87830631435</v>
      </c>
      <c r="U4990" s="145">
        <v>4971</v>
      </c>
      <c r="V4990" s="145">
        <v>1997251.0893165991</v>
      </c>
    </row>
    <row r="4991" spans="1:22" x14ac:dyDescent="0.35">
      <c r="A4991" s="70">
        <f t="shared" si="86"/>
        <v>4972</v>
      </c>
      <c r="B4991" s="145">
        <v>-314133.87830631435</v>
      </c>
      <c r="U4991" s="145">
        <v>4972</v>
      </c>
      <c r="V4991" s="145">
        <v>-48388.13868303597</v>
      </c>
    </row>
    <row r="4992" spans="1:22" x14ac:dyDescent="0.35">
      <c r="A4992" s="70">
        <f t="shared" si="86"/>
        <v>4973</v>
      </c>
      <c r="B4992" s="145">
        <v>-314133.87830631435</v>
      </c>
      <c r="U4992" s="145">
        <v>4973</v>
      </c>
      <c r="V4992" s="145">
        <v>-11529406.1070603</v>
      </c>
    </row>
    <row r="4993" spans="1:22" x14ac:dyDescent="0.35">
      <c r="A4993" s="70">
        <f t="shared" si="86"/>
        <v>4974</v>
      </c>
      <c r="B4993" s="145">
        <v>-314133.87830631435</v>
      </c>
      <c r="U4993" s="145">
        <v>4974</v>
      </c>
      <c r="V4993" s="145">
        <v>19010239.584944125</v>
      </c>
    </row>
    <row r="4994" spans="1:22" x14ac:dyDescent="0.35">
      <c r="A4994" s="70">
        <f t="shared" si="86"/>
        <v>4975</v>
      </c>
      <c r="B4994" s="145">
        <v>-314133.87830631435</v>
      </c>
      <c r="U4994" s="145">
        <v>4975</v>
      </c>
      <c r="V4994" s="145">
        <v>1453886.2012393549</v>
      </c>
    </row>
    <row r="4995" spans="1:22" x14ac:dyDescent="0.35">
      <c r="A4995" s="70">
        <f t="shared" si="86"/>
        <v>4976</v>
      </c>
      <c r="B4995" s="145">
        <v>-314133.87830631435</v>
      </c>
      <c r="U4995" s="145">
        <v>4976</v>
      </c>
      <c r="V4995" s="145">
        <v>4009487.372789301</v>
      </c>
    </row>
    <row r="4996" spans="1:22" x14ac:dyDescent="0.35">
      <c r="A4996" s="70">
        <f t="shared" si="86"/>
        <v>4977</v>
      </c>
      <c r="B4996" s="145">
        <v>-314133.87830631435</v>
      </c>
      <c r="U4996" s="145">
        <v>4977</v>
      </c>
      <c r="V4996" s="145">
        <v>-18680841.69439213</v>
      </c>
    </row>
    <row r="4997" spans="1:22" x14ac:dyDescent="0.35">
      <c r="A4997" s="70">
        <f t="shared" si="86"/>
        <v>4978</v>
      </c>
      <c r="B4997" s="145">
        <v>-314133.87830631435</v>
      </c>
      <c r="U4997" s="145">
        <v>4978</v>
      </c>
      <c r="V4997" s="145">
        <v>-7591886.2271688264</v>
      </c>
    </row>
    <row r="4998" spans="1:22" x14ac:dyDescent="0.35">
      <c r="A4998" s="70">
        <f t="shared" si="86"/>
        <v>4979</v>
      </c>
      <c r="B4998" s="145">
        <v>-314133.87830631435</v>
      </c>
      <c r="U4998" s="145">
        <v>4979</v>
      </c>
      <c r="V4998" s="145">
        <v>9451105.7894150019</v>
      </c>
    </row>
    <row r="4999" spans="1:22" x14ac:dyDescent="0.35">
      <c r="A4999" s="70">
        <f t="shared" si="86"/>
        <v>4980</v>
      </c>
      <c r="B4999" s="145">
        <v>-314133.87830631435</v>
      </c>
      <c r="U4999" s="145">
        <v>4980</v>
      </c>
      <c r="V4999" s="145">
        <v>13118061.610830549</v>
      </c>
    </row>
    <row r="5000" spans="1:22" x14ac:dyDescent="0.35">
      <c r="A5000" s="70">
        <f t="shared" si="86"/>
        <v>4981</v>
      </c>
      <c r="B5000" s="145">
        <v>-314133.87830631435</v>
      </c>
      <c r="U5000" s="145">
        <v>4981</v>
      </c>
      <c r="V5000" s="145">
        <v>-17768993.708848283</v>
      </c>
    </row>
    <row r="5001" spans="1:22" x14ac:dyDescent="0.35">
      <c r="A5001" s="70">
        <f t="shared" si="86"/>
        <v>4982</v>
      </c>
      <c r="B5001" s="145">
        <v>-314133.87830631435</v>
      </c>
      <c r="U5001" s="145">
        <v>4982</v>
      </c>
      <c r="V5001" s="145">
        <v>-4336699.268727351</v>
      </c>
    </row>
    <row r="5002" spans="1:22" x14ac:dyDescent="0.35">
      <c r="A5002" s="70">
        <f t="shared" si="86"/>
        <v>4983</v>
      </c>
      <c r="B5002" s="145">
        <v>-314133.87830631435</v>
      </c>
      <c r="U5002" s="145">
        <v>4983</v>
      </c>
      <c r="V5002" s="145">
        <v>6617886.4085531607</v>
      </c>
    </row>
    <row r="5003" spans="1:22" x14ac:dyDescent="0.35">
      <c r="A5003" s="70">
        <f t="shared" si="86"/>
        <v>4984</v>
      </c>
      <c r="B5003" s="145">
        <v>-314133.87830631435</v>
      </c>
      <c r="U5003" s="145">
        <v>4984</v>
      </c>
      <c r="V5003" s="145">
        <v>-3514664.7778159492</v>
      </c>
    </row>
    <row r="5004" spans="1:22" x14ac:dyDescent="0.35">
      <c r="A5004" s="70">
        <f t="shared" si="86"/>
        <v>4985</v>
      </c>
      <c r="B5004" s="145">
        <v>-314133.87830631435</v>
      </c>
      <c r="U5004" s="145">
        <v>4985</v>
      </c>
      <c r="V5004" s="145">
        <v>6250419.5087271109</v>
      </c>
    </row>
    <row r="5005" spans="1:22" x14ac:dyDescent="0.35">
      <c r="A5005" s="70">
        <f t="shared" si="86"/>
        <v>4986</v>
      </c>
      <c r="B5005" s="145">
        <v>-314133.87830631435</v>
      </c>
      <c r="U5005" s="145">
        <v>4986</v>
      </c>
      <c r="V5005" s="145">
        <v>-4792601.2505017873</v>
      </c>
    </row>
    <row r="5006" spans="1:22" x14ac:dyDescent="0.35">
      <c r="A5006" s="70">
        <f t="shared" si="86"/>
        <v>4987</v>
      </c>
      <c r="B5006" s="145">
        <v>-314133.87830631435</v>
      </c>
      <c r="U5006" s="145">
        <v>4987</v>
      </c>
      <c r="V5006" s="145">
        <v>6627211.6796099022</v>
      </c>
    </row>
    <row r="5007" spans="1:22" x14ac:dyDescent="0.35">
      <c r="A5007" s="70">
        <f t="shared" si="86"/>
        <v>4988</v>
      </c>
      <c r="B5007" s="145">
        <v>-314133.87830631435</v>
      </c>
      <c r="U5007" s="145">
        <v>4988</v>
      </c>
      <c r="V5007" s="145">
        <v>76744988.113595963</v>
      </c>
    </row>
    <row r="5008" spans="1:22" x14ac:dyDescent="0.35">
      <c r="A5008" s="70">
        <f t="shared" si="86"/>
        <v>4989</v>
      </c>
      <c r="B5008" s="145">
        <v>-314133.87830631435</v>
      </c>
      <c r="U5008" s="145">
        <v>4989</v>
      </c>
      <c r="V5008" s="145">
        <v>-12755745.054524045</v>
      </c>
    </row>
    <row r="5009" spans="1:22" x14ac:dyDescent="0.35">
      <c r="A5009" s="70">
        <f t="shared" si="86"/>
        <v>4990</v>
      </c>
      <c r="B5009" s="145">
        <v>-314133.87830631435</v>
      </c>
      <c r="U5009" s="145">
        <v>4990</v>
      </c>
      <c r="V5009" s="145">
        <v>2072020.9558386728</v>
      </c>
    </row>
    <row r="5010" spans="1:22" x14ac:dyDescent="0.35">
      <c r="A5010" s="70">
        <f t="shared" si="86"/>
        <v>4991</v>
      </c>
      <c r="B5010" s="145">
        <v>-314133.87830631435</v>
      </c>
      <c r="U5010" s="145">
        <v>4991</v>
      </c>
      <c r="V5010" s="145">
        <v>-27990348.030500066</v>
      </c>
    </row>
    <row r="5011" spans="1:22" x14ac:dyDescent="0.35">
      <c r="A5011" s="70">
        <f t="shared" si="86"/>
        <v>4992</v>
      </c>
      <c r="B5011" s="145">
        <v>-314133.87830631435</v>
      </c>
      <c r="U5011" s="145">
        <v>4992</v>
      </c>
      <c r="V5011" s="145">
        <v>-15128712.454639135</v>
      </c>
    </row>
    <row r="5012" spans="1:22" x14ac:dyDescent="0.35">
      <c r="A5012" s="70">
        <f t="shared" si="86"/>
        <v>4993</v>
      </c>
      <c r="B5012" s="145">
        <v>-314133.87830631435</v>
      </c>
      <c r="U5012" s="145">
        <v>4993</v>
      </c>
      <c r="V5012" s="145">
        <v>3936132.9509735405</v>
      </c>
    </row>
    <row r="5013" spans="1:22" x14ac:dyDescent="0.35">
      <c r="A5013" s="70">
        <f t="shared" si="86"/>
        <v>4994</v>
      </c>
      <c r="B5013" s="145">
        <v>-314133.87830631435</v>
      </c>
      <c r="U5013" s="145">
        <v>4994</v>
      </c>
      <c r="V5013" s="145">
        <v>-10990029.678714877</v>
      </c>
    </row>
    <row r="5014" spans="1:22" x14ac:dyDescent="0.35">
      <c r="A5014" s="70">
        <f t="shared" ref="A5014:A5019" si="87">A5013+1</f>
        <v>4995</v>
      </c>
      <c r="B5014" s="145">
        <v>-314133.87830631435</v>
      </c>
      <c r="U5014" s="145">
        <v>4995</v>
      </c>
      <c r="V5014" s="145">
        <v>21363525.701832905</v>
      </c>
    </row>
    <row r="5015" spans="1:22" x14ac:dyDescent="0.35">
      <c r="A5015" s="70">
        <f t="shared" si="87"/>
        <v>4996</v>
      </c>
      <c r="B5015" s="145">
        <v>-314133.87830631435</v>
      </c>
      <c r="U5015" s="145">
        <v>4996</v>
      </c>
      <c r="V5015" s="145">
        <v>-22543855.547343168</v>
      </c>
    </row>
    <row r="5016" spans="1:22" x14ac:dyDescent="0.35">
      <c r="A5016" s="70">
        <f t="shared" si="87"/>
        <v>4997</v>
      </c>
      <c r="B5016" s="145">
        <v>-314133.87830631435</v>
      </c>
      <c r="U5016" s="145">
        <v>4997</v>
      </c>
      <c r="V5016" s="145">
        <v>-17217488.560914453</v>
      </c>
    </row>
    <row r="5017" spans="1:22" x14ac:dyDescent="0.35">
      <c r="A5017" s="70">
        <f t="shared" si="87"/>
        <v>4998</v>
      </c>
      <c r="B5017" s="145">
        <v>-314133.87830631435</v>
      </c>
      <c r="U5017" s="145">
        <v>4998</v>
      </c>
      <c r="V5017" s="145">
        <v>-10013772.051596332</v>
      </c>
    </row>
    <row r="5018" spans="1:22" x14ac:dyDescent="0.35">
      <c r="A5018" s="70">
        <f t="shared" si="87"/>
        <v>4999</v>
      </c>
      <c r="B5018" s="145">
        <v>-314133.87830631435</v>
      </c>
      <c r="U5018" s="145">
        <v>4999</v>
      </c>
      <c r="V5018" s="145">
        <v>-541895.62353989482</v>
      </c>
    </row>
    <row r="5019" spans="1:22" x14ac:dyDescent="0.35">
      <c r="A5019" s="70">
        <f t="shared" si="87"/>
        <v>5000</v>
      </c>
      <c r="B5019" s="145">
        <v>-314133.87830631435</v>
      </c>
      <c r="U5019" s="145">
        <v>5000</v>
      </c>
      <c r="V5019" s="145">
        <v>9560205.0130997077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63F0-823F-4F8F-97E3-A6FEB32BFAB7}">
  <sheetPr codeName="Sheet4"/>
  <dimension ref="B1:P138"/>
  <sheetViews>
    <sheetView zoomScale="85" zoomScaleNormal="85" workbookViewId="0">
      <selection activeCell="T18" sqref="T18"/>
    </sheetView>
  </sheetViews>
  <sheetFormatPr defaultRowHeight="12.75" x14ac:dyDescent="0.35"/>
  <cols>
    <col min="2" max="2" width="20.73046875" bestFit="1" customWidth="1"/>
    <col min="3" max="3" width="14.73046875" bestFit="1" customWidth="1"/>
    <col min="4" max="4" width="16.59765625" customWidth="1"/>
    <col min="12" max="12" width="12" bestFit="1" customWidth="1"/>
  </cols>
  <sheetData>
    <row r="1" spans="2:16" ht="13.15" thickBot="1" x14ac:dyDescent="0.4"/>
    <row r="2" spans="2:16" ht="13.5" thickBot="1" x14ac:dyDescent="0.45">
      <c r="B2" s="334" t="s">
        <v>297</v>
      </c>
      <c r="C2" s="335"/>
      <c r="D2" s="336"/>
    </row>
    <row r="4" spans="2:16" x14ac:dyDescent="0.35">
      <c r="B4" s="8" t="s">
        <v>44</v>
      </c>
      <c r="K4" s="83"/>
    </row>
    <row r="5" spans="2:16" x14ac:dyDescent="0.35">
      <c r="B5" s="51" t="s">
        <v>319</v>
      </c>
      <c r="C5" s="51" t="s">
        <v>320</v>
      </c>
      <c r="D5" s="25" t="s">
        <v>47</v>
      </c>
      <c r="I5" s="270"/>
      <c r="K5" s="83"/>
    </row>
    <row r="6" spans="2:16" x14ac:dyDescent="0.35">
      <c r="B6" s="16">
        <v>0</v>
      </c>
      <c r="C6" s="229">
        <v>266000</v>
      </c>
      <c r="D6" s="232">
        <f t="shared" ref="D6:D11" si="0">C6*$C$15</f>
        <v>325813.14330958034</v>
      </c>
      <c r="I6" s="270"/>
      <c r="K6" s="83"/>
    </row>
    <row r="7" spans="2:16" x14ac:dyDescent="0.35">
      <c r="B7" s="16">
        <v>5</v>
      </c>
      <c r="C7" s="229">
        <v>876000</v>
      </c>
      <c r="D7" s="232">
        <f t="shared" si="0"/>
        <v>1072978.6223277908</v>
      </c>
      <c r="I7" s="270"/>
      <c r="K7" s="83"/>
      <c r="L7" s="172"/>
    </row>
    <row r="8" spans="2:16" x14ac:dyDescent="0.35">
      <c r="B8" s="16">
        <v>10</v>
      </c>
      <c r="C8" s="229">
        <v>1192000</v>
      </c>
      <c r="D8" s="232">
        <f t="shared" si="0"/>
        <v>1460034.8376880442</v>
      </c>
      <c r="I8" s="270"/>
      <c r="K8" s="83"/>
      <c r="L8" s="172"/>
      <c r="P8" s="172"/>
    </row>
    <row r="9" spans="2:16" x14ac:dyDescent="0.35">
      <c r="B9" s="16">
        <v>20</v>
      </c>
      <c r="C9" s="229">
        <v>1769000</v>
      </c>
      <c r="D9" s="232">
        <f t="shared" si="0"/>
        <v>2166779.8891528104</v>
      </c>
      <c r="I9" s="270"/>
      <c r="K9" s="83"/>
      <c r="L9" s="172"/>
    </row>
    <row r="10" spans="2:16" x14ac:dyDescent="0.35">
      <c r="B10" s="16">
        <v>40</v>
      </c>
      <c r="C10" s="229">
        <v>2107000</v>
      </c>
      <c r="D10" s="232">
        <f t="shared" si="0"/>
        <v>2580783.0562153603</v>
      </c>
      <c r="I10" s="270"/>
      <c r="K10" s="83"/>
      <c r="L10" s="172"/>
    </row>
    <row r="11" spans="2:16" x14ac:dyDescent="0.35">
      <c r="B11" s="24">
        <v>1000</v>
      </c>
      <c r="C11" s="229">
        <v>2107000</v>
      </c>
      <c r="D11" s="232">
        <f t="shared" si="0"/>
        <v>2580783.0562153603</v>
      </c>
      <c r="I11" s="270"/>
      <c r="K11" s="83"/>
      <c r="L11" s="172"/>
    </row>
    <row r="12" spans="2:16" x14ac:dyDescent="0.35">
      <c r="I12" s="270"/>
      <c r="K12" s="83"/>
      <c r="L12" s="172"/>
    </row>
    <row r="13" spans="2:16" x14ac:dyDescent="0.35">
      <c r="B13" s="222" t="s">
        <v>321</v>
      </c>
      <c r="C13" s="230">
        <v>126.3</v>
      </c>
      <c r="D13" t="s">
        <v>59</v>
      </c>
      <c r="I13" s="270"/>
      <c r="K13" s="83"/>
      <c r="L13" s="172"/>
    </row>
    <row r="14" spans="2:16" x14ac:dyDescent="0.35">
      <c r="B14" t="s">
        <v>46</v>
      </c>
      <c r="C14" s="231">
        <v>154.69999999999999</v>
      </c>
      <c r="D14" s="79" t="s">
        <v>43</v>
      </c>
      <c r="I14" s="270"/>
      <c r="K14" s="83"/>
      <c r="L14" s="172"/>
    </row>
    <row r="15" spans="2:16" x14ac:dyDescent="0.35">
      <c r="B15" t="s">
        <v>45</v>
      </c>
      <c r="C15" s="87">
        <f>C14/C13</f>
        <v>1.22486144101346</v>
      </c>
      <c r="I15" s="270"/>
      <c r="K15" s="83"/>
      <c r="L15" s="172"/>
    </row>
    <row r="16" spans="2:16" x14ac:dyDescent="0.35">
      <c r="I16" s="270"/>
      <c r="K16" s="83"/>
    </row>
    <row r="17" spans="2:12" x14ac:dyDescent="0.35">
      <c r="B17" s="51" t="s">
        <v>1</v>
      </c>
      <c r="C17" s="51" t="s">
        <v>57</v>
      </c>
      <c r="I17" s="270"/>
      <c r="K17" s="83"/>
    </row>
    <row r="18" spans="2:12" x14ac:dyDescent="0.35">
      <c r="B18" s="54">
        <v>2004</v>
      </c>
      <c r="C18" s="53">
        <v>104.6</v>
      </c>
      <c r="I18" s="270"/>
      <c r="K18" s="83"/>
    </row>
    <row r="19" spans="2:12" ht="13.15" x14ac:dyDescent="0.4">
      <c r="B19" s="54">
        <v>2005</v>
      </c>
      <c r="C19" s="53">
        <v>133.80000000000001</v>
      </c>
      <c r="I19" s="65"/>
      <c r="K19" s="172"/>
    </row>
    <row r="20" spans="2:12" x14ac:dyDescent="0.35">
      <c r="B20" s="54">
        <v>2006</v>
      </c>
      <c r="C20" s="53">
        <v>127.8</v>
      </c>
      <c r="K20" s="172"/>
    </row>
    <row r="21" spans="2:12" x14ac:dyDescent="0.35">
      <c r="B21" s="54">
        <v>2007</v>
      </c>
      <c r="C21" s="53">
        <v>136.30000000000001</v>
      </c>
      <c r="K21" s="172"/>
    </row>
    <row r="22" spans="2:12" x14ac:dyDescent="0.35">
      <c r="B22" s="54">
        <v>2008</v>
      </c>
      <c r="C22" s="53">
        <v>140.1</v>
      </c>
      <c r="I22" s="270">
        <f>(K23-K22)*L22</f>
        <v>0</v>
      </c>
      <c r="K22" s="57">
        <f>K23-+(0.23+0.5)/10</f>
        <v>0.62400000000000011</v>
      </c>
      <c r="L22">
        <v>0</v>
      </c>
    </row>
    <row r="23" spans="2:12" x14ac:dyDescent="0.35">
      <c r="B23" s="54">
        <v>2009</v>
      </c>
      <c r="C23" s="53">
        <v>143.69999999999999</v>
      </c>
      <c r="I23" s="270">
        <f>(K24-K23)*L23</f>
        <v>0</v>
      </c>
      <c r="K23" s="57">
        <f>K25-(0.23+0.5)/10</f>
        <v>0.69700000000000006</v>
      </c>
      <c r="L23">
        <v>0</v>
      </c>
    </row>
    <row r="24" spans="2:12" x14ac:dyDescent="0.35">
      <c r="B24" s="54">
        <v>2010</v>
      </c>
      <c r="C24" s="53">
        <v>149.69999999999999</v>
      </c>
      <c r="I24" s="270">
        <f>(K25-K24)*L24</f>
        <v>0</v>
      </c>
      <c r="K24">
        <v>0.76900000000000002</v>
      </c>
      <c r="L24">
        <v>0</v>
      </c>
    </row>
    <row r="25" spans="2:12" x14ac:dyDescent="0.35">
      <c r="B25" s="54">
        <v>2011</v>
      </c>
      <c r="C25" s="53">
        <v>141.69999999999999</v>
      </c>
      <c r="I25">
        <f>(K26-K25)*L25</f>
        <v>9.999999999999995E-2</v>
      </c>
      <c r="K25" s="57">
        <f>1-0.23</f>
        <v>0.77</v>
      </c>
      <c r="L25">
        <f>0.1/((0.23+0.5)/10)</f>
        <v>1.3698630136986303</v>
      </c>
    </row>
    <row r="26" spans="2:12" x14ac:dyDescent="0.35">
      <c r="B26" s="54">
        <v>2012</v>
      </c>
      <c r="C26" s="53">
        <v>139.6</v>
      </c>
      <c r="I26" s="270">
        <f t="shared" ref="I26:I34" si="1">(K27-K26)*L26</f>
        <v>9.999999999999995E-2</v>
      </c>
      <c r="K26" s="57">
        <f>K25+(0.23+0.5)/10</f>
        <v>0.84299999999999997</v>
      </c>
      <c r="L26" s="270">
        <f t="shared" ref="L26:L35" si="2">0.1/((0.23+0.5)/10)</f>
        <v>1.3698630136986303</v>
      </c>
    </row>
    <row r="27" spans="2:12" x14ac:dyDescent="0.35">
      <c r="B27" s="54">
        <v>2013</v>
      </c>
      <c r="C27" s="53">
        <v>149.30000000000001</v>
      </c>
      <c r="I27" s="270">
        <f t="shared" si="1"/>
        <v>9.999999999999995E-2</v>
      </c>
      <c r="K27" s="57">
        <f t="shared" ref="K27:K35" si="3">K26+(0.23+0.5)/10</f>
        <v>0.91599999999999993</v>
      </c>
      <c r="L27" s="270">
        <f t="shared" si="2"/>
        <v>1.3698630136986303</v>
      </c>
    </row>
    <row r="28" spans="2:12" x14ac:dyDescent="0.35">
      <c r="B28" s="54">
        <v>2014</v>
      </c>
      <c r="C28" s="53">
        <v>150</v>
      </c>
      <c r="I28" s="270">
        <f t="shared" si="1"/>
        <v>9.999999999999995E-2</v>
      </c>
      <c r="K28" s="57">
        <f t="shared" si="3"/>
        <v>0.98899999999999988</v>
      </c>
      <c r="L28" s="270">
        <f t="shared" si="2"/>
        <v>1.3698630136986303</v>
      </c>
    </row>
    <row r="29" spans="2:12" x14ac:dyDescent="0.35">
      <c r="B29" s="54">
        <v>2015</v>
      </c>
      <c r="C29" s="53">
        <v>133.6</v>
      </c>
      <c r="I29" s="270">
        <f t="shared" si="1"/>
        <v>9.999999999999995E-2</v>
      </c>
      <c r="K29" s="57">
        <f t="shared" si="3"/>
        <v>1.0619999999999998</v>
      </c>
      <c r="L29" s="270">
        <f t="shared" si="2"/>
        <v>1.3698630136986303</v>
      </c>
    </row>
    <row r="30" spans="2:12" x14ac:dyDescent="0.35">
      <c r="B30" s="54">
        <v>2016</v>
      </c>
      <c r="C30" s="53">
        <v>138.4</v>
      </c>
      <c r="I30" s="270">
        <f t="shared" si="1"/>
        <v>9.999999999999995E-2</v>
      </c>
      <c r="K30" s="57">
        <f t="shared" si="3"/>
        <v>1.1349999999999998</v>
      </c>
      <c r="L30" s="270">
        <f t="shared" si="2"/>
        <v>1.3698630136986303</v>
      </c>
    </row>
    <row r="31" spans="2:12" x14ac:dyDescent="0.35">
      <c r="B31" s="54">
        <v>2017</v>
      </c>
      <c r="C31" s="53">
        <v>137.5</v>
      </c>
      <c r="I31" s="270">
        <f t="shared" si="1"/>
        <v>9.999999999999995E-2</v>
      </c>
      <c r="K31" s="57">
        <f t="shared" si="3"/>
        <v>1.2079999999999997</v>
      </c>
      <c r="L31" s="270">
        <f t="shared" si="2"/>
        <v>1.3698630136986303</v>
      </c>
    </row>
    <row r="32" spans="2:12" x14ac:dyDescent="0.35">
      <c r="B32" s="54">
        <v>2018</v>
      </c>
      <c r="C32" s="53">
        <v>157.80000000000001</v>
      </c>
      <c r="I32" s="270">
        <f t="shared" si="1"/>
        <v>9.999999999999995E-2</v>
      </c>
      <c r="K32" s="57">
        <f t="shared" si="3"/>
        <v>1.2809999999999997</v>
      </c>
      <c r="L32" s="270">
        <f t="shared" si="2"/>
        <v>1.3698630136986303</v>
      </c>
    </row>
    <row r="33" spans="2:12" x14ac:dyDescent="0.35">
      <c r="B33" s="54">
        <v>2019</v>
      </c>
      <c r="C33" s="53">
        <v>143.80000000000001</v>
      </c>
      <c r="I33" s="270">
        <f t="shared" si="1"/>
        <v>9.999999999999995E-2</v>
      </c>
      <c r="K33" s="57">
        <f t="shared" si="3"/>
        <v>1.3539999999999996</v>
      </c>
      <c r="L33" s="270">
        <f t="shared" si="2"/>
        <v>1.3698630136986303</v>
      </c>
    </row>
    <row r="34" spans="2:12" x14ac:dyDescent="0.35">
      <c r="B34" s="54">
        <v>2020</v>
      </c>
      <c r="C34" s="53">
        <v>149.1</v>
      </c>
      <c r="I34" s="270">
        <f t="shared" si="1"/>
        <v>9.999999999999995E-2</v>
      </c>
      <c r="K34" s="57">
        <f t="shared" si="3"/>
        <v>1.4269999999999996</v>
      </c>
      <c r="L34" s="270">
        <f t="shared" si="2"/>
        <v>1.3698630136986303</v>
      </c>
    </row>
    <row r="35" spans="2:12" x14ac:dyDescent="0.35">
      <c r="B35" s="8"/>
      <c r="I35" s="270">
        <f>(K36-K35)*L35</f>
        <v>1.3698630137045628E-4</v>
      </c>
      <c r="K35" s="57">
        <f t="shared" si="3"/>
        <v>1.4999999999999996</v>
      </c>
      <c r="L35" s="270">
        <f t="shared" si="2"/>
        <v>1.3698630136986303</v>
      </c>
    </row>
    <row r="36" spans="2:12" x14ac:dyDescent="0.35">
      <c r="B36" s="8"/>
      <c r="I36" s="270">
        <f>(K37-K36)*L36</f>
        <v>0</v>
      </c>
      <c r="K36">
        <v>1.5001</v>
      </c>
      <c r="L36">
        <v>0</v>
      </c>
    </row>
    <row r="37" spans="2:12" x14ac:dyDescent="0.35">
      <c r="B37" s="270"/>
      <c r="C37" s="270"/>
      <c r="I37" s="270">
        <f>(K38-K37)*L37</f>
        <v>0</v>
      </c>
      <c r="K37" s="57">
        <f>K35+(0.23+0.5)/10</f>
        <v>1.5729999999999995</v>
      </c>
      <c r="L37" s="172">
        <v>0</v>
      </c>
    </row>
    <row r="38" spans="2:12" x14ac:dyDescent="0.35">
      <c r="B38" s="270"/>
      <c r="C38" s="270"/>
      <c r="I38" s="270">
        <f>(K39-K38)*L38</f>
        <v>0</v>
      </c>
      <c r="K38" s="57">
        <f>K37+(0.23+0.5)/10</f>
        <v>1.6459999999999995</v>
      </c>
      <c r="L38" s="172">
        <v>0</v>
      </c>
    </row>
    <row r="39" spans="2:12" ht="13.15" x14ac:dyDescent="0.4">
      <c r="I39" s="65">
        <f>SUM(I22:I38)</f>
        <v>1.00013698630137</v>
      </c>
    </row>
    <row r="40" spans="2:12" x14ac:dyDescent="0.35">
      <c r="B40" s="223"/>
    </row>
    <row r="41" spans="2:12" x14ac:dyDescent="0.35">
      <c r="B41" s="223"/>
    </row>
    <row r="42" spans="2:12" x14ac:dyDescent="0.35">
      <c r="B42" s="223"/>
    </row>
    <row r="43" spans="2:12" x14ac:dyDescent="0.35">
      <c r="B43" s="223"/>
    </row>
    <row r="44" spans="2:12" x14ac:dyDescent="0.35">
      <c r="B44" s="223" t="s">
        <v>441</v>
      </c>
      <c r="C44" t="s">
        <v>442</v>
      </c>
      <c r="D44" t="s">
        <v>443</v>
      </c>
      <c r="E44" t="s">
        <v>444</v>
      </c>
    </row>
    <row r="45" spans="2:12" ht="13.9" customHeight="1" x14ac:dyDescent="0.35">
      <c r="B45" s="322">
        <v>1</v>
      </c>
      <c r="C45" s="322">
        <f>-LOG(B45,2)</f>
        <v>0</v>
      </c>
      <c r="D45" s="322">
        <v>1</v>
      </c>
      <c r="E45" s="322">
        <f t="shared" ref="E45:E54" si="4">LOG(D45,2)</f>
        <v>0</v>
      </c>
    </row>
    <row r="46" spans="2:12" x14ac:dyDescent="0.35">
      <c r="B46" s="322">
        <v>0.92600000000000005</v>
      </c>
      <c r="C46" s="322">
        <f>-LOG(B46,2)</f>
        <v>0.11091590140185059</v>
      </c>
      <c r="D46" s="322">
        <v>2</v>
      </c>
      <c r="E46" s="322">
        <f t="shared" si="4"/>
        <v>1</v>
      </c>
    </row>
    <row r="47" spans="2:12" x14ac:dyDescent="0.35">
      <c r="B47" s="322">
        <v>0.875</v>
      </c>
      <c r="C47" s="322">
        <f>-LOG(B47,2)</f>
        <v>0.19264507794239591</v>
      </c>
      <c r="D47" s="322">
        <v>3</v>
      </c>
      <c r="E47" s="322">
        <f t="shared" si="4"/>
        <v>1.5849625007211563</v>
      </c>
    </row>
    <row r="48" spans="2:12" x14ac:dyDescent="0.35">
      <c r="B48" s="322">
        <v>0.83699999999999997</v>
      </c>
      <c r="C48" s="322">
        <f t="shared" ref="C48:C54" si="5">-LOG(B48,2)</f>
        <v>0.25670047211174335</v>
      </c>
      <c r="D48" s="322">
        <v>4</v>
      </c>
      <c r="E48" s="322">
        <f t="shared" si="4"/>
        <v>2</v>
      </c>
    </row>
    <row r="49" spans="2:5" x14ac:dyDescent="0.35">
      <c r="B49" s="322">
        <v>0.80900000000000005</v>
      </c>
      <c r="C49" s="322">
        <f t="shared" si="5"/>
        <v>0.30578839223210941</v>
      </c>
      <c r="D49" s="322">
        <v>5</v>
      </c>
      <c r="E49" s="322">
        <f t="shared" si="4"/>
        <v>2.3219280948873622</v>
      </c>
    </row>
    <row r="50" spans="2:5" x14ac:dyDescent="0.35">
      <c r="B50" s="322">
        <v>0.79</v>
      </c>
      <c r="C50" s="322">
        <f t="shared" si="5"/>
        <v>0.34007544159762171</v>
      </c>
      <c r="D50" s="322">
        <v>6</v>
      </c>
      <c r="E50" s="322">
        <f t="shared" si="4"/>
        <v>2.5849625007211561</v>
      </c>
    </row>
    <row r="51" spans="2:5" x14ac:dyDescent="0.35">
      <c r="B51" s="322">
        <v>0.77600000000000002</v>
      </c>
      <c r="C51" s="322">
        <f t="shared" si="5"/>
        <v>0.36587144247495929</v>
      </c>
      <c r="D51" s="322">
        <v>7</v>
      </c>
      <c r="E51" s="322">
        <f t="shared" si="4"/>
        <v>2.8073549220576042</v>
      </c>
    </row>
    <row r="52" spans="2:5" x14ac:dyDescent="0.35">
      <c r="B52" s="322">
        <v>0.76800000000000002</v>
      </c>
      <c r="C52" s="322">
        <f t="shared" si="5"/>
        <v>0.3808217839409308</v>
      </c>
      <c r="D52" s="322">
        <v>8</v>
      </c>
      <c r="E52" s="322">
        <f t="shared" si="4"/>
        <v>3</v>
      </c>
    </row>
    <row r="53" spans="2:5" x14ac:dyDescent="0.35">
      <c r="B53" s="322">
        <v>0.75800000000000001</v>
      </c>
      <c r="C53" s="322">
        <f t="shared" si="5"/>
        <v>0.39973024649099537</v>
      </c>
      <c r="D53" s="322">
        <v>9</v>
      </c>
      <c r="E53" s="322">
        <f t="shared" si="4"/>
        <v>3.1699250014423126</v>
      </c>
    </row>
    <row r="54" spans="2:5" x14ac:dyDescent="0.35">
      <c r="B54" s="322">
        <v>0.755</v>
      </c>
      <c r="C54" s="322">
        <f t="shared" si="5"/>
        <v>0.40545145044964581</v>
      </c>
      <c r="D54" s="322">
        <v>10</v>
      </c>
      <c r="E54" s="322">
        <f t="shared" si="4"/>
        <v>3.3219280948873626</v>
      </c>
    </row>
    <row r="55" spans="2:5" x14ac:dyDescent="0.35">
      <c r="B55" s="223"/>
    </row>
    <row r="56" spans="2:5" x14ac:dyDescent="0.35">
      <c r="B56" s="223"/>
      <c r="C56" t="s">
        <v>440</v>
      </c>
    </row>
    <row r="57" spans="2:5" x14ac:dyDescent="0.35">
      <c r="B57" s="223"/>
    </row>
    <row r="58" spans="2:5" x14ac:dyDescent="0.35">
      <c r="B58" s="223"/>
    </row>
    <row r="59" spans="2:5" x14ac:dyDescent="0.35">
      <c r="B59" s="223"/>
    </row>
    <row r="60" spans="2:5" x14ac:dyDescent="0.35">
      <c r="B60" s="223"/>
    </row>
    <row r="61" spans="2:5" x14ac:dyDescent="0.35">
      <c r="B61" s="223"/>
    </row>
    <row r="62" spans="2:5" x14ac:dyDescent="0.35">
      <c r="B62" s="223"/>
    </row>
    <row r="63" spans="2:5" x14ac:dyDescent="0.35">
      <c r="B63" s="223"/>
    </row>
    <row r="64" spans="2:5" x14ac:dyDescent="0.35">
      <c r="B64" s="223"/>
    </row>
    <row r="65" spans="2:2" x14ac:dyDescent="0.35">
      <c r="B65" s="223"/>
    </row>
    <row r="66" spans="2:2" x14ac:dyDescent="0.35">
      <c r="B66" s="223"/>
    </row>
    <row r="67" spans="2:2" x14ac:dyDescent="0.35">
      <c r="B67" s="223"/>
    </row>
    <row r="68" spans="2:2" x14ac:dyDescent="0.35">
      <c r="B68" s="223"/>
    </row>
    <row r="69" spans="2:2" x14ac:dyDescent="0.35">
      <c r="B69" s="223"/>
    </row>
    <row r="70" spans="2:2" x14ac:dyDescent="0.35">
      <c r="B70" s="223"/>
    </row>
    <row r="71" spans="2:2" x14ac:dyDescent="0.35">
      <c r="B71" s="223"/>
    </row>
    <row r="72" spans="2:2" x14ac:dyDescent="0.35">
      <c r="B72" s="223"/>
    </row>
    <row r="73" spans="2:2" x14ac:dyDescent="0.35">
      <c r="B73" s="223"/>
    </row>
    <row r="74" spans="2:2" x14ac:dyDescent="0.35">
      <c r="B74" s="223"/>
    </row>
    <row r="75" spans="2:2" x14ac:dyDescent="0.35">
      <c r="B75" s="223"/>
    </row>
    <row r="76" spans="2:2" x14ac:dyDescent="0.35">
      <c r="B76" s="223"/>
    </row>
    <row r="77" spans="2:2" x14ac:dyDescent="0.35">
      <c r="B77" s="223"/>
    </row>
    <row r="78" spans="2:2" x14ac:dyDescent="0.35">
      <c r="B78" s="223"/>
    </row>
    <row r="79" spans="2:2" x14ac:dyDescent="0.35">
      <c r="B79" s="223"/>
    </row>
    <row r="80" spans="2:2" x14ac:dyDescent="0.35">
      <c r="B80" s="223"/>
    </row>
    <row r="81" spans="2:2" x14ac:dyDescent="0.35">
      <c r="B81" s="223"/>
    </row>
    <row r="82" spans="2:2" x14ac:dyDescent="0.35">
      <c r="B82" s="223"/>
    </row>
    <row r="83" spans="2:2" x14ac:dyDescent="0.35">
      <c r="B83" s="223"/>
    </row>
    <row r="84" spans="2:2" x14ac:dyDescent="0.35">
      <c r="B84" s="223"/>
    </row>
    <row r="85" spans="2:2" x14ac:dyDescent="0.35">
      <c r="B85" s="223"/>
    </row>
    <row r="86" spans="2:2" x14ac:dyDescent="0.35">
      <c r="B86" s="223"/>
    </row>
    <row r="87" spans="2:2" x14ac:dyDescent="0.35">
      <c r="B87" s="223"/>
    </row>
    <row r="88" spans="2:2" x14ac:dyDescent="0.35">
      <c r="B88" s="223"/>
    </row>
    <row r="89" spans="2:2" x14ac:dyDescent="0.35">
      <c r="B89" s="223"/>
    </row>
    <row r="90" spans="2:2" x14ac:dyDescent="0.35">
      <c r="B90" s="223"/>
    </row>
    <row r="91" spans="2:2" x14ac:dyDescent="0.35">
      <c r="B91" s="223"/>
    </row>
    <row r="92" spans="2:2" x14ac:dyDescent="0.35">
      <c r="B92" s="223"/>
    </row>
    <row r="93" spans="2:2" x14ac:dyDescent="0.35">
      <c r="B93" s="223"/>
    </row>
    <row r="94" spans="2:2" x14ac:dyDescent="0.35">
      <c r="B94" s="223"/>
    </row>
    <row r="95" spans="2:2" x14ac:dyDescent="0.35">
      <c r="B95" s="223"/>
    </row>
    <row r="96" spans="2:2" x14ac:dyDescent="0.35">
      <c r="B96" s="223"/>
    </row>
    <row r="97" spans="2:2" x14ac:dyDescent="0.35">
      <c r="B97" s="223"/>
    </row>
    <row r="98" spans="2:2" x14ac:dyDescent="0.35">
      <c r="B98" s="223"/>
    </row>
    <row r="99" spans="2:2" x14ac:dyDescent="0.35">
      <c r="B99" s="223"/>
    </row>
    <row r="100" spans="2:2" x14ac:dyDescent="0.35">
      <c r="B100" s="223"/>
    </row>
    <row r="101" spans="2:2" x14ac:dyDescent="0.35">
      <c r="B101" s="223"/>
    </row>
    <row r="102" spans="2:2" x14ac:dyDescent="0.35">
      <c r="B102" s="223"/>
    </row>
    <row r="103" spans="2:2" x14ac:dyDescent="0.35">
      <c r="B103" s="223"/>
    </row>
    <row r="104" spans="2:2" x14ac:dyDescent="0.35">
      <c r="B104" s="223"/>
    </row>
    <row r="105" spans="2:2" x14ac:dyDescent="0.35">
      <c r="B105" s="223"/>
    </row>
    <row r="106" spans="2:2" x14ac:dyDescent="0.35">
      <c r="B106" s="223"/>
    </row>
    <row r="107" spans="2:2" x14ac:dyDescent="0.35">
      <c r="B107" s="223"/>
    </row>
    <row r="108" spans="2:2" x14ac:dyDescent="0.35">
      <c r="B108" s="223"/>
    </row>
    <row r="109" spans="2:2" x14ac:dyDescent="0.35">
      <c r="B109" s="223"/>
    </row>
    <row r="110" spans="2:2" x14ac:dyDescent="0.35">
      <c r="B110" s="223"/>
    </row>
    <row r="111" spans="2:2" x14ac:dyDescent="0.35">
      <c r="B111" s="223"/>
    </row>
    <row r="112" spans="2:2" x14ac:dyDescent="0.35">
      <c r="B112" s="223"/>
    </row>
    <row r="113" spans="2:2" x14ac:dyDescent="0.35">
      <c r="B113" s="223"/>
    </row>
    <row r="114" spans="2:2" x14ac:dyDescent="0.35">
      <c r="B114" s="223"/>
    </row>
    <row r="115" spans="2:2" x14ac:dyDescent="0.35">
      <c r="B115" s="223"/>
    </row>
    <row r="116" spans="2:2" x14ac:dyDescent="0.35">
      <c r="B116" s="223"/>
    </row>
    <row r="117" spans="2:2" x14ac:dyDescent="0.35">
      <c r="B117" s="223"/>
    </row>
    <row r="118" spans="2:2" x14ac:dyDescent="0.35">
      <c r="B118" s="223"/>
    </row>
    <row r="119" spans="2:2" x14ac:dyDescent="0.35">
      <c r="B119" s="223"/>
    </row>
    <row r="120" spans="2:2" x14ac:dyDescent="0.35">
      <c r="B120" s="223"/>
    </row>
    <row r="121" spans="2:2" x14ac:dyDescent="0.35">
      <c r="B121" s="223"/>
    </row>
    <row r="122" spans="2:2" x14ac:dyDescent="0.35">
      <c r="B122" s="223"/>
    </row>
    <row r="123" spans="2:2" x14ac:dyDescent="0.35">
      <c r="B123" s="223"/>
    </row>
    <row r="124" spans="2:2" x14ac:dyDescent="0.35">
      <c r="B124" s="223"/>
    </row>
    <row r="125" spans="2:2" x14ac:dyDescent="0.35">
      <c r="B125" s="223"/>
    </row>
    <row r="126" spans="2:2" x14ac:dyDescent="0.35">
      <c r="B126" s="223"/>
    </row>
    <row r="127" spans="2:2" x14ac:dyDescent="0.35">
      <c r="B127" s="223"/>
    </row>
    <row r="128" spans="2:2" x14ac:dyDescent="0.35">
      <c r="B128" s="223"/>
    </row>
    <row r="129" spans="2:2" x14ac:dyDescent="0.35">
      <c r="B129" s="223"/>
    </row>
    <row r="130" spans="2:2" x14ac:dyDescent="0.35">
      <c r="B130" s="223"/>
    </row>
    <row r="131" spans="2:2" x14ac:dyDescent="0.35">
      <c r="B131" s="223"/>
    </row>
    <row r="132" spans="2:2" x14ac:dyDescent="0.35">
      <c r="B132" s="223"/>
    </row>
    <row r="133" spans="2:2" x14ac:dyDescent="0.35">
      <c r="B133" s="223"/>
    </row>
    <row r="134" spans="2:2" x14ac:dyDescent="0.35">
      <c r="B134" s="223"/>
    </row>
    <row r="135" spans="2:2" x14ac:dyDescent="0.35">
      <c r="B135" s="223"/>
    </row>
    <row r="136" spans="2:2" x14ac:dyDescent="0.35">
      <c r="B136" s="223"/>
    </row>
    <row r="137" spans="2:2" x14ac:dyDescent="0.35">
      <c r="B137" s="223"/>
    </row>
    <row r="138" spans="2:2" x14ac:dyDescent="0.35">
      <c r="B138" s="223"/>
    </row>
  </sheetData>
  <mergeCells count="1">
    <mergeCell ref="B2:D2"/>
  </mergeCells>
  <hyperlinks>
    <hyperlink ref="D14" r:id="rId1" xr:uid="{588076AC-7EE4-4B7E-B405-C40584C7F4FF}"/>
  </hyperlinks>
  <pageMargins left="0.7" right="0.7" top="0.75" bottom="0.75" header="0.3" footer="0.3"/>
  <pageSetup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A3F0E-2E85-46BB-AF89-5E621E88A259}">
  <sheetPr codeName="Sheet3">
    <pageSetUpPr autoPageBreaks="0"/>
  </sheetPr>
  <dimension ref="A1:AG625"/>
  <sheetViews>
    <sheetView topLeftCell="A30" zoomScale="70" zoomScaleNormal="70" workbookViewId="0">
      <selection activeCell="C6" sqref="C6"/>
    </sheetView>
  </sheetViews>
  <sheetFormatPr defaultColWidth="8.73046875" defaultRowHeight="12.75" x14ac:dyDescent="0.35"/>
  <cols>
    <col min="1" max="1" width="9.265625" style="270" customWidth="1"/>
    <col min="2" max="2" width="53.3984375" style="270" bestFit="1" customWidth="1"/>
    <col min="3" max="3" width="19.86328125" style="270" customWidth="1"/>
    <col min="4" max="4" width="18.73046875" style="270" customWidth="1"/>
    <col min="5" max="33" width="20.73046875" style="270" customWidth="1"/>
    <col min="34" max="16384" width="8.73046875" style="270"/>
  </cols>
  <sheetData>
    <row r="1" spans="1:13" ht="20.65" x14ac:dyDescent="0.6">
      <c r="B1" s="173" t="s">
        <v>247</v>
      </c>
      <c r="C1" s="17"/>
      <c r="D1" s="66" t="s">
        <v>77</v>
      </c>
      <c r="E1" s="64"/>
      <c r="J1" s="104" t="s">
        <v>273</v>
      </c>
      <c r="K1" s="3"/>
      <c r="L1" s="104" t="s">
        <v>304</v>
      </c>
      <c r="M1" s="3">
        <v>0</v>
      </c>
    </row>
    <row r="2" spans="1:13" ht="14.65" thickBot="1" x14ac:dyDescent="0.5">
      <c r="C2" s="17"/>
      <c r="D2" s="17"/>
      <c r="E2" s="17"/>
      <c r="J2" s="104" t="s">
        <v>272</v>
      </c>
      <c r="K2" s="3"/>
    </row>
    <row r="3" spans="1:13" ht="14.65" thickBot="1" x14ac:dyDescent="0.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  <c r="J3" s="104" t="s">
        <v>121</v>
      </c>
      <c r="K3" s="200"/>
      <c r="L3" s="88"/>
    </row>
    <row r="4" spans="1:13" ht="14.25" x14ac:dyDescent="0.45">
      <c r="A4" s="120"/>
      <c r="B4" s="34" t="s">
        <v>159</v>
      </c>
      <c r="C4" s="55">
        <f>15.8</f>
        <v>15.8</v>
      </c>
      <c r="D4" s="30" t="s">
        <v>311</v>
      </c>
      <c r="E4" s="115" t="s">
        <v>81</v>
      </c>
      <c r="F4" s="31"/>
      <c r="G4" s="31"/>
      <c r="H4" s="32"/>
      <c r="J4" s="202" t="s">
        <v>296</v>
      </c>
      <c r="K4" s="15"/>
    </row>
    <row r="5" spans="1:13" ht="15.75" x14ac:dyDescent="0.5">
      <c r="A5" s="119"/>
      <c r="B5" s="29" t="s">
        <v>264</v>
      </c>
      <c r="C5" s="33">
        <v>100</v>
      </c>
      <c r="D5" s="15" t="s">
        <v>310</v>
      </c>
      <c r="E5" s="30" t="s">
        <v>308</v>
      </c>
      <c r="F5" s="85" t="s">
        <v>309</v>
      </c>
      <c r="G5" s="32"/>
      <c r="H5" s="129"/>
      <c r="J5" s="202" t="s">
        <v>275</v>
      </c>
      <c r="K5" s="15"/>
    </row>
    <row r="6" spans="1:13" ht="15.75" x14ac:dyDescent="0.5">
      <c r="A6" s="120"/>
      <c r="B6" s="67" t="s">
        <v>265</v>
      </c>
      <c r="C6" s="227">
        <f>(C7-C4)/C5</f>
        <v>1.3319999999999999</v>
      </c>
      <c r="D6" s="15" t="s">
        <v>80</v>
      </c>
      <c r="E6" s="15"/>
      <c r="F6" s="337" t="s">
        <v>160</v>
      </c>
      <c r="G6" s="338"/>
      <c r="H6" s="338"/>
      <c r="J6" s="299"/>
      <c r="K6" s="299"/>
    </row>
    <row r="7" spans="1:13" x14ac:dyDescent="0.35">
      <c r="A7" s="120"/>
      <c r="B7" s="132" t="s">
        <v>152</v>
      </c>
      <c r="C7" s="33">
        <v>149</v>
      </c>
      <c r="D7" s="15" t="s">
        <v>311</v>
      </c>
      <c r="E7" s="15" t="s">
        <v>312</v>
      </c>
      <c r="F7" s="337" t="s">
        <v>307</v>
      </c>
      <c r="G7" s="338"/>
      <c r="H7" s="338"/>
    </row>
    <row r="8" spans="1:13" x14ac:dyDescent="0.35">
      <c r="A8" s="120"/>
      <c r="B8" s="29" t="s">
        <v>172</v>
      </c>
      <c r="C8" s="246">
        <f>C7*0.075</f>
        <v>11.174999999999999</v>
      </c>
      <c r="D8" s="29" t="s">
        <v>311</v>
      </c>
      <c r="E8" s="29" t="s">
        <v>112</v>
      </c>
      <c r="F8" s="268" t="s">
        <v>358</v>
      </c>
      <c r="G8" s="271"/>
      <c r="H8" s="271"/>
    </row>
    <row r="9" spans="1:13" ht="15.75" x14ac:dyDescent="0.5">
      <c r="A9" s="120"/>
      <c r="B9" s="133" t="s">
        <v>266</v>
      </c>
      <c r="C9" s="68">
        <f>C7-C8-K1</f>
        <v>137.82499999999999</v>
      </c>
      <c r="D9" s="15" t="s">
        <v>311</v>
      </c>
      <c r="E9" s="15"/>
      <c r="F9" s="339" t="s">
        <v>316</v>
      </c>
      <c r="G9" s="340"/>
      <c r="H9" s="340"/>
    </row>
    <row r="10" spans="1:13" ht="14.25" x14ac:dyDescent="0.45">
      <c r="A10" s="120"/>
      <c r="B10" s="29" t="s">
        <v>154</v>
      </c>
      <c r="C10" s="71">
        <v>0.02</v>
      </c>
      <c r="D10" s="15" t="s">
        <v>87</v>
      </c>
      <c r="E10" s="15" t="s">
        <v>325</v>
      </c>
      <c r="F10" s="70"/>
      <c r="G10" s="72"/>
      <c r="H10" s="72"/>
      <c r="I10" s="72"/>
    </row>
    <row r="11" spans="1:13" ht="14.25" hidden="1" x14ac:dyDescent="0.45">
      <c r="A11" s="130"/>
      <c r="B11" s="78" t="s">
        <v>149</v>
      </c>
      <c r="C11" s="121">
        <v>2670</v>
      </c>
      <c r="D11" s="15" t="s">
        <v>155</v>
      </c>
      <c r="E11" s="15" t="s">
        <v>164</v>
      </c>
      <c r="F11" s="70"/>
      <c r="G11" s="72"/>
      <c r="H11" s="72"/>
      <c r="I11" s="72"/>
    </row>
    <row r="12" spans="1:13" ht="14.25" hidden="1" x14ac:dyDescent="0.45">
      <c r="A12" s="130"/>
      <c r="B12" s="78" t="s">
        <v>156</v>
      </c>
      <c r="C12" s="128">
        <v>1000</v>
      </c>
      <c r="D12" s="78" t="s">
        <v>157</v>
      </c>
      <c r="E12" s="15" t="s">
        <v>169</v>
      </c>
      <c r="F12" s="70"/>
      <c r="G12" s="72"/>
      <c r="H12" s="72"/>
      <c r="I12" s="72"/>
    </row>
    <row r="13" spans="1:13" ht="14.25" hidden="1" x14ac:dyDescent="0.45">
      <c r="A13" s="134"/>
      <c r="B13" s="78" t="s">
        <v>153</v>
      </c>
      <c r="C13" s="121">
        <v>8.0000000000000002E-3</v>
      </c>
      <c r="D13" s="15" t="s">
        <v>173</v>
      </c>
      <c r="E13" s="15" t="s">
        <v>25</v>
      </c>
      <c r="F13" s="70" t="s">
        <v>174</v>
      </c>
      <c r="G13" s="72"/>
      <c r="H13" s="72"/>
      <c r="I13" s="72"/>
    </row>
    <row r="14" spans="1:13" ht="14.25" hidden="1" x14ac:dyDescent="0.45">
      <c r="A14" s="134"/>
      <c r="B14" s="78" t="s">
        <v>165</v>
      </c>
      <c r="C14" s="127">
        <v>3.07E-13</v>
      </c>
      <c r="D14" s="15" t="s">
        <v>166</v>
      </c>
      <c r="E14" s="15" t="s">
        <v>167</v>
      </c>
      <c r="F14" s="70"/>
      <c r="G14" s="72"/>
      <c r="H14" s="72"/>
      <c r="I14" s="72"/>
    </row>
    <row r="15" spans="1:13" x14ac:dyDescent="0.35">
      <c r="A15" s="120"/>
      <c r="B15" s="29" t="s">
        <v>303</v>
      </c>
      <c r="C15" s="33">
        <v>35</v>
      </c>
      <c r="D15" s="15" t="s">
        <v>11</v>
      </c>
      <c r="E15" s="15" t="s">
        <v>429</v>
      </c>
      <c r="F15" s="122"/>
      <c r="G15" s="31"/>
      <c r="H15" s="31"/>
    </row>
    <row r="16" spans="1:13" ht="13.15" thickBot="1" x14ac:dyDescent="0.4">
      <c r="C16" s="18"/>
    </row>
    <row r="17" spans="1:17" ht="13.5" thickBot="1" x14ac:dyDescent="0.45">
      <c r="B17" s="23" t="s">
        <v>51</v>
      </c>
      <c r="C17" s="23" t="s">
        <v>53</v>
      </c>
      <c r="D17" s="23" t="s">
        <v>54</v>
      </c>
      <c r="E17" s="23" t="s">
        <v>55</v>
      </c>
      <c r="F17" s="334" t="s">
        <v>187</v>
      </c>
      <c r="G17" s="335"/>
      <c r="H17" s="336"/>
      <c r="Q17" s="269"/>
    </row>
    <row r="18" spans="1:17" ht="15.75" x14ac:dyDescent="0.5">
      <c r="A18" s="119"/>
      <c r="B18" s="34" t="s">
        <v>34</v>
      </c>
      <c r="C18" s="73">
        <f>IF(ISBLANK($K$3),(16.5)*(($C$6*1000)^1.607)*C55,$K$3)</f>
        <v>1797144.9582363325</v>
      </c>
      <c r="D18" s="30" t="s">
        <v>38</v>
      </c>
      <c r="E18" s="30" t="s">
        <v>313</v>
      </c>
      <c r="F18" s="31"/>
      <c r="G18" s="31"/>
      <c r="H18" s="32"/>
      <c r="I18" s="194">
        <f>IF(ISBLANK($K$3),(16.5)*((C6*1000)^1.607)*$C$56,$K$3)</f>
        <v>1849926.4362361101</v>
      </c>
    </row>
    <row r="19" spans="1:17" x14ac:dyDescent="0.35">
      <c r="A19" s="120"/>
      <c r="B19" s="29" t="s">
        <v>267</v>
      </c>
      <c r="C19" s="125">
        <v>2</v>
      </c>
      <c r="D19" s="29" t="s">
        <v>37</v>
      </c>
      <c r="E19" s="15"/>
      <c r="F19" s="70" t="s">
        <v>163</v>
      </c>
      <c r="G19" s="70"/>
      <c r="H19" s="70"/>
    </row>
    <row r="20" spans="1:17" ht="15.75" x14ac:dyDescent="0.5">
      <c r="A20" s="120"/>
      <c r="B20" s="67" t="s">
        <v>268</v>
      </c>
      <c r="C20" s="96">
        <v>2000</v>
      </c>
      <c r="D20" s="15" t="s">
        <v>305</v>
      </c>
      <c r="E20" s="15" t="s">
        <v>36</v>
      </c>
      <c r="F20" s="46" t="s">
        <v>162</v>
      </c>
      <c r="G20" s="70"/>
      <c r="H20" s="70"/>
      <c r="I20" s="194">
        <f>$C$54*IF($C$9&lt;150,1000+575*EXP(-($C$9-150)/69),1000+575*EXP(-($C$9-150)/550))</f>
        <v>2403.2183165897382</v>
      </c>
    </row>
    <row r="21" spans="1:17" x14ac:dyDescent="0.35">
      <c r="A21" s="120"/>
      <c r="B21" s="29" t="s">
        <v>263</v>
      </c>
      <c r="C21" s="26">
        <v>1250000</v>
      </c>
      <c r="D21" s="15" t="s">
        <v>27</v>
      </c>
      <c r="E21" s="15" t="s">
        <v>112</v>
      </c>
      <c r="F21" s="70" t="s">
        <v>161</v>
      </c>
      <c r="G21" s="32"/>
    </row>
    <row r="22" spans="1:17" x14ac:dyDescent="0.35">
      <c r="A22" s="120"/>
      <c r="B22" s="29" t="s">
        <v>269</v>
      </c>
      <c r="C22" s="267">
        <f>50*1000*(($C$44/$C$42)/$K$40)*C56</f>
        <v>369187.15339346923</v>
      </c>
      <c r="D22" s="15" t="s">
        <v>27</v>
      </c>
      <c r="E22" s="15" t="s">
        <v>36</v>
      </c>
      <c r="F22" s="85" t="s">
        <v>385</v>
      </c>
      <c r="G22" s="32"/>
    </row>
    <row r="23" spans="1:17" x14ac:dyDescent="0.35">
      <c r="A23" s="120"/>
      <c r="B23" s="15" t="s">
        <v>97</v>
      </c>
      <c r="C23" s="3">
        <v>0.85</v>
      </c>
      <c r="D23" s="3"/>
      <c r="E23" s="15" t="s">
        <v>177</v>
      </c>
      <c r="F23" s="70" t="s">
        <v>175</v>
      </c>
      <c r="G23" s="32"/>
      <c r="H23" s="57"/>
    </row>
    <row r="24" spans="1:17" ht="15.75" x14ac:dyDescent="0.5">
      <c r="A24" s="120"/>
      <c r="B24" s="35" t="s">
        <v>124</v>
      </c>
      <c r="C24" s="124">
        <f>0.21*$C$9-12.2</f>
        <v>16.743249999999996</v>
      </c>
      <c r="D24" s="30" t="s">
        <v>311</v>
      </c>
      <c r="E24" s="30" t="s">
        <v>40</v>
      </c>
      <c r="F24" s="70" t="s">
        <v>125</v>
      </c>
      <c r="G24" s="32"/>
    </row>
    <row r="25" spans="1:17" ht="15.75" x14ac:dyDescent="0.5">
      <c r="A25" s="119"/>
      <c r="B25" s="29" t="s">
        <v>123</v>
      </c>
      <c r="C25" s="97">
        <v>5.0000000000000001E-3</v>
      </c>
      <c r="D25" s="15"/>
      <c r="E25" s="15" t="s">
        <v>40</v>
      </c>
      <c r="F25" s="70" t="s">
        <v>176</v>
      </c>
    </row>
    <row r="26" spans="1:17" ht="15.75" x14ac:dyDescent="0.5">
      <c r="A26" s="120"/>
      <c r="B26" s="67" t="s">
        <v>126</v>
      </c>
      <c r="C26" s="103">
        <f>INT(((($C$9)/($C$9-$C$24))-1)/$C$25)</f>
        <v>27</v>
      </c>
      <c r="D26" s="15" t="s">
        <v>0</v>
      </c>
      <c r="E26" s="3"/>
    </row>
    <row r="27" spans="1:17" x14ac:dyDescent="0.35">
      <c r="A27" s="120"/>
      <c r="B27" s="29" t="s">
        <v>150</v>
      </c>
      <c r="C27" s="97">
        <v>1</v>
      </c>
      <c r="D27" s="15"/>
      <c r="E27" s="3"/>
      <c r="F27" s="269" t="s">
        <v>359</v>
      </c>
    </row>
    <row r="28" spans="1:17" ht="14.25" x14ac:dyDescent="0.45">
      <c r="A28" s="120"/>
      <c r="B28" s="39" t="s">
        <v>106</v>
      </c>
      <c r="C28" s="26">
        <f>((1.12*(1000000+0.6*C18))*C56)/C27</f>
        <v>2486083.800282815</v>
      </c>
      <c r="D28" s="15" t="s">
        <v>27</v>
      </c>
      <c r="E28" s="30" t="s">
        <v>313</v>
      </c>
      <c r="F28" s="270" t="s">
        <v>33</v>
      </c>
    </row>
    <row r="29" spans="1:17" ht="14.25" x14ac:dyDescent="0.45">
      <c r="A29" s="120"/>
      <c r="B29" s="39" t="s">
        <v>104</v>
      </c>
      <c r="C29" s="38">
        <f>(C18*C19)</f>
        <v>3594289.916472665</v>
      </c>
      <c r="D29" s="15" t="s">
        <v>27</v>
      </c>
      <c r="E29" s="30" t="s">
        <v>313</v>
      </c>
    </row>
    <row r="30" spans="1:17" ht="14.25" x14ac:dyDescent="0.45">
      <c r="A30" s="120"/>
      <c r="B30" s="39" t="s">
        <v>105</v>
      </c>
      <c r="C30" s="38">
        <f>(C20*C44*1000)+(C21)+(C22)</f>
        <v>5324890.3664347976</v>
      </c>
      <c r="D30" s="15" t="s">
        <v>27</v>
      </c>
      <c r="E30" s="30" t="s">
        <v>313</v>
      </c>
    </row>
    <row r="31" spans="1:17" ht="13.15" thickBot="1" x14ac:dyDescent="0.4">
      <c r="A31" s="120"/>
      <c r="B31" s="269"/>
      <c r="C31" s="21"/>
    </row>
    <row r="32" spans="1:17" ht="13.5" thickBot="1" x14ac:dyDescent="0.45">
      <c r="A32" s="120"/>
      <c r="B32" s="23" t="s">
        <v>314</v>
      </c>
      <c r="C32" s="23" t="s">
        <v>53</v>
      </c>
      <c r="D32" s="23" t="s">
        <v>54</v>
      </c>
      <c r="E32" s="23" t="s">
        <v>55</v>
      </c>
      <c r="F32" s="334" t="s">
        <v>187</v>
      </c>
      <c r="G32" s="335"/>
      <c r="H32" s="336"/>
      <c r="J32" s="79" t="s">
        <v>56</v>
      </c>
    </row>
    <row r="33" spans="1:12" x14ac:dyDescent="0.35">
      <c r="A33" s="120"/>
      <c r="B33" s="30" t="s">
        <v>26</v>
      </c>
      <c r="C33" s="74" t="s">
        <v>28</v>
      </c>
      <c r="D33" s="75"/>
      <c r="E33" s="30"/>
      <c r="F33" s="269" t="s">
        <v>78</v>
      </c>
    </row>
    <row r="34" spans="1:12" ht="14.25" x14ac:dyDescent="0.45">
      <c r="A34" s="120"/>
      <c r="B34" s="15" t="s">
        <v>35</v>
      </c>
      <c r="C34" s="16">
        <v>30</v>
      </c>
      <c r="D34" s="3" t="s">
        <v>0</v>
      </c>
      <c r="E34" s="15" t="s">
        <v>24</v>
      </c>
      <c r="F34" s="269" t="s">
        <v>79</v>
      </c>
      <c r="J34" s="234" t="s">
        <v>329</v>
      </c>
      <c r="K34" s="3">
        <v>9.4137599999999999</v>
      </c>
    </row>
    <row r="35" spans="1:12" ht="14.25" x14ac:dyDescent="0.45">
      <c r="A35" s="120"/>
      <c r="B35" s="30" t="s">
        <v>404</v>
      </c>
      <c r="C35" s="74">
        <v>7</v>
      </c>
      <c r="D35" s="75"/>
      <c r="E35" s="30"/>
      <c r="F35" s="269" t="s">
        <v>337</v>
      </c>
      <c r="J35" s="234" t="s">
        <v>330</v>
      </c>
      <c r="K35" s="3">
        <v>-0.18254200000000001</v>
      </c>
    </row>
    <row r="36" spans="1:12" ht="14.25" x14ac:dyDescent="0.45">
      <c r="A36" s="120"/>
      <c r="B36" s="30" t="s">
        <v>405</v>
      </c>
      <c r="C36" s="74">
        <v>150</v>
      </c>
      <c r="D36" s="30" t="s">
        <v>338</v>
      </c>
      <c r="E36" s="30"/>
      <c r="F36" s="269" t="s">
        <v>337</v>
      </c>
      <c r="J36" s="234" t="s">
        <v>331</v>
      </c>
      <c r="K36" s="15">
        <v>1.765735E-4</v>
      </c>
    </row>
    <row r="37" spans="1:12" ht="15.75" x14ac:dyDescent="0.5">
      <c r="A37" s="120"/>
      <c r="B37" s="235" t="s">
        <v>339</v>
      </c>
      <c r="C37" s="244">
        <f>C36*C35</f>
        <v>1050</v>
      </c>
      <c r="D37" s="30" t="s">
        <v>338</v>
      </c>
      <c r="E37" s="30"/>
      <c r="F37" s="269"/>
      <c r="H37" s="194">
        <v>4.1870000000000003</v>
      </c>
      <c r="I37" s="194" t="s">
        <v>168</v>
      </c>
      <c r="J37" s="234" t="s">
        <v>332</v>
      </c>
      <c r="K37" s="15">
        <v>1.2204486E-5</v>
      </c>
    </row>
    <row r="38" spans="1:12" ht="14.25" x14ac:dyDescent="0.45">
      <c r="A38" s="120"/>
      <c r="B38" s="67" t="s">
        <v>315</v>
      </c>
      <c r="C38" s="247">
        <f>$C$9</f>
        <v>137.82499999999999</v>
      </c>
      <c r="D38" s="30" t="s">
        <v>311</v>
      </c>
      <c r="E38" s="15"/>
      <c r="F38" s="269" t="s">
        <v>335</v>
      </c>
      <c r="J38" s="234" t="s">
        <v>333</v>
      </c>
      <c r="K38" s="15">
        <v>-3.3555900000000001E-8</v>
      </c>
    </row>
    <row r="39" spans="1:12" ht="15.75" x14ac:dyDescent="0.5">
      <c r="A39" s="120"/>
      <c r="B39" s="235" t="s">
        <v>360</v>
      </c>
      <c r="C39" s="226">
        <f>$K$34+(C38)*$K$35+(C38^2)*$K$36+(C38^3)*$K$37+(C38^4)*$K$38</f>
        <v>7.4532158949863856</v>
      </c>
      <c r="D39" s="220">
        <f>C39*$K$39</f>
        <v>59153.431775057586</v>
      </c>
      <c r="E39" s="15" t="s">
        <v>326</v>
      </c>
      <c r="F39" s="269" t="s">
        <v>334</v>
      </c>
      <c r="J39" s="234" t="s">
        <v>327</v>
      </c>
      <c r="K39" s="3">
        <f>2.20462*3600</f>
        <v>7936.6319999999996</v>
      </c>
    </row>
    <row r="40" spans="1:12" ht="14.25" x14ac:dyDescent="0.45">
      <c r="A40" s="120"/>
      <c r="B40" s="30" t="s">
        <v>355</v>
      </c>
      <c r="C40" s="243">
        <v>120</v>
      </c>
      <c r="D40" s="245" t="s">
        <v>356</v>
      </c>
      <c r="E40" s="15" t="s">
        <v>326</v>
      </c>
      <c r="F40" s="269" t="s">
        <v>357</v>
      </c>
      <c r="J40" s="234" t="s">
        <v>386</v>
      </c>
      <c r="K40" s="182">
        <f>0*C38^2+0.002713*C38-0.0918</f>
        <v>0.28211922499999997</v>
      </c>
      <c r="L40" s="269" t="s">
        <v>387</v>
      </c>
    </row>
    <row r="41" spans="1:12" ht="15.75" x14ac:dyDescent="0.5">
      <c r="A41" s="120"/>
      <c r="B41" s="235" t="s">
        <v>340</v>
      </c>
      <c r="C41" s="220">
        <f>C15</f>
        <v>35</v>
      </c>
      <c r="D41" s="248" t="s">
        <v>11</v>
      </c>
      <c r="E41" s="15"/>
      <c r="F41" s="269"/>
    </row>
    <row r="42" spans="1:12" x14ac:dyDescent="0.35">
      <c r="A42" s="120"/>
      <c r="B42" s="29" t="s">
        <v>170</v>
      </c>
      <c r="C42" s="41">
        <v>0.95</v>
      </c>
      <c r="D42" s="15"/>
      <c r="E42" s="15" t="s">
        <v>324</v>
      </c>
      <c r="F42" s="269"/>
    </row>
    <row r="43" spans="1:12" x14ac:dyDescent="0.35">
      <c r="A43" s="120"/>
      <c r="B43" s="15" t="s">
        <v>29</v>
      </c>
      <c r="C43" s="42">
        <v>5.0000000000000001E-3</v>
      </c>
      <c r="D43" s="29"/>
      <c r="E43" s="15" t="s">
        <v>271</v>
      </c>
      <c r="F43" s="269" t="s">
        <v>82</v>
      </c>
      <c r="I43" s="84"/>
      <c r="J43" s="84"/>
      <c r="K43" s="84"/>
    </row>
    <row r="44" spans="1:12" ht="15.75" x14ac:dyDescent="0.5">
      <c r="A44" s="120"/>
      <c r="B44" s="40" t="s">
        <v>30</v>
      </c>
      <c r="C44" s="228">
        <f>C42*((C41*D39)-(C40*1000))/(1000^2)</f>
        <v>1.8528516065206646</v>
      </c>
      <c r="D44" s="15" t="s">
        <v>306</v>
      </c>
      <c r="E44" s="15"/>
      <c r="F44" s="269" t="s">
        <v>354</v>
      </c>
    </row>
    <row r="45" spans="1:12" ht="13.15" thickBot="1" x14ac:dyDescent="0.4">
      <c r="B45" s="269"/>
      <c r="C45" s="18"/>
    </row>
    <row r="46" spans="1:12" ht="13.5" thickBot="1" x14ac:dyDescent="0.45">
      <c r="B46" s="23" t="s">
        <v>17</v>
      </c>
      <c r="C46" s="23" t="s">
        <v>53</v>
      </c>
      <c r="D46" s="23" t="s">
        <v>54</v>
      </c>
      <c r="E46" s="23" t="s">
        <v>55</v>
      </c>
      <c r="F46" s="334" t="s">
        <v>187</v>
      </c>
      <c r="G46" s="335"/>
      <c r="H46" s="336"/>
    </row>
    <row r="47" spans="1:12" ht="15.75" x14ac:dyDescent="0.5">
      <c r="A47" s="120"/>
      <c r="B47" s="76" t="s">
        <v>291</v>
      </c>
      <c r="C47" s="77">
        <f>VLOOKUP(C44,'Supporting and PR PDF'!B5:D11,3,TRUE)</f>
        <v>325813.14330958034</v>
      </c>
      <c r="D47" s="30" t="s">
        <v>27</v>
      </c>
      <c r="E47" s="15" t="s">
        <v>36</v>
      </c>
      <c r="F47" s="269"/>
      <c r="J47" s="83"/>
    </row>
    <row r="48" spans="1:12" ht="15.75" x14ac:dyDescent="0.5">
      <c r="A48" s="120"/>
      <c r="B48" s="43" t="s">
        <v>292</v>
      </c>
      <c r="C48" s="44">
        <f>0.75*C47+0.015*C20*(C44*1000)</f>
        <v>299945.40567780519</v>
      </c>
      <c r="D48" s="15" t="s">
        <v>27</v>
      </c>
      <c r="E48" s="15" t="s">
        <v>36</v>
      </c>
      <c r="F48" s="269" t="s">
        <v>41</v>
      </c>
      <c r="J48" s="15" t="s">
        <v>388</v>
      </c>
    </row>
    <row r="49" spans="1:12" ht="15.75" x14ac:dyDescent="0.5">
      <c r="A49" s="120"/>
      <c r="B49" s="43" t="s">
        <v>293</v>
      </c>
      <c r="C49" s="44">
        <f>(0.25*C47)+(0.01*C18*C19)</f>
        <v>117396.18499212174</v>
      </c>
      <c r="D49" s="15" t="s">
        <v>27</v>
      </c>
      <c r="E49" s="15" t="s">
        <v>36</v>
      </c>
      <c r="F49" s="269" t="s">
        <v>178</v>
      </c>
      <c r="J49" s="15" t="s">
        <v>389</v>
      </c>
      <c r="K49" s="3">
        <v>5</v>
      </c>
    </row>
    <row r="50" spans="1:12" ht="15.75" x14ac:dyDescent="0.5">
      <c r="A50" s="120"/>
      <c r="B50" s="43" t="s">
        <v>42</v>
      </c>
      <c r="C50" s="44">
        <f>IF(K4=0,C41*(1/(1-C10)-1)*C42*3600*8760*2.20462/(62.4*43560)*300*C55,0)</f>
        <v>5402.6345150152629</v>
      </c>
      <c r="D50" s="15" t="s">
        <v>27</v>
      </c>
      <c r="E50" s="15" t="s">
        <v>323</v>
      </c>
      <c r="F50" s="341" t="s">
        <v>179</v>
      </c>
      <c r="G50" s="341"/>
      <c r="H50" s="341"/>
      <c r="J50" s="15" t="s">
        <v>390</v>
      </c>
      <c r="K50" s="3">
        <v>0.09</v>
      </c>
    </row>
    <row r="51" spans="1:12" ht="15.75" x14ac:dyDescent="0.5">
      <c r="A51" s="120"/>
      <c r="B51" s="43" t="s">
        <v>294</v>
      </c>
      <c r="C51" s="44">
        <f>SUM(C48:C50)</f>
        <v>422744.22518494225</v>
      </c>
      <c r="D51" s="29" t="s">
        <v>27</v>
      </c>
      <c r="E51" s="3"/>
      <c r="F51" s="45" t="s">
        <v>48</v>
      </c>
      <c r="J51" s="15" t="s">
        <v>391</v>
      </c>
      <c r="K51" s="182">
        <f>K49^(LOG(1-K50,2)/LOG(2,2))</f>
        <v>0.80333568296896396</v>
      </c>
    </row>
    <row r="52" spans="1:12" ht="13.15" thickBot="1" x14ac:dyDescent="0.4">
      <c r="B52" s="269"/>
      <c r="C52" s="18"/>
    </row>
    <row r="53" spans="1:12" ht="13.5" thickBot="1" x14ac:dyDescent="0.45">
      <c r="A53" s="120"/>
      <c r="B53" s="23" t="s">
        <v>76</v>
      </c>
      <c r="C53" s="23" t="s">
        <v>53</v>
      </c>
      <c r="D53" s="23" t="s">
        <v>54</v>
      </c>
      <c r="E53" s="23" t="s">
        <v>55</v>
      </c>
      <c r="F53" s="334" t="s">
        <v>187</v>
      </c>
      <c r="G53" s="335"/>
      <c r="H53" s="336"/>
    </row>
    <row r="54" spans="1:12" x14ac:dyDescent="0.35">
      <c r="A54" s="120"/>
      <c r="B54" s="30" t="s">
        <v>88</v>
      </c>
      <c r="C54" s="98">
        <f>'Supporting and PR PDF'!C34/'Supporting and PR PDF'!C18</f>
        <v>1.4254302103250478</v>
      </c>
      <c r="D54" s="62"/>
      <c r="E54" s="30" t="s">
        <v>318</v>
      </c>
      <c r="F54" s="32"/>
      <c r="G54" s="32"/>
      <c r="H54" s="32"/>
    </row>
    <row r="55" spans="1:12" x14ac:dyDescent="0.35">
      <c r="A55" s="120"/>
      <c r="B55" s="30" t="s">
        <v>197</v>
      </c>
      <c r="C55" s="98">
        <f>'Supporting and PR PDF'!C34/'Supporting and PR PDF'!C23</f>
        <v>1.0375782881002089</v>
      </c>
      <c r="D55" s="62"/>
      <c r="E55" s="30" t="s">
        <v>318</v>
      </c>
      <c r="F55" s="32"/>
      <c r="G55" s="32"/>
      <c r="H55" s="32"/>
    </row>
    <row r="56" spans="1:12" x14ac:dyDescent="0.35">
      <c r="A56" s="120"/>
      <c r="B56" s="30" t="s">
        <v>89</v>
      </c>
      <c r="C56" s="98">
        <f>'Supporting and PR PDF'!C34/'Supporting and PR PDF'!C26</f>
        <v>1.0680515759312321</v>
      </c>
      <c r="D56" s="62"/>
      <c r="E56" s="30" t="s">
        <v>318</v>
      </c>
      <c r="F56" s="32"/>
      <c r="G56" s="32"/>
      <c r="H56" s="32"/>
      <c r="J56" s="15" t="s">
        <v>275</v>
      </c>
      <c r="K56" s="275" t="s">
        <v>396</v>
      </c>
    </row>
    <row r="57" spans="1:12" x14ac:dyDescent="0.35">
      <c r="A57" s="120"/>
      <c r="B57" s="29" t="s">
        <v>58</v>
      </c>
      <c r="C57" s="99">
        <f>'Supporting and PR PDF'!C15</f>
        <v>1.22486144101346</v>
      </c>
      <c r="D57" s="60"/>
      <c r="E57" s="28" t="s">
        <v>75</v>
      </c>
      <c r="F57" s="61" t="s">
        <v>43</v>
      </c>
      <c r="G57" s="32"/>
      <c r="H57" s="32"/>
      <c r="J57" s="3">
        <f ca="1">IF(NOT(K4=0),((K4*$C$72)-$C$72)/$C$34,0)</f>
        <v>0</v>
      </c>
      <c r="L57" s="142"/>
    </row>
    <row r="58" spans="1:12" x14ac:dyDescent="0.35">
      <c r="A58" s="120"/>
      <c r="B58" s="3" t="s">
        <v>5</v>
      </c>
      <c r="C58" s="99">
        <f>CoverSheet!I21</f>
        <v>7.0000000000000007E-2</v>
      </c>
      <c r="D58" s="63"/>
      <c r="E58" s="15" t="s">
        <v>322</v>
      </c>
      <c r="F58" s="337"/>
      <c r="G58" s="342"/>
      <c r="H58" s="342"/>
      <c r="K58" s="81"/>
    </row>
    <row r="59" spans="1:12" hidden="1" x14ac:dyDescent="0.35">
      <c r="A59" s="120"/>
      <c r="B59" s="19" t="s">
        <v>20</v>
      </c>
      <c r="C59" s="100">
        <f>70/30</f>
        <v>2.3333333333333335</v>
      </c>
      <c r="D59" s="19" t="s">
        <v>39</v>
      </c>
      <c r="E59" s="59" t="s">
        <v>24</v>
      </c>
    </row>
    <row r="60" spans="1:12" hidden="1" x14ac:dyDescent="0.35">
      <c r="A60" s="120"/>
      <c r="B60" s="19" t="s">
        <v>21</v>
      </c>
      <c r="C60" s="101">
        <v>7.4999999999999997E-2</v>
      </c>
      <c r="D60" s="19" t="s">
        <v>39</v>
      </c>
      <c r="E60" s="59" t="s">
        <v>24</v>
      </c>
    </row>
    <row r="61" spans="1:12" hidden="1" x14ac:dyDescent="0.35">
      <c r="A61" s="120"/>
      <c r="B61" s="19" t="s">
        <v>18</v>
      </c>
      <c r="C61" s="101">
        <v>0.17</v>
      </c>
      <c r="D61" s="19" t="s">
        <v>39</v>
      </c>
      <c r="E61" s="59" t="s">
        <v>24</v>
      </c>
    </row>
    <row r="62" spans="1:12" hidden="1" x14ac:dyDescent="0.35">
      <c r="A62" s="120"/>
      <c r="B62" s="19" t="s">
        <v>9</v>
      </c>
      <c r="C62" s="101">
        <v>0.03</v>
      </c>
      <c r="D62" s="19" t="s">
        <v>39</v>
      </c>
      <c r="E62" s="59" t="s">
        <v>24</v>
      </c>
    </row>
    <row r="63" spans="1:12" hidden="1" x14ac:dyDescent="0.35">
      <c r="A63" s="120"/>
      <c r="B63" s="19" t="s">
        <v>22</v>
      </c>
      <c r="C63" s="101">
        <v>0.02</v>
      </c>
      <c r="D63" s="19" t="s">
        <v>39</v>
      </c>
      <c r="E63" s="59" t="s">
        <v>24</v>
      </c>
    </row>
    <row r="64" spans="1:12" hidden="1" x14ac:dyDescent="0.35">
      <c r="A64" s="120"/>
      <c r="B64" s="19" t="s">
        <v>23</v>
      </c>
      <c r="C64" s="101">
        <v>6.5000000000000002E-2</v>
      </c>
      <c r="D64" s="19" t="s">
        <v>39</v>
      </c>
      <c r="E64" s="59" t="s">
        <v>24</v>
      </c>
    </row>
    <row r="65" spans="1:33" x14ac:dyDescent="0.35">
      <c r="A65" s="120"/>
      <c r="B65" s="15" t="s">
        <v>74</v>
      </c>
      <c r="C65" s="102">
        <f>CoverSheet!I20</f>
        <v>8.4229999999999999E-2</v>
      </c>
      <c r="D65" s="60"/>
      <c r="E65" s="15" t="s">
        <v>107</v>
      </c>
      <c r="F65" s="45" t="s">
        <v>108</v>
      </c>
      <c r="G65" s="32"/>
      <c r="H65" s="32"/>
    </row>
    <row r="66" spans="1:33" x14ac:dyDescent="0.35">
      <c r="A66" s="120"/>
      <c r="B66" s="3" t="s">
        <v>244</v>
      </c>
      <c r="C66" s="102">
        <f>CoverSheet!I19</f>
        <v>0.5</v>
      </c>
      <c r="D66" s="60"/>
      <c r="E66" s="15" t="s">
        <v>270</v>
      </c>
      <c r="F66" s="45"/>
      <c r="G66" s="32"/>
      <c r="H66" s="32"/>
      <c r="J66" s="142"/>
      <c r="K66" s="270" t="b">
        <f ca="1">IF(D$73&gt;0,IF(ISBLANK($K$2),IF(NOT($J$57=0),C$72+D$70*$J$57,VLOOKUP(D$69,Table52[],3)*(1+$C$66)/100)*IF(ISBLANK($K$6),1,$K$6),$K$2))</f>
        <v>0</v>
      </c>
    </row>
    <row r="67" spans="1:33" ht="15.75" x14ac:dyDescent="0.5">
      <c r="A67" s="120"/>
      <c r="B67" s="67" t="s">
        <v>445</v>
      </c>
      <c r="C67" s="325">
        <f>LOG(1-C65,2)/LOG(2,2)</f>
        <v>-0.12694279080639423</v>
      </c>
      <c r="D67" s="45"/>
      <c r="F67" s="32"/>
      <c r="G67" s="32"/>
      <c r="H67" s="32"/>
    </row>
    <row r="68" spans="1:33" x14ac:dyDescent="0.35">
      <c r="D68" s="84"/>
    </row>
    <row r="69" spans="1:33" ht="14.25" x14ac:dyDescent="0.45">
      <c r="B69" s="118" t="s">
        <v>137</v>
      </c>
      <c r="C69" s="27">
        <v>2020</v>
      </c>
      <c r="D69" s="27">
        <f>C69+1</f>
        <v>2021</v>
      </c>
      <c r="E69" s="27">
        <f t="shared" ref="E69:AG69" si="0">D69+1</f>
        <v>2022</v>
      </c>
      <c r="F69" s="27">
        <f t="shared" si="0"/>
        <v>2023</v>
      </c>
      <c r="G69" s="27">
        <f t="shared" si="0"/>
        <v>2024</v>
      </c>
      <c r="H69" s="27">
        <f t="shared" si="0"/>
        <v>2025</v>
      </c>
      <c r="I69" s="27">
        <f t="shared" si="0"/>
        <v>2026</v>
      </c>
      <c r="J69" s="27">
        <f t="shared" si="0"/>
        <v>2027</v>
      </c>
      <c r="K69" s="27">
        <f t="shared" si="0"/>
        <v>2028</v>
      </c>
      <c r="L69" s="27">
        <f t="shared" si="0"/>
        <v>2029</v>
      </c>
      <c r="M69" s="27">
        <f t="shared" si="0"/>
        <v>2030</v>
      </c>
      <c r="N69" s="27">
        <f t="shared" si="0"/>
        <v>2031</v>
      </c>
      <c r="O69" s="27">
        <f t="shared" si="0"/>
        <v>2032</v>
      </c>
      <c r="P69" s="27">
        <f t="shared" si="0"/>
        <v>2033</v>
      </c>
      <c r="Q69" s="27">
        <f t="shared" si="0"/>
        <v>2034</v>
      </c>
      <c r="R69" s="27">
        <f t="shared" si="0"/>
        <v>2035</v>
      </c>
      <c r="S69" s="27">
        <f t="shared" si="0"/>
        <v>2036</v>
      </c>
      <c r="T69" s="27">
        <f t="shared" si="0"/>
        <v>2037</v>
      </c>
      <c r="U69" s="27">
        <f t="shared" si="0"/>
        <v>2038</v>
      </c>
      <c r="V69" s="27">
        <f t="shared" si="0"/>
        <v>2039</v>
      </c>
      <c r="W69" s="27">
        <f t="shared" si="0"/>
        <v>2040</v>
      </c>
      <c r="X69" s="27">
        <f t="shared" si="0"/>
        <v>2041</v>
      </c>
      <c r="Y69" s="27">
        <f t="shared" si="0"/>
        <v>2042</v>
      </c>
      <c r="Z69" s="27">
        <f t="shared" si="0"/>
        <v>2043</v>
      </c>
      <c r="AA69" s="27">
        <f t="shared" si="0"/>
        <v>2044</v>
      </c>
      <c r="AB69" s="27">
        <f t="shared" si="0"/>
        <v>2045</v>
      </c>
      <c r="AC69" s="27">
        <f t="shared" si="0"/>
        <v>2046</v>
      </c>
      <c r="AD69" s="27">
        <f t="shared" si="0"/>
        <v>2047</v>
      </c>
      <c r="AE69" s="27">
        <f t="shared" si="0"/>
        <v>2048</v>
      </c>
      <c r="AF69" s="27">
        <f t="shared" si="0"/>
        <v>2049</v>
      </c>
      <c r="AG69" s="27">
        <f t="shared" si="0"/>
        <v>2050</v>
      </c>
    </row>
    <row r="70" spans="1:33" ht="14.25" x14ac:dyDescent="0.45">
      <c r="B70" s="118" t="s">
        <v>136</v>
      </c>
      <c r="C70" s="3">
        <f>$C$69-C$69</f>
        <v>0</v>
      </c>
      <c r="D70" s="3">
        <f>D$69-$C$69</f>
        <v>1</v>
      </c>
      <c r="E70" s="3">
        <f t="shared" ref="E70:AG70" si="1">E$69-$C$69</f>
        <v>2</v>
      </c>
      <c r="F70" s="3">
        <f t="shared" si="1"/>
        <v>3</v>
      </c>
      <c r="G70" s="3">
        <f t="shared" si="1"/>
        <v>4</v>
      </c>
      <c r="H70" s="3">
        <f t="shared" si="1"/>
        <v>5</v>
      </c>
      <c r="I70" s="3">
        <f t="shared" si="1"/>
        <v>6</v>
      </c>
      <c r="J70" s="3">
        <f t="shared" si="1"/>
        <v>7</v>
      </c>
      <c r="K70" s="3">
        <f t="shared" si="1"/>
        <v>8</v>
      </c>
      <c r="L70" s="3">
        <f t="shared" si="1"/>
        <v>9</v>
      </c>
      <c r="M70" s="3">
        <f t="shared" si="1"/>
        <v>10</v>
      </c>
      <c r="N70" s="3">
        <f t="shared" si="1"/>
        <v>11</v>
      </c>
      <c r="O70" s="3">
        <f t="shared" si="1"/>
        <v>12</v>
      </c>
      <c r="P70" s="3">
        <f t="shared" si="1"/>
        <v>13</v>
      </c>
      <c r="Q70" s="3">
        <f t="shared" si="1"/>
        <v>14</v>
      </c>
      <c r="R70" s="3">
        <f t="shared" si="1"/>
        <v>15</v>
      </c>
      <c r="S70" s="3">
        <f t="shared" si="1"/>
        <v>16</v>
      </c>
      <c r="T70" s="3">
        <f t="shared" si="1"/>
        <v>17</v>
      </c>
      <c r="U70" s="3">
        <f t="shared" si="1"/>
        <v>18</v>
      </c>
      <c r="V70" s="3">
        <f t="shared" si="1"/>
        <v>19</v>
      </c>
      <c r="W70" s="3">
        <f t="shared" si="1"/>
        <v>20</v>
      </c>
      <c r="X70" s="3">
        <f t="shared" si="1"/>
        <v>21</v>
      </c>
      <c r="Y70" s="3">
        <f t="shared" si="1"/>
        <v>22</v>
      </c>
      <c r="Z70" s="3">
        <f t="shared" si="1"/>
        <v>23</v>
      </c>
      <c r="AA70" s="3">
        <f t="shared" si="1"/>
        <v>24</v>
      </c>
      <c r="AB70" s="3">
        <f t="shared" si="1"/>
        <v>25</v>
      </c>
      <c r="AC70" s="3">
        <f t="shared" si="1"/>
        <v>26</v>
      </c>
      <c r="AD70" s="3">
        <f t="shared" si="1"/>
        <v>27</v>
      </c>
      <c r="AE70" s="3">
        <f t="shared" si="1"/>
        <v>28</v>
      </c>
      <c r="AF70" s="3">
        <f t="shared" si="1"/>
        <v>29</v>
      </c>
      <c r="AG70" s="3">
        <f t="shared" si="1"/>
        <v>30</v>
      </c>
    </row>
    <row r="71" spans="1:33" ht="14.25" x14ac:dyDescent="0.45">
      <c r="B71" s="117" t="s">
        <v>276</v>
      </c>
      <c r="C71" s="22">
        <f ca="1">IF(ISBLANK($K$2),VLOOKUP(C$69,Table52[],3)*(1+$C$66)/100,$K$2)</f>
        <v>8.5950000000000013E-2</v>
      </c>
      <c r="D71" s="22">
        <f ca="1">IF(ISBLANK($K$2),IF(NOT($J$57=0),$C$72+D$70*$J$57,VLOOKUP(D$69,Table52[],3)*(1+$C$66)/100)*IF(ISBLANK($K$5),1,$K$5),$K$2)</f>
        <v>8.9700000000000002E-2</v>
      </c>
      <c r="E71" s="22">
        <f ca="1">IF(ISBLANK($K$2),IF(NOT($J$57=0),$C$72+E$70*$J$57,VLOOKUP(E$69,Table52[],3)*(1+$C$66)/100)*IF(ISBLANK($K$5),1,$K$5),$K$2)</f>
        <v>0.09</v>
      </c>
      <c r="F71" s="22">
        <f ca="1">IF(ISBLANK($K$2),IF(NOT($J$57=0),$C$72+F$70*$J$57,VLOOKUP(F$69,Table52[],3)*(1+$C$66)/100)*IF(ISBLANK($K$5),1,$K$5),$K$2)</f>
        <v>8.9976440705868979E-2</v>
      </c>
      <c r="G71" s="22">
        <f ca="1">IF(ISBLANK($K$2),IF(NOT($J$57=0),$C$72+G$70*$J$57,VLOOKUP(G$69,Table52[],3)*(1+$C$66)/100)*IF(ISBLANK($K$5),1,$K$5),$K$2)</f>
        <v>9.134193593224936E-2</v>
      </c>
      <c r="H71" s="22">
        <f ca="1">IF(ISBLANK($K$2),IF(NOT($J$57=0),$C$72+H$70*$J$57,VLOOKUP(H$69,Table52[],3)*(1+$C$66)/100)*IF(ISBLANK($K$5),1,$K$5),$K$2)</f>
        <v>9.2707431158629741E-2</v>
      </c>
      <c r="I71" s="22">
        <f ca="1">IF(ISBLANK($K$2),IF(NOT($J$57=0),$C$72+I$70*$J$57,VLOOKUP(I$69,Table52[],3)*(1+$C$66)/100)*IF(ISBLANK($K$5),1,$K$5),$K$2)</f>
        <v>9.4072926385010122E-2</v>
      </c>
      <c r="J71" s="22">
        <f ca="1">IF(ISBLANK($K$2),IF(NOT($J$57=0),$C$72+J$70*$J$57,VLOOKUP(J$69,Table52[],3)*(1+$C$66)/100)*IF(ISBLANK($K$5),1,$K$5),$K$2)</f>
        <v>9.5438421611390503E-2</v>
      </c>
      <c r="K71" s="22">
        <f ca="1">IF(ISBLANK($K$2),IF(NOT($J$57=0),$C$72+K$70*$J$57,VLOOKUP(K$69,Table52[],3)*(1+$C$66)/100)*IF(ISBLANK($K$5),1,$K$5),$K$2)</f>
        <v>9.6803916837770884E-2</v>
      </c>
      <c r="L71" s="22">
        <f ca="1">IF(ISBLANK($K$2),IF(NOT($J$57=0),$C$72+L$70*$J$57,VLOOKUP(L$69,Table52[],3)*(1+$C$66)/100)*IF(ISBLANK($K$5),1,$K$5),$K$2)</f>
        <v>9.8169412064151251E-2</v>
      </c>
      <c r="M71" s="22">
        <f ca="1">IF(ISBLANK($K$2),IF(NOT($J$57=0),$C$72+M$70*$J$57,VLOOKUP(M$69,Table52[],3)*(1+$C$66)/100)*IF(ISBLANK($K$5),1,$K$5),$K$2)</f>
        <v>9.9534907290531646E-2</v>
      </c>
      <c r="N71" s="22">
        <f ca="1">IF(ISBLANK($K$2),IF(NOT($J$57=0),$C$72+N$70*$J$57,VLOOKUP(N$69,Table52[],3)*(1+$C$66)/100)*IF(ISBLANK($K$5),1,$K$5),$K$2)</f>
        <v>0.10090040251691203</v>
      </c>
      <c r="O71" s="22">
        <f ca="1">IF(ISBLANK($K$2),IF(NOT($J$57=0),$C$72+O$70*$J$57,VLOOKUP(O$69,Table52[],3)*(1+$C$66)/100)*IF(ISBLANK($K$5),1,$K$5),$K$2)</f>
        <v>0.10226589774329239</v>
      </c>
      <c r="P71" s="22">
        <f ca="1">IF(ISBLANK($K$2),IF(NOT($J$57=0),$C$72+P$70*$J$57,VLOOKUP(P$69,Table52[],3)*(1+$C$66)/100)*IF(ISBLANK($K$5),1,$K$5),$K$2)</f>
        <v>0.10363139296967279</v>
      </c>
      <c r="Q71" s="22">
        <f ca="1">IF(ISBLANK($K$2),IF(NOT($J$57=0),$C$72+Q$70*$J$57,VLOOKUP(Q$69,Table52[],3)*(1+$C$66)/100)*IF(ISBLANK($K$5),1,$K$5),$K$2)</f>
        <v>0.10499688819605316</v>
      </c>
      <c r="R71" s="22">
        <f ca="1">IF(ISBLANK($K$2),IF(NOT($J$57=0),$C$72+R$70*$J$57,VLOOKUP(R$69,Table52[],3)*(1+$C$66)/100)*IF(ISBLANK($K$5),1,$K$5),$K$2)</f>
        <v>0.10636238342243354</v>
      </c>
      <c r="S71" s="22">
        <f ca="1">IF(ISBLANK($K$2),IF(NOT($J$57=0),$C$72+S$70*$J$57,VLOOKUP(S$69,Table52[],3)*(1+$C$66)/100)*IF(ISBLANK($K$5),1,$K$5),$K$2)</f>
        <v>0.10772787864881395</v>
      </c>
      <c r="T71" s="22">
        <f ca="1">IF(ISBLANK($K$2),IF(NOT($J$57=0),$C$72+T$70*$J$57,VLOOKUP(T$69,Table52[],3)*(1+$C$66)/100)*IF(ISBLANK($K$5),1,$K$5),$K$2)</f>
        <v>0.1090933738751943</v>
      </c>
      <c r="U71" s="22">
        <f ca="1">IF(ISBLANK($K$2),IF(NOT($J$57=0),$C$72+U$70*$J$57,VLOOKUP(U$69,Table52[],3)*(1+$C$66)/100)*IF(ISBLANK($K$5),1,$K$5),$K$2)</f>
        <v>0.11045886910157469</v>
      </c>
      <c r="V71" s="22">
        <f ca="1">IF(ISBLANK($K$2),IF(NOT($J$57=0),$C$72+V$70*$J$57,VLOOKUP(V$69,Table52[],3)*(1+$C$66)/100)*IF(ISBLANK($K$5),1,$K$5),$K$2)</f>
        <v>0.11182436432795509</v>
      </c>
      <c r="W71" s="22">
        <f ca="1">IF(ISBLANK($K$2),IF(NOT($J$57=0),$C$72+W$70*$J$57,VLOOKUP(W$69,Table52[],3)*(1+$C$66)/100)*IF(ISBLANK($K$5),1,$K$5),$K$2)</f>
        <v>0.11318985955433546</v>
      </c>
      <c r="X71" s="22">
        <f ca="1">IF(ISBLANK($K$2),IF(NOT($J$57=0),$C$72+X$70*$J$57,VLOOKUP(X$69,Table52[],3)*(1+$C$66)/100)*IF(ISBLANK($K$5),1,$K$5),$K$2)</f>
        <v>0.11455535478071584</v>
      </c>
      <c r="Y71" s="22">
        <f ca="1">IF(ISBLANK($K$2),IF(NOT($J$57=0),$C$72+Y$70*$J$57,VLOOKUP(Y$69,Table52[],3)*(1+$C$66)/100)*IF(ISBLANK($K$5),1,$K$5),$K$2)</f>
        <v>0.11592085000709623</v>
      </c>
      <c r="Z71" s="22">
        <f ca="1">IF(ISBLANK($K$2),IF(NOT($J$57=0),$C$72+Z$70*$J$57,VLOOKUP(Z$69,Table52[],3)*(1+$C$66)/100)*IF(ISBLANK($K$5),1,$K$5),$K$2)</f>
        <v>0.1172863452334766</v>
      </c>
      <c r="AA71" s="22">
        <f ca="1">IF(ISBLANK($K$2),IF(NOT($J$57=0),$C$72+AA$70*$J$57,VLOOKUP(AA$69,Table52[],3)*(1+$C$66)/100)*IF(ISBLANK($K$5),1,$K$5),$K$2)</f>
        <v>0.11865184045985697</v>
      </c>
      <c r="AB71" s="22">
        <f ca="1">IF(ISBLANK($K$2),IF(NOT($J$57=0),$C$72+AB$70*$J$57,VLOOKUP(AB$69,Table52[],3)*(1+$C$66)/100)*IF(ISBLANK($K$5),1,$K$5),$K$2)</f>
        <v>0.12001733568623738</v>
      </c>
      <c r="AC71" s="22">
        <f ca="1">IF(ISBLANK($K$2),IF(NOT($J$57=0),$C$72+AC$70*$J$57,VLOOKUP(AC$69,Table52[],3)*(1+$C$66)/100)*IF(ISBLANK($K$5),1,$K$5),$K$2)</f>
        <v>0.12138283091261774</v>
      </c>
      <c r="AD71" s="22">
        <f ca="1">IF(ISBLANK($K$2),IF(NOT($J$57=0),$C$72+AD$70*$J$57,VLOOKUP(AD$69,Table52[],3)*(1+$C$66)/100)*IF(ISBLANK($K$5),1,$K$5),$K$2)</f>
        <v>0.12274832613899811</v>
      </c>
      <c r="AE71" s="22">
        <f ca="1">IF(ISBLANK($K$2),IF(NOT($J$57=0),$C$72+AE$70*$J$57,VLOOKUP(AE$69,Table52[],3)*(1+$C$66)/100)*IF(ISBLANK($K$5),1,$K$5),$K$2)</f>
        <v>0.12411382136537853</v>
      </c>
      <c r="AF71" s="22">
        <f ca="1">IF(ISBLANK($K$2),IF(NOT($J$57=0),$C$72+AF$70*$J$57,VLOOKUP(AF$69,Table52[],3)*(1+$C$66)/100)*IF(ISBLANK($K$5),1,$K$5),$K$2)</f>
        <v>0.1254793165917589</v>
      </c>
      <c r="AG71" s="22">
        <f ca="1">IF(ISBLANK($K$2),IF(NOT($J$57=0),$C$72+AG$70*$J$57,VLOOKUP(AG$69,Table52[],3)*(1+$C$66)/100)*IF(ISBLANK($K$5),1,$K$5),$K$2)</f>
        <v>0.12684481181813925</v>
      </c>
    </row>
    <row r="72" spans="1:33" ht="14.25" x14ac:dyDescent="0.45">
      <c r="B72" s="117" t="s">
        <v>31</v>
      </c>
      <c r="C72" s="22">
        <f ca="1">IF(NOT(C71=0),C71,VLOOKUP(C$69,Table52[],3)*(1+$C$66)/100)</f>
        <v>8.5950000000000013E-2</v>
      </c>
      <c r="D72" s="22">
        <f ca="1">IF(NOT(D71=0),D71,C72)</f>
        <v>8.9700000000000002E-2</v>
      </c>
      <c r="E72" s="22">
        <f t="shared" ref="E72:AG72" ca="1" si="2">IF(NOT(E71=0),E71,D72)</f>
        <v>0.09</v>
      </c>
      <c r="F72" s="22">
        <f t="shared" ca="1" si="2"/>
        <v>8.9976440705868979E-2</v>
      </c>
      <c r="G72" s="22">
        <f t="shared" ca="1" si="2"/>
        <v>9.134193593224936E-2</v>
      </c>
      <c r="H72" s="22">
        <f t="shared" ca="1" si="2"/>
        <v>9.2707431158629741E-2</v>
      </c>
      <c r="I72" s="22">
        <f t="shared" ca="1" si="2"/>
        <v>9.4072926385010122E-2</v>
      </c>
      <c r="J72" s="22">
        <f t="shared" ca="1" si="2"/>
        <v>9.5438421611390503E-2</v>
      </c>
      <c r="K72" s="22">
        <f t="shared" ca="1" si="2"/>
        <v>9.6803916837770884E-2</v>
      </c>
      <c r="L72" s="22">
        <f t="shared" ca="1" si="2"/>
        <v>9.8169412064151251E-2</v>
      </c>
      <c r="M72" s="22">
        <f t="shared" ca="1" si="2"/>
        <v>9.9534907290531646E-2</v>
      </c>
      <c r="N72" s="22">
        <f t="shared" ca="1" si="2"/>
        <v>0.10090040251691203</v>
      </c>
      <c r="O72" s="22">
        <f t="shared" ca="1" si="2"/>
        <v>0.10226589774329239</v>
      </c>
      <c r="P72" s="22">
        <f t="shared" ca="1" si="2"/>
        <v>0.10363139296967279</v>
      </c>
      <c r="Q72" s="22">
        <f t="shared" ca="1" si="2"/>
        <v>0.10499688819605316</v>
      </c>
      <c r="R72" s="22">
        <f t="shared" ca="1" si="2"/>
        <v>0.10636238342243354</v>
      </c>
      <c r="S72" s="22">
        <f t="shared" ca="1" si="2"/>
        <v>0.10772787864881395</v>
      </c>
      <c r="T72" s="22">
        <f t="shared" ca="1" si="2"/>
        <v>0.1090933738751943</v>
      </c>
      <c r="U72" s="22">
        <f t="shared" ca="1" si="2"/>
        <v>0.11045886910157469</v>
      </c>
      <c r="V72" s="22">
        <f t="shared" ca="1" si="2"/>
        <v>0.11182436432795509</v>
      </c>
      <c r="W72" s="22">
        <f t="shared" ca="1" si="2"/>
        <v>0.11318985955433546</v>
      </c>
      <c r="X72" s="22">
        <f t="shared" ca="1" si="2"/>
        <v>0.11455535478071584</v>
      </c>
      <c r="Y72" s="22">
        <f t="shared" ca="1" si="2"/>
        <v>0.11592085000709623</v>
      </c>
      <c r="Z72" s="22">
        <f t="shared" ca="1" si="2"/>
        <v>0.1172863452334766</v>
      </c>
      <c r="AA72" s="22">
        <f t="shared" ca="1" si="2"/>
        <v>0.11865184045985697</v>
      </c>
      <c r="AB72" s="22">
        <f t="shared" ca="1" si="2"/>
        <v>0.12001733568623738</v>
      </c>
      <c r="AC72" s="22">
        <f t="shared" ca="1" si="2"/>
        <v>0.12138283091261774</v>
      </c>
      <c r="AD72" s="22">
        <f t="shared" ca="1" si="2"/>
        <v>0.12274832613899811</v>
      </c>
      <c r="AE72" s="22">
        <f t="shared" ca="1" si="2"/>
        <v>0.12411382136537853</v>
      </c>
      <c r="AF72" s="22">
        <f t="shared" ca="1" si="2"/>
        <v>0.1254793165917589</v>
      </c>
      <c r="AG72" s="22">
        <f t="shared" ca="1" si="2"/>
        <v>0.12684481181813925</v>
      </c>
    </row>
    <row r="73" spans="1:33" ht="15.75" x14ac:dyDescent="0.5">
      <c r="B73" s="119" t="s">
        <v>148</v>
      </c>
      <c r="C73" s="4">
        <v>5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</row>
    <row r="74" spans="1:33" ht="14.25" x14ac:dyDescent="0.45">
      <c r="B74" s="118" t="s">
        <v>49</v>
      </c>
      <c r="C74" s="27">
        <f>C73</f>
        <v>5</v>
      </c>
      <c r="D74" s="27">
        <f>C74+D73</f>
        <v>5</v>
      </c>
      <c r="E74" s="27">
        <f t="shared" ref="E74:L74" si="3">D74+E73</f>
        <v>5</v>
      </c>
      <c r="F74" s="27">
        <f t="shared" si="3"/>
        <v>5</v>
      </c>
      <c r="G74" s="27">
        <f t="shared" si="3"/>
        <v>5</v>
      </c>
      <c r="H74" s="27">
        <f t="shared" si="3"/>
        <v>5</v>
      </c>
      <c r="I74" s="27">
        <f t="shared" si="3"/>
        <v>5</v>
      </c>
      <c r="J74" s="27">
        <f t="shared" si="3"/>
        <v>5</v>
      </c>
      <c r="K74" s="27">
        <f t="shared" si="3"/>
        <v>5</v>
      </c>
      <c r="L74" s="27">
        <f t="shared" si="3"/>
        <v>5</v>
      </c>
      <c r="M74" s="27">
        <f>L$74+M$73</f>
        <v>5</v>
      </c>
      <c r="N74" s="27">
        <f t="shared" ref="N74:AG74" si="4">M$74+N$73</f>
        <v>5</v>
      </c>
      <c r="O74" s="27">
        <f t="shared" si="4"/>
        <v>5</v>
      </c>
      <c r="P74" s="27">
        <f t="shared" si="4"/>
        <v>5</v>
      </c>
      <c r="Q74" s="27">
        <f t="shared" si="4"/>
        <v>5</v>
      </c>
      <c r="R74" s="27">
        <f t="shared" si="4"/>
        <v>5</v>
      </c>
      <c r="S74" s="27">
        <f t="shared" si="4"/>
        <v>5</v>
      </c>
      <c r="T74" s="27">
        <f t="shared" si="4"/>
        <v>5</v>
      </c>
      <c r="U74" s="27">
        <f t="shared" si="4"/>
        <v>5</v>
      </c>
      <c r="V74" s="27">
        <f t="shared" si="4"/>
        <v>5</v>
      </c>
      <c r="W74" s="27">
        <f t="shared" si="4"/>
        <v>5</v>
      </c>
      <c r="X74" s="27">
        <f t="shared" si="4"/>
        <v>5</v>
      </c>
      <c r="Y74" s="27">
        <f t="shared" si="4"/>
        <v>5</v>
      </c>
      <c r="Z74" s="27">
        <f t="shared" si="4"/>
        <v>5</v>
      </c>
      <c r="AA74" s="27">
        <f t="shared" si="4"/>
        <v>5</v>
      </c>
      <c r="AB74" s="27">
        <f t="shared" si="4"/>
        <v>5</v>
      </c>
      <c r="AC74" s="27">
        <f t="shared" si="4"/>
        <v>5</v>
      </c>
      <c r="AD74" s="27">
        <f t="shared" si="4"/>
        <v>5</v>
      </c>
      <c r="AE74" s="27">
        <f t="shared" si="4"/>
        <v>5</v>
      </c>
      <c r="AF74" s="27">
        <f t="shared" si="4"/>
        <v>5</v>
      </c>
      <c r="AG74" s="27">
        <f t="shared" si="4"/>
        <v>5</v>
      </c>
    </row>
    <row r="75" spans="1:33" ht="14.25" x14ac:dyDescent="0.45">
      <c r="B75" s="118" t="s">
        <v>218</v>
      </c>
      <c r="C75" s="27">
        <f>(C74)*$C$19</f>
        <v>10</v>
      </c>
      <c r="D75" s="27">
        <f>C75+D73*$C$19</f>
        <v>10</v>
      </c>
      <c r="E75" s="27">
        <f t="shared" ref="E75:AG75" si="5">D75+E73*$C$19</f>
        <v>10</v>
      </c>
      <c r="F75" s="27">
        <f t="shared" si="5"/>
        <v>10</v>
      </c>
      <c r="G75" s="27">
        <f t="shared" si="5"/>
        <v>10</v>
      </c>
      <c r="H75" s="27">
        <f t="shared" si="5"/>
        <v>10</v>
      </c>
      <c r="I75" s="27">
        <f t="shared" si="5"/>
        <v>10</v>
      </c>
      <c r="J75" s="27">
        <f t="shared" si="5"/>
        <v>10</v>
      </c>
      <c r="K75" s="27">
        <f t="shared" si="5"/>
        <v>10</v>
      </c>
      <c r="L75" s="27">
        <f t="shared" si="5"/>
        <v>10</v>
      </c>
      <c r="M75" s="27">
        <f t="shared" si="5"/>
        <v>10</v>
      </c>
      <c r="N75" s="27">
        <f t="shared" si="5"/>
        <v>10</v>
      </c>
      <c r="O75" s="27">
        <f t="shared" si="5"/>
        <v>10</v>
      </c>
      <c r="P75" s="27">
        <f t="shared" si="5"/>
        <v>10</v>
      </c>
      <c r="Q75" s="27">
        <f t="shared" si="5"/>
        <v>10</v>
      </c>
      <c r="R75" s="27">
        <f t="shared" si="5"/>
        <v>10</v>
      </c>
      <c r="S75" s="27">
        <f t="shared" si="5"/>
        <v>10</v>
      </c>
      <c r="T75" s="27">
        <f t="shared" si="5"/>
        <v>10</v>
      </c>
      <c r="U75" s="27">
        <f t="shared" si="5"/>
        <v>10</v>
      </c>
      <c r="V75" s="27">
        <f t="shared" si="5"/>
        <v>10</v>
      </c>
      <c r="W75" s="27">
        <f t="shared" si="5"/>
        <v>10</v>
      </c>
      <c r="X75" s="27">
        <f t="shared" si="5"/>
        <v>10</v>
      </c>
      <c r="Y75" s="27">
        <f t="shared" si="5"/>
        <v>10</v>
      </c>
      <c r="Z75" s="27">
        <f t="shared" si="5"/>
        <v>10</v>
      </c>
      <c r="AA75" s="27">
        <f t="shared" si="5"/>
        <v>10</v>
      </c>
      <c r="AB75" s="27">
        <f t="shared" si="5"/>
        <v>10</v>
      </c>
      <c r="AC75" s="27">
        <f t="shared" si="5"/>
        <v>10</v>
      </c>
      <c r="AD75" s="27">
        <f t="shared" si="5"/>
        <v>10</v>
      </c>
      <c r="AE75" s="27">
        <f t="shared" si="5"/>
        <v>10</v>
      </c>
      <c r="AF75" s="27">
        <f t="shared" si="5"/>
        <v>10</v>
      </c>
      <c r="AG75" s="27">
        <f t="shared" si="5"/>
        <v>10</v>
      </c>
    </row>
    <row r="76" spans="1:33" ht="14.25" x14ac:dyDescent="0.45">
      <c r="B76" s="20" t="s">
        <v>32</v>
      </c>
      <c r="C76" s="27">
        <f>C$73*$C$44*(24*365)*1000</f>
        <v>81154900.365605101</v>
      </c>
      <c r="D76" s="27">
        <f>D$73*$C$44*(24*365)*1000</f>
        <v>0</v>
      </c>
      <c r="E76" s="27">
        <f t="shared" ref="E76:AG76" si="6">E$73*$C$44*(24*365)*1000</f>
        <v>0</v>
      </c>
      <c r="F76" s="27">
        <f t="shared" si="6"/>
        <v>0</v>
      </c>
      <c r="G76" s="27">
        <f t="shared" si="6"/>
        <v>0</v>
      </c>
      <c r="H76" s="27">
        <f t="shared" si="6"/>
        <v>0</v>
      </c>
      <c r="I76" s="27">
        <f t="shared" si="6"/>
        <v>0</v>
      </c>
      <c r="J76" s="27">
        <f t="shared" si="6"/>
        <v>0</v>
      </c>
      <c r="K76" s="27">
        <f t="shared" si="6"/>
        <v>0</v>
      </c>
      <c r="L76" s="27">
        <f t="shared" si="6"/>
        <v>0</v>
      </c>
      <c r="M76" s="27">
        <f t="shared" si="6"/>
        <v>0</v>
      </c>
      <c r="N76" s="27">
        <f t="shared" si="6"/>
        <v>0</v>
      </c>
      <c r="O76" s="27">
        <f t="shared" si="6"/>
        <v>0</v>
      </c>
      <c r="P76" s="27">
        <f t="shared" si="6"/>
        <v>0</v>
      </c>
      <c r="Q76" s="27">
        <f t="shared" si="6"/>
        <v>0</v>
      </c>
      <c r="R76" s="27">
        <f t="shared" si="6"/>
        <v>0</v>
      </c>
      <c r="S76" s="27">
        <f t="shared" si="6"/>
        <v>0</v>
      </c>
      <c r="T76" s="27">
        <f t="shared" si="6"/>
        <v>0</v>
      </c>
      <c r="U76" s="27">
        <f t="shared" si="6"/>
        <v>0</v>
      </c>
      <c r="V76" s="27">
        <f t="shared" si="6"/>
        <v>0</v>
      </c>
      <c r="W76" s="27">
        <f t="shared" si="6"/>
        <v>0</v>
      </c>
      <c r="X76" s="27">
        <f t="shared" si="6"/>
        <v>0</v>
      </c>
      <c r="Y76" s="27">
        <f t="shared" si="6"/>
        <v>0</v>
      </c>
      <c r="Z76" s="27">
        <f t="shared" si="6"/>
        <v>0</v>
      </c>
      <c r="AA76" s="27">
        <f t="shared" si="6"/>
        <v>0</v>
      </c>
      <c r="AB76" s="27">
        <f t="shared" si="6"/>
        <v>0</v>
      </c>
      <c r="AC76" s="27">
        <f t="shared" si="6"/>
        <v>0</v>
      </c>
      <c r="AD76" s="27">
        <f t="shared" si="6"/>
        <v>0</v>
      </c>
      <c r="AE76" s="27">
        <f t="shared" si="6"/>
        <v>0</v>
      </c>
      <c r="AF76" s="27">
        <f t="shared" si="6"/>
        <v>0</v>
      </c>
      <c r="AG76" s="27">
        <f t="shared" si="6"/>
        <v>0</v>
      </c>
    </row>
    <row r="77" spans="1:33" ht="14.25" x14ac:dyDescent="0.45">
      <c r="B77" s="20" t="s">
        <v>127</v>
      </c>
      <c r="C77" s="27">
        <f>0</f>
        <v>0</v>
      </c>
      <c r="D77" s="27">
        <f>(C$77+C$76)</f>
        <v>81154900.365605101</v>
      </c>
      <c r="E77" s="27">
        <f t="shared" ref="E77:AG77" si="7">(D$77+D$76)</f>
        <v>81154900.365605101</v>
      </c>
      <c r="F77" s="27">
        <f t="shared" si="7"/>
        <v>81154900.365605101</v>
      </c>
      <c r="G77" s="27">
        <f t="shared" si="7"/>
        <v>81154900.365605101</v>
      </c>
      <c r="H77" s="27">
        <f t="shared" si="7"/>
        <v>81154900.365605101</v>
      </c>
      <c r="I77" s="27">
        <f t="shared" si="7"/>
        <v>81154900.365605101</v>
      </c>
      <c r="J77" s="27">
        <f t="shared" si="7"/>
        <v>81154900.365605101</v>
      </c>
      <c r="K77" s="27">
        <f t="shared" si="7"/>
        <v>81154900.365605101</v>
      </c>
      <c r="L77" s="27">
        <f t="shared" si="7"/>
        <v>81154900.365605101</v>
      </c>
      <c r="M77" s="27">
        <f t="shared" si="7"/>
        <v>81154900.365605101</v>
      </c>
      <c r="N77" s="27">
        <f t="shared" si="7"/>
        <v>81154900.365605101</v>
      </c>
      <c r="O77" s="27">
        <f t="shared" si="7"/>
        <v>81154900.365605101</v>
      </c>
      <c r="P77" s="27">
        <f t="shared" si="7"/>
        <v>81154900.365605101</v>
      </c>
      <c r="Q77" s="27">
        <f t="shared" si="7"/>
        <v>81154900.365605101</v>
      </c>
      <c r="R77" s="27">
        <f t="shared" si="7"/>
        <v>81154900.365605101</v>
      </c>
      <c r="S77" s="27">
        <f t="shared" si="7"/>
        <v>81154900.365605101</v>
      </c>
      <c r="T77" s="27">
        <f t="shared" si="7"/>
        <v>81154900.365605101</v>
      </c>
      <c r="U77" s="27">
        <f t="shared" si="7"/>
        <v>81154900.365605101</v>
      </c>
      <c r="V77" s="27">
        <f t="shared" si="7"/>
        <v>81154900.365605101</v>
      </c>
      <c r="W77" s="27">
        <f t="shared" si="7"/>
        <v>81154900.365605101</v>
      </c>
      <c r="X77" s="27">
        <f t="shared" si="7"/>
        <v>81154900.365605101</v>
      </c>
      <c r="Y77" s="27">
        <f t="shared" si="7"/>
        <v>81154900.365605101</v>
      </c>
      <c r="Z77" s="27">
        <f t="shared" si="7"/>
        <v>81154900.365605101</v>
      </c>
      <c r="AA77" s="27">
        <f t="shared" si="7"/>
        <v>81154900.365605101</v>
      </c>
      <c r="AB77" s="27">
        <f t="shared" si="7"/>
        <v>81154900.365605101</v>
      </c>
      <c r="AC77" s="27">
        <f t="shared" si="7"/>
        <v>81154900.365605101</v>
      </c>
      <c r="AD77" s="27">
        <f t="shared" si="7"/>
        <v>81154900.365605101</v>
      </c>
      <c r="AE77" s="27">
        <f t="shared" si="7"/>
        <v>81154900.365605101</v>
      </c>
      <c r="AF77" s="27">
        <f t="shared" si="7"/>
        <v>81154900.365605101</v>
      </c>
      <c r="AG77" s="27">
        <f t="shared" si="7"/>
        <v>81154900.365605101</v>
      </c>
    </row>
    <row r="78" spans="1:33" ht="14.25" x14ac:dyDescent="0.45">
      <c r="B78" s="20" t="s">
        <v>361</v>
      </c>
      <c r="C78" s="27">
        <f>$C$38</f>
        <v>137.82499999999999</v>
      </c>
      <c r="D78" s="27">
        <f>$C$38*POWER((1-$C$25),D$70)</f>
        <v>137.135875</v>
      </c>
      <c r="E78" s="27">
        <f t="shared" ref="E78:AG78" si="8">$C$38*POWER((1-$C$25),E$70)</f>
        <v>136.45019562499999</v>
      </c>
      <c r="F78" s="27">
        <f t="shared" si="8"/>
        <v>135.76794464687498</v>
      </c>
      <c r="G78" s="27">
        <f t="shared" si="8"/>
        <v>135.08910492364063</v>
      </c>
      <c r="H78" s="27">
        <f t="shared" si="8"/>
        <v>134.41365939902244</v>
      </c>
      <c r="I78" s="27">
        <f t="shared" si="8"/>
        <v>133.74159110202731</v>
      </c>
      <c r="J78" s="27">
        <f t="shared" si="8"/>
        <v>133.07288314651717</v>
      </c>
      <c r="K78" s="27">
        <f t="shared" si="8"/>
        <v>132.40751873078457</v>
      </c>
      <c r="L78" s="27">
        <f t="shared" si="8"/>
        <v>131.74548113713067</v>
      </c>
      <c r="M78" s="27">
        <f t="shared" si="8"/>
        <v>131.08675373144501</v>
      </c>
      <c r="N78" s="27">
        <f t="shared" si="8"/>
        <v>130.43131996278777</v>
      </c>
      <c r="O78" s="27">
        <f t="shared" si="8"/>
        <v>129.77916336297386</v>
      </c>
      <c r="P78" s="27">
        <f t="shared" si="8"/>
        <v>129.13026754615899</v>
      </c>
      <c r="Q78" s="27">
        <f t="shared" si="8"/>
        <v>128.48461620842821</v>
      </c>
      <c r="R78" s="27">
        <f t="shared" si="8"/>
        <v>127.84219312738605</v>
      </c>
      <c r="S78" s="27">
        <f t="shared" si="8"/>
        <v>127.20298216174912</v>
      </c>
      <c r="T78" s="27">
        <f t="shared" si="8"/>
        <v>126.56696725094038</v>
      </c>
      <c r="U78" s="27">
        <f t="shared" si="8"/>
        <v>125.93413241468568</v>
      </c>
      <c r="V78" s="27">
        <f t="shared" si="8"/>
        <v>125.30446175261224</v>
      </c>
      <c r="W78" s="27">
        <f t="shared" si="8"/>
        <v>124.67793944384918</v>
      </c>
      <c r="X78" s="27">
        <f t="shared" si="8"/>
        <v>124.05454974662995</v>
      </c>
      <c r="Y78" s="27">
        <f t="shared" si="8"/>
        <v>123.43427699789679</v>
      </c>
      <c r="Z78" s="27">
        <f t="shared" si="8"/>
        <v>122.8171056129073</v>
      </c>
      <c r="AA78" s="27">
        <f t="shared" si="8"/>
        <v>122.20302008484276</v>
      </c>
      <c r="AB78" s="27">
        <f t="shared" si="8"/>
        <v>121.59200498441857</v>
      </c>
      <c r="AC78" s="27">
        <f t="shared" si="8"/>
        <v>120.98404495949647</v>
      </c>
      <c r="AD78" s="27">
        <f t="shared" si="8"/>
        <v>120.37912473469898</v>
      </c>
      <c r="AE78" s="27">
        <f t="shared" si="8"/>
        <v>119.77722911102551</v>
      </c>
      <c r="AF78" s="27">
        <f t="shared" si="8"/>
        <v>119.17834296547038</v>
      </c>
      <c r="AG78" s="27">
        <f t="shared" si="8"/>
        <v>118.58245125064302</v>
      </c>
    </row>
    <row r="79" spans="1:33" ht="14.25" x14ac:dyDescent="0.45">
      <c r="B79" s="20" t="s">
        <v>362</v>
      </c>
      <c r="C79" s="27">
        <f>($K$34+(C78)*$K$35+(C78^2)*$K$36+(C78^3)*$K$37+(C78^4)*$K$38)*$K$39</f>
        <v>59153.431775057586</v>
      </c>
      <c r="D79" s="27">
        <f t="shared" ref="D79:AG79" si="9">($K$34+(D78)*$K$35+(D78^2)*$K$36+(D78^3)*$K$37+(D78^4)*$K$38)*$K$39</f>
        <v>58008.950762439075</v>
      </c>
      <c r="E79" s="27">
        <f t="shared" si="9"/>
        <v>56880.75021538086</v>
      </c>
      <c r="F79" s="27">
        <f t="shared" si="9"/>
        <v>55768.737221026386</v>
      </c>
      <c r="G79" s="27">
        <f t="shared" si="9"/>
        <v>54672.816667900239</v>
      </c>
      <c r="H79" s="27">
        <f t="shared" si="9"/>
        <v>53592.891352281069</v>
      </c>
      <c r="I79" s="27">
        <f t="shared" si="9"/>
        <v>52528.862081521314</v>
      </c>
      <c r="J79" s="27">
        <f t="shared" si="9"/>
        <v>51480.627774388566</v>
      </c>
      <c r="K79" s="27">
        <f t="shared" si="9"/>
        <v>50448.085558500316</v>
      </c>
      <c r="L79" s="27">
        <f t="shared" si="9"/>
        <v>49431.130864925064</v>
      </c>
      <c r="M79" s="27">
        <f t="shared" si="9"/>
        <v>48429.657520018329</v>
      </c>
      <c r="N79" s="27">
        <f t="shared" si="9"/>
        <v>47443.557834561638</v>
      </c>
      <c r="O79" s="27">
        <f t="shared" si="9"/>
        <v>46472.722690272421</v>
      </c>
      <c r="P79" s="27">
        <f t="shared" si="9"/>
        <v>45517.041623747071</v>
      </c>
      <c r="Q79" s="27">
        <f t="shared" si="9"/>
        <v>44576.402907904252</v>
      </c>
      <c r="R79" s="27">
        <f t="shared" si="9"/>
        <v>43650.693630987131</v>
      </c>
      <c r="S79" s="27">
        <f t="shared" si="9"/>
        <v>42739.799773188017</v>
      </c>
      <c r="T79" s="27">
        <f t="shared" si="9"/>
        <v>41843.606280952576</v>
      </c>
      <c r="U79" s="27">
        <f t="shared" si="9"/>
        <v>40961.997139022904</v>
      </c>
      <c r="V79" s="27">
        <f t="shared" si="9"/>
        <v>40094.855440275423</v>
      </c>
      <c r="W79" s="27">
        <f t="shared" si="9"/>
        <v>39242.063453409319</v>
      </c>
      <c r="X79" s="27">
        <f t="shared" si="9"/>
        <v>38403.502688539091</v>
      </c>
      <c r="Y79" s="27">
        <f t="shared" si="9"/>
        <v>37579.053960744255</v>
      </c>
      <c r="Z79" s="27">
        <f t="shared" si="9"/>
        <v>36768.597451628048</v>
      </c>
      <c r="AA79" s="27">
        <f t="shared" si="9"/>
        <v>35972.012768934997</v>
      </c>
      <c r="AB79" s="27">
        <f t="shared" si="9"/>
        <v>35189.179004276833</v>
      </c>
      <c r="AC79" s="27">
        <f t="shared" si="9"/>
        <v>34419.974789015119</v>
      </c>
      <c r="AD79" s="27">
        <f t="shared" si="9"/>
        <v>33664.27834834723</v>
      </c>
      <c r="AE79" s="27">
        <f t="shared" si="9"/>
        <v>32921.967553641545</v>
      </c>
      <c r="AF79" s="27">
        <f t="shared" si="9"/>
        <v>32192.919973066786</v>
      </c>
      <c r="AG79" s="27">
        <f t="shared" si="9"/>
        <v>31477.012920559726</v>
      </c>
    </row>
    <row r="80" spans="1:33" ht="14.25" x14ac:dyDescent="0.45">
      <c r="B80" s="20" t="s">
        <v>317</v>
      </c>
      <c r="C80" s="27">
        <f>0*$C$42*(($C$41*C79)-($C$40*1000))/(1000)*(24*365)</f>
        <v>0</v>
      </c>
      <c r="D80" s="27">
        <f>C$74*$C$42*(($C$41*D79)-($C$40*1000))/(1000)*(24*365)</f>
        <v>79488135.442878142</v>
      </c>
      <c r="E80" s="27">
        <f t="shared" ref="E80:AG80" si="10">D$74*$C$42*(($C$41*E79)-($C$40*1000))/(1000)*(24*365)</f>
        <v>77845080.576169908</v>
      </c>
      <c r="F80" s="27">
        <f t="shared" si="10"/>
        <v>76225600.451841787</v>
      </c>
      <c r="G80" s="27">
        <f t="shared" si="10"/>
        <v>74629556.554296523</v>
      </c>
      <c r="H80" s="27">
        <f t="shared" si="10"/>
        <v>73056807.320894539</v>
      </c>
      <c r="I80" s="27">
        <f t="shared" si="10"/>
        <v>71507208.292423576</v>
      </c>
      <c r="J80" s="27">
        <f t="shared" si="10"/>
        <v>69980612.259230778</v>
      </c>
      <c r="K80" s="27">
        <f t="shared" si="10"/>
        <v>68476869.403121933</v>
      </c>
      <c r="L80" s="27">
        <f t="shared" si="10"/>
        <v>66995827.435133614</v>
      </c>
      <c r="M80" s="27">
        <f t="shared" si="10"/>
        <v>65537331.729278699</v>
      </c>
      <c r="N80" s="27">
        <f t="shared" si="10"/>
        <v>64101225.452363834</v>
      </c>
      <c r="O80" s="27">
        <f t="shared" si="10"/>
        <v>62687349.689978249</v>
      </c>
      <c r="P80" s="27">
        <f t="shared" si="10"/>
        <v>61295543.568744048</v>
      </c>
      <c r="Q80" s="27">
        <f t="shared" si="10"/>
        <v>59925644.374926351</v>
      </c>
      <c r="R80" s="27">
        <f t="shared" si="10"/>
        <v>58577487.66948811</v>
      </c>
      <c r="S80" s="27">
        <f t="shared" si="10"/>
        <v>57250907.399682365</v>
      </c>
      <c r="T80" s="27">
        <f t="shared" si="10"/>
        <v>55945736.007265285</v>
      </c>
      <c r="U80" s="27">
        <f t="shared" si="10"/>
        <v>54661804.53341601</v>
      </c>
      <c r="V80" s="27">
        <f t="shared" si="10"/>
        <v>53398942.720445119</v>
      </c>
      <c r="W80" s="27">
        <f t="shared" si="10"/>
        <v>52156979.11037267</v>
      </c>
      <c r="X80" s="27">
        <f t="shared" si="10"/>
        <v>50935741.140453905</v>
      </c>
      <c r="Y80" s="27">
        <f t="shared" si="10"/>
        <v>49735055.235729903</v>
      </c>
      <c r="Z80" s="27">
        <f t="shared" si="10"/>
        <v>48554746.898678504</v>
      </c>
      <c r="AA80" s="27">
        <f t="shared" si="10"/>
        <v>47394640.796038486</v>
      </c>
      <c r="AB80" s="27">
        <f t="shared" si="10"/>
        <v>46254560.842878573</v>
      </c>
      <c r="AC80" s="27">
        <f t="shared" si="10"/>
        <v>45134330.283982173</v>
      </c>
      <c r="AD80" s="27">
        <f t="shared" si="10"/>
        <v>44033771.772615485</v>
      </c>
      <c r="AE80" s="27">
        <f t="shared" si="10"/>
        <v>42952707.446745865</v>
      </c>
      <c r="AF80" s="27">
        <f t="shared" si="10"/>
        <v>41890959.002775818</v>
      </c>
      <c r="AG80" s="27">
        <f t="shared" si="10"/>
        <v>40848347.766857155</v>
      </c>
    </row>
    <row r="81" spans="2:33" ht="14.25" hidden="1" x14ac:dyDescent="0.45">
      <c r="B81" s="20" t="s">
        <v>132</v>
      </c>
      <c r="C81" s="27">
        <v>0</v>
      </c>
      <c r="D81" s="27">
        <f>D$77-D$80</f>
        <v>1666764.922726959</v>
      </c>
      <c r="E81" s="27">
        <f t="shared" ref="E81:AG81" si="11">E$77-E$80</f>
        <v>3309819.7894351929</v>
      </c>
      <c r="F81" s="27">
        <f t="shared" si="11"/>
        <v>4929299.9137633145</v>
      </c>
      <c r="G81" s="27">
        <f t="shared" si="11"/>
        <v>6525343.8113085777</v>
      </c>
      <c r="H81" s="27">
        <f t="shared" si="11"/>
        <v>8098093.0447105616</v>
      </c>
      <c r="I81" s="27">
        <f t="shared" si="11"/>
        <v>9647692.0731815249</v>
      </c>
      <c r="J81" s="27">
        <f t="shared" si="11"/>
        <v>11174288.106374323</v>
      </c>
      <c r="K81" s="27">
        <f t="shared" si="11"/>
        <v>12678030.962483168</v>
      </c>
      <c r="L81" s="27">
        <f t="shared" si="11"/>
        <v>14159072.930471487</v>
      </c>
      <c r="M81" s="27">
        <f t="shared" si="11"/>
        <v>15617568.636326402</v>
      </c>
      <c r="N81" s="27">
        <f t="shared" si="11"/>
        <v>17053674.913241267</v>
      </c>
      <c r="O81" s="27">
        <f t="shared" si="11"/>
        <v>18467550.675626852</v>
      </c>
      <c r="P81" s="27">
        <f t="shared" si="11"/>
        <v>19859356.796861053</v>
      </c>
      <c r="Q81" s="27">
        <f t="shared" si="11"/>
        <v>21229255.99067875</v>
      </c>
      <c r="R81" s="27">
        <f t="shared" si="11"/>
        <v>22577412.696116991</v>
      </c>
      <c r="S81" s="27">
        <f t="shared" si="11"/>
        <v>23903992.965922736</v>
      </c>
      <c r="T81" s="27">
        <f t="shared" si="11"/>
        <v>25209164.358339816</v>
      </c>
      <c r="U81" s="27">
        <f t="shared" si="11"/>
        <v>26493095.832189091</v>
      </c>
      <c r="V81" s="27">
        <f t="shared" si="11"/>
        <v>27755957.645159982</v>
      </c>
      <c r="W81" s="27">
        <f t="shared" si="11"/>
        <v>28997921.255232431</v>
      </c>
      <c r="X81" s="27">
        <f t="shared" si="11"/>
        <v>30219159.225151196</v>
      </c>
      <c r="Y81" s="27">
        <f t="shared" si="11"/>
        <v>31419845.129875198</v>
      </c>
      <c r="Z81" s="27">
        <f t="shared" si="11"/>
        <v>32600153.466926597</v>
      </c>
      <c r="AA81" s="27">
        <f t="shared" si="11"/>
        <v>33760259.569566615</v>
      </c>
      <c r="AB81" s="27">
        <f t="shared" si="11"/>
        <v>34900339.522726528</v>
      </c>
      <c r="AC81" s="27">
        <f t="shared" si="11"/>
        <v>36020570.081622928</v>
      </c>
      <c r="AD81" s="27">
        <f t="shared" si="11"/>
        <v>37121128.592989616</v>
      </c>
      <c r="AE81" s="27">
        <f t="shared" si="11"/>
        <v>38202192.918859236</v>
      </c>
      <c r="AF81" s="27">
        <f t="shared" si="11"/>
        <v>39263941.362829283</v>
      </c>
      <c r="AG81" s="27">
        <f t="shared" si="11"/>
        <v>40306552.598747946</v>
      </c>
    </row>
    <row r="82" spans="2:33" ht="14.25" x14ac:dyDescent="0.45">
      <c r="B82" s="20" t="s">
        <v>131</v>
      </c>
      <c r="C82" s="22">
        <f>POWER((1-($C$43)),C70)</f>
        <v>1</v>
      </c>
      <c r="D82" s="22">
        <f>POWER((1-($C$43)),D70-1)</f>
        <v>1</v>
      </c>
      <c r="E82" s="22">
        <f t="shared" ref="E82:AG82" si="12">POWER((1-($C$43)),E70-1)</f>
        <v>0.995</v>
      </c>
      <c r="F82" s="22">
        <f t="shared" si="12"/>
        <v>0.99002500000000004</v>
      </c>
      <c r="G82" s="22">
        <f t="shared" si="12"/>
        <v>0.98507487500000002</v>
      </c>
      <c r="H82" s="22">
        <f t="shared" si="12"/>
        <v>0.98014950062500006</v>
      </c>
      <c r="I82" s="22">
        <f t="shared" si="12"/>
        <v>0.97524875312187509</v>
      </c>
      <c r="J82" s="22">
        <f t="shared" si="12"/>
        <v>0.97037250935626573</v>
      </c>
      <c r="K82" s="22">
        <f t="shared" si="12"/>
        <v>0.96552064680948435</v>
      </c>
      <c r="L82" s="22">
        <f t="shared" si="12"/>
        <v>0.96069304357543694</v>
      </c>
      <c r="M82" s="22">
        <f t="shared" si="12"/>
        <v>0.95588957835755972</v>
      </c>
      <c r="N82" s="22">
        <f t="shared" si="12"/>
        <v>0.95111013046577197</v>
      </c>
      <c r="O82" s="22">
        <f t="shared" si="12"/>
        <v>0.94635457981344306</v>
      </c>
      <c r="P82" s="22">
        <f t="shared" si="12"/>
        <v>0.94162280691437594</v>
      </c>
      <c r="Q82" s="22">
        <f t="shared" si="12"/>
        <v>0.93691469287980411</v>
      </c>
      <c r="R82" s="22">
        <f t="shared" si="12"/>
        <v>0.93223011941540512</v>
      </c>
      <c r="S82" s="22">
        <f t="shared" si="12"/>
        <v>0.92756896881832807</v>
      </c>
      <c r="T82" s="22">
        <f t="shared" si="12"/>
        <v>0.92293112397423638</v>
      </c>
      <c r="U82" s="22">
        <f t="shared" si="12"/>
        <v>0.9183164683543652</v>
      </c>
      <c r="V82" s="22">
        <f t="shared" si="12"/>
        <v>0.91372488601259338</v>
      </c>
      <c r="W82" s="22">
        <f t="shared" si="12"/>
        <v>0.90915626158253038</v>
      </c>
      <c r="X82" s="22">
        <f t="shared" si="12"/>
        <v>0.90461048027461777</v>
      </c>
      <c r="Y82" s="22">
        <f t="shared" si="12"/>
        <v>0.90008742787324469</v>
      </c>
      <c r="Z82" s="22">
        <f t="shared" si="12"/>
        <v>0.89558699073387849</v>
      </c>
      <c r="AA82" s="22">
        <f t="shared" si="12"/>
        <v>0.89110905578020905</v>
      </c>
      <c r="AB82" s="22">
        <f t="shared" si="12"/>
        <v>0.88665351050130803</v>
      </c>
      <c r="AC82" s="22">
        <f t="shared" si="12"/>
        <v>0.88222024294880153</v>
      </c>
      <c r="AD82" s="22">
        <f t="shared" si="12"/>
        <v>0.87780914173405755</v>
      </c>
      <c r="AE82" s="22">
        <f t="shared" si="12"/>
        <v>0.87342009602538717</v>
      </c>
      <c r="AF82" s="22">
        <f t="shared" si="12"/>
        <v>0.86905299554526039</v>
      </c>
      <c r="AG82" s="22">
        <f t="shared" si="12"/>
        <v>0.86470773056753414</v>
      </c>
    </row>
    <row r="83" spans="2:33" ht="14.25" x14ac:dyDescent="0.45">
      <c r="B83" s="20" t="s">
        <v>50</v>
      </c>
      <c r="C83" s="27">
        <f>0</f>
        <v>0</v>
      </c>
      <c r="D83" s="27">
        <f>D$80*D$82</f>
        <v>79488135.442878142</v>
      </c>
      <c r="E83" s="27">
        <f t="shared" ref="E83:AG83" si="13">E$80*E$82</f>
        <v>77455855.173289061</v>
      </c>
      <c r="F83" s="27">
        <f t="shared" si="13"/>
        <v>75465250.087334663</v>
      </c>
      <c r="G83" s="27">
        <f t="shared" si="13"/>
        <v>73515701.094029084</v>
      </c>
      <c r="H83" s="27">
        <f t="shared" si="13"/>
        <v>71606593.212831631</v>
      </c>
      <c r="I83" s="27">
        <f t="shared" si="13"/>
        <v>69737315.726412296</v>
      </c>
      <c r="J83" s="27">
        <f t="shared" si="13"/>
        <v>67907262.324277624</v>
      </c>
      <c r="K83" s="27">
        <f t="shared" si="13"/>
        <v>66115831.237590879</v>
      </c>
      <c r="L83" s="27">
        <f t="shared" si="13"/>
        <v>64362425.365513273</v>
      </c>
      <c r="M83" s="27">
        <f t="shared" si="13"/>
        <v>62646452.393379733</v>
      </c>
      <c r="N83" s="27">
        <f t="shared" si="13"/>
        <v>60967324.903013632</v>
      </c>
      <c r="O83" s="27">
        <f t="shared" si="13"/>
        <v>59324460.47547774</v>
      </c>
      <c r="P83" s="27">
        <f t="shared" si="13"/>
        <v>57717281.786543198</v>
      </c>
      <c r="Q83" s="27">
        <f t="shared" si="13"/>
        <v>56145216.695158482</v>
      </c>
      <c r="R83" s="27">
        <f t="shared" si="13"/>
        <v>54607698.32518132</v>
      </c>
      <c r="S83" s="27">
        <f t="shared" si="13"/>
        <v>53104165.140636958</v>
      </c>
      <c r="T83" s="27">
        <f t="shared" si="13"/>
        <v>51634061.014751256</v>
      </c>
      <c r="U83" s="27">
        <f t="shared" si="13"/>
        <v>50196835.293003216</v>
      </c>
      <c r="V83" s="27">
        <f t="shared" si="13"/>
        <v>48791942.850431718</v>
      </c>
      <c r="W83" s="27">
        <f t="shared" si="13"/>
        <v>47418844.143424548</v>
      </c>
      <c r="X83" s="27">
        <f t="shared" si="13"/>
        <v>46077005.256209612</v>
      </c>
      <c r="Y83" s="27">
        <f t="shared" si="13"/>
        <v>44765897.942261882</v>
      </c>
      <c r="Z83" s="27">
        <f t="shared" si="13"/>
        <v>43484999.660832599</v>
      </c>
      <c r="AA83" s="27">
        <f t="shared" si="13"/>
        <v>42233793.608800031</v>
      </c>
      <c r="AB83" s="27">
        <f t="shared" si="13"/>
        <v>41011768.748034626</v>
      </c>
      <c r="AC83" s="27">
        <f t="shared" si="13"/>
        <v>39818419.828466199</v>
      </c>
      <c r="AD83" s="27">
        <f t="shared" si="13"/>
        <v>38653247.407032967</v>
      </c>
      <c r="AE83" s="27">
        <f t="shared" si="13"/>
        <v>37515757.862687133</v>
      </c>
      <c r="AF83" s="27">
        <f t="shared" si="13"/>
        <v>36405463.407626018</v>
      </c>
      <c r="AG83" s="27">
        <f t="shared" si="13"/>
        <v>35321882.094912454</v>
      </c>
    </row>
    <row r="84" spans="2:33" ht="14.25" x14ac:dyDescent="0.45">
      <c r="B84" s="20" t="s">
        <v>2</v>
      </c>
      <c r="C84" s="6">
        <f t="shared" ref="C84:AG84" ca="1" si="14">C$83*C$72</f>
        <v>0</v>
      </c>
      <c r="D84" s="6">
        <f ca="1">D$83*D$72</f>
        <v>7130085.7492261697</v>
      </c>
      <c r="E84" s="6">
        <f t="shared" ca="1" si="14"/>
        <v>6971026.9655960156</v>
      </c>
      <c r="F84" s="6">
        <f t="shared" ca="1" si="14"/>
        <v>6790094.599836641</v>
      </c>
      <c r="G84" s="6">
        <f t="shared" ca="1" si="14"/>
        <v>6715066.4593451992</v>
      </c>
      <c r="H84" s="6">
        <f t="shared" ca="1" si="14"/>
        <v>6638463.3107825918</v>
      </c>
      <c r="I84" s="6">
        <f t="shared" ca="1" si="14"/>
        <v>6560393.3686189931</v>
      </c>
      <c r="J84" s="6">
        <f t="shared" ca="1" si="14"/>
        <v>6480961.9321797015</v>
      </c>
      <c r="K84" s="6">
        <f t="shared" ca="1" si="14"/>
        <v>6400271.4287838424</v>
      </c>
      <c r="L84" s="6">
        <f t="shared" ca="1" si="14"/>
        <v>6318421.4571552528</v>
      </c>
      <c r="M84" s="6">
        <f t="shared" ca="1" si="14"/>
        <v>6235508.8310557557</v>
      </c>
      <c r="N84" s="6">
        <f t="shared" ca="1" si="14"/>
        <v>6151627.62309343</v>
      </c>
      <c r="O84" s="6">
        <f t="shared" ca="1" si="14"/>
        <v>6066869.2086611977</v>
      </c>
      <c r="P84" s="6">
        <f t="shared" ca="1" si="14"/>
        <v>5981322.3099625958</v>
      </c>
      <c r="Q84" s="6">
        <f t="shared" ca="1" si="14"/>
        <v>5895073.0400847318</v>
      </c>
      <c r="R84" s="6">
        <f t="shared" ca="1" si="14"/>
        <v>5808204.9470795169</v>
      </c>
      <c r="S84" s="6">
        <f t="shared" ca="1" si="14"/>
        <v>5720799.0580171142</v>
      </c>
      <c r="T84" s="6">
        <f t="shared" ca="1" si="14"/>
        <v>5632933.9229768533</v>
      </c>
      <c r="U84" s="6">
        <f t="shared" ca="1" si="14"/>
        <v>5544685.6589431474</v>
      </c>
      <c r="V84" s="6">
        <f t="shared" ca="1" si="14"/>
        <v>5456127.9935754398</v>
      </c>
      <c r="W84" s="6">
        <f t="shared" ca="1" si="14"/>
        <v>5367332.3088231469</v>
      </c>
      <c r="X84" s="6">
        <f t="shared" ca="1" si="14"/>
        <v>5278367.6843580008</v>
      </c>
      <c r="Y84" s="6">
        <f t="shared" ca="1" si="14"/>
        <v>5189300.9407979175</v>
      </c>
      <c r="Z84" s="6">
        <f t="shared" ca="1" si="14"/>
        <v>5100196.6826980254</v>
      </c>
      <c r="AA84" s="6">
        <f t="shared" ca="1" si="14"/>
        <v>5011117.3412858685</v>
      </c>
      <c r="AB84" s="6">
        <f t="shared" ca="1" si="14"/>
        <v>4922123.2169192107</v>
      </c>
      <c r="AC84" s="6">
        <f t="shared" ca="1" si="14"/>
        <v>4833272.5212463383</v>
      </c>
      <c r="AD84" s="6">
        <f t="shared" ca="1" si="14"/>
        <v>4744621.4190498656</v>
      </c>
      <c r="AE84" s="6">
        <f t="shared" ca="1" si="14"/>
        <v>4656224.0697563458</v>
      </c>
      <c r="AF84" s="6">
        <f t="shared" ca="1" si="14"/>
        <v>4568132.6685951985</v>
      </c>
      <c r="AG84" s="6">
        <f t="shared" ca="1" si="14"/>
        <v>4480397.487391673</v>
      </c>
    </row>
    <row r="85" spans="2:33" ht="14.25" x14ac:dyDescent="0.45">
      <c r="B85" s="20" t="s">
        <v>102</v>
      </c>
      <c r="C85" s="6">
        <f>(C$73*$C$29)</f>
        <v>17971449.582363326</v>
      </c>
      <c r="D85" s="6">
        <f>(D$73*$C$19*($C$18*POWER(C$75,$C$67)))</f>
        <v>0</v>
      </c>
      <c r="E85" s="6">
        <f>(E$73*$C$19*($C$18*POWER(D$75,$C$67)))</f>
        <v>0</v>
      </c>
      <c r="F85" s="6">
        <f t="shared" ref="F85:AG85" si="15">(F$73*$C$19*($C$18*POWER(E$75,$C$67)))</f>
        <v>0</v>
      </c>
      <c r="G85" s="6">
        <f t="shared" si="15"/>
        <v>0</v>
      </c>
      <c r="H85" s="6">
        <f t="shared" si="15"/>
        <v>0</v>
      </c>
      <c r="I85" s="6">
        <f t="shared" si="15"/>
        <v>0</v>
      </c>
      <c r="J85" s="6">
        <f t="shared" si="15"/>
        <v>0</v>
      </c>
      <c r="K85" s="6">
        <f t="shared" si="15"/>
        <v>0</v>
      </c>
      <c r="L85" s="6">
        <f t="shared" si="15"/>
        <v>0</v>
      </c>
      <c r="M85" s="6">
        <f t="shared" si="15"/>
        <v>0</v>
      </c>
      <c r="N85" s="6">
        <f t="shared" si="15"/>
        <v>0</v>
      </c>
      <c r="O85" s="6">
        <f t="shared" si="15"/>
        <v>0</v>
      </c>
      <c r="P85" s="6">
        <f t="shared" si="15"/>
        <v>0</v>
      </c>
      <c r="Q85" s="6">
        <f t="shared" si="15"/>
        <v>0</v>
      </c>
      <c r="R85" s="6">
        <f t="shared" si="15"/>
        <v>0</v>
      </c>
      <c r="S85" s="6">
        <f t="shared" si="15"/>
        <v>0</v>
      </c>
      <c r="T85" s="6">
        <f t="shared" si="15"/>
        <v>0</v>
      </c>
      <c r="U85" s="6">
        <f t="shared" si="15"/>
        <v>0</v>
      </c>
      <c r="V85" s="6">
        <f t="shared" si="15"/>
        <v>0</v>
      </c>
      <c r="W85" s="6">
        <f t="shared" si="15"/>
        <v>0</v>
      </c>
      <c r="X85" s="6">
        <f t="shared" si="15"/>
        <v>0</v>
      </c>
      <c r="Y85" s="6">
        <f t="shared" si="15"/>
        <v>0</v>
      </c>
      <c r="Z85" s="6">
        <f t="shared" si="15"/>
        <v>0</v>
      </c>
      <c r="AA85" s="6">
        <f t="shared" si="15"/>
        <v>0</v>
      </c>
      <c r="AB85" s="6">
        <f t="shared" si="15"/>
        <v>0</v>
      </c>
      <c r="AC85" s="6">
        <f t="shared" si="15"/>
        <v>0</v>
      </c>
      <c r="AD85" s="6">
        <f t="shared" si="15"/>
        <v>0</v>
      </c>
      <c r="AE85" s="6">
        <f t="shared" si="15"/>
        <v>0</v>
      </c>
      <c r="AF85" s="6">
        <f t="shared" si="15"/>
        <v>0</v>
      </c>
      <c r="AG85" s="6">
        <f t="shared" si="15"/>
        <v>0</v>
      </c>
    </row>
    <row r="86" spans="2:33" ht="14.25" hidden="1" x14ac:dyDescent="0.45">
      <c r="B86" s="174" t="s">
        <v>128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</row>
    <row r="87" spans="2:33" ht="14.25" x14ac:dyDescent="0.45">
      <c r="B87" s="20" t="s">
        <v>103</v>
      </c>
      <c r="C87" s="6">
        <f>$C$28+($C$30*C$73)</f>
        <v>29110535.632456802</v>
      </c>
      <c r="D87" s="6">
        <f t="shared" ref="D87:AG87" si="16">($C$30*D$73)</f>
        <v>0</v>
      </c>
      <c r="E87" s="6">
        <f t="shared" si="16"/>
        <v>0</v>
      </c>
      <c r="F87" s="6">
        <f t="shared" si="16"/>
        <v>0</v>
      </c>
      <c r="G87" s="6">
        <f t="shared" si="16"/>
        <v>0</v>
      </c>
      <c r="H87" s="6">
        <f t="shared" si="16"/>
        <v>0</v>
      </c>
      <c r="I87" s="6">
        <f t="shared" si="16"/>
        <v>0</v>
      </c>
      <c r="J87" s="6">
        <f t="shared" si="16"/>
        <v>0</v>
      </c>
      <c r="K87" s="6">
        <f t="shared" si="16"/>
        <v>0</v>
      </c>
      <c r="L87" s="6">
        <f t="shared" si="16"/>
        <v>0</v>
      </c>
      <c r="M87" s="6">
        <f t="shared" si="16"/>
        <v>0</v>
      </c>
      <c r="N87" s="6">
        <f t="shared" si="16"/>
        <v>0</v>
      </c>
      <c r="O87" s="6">
        <f t="shared" si="16"/>
        <v>0</v>
      </c>
      <c r="P87" s="6">
        <f t="shared" si="16"/>
        <v>0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6"/>
        <v>0</v>
      </c>
      <c r="U87" s="6">
        <f t="shared" si="16"/>
        <v>0</v>
      </c>
      <c r="V87" s="6">
        <f t="shared" si="16"/>
        <v>0</v>
      </c>
      <c r="W87" s="6">
        <f t="shared" si="16"/>
        <v>0</v>
      </c>
      <c r="X87" s="6">
        <f t="shared" si="16"/>
        <v>0</v>
      </c>
      <c r="Y87" s="6">
        <f t="shared" si="16"/>
        <v>0</v>
      </c>
      <c r="Z87" s="6">
        <f t="shared" si="16"/>
        <v>0</v>
      </c>
      <c r="AA87" s="6">
        <f t="shared" si="16"/>
        <v>0</v>
      </c>
      <c r="AB87" s="6">
        <f t="shared" si="16"/>
        <v>0</v>
      </c>
      <c r="AC87" s="6">
        <f t="shared" si="16"/>
        <v>0</v>
      </c>
      <c r="AD87" s="6">
        <f t="shared" si="16"/>
        <v>0</v>
      </c>
      <c r="AE87" s="6">
        <f t="shared" si="16"/>
        <v>0</v>
      </c>
      <c r="AF87" s="6">
        <f t="shared" si="16"/>
        <v>0</v>
      </c>
      <c r="AG87" s="6">
        <f t="shared" si="16"/>
        <v>0</v>
      </c>
    </row>
    <row r="88" spans="2:33" ht="14.25" x14ac:dyDescent="0.45">
      <c r="B88" s="20" t="s">
        <v>17</v>
      </c>
      <c r="C88" s="7">
        <f>0</f>
        <v>0</v>
      </c>
      <c r="D88" s="6">
        <f t="shared" ref="D88:AG88" si="17">C$74*$C$51</f>
        <v>2113721.1259247111</v>
      </c>
      <c r="E88" s="6">
        <f t="shared" si="17"/>
        <v>2113721.1259247111</v>
      </c>
      <c r="F88" s="6">
        <f t="shared" si="17"/>
        <v>2113721.1259247111</v>
      </c>
      <c r="G88" s="6">
        <f t="shared" si="17"/>
        <v>2113721.1259247111</v>
      </c>
      <c r="H88" s="6">
        <f t="shared" si="17"/>
        <v>2113721.1259247111</v>
      </c>
      <c r="I88" s="6">
        <f t="shared" si="17"/>
        <v>2113721.1259247111</v>
      </c>
      <c r="J88" s="6">
        <f t="shared" si="17"/>
        <v>2113721.1259247111</v>
      </c>
      <c r="K88" s="6">
        <f t="shared" si="17"/>
        <v>2113721.1259247111</v>
      </c>
      <c r="L88" s="6">
        <f t="shared" si="17"/>
        <v>2113721.1259247111</v>
      </c>
      <c r="M88" s="6">
        <f t="shared" si="17"/>
        <v>2113721.1259247111</v>
      </c>
      <c r="N88" s="6">
        <f t="shared" si="17"/>
        <v>2113721.1259247111</v>
      </c>
      <c r="O88" s="6">
        <f t="shared" si="17"/>
        <v>2113721.1259247111</v>
      </c>
      <c r="P88" s="6">
        <f t="shared" si="17"/>
        <v>2113721.1259247111</v>
      </c>
      <c r="Q88" s="6">
        <f t="shared" si="17"/>
        <v>2113721.1259247111</v>
      </c>
      <c r="R88" s="6">
        <f t="shared" si="17"/>
        <v>2113721.1259247111</v>
      </c>
      <c r="S88" s="6">
        <f t="shared" si="17"/>
        <v>2113721.1259247111</v>
      </c>
      <c r="T88" s="6">
        <f t="shared" si="17"/>
        <v>2113721.1259247111</v>
      </c>
      <c r="U88" s="6">
        <f t="shared" si="17"/>
        <v>2113721.1259247111</v>
      </c>
      <c r="V88" s="6">
        <f t="shared" si="17"/>
        <v>2113721.1259247111</v>
      </c>
      <c r="W88" s="6">
        <f t="shared" si="17"/>
        <v>2113721.1259247111</v>
      </c>
      <c r="X88" s="6">
        <f t="shared" si="17"/>
        <v>2113721.1259247111</v>
      </c>
      <c r="Y88" s="6">
        <f t="shared" si="17"/>
        <v>2113721.1259247111</v>
      </c>
      <c r="Z88" s="6">
        <f t="shared" si="17"/>
        <v>2113721.1259247111</v>
      </c>
      <c r="AA88" s="6">
        <f t="shared" si="17"/>
        <v>2113721.1259247111</v>
      </c>
      <c r="AB88" s="6">
        <f t="shared" si="17"/>
        <v>2113721.1259247111</v>
      </c>
      <c r="AC88" s="6">
        <f t="shared" si="17"/>
        <v>2113721.1259247111</v>
      </c>
      <c r="AD88" s="6">
        <f t="shared" si="17"/>
        <v>2113721.1259247111</v>
      </c>
      <c r="AE88" s="6">
        <f t="shared" si="17"/>
        <v>2113721.1259247111</v>
      </c>
      <c r="AF88" s="6">
        <f t="shared" si="17"/>
        <v>2113721.1259247111</v>
      </c>
      <c r="AG88" s="6">
        <f t="shared" si="17"/>
        <v>2113721.1259247111</v>
      </c>
    </row>
    <row r="89" spans="2:33" ht="14.25" x14ac:dyDescent="0.45">
      <c r="B89" s="20" t="s">
        <v>3</v>
      </c>
      <c r="C89" s="7">
        <f ca="1">C84</f>
        <v>0</v>
      </c>
      <c r="D89" s="7">
        <f ca="1">D$84-(SUM(D$85:D$88))</f>
        <v>5016364.6233014585</v>
      </c>
      <c r="E89" s="7">
        <f t="shared" ref="E89:AG89" ca="1" si="18">E$84-(SUM(E$85:E$88))</f>
        <v>4857305.8396713044</v>
      </c>
      <c r="F89" s="7">
        <f t="shared" ca="1" si="18"/>
        <v>4676373.4739119299</v>
      </c>
      <c r="G89" s="7">
        <f t="shared" ca="1" si="18"/>
        <v>4601345.3334204881</v>
      </c>
      <c r="H89" s="7">
        <f t="shared" ca="1" si="18"/>
        <v>4524742.1848578807</v>
      </c>
      <c r="I89" s="7">
        <f t="shared" ca="1" si="18"/>
        <v>4446672.242694282</v>
      </c>
      <c r="J89" s="7">
        <f t="shared" ca="1" si="18"/>
        <v>4367240.8062549904</v>
      </c>
      <c r="K89" s="7">
        <f t="shared" ca="1" si="18"/>
        <v>4286550.3028591312</v>
      </c>
      <c r="L89" s="7">
        <f t="shared" ca="1" si="18"/>
        <v>4204700.3312305417</v>
      </c>
      <c r="M89" s="7">
        <f t="shared" ca="1" si="18"/>
        <v>4121787.7051310446</v>
      </c>
      <c r="N89" s="7">
        <f t="shared" ca="1" si="18"/>
        <v>4037906.4971687188</v>
      </c>
      <c r="O89" s="7">
        <f t="shared" ca="1" si="18"/>
        <v>3953148.0827364866</v>
      </c>
      <c r="P89" s="7">
        <f t="shared" ca="1" si="18"/>
        <v>3867601.1840378847</v>
      </c>
      <c r="Q89" s="7">
        <f t="shared" ca="1" si="18"/>
        <v>3781351.9141600206</v>
      </c>
      <c r="R89" s="7">
        <f t="shared" ca="1" si="18"/>
        <v>3694483.8211548058</v>
      </c>
      <c r="S89" s="7">
        <f t="shared" ca="1" si="18"/>
        <v>3607077.9320924031</v>
      </c>
      <c r="T89" s="7">
        <f t="shared" ca="1" si="18"/>
        <v>3519212.7970521422</v>
      </c>
      <c r="U89" s="7">
        <f t="shared" ca="1" si="18"/>
        <v>3430964.5330184363</v>
      </c>
      <c r="V89" s="7">
        <f t="shared" ca="1" si="18"/>
        <v>3342406.8676507287</v>
      </c>
      <c r="W89" s="7">
        <f t="shared" ca="1" si="18"/>
        <v>3253611.1828984357</v>
      </c>
      <c r="X89" s="7">
        <f t="shared" ca="1" si="18"/>
        <v>3164646.5584332896</v>
      </c>
      <c r="Y89" s="7">
        <f t="shared" ca="1" si="18"/>
        <v>3075579.8148732064</v>
      </c>
      <c r="Z89" s="7">
        <f t="shared" ca="1" si="18"/>
        <v>2986475.5567733143</v>
      </c>
      <c r="AA89" s="7">
        <f t="shared" ca="1" si="18"/>
        <v>2897396.2153611574</v>
      </c>
      <c r="AB89" s="7">
        <f t="shared" ca="1" si="18"/>
        <v>2808402.0909944996</v>
      </c>
      <c r="AC89" s="7">
        <f t="shared" ca="1" si="18"/>
        <v>2719551.3953216271</v>
      </c>
      <c r="AD89" s="7">
        <f t="shared" ca="1" si="18"/>
        <v>2630900.2931251545</v>
      </c>
      <c r="AE89" s="7">
        <f t="shared" ca="1" si="18"/>
        <v>2542502.9438316347</v>
      </c>
      <c r="AF89" s="7">
        <f t="shared" ca="1" si="18"/>
        <v>2454411.5426704874</v>
      </c>
      <c r="AG89" s="7">
        <f t="shared" ca="1" si="18"/>
        <v>2366676.3614669619</v>
      </c>
    </row>
    <row r="90" spans="2:33" ht="14.25" x14ac:dyDescent="0.45">
      <c r="B90" s="20" t="s">
        <v>4</v>
      </c>
      <c r="C90" s="7">
        <f ca="1">C$89/((1+$C$58)^C$70)</f>
        <v>0</v>
      </c>
      <c r="D90" s="7">
        <f ca="1">D$89/((1+$C$58)^D$70)</f>
        <v>4688191.2367303353</v>
      </c>
      <c r="E90" s="7">
        <f t="shared" ref="E90:AG90" ca="1" si="19">E$89/((1+$C$58)^E$70)</f>
        <v>4242559.0354365483</v>
      </c>
      <c r="F90" s="7">
        <f t="shared" ca="1" si="19"/>
        <v>3817313.7383030062</v>
      </c>
      <c r="G90" s="7">
        <f t="shared" ca="1" si="19"/>
        <v>3510344.3238437138</v>
      </c>
      <c r="H90" s="7">
        <f t="shared" ca="1" si="19"/>
        <v>3226078.6435304065</v>
      </c>
      <c r="I90" s="7">
        <f t="shared" ca="1" si="19"/>
        <v>2963005.4707800671</v>
      </c>
      <c r="J90" s="7">
        <f t="shared" ca="1" si="19"/>
        <v>2719698.0848431489</v>
      </c>
      <c r="K90" s="7">
        <f t="shared" ca="1" si="19"/>
        <v>2494811.3034400372</v>
      </c>
      <c r="L90" s="7">
        <f t="shared" ca="1" si="19"/>
        <v>2287078.3876110353</v>
      </c>
      <c r="M90" s="7">
        <f t="shared" ca="1" si="19"/>
        <v>2095307.8622329494</v>
      </c>
      <c r="N90" s="7">
        <f t="shared" ca="1" si="19"/>
        <v>1918380.2892914915</v>
      </c>
      <c r="O90" s="7">
        <f t="shared" ca="1" si="19"/>
        <v>1755245.0253845837</v>
      </c>
      <c r="P90" s="7">
        <f t="shared" ca="1" si="19"/>
        <v>1604916.9899873352</v>
      </c>
      <c r="Q90" s="7">
        <f t="shared" ca="1" si="19"/>
        <v>1466473.4666651196</v>
      </c>
      <c r="R90" s="7">
        <f t="shared" ca="1" si="19"/>
        <v>1339050.9556106548</v>
      </c>
      <c r="S90" s="7">
        <f t="shared" ca="1" si="19"/>
        <v>1221842.092548304</v>
      </c>
      <c r="T90" s="7">
        <f t="shared" ca="1" si="19"/>
        <v>1114092.6461402781</v>
      </c>
      <c r="U90" s="7">
        <f t="shared" ca="1" si="19"/>
        <v>1015098.6034993381</v>
      </c>
      <c r="V90" s="7">
        <f t="shared" ca="1" si="19"/>
        <v>924203.35121808457</v>
      </c>
      <c r="W90" s="7">
        <f t="shared" ca="1" si="19"/>
        <v>840794.95742866548</v>
      </c>
      <c r="X90" s="7">
        <f t="shared" ca="1" si="19"/>
        <v>764303.55877445987</v>
      </c>
      <c r="Y90" s="7">
        <f t="shared" ca="1" si="19"/>
        <v>694198.85477683367</v>
      </c>
      <c r="Z90" s="7">
        <f t="shared" ca="1" si="19"/>
        <v>629987.71088798775</v>
      </c>
      <c r="AA90" s="7">
        <f t="shared" ca="1" si="19"/>
        <v>571211.87051088701</v>
      </c>
      <c r="AB90" s="7">
        <f t="shared" ca="1" si="19"/>
        <v>517445.77541747439</v>
      </c>
      <c r="AC90" s="7">
        <f t="shared" ca="1" si="19"/>
        <v>468294.49328735407</v>
      </c>
      <c r="AD90" s="7">
        <f t="shared" ca="1" si="19"/>
        <v>423391.75050338777</v>
      </c>
      <c r="AE90" s="7">
        <f t="shared" ca="1" si="19"/>
        <v>382398.06786280288</v>
      </c>
      <c r="AF90" s="7">
        <f t="shared" ca="1" si="19"/>
        <v>344998.99647858139</v>
      </c>
      <c r="AG90" s="7">
        <f t="shared" ca="1" si="19"/>
        <v>310903.45084382873</v>
      </c>
    </row>
    <row r="91" spans="2:33" ht="13.15" x14ac:dyDescent="0.4">
      <c r="B91" s="82" t="s">
        <v>6</v>
      </c>
      <c r="C91" s="138">
        <f ca="1">SUMIF(D70:AG70,TEXT(C34+1,"&lt;0"),D90:AG90)</f>
        <v>50351620.993868694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2:33" ht="13.15" x14ac:dyDescent="0.4">
      <c r="B92" s="82" t="s">
        <v>8</v>
      </c>
      <c r="C92" s="138">
        <f>SUM(C85:C88)</f>
        <v>47081985.214820132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2:33" ht="13.15" x14ac:dyDescent="0.4">
      <c r="B93" s="5" t="s">
        <v>7</v>
      </c>
      <c r="C93" s="6">
        <f ca="1">C91-C92</f>
        <v>3269635.779048562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2:33" x14ac:dyDescent="0.35">
      <c r="D94" s="233"/>
      <c r="E94" s="137"/>
    </row>
    <row r="95" spans="2:33" x14ac:dyDescent="0.35">
      <c r="F95" s="1"/>
    </row>
    <row r="98" spans="2:11" x14ac:dyDescent="0.35">
      <c r="B98" s="265" t="s">
        <v>375</v>
      </c>
      <c r="C98" s="236"/>
      <c r="D98" s="236"/>
      <c r="E98" s="236"/>
      <c r="F98" s="236"/>
      <c r="G98" s="236"/>
      <c r="H98" s="236"/>
      <c r="I98" s="236"/>
      <c r="J98" s="236"/>
      <c r="K98" s="236"/>
    </row>
    <row r="99" spans="2:11" x14ac:dyDescent="0.35">
      <c r="B99" s="236" t="s">
        <v>363</v>
      </c>
      <c r="C99" s="236"/>
      <c r="D99" s="236"/>
      <c r="E99" s="236"/>
      <c r="F99" s="236"/>
      <c r="G99" s="236"/>
      <c r="H99" s="236"/>
      <c r="I99" s="236"/>
      <c r="J99" s="236"/>
      <c r="K99" s="236"/>
    </row>
    <row r="100" spans="2:11" x14ac:dyDescent="0.35">
      <c r="B100" s="236"/>
      <c r="C100" s="249" t="s">
        <v>364</v>
      </c>
      <c r="D100" s="236"/>
      <c r="E100" s="236"/>
      <c r="F100" s="236"/>
      <c r="G100" s="236"/>
      <c r="H100" s="236"/>
      <c r="I100" s="236"/>
      <c r="J100" s="236"/>
      <c r="K100" s="236"/>
    </row>
    <row r="101" spans="2:11" x14ac:dyDescent="0.35">
      <c r="B101" s="236"/>
      <c r="C101" s="236"/>
      <c r="D101" s="236"/>
      <c r="E101" s="236"/>
      <c r="F101" s="236"/>
      <c r="G101" s="236"/>
      <c r="H101" s="236"/>
      <c r="I101" s="236"/>
      <c r="J101" s="236"/>
      <c r="K101" s="236"/>
    </row>
    <row r="102" spans="2:11" x14ac:dyDescent="0.35">
      <c r="B102" s="236"/>
      <c r="C102" s="237" t="s">
        <v>365</v>
      </c>
      <c r="D102" s="238"/>
      <c r="E102" s="238"/>
      <c r="F102" s="238"/>
      <c r="G102" s="238"/>
      <c r="H102" s="238"/>
      <c r="I102" s="238"/>
      <c r="J102" s="238"/>
      <c r="K102" s="239"/>
    </row>
    <row r="103" spans="2:11" x14ac:dyDescent="0.35">
      <c r="B103" s="236"/>
      <c r="C103" s="240"/>
      <c r="D103" s="241"/>
      <c r="E103" s="241" t="s">
        <v>345</v>
      </c>
      <c r="F103" s="241" t="s">
        <v>346</v>
      </c>
      <c r="G103" s="241" t="s">
        <v>347</v>
      </c>
      <c r="H103" s="241" t="s">
        <v>348</v>
      </c>
      <c r="I103" s="241" t="s">
        <v>349</v>
      </c>
      <c r="J103" s="241" t="s">
        <v>350</v>
      </c>
      <c r="K103" s="242" t="s">
        <v>351</v>
      </c>
    </row>
    <row r="104" spans="2:11" x14ac:dyDescent="0.35">
      <c r="B104" s="236"/>
      <c r="C104" s="240" t="s">
        <v>366</v>
      </c>
      <c r="D104" s="241" t="s">
        <v>367</v>
      </c>
      <c r="E104" s="250"/>
      <c r="F104" s="250">
        <v>-2.5517506350999999E-12</v>
      </c>
      <c r="G104" s="250">
        <v>2.4121846657999999E-8</v>
      </c>
      <c r="H104" s="250">
        <v>-9.1909636468000008E-6</v>
      </c>
      <c r="I104" s="250">
        <v>1.9695373372000001E-3</v>
      </c>
      <c r="J104" s="250">
        <v>-0.19788525656</v>
      </c>
      <c r="K104" s="251">
        <v>8.0894106753999999</v>
      </c>
    </row>
    <row r="105" spans="2:11" x14ac:dyDescent="0.35">
      <c r="B105" s="236"/>
      <c r="C105" s="240" t="s">
        <v>352</v>
      </c>
      <c r="D105" s="241" t="s">
        <v>343</v>
      </c>
      <c r="E105" s="250">
        <v>1.0122595469000001E-14</v>
      </c>
      <c r="F105" s="250">
        <v>-1.8805783302E-11</v>
      </c>
      <c r="G105" s="252">
        <v>1.4924845945999999E-8</v>
      </c>
      <c r="H105" s="252">
        <v>-5.9760546932999997E-6</v>
      </c>
      <c r="I105" s="252">
        <v>1.3462856545E-3</v>
      </c>
      <c r="J105" s="250">
        <v>0.83827719984000004</v>
      </c>
      <c r="K105" s="251">
        <v>-24.113934501999999</v>
      </c>
    </row>
    <row r="106" spans="2:11" x14ac:dyDescent="0.35">
      <c r="B106" s="236"/>
      <c r="C106" s="240" t="s">
        <v>353</v>
      </c>
      <c r="D106" s="241" t="s">
        <v>344</v>
      </c>
      <c r="E106" s="250">
        <v>7.3991541797999994E-18</v>
      </c>
      <c r="F106" s="250">
        <v>-1.2945213490999999E-14</v>
      </c>
      <c r="G106" s="250">
        <v>8.8430105660999993E-12</v>
      </c>
      <c r="H106" s="250">
        <v>-1.8419111147E-9</v>
      </c>
      <c r="I106" s="250">
        <v>-1.2026247967E-6</v>
      </c>
      <c r="J106" s="250">
        <v>2.0324314655999999E-3</v>
      </c>
      <c r="K106" s="251">
        <v>-6.0089552413E-2</v>
      </c>
    </row>
    <row r="107" spans="2:11" x14ac:dyDescent="0.35">
      <c r="B107" s="236"/>
      <c r="C107" s="240" t="s">
        <v>368</v>
      </c>
      <c r="D107" s="241" t="s">
        <v>369</v>
      </c>
      <c r="E107" s="250">
        <v>1.4068205291E-18</v>
      </c>
      <c r="F107" s="250">
        <v>-2.6995711458E-15</v>
      </c>
      <c r="G107" s="250">
        <v>2.1775771856000002E-12</v>
      </c>
      <c r="H107" s="250">
        <v>-9.1528222658000002E-10</v>
      </c>
      <c r="I107" s="250">
        <v>2.2418007508000001E-7</v>
      </c>
      <c r="J107" s="250">
        <v>-2.3968043944000001E-5</v>
      </c>
      <c r="K107" s="251">
        <v>1.7070951785999999E-2</v>
      </c>
    </row>
    <row r="108" spans="2:11" x14ac:dyDescent="0.35">
      <c r="B108" s="236"/>
      <c r="C108" s="253" t="s">
        <v>370</v>
      </c>
      <c r="D108" s="254" t="s">
        <v>371</v>
      </c>
      <c r="E108" s="252">
        <v>1.3809800000000001E-16</v>
      </c>
      <c r="F108" s="252">
        <v>-2.1818700000000001E-13</v>
      </c>
      <c r="G108" s="252">
        <v>1.42033E-10</v>
      </c>
      <c r="H108" s="252">
        <v>-4.6522800000000002E-8</v>
      </c>
      <c r="I108" s="252">
        <v>8.6599800000000004E-6</v>
      </c>
      <c r="J108" s="252">
        <v>-8.0616100000000001E-4</v>
      </c>
      <c r="K108" s="255">
        <v>1.02617</v>
      </c>
    </row>
    <row r="109" spans="2:11" x14ac:dyDescent="0.35">
      <c r="B109" s="236"/>
      <c r="C109" s="256" t="s">
        <v>372</v>
      </c>
      <c r="D109" s="257" t="s">
        <v>369</v>
      </c>
      <c r="E109" s="258">
        <v>-9.0287300000000003E-10</v>
      </c>
      <c r="F109" s="258">
        <v>3.4637499999999998E-7</v>
      </c>
      <c r="G109" s="258">
        <v>-5.4474700000000002E-5</v>
      </c>
      <c r="H109" s="259">
        <v>4.5675899999999998E-3</v>
      </c>
      <c r="I109" s="259">
        <v>-0.22628699999999999</v>
      </c>
      <c r="J109" s="259">
        <v>7.7496999999999998</v>
      </c>
      <c r="K109" s="260">
        <v>134.57499999999999</v>
      </c>
    </row>
    <row r="110" spans="2:11" x14ac:dyDescent="0.35">
      <c r="B110" s="236"/>
      <c r="C110" s="261" t="s">
        <v>373</v>
      </c>
      <c r="D110" s="262" t="s">
        <v>374</v>
      </c>
      <c r="E110" s="263">
        <v>-5.62597E-18</v>
      </c>
      <c r="F110" s="263">
        <v>1.09949E-14</v>
      </c>
      <c r="G110" s="263">
        <v>-9.7348700000000001E-12</v>
      </c>
      <c r="H110" s="263">
        <v>5.1947699999999998E-9</v>
      </c>
      <c r="I110" s="263">
        <v>-2.6488700000000002E-6</v>
      </c>
      <c r="J110" s="263">
        <v>8.2955400000000003E-4</v>
      </c>
      <c r="K110" s="264">
        <v>0.30074000000000001</v>
      </c>
    </row>
    <row r="112" spans="2:11" x14ac:dyDescent="0.35">
      <c r="B112" s="236" t="s">
        <v>376</v>
      </c>
      <c r="C112" s="236"/>
    </row>
    <row r="113" spans="2:7" x14ac:dyDescent="0.35">
      <c r="B113" s="236"/>
      <c r="C113" s="236" t="s">
        <v>377</v>
      </c>
      <c r="D113" s="84">
        <f>C9</f>
        <v>137.82499999999999</v>
      </c>
      <c r="E113" s="269" t="s">
        <v>328</v>
      </c>
    </row>
    <row r="114" spans="2:7" x14ac:dyDescent="0.35">
      <c r="B114" s="236"/>
      <c r="C114" s="236" t="s">
        <v>341</v>
      </c>
      <c r="D114" s="57">
        <f>D113*1.8+32</f>
        <v>280.08499999999998</v>
      </c>
      <c r="E114" s="269" t="s">
        <v>342</v>
      </c>
    </row>
    <row r="115" spans="2:7" x14ac:dyDescent="0.35">
      <c r="B115" s="236"/>
      <c r="C115" s="236" t="s">
        <v>378</v>
      </c>
      <c r="D115" s="57">
        <f>E105*D$114^6+F105*D$114^5+G105*D$114^4+H105*D$114^3+I105*D$114^2+J105*D$114+K105</f>
        <v>249.30213834699595</v>
      </c>
      <c r="E115" s="236" t="s">
        <v>343</v>
      </c>
      <c r="F115" s="270">
        <f>D115*2.326</f>
        <v>579.87677379511263</v>
      </c>
      <c r="G115" s="269" t="s">
        <v>384</v>
      </c>
    </row>
    <row r="116" spans="2:7" x14ac:dyDescent="0.35">
      <c r="B116" s="236"/>
      <c r="C116" s="236" t="s">
        <v>379</v>
      </c>
      <c r="D116" s="57">
        <f>E106*D$114^6+F106*D$114^5+G106*D$114^4+H106*D$114^3+I106*D$114^2+J106*D$114+K106</f>
        <v>0.41002969004184614</v>
      </c>
      <c r="E116" s="236" t="s">
        <v>344</v>
      </c>
    </row>
    <row r="117" spans="2:7" x14ac:dyDescent="0.35">
      <c r="B117" s="236"/>
      <c r="D117" s="57"/>
    </row>
    <row r="118" spans="2:7" ht="13.15" x14ac:dyDescent="0.4">
      <c r="B118" s="236" t="s">
        <v>380</v>
      </c>
      <c r="C118" s="266"/>
      <c r="D118" s="57"/>
    </row>
    <row r="119" spans="2:7" x14ac:dyDescent="0.35">
      <c r="B119" s="236"/>
      <c r="C119" s="265" t="s">
        <v>382</v>
      </c>
      <c r="D119" s="57">
        <f>0.00035129*D114^2+0.69792956*D114-159.598</f>
        <v>63.439460754670222</v>
      </c>
      <c r="E119" s="179" t="s">
        <v>342</v>
      </c>
    </row>
    <row r="120" spans="2:7" x14ac:dyDescent="0.35">
      <c r="B120" s="236"/>
      <c r="C120" s="265" t="s">
        <v>383</v>
      </c>
      <c r="D120" s="57">
        <f>0.8229*D114-127.71</f>
        <v>102.77194649999997</v>
      </c>
      <c r="E120" s="179" t="s">
        <v>342</v>
      </c>
    </row>
    <row r="121" spans="2:7" x14ac:dyDescent="0.35">
      <c r="B121" s="236"/>
      <c r="C121" s="236"/>
    </row>
    <row r="122" spans="2:7" x14ac:dyDescent="0.35">
      <c r="B122" s="236"/>
      <c r="C122" s="236" t="s">
        <v>381</v>
      </c>
    </row>
    <row r="123" spans="2:7" x14ac:dyDescent="0.35">
      <c r="B123" s="236"/>
      <c r="C123" s="236" t="s">
        <v>378</v>
      </c>
    </row>
    <row r="124" spans="2:7" x14ac:dyDescent="0.35">
      <c r="B124" s="236"/>
      <c r="C124" s="236" t="s">
        <v>379</v>
      </c>
    </row>
    <row r="625" spans="7:7" x14ac:dyDescent="0.35">
      <c r="G625" s="270">
        <f>C7-(10)</f>
        <v>139</v>
      </c>
    </row>
  </sheetData>
  <mergeCells count="10">
    <mergeCell ref="F46:H46"/>
    <mergeCell ref="F50:H50"/>
    <mergeCell ref="F53:H53"/>
    <mergeCell ref="F58:H58"/>
    <mergeCell ref="F3:H3"/>
    <mergeCell ref="F6:H6"/>
    <mergeCell ref="F7:H7"/>
    <mergeCell ref="F9:H9"/>
    <mergeCell ref="F17:H17"/>
    <mergeCell ref="F32:H32"/>
  </mergeCells>
  <conditionalFormatting sqref="E115:E116">
    <cfRule type="expression" dxfId="26" priority="1" stopIfTrue="1">
      <formula>$A$29=1</formula>
    </cfRule>
  </conditionalFormatting>
  <hyperlinks>
    <hyperlink ref="F57" r:id="rId1" xr:uid="{DB673E30-3432-4A3E-8ED0-F424984F1590}"/>
    <hyperlink ref="J32" r:id="rId2" xr:uid="{133F0EA6-BCAB-4A65-A021-0973F1AFCC50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B6981-E856-4E49-97F3-8E180E46EAB6}">
  <sheetPr codeName="Sheet2"/>
  <dimension ref="A1:AI43"/>
  <sheetViews>
    <sheetView zoomScale="70" zoomScaleNormal="70" workbookViewId="0">
      <pane ySplit="1" topLeftCell="A2" activePane="bottomLeft" state="frozen"/>
      <selection pane="bottomLeft" activeCell="C2" sqref="C2"/>
    </sheetView>
  </sheetViews>
  <sheetFormatPr defaultColWidth="9.1328125" defaultRowHeight="12.75" x14ac:dyDescent="0.35"/>
  <cols>
    <col min="1" max="1" width="9.1328125" style="17"/>
    <col min="2" max="2" width="37.3984375" style="270" customWidth="1"/>
    <col min="3" max="3" width="16" style="89" bestFit="1" customWidth="1"/>
    <col min="4" max="4" width="17.1328125" style="89" bestFit="1" customWidth="1"/>
    <col min="5" max="14" width="9.1328125" style="270"/>
    <col min="15" max="20" width="0" style="270" hidden="1" customWidth="1"/>
    <col min="21" max="22" width="9.1328125" style="270"/>
    <col min="23" max="23" width="23.1328125" style="270" customWidth="1"/>
    <col min="24" max="24" width="16.73046875" style="270" bestFit="1" customWidth="1"/>
    <col min="25" max="25" width="17.1328125" style="270" bestFit="1" customWidth="1"/>
    <col min="26" max="26" width="16.73046875" style="270" customWidth="1"/>
    <col min="27" max="27" width="17.1328125" style="270" bestFit="1" customWidth="1"/>
    <col min="28" max="28" width="12.265625" style="107" bestFit="1" customWidth="1"/>
    <col min="29" max="29" width="9.1328125" style="270"/>
    <col min="30" max="30" width="20.73046875" style="270" bestFit="1" customWidth="1"/>
    <col min="31" max="35" width="15.59765625" style="270" customWidth="1"/>
    <col min="36" max="16384" width="9.1328125" style="270"/>
  </cols>
  <sheetData>
    <row r="1" spans="1:35" ht="13.5" thickBot="1" x14ac:dyDescent="0.45">
      <c r="B1" s="80" t="s">
        <v>83</v>
      </c>
      <c r="C1" s="80" t="s">
        <v>100</v>
      </c>
      <c r="D1" s="80" t="s">
        <v>99</v>
      </c>
    </row>
    <row r="2" spans="1:35" ht="17.649999999999999" x14ac:dyDescent="0.5">
      <c r="B2" s="272" t="s">
        <v>133</v>
      </c>
      <c r="C2" s="314">
        <v>3269635.779048562</v>
      </c>
    </row>
    <row r="3" spans="1:35" ht="13.15" x14ac:dyDescent="0.4">
      <c r="I3" s="79" t="s">
        <v>90</v>
      </c>
      <c r="V3" s="203" t="s">
        <v>277</v>
      </c>
      <c r="W3" s="203" t="s">
        <v>277</v>
      </c>
      <c r="X3" s="114" t="s">
        <v>129</v>
      </c>
      <c r="Y3" s="114" t="s">
        <v>130</v>
      </c>
      <c r="Z3" s="114" t="s">
        <v>100</v>
      </c>
      <c r="AA3" s="114" t="s">
        <v>99</v>
      </c>
      <c r="AB3" s="114" t="s">
        <v>299</v>
      </c>
      <c r="AD3" s="203" t="s">
        <v>277</v>
      </c>
      <c r="AE3" s="278" t="s">
        <v>400</v>
      </c>
      <c r="AF3" s="278" t="s">
        <v>401</v>
      </c>
      <c r="AG3" s="278" t="s">
        <v>402</v>
      </c>
    </row>
    <row r="4" spans="1:35" ht="14.25" x14ac:dyDescent="0.45">
      <c r="W4" s="108" t="s">
        <v>123</v>
      </c>
      <c r="X4" s="113">
        <f t="shared" ref="X4:Y10" si="0">(Z4-$X$11)/ABS($X$11)</f>
        <v>-14.734595186054323</v>
      </c>
      <c r="Y4" s="113">
        <f t="shared" si="0"/>
        <v>6.0602663737315536</v>
      </c>
      <c r="Z4" s="221">
        <f>$D$32</f>
        <v>-44907123.831071354</v>
      </c>
      <c r="AA4" s="221">
        <f>$C$32</f>
        <v>23084499.545166135</v>
      </c>
      <c r="AB4" s="107">
        <f t="shared" ref="AB4:AB10" si="1">ABS(AA4-Z4)</f>
        <v>67991623.376237482</v>
      </c>
      <c r="AD4" s="279" t="s">
        <v>123</v>
      </c>
      <c r="AE4" s="280">
        <f t="shared" ref="AE4:AF10" si="2">Z4/1000000</f>
        <v>-44.907123831071353</v>
      </c>
      <c r="AF4" s="280">
        <f t="shared" si="2"/>
        <v>23.084499545166135</v>
      </c>
      <c r="AG4" s="280">
        <f t="shared" ref="AG4:AG10" si="3">ABS(AF4-AE4)</f>
        <v>67.991623376237484</v>
      </c>
    </row>
    <row r="5" spans="1:35" s="299" customFormat="1" ht="15.4" x14ac:dyDescent="0.45">
      <c r="A5" s="307">
        <v>1</v>
      </c>
      <c r="B5" s="274" t="s">
        <v>392</v>
      </c>
      <c r="C5" s="89"/>
      <c r="D5" s="89"/>
      <c r="W5" s="108" t="s">
        <v>426</v>
      </c>
      <c r="X5" s="113">
        <f t="shared" si="0"/>
        <v>-4.477133536408842</v>
      </c>
      <c r="Y5" s="113">
        <f t="shared" si="0"/>
        <v>5.003731344413727</v>
      </c>
      <c r="Z5" s="221">
        <f>$C$22</f>
        <v>-11368960.219172005</v>
      </c>
      <c r="AA5" s="221">
        <f>$D$22</f>
        <v>19630014.811490446</v>
      </c>
      <c r="AB5" s="107">
        <f>ABS(AA5-Z5)</f>
        <v>30998975.030662451</v>
      </c>
      <c r="AD5" s="279" t="s">
        <v>426</v>
      </c>
      <c r="AE5" s="280">
        <f>Z5/1000000</f>
        <v>-11.368960219172004</v>
      </c>
      <c r="AF5" s="280">
        <f>AA5/1000000</f>
        <v>19.630014811490447</v>
      </c>
      <c r="AG5" s="280">
        <f>ABS(AF5-AE5)</f>
        <v>30.99897503066245</v>
      </c>
    </row>
    <row r="6" spans="1:35" ht="14.25" x14ac:dyDescent="0.45">
      <c r="B6" s="269" t="s">
        <v>393</v>
      </c>
      <c r="C6" s="90">
        <v>0</v>
      </c>
      <c r="D6" s="90">
        <v>0.28000000000000003</v>
      </c>
      <c r="W6" s="108" t="s">
        <v>301</v>
      </c>
      <c r="X6" s="113">
        <f t="shared" si="0"/>
        <v>-4.3994209467463277</v>
      </c>
      <c r="Y6" s="113">
        <f t="shared" si="0"/>
        <v>2.9155435236120391</v>
      </c>
      <c r="Z6" s="221">
        <f>$C$38</f>
        <v>-11114868.355528928</v>
      </c>
      <c r="AA6" s="221">
        <f>$D$38</f>
        <v>12802401.199223801</v>
      </c>
      <c r="AB6" s="107">
        <f t="shared" si="1"/>
        <v>23917269.55475273</v>
      </c>
      <c r="AD6" s="279" t="s">
        <v>301</v>
      </c>
      <c r="AE6" s="280">
        <f t="shared" si="2"/>
        <v>-11.114868355528928</v>
      </c>
      <c r="AF6" s="280">
        <f t="shared" si="2"/>
        <v>12.802401199223802</v>
      </c>
      <c r="AG6" s="280">
        <f t="shared" si="3"/>
        <v>23.917269554752728</v>
      </c>
    </row>
    <row r="7" spans="1:35" ht="14.25" x14ac:dyDescent="0.45">
      <c r="B7" s="15" t="s">
        <v>119</v>
      </c>
      <c r="C7" s="276">
        <f>C2</f>
        <v>3269635.779048562</v>
      </c>
      <c r="D7" s="91">
        <v>12033190.820700653</v>
      </c>
      <c r="W7" s="108" t="s">
        <v>300</v>
      </c>
      <c r="X7" s="113">
        <f t="shared" si="0"/>
        <v>-4.3738215187923055</v>
      </c>
      <c r="Y7" s="113">
        <f t="shared" si="0"/>
        <v>0.18053026226182906</v>
      </c>
      <c r="Z7" s="221">
        <f>$C$17</f>
        <v>-11031167.549967282</v>
      </c>
      <c r="AA7" s="221">
        <f>$D$17</f>
        <v>3859903.9837408587</v>
      </c>
      <c r="AB7" s="107">
        <f t="shared" si="1"/>
        <v>14891071.53370814</v>
      </c>
      <c r="AD7" s="279" t="s">
        <v>300</v>
      </c>
      <c r="AE7" s="280">
        <f t="shared" si="2"/>
        <v>-11.031167549967282</v>
      </c>
      <c r="AF7" s="280">
        <f t="shared" si="2"/>
        <v>3.8599039837408586</v>
      </c>
      <c r="AG7" s="280">
        <f t="shared" si="3"/>
        <v>14.891071533708141</v>
      </c>
    </row>
    <row r="8" spans="1:35" ht="14.25" x14ac:dyDescent="0.45">
      <c r="W8" s="108" t="s">
        <v>278</v>
      </c>
      <c r="X8" s="113">
        <f t="shared" si="0"/>
        <v>-2.835026587074617</v>
      </c>
      <c r="Y8" s="113">
        <f t="shared" si="0"/>
        <v>1.6693576122720724</v>
      </c>
      <c r="Z8" s="221">
        <f>$C$43</f>
        <v>-5999868.584604539</v>
      </c>
      <c r="AA8" s="221">
        <f>$D$43</f>
        <v>8727827.1561604068</v>
      </c>
      <c r="AB8" s="107">
        <f t="shared" si="1"/>
        <v>14727695.740764946</v>
      </c>
      <c r="AD8" s="279" t="s">
        <v>278</v>
      </c>
      <c r="AE8" s="280">
        <f t="shared" si="2"/>
        <v>-5.9998685846045392</v>
      </c>
      <c r="AF8" s="280">
        <f t="shared" si="2"/>
        <v>8.7278271561604068</v>
      </c>
      <c r="AG8" s="280">
        <f t="shared" si="3"/>
        <v>14.727695740764947</v>
      </c>
    </row>
    <row r="9" spans="1:35" ht="14.25" x14ac:dyDescent="0.45">
      <c r="W9" s="108" t="s">
        <v>101</v>
      </c>
      <c r="X9" s="113">
        <f t="shared" si="0"/>
        <v>0</v>
      </c>
      <c r="Y9" s="113">
        <f t="shared" si="0"/>
        <v>2.6802847882347969</v>
      </c>
      <c r="Z9" s="221">
        <f>$C$7</f>
        <v>3269635.779048562</v>
      </c>
      <c r="AA9" s="221">
        <f>$D$7</f>
        <v>12033190.820700653</v>
      </c>
      <c r="AB9" s="107">
        <f>ABS(AA9-Z9)</f>
        <v>8763555.0416520908</v>
      </c>
      <c r="AD9" s="279" t="s">
        <v>101</v>
      </c>
      <c r="AE9" s="280">
        <f>Z9/1000000</f>
        <v>3.2696357790485622</v>
      </c>
      <c r="AF9" s="280">
        <f>AA9/1000000</f>
        <v>12.033190820700653</v>
      </c>
      <c r="AG9" s="280">
        <f>ABS(AF9-AE9)</f>
        <v>8.7635550416520918</v>
      </c>
    </row>
    <row r="10" spans="1:35" ht="14.25" x14ac:dyDescent="0.45">
      <c r="W10" s="108" t="s">
        <v>397</v>
      </c>
      <c r="X10" s="113">
        <f t="shared" si="0"/>
        <v>-1.6211483756567429</v>
      </c>
      <c r="Y10" s="113">
        <f t="shared" si="0"/>
        <v>0</v>
      </c>
      <c r="Z10" s="221">
        <f>$C$27</f>
        <v>-2030928.9531451836</v>
      </c>
      <c r="AA10" s="221">
        <f>$D$27</f>
        <v>3269635.779048562</v>
      </c>
      <c r="AB10" s="107">
        <f t="shared" si="1"/>
        <v>5300564.7321937457</v>
      </c>
      <c r="AD10" s="279" t="s">
        <v>397</v>
      </c>
      <c r="AE10" s="280">
        <f t="shared" si="2"/>
        <v>-2.0309289531451835</v>
      </c>
      <c r="AF10" s="280">
        <f t="shared" si="2"/>
        <v>3.2696357790485622</v>
      </c>
      <c r="AG10" s="280">
        <f t="shared" si="3"/>
        <v>5.3005647321937452</v>
      </c>
    </row>
    <row r="11" spans="1:35" ht="13.15" x14ac:dyDescent="0.4">
      <c r="W11" s="112" t="s">
        <v>120</v>
      </c>
      <c r="X11" s="273">
        <f>C2</f>
        <v>3269635.779048562</v>
      </c>
      <c r="AD11" s="277" t="s">
        <v>302</v>
      </c>
      <c r="AE11" s="281">
        <f>X11/1000000</f>
        <v>3.2696357790485622</v>
      </c>
      <c r="AF11" s="282"/>
      <c r="AG11" s="282"/>
      <c r="AH11" s="203"/>
      <c r="AI11" s="203"/>
    </row>
    <row r="15" spans="1:35" ht="15" x14ac:dyDescent="0.4">
      <c r="A15" s="307">
        <v>2</v>
      </c>
      <c r="B15" s="274" t="s">
        <v>394</v>
      </c>
      <c r="C15" s="90"/>
      <c r="I15" s="79" t="s">
        <v>91</v>
      </c>
    </row>
    <row r="16" spans="1:35" x14ac:dyDescent="0.35">
      <c r="B16" s="269" t="s">
        <v>395</v>
      </c>
      <c r="C16" s="110">
        <v>-0.23</v>
      </c>
      <c r="D16" s="110">
        <v>0.5</v>
      </c>
    </row>
    <row r="17" spans="1:28" x14ac:dyDescent="0.35">
      <c r="B17" s="15" t="s">
        <v>119</v>
      </c>
      <c r="C17" s="6">
        <v>-11031167.549967282</v>
      </c>
      <c r="D17" s="6">
        <v>3859903.9837408587</v>
      </c>
    </row>
    <row r="20" spans="1:28" ht="13.15" x14ac:dyDescent="0.4">
      <c r="A20" s="307">
        <v>3</v>
      </c>
      <c r="B20" s="306" t="s">
        <v>426</v>
      </c>
      <c r="E20" s="269"/>
    </row>
    <row r="21" spans="1:28" x14ac:dyDescent="0.35">
      <c r="B21" s="269"/>
      <c r="C21" s="92">
        <v>137</v>
      </c>
      <c r="D21" s="92">
        <v>160</v>
      </c>
      <c r="E21" s="269"/>
    </row>
    <row r="22" spans="1:28" x14ac:dyDescent="0.35">
      <c r="B22" s="15" t="s">
        <v>122</v>
      </c>
      <c r="C22" s="91">
        <v>-11368960.219172005</v>
      </c>
      <c r="D22" s="91">
        <v>19630014.811490446</v>
      </c>
    </row>
    <row r="23" spans="1:28" x14ac:dyDescent="0.35">
      <c r="B23" s="45"/>
      <c r="C23" s="95"/>
      <c r="D23" s="95"/>
    </row>
    <row r="25" spans="1:28" ht="15" x14ac:dyDescent="0.4">
      <c r="A25" s="307">
        <v>4</v>
      </c>
      <c r="B25" s="274" t="s">
        <v>397</v>
      </c>
      <c r="I25" s="79" t="s">
        <v>92</v>
      </c>
    </row>
    <row r="26" spans="1:28" x14ac:dyDescent="0.35">
      <c r="B26" s="269" t="s">
        <v>110</v>
      </c>
      <c r="C26" s="92">
        <v>4.2</v>
      </c>
      <c r="D26" s="92">
        <v>1.1000000000000001</v>
      </c>
      <c r="I26" s="79" t="s">
        <v>93</v>
      </c>
    </row>
    <row r="27" spans="1:28" x14ac:dyDescent="0.35">
      <c r="B27" s="15" t="s">
        <v>119</v>
      </c>
      <c r="C27" s="276">
        <v>-2030928.9531451836</v>
      </c>
      <c r="D27" s="94">
        <f>C2</f>
        <v>3269635.779048562</v>
      </c>
    </row>
    <row r="28" spans="1:28" s="299" customFormat="1" x14ac:dyDescent="0.35">
      <c r="A28" s="17"/>
      <c r="B28" s="45"/>
      <c r="C28" s="308"/>
      <c r="D28" s="309"/>
      <c r="AB28" s="107"/>
    </row>
    <row r="30" spans="1:28" ht="15" x14ac:dyDescent="0.4">
      <c r="A30" s="307">
        <v>5</v>
      </c>
      <c r="B30" s="274" t="s">
        <v>84</v>
      </c>
      <c r="D30" s="111"/>
      <c r="I30" s="269" t="s">
        <v>94</v>
      </c>
      <c r="K30" s="270" t="s">
        <v>98</v>
      </c>
    </row>
    <row r="31" spans="1:28" x14ac:dyDescent="0.35">
      <c r="B31" s="269" t="s">
        <v>109</v>
      </c>
      <c r="C31" s="111">
        <v>0</v>
      </c>
      <c r="D31" s="110">
        <v>0.04</v>
      </c>
    </row>
    <row r="32" spans="1:28" x14ac:dyDescent="0.35">
      <c r="B32" s="15" t="s">
        <v>119</v>
      </c>
      <c r="C32" s="276">
        <v>23084499.545166135</v>
      </c>
      <c r="D32" s="105">
        <v>-44907123.831071354</v>
      </c>
    </row>
    <row r="33" spans="1:11" x14ac:dyDescent="0.35">
      <c r="C33" s="93"/>
    </row>
    <row r="35" spans="1:11" ht="15" x14ac:dyDescent="0.4">
      <c r="A35" s="307">
        <v>6</v>
      </c>
      <c r="B35" s="274" t="s">
        <v>85</v>
      </c>
      <c r="K35" s="270" t="s">
        <v>95</v>
      </c>
    </row>
    <row r="36" spans="1:11" x14ac:dyDescent="0.35">
      <c r="B36" s="269" t="s">
        <v>111</v>
      </c>
      <c r="C36" s="201" t="s">
        <v>398</v>
      </c>
      <c r="D36" s="201" t="s">
        <v>399</v>
      </c>
    </row>
    <row r="37" spans="1:11" x14ac:dyDescent="0.35">
      <c r="B37" s="269" t="s">
        <v>118</v>
      </c>
      <c r="K37" s="269" t="s">
        <v>96</v>
      </c>
    </row>
    <row r="38" spans="1:11" x14ac:dyDescent="0.35">
      <c r="B38" s="15" t="s">
        <v>119</v>
      </c>
      <c r="C38" s="94">
        <v>-11114868.355528928</v>
      </c>
      <c r="D38" s="91">
        <v>12802401.199223801</v>
      </c>
    </row>
    <row r="41" spans="1:11" ht="15" x14ac:dyDescent="0.4">
      <c r="A41" s="307">
        <v>7</v>
      </c>
      <c r="B41" s="274" t="s">
        <v>278</v>
      </c>
    </row>
    <row r="42" spans="1:11" x14ac:dyDescent="0.35">
      <c r="C42" s="89">
        <v>80</v>
      </c>
      <c r="D42" s="89">
        <v>120</v>
      </c>
    </row>
    <row r="43" spans="1:11" x14ac:dyDescent="0.35">
      <c r="B43" s="269" t="s">
        <v>119</v>
      </c>
      <c r="C43" s="184">
        <v>-5999868.584604539</v>
      </c>
      <c r="D43" s="94">
        <v>8727827.1561604068</v>
      </c>
    </row>
  </sheetData>
  <hyperlinks>
    <hyperlink ref="I3" r:id="rId1" xr:uid="{F3879C4F-2621-4587-9EF8-7AB44CE2CA7B}"/>
    <hyperlink ref="I26" r:id="rId2" xr:uid="{8160B995-BF8F-417C-9E7A-ACCEF4151908}"/>
    <hyperlink ref="I25" r:id="rId3" xr:uid="{B2DC986B-D5E9-4A3E-A49B-3B8C32BCAC76}"/>
    <hyperlink ref="I15" r:id="rId4" xr:uid="{E9DFF1F9-6337-4FF8-B3F9-DB6C1FA53BB5}"/>
  </hyperlinks>
  <pageMargins left="0.7" right="0.7" top="0.75" bottom="0.75" header="0.3" footer="0.3"/>
  <pageSetup orientation="portrait" r:id="rId5"/>
  <drawing r:id="rId6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558B-307E-417C-BCE7-E3B3CA2187AB}">
  <sheetPr codeName="Sheet23"/>
  <dimension ref="A1:X62"/>
  <sheetViews>
    <sheetView zoomScale="70" zoomScaleNormal="70" workbookViewId="0">
      <selection activeCell="O10" sqref="O10"/>
    </sheetView>
  </sheetViews>
  <sheetFormatPr defaultColWidth="9.1328125" defaultRowHeight="12.75" x14ac:dyDescent="0.35"/>
  <cols>
    <col min="1" max="2" width="16.1328125" style="299" customWidth="1"/>
    <col min="3" max="3" width="11.265625" style="299" customWidth="1"/>
    <col min="4" max="4" width="13.1328125" style="116" customWidth="1"/>
    <col min="5" max="5" width="10.3984375" style="299" customWidth="1"/>
    <col min="6" max="6" width="11" style="299" customWidth="1"/>
    <col min="7" max="7" width="9.73046875" style="299" customWidth="1"/>
    <col min="8" max="9" width="13" style="299" customWidth="1"/>
    <col min="10" max="10" width="9.1328125" style="299"/>
    <col min="11" max="11" width="10.265625" style="299" customWidth="1"/>
    <col min="12" max="12" width="8.3984375" style="299" customWidth="1"/>
    <col min="13" max="13" width="9.1328125" style="299"/>
    <col min="14" max="14" width="10.59765625" style="299" bestFit="1" customWidth="1"/>
    <col min="15" max="15" width="20" style="299" bestFit="1" customWidth="1"/>
    <col min="16" max="16" width="9.73046875" style="299" bestFit="1" customWidth="1"/>
    <col min="17" max="19" width="9.1328125" style="299"/>
    <col min="20" max="20" width="12" style="299" bestFit="1" customWidth="1"/>
    <col min="21" max="16384" width="9.1328125" style="299"/>
  </cols>
  <sheetData>
    <row r="1" spans="1:24" ht="13.15" x14ac:dyDescent="0.4">
      <c r="A1" s="299" t="s">
        <v>1</v>
      </c>
      <c r="B1" s="299" t="s">
        <v>144</v>
      </c>
      <c r="C1" s="116" t="s">
        <v>145</v>
      </c>
      <c r="D1" s="299" t="s">
        <v>146</v>
      </c>
      <c r="E1" s="299" t="s">
        <v>147</v>
      </c>
      <c r="F1" s="298" t="s">
        <v>134</v>
      </c>
      <c r="G1" s="298" t="s">
        <v>135</v>
      </c>
      <c r="H1" s="298" t="s">
        <v>220</v>
      </c>
      <c r="I1" s="298" t="s">
        <v>260</v>
      </c>
      <c r="J1" s="299" t="s">
        <v>66</v>
      </c>
      <c r="K1" s="299" t="s">
        <v>10</v>
      </c>
      <c r="N1" s="65" t="s">
        <v>221</v>
      </c>
      <c r="Q1" s="299" t="s">
        <v>91</v>
      </c>
      <c r="X1" s="299" t="str">
        <f>"Confidence Bound(Electricity Industrial Price: Mountain cents per kilowatthour)"</f>
        <v>Confidence Bound(Electricity Industrial Price: Mountain cents per kilowatthour)</v>
      </c>
    </row>
    <row r="2" spans="1:24" x14ac:dyDescent="0.35">
      <c r="A2" s="57">
        <v>1990</v>
      </c>
      <c r="B2" s="56">
        <v>3.97</v>
      </c>
      <c r="C2" s="116">
        <v>3.97</v>
      </c>
      <c r="D2" s="56">
        <v>3.97</v>
      </c>
      <c r="E2" s="56">
        <v>3.97</v>
      </c>
      <c r="F2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3.97</v>
      </c>
      <c r="H2" s="57">
        <f ca="1">Table524[[#This Row],[Sample]]+Table524[[#This Row],[Step]]</f>
        <v>3.97</v>
      </c>
      <c r="I2" s="57">
        <f ca="1">IF(Table524[[#This Row],[Year]]&gt;=$O$9,$O$13,0)</f>
        <v>0</v>
      </c>
      <c r="J2" s="299" t="s">
        <v>67</v>
      </c>
      <c r="K2" s="58">
        <f>_xlfn.FORECAST.ETS.STAT($B$2:$B$62,$A$2:$A$62,1,1,1)</f>
        <v>0.998</v>
      </c>
      <c r="N2" s="183" t="s">
        <v>1</v>
      </c>
      <c r="O2" s="183" t="s">
        <v>225</v>
      </c>
      <c r="Q2" s="298" t="s">
        <v>222</v>
      </c>
    </row>
    <row r="3" spans="1:24" x14ac:dyDescent="0.35">
      <c r="A3" s="57">
        <v>1991</v>
      </c>
      <c r="B3" s="56">
        <v>4.0599999999999996</v>
      </c>
      <c r="C3" s="116">
        <v>4.0599999999999996</v>
      </c>
      <c r="D3" s="56">
        <v>4.0599999999999996</v>
      </c>
      <c r="E3" s="56">
        <v>4.0599999999999996</v>
      </c>
      <c r="F3" s="57">
        <f>(Table524[[#This Row],[Forecast(Electricity Industrial Price: Mountain cents per kilowatthour)]]-Table524[[#This Row],[Lower Confidence Bound(Electricity Industrial Price: Mountain cents per kilowatthour)]])/1.96</f>
        <v>0</v>
      </c>
      <c r="G3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4.0599999999999996</v>
      </c>
      <c r="H3" s="57">
        <f ca="1">Table524[[#This Row],[Sample]]+Table524[[#This Row],[Step]]</f>
        <v>4.0599999999999996</v>
      </c>
      <c r="I3" s="57">
        <f ca="1">IF(Table524[[#This Row],[Year]]&gt;=$O$9,$O$13,0)</f>
        <v>0</v>
      </c>
      <c r="J3" s="299" t="s">
        <v>68</v>
      </c>
      <c r="K3" s="58">
        <f>_xlfn.FORECAST.ETS.STAT($B$2:$B$62,$A$2:$A$62,2,1,1)</f>
        <v>0.249</v>
      </c>
      <c r="N3" s="17">
        <v>2020</v>
      </c>
      <c r="O3" s="57">
        <v>34.772599999999997</v>
      </c>
      <c r="P3" s="17" t="s">
        <v>237</v>
      </c>
      <c r="Q3" s="17" t="s">
        <v>238</v>
      </c>
    </row>
    <row r="4" spans="1:24" x14ac:dyDescent="0.35">
      <c r="A4" s="57">
        <v>1992</v>
      </c>
      <c r="B4" s="56">
        <v>4.04</v>
      </c>
      <c r="C4" s="116">
        <v>4.04</v>
      </c>
      <c r="D4" s="56">
        <v>4.04</v>
      </c>
      <c r="E4" s="56">
        <v>4.04</v>
      </c>
      <c r="F4" s="57">
        <f>(Table524[[#This Row],[Forecast(Electricity Industrial Price: Mountain cents per kilowatthour)]]-Table524[[#This Row],[Lower Confidence Bound(Electricity Industrial Price: Mountain cents per kilowatthour)]])/1.96</f>
        <v>0</v>
      </c>
      <c r="G4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4.04</v>
      </c>
      <c r="H4" s="57">
        <f ca="1">Table524[[#This Row],[Sample]]+Table524[[#This Row],[Step]]</f>
        <v>4.04</v>
      </c>
      <c r="I4" s="57">
        <f ca="1">IF(Table524[[#This Row],[Year]]&gt;=$O$9,$O$13,0)</f>
        <v>0</v>
      </c>
      <c r="J4" s="299" t="s">
        <v>69</v>
      </c>
      <c r="K4" s="58">
        <f>_xlfn.FORECAST.ETS.STAT($B$2:$B$62,$A$2:$A$62,3,1,1)</f>
        <v>2.2204460492503131E-16</v>
      </c>
      <c r="M4" s="92" t="s">
        <v>224</v>
      </c>
      <c r="N4" s="17">
        <v>2050</v>
      </c>
      <c r="O4" s="57">
        <v>52.083599999999997</v>
      </c>
      <c r="P4" s="57">
        <v>1.5</v>
      </c>
      <c r="Q4" s="142">
        <f>(O4-$O$3)/(N4-$N$3)</f>
        <v>0.57703333333333329</v>
      </c>
      <c r="S4" s="298" t="s">
        <v>298</v>
      </c>
    </row>
    <row r="5" spans="1:24" x14ac:dyDescent="0.35">
      <c r="A5" s="57">
        <v>1993</v>
      </c>
      <c r="B5" s="56">
        <v>4.1900000000000004</v>
      </c>
      <c r="C5" s="116">
        <v>4.1900000000000004</v>
      </c>
      <c r="D5" s="56">
        <v>4.1900000000000004</v>
      </c>
      <c r="E5" s="56">
        <v>4.1900000000000004</v>
      </c>
      <c r="F5" s="57">
        <f>(Table524[[#This Row],[Forecast(Electricity Industrial Price: Mountain cents per kilowatthour)]]-Table524[[#This Row],[Lower Confidence Bound(Electricity Industrial Price: Mountain cents per kilowatthour)]])/1.96</f>
        <v>0</v>
      </c>
      <c r="G5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4.1900000000000004</v>
      </c>
      <c r="H5" s="57">
        <f ca="1">Table524[[#This Row],[Sample]]+Table524[[#This Row],[Step]]</f>
        <v>4.1900000000000004</v>
      </c>
      <c r="I5" s="57">
        <f ca="1">IF(Table524[[#This Row],[Year]]&gt;=$O$9,$O$13,0)</f>
        <v>0</v>
      </c>
      <c r="J5" s="299" t="s">
        <v>70</v>
      </c>
      <c r="K5" s="58">
        <f>_xlfn.FORECAST.ETS.STAT($B$2:$B$62,$A$2:$A$62,4,1,1)</f>
        <v>1.5754520345507896</v>
      </c>
      <c r="M5" s="89" t="s">
        <v>113</v>
      </c>
      <c r="N5" s="17">
        <v>2050</v>
      </c>
      <c r="O5" s="57">
        <v>41.611400000000003</v>
      </c>
      <c r="P5" s="57"/>
      <c r="Q5" s="142">
        <f>(O5-$O$3)/(N5-$N$3)</f>
        <v>0.22796000000000022</v>
      </c>
      <c r="S5" s="57">
        <f>(O4-O5)/O5</f>
        <v>0.25166661059228945</v>
      </c>
    </row>
    <row r="6" spans="1:24" x14ac:dyDescent="0.35">
      <c r="A6" s="57">
        <v>1994</v>
      </c>
      <c r="B6" s="56">
        <v>4.16</v>
      </c>
      <c r="C6" s="116">
        <v>4.16</v>
      </c>
      <c r="D6" s="56">
        <v>4.16</v>
      </c>
      <c r="E6" s="56">
        <v>4.16</v>
      </c>
      <c r="F6" s="57">
        <f>(Table524[[#This Row],[Forecast(Electricity Industrial Price: Mountain cents per kilowatthour)]]-Table524[[#This Row],[Lower Confidence Bound(Electricity Industrial Price: Mountain cents per kilowatthour)]])/1.96</f>
        <v>0</v>
      </c>
      <c r="G6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4.16</v>
      </c>
      <c r="H6" s="57">
        <f ca="1">Table524[[#This Row],[Sample]]+Table524[[#This Row],[Step]]</f>
        <v>4.16</v>
      </c>
      <c r="I6" s="57">
        <f ca="1">IF(Table524[[#This Row],[Year]]&gt;=$O$9,$O$13,0)</f>
        <v>0</v>
      </c>
      <c r="J6" s="299" t="s">
        <v>71</v>
      </c>
      <c r="K6" s="58">
        <f>_xlfn.FORECAST.ETS.STAT($B$2:$B$62,$A$2:$A$62,5,1,1)</f>
        <v>3.5861560250581216E-2</v>
      </c>
      <c r="M6" s="92" t="s">
        <v>223</v>
      </c>
      <c r="N6" s="17">
        <v>2050</v>
      </c>
      <c r="O6" s="57">
        <v>26.9008</v>
      </c>
      <c r="P6" s="57">
        <f>1-0.23</f>
        <v>0.77</v>
      </c>
      <c r="Q6" s="142">
        <f>(O6-$O$3)/(N6-$N$3)</f>
        <v>-0.2623933333333332</v>
      </c>
      <c r="S6" s="57">
        <f>(O6-O5)/O5</f>
        <v>-0.35352331332279141</v>
      </c>
    </row>
    <row r="7" spans="1:24" x14ac:dyDescent="0.35">
      <c r="A7" s="57">
        <v>1995</v>
      </c>
      <c r="B7" s="56">
        <v>4.12</v>
      </c>
      <c r="C7" s="116">
        <v>4.12</v>
      </c>
      <c r="D7" s="56">
        <v>4.12</v>
      </c>
      <c r="E7" s="56">
        <v>4.12</v>
      </c>
      <c r="F7" s="57">
        <f>(Table524[[#This Row],[Forecast(Electricity Industrial Price: Mountain cents per kilowatthour)]]-Table524[[#This Row],[Lower Confidence Bound(Electricity Industrial Price: Mountain cents per kilowatthour)]])/1.96</f>
        <v>0</v>
      </c>
      <c r="G7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4.12</v>
      </c>
      <c r="H7" s="57">
        <f ca="1">Table524[[#This Row],[Sample]]+Table524[[#This Row],[Step]]</f>
        <v>4.12</v>
      </c>
      <c r="I7" s="57">
        <f ca="1">IF(Table524[[#This Row],[Year]]&gt;=$O$9,$O$13,0)</f>
        <v>0</v>
      </c>
      <c r="J7" s="299" t="s">
        <v>72</v>
      </c>
      <c r="K7" s="58">
        <f>_xlfn.FORECAST.ETS.STAT($B$2:$B$62,$A$2:$A$62,6,1,1)</f>
        <v>0.21555048290899448</v>
      </c>
    </row>
    <row r="8" spans="1:24" x14ac:dyDescent="0.35">
      <c r="A8" s="57">
        <v>1996</v>
      </c>
      <c r="B8" s="56">
        <v>3.94</v>
      </c>
      <c r="C8" s="116">
        <v>3.94</v>
      </c>
      <c r="D8" s="56">
        <v>3.94</v>
      </c>
      <c r="E8" s="56">
        <v>3.94</v>
      </c>
      <c r="F8" s="57">
        <f>(Table524[[#This Row],[Forecast(Electricity Industrial Price: Mountain cents per kilowatthour)]]-Table524[[#This Row],[Lower Confidence Bound(Electricity Industrial Price: Mountain cents per kilowatthour)]])/1.96</f>
        <v>0</v>
      </c>
      <c r="G8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3.94</v>
      </c>
      <c r="H8" s="57">
        <f ca="1">Table524[[#This Row],[Sample]]+Table524[[#This Row],[Step]]</f>
        <v>3.94</v>
      </c>
      <c r="I8" s="57">
        <f ca="1">IF(Table524[[#This Row],[Year]]&gt;=$O$9,$O$13,0)</f>
        <v>0</v>
      </c>
      <c r="J8" s="299" t="s">
        <v>73</v>
      </c>
      <c r="K8" s="58">
        <f>_xlfn.FORECAST.ETS.STAT($B$2:$B$62,$A$2:$A$62,7,1,1)</f>
        <v>0.27145615226896214</v>
      </c>
      <c r="M8" s="179"/>
    </row>
    <row r="9" spans="1:24" ht="15.75" x14ac:dyDescent="0.5">
      <c r="A9" s="57">
        <v>1997</v>
      </c>
      <c r="B9" s="56">
        <v>3.9</v>
      </c>
      <c r="C9" s="116">
        <v>3.9</v>
      </c>
      <c r="D9" s="56">
        <v>3.9</v>
      </c>
      <c r="E9" s="56">
        <v>3.9</v>
      </c>
      <c r="F9" s="57">
        <f>(Table524[[#This Row],[Forecast(Electricity Industrial Price: Mountain cents per kilowatthour)]]-Table524[[#This Row],[Lower Confidence Bound(Electricity Industrial Price: Mountain cents per kilowatthour)]])/1.96</f>
        <v>0</v>
      </c>
      <c r="G9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3.9</v>
      </c>
      <c r="H9" s="57">
        <f ca="1">Table524[[#This Row],[Sample]]+Table524[[#This Row],[Step]]</f>
        <v>3.9</v>
      </c>
      <c r="I9" s="57">
        <f ca="1">IF(Table524[[#This Row],[Year]]&gt;=$O$9,$O$13,0)</f>
        <v>0</v>
      </c>
      <c r="N9" s="60" t="s">
        <v>236</v>
      </c>
      <c r="O9" s="4">
        <f ca="1">RANDBETWEEN(2021,2050)</f>
        <v>2037</v>
      </c>
      <c r="Q9" s="143" t="s">
        <v>239</v>
      </c>
      <c r="R9" s="144"/>
      <c r="S9" s="144"/>
    </row>
    <row r="10" spans="1:24" x14ac:dyDescent="0.35">
      <c r="A10" s="57">
        <v>1998</v>
      </c>
      <c r="B10" s="56">
        <v>3.83</v>
      </c>
      <c r="C10" s="116">
        <v>3.83</v>
      </c>
      <c r="D10" s="56">
        <v>3.83</v>
      </c>
      <c r="E10" s="56">
        <v>3.83</v>
      </c>
      <c r="F10" s="57">
        <f>(Table524[[#This Row],[Forecast(Electricity Industrial Price: Mountain cents per kilowatthour)]]-Table524[[#This Row],[Lower Confidence Bound(Electricity Industrial Price: Mountain cents per kilowatthour)]])/1.96</f>
        <v>0</v>
      </c>
      <c r="G10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3.83</v>
      </c>
      <c r="H10" s="57">
        <f ca="1">Table524[[#This Row],[Sample]]+Table524[[#This Row],[Step]]</f>
        <v>3.83</v>
      </c>
      <c r="I10" s="57">
        <f ca="1">IF(Table524[[#This Row],[Year]]&gt;=$O$9,$O$13,0)</f>
        <v>0</v>
      </c>
      <c r="N10" s="180" t="s">
        <v>232</v>
      </c>
      <c r="O10" s="182">
        <f ca="1">RAND()*(P4-P6)+P6</f>
        <v>1.1174545767142228</v>
      </c>
      <c r="Q10" s="144" t="s">
        <v>240</v>
      </c>
      <c r="R10" s="144"/>
      <c r="S10" s="144"/>
      <c r="T10" s="144"/>
      <c r="U10" s="144"/>
    </row>
    <row r="11" spans="1:24" x14ac:dyDescent="0.35">
      <c r="A11" s="57">
        <v>1999</v>
      </c>
      <c r="B11" s="56">
        <v>3.76</v>
      </c>
      <c r="C11" s="116">
        <v>3.76</v>
      </c>
      <c r="D11" s="56">
        <v>3.76</v>
      </c>
      <c r="E11" s="56">
        <v>3.76</v>
      </c>
      <c r="F11" s="57">
        <f>(Table524[[#This Row],[Forecast(Electricity Industrial Price: Mountain cents per kilowatthour)]]-Table524[[#This Row],[Lower Confidence Bound(Electricity Industrial Price: Mountain cents per kilowatthour)]])/1.96</f>
        <v>0</v>
      </c>
      <c r="G11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3.76</v>
      </c>
      <c r="H11" s="57">
        <f ca="1">Table524[[#This Row],[Sample]]+Table524[[#This Row],[Step]]</f>
        <v>3.76</v>
      </c>
      <c r="I11" s="57">
        <f ca="1">IF(Table524[[#This Row],[Year]]&gt;=$O$9,$O$13,0)</f>
        <v>0</v>
      </c>
      <c r="N11" s="180" t="s">
        <v>233</v>
      </c>
      <c r="O11" s="182">
        <f>VLOOKUP(N5,Table524[[#All],[Year]:[Forecast(Electricity Industrial Price: Mountain cents per kilowatthour)]],3,FALSE)</f>
        <v>8.456320787875951</v>
      </c>
    </row>
    <row r="12" spans="1:24" x14ac:dyDescent="0.35">
      <c r="A12" s="57">
        <v>2000</v>
      </c>
      <c r="B12" s="56">
        <v>3.81</v>
      </c>
      <c r="C12" s="116">
        <v>3.81</v>
      </c>
      <c r="D12" s="56">
        <v>3.81</v>
      </c>
      <c r="E12" s="56">
        <v>3.81</v>
      </c>
      <c r="F12" s="57">
        <f>(Table524[[#This Row],[Forecast(Electricity Industrial Price: Mountain cents per kilowatthour)]]-Table524[[#This Row],[Lower Confidence Bound(Electricity Industrial Price: Mountain cents per kilowatthour)]])/1.96</f>
        <v>0</v>
      </c>
      <c r="G12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3.81</v>
      </c>
      <c r="H12" s="57">
        <f ca="1">Table524[[#This Row],[Sample]]+Table524[[#This Row],[Step]]</f>
        <v>3.81</v>
      </c>
      <c r="I12" s="57">
        <f ca="1">IF(Table524[[#This Row],[Year]]&gt;=$O$9,$O$13,0)</f>
        <v>0</v>
      </c>
      <c r="N12" s="180" t="s">
        <v>234</v>
      </c>
      <c r="O12" s="182">
        <f ca="1">O11*O10</f>
        <v>9.4495543665756028</v>
      </c>
    </row>
    <row r="13" spans="1:24" ht="15.75" x14ac:dyDescent="0.5">
      <c r="A13" s="57">
        <v>2001</v>
      </c>
      <c r="B13" s="56">
        <v>4.49</v>
      </c>
      <c r="C13" s="116">
        <v>4.49</v>
      </c>
      <c r="D13" s="56">
        <v>4.49</v>
      </c>
      <c r="E13" s="56">
        <v>4.49</v>
      </c>
      <c r="F13" s="57">
        <f>(Table524[[#This Row],[Forecast(Electricity Industrial Price: Mountain cents per kilowatthour)]]-Table524[[#This Row],[Lower Confidence Bound(Electricity Industrial Price: Mountain cents per kilowatthour)]])/1.96</f>
        <v>0</v>
      </c>
      <c r="G13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4.49</v>
      </c>
      <c r="H13" s="57">
        <f ca="1">Table524[[#This Row],[Sample]]+Table524[[#This Row],[Step]]</f>
        <v>4.49</v>
      </c>
      <c r="I13" s="57">
        <f ca="1">IF(Table524[[#This Row],[Year]]&gt;=$O$9,$O$13,0)</f>
        <v>0</v>
      </c>
      <c r="N13" s="181" t="s">
        <v>235</v>
      </c>
      <c r="O13" s="182">
        <f ca="1">O12-O11</f>
        <v>0.99323357869965179</v>
      </c>
    </row>
    <row r="14" spans="1:24" x14ac:dyDescent="0.35">
      <c r="A14" s="57">
        <v>2002</v>
      </c>
      <c r="B14" s="56">
        <v>4.49</v>
      </c>
      <c r="C14" s="116">
        <v>4.49</v>
      </c>
      <c r="D14" s="56">
        <v>4.49</v>
      </c>
      <c r="E14" s="56">
        <v>4.49</v>
      </c>
      <c r="F14" s="57">
        <f>(Table524[[#This Row],[Forecast(Electricity Industrial Price: Mountain cents per kilowatthour)]]-Table524[[#This Row],[Lower Confidence Bound(Electricity Industrial Price: Mountain cents per kilowatthour)]])/1.96</f>
        <v>0</v>
      </c>
      <c r="G14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4.49</v>
      </c>
      <c r="H14" s="57">
        <f ca="1">Table524[[#This Row],[Sample]]+Table524[[#This Row],[Step]]</f>
        <v>4.49</v>
      </c>
      <c r="I14" s="57">
        <f ca="1">IF(Table524[[#This Row],[Year]]&gt;=$O$9,$O$13,0)</f>
        <v>0</v>
      </c>
    </row>
    <row r="15" spans="1:24" x14ac:dyDescent="0.35">
      <c r="A15" s="57">
        <v>2003</v>
      </c>
      <c r="B15" s="56">
        <v>4.74</v>
      </c>
      <c r="C15" s="116">
        <v>4.74</v>
      </c>
      <c r="D15" s="56">
        <v>4.74</v>
      </c>
      <c r="E15" s="56">
        <v>4.74</v>
      </c>
      <c r="F15" s="57">
        <f>(Table524[[#This Row],[Forecast(Electricity Industrial Price: Mountain cents per kilowatthour)]]-Table524[[#This Row],[Lower Confidence Bound(Electricity Industrial Price: Mountain cents per kilowatthour)]])/1.96</f>
        <v>0</v>
      </c>
      <c r="G15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4.74</v>
      </c>
      <c r="H15" s="57">
        <f ca="1">Table524[[#This Row],[Sample]]+Table524[[#This Row],[Step]]</f>
        <v>4.74</v>
      </c>
      <c r="I15" s="57">
        <f ca="1">IF(Table524[[#This Row],[Year]]&gt;=$O$9,$O$13,0)</f>
        <v>0</v>
      </c>
      <c r="N15" s="180" t="s">
        <v>261</v>
      </c>
      <c r="O15" s="3" t="b">
        <v>1</v>
      </c>
    </row>
    <row r="16" spans="1:24" x14ac:dyDescent="0.35">
      <c r="A16" s="57">
        <v>2004</v>
      </c>
      <c r="B16" s="56">
        <v>4.66</v>
      </c>
      <c r="C16" s="116">
        <v>4.66</v>
      </c>
      <c r="D16" s="56">
        <v>4.66</v>
      </c>
      <c r="E16" s="56">
        <v>4.66</v>
      </c>
      <c r="F16" s="57">
        <f>(Table524[[#This Row],[Forecast(Electricity Industrial Price: Mountain cents per kilowatthour)]]-Table524[[#This Row],[Lower Confidence Bound(Electricity Industrial Price: Mountain cents per kilowatthour)]])/1.96</f>
        <v>0</v>
      </c>
      <c r="G16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4.66</v>
      </c>
      <c r="H16" s="57">
        <f ca="1">Table524[[#This Row],[Sample]]+Table524[[#This Row],[Step]]</f>
        <v>4.66</v>
      </c>
      <c r="I16" s="57">
        <f ca="1">IF(Table524[[#This Row],[Year]]&gt;=$O$9,$O$13,0)</f>
        <v>0</v>
      </c>
    </row>
    <row r="17" spans="1:9" x14ac:dyDescent="0.35">
      <c r="A17" s="57">
        <v>2005</v>
      </c>
      <c r="B17" s="56">
        <v>4.8600000000000003</v>
      </c>
      <c r="C17" s="116">
        <v>4.8600000000000003</v>
      </c>
      <c r="D17" s="56">
        <v>4.8600000000000003</v>
      </c>
      <c r="E17" s="56">
        <v>4.8600000000000003</v>
      </c>
      <c r="F17" s="57">
        <f>(Table524[[#This Row],[Forecast(Electricity Industrial Price: Mountain cents per kilowatthour)]]-Table524[[#This Row],[Lower Confidence Bound(Electricity Industrial Price: Mountain cents per kilowatthour)]])/1.96</f>
        <v>0</v>
      </c>
      <c r="G17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4.8600000000000003</v>
      </c>
      <c r="H17" s="57">
        <f ca="1">Table524[[#This Row],[Sample]]+Table524[[#This Row],[Step]]</f>
        <v>4.8600000000000003</v>
      </c>
      <c r="I17" s="57">
        <f ca="1">IF(Table524[[#This Row],[Year]]&gt;=$O$9,$O$13,0)</f>
        <v>0</v>
      </c>
    </row>
    <row r="18" spans="1:9" x14ac:dyDescent="0.35">
      <c r="A18" s="57">
        <v>2006</v>
      </c>
      <c r="B18" s="56">
        <v>5.29</v>
      </c>
      <c r="C18" s="116">
        <v>5.29</v>
      </c>
      <c r="D18" s="56">
        <v>5.29</v>
      </c>
      <c r="E18" s="56">
        <v>5.29</v>
      </c>
      <c r="F18" s="57">
        <f>(Table524[[#This Row],[Forecast(Electricity Industrial Price: Mountain cents per kilowatthour)]]-Table524[[#This Row],[Lower Confidence Bound(Electricity Industrial Price: Mountain cents per kilowatthour)]])/1.96</f>
        <v>0</v>
      </c>
      <c r="G18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5.29</v>
      </c>
      <c r="H18" s="57">
        <f ca="1">Table524[[#This Row],[Sample]]+Table524[[#This Row],[Step]]</f>
        <v>5.29</v>
      </c>
      <c r="I18" s="57">
        <f ca="1">IF(Table524[[#This Row],[Year]]&gt;=$O$9,$O$13,0)</f>
        <v>0</v>
      </c>
    </row>
    <row r="19" spans="1:9" x14ac:dyDescent="0.35">
      <c r="A19" s="57">
        <v>2007</v>
      </c>
      <c r="B19" s="56">
        <v>5.33</v>
      </c>
      <c r="C19" s="116">
        <v>5.33</v>
      </c>
      <c r="D19" s="56">
        <v>5.33</v>
      </c>
      <c r="E19" s="56">
        <v>5.33</v>
      </c>
      <c r="F19" s="57">
        <f>(Table524[[#This Row],[Forecast(Electricity Industrial Price: Mountain cents per kilowatthour)]]-Table524[[#This Row],[Lower Confidence Bound(Electricity Industrial Price: Mountain cents per kilowatthour)]])/1.96</f>
        <v>0</v>
      </c>
      <c r="G19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5.33</v>
      </c>
      <c r="H19" s="57">
        <f ca="1">Table524[[#This Row],[Sample]]+Table524[[#This Row],[Step]]</f>
        <v>5.33</v>
      </c>
      <c r="I19" s="57">
        <f ca="1">IF(Table524[[#This Row],[Year]]&gt;=$O$9,$O$13,0)</f>
        <v>0</v>
      </c>
    </row>
    <row r="20" spans="1:9" x14ac:dyDescent="0.35">
      <c r="A20" s="57">
        <v>2008</v>
      </c>
      <c r="B20" s="56">
        <v>5.57</v>
      </c>
      <c r="C20" s="116">
        <v>5.57</v>
      </c>
      <c r="D20" s="56">
        <v>5.57</v>
      </c>
      <c r="E20" s="56">
        <v>5.57</v>
      </c>
      <c r="F20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0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5.57</v>
      </c>
      <c r="H20" s="57">
        <f ca="1">Table524[[#This Row],[Sample]]+Table524[[#This Row],[Step]]</f>
        <v>5.57</v>
      </c>
      <c r="I20" s="57">
        <f ca="1">IF(Table524[[#This Row],[Year]]&gt;=$O$9,$O$13,0)</f>
        <v>0</v>
      </c>
    </row>
    <row r="21" spans="1:9" x14ac:dyDescent="0.35">
      <c r="A21" s="57">
        <v>2009</v>
      </c>
      <c r="B21" s="56">
        <v>5.6</v>
      </c>
      <c r="C21" s="116">
        <v>5.6</v>
      </c>
      <c r="D21" s="56">
        <v>5.6</v>
      </c>
      <c r="E21" s="56">
        <v>5.6</v>
      </c>
      <c r="F21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1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5.6</v>
      </c>
      <c r="H21" s="57">
        <f ca="1">Table524[[#This Row],[Sample]]+Table524[[#This Row],[Step]]</f>
        <v>5.6</v>
      </c>
      <c r="I21" s="57">
        <f ca="1">IF(Table524[[#This Row],[Year]]&gt;=$O$9,$O$13,0)</f>
        <v>0</v>
      </c>
    </row>
    <row r="22" spans="1:9" x14ac:dyDescent="0.35">
      <c r="A22" s="57">
        <v>2010</v>
      </c>
      <c r="B22" s="56">
        <v>5.7</v>
      </c>
      <c r="C22" s="116">
        <v>5.7</v>
      </c>
      <c r="D22" s="56">
        <v>5.7</v>
      </c>
      <c r="E22" s="56">
        <v>5.7</v>
      </c>
      <c r="F22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2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5.7</v>
      </c>
      <c r="H22" s="57">
        <f ca="1">Table524[[#This Row],[Sample]]+Table524[[#This Row],[Step]]</f>
        <v>5.7</v>
      </c>
      <c r="I22" s="57">
        <f ca="1">IF(Table524[[#This Row],[Year]]&gt;=$O$9,$O$13,0)</f>
        <v>0</v>
      </c>
    </row>
    <row r="23" spans="1:9" x14ac:dyDescent="0.35">
      <c r="A23" s="57">
        <v>2011</v>
      </c>
      <c r="B23" s="56">
        <v>5.56</v>
      </c>
      <c r="C23" s="116">
        <v>5.56</v>
      </c>
      <c r="D23" s="56">
        <v>5.56</v>
      </c>
      <c r="E23" s="56">
        <v>5.56</v>
      </c>
      <c r="F23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3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5.56</v>
      </c>
      <c r="H23" s="57">
        <f ca="1">Table524[[#This Row],[Sample]]+Table524[[#This Row],[Step]]</f>
        <v>5.56</v>
      </c>
      <c r="I23" s="57">
        <f ca="1">IF(Table524[[#This Row],[Year]]&gt;=$O$9,$O$13,0)</f>
        <v>0</v>
      </c>
    </row>
    <row r="24" spans="1:9" x14ac:dyDescent="0.35">
      <c r="A24" s="57">
        <v>2012</v>
      </c>
      <c r="B24" s="56">
        <v>5.64</v>
      </c>
      <c r="C24" s="116">
        <v>5.64</v>
      </c>
      <c r="D24" s="56">
        <v>5.64</v>
      </c>
      <c r="E24" s="56">
        <v>5.64</v>
      </c>
      <c r="F24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4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5.64</v>
      </c>
      <c r="H24" s="57">
        <f ca="1">Table524[[#This Row],[Sample]]+Table524[[#This Row],[Step]]</f>
        <v>5.64</v>
      </c>
      <c r="I24" s="57">
        <f ca="1">IF(Table524[[#This Row],[Year]]&gt;=$O$9,$O$13,0)</f>
        <v>0</v>
      </c>
    </row>
    <row r="25" spans="1:9" x14ac:dyDescent="0.35">
      <c r="A25" s="57">
        <v>2013</v>
      </c>
      <c r="B25" s="56">
        <v>5.91</v>
      </c>
      <c r="C25" s="116">
        <v>5.91</v>
      </c>
      <c r="D25" s="56">
        <v>5.91</v>
      </c>
      <c r="E25" s="56">
        <v>5.91</v>
      </c>
      <c r="F25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5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5.91</v>
      </c>
      <c r="H25" s="57">
        <f ca="1">Table524[[#This Row],[Sample]]+Table524[[#This Row],[Step]]</f>
        <v>5.91</v>
      </c>
      <c r="I25" s="57">
        <f ca="1">IF(Table524[[#This Row],[Year]]&gt;=$O$9,$O$13,0)</f>
        <v>0</v>
      </c>
    </row>
    <row r="26" spans="1:9" x14ac:dyDescent="0.35">
      <c r="A26" s="57">
        <v>2014</v>
      </c>
      <c r="B26" s="56">
        <v>6.21</v>
      </c>
      <c r="C26" s="116">
        <v>6.21</v>
      </c>
      <c r="D26" s="56">
        <v>6.21</v>
      </c>
      <c r="E26" s="56">
        <v>6.21</v>
      </c>
      <c r="F26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6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6.21</v>
      </c>
      <c r="H26" s="57">
        <f ca="1">Table524[[#This Row],[Sample]]+Table524[[#This Row],[Step]]</f>
        <v>6.21</v>
      </c>
      <c r="I26" s="57">
        <f ca="1">IF(Table524[[#This Row],[Year]]&gt;=$O$9,$O$13,0)</f>
        <v>0</v>
      </c>
    </row>
    <row r="27" spans="1:9" x14ac:dyDescent="0.35">
      <c r="A27" s="57">
        <v>2015</v>
      </c>
      <c r="B27" s="56">
        <v>6.24</v>
      </c>
      <c r="C27" s="116">
        <v>6.24</v>
      </c>
      <c r="D27" s="56">
        <v>6.24</v>
      </c>
      <c r="E27" s="56">
        <v>6.24</v>
      </c>
      <c r="F27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7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6.24</v>
      </c>
      <c r="H27" s="57">
        <f ca="1">Table524[[#This Row],[Sample]]+Table524[[#This Row],[Step]]</f>
        <v>6.24</v>
      </c>
      <c r="I27" s="57">
        <f ca="1">IF(Table524[[#This Row],[Year]]&gt;=$O$9,$O$13,0)</f>
        <v>0</v>
      </c>
    </row>
    <row r="28" spans="1:9" x14ac:dyDescent="0.35">
      <c r="A28" s="57">
        <v>2016</v>
      </c>
      <c r="B28" s="56">
        <v>5.88</v>
      </c>
      <c r="C28" s="116">
        <v>5.88</v>
      </c>
      <c r="D28" s="56">
        <v>5.88</v>
      </c>
      <c r="E28" s="56">
        <v>5.88</v>
      </c>
      <c r="F28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8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5.88</v>
      </c>
      <c r="H28" s="57">
        <f ca="1">Table524[[#This Row],[Sample]]+Table524[[#This Row],[Step]]</f>
        <v>5.88</v>
      </c>
      <c r="I28" s="57">
        <f ca="1">IF(Table524[[#This Row],[Year]]&gt;=$O$9,$O$13,0)</f>
        <v>0</v>
      </c>
    </row>
    <row r="29" spans="1:9" x14ac:dyDescent="0.35">
      <c r="A29" s="57">
        <v>2017</v>
      </c>
      <c r="B29" s="56">
        <v>6.13</v>
      </c>
      <c r="C29" s="116">
        <v>6.13</v>
      </c>
      <c r="D29" s="56">
        <v>6.13</v>
      </c>
      <c r="E29" s="56">
        <v>6.13</v>
      </c>
      <c r="F29" s="57">
        <f>(Table524[[#This Row],[Forecast(Electricity Industrial Price: Mountain cents per kilowatthour)]]-Table524[[#This Row],[Lower Confidence Bound(Electricity Industrial Price: Mountain cents per kilowatthour)]])/1.96</f>
        <v>0</v>
      </c>
      <c r="G29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6.13</v>
      </c>
      <c r="H29" s="57">
        <f ca="1">Table524[[#This Row],[Sample]]+Table524[[#This Row],[Step]]</f>
        <v>6.13</v>
      </c>
      <c r="I29" s="57">
        <f ca="1">IF(Table524[[#This Row],[Year]]&gt;=$O$9,$O$13,0)</f>
        <v>0</v>
      </c>
    </row>
    <row r="30" spans="1:9" x14ac:dyDescent="0.35">
      <c r="A30" s="57">
        <v>2018</v>
      </c>
      <c r="B30" s="56">
        <v>6.14</v>
      </c>
      <c r="C30" s="116">
        <v>6.14</v>
      </c>
      <c r="D30" s="56">
        <v>6.14</v>
      </c>
      <c r="E30" s="56">
        <v>6.14</v>
      </c>
      <c r="F30" s="57">
        <f>(Table524[[#This Row],[Forecast(Electricity Industrial Price: Mountain cents per kilowatthour)]]-Table524[[#This Row],[Lower Confidence Bound(Electricity Industrial Price: Mountain cents per kilowatthour)]])/1.96</f>
        <v>0</v>
      </c>
      <c r="G30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6.14</v>
      </c>
      <c r="H30" s="57">
        <f ca="1">Table524[[#This Row],[Sample]]+Table524[[#This Row],[Step]]</f>
        <v>6.14</v>
      </c>
      <c r="I30" s="57">
        <f ca="1">IF(Table524[[#This Row],[Year]]&gt;=$O$9,$O$13,0)</f>
        <v>0</v>
      </c>
    </row>
    <row r="31" spans="1:9" x14ac:dyDescent="0.35">
      <c r="A31" s="57">
        <v>2019</v>
      </c>
      <c r="B31" s="56">
        <v>6.17</v>
      </c>
      <c r="C31" s="116">
        <v>6.17</v>
      </c>
      <c r="D31" s="56">
        <v>6.17</v>
      </c>
      <c r="E31" s="56">
        <v>6.17</v>
      </c>
      <c r="F31" s="57">
        <f>(Table524[[#This Row],[Forecast(Electricity Industrial Price: Mountain cents per kilowatthour)]]-Table524[[#This Row],[Lower Confidence Bound(Electricity Industrial Price: Mountain cents per kilowatthour)]])/1.96</f>
        <v>0</v>
      </c>
      <c r="G31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6.17</v>
      </c>
      <c r="H31" s="57">
        <f ca="1">Table524[[#This Row],[Sample]]+Table524[[#This Row],[Step]]</f>
        <v>6.17</v>
      </c>
      <c r="I31" s="57">
        <f ca="1">IF(Table524[[#This Row],[Year]]&gt;=$O$9,$O$13,0)</f>
        <v>0</v>
      </c>
    </row>
    <row r="32" spans="1:9" x14ac:dyDescent="0.35">
      <c r="A32" s="57">
        <v>2020</v>
      </c>
      <c r="B32" s="56">
        <v>5.73</v>
      </c>
      <c r="C32" s="116">
        <v>5.73</v>
      </c>
      <c r="D32" s="56">
        <v>5.73</v>
      </c>
      <c r="E32" s="56">
        <v>5.73</v>
      </c>
      <c r="F32" s="57">
        <f>(Table524[[#This Row],[Forecast(Electricity Industrial Price: Mountain cents per kilowatthour)]]-Table524[[#This Row],[Lower Confidence Bound(Electricity Industrial Price: Mountain cents per kilowatthour)]])/1.96</f>
        <v>0</v>
      </c>
      <c r="G32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5.73</v>
      </c>
      <c r="H32" s="57">
        <f ca="1">Table524[[#This Row],[Sample]]+Table524[[#This Row],[Step]]</f>
        <v>5.73</v>
      </c>
      <c r="I32" s="57">
        <f ca="1">IF(Table524[[#This Row],[Year]]&gt;=$O$9,$O$13,0)</f>
        <v>0</v>
      </c>
    </row>
    <row r="33" spans="1:9" x14ac:dyDescent="0.35">
      <c r="A33" s="57">
        <v>2021</v>
      </c>
      <c r="B33" s="56">
        <v>5.98</v>
      </c>
      <c r="C33" s="116">
        <v>5.98</v>
      </c>
      <c r="D33" s="56">
        <v>5.98</v>
      </c>
      <c r="E33" s="56">
        <v>5.98</v>
      </c>
      <c r="F33" s="57">
        <f>(Table524[[#This Row],[Forecast(Electricity Industrial Price: Mountain cents per kilowatthour)]]-Table524[[#This Row],[Lower Confidence Bound(Electricity Industrial Price: Mountain cents per kilowatthour)]])/1.96</f>
        <v>0</v>
      </c>
      <c r="G33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5.98</v>
      </c>
      <c r="H33" s="57">
        <f ca="1">Table524[[#This Row],[Sample]]+Table524[[#This Row],[Step]]</f>
        <v>5.98</v>
      </c>
      <c r="I33" s="57">
        <f ca="1">IF(Table524[[#This Row],[Year]]&gt;=$O$9,$O$13,0)</f>
        <v>0</v>
      </c>
    </row>
    <row r="34" spans="1:9" x14ac:dyDescent="0.35">
      <c r="A34" s="57">
        <v>2022</v>
      </c>
      <c r="B34" s="56">
        <v>6</v>
      </c>
      <c r="C34" s="116">
        <v>6</v>
      </c>
      <c r="D34" s="56">
        <v>6</v>
      </c>
      <c r="E34" s="56">
        <v>6</v>
      </c>
      <c r="F34" s="57">
        <f>(Table524[[#This Row],[Forecast(Electricity Industrial Price: Mountain cents per kilowatthour)]]-Table524[[#This Row],[Lower Confidence Bound(Electricity Industrial Price: Mountain cents per kilowatthour)]])/1.96</f>
        <v>0</v>
      </c>
      <c r="G34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</v>
      </c>
      <c r="H34" s="57">
        <f ca="1">Table524[[#This Row],[Sample]]+Table524[[#This Row],[Step]]</f>
        <v>6</v>
      </c>
      <c r="I34" s="57">
        <f ca="1">IF(Table524[[#This Row],[Year]]&gt;=$O$9,$O$13,0)</f>
        <v>0</v>
      </c>
    </row>
    <row r="35" spans="1:9" x14ac:dyDescent="0.35">
      <c r="A35" s="57">
        <v>2023</v>
      </c>
      <c r="C35" s="116">
        <v>5.9984293803912649</v>
      </c>
      <c r="D35" s="57">
        <v>5.7393879629964086</v>
      </c>
      <c r="E35" s="109">
        <v>6.2574707977861213</v>
      </c>
      <c r="F35" s="57">
        <f>(Table524[[#This Row],[Forecast(Electricity Industrial Price: Mountain cents per kilowatthour)]]-Table524[[#This Row],[Lower Confidence Bound(Electricity Industrial Price: Mountain cents per kilowatthour)]])/1.96</f>
        <v>0.13216398846676342</v>
      </c>
      <c r="G35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5.8815250602038391</v>
      </c>
      <c r="H35" s="57">
        <f ca="1">Table524[[#This Row],[Sample]]+Table524[[#This Row],[Step]]</f>
        <v>5.8815250602038391</v>
      </c>
      <c r="I35" s="57">
        <f ca="1">IF(Table524[[#This Row],[Year]]&gt;=$O$9,$O$13,0)</f>
        <v>0</v>
      </c>
    </row>
    <row r="36" spans="1:9" x14ac:dyDescent="0.35">
      <c r="A36" s="57">
        <v>2024</v>
      </c>
      <c r="C36" s="116">
        <v>6.0894623954832898</v>
      </c>
      <c r="D36" s="57">
        <v>5.5910164240658604</v>
      </c>
      <c r="E36" s="57">
        <v>6.5879083669007192</v>
      </c>
      <c r="F36" s="57">
        <f>(Table524[[#This Row],[Forecast(Electricity Industrial Price: Mountain cents per kilowatthour)]]-Table524[[#This Row],[Lower Confidence Bound(Electricity Industrial Price: Mountain cents per kilowatthour)]])/1.96</f>
        <v>0.2543091690905252</v>
      </c>
      <c r="G36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5.9814563946047299</v>
      </c>
      <c r="H36" s="57">
        <f ca="1">Table524[[#This Row],[Sample]]+Table524[[#This Row],[Step]]</f>
        <v>5.9814563946047299</v>
      </c>
      <c r="I36" s="57">
        <f ca="1">IF(Table524[[#This Row],[Year]]&gt;=$O$9,$O$13,0)</f>
        <v>0</v>
      </c>
    </row>
    <row r="37" spans="1:9" x14ac:dyDescent="0.35">
      <c r="A37" s="57">
        <v>2025</v>
      </c>
      <c r="C37" s="116">
        <v>6.1804954105753156</v>
      </c>
      <c r="D37" s="57">
        <v>5.5235721983909132</v>
      </c>
      <c r="E37" s="57">
        <v>6.837418622759718</v>
      </c>
      <c r="F37" s="57">
        <f>(Table524[[#This Row],[Forecast(Electricity Industrial Price: Mountain cents per kilowatthour)]]-Table524[[#This Row],[Lower Confidence Bound(Electricity Industrial Price: Mountain cents per kilowatthour)]])/1.96</f>
        <v>0.33516490417571554</v>
      </c>
      <c r="G37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6.2676895809907665</v>
      </c>
      <c r="H37" s="57">
        <f ca="1">Table524[[#This Row],[Sample]]+Table524[[#This Row],[Step]]</f>
        <v>6.2676895809907665</v>
      </c>
      <c r="I37" s="57">
        <f ca="1">IF(Table524[[#This Row],[Year]]&gt;=$O$9,$O$13,0)</f>
        <v>0</v>
      </c>
    </row>
    <row r="38" spans="1:9" x14ac:dyDescent="0.35">
      <c r="A38" s="57">
        <v>2026</v>
      </c>
      <c r="C38" s="116">
        <v>6.2715284256673414</v>
      </c>
      <c r="D38" s="57">
        <v>5.4864104689923447</v>
      </c>
      <c r="E38" s="57">
        <v>7.056646382342338</v>
      </c>
      <c r="F38" s="57">
        <f>(Table524[[#This Row],[Forecast(Electricity Industrial Price: Mountain cents per kilowatthour)]]-Table524[[#This Row],[Lower Confidence Bound(Electricity Industrial Price: Mountain cents per kilowatthour)]])/1.96</f>
        <v>0.40057038605867173</v>
      </c>
      <c r="G38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6.3515137347460557</v>
      </c>
      <c r="H38" s="57">
        <f ca="1">Table524[[#This Row],[Sample]]+Table524[[#This Row],[Step]]</f>
        <v>6.3515137347460557</v>
      </c>
      <c r="I38" s="57">
        <f ca="1">IF(Table524[[#This Row],[Year]]&gt;=$O$9,$O$13,0)</f>
        <v>0</v>
      </c>
    </row>
    <row r="39" spans="1:9" x14ac:dyDescent="0.35">
      <c r="A39" s="57">
        <v>2027</v>
      </c>
      <c r="C39" s="116">
        <v>6.3625614407593662</v>
      </c>
      <c r="D39" s="57">
        <v>5.4664346232289649</v>
      </c>
      <c r="E39" s="57">
        <v>7.2586882582897676</v>
      </c>
      <c r="F39" s="57">
        <f>(Table524[[#This Row],[Forecast(Electricity Industrial Price: Mountain cents per kilowatthour)]]-Table524[[#This Row],[Lower Confidence Bound(Electricity Industrial Price: Mountain cents per kilowatthour)]])/1.96</f>
        <v>0.45720755996449047</v>
      </c>
      <c r="G39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5.451609172133244</v>
      </c>
      <c r="H39" s="57">
        <f ca="1">Table524[[#This Row],[Sample]]+Table524[[#This Row],[Step]]</f>
        <v>5.451609172133244</v>
      </c>
      <c r="I39" s="57">
        <f ca="1">IF(Table524[[#This Row],[Year]]&gt;=$O$9,$O$13,0)</f>
        <v>0</v>
      </c>
    </row>
    <row r="40" spans="1:9" x14ac:dyDescent="0.35">
      <c r="A40" s="57">
        <v>2028</v>
      </c>
      <c r="C40" s="116">
        <v>6.453594455851392</v>
      </c>
      <c r="D40" s="57">
        <v>5.4578756715392922</v>
      </c>
      <c r="E40" s="57">
        <v>7.4493132401634918</v>
      </c>
      <c r="F40" s="57">
        <f>(Table524[[#This Row],[Forecast(Electricity Industrial Price: Mountain cents per kilowatthour)]]-Table524[[#This Row],[Lower Confidence Bound(Electricity Industrial Price: Mountain cents per kilowatthour)]])/1.96</f>
        <v>0.50801978791433666</v>
      </c>
      <c r="G40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6.648046212884771</v>
      </c>
      <c r="H40" s="57">
        <f ca="1">Table524[[#This Row],[Sample]]+Table524[[#This Row],[Step]]</f>
        <v>6.648046212884771</v>
      </c>
      <c r="I40" s="57">
        <f ca="1">IF(Table524[[#This Row],[Year]]&gt;=$O$9,$O$13,0)</f>
        <v>0</v>
      </c>
    </row>
    <row r="41" spans="1:9" x14ac:dyDescent="0.35">
      <c r="A41" s="57">
        <v>2029</v>
      </c>
      <c r="C41" s="116">
        <v>6.5446274709434169</v>
      </c>
      <c r="D41" s="57">
        <v>5.4575871460187706</v>
      </c>
      <c r="E41" s="57">
        <v>7.6316677958680632</v>
      </c>
      <c r="F41" s="57">
        <f>(Table524[[#This Row],[Forecast(Electricity Industrial Price: Mountain cents per kilowatthour)]]-Table524[[#This Row],[Lower Confidence Bound(Electricity Industrial Price: Mountain cents per kilowatthour)]])/1.96</f>
        <v>0.55461241067584</v>
      </c>
      <c r="G41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5.5856680544673729</v>
      </c>
      <c r="H41" s="57">
        <f ca="1">Table524[[#This Row],[Sample]]+Table524[[#This Row],[Step]]</f>
        <v>5.5856680544673729</v>
      </c>
      <c r="I41" s="57">
        <f ca="1">IF(Table524[[#This Row],[Year]]&gt;=$O$9,$O$13,0)</f>
        <v>0</v>
      </c>
    </row>
    <row r="42" spans="1:9" x14ac:dyDescent="0.35">
      <c r="A42" s="57">
        <v>2030</v>
      </c>
      <c r="C42" s="116">
        <v>6.6356604860354427</v>
      </c>
      <c r="D42" s="57">
        <v>5.4636305487247654</v>
      </c>
      <c r="E42" s="57">
        <v>7.80769042334612</v>
      </c>
      <c r="F42" s="57">
        <f>(Table524[[#This Row],[Forecast(Electricity Industrial Price: Mountain cents per kilowatthour)]]-Table524[[#This Row],[Lower Confidence Bound(Electricity Industrial Price: Mountain cents per kilowatthour)]])/1.96</f>
        <v>0.5979744578115701</v>
      </c>
      <c r="G42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7.1467964730282407</v>
      </c>
      <c r="H42" s="57">
        <f ca="1">Table524[[#This Row],[Sample]]+Table524[[#This Row],[Step]]</f>
        <v>7.1467964730282407</v>
      </c>
      <c r="I42" s="57">
        <f ca="1">IF(Table524[[#This Row],[Year]]&gt;=$O$9,$O$13,0)</f>
        <v>0</v>
      </c>
    </row>
    <row r="43" spans="1:9" x14ac:dyDescent="0.35">
      <c r="A43" s="57">
        <v>2031</v>
      </c>
      <c r="C43" s="116">
        <v>6.7266935011274684</v>
      </c>
      <c r="D43" s="57">
        <v>5.4747122694922297</v>
      </c>
      <c r="E43" s="57">
        <v>7.9786747327627072</v>
      </c>
      <c r="F43" s="57">
        <f>(Table524[[#This Row],[Forecast(Electricity Industrial Price: Mountain cents per kilowatthour)]]-Table524[[#This Row],[Lower Confidence Bound(Electricity Industrial Price: Mountain cents per kilowatthour)]])/1.96</f>
        <v>0.63876593450777486</v>
      </c>
      <c r="G43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5.9767377593940614</v>
      </c>
      <c r="H43" s="57">
        <f ca="1">Table524[[#This Row],[Sample]]+Table524[[#This Row],[Step]]</f>
        <v>5.9767377593940614</v>
      </c>
      <c r="I43" s="57">
        <f ca="1">IF(Table524[[#This Row],[Year]]&gt;=$O$9,$O$13,0)</f>
        <v>0</v>
      </c>
    </row>
    <row r="44" spans="1:9" x14ac:dyDescent="0.35">
      <c r="A44" s="57">
        <v>2032</v>
      </c>
      <c r="C44" s="116">
        <v>6.8177265162194933</v>
      </c>
      <c r="D44" s="57">
        <v>5.489918642929875</v>
      </c>
      <c r="E44" s="57">
        <v>8.1455343895091108</v>
      </c>
      <c r="F44" s="57">
        <f>(Table524[[#This Row],[Forecast(Electricity Industrial Price: Mountain cents per kilowatthour)]]-Table524[[#This Row],[Lower Confidence Bound(Electricity Industrial Price: Mountain cents per kilowatthour)]])/1.96</f>
        <v>0.67745299657633595</v>
      </c>
      <c r="G44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6.9036833233936923</v>
      </c>
      <c r="H44" s="57">
        <f ca="1">Table524[[#This Row],[Sample]]+Table524[[#This Row],[Step]]</f>
        <v>6.9036833233936923</v>
      </c>
      <c r="I44" s="57">
        <f ca="1">IF(Table524[[#This Row],[Year]]&gt;=$O$9,$O$13,0)</f>
        <v>0</v>
      </c>
    </row>
    <row r="45" spans="1:9" x14ac:dyDescent="0.35">
      <c r="A45" s="57">
        <v>2033</v>
      </c>
      <c r="C45" s="116">
        <v>6.9087595313115191</v>
      </c>
      <c r="D45" s="57">
        <v>5.5085763307710129</v>
      </c>
      <c r="E45" s="57">
        <v>8.3089427318520244</v>
      </c>
      <c r="F45" s="57">
        <f>(Table524[[#This Row],[Forecast(Electricity Industrial Price: Mountain cents per kilowatthour)]]-Table524[[#This Row],[Lower Confidence Bound(Electricity Industrial Price: Mountain cents per kilowatthour)]])/1.96</f>
        <v>0.71437918394923783</v>
      </c>
      <c r="G45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8.0860193385509422</v>
      </c>
      <c r="H45" s="57">
        <f ca="1">Table524[[#This Row],[Sample]]+Table524[[#This Row],[Step]]</f>
        <v>8.0860193385509422</v>
      </c>
      <c r="I45" s="57">
        <f ca="1">IF(Table524[[#This Row],[Year]]&gt;=$O$9,$O$13,0)</f>
        <v>0</v>
      </c>
    </row>
    <row r="46" spans="1:9" x14ac:dyDescent="0.35">
      <c r="A46" s="57">
        <v>2034</v>
      </c>
      <c r="C46" s="116">
        <v>6.999792546403544</v>
      </c>
      <c r="D46" s="57">
        <v>5.5301724139886668</v>
      </c>
      <c r="E46" s="57">
        <v>8.4694126788184203</v>
      </c>
      <c r="F46" s="57">
        <f>(Table524[[#This Row],[Forecast(Electricity Industrial Price: Mountain cents per kilowatthour)]]-Table524[[#This Row],[Lower Confidence Bound(Electricity Industrial Price: Mountain cents per kilowatthour)]])/1.96</f>
        <v>0.74980619000759041</v>
      </c>
      <c r="G46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6.3856076189887547</v>
      </c>
      <c r="H46" s="57">
        <f ca="1">Table524[[#This Row],[Sample]]+Table524[[#This Row],[Step]]</f>
        <v>6.3856076189887547</v>
      </c>
      <c r="I46" s="57">
        <f ca="1">IF(Table524[[#This Row],[Year]]&gt;=$O$9,$O$13,0)</f>
        <v>0</v>
      </c>
    </row>
    <row r="47" spans="1:9" x14ac:dyDescent="0.35">
      <c r="A47" s="57">
        <v>2035</v>
      </c>
      <c r="C47" s="116">
        <v>7.0908255614955698</v>
      </c>
      <c r="D47" s="57">
        <v>5.5543056777797588</v>
      </c>
      <c r="E47" s="57">
        <v>8.6273454452113807</v>
      </c>
      <c r="F47" s="57">
        <f>(Table524[[#This Row],[Forecast(Electricity Industrial Price: Mountain cents per kilowatthour)]]-Table524[[#This Row],[Lower Confidence Bound(Electricity Industrial Price: Mountain cents per kilowatthour)]])/1.96</f>
        <v>0.78393871618153621</v>
      </c>
      <c r="G47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6.255467877362709</v>
      </c>
      <c r="H47" s="57">
        <f ca="1">Table524[[#This Row],[Sample]]+Table524[[#This Row],[Step]]</f>
        <v>6.255467877362709</v>
      </c>
      <c r="I47" s="57">
        <f ca="1">IF(Table524[[#This Row],[Year]]&gt;=$O$9,$O$13,0)</f>
        <v>0</v>
      </c>
    </row>
    <row r="48" spans="1:9" x14ac:dyDescent="0.35">
      <c r="A48" s="57">
        <v>2036</v>
      </c>
      <c r="C48" s="116">
        <v>7.1818585765875955</v>
      </c>
      <c r="D48" s="57">
        <v>5.5806553906817582</v>
      </c>
      <c r="E48" s="57">
        <v>8.7830617624934337</v>
      </c>
      <c r="F48" s="57">
        <f>(Table524[[#This Row],[Forecast(Electricity Industrial Price: Mountain cents per kilowatthour)]]-Table524[[#This Row],[Lower Confidence Bound(Electricity Industrial Price: Mountain cents per kilowatthour)]])/1.96</f>
        <v>0.81694040097236598</v>
      </c>
      <c r="G48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7.8946175976369322</v>
      </c>
      <c r="H48" s="57">
        <f ca="1">Table524[[#This Row],[Sample]]+Table524[[#This Row],[Step]]</f>
        <v>7.8946175976369322</v>
      </c>
      <c r="I48" s="57">
        <f ca="1">IF(Table524[[#This Row],[Year]]&gt;=$O$9,$O$13,0)</f>
        <v>0</v>
      </c>
    </row>
    <row r="49" spans="1:9" x14ac:dyDescent="0.35">
      <c r="A49" s="57">
        <v>2037</v>
      </c>
      <c r="C49" s="116">
        <v>7.2728915916796204</v>
      </c>
      <c r="D49" s="57">
        <v>5.6089604659366286</v>
      </c>
      <c r="E49" s="57">
        <v>8.9368227174226131</v>
      </c>
      <c r="F49" s="57">
        <f>(Table524[[#This Row],[Forecast(Electricity Industrial Price: Mountain cents per kilowatthour)]]-Table524[[#This Row],[Lower Confidence Bound(Electricity Industrial Price: Mountain cents per kilowatthour)]])/1.96</f>
        <v>0.8489444519096897</v>
      </c>
      <c r="G49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7.0774238932747089</v>
      </c>
      <c r="H49" s="57">
        <f ca="1">Table524[[#This Row],[Sample]]+Table524[[#This Row],[Step]]</f>
        <v>8.0706574719743607</v>
      </c>
      <c r="I49" s="57">
        <f ca="1">IF(Table524[[#This Row],[Year]]&gt;=$O$9,$O$13,0)</f>
        <v>0.99323357869965179</v>
      </c>
    </row>
    <row r="50" spans="1:9" x14ac:dyDescent="0.35">
      <c r="A50" s="57">
        <v>2038</v>
      </c>
      <c r="C50" s="116">
        <v>7.3639246067716462</v>
      </c>
      <c r="D50" s="57">
        <v>5.6390050758507346</v>
      </c>
      <c r="E50" s="57">
        <v>9.0888441376925577</v>
      </c>
      <c r="F50" s="57">
        <f>(Table524[[#This Row],[Forecast(Electricity Industrial Price: Mountain cents per kilowatthour)]]-Table524[[#This Row],[Lower Confidence Bound(Electricity Industrial Price: Mountain cents per kilowatthour)]])/1.96</f>
        <v>0.88006098516373044</v>
      </c>
      <c r="G50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7.6564074792273127</v>
      </c>
      <c r="H50" s="57">
        <f ca="1">Table524[[#This Row],[Sample]]+Table524[[#This Row],[Step]]</f>
        <v>8.6496410579269636</v>
      </c>
      <c r="I50" s="57">
        <f ca="1">IF(Table524[[#This Row],[Year]]&gt;=$O$9,$O$13,0)</f>
        <v>0.99323357869965179</v>
      </c>
    </row>
    <row r="51" spans="1:9" x14ac:dyDescent="0.35">
      <c r="A51" s="57">
        <v>2039</v>
      </c>
      <c r="C51" s="116">
        <v>7.4549576218636719</v>
      </c>
      <c r="D51" s="57">
        <v>5.6706084344909771</v>
      </c>
      <c r="E51" s="57">
        <v>9.2393068092363659</v>
      </c>
      <c r="F51" s="57">
        <f>(Table524[[#This Row],[Forecast(Electricity Industrial Price: Mountain cents per kilowatthour)]]-Table524[[#This Row],[Lower Confidence Bound(Electricity Industrial Price: Mountain cents per kilowatthour)]])/1.96</f>
        <v>0.91038223845545663</v>
      </c>
      <c r="G51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8.9707747253159162</v>
      </c>
      <c r="H51" s="57">
        <f ca="1">Table524[[#This Row],[Sample]]+Table524[[#This Row],[Step]]</f>
        <v>9.964008304015568</v>
      </c>
      <c r="I51" s="57">
        <f ca="1">IF(Table524[[#This Row],[Year]]&gt;=$O$9,$O$13,0)</f>
        <v>0.99323357869965179</v>
      </c>
    </row>
    <row r="52" spans="1:9" x14ac:dyDescent="0.35">
      <c r="A52" s="57">
        <v>2040</v>
      </c>
      <c r="C52" s="116">
        <v>7.5459906369556968</v>
      </c>
      <c r="D52" s="57">
        <v>5.7036173622618227</v>
      </c>
      <c r="E52" s="57">
        <v>9.3883639116495718</v>
      </c>
      <c r="F52" s="57">
        <f>(Table524[[#This Row],[Forecast(Electricity Industrial Price: Mountain cents per kilowatthour)]]-Table524[[#This Row],[Lower Confidence Bound(Electricity Industrial Price: Mountain cents per kilowatthour)]])/1.96</f>
        <v>0.93998636463973173</v>
      </c>
      <c r="G52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6.3342644322659787</v>
      </c>
      <c r="H52" s="57">
        <f ca="1">Table524[[#This Row],[Sample]]+Table524[[#This Row],[Step]]</f>
        <v>7.3274980109656305</v>
      </c>
      <c r="I52" s="57">
        <f ca="1">IF(Table524[[#This Row],[Year]]&gt;=$O$9,$O$13,0)</f>
        <v>0.99323357869965179</v>
      </c>
    </row>
    <row r="53" spans="1:9" x14ac:dyDescent="0.35">
      <c r="A53" s="57">
        <v>2041</v>
      </c>
      <c r="C53" s="116">
        <v>7.6370236520477226</v>
      </c>
      <c r="D53" s="57">
        <v>5.7379007598280847</v>
      </c>
      <c r="E53" s="57">
        <v>9.5361465442673605</v>
      </c>
      <c r="F53" s="57">
        <f>(Table524[[#This Row],[Forecast(Electricity Industrial Price: Mountain cents per kilowatthour)]]-Table524[[#This Row],[Lower Confidence Bound(Electricity Industrial Price: Mountain cents per kilowatthour)]])/1.96</f>
        <v>0.9689402511324684</v>
      </c>
      <c r="G53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7.9643458377968921</v>
      </c>
      <c r="H53" s="57">
        <f ca="1">Table524[[#This Row],[Sample]]+Table524[[#This Row],[Step]]</f>
        <v>8.957579416496543</v>
      </c>
      <c r="I53" s="57">
        <f ca="1">IF(Table524[[#This Row],[Year]]&gt;=$O$9,$O$13,0)</f>
        <v>0.99323357869965179</v>
      </c>
    </row>
    <row r="54" spans="1:9" x14ac:dyDescent="0.35">
      <c r="A54" s="57">
        <v>2042</v>
      </c>
      <c r="C54" s="116">
        <v>7.7280566671397484</v>
      </c>
      <c r="D54" s="57">
        <v>5.773345424799512</v>
      </c>
      <c r="E54" s="57">
        <v>9.6827679094799848</v>
      </c>
      <c r="F54" s="57">
        <f>(Table524[[#This Row],[Forecast(Electricity Industrial Price: Mountain cents per kilowatthour)]]-Table524[[#This Row],[Lower Confidence Bound(Electricity Industrial Price: Mountain cents per kilowatthour)]])/1.96</f>
        <v>0.99730165425522266</v>
      </c>
      <c r="G54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8.6978447368766663</v>
      </c>
      <c r="H54" s="57">
        <f ca="1">Table524[[#This Row],[Sample]]+Table524[[#This Row],[Step]]</f>
        <v>9.691078315576318</v>
      </c>
      <c r="I54" s="57">
        <f ca="1">IF(Table524[[#This Row],[Year]]&gt;=$O$9,$O$13,0)</f>
        <v>0.99323357869965179</v>
      </c>
    </row>
    <row r="55" spans="1:9" x14ac:dyDescent="0.35">
      <c r="A55" s="57">
        <v>2043</v>
      </c>
      <c r="C55" s="116">
        <v>7.8190896822317733</v>
      </c>
      <c r="D55" s="57">
        <v>5.8098528330881809</v>
      </c>
      <c r="E55" s="57">
        <v>9.8283265313753656</v>
      </c>
      <c r="F55" s="57">
        <f>(Table524[[#This Row],[Forecast(Electricity Industrial Price: Mountain cents per kilowatthour)]]-Table524[[#This Row],[Lower Confidence Bound(Electricity Industrial Price: Mountain cents per kilowatthour)]])/1.96</f>
        <v>1.0251208413997921</v>
      </c>
      <c r="G55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6.9194332756234775</v>
      </c>
      <c r="H55" s="57">
        <f ca="1">Table524[[#This Row],[Sample]]+Table524[[#This Row],[Step]]</f>
        <v>7.9126668543231293</v>
      </c>
      <c r="I55" s="57">
        <f ca="1">IF(Table524[[#This Row],[Year]]&gt;=$O$9,$O$13,0)</f>
        <v>0.99323357869965179</v>
      </c>
    </row>
    <row r="56" spans="1:9" x14ac:dyDescent="0.35">
      <c r="A56" s="57">
        <v>2044</v>
      </c>
      <c r="C56" s="116">
        <v>7.9101226973237981</v>
      </c>
      <c r="D56" s="57">
        <v>5.8473366265102191</v>
      </c>
      <c r="E56" s="57">
        <v>9.9729087681373763</v>
      </c>
      <c r="F56" s="57">
        <f>(Table524[[#This Row],[Forecast(Electricity Industrial Price: Mountain cents per kilowatthour)]]-Table524[[#This Row],[Lower Confidence Bound(Electricity Industrial Price: Mountain cents per kilowatthour)]])/1.96</f>
        <v>1.052441872864071</v>
      </c>
      <c r="G56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8.1761636349763709</v>
      </c>
      <c r="H56" s="57">
        <f ca="1">Table524[[#This Row],[Sample]]+Table524[[#This Row],[Step]]</f>
        <v>9.1693972136760227</v>
      </c>
      <c r="I56" s="57">
        <f ca="1">IF(Table524[[#This Row],[Year]]&gt;=$O$9,$O$13,0)</f>
        <v>0.99323357869965179</v>
      </c>
    </row>
    <row r="57" spans="1:9" x14ac:dyDescent="0.35">
      <c r="A57" s="57">
        <v>2045</v>
      </c>
      <c r="C57" s="116">
        <v>8.0011557124158248</v>
      </c>
      <c r="D57" s="57">
        <v>5.8857206261974309</v>
      </c>
      <c r="E57" s="57">
        <v>10.116590798634219</v>
      </c>
      <c r="F57" s="57">
        <f>(Table524[[#This Row],[Forecast(Electricity Industrial Price: Mountain cents per kilowatthour)]]-Table524[[#This Row],[Lower Confidence Bound(Electricity Industrial Price: Mountain cents per kilowatthour)]])/1.96</f>
        <v>1.0793036154175479</v>
      </c>
      <c r="G57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7.541840128280743</v>
      </c>
      <c r="H57" s="57">
        <f ca="1">Table524[[#This Row],[Sample]]+Table524[[#This Row],[Step]]</f>
        <v>8.5350737069803948</v>
      </c>
      <c r="I57" s="57">
        <f ca="1">IF(Table524[[#This Row],[Year]]&gt;=$O$9,$O$13,0)</f>
        <v>0.99323357869965179</v>
      </c>
    </row>
    <row r="58" spans="1:9" x14ac:dyDescent="0.35">
      <c r="A58" s="57">
        <v>2046</v>
      </c>
      <c r="C58" s="116">
        <v>8.0921887275078497</v>
      </c>
      <c r="D58" s="57">
        <v>5.9249372434260561</v>
      </c>
      <c r="E58" s="57">
        <v>10.259440211589643</v>
      </c>
      <c r="F58" s="57">
        <f>(Table524[[#This Row],[Forecast(Electricity Industrial Price: Mountain cents per kilowatthour)]]-Table524[[#This Row],[Lower Confidence Bound(Electricity Industrial Price: Mountain cents per kilowatthour)]])/1.96</f>
        <v>1.1057405531029558</v>
      </c>
      <c r="G58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6.5993607281893798</v>
      </c>
      <c r="H58" s="57">
        <f ca="1">Table524[[#This Row],[Sample]]+Table524[[#This Row],[Step]]</f>
        <v>7.5925943068890316</v>
      </c>
      <c r="I58" s="57">
        <f ca="1">IF(Table524[[#This Row],[Year]]&gt;=$O$9,$O$13,0)</f>
        <v>0.99323357869965179</v>
      </c>
    </row>
    <row r="59" spans="1:9" x14ac:dyDescent="0.35">
      <c r="A59" s="57">
        <v>2047</v>
      </c>
      <c r="C59" s="116">
        <v>8.1832217425998746</v>
      </c>
      <c r="D59" s="57">
        <v>5.9649261949305341</v>
      </c>
      <c r="E59" s="57">
        <v>10.401517290269215</v>
      </c>
      <c r="F59" s="57">
        <f>(Table524[[#This Row],[Forecast(Electricity Industrial Price: Mountain cents per kilowatthour)]]-Table524[[#This Row],[Lower Confidence Bound(Electricity Industrial Price: Mountain cents per kilowatthour)]])/1.96</f>
        <v>1.131783442688439</v>
      </c>
      <c r="G59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7.643721400818154</v>
      </c>
      <c r="H59" s="57">
        <f ca="1">Table524[[#This Row],[Sample]]+Table524[[#This Row],[Step]]</f>
        <v>8.6369549795178067</v>
      </c>
      <c r="I59" s="57">
        <f ca="1">IF(Table524[[#This Row],[Year]]&gt;=$O$9,$O$13,0)</f>
        <v>0.99323357869965179</v>
      </c>
    </row>
    <row r="60" spans="1:9" x14ac:dyDescent="0.35">
      <c r="A60" s="57">
        <v>2048</v>
      </c>
      <c r="C60" s="116">
        <v>8.2742547576919012</v>
      </c>
      <c r="D60" s="57">
        <v>6.005633454392731</v>
      </c>
      <c r="E60" s="57">
        <v>10.542876060991071</v>
      </c>
      <c r="F60" s="57">
        <f>(Table524[[#This Row],[Forecast(Electricity Industrial Price: Mountain cents per kilowatthour)]]-Table524[[#This Row],[Lower Confidence Bound(Electricity Industrial Price: Mountain cents per kilowatthour)]])/1.96</f>
        <v>1.1574598486220256</v>
      </c>
      <c r="G60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9.7076518135963994</v>
      </c>
      <c r="H60" s="57">
        <f ca="1">Table524[[#This Row],[Sample]]+Table524[[#This Row],[Step]]</f>
        <v>10.700885392296051</v>
      </c>
      <c r="I60" s="57">
        <f ca="1">IF(Table524[[#This Row],[Year]]&gt;=$O$9,$O$13,0)</f>
        <v>0.99323357869965179</v>
      </c>
    </row>
    <row r="61" spans="1:9" x14ac:dyDescent="0.35">
      <c r="A61" s="57">
        <v>2049</v>
      </c>
      <c r="C61" s="116">
        <v>8.3652877727839261</v>
      </c>
      <c r="D61" s="57">
        <v>6.0470103891887881</v>
      </c>
      <c r="E61" s="57">
        <v>10.683565156379064</v>
      </c>
      <c r="F61" s="57">
        <f>(Table524[[#This Row],[Forecast(Electricity Industrial Price: Mountain cents per kilowatthour)]]-Table524[[#This Row],[Lower Confidence Bound(Electricity Industrial Price: Mountain cents per kilowatthour)]])/1.96</f>
        <v>1.1827945834669071</v>
      </c>
      <c r="G61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9.6017979492470236</v>
      </c>
      <c r="H61" s="57">
        <f ca="1">Table524[[#This Row],[Sample]]+Table524[[#This Row],[Step]]</f>
        <v>10.595031527946675</v>
      </c>
      <c r="I61" s="57">
        <f ca="1">IF(Table524[[#This Row],[Year]]&gt;=$O$9,$O$13,0)</f>
        <v>0.99323357869965179</v>
      </c>
    </row>
    <row r="62" spans="1:9" x14ac:dyDescent="0.35">
      <c r="A62" s="57">
        <v>2050</v>
      </c>
      <c r="C62" s="116">
        <v>8.456320787875951</v>
      </c>
      <c r="D62" s="57">
        <v>6.0890130439521384</v>
      </c>
      <c r="E62" s="57">
        <v>10.823628531799763</v>
      </c>
      <c r="F62" s="57">
        <f>(Table524[[#This Row],[Forecast(Electricity Industrial Price: Mountain cents per kilowatthour)]]-Table524[[#This Row],[Lower Confidence Bound(Electricity Industrial Price: Mountain cents per kilowatthour)]])/1.96</f>
        <v>1.2078100734305166</v>
      </c>
      <c r="G62" s="57">
        <f ca="1">IF(AND(Table524[[#This Row],[1 Std]]&gt;0,$O$15),_xlfn.NORM.INV(RAND(),Table524[[#This Row],[Forecast(Electricity Industrial Price: Mountain cents per kilowatthour)]],Table524[[#This Row],[1 Std]]),Table524[[#This Row],[Forecast(Electricity Industrial Price: Mountain cents per kilowatthour)]])</f>
        <v>6.9778021236305765</v>
      </c>
      <c r="H62" s="57">
        <f ca="1">Table524[[#This Row],[Sample]]+Table524[[#This Row],[Step]]</f>
        <v>7.9710357023302283</v>
      </c>
      <c r="I62" s="57">
        <f ca="1">IF(Table524[[#This Row],[Year]]&gt;=$O$9,$O$13,0)</f>
        <v>0.99323357869965179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3EC94-6461-493A-B92D-01218A36ACB0}">
  <sheetPr codeName="Sheet19"/>
  <dimension ref="A1:X62"/>
  <sheetViews>
    <sheetView zoomScale="70" zoomScaleNormal="70" workbookViewId="0">
      <selection activeCell="W48" sqref="W48"/>
    </sheetView>
  </sheetViews>
  <sheetFormatPr defaultColWidth="9.1328125" defaultRowHeight="12.75" x14ac:dyDescent="0.35"/>
  <cols>
    <col min="1" max="1" width="10" style="141" customWidth="1"/>
    <col min="2" max="2" width="11.265625" style="141" customWidth="1"/>
    <col min="3" max="3" width="13.1328125" style="116" customWidth="1"/>
    <col min="4" max="4" width="10.3984375" style="141" customWidth="1"/>
    <col min="5" max="5" width="11" style="141" customWidth="1"/>
    <col min="6" max="6" width="9.73046875" style="141" customWidth="1"/>
    <col min="7" max="8" width="13" style="141" customWidth="1"/>
    <col min="9" max="9" width="9.1328125" style="141"/>
    <col min="10" max="10" width="10.265625" style="141" customWidth="1"/>
    <col min="11" max="11" width="8.3984375" style="141" customWidth="1"/>
    <col min="12" max="12" width="9.1328125" style="141"/>
    <col min="13" max="13" width="10.59765625" style="141" bestFit="1" customWidth="1"/>
    <col min="14" max="14" width="20" style="141" bestFit="1" customWidth="1"/>
    <col min="15" max="15" width="9.73046875" style="141" bestFit="1" customWidth="1"/>
    <col min="16" max="18" width="9.1328125" style="141"/>
    <col min="19" max="19" width="12" style="141" bestFit="1" customWidth="1"/>
    <col min="20" max="16384" width="9.1328125" style="141"/>
  </cols>
  <sheetData>
    <row r="1" spans="1:24" ht="13.15" x14ac:dyDescent="0.4">
      <c r="A1" s="141" t="s">
        <v>65</v>
      </c>
      <c r="B1" s="141" t="s">
        <v>144</v>
      </c>
      <c r="C1" s="116" t="s">
        <v>145</v>
      </c>
      <c r="D1" s="141" t="s">
        <v>146</v>
      </c>
      <c r="E1" s="141" t="s">
        <v>147</v>
      </c>
      <c r="F1" s="140" t="s">
        <v>134</v>
      </c>
      <c r="G1" s="140" t="s">
        <v>135</v>
      </c>
      <c r="H1" s="140" t="s">
        <v>220</v>
      </c>
      <c r="I1" s="171" t="s">
        <v>260</v>
      </c>
      <c r="J1" s="141" t="s">
        <v>66</v>
      </c>
      <c r="K1" s="141" t="s">
        <v>10</v>
      </c>
      <c r="N1" s="65" t="s">
        <v>221</v>
      </c>
      <c r="Q1" s="141" t="s">
        <v>91</v>
      </c>
      <c r="X1" s="141" t="str">
        <f>"Confidence Bound(Electricity Industrial Price: Mountain cents per kilowatthour)"</f>
        <v>Confidence Bound(Electricity Industrial Price: Mountain cents per kilowatthour)</v>
      </c>
    </row>
    <row r="2" spans="1:24" x14ac:dyDescent="0.35">
      <c r="A2" s="57">
        <v>1990</v>
      </c>
      <c r="B2" s="56">
        <v>3.97</v>
      </c>
      <c r="C2" s="116">
        <v>3.97</v>
      </c>
      <c r="D2" s="56">
        <v>3.97</v>
      </c>
      <c r="E2" s="56">
        <v>3.97</v>
      </c>
      <c r="F2" s="57">
        <f>(Table52[[#This Row],[Forecast(Electricity Industrial Price: Mountain cents per kilowatthour)]]-Table52[[#This Row],[Lower Confidence Bound(Electricity Industrial Price: Mountain cents per kilowatthour)]])/1.96</f>
        <v>0</v>
      </c>
      <c r="G2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3.97</v>
      </c>
      <c r="H2" s="57">
        <f ca="1">Table52[[#This Row],[Sample]]+Table52[[#This Row],[Step]]</f>
        <v>3.97</v>
      </c>
      <c r="I2" s="57">
        <f ca="1">IF(Table52[[#This Row],[Quarter]]&gt;=$O$9,$O$13,0)</f>
        <v>0</v>
      </c>
      <c r="J2" s="141" t="s">
        <v>67</v>
      </c>
      <c r="K2" s="58">
        <f>_xlfn.FORECAST.ETS.STAT($B$2:$B$62,$A$2:$A$62,1,1,1)</f>
        <v>0.998</v>
      </c>
      <c r="N2" s="183" t="s">
        <v>1</v>
      </c>
      <c r="O2" s="183" t="s">
        <v>225</v>
      </c>
      <c r="Q2" s="140" t="s">
        <v>222</v>
      </c>
    </row>
    <row r="3" spans="1:24" x14ac:dyDescent="0.35">
      <c r="A3" s="57">
        <v>1991</v>
      </c>
      <c r="B3" s="56">
        <v>4.0599999999999996</v>
      </c>
      <c r="C3" s="116">
        <v>4.0599999999999996</v>
      </c>
      <c r="D3" s="56">
        <v>4.0599999999999996</v>
      </c>
      <c r="E3" s="56">
        <v>4.0599999999999996</v>
      </c>
      <c r="F3" s="57">
        <f>(Table52[[#This Row],[Forecast(Electricity Industrial Price: Mountain cents per kilowatthour)]]-Table52[[#This Row],[Lower Confidence Bound(Electricity Industrial Price: Mountain cents per kilowatthour)]])/1.96</f>
        <v>0</v>
      </c>
      <c r="G3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4.0599999999999996</v>
      </c>
      <c r="H3" s="57">
        <f ca="1">Table52[[#This Row],[Sample]]+Table52[[#This Row],[Step]]</f>
        <v>4.0599999999999996</v>
      </c>
      <c r="I3" s="57">
        <f ca="1">IF(Table52[[#This Row],[Quarter]]&gt;=$O$9,$O$13,0)</f>
        <v>0</v>
      </c>
      <c r="J3" s="141" t="s">
        <v>68</v>
      </c>
      <c r="K3" s="58">
        <f>_xlfn.FORECAST.ETS.STAT($B$2:$B$62,$A$2:$A$62,2,1,1)</f>
        <v>0.249</v>
      </c>
      <c r="N3" s="17">
        <v>2020</v>
      </c>
      <c r="O3" s="57">
        <v>34.772599999999997</v>
      </c>
      <c r="P3" s="17" t="s">
        <v>237</v>
      </c>
      <c r="Q3" s="17" t="s">
        <v>238</v>
      </c>
    </row>
    <row r="4" spans="1:24" x14ac:dyDescent="0.35">
      <c r="A4" s="57">
        <v>1992</v>
      </c>
      <c r="B4" s="56">
        <v>4.04</v>
      </c>
      <c r="C4" s="116">
        <v>4.04</v>
      </c>
      <c r="D4" s="56">
        <v>4.04</v>
      </c>
      <c r="E4" s="56">
        <v>4.04</v>
      </c>
      <c r="F4" s="57">
        <f>(Table52[[#This Row],[Forecast(Electricity Industrial Price: Mountain cents per kilowatthour)]]-Table52[[#This Row],[Lower Confidence Bound(Electricity Industrial Price: Mountain cents per kilowatthour)]])/1.96</f>
        <v>0</v>
      </c>
      <c r="G4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4.04</v>
      </c>
      <c r="H4" s="57">
        <f ca="1">Table52[[#This Row],[Sample]]+Table52[[#This Row],[Step]]</f>
        <v>4.04</v>
      </c>
      <c r="I4" s="57">
        <f ca="1">IF(Table52[[#This Row],[Quarter]]&gt;=$O$9,$O$13,0)</f>
        <v>0</v>
      </c>
      <c r="J4" s="141" t="s">
        <v>69</v>
      </c>
      <c r="K4" s="58">
        <f>_xlfn.FORECAST.ETS.STAT($B$2:$B$62,$A$2:$A$62,3,1,1)</f>
        <v>2.2204460492503131E-16</v>
      </c>
      <c r="M4" s="92" t="s">
        <v>224</v>
      </c>
      <c r="N4" s="17">
        <v>2050</v>
      </c>
      <c r="O4" s="57">
        <v>52.083599999999997</v>
      </c>
      <c r="P4" s="57">
        <v>1.5</v>
      </c>
      <c r="Q4" s="142">
        <f>(O4-$O$3)/(N4-$N$3)</f>
        <v>0.57703333333333329</v>
      </c>
      <c r="S4" s="209" t="s">
        <v>298</v>
      </c>
    </row>
    <row r="5" spans="1:24" x14ac:dyDescent="0.35">
      <c r="A5" s="57">
        <v>1993</v>
      </c>
      <c r="B5" s="56">
        <v>4.1900000000000004</v>
      </c>
      <c r="C5" s="116">
        <v>4.1900000000000004</v>
      </c>
      <c r="D5" s="56">
        <v>4.1900000000000004</v>
      </c>
      <c r="E5" s="56">
        <v>4.1900000000000004</v>
      </c>
      <c r="F5" s="57">
        <f>(Table52[[#This Row],[Forecast(Electricity Industrial Price: Mountain cents per kilowatthour)]]-Table52[[#This Row],[Lower Confidence Bound(Electricity Industrial Price: Mountain cents per kilowatthour)]])/1.96</f>
        <v>0</v>
      </c>
      <c r="G5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4.1900000000000004</v>
      </c>
      <c r="H5" s="57">
        <f ca="1">Table52[[#This Row],[Sample]]+Table52[[#This Row],[Step]]</f>
        <v>4.1900000000000004</v>
      </c>
      <c r="I5" s="57">
        <f ca="1">IF(Table52[[#This Row],[Quarter]]&gt;=$O$9,$O$13,0)</f>
        <v>0</v>
      </c>
      <c r="J5" s="141" t="s">
        <v>70</v>
      </c>
      <c r="K5" s="58">
        <f>_xlfn.FORECAST.ETS.STAT($B$2:$B$62,$A$2:$A$62,4,1,1)</f>
        <v>1.5754520345507896</v>
      </c>
      <c r="M5" s="89" t="s">
        <v>113</v>
      </c>
      <c r="N5" s="17">
        <v>2050</v>
      </c>
      <c r="O5" s="57">
        <v>41.611400000000003</v>
      </c>
      <c r="P5" s="57"/>
      <c r="Q5" s="142">
        <f>(O5-$O$3)/(N5-$N$3)</f>
        <v>0.22796000000000022</v>
      </c>
      <c r="S5" s="57">
        <f>(O4-O5)/O5</f>
        <v>0.25166661059228945</v>
      </c>
    </row>
    <row r="6" spans="1:24" x14ac:dyDescent="0.35">
      <c r="A6" s="57">
        <v>1994</v>
      </c>
      <c r="B6" s="56">
        <v>4.16</v>
      </c>
      <c r="C6" s="116">
        <v>4.16</v>
      </c>
      <c r="D6" s="56">
        <v>4.16</v>
      </c>
      <c r="E6" s="56">
        <v>4.16</v>
      </c>
      <c r="F6" s="57">
        <f>(Table52[[#This Row],[Forecast(Electricity Industrial Price: Mountain cents per kilowatthour)]]-Table52[[#This Row],[Lower Confidence Bound(Electricity Industrial Price: Mountain cents per kilowatthour)]])/1.96</f>
        <v>0</v>
      </c>
      <c r="G6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4.16</v>
      </c>
      <c r="H6" s="57">
        <f ca="1">Table52[[#This Row],[Sample]]+Table52[[#This Row],[Step]]</f>
        <v>4.16</v>
      </c>
      <c r="I6" s="57">
        <f ca="1">IF(Table52[[#This Row],[Quarter]]&gt;=$O$9,$O$13,0)</f>
        <v>0</v>
      </c>
      <c r="J6" s="141" t="s">
        <v>71</v>
      </c>
      <c r="K6" s="58">
        <f>_xlfn.FORECAST.ETS.STAT($B$2:$B$62,$A$2:$A$62,5,1,1)</f>
        <v>3.5861560250581216E-2</v>
      </c>
      <c r="M6" s="92" t="s">
        <v>223</v>
      </c>
      <c r="N6" s="17">
        <v>2050</v>
      </c>
      <c r="O6" s="57">
        <v>26.9008</v>
      </c>
      <c r="P6" s="57">
        <f>1-0.23</f>
        <v>0.77</v>
      </c>
      <c r="Q6" s="142">
        <f>(O6-$O$3)/(N6-$N$3)</f>
        <v>-0.2623933333333332</v>
      </c>
      <c r="S6" s="57">
        <f>(O6-O5)/O5</f>
        <v>-0.35352331332279141</v>
      </c>
    </row>
    <row r="7" spans="1:24" x14ac:dyDescent="0.35">
      <c r="A7" s="57">
        <v>1995</v>
      </c>
      <c r="B7" s="56">
        <v>4.12</v>
      </c>
      <c r="C7" s="116">
        <v>4.12</v>
      </c>
      <c r="D7" s="56">
        <v>4.12</v>
      </c>
      <c r="E7" s="56">
        <v>4.12</v>
      </c>
      <c r="F7" s="57">
        <f>(Table52[[#This Row],[Forecast(Electricity Industrial Price: Mountain cents per kilowatthour)]]-Table52[[#This Row],[Lower Confidence Bound(Electricity Industrial Price: Mountain cents per kilowatthour)]])/1.96</f>
        <v>0</v>
      </c>
      <c r="G7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4.12</v>
      </c>
      <c r="H7" s="57">
        <f ca="1">Table52[[#This Row],[Sample]]+Table52[[#This Row],[Step]]</f>
        <v>4.12</v>
      </c>
      <c r="I7" s="57">
        <f ca="1">IF(Table52[[#This Row],[Quarter]]&gt;=$O$9,$O$13,0)</f>
        <v>0</v>
      </c>
      <c r="J7" s="141" t="s">
        <v>72</v>
      </c>
      <c r="K7" s="58">
        <f>_xlfn.FORECAST.ETS.STAT($B$2:$B$62,$A$2:$A$62,6,1,1)</f>
        <v>0.21555048290899448</v>
      </c>
    </row>
    <row r="8" spans="1:24" x14ac:dyDescent="0.35">
      <c r="A8" s="57">
        <v>1996</v>
      </c>
      <c r="B8" s="56">
        <v>3.94</v>
      </c>
      <c r="C8" s="116">
        <v>3.94</v>
      </c>
      <c r="D8" s="56">
        <v>3.94</v>
      </c>
      <c r="E8" s="56">
        <v>3.94</v>
      </c>
      <c r="F8" s="57">
        <f>(Table52[[#This Row],[Forecast(Electricity Industrial Price: Mountain cents per kilowatthour)]]-Table52[[#This Row],[Lower Confidence Bound(Electricity Industrial Price: Mountain cents per kilowatthour)]])/1.96</f>
        <v>0</v>
      </c>
      <c r="G8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3.94</v>
      </c>
      <c r="H8" s="57">
        <f ca="1">Table52[[#This Row],[Sample]]+Table52[[#This Row],[Step]]</f>
        <v>3.94</v>
      </c>
      <c r="I8" s="57">
        <f ca="1">IF(Table52[[#This Row],[Quarter]]&gt;=$O$9,$O$13,0)</f>
        <v>0</v>
      </c>
      <c r="J8" s="141" t="s">
        <v>73</v>
      </c>
      <c r="K8" s="58">
        <f>_xlfn.FORECAST.ETS.STAT($B$2:$B$62,$A$2:$A$62,7,1,1)</f>
        <v>0.27145615226896214</v>
      </c>
      <c r="M8" s="179"/>
    </row>
    <row r="9" spans="1:24" ht="15.75" x14ac:dyDescent="0.5">
      <c r="A9" s="57">
        <v>1997</v>
      </c>
      <c r="B9" s="56">
        <v>3.9</v>
      </c>
      <c r="C9" s="116">
        <v>3.9</v>
      </c>
      <c r="D9" s="56">
        <v>3.9</v>
      </c>
      <c r="E9" s="56">
        <v>3.9</v>
      </c>
      <c r="F9" s="57">
        <f>(Table52[[#This Row],[Forecast(Electricity Industrial Price: Mountain cents per kilowatthour)]]-Table52[[#This Row],[Lower Confidence Bound(Electricity Industrial Price: Mountain cents per kilowatthour)]])/1.96</f>
        <v>0</v>
      </c>
      <c r="G9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3.9</v>
      </c>
      <c r="H9" s="57">
        <f ca="1">Table52[[#This Row],[Sample]]+Table52[[#This Row],[Step]]</f>
        <v>3.9</v>
      </c>
      <c r="I9" s="57">
        <f ca="1">IF(Table52[[#This Row],[Quarter]]&gt;=$O$9,$O$13,0)</f>
        <v>0</v>
      </c>
      <c r="N9" s="60" t="s">
        <v>236</v>
      </c>
      <c r="O9" s="4">
        <f>RANDBETWEEN(2021,2050)</f>
        <v>2042</v>
      </c>
      <c r="Q9" s="143" t="s">
        <v>239</v>
      </c>
      <c r="R9" s="144"/>
      <c r="S9" s="144"/>
    </row>
    <row r="10" spans="1:24" x14ac:dyDescent="0.35">
      <c r="A10" s="57">
        <v>1998</v>
      </c>
      <c r="B10" s="56">
        <v>3.83</v>
      </c>
      <c r="C10" s="116">
        <v>3.83</v>
      </c>
      <c r="D10" s="56">
        <v>3.83</v>
      </c>
      <c r="E10" s="56">
        <v>3.83</v>
      </c>
      <c r="F10" s="57">
        <f>(Table52[[#This Row],[Forecast(Electricity Industrial Price: Mountain cents per kilowatthour)]]-Table52[[#This Row],[Lower Confidence Bound(Electricity Industrial Price: Mountain cents per kilowatthour)]])/1.96</f>
        <v>0</v>
      </c>
      <c r="G10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3.83</v>
      </c>
      <c r="H10" s="57">
        <f ca="1">Table52[[#This Row],[Sample]]+Table52[[#This Row],[Step]]</f>
        <v>3.83</v>
      </c>
      <c r="I10" s="57">
        <f ca="1">IF(Table52[[#This Row],[Quarter]]&gt;=$O$9,$O$13,0)</f>
        <v>0</v>
      </c>
      <c r="N10" s="180" t="s">
        <v>232</v>
      </c>
      <c r="O10" s="182">
        <f>RAND()*(P4-P6)+P6</f>
        <v>0.97763679898943456</v>
      </c>
      <c r="Q10" s="144" t="s">
        <v>240</v>
      </c>
      <c r="R10" s="144"/>
      <c r="S10" s="144"/>
      <c r="T10" s="144"/>
      <c r="U10" s="144"/>
    </row>
    <row r="11" spans="1:24" x14ac:dyDescent="0.35">
      <c r="A11" s="57">
        <v>1999</v>
      </c>
      <c r="B11" s="56">
        <v>3.76</v>
      </c>
      <c r="C11" s="116">
        <v>3.76</v>
      </c>
      <c r="D11" s="56">
        <v>3.76</v>
      </c>
      <c r="E11" s="56">
        <v>3.76</v>
      </c>
      <c r="F11" s="57">
        <f>(Table52[[#This Row],[Forecast(Electricity Industrial Price: Mountain cents per kilowatthour)]]-Table52[[#This Row],[Lower Confidence Bound(Electricity Industrial Price: Mountain cents per kilowatthour)]])/1.96</f>
        <v>0</v>
      </c>
      <c r="G11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3.76</v>
      </c>
      <c r="H11" s="57">
        <f ca="1">Table52[[#This Row],[Sample]]+Table52[[#This Row],[Step]]</f>
        <v>3.76</v>
      </c>
      <c r="I11" s="57">
        <f ca="1">IF(Table52[[#This Row],[Quarter]]&gt;=$O$9,$O$13,0)</f>
        <v>0</v>
      </c>
      <c r="N11" s="180" t="s">
        <v>233</v>
      </c>
      <c r="O11" s="182">
        <f ca="1">VLOOKUP(N5,Table52[[#All],[Quarter]:[Forecast(Electricity Industrial Price: Mountain cents per kilowatthour)]],3,FALSE)</f>
        <v>8.456320787875951</v>
      </c>
    </row>
    <row r="12" spans="1:24" x14ac:dyDescent="0.35">
      <c r="A12" s="57">
        <v>2000</v>
      </c>
      <c r="B12" s="56">
        <v>3.81</v>
      </c>
      <c r="C12" s="116">
        <v>3.81</v>
      </c>
      <c r="D12" s="56">
        <v>3.81</v>
      </c>
      <c r="E12" s="56">
        <v>3.81</v>
      </c>
      <c r="F12" s="57">
        <f>(Table52[[#This Row],[Forecast(Electricity Industrial Price: Mountain cents per kilowatthour)]]-Table52[[#This Row],[Lower Confidence Bound(Electricity Industrial Price: Mountain cents per kilowatthour)]])/1.96</f>
        <v>0</v>
      </c>
      <c r="G12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3.81</v>
      </c>
      <c r="H12" s="57">
        <f ca="1">Table52[[#This Row],[Sample]]+Table52[[#This Row],[Step]]</f>
        <v>3.81</v>
      </c>
      <c r="I12" s="57">
        <f ca="1">IF(Table52[[#This Row],[Quarter]]&gt;=$O$9,$O$13,0)</f>
        <v>0</v>
      </c>
      <c r="N12" s="180" t="s">
        <v>234</v>
      </c>
      <c r="O12" s="182">
        <f ca="1">O11*O10</f>
        <v>8.2672103862868589</v>
      </c>
    </row>
    <row r="13" spans="1:24" ht="15.75" x14ac:dyDescent="0.5">
      <c r="A13" s="57">
        <v>2001</v>
      </c>
      <c r="B13" s="56">
        <v>4.49</v>
      </c>
      <c r="C13" s="116">
        <v>4.49</v>
      </c>
      <c r="D13" s="56">
        <v>4.49</v>
      </c>
      <c r="E13" s="56">
        <v>4.49</v>
      </c>
      <c r="F13" s="57">
        <f>(Table52[[#This Row],[Forecast(Electricity Industrial Price: Mountain cents per kilowatthour)]]-Table52[[#This Row],[Lower Confidence Bound(Electricity Industrial Price: Mountain cents per kilowatthour)]])/1.96</f>
        <v>0</v>
      </c>
      <c r="G13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4.49</v>
      </c>
      <c r="H13" s="57">
        <f ca="1">Table52[[#This Row],[Sample]]+Table52[[#This Row],[Step]]</f>
        <v>4.49</v>
      </c>
      <c r="I13" s="57">
        <f ca="1">IF(Table52[[#This Row],[Quarter]]&gt;=$O$9,$O$13,0)</f>
        <v>0</v>
      </c>
      <c r="N13" s="181" t="s">
        <v>235</v>
      </c>
      <c r="O13" s="182">
        <f ca="1">O12-O11</f>
        <v>-0.18911040158909209</v>
      </c>
    </row>
    <row r="14" spans="1:24" x14ac:dyDescent="0.35">
      <c r="A14" s="57">
        <v>2002</v>
      </c>
      <c r="B14" s="56">
        <v>4.49</v>
      </c>
      <c r="C14" s="116">
        <v>4.49</v>
      </c>
      <c r="D14" s="56">
        <v>4.49</v>
      </c>
      <c r="E14" s="56">
        <v>4.49</v>
      </c>
      <c r="F14" s="57">
        <f>(Table52[[#This Row],[Forecast(Electricity Industrial Price: Mountain cents per kilowatthour)]]-Table52[[#This Row],[Lower Confidence Bound(Electricity Industrial Price: Mountain cents per kilowatthour)]])/1.96</f>
        <v>0</v>
      </c>
      <c r="G14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4.49</v>
      </c>
      <c r="H14" s="57">
        <f ca="1">Table52[[#This Row],[Sample]]+Table52[[#This Row],[Step]]</f>
        <v>4.49</v>
      </c>
      <c r="I14" s="57">
        <f ca="1">IF(Table52[[#This Row],[Quarter]]&gt;=$O$9,$O$13,0)</f>
        <v>0</v>
      </c>
    </row>
    <row r="15" spans="1:24" x14ac:dyDescent="0.35">
      <c r="A15" s="57">
        <v>2003</v>
      </c>
      <c r="B15" s="56">
        <v>4.74</v>
      </c>
      <c r="C15" s="116">
        <v>4.74</v>
      </c>
      <c r="D15" s="56">
        <v>4.74</v>
      </c>
      <c r="E15" s="56">
        <v>4.74</v>
      </c>
      <c r="F15" s="57">
        <f>(Table52[[#This Row],[Forecast(Electricity Industrial Price: Mountain cents per kilowatthour)]]-Table52[[#This Row],[Lower Confidence Bound(Electricity Industrial Price: Mountain cents per kilowatthour)]])/1.96</f>
        <v>0</v>
      </c>
      <c r="G15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4.74</v>
      </c>
      <c r="H15" s="57">
        <f ca="1">Table52[[#This Row],[Sample]]+Table52[[#This Row],[Step]]</f>
        <v>4.74</v>
      </c>
      <c r="I15" s="57">
        <f ca="1">IF(Table52[[#This Row],[Quarter]]&gt;=$O$9,$O$13,0)</f>
        <v>0</v>
      </c>
      <c r="N15" s="180" t="s">
        <v>261</v>
      </c>
      <c r="O15" s="3" t="b">
        <v>0</v>
      </c>
    </row>
    <row r="16" spans="1:24" x14ac:dyDescent="0.35">
      <c r="A16" s="57">
        <v>2004</v>
      </c>
      <c r="B16" s="56">
        <v>4.66</v>
      </c>
      <c r="C16" s="116">
        <v>4.66</v>
      </c>
      <c r="D16" s="56">
        <v>4.66</v>
      </c>
      <c r="E16" s="56">
        <v>4.66</v>
      </c>
      <c r="F16" s="57">
        <f>(Table52[[#This Row],[Forecast(Electricity Industrial Price: Mountain cents per kilowatthour)]]-Table52[[#This Row],[Lower Confidence Bound(Electricity Industrial Price: Mountain cents per kilowatthour)]])/1.96</f>
        <v>0</v>
      </c>
      <c r="G16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4.66</v>
      </c>
      <c r="H16" s="57">
        <f ca="1">Table52[[#This Row],[Sample]]+Table52[[#This Row],[Step]]</f>
        <v>4.66</v>
      </c>
      <c r="I16" s="57">
        <f ca="1">IF(Table52[[#This Row],[Quarter]]&gt;=$O$9,$O$13,0)</f>
        <v>0</v>
      </c>
    </row>
    <row r="17" spans="1:9" x14ac:dyDescent="0.35">
      <c r="A17" s="57">
        <v>2005</v>
      </c>
      <c r="B17" s="56">
        <v>4.8600000000000003</v>
      </c>
      <c r="C17" s="116">
        <v>4.8600000000000003</v>
      </c>
      <c r="D17" s="56">
        <v>4.8600000000000003</v>
      </c>
      <c r="E17" s="56">
        <v>4.8600000000000003</v>
      </c>
      <c r="F17" s="57">
        <f>(Table52[[#This Row],[Forecast(Electricity Industrial Price: Mountain cents per kilowatthour)]]-Table52[[#This Row],[Lower Confidence Bound(Electricity Industrial Price: Mountain cents per kilowatthour)]])/1.96</f>
        <v>0</v>
      </c>
      <c r="G17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4.8600000000000003</v>
      </c>
      <c r="H17" s="57">
        <f ca="1">Table52[[#This Row],[Sample]]+Table52[[#This Row],[Step]]</f>
        <v>4.8600000000000003</v>
      </c>
      <c r="I17" s="57">
        <f ca="1">IF(Table52[[#This Row],[Quarter]]&gt;=$O$9,$O$13,0)</f>
        <v>0</v>
      </c>
    </row>
    <row r="18" spans="1:9" x14ac:dyDescent="0.35">
      <c r="A18" s="57">
        <v>2006</v>
      </c>
      <c r="B18" s="56">
        <v>5.29</v>
      </c>
      <c r="C18" s="116">
        <v>5.29</v>
      </c>
      <c r="D18" s="56">
        <v>5.29</v>
      </c>
      <c r="E18" s="56">
        <v>5.29</v>
      </c>
      <c r="F18" s="57">
        <f>(Table52[[#This Row],[Forecast(Electricity Industrial Price: Mountain cents per kilowatthour)]]-Table52[[#This Row],[Lower Confidence Bound(Electricity Industrial Price: Mountain cents per kilowatthour)]])/1.96</f>
        <v>0</v>
      </c>
      <c r="G18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5.29</v>
      </c>
      <c r="H18" s="57">
        <f ca="1">Table52[[#This Row],[Sample]]+Table52[[#This Row],[Step]]</f>
        <v>5.29</v>
      </c>
      <c r="I18" s="57">
        <f ca="1">IF(Table52[[#This Row],[Quarter]]&gt;=$O$9,$O$13,0)</f>
        <v>0</v>
      </c>
    </row>
    <row r="19" spans="1:9" x14ac:dyDescent="0.35">
      <c r="A19" s="57">
        <v>2007</v>
      </c>
      <c r="B19" s="56">
        <v>5.33</v>
      </c>
      <c r="C19" s="116">
        <v>5.33</v>
      </c>
      <c r="D19" s="56">
        <v>5.33</v>
      </c>
      <c r="E19" s="56">
        <v>5.33</v>
      </c>
      <c r="F19" s="57">
        <f>(Table52[[#This Row],[Forecast(Electricity Industrial Price: Mountain cents per kilowatthour)]]-Table52[[#This Row],[Lower Confidence Bound(Electricity Industrial Price: Mountain cents per kilowatthour)]])/1.96</f>
        <v>0</v>
      </c>
      <c r="G19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5.33</v>
      </c>
      <c r="H19" s="57">
        <f ca="1">Table52[[#This Row],[Sample]]+Table52[[#This Row],[Step]]</f>
        <v>5.33</v>
      </c>
      <c r="I19" s="57">
        <f ca="1">IF(Table52[[#This Row],[Quarter]]&gt;=$O$9,$O$13,0)</f>
        <v>0</v>
      </c>
    </row>
    <row r="20" spans="1:9" x14ac:dyDescent="0.35">
      <c r="A20" s="57">
        <v>2008</v>
      </c>
      <c r="B20" s="56">
        <v>5.57</v>
      </c>
      <c r="C20" s="116">
        <v>5.57</v>
      </c>
      <c r="D20" s="56">
        <v>5.57</v>
      </c>
      <c r="E20" s="56">
        <v>5.57</v>
      </c>
      <c r="F20" s="57">
        <f>(Table52[[#This Row],[Forecast(Electricity Industrial Price: Mountain cents per kilowatthour)]]-Table52[[#This Row],[Lower Confidence Bound(Electricity Industrial Price: Mountain cents per kilowatthour)]])/1.96</f>
        <v>0</v>
      </c>
      <c r="G20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5.57</v>
      </c>
      <c r="H20" s="57">
        <f ca="1">Table52[[#This Row],[Sample]]+Table52[[#This Row],[Step]]</f>
        <v>5.57</v>
      </c>
      <c r="I20" s="57">
        <f ca="1">IF(Table52[[#This Row],[Quarter]]&gt;=$O$9,$O$13,0)</f>
        <v>0</v>
      </c>
    </row>
    <row r="21" spans="1:9" x14ac:dyDescent="0.35">
      <c r="A21" s="57">
        <v>2009</v>
      </c>
      <c r="B21" s="56">
        <v>5.6</v>
      </c>
      <c r="C21" s="116">
        <v>5.6</v>
      </c>
      <c r="D21" s="56">
        <v>5.6</v>
      </c>
      <c r="E21" s="56">
        <v>5.6</v>
      </c>
      <c r="F21" s="57">
        <f>(Table52[[#This Row],[Forecast(Electricity Industrial Price: Mountain cents per kilowatthour)]]-Table52[[#This Row],[Lower Confidence Bound(Electricity Industrial Price: Mountain cents per kilowatthour)]])/1.96</f>
        <v>0</v>
      </c>
      <c r="G21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5.6</v>
      </c>
      <c r="H21" s="57">
        <f ca="1">Table52[[#This Row],[Sample]]+Table52[[#This Row],[Step]]</f>
        <v>5.6</v>
      </c>
      <c r="I21" s="57">
        <f ca="1">IF(Table52[[#This Row],[Quarter]]&gt;=$O$9,$O$13,0)</f>
        <v>0</v>
      </c>
    </row>
    <row r="22" spans="1:9" x14ac:dyDescent="0.35">
      <c r="A22" s="57">
        <v>2010</v>
      </c>
      <c r="B22" s="56">
        <v>5.7</v>
      </c>
      <c r="C22" s="116">
        <v>5.7</v>
      </c>
      <c r="D22" s="56">
        <v>5.7</v>
      </c>
      <c r="E22" s="56">
        <v>5.7</v>
      </c>
      <c r="F22" s="57">
        <f>(Table52[[#This Row],[Forecast(Electricity Industrial Price: Mountain cents per kilowatthour)]]-Table52[[#This Row],[Lower Confidence Bound(Electricity Industrial Price: Mountain cents per kilowatthour)]])/1.96</f>
        <v>0</v>
      </c>
      <c r="G22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5.7</v>
      </c>
      <c r="H22" s="57">
        <f ca="1">Table52[[#This Row],[Sample]]+Table52[[#This Row],[Step]]</f>
        <v>5.7</v>
      </c>
      <c r="I22" s="57">
        <f ca="1">IF(Table52[[#This Row],[Quarter]]&gt;=$O$9,$O$13,0)</f>
        <v>0</v>
      </c>
    </row>
    <row r="23" spans="1:9" x14ac:dyDescent="0.35">
      <c r="A23" s="57">
        <v>2011</v>
      </c>
      <c r="B23" s="56">
        <v>5.56</v>
      </c>
      <c r="C23" s="116">
        <v>5.56</v>
      </c>
      <c r="D23" s="56">
        <v>5.56</v>
      </c>
      <c r="E23" s="56">
        <v>5.56</v>
      </c>
      <c r="F23" s="57">
        <f>(Table52[[#This Row],[Forecast(Electricity Industrial Price: Mountain cents per kilowatthour)]]-Table52[[#This Row],[Lower Confidence Bound(Electricity Industrial Price: Mountain cents per kilowatthour)]])/1.96</f>
        <v>0</v>
      </c>
      <c r="G23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5.56</v>
      </c>
      <c r="H23" s="57">
        <f ca="1">Table52[[#This Row],[Sample]]+Table52[[#This Row],[Step]]</f>
        <v>5.56</v>
      </c>
      <c r="I23" s="57">
        <f ca="1">IF(Table52[[#This Row],[Quarter]]&gt;=$O$9,$O$13,0)</f>
        <v>0</v>
      </c>
    </row>
    <row r="24" spans="1:9" x14ac:dyDescent="0.35">
      <c r="A24" s="57">
        <v>2012</v>
      </c>
      <c r="B24" s="56">
        <v>5.64</v>
      </c>
      <c r="C24" s="116">
        <v>5.64</v>
      </c>
      <c r="D24" s="56">
        <v>5.64</v>
      </c>
      <c r="E24" s="56">
        <v>5.64</v>
      </c>
      <c r="F24" s="57">
        <f>(Table52[[#This Row],[Forecast(Electricity Industrial Price: Mountain cents per kilowatthour)]]-Table52[[#This Row],[Lower Confidence Bound(Electricity Industrial Price: Mountain cents per kilowatthour)]])/1.96</f>
        <v>0</v>
      </c>
      <c r="G24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5.64</v>
      </c>
      <c r="H24" s="57">
        <f ca="1">Table52[[#This Row],[Sample]]+Table52[[#This Row],[Step]]</f>
        <v>5.64</v>
      </c>
      <c r="I24" s="57">
        <f ca="1">IF(Table52[[#This Row],[Quarter]]&gt;=$O$9,$O$13,0)</f>
        <v>0</v>
      </c>
    </row>
    <row r="25" spans="1:9" x14ac:dyDescent="0.35">
      <c r="A25" s="57">
        <v>2013</v>
      </c>
      <c r="B25" s="56">
        <v>5.91</v>
      </c>
      <c r="C25" s="116">
        <v>5.91</v>
      </c>
      <c r="D25" s="56">
        <v>5.91</v>
      </c>
      <c r="E25" s="56">
        <v>5.91</v>
      </c>
      <c r="F25" s="57">
        <f>(Table52[[#This Row],[Forecast(Electricity Industrial Price: Mountain cents per kilowatthour)]]-Table52[[#This Row],[Lower Confidence Bound(Electricity Industrial Price: Mountain cents per kilowatthour)]])/1.96</f>
        <v>0</v>
      </c>
      <c r="G25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5.91</v>
      </c>
      <c r="H25" s="57">
        <f ca="1">Table52[[#This Row],[Sample]]+Table52[[#This Row],[Step]]</f>
        <v>5.91</v>
      </c>
      <c r="I25" s="57">
        <f ca="1">IF(Table52[[#This Row],[Quarter]]&gt;=$O$9,$O$13,0)</f>
        <v>0</v>
      </c>
    </row>
    <row r="26" spans="1:9" x14ac:dyDescent="0.35">
      <c r="A26" s="57">
        <v>2014</v>
      </c>
      <c r="B26" s="56">
        <v>6.21</v>
      </c>
      <c r="C26" s="116">
        <v>6.21</v>
      </c>
      <c r="D26" s="56">
        <v>6.21</v>
      </c>
      <c r="E26" s="56">
        <v>6.21</v>
      </c>
      <c r="F26" s="57">
        <f>(Table52[[#This Row],[Forecast(Electricity Industrial Price: Mountain cents per kilowatthour)]]-Table52[[#This Row],[Lower Confidence Bound(Electricity Industrial Price: Mountain cents per kilowatthour)]])/1.96</f>
        <v>0</v>
      </c>
      <c r="G26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6.21</v>
      </c>
      <c r="H26" s="57">
        <f ca="1">Table52[[#This Row],[Sample]]+Table52[[#This Row],[Step]]</f>
        <v>6.21</v>
      </c>
      <c r="I26" s="57">
        <f ca="1">IF(Table52[[#This Row],[Quarter]]&gt;=$O$9,$O$13,0)</f>
        <v>0</v>
      </c>
    </row>
    <row r="27" spans="1:9" x14ac:dyDescent="0.35">
      <c r="A27" s="57">
        <v>2015</v>
      </c>
      <c r="B27" s="56">
        <v>6.24</v>
      </c>
      <c r="C27" s="116">
        <v>6.24</v>
      </c>
      <c r="D27" s="56">
        <v>6.24</v>
      </c>
      <c r="E27" s="56">
        <v>6.24</v>
      </c>
      <c r="F27" s="57">
        <f>(Table52[[#This Row],[Forecast(Electricity Industrial Price: Mountain cents per kilowatthour)]]-Table52[[#This Row],[Lower Confidence Bound(Electricity Industrial Price: Mountain cents per kilowatthour)]])/1.96</f>
        <v>0</v>
      </c>
      <c r="G27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6.24</v>
      </c>
      <c r="H27" s="57">
        <f ca="1">Table52[[#This Row],[Sample]]+Table52[[#This Row],[Step]]</f>
        <v>6.24</v>
      </c>
      <c r="I27" s="57">
        <f ca="1">IF(Table52[[#This Row],[Quarter]]&gt;=$O$9,$O$13,0)</f>
        <v>0</v>
      </c>
    </row>
    <row r="28" spans="1:9" x14ac:dyDescent="0.35">
      <c r="A28" s="57">
        <v>2016</v>
      </c>
      <c r="B28" s="56">
        <v>5.88</v>
      </c>
      <c r="C28" s="116">
        <v>5.88</v>
      </c>
      <c r="D28" s="56">
        <v>5.88</v>
      </c>
      <c r="E28" s="56">
        <v>5.88</v>
      </c>
      <c r="F28" s="57">
        <f>(Table52[[#This Row],[Forecast(Electricity Industrial Price: Mountain cents per kilowatthour)]]-Table52[[#This Row],[Lower Confidence Bound(Electricity Industrial Price: Mountain cents per kilowatthour)]])/1.96</f>
        <v>0</v>
      </c>
      <c r="G28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5.88</v>
      </c>
      <c r="H28" s="57">
        <f ca="1">Table52[[#This Row],[Sample]]+Table52[[#This Row],[Step]]</f>
        <v>5.88</v>
      </c>
      <c r="I28" s="57">
        <f ca="1">IF(Table52[[#This Row],[Quarter]]&gt;=$O$9,$O$13,0)</f>
        <v>0</v>
      </c>
    </row>
    <row r="29" spans="1:9" x14ac:dyDescent="0.35">
      <c r="A29" s="57">
        <v>2017</v>
      </c>
      <c r="B29" s="56">
        <v>6.13</v>
      </c>
      <c r="C29" s="116">
        <v>6.13</v>
      </c>
      <c r="D29" s="56">
        <v>6.13</v>
      </c>
      <c r="E29" s="56">
        <v>6.13</v>
      </c>
      <c r="F29" s="57">
        <f>(Table52[[#This Row],[Forecast(Electricity Industrial Price: Mountain cents per kilowatthour)]]-Table52[[#This Row],[Lower Confidence Bound(Electricity Industrial Price: Mountain cents per kilowatthour)]])/1.96</f>
        <v>0</v>
      </c>
      <c r="G29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6.13</v>
      </c>
      <c r="H29" s="57">
        <f ca="1">Table52[[#This Row],[Sample]]+Table52[[#This Row],[Step]]</f>
        <v>6.13</v>
      </c>
      <c r="I29" s="57">
        <f ca="1">IF(Table52[[#This Row],[Quarter]]&gt;=$O$9,$O$13,0)</f>
        <v>0</v>
      </c>
    </row>
    <row r="30" spans="1:9" x14ac:dyDescent="0.35">
      <c r="A30" s="57">
        <v>2018</v>
      </c>
      <c r="B30" s="56">
        <v>6.14</v>
      </c>
      <c r="C30" s="116">
        <v>6.14</v>
      </c>
      <c r="D30" s="56">
        <v>6.14</v>
      </c>
      <c r="E30" s="56">
        <v>6.14</v>
      </c>
      <c r="F30" s="57">
        <f>(Table52[[#This Row],[Forecast(Electricity Industrial Price: Mountain cents per kilowatthour)]]-Table52[[#This Row],[Lower Confidence Bound(Electricity Industrial Price: Mountain cents per kilowatthour)]])/1.96</f>
        <v>0</v>
      </c>
      <c r="G30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6.14</v>
      </c>
      <c r="H30" s="57">
        <f ca="1">Table52[[#This Row],[Sample]]+Table52[[#This Row],[Step]]</f>
        <v>6.14</v>
      </c>
      <c r="I30" s="57">
        <f ca="1">IF(Table52[[#This Row],[Quarter]]&gt;=$O$9,$O$13,0)</f>
        <v>0</v>
      </c>
    </row>
    <row r="31" spans="1:9" x14ac:dyDescent="0.35">
      <c r="A31" s="57">
        <v>2019</v>
      </c>
      <c r="B31" s="56">
        <v>6.17</v>
      </c>
      <c r="C31" s="116">
        <v>6.17</v>
      </c>
      <c r="D31" s="56">
        <v>6.17</v>
      </c>
      <c r="E31" s="56">
        <v>6.17</v>
      </c>
      <c r="F31" s="57">
        <f>(Table52[[#This Row],[Forecast(Electricity Industrial Price: Mountain cents per kilowatthour)]]-Table52[[#This Row],[Lower Confidence Bound(Electricity Industrial Price: Mountain cents per kilowatthour)]])/1.96</f>
        <v>0</v>
      </c>
      <c r="G31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6.17</v>
      </c>
      <c r="H31" s="57">
        <f ca="1">Table52[[#This Row],[Sample]]+Table52[[#This Row],[Step]]</f>
        <v>6.17</v>
      </c>
      <c r="I31" s="57">
        <f ca="1">IF(Table52[[#This Row],[Quarter]]&gt;=$O$9,$O$13,0)</f>
        <v>0</v>
      </c>
    </row>
    <row r="32" spans="1:9" x14ac:dyDescent="0.35">
      <c r="A32" s="57">
        <v>2020</v>
      </c>
      <c r="B32" s="56">
        <v>5.73</v>
      </c>
      <c r="C32" s="116">
        <v>5.73</v>
      </c>
      <c r="D32" s="56">
        <v>5.73</v>
      </c>
      <c r="E32" s="56">
        <v>5.73</v>
      </c>
      <c r="F32" s="57">
        <f>(Table52[[#This Row],[Forecast(Electricity Industrial Price: Mountain cents per kilowatthour)]]-Table52[[#This Row],[Lower Confidence Bound(Electricity Industrial Price: Mountain cents per kilowatthour)]])/1.96</f>
        <v>0</v>
      </c>
      <c r="G32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5.73</v>
      </c>
      <c r="H32" s="57">
        <f ca="1">Table52[[#This Row],[Sample]]+Table52[[#This Row],[Step]]</f>
        <v>5.73</v>
      </c>
      <c r="I32" s="57">
        <f ca="1">IF(Table52[[#This Row],[Quarter]]&gt;=$O$9,$O$13,0)</f>
        <v>0</v>
      </c>
    </row>
    <row r="33" spans="1:9" x14ac:dyDescent="0.35">
      <c r="A33" s="57">
        <v>2021</v>
      </c>
      <c r="B33" s="56">
        <v>5.98</v>
      </c>
      <c r="C33" s="116">
        <v>5.98</v>
      </c>
      <c r="D33" s="56">
        <v>5.98</v>
      </c>
      <c r="E33" s="56">
        <v>5.98</v>
      </c>
      <c r="F33" s="57">
        <f>(Table52[[#This Row],[Forecast(Electricity Industrial Price: Mountain cents per kilowatthour)]]-Table52[[#This Row],[Lower Confidence Bound(Electricity Industrial Price: Mountain cents per kilowatthour)]])/1.96</f>
        <v>0</v>
      </c>
      <c r="G33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5.98</v>
      </c>
      <c r="H33" s="57">
        <f ca="1">Table52[[#This Row],[Sample]]+Table52[[#This Row],[Step]]</f>
        <v>5.98</v>
      </c>
      <c r="I33" s="57">
        <f ca="1">IF(Table52[[#This Row],[Quarter]]&gt;=$O$9,$O$13,0)</f>
        <v>0</v>
      </c>
    </row>
    <row r="34" spans="1:9" x14ac:dyDescent="0.35">
      <c r="A34" s="57">
        <v>2022</v>
      </c>
      <c r="B34" s="56">
        <v>6</v>
      </c>
      <c r="C34" s="116">
        <v>6</v>
      </c>
      <c r="D34" s="56">
        <v>6</v>
      </c>
      <c r="E34" s="56">
        <v>6</v>
      </c>
      <c r="F34" s="57">
        <f>(Table52[[#This Row],[Forecast(Electricity Industrial Price: Mountain cents per kilowatthour)]]-Table52[[#This Row],[Lower Confidence Bound(Electricity Industrial Price: Mountain cents per kilowatthour)]])/1.96</f>
        <v>0</v>
      </c>
      <c r="G34" s="57">
        <f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</v>
      </c>
      <c r="H34" s="57">
        <f ca="1">Table52[[#This Row],[Sample]]+Table52[[#This Row],[Step]]</f>
        <v>6</v>
      </c>
      <c r="I34" s="57">
        <f ca="1">IF(Table52[[#This Row],[Quarter]]&gt;=$O$9,$O$13,0)</f>
        <v>0</v>
      </c>
    </row>
    <row r="35" spans="1:9" x14ac:dyDescent="0.35">
      <c r="A35" s="57">
        <v>2023</v>
      </c>
      <c r="C35" s="116">
        <v>5.9984293803912649</v>
      </c>
      <c r="D35" s="57">
        <v>5.7393879629964086</v>
      </c>
      <c r="E35" s="109">
        <v>6.2574707977861213</v>
      </c>
      <c r="F35" s="57">
        <f>(Table52[[#This Row],[Forecast(Electricity Industrial Price: Mountain cents per kilowatthour)]]-Table52[[#This Row],[Lower Confidence Bound(Electricity Industrial Price: Mountain cents per kilowatthour)]])/1.96</f>
        <v>0.13216398846676342</v>
      </c>
      <c r="G35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5.9984293803912649</v>
      </c>
      <c r="H35" s="57">
        <f ca="1">Table52[[#This Row],[Sample]]+Table52[[#This Row],[Step]]</f>
        <v>5.9984293803912649</v>
      </c>
      <c r="I35" s="57">
        <f ca="1">IF(Table52[[#This Row],[Quarter]]&gt;=$O$9,$O$13,0)</f>
        <v>0</v>
      </c>
    </row>
    <row r="36" spans="1:9" x14ac:dyDescent="0.35">
      <c r="A36" s="57">
        <v>2024</v>
      </c>
      <c r="C36" s="116">
        <v>6.0894623954832898</v>
      </c>
      <c r="D36" s="57">
        <v>5.5910164240658604</v>
      </c>
      <c r="E36" s="57">
        <v>6.5879083669007192</v>
      </c>
      <c r="F36" s="57">
        <f>(Table52[[#This Row],[Forecast(Electricity Industrial Price: Mountain cents per kilowatthour)]]-Table52[[#This Row],[Lower Confidence Bound(Electricity Industrial Price: Mountain cents per kilowatthour)]])/1.96</f>
        <v>0.2543091690905252</v>
      </c>
      <c r="G36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6.0894623954832898</v>
      </c>
      <c r="H36" s="57">
        <f ca="1">Table52[[#This Row],[Sample]]+Table52[[#This Row],[Step]]</f>
        <v>6.0894623954832898</v>
      </c>
      <c r="I36" s="57">
        <f ca="1">IF(Table52[[#This Row],[Quarter]]&gt;=$O$9,$O$13,0)</f>
        <v>0</v>
      </c>
    </row>
    <row r="37" spans="1:9" x14ac:dyDescent="0.35">
      <c r="A37" s="57">
        <v>2025</v>
      </c>
      <c r="C37" s="116">
        <v>6.1804954105753156</v>
      </c>
      <c r="D37" s="57">
        <v>5.5235721983909132</v>
      </c>
      <c r="E37" s="57">
        <v>6.837418622759718</v>
      </c>
      <c r="F37" s="57">
        <f>(Table52[[#This Row],[Forecast(Electricity Industrial Price: Mountain cents per kilowatthour)]]-Table52[[#This Row],[Lower Confidence Bound(Electricity Industrial Price: Mountain cents per kilowatthour)]])/1.96</f>
        <v>0.33516490417571554</v>
      </c>
      <c r="G37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6.1804954105753156</v>
      </c>
      <c r="H37" s="57">
        <f ca="1">Table52[[#This Row],[Sample]]+Table52[[#This Row],[Step]]</f>
        <v>6.1804954105753156</v>
      </c>
      <c r="I37" s="57">
        <f ca="1">IF(Table52[[#This Row],[Quarter]]&gt;=$O$9,$O$13,0)</f>
        <v>0</v>
      </c>
    </row>
    <row r="38" spans="1:9" x14ac:dyDescent="0.35">
      <c r="A38" s="57">
        <v>2026</v>
      </c>
      <c r="C38" s="116">
        <v>6.2715284256673414</v>
      </c>
      <c r="D38" s="57">
        <v>5.4864104689923447</v>
      </c>
      <c r="E38" s="57">
        <v>7.056646382342338</v>
      </c>
      <c r="F38" s="57">
        <f>(Table52[[#This Row],[Forecast(Electricity Industrial Price: Mountain cents per kilowatthour)]]-Table52[[#This Row],[Lower Confidence Bound(Electricity Industrial Price: Mountain cents per kilowatthour)]])/1.96</f>
        <v>0.40057038605867173</v>
      </c>
      <c r="G38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6.2715284256673414</v>
      </c>
      <c r="H38" s="57">
        <f ca="1">Table52[[#This Row],[Sample]]+Table52[[#This Row],[Step]]</f>
        <v>6.2715284256673414</v>
      </c>
      <c r="I38" s="57">
        <f ca="1">IF(Table52[[#This Row],[Quarter]]&gt;=$O$9,$O$13,0)</f>
        <v>0</v>
      </c>
    </row>
    <row r="39" spans="1:9" x14ac:dyDescent="0.35">
      <c r="A39" s="57">
        <v>2027</v>
      </c>
      <c r="C39" s="116">
        <v>6.3625614407593662</v>
      </c>
      <c r="D39" s="57">
        <v>5.4664346232289649</v>
      </c>
      <c r="E39" s="57">
        <v>7.2586882582897676</v>
      </c>
      <c r="F39" s="57">
        <f>(Table52[[#This Row],[Forecast(Electricity Industrial Price: Mountain cents per kilowatthour)]]-Table52[[#This Row],[Lower Confidence Bound(Electricity Industrial Price: Mountain cents per kilowatthour)]])/1.96</f>
        <v>0.45720755996449047</v>
      </c>
      <c r="G39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6.3625614407593662</v>
      </c>
      <c r="H39" s="57">
        <f ca="1">Table52[[#This Row],[Sample]]+Table52[[#This Row],[Step]]</f>
        <v>6.3625614407593662</v>
      </c>
      <c r="I39" s="57">
        <f ca="1">IF(Table52[[#This Row],[Quarter]]&gt;=$O$9,$O$13,0)</f>
        <v>0</v>
      </c>
    </row>
    <row r="40" spans="1:9" x14ac:dyDescent="0.35">
      <c r="A40" s="57">
        <v>2028</v>
      </c>
      <c r="C40" s="116">
        <v>6.453594455851392</v>
      </c>
      <c r="D40" s="57">
        <v>5.4578756715392922</v>
      </c>
      <c r="E40" s="57">
        <v>7.4493132401634918</v>
      </c>
      <c r="F40" s="57">
        <f>(Table52[[#This Row],[Forecast(Electricity Industrial Price: Mountain cents per kilowatthour)]]-Table52[[#This Row],[Lower Confidence Bound(Electricity Industrial Price: Mountain cents per kilowatthour)]])/1.96</f>
        <v>0.50801978791433666</v>
      </c>
      <c r="G40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6.453594455851392</v>
      </c>
      <c r="H40" s="57">
        <f ca="1">Table52[[#This Row],[Sample]]+Table52[[#This Row],[Step]]</f>
        <v>6.453594455851392</v>
      </c>
      <c r="I40" s="57">
        <f ca="1">IF(Table52[[#This Row],[Quarter]]&gt;=$O$9,$O$13,0)</f>
        <v>0</v>
      </c>
    </row>
    <row r="41" spans="1:9" x14ac:dyDescent="0.35">
      <c r="A41" s="57">
        <v>2029</v>
      </c>
      <c r="C41" s="116">
        <v>6.5446274709434169</v>
      </c>
      <c r="D41" s="57">
        <v>5.4575871460187706</v>
      </c>
      <c r="E41" s="57">
        <v>7.6316677958680632</v>
      </c>
      <c r="F41" s="57">
        <f>(Table52[[#This Row],[Forecast(Electricity Industrial Price: Mountain cents per kilowatthour)]]-Table52[[#This Row],[Lower Confidence Bound(Electricity Industrial Price: Mountain cents per kilowatthour)]])/1.96</f>
        <v>0.55461241067584</v>
      </c>
      <c r="G41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6.5446274709434169</v>
      </c>
      <c r="H41" s="57">
        <f ca="1">Table52[[#This Row],[Sample]]+Table52[[#This Row],[Step]]</f>
        <v>6.5446274709434169</v>
      </c>
      <c r="I41" s="57">
        <f ca="1">IF(Table52[[#This Row],[Quarter]]&gt;=$O$9,$O$13,0)</f>
        <v>0</v>
      </c>
    </row>
    <row r="42" spans="1:9" x14ac:dyDescent="0.35">
      <c r="A42" s="57">
        <v>2030</v>
      </c>
      <c r="C42" s="116">
        <v>6.6356604860354427</v>
      </c>
      <c r="D42" s="57">
        <v>5.4636305487247654</v>
      </c>
      <c r="E42" s="57">
        <v>7.80769042334612</v>
      </c>
      <c r="F42" s="57">
        <f>(Table52[[#This Row],[Forecast(Electricity Industrial Price: Mountain cents per kilowatthour)]]-Table52[[#This Row],[Lower Confidence Bound(Electricity Industrial Price: Mountain cents per kilowatthour)]])/1.96</f>
        <v>0.5979744578115701</v>
      </c>
      <c r="G42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6.6356604860354427</v>
      </c>
      <c r="H42" s="57">
        <f ca="1">Table52[[#This Row],[Sample]]+Table52[[#This Row],[Step]]</f>
        <v>6.6356604860354427</v>
      </c>
      <c r="I42" s="57">
        <f ca="1">IF(Table52[[#This Row],[Quarter]]&gt;=$O$9,$O$13,0)</f>
        <v>0</v>
      </c>
    </row>
    <row r="43" spans="1:9" x14ac:dyDescent="0.35">
      <c r="A43" s="57">
        <v>2031</v>
      </c>
      <c r="C43" s="116">
        <v>6.7266935011274684</v>
      </c>
      <c r="D43" s="57">
        <v>5.4747122694922297</v>
      </c>
      <c r="E43" s="57">
        <v>7.9786747327627072</v>
      </c>
      <c r="F43" s="57">
        <f>(Table52[[#This Row],[Forecast(Electricity Industrial Price: Mountain cents per kilowatthour)]]-Table52[[#This Row],[Lower Confidence Bound(Electricity Industrial Price: Mountain cents per kilowatthour)]])/1.96</f>
        <v>0.63876593450777486</v>
      </c>
      <c r="G43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6.7266935011274684</v>
      </c>
      <c r="H43" s="57">
        <f ca="1">Table52[[#This Row],[Sample]]+Table52[[#This Row],[Step]]</f>
        <v>6.7266935011274684</v>
      </c>
      <c r="I43" s="57">
        <f ca="1">IF(Table52[[#This Row],[Quarter]]&gt;=$O$9,$O$13,0)</f>
        <v>0</v>
      </c>
    </row>
    <row r="44" spans="1:9" x14ac:dyDescent="0.35">
      <c r="A44" s="57">
        <v>2032</v>
      </c>
      <c r="C44" s="116">
        <v>6.8177265162194933</v>
      </c>
      <c r="D44" s="57">
        <v>5.489918642929875</v>
      </c>
      <c r="E44" s="57">
        <v>8.1455343895091108</v>
      </c>
      <c r="F44" s="57">
        <f>(Table52[[#This Row],[Forecast(Electricity Industrial Price: Mountain cents per kilowatthour)]]-Table52[[#This Row],[Lower Confidence Bound(Electricity Industrial Price: Mountain cents per kilowatthour)]])/1.96</f>
        <v>0.67745299657633595</v>
      </c>
      <c r="G44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6.8177265162194933</v>
      </c>
      <c r="H44" s="57">
        <f ca="1">Table52[[#This Row],[Sample]]+Table52[[#This Row],[Step]]</f>
        <v>6.8177265162194933</v>
      </c>
      <c r="I44" s="57">
        <f ca="1">IF(Table52[[#This Row],[Quarter]]&gt;=$O$9,$O$13,0)</f>
        <v>0</v>
      </c>
    </row>
    <row r="45" spans="1:9" x14ac:dyDescent="0.35">
      <c r="A45" s="57">
        <v>2033</v>
      </c>
      <c r="C45" s="116">
        <v>6.9087595313115191</v>
      </c>
      <c r="D45" s="57">
        <v>5.5085763307710129</v>
      </c>
      <c r="E45" s="57">
        <v>8.3089427318520244</v>
      </c>
      <c r="F45" s="57">
        <f>(Table52[[#This Row],[Forecast(Electricity Industrial Price: Mountain cents per kilowatthour)]]-Table52[[#This Row],[Lower Confidence Bound(Electricity Industrial Price: Mountain cents per kilowatthour)]])/1.96</f>
        <v>0.71437918394923783</v>
      </c>
      <c r="G45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6.9087595313115191</v>
      </c>
      <c r="H45" s="57">
        <f ca="1">Table52[[#This Row],[Sample]]+Table52[[#This Row],[Step]]</f>
        <v>6.9087595313115191</v>
      </c>
      <c r="I45" s="57">
        <f ca="1">IF(Table52[[#This Row],[Quarter]]&gt;=$O$9,$O$13,0)</f>
        <v>0</v>
      </c>
    </row>
    <row r="46" spans="1:9" x14ac:dyDescent="0.35">
      <c r="A46" s="57">
        <v>2034</v>
      </c>
      <c r="C46" s="116">
        <v>6.999792546403544</v>
      </c>
      <c r="D46" s="57">
        <v>5.5301724139886668</v>
      </c>
      <c r="E46" s="57">
        <v>8.4694126788184203</v>
      </c>
      <c r="F46" s="57">
        <f>(Table52[[#This Row],[Forecast(Electricity Industrial Price: Mountain cents per kilowatthour)]]-Table52[[#This Row],[Lower Confidence Bound(Electricity Industrial Price: Mountain cents per kilowatthour)]])/1.96</f>
        <v>0.74980619000759041</v>
      </c>
      <c r="G46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6.999792546403544</v>
      </c>
      <c r="H46" s="57">
        <f ca="1">Table52[[#This Row],[Sample]]+Table52[[#This Row],[Step]]</f>
        <v>6.999792546403544</v>
      </c>
      <c r="I46" s="57">
        <f ca="1">IF(Table52[[#This Row],[Quarter]]&gt;=$O$9,$O$13,0)</f>
        <v>0</v>
      </c>
    </row>
    <row r="47" spans="1:9" x14ac:dyDescent="0.35">
      <c r="A47" s="57">
        <v>2035</v>
      </c>
      <c r="C47" s="116">
        <v>7.0908255614955698</v>
      </c>
      <c r="D47" s="57">
        <v>5.5543056777797588</v>
      </c>
      <c r="E47" s="57">
        <v>8.6273454452113807</v>
      </c>
      <c r="F47" s="57">
        <f>(Table52[[#This Row],[Forecast(Electricity Industrial Price: Mountain cents per kilowatthour)]]-Table52[[#This Row],[Lower Confidence Bound(Electricity Industrial Price: Mountain cents per kilowatthour)]])/1.96</f>
        <v>0.78393871618153621</v>
      </c>
      <c r="G47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7.0908255614955698</v>
      </c>
      <c r="H47" s="57">
        <f ca="1">Table52[[#This Row],[Sample]]+Table52[[#This Row],[Step]]</f>
        <v>7.0908255614955698</v>
      </c>
      <c r="I47" s="57">
        <f ca="1">IF(Table52[[#This Row],[Quarter]]&gt;=$O$9,$O$13,0)</f>
        <v>0</v>
      </c>
    </row>
    <row r="48" spans="1:9" x14ac:dyDescent="0.35">
      <c r="A48" s="57">
        <v>2036</v>
      </c>
      <c r="C48" s="116">
        <v>7.1818585765875955</v>
      </c>
      <c r="D48" s="57">
        <v>5.5806553906817582</v>
      </c>
      <c r="E48" s="57">
        <v>8.7830617624934337</v>
      </c>
      <c r="F48" s="57">
        <f>(Table52[[#This Row],[Forecast(Electricity Industrial Price: Mountain cents per kilowatthour)]]-Table52[[#This Row],[Lower Confidence Bound(Electricity Industrial Price: Mountain cents per kilowatthour)]])/1.96</f>
        <v>0.81694040097236598</v>
      </c>
      <c r="G48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7.1818585765875955</v>
      </c>
      <c r="H48" s="57">
        <f ca="1">Table52[[#This Row],[Sample]]+Table52[[#This Row],[Step]]</f>
        <v>7.1818585765875955</v>
      </c>
      <c r="I48" s="57">
        <f ca="1">IF(Table52[[#This Row],[Quarter]]&gt;=$O$9,$O$13,0)</f>
        <v>0</v>
      </c>
    </row>
    <row r="49" spans="1:9" x14ac:dyDescent="0.35">
      <c r="A49" s="57">
        <v>2037</v>
      </c>
      <c r="C49" s="116">
        <v>7.2728915916796204</v>
      </c>
      <c r="D49" s="57">
        <v>5.6089604659366286</v>
      </c>
      <c r="E49" s="57">
        <v>8.9368227174226131</v>
      </c>
      <c r="F49" s="57">
        <f>(Table52[[#This Row],[Forecast(Electricity Industrial Price: Mountain cents per kilowatthour)]]-Table52[[#This Row],[Lower Confidence Bound(Electricity Industrial Price: Mountain cents per kilowatthour)]])/1.96</f>
        <v>0.8489444519096897</v>
      </c>
      <c r="G49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7.2728915916796204</v>
      </c>
      <c r="H49" s="57">
        <f ca="1">Table52[[#This Row],[Sample]]+Table52[[#This Row],[Step]]</f>
        <v>7.2728915916796204</v>
      </c>
      <c r="I49" s="57">
        <f ca="1">IF(Table52[[#This Row],[Quarter]]&gt;=$O$9,$O$13,0)</f>
        <v>0</v>
      </c>
    </row>
    <row r="50" spans="1:9" x14ac:dyDescent="0.35">
      <c r="A50" s="57">
        <v>2038</v>
      </c>
      <c r="C50" s="116">
        <v>7.3639246067716462</v>
      </c>
      <c r="D50" s="57">
        <v>5.6390050758507346</v>
      </c>
      <c r="E50" s="57">
        <v>9.0888441376925577</v>
      </c>
      <c r="F50" s="57">
        <f>(Table52[[#This Row],[Forecast(Electricity Industrial Price: Mountain cents per kilowatthour)]]-Table52[[#This Row],[Lower Confidence Bound(Electricity Industrial Price: Mountain cents per kilowatthour)]])/1.96</f>
        <v>0.88006098516373044</v>
      </c>
      <c r="G50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7.3639246067716462</v>
      </c>
      <c r="H50" s="57">
        <f ca="1">Table52[[#This Row],[Sample]]+Table52[[#This Row],[Step]]</f>
        <v>7.3639246067716462</v>
      </c>
      <c r="I50" s="57">
        <f ca="1">IF(Table52[[#This Row],[Quarter]]&gt;=$O$9,$O$13,0)</f>
        <v>0</v>
      </c>
    </row>
    <row r="51" spans="1:9" x14ac:dyDescent="0.35">
      <c r="A51" s="57">
        <v>2039</v>
      </c>
      <c r="C51" s="116">
        <v>7.4549576218636719</v>
      </c>
      <c r="D51" s="57">
        <v>5.6706084344909771</v>
      </c>
      <c r="E51" s="57">
        <v>9.2393068092363659</v>
      </c>
      <c r="F51" s="57">
        <f>(Table52[[#This Row],[Forecast(Electricity Industrial Price: Mountain cents per kilowatthour)]]-Table52[[#This Row],[Lower Confidence Bound(Electricity Industrial Price: Mountain cents per kilowatthour)]])/1.96</f>
        <v>0.91038223845545663</v>
      </c>
      <c r="G51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7.4549576218636719</v>
      </c>
      <c r="H51" s="57">
        <f ca="1">Table52[[#This Row],[Sample]]+Table52[[#This Row],[Step]]</f>
        <v>7.4549576218636719</v>
      </c>
      <c r="I51" s="57">
        <f ca="1">IF(Table52[[#This Row],[Quarter]]&gt;=$O$9,$O$13,0)</f>
        <v>0</v>
      </c>
    </row>
    <row r="52" spans="1:9" x14ac:dyDescent="0.35">
      <c r="A52" s="57">
        <v>2040</v>
      </c>
      <c r="C52" s="116">
        <v>7.5459906369556968</v>
      </c>
      <c r="D52" s="57">
        <v>5.7036173622618227</v>
      </c>
      <c r="E52" s="57">
        <v>9.3883639116495718</v>
      </c>
      <c r="F52" s="57">
        <f>(Table52[[#This Row],[Forecast(Electricity Industrial Price: Mountain cents per kilowatthour)]]-Table52[[#This Row],[Lower Confidence Bound(Electricity Industrial Price: Mountain cents per kilowatthour)]])/1.96</f>
        <v>0.93998636463973173</v>
      </c>
      <c r="G52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7.5459906369556968</v>
      </c>
      <c r="H52" s="57">
        <f ca="1">Table52[[#This Row],[Sample]]+Table52[[#This Row],[Step]]</f>
        <v>7.5459906369556968</v>
      </c>
      <c r="I52" s="57">
        <f ca="1">IF(Table52[[#This Row],[Quarter]]&gt;=$O$9,$O$13,0)</f>
        <v>0</v>
      </c>
    </row>
    <row r="53" spans="1:9" x14ac:dyDescent="0.35">
      <c r="A53" s="57">
        <v>2041</v>
      </c>
      <c r="C53" s="116">
        <v>7.6370236520477226</v>
      </c>
      <c r="D53" s="57">
        <v>5.7379007598280847</v>
      </c>
      <c r="E53" s="57">
        <v>9.5361465442673605</v>
      </c>
      <c r="F53" s="57">
        <f>(Table52[[#This Row],[Forecast(Electricity Industrial Price: Mountain cents per kilowatthour)]]-Table52[[#This Row],[Lower Confidence Bound(Electricity Industrial Price: Mountain cents per kilowatthour)]])/1.96</f>
        <v>0.9689402511324684</v>
      </c>
      <c r="G53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7.6370236520477226</v>
      </c>
      <c r="H53" s="57">
        <f ca="1">Table52[[#This Row],[Sample]]+Table52[[#This Row],[Step]]</f>
        <v>7.6370236520477226</v>
      </c>
      <c r="I53" s="57">
        <f ca="1">IF(Table52[[#This Row],[Quarter]]&gt;=$O$9,$O$13,0)</f>
        <v>0</v>
      </c>
    </row>
    <row r="54" spans="1:9" x14ac:dyDescent="0.35">
      <c r="A54" s="57">
        <v>2042</v>
      </c>
      <c r="C54" s="116">
        <v>7.7280566671397484</v>
      </c>
      <c r="D54" s="57">
        <v>5.773345424799512</v>
      </c>
      <c r="E54" s="57">
        <v>9.6827679094799848</v>
      </c>
      <c r="F54" s="57">
        <f>(Table52[[#This Row],[Forecast(Electricity Industrial Price: Mountain cents per kilowatthour)]]-Table52[[#This Row],[Lower Confidence Bound(Electricity Industrial Price: Mountain cents per kilowatthour)]])/1.96</f>
        <v>0.99730165425522266</v>
      </c>
      <c r="G54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7.7280566671397484</v>
      </c>
      <c r="H54" s="57">
        <f ca="1">Table52[[#This Row],[Sample]]+Table52[[#This Row],[Step]]</f>
        <v>7.5389462655506563</v>
      </c>
      <c r="I54" s="57">
        <f ca="1">IF(Table52[[#This Row],[Quarter]]&gt;=$O$9,$O$13,0)</f>
        <v>-0.18911040158909209</v>
      </c>
    </row>
    <row r="55" spans="1:9" x14ac:dyDescent="0.35">
      <c r="A55" s="57">
        <v>2043</v>
      </c>
      <c r="C55" s="116">
        <v>7.8190896822317733</v>
      </c>
      <c r="D55" s="57">
        <v>5.8098528330881809</v>
      </c>
      <c r="E55" s="57">
        <v>9.8283265313753656</v>
      </c>
      <c r="F55" s="57">
        <f>(Table52[[#This Row],[Forecast(Electricity Industrial Price: Mountain cents per kilowatthour)]]-Table52[[#This Row],[Lower Confidence Bound(Electricity Industrial Price: Mountain cents per kilowatthour)]])/1.96</f>
        <v>1.0251208413997921</v>
      </c>
      <c r="G55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7.8190896822317733</v>
      </c>
      <c r="H55" s="57">
        <f ca="1">Table52[[#This Row],[Sample]]+Table52[[#This Row],[Step]]</f>
        <v>7.6299792806426812</v>
      </c>
      <c r="I55" s="57">
        <f ca="1">IF(Table52[[#This Row],[Quarter]]&gt;=$O$9,$O$13,0)</f>
        <v>-0.18911040158909209</v>
      </c>
    </row>
    <row r="56" spans="1:9" x14ac:dyDescent="0.35">
      <c r="A56" s="57">
        <v>2044</v>
      </c>
      <c r="C56" s="116">
        <v>7.9101226973237981</v>
      </c>
      <c r="D56" s="57">
        <v>5.8473366265102191</v>
      </c>
      <c r="E56" s="57">
        <v>9.9729087681373763</v>
      </c>
      <c r="F56" s="57">
        <f>(Table52[[#This Row],[Forecast(Electricity Industrial Price: Mountain cents per kilowatthour)]]-Table52[[#This Row],[Lower Confidence Bound(Electricity Industrial Price: Mountain cents per kilowatthour)]])/1.96</f>
        <v>1.052441872864071</v>
      </c>
      <c r="G56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7.9101226973237981</v>
      </c>
      <c r="H56" s="57">
        <f ca="1">Table52[[#This Row],[Sample]]+Table52[[#This Row],[Step]]</f>
        <v>7.721012295734706</v>
      </c>
      <c r="I56" s="57">
        <f ca="1">IF(Table52[[#This Row],[Quarter]]&gt;=$O$9,$O$13,0)</f>
        <v>-0.18911040158909209</v>
      </c>
    </row>
    <row r="57" spans="1:9" x14ac:dyDescent="0.35">
      <c r="A57" s="57">
        <v>2045</v>
      </c>
      <c r="C57" s="116">
        <v>8.0011557124158248</v>
      </c>
      <c r="D57" s="57">
        <v>5.8857206261974309</v>
      </c>
      <c r="E57" s="57">
        <v>10.116590798634219</v>
      </c>
      <c r="F57" s="57">
        <f>(Table52[[#This Row],[Forecast(Electricity Industrial Price: Mountain cents per kilowatthour)]]-Table52[[#This Row],[Lower Confidence Bound(Electricity Industrial Price: Mountain cents per kilowatthour)]])/1.96</f>
        <v>1.0793036154175479</v>
      </c>
      <c r="G57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8.0011557124158248</v>
      </c>
      <c r="H57" s="57">
        <f ca="1">Table52[[#This Row],[Sample]]+Table52[[#This Row],[Step]]</f>
        <v>7.8120453108267327</v>
      </c>
      <c r="I57" s="57">
        <f ca="1">IF(Table52[[#This Row],[Quarter]]&gt;=$O$9,$O$13,0)</f>
        <v>-0.18911040158909209</v>
      </c>
    </row>
    <row r="58" spans="1:9" x14ac:dyDescent="0.35">
      <c r="A58" s="57">
        <v>2046</v>
      </c>
      <c r="C58" s="116">
        <v>8.0921887275078497</v>
      </c>
      <c r="D58" s="57">
        <v>5.9249372434260561</v>
      </c>
      <c r="E58" s="57">
        <v>10.259440211589643</v>
      </c>
      <c r="F58" s="57">
        <f>(Table52[[#This Row],[Forecast(Electricity Industrial Price: Mountain cents per kilowatthour)]]-Table52[[#This Row],[Lower Confidence Bound(Electricity Industrial Price: Mountain cents per kilowatthour)]])/1.96</f>
        <v>1.1057405531029558</v>
      </c>
      <c r="G58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8.0921887275078497</v>
      </c>
      <c r="H58" s="57">
        <f ca="1">Table52[[#This Row],[Sample]]+Table52[[#This Row],[Step]]</f>
        <v>7.9030783259187576</v>
      </c>
      <c r="I58" s="57">
        <f ca="1">IF(Table52[[#This Row],[Quarter]]&gt;=$O$9,$O$13,0)</f>
        <v>-0.18911040158909209</v>
      </c>
    </row>
    <row r="59" spans="1:9" x14ac:dyDescent="0.35">
      <c r="A59" s="57">
        <v>2047</v>
      </c>
      <c r="C59" s="116">
        <v>8.1832217425998746</v>
      </c>
      <c r="D59" s="57">
        <v>5.9649261949305341</v>
      </c>
      <c r="E59" s="57">
        <v>10.401517290269215</v>
      </c>
      <c r="F59" s="57">
        <f>(Table52[[#This Row],[Forecast(Electricity Industrial Price: Mountain cents per kilowatthour)]]-Table52[[#This Row],[Lower Confidence Bound(Electricity Industrial Price: Mountain cents per kilowatthour)]])/1.96</f>
        <v>1.131783442688439</v>
      </c>
      <c r="G59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8.1832217425998746</v>
      </c>
      <c r="H59" s="57">
        <f ca="1">Table52[[#This Row],[Sample]]+Table52[[#This Row],[Step]]</f>
        <v>7.9941113410107825</v>
      </c>
      <c r="I59" s="57">
        <f ca="1">IF(Table52[[#This Row],[Quarter]]&gt;=$O$9,$O$13,0)</f>
        <v>-0.18911040158909209</v>
      </c>
    </row>
    <row r="60" spans="1:9" x14ac:dyDescent="0.35">
      <c r="A60" s="57">
        <v>2048</v>
      </c>
      <c r="C60" s="116">
        <v>8.2742547576919012</v>
      </c>
      <c r="D60" s="57">
        <v>6.005633454392731</v>
      </c>
      <c r="E60" s="57">
        <v>10.542876060991071</v>
      </c>
      <c r="F60" s="57">
        <f>(Table52[[#This Row],[Forecast(Electricity Industrial Price: Mountain cents per kilowatthour)]]-Table52[[#This Row],[Lower Confidence Bound(Electricity Industrial Price: Mountain cents per kilowatthour)]])/1.96</f>
        <v>1.1574598486220256</v>
      </c>
      <c r="G60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8.2742547576919012</v>
      </c>
      <c r="H60" s="57">
        <f ca="1">Table52[[#This Row],[Sample]]+Table52[[#This Row],[Step]]</f>
        <v>8.0851443561028091</v>
      </c>
      <c r="I60" s="57">
        <f ca="1">IF(Table52[[#This Row],[Quarter]]&gt;=$O$9,$O$13,0)</f>
        <v>-0.18911040158909209</v>
      </c>
    </row>
    <row r="61" spans="1:9" x14ac:dyDescent="0.35">
      <c r="A61" s="57">
        <v>2049</v>
      </c>
      <c r="C61" s="116">
        <v>8.3652877727839261</v>
      </c>
      <c r="D61" s="57">
        <v>6.0470103891887881</v>
      </c>
      <c r="E61" s="57">
        <v>10.683565156379064</v>
      </c>
      <c r="F61" s="57">
        <f>(Table52[[#This Row],[Forecast(Electricity Industrial Price: Mountain cents per kilowatthour)]]-Table52[[#This Row],[Lower Confidence Bound(Electricity Industrial Price: Mountain cents per kilowatthour)]])/1.96</f>
        <v>1.1827945834669071</v>
      </c>
      <c r="G61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8.3652877727839261</v>
      </c>
      <c r="H61" s="57">
        <f ca="1">Table52[[#This Row],[Sample]]+Table52[[#This Row],[Step]]</f>
        <v>8.176177371194834</v>
      </c>
      <c r="I61" s="57">
        <f ca="1">IF(Table52[[#This Row],[Quarter]]&gt;=$O$9,$O$13,0)</f>
        <v>-0.18911040158909209</v>
      </c>
    </row>
    <row r="62" spans="1:9" x14ac:dyDescent="0.35">
      <c r="A62" s="57">
        <v>2050</v>
      </c>
      <c r="C62" s="116">
        <v>8.456320787875951</v>
      </c>
      <c r="D62" s="57">
        <v>6.0890130439521384</v>
      </c>
      <c r="E62" s="57">
        <v>10.823628531799763</v>
      </c>
      <c r="F62" s="57">
        <f>(Table52[[#This Row],[Forecast(Electricity Industrial Price: Mountain cents per kilowatthour)]]-Table52[[#This Row],[Lower Confidence Bound(Electricity Industrial Price: Mountain cents per kilowatthour)]])/1.96</f>
        <v>1.2078100734305166</v>
      </c>
      <c r="G62" s="57">
        <f ca="1">IF(AND(Table52[[#This Row],[1 Std]]&gt;0,$O$15),_xlfn.NORM.INV(RAND(),Table52[[#This Row],[Forecast(Electricity Industrial Price: Mountain cents per kilowatthour)]],Table52[[#This Row],[1 Std]]),Table52[[#This Row],[Forecast(Electricity Industrial Price: Mountain cents per kilowatthour)]])</f>
        <v>8.456320787875951</v>
      </c>
      <c r="H62" s="57">
        <f ca="1">Table52[[#This Row],[Sample]]+Table52[[#This Row],[Step]]</f>
        <v>8.2672103862868589</v>
      </c>
      <c r="I62" s="57">
        <f ca="1">IF(Table52[[#This Row],[Quarter]]&gt;=$O$9,$O$13,0)</f>
        <v>-0.18911040158909209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75B1B-998C-440C-B528-2F1E1A977572}">
  <sheetPr codeName="Sheet7"/>
  <dimension ref="A1:R242"/>
  <sheetViews>
    <sheetView zoomScale="70" zoomScaleNormal="70" workbookViewId="0">
      <selection activeCell="B1" sqref="B1:B1048576"/>
    </sheetView>
  </sheetViews>
  <sheetFormatPr defaultRowHeight="12.75" x14ac:dyDescent="0.35"/>
  <cols>
    <col min="1" max="1" width="10" customWidth="1"/>
    <col min="2" max="2" width="11.265625" customWidth="1"/>
    <col min="3" max="3" width="13.1328125" style="116" customWidth="1"/>
    <col min="4" max="4" width="10.3984375" customWidth="1"/>
    <col min="5" max="5" width="11" customWidth="1"/>
    <col min="6" max="6" width="9.73046875" customWidth="1"/>
    <col min="7" max="7" width="13" customWidth="1"/>
    <col min="9" max="9" width="10.265625" customWidth="1"/>
    <col min="10" max="10" width="8.3984375" customWidth="1"/>
    <col min="12" max="12" width="13.86328125" bestFit="1" customWidth="1"/>
  </cols>
  <sheetData>
    <row r="1" spans="1:18" ht="13.15" x14ac:dyDescent="0.4">
      <c r="A1" t="s">
        <v>65</v>
      </c>
      <c r="B1" t="s">
        <v>144</v>
      </c>
      <c r="C1" s="116" t="s">
        <v>145</v>
      </c>
      <c r="D1" t="s">
        <v>146</v>
      </c>
      <c r="E1" t="s">
        <v>147</v>
      </c>
      <c r="F1" s="8" t="s">
        <v>134</v>
      </c>
      <c r="G1" s="8" t="s">
        <v>135</v>
      </c>
      <c r="I1" t="s">
        <v>66</v>
      </c>
      <c r="J1" t="s">
        <v>10</v>
      </c>
      <c r="M1" s="65" t="s">
        <v>221</v>
      </c>
    </row>
    <row r="2" spans="1:18" x14ac:dyDescent="0.35">
      <c r="A2" s="57">
        <v>1990</v>
      </c>
      <c r="B2" s="56">
        <v>3.97</v>
      </c>
      <c r="C2" s="116">
        <v>3.97</v>
      </c>
      <c r="D2" s="56">
        <v>3.97</v>
      </c>
      <c r="E2" s="56">
        <v>3.97</v>
      </c>
      <c r="F2" s="56">
        <f>(Table5[[#This Row],[Upper Confidence Bound(Electricity Industrial Price: Mountain cents per kilowatthour)]]-Table5[[#This Row],[Forecast(Electricity Industrial Price: Mountain cents per kilowatthour)]])*0.5</f>
        <v>0</v>
      </c>
      <c r="G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3.97</v>
      </c>
      <c r="I2" t="s">
        <v>67</v>
      </c>
      <c r="J2" s="58">
        <f>_xlfn.FORECAST.ETS.STAT($B$2:$B$133,$A$2:$A$133,1,1,1)</f>
        <v>0.75</v>
      </c>
      <c r="M2" s="140" t="s">
        <v>1</v>
      </c>
      <c r="N2" s="140" t="s">
        <v>225</v>
      </c>
      <c r="O2" s="140" t="s">
        <v>226</v>
      </c>
      <c r="Q2" t="s">
        <v>91</v>
      </c>
    </row>
    <row r="3" spans="1:18" x14ac:dyDescent="0.35">
      <c r="A3" s="57">
        <v>1990.25</v>
      </c>
      <c r="B3" s="56">
        <v>4.09</v>
      </c>
      <c r="C3" s="116">
        <v>4.09</v>
      </c>
      <c r="D3" s="56">
        <v>4.09</v>
      </c>
      <c r="E3" s="56">
        <v>4.09</v>
      </c>
      <c r="F3" s="56">
        <f>(Table5[[#This Row],[Upper Confidence Bound(Electricity Industrial Price: Mountain cents per kilowatthour)]]-Table5[[#This Row],[Forecast(Electricity Industrial Price: Mountain cents per kilowatthour)]])*0.5</f>
        <v>0</v>
      </c>
      <c r="G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4.09</v>
      </c>
      <c r="I3" t="s">
        <v>68</v>
      </c>
      <c r="J3" s="58">
        <f>_xlfn.FORECAST.ETS.STAT($B$2:$B$133,$A$2:$A$133,2,1,1)</f>
        <v>1E-3</v>
      </c>
      <c r="M3">
        <v>2018</v>
      </c>
      <c r="N3" s="57">
        <v>31.338159999999998</v>
      </c>
      <c r="Q3" s="140" t="s">
        <v>222</v>
      </c>
    </row>
    <row r="4" spans="1:18" x14ac:dyDescent="0.35">
      <c r="A4" s="57">
        <v>1990.5</v>
      </c>
      <c r="B4" s="56">
        <v>4.3</v>
      </c>
      <c r="C4" s="116">
        <v>4.3</v>
      </c>
      <c r="D4" s="56">
        <v>4.3</v>
      </c>
      <c r="E4" s="56">
        <v>4.3</v>
      </c>
      <c r="F4" s="56">
        <f>(Table5[[#This Row],[Upper Confidence Bound(Electricity Industrial Price: Mountain cents per kilowatthour)]]-Table5[[#This Row],[Forecast(Electricity Industrial Price: Mountain cents per kilowatthour)]])*0.5</f>
        <v>0</v>
      </c>
      <c r="G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4.3</v>
      </c>
      <c r="I4" t="s">
        <v>69</v>
      </c>
      <c r="J4" s="58">
        <f>_xlfn.FORECAST.ETS.STAT($B$2:$B$133,$A$2:$A$133,3,1,1)</f>
        <v>0.249</v>
      </c>
      <c r="L4" s="140" t="s">
        <v>224</v>
      </c>
      <c r="M4">
        <v>2050</v>
      </c>
      <c r="N4" s="57">
        <v>52.083559999999999</v>
      </c>
      <c r="O4" s="57">
        <f>N4/N5</f>
        <v>1.2516647469216993</v>
      </c>
      <c r="P4" s="142">
        <f>(N4-$N$3)/(M4-$M$3)</f>
        <v>0.64829375</v>
      </c>
    </row>
    <row r="5" spans="1:18" x14ac:dyDescent="0.35">
      <c r="A5" s="57">
        <v>1990.75</v>
      </c>
      <c r="B5" s="56">
        <v>4.03</v>
      </c>
      <c r="C5" s="116">
        <v>4.03</v>
      </c>
      <c r="D5" s="56">
        <v>4.03</v>
      </c>
      <c r="E5" s="56">
        <v>4.03</v>
      </c>
      <c r="F5" s="56">
        <f>(Table5[[#This Row],[Upper Confidence Bound(Electricity Industrial Price: Mountain cents per kilowatthour)]]-Table5[[#This Row],[Forecast(Electricity Industrial Price: Mountain cents per kilowatthour)]])*0.5</f>
        <v>0</v>
      </c>
      <c r="G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4.03</v>
      </c>
      <c r="I5" t="s">
        <v>70</v>
      </c>
      <c r="J5" s="58">
        <f>_xlfn.FORECAST.ETS.STAT($B$2:$B$133,$A$2:$A$133,4,1,1)</f>
        <v>0.26934027111784453</v>
      </c>
      <c r="L5" t="s">
        <v>113</v>
      </c>
      <c r="M5" s="141">
        <v>2050</v>
      </c>
      <c r="N5" s="57">
        <v>41.611429999999999</v>
      </c>
      <c r="O5" s="57">
        <v>1</v>
      </c>
      <c r="P5" s="142">
        <f>(N5-$N$3)/(M5-$M$3)</f>
        <v>0.3210396875</v>
      </c>
    </row>
    <row r="6" spans="1:18" x14ac:dyDescent="0.35">
      <c r="A6" s="57">
        <v>1991</v>
      </c>
      <c r="B6" s="56">
        <v>4.0599999999999996</v>
      </c>
      <c r="C6" s="116">
        <v>4.0599999999999996</v>
      </c>
      <c r="D6" s="56">
        <v>4.0599999999999996</v>
      </c>
      <c r="E6" s="56">
        <v>4.0599999999999996</v>
      </c>
      <c r="F6" s="56">
        <f>(Table5[[#This Row],[Upper Confidence Bound(Electricity Industrial Price: Mountain cents per kilowatthour)]]-Table5[[#This Row],[Forecast(Electricity Industrial Price: Mountain cents per kilowatthour)]])*0.5</f>
        <v>0</v>
      </c>
      <c r="G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4.0599999999999996</v>
      </c>
      <c r="I6" t="s">
        <v>71</v>
      </c>
      <c r="J6" s="58">
        <f>_xlfn.FORECAST.ETS.STAT($B$2:$B$133,$A$2:$A$133,5,1,1)</f>
        <v>1.4904443028448648E-2</v>
      </c>
      <c r="L6" s="140" t="s">
        <v>223</v>
      </c>
      <c r="M6" s="141">
        <v>2050</v>
      </c>
      <c r="N6" s="57">
        <v>26.900780000000001</v>
      </c>
      <c r="O6" s="57">
        <f>N6/N5</f>
        <v>0.6464757399589488</v>
      </c>
      <c r="P6" s="142">
        <f>(N6-$N$3)/(M6-$M$3)</f>
        <v>-0.13866812499999992</v>
      </c>
    </row>
    <row r="7" spans="1:18" x14ac:dyDescent="0.35">
      <c r="A7" s="57">
        <v>1991.25</v>
      </c>
      <c r="B7" s="56">
        <v>4.1399999999999997</v>
      </c>
      <c r="C7" s="116">
        <v>4.1399999999999997</v>
      </c>
      <c r="D7" s="56">
        <v>4.1399999999999997</v>
      </c>
      <c r="E7" s="56">
        <v>4.1399999999999997</v>
      </c>
      <c r="F7" s="56">
        <f>(Table5[[#This Row],[Upper Confidence Bound(Electricity Industrial Price: Mountain cents per kilowatthour)]]-Table5[[#This Row],[Forecast(Electricity Industrial Price: Mountain cents per kilowatthour)]])*0.5</f>
        <v>0</v>
      </c>
      <c r="G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4.1399999999999997</v>
      </c>
      <c r="I7" t="s">
        <v>72</v>
      </c>
      <c r="J7" s="58">
        <f>_xlfn.FORECAST.ETS.STAT($B$2:$B$133,$A$2:$A$133,6,1,1)</f>
        <v>9.6263248821637337E-2</v>
      </c>
    </row>
    <row r="8" spans="1:18" ht="15.75" x14ac:dyDescent="0.5">
      <c r="A8" s="57">
        <v>1991.5</v>
      </c>
      <c r="B8" s="56">
        <v>4.34</v>
      </c>
      <c r="C8" s="116">
        <v>4.34</v>
      </c>
      <c r="D8" s="56">
        <v>4.34</v>
      </c>
      <c r="E8" s="56">
        <v>4.34</v>
      </c>
      <c r="F8" s="56">
        <f>(Table5[[#This Row],[Upper Confidence Bound(Electricity Industrial Price: Mountain cents per kilowatthour)]]-Table5[[#This Row],[Forecast(Electricity Industrial Price: Mountain cents per kilowatthour)]])*0.5</f>
        <v>0</v>
      </c>
      <c r="G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4.34</v>
      </c>
      <c r="I8" t="s">
        <v>73</v>
      </c>
      <c r="J8" s="58">
        <f>_xlfn.FORECAST.ETS.STAT($B$2:$B$133,$A$2:$A$133,7,1,1)</f>
        <v>0.11883479879994875</v>
      </c>
      <c r="L8" s="140" t="s">
        <v>227</v>
      </c>
      <c r="M8" s="119">
        <v>2035</v>
      </c>
      <c r="R8" s="57"/>
    </row>
    <row r="9" spans="1:18" x14ac:dyDescent="0.35">
      <c r="A9" s="57">
        <v>1991.75</v>
      </c>
      <c r="B9" s="56">
        <v>4.12</v>
      </c>
      <c r="C9" s="116">
        <v>4.12</v>
      </c>
      <c r="D9" s="56">
        <v>4.12</v>
      </c>
      <c r="E9" s="56">
        <v>4.12</v>
      </c>
      <c r="F9" s="56">
        <f>(Table5[[#This Row],[Upper Confidence Bound(Electricity Industrial Price: Mountain cents per kilowatthour)]]-Table5[[#This Row],[Forecast(Electricity Industrial Price: Mountain cents per kilowatthour)]])*0.5</f>
        <v>0</v>
      </c>
      <c r="G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4.12</v>
      </c>
      <c r="L9" s="70" t="s">
        <v>228</v>
      </c>
      <c r="M9" s="57">
        <f>RAND()*(O4-O6)+O6</f>
        <v>0.98988694093684781</v>
      </c>
    </row>
    <row r="10" spans="1:18" x14ac:dyDescent="0.35">
      <c r="A10" s="57">
        <v>1992</v>
      </c>
      <c r="B10" s="56">
        <v>4.04</v>
      </c>
      <c r="C10" s="116">
        <v>4.04</v>
      </c>
      <c r="D10" s="56">
        <v>4.04</v>
      </c>
      <c r="E10" s="56">
        <v>4.04</v>
      </c>
      <c r="F10" s="56">
        <f>(Table5[[#This Row],[Upper Confidence Bound(Electricity Industrial Price: Mountain cents per kilowatthour)]]-Table5[[#This Row],[Forecast(Electricity Industrial Price: Mountain cents per kilowatthour)]])*0.5</f>
        <v>0</v>
      </c>
      <c r="G1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4.04</v>
      </c>
      <c r="L10" s="70" t="s">
        <v>229</v>
      </c>
      <c r="M10" s="57">
        <f>VLOOKUP(M5,Table5[[#All],[Quarter]:[Forecast(Electricity Industrial Price: Mountain cents per kilowatthour)]],3,FALSE)</f>
        <v>8.456320787875951</v>
      </c>
    </row>
    <row r="11" spans="1:18" x14ac:dyDescent="0.35">
      <c r="A11" s="57">
        <v>1992.25</v>
      </c>
      <c r="B11" s="56">
        <v>4.13</v>
      </c>
      <c r="C11" s="116">
        <v>4.13</v>
      </c>
      <c r="D11" s="56">
        <v>4.13</v>
      </c>
      <c r="E11" s="56">
        <v>4.13</v>
      </c>
      <c r="F11" s="56">
        <f>(Table5[[#This Row],[Upper Confidence Bound(Electricity Industrial Price: Mountain cents per kilowatthour)]]-Table5[[#This Row],[Forecast(Electricity Industrial Price: Mountain cents per kilowatthour)]])*0.5</f>
        <v>0</v>
      </c>
      <c r="G1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4.13</v>
      </c>
      <c r="L11" s="70" t="s">
        <v>230</v>
      </c>
      <c r="M11" s="57">
        <f>M10*M9</f>
        <v>8.3708015162912002</v>
      </c>
    </row>
    <row r="12" spans="1:18" x14ac:dyDescent="0.35">
      <c r="A12" s="57">
        <v>1992.5</v>
      </c>
      <c r="B12" s="56">
        <v>4.47</v>
      </c>
      <c r="C12" s="116">
        <v>4.47</v>
      </c>
      <c r="D12" s="56">
        <v>4.47</v>
      </c>
      <c r="E12" s="56">
        <v>4.47</v>
      </c>
      <c r="F12" s="56">
        <f>(Table5[[#This Row],[Upper Confidence Bound(Electricity Industrial Price: Mountain cents per kilowatthour)]]-Table5[[#This Row],[Forecast(Electricity Industrial Price: Mountain cents per kilowatthour)]])*0.5</f>
        <v>0</v>
      </c>
      <c r="G1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4.47</v>
      </c>
      <c r="L12" s="70" t="s">
        <v>231</v>
      </c>
      <c r="M12" s="57">
        <f>M11-M10</f>
        <v>-8.5519271584750811E-2</v>
      </c>
    </row>
    <row r="13" spans="1:18" x14ac:dyDescent="0.35">
      <c r="A13" s="57">
        <v>1992.75</v>
      </c>
      <c r="B13" s="56">
        <v>4.17</v>
      </c>
      <c r="C13" s="116">
        <v>4.17</v>
      </c>
      <c r="D13" s="56">
        <v>4.17</v>
      </c>
      <c r="E13" s="56">
        <v>4.17</v>
      </c>
      <c r="F13" s="56">
        <f>(Table5[[#This Row],[Upper Confidence Bound(Electricity Industrial Price: Mountain cents per kilowatthour)]]-Table5[[#This Row],[Forecast(Electricity Industrial Price: Mountain cents per kilowatthour)]])*0.5</f>
        <v>0</v>
      </c>
      <c r="G1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4.17</v>
      </c>
    </row>
    <row r="14" spans="1:18" x14ac:dyDescent="0.35">
      <c r="A14" s="57">
        <v>1993</v>
      </c>
      <c r="B14" s="56">
        <v>4.1900000000000004</v>
      </c>
      <c r="C14" s="116">
        <v>4.1900000000000004</v>
      </c>
      <c r="D14" s="56">
        <v>4.1900000000000004</v>
      </c>
      <c r="E14" s="56">
        <v>4.1900000000000004</v>
      </c>
      <c r="F14" s="56">
        <f>(Table5[[#This Row],[Upper Confidence Bound(Electricity Industrial Price: Mountain cents per kilowatthour)]]-Table5[[#This Row],[Forecast(Electricity Industrial Price: Mountain cents per kilowatthour)]])*0.5</f>
        <v>0</v>
      </c>
      <c r="G1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4.1900000000000004</v>
      </c>
    </row>
    <row r="15" spans="1:18" x14ac:dyDescent="0.35">
      <c r="A15" s="57">
        <v>1993.25</v>
      </c>
      <c r="B15" s="56">
        <v>4.2300000000000004</v>
      </c>
      <c r="C15" s="116">
        <v>4.2300000000000004</v>
      </c>
      <c r="D15" s="56">
        <v>4.2300000000000004</v>
      </c>
      <c r="E15" s="56">
        <v>4.2300000000000004</v>
      </c>
      <c r="F15" s="56">
        <f>(Table5[[#This Row],[Upper Confidence Bound(Electricity Industrial Price: Mountain cents per kilowatthour)]]-Table5[[#This Row],[Forecast(Electricity Industrial Price: Mountain cents per kilowatthour)]])*0.5</f>
        <v>0</v>
      </c>
      <c r="G1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4.2300000000000004</v>
      </c>
    </row>
    <row r="16" spans="1:18" x14ac:dyDescent="0.35">
      <c r="A16" s="57">
        <v>1993.5</v>
      </c>
      <c r="B16" s="56">
        <v>4.5599999999999996</v>
      </c>
      <c r="C16" s="116">
        <v>4.5599999999999996</v>
      </c>
      <c r="D16" s="56">
        <v>4.5599999999999996</v>
      </c>
      <c r="E16" s="56">
        <v>4.5599999999999996</v>
      </c>
      <c r="F16" s="56">
        <f>(Table5[[#This Row],[Upper Confidence Bound(Electricity Industrial Price: Mountain cents per kilowatthour)]]-Table5[[#This Row],[Forecast(Electricity Industrial Price: Mountain cents per kilowatthour)]])*0.5</f>
        <v>0</v>
      </c>
      <c r="G1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4.5599999999999996</v>
      </c>
    </row>
    <row r="17" spans="1:7" x14ac:dyDescent="0.35">
      <c r="A17" s="57">
        <v>1993.75</v>
      </c>
      <c r="B17" s="56">
        <v>4.2</v>
      </c>
      <c r="C17" s="116">
        <v>4.2</v>
      </c>
      <c r="D17" s="56">
        <v>4.2</v>
      </c>
      <c r="E17" s="56">
        <v>4.2</v>
      </c>
      <c r="F17" s="56">
        <f>(Table5[[#This Row],[Upper Confidence Bound(Electricity Industrial Price: Mountain cents per kilowatthour)]]-Table5[[#This Row],[Forecast(Electricity Industrial Price: Mountain cents per kilowatthour)]])*0.5</f>
        <v>0</v>
      </c>
      <c r="G1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4.2</v>
      </c>
    </row>
    <row r="18" spans="1:7" x14ac:dyDescent="0.35">
      <c r="A18" s="57">
        <v>1994</v>
      </c>
      <c r="B18" s="56">
        <v>4.16</v>
      </c>
      <c r="C18" s="116">
        <v>4.16</v>
      </c>
      <c r="D18" s="56">
        <v>4.16</v>
      </c>
      <c r="E18" s="56">
        <v>4.16</v>
      </c>
      <c r="F18" s="56">
        <f>(Table5[[#This Row],[Upper Confidence Bound(Electricity Industrial Price: Mountain cents per kilowatthour)]]-Table5[[#This Row],[Forecast(Electricity Industrial Price: Mountain cents per kilowatthour)]])*0.5</f>
        <v>0</v>
      </c>
      <c r="G1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4.16</v>
      </c>
    </row>
    <row r="19" spans="1:7" x14ac:dyDescent="0.35">
      <c r="A19" s="57">
        <v>1994.25</v>
      </c>
      <c r="B19" s="56">
        <v>4.2699999999999996</v>
      </c>
      <c r="C19" s="116">
        <v>4.2699999999999996</v>
      </c>
      <c r="D19" s="56">
        <v>4.2699999999999996</v>
      </c>
      <c r="E19" s="56">
        <v>4.2699999999999996</v>
      </c>
      <c r="F19" s="56">
        <f>(Table5[[#This Row],[Upper Confidence Bound(Electricity Industrial Price: Mountain cents per kilowatthour)]]-Table5[[#This Row],[Forecast(Electricity Industrial Price: Mountain cents per kilowatthour)]])*0.5</f>
        <v>0</v>
      </c>
      <c r="G1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4.2699999999999996</v>
      </c>
    </row>
    <row r="20" spans="1:7" x14ac:dyDescent="0.35">
      <c r="A20" s="57">
        <v>1994.5</v>
      </c>
      <c r="B20" s="56">
        <v>4.54</v>
      </c>
      <c r="C20" s="116">
        <v>4.54</v>
      </c>
      <c r="D20" s="56">
        <v>4.54</v>
      </c>
      <c r="E20" s="56">
        <v>4.54</v>
      </c>
      <c r="F20" s="56">
        <f>(Table5[[#This Row],[Upper Confidence Bound(Electricity Industrial Price: Mountain cents per kilowatthour)]]-Table5[[#This Row],[Forecast(Electricity Industrial Price: Mountain cents per kilowatthour)]])*0.5</f>
        <v>0</v>
      </c>
      <c r="G2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4.54</v>
      </c>
    </row>
    <row r="21" spans="1:7" x14ac:dyDescent="0.35">
      <c r="A21" s="57">
        <v>1994.75</v>
      </c>
      <c r="B21" s="56">
        <v>4.18</v>
      </c>
      <c r="C21" s="116">
        <v>4.18</v>
      </c>
      <c r="D21" s="56">
        <v>4.18</v>
      </c>
      <c r="E21" s="56">
        <v>4.18</v>
      </c>
      <c r="F21" s="56">
        <f>(Table5[[#This Row],[Upper Confidence Bound(Electricity Industrial Price: Mountain cents per kilowatthour)]]-Table5[[#This Row],[Forecast(Electricity Industrial Price: Mountain cents per kilowatthour)]])*0.5</f>
        <v>0</v>
      </c>
      <c r="G2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4.18</v>
      </c>
    </row>
    <row r="22" spans="1:7" x14ac:dyDescent="0.35">
      <c r="A22" s="57">
        <v>1995</v>
      </c>
      <c r="B22" s="56">
        <v>4.12</v>
      </c>
      <c r="C22" s="116">
        <v>4.12</v>
      </c>
      <c r="D22" s="56">
        <v>4.12</v>
      </c>
      <c r="E22" s="56">
        <v>4.12</v>
      </c>
      <c r="F22" s="56">
        <f>(Table5[[#This Row],[Upper Confidence Bound(Electricity Industrial Price: Mountain cents per kilowatthour)]]-Table5[[#This Row],[Forecast(Electricity Industrial Price: Mountain cents per kilowatthour)]])*0.5</f>
        <v>0</v>
      </c>
      <c r="G2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4.12</v>
      </c>
    </row>
    <row r="23" spans="1:7" x14ac:dyDescent="0.35">
      <c r="A23" s="57">
        <v>1995.25</v>
      </c>
      <c r="B23" s="56">
        <v>4.2</v>
      </c>
      <c r="C23" s="116">
        <v>4.2</v>
      </c>
      <c r="D23" s="56">
        <v>4.2</v>
      </c>
      <c r="E23" s="56">
        <v>4.2</v>
      </c>
      <c r="F23" s="56">
        <f>(Table5[[#This Row],[Upper Confidence Bound(Electricity Industrial Price: Mountain cents per kilowatthour)]]-Table5[[#This Row],[Forecast(Electricity Industrial Price: Mountain cents per kilowatthour)]])*0.5</f>
        <v>0</v>
      </c>
      <c r="G2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4.2</v>
      </c>
    </row>
    <row r="24" spans="1:7" x14ac:dyDescent="0.35">
      <c r="A24" s="57">
        <v>1995.5</v>
      </c>
      <c r="B24" s="56">
        <v>4.42</v>
      </c>
      <c r="C24" s="116">
        <v>4.42</v>
      </c>
      <c r="D24" s="56">
        <v>4.42</v>
      </c>
      <c r="E24" s="56">
        <v>4.42</v>
      </c>
      <c r="F24" s="56">
        <f>(Table5[[#This Row],[Upper Confidence Bound(Electricity Industrial Price: Mountain cents per kilowatthour)]]-Table5[[#This Row],[Forecast(Electricity Industrial Price: Mountain cents per kilowatthour)]])*0.5</f>
        <v>0</v>
      </c>
      <c r="G2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4.42</v>
      </c>
    </row>
    <row r="25" spans="1:7" x14ac:dyDescent="0.35">
      <c r="A25" s="57">
        <v>1995.75</v>
      </c>
      <c r="B25" s="56">
        <v>4.05</v>
      </c>
      <c r="C25" s="116">
        <v>4.05</v>
      </c>
      <c r="D25" s="56">
        <v>4.05</v>
      </c>
      <c r="E25" s="56">
        <v>4.05</v>
      </c>
      <c r="F25" s="56">
        <f>(Table5[[#This Row],[Upper Confidence Bound(Electricity Industrial Price: Mountain cents per kilowatthour)]]-Table5[[#This Row],[Forecast(Electricity Industrial Price: Mountain cents per kilowatthour)]])*0.5</f>
        <v>0</v>
      </c>
      <c r="G2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4.05</v>
      </c>
    </row>
    <row r="26" spans="1:7" x14ac:dyDescent="0.35">
      <c r="A26" s="57">
        <v>1996</v>
      </c>
      <c r="B26" s="56">
        <v>3.94</v>
      </c>
      <c r="C26" s="116">
        <v>3.94</v>
      </c>
      <c r="D26" s="56">
        <v>3.94</v>
      </c>
      <c r="E26" s="56">
        <v>3.94</v>
      </c>
      <c r="F26" s="56">
        <f>(Table5[[#This Row],[Upper Confidence Bound(Electricity Industrial Price: Mountain cents per kilowatthour)]]-Table5[[#This Row],[Forecast(Electricity Industrial Price: Mountain cents per kilowatthour)]])*0.5</f>
        <v>0</v>
      </c>
      <c r="G2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3.94</v>
      </c>
    </row>
    <row r="27" spans="1:7" x14ac:dyDescent="0.35">
      <c r="A27" s="57">
        <v>1996.25</v>
      </c>
      <c r="B27" s="56">
        <v>4.1500000000000004</v>
      </c>
      <c r="C27" s="116">
        <v>4.1500000000000004</v>
      </c>
      <c r="D27" s="56">
        <v>4.1500000000000004</v>
      </c>
      <c r="E27" s="56">
        <v>4.1500000000000004</v>
      </c>
      <c r="F27" s="56">
        <f>(Table5[[#This Row],[Upper Confidence Bound(Electricity Industrial Price: Mountain cents per kilowatthour)]]-Table5[[#This Row],[Forecast(Electricity Industrial Price: Mountain cents per kilowatthour)]])*0.5</f>
        <v>0</v>
      </c>
      <c r="G2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4.1500000000000004</v>
      </c>
    </row>
    <row r="28" spans="1:7" x14ac:dyDescent="0.35">
      <c r="A28" s="57">
        <v>1996.5</v>
      </c>
      <c r="B28" s="56">
        <v>4.3899999999999997</v>
      </c>
      <c r="C28" s="116">
        <v>4.3899999999999997</v>
      </c>
      <c r="D28" s="56">
        <v>4.3899999999999997</v>
      </c>
      <c r="E28" s="56">
        <v>4.3899999999999997</v>
      </c>
      <c r="F28" s="56">
        <f>(Table5[[#This Row],[Upper Confidence Bound(Electricity Industrial Price: Mountain cents per kilowatthour)]]-Table5[[#This Row],[Forecast(Electricity Industrial Price: Mountain cents per kilowatthour)]])*0.5</f>
        <v>0</v>
      </c>
      <c r="G2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4.3899999999999997</v>
      </c>
    </row>
    <row r="29" spans="1:7" x14ac:dyDescent="0.35">
      <c r="A29" s="57">
        <v>1996.75</v>
      </c>
      <c r="B29" s="56">
        <v>3.94</v>
      </c>
      <c r="C29" s="116">
        <v>3.94</v>
      </c>
      <c r="D29" s="56">
        <v>3.94</v>
      </c>
      <c r="E29" s="56">
        <v>3.94</v>
      </c>
      <c r="F29" s="56">
        <f>(Table5[[#This Row],[Upper Confidence Bound(Electricity Industrial Price: Mountain cents per kilowatthour)]]-Table5[[#This Row],[Forecast(Electricity Industrial Price: Mountain cents per kilowatthour)]])*0.5</f>
        <v>0</v>
      </c>
      <c r="G2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3.94</v>
      </c>
    </row>
    <row r="30" spans="1:7" x14ac:dyDescent="0.35">
      <c r="A30" s="57">
        <v>1997</v>
      </c>
      <c r="B30" s="56">
        <v>3.9</v>
      </c>
      <c r="C30" s="116">
        <v>3.9</v>
      </c>
      <c r="D30" s="56">
        <v>3.9</v>
      </c>
      <c r="E30" s="56">
        <v>3.9</v>
      </c>
      <c r="F30" s="56">
        <f>(Table5[[#This Row],[Upper Confidence Bound(Electricity Industrial Price: Mountain cents per kilowatthour)]]-Table5[[#This Row],[Forecast(Electricity Industrial Price: Mountain cents per kilowatthour)]])*0.5</f>
        <v>0</v>
      </c>
      <c r="G3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3.9</v>
      </c>
    </row>
    <row r="31" spans="1:7" x14ac:dyDescent="0.35">
      <c r="A31" s="57">
        <v>1997.25</v>
      </c>
      <c r="B31" s="56">
        <v>4.08</v>
      </c>
      <c r="C31" s="116">
        <v>4.08</v>
      </c>
      <c r="D31" s="56">
        <v>4.08</v>
      </c>
      <c r="E31" s="56">
        <v>4.08</v>
      </c>
      <c r="F31" s="56">
        <f>(Table5[[#This Row],[Upper Confidence Bound(Electricity Industrial Price: Mountain cents per kilowatthour)]]-Table5[[#This Row],[Forecast(Electricity Industrial Price: Mountain cents per kilowatthour)]])*0.5</f>
        <v>0</v>
      </c>
      <c r="G3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4.08</v>
      </c>
    </row>
    <row r="32" spans="1:7" x14ac:dyDescent="0.35">
      <c r="A32" s="57">
        <v>1997.5</v>
      </c>
      <c r="B32" s="56">
        <v>4.3</v>
      </c>
      <c r="C32" s="116">
        <v>4.3</v>
      </c>
      <c r="D32" s="56">
        <v>4.3</v>
      </c>
      <c r="E32" s="56">
        <v>4.3</v>
      </c>
      <c r="F32" s="56">
        <f>(Table5[[#This Row],[Upper Confidence Bound(Electricity Industrial Price: Mountain cents per kilowatthour)]]-Table5[[#This Row],[Forecast(Electricity Industrial Price: Mountain cents per kilowatthour)]])*0.5</f>
        <v>0</v>
      </c>
      <c r="G3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4.3</v>
      </c>
    </row>
    <row r="33" spans="1:12" x14ac:dyDescent="0.35">
      <c r="A33" s="57">
        <v>1997.75</v>
      </c>
      <c r="B33" s="56">
        <v>3.89</v>
      </c>
      <c r="C33" s="116">
        <v>3.89</v>
      </c>
      <c r="D33" s="56">
        <v>3.89</v>
      </c>
      <c r="E33" s="56">
        <v>3.89</v>
      </c>
      <c r="F33" s="56">
        <f>(Table5[[#This Row],[Upper Confidence Bound(Electricity Industrial Price: Mountain cents per kilowatthour)]]-Table5[[#This Row],[Forecast(Electricity Industrial Price: Mountain cents per kilowatthour)]])*0.5</f>
        <v>0</v>
      </c>
      <c r="G3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3.89</v>
      </c>
    </row>
    <row r="34" spans="1:12" x14ac:dyDescent="0.35">
      <c r="A34" s="57">
        <v>1998</v>
      </c>
      <c r="B34" s="56">
        <v>3.83</v>
      </c>
      <c r="C34" s="116">
        <v>3.83</v>
      </c>
      <c r="D34" s="56">
        <v>3.83</v>
      </c>
      <c r="E34" s="56">
        <v>3.83</v>
      </c>
      <c r="F34" s="56">
        <f>(Table5[[#This Row],[Upper Confidence Bound(Electricity Industrial Price: Mountain cents per kilowatthour)]]-Table5[[#This Row],[Forecast(Electricity Industrial Price: Mountain cents per kilowatthour)]])*0.5</f>
        <v>0</v>
      </c>
      <c r="G3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3.83</v>
      </c>
    </row>
    <row r="35" spans="1:12" x14ac:dyDescent="0.35">
      <c r="A35" s="57">
        <v>1998.25</v>
      </c>
      <c r="B35" s="56">
        <v>4.04</v>
      </c>
      <c r="C35" s="116">
        <v>4.04</v>
      </c>
      <c r="D35" s="56">
        <v>4.04</v>
      </c>
      <c r="E35" s="56">
        <v>4.04</v>
      </c>
      <c r="F35" s="56">
        <f>(Table5[[#This Row],[Upper Confidence Bound(Electricity Industrial Price: Mountain cents per kilowatthour)]]-Table5[[#This Row],[Forecast(Electricity Industrial Price: Mountain cents per kilowatthour)]])*0.5</f>
        <v>0</v>
      </c>
      <c r="G3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4.04</v>
      </c>
    </row>
    <row r="36" spans="1:12" x14ac:dyDescent="0.35">
      <c r="A36" s="57">
        <v>1998.5</v>
      </c>
      <c r="B36" s="56">
        <v>4.2699999999999996</v>
      </c>
      <c r="C36" s="116">
        <v>4.2699999999999996</v>
      </c>
      <c r="D36" s="56">
        <v>4.2699999999999996</v>
      </c>
      <c r="E36" s="56">
        <v>4.2699999999999996</v>
      </c>
      <c r="F36" s="56">
        <f>(Table5[[#This Row],[Upper Confidence Bound(Electricity Industrial Price: Mountain cents per kilowatthour)]]-Table5[[#This Row],[Forecast(Electricity Industrial Price: Mountain cents per kilowatthour)]])*0.5</f>
        <v>0</v>
      </c>
      <c r="G3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4.2699999999999996</v>
      </c>
    </row>
    <row r="37" spans="1:12" x14ac:dyDescent="0.35">
      <c r="A37" s="57">
        <v>1998.75</v>
      </c>
      <c r="B37" s="56">
        <v>3.99</v>
      </c>
      <c r="C37" s="116">
        <v>3.99</v>
      </c>
      <c r="D37" s="56">
        <v>3.99</v>
      </c>
      <c r="E37" s="56">
        <v>3.99</v>
      </c>
      <c r="F37" s="56">
        <f>(Table5[[#This Row],[Upper Confidence Bound(Electricity Industrial Price: Mountain cents per kilowatthour)]]-Table5[[#This Row],[Forecast(Electricity Industrial Price: Mountain cents per kilowatthour)]])*0.5</f>
        <v>0</v>
      </c>
      <c r="G3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3.99</v>
      </c>
    </row>
    <row r="38" spans="1:12" x14ac:dyDescent="0.35">
      <c r="A38" s="57">
        <v>1999</v>
      </c>
      <c r="B38" s="56">
        <v>3.76</v>
      </c>
      <c r="C38" s="116">
        <v>3.76</v>
      </c>
      <c r="D38" s="56">
        <v>3.76</v>
      </c>
      <c r="E38" s="56">
        <v>3.76</v>
      </c>
      <c r="F38" s="56">
        <f>(Table5[[#This Row],[Upper Confidence Bound(Electricity Industrial Price: Mountain cents per kilowatthour)]]-Table5[[#This Row],[Forecast(Electricity Industrial Price: Mountain cents per kilowatthour)]])*0.5</f>
        <v>0</v>
      </c>
      <c r="G3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3.76</v>
      </c>
    </row>
    <row r="39" spans="1:12" x14ac:dyDescent="0.35">
      <c r="A39" s="57">
        <v>1999.25</v>
      </c>
      <c r="B39" s="56">
        <v>4.0199999999999996</v>
      </c>
      <c r="C39" s="116">
        <v>4.0199999999999996</v>
      </c>
      <c r="D39" s="56">
        <v>4.0199999999999996</v>
      </c>
      <c r="E39" s="56">
        <v>4.0199999999999996</v>
      </c>
      <c r="F39" s="56">
        <f>(Table5[[#This Row],[Upper Confidence Bound(Electricity Industrial Price: Mountain cents per kilowatthour)]]-Table5[[#This Row],[Forecast(Electricity Industrial Price: Mountain cents per kilowatthour)]])*0.5</f>
        <v>0</v>
      </c>
      <c r="G3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4.0199999999999996</v>
      </c>
    </row>
    <row r="40" spans="1:12" x14ac:dyDescent="0.35">
      <c r="A40" s="57">
        <v>1999.5</v>
      </c>
      <c r="B40" s="56">
        <v>4.25</v>
      </c>
      <c r="C40" s="116">
        <v>4.25</v>
      </c>
      <c r="D40" s="56">
        <v>4.25</v>
      </c>
      <c r="E40" s="56">
        <v>4.25</v>
      </c>
      <c r="F40" s="56">
        <f>(Table5[[#This Row],[Upper Confidence Bound(Electricity Industrial Price: Mountain cents per kilowatthour)]]-Table5[[#This Row],[Forecast(Electricity Industrial Price: Mountain cents per kilowatthour)]])*0.5</f>
        <v>0</v>
      </c>
      <c r="G4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4.25</v>
      </c>
    </row>
    <row r="41" spans="1:12" x14ac:dyDescent="0.35">
      <c r="A41" s="57">
        <v>1999.75</v>
      </c>
      <c r="B41" s="56">
        <v>3.76</v>
      </c>
      <c r="C41" s="116">
        <v>3.76</v>
      </c>
      <c r="D41" s="56">
        <v>3.76</v>
      </c>
      <c r="E41" s="56">
        <v>3.76</v>
      </c>
      <c r="F41" s="56">
        <f>(Table5[[#This Row],[Upper Confidence Bound(Electricity Industrial Price: Mountain cents per kilowatthour)]]-Table5[[#This Row],[Forecast(Electricity Industrial Price: Mountain cents per kilowatthour)]])*0.5</f>
        <v>0</v>
      </c>
      <c r="G4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3.76</v>
      </c>
    </row>
    <row r="42" spans="1:12" x14ac:dyDescent="0.35">
      <c r="A42" s="57">
        <v>2000</v>
      </c>
      <c r="B42" s="56">
        <v>3.81</v>
      </c>
      <c r="C42" s="116">
        <v>3.81</v>
      </c>
      <c r="D42" s="56">
        <v>3.81</v>
      </c>
      <c r="E42" s="56">
        <v>3.81</v>
      </c>
      <c r="F42" s="56">
        <f>(Table5[[#This Row],[Upper Confidence Bound(Electricity Industrial Price: Mountain cents per kilowatthour)]]-Table5[[#This Row],[Forecast(Electricity Industrial Price: Mountain cents per kilowatthour)]])*0.5</f>
        <v>0</v>
      </c>
      <c r="G4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3.81</v>
      </c>
    </row>
    <row r="43" spans="1:12" x14ac:dyDescent="0.35">
      <c r="A43" s="57">
        <v>2000.25</v>
      </c>
      <c r="B43" s="56">
        <v>4.0599999999999996</v>
      </c>
      <c r="C43" s="116">
        <v>4.0599999999999996</v>
      </c>
      <c r="D43" s="56">
        <v>4.0599999999999996</v>
      </c>
      <c r="E43" s="56">
        <v>4.0599999999999996</v>
      </c>
      <c r="F43" s="56">
        <f>(Table5[[#This Row],[Upper Confidence Bound(Electricity Industrial Price: Mountain cents per kilowatthour)]]-Table5[[#This Row],[Forecast(Electricity Industrial Price: Mountain cents per kilowatthour)]])*0.5</f>
        <v>0</v>
      </c>
      <c r="G4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4.0599999999999996</v>
      </c>
    </row>
    <row r="44" spans="1:12" x14ac:dyDescent="0.35">
      <c r="A44" s="57">
        <v>2000.5</v>
      </c>
      <c r="B44" s="56">
        <v>4.59</v>
      </c>
      <c r="C44" s="116">
        <v>4.59</v>
      </c>
      <c r="D44" s="56">
        <v>4.59</v>
      </c>
      <c r="E44" s="56">
        <v>4.59</v>
      </c>
      <c r="F44" s="56">
        <f>(Table5[[#This Row],[Upper Confidence Bound(Electricity Industrial Price: Mountain cents per kilowatthour)]]-Table5[[#This Row],[Forecast(Electricity Industrial Price: Mountain cents per kilowatthour)]])*0.5</f>
        <v>0</v>
      </c>
      <c r="G4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4.59</v>
      </c>
    </row>
    <row r="45" spans="1:12" x14ac:dyDescent="0.35">
      <c r="A45" s="57">
        <v>2000.75</v>
      </c>
      <c r="B45" s="56">
        <v>4.3899999999999997</v>
      </c>
      <c r="C45" s="116">
        <v>4.3899999999999997</v>
      </c>
      <c r="D45" s="56">
        <v>4.3899999999999997</v>
      </c>
      <c r="E45" s="56">
        <v>4.3899999999999997</v>
      </c>
      <c r="F45" s="56">
        <f>(Table5[[#This Row],[Upper Confidence Bound(Electricity Industrial Price: Mountain cents per kilowatthour)]]-Table5[[#This Row],[Forecast(Electricity Industrial Price: Mountain cents per kilowatthour)]])*0.5</f>
        <v>0</v>
      </c>
      <c r="G4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4.3899999999999997</v>
      </c>
    </row>
    <row r="46" spans="1:12" x14ac:dyDescent="0.35">
      <c r="A46" s="57">
        <v>2001</v>
      </c>
      <c r="B46" s="56">
        <v>4.49</v>
      </c>
      <c r="C46" s="116">
        <v>4.49</v>
      </c>
      <c r="D46" s="56">
        <v>4.49</v>
      </c>
      <c r="E46" s="56">
        <v>4.49</v>
      </c>
      <c r="F46" s="56">
        <f>(Table5[[#This Row],[Upper Confidence Bound(Electricity Industrial Price: Mountain cents per kilowatthour)]]-Table5[[#This Row],[Forecast(Electricity Industrial Price: Mountain cents per kilowatthour)]])*0.5</f>
        <v>0</v>
      </c>
      <c r="G4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4.49</v>
      </c>
    </row>
    <row r="47" spans="1:12" x14ac:dyDescent="0.35">
      <c r="A47" s="57">
        <v>2001.25</v>
      </c>
      <c r="B47" s="56">
        <v>5.0599999999999996</v>
      </c>
      <c r="C47" s="116">
        <v>5.0599999999999996</v>
      </c>
      <c r="D47" s="56">
        <v>5.0599999999999996</v>
      </c>
      <c r="E47" s="56">
        <v>5.0599999999999996</v>
      </c>
      <c r="F47" s="56">
        <f>(Table5[[#This Row],[Upper Confidence Bound(Electricity Industrial Price: Mountain cents per kilowatthour)]]-Table5[[#This Row],[Forecast(Electricity Industrial Price: Mountain cents per kilowatthour)]])*0.5</f>
        <v>0</v>
      </c>
      <c r="G4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5.0599999999999996</v>
      </c>
    </row>
    <row r="48" spans="1:12" x14ac:dyDescent="0.35">
      <c r="A48" s="57">
        <v>2001.5</v>
      </c>
      <c r="B48" s="56">
        <v>5.15</v>
      </c>
      <c r="C48" s="116">
        <v>5.15</v>
      </c>
      <c r="D48" s="56">
        <v>5.15</v>
      </c>
      <c r="E48" s="56">
        <v>5.15</v>
      </c>
      <c r="F48" s="56">
        <f>(Table5[[#This Row],[Upper Confidence Bound(Electricity Industrial Price: Mountain cents per kilowatthour)]]-Table5[[#This Row],[Forecast(Electricity Industrial Price: Mountain cents per kilowatthour)]])*0.5</f>
        <v>0</v>
      </c>
      <c r="G4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5.15</v>
      </c>
      <c r="L48" t="s">
        <v>417</v>
      </c>
    </row>
    <row r="49" spans="1:7" x14ac:dyDescent="0.35">
      <c r="A49" s="57">
        <v>2001.75</v>
      </c>
      <c r="B49" s="56">
        <v>4.6500000000000004</v>
      </c>
      <c r="C49" s="116">
        <v>4.6500000000000004</v>
      </c>
      <c r="D49" s="56">
        <v>4.6500000000000004</v>
      </c>
      <c r="E49" s="56">
        <v>4.6500000000000004</v>
      </c>
      <c r="F49" s="56">
        <f>(Table5[[#This Row],[Upper Confidence Bound(Electricity Industrial Price: Mountain cents per kilowatthour)]]-Table5[[#This Row],[Forecast(Electricity Industrial Price: Mountain cents per kilowatthour)]])*0.5</f>
        <v>0</v>
      </c>
      <c r="G4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4.6500000000000004</v>
      </c>
    </row>
    <row r="50" spans="1:7" x14ac:dyDescent="0.35">
      <c r="A50" s="57">
        <v>2002</v>
      </c>
      <c r="B50" s="56">
        <v>4.49</v>
      </c>
      <c r="C50" s="116">
        <v>4.49</v>
      </c>
      <c r="D50" s="56">
        <v>4.49</v>
      </c>
      <c r="E50" s="56">
        <v>4.49</v>
      </c>
      <c r="F50" s="56">
        <f>(Table5[[#This Row],[Upper Confidence Bound(Electricity Industrial Price: Mountain cents per kilowatthour)]]-Table5[[#This Row],[Forecast(Electricity Industrial Price: Mountain cents per kilowatthour)]])*0.5</f>
        <v>0</v>
      </c>
      <c r="G5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4.49</v>
      </c>
    </row>
    <row r="51" spans="1:7" x14ac:dyDescent="0.35">
      <c r="A51" s="57">
        <v>2002.25</v>
      </c>
      <c r="B51" s="56">
        <v>4.88</v>
      </c>
      <c r="C51" s="116">
        <v>4.88</v>
      </c>
      <c r="D51" s="56">
        <v>4.88</v>
      </c>
      <c r="E51" s="56">
        <v>4.88</v>
      </c>
      <c r="F51" s="56">
        <f>(Table5[[#This Row],[Upper Confidence Bound(Electricity Industrial Price: Mountain cents per kilowatthour)]]-Table5[[#This Row],[Forecast(Electricity Industrial Price: Mountain cents per kilowatthour)]])*0.5</f>
        <v>0</v>
      </c>
      <c r="G5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4.88</v>
      </c>
    </row>
    <row r="52" spans="1:7" x14ac:dyDescent="0.35">
      <c r="A52" s="57">
        <v>2002.5</v>
      </c>
      <c r="B52" s="56">
        <v>5.28</v>
      </c>
      <c r="C52" s="116">
        <v>5.28</v>
      </c>
      <c r="D52" s="56">
        <v>5.28</v>
      </c>
      <c r="E52" s="56">
        <v>5.28</v>
      </c>
      <c r="F52" s="56">
        <f>(Table5[[#This Row],[Upper Confidence Bound(Electricity Industrial Price: Mountain cents per kilowatthour)]]-Table5[[#This Row],[Forecast(Electricity Industrial Price: Mountain cents per kilowatthour)]])*0.5</f>
        <v>0</v>
      </c>
      <c r="G5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5.28</v>
      </c>
    </row>
    <row r="53" spans="1:7" x14ac:dyDescent="0.35">
      <c r="A53" s="57">
        <v>2002.75</v>
      </c>
      <c r="B53" s="56">
        <v>4.7</v>
      </c>
      <c r="C53" s="116">
        <v>4.7</v>
      </c>
      <c r="D53" s="56">
        <v>4.7</v>
      </c>
      <c r="E53" s="56">
        <v>4.7</v>
      </c>
      <c r="F53" s="56">
        <f>(Table5[[#This Row],[Upper Confidence Bound(Electricity Industrial Price: Mountain cents per kilowatthour)]]-Table5[[#This Row],[Forecast(Electricity Industrial Price: Mountain cents per kilowatthour)]])*0.5</f>
        <v>0</v>
      </c>
      <c r="G5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4.7</v>
      </c>
    </row>
    <row r="54" spans="1:7" x14ac:dyDescent="0.35">
      <c r="A54" s="57">
        <v>2003</v>
      </c>
      <c r="B54" s="56">
        <v>4.74</v>
      </c>
      <c r="C54" s="116">
        <v>4.74</v>
      </c>
      <c r="D54" s="56">
        <v>4.74</v>
      </c>
      <c r="E54" s="56">
        <v>4.74</v>
      </c>
      <c r="F54" s="56">
        <f>(Table5[[#This Row],[Upper Confidence Bound(Electricity Industrial Price: Mountain cents per kilowatthour)]]-Table5[[#This Row],[Forecast(Electricity Industrial Price: Mountain cents per kilowatthour)]])*0.5</f>
        <v>0</v>
      </c>
      <c r="G5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4.74</v>
      </c>
    </row>
    <row r="55" spans="1:7" x14ac:dyDescent="0.35">
      <c r="A55" s="57">
        <v>2003.25</v>
      </c>
      <c r="B55" s="56">
        <v>5.03</v>
      </c>
      <c r="C55" s="116">
        <v>5.03</v>
      </c>
      <c r="D55" s="56">
        <v>5.03</v>
      </c>
      <c r="E55" s="56">
        <v>5.03</v>
      </c>
      <c r="F55" s="56">
        <f>(Table5[[#This Row],[Upper Confidence Bound(Electricity Industrial Price: Mountain cents per kilowatthour)]]-Table5[[#This Row],[Forecast(Electricity Industrial Price: Mountain cents per kilowatthour)]])*0.5</f>
        <v>0</v>
      </c>
      <c r="G5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5.03</v>
      </c>
    </row>
    <row r="56" spans="1:7" x14ac:dyDescent="0.35">
      <c r="A56" s="57">
        <v>2003.5</v>
      </c>
      <c r="B56" s="56">
        <v>5.45</v>
      </c>
      <c r="C56" s="116">
        <v>5.45</v>
      </c>
      <c r="D56" s="56">
        <v>5.45</v>
      </c>
      <c r="E56" s="56">
        <v>5.45</v>
      </c>
      <c r="F56" s="56">
        <f>(Table5[[#This Row],[Upper Confidence Bound(Electricity Industrial Price: Mountain cents per kilowatthour)]]-Table5[[#This Row],[Forecast(Electricity Industrial Price: Mountain cents per kilowatthour)]])*0.5</f>
        <v>0</v>
      </c>
      <c r="G5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5.45</v>
      </c>
    </row>
    <row r="57" spans="1:7" x14ac:dyDescent="0.35">
      <c r="A57" s="57">
        <v>2003.75</v>
      </c>
      <c r="B57" s="56">
        <v>4.76</v>
      </c>
      <c r="C57" s="116">
        <v>4.76</v>
      </c>
      <c r="D57" s="56">
        <v>4.76</v>
      </c>
      <c r="E57" s="56">
        <v>4.76</v>
      </c>
      <c r="F57" s="56">
        <f>(Table5[[#This Row],[Upper Confidence Bound(Electricity Industrial Price: Mountain cents per kilowatthour)]]-Table5[[#This Row],[Forecast(Electricity Industrial Price: Mountain cents per kilowatthour)]])*0.5</f>
        <v>0</v>
      </c>
      <c r="G5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4.76</v>
      </c>
    </row>
    <row r="58" spans="1:7" x14ac:dyDescent="0.35">
      <c r="A58" s="57">
        <v>2004</v>
      </c>
      <c r="B58" s="56">
        <v>4.66</v>
      </c>
      <c r="C58" s="116">
        <v>4.66</v>
      </c>
      <c r="D58" s="56">
        <v>4.66</v>
      </c>
      <c r="E58" s="56">
        <v>4.66</v>
      </c>
      <c r="F58" s="56">
        <f>(Table5[[#This Row],[Upper Confidence Bound(Electricity Industrial Price: Mountain cents per kilowatthour)]]-Table5[[#This Row],[Forecast(Electricity Industrial Price: Mountain cents per kilowatthour)]])*0.5</f>
        <v>0</v>
      </c>
      <c r="G5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4.66</v>
      </c>
    </row>
    <row r="59" spans="1:7" x14ac:dyDescent="0.35">
      <c r="A59" s="57">
        <v>2004.25</v>
      </c>
      <c r="B59" s="56">
        <v>5.09</v>
      </c>
      <c r="C59" s="116">
        <v>5.09</v>
      </c>
      <c r="D59" s="56">
        <v>5.09</v>
      </c>
      <c r="E59" s="56">
        <v>5.09</v>
      </c>
      <c r="F59" s="56">
        <f>(Table5[[#This Row],[Upper Confidence Bound(Electricity Industrial Price: Mountain cents per kilowatthour)]]-Table5[[#This Row],[Forecast(Electricity Industrial Price: Mountain cents per kilowatthour)]])*0.5</f>
        <v>0</v>
      </c>
      <c r="G5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5.09</v>
      </c>
    </row>
    <row r="60" spans="1:7" x14ac:dyDescent="0.35">
      <c r="A60" s="57">
        <v>2004.5</v>
      </c>
      <c r="B60" s="56">
        <v>5.46</v>
      </c>
      <c r="C60" s="116">
        <v>5.46</v>
      </c>
      <c r="D60" s="56">
        <v>5.46</v>
      </c>
      <c r="E60" s="56">
        <v>5.46</v>
      </c>
      <c r="F60" s="56">
        <f>(Table5[[#This Row],[Upper Confidence Bound(Electricity Industrial Price: Mountain cents per kilowatthour)]]-Table5[[#This Row],[Forecast(Electricity Industrial Price: Mountain cents per kilowatthour)]])*0.5</f>
        <v>0</v>
      </c>
      <c r="G6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5.46</v>
      </c>
    </row>
    <row r="61" spans="1:7" x14ac:dyDescent="0.35">
      <c r="A61" s="57">
        <v>2004.75</v>
      </c>
      <c r="B61" s="56">
        <v>4.93</v>
      </c>
      <c r="C61" s="116">
        <v>4.93</v>
      </c>
      <c r="D61" s="56">
        <v>4.93</v>
      </c>
      <c r="E61" s="56">
        <v>4.93</v>
      </c>
      <c r="F61" s="56">
        <f>(Table5[[#This Row],[Upper Confidence Bound(Electricity Industrial Price: Mountain cents per kilowatthour)]]-Table5[[#This Row],[Forecast(Electricity Industrial Price: Mountain cents per kilowatthour)]])*0.5</f>
        <v>0</v>
      </c>
      <c r="G6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4.93</v>
      </c>
    </row>
    <row r="62" spans="1:7" x14ac:dyDescent="0.35">
      <c r="A62" s="57">
        <v>2005</v>
      </c>
      <c r="B62" s="56">
        <v>4.8600000000000003</v>
      </c>
      <c r="C62" s="116">
        <v>4.8600000000000003</v>
      </c>
      <c r="D62" s="56">
        <v>4.8600000000000003</v>
      </c>
      <c r="E62" s="56">
        <v>4.8600000000000003</v>
      </c>
      <c r="F62" s="56">
        <f>(Table5[[#This Row],[Upper Confidence Bound(Electricity Industrial Price: Mountain cents per kilowatthour)]]-Table5[[#This Row],[Forecast(Electricity Industrial Price: Mountain cents per kilowatthour)]])*0.5</f>
        <v>0</v>
      </c>
      <c r="G6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4.8600000000000003</v>
      </c>
    </row>
    <row r="63" spans="1:7" x14ac:dyDescent="0.35">
      <c r="A63" s="57">
        <v>2005.25</v>
      </c>
      <c r="B63" s="56">
        <v>5.19</v>
      </c>
      <c r="C63" s="116">
        <v>5.19</v>
      </c>
      <c r="D63" s="56">
        <v>5.19</v>
      </c>
      <c r="E63" s="56">
        <v>5.19</v>
      </c>
      <c r="F63" s="56">
        <f>(Table5[[#This Row],[Upper Confidence Bound(Electricity Industrial Price: Mountain cents per kilowatthour)]]-Table5[[#This Row],[Forecast(Electricity Industrial Price: Mountain cents per kilowatthour)]])*0.5</f>
        <v>0</v>
      </c>
      <c r="G6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5.19</v>
      </c>
    </row>
    <row r="64" spans="1:7" x14ac:dyDescent="0.35">
      <c r="A64" s="57">
        <v>2005.5</v>
      </c>
      <c r="B64" s="56">
        <v>5.67</v>
      </c>
      <c r="C64" s="116">
        <v>5.67</v>
      </c>
      <c r="D64" s="56">
        <v>5.67</v>
      </c>
      <c r="E64" s="56">
        <v>5.67</v>
      </c>
      <c r="F64" s="56">
        <f>(Table5[[#This Row],[Upper Confidence Bound(Electricity Industrial Price: Mountain cents per kilowatthour)]]-Table5[[#This Row],[Forecast(Electricity Industrial Price: Mountain cents per kilowatthour)]])*0.5</f>
        <v>0</v>
      </c>
      <c r="G6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5.67</v>
      </c>
    </row>
    <row r="65" spans="1:7" x14ac:dyDescent="0.35">
      <c r="A65" s="57">
        <v>2005.75</v>
      </c>
      <c r="B65" s="56">
        <v>5.41</v>
      </c>
      <c r="C65" s="116">
        <v>5.41</v>
      </c>
      <c r="D65" s="56">
        <v>5.41</v>
      </c>
      <c r="E65" s="56">
        <v>5.41</v>
      </c>
      <c r="F65" s="56">
        <f>(Table5[[#This Row],[Upper Confidence Bound(Electricity Industrial Price: Mountain cents per kilowatthour)]]-Table5[[#This Row],[Forecast(Electricity Industrial Price: Mountain cents per kilowatthour)]])*0.5</f>
        <v>0</v>
      </c>
      <c r="G6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5.41</v>
      </c>
    </row>
    <row r="66" spans="1:7" x14ac:dyDescent="0.35">
      <c r="A66" s="57">
        <v>2006</v>
      </c>
      <c r="B66" s="56">
        <v>5.29</v>
      </c>
      <c r="C66" s="116">
        <v>5.29</v>
      </c>
      <c r="D66" s="56">
        <v>5.29</v>
      </c>
      <c r="E66" s="56">
        <v>5.29</v>
      </c>
      <c r="F66" s="56">
        <f>(Table5[[#This Row],[Upper Confidence Bound(Electricity Industrial Price: Mountain cents per kilowatthour)]]-Table5[[#This Row],[Forecast(Electricity Industrial Price: Mountain cents per kilowatthour)]])*0.5</f>
        <v>0</v>
      </c>
      <c r="G6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5.29</v>
      </c>
    </row>
    <row r="67" spans="1:7" x14ac:dyDescent="0.35">
      <c r="A67" s="57">
        <v>2006.25</v>
      </c>
      <c r="B67" s="56">
        <v>5.46</v>
      </c>
      <c r="C67" s="116">
        <v>5.46</v>
      </c>
      <c r="D67" s="56">
        <v>5.46</v>
      </c>
      <c r="E67" s="56">
        <v>5.46</v>
      </c>
      <c r="F67" s="56">
        <f>(Table5[[#This Row],[Upper Confidence Bound(Electricity Industrial Price: Mountain cents per kilowatthour)]]-Table5[[#This Row],[Forecast(Electricity Industrial Price: Mountain cents per kilowatthour)]])*0.5</f>
        <v>0</v>
      </c>
      <c r="G6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5.46</v>
      </c>
    </row>
    <row r="68" spans="1:7" x14ac:dyDescent="0.35">
      <c r="A68" s="57">
        <v>2006.5</v>
      </c>
      <c r="B68" s="56">
        <v>5.85</v>
      </c>
      <c r="C68" s="116">
        <v>5.85</v>
      </c>
      <c r="D68" s="56">
        <v>5.85</v>
      </c>
      <c r="E68" s="56">
        <v>5.85</v>
      </c>
      <c r="F68" s="56">
        <f>(Table5[[#This Row],[Upper Confidence Bound(Electricity Industrial Price: Mountain cents per kilowatthour)]]-Table5[[#This Row],[Forecast(Electricity Industrial Price: Mountain cents per kilowatthour)]])*0.5</f>
        <v>0</v>
      </c>
      <c r="G6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5.85</v>
      </c>
    </row>
    <row r="69" spans="1:7" x14ac:dyDescent="0.35">
      <c r="A69" s="57">
        <v>2006.75</v>
      </c>
      <c r="B69" s="56">
        <v>5.36</v>
      </c>
      <c r="C69" s="116">
        <v>5.36</v>
      </c>
      <c r="D69" s="56">
        <v>5.36</v>
      </c>
      <c r="E69" s="56">
        <v>5.36</v>
      </c>
      <c r="F69" s="56">
        <f>(Table5[[#This Row],[Upper Confidence Bound(Electricity Industrial Price: Mountain cents per kilowatthour)]]-Table5[[#This Row],[Forecast(Electricity Industrial Price: Mountain cents per kilowatthour)]])*0.5</f>
        <v>0</v>
      </c>
      <c r="G6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5.36</v>
      </c>
    </row>
    <row r="70" spans="1:7" x14ac:dyDescent="0.35">
      <c r="A70" s="57">
        <v>2007</v>
      </c>
      <c r="B70" s="56">
        <v>5.33</v>
      </c>
      <c r="C70" s="116">
        <v>5.33</v>
      </c>
      <c r="D70" s="56">
        <v>5.33</v>
      </c>
      <c r="E70" s="56">
        <v>5.33</v>
      </c>
      <c r="F70" s="56">
        <f>(Table5[[#This Row],[Upper Confidence Bound(Electricity Industrial Price: Mountain cents per kilowatthour)]]-Table5[[#This Row],[Forecast(Electricity Industrial Price: Mountain cents per kilowatthour)]])*0.5</f>
        <v>0</v>
      </c>
      <c r="G7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5.33</v>
      </c>
    </row>
    <row r="71" spans="1:7" x14ac:dyDescent="0.35">
      <c r="A71" s="57">
        <v>2007.25</v>
      </c>
      <c r="B71" s="56">
        <v>5.58</v>
      </c>
      <c r="C71" s="116">
        <v>5.58</v>
      </c>
      <c r="D71" s="56">
        <v>5.58</v>
      </c>
      <c r="E71" s="56">
        <v>5.58</v>
      </c>
      <c r="F71" s="56">
        <f>(Table5[[#This Row],[Upper Confidence Bound(Electricity Industrial Price: Mountain cents per kilowatthour)]]-Table5[[#This Row],[Forecast(Electricity Industrial Price: Mountain cents per kilowatthour)]])*0.5</f>
        <v>0</v>
      </c>
      <c r="G7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5.58</v>
      </c>
    </row>
    <row r="72" spans="1:7" x14ac:dyDescent="0.35">
      <c r="A72" s="57">
        <v>2007.5</v>
      </c>
      <c r="B72" s="56">
        <v>6.16</v>
      </c>
      <c r="C72" s="116">
        <v>6.16</v>
      </c>
      <c r="D72" s="56">
        <v>6.16</v>
      </c>
      <c r="E72" s="56">
        <v>6.16</v>
      </c>
      <c r="F72" s="56">
        <f>(Table5[[#This Row],[Upper Confidence Bound(Electricity Industrial Price: Mountain cents per kilowatthour)]]-Table5[[#This Row],[Forecast(Electricity Industrial Price: Mountain cents per kilowatthour)]])*0.5</f>
        <v>0</v>
      </c>
      <c r="G7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6.16</v>
      </c>
    </row>
    <row r="73" spans="1:7" x14ac:dyDescent="0.35">
      <c r="A73" s="57">
        <v>2007.75</v>
      </c>
      <c r="B73" s="56">
        <v>5.56</v>
      </c>
      <c r="C73" s="116">
        <v>5.56</v>
      </c>
      <c r="D73" s="56">
        <v>5.56</v>
      </c>
      <c r="E73" s="56">
        <v>5.56</v>
      </c>
      <c r="F73" s="56">
        <f>(Table5[[#This Row],[Upper Confidence Bound(Electricity Industrial Price: Mountain cents per kilowatthour)]]-Table5[[#This Row],[Forecast(Electricity Industrial Price: Mountain cents per kilowatthour)]])*0.5</f>
        <v>0</v>
      </c>
      <c r="G7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5.56</v>
      </c>
    </row>
    <row r="74" spans="1:7" x14ac:dyDescent="0.35">
      <c r="A74" s="57">
        <v>2008</v>
      </c>
      <c r="B74" s="56">
        <v>5.57</v>
      </c>
      <c r="C74" s="116">
        <v>5.57</v>
      </c>
      <c r="D74" s="56">
        <v>5.57</v>
      </c>
      <c r="E74" s="56">
        <v>5.57</v>
      </c>
      <c r="F74" s="56">
        <f>(Table5[[#This Row],[Upper Confidence Bound(Electricity Industrial Price: Mountain cents per kilowatthour)]]-Table5[[#This Row],[Forecast(Electricity Industrial Price: Mountain cents per kilowatthour)]])*0.5</f>
        <v>0</v>
      </c>
      <c r="G7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5.57</v>
      </c>
    </row>
    <row r="75" spans="1:7" x14ac:dyDescent="0.35">
      <c r="A75" s="57">
        <v>2008.25</v>
      </c>
      <c r="B75" s="56">
        <v>6.11</v>
      </c>
      <c r="C75" s="116">
        <v>6.11</v>
      </c>
      <c r="D75" s="56">
        <v>6.11</v>
      </c>
      <c r="E75" s="56">
        <v>6.11</v>
      </c>
      <c r="F75" s="56">
        <f>(Table5[[#This Row],[Upper Confidence Bound(Electricity Industrial Price: Mountain cents per kilowatthour)]]-Table5[[#This Row],[Forecast(Electricity Industrial Price: Mountain cents per kilowatthour)]])*0.5</f>
        <v>0</v>
      </c>
      <c r="G7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6.11</v>
      </c>
    </row>
    <row r="76" spans="1:7" x14ac:dyDescent="0.35">
      <c r="A76" s="57">
        <v>2008.5</v>
      </c>
      <c r="B76" s="56">
        <v>6.69</v>
      </c>
      <c r="C76" s="116">
        <v>6.69</v>
      </c>
      <c r="D76" s="56">
        <v>6.69</v>
      </c>
      <c r="E76" s="56">
        <v>6.69</v>
      </c>
      <c r="F76" s="56">
        <f>(Table5[[#This Row],[Upper Confidence Bound(Electricity Industrial Price: Mountain cents per kilowatthour)]]-Table5[[#This Row],[Forecast(Electricity Industrial Price: Mountain cents per kilowatthour)]])*0.5</f>
        <v>0</v>
      </c>
      <c r="G7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6.69</v>
      </c>
    </row>
    <row r="77" spans="1:7" x14ac:dyDescent="0.35">
      <c r="A77" s="57">
        <v>2008.75</v>
      </c>
      <c r="B77" s="56">
        <v>5.73</v>
      </c>
      <c r="C77" s="116">
        <v>5.73</v>
      </c>
      <c r="D77" s="56">
        <v>5.73</v>
      </c>
      <c r="E77" s="56">
        <v>5.73</v>
      </c>
      <c r="F77" s="56">
        <f>(Table5[[#This Row],[Upper Confidence Bound(Electricity Industrial Price: Mountain cents per kilowatthour)]]-Table5[[#This Row],[Forecast(Electricity Industrial Price: Mountain cents per kilowatthour)]])*0.5</f>
        <v>0</v>
      </c>
      <c r="G7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5.73</v>
      </c>
    </row>
    <row r="78" spans="1:7" x14ac:dyDescent="0.35">
      <c r="A78" s="57">
        <v>2009</v>
      </c>
      <c r="B78" s="56">
        <v>5.6</v>
      </c>
      <c r="C78" s="116">
        <v>5.6</v>
      </c>
      <c r="D78" s="56">
        <v>5.6</v>
      </c>
      <c r="E78" s="56">
        <v>5.6</v>
      </c>
      <c r="F78" s="56">
        <f>(Table5[[#This Row],[Upper Confidence Bound(Electricity Industrial Price: Mountain cents per kilowatthour)]]-Table5[[#This Row],[Forecast(Electricity Industrial Price: Mountain cents per kilowatthour)]])*0.5</f>
        <v>0</v>
      </c>
      <c r="G7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5.6</v>
      </c>
    </row>
    <row r="79" spans="1:7" x14ac:dyDescent="0.35">
      <c r="A79" s="57">
        <v>2009.25</v>
      </c>
      <c r="B79" s="56">
        <v>6.02</v>
      </c>
      <c r="C79" s="116">
        <v>6.02</v>
      </c>
      <c r="D79" s="56">
        <v>6.02</v>
      </c>
      <c r="E79" s="56">
        <v>6.02</v>
      </c>
      <c r="F79" s="56">
        <f>(Table5[[#This Row],[Upper Confidence Bound(Electricity Industrial Price: Mountain cents per kilowatthour)]]-Table5[[#This Row],[Forecast(Electricity Industrial Price: Mountain cents per kilowatthour)]])*0.5</f>
        <v>0</v>
      </c>
      <c r="G7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6.02</v>
      </c>
    </row>
    <row r="80" spans="1:7" x14ac:dyDescent="0.35">
      <c r="A80" s="57">
        <v>2009.5</v>
      </c>
      <c r="B80" s="56">
        <v>6.84</v>
      </c>
      <c r="C80" s="116">
        <v>6.84</v>
      </c>
      <c r="D80" s="56">
        <v>6.84</v>
      </c>
      <c r="E80" s="56">
        <v>6.84</v>
      </c>
      <c r="F80" s="56">
        <f>(Table5[[#This Row],[Upper Confidence Bound(Electricity Industrial Price: Mountain cents per kilowatthour)]]-Table5[[#This Row],[Forecast(Electricity Industrial Price: Mountain cents per kilowatthour)]])*0.5</f>
        <v>0</v>
      </c>
      <c r="G8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6.84</v>
      </c>
    </row>
    <row r="81" spans="1:7" x14ac:dyDescent="0.35">
      <c r="A81" s="57">
        <v>2009.75</v>
      </c>
      <c r="B81" s="56">
        <v>5.78</v>
      </c>
      <c r="C81" s="116">
        <v>5.78</v>
      </c>
      <c r="D81" s="56">
        <v>5.78</v>
      </c>
      <c r="E81" s="56">
        <v>5.78</v>
      </c>
      <c r="F81" s="56">
        <f>(Table5[[#This Row],[Upper Confidence Bound(Electricity Industrial Price: Mountain cents per kilowatthour)]]-Table5[[#This Row],[Forecast(Electricity Industrial Price: Mountain cents per kilowatthour)]])*0.5</f>
        <v>0</v>
      </c>
      <c r="G8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5.78</v>
      </c>
    </row>
    <row r="82" spans="1:7" x14ac:dyDescent="0.35">
      <c r="A82" s="57">
        <v>2010</v>
      </c>
      <c r="B82" s="56">
        <v>5.7</v>
      </c>
      <c r="C82" s="116">
        <v>5.7</v>
      </c>
      <c r="D82" s="56">
        <v>5.7</v>
      </c>
      <c r="E82" s="56">
        <v>5.7</v>
      </c>
      <c r="F82" s="56">
        <f>(Table5[[#This Row],[Upper Confidence Bound(Electricity Industrial Price: Mountain cents per kilowatthour)]]-Table5[[#This Row],[Forecast(Electricity Industrial Price: Mountain cents per kilowatthour)]])*0.5</f>
        <v>0</v>
      </c>
      <c r="G8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5.7</v>
      </c>
    </row>
    <row r="83" spans="1:7" x14ac:dyDescent="0.35">
      <c r="A83" s="57">
        <v>2010.25</v>
      </c>
      <c r="B83" s="56">
        <v>6.17</v>
      </c>
      <c r="C83" s="116">
        <v>6.17</v>
      </c>
      <c r="D83" s="56">
        <v>6.17</v>
      </c>
      <c r="E83" s="56">
        <v>6.17</v>
      </c>
      <c r="F83" s="56">
        <f>(Table5[[#This Row],[Upper Confidence Bound(Electricity Industrial Price: Mountain cents per kilowatthour)]]-Table5[[#This Row],[Forecast(Electricity Industrial Price: Mountain cents per kilowatthour)]])*0.5</f>
        <v>0</v>
      </c>
      <c r="G8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6.17</v>
      </c>
    </row>
    <row r="84" spans="1:7" x14ac:dyDescent="0.35">
      <c r="A84" s="57">
        <v>2010.5</v>
      </c>
      <c r="B84" s="56">
        <v>6.87</v>
      </c>
      <c r="C84" s="116">
        <v>6.87</v>
      </c>
      <c r="D84" s="56">
        <v>6.87</v>
      </c>
      <c r="E84" s="56">
        <v>6.87</v>
      </c>
      <c r="F84" s="56">
        <f>(Table5[[#This Row],[Upper Confidence Bound(Electricity Industrial Price: Mountain cents per kilowatthour)]]-Table5[[#This Row],[Forecast(Electricity Industrial Price: Mountain cents per kilowatthour)]])*0.5</f>
        <v>0</v>
      </c>
      <c r="G8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6.87</v>
      </c>
    </row>
    <row r="85" spans="1:7" x14ac:dyDescent="0.35">
      <c r="A85" s="57">
        <v>2010.75</v>
      </c>
      <c r="B85" s="56">
        <v>5.65</v>
      </c>
      <c r="C85" s="116">
        <v>5.65</v>
      </c>
      <c r="D85" s="56">
        <v>5.65</v>
      </c>
      <c r="E85" s="56">
        <v>5.65</v>
      </c>
      <c r="F85" s="56">
        <f>(Table5[[#This Row],[Upper Confidence Bound(Electricity Industrial Price: Mountain cents per kilowatthour)]]-Table5[[#This Row],[Forecast(Electricity Industrial Price: Mountain cents per kilowatthour)]])*0.5</f>
        <v>0</v>
      </c>
      <c r="G8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5.65</v>
      </c>
    </row>
    <row r="86" spans="1:7" x14ac:dyDescent="0.35">
      <c r="A86" s="57">
        <v>2011</v>
      </c>
      <c r="B86" s="56">
        <v>5.56</v>
      </c>
      <c r="C86" s="116">
        <v>5.56</v>
      </c>
      <c r="D86" s="56">
        <v>5.56</v>
      </c>
      <c r="E86" s="56">
        <v>5.56</v>
      </c>
      <c r="F86" s="56">
        <f>(Table5[[#This Row],[Upper Confidence Bound(Electricity Industrial Price: Mountain cents per kilowatthour)]]-Table5[[#This Row],[Forecast(Electricity Industrial Price: Mountain cents per kilowatthour)]])*0.5</f>
        <v>0</v>
      </c>
      <c r="G8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5.56</v>
      </c>
    </row>
    <row r="87" spans="1:7" x14ac:dyDescent="0.35">
      <c r="A87" s="57">
        <v>2011.25</v>
      </c>
      <c r="B87" s="56">
        <v>6.05</v>
      </c>
      <c r="C87" s="116">
        <v>6.05</v>
      </c>
      <c r="D87" s="56">
        <v>6.05</v>
      </c>
      <c r="E87" s="56">
        <v>6.05</v>
      </c>
      <c r="F87" s="56">
        <f>(Table5[[#This Row],[Upper Confidence Bound(Electricity Industrial Price: Mountain cents per kilowatthour)]]-Table5[[#This Row],[Forecast(Electricity Industrial Price: Mountain cents per kilowatthour)]])*0.5</f>
        <v>0</v>
      </c>
      <c r="G8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6.05</v>
      </c>
    </row>
    <row r="88" spans="1:7" x14ac:dyDescent="0.35">
      <c r="A88" s="57">
        <v>2011.5</v>
      </c>
      <c r="B88" s="56">
        <v>6.83</v>
      </c>
      <c r="C88" s="116">
        <v>6.83</v>
      </c>
      <c r="D88" s="56">
        <v>6.83</v>
      </c>
      <c r="E88" s="56">
        <v>6.83</v>
      </c>
      <c r="F88" s="56">
        <f>(Table5[[#This Row],[Upper Confidence Bound(Electricity Industrial Price: Mountain cents per kilowatthour)]]-Table5[[#This Row],[Forecast(Electricity Industrial Price: Mountain cents per kilowatthour)]])*0.5</f>
        <v>0</v>
      </c>
      <c r="G8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6.83</v>
      </c>
    </row>
    <row r="89" spans="1:7" x14ac:dyDescent="0.35">
      <c r="A89" s="57">
        <v>2011.75</v>
      </c>
      <c r="B89" s="56">
        <v>5.77</v>
      </c>
      <c r="C89" s="116">
        <v>5.77</v>
      </c>
      <c r="D89" s="56">
        <v>5.77</v>
      </c>
      <c r="E89" s="56">
        <v>5.77</v>
      </c>
      <c r="F89" s="56">
        <f>(Table5[[#This Row],[Upper Confidence Bound(Electricity Industrial Price: Mountain cents per kilowatthour)]]-Table5[[#This Row],[Forecast(Electricity Industrial Price: Mountain cents per kilowatthour)]])*0.5</f>
        <v>0</v>
      </c>
      <c r="G8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5.77</v>
      </c>
    </row>
    <row r="90" spans="1:7" x14ac:dyDescent="0.35">
      <c r="A90" s="57">
        <v>2012</v>
      </c>
      <c r="B90" s="56">
        <v>5.64</v>
      </c>
      <c r="C90" s="116">
        <v>5.64</v>
      </c>
      <c r="D90" s="56">
        <v>5.64</v>
      </c>
      <c r="E90" s="56">
        <v>5.64</v>
      </c>
      <c r="F90" s="56">
        <f>(Table5[[#This Row],[Upper Confidence Bound(Electricity Industrial Price: Mountain cents per kilowatthour)]]-Table5[[#This Row],[Forecast(Electricity Industrial Price: Mountain cents per kilowatthour)]])*0.5</f>
        <v>0</v>
      </c>
      <c r="G9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5.64</v>
      </c>
    </row>
    <row r="91" spans="1:7" x14ac:dyDescent="0.35">
      <c r="A91" s="57">
        <v>2012.25</v>
      </c>
      <c r="B91" s="56">
        <v>6.15</v>
      </c>
      <c r="C91" s="116">
        <v>6.15</v>
      </c>
      <c r="D91" s="56">
        <v>6.15</v>
      </c>
      <c r="E91" s="56">
        <v>6.15</v>
      </c>
      <c r="F91" s="56">
        <f>(Table5[[#This Row],[Upper Confidence Bound(Electricity Industrial Price: Mountain cents per kilowatthour)]]-Table5[[#This Row],[Forecast(Electricity Industrial Price: Mountain cents per kilowatthour)]])*0.5</f>
        <v>0</v>
      </c>
      <c r="G9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6.15</v>
      </c>
    </row>
    <row r="92" spans="1:7" x14ac:dyDescent="0.35">
      <c r="A92" s="57">
        <v>2012.5</v>
      </c>
      <c r="B92" s="56">
        <v>6.87</v>
      </c>
      <c r="C92" s="116">
        <v>6.87</v>
      </c>
      <c r="D92" s="56">
        <v>6.87</v>
      </c>
      <c r="E92" s="56">
        <v>6.87</v>
      </c>
      <c r="F92" s="56">
        <f>(Table5[[#This Row],[Upper Confidence Bound(Electricity Industrial Price: Mountain cents per kilowatthour)]]-Table5[[#This Row],[Forecast(Electricity Industrial Price: Mountain cents per kilowatthour)]])*0.5</f>
        <v>0</v>
      </c>
      <c r="G9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6.87</v>
      </c>
    </row>
    <row r="93" spans="1:7" x14ac:dyDescent="0.35">
      <c r="A93" s="57">
        <v>2012.75</v>
      </c>
      <c r="B93" s="56">
        <v>5.93</v>
      </c>
      <c r="C93" s="116">
        <v>5.93</v>
      </c>
      <c r="D93" s="56">
        <v>5.93</v>
      </c>
      <c r="E93" s="56">
        <v>5.93</v>
      </c>
      <c r="F93" s="56">
        <f>(Table5[[#This Row],[Upper Confidence Bound(Electricity Industrial Price: Mountain cents per kilowatthour)]]-Table5[[#This Row],[Forecast(Electricity Industrial Price: Mountain cents per kilowatthour)]])*0.5</f>
        <v>0</v>
      </c>
      <c r="G9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5.93</v>
      </c>
    </row>
    <row r="94" spans="1:7" x14ac:dyDescent="0.35">
      <c r="A94" s="57">
        <v>2013</v>
      </c>
      <c r="B94" s="56">
        <v>5.91</v>
      </c>
      <c r="C94" s="116">
        <v>5.91</v>
      </c>
      <c r="D94" s="56">
        <v>5.91</v>
      </c>
      <c r="E94" s="56">
        <v>5.91</v>
      </c>
      <c r="F94" s="56">
        <f>(Table5[[#This Row],[Upper Confidence Bound(Electricity Industrial Price: Mountain cents per kilowatthour)]]-Table5[[#This Row],[Forecast(Electricity Industrial Price: Mountain cents per kilowatthour)]])*0.5</f>
        <v>0</v>
      </c>
      <c r="G9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5.91</v>
      </c>
    </row>
    <row r="95" spans="1:7" x14ac:dyDescent="0.35">
      <c r="A95" s="57">
        <v>2013.25</v>
      </c>
      <c r="B95" s="56">
        <v>6.45</v>
      </c>
      <c r="C95" s="116">
        <v>6.45</v>
      </c>
      <c r="D95" s="56">
        <v>6.45</v>
      </c>
      <c r="E95" s="56">
        <v>6.45</v>
      </c>
      <c r="F95" s="56">
        <f>(Table5[[#This Row],[Upper Confidence Bound(Electricity Industrial Price: Mountain cents per kilowatthour)]]-Table5[[#This Row],[Forecast(Electricity Industrial Price: Mountain cents per kilowatthour)]])*0.5</f>
        <v>0</v>
      </c>
      <c r="G9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6.45</v>
      </c>
    </row>
    <row r="96" spans="1:7" x14ac:dyDescent="0.35">
      <c r="A96" s="57">
        <v>2013.5</v>
      </c>
      <c r="B96" s="56">
        <v>7.2</v>
      </c>
      <c r="C96" s="116">
        <v>7.2</v>
      </c>
      <c r="D96" s="56">
        <v>7.2</v>
      </c>
      <c r="E96" s="56">
        <v>7.2</v>
      </c>
      <c r="F96" s="56">
        <f>(Table5[[#This Row],[Upper Confidence Bound(Electricity Industrial Price: Mountain cents per kilowatthour)]]-Table5[[#This Row],[Forecast(Electricity Industrial Price: Mountain cents per kilowatthour)]])*0.5</f>
        <v>0</v>
      </c>
      <c r="G9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7.2</v>
      </c>
    </row>
    <row r="97" spans="1:7" x14ac:dyDescent="0.35">
      <c r="A97" s="57">
        <v>2013.75</v>
      </c>
      <c r="B97" s="56">
        <v>6.22</v>
      </c>
      <c r="C97" s="116">
        <v>6.22</v>
      </c>
      <c r="D97" s="56">
        <v>6.22</v>
      </c>
      <c r="E97" s="56">
        <v>6.22</v>
      </c>
      <c r="F97" s="56">
        <f>(Table5[[#This Row],[Upper Confidence Bound(Electricity Industrial Price: Mountain cents per kilowatthour)]]-Table5[[#This Row],[Forecast(Electricity Industrial Price: Mountain cents per kilowatthour)]])*0.5</f>
        <v>0</v>
      </c>
      <c r="G9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6.22</v>
      </c>
    </row>
    <row r="98" spans="1:7" x14ac:dyDescent="0.35">
      <c r="A98" s="57">
        <v>2014</v>
      </c>
      <c r="B98" s="56">
        <v>6.21</v>
      </c>
      <c r="C98" s="116">
        <v>6.21</v>
      </c>
      <c r="D98" s="56">
        <v>6.21</v>
      </c>
      <c r="E98" s="56">
        <v>6.21</v>
      </c>
      <c r="F98" s="56">
        <f>(Table5[[#This Row],[Upper Confidence Bound(Electricity Industrial Price: Mountain cents per kilowatthour)]]-Table5[[#This Row],[Forecast(Electricity Industrial Price: Mountain cents per kilowatthour)]])*0.5</f>
        <v>0</v>
      </c>
      <c r="G9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6.21</v>
      </c>
    </row>
    <row r="99" spans="1:7" x14ac:dyDescent="0.35">
      <c r="A99" s="57">
        <v>2014.25</v>
      </c>
      <c r="B99" s="56">
        <v>6.69</v>
      </c>
      <c r="C99" s="116">
        <v>6.69</v>
      </c>
      <c r="D99" s="56">
        <v>6.69</v>
      </c>
      <c r="E99" s="56">
        <v>6.69</v>
      </c>
      <c r="F99" s="56">
        <f>(Table5[[#This Row],[Upper Confidence Bound(Electricity Industrial Price: Mountain cents per kilowatthour)]]-Table5[[#This Row],[Forecast(Electricity Industrial Price: Mountain cents per kilowatthour)]])*0.5</f>
        <v>0</v>
      </c>
      <c r="G9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6.69</v>
      </c>
    </row>
    <row r="100" spans="1:7" x14ac:dyDescent="0.35">
      <c r="A100" s="57">
        <v>2014.5</v>
      </c>
      <c r="B100" s="56">
        <v>7.37</v>
      </c>
      <c r="C100" s="116">
        <v>7.37</v>
      </c>
      <c r="D100" s="56">
        <v>7.37</v>
      </c>
      <c r="E100" s="56">
        <v>7.37</v>
      </c>
      <c r="F100" s="56">
        <f>(Table5[[#This Row],[Upper Confidence Bound(Electricity Industrial Price: Mountain cents per kilowatthour)]]-Table5[[#This Row],[Forecast(Electricity Industrial Price: Mountain cents per kilowatthour)]])*0.5</f>
        <v>0</v>
      </c>
      <c r="G10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7.37</v>
      </c>
    </row>
    <row r="101" spans="1:7" x14ac:dyDescent="0.35">
      <c r="A101" s="57">
        <v>2014.75</v>
      </c>
      <c r="B101" s="56">
        <v>6.3</v>
      </c>
      <c r="C101" s="116">
        <v>6.3</v>
      </c>
      <c r="D101" s="56">
        <v>6.3</v>
      </c>
      <c r="E101" s="56">
        <v>6.3</v>
      </c>
      <c r="F101" s="56">
        <f>(Table5[[#This Row],[Upper Confidence Bound(Electricity Industrial Price: Mountain cents per kilowatthour)]]-Table5[[#This Row],[Forecast(Electricity Industrial Price: Mountain cents per kilowatthour)]])*0.5</f>
        <v>0</v>
      </c>
      <c r="G10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6.3</v>
      </c>
    </row>
    <row r="102" spans="1:7" x14ac:dyDescent="0.35">
      <c r="A102" s="57">
        <v>2015</v>
      </c>
      <c r="B102" s="56">
        <v>6.24</v>
      </c>
      <c r="C102" s="116">
        <v>6.24</v>
      </c>
      <c r="D102" s="56">
        <v>6.24</v>
      </c>
      <c r="E102" s="56">
        <v>6.24</v>
      </c>
      <c r="F102" s="56">
        <f>(Table5[[#This Row],[Upper Confidence Bound(Electricity Industrial Price: Mountain cents per kilowatthour)]]-Table5[[#This Row],[Forecast(Electricity Industrial Price: Mountain cents per kilowatthour)]])*0.5</f>
        <v>0</v>
      </c>
      <c r="G10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6.24</v>
      </c>
    </row>
    <row r="103" spans="1:7" x14ac:dyDescent="0.35">
      <c r="A103" s="57">
        <v>2015.25</v>
      </c>
      <c r="B103" s="56">
        <v>6.71</v>
      </c>
      <c r="C103" s="116">
        <v>6.71</v>
      </c>
      <c r="D103" s="56">
        <v>6.71</v>
      </c>
      <c r="E103" s="56">
        <v>6.71</v>
      </c>
      <c r="F103" s="56">
        <f>(Table5[[#This Row],[Upper Confidence Bound(Electricity Industrial Price: Mountain cents per kilowatthour)]]-Table5[[#This Row],[Forecast(Electricity Industrial Price: Mountain cents per kilowatthour)]])*0.5</f>
        <v>0</v>
      </c>
      <c r="G10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6.71</v>
      </c>
    </row>
    <row r="104" spans="1:7" x14ac:dyDescent="0.35">
      <c r="A104" s="57">
        <v>2015.5</v>
      </c>
      <c r="B104" s="56">
        <v>7.24</v>
      </c>
      <c r="C104" s="116">
        <v>7.24</v>
      </c>
      <c r="D104" s="56">
        <v>7.24</v>
      </c>
      <c r="E104" s="56">
        <v>7.24</v>
      </c>
      <c r="F104" s="56">
        <f>(Table5[[#This Row],[Upper Confidence Bound(Electricity Industrial Price: Mountain cents per kilowatthour)]]-Table5[[#This Row],[Forecast(Electricity Industrial Price: Mountain cents per kilowatthour)]])*0.5</f>
        <v>0</v>
      </c>
      <c r="G10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7.24</v>
      </c>
    </row>
    <row r="105" spans="1:7" x14ac:dyDescent="0.35">
      <c r="A105" s="57">
        <v>2015.75</v>
      </c>
      <c r="B105" s="56">
        <v>6.07</v>
      </c>
      <c r="C105" s="116">
        <v>6.07</v>
      </c>
      <c r="D105" s="56">
        <v>6.07</v>
      </c>
      <c r="E105" s="56">
        <v>6.07</v>
      </c>
      <c r="F105" s="56">
        <f>(Table5[[#This Row],[Upper Confidence Bound(Electricity Industrial Price: Mountain cents per kilowatthour)]]-Table5[[#This Row],[Forecast(Electricity Industrial Price: Mountain cents per kilowatthour)]])*0.5</f>
        <v>0</v>
      </c>
      <c r="G10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6.07</v>
      </c>
    </row>
    <row r="106" spans="1:7" x14ac:dyDescent="0.35">
      <c r="A106" s="57">
        <v>2016</v>
      </c>
      <c r="B106" s="56">
        <v>5.88</v>
      </c>
      <c r="C106" s="116">
        <v>5.88</v>
      </c>
      <c r="D106" s="56">
        <v>5.88</v>
      </c>
      <c r="E106" s="56">
        <v>5.88</v>
      </c>
      <c r="F106" s="56">
        <f>(Table5[[#This Row],[Upper Confidence Bound(Electricity Industrial Price: Mountain cents per kilowatthour)]]-Table5[[#This Row],[Forecast(Electricity Industrial Price: Mountain cents per kilowatthour)]])*0.5</f>
        <v>0</v>
      </c>
      <c r="G10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5.88</v>
      </c>
    </row>
    <row r="107" spans="1:7" x14ac:dyDescent="0.35">
      <c r="A107" s="57">
        <v>2016.25</v>
      </c>
      <c r="B107" s="56">
        <v>6.32</v>
      </c>
      <c r="C107" s="116">
        <v>6.32</v>
      </c>
      <c r="D107" s="56">
        <v>6.32</v>
      </c>
      <c r="E107" s="56">
        <v>6.32</v>
      </c>
      <c r="F107" s="56">
        <f>(Table5[[#This Row],[Upper Confidence Bound(Electricity Industrial Price: Mountain cents per kilowatthour)]]-Table5[[#This Row],[Forecast(Electricity Industrial Price: Mountain cents per kilowatthour)]])*0.5</f>
        <v>0</v>
      </c>
      <c r="G10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6.32</v>
      </c>
    </row>
    <row r="108" spans="1:7" x14ac:dyDescent="0.35">
      <c r="A108" s="57">
        <v>2016.5</v>
      </c>
      <c r="B108" s="56">
        <v>7.07</v>
      </c>
      <c r="C108" s="116">
        <v>7.07</v>
      </c>
      <c r="D108" s="56">
        <v>7.07</v>
      </c>
      <c r="E108" s="56">
        <v>7.07</v>
      </c>
      <c r="F108" s="56">
        <f>(Table5[[#This Row],[Upper Confidence Bound(Electricity Industrial Price: Mountain cents per kilowatthour)]]-Table5[[#This Row],[Forecast(Electricity Industrial Price: Mountain cents per kilowatthour)]])*0.5</f>
        <v>0</v>
      </c>
      <c r="G10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7.07</v>
      </c>
    </row>
    <row r="109" spans="1:7" x14ac:dyDescent="0.35">
      <c r="A109" s="57">
        <v>2016.75</v>
      </c>
      <c r="B109" s="56">
        <v>6.12</v>
      </c>
      <c r="C109" s="116">
        <v>6.12</v>
      </c>
      <c r="D109" s="56">
        <v>6.12</v>
      </c>
      <c r="E109" s="56">
        <v>6.12</v>
      </c>
      <c r="F109" s="56">
        <f>(Table5[[#This Row],[Upper Confidence Bound(Electricity Industrial Price: Mountain cents per kilowatthour)]]-Table5[[#This Row],[Forecast(Electricity Industrial Price: Mountain cents per kilowatthour)]])*0.5</f>
        <v>0</v>
      </c>
      <c r="G10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6.12</v>
      </c>
    </row>
    <row r="110" spans="1:7" x14ac:dyDescent="0.35">
      <c r="A110" s="57">
        <v>2017</v>
      </c>
      <c r="B110" s="56">
        <v>6.13</v>
      </c>
      <c r="C110" s="116">
        <v>6.13</v>
      </c>
      <c r="D110" s="56">
        <v>6.13</v>
      </c>
      <c r="E110" s="56">
        <v>6.13</v>
      </c>
      <c r="F110" s="56">
        <f>(Table5[[#This Row],[Upper Confidence Bound(Electricity Industrial Price: Mountain cents per kilowatthour)]]-Table5[[#This Row],[Forecast(Electricity Industrial Price: Mountain cents per kilowatthour)]])*0.5</f>
        <v>0</v>
      </c>
      <c r="G11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6.13</v>
      </c>
    </row>
    <row r="111" spans="1:7" x14ac:dyDescent="0.35">
      <c r="A111" s="57">
        <v>2017.25</v>
      </c>
      <c r="B111" s="56">
        <v>6.6</v>
      </c>
      <c r="C111" s="116">
        <v>6.6</v>
      </c>
      <c r="D111" s="56">
        <v>6.6</v>
      </c>
      <c r="E111" s="56">
        <v>6.6</v>
      </c>
      <c r="F111" s="56">
        <f>(Table5[[#This Row],[Upper Confidence Bound(Electricity Industrial Price: Mountain cents per kilowatthour)]]-Table5[[#This Row],[Forecast(Electricity Industrial Price: Mountain cents per kilowatthour)]])*0.5</f>
        <v>0</v>
      </c>
      <c r="G11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6.6</v>
      </c>
    </row>
    <row r="112" spans="1:7" x14ac:dyDescent="0.35">
      <c r="A112" s="57">
        <v>2017.5</v>
      </c>
      <c r="B112" s="56">
        <v>7.18</v>
      </c>
      <c r="C112" s="116">
        <v>7.18</v>
      </c>
      <c r="D112" s="56">
        <v>7.18</v>
      </c>
      <c r="E112" s="56">
        <v>7.18</v>
      </c>
      <c r="F112" s="56">
        <f>(Table5[[#This Row],[Upper Confidence Bound(Electricity Industrial Price: Mountain cents per kilowatthour)]]-Table5[[#This Row],[Forecast(Electricity Industrial Price: Mountain cents per kilowatthour)]])*0.5</f>
        <v>0</v>
      </c>
      <c r="G11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7.18</v>
      </c>
    </row>
    <row r="113" spans="1:7" x14ac:dyDescent="0.35">
      <c r="A113" s="57">
        <v>2017.75</v>
      </c>
      <c r="B113" s="56">
        <v>6.18</v>
      </c>
      <c r="C113" s="116">
        <v>6.18</v>
      </c>
      <c r="D113" s="56">
        <v>6.18</v>
      </c>
      <c r="E113" s="56">
        <v>6.18</v>
      </c>
      <c r="F113" s="56">
        <f>(Table5[[#This Row],[Upper Confidence Bound(Electricity Industrial Price: Mountain cents per kilowatthour)]]-Table5[[#This Row],[Forecast(Electricity Industrial Price: Mountain cents per kilowatthour)]])*0.5</f>
        <v>0</v>
      </c>
      <c r="G11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6.18</v>
      </c>
    </row>
    <row r="114" spans="1:7" x14ac:dyDescent="0.35">
      <c r="A114" s="57">
        <v>2018</v>
      </c>
      <c r="B114" s="56">
        <v>6.14</v>
      </c>
      <c r="C114" s="116">
        <v>6.14</v>
      </c>
      <c r="D114" s="56">
        <v>6.14</v>
      </c>
      <c r="E114" s="56">
        <v>6.14</v>
      </c>
      <c r="F114" s="56">
        <f>(Table5[[#This Row],[Upper Confidence Bound(Electricity Industrial Price: Mountain cents per kilowatthour)]]-Table5[[#This Row],[Forecast(Electricity Industrial Price: Mountain cents per kilowatthour)]])*0.5</f>
        <v>0</v>
      </c>
      <c r="G11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6.14</v>
      </c>
    </row>
    <row r="115" spans="1:7" x14ac:dyDescent="0.35">
      <c r="A115" s="57">
        <v>2018.25</v>
      </c>
      <c r="B115" s="56">
        <v>6.5</v>
      </c>
      <c r="C115" s="116">
        <v>6.5</v>
      </c>
      <c r="D115" s="56">
        <v>6.5</v>
      </c>
      <c r="E115" s="56">
        <v>6.5</v>
      </c>
      <c r="F115" s="56">
        <f>(Table5[[#This Row],[Upper Confidence Bound(Electricity Industrial Price: Mountain cents per kilowatthour)]]-Table5[[#This Row],[Forecast(Electricity Industrial Price: Mountain cents per kilowatthour)]])*0.5</f>
        <v>0</v>
      </c>
      <c r="G11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6.5</v>
      </c>
    </row>
    <row r="116" spans="1:7" x14ac:dyDescent="0.35">
      <c r="A116" s="57">
        <v>2018.5</v>
      </c>
      <c r="B116" s="56">
        <v>6.98</v>
      </c>
      <c r="C116" s="116">
        <v>6.98</v>
      </c>
      <c r="D116" s="56">
        <v>6.98</v>
      </c>
      <c r="E116" s="56">
        <v>6.98</v>
      </c>
      <c r="F116" s="56">
        <f>(Table5[[#This Row],[Upper Confidence Bound(Electricity Industrial Price: Mountain cents per kilowatthour)]]-Table5[[#This Row],[Forecast(Electricity Industrial Price: Mountain cents per kilowatthour)]])*0.5</f>
        <v>0</v>
      </c>
      <c r="G11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6.98</v>
      </c>
    </row>
    <row r="117" spans="1:7" x14ac:dyDescent="0.35">
      <c r="A117" s="57">
        <v>2018.75</v>
      </c>
      <c r="B117" s="56">
        <v>6.09</v>
      </c>
      <c r="C117" s="116">
        <v>6.09</v>
      </c>
      <c r="D117" s="56">
        <v>6.09</v>
      </c>
      <c r="E117" s="56">
        <v>6.09</v>
      </c>
      <c r="F117" s="56">
        <f>(Table5[[#This Row],[Upper Confidence Bound(Electricity Industrial Price: Mountain cents per kilowatthour)]]-Table5[[#This Row],[Forecast(Electricity Industrial Price: Mountain cents per kilowatthour)]])*0.5</f>
        <v>0</v>
      </c>
      <c r="G11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6.09</v>
      </c>
    </row>
    <row r="118" spans="1:7" x14ac:dyDescent="0.35">
      <c r="A118" s="57">
        <v>2019</v>
      </c>
      <c r="B118" s="56">
        <v>6.17</v>
      </c>
      <c r="C118" s="116">
        <v>6.17</v>
      </c>
      <c r="D118" s="56">
        <v>6.17</v>
      </c>
      <c r="E118" s="56">
        <v>6.17</v>
      </c>
      <c r="F118" s="56">
        <f>(Table5[[#This Row],[Upper Confidence Bound(Electricity Industrial Price: Mountain cents per kilowatthour)]]-Table5[[#This Row],[Forecast(Electricity Industrial Price: Mountain cents per kilowatthour)]])*0.5</f>
        <v>0</v>
      </c>
      <c r="G11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6.17</v>
      </c>
    </row>
    <row r="119" spans="1:7" x14ac:dyDescent="0.35">
      <c r="A119" s="57">
        <v>2019.25</v>
      </c>
      <c r="B119" s="56">
        <v>6.3</v>
      </c>
      <c r="C119" s="116">
        <v>6.3</v>
      </c>
      <c r="D119" s="56">
        <v>6.3</v>
      </c>
      <c r="E119" s="56">
        <v>6.3</v>
      </c>
      <c r="F119" s="56">
        <f>(Table5[[#This Row],[Upper Confidence Bound(Electricity Industrial Price: Mountain cents per kilowatthour)]]-Table5[[#This Row],[Forecast(Electricity Industrial Price: Mountain cents per kilowatthour)]])*0.5</f>
        <v>0</v>
      </c>
      <c r="G11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6.3</v>
      </c>
    </row>
    <row r="120" spans="1:7" x14ac:dyDescent="0.35">
      <c r="A120" s="57">
        <v>2019.5</v>
      </c>
      <c r="B120" s="56">
        <v>6.83</v>
      </c>
      <c r="C120" s="116">
        <v>6.83</v>
      </c>
      <c r="D120" s="56">
        <v>6.83</v>
      </c>
      <c r="E120" s="56">
        <v>6.83</v>
      </c>
      <c r="F120" s="56">
        <f>(Table5[[#This Row],[Upper Confidence Bound(Electricity Industrial Price: Mountain cents per kilowatthour)]]-Table5[[#This Row],[Forecast(Electricity Industrial Price: Mountain cents per kilowatthour)]])*0.5</f>
        <v>0</v>
      </c>
      <c r="G12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6.83</v>
      </c>
    </row>
    <row r="121" spans="1:7" x14ac:dyDescent="0.35">
      <c r="A121" s="57">
        <v>2019.75</v>
      </c>
      <c r="B121" s="56">
        <v>5.95</v>
      </c>
      <c r="C121" s="116">
        <v>5.95</v>
      </c>
      <c r="D121" s="56">
        <v>5.95</v>
      </c>
      <c r="E121" s="56">
        <v>5.95</v>
      </c>
      <c r="F121" s="56">
        <f>(Table5[[#This Row],[Upper Confidence Bound(Electricity Industrial Price: Mountain cents per kilowatthour)]]-Table5[[#This Row],[Forecast(Electricity Industrial Price: Mountain cents per kilowatthour)]])*0.5</f>
        <v>0</v>
      </c>
      <c r="G12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5.95</v>
      </c>
    </row>
    <row r="122" spans="1:7" x14ac:dyDescent="0.35">
      <c r="A122" s="57">
        <v>2020</v>
      </c>
      <c r="B122" s="56">
        <v>5.73</v>
      </c>
      <c r="C122" s="116">
        <v>5.73</v>
      </c>
      <c r="D122" s="56">
        <v>5.73</v>
      </c>
      <c r="E122" s="56">
        <v>5.73</v>
      </c>
      <c r="F122" s="56">
        <f>(Table5[[#This Row],[Upper Confidence Bound(Electricity Industrial Price: Mountain cents per kilowatthour)]]-Table5[[#This Row],[Forecast(Electricity Industrial Price: Mountain cents per kilowatthour)]])*0.5</f>
        <v>0</v>
      </c>
      <c r="G12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5.73</v>
      </c>
    </row>
    <row r="123" spans="1:7" x14ac:dyDescent="0.35">
      <c r="A123" s="57">
        <v>2020.25</v>
      </c>
      <c r="B123" s="56">
        <v>6.15</v>
      </c>
      <c r="C123" s="116">
        <v>6.15</v>
      </c>
      <c r="D123" s="56">
        <v>6.15</v>
      </c>
      <c r="E123" s="56">
        <v>6.15</v>
      </c>
      <c r="F123" s="56">
        <f>(Table5[[#This Row],[Upper Confidence Bound(Electricity Industrial Price: Mountain cents per kilowatthour)]]-Table5[[#This Row],[Forecast(Electricity Industrial Price: Mountain cents per kilowatthour)]])*0.5</f>
        <v>0</v>
      </c>
      <c r="G123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6.15</v>
      </c>
    </row>
    <row r="124" spans="1:7" x14ac:dyDescent="0.35">
      <c r="A124" s="57">
        <v>2020.5</v>
      </c>
      <c r="B124" s="56">
        <v>6.91</v>
      </c>
      <c r="C124" s="116">
        <v>6.91</v>
      </c>
      <c r="D124" s="56">
        <v>6.91</v>
      </c>
      <c r="E124" s="56">
        <v>6.91</v>
      </c>
      <c r="F124" s="56">
        <f>(Table5[[#This Row],[Upper Confidence Bound(Electricity Industrial Price: Mountain cents per kilowatthour)]]-Table5[[#This Row],[Forecast(Electricity Industrial Price: Mountain cents per kilowatthour)]])*0.5</f>
        <v>0</v>
      </c>
      <c r="G124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6.91</v>
      </c>
    </row>
    <row r="125" spans="1:7" ht="12.6" customHeight="1" x14ac:dyDescent="0.35">
      <c r="A125" s="57">
        <v>2020.75</v>
      </c>
      <c r="B125" s="56">
        <v>5.94</v>
      </c>
      <c r="C125" s="116">
        <v>5.94</v>
      </c>
      <c r="D125" s="56">
        <v>5.94</v>
      </c>
      <c r="E125" s="56">
        <v>5.94</v>
      </c>
      <c r="F125" s="56">
        <f>(Table5[[#This Row],[Upper Confidence Bound(Electricity Industrial Price: Mountain cents per kilowatthour)]]-Table5[[#This Row],[Forecast(Electricity Industrial Price: Mountain cents per kilowatthour)]])*0.5</f>
        <v>0</v>
      </c>
      <c r="G125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5.94</v>
      </c>
    </row>
    <row r="126" spans="1:7" x14ac:dyDescent="0.35">
      <c r="A126" s="57">
        <v>2021</v>
      </c>
      <c r="B126" s="56">
        <v>5.98</v>
      </c>
      <c r="C126" s="116">
        <v>5.98</v>
      </c>
      <c r="D126" s="56">
        <v>5.98</v>
      </c>
      <c r="E126" s="56">
        <v>5.98</v>
      </c>
      <c r="F126" s="56">
        <f>(Table5[[#This Row],[Upper Confidence Bound(Electricity Industrial Price: Mountain cents per kilowatthour)]]-Table5[[#This Row],[Forecast(Electricity Industrial Price: Mountain cents per kilowatthour)]])*0.5</f>
        <v>0</v>
      </c>
      <c r="G126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5.98</v>
      </c>
    </row>
    <row r="127" spans="1:7" x14ac:dyDescent="0.35">
      <c r="A127" s="57">
        <v>2021.25</v>
      </c>
      <c r="B127" s="56">
        <v>6.37</v>
      </c>
      <c r="C127" s="116">
        <v>6.37</v>
      </c>
      <c r="D127" s="56">
        <v>6.37</v>
      </c>
      <c r="E127" s="56">
        <v>6.37</v>
      </c>
      <c r="F127" s="56">
        <f>(Table5[[#This Row],[Upper Confidence Bound(Electricity Industrial Price: Mountain cents per kilowatthour)]]-Table5[[#This Row],[Forecast(Electricity Industrial Price: Mountain cents per kilowatthour)]])*0.5</f>
        <v>0</v>
      </c>
      <c r="G127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6.37</v>
      </c>
    </row>
    <row r="128" spans="1:7" x14ac:dyDescent="0.35">
      <c r="A128" s="57">
        <v>2021.5</v>
      </c>
      <c r="B128" s="56">
        <v>6.87</v>
      </c>
      <c r="C128" s="116">
        <v>6.87</v>
      </c>
      <c r="D128" s="56">
        <v>6.87</v>
      </c>
      <c r="E128" s="56">
        <v>6.87</v>
      </c>
      <c r="F128" s="56">
        <f>(Table5[[#This Row],[Upper Confidence Bound(Electricity Industrial Price: Mountain cents per kilowatthour)]]-Table5[[#This Row],[Forecast(Electricity Industrial Price: Mountain cents per kilowatthour)]])*0.5</f>
        <v>0</v>
      </c>
      <c r="G128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6.87</v>
      </c>
    </row>
    <row r="129" spans="1:7" x14ac:dyDescent="0.35">
      <c r="A129" s="57">
        <v>2021.75</v>
      </c>
      <c r="B129" s="56">
        <v>5.96</v>
      </c>
      <c r="C129" s="116">
        <v>5.96</v>
      </c>
      <c r="D129" s="56">
        <v>5.96</v>
      </c>
      <c r="E129" s="56">
        <v>5.96</v>
      </c>
      <c r="F129" s="56">
        <f>(Table5[[#This Row],[Upper Confidence Bound(Electricity Industrial Price: Mountain cents per kilowatthour)]]-Table5[[#This Row],[Forecast(Electricity Industrial Price: Mountain cents per kilowatthour)]])*0.5</f>
        <v>0</v>
      </c>
      <c r="G129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5.96</v>
      </c>
    </row>
    <row r="130" spans="1:7" x14ac:dyDescent="0.35">
      <c r="A130" s="57">
        <v>2022</v>
      </c>
      <c r="B130" s="56">
        <v>6</v>
      </c>
      <c r="C130" s="116">
        <v>6</v>
      </c>
      <c r="D130" s="56">
        <v>6</v>
      </c>
      <c r="E130" s="56">
        <v>6</v>
      </c>
      <c r="F130" s="56">
        <f>(Table5[[#This Row],[Upper Confidence Bound(Electricity Industrial Price: Mountain cents per kilowatthour)]]-Table5[[#This Row],[Forecast(Electricity Industrial Price: Mountain cents per kilowatthour)]])*0.5</f>
        <v>0</v>
      </c>
      <c r="G130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</v>
      </c>
    </row>
    <row r="131" spans="1:7" x14ac:dyDescent="0.35">
      <c r="A131" s="57">
        <v>2022.25</v>
      </c>
      <c r="B131" s="56">
        <v>6.39</v>
      </c>
      <c r="C131" s="116">
        <v>6.39</v>
      </c>
      <c r="D131" s="56">
        <v>6.39</v>
      </c>
      <c r="E131" s="56">
        <v>6.39</v>
      </c>
      <c r="F131" s="56">
        <f>(Table5[[#This Row],[Upper Confidence Bound(Electricity Industrial Price: Mountain cents per kilowatthour)]]-Table5[[#This Row],[Forecast(Electricity Industrial Price: Mountain cents per kilowatthour)]])*0.5</f>
        <v>0</v>
      </c>
      <c r="G131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6.39</v>
      </c>
    </row>
    <row r="132" spans="1:7" x14ac:dyDescent="0.35">
      <c r="A132" s="57">
        <v>2022.5</v>
      </c>
      <c r="B132" s="56">
        <v>6.92</v>
      </c>
      <c r="C132" s="116">
        <v>6.92</v>
      </c>
      <c r="D132" s="56">
        <v>6.92</v>
      </c>
      <c r="E132" s="56">
        <v>6.92</v>
      </c>
      <c r="F132" s="56">
        <f>(Table5[[#This Row],[Upper Confidence Bound(Electricity Industrial Price: Mountain cents per kilowatthour)]]-Table5[[#This Row],[Forecast(Electricity Industrial Price: Mountain cents per kilowatthour)]])*0.5</f>
        <v>0</v>
      </c>
      <c r="G132" s="56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6.92</v>
      </c>
    </row>
    <row r="133" spans="1:7" x14ac:dyDescent="0.35">
      <c r="A133" s="57">
        <v>2022.75</v>
      </c>
      <c r="B133" s="56">
        <v>6</v>
      </c>
      <c r="C133" s="116">
        <v>6</v>
      </c>
      <c r="D133" s="57">
        <v>6</v>
      </c>
      <c r="E133" s="57">
        <v>6</v>
      </c>
      <c r="F133" s="57">
        <f>(Table5[[#This Row],[Upper Confidence Bound(Electricity Industrial Price: Mountain cents per kilowatthour)]]-Table5[[#This Row],[Forecast(Electricity Industrial Price: Mountain cents per kilowatthour)]])*0.5</f>
        <v>0</v>
      </c>
      <c r="G13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</v>
      </c>
    </row>
    <row r="134" spans="1:7" x14ac:dyDescent="0.35">
      <c r="A134" s="57">
        <v>2023</v>
      </c>
      <c r="C134" s="116">
        <f t="shared" ref="C134:C165" si="0">_xlfn.FORECAST.ETS(A134,$B$2:$B$133,$A$2:$A$133,1,1)</f>
        <v>5.9984293803912649</v>
      </c>
      <c r="D134" s="57">
        <f t="shared" ref="D134:D165" si="1">C134-_xlfn.FORECAST.ETS.CONFINT(A134,$B$2:$B$133,$A$2:$A$133,0.95,1,1)</f>
        <v>5.7393879629964086</v>
      </c>
      <c r="E134" s="109">
        <f t="shared" ref="E134:E165" si="2">C134+_xlfn.FORECAST.ETS.CONFINT(A134,$B$2:$B$133,$A$2:$A$133,0.95,1,1)</f>
        <v>6.2574707977861213</v>
      </c>
      <c r="F134" s="57">
        <f>(Table5[[#This Row],[Upper Confidence Bound(Electricity Industrial Price: Mountain cents per kilowatthour)]]-Table5[[#This Row],[Forecast(Electricity Industrial Price: Mountain cents per kilowatthour)]])*0.5</f>
        <v>0.12952070869742816</v>
      </c>
      <c r="G13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6.0361602152703737</v>
      </c>
    </row>
    <row r="135" spans="1:7" x14ac:dyDescent="0.35">
      <c r="A135" s="57">
        <v>2023.25</v>
      </c>
      <c r="C135" s="116">
        <f t="shared" si="0"/>
        <v>6.3641820249456789</v>
      </c>
      <c r="D135" s="57">
        <f t="shared" si="1"/>
        <v>6.0402247620688918</v>
      </c>
      <c r="E135" s="57">
        <f t="shared" si="2"/>
        <v>6.6881392878224659</v>
      </c>
      <c r="F135" s="57">
        <f>(Table5[[#This Row],[Upper Confidence Bound(Electricity Industrial Price: Mountain cents per kilowatthour)]]-Table5[[#This Row],[Forecast(Electricity Industrial Price: Mountain cents per kilowatthour)]])*0.5</f>
        <v>0.16197863143839353</v>
      </c>
      <c r="G13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6.3911575204049953</v>
      </c>
    </row>
    <row r="136" spans="1:7" x14ac:dyDescent="0.35">
      <c r="A136" s="57">
        <v>2023.5</v>
      </c>
      <c r="C136" s="116">
        <f t="shared" si="0"/>
        <v>6.9689024470473635</v>
      </c>
      <c r="D136" s="57">
        <f t="shared" si="1"/>
        <v>6.5908878766845787</v>
      </c>
      <c r="E136" s="57">
        <f t="shared" si="2"/>
        <v>7.3469170174101484</v>
      </c>
      <c r="F136" s="57">
        <f>(Table5[[#This Row],[Upper Confidence Bound(Electricity Industrial Price: Mountain cents per kilowatthour)]]-Table5[[#This Row],[Forecast(Electricity Industrial Price: Mountain cents per kilowatthour)]])*0.5</f>
        <v>0.18900728518139243</v>
      </c>
      <c r="G13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7.118598426776849</v>
      </c>
    </row>
    <row r="137" spans="1:7" x14ac:dyDescent="0.35">
      <c r="A137" s="57">
        <v>2023.75</v>
      </c>
      <c r="C137" s="116">
        <f t="shared" si="0"/>
        <v>6.091089397238207</v>
      </c>
      <c r="D137" s="57">
        <f t="shared" si="1"/>
        <v>5.6657157828253366</v>
      </c>
      <c r="E137" s="57">
        <f t="shared" si="2"/>
        <v>6.5164630116510773</v>
      </c>
      <c r="F137" s="57">
        <f>(Table5[[#This Row],[Upper Confidence Bound(Electricity Industrial Price: Mountain cents per kilowatthour)]]-Table5[[#This Row],[Forecast(Electricity Industrial Price: Mountain cents per kilowatthour)]])*0.5</f>
        <v>0.21268680720643518</v>
      </c>
      <c r="G13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6.1870767516131142</v>
      </c>
    </row>
    <row r="138" spans="1:7" x14ac:dyDescent="0.35">
      <c r="A138" s="57">
        <v>2024</v>
      </c>
      <c r="C138" s="116">
        <f t="shared" si="0"/>
        <v>6.0894623954832898</v>
      </c>
      <c r="D138" s="57">
        <f t="shared" si="1"/>
        <v>5.5910164240658604</v>
      </c>
      <c r="E138" s="57">
        <f t="shared" si="2"/>
        <v>6.5879083669007192</v>
      </c>
      <c r="F138" s="57">
        <f>(Table5[[#This Row],[Upper Confidence Bound(Electricity Industrial Price: Mountain cents per kilowatthour)]]-Table5[[#This Row],[Forecast(Electricity Industrial Price: Mountain cents per kilowatthour)]])*0.5</f>
        <v>0.24922298570871471</v>
      </c>
      <c r="G13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6.1356887321273073</v>
      </c>
    </row>
    <row r="139" spans="1:7" x14ac:dyDescent="0.35">
      <c r="A139" s="57">
        <v>2024.25</v>
      </c>
      <c r="C139" s="116">
        <f t="shared" si="0"/>
        <v>6.4552150400377046</v>
      </c>
      <c r="D139" s="57">
        <f t="shared" si="1"/>
        <v>5.9197727332842636</v>
      </c>
      <c r="E139" s="57">
        <f t="shared" si="2"/>
        <v>6.9906573467911457</v>
      </c>
      <c r="F139" s="57">
        <f>(Table5[[#This Row],[Upper Confidence Bound(Electricity Industrial Price: Mountain cents per kilowatthour)]]-Table5[[#This Row],[Forecast(Electricity Industrial Price: Mountain cents per kilowatthour)]])*0.5</f>
        <v>0.26772115337672053</v>
      </c>
      <c r="G13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6.3977816216906342</v>
      </c>
    </row>
    <row r="140" spans="1:7" x14ac:dyDescent="0.35">
      <c r="A140" s="57">
        <v>2024.5</v>
      </c>
      <c r="C140" s="116">
        <f t="shared" si="0"/>
        <v>7.0599354621393893</v>
      </c>
      <c r="D140" s="57">
        <f t="shared" si="1"/>
        <v>6.4898039570359334</v>
      </c>
      <c r="E140" s="57">
        <f t="shared" si="2"/>
        <v>7.6300669672428452</v>
      </c>
      <c r="F140" s="57">
        <f>(Table5[[#This Row],[Upper Confidence Bound(Electricity Industrial Price: Mountain cents per kilowatthour)]]-Table5[[#This Row],[Forecast(Electricity Industrial Price: Mountain cents per kilowatthour)]])*0.5</f>
        <v>0.28506575255172795</v>
      </c>
      <c r="G14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6.6673290688818012</v>
      </c>
    </row>
    <row r="141" spans="1:7" x14ac:dyDescent="0.35">
      <c r="A141" s="57">
        <v>2024.75</v>
      </c>
      <c r="C141" s="116">
        <f t="shared" si="0"/>
        <v>6.1821224123302319</v>
      </c>
      <c r="D141" s="57">
        <f t="shared" si="1"/>
        <v>5.5792103719981165</v>
      </c>
      <c r="E141" s="57">
        <f t="shared" si="2"/>
        <v>6.7850344526623472</v>
      </c>
      <c r="F141" s="57">
        <f>(Table5[[#This Row],[Upper Confidence Bound(Electricity Industrial Price: Mountain cents per kilowatthour)]]-Table5[[#This Row],[Forecast(Electricity Industrial Price: Mountain cents per kilowatthour)]])*0.5</f>
        <v>0.30145602016605766</v>
      </c>
      <c r="G14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6.2613224286571878</v>
      </c>
    </row>
    <row r="142" spans="1:7" x14ac:dyDescent="0.35">
      <c r="A142" s="57">
        <v>2025</v>
      </c>
      <c r="C142" s="116">
        <f t="shared" si="0"/>
        <v>6.1804954105753156</v>
      </c>
      <c r="D142" s="57">
        <f t="shared" si="1"/>
        <v>5.5235721983909132</v>
      </c>
      <c r="E142" s="57">
        <f t="shared" si="2"/>
        <v>6.837418622759718</v>
      </c>
      <c r="F142" s="57">
        <f>(Table5[[#This Row],[Upper Confidence Bound(Electricity Industrial Price: Mountain cents per kilowatthour)]]-Table5[[#This Row],[Forecast(Electricity Industrial Price: Mountain cents per kilowatthour)]])*0.5</f>
        <v>0.32846160609220121</v>
      </c>
      <c r="G14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6.3536993759078468</v>
      </c>
    </row>
    <row r="143" spans="1:7" x14ac:dyDescent="0.35">
      <c r="A143" s="57">
        <v>2025.25</v>
      </c>
      <c r="C143" s="116">
        <f t="shared" si="0"/>
        <v>6.5462480551297304</v>
      </c>
      <c r="D143" s="57">
        <f t="shared" si="1"/>
        <v>5.860533423071363</v>
      </c>
      <c r="E143" s="57">
        <f t="shared" si="2"/>
        <v>7.2319626871880978</v>
      </c>
      <c r="F143" s="57">
        <f>(Table5[[#This Row],[Upper Confidence Bound(Electricity Industrial Price: Mountain cents per kilowatthour)]]-Table5[[#This Row],[Forecast(Electricity Industrial Price: Mountain cents per kilowatthour)]])*0.5</f>
        <v>0.34285731602918368</v>
      </c>
      <c r="G14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6.3580676225539428</v>
      </c>
    </row>
    <row r="144" spans="1:7" x14ac:dyDescent="0.35">
      <c r="A144" s="57">
        <v>2025.5</v>
      </c>
      <c r="C144" s="116">
        <f t="shared" si="0"/>
        <v>7.1509684772314142</v>
      </c>
      <c r="D144" s="57">
        <f t="shared" si="1"/>
        <v>6.4375520944914584</v>
      </c>
      <c r="E144" s="57">
        <f t="shared" si="2"/>
        <v>7.8643848599713699</v>
      </c>
      <c r="F144" s="57">
        <f>(Table5[[#This Row],[Upper Confidence Bound(Electricity Industrial Price: Mountain cents per kilowatthour)]]-Table5[[#This Row],[Forecast(Electricity Industrial Price: Mountain cents per kilowatthour)]])*0.5</f>
        <v>0.35670819136997789</v>
      </c>
      <c r="G14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6.8797946275221484</v>
      </c>
    </row>
    <row r="145" spans="1:7" x14ac:dyDescent="0.35">
      <c r="A145" s="57">
        <v>2025.75</v>
      </c>
      <c r="C145" s="116">
        <f t="shared" si="0"/>
        <v>6.2731554274222576</v>
      </c>
      <c r="D145" s="57">
        <f t="shared" si="1"/>
        <v>5.5330045127163121</v>
      </c>
      <c r="E145" s="57">
        <f t="shared" si="2"/>
        <v>7.0133063421282031</v>
      </c>
      <c r="F145" s="57">
        <f>(Table5[[#This Row],[Upper Confidence Bound(Electricity Industrial Price: Mountain cents per kilowatthour)]]-Table5[[#This Row],[Forecast(Electricity Industrial Price: Mountain cents per kilowatthour)]])*0.5</f>
        <v>0.37007545735297276</v>
      </c>
      <c r="G14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6.1056269758967172</v>
      </c>
    </row>
    <row r="146" spans="1:7" x14ac:dyDescent="0.35">
      <c r="A146" s="57">
        <v>2026</v>
      </c>
      <c r="C146" s="116">
        <f t="shared" si="0"/>
        <v>6.2715284256673414</v>
      </c>
      <c r="D146" s="57">
        <f t="shared" si="1"/>
        <v>5.4864104689923447</v>
      </c>
      <c r="E146" s="57">
        <f t="shared" si="2"/>
        <v>7.056646382342338</v>
      </c>
      <c r="F146" s="57">
        <f>(Table5[[#This Row],[Upper Confidence Bound(Electricity Industrial Price: Mountain cents per kilowatthour)]]-Table5[[#This Row],[Forecast(Electricity Industrial Price: Mountain cents per kilowatthour)]])*0.5</f>
        <v>0.39255897833749831</v>
      </c>
      <c r="G14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6.016840907343199</v>
      </c>
    </row>
    <row r="147" spans="1:7" x14ac:dyDescent="0.35">
      <c r="A147" s="57">
        <v>2026.25</v>
      </c>
      <c r="C147" s="116">
        <f t="shared" si="0"/>
        <v>6.6372810702217553</v>
      </c>
      <c r="D147" s="57">
        <f t="shared" si="1"/>
        <v>5.8276668561929581</v>
      </c>
      <c r="E147" s="57">
        <f t="shared" si="2"/>
        <v>7.4468952842505525</v>
      </c>
      <c r="F147" s="57">
        <f>(Table5[[#This Row],[Upper Confidence Bound(Electricity Industrial Price: Mountain cents per kilowatthour)]]-Table5[[#This Row],[Forecast(Electricity Industrial Price: Mountain cents per kilowatthour)]])*0.5</f>
        <v>0.40480710701439859</v>
      </c>
      <c r="G14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6.4159188174433259</v>
      </c>
    </row>
    <row r="148" spans="1:7" x14ac:dyDescent="0.35">
      <c r="A148" s="57">
        <v>2026.5</v>
      </c>
      <c r="C148" s="116">
        <f t="shared" si="0"/>
        <v>7.2420014923234399</v>
      </c>
      <c r="D148" s="57">
        <f t="shared" si="1"/>
        <v>6.4085492677348839</v>
      </c>
      <c r="E148" s="57">
        <f t="shared" si="2"/>
        <v>8.075453716911996</v>
      </c>
      <c r="F148" s="57">
        <f>(Table5[[#This Row],[Upper Confidence Bound(Electricity Industrial Price: Mountain cents per kilowatthour)]]-Table5[[#This Row],[Forecast(Electricity Industrial Price: Mountain cents per kilowatthour)]])*0.5</f>
        <v>0.41672611229427803</v>
      </c>
      <c r="G14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7.4764520105941017</v>
      </c>
    </row>
    <row r="149" spans="1:7" x14ac:dyDescent="0.35">
      <c r="A149" s="57">
        <v>2026.75</v>
      </c>
      <c r="C149" s="116">
        <f t="shared" si="0"/>
        <v>6.3641884425142834</v>
      </c>
      <c r="D149" s="57">
        <f t="shared" si="1"/>
        <v>5.5075014253132117</v>
      </c>
      <c r="E149" s="57">
        <f t="shared" si="2"/>
        <v>7.220875459715355</v>
      </c>
      <c r="F149" s="57">
        <f>(Table5[[#This Row],[Upper Confidence Bound(Electricity Industrial Price: Mountain cents per kilowatthour)]]-Table5[[#This Row],[Forecast(Electricity Industrial Price: Mountain cents per kilowatthour)]])*0.5</f>
        <v>0.42834350860053583</v>
      </c>
      <c r="G14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6.5999877760840393</v>
      </c>
    </row>
    <row r="150" spans="1:7" x14ac:dyDescent="0.35">
      <c r="A150" s="57">
        <v>2027</v>
      </c>
      <c r="C150" s="116">
        <f t="shared" si="0"/>
        <v>6.3625614407593662</v>
      </c>
      <c r="D150" s="57">
        <f t="shared" si="1"/>
        <v>5.4664346232289649</v>
      </c>
      <c r="E150" s="57">
        <f t="shared" si="2"/>
        <v>7.2586882582897676</v>
      </c>
      <c r="F150" s="57">
        <f>(Table5[[#This Row],[Upper Confidence Bound(Electricity Industrial Price: Mountain cents per kilowatthour)]]-Table5[[#This Row],[Forecast(Electricity Industrial Price: Mountain cents per kilowatthour)]])*0.5</f>
        <v>0.44806340876520068</v>
      </c>
      <c r="G15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5.5787415263080211</v>
      </c>
    </row>
    <row r="151" spans="1:7" x14ac:dyDescent="0.35">
      <c r="A151" s="57">
        <v>2027.25</v>
      </c>
      <c r="C151" s="116">
        <f t="shared" si="0"/>
        <v>6.7283140853137811</v>
      </c>
      <c r="D151" s="57">
        <f t="shared" si="1"/>
        <v>5.8104257970175537</v>
      </c>
      <c r="E151" s="57">
        <f t="shared" si="2"/>
        <v>7.6462023736100084</v>
      </c>
      <c r="F151" s="57">
        <f>(Table5[[#This Row],[Upper Confidence Bound(Electricity Industrial Price: Mountain cents per kilowatthour)]]-Table5[[#This Row],[Forecast(Electricity Industrial Price: Mountain cents per kilowatthour)]])*0.5</f>
        <v>0.45894414414811369</v>
      </c>
      <c r="G15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6.6667624299217332</v>
      </c>
    </row>
    <row r="152" spans="1:7" x14ac:dyDescent="0.35">
      <c r="A152" s="57">
        <v>2027.5</v>
      </c>
      <c r="C152" s="116">
        <f t="shared" si="0"/>
        <v>7.3330345074154657</v>
      </c>
      <c r="D152" s="57">
        <f t="shared" si="1"/>
        <v>6.3938340236232998</v>
      </c>
      <c r="E152" s="57">
        <f t="shared" si="2"/>
        <v>8.2722349912076307</v>
      </c>
      <c r="F152" s="57">
        <f>(Table5[[#This Row],[Upper Confidence Bound(Electricity Industrial Price: Mountain cents per kilowatthour)]]-Table5[[#This Row],[Forecast(Electricity Industrial Price: Mountain cents per kilowatthour)]])*0.5</f>
        <v>0.46960024189608252</v>
      </c>
      <c r="G15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7.2539275103737415</v>
      </c>
    </row>
    <row r="153" spans="1:7" x14ac:dyDescent="0.35">
      <c r="A153" s="57">
        <v>2027.75</v>
      </c>
      <c r="C153" s="116">
        <f t="shared" si="0"/>
        <v>6.4552214576063083</v>
      </c>
      <c r="D153" s="57">
        <f t="shared" si="1"/>
        <v>5.4951280641313529</v>
      </c>
      <c r="E153" s="57">
        <f t="shared" si="2"/>
        <v>7.4153148510812636</v>
      </c>
      <c r="F153" s="57">
        <f>(Table5[[#This Row],[Upper Confidence Bound(Electricity Industrial Price: Mountain cents per kilowatthour)]]-Table5[[#This Row],[Forecast(Electricity Industrial Price: Mountain cents per kilowatthour)]])*0.5</f>
        <v>0.48004669673747768</v>
      </c>
      <c r="G15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5.978508017446547</v>
      </c>
    </row>
    <row r="154" spans="1:7" x14ac:dyDescent="0.35">
      <c r="A154" s="57">
        <v>2028</v>
      </c>
      <c r="C154" s="116">
        <f t="shared" si="0"/>
        <v>6.453594455851392</v>
      </c>
      <c r="D154" s="57">
        <f t="shared" si="1"/>
        <v>5.4578756715392922</v>
      </c>
      <c r="E154" s="57">
        <f t="shared" si="2"/>
        <v>7.4493132401634918</v>
      </c>
      <c r="F154" s="57">
        <f>(Table5[[#This Row],[Upper Confidence Bound(Electricity Industrial Price: Mountain cents per kilowatthour)]]-Table5[[#This Row],[Forecast(Electricity Industrial Price: Mountain cents per kilowatthour)]])*0.5</f>
        <v>0.49785939215604991</v>
      </c>
      <c r="G15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5.8644642702172582</v>
      </c>
    </row>
    <row r="155" spans="1:7" x14ac:dyDescent="0.35">
      <c r="A155" s="57">
        <v>2028.25</v>
      </c>
      <c r="C155" s="116">
        <f t="shared" si="0"/>
        <v>6.8193471004058068</v>
      </c>
      <c r="D155" s="57">
        <f t="shared" si="1"/>
        <v>5.8037958469306137</v>
      </c>
      <c r="E155" s="57">
        <f t="shared" si="2"/>
        <v>7.834898353881</v>
      </c>
      <c r="F155" s="57">
        <f>(Table5[[#This Row],[Upper Confidence Bound(Electricity Industrial Price: Mountain cents per kilowatthour)]]-Table5[[#This Row],[Forecast(Electricity Industrial Price: Mountain cents per kilowatthour)]])*0.5</f>
        <v>0.50777562673759657</v>
      </c>
      <c r="G15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6.5532848170632878</v>
      </c>
    </row>
    <row r="156" spans="1:7" x14ac:dyDescent="0.35">
      <c r="A156" s="57">
        <v>2028.5</v>
      </c>
      <c r="C156" s="116">
        <f t="shared" si="0"/>
        <v>7.4240675225074906</v>
      </c>
      <c r="D156" s="57">
        <f t="shared" si="1"/>
        <v>6.3890137371766995</v>
      </c>
      <c r="E156" s="57">
        <f t="shared" si="2"/>
        <v>8.4591213078382808</v>
      </c>
      <c r="F156" s="57">
        <f>(Table5[[#This Row],[Upper Confidence Bound(Electricity Industrial Price: Mountain cents per kilowatthour)]]-Table5[[#This Row],[Forecast(Electricity Industrial Price: Mountain cents per kilowatthour)]])*0.5</f>
        <v>0.51752689266539509</v>
      </c>
      <c r="G15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6.8549458910633376</v>
      </c>
    </row>
    <row r="157" spans="1:7" x14ac:dyDescent="0.35">
      <c r="A157" s="57">
        <v>2028.75</v>
      </c>
      <c r="C157" s="116">
        <f t="shared" si="0"/>
        <v>6.546254472698334</v>
      </c>
      <c r="D157" s="57">
        <f t="shared" si="1"/>
        <v>5.4920097184241818</v>
      </c>
      <c r="E157" s="57">
        <f t="shared" si="2"/>
        <v>7.6004992269724863</v>
      </c>
      <c r="F157" s="57">
        <f>(Table5[[#This Row],[Upper Confidence Bound(Electricity Industrial Price: Mountain cents per kilowatthour)]]-Table5[[#This Row],[Forecast(Electricity Industrial Price: Mountain cents per kilowatthour)]])*0.5</f>
        <v>0.5271223771370761</v>
      </c>
      <c r="G15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6.8829271139677024</v>
      </c>
    </row>
    <row r="158" spans="1:7" x14ac:dyDescent="0.35">
      <c r="A158" s="57">
        <v>2029</v>
      </c>
      <c r="C158" s="116">
        <f t="shared" si="0"/>
        <v>6.5446274709434169</v>
      </c>
      <c r="D158" s="57">
        <f t="shared" si="1"/>
        <v>5.4575871460187706</v>
      </c>
      <c r="E158" s="57">
        <f t="shared" si="2"/>
        <v>7.6316677958680632</v>
      </c>
      <c r="F158" s="57">
        <f>(Table5[[#This Row],[Upper Confidence Bound(Electricity Industrial Price: Mountain cents per kilowatthour)]]-Table5[[#This Row],[Forecast(Electricity Industrial Price: Mountain cents per kilowatthour)]])*0.5</f>
        <v>0.54352016246232315</v>
      </c>
      <c r="G15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7.4500689661326565</v>
      </c>
    </row>
    <row r="159" spans="1:7" x14ac:dyDescent="0.35">
      <c r="A159" s="57">
        <v>2029.25</v>
      </c>
      <c r="C159" s="116">
        <f t="shared" si="0"/>
        <v>6.9103801154978317</v>
      </c>
      <c r="D159" s="57">
        <f t="shared" si="1"/>
        <v>5.8049570830786603</v>
      </c>
      <c r="E159" s="57">
        <f t="shared" si="2"/>
        <v>8.0158031479170031</v>
      </c>
      <c r="F159" s="57">
        <f>(Table5[[#This Row],[Upper Confidence Bound(Electricity Industrial Price: Mountain cents per kilowatthour)]]-Table5[[#This Row],[Forecast(Electricity Industrial Price: Mountain cents per kilowatthour)]])*0.5</f>
        <v>0.5527115162095857</v>
      </c>
      <c r="G15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6.4189202854493921</v>
      </c>
    </row>
    <row r="160" spans="1:7" x14ac:dyDescent="0.35">
      <c r="A160" s="57">
        <v>2029.5</v>
      </c>
      <c r="C160" s="116">
        <f t="shared" si="0"/>
        <v>7.5151005375995164</v>
      </c>
      <c r="D160" s="57">
        <f t="shared" si="1"/>
        <v>6.3915492174087323</v>
      </c>
      <c r="E160" s="57">
        <f t="shared" si="2"/>
        <v>8.6386518577903004</v>
      </c>
      <c r="F160" s="57">
        <f>(Table5[[#This Row],[Upper Confidence Bound(Electricity Industrial Price: Mountain cents per kilowatthour)]]-Table5[[#This Row],[Forecast(Electricity Industrial Price: Mountain cents per kilowatthour)]])*0.5</f>
        <v>0.56177566009539204</v>
      </c>
      <c r="G16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7.8010576590833436</v>
      </c>
    </row>
    <row r="161" spans="1:7" x14ac:dyDescent="0.35">
      <c r="A161" s="57">
        <v>2029.75</v>
      </c>
      <c r="C161" s="116">
        <f t="shared" si="0"/>
        <v>6.6372874877903589</v>
      </c>
      <c r="D161" s="57">
        <f t="shared" si="1"/>
        <v>5.4958501186298063</v>
      </c>
      <c r="E161" s="57">
        <f t="shared" si="2"/>
        <v>7.7787248569509115</v>
      </c>
      <c r="F161" s="57">
        <f>(Table5[[#This Row],[Upper Confidence Bound(Electricity Industrial Price: Mountain cents per kilowatthour)]]-Table5[[#This Row],[Forecast(Electricity Industrial Price: Mountain cents per kilowatthour)]])*0.5</f>
        <v>0.5707186845802763</v>
      </c>
      <c r="G16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7.4437735579005198</v>
      </c>
    </row>
    <row r="162" spans="1:7" x14ac:dyDescent="0.35">
      <c r="A162" s="57">
        <v>2030</v>
      </c>
      <c r="C162" s="116">
        <f t="shared" si="0"/>
        <v>6.6356604860354427</v>
      </c>
      <c r="D162" s="57">
        <f t="shared" si="1"/>
        <v>5.4636305487247654</v>
      </c>
      <c r="E162" s="57">
        <f t="shared" si="2"/>
        <v>7.80769042334612</v>
      </c>
      <c r="F162" s="57">
        <f>(Table5[[#This Row],[Upper Confidence Bound(Electricity Industrial Price: Mountain cents per kilowatthour)]]-Table5[[#This Row],[Forecast(Electricity Industrial Price: Mountain cents per kilowatthour)]])*0.5</f>
        <v>0.58601496865533864</v>
      </c>
      <c r="G16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5.675287534219934</v>
      </c>
    </row>
    <row r="163" spans="1:7" x14ac:dyDescent="0.35">
      <c r="A163" s="57">
        <v>2030.25</v>
      </c>
      <c r="C163" s="116">
        <f t="shared" si="0"/>
        <v>7.0014131305898575</v>
      </c>
      <c r="D163" s="57">
        <f t="shared" si="1"/>
        <v>5.8121382694206574</v>
      </c>
      <c r="E163" s="57">
        <f t="shared" si="2"/>
        <v>8.1906879917590576</v>
      </c>
      <c r="F163" s="57">
        <f>(Table5[[#This Row],[Upper Confidence Bound(Electricity Industrial Price: Mountain cents per kilowatthour)]]-Table5[[#This Row],[Forecast(Electricity Industrial Price: Mountain cents per kilowatthour)]])*0.5</f>
        <v>0.59463743058460006</v>
      </c>
      <c r="G16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8.2408490139790906</v>
      </c>
    </row>
    <row r="164" spans="1:7" x14ac:dyDescent="0.35">
      <c r="A164" s="57">
        <v>2030.5</v>
      </c>
      <c r="C164" s="116">
        <f t="shared" si="0"/>
        <v>7.6061335526915412</v>
      </c>
      <c r="D164" s="57">
        <f t="shared" si="1"/>
        <v>6.3998169153220816</v>
      </c>
      <c r="E164" s="57">
        <f t="shared" si="2"/>
        <v>8.8124501900609999</v>
      </c>
      <c r="F164" s="57">
        <f>(Table5[[#This Row],[Upper Confidence Bound(Electricity Industrial Price: Mountain cents per kilowatthour)]]-Table5[[#This Row],[Forecast(Electricity Industrial Price: Mountain cents per kilowatthour)]])*0.5</f>
        <v>0.60315831868472936</v>
      </c>
      <c r="G16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7.8612181949666482</v>
      </c>
    </row>
    <row r="165" spans="1:7" x14ac:dyDescent="0.35">
      <c r="A165" s="57">
        <v>2030.75</v>
      </c>
      <c r="C165" s="116">
        <f t="shared" si="0"/>
        <v>6.7283205028823847</v>
      </c>
      <c r="D165" s="57">
        <f t="shared" si="1"/>
        <v>5.5051566909939691</v>
      </c>
      <c r="E165" s="57">
        <f t="shared" si="2"/>
        <v>7.9514843147708003</v>
      </c>
      <c r="F165" s="57">
        <f>(Table5[[#This Row],[Upper Confidence Bound(Electricity Industrial Price: Mountain cents per kilowatthour)]]-Table5[[#This Row],[Forecast(Electricity Industrial Price: Mountain cents per kilowatthour)]])*0.5</f>
        <v>0.6115819059442078</v>
      </c>
      <c r="G16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7.0314273661272066</v>
      </c>
    </row>
    <row r="166" spans="1:7" x14ac:dyDescent="0.35">
      <c r="A166" s="57">
        <v>2031</v>
      </c>
      <c r="C166" s="116">
        <f t="shared" ref="C166:C197" si="3">_xlfn.FORECAST.ETS(A166,$B$2:$B$133,$A$2:$A$133,1,1)</f>
        <v>6.7266935011274684</v>
      </c>
      <c r="D166" s="57">
        <f t="shared" ref="D166:D197" si="4">C166-_xlfn.FORECAST.ETS.CONFINT(A166,$B$2:$B$133,$A$2:$A$133,0.95,1,1)</f>
        <v>5.4747122694922297</v>
      </c>
      <c r="E166" s="57">
        <f t="shared" ref="E166:E197" si="5">C166+_xlfn.FORECAST.ETS.CONFINT(A166,$B$2:$B$133,$A$2:$A$133,0.95,1,1)</f>
        <v>7.9786747327627072</v>
      </c>
      <c r="F166" s="57">
        <f>(Table5[[#This Row],[Upper Confidence Bound(Electricity Industrial Price: Mountain cents per kilowatthour)]]-Table5[[#This Row],[Forecast(Electricity Industrial Price: Mountain cents per kilowatthour)]])*0.5</f>
        <v>0.62599061581761939</v>
      </c>
      <c r="G16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7.6097861313848911</v>
      </c>
    </row>
    <row r="167" spans="1:7" x14ac:dyDescent="0.35">
      <c r="A167" s="57">
        <v>2031.25</v>
      </c>
      <c r="C167" s="116">
        <f t="shared" si="3"/>
        <v>7.0924461456818824</v>
      </c>
      <c r="D167" s="57">
        <f t="shared" si="4"/>
        <v>5.824141457537876</v>
      </c>
      <c r="E167" s="57">
        <f t="shared" si="5"/>
        <v>8.3607508338258896</v>
      </c>
      <c r="F167" s="57">
        <f>(Table5[[#This Row],[Upper Confidence Bound(Electricity Industrial Price: Mountain cents per kilowatthour)]]-Table5[[#This Row],[Forecast(Electricity Industrial Price: Mountain cents per kilowatthour)]])*0.5</f>
        <v>0.6341523440720036</v>
      </c>
      <c r="G16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7.8842161228444825</v>
      </c>
    </row>
    <row r="168" spans="1:7" x14ac:dyDescent="0.35">
      <c r="A168" s="57">
        <v>2031.5</v>
      </c>
      <c r="C168" s="116">
        <f t="shared" si="3"/>
        <v>7.697166567783567</v>
      </c>
      <c r="D168" s="57">
        <f t="shared" si="4"/>
        <v>6.4127049260372369</v>
      </c>
      <c r="E168" s="57">
        <f t="shared" si="5"/>
        <v>8.981628209529898</v>
      </c>
      <c r="F168" s="57">
        <f>(Table5[[#This Row],[Upper Confidence Bound(Electricity Industrial Price: Mountain cents per kilowatthour)]]-Table5[[#This Row],[Forecast(Electricity Industrial Price: Mountain cents per kilowatthour)]])*0.5</f>
        <v>0.64223082087316552</v>
      </c>
      <c r="G16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7.8043090369707189</v>
      </c>
    </row>
    <row r="169" spans="1:7" x14ac:dyDescent="0.35">
      <c r="A169" s="57">
        <v>2031.75</v>
      </c>
      <c r="C169" s="116">
        <f t="shared" si="3"/>
        <v>6.8193535179744105</v>
      </c>
      <c r="D169" s="57">
        <f t="shared" si="4"/>
        <v>5.5188951679990499</v>
      </c>
      <c r="E169" s="57">
        <f t="shared" si="5"/>
        <v>8.1198118679497711</v>
      </c>
      <c r="F169" s="57">
        <f>(Table5[[#This Row],[Upper Confidence Bound(Electricity Industrial Price: Mountain cents per kilowatthour)]]-Table5[[#This Row],[Forecast(Electricity Industrial Price: Mountain cents per kilowatthour)]])*0.5</f>
        <v>0.65022917498768029</v>
      </c>
      <c r="G16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5.0709573267101238</v>
      </c>
    </row>
    <row r="170" spans="1:7" x14ac:dyDescent="0.35">
      <c r="A170" s="57">
        <v>2032</v>
      </c>
      <c r="C170" s="116">
        <f t="shared" si="3"/>
        <v>6.8177265162194933</v>
      </c>
      <c r="D170" s="57">
        <f t="shared" si="4"/>
        <v>5.489918642929875</v>
      </c>
      <c r="E170" s="57">
        <f t="shared" si="5"/>
        <v>8.1455343895091108</v>
      </c>
      <c r="F170" s="57">
        <f>(Table5[[#This Row],[Upper Confidence Bound(Electricity Industrial Price: Mountain cents per kilowatthour)]]-Table5[[#This Row],[Forecast(Electricity Industrial Price: Mountain cents per kilowatthour)]])*0.5</f>
        <v>0.66390393664480873</v>
      </c>
      <c r="G17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6.1106401324707864</v>
      </c>
    </row>
    <row r="171" spans="1:7" x14ac:dyDescent="0.35">
      <c r="A171" s="57">
        <v>2032.25</v>
      </c>
      <c r="C171" s="116">
        <f t="shared" si="3"/>
        <v>7.1834791607739081</v>
      </c>
      <c r="D171" s="57">
        <f t="shared" si="4"/>
        <v>5.8401121486010288</v>
      </c>
      <c r="E171" s="57">
        <f t="shared" si="5"/>
        <v>8.5268461729467884</v>
      </c>
      <c r="F171" s="57">
        <f>(Table5[[#This Row],[Upper Confidence Bound(Electricity Industrial Price: Mountain cents per kilowatthour)]]-Table5[[#This Row],[Forecast(Electricity Industrial Price: Mountain cents per kilowatthour)]])*0.5</f>
        <v>0.67168350608644012</v>
      </c>
      <c r="G17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7.531189331746698</v>
      </c>
    </row>
    <row r="172" spans="1:7" x14ac:dyDescent="0.35">
      <c r="A172" s="57">
        <v>2032.5</v>
      </c>
      <c r="C172" s="116">
        <f t="shared" si="3"/>
        <v>7.7881995828755928</v>
      </c>
      <c r="D172" s="57">
        <f t="shared" si="4"/>
        <v>6.4294126986340778</v>
      </c>
      <c r="E172" s="57">
        <f t="shared" si="5"/>
        <v>9.1469864671171077</v>
      </c>
      <c r="F172" s="57">
        <f>(Table5[[#This Row],[Upper Confidence Bound(Electricity Industrial Price: Mountain cents per kilowatthour)]]-Table5[[#This Row],[Forecast(Electricity Industrial Price: Mountain cents per kilowatthour)]])*0.5</f>
        <v>0.67939344212075747</v>
      </c>
      <c r="G17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7.4885043707162176</v>
      </c>
    </row>
    <row r="173" spans="1:7" x14ac:dyDescent="0.35">
      <c r="A173" s="57">
        <v>2032.75</v>
      </c>
      <c r="C173" s="116">
        <f t="shared" si="3"/>
        <v>6.9103865330664354</v>
      </c>
      <c r="D173" s="57">
        <f t="shared" si="4"/>
        <v>5.5363143061612288</v>
      </c>
      <c r="E173" s="57">
        <f t="shared" si="5"/>
        <v>8.2844587599716419</v>
      </c>
      <c r="F173" s="57">
        <f>(Table5[[#This Row],[Upper Confidence Bound(Electricity Industrial Price: Mountain cents per kilowatthour)]]-Table5[[#This Row],[Forecast(Electricity Industrial Price: Mountain cents per kilowatthour)]])*0.5</f>
        <v>0.68703611345260329</v>
      </c>
      <c r="G17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7.3938637571143975</v>
      </c>
    </row>
    <row r="174" spans="1:7" x14ac:dyDescent="0.35">
      <c r="A174" s="57">
        <v>2033</v>
      </c>
      <c r="C174" s="116">
        <f t="shared" si="3"/>
        <v>6.9087595313115191</v>
      </c>
      <c r="D174" s="57">
        <f t="shared" si="4"/>
        <v>5.5085763307710129</v>
      </c>
      <c r="E174" s="57">
        <f t="shared" si="5"/>
        <v>8.3089427318520244</v>
      </c>
      <c r="F174" s="57">
        <f>(Table5[[#This Row],[Upper Confidence Bound(Electricity Industrial Price: Mountain cents per kilowatthour)]]-Table5[[#This Row],[Forecast(Electricity Industrial Price: Mountain cents per kilowatthour)]])*0.5</f>
        <v>0.70009160027025263</v>
      </c>
      <c r="G17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6.4943172450237645</v>
      </c>
    </row>
    <row r="175" spans="1:7" x14ac:dyDescent="0.35">
      <c r="A175" s="57">
        <v>2033.25</v>
      </c>
      <c r="C175" s="116">
        <f t="shared" si="3"/>
        <v>7.274512175865933</v>
      </c>
      <c r="D175" s="57">
        <f t="shared" si="4"/>
        <v>5.8594158092526722</v>
      </c>
      <c r="E175" s="57">
        <f t="shared" si="5"/>
        <v>8.6896085424791938</v>
      </c>
      <c r="F175" s="57">
        <f>(Table5[[#This Row],[Upper Confidence Bound(Electricity Industrial Price: Mountain cents per kilowatthour)]]-Table5[[#This Row],[Forecast(Electricity Industrial Price: Mountain cents per kilowatthour)]])*0.5</f>
        <v>0.70754818330663038</v>
      </c>
      <c r="G17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5.9183933002369971</v>
      </c>
    </row>
    <row r="176" spans="1:7" x14ac:dyDescent="0.35">
      <c r="A176" s="57">
        <v>2033.5</v>
      </c>
      <c r="C176" s="116">
        <f t="shared" si="3"/>
        <v>7.8792325979676177</v>
      </c>
      <c r="D176" s="57">
        <f t="shared" si="4"/>
        <v>6.4493414546577581</v>
      </c>
      <c r="E176" s="57">
        <f t="shared" si="5"/>
        <v>9.3091237412774781</v>
      </c>
      <c r="F176" s="57">
        <f>(Table5[[#This Row],[Upper Confidence Bound(Electricity Industrial Price: Mountain cents per kilowatthour)]]-Table5[[#This Row],[Forecast(Electricity Industrial Price: Mountain cents per kilowatthour)]])*0.5</f>
        <v>0.71494557165493022</v>
      </c>
      <c r="G17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7.093501345741994</v>
      </c>
    </row>
    <row r="177" spans="1:7" x14ac:dyDescent="0.35">
      <c r="A177" s="57">
        <v>2033.75</v>
      </c>
      <c r="C177" s="116">
        <f t="shared" si="3"/>
        <v>7.0014195481584611</v>
      </c>
      <c r="D177" s="57">
        <f t="shared" si="4"/>
        <v>5.556848333568281</v>
      </c>
      <c r="E177" s="57">
        <f t="shared" si="5"/>
        <v>8.4459907627486412</v>
      </c>
      <c r="F177" s="57">
        <f>(Table5[[#This Row],[Upper Confidence Bound(Electricity Industrial Price: Mountain cents per kilowatthour)]]-Table5[[#This Row],[Forecast(Electricity Industrial Price: Mountain cents per kilowatthour)]])*0.5</f>
        <v>0.72228560729509006</v>
      </c>
      <c r="G17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6.995226997388488</v>
      </c>
    </row>
    <row r="178" spans="1:7" x14ac:dyDescent="0.35">
      <c r="A178" s="57">
        <v>2034</v>
      </c>
      <c r="C178" s="116">
        <f t="shared" si="3"/>
        <v>6.999792546403544</v>
      </c>
      <c r="D178" s="57">
        <f t="shared" si="4"/>
        <v>5.5301724139886668</v>
      </c>
      <c r="E178" s="57">
        <f t="shared" si="5"/>
        <v>8.4694126788184203</v>
      </c>
      <c r="F178" s="57">
        <f>(Table5[[#This Row],[Upper Confidence Bound(Electricity Industrial Price: Mountain cents per kilowatthour)]]-Table5[[#This Row],[Forecast(Electricity Industrial Price: Mountain cents per kilowatthour)]])*0.5</f>
        <v>0.73481006620743816</v>
      </c>
      <c r="G17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6.5317962870652853</v>
      </c>
    </row>
    <row r="179" spans="1:7" x14ac:dyDescent="0.35">
      <c r="A179" s="57">
        <v>2034.25</v>
      </c>
      <c r="C179" s="116">
        <f t="shared" si="3"/>
        <v>7.3655451909579588</v>
      </c>
      <c r="D179" s="57">
        <f t="shared" si="4"/>
        <v>5.8815661603427314</v>
      </c>
      <c r="E179" s="57">
        <f t="shared" si="5"/>
        <v>8.8495242215731871</v>
      </c>
      <c r="F179" s="57">
        <f>(Table5[[#This Row],[Upper Confidence Bound(Electricity Industrial Price: Mountain cents per kilowatthour)]]-Table5[[#This Row],[Forecast(Electricity Industrial Price: Mountain cents per kilowatthour)]])*0.5</f>
        <v>0.74198951530761414</v>
      </c>
      <c r="G17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7.4749748867510535</v>
      </c>
    </row>
    <row r="180" spans="1:7" x14ac:dyDescent="0.35">
      <c r="A180" s="57">
        <v>2034.5</v>
      </c>
      <c r="C180" s="116">
        <f t="shared" si="3"/>
        <v>7.9702656130596434</v>
      </c>
      <c r="D180" s="57">
        <f t="shared" si="4"/>
        <v>6.4720296660140262</v>
      </c>
      <c r="E180" s="57">
        <f t="shared" si="5"/>
        <v>9.4685015601052616</v>
      </c>
      <c r="F180" s="57">
        <f>(Table5[[#This Row],[Upper Confidence Bound(Electricity Industrial Price: Mountain cents per kilowatthour)]]-Table5[[#This Row],[Forecast(Electricity Industrial Price: Mountain cents per kilowatthour)]])*0.5</f>
        <v>0.74911797352280907</v>
      </c>
      <c r="G18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7.9978721250108089</v>
      </c>
    </row>
    <row r="181" spans="1:7" x14ac:dyDescent="0.35">
      <c r="A181" s="57">
        <v>2034.75</v>
      </c>
      <c r="C181" s="116">
        <f t="shared" si="3"/>
        <v>7.092452563250486</v>
      </c>
      <c r="D181" s="57">
        <f t="shared" si="4"/>
        <v>5.5800587531117589</v>
      </c>
      <c r="E181" s="57">
        <f t="shared" si="5"/>
        <v>8.6048463733892131</v>
      </c>
      <c r="F181" s="57">
        <f>(Table5[[#This Row],[Upper Confidence Bound(Electricity Industrial Price: Mountain cents per kilowatthour)]]-Table5[[#This Row],[Forecast(Electricity Industrial Price: Mountain cents per kilowatthour)]])*0.5</f>
        <v>0.75619690506936355</v>
      </c>
      <c r="G18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7.5279214083514905</v>
      </c>
    </row>
    <row r="182" spans="1:7" x14ac:dyDescent="0.35">
      <c r="A182" s="57">
        <v>2035</v>
      </c>
      <c r="C182" s="116">
        <f t="shared" si="3"/>
        <v>7.0908255614955698</v>
      </c>
      <c r="D182" s="57">
        <f t="shared" si="4"/>
        <v>5.5543056777797588</v>
      </c>
      <c r="E182" s="57">
        <f t="shared" si="5"/>
        <v>8.6273454452113807</v>
      </c>
      <c r="F182" s="57">
        <f>(Table5[[#This Row],[Upper Confidence Bound(Electricity Industrial Price: Mountain cents per kilowatthour)]]-Table5[[#This Row],[Forecast(Electricity Industrial Price: Mountain cents per kilowatthour)]])*0.5</f>
        <v>0.76825994185790547</v>
      </c>
      <c r="G18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6.2457876815994533</v>
      </c>
    </row>
    <row r="183" spans="1:7" x14ac:dyDescent="0.35">
      <c r="A183" s="57">
        <v>2035.25</v>
      </c>
      <c r="C183" s="116">
        <f t="shared" si="3"/>
        <v>7.4565782060499846</v>
      </c>
      <c r="D183" s="57">
        <f t="shared" si="4"/>
        <v>5.9061809575940849</v>
      </c>
      <c r="E183" s="57">
        <f t="shared" si="5"/>
        <v>9.0069754545058842</v>
      </c>
      <c r="F183" s="57">
        <f>(Table5[[#This Row],[Upper Confidence Bound(Electricity Industrial Price: Mountain cents per kilowatthour)]]-Table5[[#This Row],[Forecast(Electricity Industrial Price: Mountain cents per kilowatthour)]])*0.5</f>
        <v>0.77519862422794983</v>
      </c>
      <c r="G18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7.0371968035298131</v>
      </c>
    </row>
    <row r="184" spans="1:7" x14ac:dyDescent="0.35">
      <c r="A184" s="57">
        <v>2035.5</v>
      </c>
      <c r="C184" s="116">
        <f t="shared" si="3"/>
        <v>8.0612986281516683</v>
      </c>
      <c r="D184" s="57">
        <f t="shared" si="4"/>
        <v>6.4971128336207808</v>
      </c>
      <c r="E184" s="57">
        <f t="shared" si="5"/>
        <v>9.6254844226825558</v>
      </c>
      <c r="F184" s="57">
        <f>(Table5[[#This Row],[Upper Confidence Bound(Electricity Industrial Price: Mountain cents per kilowatthour)]]-Table5[[#This Row],[Forecast(Electricity Industrial Price: Mountain cents per kilowatthour)]])*0.5</f>
        <v>0.78209289726544373</v>
      </c>
      <c r="G18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8.662351561004213</v>
      </c>
    </row>
    <row r="185" spans="1:7" x14ac:dyDescent="0.35">
      <c r="A185" s="57">
        <v>2035.75</v>
      </c>
      <c r="C185" s="116">
        <f t="shared" si="3"/>
        <v>7.1834855783425118</v>
      </c>
      <c r="D185" s="57">
        <f t="shared" si="4"/>
        <v>5.6055976854183154</v>
      </c>
      <c r="E185" s="57">
        <f t="shared" si="5"/>
        <v>8.7613734712667082</v>
      </c>
      <c r="F185" s="57">
        <f>(Table5[[#This Row],[Upper Confidence Bound(Electricity Industrial Price: Mountain cents per kilowatthour)]]-Table5[[#This Row],[Forecast(Electricity Industrial Price: Mountain cents per kilowatthour)]])*0.5</f>
        <v>0.7889439464620982</v>
      </c>
      <c r="G18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8.2489786115741452</v>
      </c>
    </row>
    <row r="186" spans="1:7" x14ac:dyDescent="0.35">
      <c r="A186" s="57">
        <v>2036</v>
      </c>
      <c r="C186" s="116">
        <f t="shared" si="3"/>
        <v>7.1818585765875955</v>
      </c>
      <c r="D186" s="57">
        <f t="shared" si="4"/>
        <v>5.5806553906817582</v>
      </c>
      <c r="E186" s="57">
        <f t="shared" si="5"/>
        <v>8.7830617624934337</v>
      </c>
      <c r="F186" s="57">
        <f>(Table5[[#This Row],[Upper Confidence Bound(Electricity Industrial Price: Mountain cents per kilowatthour)]]-Table5[[#This Row],[Forecast(Electricity Industrial Price: Mountain cents per kilowatthour)]])*0.5</f>
        <v>0.80060159295291911</v>
      </c>
      <c r="G18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7.4691740830599045</v>
      </c>
    </row>
    <row r="187" spans="1:7" x14ac:dyDescent="0.35">
      <c r="A187" s="57">
        <v>2036.25</v>
      </c>
      <c r="C187" s="116">
        <f t="shared" si="3"/>
        <v>7.5476112211420094</v>
      </c>
      <c r="D187" s="57">
        <f t="shared" si="4"/>
        <v>5.9329533904985778</v>
      </c>
      <c r="E187" s="57">
        <f t="shared" si="5"/>
        <v>9.1622690517854402</v>
      </c>
      <c r="F187" s="57">
        <f>(Table5[[#This Row],[Upper Confidence Bound(Electricity Industrial Price: Mountain cents per kilowatthour)]]-Table5[[#This Row],[Forecast(Electricity Industrial Price: Mountain cents per kilowatthour)]])*0.5</f>
        <v>0.80732891532171536</v>
      </c>
      <c r="G18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6.9057990105662537</v>
      </c>
    </row>
    <row r="188" spans="1:7" x14ac:dyDescent="0.35">
      <c r="A188" s="57">
        <v>2036.5</v>
      </c>
      <c r="C188" s="116">
        <f t="shared" si="3"/>
        <v>8.152331643243695</v>
      </c>
      <c r="D188" s="57">
        <f t="shared" si="4"/>
        <v>6.5242972421305083</v>
      </c>
      <c r="E188" s="57">
        <f t="shared" si="5"/>
        <v>9.7803660443568816</v>
      </c>
      <c r="F188" s="57">
        <f>(Table5[[#This Row],[Upper Confidence Bound(Electricity Industrial Price: Mountain cents per kilowatthour)]]-Table5[[#This Row],[Forecast(Electricity Industrial Price: Mountain cents per kilowatthour)]])*0.5</f>
        <v>0.81401720055659332</v>
      </c>
      <c r="G18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7.4079298927580659</v>
      </c>
    </row>
    <row r="189" spans="1:7" x14ac:dyDescent="0.35">
      <c r="A189" s="57">
        <v>2036.75</v>
      </c>
      <c r="C189" s="116">
        <f t="shared" si="3"/>
        <v>7.2745185934345376</v>
      </c>
      <c r="D189" s="57">
        <f t="shared" si="4"/>
        <v>5.633183746363601</v>
      </c>
      <c r="E189" s="57">
        <f t="shared" si="5"/>
        <v>8.9158534405054741</v>
      </c>
      <c r="F189" s="57">
        <f>(Table5[[#This Row],[Upper Confidence Bound(Electricity Industrial Price: Mountain cents per kilowatthour)]]-Table5[[#This Row],[Forecast(Electricity Industrial Price: Mountain cents per kilowatthour)]])*0.5</f>
        <v>0.82066742353546829</v>
      </c>
      <c r="G18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7.2140009908467935</v>
      </c>
    </row>
    <row r="190" spans="1:7" x14ac:dyDescent="0.35">
      <c r="A190" s="57">
        <v>2037</v>
      </c>
      <c r="C190" s="116">
        <f t="shared" si="3"/>
        <v>7.2728915916796204</v>
      </c>
      <c r="D190" s="57">
        <f t="shared" si="4"/>
        <v>5.6089604659366286</v>
      </c>
      <c r="E190" s="57">
        <f t="shared" si="5"/>
        <v>8.9368227174226131</v>
      </c>
      <c r="F190" s="57">
        <f>(Table5[[#This Row],[Upper Confidence Bound(Electricity Industrial Price: Mountain cents per kilowatthour)]]-Table5[[#This Row],[Forecast(Electricity Industrial Price: Mountain cents per kilowatthour)]])*0.5</f>
        <v>0.83196556287149637</v>
      </c>
      <c r="G19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7.0641791435728809</v>
      </c>
    </row>
    <row r="191" spans="1:7" x14ac:dyDescent="0.35">
      <c r="A191" s="57">
        <v>2037.25</v>
      </c>
      <c r="C191" s="116">
        <f t="shared" si="3"/>
        <v>7.6386442362340352</v>
      </c>
      <c r="D191" s="57">
        <f t="shared" si="4"/>
        <v>5.9616328473234974</v>
      </c>
      <c r="E191" s="57">
        <f t="shared" si="5"/>
        <v>9.3156556251445739</v>
      </c>
      <c r="F191" s="57">
        <f>(Table5[[#This Row],[Upper Confidence Bound(Electricity Industrial Price: Mountain cents per kilowatthour)]]-Table5[[#This Row],[Forecast(Electricity Industrial Price: Mountain cents per kilowatthour)]])*0.5</f>
        <v>0.83850569445526935</v>
      </c>
      <c r="G19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7.258189367719277</v>
      </c>
    </row>
    <row r="192" spans="1:7" x14ac:dyDescent="0.35">
      <c r="A192" s="57">
        <v>2037.5</v>
      </c>
      <c r="C192" s="116">
        <f t="shared" si="3"/>
        <v>8.2433646583357199</v>
      </c>
      <c r="D192" s="57">
        <f t="shared" si="4"/>
        <v>6.5533421802836438</v>
      </c>
      <c r="E192" s="57">
        <f t="shared" si="5"/>
        <v>9.9333871363877968</v>
      </c>
      <c r="F192" s="57">
        <f>(Table5[[#This Row],[Upper Confidence Bound(Electricity Industrial Price: Mountain cents per kilowatthour)]]-Table5[[#This Row],[Forecast(Electricity Industrial Price: Mountain cents per kilowatthour)]])*0.5</f>
        <v>0.84501123902603847</v>
      </c>
      <c r="G19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7.9991590832295856</v>
      </c>
    </row>
    <row r="193" spans="1:7" x14ac:dyDescent="0.35">
      <c r="A193" s="57">
        <v>2037.75</v>
      </c>
      <c r="C193" s="116">
        <f t="shared" si="3"/>
        <v>7.3655516085265624</v>
      </c>
      <c r="D193" s="57">
        <f t="shared" si="4"/>
        <v>5.6625855904339684</v>
      </c>
      <c r="E193" s="57">
        <f t="shared" si="5"/>
        <v>9.0685176266191565</v>
      </c>
      <c r="F193" s="57">
        <f>(Table5[[#This Row],[Upper Confidence Bound(Electricity Industrial Price: Mountain cents per kilowatthour)]]-Table5[[#This Row],[Forecast(Electricity Industrial Price: Mountain cents per kilowatthour)]])*0.5</f>
        <v>0.85148300904629703</v>
      </c>
      <c r="G19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7.0344247953862045</v>
      </c>
    </row>
    <row r="194" spans="1:7" x14ac:dyDescent="0.35">
      <c r="A194" s="57">
        <v>2038</v>
      </c>
      <c r="C194" s="116">
        <f t="shared" si="3"/>
        <v>7.3639246067716462</v>
      </c>
      <c r="D194" s="57">
        <f t="shared" si="4"/>
        <v>5.6390050758507346</v>
      </c>
      <c r="E194" s="57">
        <f t="shared" si="5"/>
        <v>9.0888441376925577</v>
      </c>
      <c r="F194" s="57">
        <f>(Table5[[#This Row],[Upper Confidence Bound(Electricity Industrial Price: Mountain cents per kilowatthour)]]-Table5[[#This Row],[Forecast(Electricity Industrial Price: Mountain cents per kilowatthour)]])*0.5</f>
        <v>0.86245976546045577</v>
      </c>
      <c r="G19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7.0238648654451064</v>
      </c>
    </row>
    <row r="195" spans="1:7" x14ac:dyDescent="0.35">
      <c r="A195" s="57">
        <v>2038.25</v>
      </c>
      <c r="C195" s="116">
        <f t="shared" si="3"/>
        <v>7.729677251326061</v>
      </c>
      <c r="D195" s="57">
        <f t="shared" si="4"/>
        <v>5.9920115520137678</v>
      </c>
      <c r="E195" s="57">
        <f t="shared" si="5"/>
        <v>9.4673429506383542</v>
      </c>
      <c r="F195" s="57">
        <f>(Table5[[#This Row],[Upper Confidence Bound(Electricity Industrial Price: Mountain cents per kilowatthour)]]-Table5[[#This Row],[Forecast(Electricity Industrial Price: Mountain cents per kilowatthour)]])*0.5</f>
        <v>0.8688328496561466</v>
      </c>
      <c r="G19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8.9022683338224802</v>
      </c>
    </row>
    <row r="196" spans="1:7" x14ac:dyDescent="0.35">
      <c r="A196" s="57">
        <v>2038.5</v>
      </c>
      <c r="C196" s="116">
        <f t="shared" si="3"/>
        <v>8.3343976734277447</v>
      </c>
      <c r="D196" s="57">
        <f t="shared" si="4"/>
        <v>6.584047512955129</v>
      </c>
      <c r="E196" s="57">
        <f t="shared" si="5"/>
        <v>10.08474783390036</v>
      </c>
      <c r="F196" s="57">
        <f>(Table5[[#This Row],[Upper Confidence Bound(Electricity Industrial Price: Mountain cents per kilowatthour)]]-Table5[[#This Row],[Forecast(Electricity Industrial Price: Mountain cents per kilowatthour)]])*0.5</f>
        <v>0.87517508023630786</v>
      </c>
      <c r="G19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8.8054706955716906</v>
      </c>
    </row>
    <row r="197" spans="1:7" x14ac:dyDescent="0.35">
      <c r="A197" s="57">
        <v>2038.75</v>
      </c>
      <c r="C197" s="116">
        <f t="shared" si="3"/>
        <v>7.4565846236185882</v>
      </c>
      <c r="D197" s="57">
        <f t="shared" si="4"/>
        <v>5.6936103392180977</v>
      </c>
      <c r="E197" s="57">
        <f t="shared" si="5"/>
        <v>9.2195589080190778</v>
      </c>
      <c r="F197" s="57">
        <f>(Table5[[#This Row],[Upper Confidence Bound(Electricity Industrial Price: Mountain cents per kilowatthour)]]-Table5[[#This Row],[Forecast(Electricity Industrial Price: Mountain cents per kilowatthour)]])*0.5</f>
        <v>0.88148714220024482</v>
      </c>
      <c r="G19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6.9865349735512661</v>
      </c>
    </row>
    <row r="198" spans="1:7" x14ac:dyDescent="0.35">
      <c r="A198" s="57">
        <v>2039</v>
      </c>
      <c r="C198" s="116">
        <f t="shared" ref="C198:C229" si="6">_xlfn.FORECAST.ETS(A198,$B$2:$B$133,$A$2:$A$133,1,1)</f>
        <v>7.4549576218636719</v>
      </c>
      <c r="D198" s="57">
        <f t="shared" ref="D198:D229" si="7">C198-_xlfn.FORECAST.ETS.CONFINT(A198,$B$2:$B$133,$A$2:$A$133,0.95,1,1)</f>
        <v>5.6706084344909771</v>
      </c>
      <c r="E198" s="57">
        <f t="shared" ref="E198:E229" si="8">C198+_xlfn.FORECAST.ETS.CONFINT(A198,$B$2:$B$133,$A$2:$A$133,0.95,1,1)</f>
        <v>9.2393068092363659</v>
      </c>
      <c r="F198" s="57">
        <f>(Table5[[#This Row],[Upper Confidence Bound(Electricity Industrial Price: Mountain cents per kilowatthour)]]-Table5[[#This Row],[Forecast(Electricity Industrial Price: Mountain cents per kilowatthour)]])*0.5</f>
        <v>0.892174593686347</v>
      </c>
      <c r="G19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7.2803070367339044</v>
      </c>
    </row>
    <row r="199" spans="1:7" x14ac:dyDescent="0.35">
      <c r="A199" s="57">
        <v>2039.25</v>
      </c>
      <c r="C199" s="116">
        <f t="shared" si="6"/>
        <v>7.8207102664180859</v>
      </c>
      <c r="D199" s="57">
        <f t="shared" si="7"/>
        <v>6.0239150217491222</v>
      </c>
      <c r="E199" s="57">
        <f t="shared" si="8"/>
        <v>9.6175055110870495</v>
      </c>
      <c r="F199" s="57">
        <f>(Table5[[#This Row],[Upper Confidence Bound(Electricity Industrial Price: Mountain cents per kilowatthour)]]-Table5[[#This Row],[Forecast(Electricity Industrial Price: Mountain cents per kilowatthour)]])*0.5</f>
        <v>0.89839762233448184</v>
      </c>
      <c r="G19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7.3557033765061162</v>
      </c>
    </row>
    <row r="200" spans="1:7" x14ac:dyDescent="0.35">
      <c r="A200" s="57">
        <v>2039.5</v>
      </c>
      <c r="C200" s="116">
        <f t="shared" si="6"/>
        <v>8.4254306885197714</v>
      </c>
      <c r="D200" s="57">
        <f t="shared" si="7"/>
        <v>6.6162447599436005</v>
      </c>
      <c r="E200" s="57">
        <f t="shared" si="8"/>
        <v>10.234616617095941</v>
      </c>
      <c r="F200" s="57">
        <f>(Table5[[#This Row],[Upper Confidence Bound(Electricity Industrial Price: Mountain cents per kilowatthour)]]-Table5[[#This Row],[Forecast(Electricity Industrial Price: Mountain cents per kilowatthour)]])*0.5</f>
        <v>0.904592964288085</v>
      </c>
      <c r="G20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8.3643347154130012</v>
      </c>
    </row>
    <row r="201" spans="1:7" x14ac:dyDescent="0.35">
      <c r="A201" s="57">
        <v>2039.75</v>
      </c>
      <c r="C201" s="116">
        <f t="shared" si="6"/>
        <v>7.547617638710614</v>
      </c>
      <c r="D201" s="57">
        <f t="shared" si="7"/>
        <v>5.7260952327650907</v>
      </c>
      <c r="E201" s="57">
        <f t="shared" si="8"/>
        <v>9.3691400446561381</v>
      </c>
      <c r="F201" s="57">
        <f>(Table5[[#This Row],[Upper Confidence Bound(Electricity Industrial Price: Mountain cents per kilowatthour)]]-Table5[[#This Row],[Forecast(Electricity Industrial Price: Mountain cents per kilowatthour)]])*0.5</f>
        <v>0.91076120297276209</v>
      </c>
      <c r="G20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7.7239500786428854</v>
      </c>
    </row>
    <row r="202" spans="1:7" x14ac:dyDescent="0.35">
      <c r="A202" s="57">
        <v>2040</v>
      </c>
      <c r="C202" s="116">
        <f t="shared" si="6"/>
        <v>7.5459906369556968</v>
      </c>
      <c r="D202" s="57">
        <f t="shared" si="7"/>
        <v>5.7036173622618227</v>
      </c>
      <c r="E202" s="57">
        <f t="shared" si="8"/>
        <v>9.3883639116495718</v>
      </c>
      <c r="F202" s="57">
        <f>(Table5[[#This Row],[Upper Confidence Bound(Electricity Industrial Price: Mountain cents per kilowatthour)]]-Table5[[#This Row],[Forecast(Electricity Industrial Price: Mountain cents per kilowatthour)]])*0.5</f>
        <v>0.92118663734693751</v>
      </c>
      <c r="G20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6.0434710150193407</v>
      </c>
    </row>
    <row r="203" spans="1:7" x14ac:dyDescent="0.35">
      <c r="A203" s="57">
        <v>2040.25</v>
      </c>
      <c r="C203" s="116">
        <f t="shared" si="6"/>
        <v>7.9117432815101116</v>
      </c>
      <c r="D203" s="57">
        <f t="shared" si="7"/>
        <v>6.0571950902393734</v>
      </c>
      <c r="E203" s="57">
        <f t="shared" si="8"/>
        <v>9.7662914727808499</v>
      </c>
      <c r="F203" s="57">
        <f>(Table5[[#This Row],[Upper Confidence Bound(Electricity Industrial Price: Mountain cents per kilowatthour)]]-Table5[[#This Row],[Forecast(Electricity Industrial Price: Mountain cents per kilowatthour)]])*0.5</f>
        <v>0.92727409563536911</v>
      </c>
      <c r="G20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7.4239160494689775</v>
      </c>
    </row>
    <row r="204" spans="1:7" x14ac:dyDescent="0.35">
      <c r="A204" s="57">
        <v>2040.5</v>
      </c>
      <c r="C204" s="116">
        <f t="shared" si="6"/>
        <v>8.5164637036117963</v>
      </c>
      <c r="D204" s="57">
        <f t="shared" si="7"/>
        <v>6.649790543920961</v>
      </c>
      <c r="E204" s="57">
        <f t="shared" si="8"/>
        <v>10.383136863302632</v>
      </c>
      <c r="F204" s="57">
        <f>(Table5[[#This Row],[Upper Confidence Bound(Electricity Industrial Price: Mountain cents per kilowatthour)]]-Table5[[#This Row],[Forecast(Electricity Industrial Price: Mountain cents per kilowatthour)]])*0.5</f>
        <v>0.93333657984541762</v>
      </c>
      <c r="G20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10.425214826014424</v>
      </c>
    </row>
    <row r="205" spans="1:7" x14ac:dyDescent="0.35">
      <c r="A205" s="57">
        <v>2040.75</v>
      </c>
      <c r="C205" s="116">
        <f t="shared" si="6"/>
        <v>7.6386506538026389</v>
      </c>
      <c r="D205" s="57">
        <f t="shared" si="7"/>
        <v>5.7599014710736238</v>
      </c>
      <c r="E205" s="57">
        <f t="shared" si="8"/>
        <v>9.5173998365316539</v>
      </c>
      <c r="F205" s="57">
        <f>(Table5[[#This Row],[Upper Confidence Bound(Electricity Industrial Price: Mountain cents per kilowatthour)]]-Table5[[#This Row],[Forecast(Electricity Industrial Price: Mountain cents per kilowatthour)]])*0.5</f>
        <v>0.93937459136450752</v>
      </c>
      <c r="G20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8.5089853123500756</v>
      </c>
    </row>
    <row r="206" spans="1:7" x14ac:dyDescent="0.35">
      <c r="A206" s="57">
        <v>2041</v>
      </c>
      <c r="C206" s="116">
        <f t="shared" si="6"/>
        <v>7.6370236520477226</v>
      </c>
      <c r="D206" s="57">
        <f t="shared" si="7"/>
        <v>5.7379007598280847</v>
      </c>
      <c r="E206" s="57">
        <f t="shared" si="8"/>
        <v>9.5361465442673605</v>
      </c>
      <c r="F206" s="57">
        <f>(Table5[[#This Row],[Upper Confidence Bound(Electricity Industrial Price: Mountain cents per kilowatthour)]]-Table5[[#This Row],[Forecast(Electricity Industrial Price: Mountain cents per kilowatthour)]])*0.5</f>
        <v>0.94956144610981896</v>
      </c>
      <c r="G20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6.4516646597508771</v>
      </c>
    </row>
    <row r="207" spans="1:7" x14ac:dyDescent="0.35">
      <c r="A207" s="57">
        <v>2041.25</v>
      </c>
      <c r="C207" s="116">
        <f t="shared" si="6"/>
        <v>8.0027762966021374</v>
      </c>
      <c r="D207" s="57">
        <f t="shared" si="7"/>
        <v>6.0917247015052016</v>
      </c>
      <c r="E207" s="57">
        <f t="shared" si="8"/>
        <v>9.9138278916990732</v>
      </c>
      <c r="F207" s="57">
        <f>(Table5[[#This Row],[Upper Confidence Bound(Electricity Industrial Price: Mountain cents per kilowatthour)]]-Table5[[#This Row],[Forecast(Electricity Industrial Price: Mountain cents per kilowatthour)]])*0.5</f>
        <v>0.95552579754846789</v>
      </c>
      <c r="G20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9.0703677997558927</v>
      </c>
    </row>
    <row r="208" spans="1:7" x14ac:dyDescent="0.35">
      <c r="A208" s="57">
        <v>2041.5</v>
      </c>
      <c r="C208" s="116">
        <f t="shared" si="6"/>
        <v>8.6074967187038212</v>
      </c>
      <c r="D208" s="57">
        <f t="shared" si="7"/>
        <v>6.6845616817778959</v>
      </c>
      <c r="E208" s="57">
        <f t="shared" si="8"/>
        <v>10.530431755629746</v>
      </c>
      <c r="F208" s="57">
        <f>(Table5[[#This Row],[Upper Confidence Bound(Electricity Industrial Price: Mountain cents per kilowatthour)]]-Table5[[#This Row],[Forecast(Electricity Industrial Price: Mountain cents per kilowatthour)]])*0.5</f>
        <v>0.96146751846296219</v>
      </c>
      <c r="G20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9.5587999494071152</v>
      </c>
    </row>
    <row r="209" spans="1:7" x14ac:dyDescent="0.35">
      <c r="A209" s="57">
        <v>2041.75</v>
      </c>
      <c r="C209" s="116">
        <f t="shared" si="6"/>
        <v>7.7296836688946637</v>
      </c>
      <c r="D209" s="57">
        <f t="shared" si="7"/>
        <v>5.7949095825212957</v>
      </c>
      <c r="E209" s="57">
        <f t="shared" si="8"/>
        <v>9.6644577552680317</v>
      </c>
      <c r="F209" s="57">
        <f>(Table5[[#This Row],[Upper Confidence Bound(Electricity Industrial Price: Mountain cents per kilowatthour)]]-Table5[[#This Row],[Forecast(Electricity Industrial Price: Mountain cents per kilowatthour)]])*0.5</f>
        <v>0.967387043186684</v>
      </c>
      <c r="G20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9.3115934903921591</v>
      </c>
    </row>
    <row r="210" spans="1:7" x14ac:dyDescent="0.35">
      <c r="A210" s="57">
        <v>2042</v>
      </c>
      <c r="C210" s="116">
        <f t="shared" si="6"/>
        <v>7.7280566671397484</v>
      </c>
      <c r="D210" s="57">
        <f t="shared" si="7"/>
        <v>5.773345424799512</v>
      </c>
      <c r="E210" s="57">
        <f t="shared" si="8"/>
        <v>9.6827679094799848</v>
      </c>
      <c r="F210" s="57">
        <f>(Table5[[#This Row],[Upper Confidence Bound(Electricity Industrial Price: Mountain cents per kilowatthour)]]-Table5[[#This Row],[Forecast(Electricity Industrial Price: Mountain cents per kilowatthour)]])*0.5</f>
        <v>0.97735562117011821</v>
      </c>
      <c r="G21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9.2186325484551102</v>
      </c>
    </row>
    <row r="211" spans="1:7" x14ac:dyDescent="0.35">
      <c r="A211" s="57">
        <v>2042.25</v>
      </c>
      <c r="C211" s="116">
        <f t="shared" si="6"/>
        <v>8.0938093116941623</v>
      </c>
      <c r="D211" s="57">
        <f t="shared" si="7"/>
        <v>6.1273939546268208</v>
      </c>
      <c r="E211" s="57">
        <f t="shared" si="8"/>
        <v>10.060224668761503</v>
      </c>
      <c r="F211" s="57">
        <f>(Table5[[#This Row],[Upper Confidence Bound(Electricity Industrial Price: Mountain cents per kilowatthour)]]-Table5[[#This Row],[Forecast(Electricity Industrial Price: Mountain cents per kilowatthour)]])*0.5</f>
        <v>0.9832076785336703</v>
      </c>
      <c r="G21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7.5706548677621957</v>
      </c>
    </row>
    <row r="212" spans="1:7" x14ac:dyDescent="0.35">
      <c r="A212" s="57">
        <v>2042.5</v>
      </c>
      <c r="C212" s="116">
        <f t="shared" si="6"/>
        <v>8.698529733795846</v>
      </c>
      <c r="D212" s="57">
        <f t="shared" si="7"/>
        <v>6.7204514424600843</v>
      </c>
      <c r="E212" s="57">
        <f t="shared" si="8"/>
        <v>10.676608025131607</v>
      </c>
      <c r="F212" s="57">
        <f>(Table5[[#This Row],[Upper Confidence Bound(Electricity Industrial Price: Mountain cents per kilowatthour)]]-Table5[[#This Row],[Forecast(Electricity Industrial Price: Mountain cents per kilowatthour)]])*0.5</f>
        <v>0.98903914566788043</v>
      </c>
      <c r="G21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7.9478199003702521</v>
      </c>
    </row>
    <row r="213" spans="1:7" x14ac:dyDescent="0.35">
      <c r="A213" s="57">
        <v>2042.75</v>
      </c>
      <c r="C213" s="116">
        <f t="shared" si="6"/>
        <v>7.8207166839866904</v>
      </c>
      <c r="D213" s="57">
        <f t="shared" si="7"/>
        <v>5.8310158809595611</v>
      </c>
      <c r="E213" s="57">
        <f t="shared" si="8"/>
        <v>9.8104174870138188</v>
      </c>
      <c r="F213" s="57">
        <f>(Table5[[#This Row],[Upper Confidence Bound(Electricity Industrial Price: Mountain cents per kilowatthour)]]-Table5[[#This Row],[Forecast(Electricity Industrial Price: Mountain cents per kilowatthour)]])*0.5</f>
        <v>0.99485040151356419</v>
      </c>
      <c r="G21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6.8972351223257151</v>
      </c>
    </row>
    <row r="214" spans="1:7" x14ac:dyDescent="0.35">
      <c r="A214" s="57">
        <v>2043</v>
      </c>
      <c r="C214" s="116">
        <f t="shared" si="6"/>
        <v>7.8190896822317733</v>
      </c>
      <c r="D214" s="57">
        <f t="shared" si="7"/>
        <v>5.8098528330881809</v>
      </c>
      <c r="E214" s="57">
        <f t="shared" si="8"/>
        <v>9.8283265313753656</v>
      </c>
      <c r="F214" s="57">
        <f>(Table5[[#This Row],[Upper Confidence Bound(Electricity Industrial Price: Mountain cents per kilowatthour)]]-Table5[[#This Row],[Forecast(Electricity Industrial Price: Mountain cents per kilowatthour)]])*0.5</f>
        <v>1.0046184245717962</v>
      </c>
      <c r="G21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7.1666368258854938</v>
      </c>
    </row>
    <row r="215" spans="1:7" x14ac:dyDescent="0.35">
      <c r="A215" s="57">
        <v>2043.25</v>
      </c>
      <c r="C215" s="116">
        <f t="shared" si="6"/>
        <v>8.1848423267861872</v>
      </c>
      <c r="D215" s="57">
        <f t="shared" si="7"/>
        <v>6.1641070509464395</v>
      </c>
      <c r="E215" s="57">
        <f t="shared" si="8"/>
        <v>10.205577602625935</v>
      </c>
      <c r="F215" s="57">
        <f>(Table5[[#This Row],[Upper Confidence Bound(Electricity Industrial Price: Mountain cents per kilowatthour)]]-Table5[[#This Row],[Forecast(Electricity Industrial Price: Mountain cents per kilowatthour)]])*0.5</f>
        <v>1.0103676379198738</v>
      </c>
      <c r="G21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9.3424907439117071</v>
      </c>
    </row>
    <row r="216" spans="1:7" x14ac:dyDescent="0.35">
      <c r="A216" s="57">
        <v>2043.5</v>
      </c>
      <c r="C216" s="116">
        <f t="shared" si="6"/>
        <v>8.7895627488878727</v>
      </c>
      <c r="D216" s="57">
        <f t="shared" si="7"/>
        <v>6.7573666497197795</v>
      </c>
      <c r="E216" s="57">
        <f t="shared" si="8"/>
        <v>10.821758848055966</v>
      </c>
      <c r="F216" s="57">
        <f>(Table5[[#This Row],[Upper Confidence Bound(Electricity Industrial Price: Mountain cents per kilowatthour)]]-Table5[[#This Row],[Forecast(Electricity Industrial Price: Mountain cents per kilowatthour)]])*0.5</f>
        <v>1.0160980495840466</v>
      </c>
      <c r="G21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9.2537552397491396</v>
      </c>
    </row>
    <row r="217" spans="1:7" x14ac:dyDescent="0.35">
      <c r="A217" s="57">
        <v>2043.75</v>
      </c>
      <c r="C217" s="116">
        <f t="shared" si="6"/>
        <v>7.9117496990787153</v>
      </c>
      <c r="D217" s="57">
        <f t="shared" si="7"/>
        <v>5.8681297144646463</v>
      </c>
      <c r="E217" s="57">
        <f t="shared" si="8"/>
        <v>9.9553696836927834</v>
      </c>
      <c r="F217" s="57">
        <f>(Table5[[#This Row],[Upper Confidence Bound(Electricity Industrial Price: Mountain cents per kilowatthour)]]-Table5[[#This Row],[Forecast(Electricity Industrial Price: Mountain cents per kilowatthour)]])*0.5</f>
        <v>1.0218099923070341</v>
      </c>
      <c r="G21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7.2309381362821439</v>
      </c>
    </row>
    <row r="218" spans="1:7" x14ac:dyDescent="0.35">
      <c r="A218" s="57">
        <v>2044</v>
      </c>
      <c r="C218" s="116">
        <f t="shared" si="6"/>
        <v>7.9101226973237981</v>
      </c>
      <c r="D218" s="57">
        <f t="shared" si="7"/>
        <v>5.8473366265102191</v>
      </c>
      <c r="E218" s="57">
        <f t="shared" si="8"/>
        <v>9.9729087681373763</v>
      </c>
      <c r="F218" s="57">
        <f>(Table5[[#This Row],[Upper Confidence Bound(Electricity Industrial Price: Mountain cents per kilowatthour)]]-Table5[[#This Row],[Forecast(Electricity Industrial Price: Mountain cents per kilowatthour)]])*0.5</f>
        <v>1.0313930354067891</v>
      </c>
      <c r="G21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10.194289378665257</v>
      </c>
    </row>
    <row r="219" spans="1:7" x14ac:dyDescent="0.35">
      <c r="A219" s="57">
        <v>2044.25</v>
      </c>
      <c r="C219" s="116">
        <f t="shared" si="6"/>
        <v>8.2758753418782138</v>
      </c>
      <c r="D219" s="57">
        <f t="shared" si="7"/>
        <v>6.2017799043981814</v>
      </c>
      <c r="E219" s="57">
        <f t="shared" si="8"/>
        <v>10.349970779358246</v>
      </c>
      <c r="F219" s="57">
        <f>(Table5[[#This Row],[Upper Confidence Bound(Electricity Industrial Price: Mountain cents per kilowatthour)]]-Table5[[#This Row],[Forecast(Electricity Industrial Price: Mountain cents per kilowatthour)]])*0.5</f>
        <v>1.0370477187400162</v>
      </c>
      <c r="G21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6.7146817511805628</v>
      </c>
    </row>
    <row r="220" spans="1:7" x14ac:dyDescent="0.35">
      <c r="A220" s="57">
        <v>2044.5</v>
      </c>
      <c r="C220" s="116">
        <f t="shared" si="6"/>
        <v>8.8805957639798976</v>
      </c>
      <c r="D220" s="57">
        <f t="shared" si="7"/>
        <v>6.7952254079490322</v>
      </c>
      <c r="E220" s="57">
        <f t="shared" si="8"/>
        <v>10.965966120010762</v>
      </c>
      <c r="F220" s="57">
        <f>(Table5[[#This Row],[Upper Confidence Bound(Electricity Industrial Price: Mountain cents per kilowatthour)]]-Table5[[#This Row],[Forecast(Electricity Industrial Price: Mountain cents per kilowatthour)]])*0.5</f>
        <v>1.0426851780154323</v>
      </c>
      <c r="G22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7.3746038281783379</v>
      </c>
    </row>
    <row r="221" spans="1:7" x14ac:dyDescent="0.35">
      <c r="A221" s="57">
        <v>2044.75</v>
      </c>
      <c r="C221" s="116">
        <f t="shared" si="6"/>
        <v>8.0027827141707402</v>
      </c>
      <c r="D221" s="57">
        <f t="shared" si="7"/>
        <v>5.9061712999459024</v>
      </c>
      <c r="E221" s="57">
        <f t="shared" si="8"/>
        <v>10.099394128395577</v>
      </c>
      <c r="F221" s="57">
        <f>(Table5[[#This Row],[Upper Confidence Bound(Electricity Industrial Price: Mountain cents per kilowatthour)]]-Table5[[#This Row],[Forecast(Electricity Industrial Price: Mountain cents per kilowatthour)]])*0.5</f>
        <v>1.0483057071124184</v>
      </c>
      <c r="G22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9.3173422625574087</v>
      </c>
    </row>
    <row r="222" spans="1:7" x14ac:dyDescent="0.35">
      <c r="A222" s="57">
        <v>2045</v>
      </c>
      <c r="C222" s="116">
        <f t="shared" si="6"/>
        <v>8.0011557124158248</v>
      </c>
      <c r="D222" s="57">
        <f t="shared" si="7"/>
        <v>5.8857206261974309</v>
      </c>
      <c r="E222" s="57">
        <f t="shared" si="8"/>
        <v>10.116590798634219</v>
      </c>
      <c r="F222" s="57">
        <f>(Table5[[#This Row],[Upper Confidence Bound(Electricity Industrial Price: Mountain cents per kilowatthour)]]-Table5[[#This Row],[Forecast(Electricity Industrial Price: Mountain cents per kilowatthour)]])*0.5</f>
        <v>1.057717543109197</v>
      </c>
      <c r="G22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7.0804182856893076</v>
      </c>
    </row>
    <row r="223" spans="1:7" x14ac:dyDescent="0.35">
      <c r="A223" s="57">
        <v>2045.25</v>
      </c>
      <c r="C223" s="116">
        <f t="shared" si="6"/>
        <v>8.3669083569702387</v>
      </c>
      <c r="D223" s="57">
        <f t="shared" si="7"/>
        <v>6.2403382471733231</v>
      </c>
      <c r="E223" s="57">
        <f t="shared" si="8"/>
        <v>10.493478466767154</v>
      </c>
      <c r="F223" s="57">
        <f>(Table5[[#This Row],[Upper Confidence Bound(Electricity Industrial Price: Mountain cents per kilowatthour)]]-Table5[[#This Row],[Forecast(Electricity Industrial Price: Mountain cents per kilowatthour)]])*0.5</f>
        <v>1.0632850548984578</v>
      </c>
      <c r="G22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8.7102225233235782</v>
      </c>
    </row>
    <row r="224" spans="1:7" x14ac:dyDescent="0.35">
      <c r="A224" s="57">
        <v>2045.5</v>
      </c>
      <c r="C224" s="116">
        <f t="shared" si="6"/>
        <v>8.9716287790719225</v>
      </c>
      <c r="D224" s="57">
        <f t="shared" si="7"/>
        <v>6.8339552949347855</v>
      </c>
      <c r="E224" s="57">
        <f t="shared" si="8"/>
        <v>11.109302263209059</v>
      </c>
      <c r="F224" s="57">
        <f>(Table5[[#This Row],[Upper Confidence Bound(Electricity Industrial Price: Mountain cents per kilowatthour)]]-Table5[[#This Row],[Forecast(Electricity Industrial Price: Mountain cents per kilowatthour)]])*0.5</f>
        <v>1.0688367420685685</v>
      </c>
      <c r="G22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10.144202543045649</v>
      </c>
    </row>
    <row r="225" spans="1:7" x14ac:dyDescent="0.35">
      <c r="A225" s="57">
        <v>2045.75</v>
      </c>
      <c r="C225" s="116">
        <f t="shared" si="6"/>
        <v>8.0938157292627668</v>
      </c>
      <c r="D225" s="57">
        <f t="shared" si="7"/>
        <v>5.9450699981645618</v>
      </c>
      <c r="E225" s="57">
        <f t="shared" si="8"/>
        <v>10.242561460360971</v>
      </c>
      <c r="F225" s="57">
        <f>(Table5[[#This Row],[Upper Confidence Bound(Electricity Industrial Price: Mountain cents per kilowatthour)]]-Table5[[#This Row],[Forecast(Electricity Industrial Price: Mountain cents per kilowatthour)]])*0.5</f>
        <v>1.0743728655491021</v>
      </c>
      <c r="G22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6.4972716531981547</v>
      </c>
    </row>
    <row r="226" spans="1:7" x14ac:dyDescent="0.35">
      <c r="A226" s="57">
        <v>2046</v>
      </c>
      <c r="C226" s="116">
        <f t="shared" si="6"/>
        <v>8.0921887275078497</v>
      </c>
      <c r="D226" s="57">
        <f t="shared" si="7"/>
        <v>5.9249372434260561</v>
      </c>
      <c r="E226" s="57">
        <f t="shared" si="8"/>
        <v>10.259440211589643</v>
      </c>
      <c r="F226" s="57">
        <f>(Table5[[#This Row],[Upper Confidence Bound(Electricity Industrial Price: Mountain cents per kilowatthour)]]-Table5[[#This Row],[Forecast(Electricity Industrial Price: Mountain cents per kilowatthour)]])*0.5</f>
        <v>1.0836257420408968</v>
      </c>
      <c r="G22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9.0467143576408979</v>
      </c>
    </row>
    <row r="227" spans="1:7" x14ac:dyDescent="0.35">
      <c r="A227" s="57">
        <v>2046.25</v>
      </c>
      <c r="C227" s="116">
        <f t="shared" si="6"/>
        <v>8.4579413720622636</v>
      </c>
      <c r="D227" s="57">
        <f t="shared" si="7"/>
        <v>6.2797161108791943</v>
      </c>
      <c r="E227" s="57">
        <f t="shared" si="8"/>
        <v>10.636166633245333</v>
      </c>
      <c r="F227" s="57">
        <f>(Table5[[#This Row],[Upper Confidence Bound(Electricity Industrial Price: Mountain cents per kilowatthour)]]-Table5[[#This Row],[Forecast(Electricity Industrial Price: Mountain cents per kilowatthour)]])*0.5</f>
        <v>1.0891126305915346</v>
      </c>
      <c r="G22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8.8402839916623233</v>
      </c>
    </row>
    <row r="228" spans="1:7" x14ac:dyDescent="0.35">
      <c r="A228" s="57">
        <v>2046.5</v>
      </c>
      <c r="C228" s="116">
        <f t="shared" si="6"/>
        <v>9.0626617941639491</v>
      </c>
      <c r="D228" s="57">
        <f t="shared" si="7"/>
        <v>6.8734919095957121</v>
      </c>
      <c r="E228" s="57">
        <f t="shared" si="8"/>
        <v>11.251831678732186</v>
      </c>
      <c r="F228" s="57">
        <f>(Table5[[#This Row],[Upper Confidence Bound(Electricity Industrial Price: Mountain cents per kilowatthour)]]-Table5[[#This Row],[Forecast(Electricity Industrial Price: Mountain cents per kilowatthour)]])*0.5</f>
        <v>1.0945849422841185</v>
      </c>
      <c r="G22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9.6096505235899077</v>
      </c>
    </row>
    <row r="229" spans="1:7" x14ac:dyDescent="0.35">
      <c r="A229" s="57">
        <v>2046.75</v>
      </c>
      <c r="C229" s="116">
        <f t="shared" si="6"/>
        <v>8.1848487443547917</v>
      </c>
      <c r="D229" s="57">
        <f t="shared" si="7"/>
        <v>5.9847629245302505</v>
      </c>
      <c r="E229" s="57">
        <f t="shared" si="8"/>
        <v>10.384934564179332</v>
      </c>
      <c r="F229" s="57">
        <f>(Table5[[#This Row],[Upper Confidence Bound(Electricity Industrial Price: Mountain cents per kilowatthour)]]-Table5[[#This Row],[Forecast(Electricity Industrial Price: Mountain cents per kilowatthour)]])*0.5</f>
        <v>1.1000429099122702</v>
      </c>
      <c r="G22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7.6524246789205552</v>
      </c>
    </row>
    <row r="230" spans="1:7" x14ac:dyDescent="0.35">
      <c r="A230" s="57">
        <v>2047</v>
      </c>
      <c r="C230" s="116">
        <f t="shared" ref="C230:C242" si="9">_xlfn.FORECAST.ETS(A230,$B$2:$B$133,$A$2:$A$133,1,1)</f>
        <v>8.1832217425998746</v>
      </c>
      <c r="D230" s="57">
        <f t="shared" ref="D230:D242" si="10">C230-_xlfn.FORECAST.ETS.CONFINT(A230,$B$2:$B$133,$A$2:$A$133,0.95,1,1)</f>
        <v>5.9649261949305341</v>
      </c>
      <c r="E230" s="57">
        <f t="shared" ref="E230:E242" si="11">C230+_xlfn.FORECAST.ETS.CONFINT(A230,$B$2:$B$133,$A$2:$A$133,0.95,1,1)</f>
        <v>10.401517290269215</v>
      </c>
      <c r="F230" s="57">
        <f>(Table5[[#This Row],[Upper Confidence Bound(Electricity Industrial Price: Mountain cents per kilowatthour)]]-Table5[[#This Row],[Forecast(Electricity Industrial Price: Mountain cents per kilowatthour)]])*0.5</f>
        <v>1.1091477738346702</v>
      </c>
      <c r="G23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9.0541814342743336</v>
      </c>
    </row>
    <row r="231" spans="1:7" x14ac:dyDescent="0.35">
      <c r="A231" s="57">
        <v>2047.25</v>
      </c>
      <c r="C231" s="116">
        <f t="shared" si="9"/>
        <v>8.5489743871542903</v>
      </c>
      <c r="D231" s="57">
        <f t="shared" si="10"/>
        <v>6.3198545961576311</v>
      </c>
      <c r="E231" s="57">
        <f t="shared" si="11"/>
        <v>10.778094178150949</v>
      </c>
      <c r="F231" s="57">
        <f>(Table5[[#This Row],[Upper Confidence Bound(Electricity Industrial Price: Mountain cents per kilowatthour)]]-Table5[[#This Row],[Forecast(Electricity Industrial Price: Mountain cents per kilowatthour)]])*0.5</f>
        <v>1.1145598954983296</v>
      </c>
      <c r="G23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8.1474427651226886</v>
      </c>
    </row>
    <row r="232" spans="1:7" x14ac:dyDescent="0.35">
      <c r="A232" s="57">
        <v>2047.5</v>
      </c>
      <c r="C232" s="116">
        <f t="shared" si="9"/>
        <v>9.153694809255974</v>
      </c>
      <c r="D232" s="57">
        <f t="shared" si="10"/>
        <v>6.913777693137801</v>
      </c>
      <c r="E232" s="57">
        <f t="shared" si="11"/>
        <v>11.393611925374147</v>
      </c>
      <c r="F232" s="57">
        <f>(Table5[[#This Row],[Upper Confidence Bound(Electricity Industrial Price: Mountain cents per kilowatthour)]]-Table5[[#This Row],[Forecast(Electricity Industrial Price: Mountain cents per kilowatthour)]])*0.5</f>
        <v>1.1199585580590865</v>
      </c>
      <c r="G23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9.5017741928532757</v>
      </c>
    </row>
    <row r="233" spans="1:7" x14ac:dyDescent="0.35">
      <c r="A233" s="57">
        <v>2047.75</v>
      </c>
      <c r="C233" s="116">
        <f t="shared" si="9"/>
        <v>8.2758817594468166</v>
      </c>
      <c r="D233" s="57">
        <f t="shared" si="10"/>
        <v>6.0251938191909886</v>
      </c>
      <c r="E233" s="57">
        <f t="shared" si="11"/>
        <v>10.526569699702645</v>
      </c>
      <c r="F233" s="57">
        <f>(Table5[[#This Row],[Upper Confidence Bound(Electricity Industrial Price: Mountain cents per kilowatthour)]]-Table5[[#This Row],[Forecast(Electricity Industrial Price: Mountain cents per kilowatthour)]])*0.5</f>
        <v>1.125343970127914</v>
      </c>
      <c r="G233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8.3100207023448576</v>
      </c>
    </row>
    <row r="234" spans="1:7" x14ac:dyDescent="0.35">
      <c r="A234" s="57">
        <v>2048</v>
      </c>
      <c r="C234" s="116">
        <f t="shared" si="9"/>
        <v>8.2742547576919012</v>
      </c>
      <c r="D234" s="57">
        <f t="shared" si="10"/>
        <v>6.005633454392731</v>
      </c>
      <c r="E234" s="57">
        <f t="shared" si="11"/>
        <v>10.542876060991071</v>
      </c>
      <c r="F234" s="57">
        <f>(Table5[[#This Row],[Upper Confidence Bound(Electricity Industrial Price: Mountain cents per kilowatthour)]]-Table5[[#This Row],[Forecast(Electricity Industrial Price: Mountain cents per kilowatthour)]])*0.5</f>
        <v>1.1343106516495851</v>
      </c>
      <c r="G234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8.2610419745952459</v>
      </c>
    </row>
    <row r="235" spans="1:7" x14ac:dyDescent="0.35">
      <c r="A235" s="57">
        <v>2048.25</v>
      </c>
      <c r="C235" s="116">
        <f t="shared" si="9"/>
        <v>8.6400074022463151</v>
      </c>
      <c r="D235" s="57">
        <f t="shared" si="10"/>
        <v>6.3607008665941134</v>
      </c>
      <c r="E235" s="57">
        <f t="shared" si="11"/>
        <v>10.919313937898517</v>
      </c>
      <c r="F235" s="57">
        <f>(Table5[[#This Row],[Upper Confidence Bound(Electricity Industrial Price: Mountain cents per kilowatthour)]]-Table5[[#This Row],[Forecast(Electricity Industrial Price: Mountain cents per kilowatthour)]])*0.5</f>
        <v>1.1396532678261009</v>
      </c>
      <c r="G235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7.5777642161681111</v>
      </c>
    </row>
    <row r="236" spans="1:7" x14ac:dyDescent="0.35">
      <c r="A236" s="57">
        <v>2048.5</v>
      </c>
      <c r="C236" s="116">
        <f t="shared" si="9"/>
        <v>9.2447278243479989</v>
      </c>
      <c r="D236" s="57">
        <f t="shared" si="10"/>
        <v>6.954760963314131</v>
      </c>
      <c r="E236" s="57">
        <f t="shared" si="11"/>
        <v>11.534694685381867</v>
      </c>
      <c r="F236" s="57">
        <f>(Table5[[#This Row],[Upper Confidence Bound(Electricity Industrial Price: Mountain cents per kilowatthour)]]-Table5[[#This Row],[Forecast(Electricity Industrial Price: Mountain cents per kilowatthour)]])*0.5</f>
        <v>1.144983430516934</v>
      </c>
      <c r="G236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9.4067041094643802</v>
      </c>
    </row>
    <row r="237" spans="1:7" x14ac:dyDescent="0.35">
      <c r="A237" s="57">
        <v>2048.75</v>
      </c>
      <c r="C237" s="116">
        <f t="shared" si="9"/>
        <v>8.3669147745388432</v>
      </c>
      <c r="D237" s="57">
        <f t="shared" si="10"/>
        <v>6.0663121196922658</v>
      </c>
      <c r="E237" s="57">
        <f t="shared" si="11"/>
        <v>10.66751742938542</v>
      </c>
      <c r="F237" s="57">
        <f>(Table5[[#This Row],[Upper Confidence Bound(Electricity Industrial Price: Mountain cents per kilowatthour)]]-Table5[[#This Row],[Forecast(Electricity Industrial Price: Mountain cents per kilowatthour)]])*0.5</f>
        <v>1.1503013274232883</v>
      </c>
      <c r="G237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8.4035189292476264</v>
      </c>
    </row>
    <row r="238" spans="1:7" x14ac:dyDescent="0.35">
      <c r="A238" s="57">
        <v>2049</v>
      </c>
      <c r="C238" s="116">
        <f t="shared" si="9"/>
        <v>8.3652877727839261</v>
      </c>
      <c r="D238" s="57">
        <f t="shared" si="10"/>
        <v>6.0470103891887881</v>
      </c>
      <c r="E238" s="57">
        <f t="shared" si="11"/>
        <v>10.683565156379064</v>
      </c>
      <c r="F238" s="57">
        <f>(Table5[[#This Row],[Upper Confidence Bound(Electricity Industrial Price: Mountain cents per kilowatthour)]]-Table5[[#This Row],[Forecast(Electricity Industrial Price: Mountain cents per kilowatthour)]])*0.5</f>
        <v>1.159138691797569</v>
      </c>
      <c r="G238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6.4323737384456994</v>
      </c>
    </row>
    <row r="239" spans="1:7" x14ac:dyDescent="0.35">
      <c r="A239" s="57">
        <v>2049.25</v>
      </c>
      <c r="C239" s="116">
        <f t="shared" si="9"/>
        <v>8.73104041733834</v>
      </c>
      <c r="D239" s="57">
        <f t="shared" si="10"/>
        <v>6.4022073189536632</v>
      </c>
      <c r="E239" s="57">
        <f t="shared" si="11"/>
        <v>11.059873515723016</v>
      </c>
      <c r="F239" s="57">
        <f>(Table5[[#This Row],[Upper Confidence Bound(Electricity Industrial Price: Mountain cents per kilowatthour)]]-Table5[[#This Row],[Forecast(Electricity Industrial Price: Mountain cents per kilowatthour)]])*0.5</f>
        <v>1.1644165491923379</v>
      </c>
      <c r="G239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7.2827813980392024</v>
      </c>
    </row>
    <row r="240" spans="1:7" x14ac:dyDescent="0.35">
      <c r="A240" s="57">
        <v>2049.5</v>
      </c>
      <c r="C240" s="116">
        <f t="shared" si="9"/>
        <v>9.3357608394400238</v>
      </c>
      <c r="D240" s="57">
        <f t="shared" si="10"/>
        <v>6.9963951165832237</v>
      </c>
      <c r="E240" s="57">
        <f t="shared" si="11"/>
        <v>11.675126562296825</v>
      </c>
      <c r="F240" s="57">
        <f>(Table5[[#This Row],[Upper Confidence Bound(Electricity Industrial Price: Mountain cents per kilowatthour)]]-Table5[[#This Row],[Forecast(Electricity Industrial Price: Mountain cents per kilowatthour)]])*0.5</f>
        <v>1.1696828614284005</v>
      </c>
      <c r="G240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7.8526409440591793</v>
      </c>
    </row>
    <row r="241" spans="1:7" x14ac:dyDescent="0.35">
      <c r="A241" s="57">
        <v>2049.75</v>
      </c>
      <c r="C241" s="116">
        <f t="shared" si="9"/>
        <v>8.4579477896308681</v>
      </c>
      <c r="D241" s="57">
        <f t="shared" si="10"/>
        <v>6.1080721935769695</v>
      </c>
      <c r="E241" s="57">
        <f t="shared" si="11"/>
        <v>10.807823385684767</v>
      </c>
      <c r="F241" s="57">
        <f>(Table5[[#This Row],[Upper Confidence Bound(Electricity Industrial Price: Mountain cents per kilowatthour)]]-Table5[[#This Row],[Forecast(Electricity Industrial Price: Mountain cents per kilowatthour)]])*0.5</f>
        <v>1.1749377980269493</v>
      </c>
      <c r="G241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7.0491664957138047</v>
      </c>
    </row>
    <row r="242" spans="1:7" x14ac:dyDescent="0.35">
      <c r="A242" s="57">
        <v>2050</v>
      </c>
      <c r="C242" s="116">
        <f t="shared" si="9"/>
        <v>8.456320787875951</v>
      </c>
      <c r="D242" s="57">
        <f t="shared" si="10"/>
        <v>6.0890130439521384</v>
      </c>
      <c r="E242" s="57">
        <f t="shared" si="11"/>
        <v>10.823628531799763</v>
      </c>
      <c r="F242" s="57">
        <f>(Table5[[#This Row],[Upper Confidence Bound(Electricity Industrial Price: Mountain cents per kilowatthour)]]-Table5[[#This Row],[Forecast(Electricity Industrial Price: Mountain cents per kilowatthour)]])*0.5</f>
        <v>1.1836538719619059</v>
      </c>
      <c r="G242" s="57">
        <f>IF(Table5[[#This Row],[1 Std]]&gt;0,_xlfn.NORM.INV(RAND(),Table5[[#This Row],[Forecast(Electricity Industrial Price: Mountain cents per kilowatthour)]],Table5[[#This Row],[1 Std]]),Table5[[#This Row],[Forecast(Electricity Industrial Price: Mountain cents per kilowatthour)]])</f>
        <v>9.1293082434917618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E247-539D-4156-B15C-341CA64D98FE}">
  <sheetPr codeName="Sheet8"/>
  <dimension ref="A1:H137"/>
  <sheetViews>
    <sheetView workbookViewId="0">
      <selection activeCell="A2" sqref="A2"/>
    </sheetView>
  </sheetViews>
  <sheetFormatPr defaultRowHeight="12.75" x14ac:dyDescent="0.35"/>
  <cols>
    <col min="2" max="2" width="19.1328125" customWidth="1"/>
    <col min="3" max="3" width="15.1328125" bestFit="1" customWidth="1"/>
    <col min="4" max="4" width="14.86328125" customWidth="1"/>
    <col min="5" max="5" width="16.265625" customWidth="1"/>
    <col min="6" max="6" width="18.1328125" customWidth="1"/>
    <col min="7" max="7" width="18.59765625" customWidth="1"/>
  </cols>
  <sheetData>
    <row r="1" spans="1:8" x14ac:dyDescent="0.35">
      <c r="A1" t="s">
        <v>138</v>
      </c>
    </row>
    <row r="2" spans="1:8" x14ac:dyDescent="0.35">
      <c r="A2" s="79" t="s">
        <v>139</v>
      </c>
    </row>
    <row r="3" spans="1:8" x14ac:dyDescent="0.35">
      <c r="A3" t="s">
        <v>140</v>
      </c>
    </row>
    <row r="4" spans="1:8" x14ac:dyDescent="0.35">
      <c r="A4" t="s">
        <v>64</v>
      </c>
    </row>
    <row r="5" spans="1:8" x14ac:dyDescent="0.35">
      <c r="A5" t="s">
        <v>65</v>
      </c>
      <c r="B5" t="s">
        <v>141</v>
      </c>
      <c r="C5" t="s">
        <v>142</v>
      </c>
      <c r="D5" t="s">
        <v>143</v>
      </c>
      <c r="E5" t="s">
        <v>144</v>
      </c>
      <c r="H5" s="8"/>
    </row>
    <row r="6" spans="1:8" x14ac:dyDescent="0.35">
      <c r="A6">
        <f t="shared" ref="A6:A69" si="0">A7+0.25</f>
        <v>2022.75</v>
      </c>
      <c r="B6">
        <v>9.23</v>
      </c>
      <c r="C6">
        <v>11.84</v>
      </c>
      <c r="D6">
        <v>9.34</v>
      </c>
      <c r="E6">
        <v>6</v>
      </c>
    </row>
    <row r="7" spans="1:8" x14ac:dyDescent="0.35">
      <c r="A7">
        <f t="shared" si="0"/>
        <v>2022.5</v>
      </c>
      <c r="B7">
        <v>10.18</v>
      </c>
      <c r="C7">
        <v>12.41</v>
      </c>
      <c r="D7">
        <v>10.18</v>
      </c>
      <c r="E7">
        <v>6.92</v>
      </c>
    </row>
    <row r="8" spans="1:8" x14ac:dyDescent="0.35">
      <c r="A8">
        <f t="shared" si="0"/>
        <v>2022.25</v>
      </c>
      <c r="B8">
        <v>9.6999999999999993</v>
      </c>
      <c r="C8">
        <v>12.3</v>
      </c>
      <c r="D8">
        <v>9.89</v>
      </c>
      <c r="E8">
        <v>6.39</v>
      </c>
    </row>
    <row r="9" spans="1:8" x14ac:dyDescent="0.35">
      <c r="A9">
        <f t="shared" si="0"/>
        <v>2022</v>
      </c>
      <c r="B9">
        <v>9.0500000000000007</v>
      </c>
      <c r="C9">
        <v>11.65</v>
      </c>
      <c r="D9">
        <v>9.0399999999999991</v>
      </c>
      <c r="E9">
        <v>6</v>
      </c>
    </row>
    <row r="10" spans="1:8" x14ac:dyDescent="0.35">
      <c r="A10">
        <f t="shared" si="0"/>
        <v>2021.75</v>
      </c>
      <c r="B10">
        <v>9.2100000000000009</v>
      </c>
      <c r="C10">
        <v>11.81</v>
      </c>
      <c r="D10">
        <v>9.3699999999999992</v>
      </c>
      <c r="E10">
        <v>5.96</v>
      </c>
    </row>
    <row r="11" spans="1:8" x14ac:dyDescent="0.35">
      <c r="A11">
        <f t="shared" si="0"/>
        <v>2021.5</v>
      </c>
      <c r="B11">
        <v>10.19</v>
      </c>
      <c r="C11">
        <v>12.38</v>
      </c>
      <c r="D11">
        <v>10.3</v>
      </c>
      <c r="E11">
        <v>6.87</v>
      </c>
    </row>
    <row r="12" spans="1:8" x14ac:dyDescent="0.35">
      <c r="A12">
        <f t="shared" si="0"/>
        <v>2021.25</v>
      </c>
      <c r="B12">
        <v>9.6999999999999993</v>
      </c>
      <c r="C12">
        <v>12.21</v>
      </c>
      <c r="D12">
        <v>9.9700000000000006</v>
      </c>
      <c r="E12">
        <v>6.37</v>
      </c>
    </row>
    <row r="13" spans="1:8" x14ac:dyDescent="0.35">
      <c r="A13">
        <f t="shared" si="0"/>
        <v>2021</v>
      </c>
      <c r="B13">
        <v>9.02</v>
      </c>
      <c r="C13">
        <v>11.48</v>
      </c>
      <c r="D13">
        <v>9.06</v>
      </c>
      <c r="E13">
        <v>5.98</v>
      </c>
    </row>
    <row r="14" spans="1:8" x14ac:dyDescent="0.35">
      <c r="A14">
        <f t="shared" si="0"/>
        <v>2020.75</v>
      </c>
      <c r="B14">
        <v>9.14</v>
      </c>
      <c r="C14">
        <v>11.64</v>
      </c>
      <c r="D14">
        <v>9.3000000000000007</v>
      </c>
      <c r="E14">
        <v>5.94</v>
      </c>
    </row>
    <row r="15" spans="1:8" x14ac:dyDescent="0.35">
      <c r="A15">
        <f t="shared" si="0"/>
        <v>2020.5</v>
      </c>
      <c r="B15">
        <v>10.14</v>
      </c>
      <c r="C15">
        <v>12.19</v>
      </c>
      <c r="D15">
        <v>10.09</v>
      </c>
      <c r="E15">
        <v>6.91</v>
      </c>
    </row>
    <row r="16" spans="1:8" x14ac:dyDescent="0.35">
      <c r="A16">
        <f t="shared" si="0"/>
        <v>2020.25</v>
      </c>
      <c r="B16">
        <v>9.58</v>
      </c>
      <c r="C16">
        <v>12.08</v>
      </c>
      <c r="D16">
        <v>9.82</v>
      </c>
      <c r="E16">
        <v>6.15</v>
      </c>
    </row>
    <row r="17" spans="1:5" x14ac:dyDescent="0.35">
      <c r="A17">
        <f t="shared" si="0"/>
        <v>2020</v>
      </c>
      <c r="B17">
        <v>8.83</v>
      </c>
      <c r="C17">
        <v>11.42</v>
      </c>
      <c r="D17">
        <v>9</v>
      </c>
      <c r="E17">
        <v>5.73</v>
      </c>
    </row>
    <row r="18" spans="1:5" x14ac:dyDescent="0.35">
      <c r="A18">
        <f t="shared" si="0"/>
        <v>2019.75</v>
      </c>
      <c r="B18">
        <v>8.9700000000000006</v>
      </c>
      <c r="C18">
        <v>11.51</v>
      </c>
      <c r="D18">
        <v>9.1999999999999993</v>
      </c>
      <c r="E18">
        <v>5.95</v>
      </c>
    </row>
    <row r="19" spans="1:5" x14ac:dyDescent="0.35">
      <c r="A19">
        <f t="shared" si="0"/>
        <v>2019.5</v>
      </c>
      <c r="B19">
        <v>9.94</v>
      </c>
      <c r="C19">
        <v>12.11</v>
      </c>
      <c r="D19">
        <v>10.01</v>
      </c>
      <c r="E19">
        <v>6.83</v>
      </c>
    </row>
    <row r="20" spans="1:5" x14ac:dyDescent="0.35">
      <c r="A20">
        <f t="shared" si="0"/>
        <v>2019.25</v>
      </c>
      <c r="B20">
        <v>9.42</v>
      </c>
      <c r="C20">
        <v>12.06</v>
      </c>
      <c r="D20">
        <v>9.74</v>
      </c>
      <c r="E20">
        <v>6.3</v>
      </c>
    </row>
    <row r="21" spans="1:5" x14ac:dyDescent="0.35">
      <c r="A21">
        <f t="shared" si="0"/>
        <v>2019</v>
      </c>
      <c r="B21">
        <v>9.08</v>
      </c>
      <c r="C21">
        <v>11.44</v>
      </c>
      <c r="D21">
        <v>9.18</v>
      </c>
      <c r="E21">
        <v>6.17</v>
      </c>
    </row>
    <row r="22" spans="1:5" x14ac:dyDescent="0.35">
      <c r="A22">
        <f t="shared" si="0"/>
        <v>2018.75</v>
      </c>
      <c r="B22">
        <v>9.08</v>
      </c>
      <c r="C22">
        <v>11.71</v>
      </c>
      <c r="D22">
        <v>9.26</v>
      </c>
      <c r="E22">
        <v>6.09</v>
      </c>
    </row>
    <row r="23" spans="1:5" x14ac:dyDescent="0.35">
      <c r="A23">
        <f t="shared" si="0"/>
        <v>2018.5</v>
      </c>
      <c r="B23">
        <v>9.99</v>
      </c>
      <c r="C23">
        <v>12.18</v>
      </c>
      <c r="D23">
        <v>9.91</v>
      </c>
      <c r="E23">
        <v>6.98</v>
      </c>
    </row>
    <row r="24" spans="1:5" x14ac:dyDescent="0.35">
      <c r="A24">
        <f t="shared" si="0"/>
        <v>2018.25</v>
      </c>
      <c r="B24">
        <v>9.6199999999999992</v>
      </c>
      <c r="C24">
        <v>12.18</v>
      </c>
      <c r="D24">
        <v>9.7799999999999994</v>
      </c>
      <c r="E24">
        <v>6.5</v>
      </c>
    </row>
    <row r="25" spans="1:5" x14ac:dyDescent="0.35">
      <c r="A25">
        <f t="shared" si="0"/>
        <v>2018</v>
      </c>
      <c r="B25">
        <v>9.07</v>
      </c>
      <c r="C25">
        <v>11.53</v>
      </c>
      <c r="D25">
        <v>9.17</v>
      </c>
      <c r="E25">
        <v>6.14</v>
      </c>
    </row>
    <row r="26" spans="1:5" x14ac:dyDescent="0.35">
      <c r="A26">
        <f t="shared" si="0"/>
        <v>2017.75</v>
      </c>
      <c r="B26">
        <v>9.2200000000000006</v>
      </c>
      <c r="C26">
        <v>11.78</v>
      </c>
      <c r="D26">
        <v>9.43</v>
      </c>
      <c r="E26">
        <v>6.18</v>
      </c>
    </row>
    <row r="27" spans="1:5" x14ac:dyDescent="0.35">
      <c r="A27">
        <f t="shared" si="0"/>
        <v>2017.5</v>
      </c>
      <c r="B27">
        <v>10.08</v>
      </c>
      <c r="C27">
        <v>12.25</v>
      </c>
      <c r="D27">
        <v>9.9700000000000006</v>
      </c>
      <c r="E27">
        <v>7.18</v>
      </c>
    </row>
    <row r="28" spans="1:5" x14ac:dyDescent="0.35">
      <c r="A28">
        <f t="shared" si="0"/>
        <v>2017.25</v>
      </c>
      <c r="B28">
        <v>9.6300000000000008</v>
      </c>
      <c r="C28">
        <v>12.11</v>
      </c>
      <c r="D28">
        <v>9.84</v>
      </c>
      <c r="E28">
        <v>6.6</v>
      </c>
    </row>
    <row r="29" spans="1:5" x14ac:dyDescent="0.35">
      <c r="A29">
        <f t="shared" si="0"/>
        <v>2017</v>
      </c>
      <c r="B29">
        <v>8.94</v>
      </c>
      <c r="C29">
        <v>11.24</v>
      </c>
      <c r="D29">
        <v>9.08</v>
      </c>
      <c r="E29">
        <v>6.13</v>
      </c>
    </row>
    <row r="30" spans="1:5" x14ac:dyDescent="0.35">
      <c r="A30">
        <f t="shared" si="0"/>
        <v>2016.75</v>
      </c>
      <c r="B30">
        <v>9.01</v>
      </c>
      <c r="C30">
        <v>11.42</v>
      </c>
      <c r="D30">
        <v>9.27</v>
      </c>
      <c r="E30">
        <v>6.12</v>
      </c>
    </row>
    <row r="31" spans="1:5" x14ac:dyDescent="0.35">
      <c r="A31">
        <f t="shared" si="0"/>
        <v>2016.5</v>
      </c>
      <c r="B31">
        <v>9.9600000000000009</v>
      </c>
      <c r="C31">
        <v>12.08</v>
      </c>
      <c r="D31">
        <v>9.9499999999999993</v>
      </c>
      <c r="E31">
        <v>7.07</v>
      </c>
    </row>
    <row r="32" spans="1:5" x14ac:dyDescent="0.35">
      <c r="A32">
        <f t="shared" si="0"/>
        <v>2016.25</v>
      </c>
      <c r="B32">
        <v>9.3699999999999992</v>
      </c>
      <c r="C32">
        <v>11.87</v>
      </c>
      <c r="D32">
        <v>9.68</v>
      </c>
      <c r="E32">
        <v>6.32</v>
      </c>
    </row>
    <row r="33" spans="1:5" x14ac:dyDescent="0.35">
      <c r="A33">
        <f t="shared" si="0"/>
        <v>2016</v>
      </c>
      <c r="B33">
        <v>8.7200000000000006</v>
      </c>
      <c r="C33">
        <v>11.01</v>
      </c>
      <c r="D33">
        <v>8.9499999999999993</v>
      </c>
      <c r="E33">
        <v>5.88</v>
      </c>
    </row>
    <row r="34" spans="1:5" x14ac:dyDescent="0.35">
      <c r="A34">
        <f t="shared" si="0"/>
        <v>2015.75</v>
      </c>
      <c r="B34">
        <v>8.9700000000000006</v>
      </c>
      <c r="C34">
        <v>11.33</v>
      </c>
      <c r="D34">
        <v>9.34</v>
      </c>
      <c r="E34">
        <v>6.07</v>
      </c>
    </row>
    <row r="35" spans="1:5" x14ac:dyDescent="0.35">
      <c r="A35">
        <f t="shared" si="0"/>
        <v>2015.5</v>
      </c>
      <c r="B35">
        <v>10.130000000000001</v>
      </c>
      <c r="C35">
        <v>12.3</v>
      </c>
      <c r="D35">
        <v>10.15</v>
      </c>
      <c r="E35">
        <v>7.24</v>
      </c>
    </row>
    <row r="36" spans="1:5" x14ac:dyDescent="0.35">
      <c r="A36">
        <f t="shared" si="0"/>
        <v>2015.25</v>
      </c>
      <c r="B36">
        <v>9.6300000000000008</v>
      </c>
      <c r="C36">
        <v>12.19</v>
      </c>
      <c r="D36">
        <v>9.91</v>
      </c>
      <c r="E36">
        <v>6.71</v>
      </c>
    </row>
    <row r="37" spans="1:5" x14ac:dyDescent="0.35">
      <c r="A37">
        <f t="shared" si="0"/>
        <v>2015</v>
      </c>
      <c r="B37">
        <v>9.0299999999999994</v>
      </c>
      <c r="C37">
        <v>11.3</v>
      </c>
      <c r="D37">
        <v>9.34</v>
      </c>
      <c r="E37">
        <v>6.24</v>
      </c>
    </row>
    <row r="38" spans="1:5" x14ac:dyDescent="0.35">
      <c r="A38">
        <f t="shared" si="0"/>
        <v>2014.75</v>
      </c>
      <c r="B38">
        <v>9</v>
      </c>
      <c r="C38">
        <v>11.26</v>
      </c>
      <c r="D38">
        <v>9.33</v>
      </c>
      <c r="E38">
        <v>6.3</v>
      </c>
    </row>
    <row r="39" spans="1:5" x14ac:dyDescent="0.35">
      <c r="A39">
        <f t="shared" si="0"/>
        <v>2014.5</v>
      </c>
      <c r="B39">
        <v>10.130000000000001</v>
      </c>
      <c r="C39">
        <v>12.29</v>
      </c>
      <c r="D39">
        <v>10.16</v>
      </c>
      <c r="E39">
        <v>7.37</v>
      </c>
    </row>
    <row r="40" spans="1:5" x14ac:dyDescent="0.35">
      <c r="A40">
        <f t="shared" si="0"/>
        <v>2014.25</v>
      </c>
      <c r="B40">
        <v>9.52</v>
      </c>
      <c r="C40">
        <v>11.96</v>
      </c>
      <c r="D40">
        <v>9.8699999999999992</v>
      </c>
      <c r="E40">
        <v>6.69</v>
      </c>
    </row>
    <row r="41" spans="1:5" x14ac:dyDescent="0.35">
      <c r="A41">
        <f t="shared" si="0"/>
        <v>2014</v>
      </c>
      <c r="B41">
        <v>8.84</v>
      </c>
      <c r="C41">
        <v>10.92</v>
      </c>
      <c r="D41">
        <v>9.11</v>
      </c>
      <c r="E41">
        <v>6.21</v>
      </c>
    </row>
    <row r="42" spans="1:5" x14ac:dyDescent="0.35">
      <c r="A42">
        <f t="shared" si="0"/>
        <v>2013.75</v>
      </c>
      <c r="B42">
        <v>8.89</v>
      </c>
      <c r="C42">
        <v>11.08</v>
      </c>
      <c r="D42">
        <v>9.2100000000000009</v>
      </c>
      <c r="E42">
        <v>6.22</v>
      </c>
    </row>
    <row r="43" spans="1:5" x14ac:dyDescent="0.35">
      <c r="A43">
        <f t="shared" si="0"/>
        <v>2013.5</v>
      </c>
      <c r="B43">
        <v>9.89</v>
      </c>
      <c r="C43">
        <v>11.98</v>
      </c>
      <c r="D43">
        <v>9.7899999999999991</v>
      </c>
      <c r="E43">
        <v>7.2</v>
      </c>
    </row>
    <row r="44" spans="1:5" x14ac:dyDescent="0.35">
      <c r="A44">
        <f t="shared" si="0"/>
        <v>2013.25</v>
      </c>
      <c r="B44">
        <v>9.1999999999999993</v>
      </c>
      <c r="C44">
        <v>11.51</v>
      </c>
      <c r="D44">
        <v>9.4600000000000009</v>
      </c>
      <c r="E44">
        <v>6.45</v>
      </c>
    </row>
    <row r="45" spans="1:5" x14ac:dyDescent="0.35">
      <c r="A45">
        <f t="shared" si="0"/>
        <v>2013</v>
      </c>
      <c r="B45">
        <v>8.5399999999999991</v>
      </c>
      <c r="C45">
        <v>10.46</v>
      </c>
      <c r="D45">
        <v>8.81</v>
      </c>
      <c r="E45">
        <v>5.91</v>
      </c>
    </row>
    <row r="46" spans="1:5" x14ac:dyDescent="0.35">
      <c r="A46">
        <f t="shared" si="0"/>
        <v>2012.75</v>
      </c>
      <c r="B46">
        <v>8.5299999999999994</v>
      </c>
      <c r="C46">
        <v>10.66</v>
      </c>
      <c r="D46">
        <v>8.9</v>
      </c>
      <c r="E46">
        <v>5.93</v>
      </c>
    </row>
    <row r="47" spans="1:5" x14ac:dyDescent="0.35">
      <c r="A47">
        <f t="shared" si="0"/>
        <v>2012.5</v>
      </c>
      <c r="B47">
        <v>9.5</v>
      </c>
      <c r="C47">
        <v>11.5</v>
      </c>
      <c r="D47">
        <v>9.4</v>
      </c>
      <c r="E47">
        <v>6.87</v>
      </c>
    </row>
    <row r="48" spans="1:5" x14ac:dyDescent="0.35">
      <c r="A48">
        <f t="shared" si="0"/>
        <v>2012.25</v>
      </c>
      <c r="B48">
        <v>8.8800000000000008</v>
      </c>
      <c r="C48">
        <v>11.17</v>
      </c>
      <c r="D48">
        <v>9.14</v>
      </c>
      <c r="E48">
        <v>6.15</v>
      </c>
    </row>
    <row r="49" spans="1:5" x14ac:dyDescent="0.35">
      <c r="A49">
        <f t="shared" si="0"/>
        <v>2012</v>
      </c>
      <c r="B49">
        <v>8.18</v>
      </c>
      <c r="C49">
        <v>10.15</v>
      </c>
      <c r="D49">
        <v>8.43</v>
      </c>
      <c r="E49">
        <v>5.64</v>
      </c>
    </row>
    <row r="50" spans="1:5" x14ac:dyDescent="0.35">
      <c r="A50">
        <f t="shared" si="0"/>
        <v>2011.75</v>
      </c>
      <c r="B50">
        <v>8.2799999999999994</v>
      </c>
      <c r="C50">
        <v>10.210000000000001</v>
      </c>
      <c r="D50">
        <v>8.69</v>
      </c>
      <c r="E50">
        <v>5.77</v>
      </c>
    </row>
    <row r="51" spans="1:5" x14ac:dyDescent="0.35">
      <c r="A51">
        <f t="shared" si="0"/>
        <v>2011.5</v>
      </c>
      <c r="B51">
        <v>9.36</v>
      </c>
      <c r="C51">
        <v>11.24</v>
      </c>
      <c r="D51">
        <v>9.31</v>
      </c>
      <c r="E51">
        <v>6.83</v>
      </c>
    </row>
    <row r="52" spans="1:5" x14ac:dyDescent="0.35">
      <c r="A52">
        <f t="shared" si="0"/>
        <v>2011.25</v>
      </c>
      <c r="B52">
        <v>8.68</v>
      </c>
      <c r="C52">
        <v>10.82</v>
      </c>
      <c r="D52">
        <v>9.0399999999999991</v>
      </c>
      <c r="E52">
        <v>6.05</v>
      </c>
    </row>
    <row r="53" spans="1:5" x14ac:dyDescent="0.35">
      <c r="A53">
        <f t="shared" si="0"/>
        <v>2011</v>
      </c>
      <c r="B53">
        <v>8</v>
      </c>
      <c r="C53">
        <v>9.74</v>
      </c>
      <c r="D53">
        <v>8.2799999999999994</v>
      </c>
      <c r="E53">
        <v>5.56</v>
      </c>
    </row>
    <row r="54" spans="1:5" x14ac:dyDescent="0.35">
      <c r="A54">
        <f t="shared" si="0"/>
        <v>2010.75</v>
      </c>
      <c r="B54">
        <v>8.06</v>
      </c>
      <c r="C54">
        <v>9.9499999999999993</v>
      </c>
      <c r="D54">
        <v>8.3800000000000008</v>
      </c>
      <c r="E54">
        <v>5.65</v>
      </c>
    </row>
    <row r="55" spans="1:5" x14ac:dyDescent="0.35">
      <c r="A55">
        <f t="shared" si="0"/>
        <v>2010.5</v>
      </c>
      <c r="B55">
        <v>9.34</v>
      </c>
      <c r="C55">
        <v>11.21</v>
      </c>
      <c r="D55">
        <v>9.25</v>
      </c>
      <c r="E55">
        <v>6.87</v>
      </c>
    </row>
    <row r="56" spans="1:5" x14ac:dyDescent="0.35">
      <c r="A56">
        <f t="shared" si="0"/>
        <v>2010.25</v>
      </c>
      <c r="B56">
        <v>8.74</v>
      </c>
      <c r="C56">
        <v>10.82</v>
      </c>
      <c r="D56">
        <v>9.06</v>
      </c>
      <c r="E56">
        <v>6.17</v>
      </c>
    </row>
    <row r="57" spans="1:5" x14ac:dyDescent="0.35">
      <c r="A57">
        <f t="shared" si="0"/>
        <v>2010</v>
      </c>
      <c r="B57">
        <v>8.01</v>
      </c>
      <c r="C57">
        <v>9.7100000000000009</v>
      </c>
      <c r="D57">
        <v>8.1999999999999993</v>
      </c>
      <c r="E57">
        <v>5.7</v>
      </c>
    </row>
    <row r="58" spans="1:5" x14ac:dyDescent="0.35">
      <c r="A58">
        <f t="shared" si="0"/>
        <v>2009.75</v>
      </c>
      <c r="B58">
        <v>8.17</v>
      </c>
      <c r="C58">
        <v>9.9700000000000006</v>
      </c>
      <c r="D58">
        <v>8.44</v>
      </c>
      <c r="E58">
        <v>5.78</v>
      </c>
    </row>
    <row r="59" spans="1:5" x14ac:dyDescent="0.35">
      <c r="A59">
        <f t="shared" si="0"/>
        <v>2009.5</v>
      </c>
      <c r="B59">
        <v>9.15</v>
      </c>
      <c r="C59">
        <v>10.88</v>
      </c>
      <c r="D59">
        <v>9.0299999999999994</v>
      </c>
      <c r="E59">
        <v>6.84</v>
      </c>
    </row>
    <row r="60" spans="1:5" x14ac:dyDescent="0.35">
      <c r="A60">
        <f t="shared" si="0"/>
        <v>2009.25</v>
      </c>
      <c r="B60">
        <v>8.3800000000000008</v>
      </c>
      <c r="C60">
        <v>10.28</v>
      </c>
      <c r="D60">
        <v>8.58</v>
      </c>
      <c r="E60">
        <v>6.02</v>
      </c>
    </row>
    <row r="61" spans="1:5" x14ac:dyDescent="0.35">
      <c r="A61">
        <f t="shared" si="0"/>
        <v>2009</v>
      </c>
      <c r="B61">
        <v>7.76</v>
      </c>
      <c r="C61">
        <v>9.34</v>
      </c>
      <c r="D61">
        <v>7.93</v>
      </c>
      <c r="E61">
        <v>5.6</v>
      </c>
    </row>
    <row r="62" spans="1:5" x14ac:dyDescent="0.35">
      <c r="A62">
        <f t="shared" si="0"/>
        <v>2008.75</v>
      </c>
      <c r="B62">
        <v>7.86</v>
      </c>
      <c r="C62">
        <v>9.57</v>
      </c>
      <c r="D62">
        <v>8.14</v>
      </c>
      <c r="E62">
        <v>5.73</v>
      </c>
    </row>
    <row r="63" spans="1:5" x14ac:dyDescent="0.35">
      <c r="A63">
        <f t="shared" si="0"/>
        <v>2008.5</v>
      </c>
      <c r="B63">
        <v>8.89</v>
      </c>
      <c r="C63">
        <v>10.5</v>
      </c>
      <c r="D63">
        <v>8.91</v>
      </c>
      <c r="E63">
        <v>6.69</v>
      </c>
    </row>
    <row r="64" spans="1:5" x14ac:dyDescent="0.35">
      <c r="A64">
        <f t="shared" si="0"/>
        <v>2008.25</v>
      </c>
      <c r="B64">
        <v>8.3000000000000007</v>
      </c>
      <c r="C64">
        <v>10.15</v>
      </c>
      <c r="D64">
        <v>8.58</v>
      </c>
      <c r="E64">
        <v>6.11</v>
      </c>
    </row>
    <row r="65" spans="1:5" x14ac:dyDescent="0.35">
      <c r="A65">
        <f t="shared" si="0"/>
        <v>2008</v>
      </c>
      <c r="B65">
        <v>7.5</v>
      </c>
      <c r="C65">
        <v>8.91</v>
      </c>
      <c r="D65">
        <v>7.69</v>
      </c>
      <c r="E65">
        <v>5.57</v>
      </c>
    </row>
    <row r="66" spans="1:5" x14ac:dyDescent="0.35">
      <c r="A66">
        <f t="shared" si="0"/>
        <v>2007.75</v>
      </c>
      <c r="B66">
        <v>7.55</v>
      </c>
      <c r="C66">
        <v>9.11</v>
      </c>
      <c r="D66">
        <v>7.82</v>
      </c>
      <c r="E66">
        <v>5.56</v>
      </c>
    </row>
    <row r="67" spans="1:5" x14ac:dyDescent="0.35">
      <c r="A67">
        <f t="shared" si="0"/>
        <v>2007.5</v>
      </c>
      <c r="B67">
        <v>8.1999999999999993</v>
      </c>
      <c r="C67">
        <v>9.86</v>
      </c>
      <c r="D67">
        <v>7.93</v>
      </c>
      <c r="E67">
        <v>6.16</v>
      </c>
    </row>
    <row r="68" spans="1:5" x14ac:dyDescent="0.35">
      <c r="A68">
        <f t="shared" si="0"/>
        <v>2007.25</v>
      </c>
      <c r="B68">
        <v>7.68</v>
      </c>
      <c r="C68">
        <v>9.48</v>
      </c>
      <c r="D68">
        <v>7.86</v>
      </c>
      <c r="E68">
        <v>5.58</v>
      </c>
    </row>
    <row r="69" spans="1:5" x14ac:dyDescent="0.35">
      <c r="A69">
        <f t="shared" si="0"/>
        <v>2007</v>
      </c>
      <c r="B69">
        <v>7.2</v>
      </c>
      <c r="C69">
        <v>8.5399999999999991</v>
      </c>
      <c r="D69">
        <v>7.39</v>
      </c>
      <c r="E69">
        <v>5.33</v>
      </c>
    </row>
    <row r="70" spans="1:5" x14ac:dyDescent="0.35">
      <c r="A70">
        <f t="shared" ref="A70:A133" si="1">A71+0.25</f>
        <v>2006.75</v>
      </c>
      <c r="B70">
        <v>7.23</v>
      </c>
      <c r="C70">
        <v>8.65</v>
      </c>
      <c r="D70">
        <v>7.47</v>
      </c>
      <c r="E70">
        <v>5.36</v>
      </c>
    </row>
    <row r="71" spans="1:5" x14ac:dyDescent="0.35">
      <c r="A71">
        <f t="shared" si="1"/>
        <v>2006.5</v>
      </c>
      <c r="B71">
        <v>7.88</v>
      </c>
      <c r="C71">
        <v>9.43</v>
      </c>
      <c r="D71">
        <v>7.76</v>
      </c>
      <c r="E71">
        <v>5.85</v>
      </c>
    </row>
    <row r="72" spans="1:5" x14ac:dyDescent="0.35">
      <c r="A72">
        <f t="shared" si="1"/>
        <v>2006.25</v>
      </c>
      <c r="B72">
        <v>7.51</v>
      </c>
      <c r="C72">
        <v>9.23</v>
      </c>
      <c r="D72">
        <v>7.67</v>
      </c>
      <c r="E72">
        <v>5.46</v>
      </c>
    </row>
    <row r="73" spans="1:5" x14ac:dyDescent="0.35">
      <c r="A73">
        <f t="shared" si="1"/>
        <v>2006</v>
      </c>
      <c r="B73">
        <v>7.11</v>
      </c>
      <c r="C73">
        <v>8.41</v>
      </c>
      <c r="D73">
        <v>7.36</v>
      </c>
      <c r="E73">
        <v>5.29</v>
      </c>
    </row>
    <row r="74" spans="1:5" x14ac:dyDescent="0.35">
      <c r="A74">
        <f t="shared" si="1"/>
        <v>2005.75</v>
      </c>
      <c r="B74">
        <v>7.24</v>
      </c>
      <c r="C74">
        <v>8.58</v>
      </c>
      <c r="D74">
        <v>7.52</v>
      </c>
      <c r="E74">
        <v>5.41</v>
      </c>
    </row>
    <row r="75" spans="1:5" x14ac:dyDescent="0.35">
      <c r="A75">
        <f t="shared" si="1"/>
        <v>2005.5</v>
      </c>
      <c r="B75">
        <v>7.61</v>
      </c>
      <c r="C75">
        <v>9.02</v>
      </c>
      <c r="D75">
        <v>7.59</v>
      </c>
      <c r="E75">
        <v>5.67</v>
      </c>
    </row>
    <row r="76" spans="1:5" x14ac:dyDescent="0.35">
      <c r="A76">
        <f t="shared" si="1"/>
        <v>2005.25</v>
      </c>
      <c r="B76">
        <v>7.24</v>
      </c>
      <c r="C76">
        <v>8.85</v>
      </c>
      <c r="D76">
        <v>7.53</v>
      </c>
      <c r="E76">
        <v>5.19</v>
      </c>
    </row>
    <row r="77" spans="1:5" x14ac:dyDescent="0.35">
      <c r="A77">
        <f t="shared" si="1"/>
        <v>2005</v>
      </c>
      <c r="B77">
        <v>6.69</v>
      </c>
      <c r="C77">
        <v>8.01</v>
      </c>
      <c r="D77">
        <v>6.95</v>
      </c>
      <c r="E77">
        <v>4.8600000000000003</v>
      </c>
    </row>
    <row r="78" spans="1:5" x14ac:dyDescent="0.35">
      <c r="A78">
        <f t="shared" si="1"/>
        <v>2004.75</v>
      </c>
      <c r="B78">
        <v>6.78</v>
      </c>
      <c r="C78">
        <v>8.1</v>
      </c>
      <c r="D78">
        <v>7.15</v>
      </c>
      <c r="E78">
        <v>4.93</v>
      </c>
    </row>
    <row r="79" spans="1:5" x14ac:dyDescent="0.35">
      <c r="A79">
        <f t="shared" si="1"/>
        <v>2004.5</v>
      </c>
      <c r="B79">
        <v>7.29</v>
      </c>
      <c r="C79">
        <v>8.6999999999999993</v>
      </c>
      <c r="D79">
        <v>7.3</v>
      </c>
      <c r="E79">
        <v>5.46</v>
      </c>
    </row>
    <row r="80" spans="1:5" x14ac:dyDescent="0.35">
      <c r="A80">
        <f t="shared" si="1"/>
        <v>2004.25</v>
      </c>
      <c r="B80">
        <v>6.91</v>
      </c>
      <c r="C80">
        <v>8.5399999999999991</v>
      </c>
      <c r="D80">
        <v>7.05</v>
      </c>
      <c r="E80">
        <v>5.09</v>
      </c>
    </row>
    <row r="81" spans="1:5" x14ac:dyDescent="0.35">
      <c r="A81">
        <f t="shared" si="1"/>
        <v>2004</v>
      </c>
      <c r="B81">
        <v>6.37</v>
      </c>
      <c r="C81">
        <v>7.51</v>
      </c>
      <c r="D81">
        <v>6.68</v>
      </c>
      <c r="E81">
        <v>4.66</v>
      </c>
    </row>
    <row r="82" spans="1:5" x14ac:dyDescent="0.35">
      <c r="A82">
        <f t="shared" si="1"/>
        <v>2003.75</v>
      </c>
      <c r="B82">
        <v>6.53</v>
      </c>
      <c r="C82">
        <v>7.8</v>
      </c>
      <c r="D82">
        <v>6.82</v>
      </c>
      <c r="E82">
        <v>4.76</v>
      </c>
    </row>
    <row r="83" spans="1:5" x14ac:dyDescent="0.35">
      <c r="A83">
        <f t="shared" si="1"/>
        <v>2003.5</v>
      </c>
      <c r="B83">
        <v>7.06</v>
      </c>
      <c r="C83">
        <v>8.32</v>
      </c>
      <c r="D83">
        <v>6.96</v>
      </c>
      <c r="E83">
        <v>5.45</v>
      </c>
    </row>
    <row r="84" spans="1:5" x14ac:dyDescent="0.35">
      <c r="A84">
        <f t="shared" si="1"/>
        <v>2003.25</v>
      </c>
      <c r="B84">
        <v>6.8</v>
      </c>
      <c r="C84">
        <v>8.33</v>
      </c>
      <c r="D84">
        <v>6.96</v>
      </c>
      <c r="E84">
        <v>5.03</v>
      </c>
    </row>
    <row r="85" spans="1:5" x14ac:dyDescent="0.35">
      <c r="A85">
        <f t="shared" si="1"/>
        <v>2003</v>
      </c>
      <c r="B85">
        <v>6.35</v>
      </c>
      <c r="C85">
        <v>7.53</v>
      </c>
      <c r="D85">
        <v>6.57</v>
      </c>
      <c r="E85">
        <v>4.74</v>
      </c>
    </row>
    <row r="86" spans="1:5" x14ac:dyDescent="0.35">
      <c r="A86">
        <f t="shared" si="1"/>
        <v>2002.75</v>
      </c>
      <c r="B86">
        <v>6.4</v>
      </c>
      <c r="C86">
        <v>7.74</v>
      </c>
      <c r="D86">
        <v>6.65</v>
      </c>
      <c r="E86">
        <v>4.7</v>
      </c>
    </row>
    <row r="87" spans="1:5" x14ac:dyDescent="0.35">
      <c r="A87">
        <f t="shared" si="1"/>
        <v>2002.5</v>
      </c>
      <c r="B87">
        <v>6.89</v>
      </c>
      <c r="C87">
        <v>8.2899999999999991</v>
      </c>
      <c r="D87">
        <v>6.81</v>
      </c>
      <c r="E87">
        <v>5.28</v>
      </c>
    </row>
    <row r="88" spans="1:5" x14ac:dyDescent="0.35">
      <c r="A88">
        <f t="shared" si="1"/>
        <v>2002.25</v>
      </c>
      <c r="B88">
        <v>6.59</v>
      </c>
      <c r="C88">
        <v>8.16</v>
      </c>
      <c r="D88">
        <v>6.72</v>
      </c>
      <c r="E88">
        <v>4.88</v>
      </c>
    </row>
    <row r="89" spans="1:5" x14ac:dyDescent="0.35">
      <c r="A89">
        <f t="shared" si="1"/>
        <v>2002</v>
      </c>
      <c r="B89">
        <v>6.1</v>
      </c>
      <c r="C89">
        <v>7.21</v>
      </c>
      <c r="D89">
        <v>6.33</v>
      </c>
      <c r="E89">
        <v>4.49</v>
      </c>
    </row>
    <row r="90" spans="1:5" x14ac:dyDescent="0.35">
      <c r="A90">
        <f t="shared" si="1"/>
        <v>2001.75</v>
      </c>
      <c r="B90">
        <v>6.32</v>
      </c>
      <c r="C90">
        <v>7.65</v>
      </c>
      <c r="D90">
        <v>6.53</v>
      </c>
      <c r="E90">
        <v>4.6500000000000004</v>
      </c>
    </row>
    <row r="91" spans="1:5" x14ac:dyDescent="0.35">
      <c r="A91">
        <f t="shared" si="1"/>
        <v>2001.5</v>
      </c>
      <c r="B91">
        <v>6.85</v>
      </c>
      <c r="C91">
        <v>8.3000000000000007</v>
      </c>
      <c r="D91">
        <v>6.7</v>
      </c>
      <c r="E91">
        <v>5.15</v>
      </c>
    </row>
    <row r="92" spans="1:5" x14ac:dyDescent="0.35">
      <c r="A92">
        <f t="shared" si="1"/>
        <v>2001.25</v>
      </c>
      <c r="B92">
        <v>6.65</v>
      </c>
      <c r="C92">
        <v>8.2200000000000006</v>
      </c>
      <c r="D92">
        <v>6.72</v>
      </c>
      <c r="E92">
        <v>5.0599999999999996</v>
      </c>
    </row>
    <row r="93" spans="1:5" x14ac:dyDescent="0.35">
      <c r="A93">
        <f t="shared" si="1"/>
        <v>2001</v>
      </c>
      <c r="B93">
        <v>5.86</v>
      </c>
      <c r="C93">
        <v>6.91</v>
      </c>
      <c r="D93">
        <v>6.03</v>
      </c>
      <c r="E93">
        <v>4.49</v>
      </c>
    </row>
    <row r="94" spans="1:5" x14ac:dyDescent="0.35">
      <c r="A94">
        <f t="shared" si="1"/>
        <v>2000.75</v>
      </c>
      <c r="B94">
        <v>5.91</v>
      </c>
      <c r="C94">
        <v>7.2</v>
      </c>
      <c r="D94">
        <v>6.15</v>
      </c>
      <c r="E94">
        <v>4.3899999999999997</v>
      </c>
    </row>
    <row r="95" spans="1:5" x14ac:dyDescent="0.35">
      <c r="A95">
        <f t="shared" si="1"/>
        <v>2000.5</v>
      </c>
      <c r="B95">
        <v>6.24</v>
      </c>
      <c r="C95">
        <v>7.78</v>
      </c>
      <c r="D95">
        <v>6.19</v>
      </c>
      <c r="E95">
        <v>4.59</v>
      </c>
    </row>
    <row r="96" spans="1:5" x14ac:dyDescent="0.35">
      <c r="A96">
        <f t="shared" si="1"/>
        <v>2000.25</v>
      </c>
      <c r="B96">
        <v>5.9</v>
      </c>
      <c r="C96">
        <v>7.6</v>
      </c>
      <c r="D96">
        <v>6.23</v>
      </c>
      <c r="E96">
        <v>4.0599999999999996</v>
      </c>
    </row>
    <row r="97" spans="1:5" x14ac:dyDescent="0.35">
      <c r="A97">
        <f t="shared" si="1"/>
        <v>2000</v>
      </c>
      <c r="B97">
        <v>5.56</v>
      </c>
      <c r="C97">
        <v>6.98</v>
      </c>
      <c r="D97">
        <v>5.97</v>
      </c>
      <c r="E97">
        <v>3.81</v>
      </c>
    </row>
    <row r="98" spans="1:5" x14ac:dyDescent="0.35">
      <c r="A98">
        <f t="shared" si="1"/>
        <v>1999.75</v>
      </c>
      <c r="B98">
        <v>5.87</v>
      </c>
      <c r="C98">
        <v>7.86</v>
      </c>
      <c r="D98">
        <v>6.18</v>
      </c>
      <c r="E98">
        <v>3.76</v>
      </c>
    </row>
    <row r="99" spans="1:5" x14ac:dyDescent="0.35">
      <c r="A99">
        <f t="shared" si="1"/>
        <v>1999.5</v>
      </c>
      <c r="B99">
        <v>6.06</v>
      </c>
      <c r="C99">
        <v>7.46</v>
      </c>
      <c r="D99">
        <v>6.25</v>
      </c>
      <c r="E99">
        <v>4.25</v>
      </c>
    </row>
    <row r="100" spans="1:5" x14ac:dyDescent="0.35">
      <c r="A100">
        <f t="shared" si="1"/>
        <v>1999.25</v>
      </c>
      <c r="B100">
        <v>5.86</v>
      </c>
      <c r="C100">
        <v>7.44</v>
      </c>
      <c r="D100">
        <v>6.37</v>
      </c>
      <c r="E100">
        <v>4.0199999999999996</v>
      </c>
    </row>
    <row r="101" spans="1:5" x14ac:dyDescent="0.35">
      <c r="A101">
        <f t="shared" si="1"/>
        <v>1999</v>
      </c>
      <c r="B101">
        <v>5.56</v>
      </c>
      <c r="C101">
        <v>6.97</v>
      </c>
      <c r="D101">
        <v>6.05</v>
      </c>
      <c r="E101">
        <v>3.76</v>
      </c>
    </row>
    <row r="102" spans="1:5" x14ac:dyDescent="0.35">
      <c r="A102">
        <f t="shared" si="1"/>
        <v>1998.75</v>
      </c>
      <c r="B102">
        <v>5.81</v>
      </c>
      <c r="C102">
        <v>7.39</v>
      </c>
      <c r="D102">
        <v>6.36</v>
      </c>
      <c r="E102">
        <v>3.99</v>
      </c>
    </row>
    <row r="103" spans="1:5" x14ac:dyDescent="0.35">
      <c r="A103">
        <f t="shared" si="1"/>
        <v>1998.5</v>
      </c>
      <c r="B103">
        <v>6.24</v>
      </c>
      <c r="C103">
        <v>7.89</v>
      </c>
      <c r="D103">
        <v>6.52</v>
      </c>
      <c r="E103">
        <v>4.2699999999999996</v>
      </c>
    </row>
    <row r="104" spans="1:5" x14ac:dyDescent="0.35">
      <c r="A104">
        <f t="shared" si="1"/>
        <v>1998.25</v>
      </c>
      <c r="B104">
        <v>5.92</v>
      </c>
      <c r="C104">
        <v>7.73</v>
      </c>
      <c r="D104">
        <v>6.51</v>
      </c>
      <c r="E104">
        <v>4.04</v>
      </c>
    </row>
    <row r="105" spans="1:5" x14ac:dyDescent="0.35">
      <c r="A105">
        <f t="shared" si="1"/>
        <v>1998</v>
      </c>
      <c r="B105">
        <v>5.67</v>
      </c>
      <c r="C105">
        <v>7.09</v>
      </c>
      <c r="D105">
        <v>6.23</v>
      </c>
      <c r="E105">
        <v>3.83</v>
      </c>
    </row>
    <row r="106" spans="1:5" x14ac:dyDescent="0.35">
      <c r="A106">
        <f t="shared" si="1"/>
        <v>1997.75</v>
      </c>
      <c r="B106">
        <v>5.82</v>
      </c>
      <c r="C106">
        <v>7.42</v>
      </c>
      <c r="D106">
        <v>6.46</v>
      </c>
      <c r="E106">
        <v>3.89</v>
      </c>
    </row>
    <row r="107" spans="1:5" x14ac:dyDescent="0.35">
      <c r="A107">
        <f t="shared" si="1"/>
        <v>1997.5</v>
      </c>
      <c r="B107">
        <v>6.18</v>
      </c>
      <c r="C107">
        <v>7.84</v>
      </c>
      <c r="D107">
        <v>6.47</v>
      </c>
      <c r="E107">
        <v>4.3</v>
      </c>
    </row>
    <row r="108" spans="1:5" x14ac:dyDescent="0.35">
      <c r="A108">
        <f t="shared" si="1"/>
        <v>1997.25</v>
      </c>
      <c r="B108">
        <v>5.96</v>
      </c>
      <c r="C108">
        <v>7.68</v>
      </c>
      <c r="D108">
        <v>6.46</v>
      </c>
      <c r="E108">
        <v>4.08</v>
      </c>
    </row>
    <row r="109" spans="1:5" x14ac:dyDescent="0.35">
      <c r="A109">
        <f t="shared" si="1"/>
        <v>1997</v>
      </c>
      <c r="B109">
        <v>5.73</v>
      </c>
      <c r="C109">
        <v>7.11</v>
      </c>
      <c r="D109">
        <v>6.31</v>
      </c>
      <c r="E109">
        <v>3.9</v>
      </c>
    </row>
    <row r="110" spans="1:5" x14ac:dyDescent="0.35">
      <c r="A110">
        <f t="shared" si="1"/>
        <v>1996.75</v>
      </c>
      <c r="B110">
        <v>5.89</v>
      </c>
      <c r="C110">
        <v>7.47</v>
      </c>
      <c r="D110">
        <v>6.59</v>
      </c>
      <c r="E110">
        <v>3.94</v>
      </c>
    </row>
    <row r="111" spans="1:5" x14ac:dyDescent="0.35">
      <c r="A111">
        <f t="shared" si="1"/>
        <v>1996.5</v>
      </c>
      <c r="B111">
        <v>6.27</v>
      </c>
      <c r="C111">
        <v>7.91</v>
      </c>
      <c r="D111">
        <v>6.55</v>
      </c>
      <c r="E111">
        <v>4.3899999999999997</v>
      </c>
    </row>
    <row r="112" spans="1:5" x14ac:dyDescent="0.35">
      <c r="A112">
        <f t="shared" si="1"/>
        <v>1996.25</v>
      </c>
      <c r="B112">
        <v>6</v>
      </c>
      <c r="C112">
        <v>7.69</v>
      </c>
      <c r="D112">
        <v>6.55</v>
      </c>
      <c r="E112">
        <v>4.1500000000000004</v>
      </c>
    </row>
    <row r="113" spans="1:5" x14ac:dyDescent="0.35">
      <c r="A113">
        <f t="shared" si="1"/>
        <v>1996</v>
      </c>
      <c r="B113">
        <v>5.8</v>
      </c>
      <c r="C113">
        <v>7.19</v>
      </c>
      <c r="D113">
        <v>6.49</v>
      </c>
      <c r="E113">
        <v>3.94</v>
      </c>
    </row>
    <row r="114" spans="1:5" x14ac:dyDescent="0.35">
      <c r="A114">
        <f t="shared" si="1"/>
        <v>1995.75</v>
      </c>
      <c r="B114">
        <v>5.92</v>
      </c>
      <c r="C114">
        <v>7.5</v>
      </c>
      <c r="D114">
        <v>6.64</v>
      </c>
      <c r="E114">
        <v>4.05</v>
      </c>
    </row>
    <row r="115" spans="1:5" x14ac:dyDescent="0.35">
      <c r="A115">
        <f t="shared" si="1"/>
        <v>1995.5</v>
      </c>
      <c r="B115">
        <v>6.32</v>
      </c>
      <c r="C115">
        <v>7.95</v>
      </c>
      <c r="D115">
        <v>6.69</v>
      </c>
      <c r="E115">
        <v>4.42</v>
      </c>
    </row>
    <row r="116" spans="1:5" x14ac:dyDescent="0.35">
      <c r="A116">
        <f t="shared" si="1"/>
        <v>1995.25</v>
      </c>
      <c r="B116">
        <v>6</v>
      </c>
      <c r="C116">
        <v>7.67</v>
      </c>
      <c r="D116">
        <v>6.64</v>
      </c>
      <c r="E116">
        <v>4.2</v>
      </c>
    </row>
    <row r="117" spans="1:5" x14ac:dyDescent="0.35">
      <c r="A117">
        <f t="shared" si="1"/>
        <v>1995</v>
      </c>
      <c r="B117">
        <v>5.93</v>
      </c>
      <c r="C117">
        <v>7.3</v>
      </c>
      <c r="D117">
        <v>6.59</v>
      </c>
      <c r="E117">
        <v>4.12</v>
      </c>
    </row>
    <row r="118" spans="1:5" x14ac:dyDescent="0.35">
      <c r="A118">
        <f t="shared" si="1"/>
        <v>1994.75</v>
      </c>
      <c r="B118">
        <v>6.03</v>
      </c>
      <c r="C118">
        <v>7.47</v>
      </c>
      <c r="D118">
        <v>6.72</v>
      </c>
      <c r="E118">
        <v>4.18</v>
      </c>
    </row>
    <row r="119" spans="1:5" x14ac:dyDescent="0.35">
      <c r="A119">
        <f t="shared" si="1"/>
        <v>1994.5</v>
      </c>
      <c r="B119">
        <v>6.46</v>
      </c>
      <c r="C119">
        <v>8.1199999999999992</v>
      </c>
      <c r="D119">
        <v>6.77</v>
      </c>
      <c r="E119">
        <v>4.54</v>
      </c>
    </row>
    <row r="120" spans="1:5" x14ac:dyDescent="0.35">
      <c r="A120">
        <f t="shared" si="1"/>
        <v>1994.25</v>
      </c>
      <c r="B120">
        <v>6.11</v>
      </c>
      <c r="C120">
        <v>7.85</v>
      </c>
      <c r="D120">
        <v>6.69</v>
      </c>
      <c r="E120">
        <v>4.2699999999999996</v>
      </c>
    </row>
    <row r="121" spans="1:5" x14ac:dyDescent="0.35">
      <c r="A121">
        <f t="shared" si="1"/>
        <v>1994</v>
      </c>
      <c r="B121">
        <v>5.98</v>
      </c>
      <c r="C121">
        <v>7.25</v>
      </c>
      <c r="D121">
        <v>6.64</v>
      </c>
      <c r="E121">
        <v>4.16</v>
      </c>
    </row>
    <row r="122" spans="1:5" x14ac:dyDescent="0.35">
      <c r="A122">
        <f t="shared" si="1"/>
        <v>1993.75</v>
      </c>
      <c r="B122">
        <v>6.05</v>
      </c>
      <c r="C122">
        <v>7.47</v>
      </c>
      <c r="D122">
        <v>6.72</v>
      </c>
      <c r="E122">
        <v>4.2</v>
      </c>
    </row>
    <row r="123" spans="1:5" x14ac:dyDescent="0.35">
      <c r="A123">
        <f t="shared" si="1"/>
        <v>1993.5</v>
      </c>
      <c r="B123">
        <v>6.46</v>
      </c>
      <c r="C123">
        <v>8.14</v>
      </c>
      <c r="D123">
        <v>6.8</v>
      </c>
      <c r="E123">
        <v>4.5599999999999996</v>
      </c>
    </row>
    <row r="124" spans="1:5" x14ac:dyDescent="0.35">
      <c r="A124">
        <f t="shared" si="1"/>
        <v>1993.25</v>
      </c>
      <c r="B124">
        <v>6.07</v>
      </c>
      <c r="C124">
        <v>7.71</v>
      </c>
      <c r="D124">
        <v>6.66</v>
      </c>
      <c r="E124">
        <v>4.2300000000000004</v>
      </c>
    </row>
    <row r="125" spans="1:5" x14ac:dyDescent="0.35">
      <c r="A125">
        <f t="shared" si="1"/>
        <v>1993</v>
      </c>
      <c r="B125">
        <v>5.96</v>
      </c>
      <c r="C125">
        <v>7.13</v>
      </c>
      <c r="D125">
        <v>6.55</v>
      </c>
      <c r="E125">
        <v>4.1900000000000004</v>
      </c>
    </row>
    <row r="126" spans="1:5" x14ac:dyDescent="0.35">
      <c r="A126">
        <f t="shared" si="1"/>
        <v>1992.75</v>
      </c>
      <c r="B126">
        <v>6.01</v>
      </c>
      <c r="C126">
        <v>7.4</v>
      </c>
      <c r="D126">
        <v>6.68</v>
      </c>
      <c r="E126">
        <v>4.17</v>
      </c>
    </row>
    <row r="127" spans="1:5" x14ac:dyDescent="0.35">
      <c r="A127">
        <f t="shared" si="1"/>
        <v>1992.5</v>
      </c>
      <c r="B127">
        <v>6.37</v>
      </c>
      <c r="C127">
        <v>8.0500000000000007</v>
      </c>
      <c r="D127">
        <v>6.8</v>
      </c>
      <c r="E127">
        <v>4.47</v>
      </c>
    </row>
    <row r="128" spans="1:5" x14ac:dyDescent="0.35">
      <c r="A128">
        <f t="shared" si="1"/>
        <v>1992.25</v>
      </c>
      <c r="B128">
        <v>5.95</v>
      </c>
      <c r="C128">
        <v>7.71</v>
      </c>
      <c r="D128">
        <v>6.48</v>
      </c>
      <c r="E128">
        <v>4.13</v>
      </c>
    </row>
    <row r="129" spans="1:5" x14ac:dyDescent="0.35">
      <c r="A129">
        <f t="shared" si="1"/>
        <v>1992</v>
      </c>
      <c r="B129">
        <v>5.86</v>
      </c>
      <c r="C129">
        <v>7.2</v>
      </c>
      <c r="D129">
        <v>6.47</v>
      </c>
      <c r="E129">
        <v>4.04</v>
      </c>
    </row>
    <row r="130" spans="1:5" x14ac:dyDescent="0.35">
      <c r="A130">
        <f t="shared" si="1"/>
        <v>1991.75</v>
      </c>
      <c r="B130">
        <v>5.93</v>
      </c>
      <c r="C130">
        <v>7.26</v>
      </c>
      <c r="D130">
        <v>6.6</v>
      </c>
      <c r="E130">
        <v>4.12</v>
      </c>
    </row>
    <row r="131" spans="1:5" x14ac:dyDescent="0.35">
      <c r="A131">
        <f t="shared" si="1"/>
        <v>1991.5</v>
      </c>
      <c r="B131">
        <v>6.14</v>
      </c>
      <c r="C131">
        <v>7.74</v>
      </c>
      <c r="D131">
        <v>6.55</v>
      </c>
      <c r="E131">
        <v>4.34</v>
      </c>
    </row>
    <row r="132" spans="1:5" x14ac:dyDescent="0.35">
      <c r="A132">
        <f t="shared" si="1"/>
        <v>1991.25</v>
      </c>
      <c r="B132">
        <v>5.92</v>
      </c>
      <c r="C132">
        <v>7.48</v>
      </c>
      <c r="D132">
        <v>6.51</v>
      </c>
      <c r="E132">
        <v>4.1399999999999997</v>
      </c>
    </row>
    <row r="133" spans="1:5" x14ac:dyDescent="0.35">
      <c r="A133">
        <f t="shared" si="1"/>
        <v>1991</v>
      </c>
      <c r="B133">
        <v>5.81</v>
      </c>
      <c r="C133">
        <v>6.96</v>
      </c>
      <c r="D133">
        <v>6.44</v>
      </c>
      <c r="E133">
        <v>4.0599999999999996</v>
      </c>
    </row>
    <row r="134" spans="1:5" x14ac:dyDescent="0.35">
      <c r="A134">
        <f>A135+0.25</f>
        <v>1990.75</v>
      </c>
      <c r="B134">
        <v>5.78</v>
      </c>
      <c r="C134">
        <v>7.15</v>
      </c>
      <c r="D134">
        <v>6.5</v>
      </c>
      <c r="E134">
        <v>4.03</v>
      </c>
    </row>
    <row r="135" spans="1:5" x14ac:dyDescent="0.35">
      <c r="A135">
        <f>A136+0.25</f>
        <v>1990.5</v>
      </c>
      <c r="B135">
        <v>6.12</v>
      </c>
      <c r="C135">
        <v>7.74</v>
      </c>
      <c r="D135">
        <v>6.57</v>
      </c>
      <c r="E135">
        <v>4.3</v>
      </c>
    </row>
    <row r="136" spans="1:5" x14ac:dyDescent="0.35">
      <c r="A136">
        <f>A137+0.25</f>
        <v>1990.25</v>
      </c>
      <c r="B136">
        <v>5.88</v>
      </c>
      <c r="C136">
        <v>7.44</v>
      </c>
      <c r="D136">
        <v>6.57</v>
      </c>
      <c r="E136">
        <v>4.09</v>
      </c>
    </row>
    <row r="137" spans="1:5" x14ac:dyDescent="0.35">
      <c r="A137">
        <f>1990</f>
        <v>1990</v>
      </c>
      <c r="B137">
        <v>5.66</v>
      </c>
      <c r="C137">
        <v>6.8</v>
      </c>
      <c r="D137">
        <v>6.32</v>
      </c>
      <c r="E137">
        <v>3.97</v>
      </c>
    </row>
  </sheetData>
  <hyperlinks>
    <hyperlink ref="A2" r:id="rId1" location="/?v=21&amp;f=Q&amp;s=&amp;start=199701&amp;end=202204&amp;id=&amp;maptype=0&amp;ctype=linechart&amp;linechart=ESTCU_MTN~ESRCU_MTN~ESCMU_MTN~ESICU_MTN&amp;map=" xr:uid="{FD284B80-42FD-4DA3-B3DF-9A6DE5929FF5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FC68D-6223-4345-906A-F99041DDAAE6}">
  <sheetPr codeName="Sheet17"/>
  <dimension ref="A1:U205"/>
  <sheetViews>
    <sheetView workbookViewId="0">
      <selection activeCell="N21" sqref="N21"/>
    </sheetView>
  </sheetViews>
  <sheetFormatPr defaultColWidth="9.1328125" defaultRowHeight="12.75" x14ac:dyDescent="0.35"/>
  <cols>
    <col min="1" max="1" width="9.1328125" style="136"/>
    <col min="2" max="2" width="11" style="136" bestFit="1" customWidth="1"/>
    <col min="3" max="4" width="9.1328125" style="136"/>
    <col min="5" max="6" width="9.1328125" style="116"/>
    <col min="7" max="7" width="9.1328125" style="136"/>
    <col min="8" max="8" width="15.3984375" style="136" customWidth="1"/>
    <col min="9" max="12" width="9.1328125" style="136"/>
    <col min="13" max="13" width="12.3984375" style="136" bestFit="1" customWidth="1"/>
    <col min="14" max="14" width="12" style="136" bestFit="1" customWidth="1"/>
    <col min="15" max="15" width="9.1328125" style="136"/>
    <col min="16" max="16" width="10" style="136" bestFit="1" customWidth="1"/>
    <col min="17" max="17" width="9.86328125" style="136" bestFit="1" customWidth="1"/>
    <col min="18" max="16384" width="9.1328125" style="136"/>
  </cols>
  <sheetData>
    <row r="1" spans="1:21" x14ac:dyDescent="0.35">
      <c r="A1" s="135" t="s">
        <v>180</v>
      </c>
      <c r="B1" s="136">
        <v>0</v>
      </c>
      <c r="G1" s="136">
        <v>0.9</v>
      </c>
      <c r="H1" s="136">
        <v>0.04</v>
      </c>
      <c r="J1" s="135" t="s">
        <v>188</v>
      </c>
      <c r="K1" s="136">
        <v>0.85</v>
      </c>
    </row>
    <row r="2" spans="1:21" x14ac:dyDescent="0.35">
      <c r="A2" s="135" t="s">
        <v>182</v>
      </c>
      <c r="B2" s="136">
        <v>5.0000000000000001E-3</v>
      </c>
      <c r="G2" s="136">
        <v>0.5</v>
      </c>
      <c r="H2" s="136">
        <v>5.1000000000000004E-3</v>
      </c>
      <c r="J2" s="135" t="s">
        <v>189</v>
      </c>
      <c r="K2" s="136">
        <v>110</v>
      </c>
    </row>
    <row r="3" spans="1:21" x14ac:dyDescent="0.35">
      <c r="A3" s="135" t="s">
        <v>181</v>
      </c>
      <c r="B3" s="136">
        <v>0.04</v>
      </c>
      <c r="K3" s="136">
        <f>ABS(H1-_xlfn.BETA.INV(G1,K1,K2))</f>
        <v>2.1642426423960602E-2</v>
      </c>
    </row>
    <row r="4" spans="1:21" x14ac:dyDescent="0.35">
      <c r="D4" s="143" t="s">
        <v>192</v>
      </c>
      <c r="E4" s="198" t="s">
        <v>191</v>
      </c>
      <c r="F4" s="198" t="s">
        <v>279</v>
      </c>
      <c r="P4" s="198" t="s">
        <v>192</v>
      </c>
      <c r="Q4" s="143" t="s">
        <v>191</v>
      </c>
      <c r="S4" s="135" t="s">
        <v>191</v>
      </c>
      <c r="T4" s="135" t="s">
        <v>190</v>
      </c>
      <c r="U4" s="135" t="s">
        <v>193</v>
      </c>
    </row>
    <row r="5" spans="1:21" x14ac:dyDescent="0.35">
      <c r="A5" s="135" t="s">
        <v>183</v>
      </c>
      <c r="B5" s="142">
        <f ca="1">MIN(MAX(RAND(),D5),D45)</f>
        <v>0.22758482455834095</v>
      </c>
      <c r="D5" s="142">
        <v>1E-4</v>
      </c>
      <c r="E5" s="116">
        <f>_xlfn.BETA.INV($D5,$K$1,$K$2)</f>
        <v>1.6766855895370706E-7</v>
      </c>
      <c r="F5" s="116">
        <f>_xlfn.BETA.INV($D5,$K$1,$K$2)</f>
        <v>1.6766855895370706E-7</v>
      </c>
      <c r="P5" s="192">
        <f>IFERROR(_xlfn.BETA.DIST(Q5/100,$K$1,$K$2,FALSE),0)</f>
        <v>0</v>
      </c>
      <c r="Q5" s="142">
        <v>0</v>
      </c>
      <c r="S5" s="136">
        <f>B1</f>
        <v>0</v>
      </c>
      <c r="T5" s="57">
        <f t="shared" ref="T5:T45" si="0">IF($S5&lt;$B$1,0,IF($S5&lt;$B$2,2*($S5-$B$1)/(($B$3-$B$1)*($B$2-$B$1)),IF($S5&lt;$B$3, 2*($B$3-$S5)/(($B$3-$B$1)*($B$3-$B$2)),0)))</f>
        <v>0</v>
      </c>
      <c r="U5" s="57">
        <f>T5</f>
        <v>0</v>
      </c>
    </row>
    <row r="6" spans="1:21" ht="15.75" x14ac:dyDescent="0.5">
      <c r="A6" s="235" t="s">
        <v>184</v>
      </c>
      <c r="B6" s="116">
        <f ca="1">MIN(F45,MAX(F5,FORECAST('Drawdown PDF'!B5,OFFSET(F5:F45,MATCH('Drawdown PDF'!B5,D5:D45,1)-1,0,2), OFFSET(D5:D45,MATCH('Drawdown PDF'!B5,D5:D45,1)-1,0,2))))</f>
        <v>1.642414498981786E-3</v>
      </c>
      <c r="D6" s="142">
        <f>D5+0.025</f>
        <v>2.5100000000000001E-2</v>
      </c>
      <c r="E6" s="116">
        <f t="shared" ref="E6:F44" si="1">_xlfn.BETA.INV($D6,$K$1,$K$2)</f>
        <v>1.1232172656989784E-4</v>
      </c>
      <c r="F6" s="116">
        <f t="shared" si="1"/>
        <v>1.1232172656989784E-4</v>
      </c>
      <c r="P6" s="192">
        <f>IFERROR(_xlfn.BETA.DIST(Q6/100,$K$1,$K$2,FALSE),0)</f>
        <v>123.38913001069608</v>
      </c>
      <c r="Q6" s="142">
        <f>(Q5+0.1)</f>
        <v>0.1</v>
      </c>
      <c r="S6" s="136">
        <f t="shared" ref="S6:S45" si="2">$S5+0.001/2</f>
        <v>5.0000000000000001E-4</v>
      </c>
      <c r="T6" s="57">
        <f t="shared" si="0"/>
        <v>5</v>
      </c>
      <c r="U6" s="57">
        <f>(U5+((T5+T6)/2*0.001))</f>
        <v>2.5000000000000001E-3</v>
      </c>
    </row>
    <row r="7" spans="1:21" x14ac:dyDescent="0.35">
      <c r="D7" s="142">
        <f t="shared" ref="D7:D44" si="3">D6+0.025</f>
        <v>5.0100000000000006E-2</v>
      </c>
      <c r="E7" s="116">
        <f t="shared" si="1"/>
        <v>2.5541470736860507E-4</v>
      </c>
      <c r="F7" s="116">
        <f t="shared" si="1"/>
        <v>2.5541470736860507E-4</v>
      </c>
      <c r="P7" s="322">
        <f t="shared" ref="P7:P55" si="4">IFERROR(_xlfn.BETA.DIST(Q7/100,$K$1,$K$2,FALSE),0)</f>
        <v>99.704138768816975</v>
      </c>
      <c r="Q7" s="142">
        <f t="shared" ref="Q7:Q55" si="5">(Q6+0.1)</f>
        <v>0.2</v>
      </c>
      <c r="S7" s="141">
        <f t="shared" si="2"/>
        <v>1E-3</v>
      </c>
      <c r="T7" s="57">
        <f t="shared" si="0"/>
        <v>10</v>
      </c>
      <c r="U7" s="57">
        <f t="shared" ref="U7:U45" si="6">(U6+((T6+T7)/2*0.001))</f>
        <v>0.01</v>
      </c>
    </row>
    <row r="8" spans="1:21" x14ac:dyDescent="0.35">
      <c r="D8" s="142">
        <f t="shared" si="3"/>
        <v>7.51E-2</v>
      </c>
      <c r="E8" s="116">
        <f t="shared" si="1"/>
        <v>4.150783818951991E-4</v>
      </c>
      <c r="F8" s="116">
        <f t="shared" si="1"/>
        <v>4.150783818951991E-4</v>
      </c>
      <c r="P8" s="322">
        <f t="shared" si="4"/>
        <v>84.109054947978777</v>
      </c>
      <c r="Q8" s="142">
        <f t="shared" si="5"/>
        <v>0.30000000000000004</v>
      </c>
      <c r="S8" s="141">
        <f t="shared" si="2"/>
        <v>1.5E-3</v>
      </c>
      <c r="T8" s="57">
        <f t="shared" si="0"/>
        <v>15</v>
      </c>
      <c r="U8" s="57">
        <f t="shared" si="6"/>
        <v>2.2499999999999999E-2</v>
      </c>
    </row>
    <row r="9" spans="1:21" x14ac:dyDescent="0.35">
      <c r="D9" s="142">
        <f t="shared" si="3"/>
        <v>0.10009999999999999</v>
      </c>
      <c r="E9" s="116">
        <f t="shared" si="1"/>
        <v>5.8792956749269319E-4</v>
      </c>
      <c r="F9" s="116">
        <f t="shared" si="1"/>
        <v>5.8792956749269319E-4</v>
      </c>
      <c r="P9" s="322">
        <f t="shared" si="4"/>
        <v>72.210038239218591</v>
      </c>
      <c r="Q9" s="142">
        <f t="shared" si="5"/>
        <v>0.4</v>
      </c>
      <c r="S9" s="141">
        <f t="shared" si="2"/>
        <v>2E-3</v>
      </c>
      <c r="T9" s="57">
        <f t="shared" si="0"/>
        <v>20</v>
      </c>
      <c r="U9" s="57">
        <f t="shared" si="6"/>
        <v>0.04</v>
      </c>
    </row>
    <row r="10" spans="1:21" x14ac:dyDescent="0.35">
      <c r="D10" s="142">
        <f t="shared" si="3"/>
        <v>0.12509999999999999</v>
      </c>
      <c r="E10" s="116">
        <f t="shared" si="1"/>
        <v>7.7249075441869399E-4</v>
      </c>
      <c r="F10" s="116">
        <f t="shared" si="1"/>
        <v>7.7249075441869399E-4</v>
      </c>
      <c r="P10" s="322">
        <f t="shared" si="4"/>
        <v>62.590581460692242</v>
      </c>
      <c r="Q10" s="142">
        <f t="shared" si="5"/>
        <v>0.5</v>
      </c>
      <c r="S10" s="141">
        <f t="shared" si="2"/>
        <v>2.5000000000000001E-3</v>
      </c>
      <c r="T10" s="57">
        <f t="shared" si="0"/>
        <v>25</v>
      </c>
      <c r="U10" s="57">
        <f t="shared" si="6"/>
        <v>6.25E-2</v>
      </c>
    </row>
    <row r="11" spans="1:21" x14ac:dyDescent="0.35">
      <c r="D11" s="142">
        <f t="shared" si="3"/>
        <v>0.15009999999999998</v>
      </c>
      <c r="E11" s="116">
        <f t="shared" si="1"/>
        <v>9.6804697083390889E-4</v>
      </c>
      <c r="F11" s="116">
        <f t="shared" si="1"/>
        <v>9.6804697083390889E-4</v>
      </c>
      <c r="P11" s="322">
        <f t="shared" si="4"/>
        <v>54.579794635910837</v>
      </c>
      <c r="Q11" s="142">
        <f t="shared" si="5"/>
        <v>0.6</v>
      </c>
      <c r="S11" s="141">
        <f t="shared" si="2"/>
        <v>3.0000000000000001E-3</v>
      </c>
      <c r="T11" s="57">
        <f t="shared" si="0"/>
        <v>30</v>
      </c>
      <c r="U11" s="57">
        <f t="shared" si="6"/>
        <v>0.09</v>
      </c>
    </row>
    <row r="12" spans="1:21" x14ac:dyDescent="0.35">
      <c r="D12" s="142">
        <f t="shared" si="3"/>
        <v>0.17509999999999998</v>
      </c>
      <c r="E12" s="116">
        <f t="shared" si="1"/>
        <v>1.1742833017433963E-3</v>
      </c>
      <c r="F12" s="116">
        <f t="shared" si="1"/>
        <v>1.1742833017433963E-3</v>
      </c>
      <c r="P12" s="322">
        <f t="shared" si="4"/>
        <v>47.790554053752089</v>
      </c>
      <c r="Q12" s="142">
        <f t="shared" si="5"/>
        <v>0.7</v>
      </c>
      <c r="S12" s="141">
        <f t="shared" si="2"/>
        <v>3.5000000000000001E-3</v>
      </c>
      <c r="T12" s="57">
        <f t="shared" si="0"/>
        <v>35</v>
      </c>
      <c r="U12" s="57">
        <f t="shared" si="6"/>
        <v>0.1225</v>
      </c>
    </row>
    <row r="13" spans="1:21" x14ac:dyDescent="0.35">
      <c r="D13" s="142">
        <f t="shared" si="3"/>
        <v>0.20009999999999997</v>
      </c>
      <c r="E13" s="116">
        <f t="shared" si="1"/>
        <v>1.3911332063062784E-3</v>
      </c>
      <c r="F13" s="116">
        <f t="shared" si="1"/>
        <v>1.3911332063062784E-3</v>
      </c>
      <c r="P13" s="322">
        <f t="shared" si="4"/>
        <v>41.970819804621456</v>
      </c>
      <c r="Q13" s="142">
        <f t="shared" si="5"/>
        <v>0.79999999999999993</v>
      </c>
      <c r="S13" s="141">
        <f t="shared" si="2"/>
        <v>4.0000000000000001E-3</v>
      </c>
      <c r="T13" s="57">
        <f t="shared" si="0"/>
        <v>40</v>
      </c>
      <c r="U13" s="57">
        <f t="shared" si="6"/>
        <v>0.16</v>
      </c>
    </row>
    <row r="14" spans="1:21" x14ac:dyDescent="0.35">
      <c r="D14" s="142">
        <f t="shared" si="3"/>
        <v>0.22509999999999997</v>
      </c>
      <c r="E14" s="116">
        <f t="shared" si="1"/>
        <v>1.6187052865743921E-3</v>
      </c>
      <c r="F14" s="116">
        <f t="shared" si="1"/>
        <v>1.6187052865743921E-3</v>
      </c>
      <c r="P14" s="322">
        <f t="shared" si="4"/>
        <v>36.94287138622505</v>
      </c>
      <c r="Q14" s="142">
        <f t="shared" si="5"/>
        <v>0.89999999999999991</v>
      </c>
      <c r="S14" s="141">
        <f t="shared" si="2"/>
        <v>4.5000000000000005E-3</v>
      </c>
      <c r="T14" s="57">
        <f t="shared" si="0"/>
        <v>45</v>
      </c>
      <c r="U14" s="57">
        <f t="shared" si="6"/>
        <v>0.20250000000000001</v>
      </c>
    </row>
    <row r="15" spans="1:21" x14ac:dyDescent="0.35">
      <c r="D15" s="142">
        <f t="shared" si="3"/>
        <v>0.25009999999999999</v>
      </c>
      <c r="E15" s="116">
        <f t="shared" si="1"/>
        <v>1.8572453912249181E-3</v>
      </c>
      <c r="F15" s="116">
        <f t="shared" si="1"/>
        <v>1.8572453912249181E-3</v>
      </c>
      <c r="P15" s="322">
        <f t="shared" si="4"/>
        <v>32.574285362071727</v>
      </c>
      <c r="Q15" s="142">
        <f t="shared" si="5"/>
        <v>0.99999999999999989</v>
      </c>
      <c r="S15" s="141">
        <f t="shared" si="2"/>
        <v>5.000000000000001E-3</v>
      </c>
      <c r="T15" s="57">
        <f t="shared" si="0"/>
        <v>50</v>
      </c>
      <c r="U15" s="57">
        <f t="shared" si="6"/>
        <v>0.25</v>
      </c>
    </row>
    <row r="16" spans="1:21" x14ac:dyDescent="0.35">
      <c r="D16" s="142">
        <f t="shared" si="3"/>
        <v>0.27510000000000001</v>
      </c>
      <c r="E16" s="116">
        <f t="shared" si="1"/>
        <v>2.1071170052836458E-3</v>
      </c>
      <c r="F16" s="116">
        <f t="shared" si="1"/>
        <v>2.1071170052836458E-3</v>
      </c>
      <c r="P16" s="322">
        <f t="shared" si="4"/>
        <v>28.762429476157248</v>
      </c>
      <c r="Q16" s="142">
        <f t="shared" si="5"/>
        <v>1.0999999999999999</v>
      </c>
      <c r="S16" s="141">
        <f t="shared" si="2"/>
        <v>5.5000000000000014E-3</v>
      </c>
      <c r="T16" s="57">
        <f t="shared" si="0"/>
        <v>49.285714285714285</v>
      </c>
      <c r="U16" s="57">
        <f t="shared" si="6"/>
        <v>0.29964285714285716</v>
      </c>
    </row>
    <row r="17" spans="4:21" x14ac:dyDescent="0.35">
      <c r="D17" s="142">
        <f t="shared" si="3"/>
        <v>0.30010000000000003</v>
      </c>
      <c r="E17" s="116">
        <f t="shared" si="1"/>
        <v>2.3687922991976794E-3</v>
      </c>
      <c r="F17" s="116">
        <f t="shared" si="1"/>
        <v>2.3687922991976794E-3</v>
      </c>
      <c r="P17" s="322">
        <f t="shared" si="4"/>
        <v>25.425438904890271</v>
      </c>
      <c r="Q17" s="142">
        <f t="shared" si="5"/>
        <v>1.2</v>
      </c>
      <c r="S17" s="141">
        <f t="shared" si="2"/>
        <v>6.0000000000000019E-3</v>
      </c>
      <c r="T17" s="57">
        <f t="shared" si="0"/>
        <v>48.571428571428569</v>
      </c>
      <c r="U17" s="57">
        <f t="shared" si="6"/>
        <v>0.34857142857142859</v>
      </c>
    </row>
    <row r="18" spans="4:21" x14ac:dyDescent="0.35">
      <c r="D18" s="142">
        <f t="shared" si="3"/>
        <v>0.32510000000000006</v>
      </c>
      <c r="E18" s="116">
        <f t="shared" si="1"/>
        <v>2.6428501653094788E-3</v>
      </c>
      <c r="F18" s="116">
        <f t="shared" si="1"/>
        <v>2.6428501653094788E-3</v>
      </c>
      <c r="P18" s="322">
        <f t="shared" si="4"/>
        <v>22.496596747326617</v>
      </c>
      <c r="Q18" s="142">
        <f t="shared" si="5"/>
        <v>1.3</v>
      </c>
      <c r="S18" s="141">
        <f t="shared" si="2"/>
        <v>6.5000000000000023E-3</v>
      </c>
      <c r="T18" s="57">
        <f t="shared" si="0"/>
        <v>47.857142857142854</v>
      </c>
      <c r="U18" s="57">
        <f t="shared" si="6"/>
        <v>0.3967857142857143</v>
      </c>
    </row>
    <row r="19" spans="4:21" x14ac:dyDescent="0.35">
      <c r="D19" s="142">
        <f t="shared" si="3"/>
        <v>0.35010000000000008</v>
      </c>
      <c r="E19" s="116">
        <f t="shared" si="1"/>
        <v>2.9299794416526937E-3</v>
      </c>
      <c r="F19" s="116">
        <f t="shared" si="1"/>
        <v>2.9299794416526937E-3</v>
      </c>
      <c r="P19" s="322">
        <f t="shared" si="4"/>
        <v>19.920636405440746</v>
      </c>
      <c r="Q19" s="142">
        <f t="shared" si="5"/>
        <v>1.4000000000000001</v>
      </c>
      <c r="S19" s="141">
        <f t="shared" si="2"/>
        <v>7.0000000000000027E-3</v>
      </c>
      <c r="T19" s="57">
        <f t="shared" si="0"/>
        <v>47.142857142857139</v>
      </c>
      <c r="U19" s="57">
        <f t="shared" si="6"/>
        <v>0.44428571428571428</v>
      </c>
    </row>
    <row r="20" spans="4:21" x14ac:dyDescent="0.35">
      <c r="D20" s="142">
        <f t="shared" si="3"/>
        <v>0.3751000000000001</v>
      </c>
      <c r="E20" s="116">
        <f t="shared" si="1"/>
        <v>3.2309865168150876E-3</v>
      </c>
      <c r="F20" s="116">
        <f t="shared" si="1"/>
        <v>3.2309865168150876E-3</v>
      </c>
      <c r="P20" s="322">
        <f t="shared" si="4"/>
        <v>17.651195328099835</v>
      </c>
      <c r="Q20" s="142">
        <f t="shared" si="5"/>
        <v>1.5000000000000002</v>
      </c>
      <c r="S20" s="141">
        <f t="shared" si="2"/>
        <v>7.5000000000000032E-3</v>
      </c>
      <c r="T20" s="57">
        <f t="shared" si="0"/>
        <v>46.428571428571423</v>
      </c>
      <c r="U20" s="57">
        <f t="shared" si="6"/>
        <v>0.49107142857142855</v>
      </c>
    </row>
    <row r="21" spans="4:21" x14ac:dyDescent="0.35">
      <c r="D21" s="142">
        <f t="shared" si="3"/>
        <v>0.40010000000000012</v>
      </c>
      <c r="E21" s="116">
        <f t="shared" si="1"/>
        <v>3.5468071119961336E-3</v>
      </c>
      <c r="F21" s="116">
        <f t="shared" si="1"/>
        <v>3.5468071119961336E-3</v>
      </c>
      <c r="P21" s="322">
        <f t="shared" si="4"/>
        <v>15.64899375048026</v>
      </c>
      <c r="Q21" s="142">
        <f t="shared" si="5"/>
        <v>1.6000000000000003</v>
      </c>
      <c r="S21" s="141">
        <f t="shared" si="2"/>
        <v>8.0000000000000036E-3</v>
      </c>
      <c r="T21" s="57">
        <f t="shared" si="0"/>
        <v>45.714285714285708</v>
      </c>
      <c r="U21" s="57">
        <f t="shared" si="6"/>
        <v>0.53714285714285714</v>
      </c>
    </row>
    <row r="22" spans="4:21" x14ac:dyDescent="0.35">
      <c r="D22" s="142">
        <f t="shared" si="3"/>
        <v>0.42510000000000014</v>
      </c>
      <c r="E22" s="116">
        <f t="shared" si="1"/>
        <v>3.8785224680854382E-3</v>
      </c>
      <c r="F22" s="116">
        <f t="shared" si="1"/>
        <v>3.8785224680854382E-3</v>
      </c>
      <c r="P22" s="322">
        <f t="shared" si="4"/>
        <v>13.880489789696306</v>
      </c>
      <c r="Q22" s="142">
        <f t="shared" si="5"/>
        <v>1.7000000000000004</v>
      </c>
      <c r="S22" s="141">
        <f t="shared" si="2"/>
        <v>8.5000000000000041E-3</v>
      </c>
      <c r="T22" s="57">
        <f t="shared" si="0"/>
        <v>44.999999999999993</v>
      </c>
      <c r="U22" s="57">
        <f t="shared" si="6"/>
        <v>0.58250000000000002</v>
      </c>
    </row>
    <row r="23" spans="4:21" x14ac:dyDescent="0.35">
      <c r="D23" s="142">
        <f t="shared" si="3"/>
        <v>0.45010000000000017</v>
      </c>
      <c r="E23" s="116">
        <f t="shared" si="1"/>
        <v>4.2273805415517412E-3</v>
      </c>
      <c r="F23" s="116">
        <f t="shared" si="1"/>
        <v>4.2273805415517412E-3</v>
      </c>
      <c r="P23" s="322">
        <f t="shared" si="4"/>
        <v>12.316859247775037</v>
      </c>
      <c r="Q23" s="142">
        <f t="shared" si="5"/>
        <v>1.8000000000000005</v>
      </c>
      <c r="S23" s="141">
        <f t="shared" si="2"/>
        <v>9.0000000000000045E-3</v>
      </c>
      <c r="T23" s="57">
        <f t="shared" si="0"/>
        <v>44.28571428571427</v>
      </c>
      <c r="U23" s="57">
        <f t="shared" si="6"/>
        <v>0.62714285714285711</v>
      </c>
    </row>
    <row r="24" spans="4:21" x14ac:dyDescent="0.35">
      <c r="D24" s="142">
        <f t="shared" si="3"/>
        <v>0.47510000000000019</v>
      </c>
      <c r="E24" s="116">
        <f t="shared" si="1"/>
        <v>4.5948232063246115E-3</v>
      </c>
      <c r="F24" s="116">
        <f t="shared" si="1"/>
        <v>4.5948232063246115E-3</v>
      </c>
      <c r="P24" s="322">
        <f t="shared" si="4"/>
        <v>10.933203954423044</v>
      </c>
      <c r="Q24" s="142">
        <f t="shared" si="5"/>
        <v>1.9000000000000006</v>
      </c>
      <c r="S24" s="141">
        <f t="shared" si="2"/>
        <v>9.500000000000005E-3</v>
      </c>
      <c r="T24" s="57">
        <f t="shared" si="0"/>
        <v>43.571428571428562</v>
      </c>
      <c r="U24" s="57">
        <f t="shared" si="6"/>
        <v>0.67107142857142854</v>
      </c>
    </row>
    <row r="25" spans="4:21" x14ac:dyDescent="0.35">
      <c r="D25" s="206">
        <f t="shared" si="3"/>
        <v>0.50010000000000021</v>
      </c>
      <c r="E25" s="116">
        <f t="shared" si="1"/>
        <v>4.9825209309699581E-3</v>
      </c>
      <c r="F25" s="207">
        <f t="shared" si="1"/>
        <v>4.9825209309699581E-3</v>
      </c>
      <c r="P25" s="322">
        <f t="shared" si="4"/>
        <v>9.707925540035367</v>
      </c>
      <c r="Q25" s="142">
        <f t="shared" si="5"/>
        <v>2.0000000000000004</v>
      </c>
      <c r="S25" s="141">
        <f t="shared" si="2"/>
        <v>1.0000000000000005E-2</v>
      </c>
      <c r="T25" s="57">
        <f t="shared" si="0"/>
        <v>42.857142857142847</v>
      </c>
      <c r="U25" s="57">
        <f t="shared" si="6"/>
        <v>0.7142857142857143</v>
      </c>
    </row>
    <row r="26" spans="4:21" x14ac:dyDescent="0.35">
      <c r="D26" s="142">
        <f t="shared" si="3"/>
        <v>0.52510000000000023</v>
      </c>
      <c r="E26" s="116">
        <f t="shared" si="1"/>
        <v>5.3924170189246778E-3</v>
      </c>
      <c r="F26" s="116">
        <f t="shared" si="1"/>
        <v>5.3924170189246778E-3</v>
      </c>
      <c r="J26" s="135"/>
      <c r="P26" s="322">
        <f t="shared" si="4"/>
        <v>8.6222219444108728</v>
      </c>
      <c r="Q26" s="142">
        <f t="shared" si="5"/>
        <v>2.1000000000000005</v>
      </c>
      <c r="S26" s="141">
        <f t="shared" si="2"/>
        <v>1.0500000000000006E-2</v>
      </c>
      <c r="T26" s="57">
        <f t="shared" si="0"/>
        <v>42.142857142857132</v>
      </c>
      <c r="U26" s="57">
        <f t="shared" si="6"/>
        <v>0.75678571428571428</v>
      </c>
    </row>
    <row r="27" spans="4:21" x14ac:dyDescent="0.35">
      <c r="D27" s="142">
        <f t="shared" si="3"/>
        <v>0.55010000000000026</v>
      </c>
      <c r="E27" s="116">
        <f t="shared" si="1"/>
        <v>5.826784354623249E-3</v>
      </c>
      <c r="F27" s="116">
        <f t="shared" si="1"/>
        <v>5.826784354623249E-3</v>
      </c>
      <c r="P27" s="322">
        <f t="shared" si="4"/>
        <v>7.6596769808138347</v>
      </c>
      <c r="Q27" s="142">
        <f t="shared" si="5"/>
        <v>2.2000000000000006</v>
      </c>
      <c r="S27" s="141">
        <f t="shared" si="2"/>
        <v>1.1000000000000006E-2</v>
      </c>
      <c r="T27" s="57">
        <f t="shared" si="0"/>
        <v>41.428571428571416</v>
      </c>
      <c r="U27" s="57">
        <f t="shared" si="6"/>
        <v>0.7985714285714286</v>
      </c>
    </row>
    <row r="28" spans="4:21" x14ac:dyDescent="0.35">
      <c r="D28" s="142">
        <f t="shared" si="3"/>
        <v>0.57510000000000028</v>
      </c>
      <c r="E28" s="116">
        <f t="shared" si="1"/>
        <v>6.2882988238625037E-3</v>
      </c>
      <c r="F28" s="116">
        <f t="shared" si="1"/>
        <v>6.2882988238625037E-3</v>
      </c>
      <c r="P28" s="322">
        <f t="shared" si="4"/>
        <v>6.805921810811709</v>
      </c>
      <c r="Q28" s="142">
        <f t="shared" si="5"/>
        <v>2.3000000000000007</v>
      </c>
      <c r="S28" s="141">
        <f t="shared" si="2"/>
        <v>1.1500000000000007E-2</v>
      </c>
      <c r="T28" s="57">
        <f t="shared" si="0"/>
        <v>40.714285714285701</v>
      </c>
      <c r="U28" s="57">
        <f t="shared" si="6"/>
        <v>0.83964285714285714</v>
      </c>
    </row>
    <row r="29" spans="4:21" x14ac:dyDescent="0.35">
      <c r="D29" s="142">
        <f t="shared" si="3"/>
        <v>0.6001000000000003</v>
      </c>
      <c r="E29" s="116">
        <f t="shared" si="1"/>
        <v>6.7801353829741728E-3</v>
      </c>
      <c r="F29" s="116">
        <f t="shared" si="1"/>
        <v>6.7801353829741728E-3</v>
      </c>
      <c r="P29" s="322">
        <f t="shared" si="4"/>
        <v>6.0483529296228102</v>
      </c>
      <c r="Q29" s="142">
        <f t="shared" si="5"/>
        <v>2.4000000000000008</v>
      </c>
      <c r="S29" s="141">
        <f t="shared" si="2"/>
        <v>1.2000000000000007E-2</v>
      </c>
      <c r="T29" s="57">
        <f t="shared" si="0"/>
        <v>39.999999999999986</v>
      </c>
      <c r="U29" s="57">
        <f t="shared" si="6"/>
        <v>0.88</v>
      </c>
    </row>
    <row r="30" spans="4:21" x14ac:dyDescent="0.35">
      <c r="D30" s="142">
        <f t="shared" si="3"/>
        <v>0.62510000000000032</v>
      </c>
      <c r="E30" s="116">
        <f t="shared" si="1"/>
        <v>7.3060954815717949E-3</v>
      </c>
      <c r="F30" s="116">
        <f t="shared" si="1"/>
        <v>7.3060954815717949E-3</v>
      </c>
      <c r="P30" s="322">
        <f t="shared" si="4"/>
        <v>5.3758952189088509</v>
      </c>
      <c r="Q30" s="142">
        <f t="shared" si="5"/>
        <v>2.5000000000000009</v>
      </c>
      <c r="S30" s="141">
        <f t="shared" si="2"/>
        <v>1.2500000000000008E-2</v>
      </c>
      <c r="T30" s="57">
        <f t="shared" si="0"/>
        <v>39.28571428571427</v>
      </c>
      <c r="U30" s="57">
        <f t="shared" si="6"/>
        <v>0.9196428571428571</v>
      </c>
    </row>
    <row r="31" spans="4:21" x14ac:dyDescent="0.35">
      <c r="D31" s="142">
        <f t="shared" si="3"/>
        <v>0.65010000000000034</v>
      </c>
      <c r="E31" s="116">
        <f t="shared" si="1"/>
        <v>7.8707787765796011E-3</v>
      </c>
      <c r="F31" s="116">
        <f t="shared" si="1"/>
        <v>7.8707787765796011E-3</v>
      </c>
      <c r="P31" s="322">
        <f t="shared" si="4"/>
        <v>4.7788014089702164</v>
      </c>
      <c r="Q31" s="142">
        <f t="shared" si="5"/>
        <v>2.600000000000001</v>
      </c>
      <c r="S31" s="141">
        <f t="shared" si="2"/>
        <v>1.3000000000000008E-2</v>
      </c>
      <c r="T31" s="57">
        <f t="shared" si="0"/>
        <v>38.571428571428555</v>
      </c>
      <c r="U31" s="57">
        <f t="shared" si="6"/>
        <v>0.95857142857142852</v>
      </c>
    </row>
    <row r="32" spans="4:21" x14ac:dyDescent="0.35">
      <c r="D32" s="142">
        <f t="shared" si="3"/>
        <v>0.67510000000000037</v>
      </c>
      <c r="E32" s="116">
        <f t="shared" si="1"/>
        <v>8.4798188187186208E-3</v>
      </c>
      <c r="F32" s="116">
        <f t="shared" si="1"/>
        <v>8.4798188187186208E-3</v>
      </c>
      <c r="J32" s="135"/>
      <c r="P32" s="322">
        <f t="shared" si="4"/>
        <v>4.2484812912526548</v>
      </c>
      <c r="Q32" s="142">
        <f t="shared" si="5"/>
        <v>2.7000000000000011</v>
      </c>
      <c r="S32" s="141">
        <f t="shared" si="2"/>
        <v>1.3500000000000009E-2</v>
      </c>
      <c r="T32" s="57">
        <f t="shared" si="0"/>
        <v>37.85714285714284</v>
      </c>
      <c r="U32" s="57">
        <f t="shared" si="6"/>
        <v>0.99678571428571416</v>
      </c>
    </row>
    <row r="33" spans="4:21" x14ac:dyDescent="0.35">
      <c r="D33" s="142">
        <f t="shared" si="3"/>
        <v>0.70010000000000039</v>
      </c>
      <c r="E33" s="116">
        <f t="shared" si="1"/>
        <v>9.1402134631192178E-3</v>
      </c>
      <c r="F33" s="116">
        <f t="shared" si="1"/>
        <v>9.1402134631192178E-3</v>
      </c>
      <c r="P33" s="322">
        <f t="shared" si="4"/>
        <v>3.7773554830269469</v>
      </c>
      <c r="Q33" s="142">
        <f t="shared" si="5"/>
        <v>2.8000000000000012</v>
      </c>
      <c r="S33" s="141">
        <f t="shared" si="2"/>
        <v>1.4000000000000009E-2</v>
      </c>
      <c r="T33" s="57">
        <f t="shared" si="0"/>
        <v>37.142857142857125</v>
      </c>
      <c r="U33" s="57">
        <f t="shared" si="6"/>
        <v>1.0342857142857143</v>
      </c>
    </row>
    <row r="34" spans="4:21" x14ac:dyDescent="0.35">
      <c r="D34" s="142">
        <f t="shared" si="3"/>
        <v>0.72510000000000041</v>
      </c>
      <c r="E34" s="116">
        <f t="shared" si="1"/>
        <v>9.8607995565102025E-3</v>
      </c>
      <c r="F34" s="116">
        <f t="shared" si="1"/>
        <v>9.8607995565102025E-3</v>
      </c>
      <c r="P34" s="322">
        <f t="shared" si="4"/>
        <v>3.3587296318437754</v>
      </c>
      <c r="Q34" s="142">
        <f t="shared" si="5"/>
        <v>2.9000000000000012</v>
      </c>
      <c r="S34" s="141">
        <f t="shared" si="2"/>
        <v>1.4500000000000009E-2</v>
      </c>
      <c r="T34" s="57">
        <f t="shared" si="0"/>
        <v>36.428571428571409</v>
      </c>
      <c r="U34" s="57">
        <f t="shared" si="6"/>
        <v>1.0710714285714285</v>
      </c>
    </row>
    <row r="35" spans="4:21" x14ac:dyDescent="0.35">
      <c r="D35" s="142">
        <f t="shared" si="3"/>
        <v>0.75010000000000043</v>
      </c>
      <c r="E35" s="116">
        <f t="shared" si="1"/>
        <v>1.0652954647256907E-2</v>
      </c>
      <c r="F35" s="116">
        <f t="shared" si="1"/>
        <v>1.0652954647256907E-2</v>
      </c>
      <c r="P35" s="322">
        <f t="shared" si="4"/>
        <v>2.9866857668108113</v>
      </c>
      <c r="Q35" s="142">
        <f t="shared" si="5"/>
        <v>3.0000000000000013</v>
      </c>
      <c r="S35" s="141">
        <f t="shared" si="2"/>
        <v>1.500000000000001E-2</v>
      </c>
      <c r="T35" s="57">
        <f t="shared" si="0"/>
        <v>35.714285714285694</v>
      </c>
      <c r="U35" s="57">
        <f t="shared" si="6"/>
        <v>1.107142857142857</v>
      </c>
    </row>
    <row r="36" spans="4:21" x14ac:dyDescent="0.35">
      <c r="D36" s="142">
        <f t="shared" si="3"/>
        <v>0.77510000000000046</v>
      </c>
      <c r="E36" s="116">
        <f t="shared" si="1"/>
        <v>1.1531669775819542E-2</v>
      </c>
      <c r="F36" s="116">
        <f t="shared" si="1"/>
        <v>1.1531669775819542E-2</v>
      </c>
      <c r="P36" s="322">
        <f t="shared" si="4"/>
        <v>2.6559881310849645</v>
      </c>
      <c r="Q36" s="142">
        <f t="shared" si="5"/>
        <v>3.1000000000000014</v>
      </c>
      <c r="S36" s="141">
        <f t="shared" si="2"/>
        <v>1.550000000000001E-2</v>
      </c>
      <c r="T36" s="57">
        <f t="shared" si="0"/>
        <v>34.999999999999979</v>
      </c>
      <c r="U36" s="57">
        <f t="shared" si="6"/>
        <v>1.1424999999999998</v>
      </c>
    </row>
    <row r="37" spans="4:21" x14ac:dyDescent="0.35">
      <c r="D37" s="142">
        <f t="shared" si="3"/>
        <v>0.80010000000000048</v>
      </c>
      <c r="E37" s="116">
        <f t="shared" si="1"/>
        <v>1.2517256838300295E-2</v>
      </c>
      <c r="F37" s="116">
        <f t="shared" si="1"/>
        <v>1.2517256838300295E-2</v>
      </c>
      <c r="P37" s="322">
        <f t="shared" si="4"/>
        <v>2.3620013166198164</v>
      </c>
      <c r="Q37" s="142">
        <f t="shared" si="5"/>
        <v>3.2000000000000015</v>
      </c>
      <c r="S37" s="141">
        <f t="shared" si="2"/>
        <v>1.6000000000000011E-2</v>
      </c>
      <c r="T37" s="57">
        <f t="shared" si="0"/>
        <v>34.285714285714263</v>
      </c>
      <c r="U37" s="57">
        <f t="shared" si="6"/>
        <v>1.177142857142857</v>
      </c>
    </row>
    <row r="38" spans="4:21" x14ac:dyDescent="0.35">
      <c r="D38" s="142">
        <f t="shared" si="3"/>
        <v>0.8251000000000005</v>
      </c>
      <c r="E38" s="116">
        <f t="shared" si="1"/>
        <v>1.3638202006981959E-2</v>
      </c>
      <c r="F38" s="116">
        <f t="shared" si="1"/>
        <v>1.3638202006981959E-2</v>
      </c>
      <c r="P38" s="322">
        <f t="shared" si="4"/>
        <v>2.1006189043255676</v>
      </c>
      <c r="Q38" s="142">
        <f t="shared" si="5"/>
        <v>3.3000000000000016</v>
      </c>
      <c r="S38" s="141">
        <f t="shared" si="2"/>
        <v>1.6500000000000011E-2</v>
      </c>
      <c r="T38" s="57">
        <f t="shared" si="0"/>
        <v>33.571428571428555</v>
      </c>
      <c r="U38" s="57">
        <f t="shared" si="6"/>
        <v>1.2110714285714284</v>
      </c>
    </row>
    <row r="39" spans="4:21" x14ac:dyDescent="0.35">
      <c r="D39" s="142">
        <f t="shared" si="3"/>
        <v>0.85010000000000052</v>
      </c>
      <c r="E39" s="116">
        <f t="shared" si="1"/>
        <v>1.4936233473207161E-2</v>
      </c>
      <c r="F39" s="116">
        <f t="shared" si="1"/>
        <v>1.4936233473207161E-2</v>
      </c>
      <c r="P39" s="322">
        <f t="shared" si="4"/>
        <v>1.8682011162140959</v>
      </c>
      <c r="Q39" s="142">
        <f t="shared" si="5"/>
        <v>3.4000000000000017</v>
      </c>
      <c r="S39" s="141">
        <f t="shared" si="2"/>
        <v>1.7000000000000012E-2</v>
      </c>
      <c r="T39" s="57">
        <f t="shared" si="0"/>
        <v>32.85714285714284</v>
      </c>
      <c r="U39" s="57">
        <f t="shared" si="6"/>
        <v>1.244285714285714</v>
      </c>
    </row>
    <row r="40" spans="4:21" x14ac:dyDescent="0.35">
      <c r="D40" s="142">
        <f t="shared" si="3"/>
        <v>0.87510000000000054</v>
      </c>
      <c r="E40" s="116">
        <f t="shared" si="1"/>
        <v>1.6476051068552322E-2</v>
      </c>
      <c r="F40" s="116">
        <f t="shared" si="1"/>
        <v>1.6476051068552322E-2</v>
      </c>
      <c r="P40" s="322">
        <f t="shared" si="4"/>
        <v>1.6615202295153375</v>
      </c>
      <c r="Q40" s="142">
        <f t="shared" si="5"/>
        <v>3.5000000000000018</v>
      </c>
      <c r="S40" s="141">
        <f t="shared" si="2"/>
        <v>1.7500000000000012E-2</v>
      </c>
      <c r="T40" s="57">
        <f t="shared" si="0"/>
        <v>32.142857142857125</v>
      </c>
      <c r="U40" s="57">
        <f t="shared" si="6"/>
        <v>1.276785714285714</v>
      </c>
    </row>
    <row r="41" spans="4:21" x14ac:dyDescent="0.35">
      <c r="D41" s="142">
        <f t="shared" si="3"/>
        <v>0.90010000000000057</v>
      </c>
      <c r="E41" s="116">
        <f t="shared" si="1"/>
        <v>1.836605055514251E-2</v>
      </c>
      <c r="F41" s="116">
        <f t="shared" si="1"/>
        <v>1.836605055514251E-2</v>
      </c>
      <c r="P41" s="322">
        <f t="shared" si="4"/>
        <v>1.4777126998798318</v>
      </c>
      <c r="Q41" s="142">
        <f t="shared" si="5"/>
        <v>3.6000000000000019</v>
      </c>
      <c r="S41" s="141">
        <f t="shared" si="2"/>
        <v>1.8000000000000013E-2</v>
      </c>
      <c r="T41" s="57">
        <f t="shared" si="0"/>
        <v>31.428571428571406</v>
      </c>
      <c r="U41" s="57">
        <f t="shared" si="6"/>
        <v>1.3085714285714283</v>
      </c>
    </row>
    <row r="42" spans="4:21" x14ac:dyDescent="0.35">
      <c r="D42" s="142">
        <f t="shared" si="3"/>
        <v>0.92510000000000059</v>
      </c>
      <c r="E42" s="116">
        <f t="shared" si="1"/>
        <v>2.0809438472929043E-2</v>
      </c>
      <c r="F42" s="116">
        <f t="shared" si="1"/>
        <v>2.0809438472929043E-2</v>
      </c>
      <c r="P42" s="322">
        <f t="shared" si="4"/>
        <v>1.3142371018128118</v>
      </c>
      <c r="Q42" s="142">
        <f t="shared" si="5"/>
        <v>3.700000000000002</v>
      </c>
      <c r="S42" s="141">
        <f t="shared" si="2"/>
        <v>1.8500000000000013E-2</v>
      </c>
      <c r="T42" s="57">
        <f t="shared" si="0"/>
        <v>30.714285714285694</v>
      </c>
      <c r="U42" s="57">
        <f t="shared" si="6"/>
        <v>1.3396428571428569</v>
      </c>
    </row>
    <row r="43" spans="4:21" x14ac:dyDescent="0.35">
      <c r="D43" s="142">
        <f t="shared" si="3"/>
        <v>0.95010000000000061</v>
      </c>
      <c r="E43" s="116">
        <f t="shared" si="1"/>
        <v>2.4262443788448218E-2</v>
      </c>
      <c r="F43" s="116">
        <f t="shared" si="1"/>
        <v>2.4262443788448218E-2</v>
      </c>
      <c r="G43" s="192">
        <f>(F44-F43)/(D44-D43)</f>
        <v>0.6295022484620707</v>
      </c>
      <c r="H43" s="191" t="s">
        <v>280</v>
      </c>
      <c r="P43" s="322">
        <f t="shared" si="4"/>
        <v>1.1688371270706688</v>
      </c>
      <c r="Q43" s="142">
        <f t="shared" si="5"/>
        <v>3.800000000000002</v>
      </c>
      <c r="S43" s="141">
        <f t="shared" si="2"/>
        <v>1.9000000000000013E-2</v>
      </c>
      <c r="T43" s="57">
        <f t="shared" si="0"/>
        <v>29.999999999999979</v>
      </c>
      <c r="U43" s="57">
        <f t="shared" si="6"/>
        <v>1.3699999999999997</v>
      </c>
    </row>
    <row r="44" spans="4:21" x14ac:dyDescent="0.35">
      <c r="D44" s="206">
        <f t="shared" si="3"/>
        <v>0.97510000000000063</v>
      </c>
      <c r="E44" s="116">
        <f t="shared" si="1"/>
        <v>3.0181544386399084E-2</v>
      </c>
      <c r="F44" s="207">
        <v>0.04</v>
      </c>
      <c r="P44" s="322">
        <f t="shared" si="4"/>
        <v>1.0395089917055196</v>
      </c>
      <c r="Q44" s="142">
        <f t="shared" si="5"/>
        <v>3.9000000000000021</v>
      </c>
      <c r="S44" s="141">
        <f t="shared" si="2"/>
        <v>1.9500000000000014E-2</v>
      </c>
      <c r="T44" s="57">
        <f t="shared" si="0"/>
        <v>29.285714285714263</v>
      </c>
      <c r="U44" s="57">
        <f t="shared" si="6"/>
        <v>1.3996428571428567</v>
      </c>
    </row>
    <row r="45" spans="4:21" x14ac:dyDescent="0.35">
      <c r="D45" s="142">
        <v>0.99999999999</v>
      </c>
      <c r="E45" s="116">
        <f>MIN(B3,_xlfn.BETA.INV($D45,$K$1,$K$2))</f>
        <v>0.04</v>
      </c>
      <c r="F45" s="116">
        <f>(F44-F43)+F44</f>
        <v>5.5737556211551784E-2</v>
      </c>
      <c r="P45" s="322">
        <f t="shared" si="4"/>
        <v>0.92447269423113987</v>
      </c>
      <c r="Q45" s="142">
        <f t="shared" si="5"/>
        <v>4.0000000000000018</v>
      </c>
      <c r="S45" s="141">
        <f t="shared" si="2"/>
        <v>2.0000000000000014E-2</v>
      </c>
      <c r="T45" s="57">
        <f t="shared" si="0"/>
        <v>28.571428571428548</v>
      </c>
      <c r="U45" s="57">
        <f t="shared" si="6"/>
        <v>1.4285714285714282</v>
      </c>
    </row>
    <row r="46" spans="4:21" x14ac:dyDescent="0.35">
      <c r="P46" s="322">
        <f t="shared" si="4"/>
        <v>0.82214664446449037</v>
      </c>
      <c r="Q46" s="142">
        <f t="shared" si="5"/>
        <v>4.1000000000000014</v>
      </c>
    </row>
    <row r="47" spans="4:21" x14ac:dyDescent="0.35">
      <c r="P47" s="322">
        <f t="shared" si="4"/>
        <v>0.73112524768010467</v>
      </c>
      <c r="Q47" s="142">
        <f t="shared" si="5"/>
        <v>4.2000000000000011</v>
      </c>
    </row>
    <row r="48" spans="4:21" x14ac:dyDescent="0.35">
      <c r="P48" s="322">
        <f t="shared" si="4"/>
        <v>0.65015908393860788</v>
      </c>
      <c r="Q48" s="142">
        <f t="shared" si="5"/>
        <v>4.3000000000000007</v>
      </c>
    </row>
    <row r="49" spans="16:17" x14ac:dyDescent="0.35">
      <c r="P49" s="322">
        <f t="shared" si="4"/>
        <v>0.57813736951901562</v>
      </c>
      <c r="Q49" s="142">
        <f t="shared" si="5"/>
        <v>4.4000000000000004</v>
      </c>
    </row>
    <row r="50" spans="16:17" x14ac:dyDescent="0.35">
      <c r="P50" s="322">
        <f t="shared" si="4"/>
        <v>0.51407242766461125</v>
      </c>
      <c r="Q50" s="142">
        <f t="shared" si="5"/>
        <v>4.5</v>
      </c>
    </row>
    <row r="51" spans="16:17" x14ac:dyDescent="0.35">
      <c r="P51" s="322">
        <f t="shared" si="4"/>
        <v>0.45708593044987184</v>
      </c>
      <c r="Q51" s="142">
        <f t="shared" si="5"/>
        <v>4.5999999999999996</v>
      </c>
    </row>
    <row r="52" spans="16:17" x14ac:dyDescent="0.35">
      <c r="P52" s="322">
        <f t="shared" si="4"/>
        <v>0.4063967033920074</v>
      </c>
      <c r="Q52" s="142">
        <f t="shared" si="5"/>
        <v>4.6999999999999993</v>
      </c>
    </row>
    <row r="53" spans="16:17" x14ac:dyDescent="0.35">
      <c r="P53" s="322">
        <f t="shared" si="4"/>
        <v>0.36130991020348935</v>
      </c>
      <c r="Q53" s="142">
        <f t="shared" si="5"/>
        <v>4.7999999999999989</v>
      </c>
    </row>
    <row r="54" spans="16:17" x14ac:dyDescent="0.35">
      <c r="P54" s="322">
        <f t="shared" si="4"/>
        <v>0.3212074574209936</v>
      </c>
      <c r="Q54" s="142">
        <f t="shared" si="5"/>
        <v>4.8999999999999986</v>
      </c>
    </row>
    <row r="55" spans="16:17" x14ac:dyDescent="0.35">
      <c r="P55" s="322">
        <f t="shared" si="4"/>
        <v>0.28553947805683427</v>
      </c>
      <c r="Q55" s="142">
        <f t="shared" si="5"/>
        <v>4.9999999999999982</v>
      </c>
    </row>
    <row r="56" spans="16:17" x14ac:dyDescent="0.35">
      <c r="P56" s="192"/>
      <c r="Q56" s="142"/>
    </row>
    <row r="57" spans="16:17" x14ac:dyDescent="0.35">
      <c r="P57" s="192"/>
      <c r="Q57" s="142"/>
    </row>
    <row r="58" spans="16:17" x14ac:dyDescent="0.35">
      <c r="P58" s="192"/>
      <c r="Q58" s="142"/>
    </row>
    <row r="59" spans="16:17" x14ac:dyDescent="0.35">
      <c r="P59" s="192"/>
      <c r="Q59" s="142"/>
    </row>
    <row r="60" spans="16:17" x14ac:dyDescent="0.35">
      <c r="P60" s="192"/>
      <c r="Q60" s="142"/>
    </row>
    <row r="61" spans="16:17" x14ac:dyDescent="0.35">
      <c r="P61" s="192"/>
      <c r="Q61" s="142"/>
    </row>
    <row r="62" spans="16:17" x14ac:dyDescent="0.35">
      <c r="P62" s="192"/>
      <c r="Q62" s="142"/>
    </row>
    <row r="63" spans="16:17" x14ac:dyDescent="0.35">
      <c r="P63" s="192"/>
      <c r="Q63" s="142"/>
    </row>
    <row r="64" spans="16:17" x14ac:dyDescent="0.35">
      <c r="P64" s="192"/>
      <c r="Q64" s="142"/>
    </row>
    <row r="65" spans="16:17" x14ac:dyDescent="0.35">
      <c r="P65" s="192"/>
      <c r="Q65" s="142"/>
    </row>
    <row r="66" spans="16:17" x14ac:dyDescent="0.35">
      <c r="P66" s="192"/>
      <c r="Q66" s="142"/>
    </row>
    <row r="67" spans="16:17" x14ac:dyDescent="0.35">
      <c r="P67" s="192"/>
      <c r="Q67" s="142"/>
    </row>
    <row r="68" spans="16:17" x14ac:dyDescent="0.35">
      <c r="P68" s="192"/>
      <c r="Q68" s="142"/>
    </row>
    <row r="69" spans="16:17" x14ac:dyDescent="0.35">
      <c r="P69" s="192"/>
      <c r="Q69" s="142"/>
    </row>
    <row r="70" spans="16:17" x14ac:dyDescent="0.35">
      <c r="P70" s="192"/>
      <c r="Q70" s="142"/>
    </row>
    <row r="71" spans="16:17" x14ac:dyDescent="0.35">
      <c r="P71" s="192"/>
      <c r="Q71" s="142"/>
    </row>
    <row r="72" spans="16:17" x14ac:dyDescent="0.35">
      <c r="P72" s="192"/>
      <c r="Q72" s="142"/>
    </row>
    <row r="73" spans="16:17" x14ac:dyDescent="0.35">
      <c r="P73" s="192"/>
      <c r="Q73" s="142"/>
    </row>
    <row r="74" spans="16:17" x14ac:dyDescent="0.35">
      <c r="P74" s="192"/>
      <c r="Q74" s="142"/>
    </row>
    <row r="75" spans="16:17" x14ac:dyDescent="0.35">
      <c r="P75" s="192"/>
      <c r="Q75" s="142"/>
    </row>
    <row r="76" spans="16:17" x14ac:dyDescent="0.35">
      <c r="P76" s="192"/>
      <c r="Q76" s="142"/>
    </row>
    <row r="77" spans="16:17" x14ac:dyDescent="0.35">
      <c r="P77" s="192"/>
      <c r="Q77" s="142"/>
    </row>
    <row r="78" spans="16:17" x14ac:dyDescent="0.35">
      <c r="P78" s="192"/>
      <c r="Q78" s="142"/>
    </row>
    <row r="79" spans="16:17" x14ac:dyDescent="0.35">
      <c r="P79" s="192"/>
      <c r="Q79" s="142"/>
    </row>
    <row r="80" spans="16:17" x14ac:dyDescent="0.35">
      <c r="P80" s="192"/>
      <c r="Q80" s="142"/>
    </row>
    <row r="81" spans="16:17" x14ac:dyDescent="0.35">
      <c r="P81" s="192"/>
      <c r="Q81" s="142"/>
    </row>
    <row r="82" spans="16:17" x14ac:dyDescent="0.35">
      <c r="P82" s="192"/>
      <c r="Q82" s="142"/>
    </row>
    <row r="83" spans="16:17" x14ac:dyDescent="0.35">
      <c r="P83" s="192"/>
      <c r="Q83" s="142"/>
    </row>
    <row r="84" spans="16:17" x14ac:dyDescent="0.35">
      <c r="P84" s="192"/>
      <c r="Q84" s="142"/>
    </row>
    <row r="85" spans="16:17" x14ac:dyDescent="0.35">
      <c r="P85" s="192"/>
      <c r="Q85" s="142"/>
    </row>
    <row r="86" spans="16:17" x14ac:dyDescent="0.35">
      <c r="P86" s="192"/>
      <c r="Q86" s="142"/>
    </row>
    <row r="87" spans="16:17" x14ac:dyDescent="0.35">
      <c r="P87" s="192"/>
      <c r="Q87" s="142"/>
    </row>
    <row r="88" spans="16:17" x14ac:dyDescent="0.35">
      <c r="P88" s="192"/>
      <c r="Q88" s="142"/>
    </row>
    <row r="89" spans="16:17" x14ac:dyDescent="0.35">
      <c r="P89" s="192"/>
      <c r="Q89" s="142"/>
    </row>
    <row r="90" spans="16:17" x14ac:dyDescent="0.35">
      <c r="P90" s="192"/>
      <c r="Q90" s="142"/>
    </row>
    <row r="91" spans="16:17" x14ac:dyDescent="0.35">
      <c r="P91" s="192"/>
      <c r="Q91" s="142"/>
    </row>
    <row r="92" spans="16:17" x14ac:dyDescent="0.35">
      <c r="P92" s="192"/>
      <c r="Q92" s="142"/>
    </row>
    <row r="93" spans="16:17" x14ac:dyDescent="0.35">
      <c r="P93" s="192"/>
      <c r="Q93" s="142"/>
    </row>
    <row r="94" spans="16:17" x14ac:dyDescent="0.35">
      <c r="P94" s="192"/>
      <c r="Q94" s="142"/>
    </row>
    <row r="95" spans="16:17" x14ac:dyDescent="0.35">
      <c r="P95" s="192"/>
      <c r="Q95" s="142"/>
    </row>
    <row r="96" spans="16:17" x14ac:dyDescent="0.35">
      <c r="P96" s="192"/>
      <c r="Q96" s="142"/>
    </row>
    <row r="97" spans="16:17" x14ac:dyDescent="0.35">
      <c r="P97" s="192"/>
      <c r="Q97" s="142"/>
    </row>
    <row r="98" spans="16:17" x14ac:dyDescent="0.35">
      <c r="P98" s="192"/>
      <c r="Q98" s="142"/>
    </row>
    <row r="99" spans="16:17" x14ac:dyDescent="0.35">
      <c r="P99" s="192"/>
      <c r="Q99" s="142"/>
    </row>
    <row r="100" spans="16:17" x14ac:dyDescent="0.35">
      <c r="P100" s="192"/>
      <c r="Q100" s="142"/>
    </row>
    <row r="101" spans="16:17" x14ac:dyDescent="0.35">
      <c r="P101" s="192"/>
      <c r="Q101" s="142"/>
    </row>
    <row r="102" spans="16:17" x14ac:dyDescent="0.35">
      <c r="P102" s="192"/>
      <c r="Q102" s="142"/>
    </row>
    <row r="103" spans="16:17" x14ac:dyDescent="0.35">
      <c r="P103" s="192"/>
      <c r="Q103" s="142"/>
    </row>
    <row r="104" spans="16:17" x14ac:dyDescent="0.35">
      <c r="P104" s="192"/>
      <c r="Q104" s="142"/>
    </row>
    <row r="105" spans="16:17" x14ac:dyDescent="0.35">
      <c r="P105" s="192"/>
      <c r="Q105" s="142"/>
    </row>
    <row r="106" spans="16:17" x14ac:dyDescent="0.35">
      <c r="P106" s="192"/>
      <c r="Q106" s="142"/>
    </row>
    <row r="107" spans="16:17" x14ac:dyDescent="0.35">
      <c r="P107" s="192"/>
      <c r="Q107" s="142"/>
    </row>
    <row r="108" spans="16:17" x14ac:dyDescent="0.35">
      <c r="P108" s="192"/>
      <c r="Q108" s="142"/>
    </row>
    <row r="109" spans="16:17" x14ac:dyDescent="0.35">
      <c r="P109" s="192"/>
      <c r="Q109" s="142"/>
    </row>
    <row r="110" spans="16:17" x14ac:dyDescent="0.35">
      <c r="P110" s="192"/>
      <c r="Q110" s="142"/>
    </row>
    <row r="111" spans="16:17" x14ac:dyDescent="0.35">
      <c r="P111" s="192"/>
      <c r="Q111" s="142"/>
    </row>
    <row r="112" spans="16:17" x14ac:dyDescent="0.35">
      <c r="P112" s="192"/>
      <c r="Q112" s="142"/>
    </row>
    <row r="113" spans="16:17" x14ac:dyDescent="0.35">
      <c r="P113" s="192"/>
      <c r="Q113" s="142"/>
    </row>
    <row r="114" spans="16:17" x14ac:dyDescent="0.35">
      <c r="P114" s="192"/>
      <c r="Q114" s="142"/>
    </row>
    <row r="115" spans="16:17" x14ac:dyDescent="0.35">
      <c r="P115" s="192"/>
      <c r="Q115" s="142"/>
    </row>
    <row r="116" spans="16:17" x14ac:dyDescent="0.35">
      <c r="P116" s="192"/>
      <c r="Q116" s="142"/>
    </row>
    <row r="117" spans="16:17" x14ac:dyDescent="0.35">
      <c r="P117" s="192"/>
      <c r="Q117" s="142"/>
    </row>
    <row r="118" spans="16:17" x14ac:dyDescent="0.35">
      <c r="P118" s="192"/>
      <c r="Q118" s="142"/>
    </row>
    <row r="119" spans="16:17" x14ac:dyDescent="0.35">
      <c r="P119" s="192"/>
      <c r="Q119" s="142"/>
    </row>
    <row r="120" spans="16:17" x14ac:dyDescent="0.35">
      <c r="P120" s="192"/>
      <c r="Q120" s="142"/>
    </row>
    <row r="121" spans="16:17" x14ac:dyDescent="0.35">
      <c r="P121" s="192"/>
      <c r="Q121" s="142"/>
    </row>
    <row r="122" spans="16:17" x14ac:dyDescent="0.35">
      <c r="P122" s="192"/>
      <c r="Q122" s="142"/>
    </row>
    <row r="123" spans="16:17" x14ac:dyDescent="0.35">
      <c r="P123" s="192"/>
      <c r="Q123" s="142"/>
    </row>
    <row r="124" spans="16:17" x14ac:dyDescent="0.35">
      <c r="P124" s="192"/>
      <c r="Q124" s="142"/>
    </row>
    <row r="125" spans="16:17" x14ac:dyDescent="0.35">
      <c r="P125" s="192"/>
      <c r="Q125" s="142"/>
    </row>
    <row r="126" spans="16:17" x14ac:dyDescent="0.35">
      <c r="P126" s="192"/>
      <c r="Q126" s="142"/>
    </row>
    <row r="127" spans="16:17" x14ac:dyDescent="0.35">
      <c r="P127" s="192"/>
      <c r="Q127" s="142"/>
    </row>
    <row r="128" spans="16:17" x14ac:dyDescent="0.35">
      <c r="P128" s="192"/>
      <c r="Q128" s="142"/>
    </row>
    <row r="129" spans="16:17" x14ac:dyDescent="0.35">
      <c r="P129" s="192"/>
      <c r="Q129" s="142"/>
    </row>
    <row r="130" spans="16:17" x14ac:dyDescent="0.35">
      <c r="P130" s="192"/>
      <c r="Q130" s="142"/>
    </row>
    <row r="131" spans="16:17" x14ac:dyDescent="0.35">
      <c r="P131" s="192"/>
      <c r="Q131" s="142"/>
    </row>
    <row r="132" spans="16:17" x14ac:dyDescent="0.35">
      <c r="P132" s="192"/>
      <c r="Q132" s="142"/>
    </row>
    <row r="133" spans="16:17" x14ac:dyDescent="0.35">
      <c r="P133" s="192"/>
      <c r="Q133" s="142"/>
    </row>
    <row r="134" spans="16:17" x14ac:dyDescent="0.35">
      <c r="P134" s="192"/>
      <c r="Q134" s="142"/>
    </row>
    <row r="135" spans="16:17" x14ac:dyDescent="0.35">
      <c r="P135" s="192"/>
      <c r="Q135" s="142"/>
    </row>
    <row r="136" spans="16:17" x14ac:dyDescent="0.35">
      <c r="P136" s="192"/>
      <c r="Q136" s="142"/>
    </row>
    <row r="137" spans="16:17" x14ac:dyDescent="0.35">
      <c r="P137" s="192"/>
      <c r="Q137" s="142"/>
    </row>
    <row r="138" spans="16:17" x14ac:dyDescent="0.35">
      <c r="P138" s="192"/>
      <c r="Q138" s="142"/>
    </row>
    <row r="139" spans="16:17" x14ac:dyDescent="0.35">
      <c r="P139" s="192"/>
      <c r="Q139" s="142"/>
    </row>
    <row r="140" spans="16:17" x14ac:dyDescent="0.35">
      <c r="P140" s="192"/>
      <c r="Q140" s="142"/>
    </row>
    <row r="141" spans="16:17" x14ac:dyDescent="0.35">
      <c r="P141" s="192"/>
      <c r="Q141" s="142"/>
    </row>
    <row r="142" spans="16:17" x14ac:dyDescent="0.35">
      <c r="P142" s="192"/>
      <c r="Q142" s="142"/>
    </row>
    <row r="143" spans="16:17" x14ac:dyDescent="0.35">
      <c r="P143" s="192"/>
      <c r="Q143" s="142"/>
    </row>
    <row r="144" spans="16:17" x14ac:dyDescent="0.35">
      <c r="P144" s="192"/>
      <c r="Q144" s="142"/>
    </row>
    <row r="145" spans="16:17" x14ac:dyDescent="0.35">
      <c r="P145" s="192"/>
      <c r="Q145" s="142"/>
    </row>
    <row r="146" spans="16:17" x14ac:dyDescent="0.35">
      <c r="P146" s="192"/>
      <c r="Q146" s="142"/>
    </row>
    <row r="147" spans="16:17" x14ac:dyDescent="0.35">
      <c r="P147" s="192"/>
      <c r="Q147" s="142"/>
    </row>
    <row r="148" spans="16:17" x14ac:dyDescent="0.35">
      <c r="P148" s="192"/>
      <c r="Q148" s="142"/>
    </row>
    <row r="149" spans="16:17" x14ac:dyDescent="0.35">
      <c r="P149" s="192"/>
      <c r="Q149" s="142"/>
    </row>
    <row r="150" spans="16:17" x14ac:dyDescent="0.35">
      <c r="P150" s="192"/>
      <c r="Q150" s="142"/>
    </row>
    <row r="151" spans="16:17" x14ac:dyDescent="0.35">
      <c r="P151" s="192"/>
      <c r="Q151" s="142"/>
    </row>
    <row r="152" spans="16:17" x14ac:dyDescent="0.35">
      <c r="P152" s="192"/>
      <c r="Q152" s="142"/>
    </row>
    <row r="153" spans="16:17" x14ac:dyDescent="0.35">
      <c r="P153" s="192"/>
      <c r="Q153" s="142"/>
    </row>
    <row r="154" spans="16:17" x14ac:dyDescent="0.35">
      <c r="P154" s="192"/>
      <c r="Q154" s="142"/>
    </row>
    <row r="155" spans="16:17" x14ac:dyDescent="0.35">
      <c r="P155" s="192"/>
      <c r="Q155" s="142"/>
    </row>
    <row r="156" spans="16:17" x14ac:dyDescent="0.35">
      <c r="P156" s="192"/>
      <c r="Q156" s="142"/>
    </row>
    <row r="157" spans="16:17" x14ac:dyDescent="0.35">
      <c r="P157" s="192"/>
      <c r="Q157" s="142"/>
    </row>
    <row r="158" spans="16:17" x14ac:dyDescent="0.35">
      <c r="P158" s="192"/>
      <c r="Q158" s="142"/>
    </row>
    <row r="159" spans="16:17" x14ac:dyDescent="0.35">
      <c r="P159" s="192"/>
      <c r="Q159" s="142"/>
    </row>
    <row r="160" spans="16:17" x14ac:dyDescent="0.35">
      <c r="P160" s="192"/>
      <c r="Q160" s="142"/>
    </row>
    <row r="161" spans="16:17" x14ac:dyDescent="0.35">
      <c r="P161" s="192"/>
      <c r="Q161" s="142"/>
    </row>
    <row r="162" spans="16:17" x14ac:dyDescent="0.35">
      <c r="P162" s="192"/>
      <c r="Q162" s="142"/>
    </row>
    <row r="163" spans="16:17" x14ac:dyDescent="0.35">
      <c r="P163" s="192"/>
      <c r="Q163" s="142"/>
    </row>
    <row r="164" spans="16:17" x14ac:dyDescent="0.35">
      <c r="P164" s="192"/>
      <c r="Q164" s="142"/>
    </row>
    <row r="165" spans="16:17" x14ac:dyDescent="0.35">
      <c r="P165" s="192"/>
      <c r="Q165" s="142"/>
    </row>
    <row r="166" spans="16:17" x14ac:dyDescent="0.35">
      <c r="P166" s="192"/>
      <c r="Q166" s="142"/>
    </row>
    <row r="167" spans="16:17" x14ac:dyDescent="0.35">
      <c r="P167" s="192"/>
      <c r="Q167" s="142"/>
    </row>
    <row r="168" spans="16:17" x14ac:dyDescent="0.35">
      <c r="P168" s="192"/>
      <c r="Q168" s="142"/>
    </row>
    <row r="169" spans="16:17" x14ac:dyDescent="0.35">
      <c r="P169" s="192"/>
      <c r="Q169" s="142"/>
    </row>
    <row r="170" spans="16:17" x14ac:dyDescent="0.35">
      <c r="P170" s="192"/>
      <c r="Q170" s="142"/>
    </row>
    <row r="171" spans="16:17" x14ac:dyDescent="0.35">
      <c r="P171" s="192"/>
      <c r="Q171" s="142"/>
    </row>
    <row r="172" spans="16:17" x14ac:dyDescent="0.35">
      <c r="P172" s="192"/>
      <c r="Q172" s="142"/>
    </row>
    <row r="173" spans="16:17" x14ac:dyDescent="0.35">
      <c r="P173" s="192"/>
      <c r="Q173" s="142"/>
    </row>
    <row r="174" spans="16:17" x14ac:dyDescent="0.35">
      <c r="P174" s="192"/>
      <c r="Q174" s="142"/>
    </row>
    <row r="175" spans="16:17" x14ac:dyDescent="0.35">
      <c r="P175" s="192"/>
      <c r="Q175" s="142"/>
    </row>
    <row r="176" spans="16:17" x14ac:dyDescent="0.35">
      <c r="P176" s="192"/>
      <c r="Q176" s="142"/>
    </row>
    <row r="177" spans="16:17" x14ac:dyDescent="0.35">
      <c r="P177" s="192"/>
      <c r="Q177" s="142"/>
    </row>
    <row r="178" spans="16:17" x14ac:dyDescent="0.35">
      <c r="P178" s="192"/>
      <c r="Q178" s="142"/>
    </row>
    <row r="179" spans="16:17" x14ac:dyDescent="0.35">
      <c r="P179" s="192"/>
      <c r="Q179" s="142"/>
    </row>
    <row r="180" spans="16:17" x14ac:dyDescent="0.35">
      <c r="P180" s="192"/>
      <c r="Q180" s="142"/>
    </row>
    <row r="181" spans="16:17" x14ac:dyDescent="0.35">
      <c r="P181" s="192"/>
      <c r="Q181" s="142"/>
    </row>
    <row r="182" spans="16:17" x14ac:dyDescent="0.35">
      <c r="P182" s="192"/>
      <c r="Q182" s="142"/>
    </row>
    <row r="183" spans="16:17" x14ac:dyDescent="0.35">
      <c r="P183" s="192"/>
      <c r="Q183" s="142"/>
    </row>
    <row r="184" spans="16:17" x14ac:dyDescent="0.35">
      <c r="P184" s="192"/>
      <c r="Q184" s="142"/>
    </row>
    <row r="185" spans="16:17" x14ac:dyDescent="0.35">
      <c r="P185" s="192"/>
      <c r="Q185" s="142"/>
    </row>
    <row r="186" spans="16:17" x14ac:dyDescent="0.35">
      <c r="P186" s="192"/>
      <c r="Q186" s="142"/>
    </row>
    <row r="187" spans="16:17" x14ac:dyDescent="0.35">
      <c r="P187" s="192"/>
      <c r="Q187" s="142"/>
    </row>
    <row r="188" spans="16:17" x14ac:dyDescent="0.35">
      <c r="P188" s="192"/>
      <c r="Q188" s="142"/>
    </row>
    <row r="189" spans="16:17" x14ac:dyDescent="0.35">
      <c r="P189" s="192"/>
      <c r="Q189" s="142"/>
    </row>
    <row r="190" spans="16:17" x14ac:dyDescent="0.35">
      <c r="P190" s="192"/>
      <c r="Q190" s="142"/>
    </row>
    <row r="191" spans="16:17" x14ac:dyDescent="0.35">
      <c r="P191" s="192"/>
      <c r="Q191" s="142"/>
    </row>
    <row r="192" spans="16:17" x14ac:dyDescent="0.35">
      <c r="P192" s="192"/>
      <c r="Q192" s="142"/>
    </row>
    <row r="193" spans="16:17" x14ac:dyDescent="0.35">
      <c r="P193" s="192"/>
      <c r="Q193" s="142"/>
    </row>
    <row r="194" spans="16:17" x14ac:dyDescent="0.35">
      <c r="P194" s="192"/>
      <c r="Q194" s="142"/>
    </row>
    <row r="195" spans="16:17" x14ac:dyDescent="0.35">
      <c r="P195" s="192"/>
      <c r="Q195" s="142"/>
    </row>
    <row r="196" spans="16:17" x14ac:dyDescent="0.35">
      <c r="P196" s="192"/>
      <c r="Q196" s="142"/>
    </row>
    <row r="197" spans="16:17" x14ac:dyDescent="0.35">
      <c r="P197" s="192"/>
      <c r="Q197" s="142"/>
    </row>
    <row r="198" spans="16:17" x14ac:dyDescent="0.35">
      <c r="P198" s="192"/>
      <c r="Q198" s="142"/>
    </row>
    <row r="199" spans="16:17" x14ac:dyDescent="0.35">
      <c r="P199" s="192"/>
      <c r="Q199" s="142"/>
    </row>
    <row r="200" spans="16:17" x14ac:dyDescent="0.35">
      <c r="P200" s="192"/>
      <c r="Q200" s="142"/>
    </row>
    <row r="201" spans="16:17" x14ac:dyDescent="0.35">
      <c r="P201" s="192"/>
      <c r="Q201" s="142"/>
    </row>
    <row r="202" spans="16:17" x14ac:dyDescent="0.35">
      <c r="P202" s="192"/>
      <c r="Q202" s="142"/>
    </row>
    <row r="203" spans="16:17" x14ac:dyDescent="0.35">
      <c r="P203" s="192"/>
      <c r="Q203" s="142"/>
    </row>
    <row r="204" spans="16:17" x14ac:dyDescent="0.35">
      <c r="P204" s="192"/>
      <c r="Q204" s="142"/>
    </row>
    <row r="205" spans="16:17" x14ac:dyDescent="0.35">
      <c r="P205" s="192"/>
      <c r="Q205" s="142"/>
    </row>
  </sheetData>
  <pageMargins left="0.7" right="0.7" top="0.75" bottom="0.75" header="0.3" footer="0.3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DE3AC-BE84-4307-B6A3-87972B8AB1A9}">
  <sheetPr codeName="Sheet18"/>
  <dimension ref="A1:G35"/>
  <sheetViews>
    <sheetView workbookViewId="0">
      <selection activeCell="D12" sqref="D12"/>
    </sheetView>
  </sheetViews>
  <sheetFormatPr defaultColWidth="9.1328125" defaultRowHeight="12.75" x14ac:dyDescent="0.35"/>
  <cols>
    <col min="1" max="1" width="9.1328125" style="172"/>
    <col min="2" max="2" width="14.73046875" style="172" bestFit="1" customWidth="1"/>
    <col min="3" max="5" width="9.1328125" style="172"/>
    <col min="6" max="6" width="9.265625" style="172" customWidth="1"/>
    <col min="7" max="9" width="9.1328125" style="172"/>
    <col min="10" max="10" width="12" style="172" bestFit="1" customWidth="1"/>
    <col min="11" max="16384" width="9.1328125" style="172"/>
  </cols>
  <sheetData>
    <row r="1" spans="1:6" x14ac:dyDescent="0.35">
      <c r="A1" s="171" t="s">
        <v>180</v>
      </c>
      <c r="B1" s="167">
        <v>1000</v>
      </c>
    </row>
    <row r="2" spans="1:6" x14ac:dyDescent="0.35">
      <c r="A2" s="171" t="s">
        <v>182</v>
      </c>
      <c r="B2" s="167">
        <v>1400</v>
      </c>
    </row>
    <row r="3" spans="1:6" x14ac:dyDescent="0.35">
      <c r="A3" s="171" t="s">
        <v>181</v>
      </c>
      <c r="B3" s="167">
        <v>2600</v>
      </c>
    </row>
    <row r="5" spans="1:6" x14ac:dyDescent="0.35">
      <c r="A5" s="171" t="s">
        <v>183</v>
      </c>
      <c r="B5" s="57">
        <f ca="1">MIN(MAX(RAND(),F8),F24)</f>
        <v>0.92633974504787997</v>
      </c>
      <c r="E5" s="116"/>
      <c r="F5" s="116"/>
    </row>
    <row r="6" spans="1:6" ht="15.75" x14ac:dyDescent="0.5">
      <c r="A6" s="235" t="s">
        <v>184</v>
      </c>
      <c r="B6" s="84">
        <f ca="1">MAX(MIN(FORECAST('Drilling Costs PDF'!$B$5,OFFSET('Drilling Costs PDF'!D8:D24,MATCH('Drilling Costs PDF'!$B$5,F8:F24,1)-1,0,2), OFFSET(F8:F24,MATCH('Drilling Costs PDF'!$B$5,F8:F24,1)-1,0,2)),2600),1000)</f>
        <v>2226.5318721313279</v>
      </c>
      <c r="D6" s="208" t="s">
        <v>282</v>
      </c>
      <c r="E6" s="208" t="s">
        <v>281</v>
      </c>
      <c r="F6" s="208" t="s">
        <v>283</v>
      </c>
    </row>
    <row r="7" spans="1:6" x14ac:dyDescent="0.35">
      <c r="D7" s="172">
        <v>900</v>
      </c>
      <c r="E7" s="116">
        <f>IF($D7&lt;$B$1,0,IF($D7&lt;$B$2,2*($D7-$B$1)/(($B$3-$B$1)*($B$2-$B$1)),IF($D7&lt;$B$3, 2*($B$3-$D7)/(($B$3-$B$1)*($B$3-$B$2)),0)))</f>
        <v>0</v>
      </c>
      <c r="F7" s="172">
        <v>0</v>
      </c>
    </row>
    <row r="8" spans="1:6" x14ac:dyDescent="0.35">
      <c r="D8" s="172">
        <f>B1</f>
        <v>1000</v>
      </c>
      <c r="E8" s="116">
        <f>IF($D8&lt;$B$1,0,IF($D8&lt;$B$2,2*($D8-$B$1)/(($B$3-$B$1)*($B$2-$B$1)),IF($D8&lt;$B$3, 2*($B$3-$D8)/(($B$3-$B$1)*($B$3-$B$2)),0)))</f>
        <v>0</v>
      </c>
      <c r="F8" s="116">
        <f>(E7+((E7+E8)/2*100))</f>
        <v>0</v>
      </c>
    </row>
    <row r="9" spans="1:6" x14ac:dyDescent="0.35">
      <c r="D9" s="172">
        <f t="shared" ref="D9:D24" si="0">D8+100</f>
        <v>1100</v>
      </c>
      <c r="E9" s="116">
        <f t="shared" ref="E9:E24" si="1">IF($D9&lt;$B$1,0,IF($D9&lt;$B$2,2*($D9-$B$1)/(($B$3-$B$1)*($B$2-$B$1)),IF($D9&lt;$B$3, 2*($B$3-$D9)/(($B$3-$B$1)*($B$3-$B$2)),0)))</f>
        <v>3.1250000000000001E-4</v>
      </c>
      <c r="F9" s="116">
        <f t="shared" ref="F9:F23" si="2">(F8+((E8+E9)/2*100))</f>
        <v>1.5625E-2</v>
      </c>
    </row>
    <row r="10" spans="1:6" x14ac:dyDescent="0.35">
      <c r="D10" s="172">
        <f t="shared" si="0"/>
        <v>1200</v>
      </c>
      <c r="E10" s="116">
        <f t="shared" si="1"/>
        <v>6.2500000000000001E-4</v>
      </c>
      <c r="F10" s="116">
        <f t="shared" si="2"/>
        <v>6.25E-2</v>
      </c>
    </row>
    <row r="11" spans="1:6" x14ac:dyDescent="0.35">
      <c r="D11" s="172">
        <f t="shared" si="0"/>
        <v>1300</v>
      </c>
      <c r="E11" s="116">
        <f t="shared" si="1"/>
        <v>9.3749999999999997E-4</v>
      </c>
      <c r="F11" s="116">
        <f t="shared" si="2"/>
        <v>0.140625</v>
      </c>
    </row>
    <row r="12" spans="1:6" x14ac:dyDescent="0.35">
      <c r="D12" s="172">
        <f t="shared" si="0"/>
        <v>1400</v>
      </c>
      <c r="E12" s="116">
        <f t="shared" si="1"/>
        <v>1.25E-3</v>
      </c>
      <c r="F12" s="116">
        <f t="shared" si="2"/>
        <v>0.25</v>
      </c>
    </row>
    <row r="13" spans="1:6" x14ac:dyDescent="0.35">
      <c r="D13" s="172">
        <f t="shared" si="0"/>
        <v>1500</v>
      </c>
      <c r="E13" s="116">
        <f t="shared" si="1"/>
        <v>1.1458333333333333E-3</v>
      </c>
      <c r="F13" s="116">
        <f t="shared" si="2"/>
        <v>0.36979166666666663</v>
      </c>
    </row>
    <row r="14" spans="1:6" x14ac:dyDescent="0.35">
      <c r="D14" s="172">
        <f t="shared" si="0"/>
        <v>1600</v>
      </c>
      <c r="E14" s="116">
        <f t="shared" si="1"/>
        <v>1.0416666666666667E-3</v>
      </c>
      <c r="F14" s="116">
        <f t="shared" si="2"/>
        <v>0.47916666666666663</v>
      </c>
    </row>
    <row r="15" spans="1:6" x14ac:dyDescent="0.35">
      <c r="D15" s="172">
        <f t="shared" si="0"/>
        <v>1700</v>
      </c>
      <c r="E15" s="116">
        <f t="shared" si="1"/>
        <v>9.3749999999999997E-4</v>
      </c>
      <c r="F15" s="116">
        <f t="shared" si="2"/>
        <v>0.578125</v>
      </c>
    </row>
    <row r="16" spans="1:6" x14ac:dyDescent="0.35">
      <c r="D16" s="172">
        <f t="shared" si="0"/>
        <v>1800</v>
      </c>
      <c r="E16" s="116">
        <f t="shared" si="1"/>
        <v>8.3333333333333339E-4</v>
      </c>
      <c r="F16" s="116">
        <f t="shared" si="2"/>
        <v>0.66666666666666663</v>
      </c>
    </row>
    <row r="17" spans="4:7" x14ac:dyDescent="0.35">
      <c r="D17" s="172">
        <f t="shared" si="0"/>
        <v>1900</v>
      </c>
      <c r="E17" s="116">
        <f t="shared" si="1"/>
        <v>7.291666666666667E-4</v>
      </c>
      <c r="F17" s="116">
        <f t="shared" si="2"/>
        <v>0.74479166666666663</v>
      </c>
    </row>
    <row r="18" spans="4:7" x14ac:dyDescent="0.35">
      <c r="D18" s="172">
        <f t="shared" si="0"/>
        <v>2000</v>
      </c>
      <c r="E18" s="116">
        <f t="shared" si="1"/>
        <v>6.2500000000000001E-4</v>
      </c>
      <c r="F18" s="116">
        <f t="shared" si="2"/>
        <v>0.8125</v>
      </c>
    </row>
    <row r="19" spans="4:7" x14ac:dyDescent="0.35">
      <c r="D19" s="172">
        <f t="shared" si="0"/>
        <v>2100</v>
      </c>
      <c r="E19" s="116">
        <f t="shared" si="1"/>
        <v>5.2083333333333333E-4</v>
      </c>
      <c r="F19" s="116">
        <f t="shared" si="2"/>
        <v>0.86979166666666663</v>
      </c>
    </row>
    <row r="20" spans="4:7" x14ac:dyDescent="0.35">
      <c r="D20" s="172">
        <f t="shared" si="0"/>
        <v>2200</v>
      </c>
      <c r="E20" s="116">
        <f t="shared" si="1"/>
        <v>4.1666666666666669E-4</v>
      </c>
      <c r="F20" s="116">
        <f t="shared" si="2"/>
        <v>0.91666666666666663</v>
      </c>
    </row>
    <row r="21" spans="4:7" x14ac:dyDescent="0.35">
      <c r="D21" s="172">
        <f t="shared" si="0"/>
        <v>2300</v>
      </c>
      <c r="E21" s="116">
        <f t="shared" si="1"/>
        <v>3.1250000000000001E-4</v>
      </c>
      <c r="F21" s="116">
        <f t="shared" si="2"/>
        <v>0.953125</v>
      </c>
    </row>
    <row r="22" spans="4:7" x14ac:dyDescent="0.35">
      <c r="D22" s="172">
        <f t="shared" si="0"/>
        <v>2400</v>
      </c>
      <c r="E22" s="116">
        <f t="shared" si="1"/>
        <v>2.0833333333333335E-4</v>
      </c>
      <c r="F22" s="116">
        <f t="shared" si="2"/>
        <v>0.97916666666666663</v>
      </c>
    </row>
    <row r="23" spans="4:7" x14ac:dyDescent="0.35">
      <c r="D23" s="172">
        <f t="shared" si="0"/>
        <v>2500</v>
      </c>
      <c r="E23" s="116">
        <f t="shared" si="1"/>
        <v>1.0416666666666667E-4</v>
      </c>
      <c r="F23" s="116">
        <f t="shared" si="2"/>
        <v>0.99479166666666663</v>
      </c>
    </row>
    <row r="24" spans="4:7" x14ac:dyDescent="0.35">
      <c r="D24" s="172">
        <f t="shared" si="0"/>
        <v>2600</v>
      </c>
      <c r="E24" s="116">
        <f t="shared" si="1"/>
        <v>0</v>
      </c>
      <c r="F24" s="116">
        <v>1</v>
      </c>
    </row>
    <row r="25" spans="4:7" x14ac:dyDescent="0.35">
      <c r="E25" s="116"/>
      <c r="F25" s="116"/>
    </row>
    <row r="26" spans="4:7" x14ac:dyDescent="0.35">
      <c r="E26" s="57"/>
      <c r="G26" s="171"/>
    </row>
    <row r="27" spans="4:7" x14ac:dyDescent="0.35">
      <c r="E27" s="57"/>
    </row>
    <row r="28" spans="4:7" x14ac:dyDescent="0.35">
      <c r="E28" s="57"/>
    </row>
    <row r="29" spans="4:7" x14ac:dyDescent="0.35">
      <c r="E29" s="57"/>
    </row>
    <row r="30" spans="4:7" x14ac:dyDescent="0.35">
      <c r="E30" s="57"/>
    </row>
    <row r="31" spans="4:7" x14ac:dyDescent="0.35">
      <c r="E31" s="57"/>
    </row>
    <row r="32" spans="4:7" x14ac:dyDescent="0.35">
      <c r="E32" s="57"/>
      <c r="G32" s="171"/>
    </row>
    <row r="33" spans="5:5" x14ac:dyDescent="0.35">
      <c r="E33" s="57"/>
    </row>
    <row r="34" spans="5:5" x14ac:dyDescent="0.35">
      <c r="E34" s="57"/>
    </row>
    <row r="35" spans="5:5" x14ac:dyDescent="0.35">
      <c r="E35" s="57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67DE8-FEFE-49B8-A4D1-5BAEA3F732E9}">
  <sheetPr codeName="Sheet24"/>
  <dimension ref="A1:G82"/>
  <sheetViews>
    <sheetView zoomScale="115" zoomScaleNormal="115" workbookViewId="0">
      <selection activeCell="P13" sqref="P13"/>
    </sheetView>
  </sheetViews>
  <sheetFormatPr defaultRowHeight="12.75" x14ac:dyDescent="0.35"/>
  <cols>
    <col min="1" max="16384" width="9.06640625" style="299"/>
  </cols>
  <sheetData>
    <row r="1" spans="1:6" x14ac:dyDescent="0.35">
      <c r="C1" s="299" t="s">
        <v>422</v>
      </c>
    </row>
    <row r="2" spans="1:6" x14ac:dyDescent="0.35">
      <c r="A2" s="298" t="s">
        <v>418</v>
      </c>
      <c r="B2" s="299">
        <v>0.1</v>
      </c>
      <c r="C2" s="299">
        <f>_xlfn.NORM.S.INV(B2)</f>
        <v>-1.2815515655446006</v>
      </c>
      <c r="D2" s="299" t="s">
        <v>423</v>
      </c>
      <c r="E2" s="83">
        <f>(B5-E3)/C4</f>
        <v>8.9734976798323576</v>
      </c>
    </row>
    <row r="3" spans="1:6" x14ac:dyDescent="0.35">
      <c r="A3" s="298" t="s">
        <v>419</v>
      </c>
      <c r="B3" s="299">
        <v>137</v>
      </c>
      <c r="D3" s="299" t="s">
        <v>242</v>
      </c>
      <c r="E3" s="299">
        <f>AVERAGE(B3,B5)</f>
        <v>148.5</v>
      </c>
    </row>
    <row r="4" spans="1:6" x14ac:dyDescent="0.35">
      <c r="A4" s="298" t="s">
        <v>420</v>
      </c>
      <c r="B4" s="299">
        <v>0.9</v>
      </c>
      <c r="C4" s="299">
        <f>_xlfn.NORM.S.INV(B4)</f>
        <v>1.2815515655446006</v>
      </c>
    </row>
    <row r="5" spans="1:6" x14ac:dyDescent="0.35">
      <c r="A5" s="298" t="s">
        <v>421</v>
      </c>
      <c r="B5" s="299">
        <v>160</v>
      </c>
    </row>
    <row r="6" spans="1:6" x14ac:dyDescent="0.35">
      <c r="A6" s="298"/>
      <c r="D6" s="299" t="s">
        <v>425</v>
      </c>
      <c r="E6" s="299" t="s">
        <v>424</v>
      </c>
      <c r="F6" s="299" t="s">
        <v>283</v>
      </c>
    </row>
    <row r="7" spans="1:6" x14ac:dyDescent="0.35">
      <c r="A7" s="298" t="s">
        <v>183</v>
      </c>
      <c r="B7" s="299">
        <f ca="1">RAND()</f>
        <v>0.98603434808153245</v>
      </c>
      <c r="D7" s="299">
        <v>115</v>
      </c>
      <c r="E7" s="116">
        <f>_xlfn.NORM.DIST(D7,$E$3,$E$2,FALSE)</f>
        <v>4.1839788726812544E-5</v>
      </c>
      <c r="F7" s="116">
        <f>_xlfn.NORM.DIST(D7,$E$3,$E$2,TRUE)</f>
        <v>9.452538175691313E-5</v>
      </c>
    </row>
    <row r="8" spans="1:6" ht="15.75" x14ac:dyDescent="0.5">
      <c r="A8" s="235" t="s">
        <v>184</v>
      </c>
      <c r="B8" s="299">
        <f ca="1">_xlfn.NORM.INV(B7,E3,E2)</f>
        <v>168.22599020609817</v>
      </c>
      <c r="D8" s="299">
        <f>D7+1</f>
        <v>116</v>
      </c>
      <c r="E8" s="116">
        <f t="shared" ref="E8:E71" si="0">_xlfn.NORM.DIST(D8,$E$3,$E$2,FALSE)</f>
        <v>6.3033428992878362E-5</v>
      </c>
      <c r="F8" s="116">
        <f t="shared" ref="F8:F71" si="1">_xlfn.NORM.DIST(D8,$E$3,$E$2,TRUE)</f>
        <v>1.4629361816003567E-4</v>
      </c>
    </row>
    <row r="9" spans="1:6" x14ac:dyDescent="0.35">
      <c r="D9" s="299">
        <f t="shared" ref="D9:D72" si="2">D8+1</f>
        <v>117</v>
      </c>
      <c r="E9" s="116">
        <f t="shared" si="0"/>
        <v>9.3790533511626582E-5</v>
      </c>
      <c r="F9" s="116">
        <f t="shared" si="1"/>
        <v>2.2376963699992768E-4</v>
      </c>
    </row>
    <row r="10" spans="1:6" x14ac:dyDescent="0.35">
      <c r="D10" s="299">
        <f t="shared" si="2"/>
        <v>118</v>
      </c>
      <c r="E10" s="116">
        <f t="shared" si="0"/>
        <v>1.3783315652220817E-4</v>
      </c>
      <c r="F10" s="116">
        <f t="shared" si="1"/>
        <v>3.382901751957508E-4</v>
      </c>
    </row>
    <row r="11" spans="1:6" x14ac:dyDescent="0.35">
      <c r="D11" s="299">
        <f t="shared" si="2"/>
        <v>119</v>
      </c>
      <c r="E11" s="116">
        <f t="shared" si="0"/>
        <v>2.0005758438055467E-4</v>
      </c>
      <c r="F11" s="116">
        <f t="shared" si="1"/>
        <v>5.0548068632755619E-4</v>
      </c>
    </row>
    <row r="12" spans="1:6" x14ac:dyDescent="0.35">
      <c r="D12" s="299">
        <f t="shared" si="2"/>
        <v>120</v>
      </c>
      <c r="E12" s="116">
        <f t="shared" si="0"/>
        <v>2.8678931178095161E-4</v>
      </c>
      <c r="F12" s="116">
        <f t="shared" si="1"/>
        <v>7.4655560789093614E-4</v>
      </c>
    </row>
    <row r="13" spans="1:6" x14ac:dyDescent="0.35">
      <c r="D13" s="299">
        <f t="shared" si="2"/>
        <v>121</v>
      </c>
      <c r="E13" s="116">
        <f t="shared" si="0"/>
        <v>4.0604814024975647E-4</v>
      </c>
      <c r="F13" s="116">
        <f t="shared" si="1"/>
        <v>1.0898799596786427E-3</v>
      </c>
    </row>
    <row r="14" spans="1:6" x14ac:dyDescent="0.35">
      <c r="D14" s="299">
        <f t="shared" si="2"/>
        <v>122</v>
      </c>
      <c r="E14" s="116">
        <f t="shared" si="0"/>
        <v>5.6780434606052061E-4</v>
      </c>
      <c r="F14" s="116">
        <f t="shared" si="1"/>
        <v>1.572793465689551E-3</v>
      </c>
    </row>
    <row r="15" spans="1:6" x14ac:dyDescent="0.35">
      <c r="D15" s="299">
        <f t="shared" si="2"/>
        <v>123</v>
      </c>
      <c r="E15" s="116">
        <f t="shared" si="0"/>
        <v>7.8419942897039118E-4</v>
      </c>
      <c r="F15" s="116">
        <f t="shared" si="1"/>
        <v>2.2436756601378637E-3</v>
      </c>
    </row>
    <row r="16" spans="1:6" x14ac:dyDescent="0.35">
      <c r="D16" s="299">
        <f t="shared" si="2"/>
        <v>124</v>
      </c>
      <c r="E16" s="116">
        <f t="shared" si="0"/>
        <v>1.0696974334868394E-3</v>
      </c>
      <c r="F16" s="116">
        <f t="shared" si="1"/>
        <v>3.164200161455963E-3</v>
      </c>
    </row>
    <row r="17" spans="4:7" x14ac:dyDescent="0.35">
      <c r="D17" s="299">
        <f t="shared" si="2"/>
        <v>125</v>
      </c>
      <c r="E17" s="116">
        <f t="shared" si="0"/>
        <v>1.4411261826971183E-3</v>
      </c>
      <c r="F17" s="116">
        <f t="shared" si="1"/>
        <v>4.411688844596251E-3</v>
      </c>
    </row>
    <row r="18" spans="4:7" x14ac:dyDescent="0.35">
      <c r="D18" s="299">
        <f t="shared" si="2"/>
        <v>126</v>
      </c>
      <c r="E18" s="116">
        <f t="shared" si="0"/>
        <v>1.9175631981161064E-3</v>
      </c>
      <c r="F18" s="116">
        <f t="shared" si="1"/>
        <v>6.0814334685530642E-3</v>
      </c>
    </row>
    <row r="19" spans="4:7" x14ac:dyDescent="0.35">
      <c r="D19" s="299">
        <f t="shared" si="2"/>
        <v>127</v>
      </c>
      <c r="E19" s="116">
        <f t="shared" si="0"/>
        <v>2.5200199930769211E-3</v>
      </c>
      <c r="F19" s="116">
        <f t="shared" si="1"/>
        <v>8.2888061961517902E-3</v>
      </c>
    </row>
    <row r="20" spans="4:7" x14ac:dyDescent="0.35">
      <c r="D20" s="299">
        <f t="shared" si="2"/>
        <v>128</v>
      </c>
      <c r="E20" s="116">
        <f t="shared" si="0"/>
        <v>3.2708822444805861E-3</v>
      </c>
      <c r="F20" s="116">
        <f t="shared" si="1"/>
        <v>1.1170935574486021E-2</v>
      </c>
    </row>
    <row r="21" spans="4:7" x14ac:dyDescent="0.35">
      <c r="D21" s="299">
        <f t="shared" si="2"/>
        <v>129</v>
      </c>
      <c r="E21" s="116">
        <f t="shared" si="0"/>
        <v>4.1930733049129424E-3</v>
      </c>
      <c r="F21" s="116">
        <f t="shared" si="1"/>
        <v>1.4887686474224717E-2</v>
      </c>
    </row>
    <row r="22" spans="4:7" x14ac:dyDescent="0.35">
      <c r="D22" s="299">
        <f t="shared" si="2"/>
        <v>130</v>
      </c>
      <c r="E22" s="116">
        <f t="shared" si="0"/>
        <v>5.3089254072609341E-3</v>
      </c>
      <c r="F22" s="116">
        <f t="shared" si="1"/>
        <v>1.9621657799144793E-2</v>
      </c>
    </row>
    <row r="23" spans="4:7" x14ac:dyDescent="0.35">
      <c r="D23" s="299">
        <f t="shared" si="2"/>
        <v>131</v>
      </c>
      <c r="E23" s="116">
        <f t="shared" si="0"/>
        <v>6.6387668153629065E-3</v>
      </c>
      <c r="F23" s="116">
        <f t="shared" si="1"/>
        <v>2.5576907516182128E-2</v>
      </c>
    </row>
    <row r="24" spans="4:7" x14ac:dyDescent="0.35">
      <c r="D24" s="299">
        <f t="shared" si="2"/>
        <v>132</v>
      </c>
      <c r="E24" s="116">
        <f t="shared" si="0"/>
        <v>8.1992632111219845E-3</v>
      </c>
      <c r="F24" s="116">
        <f t="shared" si="1"/>
        <v>3.2976137382092922E-2</v>
      </c>
    </row>
    <row r="25" spans="4:7" x14ac:dyDescent="0.35">
      <c r="D25" s="299">
        <f t="shared" si="2"/>
        <v>133</v>
      </c>
      <c r="E25" s="116">
        <f t="shared" si="0"/>
        <v>1.0001585796447552E-2</v>
      </c>
      <c r="F25" s="116">
        <f t="shared" si="1"/>
        <v>4.2056124894299954E-2</v>
      </c>
    </row>
    <row r="26" spans="4:7" x14ac:dyDescent="0.35">
      <c r="D26" s="299">
        <f t="shared" si="2"/>
        <v>134</v>
      </c>
      <c r="E26" s="116">
        <f t="shared" si="0"/>
        <v>1.2049513817993854E-2</v>
      </c>
      <c r="F26" s="116">
        <f t="shared" si="1"/>
        <v>5.3061280156912853E-2</v>
      </c>
    </row>
    <row r="27" spans="4:7" x14ac:dyDescent="0.35">
      <c r="D27" s="299">
        <f t="shared" si="2"/>
        <v>135</v>
      </c>
      <c r="E27" s="116">
        <f t="shared" si="0"/>
        <v>1.4337611424044244E-2</v>
      </c>
      <c r="F27" s="116">
        <f t="shared" si="1"/>
        <v>6.6235329602902376E-2</v>
      </c>
    </row>
    <row r="28" spans="4:7" x14ac:dyDescent="0.35">
      <c r="D28" s="299">
        <f t="shared" si="2"/>
        <v>136</v>
      </c>
      <c r="E28" s="116">
        <f t="shared" si="0"/>
        <v>1.6849643270290333E-2</v>
      </c>
      <c r="F28" s="116">
        <f t="shared" si="1"/>
        <v>8.1811281518133647E-2</v>
      </c>
      <c r="G28" s="298"/>
    </row>
    <row r="29" spans="4:7" x14ac:dyDescent="0.35">
      <c r="D29" s="299">
        <f t="shared" si="2"/>
        <v>137</v>
      </c>
      <c r="E29" s="116">
        <f t="shared" si="0"/>
        <v>1.955740539465603E-2</v>
      </c>
      <c r="F29" s="305">
        <f t="shared" si="1"/>
        <v>9.9999999999999922E-2</v>
      </c>
    </row>
    <row r="30" spans="4:7" x14ac:dyDescent="0.35">
      <c r="D30" s="299">
        <f t="shared" si="2"/>
        <v>138</v>
      </c>
      <c r="E30" s="116">
        <f t="shared" si="0"/>
        <v>2.2420143513057031E-2</v>
      </c>
      <c r="F30" s="116">
        <f t="shared" si="1"/>
        <v>0.12097788983074065</v>
      </c>
    </row>
    <row r="31" spans="4:7" x14ac:dyDescent="0.35">
      <c r="D31" s="299">
        <f t="shared" si="2"/>
        <v>139</v>
      </c>
      <c r="E31" s="116">
        <f t="shared" si="0"/>
        <v>2.5384707355191469E-2</v>
      </c>
      <c r="F31" s="116">
        <f t="shared" si="1"/>
        <v>0.14487435679090066</v>
      </c>
    </row>
    <row r="32" spans="4:7" x14ac:dyDescent="0.35">
      <c r="D32" s="299">
        <f t="shared" si="2"/>
        <v>140</v>
      </c>
      <c r="E32" s="116">
        <f t="shared" si="0"/>
        <v>2.8386546305175123E-2</v>
      </c>
      <c r="F32" s="116">
        <f t="shared" si="1"/>
        <v>0.17175983649586304</v>
      </c>
    </row>
    <row r="33" spans="4:7" x14ac:dyDescent="0.35">
      <c r="D33" s="299">
        <f t="shared" si="2"/>
        <v>141</v>
      </c>
      <c r="E33" s="116">
        <f t="shared" si="0"/>
        <v>3.1351590277409282E-2</v>
      </c>
      <c r="F33" s="116">
        <f t="shared" si="1"/>
        <v>0.20163526078721586</v>
      </c>
    </row>
    <row r="34" spans="4:7" x14ac:dyDescent="0.35">
      <c r="D34" s="299">
        <f t="shared" si="2"/>
        <v>142</v>
      </c>
      <c r="E34" s="116">
        <f t="shared" si="0"/>
        <v>3.4198984932051486E-2</v>
      </c>
      <c r="F34" s="116">
        <f t="shared" si="1"/>
        <v>0.23442383809817938</v>
      </c>
      <c r="G34" s="298"/>
    </row>
    <row r="35" spans="4:7" x14ac:dyDescent="0.35">
      <c r="D35" s="299">
        <f t="shared" si="2"/>
        <v>143</v>
      </c>
      <c r="E35" s="116">
        <f t="shared" si="0"/>
        <v>3.6844568910882135E-2</v>
      </c>
      <c r="F35" s="116">
        <f t="shared" si="1"/>
        <v>0.26996595281442504</v>
      </c>
    </row>
    <row r="36" spans="4:7" x14ac:dyDescent="0.35">
      <c r="D36" s="299">
        <f t="shared" si="2"/>
        <v>144</v>
      </c>
      <c r="E36" s="116">
        <f t="shared" si="0"/>
        <v>3.9204901402053002E-2</v>
      </c>
      <c r="F36" s="116">
        <f t="shared" si="1"/>
        <v>0.3080178360862259</v>
      </c>
    </row>
    <row r="37" spans="4:7" x14ac:dyDescent="0.35">
      <c r="D37" s="299">
        <f t="shared" si="2"/>
        <v>145</v>
      </c>
      <c r="E37" s="116">
        <f t="shared" si="0"/>
        <v>4.1201580418025761E-2</v>
      </c>
      <c r="F37" s="116">
        <f t="shared" si="1"/>
        <v>0.34825443355166408</v>
      </c>
    </row>
    <row r="38" spans="4:7" x14ac:dyDescent="0.35">
      <c r="D38" s="299">
        <f t="shared" si="2"/>
        <v>146</v>
      </c>
      <c r="E38" s="116">
        <f t="shared" si="0"/>
        <v>4.2765544600698598E-2</v>
      </c>
      <c r="F38" s="116">
        <f t="shared" si="1"/>
        <v>0.39027661000009256</v>
      </c>
    </row>
    <row r="39" spans="4:7" x14ac:dyDescent="0.35">
      <c r="D39" s="299">
        <f t="shared" si="2"/>
        <v>147</v>
      </c>
      <c r="E39" s="116">
        <f t="shared" si="0"/>
        <v>4.3841031273957283E-2</v>
      </c>
      <c r="F39" s="116">
        <f t="shared" si="1"/>
        <v>0.4336225112553499</v>
      </c>
    </row>
    <row r="40" spans="4:7" x14ac:dyDescent="0.35">
      <c r="D40" s="299">
        <f t="shared" si="2"/>
        <v>148</v>
      </c>
      <c r="E40" s="116">
        <f t="shared" si="0"/>
        <v>4.4388875048933761E-2</v>
      </c>
      <c r="F40" s="116">
        <f t="shared" si="1"/>
        <v>0.47778257934984369</v>
      </c>
    </row>
    <row r="41" spans="4:7" x14ac:dyDescent="0.35">
      <c r="D41" s="299">
        <f t="shared" si="2"/>
        <v>149</v>
      </c>
      <c r="E41" s="116">
        <f t="shared" si="0"/>
        <v>4.4388875048933761E-2</v>
      </c>
      <c r="F41" s="116">
        <f t="shared" si="1"/>
        <v>0.52221742065015631</v>
      </c>
    </row>
    <row r="42" spans="4:7" x14ac:dyDescent="0.35">
      <c r="D42" s="299">
        <f t="shared" si="2"/>
        <v>150</v>
      </c>
      <c r="E42" s="116">
        <f t="shared" si="0"/>
        <v>4.3841031273957283E-2</v>
      </c>
      <c r="F42" s="116">
        <f t="shared" si="1"/>
        <v>0.5663774887446501</v>
      </c>
    </row>
    <row r="43" spans="4:7" x14ac:dyDescent="0.35">
      <c r="D43" s="299">
        <f t="shared" si="2"/>
        <v>151</v>
      </c>
      <c r="E43" s="116">
        <f t="shared" si="0"/>
        <v>4.2765544600698598E-2</v>
      </c>
      <c r="F43" s="116">
        <f t="shared" si="1"/>
        <v>0.60972338999990749</v>
      </c>
    </row>
    <row r="44" spans="4:7" x14ac:dyDescent="0.35">
      <c r="D44" s="299">
        <f t="shared" si="2"/>
        <v>152</v>
      </c>
      <c r="E44" s="116">
        <f t="shared" si="0"/>
        <v>4.1201580418025761E-2</v>
      </c>
      <c r="F44" s="116">
        <f t="shared" si="1"/>
        <v>0.65174556644833592</v>
      </c>
    </row>
    <row r="45" spans="4:7" x14ac:dyDescent="0.35">
      <c r="D45" s="299">
        <f t="shared" si="2"/>
        <v>153</v>
      </c>
      <c r="E45" s="116">
        <f t="shared" si="0"/>
        <v>3.9204901402053002E-2</v>
      </c>
      <c r="F45" s="116">
        <f t="shared" si="1"/>
        <v>0.6919821639137741</v>
      </c>
    </row>
    <row r="46" spans="4:7" x14ac:dyDescent="0.35">
      <c r="D46" s="299">
        <f t="shared" si="2"/>
        <v>154</v>
      </c>
      <c r="E46" s="116">
        <f t="shared" si="0"/>
        <v>3.6844568910882135E-2</v>
      </c>
      <c r="F46" s="116">
        <f t="shared" si="1"/>
        <v>0.73003404718557496</v>
      </c>
    </row>
    <row r="47" spans="4:7" x14ac:dyDescent="0.35">
      <c r="D47" s="299">
        <f t="shared" si="2"/>
        <v>155</v>
      </c>
      <c r="E47" s="116">
        <f t="shared" si="0"/>
        <v>3.4198984932051486E-2</v>
      </c>
      <c r="F47" s="116">
        <f t="shared" si="1"/>
        <v>0.76557616190182065</v>
      </c>
    </row>
    <row r="48" spans="4:7" x14ac:dyDescent="0.35">
      <c r="D48" s="299">
        <f t="shared" si="2"/>
        <v>156</v>
      </c>
      <c r="E48" s="116">
        <f t="shared" si="0"/>
        <v>3.1351590277409282E-2</v>
      </c>
      <c r="F48" s="116">
        <f t="shared" si="1"/>
        <v>0.79836473921278417</v>
      </c>
    </row>
    <row r="49" spans="4:6" x14ac:dyDescent="0.35">
      <c r="D49" s="299">
        <f t="shared" si="2"/>
        <v>157</v>
      </c>
      <c r="E49" s="116">
        <f t="shared" si="0"/>
        <v>2.8386546305175123E-2</v>
      </c>
      <c r="F49" s="116">
        <f t="shared" si="1"/>
        <v>0.82824016350413698</v>
      </c>
    </row>
    <row r="50" spans="4:6" x14ac:dyDescent="0.35">
      <c r="D50" s="299">
        <f t="shared" si="2"/>
        <v>158</v>
      </c>
      <c r="E50" s="116">
        <f t="shared" si="0"/>
        <v>2.5384707355191469E-2</v>
      </c>
      <c r="F50" s="116">
        <f t="shared" si="1"/>
        <v>0.85512564320909934</v>
      </c>
    </row>
    <row r="51" spans="4:6" x14ac:dyDescent="0.35">
      <c r="D51" s="299">
        <f t="shared" si="2"/>
        <v>159</v>
      </c>
      <c r="E51" s="116">
        <f t="shared" si="0"/>
        <v>2.2420143513057031E-2</v>
      </c>
      <c r="F51" s="116">
        <f t="shared" si="1"/>
        <v>0.87902211016925935</v>
      </c>
    </row>
    <row r="52" spans="4:6" x14ac:dyDescent="0.35">
      <c r="D52" s="299">
        <f t="shared" si="2"/>
        <v>160</v>
      </c>
      <c r="E52" s="116">
        <f t="shared" si="0"/>
        <v>1.955740539465603E-2</v>
      </c>
      <c r="F52" s="305">
        <f t="shared" si="1"/>
        <v>0.90000000000000013</v>
      </c>
    </row>
    <row r="53" spans="4:6" x14ac:dyDescent="0.35">
      <c r="D53" s="299">
        <f t="shared" si="2"/>
        <v>161</v>
      </c>
      <c r="E53" s="116">
        <f t="shared" si="0"/>
        <v>1.6849643270290333E-2</v>
      </c>
      <c r="F53" s="116">
        <f t="shared" si="1"/>
        <v>0.91818871848186634</v>
      </c>
    </row>
    <row r="54" spans="4:6" x14ac:dyDescent="0.35">
      <c r="D54" s="299">
        <f t="shared" si="2"/>
        <v>162</v>
      </c>
      <c r="E54" s="116">
        <f t="shared" si="0"/>
        <v>1.4337611424044244E-2</v>
      </c>
      <c r="F54" s="116">
        <f t="shared" si="1"/>
        <v>0.93376467039709765</v>
      </c>
    </row>
    <row r="55" spans="4:6" x14ac:dyDescent="0.35">
      <c r="D55" s="299">
        <f t="shared" si="2"/>
        <v>163</v>
      </c>
      <c r="E55" s="116">
        <f t="shared" si="0"/>
        <v>1.2049513817993854E-2</v>
      </c>
      <c r="F55" s="116">
        <f t="shared" si="1"/>
        <v>0.9469387198430872</v>
      </c>
    </row>
    <row r="56" spans="4:6" x14ac:dyDescent="0.35">
      <c r="D56" s="299">
        <f t="shared" si="2"/>
        <v>164</v>
      </c>
      <c r="E56" s="116">
        <f t="shared" si="0"/>
        <v>1.0001585796447552E-2</v>
      </c>
      <c r="F56" s="116">
        <f t="shared" si="1"/>
        <v>0.9579438751057</v>
      </c>
    </row>
    <row r="57" spans="4:6" x14ac:dyDescent="0.35">
      <c r="D57" s="299">
        <f t="shared" si="2"/>
        <v>165</v>
      </c>
      <c r="E57" s="116">
        <f t="shared" si="0"/>
        <v>8.1992632111219845E-3</v>
      </c>
      <c r="F57" s="116">
        <f t="shared" si="1"/>
        <v>0.96702386261790707</v>
      </c>
    </row>
    <row r="58" spans="4:6" x14ac:dyDescent="0.35">
      <c r="D58" s="299">
        <f t="shared" si="2"/>
        <v>166</v>
      </c>
      <c r="E58" s="116">
        <f t="shared" si="0"/>
        <v>6.6387668153629065E-3</v>
      </c>
      <c r="F58" s="116">
        <f t="shared" si="1"/>
        <v>0.97442309248381787</v>
      </c>
    </row>
    <row r="59" spans="4:6" x14ac:dyDescent="0.35">
      <c r="D59" s="299">
        <f t="shared" si="2"/>
        <v>167</v>
      </c>
      <c r="E59" s="116">
        <f t="shared" si="0"/>
        <v>5.3089254072609341E-3</v>
      </c>
      <c r="F59" s="116">
        <f t="shared" si="1"/>
        <v>0.98037834220085518</v>
      </c>
    </row>
    <row r="60" spans="4:6" x14ac:dyDescent="0.35">
      <c r="D60" s="299">
        <f t="shared" si="2"/>
        <v>168</v>
      </c>
      <c r="E60" s="116">
        <f t="shared" si="0"/>
        <v>4.1930733049129424E-3</v>
      </c>
      <c r="F60" s="116">
        <f t="shared" si="1"/>
        <v>0.98511231352577533</v>
      </c>
    </row>
    <row r="61" spans="4:6" x14ac:dyDescent="0.35">
      <c r="D61" s="299">
        <f t="shared" si="2"/>
        <v>169</v>
      </c>
      <c r="E61" s="116">
        <f t="shared" si="0"/>
        <v>3.2708822444805861E-3</v>
      </c>
      <c r="F61" s="116">
        <f t="shared" si="1"/>
        <v>0.98882906442551399</v>
      </c>
    </row>
    <row r="62" spans="4:6" x14ac:dyDescent="0.35">
      <c r="D62" s="299">
        <f t="shared" si="2"/>
        <v>170</v>
      </c>
      <c r="E62" s="116">
        <f t="shared" si="0"/>
        <v>2.5200199930769211E-3</v>
      </c>
      <c r="F62" s="116">
        <f t="shared" si="1"/>
        <v>0.9917111938038482</v>
      </c>
    </row>
    <row r="63" spans="4:6" x14ac:dyDescent="0.35">
      <c r="D63" s="299">
        <f t="shared" si="2"/>
        <v>171</v>
      </c>
      <c r="E63" s="116">
        <f t="shared" si="0"/>
        <v>1.9175631981161064E-3</v>
      </c>
      <c r="F63" s="116">
        <f t="shared" si="1"/>
        <v>0.99391856653144695</v>
      </c>
    </row>
    <row r="64" spans="4:6" x14ac:dyDescent="0.35">
      <c r="D64" s="299">
        <f t="shared" si="2"/>
        <v>172</v>
      </c>
      <c r="E64" s="116">
        <f t="shared" si="0"/>
        <v>1.4411261826971183E-3</v>
      </c>
      <c r="F64" s="116">
        <f t="shared" si="1"/>
        <v>0.9955883111554038</v>
      </c>
    </row>
    <row r="65" spans="4:6" x14ac:dyDescent="0.35">
      <c r="D65" s="299">
        <f t="shared" si="2"/>
        <v>173</v>
      </c>
      <c r="E65" s="116">
        <f t="shared" si="0"/>
        <v>1.0696974334868394E-3</v>
      </c>
      <c r="F65" s="116">
        <f t="shared" si="1"/>
        <v>0.99683579983854409</v>
      </c>
    </row>
    <row r="66" spans="4:6" x14ac:dyDescent="0.35">
      <c r="D66" s="299">
        <f t="shared" si="2"/>
        <v>174</v>
      </c>
      <c r="E66" s="116">
        <f t="shared" si="0"/>
        <v>7.8419942897039118E-4</v>
      </c>
      <c r="F66" s="116">
        <f t="shared" si="1"/>
        <v>0.99775632433986217</v>
      </c>
    </row>
    <row r="67" spans="4:6" x14ac:dyDescent="0.35">
      <c r="D67" s="299">
        <f t="shared" si="2"/>
        <v>175</v>
      </c>
      <c r="E67" s="116">
        <f t="shared" si="0"/>
        <v>5.6780434606052061E-4</v>
      </c>
      <c r="F67" s="116">
        <f t="shared" si="1"/>
        <v>0.9984272065343105</v>
      </c>
    </row>
    <row r="68" spans="4:6" x14ac:dyDescent="0.35">
      <c r="D68" s="299">
        <f t="shared" si="2"/>
        <v>176</v>
      </c>
      <c r="E68" s="116">
        <f t="shared" si="0"/>
        <v>4.0604814024975647E-4</v>
      </c>
      <c r="F68" s="116">
        <f t="shared" si="1"/>
        <v>0.99891012004032131</v>
      </c>
    </row>
    <row r="69" spans="4:6" x14ac:dyDescent="0.35">
      <c r="D69" s="299">
        <f t="shared" si="2"/>
        <v>177</v>
      </c>
      <c r="E69" s="116">
        <f t="shared" si="0"/>
        <v>2.8678931178095161E-4</v>
      </c>
      <c r="F69" s="116">
        <f t="shared" si="1"/>
        <v>0.99925344439210906</v>
      </c>
    </row>
    <row r="70" spans="4:6" x14ac:dyDescent="0.35">
      <c r="D70" s="299">
        <f t="shared" si="2"/>
        <v>178</v>
      </c>
      <c r="E70" s="116">
        <f t="shared" si="0"/>
        <v>2.0005758438055467E-4</v>
      </c>
      <c r="F70" s="116">
        <f t="shared" si="1"/>
        <v>0.99949451931367239</v>
      </c>
    </row>
    <row r="71" spans="4:6" x14ac:dyDescent="0.35">
      <c r="D71" s="299">
        <f t="shared" si="2"/>
        <v>179</v>
      </c>
      <c r="E71" s="116">
        <f t="shared" si="0"/>
        <v>1.3783315652220817E-4</v>
      </c>
      <c r="F71" s="116">
        <f t="shared" si="1"/>
        <v>0.99966170982480429</v>
      </c>
    </row>
    <row r="72" spans="4:6" x14ac:dyDescent="0.35">
      <c r="D72" s="299">
        <f t="shared" si="2"/>
        <v>180</v>
      </c>
      <c r="E72" s="116">
        <f t="shared" ref="E72:E77" si="3">_xlfn.NORM.DIST(D72,$E$3,$E$2,FALSE)</f>
        <v>9.3790533511626582E-5</v>
      </c>
      <c r="F72" s="116">
        <f t="shared" ref="F72:F77" si="4">_xlfn.NORM.DIST(D72,$E$3,$E$2,TRUE)</f>
        <v>0.99977623036300012</v>
      </c>
    </row>
    <row r="73" spans="4:6" x14ac:dyDescent="0.35">
      <c r="D73" s="299">
        <f t="shared" ref="D73:D77" si="5">D72+1</f>
        <v>181</v>
      </c>
      <c r="E73" s="116">
        <f t="shared" si="3"/>
        <v>6.3033428992878362E-5</v>
      </c>
      <c r="F73" s="116">
        <f t="shared" si="4"/>
        <v>0.99985370638184001</v>
      </c>
    </row>
    <row r="74" spans="4:6" x14ac:dyDescent="0.35">
      <c r="D74" s="299">
        <f t="shared" si="5"/>
        <v>182</v>
      </c>
      <c r="E74" s="116">
        <f t="shared" si="3"/>
        <v>4.1839788726812544E-5</v>
      </c>
      <c r="F74" s="116">
        <f t="shared" si="4"/>
        <v>0.99990547461824308</v>
      </c>
    </row>
    <row r="75" spans="4:6" x14ac:dyDescent="0.35">
      <c r="D75" s="299">
        <f t="shared" si="5"/>
        <v>183</v>
      </c>
      <c r="E75" s="116">
        <f t="shared" si="3"/>
        <v>2.7429295626022317E-5</v>
      </c>
      <c r="F75" s="116">
        <f t="shared" si="4"/>
        <v>0.99993963884529469</v>
      </c>
    </row>
    <row r="76" spans="4:6" x14ac:dyDescent="0.35">
      <c r="D76" s="299">
        <f t="shared" si="5"/>
        <v>184</v>
      </c>
      <c r="E76" s="116">
        <f t="shared" si="3"/>
        <v>1.7760142674128689E-5</v>
      </c>
      <c r="F76" s="116">
        <f t="shared" si="4"/>
        <v>0.99996190739746471</v>
      </c>
    </row>
    <row r="77" spans="4:6" x14ac:dyDescent="0.35">
      <c r="D77" s="299">
        <f t="shared" si="5"/>
        <v>185</v>
      </c>
      <c r="E77" s="116">
        <f t="shared" si="3"/>
        <v>1.1357555510246728E-5</v>
      </c>
      <c r="F77" s="116">
        <f t="shared" si="4"/>
        <v>0.99997624328262169</v>
      </c>
    </row>
    <row r="78" spans="4:6" x14ac:dyDescent="0.35">
      <c r="E78" s="116"/>
    </row>
    <row r="79" spans="4:6" x14ac:dyDescent="0.35">
      <c r="E79" s="116"/>
    </row>
    <row r="80" spans="4:6" x14ac:dyDescent="0.35">
      <c r="E80" s="116"/>
    </row>
    <row r="81" spans="5:5" x14ac:dyDescent="0.35">
      <c r="E81" s="116"/>
    </row>
    <row r="82" spans="5:5" x14ac:dyDescent="0.35">
      <c r="E82" s="116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59DC-D27A-4799-B074-33B343877364}">
  <sheetPr codeName="Sheet25"/>
  <dimension ref="A1:G122"/>
  <sheetViews>
    <sheetView zoomScale="130" zoomScaleNormal="130" workbookViewId="0">
      <selection activeCell="N14" sqref="N14"/>
    </sheetView>
  </sheetViews>
  <sheetFormatPr defaultRowHeight="12.75" x14ac:dyDescent="0.35"/>
  <cols>
    <col min="1" max="16384" width="9.06640625" style="299"/>
  </cols>
  <sheetData>
    <row r="1" spans="1:6" x14ac:dyDescent="0.35">
      <c r="C1" s="299" t="s">
        <v>422</v>
      </c>
    </row>
    <row r="2" spans="1:6" x14ac:dyDescent="0.35">
      <c r="A2" s="298" t="s">
        <v>418</v>
      </c>
      <c r="B2" s="299">
        <v>0.05</v>
      </c>
      <c r="C2" s="299">
        <f>_xlfn.NORM.S.INV(B2)</f>
        <v>-1.6448536269514726</v>
      </c>
      <c r="D2" s="299" t="s">
        <v>423</v>
      </c>
      <c r="E2" s="83">
        <f>(B5-E3)/C4</f>
        <v>12.159136638235388</v>
      </c>
    </row>
    <row r="3" spans="1:6" x14ac:dyDescent="0.35">
      <c r="A3" s="298" t="s">
        <v>419</v>
      </c>
      <c r="B3" s="299">
        <v>80</v>
      </c>
      <c r="D3" s="299" t="s">
        <v>242</v>
      </c>
      <c r="E3" s="299">
        <f>AVERAGE(B3,B5)</f>
        <v>100</v>
      </c>
    </row>
    <row r="4" spans="1:6" x14ac:dyDescent="0.35">
      <c r="A4" s="298" t="s">
        <v>420</v>
      </c>
      <c r="B4" s="299">
        <v>0.95</v>
      </c>
      <c r="C4" s="299">
        <f>_xlfn.NORM.S.INV(B4)</f>
        <v>1.6448536269514715</v>
      </c>
    </row>
    <row r="5" spans="1:6" x14ac:dyDescent="0.35">
      <c r="A5" s="298" t="s">
        <v>421</v>
      </c>
      <c r="B5" s="299">
        <v>120</v>
      </c>
    </row>
    <row r="6" spans="1:6" x14ac:dyDescent="0.35">
      <c r="A6" s="298"/>
      <c r="D6" s="298" t="s">
        <v>427</v>
      </c>
      <c r="E6" s="299" t="s">
        <v>424</v>
      </c>
      <c r="F6" s="299" t="s">
        <v>283</v>
      </c>
    </row>
    <row r="7" spans="1:6" x14ac:dyDescent="0.35">
      <c r="A7" s="298" t="s">
        <v>183</v>
      </c>
      <c r="B7" s="299">
        <f ca="1">RAND()</f>
        <v>0.38556336839124727</v>
      </c>
      <c r="D7" s="299">
        <v>50</v>
      </c>
      <c r="E7" s="116">
        <f>_xlfn.NORM.DIST(D7,$E$3,$E$2,FALSE)</f>
        <v>6.9843215389017388E-6</v>
      </c>
      <c r="F7" s="116">
        <f>_xlfn.NORM.DIST(D7,$E$3,$E$2,TRUE)</f>
        <v>1.9600926381187949E-5</v>
      </c>
    </row>
    <row r="8" spans="1:6" ht="15.75" x14ac:dyDescent="0.5">
      <c r="A8" s="235" t="s">
        <v>184</v>
      </c>
      <c r="B8" s="299">
        <f ca="1">_xlfn.NORM.INV(B7,E3,E2)</f>
        <v>96.46289022819434</v>
      </c>
      <c r="D8" s="299">
        <f>D7+1</f>
        <v>51</v>
      </c>
      <c r="E8" s="116">
        <f t="shared" ref="E8:E71" si="0">_xlfn.NORM.DIST(D8,$E$3,$E$2,FALSE)</f>
        <v>9.7618200081317687E-6</v>
      </c>
      <c r="F8" s="116">
        <f t="shared" ref="F8:F71" si="1">_xlfn.NORM.DIST(D8,$E$3,$E$2,TRUE)</f>
        <v>2.79013155875093E-5</v>
      </c>
    </row>
    <row r="9" spans="1:6" x14ac:dyDescent="0.35">
      <c r="D9" s="299">
        <f t="shared" ref="D9:D72" si="2">D8+1</f>
        <v>52</v>
      </c>
      <c r="E9" s="116">
        <f t="shared" si="0"/>
        <v>1.3551889757406326E-5</v>
      </c>
      <c r="F9" s="116">
        <f t="shared" si="1"/>
        <v>3.9461248393383397E-5</v>
      </c>
    </row>
    <row r="10" spans="1:6" x14ac:dyDescent="0.35">
      <c r="D10" s="299">
        <f t="shared" si="2"/>
        <v>53</v>
      </c>
      <c r="E10" s="116">
        <f t="shared" si="0"/>
        <v>1.8686648562992445E-5</v>
      </c>
      <c r="F10" s="116">
        <f t="shared" si="1"/>
        <v>5.5452273399125879E-5</v>
      </c>
    </row>
    <row r="11" spans="1:6" x14ac:dyDescent="0.35">
      <c r="D11" s="299">
        <f t="shared" si="2"/>
        <v>54</v>
      </c>
      <c r="E11" s="116">
        <f t="shared" si="0"/>
        <v>2.5593251790554746E-5</v>
      </c>
      <c r="F11" s="116">
        <f t="shared" si="1"/>
        <v>7.7423860829570787E-5</v>
      </c>
    </row>
    <row r="12" spans="1:6" x14ac:dyDescent="0.35">
      <c r="D12" s="299">
        <f t="shared" si="2"/>
        <v>55</v>
      </c>
      <c r="E12" s="116">
        <f t="shared" si="0"/>
        <v>3.4816251771938381E-5</v>
      </c>
      <c r="F12" s="116">
        <f t="shared" si="1"/>
        <v>1.0740932039424923E-4</v>
      </c>
    </row>
    <row r="13" spans="1:6" x14ac:dyDescent="0.35">
      <c r="D13" s="299">
        <f t="shared" si="2"/>
        <v>56</v>
      </c>
      <c r="E13" s="116">
        <f t="shared" si="0"/>
        <v>4.7043654603638659E-5</v>
      </c>
      <c r="F13" s="116">
        <f t="shared" si="1"/>
        <v>1.4805591108960772E-4</v>
      </c>
    </row>
    <row r="14" spans="1:6" x14ac:dyDescent="0.35">
      <c r="D14" s="299">
        <f t="shared" si="2"/>
        <v>57</v>
      </c>
      <c r="E14" s="116">
        <f t="shared" si="0"/>
        <v>6.3136802638491979E-5</v>
      </c>
      <c r="F14" s="116">
        <f t="shared" si="1"/>
        <v>2.0278291597005898E-4</v>
      </c>
    </row>
    <row r="15" spans="1:6" x14ac:dyDescent="0.35">
      <c r="D15" s="299">
        <f t="shared" si="2"/>
        <v>58</v>
      </c>
      <c r="E15" s="116">
        <f t="shared" si="0"/>
        <v>8.4164046982872809E-5</v>
      </c>
      <c r="F15" s="116">
        <f t="shared" si="1"/>
        <v>2.7597150566860461E-4</v>
      </c>
    </row>
    <row r="16" spans="1:6" x14ac:dyDescent="0.35">
      <c r="D16" s="299">
        <f t="shared" si="2"/>
        <v>59</v>
      </c>
      <c r="E16" s="116">
        <f t="shared" si="0"/>
        <v>1.1143795381297982E-4</v>
      </c>
      <c r="F16" s="116">
        <f t="shared" si="1"/>
        <v>3.7319007344907627E-4</v>
      </c>
    </row>
    <row r="17" spans="4:7" x14ac:dyDescent="0.35">
      <c r="D17" s="299">
        <f t="shared" si="2"/>
        <v>60</v>
      </c>
      <c r="E17" s="116">
        <f t="shared" si="0"/>
        <v>1.4655550679878871E-4</v>
      </c>
      <c r="F17" s="116">
        <f t="shared" si="1"/>
        <v>5.0145833282048567E-4</v>
      </c>
    </row>
    <row r="18" spans="4:7" x14ac:dyDescent="0.35">
      <c r="D18" s="299">
        <f t="shared" si="2"/>
        <v>61</v>
      </c>
      <c r="E18" s="116">
        <f t="shared" si="0"/>
        <v>1.9144042407611965E-4</v>
      </c>
      <c r="F18" s="116">
        <f t="shared" si="1"/>
        <v>6.6955276424944727E-4</v>
      </c>
    </row>
    <row r="19" spans="4:7" x14ac:dyDescent="0.35">
      <c r="D19" s="299">
        <f t="shared" si="2"/>
        <v>62</v>
      </c>
      <c r="E19" s="116">
        <f t="shared" si="0"/>
        <v>2.4838630513807791E-4</v>
      </c>
      <c r="F19" s="116">
        <f t="shared" si="1"/>
        <v>8.8835491907920895E-4</v>
      </c>
    </row>
    <row r="20" spans="4:7" x14ac:dyDescent="0.35">
      <c r="D20" s="299">
        <f t="shared" si="2"/>
        <v>63</v>
      </c>
      <c r="E20" s="116">
        <f t="shared" si="0"/>
        <v>3.2009886943784203E-4</v>
      </c>
      <c r="F20" s="116">
        <f t="shared" si="1"/>
        <v>1.1712425810223325E-3</v>
      </c>
    </row>
    <row r="21" spans="4:7" x14ac:dyDescent="0.35">
      <c r="D21" s="299">
        <f t="shared" si="2"/>
        <v>64</v>
      </c>
      <c r="E21" s="116">
        <f t="shared" si="0"/>
        <v>4.0973505981578876E-4</v>
      </c>
      <c r="F21" s="116">
        <f t="shared" si="1"/>
        <v>1.5345218051353881E-3</v>
      </c>
    </row>
    <row r="22" spans="4:7" x14ac:dyDescent="0.35">
      <c r="D22" s="299">
        <f t="shared" si="2"/>
        <v>65</v>
      </c>
      <c r="E22" s="116">
        <f t="shared" si="0"/>
        <v>5.2093628301776889E-4</v>
      </c>
      <c r="F22" s="116">
        <f t="shared" si="1"/>
        <v>1.9978953767243331E-3</v>
      </c>
    </row>
    <row r="23" spans="4:7" x14ac:dyDescent="0.35">
      <c r="D23" s="299">
        <f t="shared" si="2"/>
        <v>66</v>
      </c>
      <c r="E23" s="116">
        <f t="shared" si="0"/>
        <v>6.5785257740057104E-4</v>
      </c>
      <c r="F23" s="116">
        <f t="shared" si="1"/>
        <v>2.5849602607611625E-3</v>
      </c>
    </row>
    <row r="24" spans="4:7" x14ac:dyDescent="0.35">
      <c r="D24" s="299">
        <f t="shared" si="2"/>
        <v>67</v>
      </c>
      <c r="E24" s="116">
        <f t="shared" si="0"/>
        <v>8.251540729590104E-4</v>
      </c>
      <c r="F24" s="116">
        <f t="shared" si="1"/>
        <v>3.3237231834466132E-3</v>
      </c>
    </row>
    <row r="25" spans="4:7" x14ac:dyDescent="0.35">
      <c r="D25" s="299">
        <f t="shared" si="2"/>
        <v>68</v>
      </c>
      <c r="E25" s="116">
        <f t="shared" si="0"/>
        <v>1.0280257862951383E-3</v>
      </c>
      <c r="F25" s="116">
        <f t="shared" si="1"/>
        <v>4.24711968086276E-3</v>
      </c>
    </row>
    <row r="26" spans="4:7" x14ac:dyDescent="0.35">
      <c r="D26" s="299">
        <f t="shared" si="2"/>
        <v>69</v>
      </c>
      <c r="E26" s="116">
        <f t="shared" si="0"/>
        <v>1.2721416231480489E-3</v>
      </c>
      <c r="F26" s="116">
        <f t="shared" si="1"/>
        <v>5.3935178924051806E-3</v>
      </c>
    </row>
    <row r="27" spans="4:7" x14ac:dyDescent="0.35">
      <c r="D27" s="299">
        <f t="shared" si="2"/>
        <v>70</v>
      </c>
      <c r="E27" s="116">
        <f t="shared" si="0"/>
        <v>1.5636134956636967E-3</v>
      </c>
      <c r="F27" s="116">
        <f t="shared" si="1"/>
        <v>6.8071842473819378E-3</v>
      </c>
    </row>
    <row r="28" spans="4:7" x14ac:dyDescent="0.35">
      <c r="D28" s="299">
        <f t="shared" si="2"/>
        <v>71</v>
      </c>
      <c r="E28" s="116">
        <f t="shared" si="0"/>
        <v>1.9089117509624195E-3</v>
      </c>
      <c r="F28" s="116">
        <f t="shared" si="1"/>
        <v>8.5386842218375114E-3</v>
      </c>
      <c r="G28" s="298"/>
    </row>
    <row r="29" spans="4:7" x14ac:dyDescent="0.35">
      <c r="D29" s="299">
        <f t="shared" si="2"/>
        <v>72</v>
      </c>
      <c r="E29" s="116">
        <f t="shared" si="0"/>
        <v>2.3147536956070339E-3</v>
      </c>
      <c r="F29" s="305">
        <f t="shared" si="1"/>
        <v>1.0645187806788371E-2</v>
      </c>
    </row>
    <row r="30" spans="4:7" x14ac:dyDescent="0.35">
      <c r="D30" s="299">
        <f t="shared" si="2"/>
        <v>73</v>
      </c>
      <c r="E30" s="116">
        <f t="shared" si="0"/>
        <v>2.7879579195349354E-3</v>
      </c>
      <c r="F30" s="116">
        <f t="shared" si="1"/>
        <v>1.3190646544628674E-2</v>
      </c>
    </row>
    <row r="31" spans="4:7" x14ac:dyDescent="0.35">
      <c r="D31" s="299">
        <f t="shared" si="2"/>
        <v>74</v>
      </c>
      <c r="E31" s="116">
        <f t="shared" si="0"/>
        <v>3.3352633881132267E-3</v>
      </c>
      <c r="F31" s="116">
        <f t="shared" si="1"/>
        <v>1.624580729764618E-2</v>
      </c>
    </row>
    <row r="32" spans="4:7" x14ac:dyDescent="0.35">
      <c r="D32" s="299">
        <f t="shared" si="2"/>
        <v>75</v>
      </c>
      <c r="E32" s="116">
        <f t="shared" si="0"/>
        <v>3.9631138752106157E-3</v>
      </c>
      <c r="F32" s="116">
        <f t="shared" si="1"/>
        <v>1.9888027656068202E-2</v>
      </c>
    </row>
    <row r="33" spans="4:7" x14ac:dyDescent="0.35">
      <c r="D33" s="299">
        <f t="shared" si="2"/>
        <v>76</v>
      </c>
      <c r="E33" s="116">
        <f t="shared" si="0"/>
        <v>4.6774102199461619E-3</v>
      </c>
      <c r="F33" s="116">
        <f t="shared" si="1"/>
        <v>2.4200859397541484E-2</v>
      </c>
    </row>
    <row r="34" spans="4:7" x14ac:dyDescent="0.35">
      <c r="D34" s="299">
        <f t="shared" si="2"/>
        <v>77</v>
      </c>
      <c r="E34" s="116">
        <f t="shared" si="0"/>
        <v>5.4832350418525869E-3</v>
      </c>
      <c r="F34" s="116">
        <f t="shared" si="1"/>
        <v>2.9273369951899504E-2</v>
      </c>
      <c r="G34" s="298"/>
    </row>
    <row r="35" spans="4:7" x14ac:dyDescent="0.35">
      <c r="D35" s="299">
        <f t="shared" si="2"/>
        <v>78</v>
      </c>
      <c r="E35" s="116">
        <f t="shared" si="0"/>
        <v>6.3845568497236825E-3</v>
      </c>
      <c r="F35" s="116">
        <f t="shared" si="1"/>
        <v>3.5199177602409364E-2</v>
      </c>
    </row>
    <row r="36" spans="4:7" x14ac:dyDescent="0.35">
      <c r="D36" s="299">
        <f t="shared" si="2"/>
        <v>79</v>
      </c>
      <c r="E36" s="116">
        <f t="shared" si="0"/>
        <v>7.3839228053689783E-3</v>
      </c>
      <c r="F36" s="116">
        <f t="shared" si="1"/>
        <v>4.2075184256645554E-2</v>
      </c>
    </row>
    <row r="37" spans="4:7" x14ac:dyDescent="0.35">
      <c r="D37" s="299">
        <f t="shared" si="2"/>
        <v>80</v>
      </c>
      <c r="E37" s="116">
        <f t="shared" si="0"/>
        <v>8.4821516069696224E-3</v>
      </c>
      <c r="F37" s="116">
        <f t="shared" si="1"/>
        <v>5.0000000000000121E-2</v>
      </c>
    </row>
    <row r="38" spans="4:7" x14ac:dyDescent="0.35">
      <c r="D38" s="299">
        <f t="shared" si="2"/>
        <v>81</v>
      </c>
      <c r="E38" s="116">
        <f t="shared" si="0"/>
        <v>9.6780398722179483E-3</v>
      </c>
      <c r="F38" s="116">
        <f t="shared" si="1"/>
        <v>5.9072066098457207E-2</v>
      </c>
    </row>
    <row r="39" spans="4:7" x14ac:dyDescent="0.35">
      <c r="D39" s="299">
        <f t="shared" si="2"/>
        <v>82</v>
      </c>
      <c r="E39" s="116">
        <f t="shared" si="0"/>
        <v>1.0968096855945965E-2</v>
      </c>
      <c r="F39" s="116">
        <f t="shared" si="1"/>
        <v>6.9387497270297527E-2</v>
      </c>
    </row>
    <row r="40" spans="4:7" x14ac:dyDescent="0.35">
      <c r="D40" s="299">
        <f t="shared" si="2"/>
        <v>83</v>
      </c>
      <c r="E40" s="116">
        <f t="shared" si="0"/>
        <v>1.2346323162526577E-2</v>
      </c>
      <c r="F40" s="116">
        <f t="shared" si="1"/>
        <v>8.1037679352911549E-2</v>
      </c>
    </row>
    <row r="41" spans="4:7" x14ac:dyDescent="0.35">
      <c r="D41" s="299">
        <f t="shared" si="2"/>
        <v>84</v>
      </c>
      <c r="E41" s="116">
        <f t="shared" si="0"/>
        <v>1.3804049161085805E-2</v>
      </c>
      <c r="F41" s="116">
        <f t="shared" si="1"/>
        <v>9.4106674245304722E-2</v>
      </c>
    </row>
    <row r="42" spans="4:7" x14ac:dyDescent="0.35">
      <c r="D42" s="299">
        <f t="shared" si="2"/>
        <v>85</v>
      </c>
      <c r="E42" s="116">
        <f t="shared" si="0"/>
        <v>1.5329847966354729E-2</v>
      </c>
      <c r="F42" s="116">
        <f t="shared" si="1"/>
        <v>0.10866849937036235</v>
      </c>
    </row>
    <row r="43" spans="4:7" x14ac:dyDescent="0.35">
      <c r="D43" s="299">
        <f t="shared" si="2"/>
        <v>86</v>
      </c>
      <c r="E43" s="116">
        <f t="shared" si="0"/>
        <v>1.6909536042320691E-2</v>
      </c>
      <c r="F43" s="116">
        <f t="shared" si="1"/>
        <v>0.12478436294229706</v>
      </c>
    </row>
    <row r="44" spans="4:7" x14ac:dyDescent="0.35">
      <c r="D44" s="299">
        <f t="shared" si="2"/>
        <v>87</v>
      </c>
      <c r="E44" s="116">
        <f t="shared" si="0"/>
        <v>1.8526271711639213E-2</v>
      </c>
      <c r="F44" s="116">
        <f t="shared" si="1"/>
        <v>0.14249994807406433</v>
      </c>
    </row>
    <row r="45" spans="4:7" x14ac:dyDescent="0.35">
      <c r="D45" s="299">
        <f t="shared" si="2"/>
        <v>88</v>
      </c>
      <c r="E45" s="116">
        <f t="shared" si="0"/>
        <v>2.0160758170667484E-2</v>
      </c>
      <c r="F45" s="116">
        <f t="shared" si="1"/>
        <v>0.16184284727232465</v>
      </c>
    </row>
    <row r="46" spans="4:7" x14ac:dyDescent="0.35">
      <c r="D46" s="299">
        <f t="shared" si="2"/>
        <v>89</v>
      </c>
      <c r="E46" s="116">
        <f t="shared" si="0"/>
        <v>2.1791553148859631E-2</v>
      </c>
      <c r="F46" s="116">
        <f t="shared" si="1"/>
        <v>0.18282025329434359</v>
      </c>
    </row>
    <row r="47" spans="4:7" x14ac:dyDescent="0.35">
      <c r="D47" s="299">
        <f t="shared" si="2"/>
        <v>90</v>
      </c>
      <c r="E47" s="116">
        <f t="shared" si="0"/>
        <v>2.3395482312199435E-2</v>
      </c>
      <c r="F47" s="116">
        <f t="shared" si="1"/>
        <v>0.2054170119985522</v>
      </c>
    </row>
    <row r="48" spans="4:7" x14ac:dyDescent="0.35">
      <c r="D48" s="299">
        <f t="shared" si="2"/>
        <v>91</v>
      </c>
      <c r="E48" s="116">
        <f t="shared" si="0"/>
        <v>2.4948148154490989E-2</v>
      </c>
      <c r="F48" s="116">
        <f t="shared" si="1"/>
        <v>0.22959413725638644</v>
      </c>
    </row>
    <row r="49" spans="4:6" x14ac:dyDescent="0.35">
      <c r="D49" s="299">
        <f t="shared" si="2"/>
        <v>92</v>
      </c>
      <c r="E49" s="116">
        <f t="shared" si="0"/>
        <v>2.6424520755822505E-2</v>
      </c>
      <c r="F49" s="116">
        <f t="shared" si="1"/>
        <v>0.25528787704157224</v>
      </c>
    </row>
    <row r="50" spans="4:6" x14ac:dyDescent="0.35">
      <c r="D50" s="299">
        <f t="shared" si="2"/>
        <v>93</v>
      </c>
      <c r="E50" s="116">
        <f t="shared" si="0"/>
        <v>2.7799591750135709E-2</v>
      </c>
      <c r="F50" s="116">
        <f t="shared" si="1"/>
        <v>0.28240940363209532</v>
      </c>
    </row>
    <row r="51" spans="4:6" x14ac:dyDescent="0.35">
      <c r="D51" s="299">
        <f t="shared" si="2"/>
        <v>94</v>
      </c>
      <c r="E51" s="116">
        <f t="shared" si="0"/>
        <v>2.9049068473610565E-2</v>
      </c>
      <c r="F51" s="116">
        <f t="shared" si="1"/>
        <v>0.31084517994751171</v>
      </c>
    </row>
    <row r="52" spans="4:6" x14ac:dyDescent="0.35">
      <c r="D52" s="299">
        <f t="shared" si="2"/>
        <v>95</v>
      </c>
      <c r="E52" s="116">
        <f t="shared" si="0"/>
        <v>3.0150081881225307E-2</v>
      </c>
      <c r="F52" s="305">
        <f t="shared" si="1"/>
        <v>0.34045802922940632</v>
      </c>
    </row>
    <row r="53" spans="4:6" x14ac:dyDescent="0.35">
      <c r="D53" s="299">
        <f t="shared" si="2"/>
        <v>96</v>
      </c>
      <c r="E53" s="116">
        <f t="shared" si="0"/>
        <v>3.1081879692063566E-2</v>
      </c>
      <c r="F53" s="116">
        <f t="shared" si="1"/>
        <v>0.37108890768235325</v>
      </c>
    </row>
    <row r="54" spans="4:6" x14ac:dyDescent="0.35">
      <c r="D54" s="299">
        <f t="shared" si="2"/>
        <v>97</v>
      </c>
      <c r="E54" s="116">
        <f t="shared" si="0"/>
        <v>3.1826475555875887E-2</v>
      </c>
      <c r="F54" s="116">
        <f t="shared" si="1"/>
        <v>0.40255935069157295</v>
      </c>
    </row>
    <row r="55" spans="4:6" x14ac:dyDescent="0.35">
      <c r="D55" s="299">
        <f t="shared" si="2"/>
        <v>98</v>
      </c>
      <c r="E55" s="116">
        <f t="shared" si="0"/>
        <v>3.2369225935622872E-2</v>
      </c>
      <c r="F55" s="116">
        <f t="shared" si="1"/>
        <v>0.43467453434423059</v>
      </c>
    </row>
    <row r="56" spans="4:6" x14ac:dyDescent="0.35">
      <c r="D56" s="299">
        <f t="shared" si="2"/>
        <v>99</v>
      </c>
      <c r="E56" s="116">
        <f t="shared" si="0"/>
        <v>3.269930888248216E-2</v>
      </c>
      <c r="F56" s="116">
        <f t="shared" si="1"/>
        <v>0.46722686678773989</v>
      </c>
    </row>
    <row r="57" spans="4:6" x14ac:dyDescent="0.35">
      <c r="D57" s="299">
        <f t="shared" si="2"/>
        <v>100</v>
      </c>
      <c r="E57" s="116">
        <f t="shared" si="0"/>
        <v>3.2810082843129376E-2</v>
      </c>
      <c r="F57" s="116">
        <f t="shared" si="1"/>
        <v>0.5</v>
      </c>
    </row>
    <row r="58" spans="4:6" x14ac:dyDescent="0.35">
      <c r="D58" s="299">
        <f t="shared" si="2"/>
        <v>101</v>
      </c>
      <c r="E58" s="116">
        <f t="shared" si="0"/>
        <v>3.269930888248216E-2</v>
      </c>
      <c r="F58" s="116">
        <f t="shared" si="1"/>
        <v>0.53277313321226005</v>
      </c>
    </row>
    <row r="59" spans="4:6" x14ac:dyDescent="0.35">
      <c r="D59" s="299">
        <f t="shared" si="2"/>
        <v>102</v>
      </c>
      <c r="E59" s="116">
        <f t="shared" si="0"/>
        <v>3.2369225935622872E-2</v>
      </c>
      <c r="F59" s="116">
        <f t="shared" si="1"/>
        <v>0.56532546565576935</v>
      </c>
    </row>
    <row r="60" spans="4:6" x14ac:dyDescent="0.35">
      <c r="D60" s="299">
        <f t="shared" si="2"/>
        <v>103</v>
      </c>
      <c r="E60" s="116">
        <f t="shared" si="0"/>
        <v>3.1826475555875887E-2</v>
      </c>
      <c r="F60" s="116">
        <f t="shared" si="1"/>
        <v>0.597440649308427</v>
      </c>
    </row>
    <row r="61" spans="4:6" x14ac:dyDescent="0.35">
      <c r="D61" s="299">
        <f t="shared" si="2"/>
        <v>104</v>
      </c>
      <c r="E61" s="116">
        <f t="shared" si="0"/>
        <v>3.1081879692063566E-2</v>
      </c>
      <c r="F61" s="116">
        <f t="shared" si="1"/>
        <v>0.62891109231764675</v>
      </c>
    </row>
    <row r="62" spans="4:6" x14ac:dyDescent="0.35">
      <c r="D62" s="299">
        <f t="shared" si="2"/>
        <v>105</v>
      </c>
      <c r="E62" s="116">
        <f t="shared" si="0"/>
        <v>3.0150081881225307E-2</v>
      </c>
      <c r="F62" s="116">
        <f t="shared" si="1"/>
        <v>0.65954197077059362</v>
      </c>
    </row>
    <row r="63" spans="4:6" x14ac:dyDescent="0.35">
      <c r="D63" s="299">
        <f t="shared" si="2"/>
        <v>106</v>
      </c>
      <c r="E63" s="116">
        <f t="shared" si="0"/>
        <v>2.9049068473610565E-2</v>
      </c>
      <c r="F63" s="116">
        <f t="shared" si="1"/>
        <v>0.68915482005248829</v>
      </c>
    </row>
    <row r="64" spans="4:6" x14ac:dyDescent="0.35">
      <c r="D64" s="299">
        <f t="shared" si="2"/>
        <v>107</v>
      </c>
      <c r="E64" s="116">
        <f t="shared" si="0"/>
        <v>2.7799591750135709E-2</v>
      </c>
      <c r="F64" s="116">
        <f t="shared" si="1"/>
        <v>0.71759059636790468</v>
      </c>
    </row>
    <row r="65" spans="4:6" x14ac:dyDescent="0.35">
      <c r="D65" s="299">
        <f t="shared" si="2"/>
        <v>108</v>
      </c>
      <c r="E65" s="116">
        <f t="shared" si="0"/>
        <v>2.6424520755822505E-2</v>
      </c>
      <c r="F65" s="116">
        <f t="shared" si="1"/>
        <v>0.7447121229584277</v>
      </c>
    </row>
    <row r="66" spans="4:6" x14ac:dyDescent="0.35">
      <c r="D66" s="299">
        <f t="shared" si="2"/>
        <v>109</v>
      </c>
      <c r="E66" s="116">
        <f t="shared" si="0"/>
        <v>2.4948148154490989E-2</v>
      </c>
      <c r="F66" s="116">
        <f t="shared" si="1"/>
        <v>0.77040586274361356</v>
      </c>
    </row>
    <row r="67" spans="4:6" x14ac:dyDescent="0.35">
      <c r="D67" s="299">
        <f t="shared" si="2"/>
        <v>110</v>
      </c>
      <c r="E67" s="116">
        <f t="shared" si="0"/>
        <v>2.3395482312199435E-2</v>
      </c>
      <c r="F67" s="116">
        <f t="shared" si="1"/>
        <v>0.79458298800144778</v>
      </c>
    </row>
    <row r="68" spans="4:6" x14ac:dyDescent="0.35">
      <c r="D68" s="299">
        <f t="shared" si="2"/>
        <v>111</v>
      </c>
      <c r="E68" s="116">
        <f t="shared" si="0"/>
        <v>2.1791553148859631E-2</v>
      </c>
      <c r="F68" s="116">
        <f t="shared" si="1"/>
        <v>0.81717974670565641</v>
      </c>
    </row>
    <row r="69" spans="4:6" x14ac:dyDescent="0.35">
      <c r="D69" s="299">
        <f t="shared" si="2"/>
        <v>112</v>
      </c>
      <c r="E69" s="116">
        <f t="shared" si="0"/>
        <v>2.0160758170667484E-2</v>
      </c>
      <c r="F69" s="116">
        <f t="shared" si="1"/>
        <v>0.83815715272767533</v>
      </c>
    </row>
    <row r="70" spans="4:6" x14ac:dyDescent="0.35">
      <c r="D70" s="299">
        <f t="shared" si="2"/>
        <v>113</v>
      </c>
      <c r="E70" s="116">
        <f t="shared" si="0"/>
        <v>1.8526271711639213E-2</v>
      </c>
      <c r="F70" s="116">
        <f t="shared" si="1"/>
        <v>0.8575000519259357</v>
      </c>
    </row>
    <row r="71" spans="4:6" x14ac:dyDescent="0.35">
      <c r="D71" s="299">
        <f t="shared" si="2"/>
        <v>114</v>
      </c>
      <c r="E71" s="116">
        <f t="shared" si="0"/>
        <v>1.6909536042320691E-2</v>
      </c>
      <c r="F71" s="116">
        <f t="shared" si="1"/>
        <v>0.87521563705770289</v>
      </c>
    </row>
    <row r="72" spans="4:6" x14ac:dyDescent="0.35">
      <c r="D72" s="299">
        <f t="shared" si="2"/>
        <v>115</v>
      </c>
      <c r="E72" s="116">
        <f t="shared" ref="E72:E107" si="3">_xlfn.NORM.DIST(D72,$E$3,$E$2,FALSE)</f>
        <v>1.5329847966354729E-2</v>
      </c>
      <c r="F72" s="116">
        <f t="shared" ref="F72:F107" si="4">_xlfn.NORM.DIST(D72,$E$3,$E$2,TRUE)</f>
        <v>0.89133150062963762</v>
      </c>
    </row>
    <row r="73" spans="4:6" x14ac:dyDescent="0.35">
      <c r="D73" s="299">
        <f t="shared" ref="D73:D107" si="5">D72+1</f>
        <v>116</v>
      </c>
      <c r="E73" s="116">
        <f t="shared" si="3"/>
        <v>1.3804049161085805E-2</v>
      </c>
      <c r="F73" s="116">
        <f t="shared" si="4"/>
        <v>0.90589332575469528</v>
      </c>
    </row>
    <row r="74" spans="4:6" x14ac:dyDescent="0.35">
      <c r="D74" s="299">
        <f t="shared" si="5"/>
        <v>117</v>
      </c>
      <c r="E74" s="116">
        <f t="shared" si="3"/>
        <v>1.2346323162526577E-2</v>
      </c>
      <c r="F74" s="116">
        <f t="shared" si="4"/>
        <v>0.91896232064708849</v>
      </c>
    </row>
    <row r="75" spans="4:6" x14ac:dyDescent="0.35">
      <c r="D75" s="299">
        <f t="shared" si="5"/>
        <v>118</v>
      </c>
      <c r="E75" s="116">
        <f t="shared" si="3"/>
        <v>1.0968096855945965E-2</v>
      </c>
      <c r="F75" s="116">
        <f t="shared" si="4"/>
        <v>0.93061250272970253</v>
      </c>
    </row>
    <row r="76" spans="4:6" x14ac:dyDescent="0.35">
      <c r="D76" s="299">
        <f t="shared" si="5"/>
        <v>119</v>
      </c>
      <c r="E76" s="116">
        <f t="shared" si="3"/>
        <v>9.6780398722179483E-3</v>
      </c>
      <c r="F76" s="116">
        <f t="shared" si="4"/>
        <v>0.94092793390154283</v>
      </c>
    </row>
    <row r="77" spans="4:6" x14ac:dyDescent="0.35">
      <c r="D77" s="299">
        <f t="shared" si="5"/>
        <v>120</v>
      </c>
      <c r="E77" s="116">
        <f t="shared" si="3"/>
        <v>8.4821516069696224E-3</v>
      </c>
      <c r="F77" s="116">
        <f t="shared" si="4"/>
        <v>0.94999999999999984</v>
      </c>
    </row>
    <row r="78" spans="4:6" x14ac:dyDescent="0.35">
      <c r="D78" s="299">
        <f t="shared" si="5"/>
        <v>121</v>
      </c>
      <c r="E78" s="116">
        <f t="shared" si="3"/>
        <v>7.3839228053689783E-3</v>
      </c>
      <c r="F78" s="116">
        <f t="shared" si="4"/>
        <v>0.95792481574335442</v>
      </c>
    </row>
    <row r="79" spans="4:6" x14ac:dyDescent="0.35">
      <c r="D79" s="299">
        <f t="shared" si="5"/>
        <v>122</v>
      </c>
      <c r="E79" s="116">
        <f t="shared" si="3"/>
        <v>6.3845568497236825E-3</v>
      </c>
      <c r="F79" s="116">
        <f t="shared" si="4"/>
        <v>0.96480082239759068</v>
      </c>
    </row>
    <row r="80" spans="4:6" x14ac:dyDescent="0.35">
      <c r="D80" s="299">
        <f t="shared" si="5"/>
        <v>123</v>
      </c>
      <c r="E80" s="116">
        <f t="shared" si="3"/>
        <v>5.4832350418525869E-3</v>
      </c>
      <c r="F80" s="116">
        <f t="shared" si="4"/>
        <v>0.97072663004810045</v>
      </c>
    </row>
    <row r="81" spans="4:6" x14ac:dyDescent="0.35">
      <c r="D81" s="299">
        <f t="shared" si="5"/>
        <v>124</v>
      </c>
      <c r="E81" s="116">
        <f t="shared" si="3"/>
        <v>4.6774102199461619E-3</v>
      </c>
      <c r="F81" s="116">
        <f t="shared" si="4"/>
        <v>0.97579914060245854</v>
      </c>
    </row>
    <row r="82" spans="4:6" x14ac:dyDescent="0.35">
      <c r="D82" s="299">
        <f t="shared" si="5"/>
        <v>125</v>
      </c>
      <c r="E82" s="116">
        <f t="shared" si="3"/>
        <v>3.9631138752106157E-3</v>
      </c>
      <c r="F82" s="116">
        <f t="shared" si="4"/>
        <v>0.98011197234393177</v>
      </c>
    </row>
    <row r="83" spans="4:6" x14ac:dyDescent="0.35">
      <c r="D83" s="299">
        <f t="shared" si="5"/>
        <v>126</v>
      </c>
      <c r="E83" s="116">
        <f t="shared" si="3"/>
        <v>3.3352633881132267E-3</v>
      </c>
      <c r="F83" s="116">
        <f t="shared" si="4"/>
        <v>0.98375419270235387</v>
      </c>
    </row>
    <row r="84" spans="4:6" x14ac:dyDescent="0.35">
      <c r="D84" s="299">
        <f t="shared" si="5"/>
        <v>127</v>
      </c>
      <c r="E84" s="116">
        <f t="shared" si="3"/>
        <v>2.7879579195349354E-3</v>
      </c>
      <c r="F84" s="116">
        <f t="shared" si="4"/>
        <v>0.98680935345537135</v>
      </c>
    </row>
    <row r="85" spans="4:6" x14ac:dyDescent="0.35">
      <c r="D85" s="299">
        <f t="shared" si="5"/>
        <v>128</v>
      </c>
      <c r="E85" s="116">
        <f t="shared" si="3"/>
        <v>2.3147536956070339E-3</v>
      </c>
      <c r="F85" s="116">
        <f t="shared" si="4"/>
        <v>0.98935481219321164</v>
      </c>
    </row>
    <row r="86" spans="4:6" x14ac:dyDescent="0.35">
      <c r="D86" s="299">
        <f t="shared" si="5"/>
        <v>129</v>
      </c>
      <c r="E86" s="116">
        <f t="shared" si="3"/>
        <v>1.9089117509624195E-3</v>
      </c>
      <c r="F86" s="116">
        <f t="shared" si="4"/>
        <v>0.99146131577816243</v>
      </c>
    </row>
    <row r="87" spans="4:6" x14ac:dyDescent="0.35">
      <c r="D87" s="299">
        <f t="shared" si="5"/>
        <v>130</v>
      </c>
      <c r="E87" s="116">
        <f t="shared" si="3"/>
        <v>1.5636134956636967E-3</v>
      </c>
      <c r="F87" s="116">
        <f t="shared" si="4"/>
        <v>0.99319281575261809</v>
      </c>
    </row>
    <row r="88" spans="4:6" x14ac:dyDescent="0.35">
      <c r="D88" s="299">
        <f t="shared" si="5"/>
        <v>131</v>
      </c>
      <c r="E88" s="116">
        <f t="shared" si="3"/>
        <v>1.2721416231480489E-3</v>
      </c>
      <c r="F88" s="116">
        <f t="shared" si="4"/>
        <v>0.99460648210759484</v>
      </c>
    </row>
    <row r="89" spans="4:6" x14ac:dyDescent="0.35">
      <c r="D89" s="299">
        <f t="shared" si="5"/>
        <v>132</v>
      </c>
      <c r="E89" s="116">
        <f t="shared" si="3"/>
        <v>1.0280257862951383E-3</v>
      </c>
      <c r="F89" s="116">
        <f t="shared" si="4"/>
        <v>0.99575288031913722</v>
      </c>
    </row>
    <row r="90" spans="4:6" x14ac:dyDescent="0.35">
      <c r="D90" s="299">
        <f t="shared" si="5"/>
        <v>133</v>
      </c>
      <c r="E90" s="116">
        <f t="shared" si="3"/>
        <v>8.251540729590104E-4</v>
      </c>
      <c r="F90" s="116">
        <f t="shared" si="4"/>
        <v>0.99667627681655335</v>
      </c>
    </row>
    <row r="91" spans="4:6" x14ac:dyDescent="0.35">
      <c r="D91" s="299">
        <f t="shared" si="5"/>
        <v>134</v>
      </c>
      <c r="E91" s="116">
        <f t="shared" si="3"/>
        <v>6.5785257740057104E-4</v>
      </c>
      <c r="F91" s="116">
        <f t="shared" si="4"/>
        <v>0.99741503973923884</v>
      </c>
    </row>
    <row r="92" spans="4:6" x14ac:dyDescent="0.35">
      <c r="D92" s="299">
        <f t="shared" si="5"/>
        <v>135</v>
      </c>
      <c r="E92" s="116">
        <f t="shared" si="3"/>
        <v>5.2093628301776889E-4</v>
      </c>
      <c r="F92" s="116">
        <f t="shared" si="4"/>
        <v>0.99800210462327565</v>
      </c>
    </row>
    <row r="93" spans="4:6" x14ac:dyDescent="0.35">
      <c r="D93" s="299">
        <f t="shared" si="5"/>
        <v>136</v>
      </c>
      <c r="E93" s="116">
        <f t="shared" si="3"/>
        <v>4.0973505981578876E-4</v>
      </c>
      <c r="F93" s="116">
        <f t="shared" si="4"/>
        <v>0.99846547819486464</v>
      </c>
    </row>
    <row r="94" spans="4:6" x14ac:dyDescent="0.35">
      <c r="D94" s="299">
        <f t="shared" si="5"/>
        <v>137</v>
      </c>
      <c r="E94" s="116">
        <f t="shared" si="3"/>
        <v>3.2009886943784203E-4</v>
      </c>
      <c r="F94" s="116">
        <f t="shared" si="4"/>
        <v>0.9988287574189777</v>
      </c>
    </row>
    <row r="95" spans="4:6" x14ac:dyDescent="0.35">
      <c r="D95" s="299">
        <f t="shared" si="5"/>
        <v>138</v>
      </c>
      <c r="E95" s="116">
        <f t="shared" si="3"/>
        <v>2.4838630513807791E-4</v>
      </c>
      <c r="F95" s="116">
        <f t="shared" si="4"/>
        <v>0.99911164508092076</v>
      </c>
    </row>
    <row r="96" spans="4:6" x14ac:dyDescent="0.35">
      <c r="D96" s="299">
        <f t="shared" si="5"/>
        <v>139</v>
      </c>
      <c r="E96" s="116">
        <f t="shared" si="3"/>
        <v>1.9144042407611965E-4</v>
      </c>
      <c r="F96" s="116">
        <f t="shared" si="4"/>
        <v>0.9993304472357506</v>
      </c>
    </row>
    <row r="97" spans="4:6" x14ac:dyDescent="0.35">
      <c r="D97" s="299">
        <f t="shared" si="5"/>
        <v>140</v>
      </c>
      <c r="E97" s="116">
        <f t="shared" si="3"/>
        <v>1.4655550679878871E-4</v>
      </c>
      <c r="F97" s="116">
        <f t="shared" si="4"/>
        <v>0.99949854166717955</v>
      </c>
    </row>
    <row r="98" spans="4:6" x14ac:dyDescent="0.35">
      <c r="D98" s="299">
        <f t="shared" si="5"/>
        <v>141</v>
      </c>
      <c r="E98" s="116">
        <f t="shared" si="3"/>
        <v>1.1143795381297982E-4</v>
      </c>
      <c r="F98" s="116">
        <f t="shared" si="4"/>
        <v>0.99962680992655095</v>
      </c>
    </row>
    <row r="99" spans="4:6" x14ac:dyDescent="0.35">
      <c r="D99" s="299">
        <f t="shared" si="5"/>
        <v>142</v>
      </c>
      <c r="E99" s="116">
        <f t="shared" si="3"/>
        <v>8.4164046982872809E-5</v>
      </c>
      <c r="F99" s="116">
        <f t="shared" si="4"/>
        <v>0.9997240284943314</v>
      </c>
    </row>
    <row r="100" spans="4:6" x14ac:dyDescent="0.35">
      <c r="D100" s="299">
        <f t="shared" si="5"/>
        <v>143</v>
      </c>
      <c r="E100" s="116">
        <f t="shared" si="3"/>
        <v>6.3136802638491979E-5</v>
      </c>
      <c r="F100" s="116">
        <f t="shared" si="4"/>
        <v>0.99979721708402991</v>
      </c>
    </row>
    <row r="101" spans="4:6" x14ac:dyDescent="0.35">
      <c r="D101" s="299">
        <f t="shared" si="5"/>
        <v>144</v>
      </c>
      <c r="E101" s="116">
        <f t="shared" si="3"/>
        <v>4.7043654603638659E-5</v>
      </c>
      <c r="F101" s="116">
        <f t="shared" si="4"/>
        <v>0.99985194408891043</v>
      </c>
    </row>
    <row r="102" spans="4:6" x14ac:dyDescent="0.35">
      <c r="D102" s="299">
        <f t="shared" si="5"/>
        <v>145</v>
      </c>
      <c r="E102" s="116">
        <f t="shared" si="3"/>
        <v>3.4816251771938381E-5</v>
      </c>
      <c r="F102" s="116">
        <f t="shared" si="4"/>
        <v>0.99989259067960579</v>
      </c>
    </row>
    <row r="103" spans="4:6" x14ac:dyDescent="0.35">
      <c r="D103" s="299">
        <f t="shared" si="5"/>
        <v>146</v>
      </c>
      <c r="E103" s="116">
        <f t="shared" si="3"/>
        <v>2.5593251790554746E-5</v>
      </c>
      <c r="F103" s="116">
        <f t="shared" si="4"/>
        <v>0.99992257613917046</v>
      </c>
    </row>
    <row r="104" spans="4:6" x14ac:dyDescent="0.35">
      <c r="D104" s="299">
        <f t="shared" si="5"/>
        <v>147</v>
      </c>
      <c r="E104" s="116">
        <f t="shared" si="3"/>
        <v>1.8686648562992445E-5</v>
      </c>
      <c r="F104" s="116">
        <f t="shared" si="4"/>
        <v>0.99994454772660091</v>
      </c>
    </row>
    <row r="105" spans="4:6" x14ac:dyDescent="0.35">
      <c r="D105" s="299">
        <f t="shared" si="5"/>
        <v>148</v>
      </c>
      <c r="E105" s="116">
        <f t="shared" si="3"/>
        <v>1.3551889757406326E-5</v>
      </c>
      <c r="F105" s="116">
        <f t="shared" si="4"/>
        <v>0.99996053875160662</v>
      </c>
    </row>
    <row r="106" spans="4:6" x14ac:dyDescent="0.35">
      <c r="D106" s="299">
        <f t="shared" si="5"/>
        <v>149</v>
      </c>
      <c r="E106" s="116">
        <f t="shared" si="3"/>
        <v>9.7618200081317687E-6</v>
      </c>
      <c r="F106" s="116">
        <f t="shared" si="4"/>
        <v>0.9999720986844125</v>
      </c>
    </row>
    <row r="107" spans="4:6" x14ac:dyDescent="0.35">
      <c r="D107" s="299">
        <f t="shared" si="5"/>
        <v>150</v>
      </c>
      <c r="E107" s="116">
        <f t="shared" si="3"/>
        <v>6.9843215389017388E-6</v>
      </c>
      <c r="F107" s="116">
        <f t="shared" si="4"/>
        <v>0.9999803990736188</v>
      </c>
    </row>
    <row r="108" spans="4:6" x14ac:dyDescent="0.35">
      <c r="E108" s="116"/>
      <c r="F108" s="116"/>
    </row>
    <row r="109" spans="4:6" x14ac:dyDescent="0.35">
      <c r="E109" s="116"/>
      <c r="F109" s="116"/>
    </row>
    <row r="110" spans="4:6" x14ac:dyDescent="0.35">
      <c r="E110" s="116"/>
      <c r="F110" s="116"/>
    </row>
    <row r="111" spans="4:6" x14ac:dyDescent="0.35">
      <c r="E111" s="116"/>
      <c r="F111" s="116"/>
    </row>
    <row r="112" spans="4:6" x14ac:dyDescent="0.35">
      <c r="E112" s="116"/>
      <c r="F112" s="116"/>
    </row>
    <row r="113" spans="5:6" x14ac:dyDescent="0.35">
      <c r="E113" s="116"/>
      <c r="F113" s="116"/>
    </row>
    <row r="114" spans="5:6" x14ac:dyDescent="0.35">
      <c r="E114" s="116"/>
      <c r="F114" s="116"/>
    </row>
    <row r="115" spans="5:6" x14ac:dyDescent="0.35">
      <c r="E115" s="116"/>
      <c r="F115" s="116"/>
    </row>
    <row r="116" spans="5:6" x14ac:dyDescent="0.35">
      <c r="E116" s="116"/>
      <c r="F116" s="116"/>
    </row>
    <row r="117" spans="5:6" x14ac:dyDescent="0.35">
      <c r="E117" s="116"/>
      <c r="F117" s="116"/>
    </row>
    <row r="118" spans="5:6" x14ac:dyDescent="0.35">
      <c r="E118" s="116"/>
      <c r="F118" s="116"/>
    </row>
    <row r="119" spans="5:6" x14ac:dyDescent="0.35">
      <c r="E119" s="116"/>
      <c r="F119" s="116"/>
    </row>
    <row r="120" spans="5:6" x14ac:dyDescent="0.35">
      <c r="E120" s="116"/>
      <c r="F120" s="116"/>
    </row>
    <row r="121" spans="5:6" x14ac:dyDescent="0.35">
      <c r="E121" s="116"/>
      <c r="F121" s="116"/>
    </row>
    <row r="122" spans="5:6" x14ac:dyDescent="0.35">
      <c r="E122" s="116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BB032-4A33-4BCC-BAC3-7459F87CA70D}">
  <sheetPr codeName="Sheet5"/>
  <dimension ref="A1:P244"/>
  <sheetViews>
    <sheetView topLeftCell="A7" zoomScaleNormal="100" workbookViewId="0">
      <selection activeCell="E12" sqref="E12"/>
    </sheetView>
  </sheetViews>
  <sheetFormatPr defaultRowHeight="12.75" x14ac:dyDescent="0.35"/>
  <cols>
    <col min="2" max="2" width="16.59765625" customWidth="1"/>
    <col min="3" max="3" width="14.59765625" bestFit="1" customWidth="1"/>
    <col min="4" max="4" width="12" bestFit="1" customWidth="1"/>
    <col min="5" max="5" width="11.1328125" bestFit="1" customWidth="1"/>
    <col min="8" max="8" width="13.3984375" bestFit="1" customWidth="1"/>
    <col min="9" max="9" width="14.73046875" bestFit="1" customWidth="1"/>
    <col min="14" max="14" width="13.3984375" customWidth="1"/>
    <col min="15" max="15" width="13" style="137" bestFit="1" customWidth="1"/>
    <col min="16" max="16" width="12" style="57" bestFit="1" customWidth="1"/>
  </cols>
  <sheetData>
    <row r="1" spans="1:16" x14ac:dyDescent="0.35">
      <c r="A1" s="8" t="s">
        <v>113</v>
      </c>
      <c r="D1" s="8" t="s">
        <v>114</v>
      </c>
      <c r="G1" s="8"/>
      <c r="H1" s="185" t="s">
        <v>194</v>
      </c>
      <c r="I1" s="185"/>
      <c r="J1" s="186"/>
    </row>
    <row r="2" spans="1:16" x14ac:dyDescent="0.35">
      <c r="A2">
        <v>500</v>
      </c>
      <c r="B2" s="86">
        <v>2000857</v>
      </c>
      <c r="D2">
        <v>500</v>
      </c>
      <c r="E2" s="86">
        <v>915792</v>
      </c>
      <c r="N2" s="171" t="s">
        <v>10</v>
      </c>
      <c r="O2" s="171" t="s">
        <v>262</v>
      </c>
      <c r="P2" s="199" t="s">
        <v>274</v>
      </c>
    </row>
    <row r="3" spans="1:16" x14ac:dyDescent="0.35">
      <c r="A3">
        <v>1233.9100000000001</v>
      </c>
      <c r="B3" s="86">
        <v>2762272</v>
      </c>
      <c r="D3">
        <v>3404.13</v>
      </c>
      <c r="E3" s="86">
        <v>3050204</v>
      </c>
      <c r="N3" s="197" t="e">
        <f>_xlfn.NORM.DIST(O3,$I$21,$I$24,FALSE)</f>
        <v>#REF!</v>
      </c>
      <c r="O3" s="137">
        <v>500</v>
      </c>
      <c r="P3" s="57">
        <f>O3*('Supporting and PR PDF'!$C$34/'Supporting and PR PDF'!$C$23)</f>
        <v>518.78914405010448</v>
      </c>
    </row>
    <row r="4" spans="1:16" x14ac:dyDescent="0.35">
      <c r="A4">
        <v>2604.96</v>
      </c>
      <c r="B4" s="86">
        <v>4680792</v>
      </c>
      <c r="D4">
        <v>6085.34</v>
      </c>
      <c r="E4" s="86">
        <v>5050781</v>
      </c>
      <c r="G4" s="8"/>
      <c r="N4" s="197" t="e">
        <f>_xlfn.NORM.DIST(O4,$I$21,$I$24,FALSE)</f>
        <v>#REF!</v>
      </c>
      <c r="O4" s="137">
        <f>O3+25</f>
        <v>525</v>
      </c>
      <c r="P4" s="57">
        <f>O4*('Supporting and PR PDF'!$C$34/'Supporting and PR PDF'!$C$23)</f>
        <v>544.72860125260968</v>
      </c>
    </row>
    <row r="5" spans="1:16" x14ac:dyDescent="0.35">
      <c r="A5">
        <v>2970.53</v>
      </c>
      <c r="B5" s="86">
        <v>6411590</v>
      </c>
      <c r="D5">
        <v>8076.08</v>
      </c>
      <c r="E5" s="86">
        <v>6483891</v>
      </c>
      <c r="N5" s="197" t="e">
        <f t="shared" ref="N5:N67" si="0">_xlfn.NORM.DIST(O5,$I$21,$I$24,FALSE)</f>
        <v>#REF!</v>
      </c>
      <c r="O5" s="137">
        <f t="shared" ref="O5:O68" si="1">O4+25</f>
        <v>550</v>
      </c>
      <c r="P5" s="57">
        <f>O5*('Supporting and PR PDF'!$C$34/'Supporting and PR PDF'!$C$23)</f>
        <v>570.66805845511487</v>
      </c>
    </row>
    <row r="6" spans="1:16" x14ac:dyDescent="0.35">
      <c r="A6">
        <v>3642.01</v>
      </c>
      <c r="B6" s="86">
        <v>8206606</v>
      </c>
      <c r="D6">
        <v>9160.76</v>
      </c>
      <c r="E6" s="86">
        <v>7281091</v>
      </c>
      <c r="N6" s="197" t="e">
        <f t="shared" si="0"/>
        <v>#REF!</v>
      </c>
      <c r="O6" s="137">
        <f t="shared" si="1"/>
        <v>575</v>
      </c>
      <c r="P6" s="57">
        <f>O6*('Supporting and PR PDF'!$C$34/'Supporting and PR PDF'!$C$23)</f>
        <v>596.60751565762007</v>
      </c>
    </row>
    <row r="7" spans="1:16" x14ac:dyDescent="0.35">
      <c r="N7" s="197" t="e">
        <f t="shared" si="0"/>
        <v>#REF!</v>
      </c>
      <c r="O7" s="137">
        <f t="shared" si="1"/>
        <v>600</v>
      </c>
      <c r="P7" s="57">
        <f>O7*('Supporting and PR PDF'!$C$34/'Supporting and PR PDF'!$C$23)</f>
        <v>622.54697286012538</v>
      </c>
    </row>
    <row r="8" spans="1:16" x14ac:dyDescent="0.35">
      <c r="A8" s="8" t="s">
        <v>115</v>
      </c>
      <c r="B8" t="e">
        <f>#REF!*1000</f>
        <v>#REF!</v>
      </c>
      <c r="C8" s="106" t="s">
        <v>47</v>
      </c>
      <c r="N8" s="197" t="e">
        <f t="shared" si="0"/>
        <v>#REF!</v>
      </c>
      <c r="O8" s="137">
        <f t="shared" si="1"/>
        <v>625</v>
      </c>
      <c r="P8" s="57">
        <f>O8*('Supporting and PR PDF'!$C$34/'Supporting and PR PDF'!$C$23)</f>
        <v>648.48643006263057</v>
      </c>
    </row>
    <row r="9" spans="1:16" x14ac:dyDescent="0.35">
      <c r="A9" s="8" t="s">
        <v>116</v>
      </c>
      <c r="B9" s="88" t="e">
        <f ca="1">FORECAST($B$8,INDEX($B$2:$B$6,MATCH($B$8,$A$2:$A$6,1)):INDEX($B$2:$B$6,MATCH($B$8,$A$2:$A$6,1)+1),INDEX($A$2:$A$6,MATCH($B$8,$A$2:$A$6,1)):INDEX($A$2:$A$6,MATCH($B$8,$A$2:$A$6,1)+1))</f>
        <v>#REF!</v>
      </c>
      <c r="C9" s="184" t="e">
        <f ca="1">B9*'Supporting and PR PDF'!C34/'Supporting and PR PDF'!C31</f>
        <v>#REF!</v>
      </c>
      <c r="D9" s="84" t="e">
        <f ca="1">C9/(#REF!*1000)</f>
        <v>#REF!</v>
      </c>
      <c r="N9" s="197" t="e">
        <f t="shared" si="0"/>
        <v>#REF!</v>
      </c>
      <c r="O9" s="137">
        <f t="shared" si="1"/>
        <v>650</v>
      </c>
      <c r="P9" s="57">
        <f ca="1">O9*('Supporting and PR PDF'!$C$34/'Supporting and PR PDF'!$C$23)</f>
        <v>674.42588726513577</v>
      </c>
    </row>
    <row r="10" spans="1:16" x14ac:dyDescent="0.35">
      <c r="A10" s="8" t="s">
        <v>117</v>
      </c>
      <c r="B10" s="88" t="e">
        <f ca="1">FORECAST($B$8,INDEX($E$2:$E$6,MATCH($B$8,$D$2:$D$6,1)):INDEX($E$2:$E$6,MATCH($B$8,$D$2:$D$6,1)+1),INDEX($D$2:$D$6,MATCH($B$8,$D$2:$D$6,1)):INDEX($D$2:$D$6,MATCH($B$8,$D$2:$D$6,1)+1))</f>
        <v>#REF!</v>
      </c>
      <c r="C10" s="184" t="e">
        <f ca="1">B10*'Supporting and PR PDF'!C34/'Supporting and PR PDF'!C31</f>
        <v>#REF!</v>
      </c>
      <c r="D10" s="84" t="e">
        <f ca="1">C10/(#REF!*1000)</f>
        <v>#REF!</v>
      </c>
      <c r="N10" s="197" t="e">
        <f t="shared" si="0"/>
        <v>#REF!</v>
      </c>
      <c r="O10" s="137">
        <f t="shared" si="1"/>
        <v>675</v>
      </c>
      <c r="P10" s="57">
        <f ca="1">O10*('Supporting and PR PDF'!$C$34/'Supporting and PR PDF'!$C$23)</f>
        <v>700.36534446764097</v>
      </c>
    </row>
    <row r="11" spans="1:16" x14ac:dyDescent="0.35">
      <c r="N11" s="197" t="e">
        <f t="shared" si="0"/>
        <v>#REF!</v>
      </c>
      <c r="O11" s="137">
        <f t="shared" si="1"/>
        <v>700</v>
      </c>
      <c r="P11" s="57">
        <f>O11*('Supporting and PR PDF'!$C$34/'Supporting and PR PDF'!$C$23)</f>
        <v>726.30480167014628</v>
      </c>
    </row>
    <row r="12" spans="1:16" x14ac:dyDescent="0.35">
      <c r="N12" s="197" t="e">
        <f t="shared" si="0"/>
        <v>#REF!</v>
      </c>
      <c r="O12" s="137">
        <f t="shared" si="1"/>
        <v>725</v>
      </c>
      <c r="P12" s="57">
        <f>O12*('Supporting and PR PDF'!$C$34/'Supporting and PR PDF'!$C$23)</f>
        <v>752.24425887265147</v>
      </c>
    </row>
    <row r="13" spans="1:16" x14ac:dyDescent="0.35">
      <c r="N13" s="197" t="e">
        <f t="shared" si="0"/>
        <v>#REF!</v>
      </c>
      <c r="O13" s="137">
        <f t="shared" si="1"/>
        <v>750</v>
      </c>
      <c r="P13" s="57">
        <f>O13*('Supporting and PR PDF'!$C$34/'Supporting and PR PDF'!$C$23)</f>
        <v>778.18371607515667</v>
      </c>
    </row>
    <row r="14" spans="1:16" x14ac:dyDescent="0.35">
      <c r="N14" s="197" t="e">
        <f t="shared" si="0"/>
        <v>#REF!</v>
      </c>
      <c r="O14" s="137">
        <f t="shared" si="1"/>
        <v>775</v>
      </c>
      <c r="P14" s="57">
        <f>O14*('Supporting and PR PDF'!$C$34/'Supporting and PR PDF'!$C$23)</f>
        <v>804.12317327766186</v>
      </c>
    </row>
    <row r="15" spans="1:16" x14ac:dyDescent="0.35">
      <c r="N15" s="197" t="e">
        <f t="shared" si="0"/>
        <v>#REF!</v>
      </c>
      <c r="O15" s="137">
        <f t="shared" si="1"/>
        <v>800</v>
      </c>
      <c r="P15" s="57">
        <f>O15*('Supporting and PR PDF'!$C$34/'Supporting and PR PDF'!$C$23)</f>
        <v>830.06263048016717</v>
      </c>
    </row>
    <row r="16" spans="1:16" x14ac:dyDescent="0.35">
      <c r="A16" s="8"/>
      <c r="N16" s="197" t="e">
        <f t="shared" si="0"/>
        <v>#REF!</v>
      </c>
      <c r="O16" s="137">
        <f t="shared" si="1"/>
        <v>825</v>
      </c>
      <c r="P16" s="57">
        <f>O16*('Supporting and PR PDF'!$C$34/'Supporting and PR PDF'!$C$23)</f>
        <v>856.00208768267237</v>
      </c>
    </row>
    <row r="17" spans="8:16" x14ac:dyDescent="0.35">
      <c r="N17" s="197" t="e">
        <f t="shared" si="0"/>
        <v>#REF!</v>
      </c>
      <c r="O17" s="137">
        <f t="shared" si="1"/>
        <v>850</v>
      </c>
      <c r="P17" s="57">
        <f>O17*('Supporting and PR PDF'!$C$34/'Supporting and PR PDF'!$C$23)</f>
        <v>881.94154488517756</v>
      </c>
    </row>
    <row r="18" spans="8:16" x14ac:dyDescent="0.35">
      <c r="N18" s="197" t="e">
        <f t="shared" si="0"/>
        <v>#REF!</v>
      </c>
      <c r="O18" s="137">
        <f t="shared" si="1"/>
        <v>875</v>
      </c>
      <c r="P18" s="57">
        <f>O18*('Supporting and PR PDF'!$C$34/'Supporting and PR PDF'!$C$23)</f>
        <v>907.88100208768276</v>
      </c>
    </row>
    <row r="19" spans="8:16" x14ac:dyDescent="0.35">
      <c r="N19" s="197" t="e">
        <f t="shared" si="0"/>
        <v>#REF!</v>
      </c>
      <c r="O19" s="137">
        <f t="shared" si="1"/>
        <v>900</v>
      </c>
      <c r="P19" s="57">
        <f>O19*('Supporting and PR PDF'!$C$34/'Supporting and PR PDF'!$C$23)</f>
        <v>933.82045929018807</v>
      </c>
    </row>
    <row r="20" spans="8:16" x14ac:dyDescent="0.35">
      <c r="H20" s="343" t="s">
        <v>241</v>
      </c>
      <c r="I20" s="344"/>
      <c r="N20" s="197" t="e">
        <f t="shared" si="0"/>
        <v>#REF!</v>
      </c>
      <c r="O20" s="137">
        <f t="shared" si="1"/>
        <v>925</v>
      </c>
      <c r="P20" s="57">
        <f>O20*('Supporting and PR PDF'!$C$34/'Supporting and PR PDF'!$C$23)</f>
        <v>959.75991649269326</v>
      </c>
    </row>
    <row r="21" spans="8:16" x14ac:dyDescent="0.35">
      <c r="H21" s="3" t="s">
        <v>242</v>
      </c>
      <c r="I21" s="27" t="e">
        <f>#REF!/B8</f>
        <v>#REF!</v>
      </c>
      <c r="J21" s="3">
        <v>787.5</v>
      </c>
      <c r="N21" s="197" t="e">
        <f t="shared" si="0"/>
        <v>#REF!</v>
      </c>
      <c r="O21" s="137">
        <f t="shared" si="1"/>
        <v>950</v>
      </c>
      <c r="P21" s="57">
        <f>O21*('Supporting and PR PDF'!$C$34/'Supporting and PR PDF'!$C$23)</f>
        <v>985.69937369519846</v>
      </c>
    </row>
    <row r="22" spans="8:16" x14ac:dyDescent="0.35">
      <c r="H22" s="3" t="s">
        <v>195</v>
      </c>
      <c r="I22" s="3"/>
      <c r="J22" s="3">
        <v>1050</v>
      </c>
      <c r="N22" s="197" t="e">
        <f t="shared" si="0"/>
        <v>#REF!</v>
      </c>
      <c r="O22" s="137">
        <f t="shared" si="1"/>
        <v>975</v>
      </c>
      <c r="P22" s="57">
        <f>O22*('Supporting and PR PDF'!$C$34/'Supporting and PR PDF'!$C$23)</f>
        <v>1011.6388308977037</v>
      </c>
    </row>
    <row r="23" spans="8:16" x14ac:dyDescent="0.35">
      <c r="H23" s="3" t="s">
        <v>196</v>
      </c>
      <c r="I23" s="3"/>
      <c r="J23" s="3">
        <v>525</v>
      </c>
      <c r="N23" s="197" t="e">
        <f t="shared" si="0"/>
        <v>#REF!</v>
      </c>
      <c r="O23" s="137">
        <f t="shared" si="1"/>
        <v>1000</v>
      </c>
      <c r="P23" s="57">
        <f>O23*('Supporting and PR PDF'!$C$34/'Supporting and PR PDF'!$C$23)</f>
        <v>1037.578288100209</v>
      </c>
    </row>
    <row r="24" spans="8:16" x14ac:dyDescent="0.35">
      <c r="H24" s="3" t="s">
        <v>243</v>
      </c>
      <c r="I24" s="193">
        <v>200</v>
      </c>
      <c r="J24" s="193">
        <v>112.83781025579817</v>
      </c>
      <c r="N24" s="197" t="e">
        <f t="shared" si="0"/>
        <v>#REF!</v>
      </c>
      <c r="O24" s="137">
        <f t="shared" si="1"/>
        <v>1025</v>
      </c>
      <c r="P24" s="57">
        <f>O24*('Supporting and PR PDF'!$C$34/'Supporting and PR PDF'!$C$23)</f>
        <v>1063.517745302714</v>
      </c>
    </row>
    <row r="25" spans="8:16" x14ac:dyDescent="0.35">
      <c r="N25" s="197" t="e">
        <f t="shared" si="0"/>
        <v>#REF!</v>
      </c>
      <c r="O25" s="137">
        <f t="shared" si="1"/>
        <v>1050</v>
      </c>
      <c r="P25" s="57">
        <f>O25*('Supporting and PR PDF'!$C$34/'Supporting and PR PDF'!$C$23)</f>
        <v>1089.4572025052194</v>
      </c>
    </row>
    <row r="26" spans="8:16" x14ac:dyDescent="0.35">
      <c r="N26" s="197" t="e">
        <f t="shared" si="0"/>
        <v>#REF!</v>
      </c>
      <c r="O26" s="137">
        <f t="shared" si="1"/>
        <v>1075</v>
      </c>
      <c r="P26" s="57">
        <f>O26*('Supporting and PR PDF'!$C$34/'Supporting and PR PDF'!$C$23)</f>
        <v>1115.3966597077247</v>
      </c>
    </row>
    <row r="27" spans="8:16" x14ac:dyDescent="0.35">
      <c r="N27" s="197" t="e">
        <f t="shared" si="0"/>
        <v>#REF!</v>
      </c>
      <c r="O27" s="137">
        <f t="shared" si="1"/>
        <v>1100</v>
      </c>
      <c r="P27" s="57">
        <f>O27*('Supporting and PR PDF'!$C$34/'Supporting and PR PDF'!$C$23)</f>
        <v>1141.3361169102297</v>
      </c>
    </row>
    <row r="28" spans="8:16" x14ac:dyDescent="0.35">
      <c r="N28" s="197" t="e">
        <f t="shared" si="0"/>
        <v>#REF!</v>
      </c>
      <c r="O28" s="137">
        <f t="shared" si="1"/>
        <v>1125</v>
      </c>
      <c r="P28" s="57">
        <f>O28*('Supporting and PR PDF'!$C$34/'Supporting and PR PDF'!$C$23)</f>
        <v>1167.2755741127351</v>
      </c>
    </row>
    <row r="29" spans="8:16" x14ac:dyDescent="0.35">
      <c r="N29" s="197" t="e">
        <f t="shared" si="0"/>
        <v>#REF!</v>
      </c>
      <c r="O29" s="137">
        <f t="shared" si="1"/>
        <v>1150</v>
      </c>
      <c r="P29" s="57">
        <f>O29*('Supporting and PR PDF'!$C$34/'Supporting and PR PDF'!$C$23)</f>
        <v>1193.2150313152401</v>
      </c>
    </row>
    <row r="30" spans="8:16" x14ac:dyDescent="0.35">
      <c r="N30" s="197" t="e">
        <f t="shared" si="0"/>
        <v>#REF!</v>
      </c>
      <c r="O30" s="137">
        <f t="shared" si="1"/>
        <v>1175</v>
      </c>
      <c r="P30" s="57">
        <f>O30*('Supporting and PR PDF'!$C$34/'Supporting and PR PDF'!$C$23)</f>
        <v>1219.1544885177454</v>
      </c>
    </row>
    <row r="31" spans="8:16" x14ac:dyDescent="0.35">
      <c r="N31" s="197" t="e">
        <f t="shared" si="0"/>
        <v>#REF!</v>
      </c>
      <c r="O31" s="137">
        <f t="shared" si="1"/>
        <v>1200</v>
      </c>
      <c r="P31" s="57">
        <f>O31*('Supporting and PR PDF'!$C$34/'Supporting and PR PDF'!$C$23)</f>
        <v>1245.0939457202508</v>
      </c>
    </row>
    <row r="32" spans="8:16" x14ac:dyDescent="0.35">
      <c r="N32" s="197" t="e">
        <f t="shared" si="0"/>
        <v>#REF!</v>
      </c>
      <c r="O32" s="137">
        <f t="shared" si="1"/>
        <v>1225</v>
      </c>
      <c r="P32" s="57">
        <f>O32*('Supporting and PR PDF'!$C$34/'Supporting and PR PDF'!$C$23)</f>
        <v>1271.0334029227558</v>
      </c>
    </row>
    <row r="33" spans="14:16" x14ac:dyDescent="0.35">
      <c r="N33" s="197" t="e">
        <f t="shared" si="0"/>
        <v>#REF!</v>
      </c>
      <c r="O33" s="137">
        <f t="shared" si="1"/>
        <v>1250</v>
      </c>
      <c r="P33" s="57">
        <f>O33*('Supporting and PR PDF'!$C$34/'Supporting and PR PDF'!$C$23)</f>
        <v>1296.9728601252611</v>
      </c>
    </row>
    <row r="34" spans="14:16" x14ac:dyDescent="0.35">
      <c r="N34" s="197" t="e">
        <f t="shared" si="0"/>
        <v>#REF!</v>
      </c>
      <c r="O34" s="137">
        <f t="shared" si="1"/>
        <v>1275</v>
      </c>
      <c r="P34" s="57">
        <f>O34*('Supporting and PR PDF'!$C$34/'Supporting and PR PDF'!$C$23)</f>
        <v>1322.9123173277665</v>
      </c>
    </row>
    <row r="35" spans="14:16" x14ac:dyDescent="0.35">
      <c r="N35" s="197" t="e">
        <f t="shared" si="0"/>
        <v>#REF!</v>
      </c>
      <c r="O35" s="137">
        <f t="shared" si="1"/>
        <v>1300</v>
      </c>
      <c r="P35" s="57">
        <f>O35*('Supporting and PR PDF'!$C$34/'Supporting and PR PDF'!$C$23)</f>
        <v>1348.8517745302715</v>
      </c>
    </row>
    <row r="36" spans="14:16" x14ac:dyDescent="0.35">
      <c r="N36" s="197" t="e">
        <f t="shared" si="0"/>
        <v>#REF!</v>
      </c>
      <c r="O36" s="137">
        <f t="shared" si="1"/>
        <v>1325</v>
      </c>
      <c r="P36" s="57">
        <f>O36*('Supporting and PR PDF'!$C$34/'Supporting and PR PDF'!$C$23)</f>
        <v>1374.7912317327769</v>
      </c>
    </row>
    <row r="37" spans="14:16" x14ac:dyDescent="0.35">
      <c r="N37" s="197" t="e">
        <f t="shared" si="0"/>
        <v>#REF!</v>
      </c>
      <c r="O37" s="137">
        <f t="shared" si="1"/>
        <v>1350</v>
      </c>
      <c r="P37" s="57">
        <f>O37*('Supporting and PR PDF'!$C$34/'Supporting and PR PDF'!$C$23)</f>
        <v>1400.7306889352819</v>
      </c>
    </row>
    <row r="38" spans="14:16" x14ac:dyDescent="0.35">
      <c r="N38" s="197" t="e">
        <f t="shared" si="0"/>
        <v>#REF!</v>
      </c>
      <c r="O38" s="137">
        <f t="shared" si="1"/>
        <v>1375</v>
      </c>
      <c r="P38" s="57">
        <f>O38*('Supporting and PR PDF'!$C$34/'Supporting and PR PDF'!$C$23)</f>
        <v>1426.6701461377872</v>
      </c>
    </row>
    <row r="39" spans="14:16" x14ac:dyDescent="0.35">
      <c r="N39" s="197" t="e">
        <f t="shared" si="0"/>
        <v>#REF!</v>
      </c>
      <c r="O39" s="137">
        <f t="shared" si="1"/>
        <v>1400</v>
      </c>
      <c r="P39" s="57">
        <f>O39*('Supporting and PR PDF'!$C$34/'Supporting and PR PDF'!$C$23)</f>
        <v>1452.6096033402926</v>
      </c>
    </row>
    <row r="40" spans="14:16" x14ac:dyDescent="0.35">
      <c r="N40" s="197" t="e">
        <f t="shared" si="0"/>
        <v>#REF!</v>
      </c>
      <c r="O40" s="137">
        <f t="shared" si="1"/>
        <v>1425</v>
      </c>
      <c r="P40" s="57">
        <f>O40*('Supporting and PR PDF'!$C$34/'Supporting and PR PDF'!$C$23)</f>
        <v>1478.5490605427976</v>
      </c>
    </row>
    <row r="41" spans="14:16" x14ac:dyDescent="0.35">
      <c r="N41" s="197" t="e">
        <f t="shared" si="0"/>
        <v>#REF!</v>
      </c>
      <c r="O41" s="137">
        <f t="shared" si="1"/>
        <v>1450</v>
      </c>
      <c r="P41" s="57">
        <f>O41*('Supporting and PR PDF'!$C$34/'Supporting and PR PDF'!$C$23)</f>
        <v>1504.4885177453029</v>
      </c>
    </row>
    <row r="42" spans="14:16" x14ac:dyDescent="0.35">
      <c r="N42" s="197" t="e">
        <f t="shared" si="0"/>
        <v>#REF!</v>
      </c>
      <c r="O42" s="137">
        <f t="shared" si="1"/>
        <v>1475</v>
      </c>
      <c r="P42" s="57">
        <f>O42*('Supporting and PR PDF'!$C$34/'Supporting and PR PDF'!$C$23)</f>
        <v>1530.4279749478083</v>
      </c>
    </row>
    <row r="43" spans="14:16" x14ac:dyDescent="0.35">
      <c r="N43" s="197" t="e">
        <f t="shared" si="0"/>
        <v>#REF!</v>
      </c>
      <c r="O43" s="137">
        <f t="shared" si="1"/>
        <v>1500</v>
      </c>
      <c r="P43" s="57">
        <f>O43*('Supporting and PR PDF'!$C$34/'Supporting and PR PDF'!$C$23)</f>
        <v>1556.3674321503133</v>
      </c>
    </row>
    <row r="44" spans="14:16" x14ac:dyDescent="0.35">
      <c r="N44" s="197" t="e">
        <f t="shared" si="0"/>
        <v>#REF!</v>
      </c>
      <c r="O44" s="137">
        <f t="shared" si="1"/>
        <v>1525</v>
      </c>
      <c r="P44" s="57">
        <f>O44*('Supporting and PR PDF'!$C$34/'Supporting and PR PDF'!$C$23)</f>
        <v>1582.3068893528186</v>
      </c>
    </row>
    <row r="45" spans="14:16" x14ac:dyDescent="0.35">
      <c r="N45" s="197" t="e">
        <f t="shared" si="0"/>
        <v>#REF!</v>
      </c>
      <c r="O45" s="137">
        <f t="shared" si="1"/>
        <v>1550</v>
      </c>
      <c r="P45" s="57">
        <f>O45*('Supporting and PR PDF'!$C$34/'Supporting and PR PDF'!$C$23)</f>
        <v>1608.2463465553237</v>
      </c>
    </row>
    <row r="46" spans="14:16" x14ac:dyDescent="0.35">
      <c r="N46" s="197" t="e">
        <f t="shared" si="0"/>
        <v>#REF!</v>
      </c>
      <c r="O46" s="137">
        <f t="shared" si="1"/>
        <v>1575</v>
      </c>
      <c r="P46" s="57">
        <f>O46*('Supporting and PR PDF'!$C$34/'Supporting and PR PDF'!$C$23)</f>
        <v>1634.185803757829</v>
      </c>
    </row>
    <row r="47" spans="14:16" x14ac:dyDescent="0.35">
      <c r="N47" s="197" t="e">
        <f t="shared" si="0"/>
        <v>#REF!</v>
      </c>
      <c r="O47" s="137">
        <f t="shared" si="1"/>
        <v>1600</v>
      </c>
      <c r="P47" s="57">
        <f>O47*('Supporting and PR PDF'!$C$34/'Supporting and PR PDF'!$C$23)</f>
        <v>1660.1252609603343</v>
      </c>
    </row>
    <row r="48" spans="14:16" x14ac:dyDescent="0.35">
      <c r="N48" s="197" t="e">
        <f t="shared" si="0"/>
        <v>#REF!</v>
      </c>
      <c r="O48" s="137">
        <f t="shared" si="1"/>
        <v>1625</v>
      </c>
      <c r="P48" s="57">
        <f>O48*('Supporting and PR PDF'!$C$34/'Supporting and PR PDF'!$C$23)</f>
        <v>1686.0647181628394</v>
      </c>
    </row>
    <row r="49" spans="14:16" x14ac:dyDescent="0.35">
      <c r="N49" s="197" t="e">
        <f t="shared" si="0"/>
        <v>#REF!</v>
      </c>
      <c r="O49" s="137">
        <f t="shared" si="1"/>
        <v>1650</v>
      </c>
      <c r="P49" s="57">
        <f>O49*('Supporting and PR PDF'!$C$34/'Supporting and PR PDF'!$C$23)</f>
        <v>1712.0041753653447</v>
      </c>
    </row>
    <row r="50" spans="14:16" x14ac:dyDescent="0.35">
      <c r="N50" s="197" t="e">
        <f t="shared" si="0"/>
        <v>#REF!</v>
      </c>
      <c r="O50" s="137">
        <f t="shared" si="1"/>
        <v>1675</v>
      </c>
      <c r="P50" s="57">
        <f>O50*('Supporting and PR PDF'!$C$34/'Supporting and PR PDF'!$C$23)</f>
        <v>1737.9436325678498</v>
      </c>
    </row>
    <row r="51" spans="14:16" x14ac:dyDescent="0.35">
      <c r="N51" s="197" t="e">
        <f t="shared" si="0"/>
        <v>#REF!</v>
      </c>
      <c r="O51" s="137">
        <f t="shared" si="1"/>
        <v>1700</v>
      </c>
      <c r="P51" s="57">
        <f>O51*('Supporting and PR PDF'!$C$34/'Supporting and PR PDF'!$C$23)</f>
        <v>1763.8830897703551</v>
      </c>
    </row>
    <row r="52" spans="14:16" x14ac:dyDescent="0.35">
      <c r="N52" s="197" t="e">
        <f t="shared" si="0"/>
        <v>#REF!</v>
      </c>
      <c r="O52" s="137">
        <f t="shared" si="1"/>
        <v>1725</v>
      </c>
      <c r="P52" s="57">
        <f>O52*('Supporting and PR PDF'!$C$34/'Supporting and PR PDF'!$C$23)</f>
        <v>1789.8225469728604</v>
      </c>
    </row>
    <row r="53" spans="14:16" x14ac:dyDescent="0.35">
      <c r="N53" s="197" t="e">
        <f t="shared" si="0"/>
        <v>#REF!</v>
      </c>
      <c r="O53" s="137">
        <f t="shared" si="1"/>
        <v>1750</v>
      </c>
      <c r="P53" s="57">
        <f>O53*('Supporting and PR PDF'!$C$34/'Supporting and PR PDF'!$C$23)</f>
        <v>1815.7620041753655</v>
      </c>
    </row>
    <row r="54" spans="14:16" x14ac:dyDescent="0.35">
      <c r="N54" s="197" t="e">
        <f t="shared" si="0"/>
        <v>#REF!</v>
      </c>
      <c r="O54" s="137">
        <f t="shared" si="1"/>
        <v>1775</v>
      </c>
      <c r="P54" s="57">
        <f>O54*('Supporting and PR PDF'!$C$34/'Supporting and PR PDF'!$C$23)</f>
        <v>1841.7014613778708</v>
      </c>
    </row>
    <row r="55" spans="14:16" x14ac:dyDescent="0.35">
      <c r="N55" s="197" t="e">
        <f t="shared" si="0"/>
        <v>#REF!</v>
      </c>
      <c r="O55" s="137">
        <f t="shared" si="1"/>
        <v>1800</v>
      </c>
      <c r="P55" s="57">
        <f>O55*('Supporting and PR PDF'!$C$34/'Supporting and PR PDF'!$C$23)</f>
        <v>1867.6409185803761</v>
      </c>
    </row>
    <row r="56" spans="14:16" x14ac:dyDescent="0.35">
      <c r="N56" s="197" t="e">
        <f t="shared" si="0"/>
        <v>#REF!</v>
      </c>
      <c r="O56" s="137">
        <f t="shared" si="1"/>
        <v>1825</v>
      </c>
      <c r="P56" s="57">
        <f>O56*('Supporting and PR PDF'!$C$34/'Supporting and PR PDF'!$C$23)</f>
        <v>1893.5803757828812</v>
      </c>
    </row>
    <row r="57" spans="14:16" x14ac:dyDescent="0.35">
      <c r="N57" s="197" t="e">
        <f t="shared" si="0"/>
        <v>#REF!</v>
      </c>
      <c r="O57" s="137">
        <f t="shared" si="1"/>
        <v>1850</v>
      </c>
      <c r="P57" s="57">
        <f>O57*('Supporting and PR PDF'!$C$34/'Supporting and PR PDF'!$C$23)</f>
        <v>1919.5198329853865</v>
      </c>
    </row>
    <row r="58" spans="14:16" x14ac:dyDescent="0.35">
      <c r="N58" s="197" t="e">
        <f t="shared" si="0"/>
        <v>#REF!</v>
      </c>
      <c r="O58" s="137">
        <f t="shared" si="1"/>
        <v>1875</v>
      </c>
      <c r="P58" s="57">
        <f>O58*('Supporting and PR PDF'!$C$34/'Supporting and PR PDF'!$C$23)</f>
        <v>1945.4592901878916</v>
      </c>
    </row>
    <row r="59" spans="14:16" x14ac:dyDescent="0.35">
      <c r="N59" s="197" t="e">
        <f t="shared" si="0"/>
        <v>#REF!</v>
      </c>
      <c r="O59" s="137">
        <f t="shared" si="1"/>
        <v>1900</v>
      </c>
      <c r="P59" s="57">
        <f>O59*('Supporting and PR PDF'!$C$34/'Supporting and PR PDF'!$C$23)</f>
        <v>1971.3987473903969</v>
      </c>
    </row>
    <row r="60" spans="14:16" x14ac:dyDescent="0.35">
      <c r="N60" s="197" t="e">
        <f t="shared" si="0"/>
        <v>#REF!</v>
      </c>
      <c r="O60" s="137">
        <f t="shared" si="1"/>
        <v>1925</v>
      </c>
      <c r="P60" s="57">
        <f>O60*('Supporting and PR PDF'!$C$34/'Supporting and PR PDF'!$C$23)</f>
        <v>1997.3382045929022</v>
      </c>
    </row>
    <row r="61" spans="14:16" x14ac:dyDescent="0.35">
      <c r="N61" s="197" t="e">
        <f t="shared" si="0"/>
        <v>#REF!</v>
      </c>
      <c r="O61" s="137">
        <f t="shared" si="1"/>
        <v>1950</v>
      </c>
      <c r="P61" s="57">
        <f>O61*('Supporting and PR PDF'!$C$34/'Supporting and PR PDF'!$C$23)</f>
        <v>2023.2776617954073</v>
      </c>
    </row>
    <row r="62" spans="14:16" x14ac:dyDescent="0.35">
      <c r="N62" s="197" t="e">
        <f t="shared" si="0"/>
        <v>#REF!</v>
      </c>
      <c r="O62" s="137">
        <f t="shared" si="1"/>
        <v>1975</v>
      </c>
      <c r="P62" s="57">
        <f>O62*('Supporting and PR PDF'!$C$34/'Supporting and PR PDF'!$C$23)</f>
        <v>2049.2171189979126</v>
      </c>
    </row>
    <row r="63" spans="14:16" x14ac:dyDescent="0.35">
      <c r="N63" s="197" t="e">
        <f t="shared" si="0"/>
        <v>#REF!</v>
      </c>
      <c r="O63" s="137">
        <f t="shared" si="1"/>
        <v>2000</v>
      </c>
      <c r="P63" s="57">
        <f>O63*('Supporting and PR PDF'!$C$34/'Supporting and PR PDF'!$C$23)</f>
        <v>2075.1565762004179</v>
      </c>
    </row>
    <row r="64" spans="14:16" x14ac:dyDescent="0.35">
      <c r="N64" s="197" t="e">
        <f t="shared" si="0"/>
        <v>#REF!</v>
      </c>
      <c r="O64" s="137">
        <f t="shared" si="1"/>
        <v>2025</v>
      </c>
      <c r="P64" s="57">
        <f>O64*('Supporting and PR PDF'!$C$34/'Supporting and PR PDF'!$C$23)</f>
        <v>2101.0960334029232</v>
      </c>
    </row>
    <row r="65" spans="14:16" x14ac:dyDescent="0.35">
      <c r="N65" s="197" t="e">
        <f t="shared" si="0"/>
        <v>#REF!</v>
      </c>
      <c r="O65" s="137">
        <f t="shared" si="1"/>
        <v>2050</v>
      </c>
      <c r="P65" s="57">
        <f>O65*('Supporting and PR PDF'!$C$34/'Supporting and PR PDF'!$C$23)</f>
        <v>2127.0354906054281</v>
      </c>
    </row>
    <row r="66" spans="14:16" x14ac:dyDescent="0.35">
      <c r="N66" s="197" t="e">
        <f t="shared" si="0"/>
        <v>#REF!</v>
      </c>
      <c r="O66" s="137">
        <f t="shared" si="1"/>
        <v>2075</v>
      </c>
      <c r="P66" s="57">
        <f>O66*('Supporting and PR PDF'!$C$34/'Supporting and PR PDF'!$C$23)</f>
        <v>2152.9749478079334</v>
      </c>
    </row>
    <row r="67" spans="14:16" x14ac:dyDescent="0.35">
      <c r="N67" s="197" t="e">
        <f t="shared" si="0"/>
        <v>#REF!</v>
      </c>
      <c r="O67" s="137">
        <f t="shared" si="1"/>
        <v>2100</v>
      </c>
      <c r="P67" s="57">
        <f>O67*('Supporting and PR PDF'!$C$34/'Supporting and PR PDF'!$C$23)</f>
        <v>2178.9144050104387</v>
      </c>
    </row>
    <row r="68" spans="14:16" x14ac:dyDescent="0.35">
      <c r="N68" s="197" t="e">
        <f t="shared" ref="N68:N131" si="2">_xlfn.NORM.DIST(O68,$I$21,$I$24,FALSE)</f>
        <v>#REF!</v>
      </c>
      <c r="O68" s="137">
        <f t="shared" si="1"/>
        <v>2125</v>
      </c>
      <c r="P68" s="57">
        <f>O68*('Supporting and PR PDF'!$C$34/'Supporting and PR PDF'!$C$23)</f>
        <v>2204.853862212944</v>
      </c>
    </row>
    <row r="69" spans="14:16" x14ac:dyDescent="0.35">
      <c r="N69" s="197" t="e">
        <f t="shared" si="2"/>
        <v>#REF!</v>
      </c>
      <c r="O69" s="137">
        <f t="shared" ref="O69:O132" si="3">O68+25</f>
        <v>2150</v>
      </c>
      <c r="P69" s="57">
        <f>O69*('Supporting and PR PDF'!$C$34/'Supporting and PR PDF'!$C$23)</f>
        <v>2230.7933194154493</v>
      </c>
    </row>
    <row r="70" spans="14:16" x14ac:dyDescent="0.35">
      <c r="N70" s="197" t="e">
        <f t="shared" si="2"/>
        <v>#REF!</v>
      </c>
      <c r="O70" s="137">
        <f t="shared" si="3"/>
        <v>2175</v>
      </c>
      <c r="P70" s="57">
        <f>O70*('Supporting and PR PDF'!$C$34/'Supporting and PR PDF'!$C$23)</f>
        <v>2256.7327766179542</v>
      </c>
    </row>
    <row r="71" spans="14:16" x14ac:dyDescent="0.35">
      <c r="N71" s="197" t="e">
        <f t="shared" si="2"/>
        <v>#REF!</v>
      </c>
      <c r="O71" s="137">
        <f t="shared" si="3"/>
        <v>2200</v>
      </c>
      <c r="P71" s="57">
        <f>O71*('Supporting and PR PDF'!$C$34/'Supporting and PR PDF'!$C$23)</f>
        <v>2282.6722338204595</v>
      </c>
    </row>
    <row r="72" spans="14:16" x14ac:dyDescent="0.35">
      <c r="N72" s="197" t="e">
        <f t="shared" si="2"/>
        <v>#REF!</v>
      </c>
      <c r="O72" s="137">
        <f t="shared" si="3"/>
        <v>2225</v>
      </c>
      <c r="P72" s="57">
        <f>O72*('Supporting and PR PDF'!$C$34/'Supporting and PR PDF'!$C$23)</f>
        <v>2308.6116910229648</v>
      </c>
    </row>
    <row r="73" spans="14:16" x14ac:dyDescent="0.35">
      <c r="N73" s="197" t="e">
        <f t="shared" si="2"/>
        <v>#REF!</v>
      </c>
      <c r="O73" s="137">
        <f t="shared" si="3"/>
        <v>2250</v>
      </c>
      <c r="P73" s="57">
        <f>O73*('Supporting and PR PDF'!$C$34/'Supporting and PR PDF'!$C$23)</f>
        <v>2334.5511482254701</v>
      </c>
    </row>
    <row r="74" spans="14:16" x14ac:dyDescent="0.35">
      <c r="N74" s="197" t="e">
        <f t="shared" si="2"/>
        <v>#REF!</v>
      </c>
      <c r="O74" s="137">
        <f t="shared" si="3"/>
        <v>2275</v>
      </c>
      <c r="P74" s="57">
        <f>O74*('Supporting and PR PDF'!$C$34/'Supporting and PR PDF'!$C$23)</f>
        <v>2360.4906054279754</v>
      </c>
    </row>
    <row r="75" spans="14:16" x14ac:dyDescent="0.35">
      <c r="N75" s="197" t="e">
        <f t="shared" si="2"/>
        <v>#REF!</v>
      </c>
      <c r="O75" s="137">
        <f t="shared" si="3"/>
        <v>2300</v>
      </c>
      <c r="P75" s="57">
        <f>O75*('Supporting and PR PDF'!$C$34/'Supporting and PR PDF'!$C$23)</f>
        <v>2386.4300626304803</v>
      </c>
    </row>
    <row r="76" spans="14:16" x14ac:dyDescent="0.35">
      <c r="N76" s="197" t="e">
        <f t="shared" si="2"/>
        <v>#REF!</v>
      </c>
      <c r="O76" s="137">
        <f t="shared" si="3"/>
        <v>2325</v>
      </c>
      <c r="P76" s="57">
        <f>O76*('Supporting and PR PDF'!$C$34/'Supporting and PR PDF'!$C$23)</f>
        <v>2412.3695198329856</v>
      </c>
    </row>
    <row r="77" spans="14:16" x14ac:dyDescent="0.35">
      <c r="N77" s="197" t="e">
        <f t="shared" si="2"/>
        <v>#REF!</v>
      </c>
      <c r="O77" s="137">
        <f t="shared" si="3"/>
        <v>2350</v>
      </c>
      <c r="P77" s="57">
        <f>O77*('Supporting and PR PDF'!$C$34/'Supporting and PR PDF'!$C$23)</f>
        <v>2438.3089770354909</v>
      </c>
    </row>
    <row r="78" spans="14:16" x14ac:dyDescent="0.35">
      <c r="N78" s="197" t="e">
        <f t="shared" si="2"/>
        <v>#REF!</v>
      </c>
      <c r="O78" s="137">
        <f t="shared" si="3"/>
        <v>2375</v>
      </c>
      <c r="P78" s="57">
        <f>O78*('Supporting and PR PDF'!$C$34/'Supporting and PR PDF'!$C$23)</f>
        <v>2464.2484342379962</v>
      </c>
    </row>
    <row r="79" spans="14:16" x14ac:dyDescent="0.35">
      <c r="N79" s="197" t="e">
        <f t="shared" si="2"/>
        <v>#REF!</v>
      </c>
      <c r="O79" s="137">
        <f t="shared" si="3"/>
        <v>2400</v>
      </c>
      <c r="P79" s="57">
        <f>O79*('Supporting and PR PDF'!$C$34/'Supporting and PR PDF'!$C$23)</f>
        <v>2490.1878914405015</v>
      </c>
    </row>
    <row r="80" spans="14:16" x14ac:dyDescent="0.35">
      <c r="N80" s="197" t="e">
        <f t="shared" si="2"/>
        <v>#REF!</v>
      </c>
      <c r="O80" s="137">
        <f t="shared" si="3"/>
        <v>2425</v>
      </c>
      <c r="P80" s="57">
        <f>O80*('Supporting and PR PDF'!$C$34/'Supporting and PR PDF'!$C$23)</f>
        <v>2516.1273486430068</v>
      </c>
    </row>
    <row r="81" spans="14:16" x14ac:dyDescent="0.35">
      <c r="N81" s="197" t="e">
        <f t="shared" si="2"/>
        <v>#REF!</v>
      </c>
      <c r="O81" s="137">
        <f t="shared" si="3"/>
        <v>2450</v>
      </c>
      <c r="P81" s="57">
        <f>O81*('Supporting and PR PDF'!$C$34/'Supporting and PR PDF'!$C$23)</f>
        <v>2542.0668058455117</v>
      </c>
    </row>
    <row r="82" spans="14:16" x14ac:dyDescent="0.35">
      <c r="N82" s="197" t="e">
        <f t="shared" si="2"/>
        <v>#REF!</v>
      </c>
      <c r="O82" s="137">
        <f t="shared" si="3"/>
        <v>2475</v>
      </c>
      <c r="P82" s="57">
        <f>O82*('Supporting and PR PDF'!$C$34/'Supporting and PR PDF'!$C$23)</f>
        <v>2568.006263048017</v>
      </c>
    </row>
    <row r="83" spans="14:16" x14ac:dyDescent="0.35">
      <c r="N83" s="197" t="e">
        <f t="shared" si="2"/>
        <v>#REF!</v>
      </c>
      <c r="O83" s="137">
        <f t="shared" si="3"/>
        <v>2500</v>
      </c>
      <c r="P83" s="57">
        <f>O83*('Supporting and PR PDF'!$C$34/'Supporting and PR PDF'!$C$23)</f>
        <v>2593.9457202505223</v>
      </c>
    </row>
    <row r="84" spans="14:16" x14ac:dyDescent="0.35">
      <c r="N84" s="197" t="e">
        <f t="shared" si="2"/>
        <v>#REF!</v>
      </c>
      <c r="O84" s="137">
        <f t="shared" si="3"/>
        <v>2525</v>
      </c>
      <c r="P84" s="57">
        <f>O84*('Supporting and PR PDF'!$C$34/'Supporting and PR PDF'!$C$23)</f>
        <v>2619.8851774530276</v>
      </c>
    </row>
    <row r="85" spans="14:16" x14ac:dyDescent="0.35">
      <c r="N85" s="197" t="e">
        <f t="shared" si="2"/>
        <v>#REF!</v>
      </c>
      <c r="O85" s="137">
        <f t="shared" si="3"/>
        <v>2550</v>
      </c>
      <c r="P85" s="57">
        <f>O85*('Supporting and PR PDF'!$C$34/'Supporting and PR PDF'!$C$23)</f>
        <v>2645.8246346555329</v>
      </c>
    </row>
    <row r="86" spans="14:16" x14ac:dyDescent="0.35">
      <c r="N86" s="197" t="e">
        <f t="shared" si="2"/>
        <v>#REF!</v>
      </c>
      <c r="O86" s="137">
        <f t="shared" si="3"/>
        <v>2575</v>
      </c>
      <c r="P86" s="57">
        <f>O86*('Supporting and PR PDF'!$C$34/'Supporting and PR PDF'!$C$23)</f>
        <v>2671.7640918580378</v>
      </c>
    </row>
    <row r="87" spans="14:16" x14ac:dyDescent="0.35">
      <c r="N87" s="197" t="e">
        <f t="shared" si="2"/>
        <v>#REF!</v>
      </c>
      <c r="O87" s="137">
        <f t="shared" si="3"/>
        <v>2600</v>
      </c>
      <c r="P87" s="57">
        <f>O87*('Supporting and PR PDF'!$C$34/'Supporting and PR PDF'!$C$23)</f>
        <v>2697.7035490605431</v>
      </c>
    </row>
    <row r="88" spans="14:16" x14ac:dyDescent="0.35">
      <c r="N88" s="197" t="e">
        <f t="shared" si="2"/>
        <v>#REF!</v>
      </c>
      <c r="O88" s="137">
        <f t="shared" si="3"/>
        <v>2625</v>
      </c>
      <c r="P88" s="57">
        <f>O88*('Supporting and PR PDF'!$C$34/'Supporting and PR PDF'!$C$23)</f>
        <v>2723.6430062630484</v>
      </c>
    </row>
    <row r="89" spans="14:16" x14ac:dyDescent="0.35">
      <c r="N89" s="197" t="e">
        <f t="shared" si="2"/>
        <v>#REF!</v>
      </c>
      <c r="O89" s="137">
        <f t="shared" si="3"/>
        <v>2650</v>
      </c>
      <c r="P89" s="57">
        <f>O89*('Supporting and PR PDF'!$C$34/'Supporting and PR PDF'!$C$23)</f>
        <v>2749.5824634655537</v>
      </c>
    </row>
    <row r="90" spans="14:16" x14ac:dyDescent="0.35">
      <c r="N90" s="197" t="e">
        <f t="shared" si="2"/>
        <v>#REF!</v>
      </c>
      <c r="O90" s="137">
        <f t="shared" si="3"/>
        <v>2675</v>
      </c>
      <c r="P90" s="57">
        <f>O90*('Supporting and PR PDF'!$C$34/'Supporting and PR PDF'!$C$23)</f>
        <v>2775.521920668059</v>
      </c>
    </row>
    <row r="91" spans="14:16" x14ac:dyDescent="0.35">
      <c r="N91" s="197" t="e">
        <f t="shared" si="2"/>
        <v>#REF!</v>
      </c>
      <c r="O91" s="137">
        <f t="shared" si="3"/>
        <v>2700</v>
      </c>
      <c r="P91" s="57">
        <f>O91*('Supporting and PR PDF'!$C$34/'Supporting and PR PDF'!$C$23)</f>
        <v>2801.4613778705639</v>
      </c>
    </row>
    <row r="92" spans="14:16" x14ac:dyDescent="0.35">
      <c r="N92" s="197" t="e">
        <f t="shared" si="2"/>
        <v>#REF!</v>
      </c>
      <c r="O92" s="137">
        <f t="shared" si="3"/>
        <v>2725</v>
      </c>
      <c r="P92" s="57">
        <f>O92*('Supporting and PR PDF'!$C$34/'Supporting and PR PDF'!$C$23)</f>
        <v>2827.4008350730692</v>
      </c>
    </row>
    <row r="93" spans="14:16" x14ac:dyDescent="0.35">
      <c r="N93" s="197" t="e">
        <f t="shared" si="2"/>
        <v>#REF!</v>
      </c>
      <c r="O93" s="137">
        <f t="shared" si="3"/>
        <v>2750</v>
      </c>
      <c r="P93" s="57">
        <f>O93*('Supporting and PR PDF'!$C$34/'Supporting and PR PDF'!$C$23)</f>
        <v>2853.3402922755745</v>
      </c>
    </row>
    <row r="94" spans="14:16" x14ac:dyDescent="0.35">
      <c r="N94" s="197" t="e">
        <f t="shared" si="2"/>
        <v>#REF!</v>
      </c>
      <c r="O94" s="137">
        <f t="shared" si="3"/>
        <v>2775</v>
      </c>
      <c r="P94" s="57">
        <f>O94*('Supporting and PR PDF'!$C$34/'Supporting and PR PDF'!$C$23)</f>
        <v>2879.2797494780798</v>
      </c>
    </row>
    <row r="95" spans="14:16" x14ac:dyDescent="0.35">
      <c r="N95" s="197" t="e">
        <f t="shared" si="2"/>
        <v>#REF!</v>
      </c>
      <c r="O95" s="137">
        <f t="shared" si="3"/>
        <v>2800</v>
      </c>
      <c r="P95" s="57">
        <f>O95*('Supporting and PR PDF'!$C$34/'Supporting and PR PDF'!$C$23)</f>
        <v>2905.2192066805851</v>
      </c>
    </row>
    <row r="96" spans="14:16" x14ac:dyDescent="0.35">
      <c r="N96" s="197" t="e">
        <f t="shared" si="2"/>
        <v>#REF!</v>
      </c>
      <c r="O96" s="137">
        <f t="shared" si="3"/>
        <v>2825</v>
      </c>
      <c r="P96" s="57">
        <f>O96*('Supporting and PR PDF'!$C$34/'Supporting and PR PDF'!$C$23)</f>
        <v>2931.15866388309</v>
      </c>
    </row>
    <row r="97" spans="14:16" x14ac:dyDescent="0.35">
      <c r="N97" s="197" t="e">
        <f t="shared" si="2"/>
        <v>#REF!</v>
      </c>
      <c r="O97" s="137">
        <f t="shared" si="3"/>
        <v>2850</v>
      </c>
      <c r="P97" s="57">
        <f>O97*('Supporting and PR PDF'!$C$34/'Supporting and PR PDF'!$C$23)</f>
        <v>2957.0981210855953</v>
      </c>
    </row>
    <row r="98" spans="14:16" x14ac:dyDescent="0.35">
      <c r="N98" s="197" t="e">
        <f t="shared" si="2"/>
        <v>#REF!</v>
      </c>
      <c r="O98" s="137">
        <f t="shared" si="3"/>
        <v>2875</v>
      </c>
      <c r="P98" s="57">
        <f>O98*('Supporting and PR PDF'!$C$34/'Supporting and PR PDF'!$C$23)</f>
        <v>2983.0375782881006</v>
      </c>
    </row>
    <row r="99" spans="14:16" x14ac:dyDescent="0.35">
      <c r="N99" s="197" t="e">
        <f t="shared" si="2"/>
        <v>#REF!</v>
      </c>
      <c r="O99" s="137">
        <f t="shared" si="3"/>
        <v>2900</v>
      </c>
      <c r="P99" s="57">
        <f>O99*('Supporting and PR PDF'!$C$34/'Supporting and PR PDF'!$C$23)</f>
        <v>3008.9770354906059</v>
      </c>
    </row>
    <row r="100" spans="14:16" x14ac:dyDescent="0.35">
      <c r="N100" s="197" t="e">
        <f t="shared" si="2"/>
        <v>#REF!</v>
      </c>
      <c r="O100" s="137">
        <f t="shared" si="3"/>
        <v>2925</v>
      </c>
      <c r="P100" s="57">
        <f>O100*('Supporting and PR PDF'!$C$34/'Supporting and PR PDF'!$C$23)</f>
        <v>3034.9164926931112</v>
      </c>
    </row>
    <row r="101" spans="14:16" x14ac:dyDescent="0.35">
      <c r="N101" s="197" t="e">
        <f t="shared" si="2"/>
        <v>#REF!</v>
      </c>
      <c r="O101" s="137">
        <f t="shared" si="3"/>
        <v>2950</v>
      </c>
      <c r="P101" s="57">
        <f>O101*('Supporting and PR PDF'!$C$34/'Supporting and PR PDF'!$C$23)</f>
        <v>3060.8559498956165</v>
      </c>
    </row>
    <row r="102" spans="14:16" x14ac:dyDescent="0.35">
      <c r="N102" s="197" t="e">
        <f t="shared" si="2"/>
        <v>#REF!</v>
      </c>
      <c r="O102" s="137">
        <f t="shared" si="3"/>
        <v>2975</v>
      </c>
      <c r="P102" s="57">
        <f>O102*('Supporting and PR PDF'!$C$34/'Supporting and PR PDF'!$C$23)</f>
        <v>3086.7954070981214</v>
      </c>
    </row>
    <row r="103" spans="14:16" x14ac:dyDescent="0.35">
      <c r="N103" s="197" t="e">
        <f t="shared" si="2"/>
        <v>#REF!</v>
      </c>
      <c r="O103" s="137">
        <f t="shared" si="3"/>
        <v>3000</v>
      </c>
      <c r="P103" s="57">
        <f>O103*('Supporting and PR PDF'!$C$34/'Supporting and PR PDF'!$C$23)</f>
        <v>3112.7348643006267</v>
      </c>
    </row>
    <row r="104" spans="14:16" x14ac:dyDescent="0.35">
      <c r="N104" s="197" t="e">
        <f t="shared" si="2"/>
        <v>#REF!</v>
      </c>
      <c r="O104" s="137">
        <f t="shared" si="3"/>
        <v>3025</v>
      </c>
      <c r="P104" s="57">
        <f>O104*('Supporting and PR PDF'!$C$34/'Supporting and PR PDF'!$C$23)</f>
        <v>3138.674321503132</v>
      </c>
    </row>
    <row r="105" spans="14:16" x14ac:dyDescent="0.35">
      <c r="N105" s="197" t="e">
        <f t="shared" si="2"/>
        <v>#REF!</v>
      </c>
      <c r="O105" s="137">
        <f t="shared" si="3"/>
        <v>3050</v>
      </c>
      <c r="P105" s="57">
        <f>O105*('Supporting and PR PDF'!$C$34/'Supporting and PR PDF'!$C$23)</f>
        <v>3164.6137787056373</v>
      </c>
    </row>
    <row r="106" spans="14:16" x14ac:dyDescent="0.35">
      <c r="N106" s="197" t="e">
        <f t="shared" si="2"/>
        <v>#REF!</v>
      </c>
      <c r="O106" s="137">
        <f t="shared" si="3"/>
        <v>3075</v>
      </c>
      <c r="P106" s="57">
        <f>O106*('Supporting and PR PDF'!$C$34/'Supporting and PR PDF'!$C$23)</f>
        <v>3190.5532359081426</v>
      </c>
    </row>
    <row r="107" spans="14:16" x14ac:dyDescent="0.35">
      <c r="N107" s="197" t="e">
        <f t="shared" si="2"/>
        <v>#REF!</v>
      </c>
      <c r="O107" s="137">
        <f t="shared" si="3"/>
        <v>3100</v>
      </c>
      <c r="P107" s="57">
        <f>O107*('Supporting and PR PDF'!$C$34/'Supporting and PR PDF'!$C$23)</f>
        <v>3216.4926931106475</v>
      </c>
    </row>
    <row r="108" spans="14:16" x14ac:dyDescent="0.35">
      <c r="N108" s="197" t="e">
        <f t="shared" si="2"/>
        <v>#REF!</v>
      </c>
      <c r="O108" s="137">
        <f t="shared" si="3"/>
        <v>3125</v>
      </c>
      <c r="P108" s="57">
        <f>O108*('Supporting and PR PDF'!$C$34/'Supporting and PR PDF'!$C$23)</f>
        <v>3242.4321503131528</v>
      </c>
    </row>
    <row r="109" spans="14:16" x14ac:dyDescent="0.35">
      <c r="N109" s="197" t="e">
        <f t="shared" si="2"/>
        <v>#REF!</v>
      </c>
      <c r="O109" s="137">
        <f t="shared" si="3"/>
        <v>3150</v>
      </c>
      <c r="P109" s="57">
        <f>O109*('Supporting and PR PDF'!$C$34/'Supporting and PR PDF'!$C$23)</f>
        <v>3268.3716075156581</v>
      </c>
    </row>
    <row r="110" spans="14:16" x14ac:dyDescent="0.35">
      <c r="N110" s="197" t="e">
        <f t="shared" si="2"/>
        <v>#REF!</v>
      </c>
      <c r="O110" s="137">
        <f t="shared" si="3"/>
        <v>3175</v>
      </c>
      <c r="P110" s="57">
        <f>O110*('Supporting and PR PDF'!$C$34/'Supporting and PR PDF'!$C$23)</f>
        <v>3294.3110647181634</v>
      </c>
    </row>
    <row r="111" spans="14:16" x14ac:dyDescent="0.35">
      <c r="N111" s="197" t="e">
        <f t="shared" si="2"/>
        <v>#REF!</v>
      </c>
      <c r="O111" s="137">
        <f t="shared" si="3"/>
        <v>3200</v>
      </c>
      <c r="P111" s="57">
        <f>O111*('Supporting and PR PDF'!$C$34/'Supporting and PR PDF'!$C$23)</f>
        <v>3320.2505219206687</v>
      </c>
    </row>
    <row r="112" spans="14:16" x14ac:dyDescent="0.35">
      <c r="N112" s="197" t="e">
        <f t="shared" si="2"/>
        <v>#REF!</v>
      </c>
      <c r="O112" s="137">
        <f t="shared" si="3"/>
        <v>3225</v>
      </c>
      <c r="P112" s="57">
        <f>O112*('Supporting and PR PDF'!$C$34/'Supporting and PR PDF'!$C$23)</f>
        <v>3346.1899791231735</v>
      </c>
    </row>
    <row r="113" spans="14:16" x14ac:dyDescent="0.35">
      <c r="N113" s="197" t="e">
        <f t="shared" si="2"/>
        <v>#REF!</v>
      </c>
      <c r="O113" s="137">
        <f t="shared" si="3"/>
        <v>3250</v>
      </c>
      <c r="P113" s="57">
        <f>O113*('Supporting and PR PDF'!$C$34/'Supporting and PR PDF'!$C$23)</f>
        <v>3372.1294363256789</v>
      </c>
    </row>
    <row r="114" spans="14:16" x14ac:dyDescent="0.35">
      <c r="N114" s="197" t="e">
        <f t="shared" si="2"/>
        <v>#REF!</v>
      </c>
      <c r="O114" s="137">
        <f t="shared" si="3"/>
        <v>3275</v>
      </c>
      <c r="P114" s="57">
        <f>O114*('Supporting and PR PDF'!$C$34/'Supporting and PR PDF'!$C$23)</f>
        <v>3398.0688935281842</v>
      </c>
    </row>
    <row r="115" spans="14:16" x14ac:dyDescent="0.35">
      <c r="N115" s="197" t="e">
        <f t="shared" si="2"/>
        <v>#REF!</v>
      </c>
      <c r="O115" s="137">
        <f t="shared" si="3"/>
        <v>3300</v>
      </c>
      <c r="P115" s="57">
        <f>O115*('Supporting and PR PDF'!$C$34/'Supporting and PR PDF'!$C$23)</f>
        <v>3424.0083507306895</v>
      </c>
    </row>
    <row r="116" spans="14:16" x14ac:dyDescent="0.35">
      <c r="N116" s="197" t="e">
        <f t="shared" si="2"/>
        <v>#REF!</v>
      </c>
      <c r="O116" s="137">
        <f t="shared" si="3"/>
        <v>3325</v>
      </c>
      <c r="P116" s="57">
        <f>O116*('Supporting and PR PDF'!$C$34/'Supporting and PR PDF'!$C$23)</f>
        <v>3449.9478079331948</v>
      </c>
    </row>
    <row r="117" spans="14:16" x14ac:dyDescent="0.35">
      <c r="N117" s="197" t="e">
        <f t="shared" si="2"/>
        <v>#REF!</v>
      </c>
      <c r="O117" s="137">
        <f t="shared" si="3"/>
        <v>3350</v>
      </c>
      <c r="P117" s="57">
        <f>O117*('Supporting and PR PDF'!$C$34/'Supporting and PR PDF'!$C$23)</f>
        <v>3475.8872651356996</v>
      </c>
    </row>
    <row r="118" spans="14:16" x14ac:dyDescent="0.35">
      <c r="N118" s="197" t="e">
        <f t="shared" si="2"/>
        <v>#REF!</v>
      </c>
      <c r="O118" s="137">
        <f t="shared" si="3"/>
        <v>3375</v>
      </c>
      <c r="P118" s="57">
        <f>O118*('Supporting and PR PDF'!$C$34/'Supporting and PR PDF'!$C$23)</f>
        <v>3501.8267223382049</v>
      </c>
    </row>
    <row r="119" spans="14:16" x14ac:dyDescent="0.35">
      <c r="N119" s="197" t="e">
        <f t="shared" si="2"/>
        <v>#REF!</v>
      </c>
      <c r="O119" s="137">
        <f t="shared" si="3"/>
        <v>3400</v>
      </c>
      <c r="P119" s="57">
        <f>O119*('Supporting and PR PDF'!$C$34/'Supporting and PR PDF'!$C$23)</f>
        <v>3527.7661795407103</v>
      </c>
    </row>
    <row r="120" spans="14:16" x14ac:dyDescent="0.35">
      <c r="N120" s="197" t="e">
        <f t="shared" si="2"/>
        <v>#REF!</v>
      </c>
      <c r="O120" s="137">
        <f t="shared" si="3"/>
        <v>3425</v>
      </c>
      <c r="P120" s="57">
        <f>O120*('Supporting and PR PDF'!$C$34/'Supporting and PR PDF'!$C$23)</f>
        <v>3553.7056367432156</v>
      </c>
    </row>
    <row r="121" spans="14:16" x14ac:dyDescent="0.35">
      <c r="N121" s="197" t="e">
        <f t="shared" si="2"/>
        <v>#REF!</v>
      </c>
      <c r="O121" s="137">
        <f t="shared" si="3"/>
        <v>3450</v>
      </c>
      <c r="P121" s="57">
        <f>O121*('Supporting and PR PDF'!$C$34/'Supporting and PR PDF'!$C$23)</f>
        <v>3579.6450939457209</v>
      </c>
    </row>
    <row r="122" spans="14:16" x14ac:dyDescent="0.35">
      <c r="N122" s="197" t="e">
        <f t="shared" si="2"/>
        <v>#REF!</v>
      </c>
      <c r="O122" s="137">
        <f t="shared" si="3"/>
        <v>3475</v>
      </c>
      <c r="P122" s="57">
        <f>O122*('Supporting and PR PDF'!$C$34/'Supporting and PR PDF'!$C$23)</f>
        <v>3605.5845511482262</v>
      </c>
    </row>
    <row r="123" spans="14:16" x14ac:dyDescent="0.35">
      <c r="N123" s="197" t="e">
        <f t="shared" si="2"/>
        <v>#REF!</v>
      </c>
      <c r="O123" s="137">
        <f t="shared" si="3"/>
        <v>3500</v>
      </c>
      <c r="P123" s="57">
        <f>O123*('Supporting and PR PDF'!$C$34/'Supporting and PR PDF'!$C$23)</f>
        <v>3631.524008350731</v>
      </c>
    </row>
    <row r="124" spans="14:16" x14ac:dyDescent="0.35">
      <c r="N124" s="197" t="e">
        <f t="shared" si="2"/>
        <v>#REF!</v>
      </c>
      <c r="O124" s="137">
        <f t="shared" si="3"/>
        <v>3525</v>
      </c>
      <c r="P124" s="57">
        <f>O124*('Supporting and PR PDF'!$C$34/'Supporting and PR PDF'!$C$23)</f>
        <v>3657.4634655532363</v>
      </c>
    </row>
    <row r="125" spans="14:16" x14ac:dyDescent="0.35">
      <c r="N125" s="197" t="e">
        <f t="shared" si="2"/>
        <v>#REF!</v>
      </c>
      <c r="O125" s="137">
        <f t="shared" si="3"/>
        <v>3550</v>
      </c>
      <c r="P125" s="57">
        <f>O125*('Supporting and PR PDF'!$C$34/'Supporting and PR PDF'!$C$23)</f>
        <v>3683.4029227557417</v>
      </c>
    </row>
    <row r="126" spans="14:16" x14ac:dyDescent="0.35">
      <c r="N126" s="197" t="e">
        <f t="shared" si="2"/>
        <v>#REF!</v>
      </c>
      <c r="O126" s="137">
        <f t="shared" si="3"/>
        <v>3575</v>
      </c>
      <c r="P126" s="57">
        <f>O126*('Supporting and PR PDF'!$C$34/'Supporting and PR PDF'!$C$23)</f>
        <v>3709.342379958247</v>
      </c>
    </row>
    <row r="127" spans="14:16" x14ac:dyDescent="0.35">
      <c r="N127" s="197" t="e">
        <f t="shared" si="2"/>
        <v>#REF!</v>
      </c>
      <c r="O127" s="137">
        <f t="shared" si="3"/>
        <v>3600</v>
      </c>
      <c r="P127" s="57">
        <f>O127*('Supporting and PR PDF'!$C$34/'Supporting and PR PDF'!$C$23)</f>
        <v>3735.2818371607523</v>
      </c>
    </row>
    <row r="128" spans="14:16" x14ac:dyDescent="0.35">
      <c r="N128" s="197" t="e">
        <f t="shared" si="2"/>
        <v>#REF!</v>
      </c>
      <c r="O128" s="137">
        <f t="shared" si="3"/>
        <v>3625</v>
      </c>
      <c r="P128" s="57">
        <f>O128*('Supporting and PR PDF'!$C$34/'Supporting and PR PDF'!$C$23)</f>
        <v>3761.2212943632571</v>
      </c>
    </row>
    <row r="129" spans="14:16" x14ac:dyDescent="0.35">
      <c r="N129" s="197" t="e">
        <f t="shared" si="2"/>
        <v>#REF!</v>
      </c>
      <c r="O129" s="137">
        <f t="shared" si="3"/>
        <v>3650</v>
      </c>
      <c r="P129" s="57">
        <f>O129*('Supporting and PR PDF'!$C$34/'Supporting and PR PDF'!$C$23)</f>
        <v>3787.1607515657624</v>
      </c>
    </row>
    <row r="130" spans="14:16" x14ac:dyDescent="0.35">
      <c r="N130" s="197" t="e">
        <f t="shared" si="2"/>
        <v>#REF!</v>
      </c>
      <c r="O130" s="137">
        <f t="shared" si="3"/>
        <v>3675</v>
      </c>
      <c r="P130" s="57">
        <f>O130*('Supporting and PR PDF'!$C$34/'Supporting and PR PDF'!$C$23)</f>
        <v>3813.1002087682677</v>
      </c>
    </row>
    <row r="131" spans="14:16" x14ac:dyDescent="0.35">
      <c r="N131" s="197" t="e">
        <f t="shared" si="2"/>
        <v>#REF!</v>
      </c>
      <c r="O131" s="137">
        <f t="shared" si="3"/>
        <v>3700</v>
      </c>
      <c r="P131" s="57">
        <f>O131*('Supporting and PR PDF'!$C$34/'Supporting and PR PDF'!$C$23)</f>
        <v>3839.0396659707731</v>
      </c>
    </row>
    <row r="132" spans="14:16" x14ac:dyDescent="0.35">
      <c r="N132" s="197" t="e">
        <f t="shared" ref="N132:N161" si="4">_xlfn.NORM.DIST(O132,$I$21,$I$24,FALSE)</f>
        <v>#REF!</v>
      </c>
      <c r="O132" s="137">
        <f t="shared" si="3"/>
        <v>3725</v>
      </c>
      <c r="P132" s="57">
        <f>O132*('Supporting and PR PDF'!$C$34/'Supporting and PR PDF'!$C$23)</f>
        <v>3864.9791231732784</v>
      </c>
    </row>
    <row r="133" spans="14:16" x14ac:dyDescent="0.35">
      <c r="N133" s="197" t="e">
        <f t="shared" si="4"/>
        <v>#REF!</v>
      </c>
      <c r="O133" s="137">
        <f t="shared" ref="O133:O161" si="5">O132+25</f>
        <v>3750</v>
      </c>
      <c r="P133" s="57">
        <f>O133*('Supporting and PR PDF'!$C$34/'Supporting and PR PDF'!$C$23)</f>
        <v>3890.9185803757832</v>
      </c>
    </row>
    <row r="134" spans="14:16" x14ac:dyDescent="0.35">
      <c r="N134" s="197" t="e">
        <f t="shared" si="4"/>
        <v>#REF!</v>
      </c>
      <c r="O134" s="137">
        <f t="shared" si="5"/>
        <v>3775</v>
      </c>
      <c r="P134" s="57">
        <f>O134*('Supporting and PR PDF'!$C$34/'Supporting and PR PDF'!$C$23)</f>
        <v>3916.8580375782885</v>
      </c>
    </row>
    <row r="135" spans="14:16" x14ac:dyDescent="0.35">
      <c r="N135" s="197" t="e">
        <f t="shared" si="4"/>
        <v>#REF!</v>
      </c>
      <c r="O135" s="137">
        <f t="shared" si="5"/>
        <v>3800</v>
      </c>
      <c r="P135" s="57">
        <f>O135*('Supporting and PR PDF'!$C$34/'Supporting and PR PDF'!$C$23)</f>
        <v>3942.7974947807938</v>
      </c>
    </row>
    <row r="136" spans="14:16" x14ac:dyDescent="0.35">
      <c r="N136" s="197" t="e">
        <f t="shared" si="4"/>
        <v>#REF!</v>
      </c>
      <c r="O136" s="137">
        <f t="shared" si="5"/>
        <v>3825</v>
      </c>
      <c r="P136" s="57">
        <f>O136*('Supporting and PR PDF'!$C$34/'Supporting and PR PDF'!$C$23)</f>
        <v>3968.7369519832992</v>
      </c>
    </row>
    <row r="137" spans="14:16" x14ac:dyDescent="0.35">
      <c r="N137" s="197" t="e">
        <f t="shared" si="4"/>
        <v>#REF!</v>
      </c>
      <c r="O137" s="137">
        <f t="shared" si="5"/>
        <v>3850</v>
      </c>
      <c r="P137" s="57">
        <f>O137*('Supporting and PR PDF'!$C$34/'Supporting and PR PDF'!$C$23)</f>
        <v>3994.6764091858045</v>
      </c>
    </row>
    <row r="138" spans="14:16" x14ac:dyDescent="0.35">
      <c r="N138" s="197" t="e">
        <f t="shared" si="4"/>
        <v>#REF!</v>
      </c>
      <c r="O138" s="137">
        <f t="shared" si="5"/>
        <v>3875</v>
      </c>
      <c r="P138" s="57">
        <f>O138*('Supporting and PR PDF'!$C$34/'Supporting and PR PDF'!$C$23)</f>
        <v>4020.6158663883093</v>
      </c>
    </row>
    <row r="139" spans="14:16" x14ac:dyDescent="0.35">
      <c r="N139" s="197" t="e">
        <f t="shared" si="4"/>
        <v>#REF!</v>
      </c>
      <c r="O139" s="137">
        <f t="shared" si="5"/>
        <v>3900</v>
      </c>
      <c r="P139" s="57">
        <f>O139*('Supporting and PR PDF'!$C$34/'Supporting and PR PDF'!$C$23)</f>
        <v>4046.5553235908146</v>
      </c>
    </row>
    <row r="140" spans="14:16" x14ac:dyDescent="0.35">
      <c r="N140" s="197" t="e">
        <f t="shared" si="4"/>
        <v>#REF!</v>
      </c>
      <c r="O140" s="137">
        <f t="shared" si="5"/>
        <v>3925</v>
      </c>
      <c r="P140" s="57">
        <f>O140*('Supporting and PR PDF'!$C$34/'Supporting and PR PDF'!$C$23)</f>
        <v>4072.4947807933199</v>
      </c>
    </row>
    <row r="141" spans="14:16" x14ac:dyDescent="0.35">
      <c r="N141" s="197" t="e">
        <f t="shared" si="4"/>
        <v>#REF!</v>
      </c>
      <c r="O141" s="137">
        <f t="shared" si="5"/>
        <v>3950</v>
      </c>
      <c r="P141" s="57">
        <f>O141*('Supporting and PR PDF'!$C$34/'Supporting and PR PDF'!$C$23)</f>
        <v>4098.4342379958252</v>
      </c>
    </row>
    <row r="142" spans="14:16" x14ac:dyDescent="0.35">
      <c r="N142" s="197" t="e">
        <f t="shared" si="4"/>
        <v>#REF!</v>
      </c>
      <c r="O142" s="137">
        <f t="shared" si="5"/>
        <v>3975</v>
      </c>
      <c r="P142" s="57">
        <f>O142*('Supporting and PR PDF'!$C$34/'Supporting and PR PDF'!$C$23)</f>
        <v>4124.3736951983301</v>
      </c>
    </row>
    <row r="143" spans="14:16" x14ac:dyDescent="0.35">
      <c r="N143" s="197" t="e">
        <f t="shared" si="4"/>
        <v>#REF!</v>
      </c>
      <c r="O143" s="137">
        <f t="shared" si="5"/>
        <v>4000</v>
      </c>
      <c r="P143" s="57">
        <f>O143*('Supporting and PR PDF'!$C$34/'Supporting and PR PDF'!$C$23)</f>
        <v>4150.3131524008359</v>
      </c>
    </row>
    <row r="144" spans="14:16" x14ac:dyDescent="0.35">
      <c r="N144" s="197" t="e">
        <f t="shared" si="4"/>
        <v>#REF!</v>
      </c>
      <c r="O144" s="137">
        <f t="shared" si="5"/>
        <v>4025</v>
      </c>
      <c r="P144" s="57">
        <f>O144*('Supporting and PR PDF'!$C$34/'Supporting and PR PDF'!$C$23)</f>
        <v>4176.2526096033407</v>
      </c>
    </row>
    <row r="145" spans="14:16" x14ac:dyDescent="0.35">
      <c r="N145" s="197" t="e">
        <f t="shared" si="4"/>
        <v>#REF!</v>
      </c>
      <c r="O145" s="137">
        <f t="shared" si="5"/>
        <v>4050</v>
      </c>
      <c r="P145" s="57">
        <f>O145*('Supporting and PR PDF'!$C$34/'Supporting and PR PDF'!$C$23)</f>
        <v>4202.1920668058465</v>
      </c>
    </row>
    <row r="146" spans="14:16" x14ac:dyDescent="0.35">
      <c r="N146" s="197" t="e">
        <f t="shared" si="4"/>
        <v>#REF!</v>
      </c>
      <c r="O146" s="137">
        <f t="shared" si="5"/>
        <v>4075</v>
      </c>
      <c r="P146" s="57">
        <f>O146*('Supporting and PR PDF'!$C$34/'Supporting and PR PDF'!$C$23)</f>
        <v>4228.1315240083513</v>
      </c>
    </row>
    <row r="147" spans="14:16" x14ac:dyDescent="0.35">
      <c r="N147" s="197" t="e">
        <f t="shared" si="4"/>
        <v>#REF!</v>
      </c>
      <c r="O147" s="137">
        <f t="shared" si="5"/>
        <v>4100</v>
      </c>
      <c r="P147" s="57">
        <f>O147*('Supporting and PR PDF'!$C$34/'Supporting and PR PDF'!$C$23)</f>
        <v>4254.0709812108562</v>
      </c>
    </row>
    <row r="148" spans="14:16" x14ac:dyDescent="0.35">
      <c r="N148" s="197" t="e">
        <f t="shared" si="4"/>
        <v>#REF!</v>
      </c>
      <c r="O148" s="137">
        <f t="shared" si="5"/>
        <v>4125</v>
      </c>
      <c r="P148" s="57">
        <f>O148*('Supporting and PR PDF'!$C$34/'Supporting and PR PDF'!$C$23)</f>
        <v>4280.010438413362</v>
      </c>
    </row>
    <row r="149" spans="14:16" x14ac:dyDescent="0.35">
      <c r="N149" s="197" t="e">
        <f t="shared" si="4"/>
        <v>#REF!</v>
      </c>
      <c r="O149" s="137">
        <f t="shared" si="5"/>
        <v>4150</v>
      </c>
      <c r="P149" s="57">
        <f>O149*('Supporting and PR PDF'!$C$34/'Supporting and PR PDF'!$C$23)</f>
        <v>4305.9498956158668</v>
      </c>
    </row>
    <row r="150" spans="14:16" x14ac:dyDescent="0.35">
      <c r="N150" s="197" t="e">
        <f t="shared" si="4"/>
        <v>#REF!</v>
      </c>
      <c r="O150" s="137">
        <f t="shared" si="5"/>
        <v>4175</v>
      </c>
      <c r="P150" s="57">
        <f>O150*('Supporting and PR PDF'!$C$34/'Supporting and PR PDF'!$C$23)</f>
        <v>4331.8893528183726</v>
      </c>
    </row>
    <row r="151" spans="14:16" x14ac:dyDescent="0.35">
      <c r="N151" s="197" t="e">
        <f t="shared" si="4"/>
        <v>#REF!</v>
      </c>
      <c r="O151" s="137">
        <f t="shared" si="5"/>
        <v>4200</v>
      </c>
      <c r="P151" s="57">
        <f>O151*('Supporting and PR PDF'!$C$34/'Supporting and PR PDF'!$C$23)</f>
        <v>4357.8288100208774</v>
      </c>
    </row>
    <row r="152" spans="14:16" x14ac:dyDescent="0.35">
      <c r="N152" s="197" t="e">
        <f t="shared" si="4"/>
        <v>#REF!</v>
      </c>
      <c r="O152" s="137">
        <f t="shared" si="5"/>
        <v>4225</v>
      </c>
      <c r="P152" s="57">
        <f>O152*('Supporting and PR PDF'!$C$34/'Supporting and PR PDF'!$C$23)</f>
        <v>4383.7682672233823</v>
      </c>
    </row>
    <row r="153" spans="14:16" x14ac:dyDescent="0.35">
      <c r="N153" s="197" t="e">
        <f t="shared" si="4"/>
        <v>#REF!</v>
      </c>
      <c r="O153" s="137">
        <f t="shared" si="5"/>
        <v>4250</v>
      </c>
      <c r="P153" s="57">
        <f>O153*('Supporting and PR PDF'!$C$34/'Supporting and PR PDF'!$C$23)</f>
        <v>4409.707724425888</v>
      </c>
    </row>
    <row r="154" spans="14:16" x14ac:dyDescent="0.35">
      <c r="N154" s="197" t="e">
        <f t="shared" si="4"/>
        <v>#REF!</v>
      </c>
      <c r="O154" s="137">
        <f t="shared" si="5"/>
        <v>4275</v>
      </c>
      <c r="P154" s="57">
        <f>O154*('Supporting and PR PDF'!$C$34/'Supporting and PR PDF'!$C$23)</f>
        <v>4435.6471816283929</v>
      </c>
    </row>
    <row r="155" spans="14:16" x14ac:dyDescent="0.35">
      <c r="N155" s="197" t="e">
        <f t="shared" si="4"/>
        <v>#REF!</v>
      </c>
      <c r="O155" s="137">
        <f t="shared" si="5"/>
        <v>4300</v>
      </c>
      <c r="P155" s="57">
        <f>O155*('Supporting and PR PDF'!$C$34/'Supporting and PR PDF'!$C$23)</f>
        <v>4461.5866388308987</v>
      </c>
    </row>
    <row r="156" spans="14:16" x14ac:dyDescent="0.35">
      <c r="N156" s="197" t="e">
        <f t="shared" si="4"/>
        <v>#REF!</v>
      </c>
      <c r="O156" s="137">
        <f t="shared" si="5"/>
        <v>4325</v>
      </c>
      <c r="P156" s="57">
        <f>O156*('Supporting and PR PDF'!$C$34/'Supporting and PR PDF'!$C$23)</f>
        <v>4487.5260960334035</v>
      </c>
    </row>
    <row r="157" spans="14:16" x14ac:dyDescent="0.35">
      <c r="N157" s="197" t="e">
        <f t="shared" si="4"/>
        <v>#REF!</v>
      </c>
      <c r="O157" s="137">
        <f t="shared" si="5"/>
        <v>4350</v>
      </c>
      <c r="P157" s="57">
        <f>O157*('Supporting and PR PDF'!$C$34/'Supporting and PR PDF'!$C$23)</f>
        <v>4513.4655532359084</v>
      </c>
    </row>
    <row r="158" spans="14:16" x14ac:dyDescent="0.35">
      <c r="N158" s="197" t="e">
        <f t="shared" si="4"/>
        <v>#REF!</v>
      </c>
      <c r="O158" s="137">
        <f t="shared" si="5"/>
        <v>4375</v>
      </c>
      <c r="P158" s="57">
        <f>O158*('Supporting and PR PDF'!$C$34/'Supporting and PR PDF'!$C$23)</f>
        <v>4539.4050104384141</v>
      </c>
    </row>
    <row r="159" spans="14:16" x14ac:dyDescent="0.35">
      <c r="N159" s="197" t="e">
        <f t="shared" si="4"/>
        <v>#REF!</v>
      </c>
      <c r="O159" s="137">
        <f t="shared" si="5"/>
        <v>4400</v>
      </c>
      <c r="P159" s="57">
        <f>O159*('Supporting and PR PDF'!$C$34/'Supporting and PR PDF'!$C$23)</f>
        <v>4565.344467640919</v>
      </c>
    </row>
    <row r="160" spans="14:16" x14ac:dyDescent="0.35">
      <c r="N160" s="197" t="e">
        <f t="shared" si="4"/>
        <v>#REF!</v>
      </c>
      <c r="O160" s="137">
        <f t="shared" si="5"/>
        <v>4425</v>
      </c>
      <c r="P160" s="57">
        <f>O160*('Supporting and PR PDF'!$C$34/'Supporting and PR PDF'!$C$23)</f>
        <v>4591.2839248434248</v>
      </c>
    </row>
    <row r="161" spans="14:16" x14ac:dyDescent="0.35">
      <c r="N161" s="197" t="e">
        <f t="shared" si="4"/>
        <v>#REF!</v>
      </c>
      <c r="O161" s="137">
        <f t="shared" si="5"/>
        <v>4450</v>
      </c>
      <c r="P161" s="57">
        <f>O161*('Supporting and PR PDF'!$C$34/'Supporting and PR PDF'!$C$23)</f>
        <v>4617.2233820459296</v>
      </c>
    </row>
    <row r="162" spans="14:16" x14ac:dyDescent="0.35">
      <c r="N162" s="196"/>
    </row>
    <row r="163" spans="14:16" x14ac:dyDescent="0.35">
      <c r="N163" s="196"/>
    </row>
    <row r="164" spans="14:16" x14ac:dyDescent="0.35">
      <c r="N164" s="196"/>
    </row>
    <row r="165" spans="14:16" x14ac:dyDescent="0.35">
      <c r="N165" s="196"/>
    </row>
    <row r="166" spans="14:16" x14ac:dyDescent="0.35">
      <c r="N166" s="196"/>
    </row>
    <row r="167" spans="14:16" x14ac:dyDescent="0.35">
      <c r="N167" s="196"/>
    </row>
    <row r="168" spans="14:16" x14ac:dyDescent="0.35">
      <c r="N168" s="196"/>
    </row>
    <row r="169" spans="14:16" x14ac:dyDescent="0.35">
      <c r="N169" s="196"/>
    </row>
    <row r="170" spans="14:16" x14ac:dyDescent="0.35">
      <c r="N170" s="196"/>
    </row>
    <row r="171" spans="14:16" x14ac:dyDescent="0.35">
      <c r="N171" s="196"/>
    </row>
    <row r="172" spans="14:16" x14ac:dyDescent="0.35">
      <c r="N172" s="196"/>
    </row>
    <row r="173" spans="14:16" x14ac:dyDescent="0.35">
      <c r="N173" s="196"/>
    </row>
    <row r="174" spans="14:16" x14ac:dyDescent="0.35">
      <c r="N174" s="196"/>
    </row>
    <row r="175" spans="14:16" x14ac:dyDescent="0.35">
      <c r="N175" s="196"/>
    </row>
    <row r="176" spans="14:16" x14ac:dyDescent="0.35">
      <c r="N176" s="196"/>
    </row>
    <row r="177" spans="14:14" x14ac:dyDescent="0.35">
      <c r="N177" s="196"/>
    </row>
    <row r="178" spans="14:14" x14ac:dyDescent="0.35">
      <c r="N178" s="196"/>
    </row>
    <row r="179" spans="14:14" x14ac:dyDescent="0.35">
      <c r="N179" s="196"/>
    </row>
    <row r="180" spans="14:14" x14ac:dyDescent="0.35">
      <c r="N180" s="196"/>
    </row>
    <row r="181" spans="14:14" x14ac:dyDescent="0.35">
      <c r="N181" s="196"/>
    </row>
    <row r="182" spans="14:14" x14ac:dyDescent="0.35">
      <c r="N182" s="196"/>
    </row>
    <row r="183" spans="14:14" x14ac:dyDescent="0.35">
      <c r="N183" s="196"/>
    </row>
    <row r="184" spans="14:14" x14ac:dyDescent="0.35">
      <c r="N184" s="196"/>
    </row>
    <row r="185" spans="14:14" x14ac:dyDescent="0.35">
      <c r="N185" s="196"/>
    </row>
    <row r="186" spans="14:14" x14ac:dyDescent="0.35">
      <c r="N186" s="196"/>
    </row>
    <row r="187" spans="14:14" x14ac:dyDescent="0.35">
      <c r="N187" s="196"/>
    </row>
    <row r="188" spans="14:14" x14ac:dyDescent="0.35">
      <c r="N188" s="196"/>
    </row>
    <row r="189" spans="14:14" x14ac:dyDescent="0.35">
      <c r="N189" s="196"/>
    </row>
    <row r="190" spans="14:14" x14ac:dyDescent="0.35">
      <c r="N190" s="196"/>
    </row>
    <row r="191" spans="14:14" x14ac:dyDescent="0.35">
      <c r="N191" s="196"/>
    </row>
    <row r="192" spans="14:14" x14ac:dyDescent="0.35">
      <c r="N192" s="196"/>
    </row>
    <row r="193" spans="14:14" x14ac:dyDescent="0.35">
      <c r="N193" s="196"/>
    </row>
    <row r="194" spans="14:14" x14ac:dyDescent="0.35">
      <c r="N194" s="196"/>
    </row>
    <row r="195" spans="14:14" x14ac:dyDescent="0.35">
      <c r="N195" s="196"/>
    </row>
    <row r="196" spans="14:14" x14ac:dyDescent="0.35">
      <c r="N196" s="196"/>
    </row>
    <row r="197" spans="14:14" x14ac:dyDescent="0.35">
      <c r="N197" s="196"/>
    </row>
    <row r="198" spans="14:14" x14ac:dyDescent="0.35">
      <c r="N198" s="196"/>
    </row>
    <row r="199" spans="14:14" x14ac:dyDescent="0.35">
      <c r="N199" s="196"/>
    </row>
    <row r="200" spans="14:14" x14ac:dyDescent="0.35">
      <c r="N200" s="196"/>
    </row>
    <row r="201" spans="14:14" x14ac:dyDescent="0.35">
      <c r="N201" s="196"/>
    </row>
    <row r="202" spans="14:14" x14ac:dyDescent="0.35">
      <c r="N202" s="196"/>
    </row>
    <row r="203" spans="14:14" x14ac:dyDescent="0.35">
      <c r="N203" s="196"/>
    </row>
    <row r="204" spans="14:14" x14ac:dyDescent="0.35">
      <c r="N204" s="196"/>
    </row>
    <row r="205" spans="14:14" x14ac:dyDescent="0.35">
      <c r="N205" s="196"/>
    </row>
    <row r="206" spans="14:14" x14ac:dyDescent="0.35">
      <c r="N206" s="196"/>
    </row>
    <row r="207" spans="14:14" x14ac:dyDescent="0.35">
      <c r="N207" s="196"/>
    </row>
    <row r="208" spans="14:14" x14ac:dyDescent="0.35">
      <c r="N208" s="196"/>
    </row>
    <row r="209" spans="14:14" x14ac:dyDescent="0.35">
      <c r="N209" s="196"/>
    </row>
    <row r="210" spans="14:14" x14ac:dyDescent="0.35">
      <c r="N210" s="196"/>
    </row>
    <row r="211" spans="14:14" x14ac:dyDescent="0.35">
      <c r="N211" s="196"/>
    </row>
    <row r="212" spans="14:14" x14ac:dyDescent="0.35">
      <c r="N212" s="196"/>
    </row>
    <row r="213" spans="14:14" x14ac:dyDescent="0.35">
      <c r="N213" s="196"/>
    </row>
    <row r="214" spans="14:14" x14ac:dyDescent="0.35">
      <c r="N214" s="196"/>
    </row>
    <row r="215" spans="14:14" x14ac:dyDescent="0.35">
      <c r="N215" s="196"/>
    </row>
    <row r="216" spans="14:14" x14ac:dyDescent="0.35">
      <c r="N216" s="196"/>
    </row>
    <row r="217" spans="14:14" x14ac:dyDescent="0.35">
      <c r="N217" s="196"/>
    </row>
    <row r="218" spans="14:14" x14ac:dyDescent="0.35">
      <c r="N218" s="196"/>
    </row>
    <row r="219" spans="14:14" x14ac:dyDescent="0.35">
      <c r="N219" s="196"/>
    </row>
    <row r="220" spans="14:14" x14ac:dyDescent="0.35">
      <c r="N220" s="196"/>
    </row>
    <row r="221" spans="14:14" x14ac:dyDescent="0.35">
      <c r="N221" s="196"/>
    </row>
    <row r="222" spans="14:14" x14ac:dyDescent="0.35">
      <c r="N222" s="196"/>
    </row>
    <row r="223" spans="14:14" x14ac:dyDescent="0.35">
      <c r="N223" s="196"/>
    </row>
    <row r="224" spans="14:14" x14ac:dyDescent="0.35">
      <c r="N224" s="196"/>
    </row>
    <row r="225" spans="14:14" x14ac:dyDescent="0.35">
      <c r="N225" s="196"/>
    </row>
    <row r="226" spans="14:14" x14ac:dyDescent="0.35">
      <c r="N226" s="196"/>
    </row>
    <row r="227" spans="14:14" x14ac:dyDescent="0.35">
      <c r="N227" s="196"/>
    </row>
    <row r="228" spans="14:14" x14ac:dyDescent="0.35">
      <c r="N228" s="196"/>
    </row>
    <row r="229" spans="14:14" x14ac:dyDescent="0.35">
      <c r="N229" s="196"/>
    </row>
    <row r="230" spans="14:14" x14ac:dyDescent="0.35">
      <c r="N230" s="196"/>
    </row>
    <row r="231" spans="14:14" x14ac:dyDescent="0.35">
      <c r="N231" s="196"/>
    </row>
    <row r="232" spans="14:14" x14ac:dyDescent="0.35">
      <c r="N232" s="196"/>
    </row>
    <row r="233" spans="14:14" x14ac:dyDescent="0.35">
      <c r="N233" s="196"/>
    </row>
    <row r="234" spans="14:14" x14ac:dyDescent="0.35">
      <c r="N234" s="196"/>
    </row>
    <row r="235" spans="14:14" x14ac:dyDescent="0.35">
      <c r="N235" s="196"/>
    </row>
    <row r="236" spans="14:14" x14ac:dyDescent="0.35">
      <c r="N236" s="196"/>
    </row>
    <row r="237" spans="14:14" x14ac:dyDescent="0.35">
      <c r="N237" s="196"/>
    </row>
    <row r="238" spans="14:14" x14ac:dyDescent="0.35">
      <c r="N238" s="196"/>
    </row>
    <row r="239" spans="14:14" x14ac:dyDescent="0.35">
      <c r="N239" s="196"/>
    </row>
    <row r="240" spans="14:14" x14ac:dyDescent="0.35">
      <c r="N240" s="196"/>
    </row>
    <row r="241" spans="14:14" x14ac:dyDescent="0.35">
      <c r="N241" s="196"/>
    </row>
    <row r="242" spans="14:14" x14ac:dyDescent="0.35">
      <c r="N242" s="196"/>
    </row>
    <row r="243" spans="14:14" x14ac:dyDescent="0.35">
      <c r="N243" s="196"/>
    </row>
    <row r="244" spans="14:14" x14ac:dyDescent="0.35">
      <c r="N244" s="196"/>
    </row>
  </sheetData>
  <mergeCells count="1">
    <mergeCell ref="H20:I20"/>
  </mergeCells>
  <pageMargins left="0.7" right="0.7" top="0.75" bottom="0.75" header="0.3" footer="0.3"/>
  <pageSetup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6A231-1004-4F59-A6E0-AA9B39B37C31}">
  <sheetPr codeName="Sheet20"/>
  <dimension ref="A1:G37"/>
  <sheetViews>
    <sheetView workbookViewId="0">
      <selection activeCell="Q6" sqref="Q6"/>
    </sheetView>
  </sheetViews>
  <sheetFormatPr defaultRowHeight="12.75" x14ac:dyDescent="0.35"/>
  <sheetData>
    <row r="1" spans="1:6" x14ac:dyDescent="0.35">
      <c r="A1" s="126" t="s">
        <v>180</v>
      </c>
      <c r="B1">
        <v>0</v>
      </c>
    </row>
    <row r="2" spans="1:6" x14ac:dyDescent="0.35">
      <c r="A2" s="126" t="s">
        <v>182</v>
      </c>
      <c r="B2">
        <v>2.7</v>
      </c>
    </row>
    <row r="3" spans="1:6" x14ac:dyDescent="0.35">
      <c r="A3" s="126" t="s">
        <v>181</v>
      </c>
      <c r="B3">
        <v>3</v>
      </c>
    </row>
    <row r="5" spans="1:6" x14ac:dyDescent="0.35">
      <c r="A5" s="126" t="s">
        <v>183</v>
      </c>
      <c r="B5">
        <f ca="1">RAND()</f>
        <v>0.39880154843596682</v>
      </c>
      <c r="D5">
        <f>B1</f>
        <v>0</v>
      </c>
      <c r="E5" s="57">
        <f>IF($D5&lt;$B$1,0,IF($D5&lt;$B$2,2*($D5-$B$1)/(($B$3-$B$1)*($B$2-$B$1)),IF($D5&lt;$B$3, 2*($B$3-$D5)/(($B$3-$B$1)*($B$3-$B$2)),0)))</f>
        <v>0</v>
      </c>
      <c r="F5">
        <f>E5</f>
        <v>0</v>
      </c>
    </row>
    <row r="6" spans="1:6" ht="15.75" x14ac:dyDescent="0.5">
      <c r="A6" s="235" t="s">
        <v>184</v>
      </c>
      <c r="B6">
        <f ca="1">FORECAST('Ambient Temp PDF'!B5,OFFSET('Ambient Temp PDF'!D5:D32,MATCH('Ambient Temp PDF'!B5,F5:F32,1)-1,0,2), OFFSET(F5:F32,MATCH('Ambient Temp PDF'!B5,F5:F32,1)-1,0,2))</f>
        <v>1.7972264406660954</v>
      </c>
      <c r="D6">
        <f t="shared" ref="D6:D35" si="0">D5+0.1</f>
        <v>0.1</v>
      </c>
      <c r="E6" s="57">
        <f t="shared" ref="E6:E35" si="1">IF($D6&lt;$B$1,0,IF($D6&lt;$B$2,2*($D6-$B$1)/(($B$3-$B$1)*($B$2-$B$1)),IF($D6&lt;$B$3, 2*($B$3-$D6)/(($B$3-$B$1)*($B$3-$B$2)),0)))</f>
        <v>2.4691358024691357E-2</v>
      </c>
      <c r="F6" s="123">
        <f>(F5+((E5+E6)/2*0.1))</f>
        <v>1.2345679012345679E-3</v>
      </c>
    </row>
    <row r="7" spans="1:6" x14ac:dyDescent="0.35">
      <c r="D7" s="123">
        <f t="shared" si="0"/>
        <v>0.2</v>
      </c>
      <c r="E7" s="57">
        <f t="shared" si="1"/>
        <v>4.9382716049382713E-2</v>
      </c>
      <c r="F7" s="123">
        <f t="shared" ref="F7:F35" si="2">(F6+((E6+E7)/2*0.1))</f>
        <v>4.9382716049382715E-3</v>
      </c>
    </row>
    <row r="8" spans="1:6" x14ac:dyDescent="0.35">
      <c r="D8" s="123">
        <f t="shared" si="0"/>
        <v>0.30000000000000004</v>
      </c>
      <c r="E8" s="57">
        <f t="shared" si="1"/>
        <v>7.407407407407407E-2</v>
      </c>
      <c r="F8" s="123">
        <f t="shared" si="2"/>
        <v>1.111111111111111E-2</v>
      </c>
    </row>
    <row r="9" spans="1:6" x14ac:dyDescent="0.35">
      <c r="D9" s="123">
        <f t="shared" si="0"/>
        <v>0.4</v>
      </c>
      <c r="E9" s="57">
        <f t="shared" si="1"/>
        <v>9.8765432098765427E-2</v>
      </c>
      <c r="F9" s="123">
        <f t="shared" si="2"/>
        <v>1.9753086419753083E-2</v>
      </c>
    </row>
    <row r="10" spans="1:6" x14ac:dyDescent="0.35">
      <c r="D10" s="123">
        <f t="shared" si="0"/>
        <v>0.5</v>
      </c>
      <c r="E10" s="57">
        <f t="shared" si="1"/>
        <v>0.12345679012345677</v>
      </c>
      <c r="F10" s="123">
        <f t="shared" si="2"/>
        <v>3.0864197530864196E-2</v>
      </c>
    </row>
    <row r="11" spans="1:6" x14ac:dyDescent="0.35">
      <c r="D11" s="123">
        <f t="shared" si="0"/>
        <v>0.6</v>
      </c>
      <c r="E11" s="57">
        <f t="shared" si="1"/>
        <v>0.14814814814814811</v>
      </c>
      <c r="F11" s="123">
        <f t="shared" si="2"/>
        <v>4.4444444444444439E-2</v>
      </c>
    </row>
    <row r="12" spans="1:6" x14ac:dyDescent="0.35">
      <c r="D12" s="123">
        <f t="shared" si="0"/>
        <v>0.7</v>
      </c>
      <c r="E12" s="57">
        <f t="shared" si="1"/>
        <v>0.17283950617283947</v>
      </c>
      <c r="F12" s="123">
        <f t="shared" si="2"/>
        <v>6.049382716049382E-2</v>
      </c>
    </row>
    <row r="13" spans="1:6" x14ac:dyDescent="0.35">
      <c r="D13" s="123">
        <f t="shared" si="0"/>
        <v>0.79999999999999993</v>
      </c>
      <c r="E13" s="57">
        <f t="shared" si="1"/>
        <v>0.19753086419753083</v>
      </c>
      <c r="F13" s="123">
        <f t="shared" si="2"/>
        <v>7.901234567901233E-2</v>
      </c>
    </row>
    <row r="14" spans="1:6" x14ac:dyDescent="0.35">
      <c r="D14" s="123">
        <f t="shared" si="0"/>
        <v>0.89999999999999991</v>
      </c>
      <c r="E14" s="57">
        <f t="shared" si="1"/>
        <v>0.22222222222222215</v>
      </c>
      <c r="F14" s="123">
        <f t="shared" si="2"/>
        <v>9.9999999999999978E-2</v>
      </c>
    </row>
    <row r="15" spans="1:6" x14ac:dyDescent="0.35">
      <c r="D15" s="123">
        <f t="shared" si="0"/>
        <v>0.99999999999999989</v>
      </c>
      <c r="E15" s="57">
        <f t="shared" si="1"/>
        <v>0.24691358024691351</v>
      </c>
      <c r="F15" s="123">
        <f t="shared" si="2"/>
        <v>0.12345679012345676</v>
      </c>
    </row>
    <row r="16" spans="1:6" x14ac:dyDescent="0.35">
      <c r="D16" s="123">
        <f t="shared" si="0"/>
        <v>1.0999999999999999</v>
      </c>
      <c r="E16" s="57">
        <f t="shared" si="1"/>
        <v>0.27160493827160487</v>
      </c>
      <c r="F16" s="123">
        <f t="shared" si="2"/>
        <v>0.14938271604938269</v>
      </c>
    </row>
    <row r="17" spans="4:7" x14ac:dyDescent="0.35">
      <c r="D17" s="123">
        <f t="shared" si="0"/>
        <v>1.2</v>
      </c>
      <c r="E17" s="57">
        <f t="shared" si="1"/>
        <v>0.29629629629629622</v>
      </c>
      <c r="F17" s="123">
        <f t="shared" si="2"/>
        <v>0.17777777777777776</v>
      </c>
    </row>
    <row r="18" spans="4:7" x14ac:dyDescent="0.35">
      <c r="D18" s="123">
        <f t="shared" si="0"/>
        <v>1.3</v>
      </c>
      <c r="E18" s="57">
        <f t="shared" si="1"/>
        <v>0.32098765432098764</v>
      </c>
      <c r="F18" s="123">
        <f t="shared" si="2"/>
        <v>0.20864197530864195</v>
      </c>
    </row>
    <row r="19" spans="4:7" x14ac:dyDescent="0.35">
      <c r="D19" s="123">
        <f t="shared" si="0"/>
        <v>1.4000000000000001</v>
      </c>
      <c r="E19" s="57">
        <f t="shared" si="1"/>
        <v>0.34567901234567899</v>
      </c>
      <c r="F19" s="123">
        <f t="shared" si="2"/>
        <v>0.24197530864197528</v>
      </c>
    </row>
    <row r="20" spans="4:7" x14ac:dyDescent="0.35">
      <c r="D20" s="123">
        <f t="shared" si="0"/>
        <v>1.5000000000000002</v>
      </c>
      <c r="E20" s="57">
        <f t="shared" si="1"/>
        <v>0.37037037037037035</v>
      </c>
      <c r="F20" s="123">
        <f t="shared" si="2"/>
        <v>0.27777777777777773</v>
      </c>
    </row>
    <row r="21" spans="4:7" x14ac:dyDescent="0.35">
      <c r="D21" s="123">
        <f t="shared" si="0"/>
        <v>1.6000000000000003</v>
      </c>
      <c r="E21" s="57">
        <f t="shared" si="1"/>
        <v>0.39506172839506176</v>
      </c>
      <c r="F21" s="123">
        <f t="shared" si="2"/>
        <v>0.31604938271604932</v>
      </c>
    </row>
    <row r="22" spans="4:7" x14ac:dyDescent="0.35">
      <c r="D22" s="123">
        <f t="shared" si="0"/>
        <v>1.7000000000000004</v>
      </c>
      <c r="E22" s="57">
        <f t="shared" si="1"/>
        <v>0.41975308641975312</v>
      </c>
      <c r="F22" s="123">
        <f t="shared" si="2"/>
        <v>0.35679012345679006</v>
      </c>
    </row>
    <row r="23" spans="4:7" x14ac:dyDescent="0.35">
      <c r="D23" s="123">
        <f t="shared" si="0"/>
        <v>1.8000000000000005</v>
      </c>
      <c r="E23" s="57">
        <f t="shared" si="1"/>
        <v>0.44444444444444448</v>
      </c>
      <c r="F23" s="123">
        <f t="shared" si="2"/>
        <v>0.39999999999999997</v>
      </c>
    </row>
    <row r="24" spans="4:7" x14ac:dyDescent="0.35">
      <c r="D24" s="123">
        <f t="shared" si="0"/>
        <v>1.9000000000000006</v>
      </c>
      <c r="E24" s="57">
        <f t="shared" si="1"/>
        <v>0.46913580246913589</v>
      </c>
      <c r="F24" s="123">
        <f t="shared" si="2"/>
        <v>0.44567901234567897</v>
      </c>
    </row>
    <row r="25" spans="4:7" x14ac:dyDescent="0.35">
      <c r="D25" s="123">
        <f t="shared" si="0"/>
        <v>2.0000000000000004</v>
      </c>
      <c r="E25" s="57">
        <f t="shared" si="1"/>
        <v>0.49382716049382719</v>
      </c>
      <c r="F25" s="123">
        <f t="shared" si="2"/>
        <v>0.49382716049382713</v>
      </c>
    </row>
    <row r="26" spans="4:7" x14ac:dyDescent="0.35">
      <c r="D26" s="123">
        <f t="shared" si="0"/>
        <v>2.1000000000000005</v>
      </c>
      <c r="E26" s="57">
        <f t="shared" si="1"/>
        <v>0.5185185185185186</v>
      </c>
      <c r="F26" s="123">
        <f t="shared" si="2"/>
        <v>0.5444444444444444</v>
      </c>
      <c r="G26" s="126" t="s">
        <v>185</v>
      </c>
    </row>
    <row r="27" spans="4:7" x14ac:dyDescent="0.35">
      <c r="D27" s="123">
        <f t="shared" si="0"/>
        <v>2.2000000000000006</v>
      </c>
      <c r="E27" s="57">
        <f t="shared" si="1"/>
        <v>0.54320987654320996</v>
      </c>
      <c r="F27" s="123">
        <f t="shared" si="2"/>
        <v>0.59753086419753088</v>
      </c>
    </row>
    <row r="28" spans="4:7" x14ac:dyDescent="0.35">
      <c r="D28" s="123">
        <f t="shared" si="0"/>
        <v>2.3000000000000007</v>
      </c>
      <c r="E28" s="57">
        <f t="shared" si="1"/>
        <v>0.56790123456790131</v>
      </c>
      <c r="F28" s="123">
        <f t="shared" si="2"/>
        <v>0.65308641975308646</v>
      </c>
    </row>
    <row r="29" spans="4:7" x14ac:dyDescent="0.35">
      <c r="D29" s="123">
        <f t="shared" si="0"/>
        <v>2.4000000000000008</v>
      </c>
      <c r="E29" s="57">
        <f t="shared" si="1"/>
        <v>0.59259259259259267</v>
      </c>
      <c r="F29" s="123">
        <f t="shared" si="2"/>
        <v>0.71111111111111114</v>
      </c>
    </row>
    <row r="30" spans="4:7" x14ac:dyDescent="0.35">
      <c r="D30" s="123">
        <f t="shared" si="0"/>
        <v>2.5000000000000009</v>
      </c>
      <c r="E30" s="57">
        <f t="shared" si="1"/>
        <v>0.61728395061728403</v>
      </c>
      <c r="F30" s="123">
        <f t="shared" si="2"/>
        <v>0.77160493827160492</v>
      </c>
    </row>
    <row r="31" spans="4:7" x14ac:dyDescent="0.35">
      <c r="D31" s="123">
        <f t="shared" si="0"/>
        <v>2.600000000000001</v>
      </c>
      <c r="E31" s="57">
        <f t="shared" si="1"/>
        <v>0.64197530864197538</v>
      </c>
      <c r="F31" s="123">
        <f t="shared" si="2"/>
        <v>0.83456790123456792</v>
      </c>
    </row>
    <row r="32" spans="4:7" x14ac:dyDescent="0.35">
      <c r="D32" s="123">
        <f t="shared" si="0"/>
        <v>2.7000000000000011</v>
      </c>
      <c r="E32" s="57">
        <f t="shared" si="1"/>
        <v>0.66666666666666474</v>
      </c>
      <c r="F32" s="123">
        <f t="shared" si="2"/>
        <v>0.89999999999999991</v>
      </c>
      <c r="G32" s="126" t="s">
        <v>186</v>
      </c>
    </row>
    <row r="33" spans="4:7" x14ac:dyDescent="0.35">
      <c r="D33" s="123">
        <f t="shared" si="0"/>
        <v>2.8000000000000012</v>
      </c>
      <c r="E33" s="57">
        <f t="shared" si="1"/>
        <v>0.44444444444444214</v>
      </c>
      <c r="F33" s="123">
        <f t="shared" si="2"/>
        <v>0.95555555555555527</v>
      </c>
    </row>
    <row r="34" spans="4:7" x14ac:dyDescent="0.35">
      <c r="D34" s="123">
        <f t="shared" si="0"/>
        <v>2.9000000000000012</v>
      </c>
      <c r="E34" s="57">
        <f t="shared" si="1"/>
        <v>0.2222222222222196</v>
      </c>
      <c r="F34" s="123">
        <f t="shared" si="2"/>
        <v>0.98888888888888837</v>
      </c>
      <c r="G34" s="123"/>
    </row>
    <row r="35" spans="4:7" x14ac:dyDescent="0.35">
      <c r="D35" s="123">
        <f t="shared" si="0"/>
        <v>3.0000000000000013</v>
      </c>
      <c r="E35" s="57">
        <f t="shared" si="1"/>
        <v>0</v>
      </c>
      <c r="F35" s="123">
        <f t="shared" si="2"/>
        <v>0.99999999999999933</v>
      </c>
      <c r="G35" s="123"/>
    </row>
    <row r="36" spans="4:7" x14ac:dyDescent="0.35">
      <c r="G36" s="123"/>
    </row>
    <row r="37" spans="4:7" x14ac:dyDescent="0.35">
      <c r="G37" s="123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057A1-F995-4937-9145-57DF9307902D}">
  <sheetPr codeName="Sheet21">
    <pageSetUpPr autoPageBreaks="0"/>
  </sheetPr>
  <dimension ref="A1:AG626"/>
  <sheetViews>
    <sheetView topLeftCell="A49" zoomScale="85" zoomScaleNormal="85" workbookViewId="0">
      <selection activeCell="C68" sqref="C68"/>
    </sheetView>
  </sheetViews>
  <sheetFormatPr defaultColWidth="8.73046875" defaultRowHeight="12.75" x14ac:dyDescent="0.35"/>
  <cols>
    <col min="1" max="1" width="9.265625" style="223" customWidth="1"/>
    <col min="2" max="2" width="53.3984375" style="223" bestFit="1" customWidth="1"/>
    <col min="3" max="3" width="19.86328125" style="223" customWidth="1"/>
    <col min="4" max="4" width="18.73046875" style="223" customWidth="1"/>
    <col min="5" max="33" width="20.73046875" style="223" customWidth="1"/>
    <col min="34" max="16384" width="8.73046875" style="223"/>
  </cols>
  <sheetData>
    <row r="1" spans="1:13" ht="20.65" x14ac:dyDescent="0.6">
      <c r="B1" s="173" t="s">
        <v>247</v>
      </c>
      <c r="C1" s="17"/>
      <c r="D1" s="66" t="s">
        <v>77</v>
      </c>
      <c r="E1" s="64"/>
      <c r="J1" s="104" t="s">
        <v>273</v>
      </c>
      <c r="K1" s="3">
        <v>0</v>
      </c>
      <c r="L1" s="104" t="s">
        <v>304</v>
      </c>
      <c r="M1" s="3">
        <v>0</v>
      </c>
    </row>
    <row r="2" spans="1:13" ht="14.65" thickBot="1" x14ac:dyDescent="0.5">
      <c r="C2" s="17"/>
      <c r="D2" s="17"/>
      <c r="E2" s="17"/>
      <c r="J2" s="104" t="s">
        <v>272</v>
      </c>
      <c r="K2" s="3"/>
    </row>
    <row r="3" spans="1:13" ht="14.65" thickBot="1" x14ac:dyDescent="0.5">
      <c r="B3" s="23" t="s">
        <v>19</v>
      </c>
      <c r="C3" s="23" t="s">
        <v>53</v>
      </c>
      <c r="D3" s="23" t="s">
        <v>54</v>
      </c>
      <c r="E3" s="23" t="s">
        <v>55</v>
      </c>
      <c r="F3" s="334" t="s">
        <v>187</v>
      </c>
      <c r="G3" s="335"/>
      <c r="H3" s="336"/>
      <c r="J3" s="104" t="s">
        <v>121</v>
      </c>
      <c r="K3" s="200"/>
      <c r="L3" s="88"/>
    </row>
    <row r="4" spans="1:13" ht="14.25" x14ac:dyDescent="0.45">
      <c r="A4" s="120"/>
      <c r="B4" s="34" t="s">
        <v>159</v>
      </c>
      <c r="C4" s="55">
        <v>15.8</v>
      </c>
      <c r="D4" s="30" t="s">
        <v>311</v>
      </c>
      <c r="E4" s="115" t="s">
        <v>81</v>
      </c>
      <c r="F4" s="31"/>
      <c r="G4" s="31"/>
      <c r="H4" s="32"/>
      <c r="J4" s="104" t="s">
        <v>295</v>
      </c>
      <c r="K4" s="15">
        <v>0</v>
      </c>
    </row>
    <row r="5" spans="1:13" ht="15.75" hidden="1" x14ac:dyDescent="0.5">
      <c r="A5" s="119"/>
      <c r="B5" s="34" t="s">
        <v>158</v>
      </c>
      <c r="C5" s="55">
        <v>15.8</v>
      </c>
      <c r="D5" s="30" t="s">
        <v>16</v>
      </c>
      <c r="E5" s="30"/>
      <c r="F5" s="195" t="s">
        <v>259</v>
      </c>
      <c r="G5" s="31"/>
      <c r="H5" s="32"/>
    </row>
    <row r="6" spans="1:13" ht="15.75" x14ac:dyDescent="0.5">
      <c r="A6" s="119"/>
      <c r="B6" s="29" t="s">
        <v>264</v>
      </c>
      <c r="C6" s="33">
        <v>100</v>
      </c>
      <c r="D6" s="15" t="s">
        <v>310</v>
      </c>
      <c r="E6" s="30" t="s">
        <v>308</v>
      </c>
      <c r="F6" s="85" t="s">
        <v>309</v>
      </c>
      <c r="G6" s="32"/>
      <c r="H6" s="129"/>
      <c r="J6" s="202" t="s">
        <v>296</v>
      </c>
      <c r="K6" s="15"/>
    </row>
    <row r="7" spans="1:13" ht="15.75" x14ac:dyDescent="0.5">
      <c r="A7" s="120"/>
      <c r="B7" s="67" t="s">
        <v>265</v>
      </c>
      <c r="C7" s="227">
        <f>(C8-C4)/C6</f>
        <v>1.3319999999999999</v>
      </c>
      <c r="D7" s="15" t="s">
        <v>80</v>
      </c>
      <c r="E7" s="15"/>
      <c r="F7" s="337" t="s">
        <v>160</v>
      </c>
      <c r="G7" s="338"/>
      <c r="H7" s="338"/>
      <c r="J7" s="202" t="s">
        <v>275</v>
      </c>
      <c r="K7" s="3"/>
    </row>
    <row r="8" spans="1:13" x14ac:dyDescent="0.35">
      <c r="A8" s="120"/>
      <c r="B8" s="132" t="s">
        <v>152</v>
      </c>
      <c r="C8" s="33">
        <v>149</v>
      </c>
      <c r="D8" s="15" t="s">
        <v>311</v>
      </c>
      <c r="E8" s="15" t="s">
        <v>312</v>
      </c>
      <c r="F8" s="337" t="s">
        <v>307</v>
      </c>
      <c r="G8" s="338"/>
      <c r="H8" s="338"/>
    </row>
    <row r="9" spans="1:13" x14ac:dyDescent="0.35">
      <c r="A9" s="120"/>
      <c r="B9" s="29" t="s">
        <v>172</v>
      </c>
      <c r="C9" s="246">
        <f>C8*0.075</f>
        <v>11.174999999999999</v>
      </c>
      <c r="D9" s="29" t="s">
        <v>311</v>
      </c>
      <c r="E9" s="29" t="s">
        <v>112</v>
      </c>
      <c r="F9" s="224" t="s">
        <v>358</v>
      </c>
      <c r="G9" s="225"/>
      <c r="H9" s="225"/>
    </row>
    <row r="10" spans="1:13" ht="15.75" x14ac:dyDescent="0.5">
      <c r="A10" s="120"/>
      <c r="B10" s="133" t="s">
        <v>266</v>
      </c>
      <c r="C10" s="68">
        <f>C8-C9</f>
        <v>137.82499999999999</v>
      </c>
      <c r="D10" s="15" t="s">
        <v>311</v>
      </c>
      <c r="E10" s="15"/>
      <c r="F10" s="339" t="s">
        <v>316</v>
      </c>
      <c r="G10" s="340"/>
      <c r="H10" s="340"/>
    </row>
    <row r="11" spans="1:13" ht="14.25" x14ac:dyDescent="0.45">
      <c r="A11" s="120"/>
      <c r="B11" s="29" t="s">
        <v>154</v>
      </c>
      <c r="C11" s="71">
        <v>0.02</v>
      </c>
      <c r="D11" s="15" t="s">
        <v>87</v>
      </c>
      <c r="E11" s="15" t="s">
        <v>325</v>
      </c>
      <c r="F11" s="70"/>
      <c r="G11" s="72"/>
      <c r="H11" s="72"/>
      <c r="I11" s="72"/>
    </row>
    <row r="12" spans="1:13" ht="14.25" hidden="1" x14ac:dyDescent="0.45">
      <c r="A12" s="130"/>
      <c r="B12" s="78" t="s">
        <v>149</v>
      </c>
      <c r="C12" s="121">
        <v>2670</v>
      </c>
      <c r="D12" s="15" t="s">
        <v>155</v>
      </c>
      <c r="E12" s="15" t="s">
        <v>164</v>
      </c>
      <c r="F12" s="70"/>
      <c r="G12" s="72"/>
      <c r="H12" s="72"/>
      <c r="I12" s="72"/>
    </row>
    <row r="13" spans="1:13" ht="14.25" hidden="1" x14ac:dyDescent="0.45">
      <c r="A13" s="130"/>
      <c r="B13" s="78" t="s">
        <v>156</v>
      </c>
      <c r="C13" s="128">
        <v>1000</v>
      </c>
      <c r="D13" s="78" t="s">
        <v>157</v>
      </c>
      <c r="E13" s="15" t="s">
        <v>169</v>
      </c>
      <c r="F13" s="70"/>
      <c r="G13" s="72"/>
      <c r="H13" s="72"/>
      <c r="I13" s="72"/>
    </row>
    <row r="14" spans="1:13" ht="14.25" hidden="1" x14ac:dyDescent="0.45">
      <c r="A14" s="134"/>
      <c r="B14" s="78" t="s">
        <v>153</v>
      </c>
      <c r="C14" s="121">
        <v>8.0000000000000002E-3</v>
      </c>
      <c r="D14" s="15" t="s">
        <v>173</v>
      </c>
      <c r="E14" s="15" t="s">
        <v>25</v>
      </c>
      <c r="F14" s="70" t="s">
        <v>174</v>
      </c>
      <c r="G14" s="72"/>
      <c r="H14" s="72"/>
      <c r="I14" s="72"/>
    </row>
    <row r="15" spans="1:13" ht="14.25" hidden="1" x14ac:dyDescent="0.45">
      <c r="A15" s="134"/>
      <c r="B15" s="78" t="s">
        <v>165</v>
      </c>
      <c r="C15" s="127">
        <v>3.07E-13</v>
      </c>
      <c r="D15" s="15" t="s">
        <v>166</v>
      </c>
      <c r="E15" s="15" t="s">
        <v>167</v>
      </c>
      <c r="F15" s="70"/>
      <c r="G15" s="72"/>
      <c r="H15" s="72"/>
      <c r="I15" s="72"/>
    </row>
    <row r="16" spans="1:13" x14ac:dyDescent="0.35">
      <c r="A16" s="120"/>
      <c r="B16" s="29" t="s">
        <v>303</v>
      </c>
      <c r="C16" s="33">
        <f>C42</f>
        <v>20.820076036361495</v>
      </c>
      <c r="D16" s="15" t="s">
        <v>11</v>
      </c>
      <c r="E16" s="15" t="s">
        <v>40</v>
      </c>
      <c r="F16" s="122"/>
      <c r="G16" s="31"/>
      <c r="H16" s="31"/>
    </row>
    <row r="17" spans="1:17" ht="13.15" thickBot="1" x14ac:dyDescent="0.4">
      <c r="C17" s="18"/>
    </row>
    <row r="18" spans="1:17" ht="13.5" thickBot="1" x14ac:dyDescent="0.45">
      <c r="B18" s="23" t="s">
        <v>51</v>
      </c>
      <c r="C18" s="23" t="s">
        <v>53</v>
      </c>
      <c r="D18" s="23" t="s">
        <v>54</v>
      </c>
      <c r="E18" s="23" t="s">
        <v>55</v>
      </c>
      <c r="F18" s="334" t="s">
        <v>187</v>
      </c>
      <c r="G18" s="335"/>
      <c r="H18" s="336"/>
      <c r="Q18" s="222"/>
    </row>
    <row r="19" spans="1:17" ht="15.75" x14ac:dyDescent="0.5">
      <c r="A19" s="119"/>
      <c r="B19" s="34" t="s">
        <v>34</v>
      </c>
      <c r="C19" s="73">
        <f>IF(ISBLANK($K$3),(16.5)*(($C$7*1000)^1.607)*C56,$K$3)</f>
        <v>1797144.9582363325</v>
      </c>
      <c r="D19" s="30" t="s">
        <v>38</v>
      </c>
      <c r="E19" s="30" t="s">
        <v>313</v>
      </c>
      <c r="F19" s="31"/>
      <c r="G19" s="31"/>
      <c r="H19" s="32"/>
      <c r="I19" s="194">
        <f>IF(ISBLANK($K$3),(16.5)*((C7*1000)^1.607)*$C$57,$K$3)</f>
        <v>1849926.4362361101</v>
      </c>
    </row>
    <row r="20" spans="1:17" x14ac:dyDescent="0.35">
      <c r="A20" s="120"/>
      <c r="B20" s="29" t="s">
        <v>267</v>
      </c>
      <c r="C20" s="125">
        <v>2</v>
      </c>
      <c r="D20" s="29" t="s">
        <v>37</v>
      </c>
      <c r="E20" s="15"/>
      <c r="F20" s="70" t="s">
        <v>163</v>
      </c>
      <c r="G20" s="70"/>
      <c r="H20" s="70"/>
    </row>
    <row r="21" spans="1:17" ht="15.75" x14ac:dyDescent="0.5">
      <c r="A21" s="120"/>
      <c r="B21" s="67" t="s">
        <v>268</v>
      </c>
      <c r="C21" s="96">
        <v>2000</v>
      </c>
      <c r="D21" s="15" t="s">
        <v>305</v>
      </c>
      <c r="E21" s="15" t="s">
        <v>36</v>
      </c>
      <c r="F21" s="46" t="s">
        <v>162</v>
      </c>
      <c r="G21" s="70"/>
      <c r="H21" s="70"/>
      <c r="I21" s="194">
        <f>$C$55*IF($C$10&lt;150,1000+575*EXP(-($C$10-150)/69),1000+575*EXP(-($C$10-150)/550))</f>
        <v>2403.2183165897382</v>
      </c>
    </row>
    <row r="22" spans="1:17" x14ac:dyDescent="0.35">
      <c r="A22" s="120"/>
      <c r="B22" s="29" t="s">
        <v>263</v>
      </c>
      <c r="C22" s="26">
        <v>1250000</v>
      </c>
      <c r="D22" s="15" t="s">
        <v>27</v>
      </c>
      <c r="E22" s="15" t="s">
        <v>112</v>
      </c>
      <c r="F22" s="70" t="s">
        <v>161</v>
      </c>
      <c r="G22" s="32"/>
    </row>
    <row r="23" spans="1:17" x14ac:dyDescent="0.35">
      <c r="A23" s="120"/>
      <c r="B23" s="29" t="s">
        <v>269</v>
      </c>
      <c r="C23" s="267">
        <f>50*1000*(($C$45/$C$43)/$K$41)*C57</f>
        <v>210411.68791471454</v>
      </c>
      <c r="D23" s="15" t="s">
        <v>27</v>
      </c>
      <c r="E23" s="15" t="s">
        <v>36</v>
      </c>
      <c r="F23" s="85" t="s">
        <v>385</v>
      </c>
      <c r="G23" s="32"/>
    </row>
    <row r="24" spans="1:17" x14ac:dyDescent="0.35">
      <c r="A24" s="120"/>
      <c r="B24" s="15" t="s">
        <v>97</v>
      </c>
      <c r="C24" s="3">
        <v>0.85</v>
      </c>
      <c r="D24" s="3"/>
      <c r="E24" s="15" t="s">
        <v>177</v>
      </c>
      <c r="F24" s="70" t="s">
        <v>175</v>
      </c>
      <c r="G24" s="32"/>
      <c r="H24" s="57"/>
    </row>
    <row r="25" spans="1:17" ht="15.75" x14ac:dyDescent="0.5">
      <c r="A25" s="120"/>
      <c r="B25" s="35" t="s">
        <v>124</v>
      </c>
      <c r="C25" s="124">
        <f>0.21*$C$10-12.2</f>
        <v>16.743249999999996</v>
      </c>
      <c r="D25" s="30" t="s">
        <v>311</v>
      </c>
      <c r="E25" s="30" t="s">
        <v>40</v>
      </c>
      <c r="F25" s="70" t="s">
        <v>125</v>
      </c>
      <c r="G25" s="32"/>
    </row>
    <row r="26" spans="1:17" ht="15.75" x14ac:dyDescent="0.5">
      <c r="A26" s="119"/>
      <c r="B26" s="29" t="s">
        <v>123</v>
      </c>
      <c r="C26" s="97">
        <v>5.0000000000000001E-3</v>
      </c>
      <c r="D26" s="15"/>
      <c r="E26" s="15" t="s">
        <v>40</v>
      </c>
      <c r="F26" s="70" t="s">
        <v>176</v>
      </c>
    </row>
    <row r="27" spans="1:17" ht="15.75" x14ac:dyDescent="0.5">
      <c r="A27" s="120"/>
      <c r="B27" s="67" t="s">
        <v>126</v>
      </c>
      <c r="C27" s="103">
        <f>INT(((($C$10)/($C$10-$C$25))-1)/$C$26)</f>
        <v>27</v>
      </c>
      <c r="D27" s="15" t="s">
        <v>0</v>
      </c>
      <c r="E27" s="3"/>
    </row>
    <row r="28" spans="1:17" x14ac:dyDescent="0.35">
      <c r="A28" s="120"/>
      <c r="B28" s="29" t="s">
        <v>150</v>
      </c>
      <c r="C28" s="97">
        <v>1</v>
      </c>
      <c r="D28" s="15"/>
      <c r="E28" s="3"/>
      <c r="F28" s="222" t="s">
        <v>359</v>
      </c>
    </row>
    <row r="29" spans="1:17" ht="14.25" x14ac:dyDescent="0.45">
      <c r="A29" s="120"/>
      <c r="B29" s="39" t="s">
        <v>106</v>
      </c>
      <c r="C29" s="26">
        <f>((1.12*(1000000+0.6*C19))*C57)/C28</f>
        <v>2486083.800282815</v>
      </c>
      <c r="D29" s="15" t="s">
        <v>27</v>
      </c>
      <c r="E29" s="30" t="s">
        <v>313</v>
      </c>
      <c r="F29" s="223" t="s">
        <v>33</v>
      </c>
    </row>
    <row r="30" spans="1:17" ht="14.25" x14ac:dyDescent="0.45">
      <c r="A30" s="120"/>
      <c r="B30" s="39" t="s">
        <v>104</v>
      </c>
      <c r="C30" s="38">
        <f>(C19*C20)</f>
        <v>3594289.916472665</v>
      </c>
      <c r="D30" s="15" t="s">
        <v>27</v>
      </c>
      <c r="E30" s="30" t="s">
        <v>313</v>
      </c>
    </row>
    <row r="31" spans="1:17" ht="14.25" x14ac:dyDescent="0.45">
      <c r="A31" s="120"/>
      <c r="B31" s="39" t="s">
        <v>105</v>
      </c>
      <c r="C31" s="38">
        <f>(C21*C45*1000)+(C22)+(C23)</f>
        <v>3572411.6879147147</v>
      </c>
      <c r="D31" s="15" t="s">
        <v>27</v>
      </c>
      <c r="E31" s="30" t="s">
        <v>313</v>
      </c>
    </row>
    <row r="32" spans="1:17" ht="13.15" thickBot="1" x14ac:dyDescent="0.4">
      <c r="A32" s="120"/>
      <c r="B32" s="222"/>
      <c r="C32" s="21"/>
    </row>
    <row r="33" spans="1:12" ht="13.5" thickBot="1" x14ac:dyDescent="0.45">
      <c r="A33" s="120"/>
      <c r="B33" s="23" t="s">
        <v>314</v>
      </c>
      <c r="C33" s="23" t="s">
        <v>53</v>
      </c>
      <c r="D33" s="23" t="s">
        <v>54</v>
      </c>
      <c r="E33" s="23" t="s">
        <v>55</v>
      </c>
      <c r="F33" s="334" t="s">
        <v>187</v>
      </c>
      <c r="G33" s="335"/>
      <c r="H33" s="336"/>
      <c r="J33" s="79" t="s">
        <v>56</v>
      </c>
    </row>
    <row r="34" spans="1:12" x14ac:dyDescent="0.35">
      <c r="A34" s="120"/>
      <c r="B34" s="30" t="s">
        <v>26</v>
      </c>
      <c r="C34" s="74" t="s">
        <v>28</v>
      </c>
      <c r="D34" s="75"/>
      <c r="E34" s="30"/>
      <c r="F34" s="222" t="s">
        <v>78</v>
      </c>
    </row>
    <row r="35" spans="1:12" ht="14.25" x14ac:dyDescent="0.45">
      <c r="A35" s="120"/>
      <c r="B35" s="15" t="s">
        <v>35</v>
      </c>
      <c r="C35" s="16">
        <v>30</v>
      </c>
      <c r="D35" s="3" t="s">
        <v>0</v>
      </c>
      <c r="E35" s="15" t="s">
        <v>24</v>
      </c>
      <c r="F35" s="222" t="s">
        <v>79</v>
      </c>
      <c r="J35" s="234" t="s">
        <v>329</v>
      </c>
      <c r="K35" s="3">
        <v>9.4137599999999999</v>
      </c>
    </row>
    <row r="36" spans="1:12" ht="14.25" x14ac:dyDescent="0.45">
      <c r="A36" s="120"/>
      <c r="B36" s="30" t="s">
        <v>404</v>
      </c>
      <c r="C36" s="74">
        <v>7</v>
      </c>
      <c r="D36" s="75"/>
      <c r="E36" s="30"/>
      <c r="F36" s="222" t="s">
        <v>337</v>
      </c>
      <c r="J36" s="234" t="s">
        <v>330</v>
      </c>
      <c r="K36" s="3">
        <v>-0.18254200000000001</v>
      </c>
    </row>
    <row r="37" spans="1:12" ht="14.25" x14ac:dyDescent="0.45">
      <c r="A37" s="120"/>
      <c r="B37" s="30" t="s">
        <v>405</v>
      </c>
      <c r="C37" s="74">
        <v>150</v>
      </c>
      <c r="D37" s="30" t="s">
        <v>338</v>
      </c>
      <c r="E37" s="30"/>
      <c r="F37" s="222" t="s">
        <v>337</v>
      </c>
      <c r="J37" s="234" t="s">
        <v>331</v>
      </c>
      <c r="K37" s="15">
        <v>1.765735E-4</v>
      </c>
    </row>
    <row r="38" spans="1:12" ht="15.75" x14ac:dyDescent="0.5">
      <c r="A38" s="120"/>
      <c r="B38" s="235" t="s">
        <v>339</v>
      </c>
      <c r="C38" s="244">
        <f>C37*C36</f>
        <v>1050</v>
      </c>
      <c r="D38" s="30" t="s">
        <v>338</v>
      </c>
      <c r="E38" s="30"/>
      <c r="F38" s="222"/>
      <c r="H38" s="194">
        <v>4.1870000000000003</v>
      </c>
      <c r="I38" s="194" t="s">
        <v>168</v>
      </c>
      <c r="J38" s="234" t="s">
        <v>332</v>
      </c>
      <c r="K38" s="15">
        <v>1.2204486E-5</v>
      </c>
    </row>
    <row r="39" spans="1:12" ht="14.25" x14ac:dyDescent="0.45">
      <c r="A39" s="120"/>
      <c r="B39" s="67" t="s">
        <v>315</v>
      </c>
      <c r="C39" s="247">
        <f>$C$10</f>
        <v>137.82499999999999</v>
      </c>
      <c r="D39" s="30" t="s">
        <v>311</v>
      </c>
      <c r="E39" s="15"/>
      <c r="F39" s="222" t="s">
        <v>335</v>
      </c>
      <c r="J39" s="234" t="s">
        <v>333</v>
      </c>
      <c r="K39" s="15">
        <v>-3.3555900000000001E-8</v>
      </c>
    </row>
    <row r="40" spans="1:12" ht="15.75" x14ac:dyDescent="0.5">
      <c r="A40" s="120"/>
      <c r="B40" s="235" t="s">
        <v>360</v>
      </c>
      <c r="C40" s="226">
        <f>$K$35+(C39)*$K$36+(C39^2)*$K$37+(C39^3)*$K$38+(C39^4)*$K$39</f>
        <v>7.4532158949863856</v>
      </c>
      <c r="D40" s="220">
        <f>C40*$K$40</f>
        <v>59153.431775057586</v>
      </c>
      <c r="E40" s="15" t="s">
        <v>326</v>
      </c>
      <c r="F40" s="222" t="s">
        <v>334</v>
      </c>
      <c r="J40" s="234" t="s">
        <v>327</v>
      </c>
      <c r="K40" s="3">
        <f>2.20462*3600</f>
        <v>7936.6319999999996</v>
      </c>
    </row>
    <row r="41" spans="1:12" ht="14.25" x14ac:dyDescent="0.45">
      <c r="A41" s="120"/>
      <c r="B41" s="30" t="s">
        <v>355</v>
      </c>
      <c r="C41" s="243">
        <v>120</v>
      </c>
      <c r="D41" s="245" t="s">
        <v>356</v>
      </c>
      <c r="E41" s="15" t="s">
        <v>326</v>
      </c>
      <c r="F41" s="222" t="s">
        <v>357</v>
      </c>
      <c r="J41" s="234" t="s">
        <v>386</v>
      </c>
      <c r="K41" s="3">
        <f>0*C39^2+0.002713*C39-0.0918</f>
        <v>0.28211922499999997</v>
      </c>
      <c r="L41" s="222" t="s">
        <v>387</v>
      </c>
    </row>
    <row r="42" spans="1:12" ht="15.75" x14ac:dyDescent="0.5">
      <c r="A42" s="120"/>
      <c r="B42" s="235" t="s">
        <v>340</v>
      </c>
      <c r="C42" s="220">
        <f>((C38+C41)*1000)/(C43*D40)</f>
        <v>20.820076036361495</v>
      </c>
      <c r="D42" s="248" t="s">
        <v>11</v>
      </c>
      <c r="E42" s="15"/>
      <c r="F42" s="222"/>
    </row>
    <row r="43" spans="1:12" x14ac:dyDescent="0.35">
      <c r="A43" s="120"/>
      <c r="B43" s="29" t="s">
        <v>170</v>
      </c>
      <c r="C43" s="41">
        <v>0.95</v>
      </c>
      <c r="D43" s="15"/>
      <c r="E43" s="15" t="s">
        <v>324</v>
      </c>
      <c r="F43" s="222"/>
      <c r="J43" s="223">
        <f>C45/C43/0.08</f>
        <v>13.894736842105265</v>
      </c>
    </row>
    <row r="44" spans="1:12" x14ac:dyDescent="0.35">
      <c r="A44" s="120"/>
      <c r="B44" s="15" t="s">
        <v>29</v>
      </c>
      <c r="C44" s="42">
        <v>5.0000000000000001E-3</v>
      </c>
      <c r="D44" s="29"/>
      <c r="E44" s="15" t="s">
        <v>271</v>
      </c>
      <c r="F44" s="222" t="s">
        <v>82</v>
      </c>
      <c r="I44" s="84"/>
      <c r="J44" s="84"/>
      <c r="K44" s="84"/>
    </row>
    <row r="45" spans="1:12" ht="15.75" x14ac:dyDescent="0.5">
      <c r="A45" s="120"/>
      <c r="B45" s="40" t="s">
        <v>30</v>
      </c>
      <c r="C45" s="228">
        <f>C43*((C42*D40)-(C41*1000))/(1000^2)</f>
        <v>1.056</v>
      </c>
      <c r="D45" s="15" t="s">
        <v>306</v>
      </c>
      <c r="E45" s="15"/>
      <c r="F45" s="222" t="s">
        <v>354</v>
      </c>
    </row>
    <row r="46" spans="1:12" ht="13.15" thickBot="1" x14ac:dyDescent="0.4">
      <c r="B46" s="222"/>
      <c r="C46" s="18"/>
    </row>
    <row r="47" spans="1:12" ht="13.5" thickBot="1" x14ac:dyDescent="0.45">
      <c r="B47" s="23" t="s">
        <v>17</v>
      </c>
      <c r="C47" s="23" t="s">
        <v>53</v>
      </c>
      <c r="D47" s="23" t="s">
        <v>54</v>
      </c>
      <c r="E47" s="23" t="s">
        <v>55</v>
      </c>
      <c r="F47" s="334" t="s">
        <v>187</v>
      </c>
      <c r="G47" s="335"/>
      <c r="H47" s="336"/>
    </row>
    <row r="48" spans="1:12" ht="15.75" x14ac:dyDescent="0.5">
      <c r="A48" s="120"/>
      <c r="B48" s="76" t="s">
        <v>291</v>
      </c>
      <c r="C48" s="77">
        <f>VLOOKUP(C45,'Supporting and PR PDF'!B5:D11,3,TRUE)</f>
        <v>325813.14330958034</v>
      </c>
      <c r="D48" s="30" t="s">
        <v>27</v>
      </c>
      <c r="E48" s="15" t="s">
        <v>36</v>
      </c>
      <c r="F48" s="222"/>
      <c r="J48" s="83"/>
    </row>
    <row r="49" spans="1:11" ht="15.75" x14ac:dyDescent="0.5">
      <c r="A49" s="120"/>
      <c r="B49" s="43" t="s">
        <v>292</v>
      </c>
      <c r="C49" s="44">
        <f>0.75*C48+0.015*C21*(C45*1000)</f>
        <v>276039.85748218524</v>
      </c>
      <c r="D49" s="15" t="s">
        <v>27</v>
      </c>
      <c r="E49" s="15" t="s">
        <v>36</v>
      </c>
      <c r="F49" s="222" t="s">
        <v>41</v>
      </c>
      <c r="J49" s="84"/>
    </row>
    <row r="50" spans="1:11" ht="15.75" x14ac:dyDescent="0.5">
      <c r="A50" s="120"/>
      <c r="B50" s="43" t="s">
        <v>293</v>
      </c>
      <c r="C50" s="44">
        <f>(0.25*C48)+(0.01*C19*C20)</f>
        <v>117396.18499212174</v>
      </c>
      <c r="D50" s="15" t="s">
        <v>27</v>
      </c>
      <c r="E50" s="15" t="s">
        <v>36</v>
      </c>
      <c r="F50" s="222" t="s">
        <v>178</v>
      </c>
    </row>
    <row r="51" spans="1:11" ht="15.75" x14ac:dyDescent="0.5">
      <c r="A51" s="120"/>
      <c r="B51" s="43" t="s">
        <v>42</v>
      </c>
      <c r="C51" s="44">
        <f>IF(K4=0,C42*(1/(1-C11)-1)*C43*3600*8760*2.20462/(62.4*43560)*300*C56,0)</f>
        <v>3213.8074685511074</v>
      </c>
      <c r="D51" s="15" t="s">
        <v>27</v>
      </c>
      <c r="E51" s="15" t="s">
        <v>323</v>
      </c>
      <c r="F51" s="341" t="s">
        <v>179</v>
      </c>
      <c r="G51" s="341"/>
      <c r="H51" s="341"/>
      <c r="J51" s="222"/>
    </row>
    <row r="52" spans="1:11" ht="15.75" x14ac:dyDescent="0.5">
      <c r="A52" s="120"/>
      <c r="B52" s="43" t="s">
        <v>294</v>
      </c>
      <c r="C52" s="44">
        <f>SUM(C49:C51)</f>
        <v>396649.8499428581</v>
      </c>
      <c r="D52" s="29" t="s">
        <v>27</v>
      </c>
      <c r="E52" s="3"/>
      <c r="F52" s="45" t="s">
        <v>48</v>
      </c>
    </row>
    <row r="53" spans="1:11" ht="13.15" thickBot="1" x14ac:dyDescent="0.4">
      <c r="B53" s="222"/>
      <c r="C53" s="18"/>
    </row>
    <row r="54" spans="1:11" ht="13.5" thickBot="1" x14ac:dyDescent="0.45">
      <c r="A54" s="120"/>
      <c r="B54" s="23" t="s">
        <v>76</v>
      </c>
      <c r="C54" s="23" t="s">
        <v>53</v>
      </c>
      <c r="D54" s="23" t="s">
        <v>54</v>
      </c>
      <c r="E54" s="23" t="s">
        <v>55</v>
      </c>
      <c r="F54" s="334" t="s">
        <v>187</v>
      </c>
      <c r="G54" s="335"/>
      <c r="H54" s="336"/>
    </row>
    <row r="55" spans="1:11" x14ac:dyDescent="0.35">
      <c r="A55" s="120"/>
      <c r="B55" s="30" t="s">
        <v>88</v>
      </c>
      <c r="C55" s="98">
        <f>'Supporting and PR PDF'!C34/'Supporting and PR PDF'!C18</f>
        <v>1.4254302103250478</v>
      </c>
      <c r="D55" s="62"/>
      <c r="E55" s="30" t="s">
        <v>318</v>
      </c>
      <c r="F55" s="32"/>
      <c r="G55" s="32"/>
      <c r="H55" s="32"/>
    </row>
    <row r="56" spans="1:11" x14ac:dyDescent="0.35">
      <c r="A56" s="120"/>
      <c r="B56" s="30" t="s">
        <v>197</v>
      </c>
      <c r="C56" s="98">
        <f>'Supporting and PR PDF'!C34/'Supporting and PR PDF'!C23</f>
        <v>1.0375782881002089</v>
      </c>
      <c r="D56" s="62"/>
      <c r="E56" s="30" t="s">
        <v>318</v>
      </c>
      <c r="F56" s="32"/>
      <c r="G56" s="32"/>
      <c r="H56" s="32"/>
    </row>
    <row r="57" spans="1:11" x14ac:dyDescent="0.35">
      <c r="A57" s="120"/>
      <c r="B57" s="30" t="s">
        <v>89</v>
      </c>
      <c r="C57" s="98">
        <f>'Supporting and PR PDF'!C34/'Supporting and PR PDF'!C26</f>
        <v>1.0680515759312321</v>
      </c>
      <c r="D57" s="62"/>
      <c r="E57" s="30" t="s">
        <v>318</v>
      </c>
      <c r="F57" s="32"/>
      <c r="G57" s="32"/>
      <c r="H57" s="32"/>
      <c r="J57" s="15" t="s">
        <v>275</v>
      </c>
    </row>
    <row r="58" spans="1:11" x14ac:dyDescent="0.35">
      <c r="A58" s="120"/>
      <c r="B58" s="29" t="s">
        <v>58</v>
      </c>
      <c r="C58" s="99">
        <f>'Supporting and PR PDF'!C15</f>
        <v>1.22486144101346</v>
      </c>
      <c r="D58" s="60"/>
      <c r="E58" s="28" t="s">
        <v>75</v>
      </c>
      <c r="F58" s="61" t="s">
        <v>43</v>
      </c>
      <c r="G58" s="32"/>
      <c r="H58" s="32"/>
      <c r="J58" s="3">
        <f ca="1">IF(NOT(K6=0),((K6*C73)-C73)/$C$35,0)</f>
        <v>0</v>
      </c>
    </row>
    <row r="59" spans="1:11" x14ac:dyDescent="0.35">
      <c r="A59" s="120"/>
      <c r="B59" s="3" t="s">
        <v>5</v>
      </c>
      <c r="C59" s="99">
        <f>CoverSheet!I21</f>
        <v>7.0000000000000007E-2</v>
      </c>
      <c r="D59" s="63"/>
      <c r="E59" s="15" t="s">
        <v>322</v>
      </c>
      <c r="F59" s="337"/>
      <c r="G59" s="342"/>
      <c r="H59" s="342"/>
      <c r="K59" s="81"/>
    </row>
    <row r="60" spans="1:11" hidden="1" x14ac:dyDescent="0.35">
      <c r="A60" s="120"/>
      <c r="B60" s="19" t="s">
        <v>20</v>
      </c>
      <c r="C60" s="100">
        <f>70/30</f>
        <v>2.3333333333333335</v>
      </c>
      <c r="D60" s="19" t="s">
        <v>39</v>
      </c>
      <c r="E60" s="59" t="s">
        <v>24</v>
      </c>
    </row>
    <row r="61" spans="1:11" hidden="1" x14ac:dyDescent="0.35">
      <c r="A61" s="120"/>
      <c r="B61" s="19" t="s">
        <v>21</v>
      </c>
      <c r="C61" s="101">
        <v>7.4999999999999997E-2</v>
      </c>
      <c r="D61" s="19" t="s">
        <v>39</v>
      </c>
      <c r="E61" s="59" t="s">
        <v>24</v>
      </c>
    </row>
    <row r="62" spans="1:11" hidden="1" x14ac:dyDescent="0.35">
      <c r="A62" s="120"/>
      <c r="B62" s="19" t="s">
        <v>18</v>
      </c>
      <c r="C62" s="101">
        <v>0.17</v>
      </c>
      <c r="D62" s="19" t="s">
        <v>39</v>
      </c>
      <c r="E62" s="59" t="s">
        <v>24</v>
      </c>
    </row>
    <row r="63" spans="1:11" hidden="1" x14ac:dyDescent="0.35">
      <c r="A63" s="120"/>
      <c r="B63" s="19" t="s">
        <v>9</v>
      </c>
      <c r="C63" s="101">
        <v>0.03</v>
      </c>
      <c r="D63" s="19" t="s">
        <v>39</v>
      </c>
      <c r="E63" s="59" t="s">
        <v>24</v>
      </c>
    </row>
    <row r="64" spans="1:11" hidden="1" x14ac:dyDescent="0.35">
      <c r="A64" s="120"/>
      <c r="B64" s="19" t="s">
        <v>22</v>
      </c>
      <c r="C64" s="101">
        <v>0.02</v>
      </c>
      <c r="D64" s="19" t="s">
        <v>39</v>
      </c>
      <c r="E64" s="59" t="s">
        <v>24</v>
      </c>
    </row>
    <row r="65" spans="1:33" hidden="1" x14ac:dyDescent="0.35">
      <c r="A65" s="120"/>
      <c r="B65" s="19" t="s">
        <v>23</v>
      </c>
      <c r="C65" s="101">
        <v>6.5000000000000002E-2</v>
      </c>
      <c r="D65" s="19" t="s">
        <v>39</v>
      </c>
      <c r="E65" s="59" t="s">
        <v>24</v>
      </c>
    </row>
    <row r="66" spans="1:33" x14ac:dyDescent="0.35">
      <c r="A66" s="120"/>
      <c r="B66" s="15" t="s">
        <v>74</v>
      </c>
      <c r="C66" s="102">
        <f>CoverSheet!I20</f>
        <v>8.4229999999999999E-2</v>
      </c>
      <c r="D66" s="60"/>
      <c r="E66" s="15" t="s">
        <v>107</v>
      </c>
      <c r="F66" s="45" t="s">
        <v>108</v>
      </c>
      <c r="G66" s="32"/>
      <c r="H66" s="32"/>
    </row>
    <row r="67" spans="1:33" x14ac:dyDescent="0.35">
      <c r="A67" s="120"/>
      <c r="B67" s="3" t="s">
        <v>244</v>
      </c>
      <c r="C67" s="102">
        <f>CoverSheet!I19</f>
        <v>0.5</v>
      </c>
      <c r="D67" s="60"/>
      <c r="E67" s="15" t="s">
        <v>270</v>
      </c>
      <c r="F67" s="45"/>
      <c r="G67" s="32"/>
      <c r="H67" s="32"/>
      <c r="K67" s="223" t="b">
        <f ca="1">IF(D$74&gt;0,IF(ISBLANK($K$2),IF(NOT($J$58=0),C$73+D$71*$J$58,VLOOKUP(D$70,Table52[],3)*(1+$C$67)/100)*IF(ISBLANK($K$7),1,$K$7),$K$2))</f>
        <v>0</v>
      </c>
    </row>
    <row r="68" spans="1:33" ht="15.75" x14ac:dyDescent="0.5">
      <c r="A68" s="120"/>
      <c r="B68" s="67" t="s">
        <v>445</v>
      </c>
      <c r="C68" s="325">
        <f>LOG(1-C66,2)/LOG(2,2)</f>
        <v>-0.12694279080639423</v>
      </c>
      <c r="D68" s="45"/>
      <c r="E68" s="45"/>
      <c r="F68" s="32"/>
      <c r="G68" s="32"/>
      <c r="H68" s="32"/>
    </row>
    <row r="69" spans="1:33" x14ac:dyDescent="0.35">
      <c r="D69" s="84"/>
    </row>
    <row r="70" spans="1:33" ht="14.25" x14ac:dyDescent="0.45">
      <c r="B70" s="118" t="s">
        <v>137</v>
      </c>
      <c r="C70" s="27">
        <v>2020</v>
      </c>
      <c r="D70" s="27">
        <f>C70+1</f>
        <v>2021</v>
      </c>
      <c r="E70" s="27">
        <f t="shared" ref="E70:AG70" si="0">D70+1</f>
        <v>2022</v>
      </c>
      <c r="F70" s="27">
        <f t="shared" si="0"/>
        <v>2023</v>
      </c>
      <c r="G70" s="27">
        <f t="shared" si="0"/>
        <v>2024</v>
      </c>
      <c r="H70" s="27">
        <f t="shared" si="0"/>
        <v>2025</v>
      </c>
      <c r="I70" s="27">
        <f t="shared" si="0"/>
        <v>2026</v>
      </c>
      <c r="J70" s="27">
        <f t="shared" si="0"/>
        <v>2027</v>
      </c>
      <c r="K70" s="27">
        <f t="shared" si="0"/>
        <v>2028</v>
      </c>
      <c r="L70" s="27">
        <f t="shared" si="0"/>
        <v>2029</v>
      </c>
      <c r="M70" s="27">
        <f t="shared" si="0"/>
        <v>2030</v>
      </c>
      <c r="N70" s="27">
        <f t="shared" si="0"/>
        <v>2031</v>
      </c>
      <c r="O70" s="27">
        <f t="shared" si="0"/>
        <v>2032</v>
      </c>
      <c r="P70" s="27">
        <f t="shared" si="0"/>
        <v>2033</v>
      </c>
      <c r="Q70" s="27">
        <f t="shared" si="0"/>
        <v>2034</v>
      </c>
      <c r="R70" s="27">
        <f t="shared" si="0"/>
        <v>2035</v>
      </c>
      <c r="S70" s="27">
        <f t="shared" si="0"/>
        <v>2036</v>
      </c>
      <c r="T70" s="27">
        <f t="shared" si="0"/>
        <v>2037</v>
      </c>
      <c r="U70" s="27">
        <f t="shared" si="0"/>
        <v>2038</v>
      </c>
      <c r="V70" s="27">
        <f t="shared" si="0"/>
        <v>2039</v>
      </c>
      <c r="W70" s="27">
        <f t="shared" si="0"/>
        <v>2040</v>
      </c>
      <c r="X70" s="27">
        <f t="shared" si="0"/>
        <v>2041</v>
      </c>
      <c r="Y70" s="27">
        <f t="shared" si="0"/>
        <v>2042</v>
      </c>
      <c r="Z70" s="27">
        <f t="shared" si="0"/>
        <v>2043</v>
      </c>
      <c r="AA70" s="27">
        <f t="shared" si="0"/>
        <v>2044</v>
      </c>
      <c r="AB70" s="27">
        <f t="shared" si="0"/>
        <v>2045</v>
      </c>
      <c r="AC70" s="27">
        <f t="shared" si="0"/>
        <v>2046</v>
      </c>
      <c r="AD70" s="27">
        <f t="shared" si="0"/>
        <v>2047</v>
      </c>
      <c r="AE70" s="27">
        <f t="shared" si="0"/>
        <v>2048</v>
      </c>
      <c r="AF70" s="27">
        <f t="shared" si="0"/>
        <v>2049</v>
      </c>
      <c r="AG70" s="27">
        <f t="shared" si="0"/>
        <v>2050</v>
      </c>
    </row>
    <row r="71" spans="1:33" ht="14.25" x14ac:dyDescent="0.45">
      <c r="B71" s="118" t="s">
        <v>136</v>
      </c>
      <c r="C71" s="3">
        <f>$C$70-C$70</f>
        <v>0</v>
      </c>
      <c r="D71" s="3">
        <f>D$70-$C$70</f>
        <v>1</v>
      </c>
      <c r="E71" s="3">
        <f t="shared" ref="E71:AG71" si="1">E$70-$C$70</f>
        <v>2</v>
      </c>
      <c r="F71" s="3">
        <f t="shared" si="1"/>
        <v>3</v>
      </c>
      <c r="G71" s="3">
        <f t="shared" si="1"/>
        <v>4</v>
      </c>
      <c r="H71" s="3">
        <f t="shared" si="1"/>
        <v>5</v>
      </c>
      <c r="I71" s="3">
        <f t="shared" si="1"/>
        <v>6</v>
      </c>
      <c r="J71" s="3">
        <f t="shared" si="1"/>
        <v>7</v>
      </c>
      <c r="K71" s="3">
        <f t="shared" si="1"/>
        <v>8</v>
      </c>
      <c r="L71" s="3">
        <f t="shared" si="1"/>
        <v>9</v>
      </c>
      <c r="M71" s="3">
        <f t="shared" si="1"/>
        <v>10</v>
      </c>
      <c r="N71" s="3">
        <f t="shared" si="1"/>
        <v>11</v>
      </c>
      <c r="O71" s="3">
        <f t="shared" si="1"/>
        <v>12</v>
      </c>
      <c r="P71" s="3">
        <f t="shared" si="1"/>
        <v>13</v>
      </c>
      <c r="Q71" s="3">
        <f t="shared" si="1"/>
        <v>14</v>
      </c>
      <c r="R71" s="3">
        <f t="shared" si="1"/>
        <v>15</v>
      </c>
      <c r="S71" s="3">
        <f t="shared" si="1"/>
        <v>16</v>
      </c>
      <c r="T71" s="3">
        <f t="shared" si="1"/>
        <v>17</v>
      </c>
      <c r="U71" s="3">
        <f t="shared" si="1"/>
        <v>18</v>
      </c>
      <c r="V71" s="3">
        <f t="shared" si="1"/>
        <v>19</v>
      </c>
      <c r="W71" s="3">
        <f t="shared" si="1"/>
        <v>20</v>
      </c>
      <c r="X71" s="3">
        <f t="shared" si="1"/>
        <v>21</v>
      </c>
      <c r="Y71" s="3">
        <f t="shared" si="1"/>
        <v>22</v>
      </c>
      <c r="Z71" s="3">
        <f t="shared" si="1"/>
        <v>23</v>
      </c>
      <c r="AA71" s="3">
        <f t="shared" si="1"/>
        <v>24</v>
      </c>
      <c r="AB71" s="3">
        <f t="shared" si="1"/>
        <v>25</v>
      </c>
      <c r="AC71" s="3">
        <f t="shared" si="1"/>
        <v>26</v>
      </c>
      <c r="AD71" s="3">
        <f t="shared" si="1"/>
        <v>27</v>
      </c>
      <c r="AE71" s="3">
        <f t="shared" si="1"/>
        <v>28</v>
      </c>
      <c r="AF71" s="3">
        <f t="shared" si="1"/>
        <v>29</v>
      </c>
      <c r="AG71" s="3">
        <f t="shared" si="1"/>
        <v>30</v>
      </c>
    </row>
    <row r="72" spans="1:33" ht="14.25" x14ac:dyDescent="0.45">
      <c r="B72" s="117" t="s">
        <v>276</v>
      </c>
      <c r="C72" s="22">
        <f ca="1">IF(ISBLANK($K$2),VLOOKUP(C$70,Table52[],3)*(1+$C$67)/100,$K$2)</f>
        <v>8.5950000000000013E-2</v>
      </c>
      <c r="D72" s="22">
        <f ca="1">IF(D$74&gt;0,IF(ISBLANK($K$2),IF(NOT($J$58=0),C$73+D$71*$J$58,VLOOKUP(D$70,Table52[],3)*(1+$C$67)/100)*IF(ISBLANK($K$7),1,$K$7),$K$2),0)</f>
        <v>0</v>
      </c>
      <c r="E72" s="22">
        <f ca="1">IF(E$74&gt;0,IF(ISBLANK($K$2),IF(NOT($J$58=0),D$73+E$71*$J$58,VLOOKUP(E$70,Table52[],3)*(1+$C$67)/100)*IF(ISBLANK($K$7),1,$K$7),$K$2),0)</f>
        <v>0.09</v>
      </c>
      <c r="F72" s="22">
        <f ca="1">IF(F$74&gt;0,IF(ISBLANK($K$2),IF(NOT($J$58=0),E$73+F$71*$J$58,VLOOKUP(F$70,Table52[],3)*(1+$C$67)/100)*IF(ISBLANK($K$7),1,$K$7),$K$2),0)</f>
        <v>0</v>
      </c>
      <c r="G72" s="22">
        <f ca="1">IF(G$74&gt;0,IF(ISBLANK($K$2),IF(NOT($J$58=0),F$73+G$71*$J$58,VLOOKUP(G$70,Table52[],3)*(1+$C$67)/100)*IF(ISBLANK($K$7),1,$K$7),$K$2),0)</f>
        <v>9.134193593224936E-2</v>
      </c>
      <c r="H72" s="22">
        <f ca="1">IF(H$74&gt;0,IF(ISBLANK($K$2),IF(NOT($J$58=0),G$73+H$71*$J$58,VLOOKUP(H$70,Table52[],3)*(1+$C$67)/100)*IF(ISBLANK($K$7),1,$K$7),$K$2),0)</f>
        <v>0</v>
      </c>
      <c r="I72" s="22">
        <f ca="1">IF(I$74&gt;0,IF(ISBLANK($K$2),IF(NOT($J$58=0),H$73+I$71*$J$58,VLOOKUP(I$70,Table52[],3)*(1+$C$67)/100)*IF(ISBLANK($K$7),1,$K$7),$K$2),0)</f>
        <v>0</v>
      </c>
      <c r="J72" s="22">
        <f ca="1">IF(J$74&gt;0,IF(ISBLANK($K$2),IF(NOT($J$58=0),I$73+J$71*$J$58,VLOOKUP(J$70,Table52[],3)*(1+$C$67)/100)*IF(ISBLANK($K$7),1,$K$7),$K$2),0)</f>
        <v>0</v>
      </c>
      <c r="K72" s="22">
        <f ca="1">IF(K$74&gt;0,IF(ISBLANK($K$2),IF(NOT($J$58=0),J$73+K$71*$J$58,VLOOKUP(K$70,Table52[],3)*(1+$C$67)/100)*IF(ISBLANK($K$7),1,$K$7),$K$2),0)</f>
        <v>0</v>
      </c>
      <c r="L72" s="22">
        <f ca="1">IF(L$74&gt;0,IF(ISBLANK($K$2),IF(NOT($J$58=0),K$73+L$71*$J$58,VLOOKUP(L$70,Table52[],3)*(1+$C$67)/100)*IF(ISBLANK($K$7),1,$K$7),$K$2),0)</f>
        <v>0</v>
      </c>
      <c r="M72" s="22">
        <f ca="1">IF(M$74&gt;0,IF(ISBLANK($K$2),IF(NOT($J$58=0),L$73+M$71*$J$58,VLOOKUP(M$70,Table52[],3)*(1+$C$67)/100)*IF(ISBLANK($K$7),1,$K$7),$K$2),0)</f>
        <v>0</v>
      </c>
      <c r="N72" s="22">
        <f ca="1">IF(N$74&gt;0,IF(ISBLANK($K$2),IF(NOT($J$58=0),M$73+N$71*$J$58,VLOOKUP(N$70,Table52[],3)*(1+$C$67)/100)*IF(ISBLANK($K$7),1,$K$7),$K$2),0)</f>
        <v>0</v>
      </c>
      <c r="O72" s="22">
        <f ca="1">IF(O$74&gt;0,IF(ISBLANK($K$2),IF(NOT($J$58=0),N$73+O$71*$J$58,VLOOKUP(O$70,Table52[],3)*(1+$C$67)/100)*IF(ISBLANK($K$7),1,$K$7),$K$2),0)</f>
        <v>0</v>
      </c>
      <c r="P72" s="22">
        <f ca="1">IF(P$74&gt;0,IF(ISBLANK($K$2),IF(NOT($J$58=0),O$73+P$71*$J$58,VLOOKUP(P$70,Table52[],3)*(1+$C$67)/100)*IF(ISBLANK($K$7),1,$K$7),$K$2),0)</f>
        <v>0</v>
      </c>
      <c r="Q72" s="22">
        <f ca="1">IF(Q$74&gt;0,IF(ISBLANK($K$2),IF(NOT($J$58=0),P$73+Q$71*$J$58,VLOOKUP(Q$70,Table52[],3)*(1+$C$67)/100)*IF(ISBLANK($K$7),1,$K$7),$K$2),0)</f>
        <v>0</v>
      </c>
      <c r="R72" s="22">
        <f ca="1">IF(R$74&gt;0,IF(ISBLANK($K$2),IF(NOT($J$58=0),Q$73+R$71*$J$58,VLOOKUP(R$70,Table52[],3)*(1+$C$67)/100)*IF(ISBLANK($K$7),1,$K$7),$K$2),0)</f>
        <v>0</v>
      </c>
      <c r="S72" s="22">
        <f ca="1">IF(S$74&gt;0,IF(ISBLANK($K$2),IF(NOT($J$58=0),R$73+S$71*$J$58,VLOOKUP(S$70,Table52[],3)*(1+$C$67)/100)*IF(ISBLANK($K$7),1,$K$7),$K$2),0)</f>
        <v>0</v>
      </c>
      <c r="T72" s="22">
        <f ca="1">IF(T$74&gt;0,IF(ISBLANK($K$2),IF(NOT($J$58=0),S$73+T$71*$J$58,VLOOKUP(T$70,Table52[],3)*(1+$C$67)/100)*IF(ISBLANK($K$7),1,$K$7),$K$2),0)</f>
        <v>0</v>
      </c>
      <c r="U72" s="22">
        <f ca="1">IF(U$74&gt;0,IF(ISBLANK($K$2),IF(NOT($J$58=0),T$73+U$71*$J$58,VLOOKUP(U$70,Table52[],3)*(1+$C$67)/100)*IF(ISBLANK($K$7),1,$K$7),$K$2),0)</f>
        <v>0</v>
      </c>
      <c r="V72" s="22">
        <f ca="1">IF(V$74&gt;0,IF(ISBLANK($K$2),IF(NOT($J$58=0),U$73+V$71*$J$58,VLOOKUP(V$70,Table52[],3)*(1+$C$67)/100)*IF(ISBLANK($K$7),1,$K$7),$K$2),0)</f>
        <v>0</v>
      </c>
      <c r="W72" s="22">
        <f ca="1">IF(W$74&gt;0,IF(ISBLANK($K$2),IF(NOT($J$58=0),V$73+W$71*$J$58,VLOOKUP(W$70,Table52[],3)*(1+$C$67)/100)*IF(ISBLANK($K$7),1,$K$7),$K$2),0)</f>
        <v>0</v>
      </c>
      <c r="X72" s="22">
        <f ca="1">IF(X$74&gt;0,IF(ISBLANK($K$2),IF(NOT($J$58=0),W$73+X$71*$J$58,VLOOKUP(X$70,Table52[],3)*(1+$C$67)/100)*IF(ISBLANK($K$7),1,$K$7),$K$2),0)</f>
        <v>0</v>
      </c>
      <c r="Y72" s="22">
        <f ca="1">IF(Y$74&gt;0,IF(ISBLANK($K$2),IF(NOT($J$58=0),X$73+Y$71*$J$58,VLOOKUP(Y$70,Table52[],3)*(1+$C$67)/100)*IF(ISBLANK($K$7),1,$K$7),$K$2),0)</f>
        <v>0</v>
      </c>
      <c r="Z72" s="22">
        <f ca="1">IF(Z$74&gt;0,IF(ISBLANK($K$2),IF(NOT($J$58=0),Y$73+Z$71*$J$58,VLOOKUP(Z$70,Table52[],3)*(1+$C$67)/100)*IF(ISBLANK($K$7),1,$K$7),$K$2),0)</f>
        <v>0</v>
      </c>
      <c r="AA72" s="22">
        <f ca="1">IF(AA$74&gt;0,IF(ISBLANK($K$2),IF(NOT($J$58=0),Z$73+AA$71*$J$58,VLOOKUP(AA$70,Table52[],3)*(1+$C$67)/100)*IF(ISBLANK($K$7),1,$K$7),$K$2),0)</f>
        <v>0</v>
      </c>
      <c r="AB72" s="22">
        <f ca="1">IF(AB$74&gt;0,IF(ISBLANK($K$2),IF(NOT($J$58=0),AA$73+AB$71*$J$58,VLOOKUP(AB$70,Table52[],3)*(1+$C$67)/100)*IF(ISBLANK($K$7),1,$K$7),$K$2),0)</f>
        <v>0</v>
      </c>
      <c r="AC72" s="22">
        <f ca="1">IF(AC$74&gt;0,IF(ISBLANK($K$2),IF(NOT($J$58=0),AB$73+AC$71*$J$58,VLOOKUP(AC$70,Table52[],3)*(1+$C$67)/100)*IF(ISBLANK($K$7),1,$K$7),$K$2),0)</f>
        <v>0</v>
      </c>
      <c r="AD72" s="22">
        <f ca="1">IF(AD$74&gt;0,IF(ISBLANK($K$2),IF(NOT($J$58=0),AC$73+AD$71*$J$58,VLOOKUP(AD$70,Table52[],3)*(1+$C$67)/100)*IF(ISBLANK($K$7),1,$K$7),$K$2),0)</f>
        <v>0</v>
      </c>
      <c r="AE72" s="22">
        <f ca="1">IF(AE$74&gt;0,IF(ISBLANK($K$2),IF(NOT($J$58=0),AD$73+AE$71*$J$58,VLOOKUP(AE$70,Table52[],3)*(1+$C$67)/100)*IF(ISBLANK($K$7),1,$K$7),$K$2),0)</f>
        <v>0</v>
      </c>
      <c r="AF72" s="22">
        <f ca="1">IF(AF$74&gt;0,IF(ISBLANK($K$2),IF(NOT($J$58=0),AE$73+AF$71*$J$58,VLOOKUP(AF$70,Table52[],3)*(1+$C$67)/100)*IF(ISBLANK($K$7),1,$K$7),$K$2),0)</f>
        <v>0</v>
      </c>
      <c r="AG72" s="22">
        <f ca="1">IF(AG$74&gt;0,IF(ISBLANK($K$2),IF(NOT($J$58=0),AF$73+AG$71*$J$58,VLOOKUP(AG$70,Table52[],3)*(1+$C$67)/100)*IF(ISBLANK($K$7),1,$K$7),$K$2),0)</f>
        <v>0</v>
      </c>
    </row>
    <row r="73" spans="1:33" ht="14.25" x14ac:dyDescent="0.45">
      <c r="B73" s="117" t="s">
        <v>31</v>
      </c>
      <c r="C73" s="22">
        <f ca="1">IF(NOT(C72=0),C72,VLOOKUP(C$70,Table52[],3)*(1+$C$67)/100)</f>
        <v>8.5950000000000013E-2</v>
      </c>
      <c r="D73" s="22">
        <f ca="1">IF(NOT(D72=0),D72,C73)</f>
        <v>8.5950000000000013E-2</v>
      </c>
      <c r="E73" s="22">
        <f ca="1">IF(NOT(E72=0),E72,D73)</f>
        <v>0.09</v>
      </c>
      <c r="F73" s="22">
        <f t="shared" ref="F73:AG73" ca="1" si="2">IF(NOT(F72=0),F72,E73)</f>
        <v>0.09</v>
      </c>
      <c r="G73" s="22">
        <f t="shared" ca="1" si="2"/>
        <v>9.134193593224936E-2</v>
      </c>
      <c r="H73" s="22">
        <f t="shared" ca="1" si="2"/>
        <v>9.134193593224936E-2</v>
      </c>
      <c r="I73" s="22">
        <f t="shared" ca="1" si="2"/>
        <v>9.134193593224936E-2</v>
      </c>
      <c r="J73" s="22">
        <f t="shared" ca="1" si="2"/>
        <v>9.134193593224936E-2</v>
      </c>
      <c r="K73" s="22">
        <f t="shared" ca="1" si="2"/>
        <v>9.134193593224936E-2</v>
      </c>
      <c r="L73" s="22">
        <f t="shared" ca="1" si="2"/>
        <v>9.134193593224936E-2</v>
      </c>
      <c r="M73" s="22">
        <f t="shared" ca="1" si="2"/>
        <v>9.134193593224936E-2</v>
      </c>
      <c r="N73" s="22">
        <f t="shared" ca="1" si="2"/>
        <v>9.134193593224936E-2</v>
      </c>
      <c r="O73" s="22">
        <f t="shared" ca="1" si="2"/>
        <v>9.134193593224936E-2</v>
      </c>
      <c r="P73" s="22">
        <f t="shared" ca="1" si="2"/>
        <v>9.134193593224936E-2</v>
      </c>
      <c r="Q73" s="22">
        <f t="shared" ca="1" si="2"/>
        <v>9.134193593224936E-2</v>
      </c>
      <c r="R73" s="22">
        <f t="shared" ca="1" si="2"/>
        <v>9.134193593224936E-2</v>
      </c>
      <c r="S73" s="22">
        <f t="shared" ca="1" si="2"/>
        <v>9.134193593224936E-2</v>
      </c>
      <c r="T73" s="22">
        <f t="shared" ca="1" si="2"/>
        <v>9.134193593224936E-2</v>
      </c>
      <c r="U73" s="22">
        <f t="shared" ca="1" si="2"/>
        <v>9.134193593224936E-2</v>
      </c>
      <c r="V73" s="22">
        <f t="shared" ca="1" si="2"/>
        <v>9.134193593224936E-2</v>
      </c>
      <c r="W73" s="22">
        <f t="shared" ca="1" si="2"/>
        <v>9.134193593224936E-2</v>
      </c>
      <c r="X73" s="22">
        <f t="shared" ca="1" si="2"/>
        <v>9.134193593224936E-2</v>
      </c>
      <c r="Y73" s="22">
        <f t="shared" ca="1" si="2"/>
        <v>9.134193593224936E-2</v>
      </c>
      <c r="Z73" s="22">
        <f t="shared" ca="1" si="2"/>
        <v>9.134193593224936E-2</v>
      </c>
      <c r="AA73" s="22">
        <f t="shared" ca="1" si="2"/>
        <v>9.134193593224936E-2</v>
      </c>
      <c r="AB73" s="22">
        <f t="shared" ca="1" si="2"/>
        <v>9.134193593224936E-2</v>
      </c>
      <c r="AC73" s="22">
        <f t="shared" ca="1" si="2"/>
        <v>9.134193593224936E-2</v>
      </c>
      <c r="AD73" s="22">
        <f t="shared" ca="1" si="2"/>
        <v>9.134193593224936E-2</v>
      </c>
      <c r="AE73" s="22">
        <f t="shared" ca="1" si="2"/>
        <v>9.134193593224936E-2</v>
      </c>
      <c r="AF73" s="22">
        <f t="shared" ca="1" si="2"/>
        <v>9.134193593224936E-2</v>
      </c>
      <c r="AG73" s="22">
        <f t="shared" ca="1" si="2"/>
        <v>9.134193593224936E-2</v>
      </c>
    </row>
    <row r="74" spans="1:33" ht="15.75" x14ac:dyDescent="0.5">
      <c r="B74" s="119" t="s">
        <v>148</v>
      </c>
      <c r="C74" s="4">
        <v>1</v>
      </c>
      <c r="D74" s="4">
        <v>0</v>
      </c>
      <c r="E74" s="4">
        <v>1</v>
      </c>
      <c r="F74" s="4">
        <v>0</v>
      </c>
      <c r="G74" s="4">
        <v>3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</row>
    <row r="75" spans="1:33" ht="14.25" x14ac:dyDescent="0.45">
      <c r="B75" s="118" t="s">
        <v>49</v>
      </c>
      <c r="C75" s="27">
        <f ca="1">C74</f>
        <v>1</v>
      </c>
      <c r="D75" s="27">
        <f ca="1">C75+D74</f>
        <v>1</v>
      </c>
      <c r="E75" s="27">
        <f t="shared" ref="E75:L75" ca="1" si="3">D75+E74</f>
        <v>2</v>
      </c>
      <c r="F75" s="27">
        <f t="shared" ca="1" si="3"/>
        <v>2</v>
      </c>
      <c r="G75" s="27">
        <f t="shared" ca="1" si="3"/>
        <v>5</v>
      </c>
      <c r="H75" s="27">
        <f t="shared" ca="1" si="3"/>
        <v>5</v>
      </c>
      <c r="I75" s="27">
        <f t="shared" ca="1" si="3"/>
        <v>5</v>
      </c>
      <c r="J75" s="27">
        <f t="shared" ca="1" si="3"/>
        <v>5</v>
      </c>
      <c r="K75" s="27">
        <f t="shared" ca="1" si="3"/>
        <v>5</v>
      </c>
      <c r="L75" s="27">
        <f t="shared" ca="1" si="3"/>
        <v>5</v>
      </c>
      <c r="M75" s="27">
        <f ca="1">L$75+M$74</f>
        <v>5</v>
      </c>
      <c r="N75" s="27">
        <f t="shared" ref="N75:AG75" ca="1" si="4">M$75+N$74</f>
        <v>5</v>
      </c>
      <c r="O75" s="27">
        <f t="shared" ca="1" si="4"/>
        <v>5</v>
      </c>
      <c r="P75" s="27">
        <f t="shared" ca="1" si="4"/>
        <v>5</v>
      </c>
      <c r="Q75" s="27">
        <f t="shared" ca="1" si="4"/>
        <v>5</v>
      </c>
      <c r="R75" s="27">
        <f t="shared" ca="1" si="4"/>
        <v>5</v>
      </c>
      <c r="S75" s="27">
        <f t="shared" ca="1" si="4"/>
        <v>5</v>
      </c>
      <c r="T75" s="27">
        <f t="shared" ca="1" si="4"/>
        <v>5</v>
      </c>
      <c r="U75" s="27">
        <f t="shared" ca="1" si="4"/>
        <v>5</v>
      </c>
      <c r="V75" s="27">
        <f t="shared" ca="1" si="4"/>
        <v>5</v>
      </c>
      <c r="W75" s="27">
        <f t="shared" ca="1" si="4"/>
        <v>5</v>
      </c>
      <c r="X75" s="27">
        <f t="shared" ca="1" si="4"/>
        <v>5</v>
      </c>
      <c r="Y75" s="27">
        <f t="shared" ca="1" si="4"/>
        <v>5</v>
      </c>
      <c r="Z75" s="27">
        <f t="shared" ca="1" si="4"/>
        <v>5</v>
      </c>
      <c r="AA75" s="27">
        <f t="shared" ca="1" si="4"/>
        <v>5</v>
      </c>
      <c r="AB75" s="27">
        <f t="shared" ca="1" si="4"/>
        <v>5</v>
      </c>
      <c r="AC75" s="27">
        <f t="shared" ca="1" si="4"/>
        <v>5</v>
      </c>
      <c r="AD75" s="27">
        <f t="shared" ca="1" si="4"/>
        <v>5</v>
      </c>
      <c r="AE75" s="27">
        <f t="shared" ca="1" si="4"/>
        <v>5</v>
      </c>
      <c r="AF75" s="27">
        <f t="shared" ca="1" si="4"/>
        <v>5</v>
      </c>
      <c r="AG75" s="27">
        <f t="shared" ca="1" si="4"/>
        <v>5</v>
      </c>
    </row>
    <row r="76" spans="1:33" ht="14.25" x14ac:dyDescent="0.45">
      <c r="B76" s="118" t="s">
        <v>218</v>
      </c>
      <c r="C76" s="27">
        <f ca="1">(C75)*$C$20</f>
        <v>2</v>
      </c>
      <c r="D76" s="27">
        <f ca="1">C76+D74*$C$20</f>
        <v>2</v>
      </c>
      <c r="E76" s="27">
        <f t="shared" ref="E76:AG76" ca="1" si="5">D76+E74*$C$20</f>
        <v>4</v>
      </c>
      <c r="F76" s="27">
        <f t="shared" ca="1" si="5"/>
        <v>4</v>
      </c>
      <c r="G76" s="27">
        <f t="shared" ca="1" si="5"/>
        <v>10</v>
      </c>
      <c r="H76" s="27">
        <f t="shared" ca="1" si="5"/>
        <v>10</v>
      </c>
      <c r="I76" s="27">
        <f t="shared" ca="1" si="5"/>
        <v>10</v>
      </c>
      <c r="J76" s="27">
        <f t="shared" ca="1" si="5"/>
        <v>10</v>
      </c>
      <c r="K76" s="27">
        <f t="shared" ca="1" si="5"/>
        <v>10</v>
      </c>
      <c r="L76" s="27">
        <f t="shared" ca="1" si="5"/>
        <v>10</v>
      </c>
      <c r="M76" s="27">
        <f t="shared" ca="1" si="5"/>
        <v>10</v>
      </c>
      <c r="N76" s="27">
        <f t="shared" ca="1" si="5"/>
        <v>10</v>
      </c>
      <c r="O76" s="27">
        <f t="shared" ca="1" si="5"/>
        <v>10</v>
      </c>
      <c r="P76" s="27">
        <f t="shared" ca="1" si="5"/>
        <v>10</v>
      </c>
      <c r="Q76" s="27">
        <f t="shared" ca="1" si="5"/>
        <v>10</v>
      </c>
      <c r="R76" s="27">
        <f t="shared" ca="1" si="5"/>
        <v>10</v>
      </c>
      <c r="S76" s="27">
        <f t="shared" ca="1" si="5"/>
        <v>10</v>
      </c>
      <c r="T76" s="27">
        <f t="shared" ca="1" si="5"/>
        <v>10</v>
      </c>
      <c r="U76" s="27">
        <f t="shared" ca="1" si="5"/>
        <v>10</v>
      </c>
      <c r="V76" s="27">
        <f t="shared" ca="1" si="5"/>
        <v>10</v>
      </c>
      <c r="W76" s="27">
        <f t="shared" ca="1" si="5"/>
        <v>10</v>
      </c>
      <c r="X76" s="27">
        <f t="shared" ca="1" si="5"/>
        <v>10</v>
      </c>
      <c r="Y76" s="27">
        <f t="shared" ca="1" si="5"/>
        <v>10</v>
      </c>
      <c r="Z76" s="27">
        <f t="shared" ca="1" si="5"/>
        <v>10</v>
      </c>
      <c r="AA76" s="27">
        <f t="shared" ca="1" si="5"/>
        <v>10</v>
      </c>
      <c r="AB76" s="27">
        <f t="shared" ca="1" si="5"/>
        <v>10</v>
      </c>
      <c r="AC76" s="27">
        <f t="shared" ca="1" si="5"/>
        <v>10</v>
      </c>
      <c r="AD76" s="27">
        <f t="shared" ca="1" si="5"/>
        <v>10</v>
      </c>
      <c r="AE76" s="27">
        <f t="shared" ca="1" si="5"/>
        <v>10</v>
      </c>
      <c r="AF76" s="27">
        <f t="shared" ca="1" si="5"/>
        <v>10</v>
      </c>
      <c r="AG76" s="27">
        <f t="shared" ca="1" si="5"/>
        <v>10</v>
      </c>
    </row>
    <row r="77" spans="1:33" ht="14.25" x14ac:dyDescent="0.45">
      <c r="B77" s="20" t="s">
        <v>32</v>
      </c>
      <c r="C77" s="27">
        <f ca="1">C$74*$C$45*(24*365)*1000</f>
        <v>9250560.0000000019</v>
      </c>
      <c r="D77" s="27">
        <f ca="1">D$74*$C$45*(24*365)*1000</f>
        <v>0</v>
      </c>
      <c r="E77" s="27">
        <f t="shared" ref="E77:AG77" si="6">E$74*$C$45*(24*365)*1000</f>
        <v>9250560.0000000019</v>
      </c>
      <c r="F77" s="27">
        <f t="shared" si="6"/>
        <v>0</v>
      </c>
      <c r="G77" s="27">
        <f t="shared" si="6"/>
        <v>27751680</v>
      </c>
      <c r="H77" s="27">
        <f t="shared" si="6"/>
        <v>0</v>
      </c>
      <c r="I77" s="27">
        <f t="shared" si="6"/>
        <v>0</v>
      </c>
      <c r="J77" s="27">
        <f t="shared" si="6"/>
        <v>0</v>
      </c>
      <c r="K77" s="27">
        <f t="shared" si="6"/>
        <v>0</v>
      </c>
      <c r="L77" s="27">
        <f t="shared" si="6"/>
        <v>0</v>
      </c>
      <c r="M77" s="27">
        <f t="shared" si="6"/>
        <v>0</v>
      </c>
      <c r="N77" s="27">
        <f t="shared" si="6"/>
        <v>0</v>
      </c>
      <c r="O77" s="27">
        <f t="shared" si="6"/>
        <v>0</v>
      </c>
      <c r="P77" s="27">
        <f t="shared" si="6"/>
        <v>0</v>
      </c>
      <c r="Q77" s="27">
        <f t="shared" si="6"/>
        <v>0</v>
      </c>
      <c r="R77" s="27">
        <f t="shared" si="6"/>
        <v>0</v>
      </c>
      <c r="S77" s="27">
        <f t="shared" si="6"/>
        <v>0</v>
      </c>
      <c r="T77" s="27">
        <f t="shared" si="6"/>
        <v>0</v>
      </c>
      <c r="U77" s="27">
        <f t="shared" si="6"/>
        <v>0</v>
      </c>
      <c r="V77" s="27">
        <f t="shared" si="6"/>
        <v>0</v>
      </c>
      <c r="W77" s="27">
        <f t="shared" si="6"/>
        <v>0</v>
      </c>
      <c r="X77" s="27">
        <f t="shared" si="6"/>
        <v>0</v>
      </c>
      <c r="Y77" s="27">
        <f t="shared" si="6"/>
        <v>0</v>
      </c>
      <c r="Z77" s="27">
        <f t="shared" si="6"/>
        <v>0</v>
      </c>
      <c r="AA77" s="27">
        <f t="shared" si="6"/>
        <v>0</v>
      </c>
      <c r="AB77" s="27">
        <f t="shared" si="6"/>
        <v>0</v>
      </c>
      <c r="AC77" s="27">
        <f t="shared" si="6"/>
        <v>0</v>
      </c>
      <c r="AD77" s="27">
        <f t="shared" si="6"/>
        <v>0</v>
      </c>
      <c r="AE77" s="27">
        <f t="shared" si="6"/>
        <v>0</v>
      </c>
      <c r="AF77" s="27">
        <f t="shared" si="6"/>
        <v>0</v>
      </c>
      <c r="AG77" s="27">
        <f t="shared" si="6"/>
        <v>0</v>
      </c>
    </row>
    <row r="78" spans="1:33" ht="14.25" x14ac:dyDescent="0.45">
      <c r="B78" s="20" t="s">
        <v>127</v>
      </c>
      <c r="C78" s="27">
        <f>0</f>
        <v>0</v>
      </c>
      <c r="D78" s="27">
        <f ca="1">(C$78+C$77)</f>
        <v>9250560.0000000019</v>
      </c>
      <c r="E78" s="27">
        <f t="shared" ref="E78:AG78" ca="1" si="7">(D$78+D$77)</f>
        <v>9250560.0000000019</v>
      </c>
      <c r="F78" s="27">
        <f t="shared" ca="1" si="7"/>
        <v>18501120.000000004</v>
      </c>
      <c r="G78" s="27">
        <f t="shared" ca="1" si="7"/>
        <v>18501120.000000004</v>
      </c>
      <c r="H78" s="27">
        <f t="shared" ca="1" si="7"/>
        <v>46252800</v>
      </c>
      <c r="I78" s="27">
        <f t="shared" ca="1" si="7"/>
        <v>46252800</v>
      </c>
      <c r="J78" s="27">
        <f t="shared" ca="1" si="7"/>
        <v>46252800</v>
      </c>
      <c r="K78" s="27">
        <f t="shared" ca="1" si="7"/>
        <v>46252800</v>
      </c>
      <c r="L78" s="27">
        <f t="shared" ca="1" si="7"/>
        <v>46252800</v>
      </c>
      <c r="M78" s="27">
        <f t="shared" ca="1" si="7"/>
        <v>46252800</v>
      </c>
      <c r="N78" s="27">
        <f t="shared" ca="1" si="7"/>
        <v>46252800</v>
      </c>
      <c r="O78" s="27">
        <f t="shared" ca="1" si="7"/>
        <v>46252800</v>
      </c>
      <c r="P78" s="27">
        <f t="shared" ca="1" si="7"/>
        <v>46252800</v>
      </c>
      <c r="Q78" s="27">
        <f t="shared" ca="1" si="7"/>
        <v>46252800</v>
      </c>
      <c r="R78" s="27">
        <f t="shared" ca="1" si="7"/>
        <v>46252800</v>
      </c>
      <c r="S78" s="27">
        <f t="shared" ca="1" si="7"/>
        <v>46252800</v>
      </c>
      <c r="T78" s="27">
        <f t="shared" ca="1" si="7"/>
        <v>46252800</v>
      </c>
      <c r="U78" s="27">
        <f t="shared" ca="1" si="7"/>
        <v>46252800</v>
      </c>
      <c r="V78" s="27">
        <f t="shared" ca="1" si="7"/>
        <v>46252800</v>
      </c>
      <c r="W78" s="27">
        <f t="shared" ca="1" si="7"/>
        <v>46252800</v>
      </c>
      <c r="X78" s="27">
        <f t="shared" ca="1" si="7"/>
        <v>46252800</v>
      </c>
      <c r="Y78" s="27">
        <f t="shared" ca="1" si="7"/>
        <v>46252800</v>
      </c>
      <c r="Z78" s="27">
        <f t="shared" ca="1" si="7"/>
        <v>46252800</v>
      </c>
      <c r="AA78" s="27">
        <f t="shared" ca="1" si="7"/>
        <v>46252800</v>
      </c>
      <c r="AB78" s="27">
        <f t="shared" ca="1" si="7"/>
        <v>46252800</v>
      </c>
      <c r="AC78" s="27">
        <f t="shared" ca="1" si="7"/>
        <v>46252800</v>
      </c>
      <c r="AD78" s="27">
        <f t="shared" ca="1" si="7"/>
        <v>46252800</v>
      </c>
      <c r="AE78" s="27">
        <f t="shared" ca="1" si="7"/>
        <v>46252800</v>
      </c>
      <c r="AF78" s="27">
        <f t="shared" ca="1" si="7"/>
        <v>46252800</v>
      </c>
      <c r="AG78" s="27">
        <f t="shared" ca="1" si="7"/>
        <v>46252800</v>
      </c>
    </row>
    <row r="79" spans="1:33" ht="14.25" x14ac:dyDescent="0.45">
      <c r="B79" s="20" t="s">
        <v>361</v>
      </c>
      <c r="C79" s="27">
        <f>$C$39</f>
        <v>137.82499999999999</v>
      </c>
      <c r="D79" s="27">
        <f>$C$39*POWER((1-$C$26),D$71)</f>
        <v>137.135875</v>
      </c>
      <c r="E79" s="27">
        <f t="shared" ref="E79:AG79" si="8">$C$39*POWER((1-$C$26),E$71)</f>
        <v>136.45019562499999</v>
      </c>
      <c r="F79" s="27">
        <f t="shared" si="8"/>
        <v>135.76794464687498</v>
      </c>
      <c r="G79" s="27">
        <f t="shared" si="8"/>
        <v>135.08910492364063</v>
      </c>
      <c r="H79" s="27">
        <f t="shared" si="8"/>
        <v>134.41365939902244</v>
      </c>
      <c r="I79" s="27">
        <f t="shared" si="8"/>
        <v>133.74159110202731</v>
      </c>
      <c r="J79" s="27">
        <f t="shared" si="8"/>
        <v>133.07288314651717</v>
      </c>
      <c r="K79" s="27">
        <f t="shared" si="8"/>
        <v>132.40751873078457</v>
      </c>
      <c r="L79" s="27">
        <f t="shared" si="8"/>
        <v>131.74548113713067</v>
      </c>
      <c r="M79" s="27">
        <f t="shared" si="8"/>
        <v>131.08675373144501</v>
      </c>
      <c r="N79" s="27">
        <f t="shared" si="8"/>
        <v>130.43131996278777</v>
      </c>
      <c r="O79" s="27">
        <f t="shared" si="8"/>
        <v>129.77916336297386</v>
      </c>
      <c r="P79" s="27">
        <f t="shared" si="8"/>
        <v>129.13026754615899</v>
      </c>
      <c r="Q79" s="27">
        <f t="shared" si="8"/>
        <v>128.48461620842821</v>
      </c>
      <c r="R79" s="27">
        <f t="shared" si="8"/>
        <v>127.84219312738605</v>
      </c>
      <c r="S79" s="27">
        <f t="shared" si="8"/>
        <v>127.20298216174912</v>
      </c>
      <c r="T79" s="27">
        <f t="shared" si="8"/>
        <v>126.56696725094038</v>
      </c>
      <c r="U79" s="27">
        <f t="shared" si="8"/>
        <v>125.93413241468568</v>
      </c>
      <c r="V79" s="27">
        <f t="shared" si="8"/>
        <v>125.30446175261224</v>
      </c>
      <c r="W79" s="27">
        <f t="shared" si="8"/>
        <v>124.67793944384918</v>
      </c>
      <c r="X79" s="27">
        <f t="shared" si="8"/>
        <v>124.05454974662995</v>
      </c>
      <c r="Y79" s="27">
        <f t="shared" si="8"/>
        <v>123.43427699789679</v>
      </c>
      <c r="Z79" s="27">
        <f t="shared" si="8"/>
        <v>122.8171056129073</v>
      </c>
      <c r="AA79" s="27">
        <f t="shared" si="8"/>
        <v>122.20302008484276</v>
      </c>
      <c r="AB79" s="27">
        <f t="shared" si="8"/>
        <v>121.59200498441857</v>
      </c>
      <c r="AC79" s="27">
        <f t="shared" si="8"/>
        <v>120.98404495949647</v>
      </c>
      <c r="AD79" s="27">
        <f t="shared" si="8"/>
        <v>120.37912473469898</v>
      </c>
      <c r="AE79" s="27">
        <f t="shared" si="8"/>
        <v>119.77722911102551</v>
      </c>
      <c r="AF79" s="27">
        <f t="shared" si="8"/>
        <v>119.17834296547038</v>
      </c>
      <c r="AG79" s="27">
        <f t="shared" si="8"/>
        <v>118.58245125064302</v>
      </c>
    </row>
    <row r="80" spans="1:33" ht="14.25" x14ac:dyDescent="0.45">
      <c r="B80" s="20" t="s">
        <v>362</v>
      </c>
      <c r="C80" s="27">
        <f ca="1">($K$35+(C79)*$K$36+(C79^2)*$K$37+(C79^3)*$K$38+(C79^4)*$K$39)*$K$40</f>
        <v>59153.431775057586</v>
      </c>
      <c r="D80" s="27">
        <f t="shared" ref="D80:AG80" si="9">($K$35+(D79)*$K$36+(D79^2)*$K$37+(D79^3)*$K$38+(D79^4)*$K$39)*$K$40</f>
        <v>58008.950762439075</v>
      </c>
      <c r="E80" s="27">
        <f t="shared" si="9"/>
        <v>56880.75021538086</v>
      </c>
      <c r="F80" s="27">
        <f t="shared" si="9"/>
        <v>55768.737221026386</v>
      </c>
      <c r="G80" s="27">
        <f t="shared" si="9"/>
        <v>54672.816667900239</v>
      </c>
      <c r="H80" s="27">
        <f t="shared" si="9"/>
        <v>53592.891352281069</v>
      </c>
      <c r="I80" s="27">
        <f t="shared" si="9"/>
        <v>52528.862081521314</v>
      </c>
      <c r="J80" s="27">
        <f t="shared" si="9"/>
        <v>51480.627774388566</v>
      </c>
      <c r="K80" s="27">
        <f t="shared" si="9"/>
        <v>50448.085558500316</v>
      </c>
      <c r="L80" s="27">
        <f t="shared" si="9"/>
        <v>49431.130864925064</v>
      </c>
      <c r="M80" s="27">
        <f t="shared" si="9"/>
        <v>48429.657520018329</v>
      </c>
      <c r="N80" s="27">
        <f t="shared" si="9"/>
        <v>47443.557834561638</v>
      </c>
      <c r="O80" s="27">
        <f t="shared" si="9"/>
        <v>46472.722690272421</v>
      </c>
      <c r="P80" s="27">
        <f t="shared" si="9"/>
        <v>45517.041623747071</v>
      </c>
      <c r="Q80" s="27">
        <f t="shared" si="9"/>
        <v>44576.402907904252</v>
      </c>
      <c r="R80" s="27">
        <f t="shared" si="9"/>
        <v>43650.693630987131</v>
      </c>
      <c r="S80" s="27">
        <f t="shared" si="9"/>
        <v>42739.799773188017</v>
      </c>
      <c r="T80" s="27">
        <f t="shared" si="9"/>
        <v>41843.606280952576</v>
      </c>
      <c r="U80" s="27">
        <f t="shared" si="9"/>
        <v>40961.997139022904</v>
      </c>
      <c r="V80" s="27">
        <f t="shared" si="9"/>
        <v>40094.855440275423</v>
      </c>
      <c r="W80" s="27">
        <f t="shared" si="9"/>
        <v>39242.063453409319</v>
      </c>
      <c r="X80" s="27">
        <f t="shared" si="9"/>
        <v>38403.502688539091</v>
      </c>
      <c r="Y80" s="27">
        <f t="shared" si="9"/>
        <v>37579.053960744255</v>
      </c>
      <c r="Z80" s="27">
        <f t="shared" si="9"/>
        <v>36768.597451628048</v>
      </c>
      <c r="AA80" s="27">
        <f t="shared" si="9"/>
        <v>35972.012768934997</v>
      </c>
      <c r="AB80" s="27">
        <f t="shared" si="9"/>
        <v>35189.179004276833</v>
      </c>
      <c r="AC80" s="27">
        <f t="shared" si="9"/>
        <v>34419.974789015119</v>
      </c>
      <c r="AD80" s="27">
        <f t="shared" si="9"/>
        <v>33664.27834834723</v>
      </c>
      <c r="AE80" s="27">
        <f t="shared" si="9"/>
        <v>32921.967553641545</v>
      </c>
      <c r="AF80" s="27">
        <f t="shared" si="9"/>
        <v>32192.919973066786</v>
      </c>
      <c r="AG80" s="27">
        <f t="shared" si="9"/>
        <v>31477.012920559726</v>
      </c>
    </row>
    <row r="81" spans="2:33" ht="14.25" x14ac:dyDescent="0.45">
      <c r="B81" s="20" t="s">
        <v>317</v>
      </c>
      <c r="C81" s="27">
        <f ca="1">0*$C$43*(($C$42*C80)-($C$41*1000))/(1000)*(24*365)</f>
        <v>0</v>
      </c>
      <c r="D81" s="27">
        <f t="shared" ref="D81:AG81" ca="1" si="10">C$75*$C$43*(($C$42*D80)-($C$41*1000))/(1000)*(24*365)</f>
        <v>9052261.8718519099</v>
      </c>
      <c r="E81" s="27">
        <f t="shared" ca="1" si="10"/>
        <v>8856784.5732417442</v>
      </c>
      <c r="F81" s="27">
        <f t="shared" ca="1" si="10"/>
        <v>17328224.011307623</v>
      </c>
      <c r="G81" s="27">
        <f t="shared" ca="1" si="10"/>
        <v>16948455.379258905</v>
      </c>
      <c r="H81" s="27">
        <f t="shared" ca="1" si="10"/>
        <v>41435573.915988445</v>
      </c>
      <c r="I81" s="27">
        <f t="shared" ca="1" si="10"/>
        <v>40513780.498884521</v>
      </c>
      <c r="J81" s="27">
        <f t="shared" ca="1" si="10"/>
        <v>39605670.627802193</v>
      </c>
      <c r="K81" s="27">
        <f t="shared" ca="1" si="10"/>
        <v>38711155.181993</v>
      </c>
      <c r="L81" s="27">
        <f t="shared" ca="1" si="10"/>
        <v>37830143.570948444</v>
      </c>
      <c r="M81" s="27">
        <f t="shared" ca="1" si="10"/>
        <v>36962543.813959695</v>
      </c>
      <c r="N81" s="27">
        <f t="shared" ca="1" si="10"/>
        <v>36108262.617340744</v>
      </c>
      <c r="O81" s="27">
        <f t="shared" ca="1" si="10"/>
        <v>35267205.449373983</v>
      </c>
      <c r="P81" s="27">
        <f t="shared" ca="1" si="10"/>
        <v>34439276.613032006</v>
      </c>
      <c r="Q81" s="27">
        <f t="shared" ca="1" si="10"/>
        <v>33624379.316533871</v>
      </c>
      <c r="R81" s="27">
        <f t="shared" ca="1" si="10"/>
        <v>32822415.741786588</v>
      </c>
      <c r="S81" s="27">
        <f t="shared" ca="1" si="10"/>
        <v>32033287.110766802</v>
      </c>
      <c r="T81" s="27">
        <f t="shared" ca="1" si="10"/>
        <v>31256893.749892306</v>
      </c>
      <c r="U81" s="27">
        <f t="shared" ca="1" si="10"/>
        <v>30493135.152434599</v>
      </c>
      <c r="V81" s="27">
        <f t="shared" ca="1" si="10"/>
        <v>29741910.039021131</v>
      </c>
      <c r="W81" s="27">
        <f t="shared" ca="1" si="10"/>
        <v>29003116.416275345</v>
      </c>
      <c r="X81" s="27">
        <f t="shared" ca="1" si="10"/>
        <v>28276651.633641053</v>
      </c>
      <c r="Y81" s="27">
        <f t="shared" ca="1" si="10"/>
        <v>27562412.438437015</v>
      </c>
      <c r="Z81" s="27">
        <f t="shared" ca="1" si="10"/>
        <v>26860295.029186688</v>
      </c>
      <c r="AA81" s="27">
        <f t="shared" ca="1" si="10"/>
        <v>26170195.10726634</v>
      </c>
      <c r="AB81" s="27">
        <f t="shared" ca="1" si="10"/>
        <v>25492007.926914316</v>
      </c>
      <c r="AC81" s="27">
        <f t="shared" ca="1" si="10"/>
        <v>24825628.343643494</v>
      </c>
      <c r="AD81" s="27">
        <f t="shared" ca="1" si="10"/>
        <v>24170950.861097239</v>
      </c>
      <c r="AE81" s="27">
        <f t="shared" ca="1" si="10"/>
        <v>23527869.676388565</v>
      </c>
      <c r="AF81" s="27">
        <f t="shared" ca="1" si="10"/>
        <v>22896278.723961566</v>
      </c>
      <c r="AG81" s="27">
        <f t="shared" ca="1" si="10"/>
        <v>22276071.718013242</v>
      </c>
    </row>
    <row r="82" spans="2:33" ht="14.25" hidden="1" x14ac:dyDescent="0.45">
      <c r="B82" s="20" t="s">
        <v>132</v>
      </c>
      <c r="C82" s="27">
        <v>0</v>
      </c>
      <c r="D82" s="27">
        <f ca="1">D$78-D$81</f>
        <v>198298.12814809196</v>
      </c>
      <c r="E82" s="27">
        <f t="shared" ref="E82:AG82" ca="1" si="11">E$78-E$81</f>
        <v>393775.42675825767</v>
      </c>
      <c r="F82" s="27">
        <f t="shared" ca="1" si="11"/>
        <v>1172895.9886923805</v>
      </c>
      <c r="G82" s="27">
        <f t="shared" ca="1" si="11"/>
        <v>1552664.6207410991</v>
      </c>
      <c r="H82" s="27">
        <f t="shared" ca="1" si="11"/>
        <v>4817226.0840115547</v>
      </c>
      <c r="I82" s="27">
        <f t="shared" ca="1" si="11"/>
        <v>5739019.5011154786</v>
      </c>
      <c r="J82" s="27">
        <f t="shared" ca="1" si="11"/>
        <v>6647129.3721978068</v>
      </c>
      <c r="K82" s="27">
        <f t="shared" ca="1" si="11"/>
        <v>7541644.8180069998</v>
      </c>
      <c r="L82" s="27">
        <f t="shared" ca="1" si="11"/>
        <v>8422656.4290515557</v>
      </c>
      <c r="M82" s="27">
        <f t="shared" ca="1" si="11"/>
        <v>9290256.1860403046</v>
      </c>
      <c r="N82" s="27">
        <f t="shared" ca="1" si="11"/>
        <v>10144537.382659256</v>
      </c>
      <c r="O82" s="27">
        <f t="shared" ca="1" si="11"/>
        <v>10985594.550626017</v>
      </c>
      <c r="P82" s="27">
        <f t="shared" ca="1" si="11"/>
        <v>11813523.386967994</v>
      </c>
      <c r="Q82" s="27">
        <f t="shared" ca="1" si="11"/>
        <v>12628420.683466129</v>
      </c>
      <c r="R82" s="27">
        <f t="shared" ca="1" si="11"/>
        <v>13430384.258213412</v>
      </c>
      <c r="S82" s="27">
        <f t="shared" ca="1" si="11"/>
        <v>14219512.889233198</v>
      </c>
      <c r="T82" s="27">
        <f t="shared" ca="1" si="11"/>
        <v>14995906.250107694</v>
      </c>
      <c r="U82" s="27">
        <f t="shared" ca="1" si="11"/>
        <v>15759664.847565401</v>
      </c>
      <c r="V82" s="27">
        <f t="shared" ca="1" si="11"/>
        <v>16510889.960978869</v>
      </c>
      <c r="W82" s="27">
        <f t="shared" ca="1" si="11"/>
        <v>17249683.583724655</v>
      </c>
      <c r="X82" s="27">
        <f t="shared" ca="1" si="11"/>
        <v>17976148.366358947</v>
      </c>
      <c r="Y82" s="27">
        <f t="shared" ca="1" si="11"/>
        <v>18690387.561562985</v>
      </c>
      <c r="Z82" s="27">
        <f t="shared" ca="1" si="11"/>
        <v>19392504.970813312</v>
      </c>
      <c r="AA82" s="27">
        <f t="shared" ca="1" si="11"/>
        <v>20082604.89273366</v>
      </c>
      <c r="AB82" s="27">
        <f t="shared" ca="1" si="11"/>
        <v>20760792.073085684</v>
      </c>
      <c r="AC82" s="27">
        <f t="shared" ca="1" si="11"/>
        <v>21427171.656356506</v>
      </c>
      <c r="AD82" s="27">
        <f t="shared" ca="1" si="11"/>
        <v>22081849.138902761</v>
      </c>
      <c r="AE82" s="27">
        <f t="shared" ca="1" si="11"/>
        <v>22724930.323611435</v>
      </c>
      <c r="AF82" s="27">
        <f t="shared" ca="1" si="11"/>
        <v>23356521.276038434</v>
      </c>
      <c r="AG82" s="27">
        <f t="shared" ca="1" si="11"/>
        <v>23976728.281986758</v>
      </c>
    </row>
    <row r="83" spans="2:33" ht="14.25" x14ac:dyDescent="0.45">
      <c r="B83" s="20" t="s">
        <v>131</v>
      </c>
      <c r="C83" s="22">
        <f>POWER((1-($C$44)),C71)</f>
        <v>1</v>
      </c>
      <c r="D83" s="22">
        <f>POWER((1-($C$44)),D71-1)</f>
        <v>1</v>
      </c>
      <c r="E83" s="22">
        <f t="shared" ref="E83:AG83" si="12">POWER((1-($C$44)),E71-1)</f>
        <v>0.995</v>
      </c>
      <c r="F83" s="22">
        <f t="shared" si="12"/>
        <v>0.99002500000000004</v>
      </c>
      <c r="G83" s="22">
        <f t="shared" si="12"/>
        <v>0.98507487500000002</v>
      </c>
      <c r="H83" s="22">
        <f t="shared" si="12"/>
        <v>0.98014950062500006</v>
      </c>
      <c r="I83" s="22">
        <f t="shared" si="12"/>
        <v>0.97524875312187509</v>
      </c>
      <c r="J83" s="22">
        <f t="shared" si="12"/>
        <v>0.97037250935626573</v>
      </c>
      <c r="K83" s="22">
        <f t="shared" si="12"/>
        <v>0.96552064680948435</v>
      </c>
      <c r="L83" s="22">
        <f t="shared" si="12"/>
        <v>0.96069304357543694</v>
      </c>
      <c r="M83" s="22">
        <f t="shared" si="12"/>
        <v>0.95588957835755972</v>
      </c>
      <c r="N83" s="22">
        <f t="shared" si="12"/>
        <v>0.95111013046577197</v>
      </c>
      <c r="O83" s="22">
        <f t="shared" si="12"/>
        <v>0.94635457981344306</v>
      </c>
      <c r="P83" s="22">
        <f t="shared" si="12"/>
        <v>0.94162280691437594</v>
      </c>
      <c r="Q83" s="22">
        <f t="shared" si="12"/>
        <v>0.93691469287980411</v>
      </c>
      <c r="R83" s="22">
        <f t="shared" si="12"/>
        <v>0.93223011941540512</v>
      </c>
      <c r="S83" s="22">
        <f t="shared" si="12"/>
        <v>0.92756896881832807</v>
      </c>
      <c r="T83" s="22">
        <f t="shared" si="12"/>
        <v>0.92293112397423638</v>
      </c>
      <c r="U83" s="22">
        <f t="shared" si="12"/>
        <v>0.9183164683543652</v>
      </c>
      <c r="V83" s="22">
        <f t="shared" si="12"/>
        <v>0.91372488601259338</v>
      </c>
      <c r="W83" s="22">
        <f t="shared" si="12"/>
        <v>0.90915626158253038</v>
      </c>
      <c r="X83" s="22">
        <f t="shared" si="12"/>
        <v>0.90461048027461777</v>
      </c>
      <c r="Y83" s="22">
        <f t="shared" si="12"/>
        <v>0.90008742787324469</v>
      </c>
      <c r="Z83" s="22">
        <f t="shared" si="12"/>
        <v>0.89558699073387849</v>
      </c>
      <c r="AA83" s="22">
        <f t="shared" si="12"/>
        <v>0.89110905578020905</v>
      </c>
      <c r="AB83" s="22">
        <f t="shared" si="12"/>
        <v>0.88665351050130803</v>
      </c>
      <c r="AC83" s="22">
        <f t="shared" si="12"/>
        <v>0.88222024294880153</v>
      </c>
      <c r="AD83" s="22">
        <f t="shared" si="12"/>
        <v>0.87780914173405755</v>
      </c>
      <c r="AE83" s="22">
        <f t="shared" si="12"/>
        <v>0.87342009602538717</v>
      </c>
      <c r="AF83" s="22">
        <f t="shared" si="12"/>
        <v>0.86905299554526039</v>
      </c>
      <c r="AG83" s="22">
        <f t="shared" si="12"/>
        <v>0.86470773056753414</v>
      </c>
    </row>
    <row r="84" spans="2:33" ht="14.25" x14ac:dyDescent="0.45">
      <c r="B84" s="20" t="s">
        <v>50</v>
      </c>
      <c r="C84" s="27">
        <f>0</f>
        <v>0</v>
      </c>
      <c r="D84" s="27">
        <f ca="1">D$81*D$83</f>
        <v>9052261.8718519099</v>
      </c>
      <c r="E84" s="27">
        <f t="shared" ref="E84:AG84" ca="1" si="13">E$81*E$83</f>
        <v>8812500.6503755357</v>
      </c>
      <c r="F84" s="27">
        <f t="shared" ca="1" si="13"/>
        <v>17155374.976794831</v>
      </c>
      <c r="G84" s="27">
        <f t="shared" ca="1" si="13"/>
        <v>16695497.564166544</v>
      </c>
      <c r="H84" s="27">
        <f t="shared" ca="1" si="13"/>
        <v>40613057.081866354</v>
      </c>
      <c r="I84" s="27">
        <f t="shared" ca="1" si="13"/>
        <v>39511013.915790468</v>
      </c>
      <c r="J84" s="27">
        <f t="shared" ca="1" si="13"/>
        <v>38432253.991838165</v>
      </c>
      <c r="K84" s="27">
        <f t="shared" ca="1" si="13"/>
        <v>37376419.590060204</v>
      </c>
      <c r="L84" s="27">
        <f t="shared" ca="1" si="13"/>
        <v>36343155.766070209</v>
      </c>
      <c r="M84" s="27">
        <f t="shared" ca="1" si="13"/>
        <v>35332110.421348758</v>
      </c>
      <c r="N84" s="27">
        <f t="shared" ca="1" si="13"/>
        <v>34342934.368871309</v>
      </c>
      <c r="O84" s="27">
        <f t="shared" ca="1" si="13"/>
        <v>33375281.394236684</v>
      </c>
      <c r="P84" s="27">
        <f t="shared" ca="1" si="13"/>
        <v>32428808.31246382</v>
      </c>
      <c r="Q84" s="27">
        <f t="shared" ca="1" si="13"/>
        <v>31503175.020624369</v>
      </c>
      <c r="R84" s="27">
        <f t="shared" ca="1" si="13"/>
        <v>30598044.546467785</v>
      </c>
      <c r="S84" s="27">
        <f t="shared" ca="1" si="13"/>
        <v>29713083.093195401</v>
      </c>
      <c r="T84" s="27">
        <f t="shared" ca="1" si="13"/>
        <v>28847960.080531389</v>
      </c>
      <c r="U84" s="27">
        <f t="shared" ca="1" si="13"/>
        <v>28002348.182236087</v>
      </c>
      <c r="V84" s="27">
        <f t="shared" ca="1" si="13"/>
        <v>27175923.360201389</v>
      </c>
      <c r="W84" s="27">
        <f t="shared" ca="1" si="13"/>
        <v>26368364.89526381</v>
      </c>
      <c r="X84" s="27">
        <f t="shared" ca="1" si="13"/>
        <v>25579355.41486609</v>
      </c>
      <c r="Y84" s="27">
        <f t="shared" ca="1" si="13"/>
        <v>24808580.9176943</v>
      </c>
      <c r="Z84" s="27">
        <f t="shared" ca="1" si="13"/>
        <v>24055730.795413461</v>
      </c>
      <c r="AA84" s="27">
        <f t="shared" ca="1" si="13"/>
        <v>23320497.851619955</v>
      </c>
      <c r="AB84" s="27">
        <f t="shared" ca="1" si="13"/>
        <v>22602578.318125751</v>
      </c>
      <c r="AC84" s="27">
        <f t="shared" ca="1" si="13"/>
        <v>21901671.868685815</v>
      </c>
      <c r="AD84" s="27">
        <f t="shared" ca="1" si="13"/>
        <v>21217481.630275846</v>
      </c>
      <c r="AE84" s="27">
        <f t="shared" ca="1" si="13"/>
        <v>20549714.192024097</v>
      </c>
      <c r="AF84" s="27">
        <f t="shared" ca="1" si="13"/>
        <v>19898079.611898012</v>
      </c>
      <c r="AG84" s="27">
        <f t="shared" ca="1" si="13"/>
        <v>19262291.421242863</v>
      </c>
    </row>
    <row r="85" spans="2:33" ht="14.25" x14ac:dyDescent="0.45">
      <c r="B85" s="20" t="s">
        <v>2</v>
      </c>
      <c r="C85" s="6">
        <f t="shared" ref="C85:AG85" ca="1" si="14">C$84*C$73</f>
        <v>0</v>
      </c>
      <c r="D85" s="6">
        <f ca="1">D$84*D$73</f>
        <v>778041.90788567183</v>
      </c>
      <c r="E85" s="6">
        <f t="shared" ca="1" si="14"/>
        <v>793125.0585337982</v>
      </c>
      <c r="F85" s="6">
        <f t="shared" ca="1" si="14"/>
        <v>1543983.7479115347</v>
      </c>
      <c r="G85" s="6">
        <f t="shared" ca="1" si="14"/>
        <v>1524999.0688631258</v>
      </c>
      <c r="H85" s="6">
        <f t="shared" ca="1" si="14"/>
        <v>3709675.2579846228</v>
      </c>
      <c r="I85" s="6">
        <f t="shared" ca="1" si="14"/>
        <v>3609012.501714346</v>
      </c>
      <c r="J85" s="6">
        <f t="shared" ca="1" si="14"/>
        <v>3510476.4818544164</v>
      </c>
      <c r="K85" s="6">
        <f t="shared" ca="1" si="14"/>
        <v>3414034.5235721492</v>
      </c>
      <c r="L85" s="6">
        <f t="shared" ca="1" si="14"/>
        <v>3319654.205560144</v>
      </c>
      <c r="M85" s="6">
        <f t="shared" ca="1" si="14"/>
        <v>3227303.3664579983</v>
      </c>
      <c r="N85" s="6">
        <f t="shared" ca="1" si="14"/>
        <v>3136950.1108468878</v>
      </c>
      <c r="O85" s="6">
        <f t="shared" ca="1" si="14"/>
        <v>3048562.8148331614</v>
      </c>
      <c r="P85" s="6">
        <f t="shared" ca="1" si="14"/>
        <v>2962110.1312362659</v>
      </c>
      <c r="Q85" s="6">
        <f t="shared" ca="1" si="14"/>
        <v>2877560.9943963094</v>
      </c>
      <c r="R85" s="6">
        <f t="shared" ca="1" si="14"/>
        <v>2794884.6246155724</v>
      </c>
      <c r="S85" s="6">
        <f t="shared" ca="1" si="14"/>
        <v>2714050.5322482558</v>
      </c>
      <c r="T85" s="6">
        <f t="shared" ca="1" si="14"/>
        <v>2635028.521451985</v>
      </c>
      <c r="U85" s="6">
        <f t="shared" ca="1" si="14"/>
        <v>2557788.6936143478</v>
      </c>
      <c r="V85" s="6">
        <f t="shared" ca="1" si="14"/>
        <v>2482301.450467234</v>
      </c>
      <c r="W85" s="6">
        <f t="shared" ca="1" si="14"/>
        <v>2408537.4969013599</v>
      </c>
      <c r="X85" s="6">
        <f t="shared" ca="1" si="14"/>
        <v>2336467.843492934</v>
      </c>
      <c r="Y85" s="6">
        <f t="shared" ca="1" si="14"/>
        <v>2266063.8087540567</v>
      </c>
      <c r="Z85" s="6">
        <f t="shared" ca="1" si="14"/>
        <v>2197297.0211180942</v>
      </c>
      <c r="AA85" s="6">
        <f t="shared" ca="1" si="14"/>
        <v>2130139.4206708288</v>
      </c>
      <c r="AB85" s="6">
        <f t="shared" ca="1" si="14"/>
        <v>2064563.2606378908</v>
      </c>
      <c r="AC85" s="6">
        <f t="shared" ca="1" si="14"/>
        <v>2000541.1086386479</v>
      </c>
      <c r="AD85" s="6">
        <f t="shared" ca="1" si="14"/>
        <v>1938045.847716334</v>
      </c>
      <c r="AE85" s="6">
        <f t="shared" ca="1" si="14"/>
        <v>1877050.6771539005</v>
      </c>
      <c r="AF85" s="6">
        <f t="shared" ca="1" si="14"/>
        <v>1817529.1130847854</v>
      </c>
      <c r="AG85" s="6">
        <f t="shared" ca="1" si="14"/>
        <v>1759454.988907482</v>
      </c>
    </row>
    <row r="86" spans="2:33" ht="14.25" x14ac:dyDescent="0.45">
      <c r="B86" s="20" t="s">
        <v>102</v>
      </c>
      <c r="C86" s="6">
        <f ca="1">(C$74*$C$30)</f>
        <v>3594289.916472665</v>
      </c>
      <c r="D86" s="6">
        <f ca="1">(D$74*$C$20*($C$19*POWER(C$76,$C$68)))</f>
        <v>0</v>
      </c>
      <c r="E86" s="6">
        <f ca="1">(E$74*$C$20*($C$19*POWER(D$76,$C$68)))</f>
        <v>3270803.8239901257</v>
      </c>
      <c r="F86" s="6">
        <f t="shared" ref="F86:AG86" ca="1" si="15">(F$74*$C$20*($C$19*POWER(E$76,$C$68)))</f>
        <v>0</v>
      </c>
      <c r="G86" s="6">
        <f t="shared" ca="1" si="15"/>
        <v>8929294.4394930433</v>
      </c>
      <c r="H86" s="6">
        <f t="shared" ca="1" si="15"/>
        <v>0</v>
      </c>
      <c r="I86" s="6">
        <f t="shared" ca="1" si="15"/>
        <v>0</v>
      </c>
      <c r="J86" s="6">
        <f t="shared" ca="1" si="15"/>
        <v>0</v>
      </c>
      <c r="K86" s="6">
        <f t="shared" ca="1" si="15"/>
        <v>0</v>
      </c>
      <c r="L86" s="6">
        <f t="shared" ca="1" si="15"/>
        <v>0</v>
      </c>
      <c r="M86" s="6">
        <f t="shared" ca="1" si="15"/>
        <v>0</v>
      </c>
      <c r="N86" s="6">
        <f t="shared" ca="1" si="15"/>
        <v>0</v>
      </c>
      <c r="O86" s="6">
        <f t="shared" ca="1" si="15"/>
        <v>0</v>
      </c>
      <c r="P86" s="6">
        <f t="shared" ca="1" si="15"/>
        <v>0</v>
      </c>
      <c r="Q86" s="6">
        <f t="shared" ca="1" si="15"/>
        <v>0</v>
      </c>
      <c r="R86" s="6">
        <f t="shared" ca="1" si="15"/>
        <v>0</v>
      </c>
      <c r="S86" s="6">
        <f t="shared" ca="1" si="15"/>
        <v>0</v>
      </c>
      <c r="T86" s="6">
        <f t="shared" ca="1" si="15"/>
        <v>0</v>
      </c>
      <c r="U86" s="6">
        <f t="shared" ca="1" si="15"/>
        <v>0</v>
      </c>
      <c r="V86" s="6">
        <f t="shared" ca="1" si="15"/>
        <v>0</v>
      </c>
      <c r="W86" s="6">
        <f t="shared" ca="1" si="15"/>
        <v>0</v>
      </c>
      <c r="X86" s="6">
        <f t="shared" ca="1" si="15"/>
        <v>0</v>
      </c>
      <c r="Y86" s="6">
        <f t="shared" ca="1" si="15"/>
        <v>0</v>
      </c>
      <c r="Z86" s="6">
        <f t="shared" ca="1" si="15"/>
        <v>0</v>
      </c>
      <c r="AA86" s="6">
        <f t="shared" ca="1" si="15"/>
        <v>0</v>
      </c>
      <c r="AB86" s="6">
        <f t="shared" ca="1" si="15"/>
        <v>0</v>
      </c>
      <c r="AC86" s="6">
        <f t="shared" ca="1" si="15"/>
        <v>0</v>
      </c>
      <c r="AD86" s="6">
        <f t="shared" ca="1" si="15"/>
        <v>0</v>
      </c>
      <c r="AE86" s="6">
        <f t="shared" ca="1" si="15"/>
        <v>0</v>
      </c>
      <c r="AF86" s="6">
        <f t="shared" ca="1" si="15"/>
        <v>0</v>
      </c>
      <c r="AG86" s="6">
        <f t="shared" ca="1" si="15"/>
        <v>0</v>
      </c>
    </row>
    <row r="87" spans="2:33" ht="14.25" hidden="1" x14ac:dyDescent="0.45">
      <c r="B87" s="174" t="s">
        <v>128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</row>
    <row r="88" spans="2:33" ht="14.25" x14ac:dyDescent="0.45">
      <c r="B88" s="20" t="s">
        <v>103</v>
      </c>
      <c r="C88" s="6">
        <f ca="1">$C$29+($C$31*C$74)</f>
        <v>6058495.4881975297</v>
      </c>
      <c r="D88" s="6">
        <f t="shared" ref="D88:AG88" si="16">($C$31*D$74)</f>
        <v>0</v>
      </c>
      <c r="E88" s="6">
        <f t="shared" si="16"/>
        <v>3572411.6879147147</v>
      </c>
      <c r="F88" s="6">
        <f t="shared" si="16"/>
        <v>0</v>
      </c>
      <c r="G88" s="6">
        <f t="shared" si="16"/>
        <v>10717235.063744145</v>
      </c>
      <c r="H88" s="6">
        <f t="shared" si="16"/>
        <v>0</v>
      </c>
      <c r="I88" s="6">
        <f t="shared" si="16"/>
        <v>0</v>
      </c>
      <c r="J88" s="6">
        <f t="shared" si="16"/>
        <v>0</v>
      </c>
      <c r="K88" s="6">
        <f t="shared" si="16"/>
        <v>0</v>
      </c>
      <c r="L88" s="6">
        <f t="shared" si="16"/>
        <v>0</v>
      </c>
      <c r="M88" s="6">
        <f t="shared" si="16"/>
        <v>0</v>
      </c>
      <c r="N88" s="6">
        <f t="shared" si="16"/>
        <v>0</v>
      </c>
      <c r="O88" s="6">
        <f t="shared" si="16"/>
        <v>0</v>
      </c>
      <c r="P88" s="6">
        <f t="shared" si="16"/>
        <v>0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6"/>
        <v>0</v>
      </c>
      <c r="U88" s="6">
        <f t="shared" si="16"/>
        <v>0</v>
      </c>
      <c r="V88" s="6">
        <f t="shared" si="16"/>
        <v>0</v>
      </c>
      <c r="W88" s="6">
        <f t="shared" si="16"/>
        <v>0</v>
      </c>
      <c r="X88" s="6">
        <f t="shared" si="16"/>
        <v>0</v>
      </c>
      <c r="Y88" s="6">
        <f t="shared" si="16"/>
        <v>0</v>
      </c>
      <c r="Z88" s="6">
        <f t="shared" si="16"/>
        <v>0</v>
      </c>
      <c r="AA88" s="6">
        <f t="shared" si="16"/>
        <v>0</v>
      </c>
      <c r="AB88" s="6">
        <f t="shared" si="16"/>
        <v>0</v>
      </c>
      <c r="AC88" s="6">
        <f t="shared" si="16"/>
        <v>0</v>
      </c>
      <c r="AD88" s="6">
        <f t="shared" si="16"/>
        <v>0</v>
      </c>
      <c r="AE88" s="6">
        <f t="shared" si="16"/>
        <v>0</v>
      </c>
      <c r="AF88" s="6">
        <f t="shared" si="16"/>
        <v>0</v>
      </c>
      <c r="AG88" s="6">
        <f t="shared" si="16"/>
        <v>0</v>
      </c>
    </row>
    <row r="89" spans="2:33" ht="14.25" x14ac:dyDescent="0.45">
      <c r="B89" s="20" t="s">
        <v>17</v>
      </c>
      <c r="C89" s="7">
        <f>0</f>
        <v>0</v>
      </c>
      <c r="D89" s="6">
        <f t="shared" ref="D89:AG89" ca="1" si="17">C$75*$C$52</f>
        <v>396649.8499428581</v>
      </c>
      <c r="E89" s="6">
        <f t="shared" ca="1" si="17"/>
        <v>396649.8499428581</v>
      </c>
      <c r="F89" s="6">
        <f t="shared" ca="1" si="17"/>
        <v>793299.6998857162</v>
      </c>
      <c r="G89" s="6">
        <f t="shared" ca="1" si="17"/>
        <v>793299.6998857162</v>
      </c>
      <c r="H89" s="6">
        <f t="shared" ca="1" si="17"/>
        <v>1983249.2497142905</v>
      </c>
      <c r="I89" s="6">
        <f t="shared" ca="1" si="17"/>
        <v>1983249.2497142905</v>
      </c>
      <c r="J89" s="6">
        <f t="shared" ca="1" si="17"/>
        <v>1983249.2497142905</v>
      </c>
      <c r="K89" s="6">
        <f t="shared" ca="1" si="17"/>
        <v>1983249.2497142905</v>
      </c>
      <c r="L89" s="6">
        <f t="shared" ca="1" si="17"/>
        <v>1983249.2497142905</v>
      </c>
      <c r="M89" s="6">
        <f t="shared" ca="1" si="17"/>
        <v>1983249.2497142905</v>
      </c>
      <c r="N89" s="6">
        <f t="shared" ca="1" si="17"/>
        <v>1983249.2497142905</v>
      </c>
      <c r="O89" s="6">
        <f t="shared" ca="1" si="17"/>
        <v>1983249.2497142905</v>
      </c>
      <c r="P89" s="6">
        <f t="shared" ca="1" si="17"/>
        <v>1983249.2497142905</v>
      </c>
      <c r="Q89" s="6">
        <f t="shared" ca="1" si="17"/>
        <v>1983249.2497142905</v>
      </c>
      <c r="R89" s="6">
        <f t="shared" ca="1" si="17"/>
        <v>1983249.2497142905</v>
      </c>
      <c r="S89" s="6">
        <f t="shared" ca="1" si="17"/>
        <v>1983249.2497142905</v>
      </c>
      <c r="T89" s="6">
        <f t="shared" ca="1" si="17"/>
        <v>1983249.2497142905</v>
      </c>
      <c r="U89" s="6">
        <f t="shared" ca="1" si="17"/>
        <v>1983249.2497142905</v>
      </c>
      <c r="V89" s="6">
        <f t="shared" ca="1" si="17"/>
        <v>1983249.2497142905</v>
      </c>
      <c r="W89" s="6">
        <f t="shared" ca="1" si="17"/>
        <v>1983249.2497142905</v>
      </c>
      <c r="X89" s="6">
        <f t="shared" ca="1" si="17"/>
        <v>1983249.2497142905</v>
      </c>
      <c r="Y89" s="6">
        <f t="shared" ca="1" si="17"/>
        <v>1983249.2497142905</v>
      </c>
      <c r="Z89" s="6">
        <f t="shared" ca="1" si="17"/>
        <v>1983249.2497142905</v>
      </c>
      <c r="AA89" s="6">
        <f t="shared" ca="1" si="17"/>
        <v>1983249.2497142905</v>
      </c>
      <c r="AB89" s="6">
        <f t="shared" ca="1" si="17"/>
        <v>1983249.2497142905</v>
      </c>
      <c r="AC89" s="6">
        <f t="shared" ca="1" si="17"/>
        <v>1983249.2497142905</v>
      </c>
      <c r="AD89" s="6">
        <f t="shared" ca="1" si="17"/>
        <v>1983249.2497142905</v>
      </c>
      <c r="AE89" s="6">
        <f t="shared" ca="1" si="17"/>
        <v>1983249.2497142905</v>
      </c>
      <c r="AF89" s="6">
        <f t="shared" ca="1" si="17"/>
        <v>1983249.2497142905</v>
      </c>
      <c r="AG89" s="6">
        <f t="shared" ca="1" si="17"/>
        <v>1983249.2497142905</v>
      </c>
    </row>
    <row r="90" spans="2:33" ht="14.25" x14ac:dyDescent="0.45">
      <c r="B90" s="20" t="s">
        <v>3</v>
      </c>
      <c r="C90" s="7">
        <f ca="1">C85</f>
        <v>0</v>
      </c>
      <c r="D90" s="7">
        <f ca="1">D$85-(SUM(D$86:D$89))</f>
        <v>381392.05794281373</v>
      </c>
      <c r="E90" s="7">
        <f t="shared" ref="E90:AG90" ca="1" si="18">E$85-(SUM(E$86:E$89))</f>
        <v>-6446740.3033139007</v>
      </c>
      <c r="F90" s="7">
        <f t="shared" ca="1" si="18"/>
        <v>750684.04802581854</v>
      </c>
      <c r="G90" s="7">
        <f t="shared" ca="1" si="18"/>
        <v>-18914830.134259775</v>
      </c>
      <c r="H90" s="7">
        <f t="shared" ca="1" si="18"/>
        <v>1726426.0082703324</v>
      </c>
      <c r="I90" s="7">
        <f t="shared" ca="1" si="18"/>
        <v>1625763.2520000555</v>
      </c>
      <c r="J90" s="7">
        <f t="shared" ca="1" si="18"/>
        <v>1527227.2321401259</v>
      </c>
      <c r="K90" s="7">
        <f t="shared" ca="1" si="18"/>
        <v>1430785.2738578587</v>
      </c>
      <c r="L90" s="7">
        <f t="shared" ca="1" si="18"/>
        <v>1336404.9558458535</v>
      </c>
      <c r="M90" s="7">
        <f t="shared" ca="1" si="18"/>
        <v>1244054.1167437078</v>
      </c>
      <c r="N90" s="7">
        <f t="shared" ca="1" si="18"/>
        <v>1153700.8611325973</v>
      </c>
      <c r="O90" s="7">
        <f t="shared" ca="1" si="18"/>
        <v>1065313.5651188709</v>
      </c>
      <c r="P90" s="7">
        <f t="shared" ca="1" si="18"/>
        <v>978860.88152197539</v>
      </c>
      <c r="Q90" s="7">
        <f t="shared" ca="1" si="18"/>
        <v>894311.74468201888</v>
      </c>
      <c r="R90" s="7">
        <f t="shared" ca="1" si="18"/>
        <v>811635.3749012819</v>
      </c>
      <c r="S90" s="7">
        <f t="shared" ca="1" si="18"/>
        <v>730801.28253396531</v>
      </c>
      <c r="T90" s="7">
        <f t="shared" ca="1" si="18"/>
        <v>651779.27173769451</v>
      </c>
      <c r="U90" s="7">
        <f t="shared" ca="1" si="18"/>
        <v>574539.44390005735</v>
      </c>
      <c r="V90" s="7">
        <f t="shared" ca="1" si="18"/>
        <v>499052.20075294352</v>
      </c>
      <c r="W90" s="7">
        <f t="shared" ca="1" si="18"/>
        <v>425288.24718706938</v>
      </c>
      <c r="X90" s="7">
        <f t="shared" ca="1" si="18"/>
        <v>353218.59377864352</v>
      </c>
      <c r="Y90" s="7">
        <f t="shared" ca="1" si="18"/>
        <v>282814.5590397662</v>
      </c>
      <c r="Z90" s="7">
        <f t="shared" ca="1" si="18"/>
        <v>214047.77140380372</v>
      </c>
      <c r="AA90" s="7">
        <f t="shared" ca="1" si="18"/>
        <v>146890.17095653829</v>
      </c>
      <c r="AB90" s="7">
        <f t="shared" ca="1" si="18"/>
        <v>81314.01092360029</v>
      </c>
      <c r="AC90" s="7">
        <f t="shared" ca="1" si="18"/>
        <v>17291.858924357453</v>
      </c>
      <c r="AD90" s="7">
        <f t="shared" ca="1" si="18"/>
        <v>-45203.401997956447</v>
      </c>
      <c r="AE90" s="7">
        <f t="shared" ca="1" si="18"/>
        <v>-106198.57256038999</v>
      </c>
      <c r="AF90" s="7">
        <f t="shared" ca="1" si="18"/>
        <v>-165720.13662950508</v>
      </c>
      <c r="AG90" s="7">
        <f t="shared" ca="1" si="18"/>
        <v>-223794.26080680848</v>
      </c>
    </row>
    <row r="91" spans="2:33" ht="14.25" x14ac:dyDescent="0.45">
      <c r="B91" s="20" t="s">
        <v>4</v>
      </c>
      <c r="C91" s="7">
        <f ca="1">C$90/((1+$C$59)^C$71)</f>
        <v>0</v>
      </c>
      <c r="D91" s="7">
        <f ca="1">D$90/((1+$C$59)^D$71)</f>
        <v>356441.17564748944</v>
      </c>
      <c r="E91" s="7">
        <f t="shared" ref="E91:AG91" ca="1" si="19">E$90/((1+$C$59)^E$71)</f>
        <v>-5630832.6520341523</v>
      </c>
      <c r="F91" s="7">
        <f t="shared" ca="1" si="19"/>
        <v>612781.79461930599</v>
      </c>
      <c r="G91" s="7">
        <f t="shared" ca="1" si="19"/>
        <v>-14430033.346119031</v>
      </c>
      <c r="H91" s="7">
        <f t="shared" ca="1" si="19"/>
        <v>1230917.8837979042</v>
      </c>
      <c r="I91" s="7">
        <f t="shared" ca="1" si="19"/>
        <v>1083314.7007368822</v>
      </c>
      <c r="J91" s="7">
        <f t="shared" ca="1" si="19"/>
        <v>951080.36461438192</v>
      </c>
      <c r="K91" s="7">
        <f t="shared" ca="1" si="19"/>
        <v>832730.05606285564</v>
      </c>
      <c r="L91" s="7">
        <f t="shared" ca="1" si="19"/>
        <v>726915.74924123823</v>
      </c>
      <c r="M91" s="7">
        <f t="shared" ca="1" si="19"/>
        <v>632414.02962394548</v>
      </c>
      <c r="N91" s="7">
        <f t="shared" ca="1" si="19"/>
        <v>548114.96831025241</v>
      </c>
      <c r="O91" s="7">
        <f t="shared" ca="1" si="19"/>
        <v>473011.96325416252</v>
      </c>
      <c r="P91" s="7">
        <f t="shared" ca="1" si="19"/>
        <v>406192.46526045376</v>
      </c>
      <c r="Q91" s="7">
        <f t="shared" ca="1" si="19"/>
        <v>346829.51343197084</v>
      </c>
      <c r="R91" s="7">
        <f t="shared" ca="1" si="19"/>
        <v>294174.01103390398</v>
      </c>
      <c r="S91" s="7">
        <f t="shared" ca="1" si="19"/>
        <v>247547.67850838063</v>
      </c>
      <c r="T91" s="7">
        <f t="shared" ca="1" si="19"/>
        <v>206336.62566750226</v>
      </c>
      <c r="U91" s="7">
        <f t="shared" ca="1" si="19"/>
        <v>169985.48995350418</v>
      </c>
      <c r="V91" s="7">
        <f t="shared" ca="1" si="19"/>
        <v>137992.09211558723</v>
      </c>
      <c r="W91" s="7">
        <f t="shared" ca="1" si="19"/>
        <v>109902.56474654056</v>
      </c>
      <c r="X91" s="7">
        <f t="shared" ca="1" si="19"/>
        <v>85306.912878125251</v>
      </c>
      <c r="Y91" s="7">
        <f t="shared" ca="1" si="19"/>
        <v>63834.96927967541</v>
      </c>
      <c r="Z91" s="7">
        <f t="shared" ca="1" si="19"/>
        <v>45152.710264620815</v>
      </c>
      <c r="AA91" s="7">
        <f t="shared" ca="1" si="19"/>
        <v>28958.900707782381</v>
      </c>
      <c r="AB91" s="7">
        <f t="shared" ca="1" si="19"/>
        <v>14982.039633707758</v>
      </c>
      <c r="AC91" s="7">
        <f t="shared" ca="1" si="19"/>
        <v>2977.5801725639808</v>
      </c>
      <c r="AD91" s="7">
        <f t="shared" ca="1" si="19"/>
        <v>-7274.6000867592238</v>
      </c>
      <c r="AE91" s="7">
        <f t="shared" ca="1" si="19"/>
        <v>-15972.500270021328</v>
      </c>
      <c r="AF91" s="7">
        <f t="shared" ca="1" si="19"/>
        <v>-23294.08896572662</v>
      </c>
      <c r="AG91" s="7">
        <f t="shared" ca="1" si="19"/>
        <v>-29399.206877932837</v>
      </c>
    </row>
    <row r="92" spans="2:33" ht="13.15" x14ac:dyDescent="0.4">
      <c r="B92" s="82" t="s">
        <v>6</v>
      </c>
      <c r="C92" s="138">
        <f ca="1">SUMIF(D71:AG71,TEXT(C35+1,"&lt;0"),D91:AG91)</f>
        <v>-10528910.154790888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2:33" ht="13.15" x14ac:dyDescent="0.4">
      <c r="B93" s="82" t="s">
        <v>8</v>
      </c>
      <c r="C93" s="138">
        <f ca="1">SUM(C86:C89)</f>
        <v>9652785.4046701938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2:33" ht="13.15" x14ac:dyDescent="0.4">
      <c r="B94" s="5" t="s">
        <v>7</v>
      </c>
      <c r="C94" s="6">
        <f ca="1">C92-C93</f>
        <v>-20181695.55946108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2:33" x14ac:dyDescent="0.35">
      <c r="D95" s="233"/>
      <c r="E95" s="137"/>
    </row>
    <row r="96" spans="2:33" x14ac:dyDescent="0.35">
      <c r="F96" s="1"/>
    </row>
    <row r="99" spans="2:11" x14ac:dyDescent="0.35">
      <c r="B99" s="265" t="s">
        <v>375</v>
      </c>
      <c r="C99" s="236"/>
      <c r="D99" s="236"/>
      <c r="E99" s="236"/>
      <c r="F99" s="236"/>
      <c r="G99" s="236"/>
      <c r="H99" s="236"/>
      <c r="I99" s="236"/>
      <c r="J99" s="236"/>
      <c r="K99" s="236"/>
    </row>
    <row r="100" spans="2:11" x14ac:dyDescent="0.35">
      <c r="B100" s="236" t="s">
        <v>363</v>
      </c>
      <c r="C100" s="236"/>
      <c r="D100" s="236"/>
      <c r="E100" s="236"/>
      <c r="F100" s="236"/>
      <c r="G100" s="236"/>
      <c r="H100" s="236"/>
      <c r="I100" s="236"/>
      <c r="J100" s="236"/>
      <c r="K100" s="236"/>
    </row>
    <row r="101" spans="2:11" x14ac:dyDescent="0.35">
      <c r="B101" s="236"/>
      <c r="C101" s="249" t="s">
        <v>364</v>
      </c>
      <c r="D101" s="236"/>
      <c r="E101" s="236"/>
      <c r="F101" s="236"/>
      <c r="G101" s="236"/>
      <c r="H101" s="236"/>
      <c r="I101" s="236"/>
      <c r="J101" s="236"/>
      <c r="K101" s="236"/>
    </row>
    <row r="102" spans="2:11" x14ac:dyDescent="0.35">
      <c r="B102" s="236"/>
      <c r="C102" s="236"/>
      <c r="D102" s="236"/>
      <c r="E102" s="236"/>
      <c r="F102" s="236"/>
      <c r="G102" s="236"/>
      <c r="H102" s="236"/>
      <c r="I102" s="236"/>
      <c r="J102" s="236"/>
      <c r="K102" s="236"/>
    </row>
    <row r="103" spans="2:11" x14ac:dyDescent="0.35">
      <c r="B103" s="236"/>
      <c r="C103" s="237" t="s">
        <v>365</v>
      </c>
      <c r="D103" s="238"/>
      <c r="E103" s="238"/>
      <c r="F103" s="238"/>
      <c r="G103" s="238"/>
      <c r="H103" s="238"/>
      <c r="I103" s="238"/>
      <c r="J103" s="238"/>
      <c r="K103" s="239"/>
    </row>
    <row r="104" spans="2:11" x14ac:dyDescent="0.35">
      <c r="B104" s="236"/>
      <c r="C104" s="240"/>
      <c r="D104" s="241"/>
      <c r="E104" s="241" t="s">
        <v>345</v>
      </c>
      <c r="F104" s="241" t="s">
        <v>346</v>
      </c>
      <c r="G104" s="241" t="s">
        <v>347</v>
      </c>
      <c r="H104" s="241" t="s">
        <v>348</v>
      </c>
      <c r="I104" s="241" t="s">
        <v>349</v>
      </c>
      <c r="J104" s="241" t="s">
        <v>350</v>
      </c>
      <c r="K104" s="242" t="s">
        <v>351</v>
      </c>
    </row>
    <row r="105" spans="2:11" x14ac:dyDescent="0.35">
      <c r="B105" s="236"/>
      <c r="C105" s="240" t="s">
        <v>366</v>
      </c>
      <c r="D105" s="241" t="s">
        <v>367</v>
      </c>
      <c r="E105" s="250"/>
      <c r="F105" s="250">
        <v>-2.5517506350999999E-12</v>
      </c>
      <c r="G105" s="250">
        <v>2.4121846657999999E-8</v>
      </c>
      <c r="H105" s="250">
        <v>-9.1909636468000008E-6</v>
      </c>
      <c r="I105" s="250">
        <v>1.9695373372000001E-3</v>
      </c>
      <c r="J105" s="250">
        <v>-0.19788525656</v>
      </c>
      <c r="K105" s="251">
        <v>8.0894106753999999</v>
      </c>
    </row>
    <row r="106" spans="2:11" x14ac:dyDescent="0.35">
      <c r="B106" s="236"/>
      <c r="C106" s="240" t="s">
        <v>352</v>
      </c>
      <c r="D106" s="241" t="s">
        <v>343</v>
      </c>
      <c r="E106" s="250">
        <v>1.0122595469000001E-14</v>
      </c>
      <c r="F106" s="250">
        <v>-1.8805783302E-11</v>
      </c>
      <c r="G106" s="252">
        <v>1.4924845945999999E-8</v>
      </c>
      <c r="H106" s="252">
        <v>-5.9760546932999997E-6</v>
      </c>
      <c r="I106" s="252">
        <v>1.3462856545E-3</v>
      </c>
      <c r="J106" s="250">
        <v>0.83827719984000004</v>
      </c>
      <c r="K106" s="251">
        <v>-24.113934501999999</v>
      </c>
    </row>
    <row r="107" spans="2:11" x14ac:dyDescent="0.35">
      <c r="B107" s="236"/>
      <c r="C107" s="240" t="s">
        <v>353</v>
      </c>
      <c r="D107" s="241" t="s">
        <v>344</v>
      </c>
      <c r="E107" s="250">
        <v>7.3991541797999994E-18</v>
      </c>
      <c r="F107" s="250">
        <v>-1.2945213490999999E-14</v>
      </c>
      <c r="G107" s="250">
        <v>8.8430105660999993E-12</v>
      </c>
      <c r="H107" s="250">
        <v>-1.8419111147E-9</v>
      </c>
      <c r="I107" s="250">
        <v>-1.2026247967E-6</v>
      </c>
      <c r="J107" s="250">
        <v>2.0324314655999999E-3</v>
      </c>
      <c r="K107" s="251">
        <v>-6.0089552413E-2</v>
      </c>
    </row>
    <row r="108" spans="2:11" x14ac:dyDescent="0.35">
      <c r="B108" s="236"/>
      <c r="C108" s="240" t="s">
        <v>368</v>
      </c>
      <c r="D108" s="241" t="s">
        <v>369</v>
      </c>
      <c r="E108" s="250">
        <v>1.4068205291E-18</v>
      </c>
      <c r="F108" s="250">
        <v>-2.6995711458E-15</v>
      </c>
      <c r="G108" s="250">
        <v>2.1775771856000002E-12</v>
      </c>
      <c r="H108" s="250">
        <v>-9.1528222658000002E-10</v>
      </c>
      <c r="I108" s="250">
        <v>2.2418007508000001E-7</v>
      </c>
      <c r="J108" s="250">
        <v>-2.3968043944000001E-5</v>
      </c>
      <c r="K108" s="251">
        <v>1.7070951785999999E-2</v>
      </c>
    </row>
    <row r="109" spans="2:11" x14ac:dyDescent="0.35">
      <c r="B109" s="236"/>
      <c r="C109" s="253" t="s">
        <v>370</v>
      </c>
      <c r="D109" s="254" t="s">
        <v>371</v>
      </c>
      <c r="E109" s="252">
        <v>1.3809800000000001E-16</v>
      </c>
      <c r="F109" s="252">
        <v>-2.1818700000000001E-13</v>
      </c>
      <c r="G109" s="252">
        <v>1.42033E-10</v>
      </c>
      <c r="H109" s="252">
        <v>-4.6522800000000002E-8</v>
      </c>
      <c r="I109" s="252">
        <v>8.6599800000000004E-6</v>
      </c>
      <c r="J109" s="252">
        <v>-8.0616100000000001E-4</v>
      </c>
      <c r="K109" s="255">
        <v>1.02617</v>
      </c>
    </row>
    <row r="110" spans="2:11" x14ac:dyDescent="0.35">
      <c r="B110" s="236"/>
      <c r="C110" s="256" t="s">
        <v>372</v>
      </c>
      <c r="D110" s="257" t="s">
        <v>369</v>
      </c>
      <c r="E110" s="258">
        <v>-9.0287300000000003E-10</v>
      </c>
      <c r="F110" s="258">
        <v>3.4637499999999998E-7</v>
      </c>
      <c r="G110" s="258">
        <v>-5.4474700000000002E-5</v>
      </c>
      <c r="H110" s="259">
        <v>4.5675899999999998E-3</v>
      </c>
      <c r="I110" s="259">
        <v>-0.22628699999999999</v>
      </c>
      <c r="J110" s="259">
        <v>7.7496999999999998</v>
      </c>
      <c r="K110" s="260">
        <v>134.57499999999999</v>
      </c>
    </row>
    <row r="111" spans="2:11" x14ac:dyDescent="0.35">
      <c r="B111" s="236"/>
      <c r="C111" s="261" t="s">
        <v>373</v>
      </c>
      <c r="D111" s="262" t="s">
        <v>374</v>
      </c>
      <c r="E111" s="263">
        <v>-5.62597E-18</v>
      </c>
      <c r="F111" s="263">
        <v>1.09949E-14</v>
      </c>
      <c r="G111" s="263">
        <v>-9.7348700000000001E-12</v>
      </c>
      <c r="H111" s="263">
        <v>5.1947699999999998E-9</v>
      </c>
      <c r="I111" s="263">
        <v>-2.6488700000000002E-6</v>
      </c>
      <c r="J111" s="263">
        <v>8.2955400000000003E-4</v>
      </c>
      <c r="K111" s="264">
        <v>0.30074000000000001</v>
      </c>
    </row>
    <row r="113" spans="2:7" x14ac:dyDescent="0.35">
      <c r="B113" s="236" t="s">
        <v>376</v>
      </c>
      <c r="C113" s="236"/>
    </row>
    <row r="114" spans="2:7" x14ac:dyDescent="0.35">
      <c r="B114" s="236"/>
      <c r="C114" s="236" t="s">
        <v>377</v>
      </c>
      <c r="D114" s="84">
        <f>C10</f>
        <v>137.82499999999999</v>
      </c>
      <c r="E114" s="222" t="s">
        <v>328</v>
      </c>
    </row>
    <row r="115" spans="2:7" x14ac:dyDescent="0.35">
      <c r="B115" s="236"/>
      <c r="C115" s="236" t="s">
        <v>341</v>
      </c>
      <c r="D115" s="57">
        <f>D114*1.8+32</f>
        <v>280.08499999999998</v>
      </c>
      <c r="E115" s="222" t="s">
        <v>342</v>
      </c>
    </row>
    <row r="116" spans="2:7" x14ac:dyDescent="0.35">
      <c r="B116" s="236"/>
      <c r="C116" s="236" t="s">
        <v>378</v>
      </c>
      <c r="D116" s="57">
        <f>E106*D$115^6+F106*D$115^5+G106*D$115^4+H106*D$115^3+I106*D$115^2+J106*D$115+K106</f>
        <v>249.30213834699595</v>
      </c>
      <c r="E116" s="236" t="s">
        <v>343</v>
      </c>
      <c r="F116" s="223">
        <f>D116*2.326</f>
        <v>579.87677379511263</v>
      </c>
      <c r="G116" s="222" t="s">
        <v>384</v>
      </c>
    </row>
    <row r="117" spans="2:7" x14ac:dyDescent="0.35">
      <c r="B117" s="236"/>
      <c r="C117" s="236" t="s">
        <v>379</v>
      </c>
      <c r="D117" s="57">
        <f>E107*D$115^6+F107*D$115^5+G107*D$115^4+H107*D$115^3+I107*D$115^2+J107*D$115+K107</f>
        <v>0.41002969004184614</v>
      </c>
      <c r="E117" s="236" t="s">
        <v>344</v>
      </c>
    </row>
    <row r="118" spans="2:7" x14ac:dyDescent="0.35">
      <c r="B118" s="236"/>
      <c r="D118" s="57"/>
    </row>
    <row r="119" spans="2:7" ht="13.15" x14ac:dyDescent="0.4">
      <c r="B119" s="236" t="s">
        <v>380</v>
      </c>
      <c r="C119" s="266"/>
      <c r="D119" s="57"/>
    </row>
    <row r="120" spans="2:7" x14ac:dyDescent="0.35">
      <c r="B120" s="236"/>
      <c r="C120" s="265" t="s">
        <v>382</v>
      </c>
      <c r="D120" s="57">
        <f>0.00035129*D115^2+0.69792956*D115-159.598</f>
        <v>63.439460754670222</v>
      </c>
      <c r="E120" s="179" t="s">
        <v>342</v>
      </c>
    </row>
    <row r="121" spans="2:7" x14ac:dyDescent="0.35">
      <c r="B121" s="236"/>
      <c r="C121" s="265" t="s">
        <v>383</v>
      </c>
      <c r="D121" s="57">
        <f>0.8229*D115-127.71</f>
        <v>102.77194649999997</v>
      </c>
      <c r="E121" s="179" t="s">
        <v>342</v>
      </c>
    </row>
    <row r="122" spans="2:7" x14ac:dyDescent="0.35">
      <c r="B122" s="236"/>
      <c r="C122" s="236"/>
    </row>
    <row r="123" spans="2:7" x14ac:dyDescent="0.35">
      <c r="B123" s="236"/>
      <c r="C123" s="236" t="s">
        <v>381</v>
      </c>
    </row>
    <row r="124" spans="2:7" x14ac:dyDescent="0.35">
      <c r="B124" s="236"/>
      <c r="C124" s="236" t="s">
        <v>378</v>
      </c>
    </row>
    <row r="125" spans="2:7" x14ac:dyDescent="0.35">
      <c r="B125" s="236"/>
      <c r="C125" s="236" t="s">
        <v>379</v>
      </c>
    </row>
    <row r="626" spans="7:7" x14ac:dyDescent="0.35">
      <c r="G626" s="223">
        <f>C8-(10)</f>
        <v>139</v>
      </c>
    </row>
  </sheetData>
  <mergeCells count="10">
    <mergeCell ref="F47:H47"/>
    <mergeCell ref="F51:H51"/>
    <mergeCell ref="F54:H54"/>
    <mergeCell ref="F59:H59"/>
    <mergeCell ref="F3:H3"/>
    <mergeCell ref="F7:H7"/>
    <mergeCell ref="F8:H8"/>
    <mergeCell ref="F10:H10"/>
    <mergeCell ref="F18:H18"/>
    <mergeCell ref="F33:H33"/>
  </mergeCells>
  <conditionalFormatting sqref="E116:E117">
    <cfRule type="expression" dxfId="0" priority="1" stopIfTrue="1">
      <formula>$A$30=1</formula>
    </cfRule>
  </conditionalFormatting>
  <hyperlinks>
    <hyperlink ref="F58" r:id="rId1" xr:uid="{F81AB6CB-D527-4BEB-B95C-31CC5288A1ED}"/>
    <hyperlink ref="J33" r:id="rId2" xr:uid="{8F7F59DF-3747-42BD-8511-81BDA2E154EC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B4A835829DFA4ABA46604E2E1D38F6" ma:contentTypeVersion="14" ma:contentTypeDescription="Create a new document." ma:contentTypeScope="" ma:versionID="b3870ca2ce6249acad85eeb0712c089d">
  <xsd:schema xmlns:xsd="http://www.w3.org/2001/XMLSchema" xmlns:xs="http://www.w3.org/2001/XMLSchema" xmlns:p="http://schemas.microsoft.com/office/2006/metadata/properties" xmlns:ns3="adda893c-d323-412b-8c69-cc706be7ca97" xmlns:ns4="06b71540-c518-4f9b-8d71-faaadfb05a28" targetNamespace="http://schemas.microsoft.com/office/2006/metadata/properties" ma:root="true" ma:fieldsID="50a73475515ead9e508b7091c017e759" ns3:_="" ns4:_="">
    <xsd:import namespace="adda893c-d323-412b-8c69-cc706be7ca97"/>
    <xsd:import namespace="06b71540-c518-4f9b-8d71-faaadfb05a2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da893c-d323-412b-8c69-cc706be7ca9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b71540-c518-4f9b-8d71-faaadfb05a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146AE93-93E2-4736-BF5B-808560B6C490}">
  <ds:schemaRefs>
    <ds:schemaRef ds:uri="http://schemas.openxmlformats.org/package/2006/metadata/core-properties"/>
    <ds:schemaRef ds:uri="http://www.w3.org/XML/1998/namespace"/>
    <ds:schemaRef ds:uri="adda893c-d323-412b-8c69-cc706be7ca97"/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http://schemas.microsoft.com/office/infopath/2007/PartnerControls"/>
    <ds:schemaRef ds:uri="06b71540-c518-4f9b-8d71-faaadfb05a28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E559AEF1-4677-4050-825F-448FF16665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da893c-d323-412b-8c69-cc706be7ca97"/>
    <ds:schemaRef ds:uri="06b71540-c518-4f9b-8d71-faaadfb05a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36D49E3-F39D-4937-AFC4-5BCDBD34266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CoverSheet</vt:lpstr>
      <vt:lpstr>Prob Grow Sensitivity Case</vt:lpstr>
      <vt:lpstr>Prob Grow Sensitivity CDF</vt:lpstr>
      <vt:lpstr>Prob Reduce Sensitivity</vt:lpstr>
      <vt:lpstr>Prob Reduce Sensitivity CDF</vt:lpstr>
      <vt:lpstr>Deterministic (Set Flow)</vt:lpstr>
      <vt:lpstr>Prob Base Case</vt:lpstr>
      <vt:lpstr>Prob Base Case CDF</vt:lpstr>
      <vt:lpstr>Construction</vt:lpstr>
      <vt:lpstr>Construction CDF</vt:lpstr>
      <vt:lpstr>Prob Redevelop Alt Case</vt:lpstr>
      <vt:lpstr>Prob Redevelop Alt CDF</vt:lpstr>
      <vt:lpstr>Prob Restim Case</vt:lpstr>
      <vt:lpstr>Prob Restim Alt CDF</vt:lpstr>
      <vt:lpstr>Prob Grow</vt:lpstr>
      <vt:lpstr>Prob Grow CDF</vt:lpstr>
      <vt:lpstr>Prob Reduce Price</vt:lpstr>
      <vt:lpstr>Prob Reduce Price CDF</vt:lpstr>
      <vt:lpstr>Prob Reduce Case</vt:lpstr>
      <vt:lpstr>Prob Reduce Case CDF</vt:lpstr>
      <vt:lpstr>Supporting and PR PDF</vt:lpstr>
      <vt:lpstr>Tornado Support</vt:lpstr>
      <vt:lpstr>Tornado</vt:lpstr>
      <vt:lpstr>STEO Elec Pricing - Annual (2)</vt:lpstr>
      <vt:lpstr>STEO Elec Pricing - Annual</vt:lpstr>
      <vt:lpstr>STEO Elec Pricing - Seasonal</vt:lpstr>
      <vt:lpstr>AEO Elec Pricing</vt:lpstr>
      <vt:lpstr>Drawdown PDF</vt:lpstr>
      <vt:lpstr>Drilling Costs PDF</vt:lpstr>
      <vt:lpstr>Reservoir Temp PDF</vt:lpstr>
      <vt:lpstr>Geotherm Grad PDF</vt:lpstr>
      <vt:lpstr>Drilling Costs</vt:lpstr>
      <vt:lpstr>Ambient Temp PDF</vt:lpstr>
      <vt:lpstr>UNUSED - Deterministic (Set KW)</vt:lpstr>
    </vt:vector>
  </TitlesOfParts>
  <Company>University of Cambridge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Chadwick Holmes</dc:creator>
  <cp:lastModifiedBy>Chadwick Holmes</cp:lastModifiedBy>
  <dcterms:created xsi:type="dcterms:W3CDTF">2004-05-14T19:41:58Z</dcterms:created>
  <dcterms:modified xsi:type="dcterms:W3CDTF">2022-02-08T01:02:06Z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0x010100F8B4A835829DFA4ABA46604E2E1D38F6</vt:lpwstr>
  </property>
</Properties>
</file>